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rinterSettings/printerSettings2.bin" ContentType="application/vnd.openxmlformats-officedocument.spreadsheetml.printerSettings"/>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slicers/slicer3.xml" ContentType="application/vnd.ms-excel.slicer+xml"/>
  <Override PartName="/xl/printerSettings/printerSettings3.bin" ContentType="application/vnd.openxmlformats-officedocument.spreadsheetml.printerSettings"/>
  <Override PartName="/xl/tables/table3.xml" ContentType="application/vnd.openxmlformats-officedocument.spreadsheetml.table+xml"/>
  <Override PartName="/xl/printerSettings/printerSettings4.bin" ContentType="application/vnd.openxmlformats-officedocument.spreadsheetml.printerSettings"/>
  <Override PartName="/xl/drawings/drawing4.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andersen\Documents\Rerouting\Alpena Reroute 2022\"/>
    </mc:Choice>
  </mc:AlternateContent>
  <xr:revisionPtr revIDLastSave="0" documentId="13_ncr:1_{07DF3C6C-EE84-4BCE-A858-C4E986B6C52B}" xr6:coauthVersionLast="47" xr6:coauthVersionMax="47" xr10:uidLastSave="{00000000-0000-0000-0000-000000000000}"/>
  <bookViews>
    <workbookView xWindow="-108" yWindow="-13068" windowWidth="23256" windowHeight="12720" tabRatio="826" activeTab="4" xr2:uid="{AA543535-4B8B-4FC5-A2CB-A6CC303B8D0F}"/>
  </bookViews>
  <sheets>
    <sheet name="Control" sheetId="53" r:id="rId1"/>
    <sheet name="Solution Unique stops only" sheetId="52" r:id="rId2"/>
    <sheet name="Solution" sheetId="50" r:id="rId3"/>
    <sheet name="Master" sheetId="54" r:id="rId4"/>
    <sheet name="Stop TImes" sheetId="55" r:id="rId5"/>
  </sheets>
  <definedNames>
    <definedName name="_xlnm._FilterDatabase" localSheetId="3" hidden="1">Master!$A$1:$BI$798</definedName>
    <definedName name="_xlcn.WorksheetConnection_CadillacRerouteWorkingMasterFile.xlsmSolution" hidden="1">Solution[]</definedName>
    <definedName name="Average_Stop_Time" localSheetId="3">Master!$BM$1</definedName>
    <definedName name="currentSolution">Control!$B$1</definedName>
    <definedName name="ExternalData_3" localSheetId="4" hidden="1">'Stop TImes'!$A$1:$AB$743</definedName>
    <definedName name="ExternalData_4" localSheetId="2" hidden="1">Solution!$A$1:$AZ$1651</definedName>
    <definedName name="ExternalData_5" localSheetId="1" hidden="1">'Solution Unique stops only'!$A$1:$BC$596</definedName>
    <definedName name="_xlnm.Print_Area" localSheetId="2">Solution!$A$1:$AG$2228</definedName>
    <definedName name="_xlnm.Print_Area" localSheetId="1">Solution_Unique_stops_only[#All]</definedName>
    <definedName name="_xlnm.Print_Area" localSheetId="4">'Stop TImes'!$A$1:$H$743</definedName>
    <definedName name="Slicer_Del_Day">#N/A</definedName>
    <definedName name="Slicer_New_Delivery_Day">#N/A</definedName>
    <definedName name="Slicer_New_Delivery_Day1">#N/A</definedName>
    <definedName name="Slicer_New_Delivery_Day3">#N/A</definedName>
    <definedName name="Slicer_New_Rt">#N/A</definedName>
    <definedName name="Slicer_New_Rt1">#N/A</definedName>
    <definedName name="Slicer_New_Rt3">#N/A</definedName>
    <definedName name="Slicer_Rt">#N/A</definedName>
    <definedName name="Slicer_Week">#N/A</definedName>
    <definedName name="Slicer_Week1">#N/A</definedName>
    <definedName name="SlicerItems1">Solution!$CJ$1:$CJ$4</definedName>
    <definedName name="SlicerItems2">'Solution Unique stops only'!$JA$1:$JA$4</definedName>
    <definedName name="SlicerItems3">'Solution Unique stops only'!$JB$1:$JB$5</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olution" name="Solution" connection="WorksheetConnection_Cadillac Reroute Working Master File.xlsm!Solu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24" i="52" l="1"/>
  <c r="AY193" i="52"/>
  <c r="AY33" i="52"/>
  <c r="AY195" i="52"/>
  <c r="AY129" i="52"/>
  <c r="AY196" i="52"/>
  <c r="AY70" i="52"/>
  <c r="AY197" i="52"/>
  <c r="AY34" i="52"/>
  <c r="AY200" i="52"/>
  <c r="AY127" i="52"/>
  <c r="AY202" i="52"/>
  <c r="AY111" i="52"/>
  <c r="AY204" i="52"/>
  <c r="AY145" i="52"/>
  <c r="AY206" i="52"/>
  <c r="AY52" i="52"/>
  <c r="AY207" i="52"/>
  <c r="AY131" i="52"/>
  <c r="AY209" i="52"/>
  <c r="AY122" i="52"/>
  <c r="AY210" i="52"/>
  <c r="AY29" i="52"/>
  <c r="AY211" i="52"/>
  <c r="AY37" i="52"/>
  <c r="AY213" i="52"/>
  <c r="AY77" i="52"/>
  <c r="AY215" i="52"/>
  <c r="AY120" i="52"/>
  <c r="AY216" i="52"/>
  <c r="AY42" i="52"/>
  <c r="AY218" i="52"/>
  <c r="AY150" i="52"/>
  <c r="AY221" i="52"/>
  <c r="AY121" i="52"/>
  <c r="AY224" i="52"/>
  <c r="AY26" i="52"/>
  <c r="AY226" i="52"/>
  <c r="AY149" i="52"/>
  <c r="AY228" i="52"/>
  <c r="AY147" i="52"/>
  <c r="AY229" i="52"/>
  <c r="AY116" i="52"/>
  <c r="AY407" i="52"/>
  <c r="AY132" i="52"/>
  <c r="AY270" i="52"/>
  <c r="AY271" i="52"/>
  <c r="AY12" i="52"/>
  <c r="AY272" i="52"/>
  <c r="AY60" i="52"/>
  <c r="AY273" i="52"/>
  <c r="AY154" i="52"/>
  <c r="AY274" i="52"/>
  <c r="AY27" i="52"/>
  <c r="AY277" i="52"/>
  <c r="AY58" i="52"/>
  <c r="AY278" i="52"/>
  <c r="AY61" i="52"/>
  <c r="AY280" i="52"/>
  <c r="AY87" i="52"/>
  <c r="AY281" i="52"/>
  <c r="AY113" i="52"/>
  <c r="AY282" i="52"/>
  <c r="AY118" i="52"/>
  <c r="AY283" i="52"/>
  <c r="AY85" i="52"/>
  <c r="AY284" i="52"/>
  <c r="AY3" i="52"/>
  <c r="AY285" i="52"/>
  <c r="AY115" i="52"/>
  <c r="AY286" i="52"/>
  <c r="AY140" i="52"/>
  <c r="AY287" i="52"/>
  <c r="AY112" i="52"/>
  <c r="AY289" i="52"/>
  <c r="AY105" i="52"/>
  <c r="AY290" i="52"/>
  <c r="AY44" i="52"/>
  <c r="AY291" i="52"/>
  <c r="AY152" i="52"/>
  <c r="AY297" i="52"/>
  <c r="AY298" i="52"/>
  <c r="AY153" i="52"/>
  <c r="AY305" i="52"/>
  <c r="AY306" i="52"/>
  <c r="AY139" i="52"/>
  <c r="AY310" i="52"/>
  <c r="AY134" i="52"/>
  <c r="AY311" i="52"/>
  <c r="AY126" i="52"/>
  <c r="AY312" i="52"/>
  <c r="AY313" i="52"/>
  <c r="AY314" i="52"/>
  <c r="AY83" i="52"/>
  <c r="AY315" i="52"/>
  <c r="AY15" i="52"/>
  <c r="AY316" i="52"/>
  <c r="AY14" i="52"/>
  <c r="AY317" i="52"/>
  <c r="AY109" i="52"/>
  <c r="AY318" i="52"/>
  <c r="AY18" i="52"/>
  <c r="AY319" i="52"/>
  <c r="AY6" i="52"/>
  <c r="AY321" i="52"/>
  <c r="AY65" i="52"/>
  <c r="AY322" i="52"/>
  <c r="AY62" i="52"/>
  <c r="AY323" i="52"/>
  <c r="AY86" i="52"/>
  <c r="AY324" i="52"/>
  <c r="AY84" i="52"/>
  <c r="AY325" i="52"/>
  <c r="AY125" i="52"/>
  <c r="AY326" i="52"/>
  <c r="AY59" i="52"/>
  <c r="AY327" i="52"/>
  <c r="AY66" i="52"/>
  <c r="AY328" i="52"/>
  <c r="AY8" i="52"/>
  <c r="AY329" i="52"/>
  <c r="AY91" i="52"/>
  <c r="AY330" i="52"/>
  <c r="AY56" i="52"/>
  <c r="AY331" i="52"/>
  <c r="AY47" i="52"/>
  <c r="AY332" i="52"/>
  <c r="AY45" i="52"/>
  <c r="AY333" i="52"/>
  <c r="AY462" i="52"/>
  <c r="AY334" i="52"/>
  <c r="AY78" i="52"/>
  <c r="AY336" i="52"/>
  <c r="AY10" i="52"/>
  <c r="AY337" i="52"/>
  <c r="AY103" i="52"/>
  <c r="AY339" i="52"/>
  <c r="AY102" i="52"/>
  <c r="AY340" i="52"/>
  <c r="AY124" i="52"/>
  <c r="AY341" i="52"/>
  <c r="AY110" i="52"/>
  <c r="AY342" i="52"/>
  <c r="AY143" i="52"/>
  <c r="AY343" i="52"/>
  <c r="AY100" i="52"/>
  <c r="AY344" i="52"/>
  <c r="AY98" i="52"/>
  <c r="AY288" i="52"/>
  <c r="AY346" i="52"/>
  <c r="AY101" i="52"/>
  <c r="AY347" i="52"/>
  <c r="AY253" i="52"/>
  <c r="AY348" i="52"/>
  <c r="AY80" i="52"/>
  <c r="AY349" i="52"/>
  <c r="AY255" i="52"/>
  <c r="AY350" i="52"/>
  <c r="AY254" i="52"/>
  <c r="AY351" i="52"/>
  <c r="AY252" i="52"/>
  <c r="AY352" i="52"/>
  <c r="AY247" i="52"/>
  <c r="AY353" i="52"/>
  <c r="AY246" i="52"/>
  <c r="AY232" i="52"/>
  <c r="AY251" i="52"/>
  <c r="AY233" i="52"/>
  <c r="AY249" i="52"/>
  <c r="AY236" i="52"/>
  <c r="AY155" i="52"/>
  <c r="AY237" i="52"/>
  <c r="AY263" i="52"/>
  <c r="AY238" i="52"/>
  <c r="AY262" i="52"/>
  <c r="AY239" i="52"/>
  <c r="AY266" i="52"/>
  <c r="AY240" i="52"/>
  <c r="AY265" i="52"/>
  <c r="AY241" i="52"/>
  <c r="AY259" i="52"/>
  <c r="AY243" i="52"/>
  <c r="AY257" i="52"/>
  <c r="AY235" i="52"/>
  <c r="AY256" i="52"/>
  <c r="AY244" i="52"/>
  <c r="AY160" i="52"/>
  <c r="AY261" i="52"/>
  <c r="AY54" i="52"/>
  <c r="AY40" i="52"/>
  <c r="AY267" i="52"/>
  <c r="AY269" i="52"/>
  <c r="AY157" i="52"/>
  <c r="AY159" i="52"/>
  <c r="AY148" i="52"/>
  <c r="AY161" i="52"/>
  <c r="AY162" i="52"/>
  <c r="AY75" i="52"/>
  <c r="AY164" i="52"/>
  <c r="AY90" i="52"/>
  <c r="AY166" i="52"/>
  <c r="AY81" i="52"/>
  <c r="AY168" i="52"/>
  <c r="AY30" i="52"/>
  <c r="AY170" i="52"/>
  <c r="AY2" i="52"/>
  <c r="AY173" i="52"/>
  <c r="AY186" i="52"/>
  <c r="AY175" i="52"/>
  <c r="AY184" i="52"/>
  <c r="AY178" i="52"/>
  <c r="AY49" i="52"/>
  <c r="AY180" i="52"/>
  <c r="AY17" i="52"/>
  <c r="AY181" i="52"/>
  <c r="AY156" i="52"/>
  <c r="AY182" i="52"/>
  <c r="AY94" i="52"/>
  <c r="AY183" i="52"/>
  <c r="AY57" i="52"/>
  <c r="AY88" i="52"/>
  <c r="AY97" i="52"/>
  <c r="AY31" i="52"/>
  <c r="AY25" i="52"/>
  <c r="AY89" i="52"/>
  <c r="AY67" i="52"/>
  <c r="AY123" i="52"/>
  <c r="AY99" i="52"/>
  <c r="AY108" i="52"/>
  <c r="AY303" i="52"/>
  <c r="AY107" i="52"/>
  <c r="AY146" i="52"/>
  <c r="AY430" i="52"/>
  <c r="AY517" i="52"/>
  <c r="AY519" i="52"/>
  <c r="AY514" i="52"/>
  <c r="AY515" i="52"/>
  <c r="AY521" i="52"/>
  <c r="AY526" i="52"/>
  <c r="AY527" i="52"/>
  <c r="AY523" i="52"/>
  <c r="AY525" i="52"/>
  <c r="AY513" i="52"/>
  <c r="AY502" i="52"/>
  <c r="AY504" i="52"/>
  <c r="AY501" i="52"/>
  <c r="AY503" i="52"/>
  <c r="AY507" i="52"/>
  <c r="AY510" i="52"/>
  <c r="AY512" i="52"/>
  <c r="AY508" i="52"/>
  <c r="AY509" i="52"/>
  <c r="AY528" i="52"/>
  <c r="AY546" i="52"/>
  <c r="AY548" i="52"/>
  <c r="AY543" i="52"/>
  <c r="AY545" i="52"/>
  <c r="AY549" i="52"/>
  <c r="AY555" i="52"/>
  <c r="AY557" i="52"/>
  <c r="AY550" i="52"/>
  <c r="AY552" i="52"/>
  <c r="AY542" i="52"/>
  <c r="AY532" i="52"/>
  <c r="AY533" i="52"/>
  <c r="AY530" i="52"/>
  <c r="AY531" i="52"/>
  <c r="AY539" i="52"/>
  <c r="AY541" i="52"/>
  <c r="AY536" i="52"/>
  <c r="AY537" i="52"/>
  <c r="AY499" i="52"/>
  <c r="AY420" i="52"/>
  <c r="AY422" i="52"/>
  <c r="AY28" i="52"/>
  <c r="AY419" i="52"/>
  <c r="AY421" i="52"/>
  <c r="AY423" i="52"/>
  <c r="AY431" i="52"/>
  <c r="AY432" i="52"/>
  <c r="AY424" i="52"/>
  <c r="AY433" i="52"/>
  <c r="AY39" i="52"/>
  <c r="AY417" i="52"/>
  <c r="AY414" i="52"/>
  <c r="AY411" i="52"/>
  <c r="AY425" i="52"/>
  <c r="AY415" i="52"/>
  <c r="AY410" i="52"/>
  <c r="AY412" i="52"/>
  <c r="AY413" i="52"/>
  <c r="AY408" i="52"/>
  <c r="AY409" i="52"/>
  <c r="AY434" i="52"/>
  <c r="AY491" i="52"/>
  <c r="AY493" i="52"/>
  <c r="AY489" i="52"/>
  <c r="AY490" i="52"/>
  <c r="AY495" i="52"/>
  <c r="AY492" i="52"/>
  <c r="AY498" i="52"/>
  <c r="AY496" i="52"/>
  <c r="AY95" i="52"/>
  <c r="AY497" i="52"/>
  <c r="AY488" i="52"/>
  <c r="AY436" i="52"/>
  <c r="AY437" i="52"/>
  <c r="AY440" i="52"/>
  <c r="AY435" i="52"/>
  <c r="AY438" i="52"/>
  <c r="AY485" i="52"/>
  <c r="AY487" i="52"/>
  <c r="AY484" i="52"/>
  <c r="AY356" i="52"/>
  <c r="AY358" i="52"/>
  <c r="AY355" i="52"/>
  <c r="AY5" i="52"/>
  <c r="AY360" i="52"/>
  <c r="AY366" i="52"/>
  <c r="AY368" i="52"/>
  <c r="AY362" i="52"/>
  <c r="AY364" i="52"/>
  <c r="AY354" i="52"/>
  <c r="AY473" i="52"/>
  <c r="AY475" i="52"/>
  <c r="AY470" i="52"/>
  <c r="AY472" i="52"/>
  <c r="AY133" i="52"/>
  <c r="AY476" i="52"/>
  <c r="AY481" i="52"/>
  <c r="AY478" i="52"/>
  <c r="AY479" i="52"/>
  <c r="AY369" i="52"/>
  <c r="AY397" i="52"/>
  <c r="AY398" i="52"/>
  <c r="AY393" i="52"/>
  <c r="AY395" i="52"/>
  <c r="AY401" i="52"/>
  <c r="AY405" i="52"/>
  <c r="AY406" i="52"/>
  <c r="AY402" i="52"/>
  <c r="AY403" i="52"/>
  <c r="AY390" i="52"/>
  <c r="AY375" i="52"/>
  <c r="AY377" i="52"/>
  <c r="AY371" i="52"/>
  <c r="AY373" i="52"/>
  <c r="AY380" i="52"/>
  <c r="AY79" i="52"/>
  <c r="AY387" i="52"/>
  <c r="AY388" i="52"/>
  <c r="AY382" i="52"/>
  <c r="AY385" i="52"/>
  <c r="AY468" i="52"/>
  <c r="AY578" i="52"/>
  <c r="AY580" i="52"/>
  <c r="AY574" i="52"/>
  <c r="AY576" i="52"/>
  <c r="AY583" i="52"/>
  <c r="AY441" i="52"/>
  <c r="AY572" i="52"/>
  <c r="AY4" i="52"/>
  <c r="AY562" i="52"/>
  <c r="AY563" i="52"/>
  <c r="AY559" i="52"/>
  <c r="AY561" i="52"/>
  <c r="AY565" i="52"/>
  <c r="AY569" i="52"/>
  <c r="AY571" i="52"/>
  <c r="AY566" i="52"/>
  <c r="AY567" i="52"/>
  <c r="AY442" i="52"/>
  <c r="AY456" i="52"/>
  <c r="AY457" i="52"/>
  <c r="AY21" i="52"/>
  <c r="AY453" i="52"/>
  <c r="AY454" i="52"/>
  <c r="AY460" i="52"/>
  <c r="AY465" i="52"/>
  <c r="AY467" i="52"/>
  <c r="AY32" i="52"/>
  <c r="AY461" i="52"/>
  <c r="AY35" i="52"/>
  <c r="AY463" i="52"/>
  <c r="AY41" i="52"/>
  <c r="AY452" i="52"/>
  <c r="AY43" i="52"/>
  <c r="AY445" i="52"/>
  <c r="AY46" i="52"/>
  <c r="AY446" i="52"/>
  <c r="AY443" i="52"/>
  <c r="AY444" i="52"/>
  <c r="AY53" i="52"/>
  <c r="AY447" i="52"/>
  <c r="AY450" i="52"/>
  <c r="AY96" i="52"/>
  <c r="AY451" i="52"/>
  <c r="AY448" i="52"/>
  <c r="AY117" i="52"/>
  <c r="AY449" i="52"/>
  <c r="AY128" i="52"/>
  <c r="AY136" i="52"/>
  <c r="AY141" i="52"/>
  <c r="AY151" i="52"/>
  <c r="AY73" i="52"/>
  <c r="AY7" i="52"/>
  <c r="AY13" i="52"/>
  <c r="AY16" i="52"/>
  <c r="AY589" i="52"/>
  <c r="AY19" i="52"/>
  <c r="AY590" i="52"/>
  <c r="AY595" i="52"/>
  <c r="AY596" i="52"/>
  <c r="AY591" i="52"/>
  <c r="AY592" i="52"/>
  <c r="AY594" i="52"/>
  <c r="AY520" i="52"/>
  <c r="AY518" i="52"/>
  <c r="AY553" i="52"/>
  <c r="AY540" i="52"/>
  <c r="AY558" i="52"/>
  <c r="AY529" i="52"/>
  <c r="AY544" i="52"/>
  <c r="AY547" i="52"/>
  <c r="AY522" i="52"/>
  <c r="AY524" i="52"/>
  <c r="AY429" i="52"/>
  <c r="AY439" i="52"/>
  <c r="AY416" i="52"/>
  <c r="AY426" i="52"/>
  <c r="AY428" i="52"/>
  <c r="AY494" i="52"/>
  <c r="AY535" i="52"/>
  <c r="AY506" i="52"/>
  <c r="AY511" i="52"/>
  <c r="AY68" i="52"/>
  <c r="AY9" i="52"/>
  <c r="AY92" i="52"/>
  <c r="AY114" i="52"/>
  <c r="AY72" i="52"/>
  <c r="AY227" i="52"/>
  <c r="AY505" i="52"/>
  <c r="AY383" i="52"/>
  <c r="AY386" i="52"/>
  <c r="AY389" i="52"/>
  <c r="AY381" i="52"/>
  <c r="AY378" i="52"/>
  <c r="AY399" i="52"/>
  <c r="AY404" i="52"/>
  <c r="AY396" i="52"/>
  <c r="AY372" i="52"/>
  <c r="AY477" i="52"/>
  <c r="AY480" i="52"/>
  <c r="AY367" i="52"/>
  <c r="AY365" i="52"/>
  <c r="AY357" i="52"/>
  <c r="AY361" i="52"/>
  <c r="AY363" i="52"/>
  <c r="AY593" i="52"/>
  <c r="AY135" i="52"/>
  <c r="AY222" i="52"/>
  <c r="AY171" i="52"/>
  <c r="AY48" i="52"/>
  <c r="AY93" i="52"/>
  <c r="AY22" i="52"/>
  <c r="AY50" i="52"/>
  <c r="AY301" i="52"/>
  <c r="AY304" i="52"/>
  <c r="AY307" i="52"/>
  <c r="AY293" i="52"/>
  <c r="AY130" i="52"/>
  <c r="AY568" i="52"/>
  <c r="AY308" i="52"/>
  <c r="AY176" i="52"/>
  <c r="AY296" i="52"/>
  <c r="AY302" i="52"/>
  <c r="AY299" i="52"/>
  <c r="AY300" i="52"/>
  <c r="AY295" i="52"/>
  <c r="AY82" i="52"/>
  <c r="AY248" i="52"/>
  <c r="AY579" i="52"/>
  <c r="AY242" i="52"/>
  <c r="AY570" i="52"/>
  <c r="AY581" i="52"/>
  <c r="AY260" i="52"/>
  <c r="AY573" i="52"/>
  <c r="AY264" i="52"/>
  <c r="AY250" i="52"/>
  <c r="AY577" i="52"/>
  <c r="AY584" i="52"/>
  <c r="AY142" i="52"/>
  <c r="AY69" i="52"/>
  <c r="AY71" i="52"/>
  <c r="AY234" i="52"/>
  <c r="AY335" i="52"/>
  <c r="AY586" i="52"/>
  <c r="AY466" i="52"/>
  <c r="AY458" i="52"/>
  <c r="AY179" i="52"/>
  <c r="AY294" i="52"/>
  <c r="AY560" i="52"/>
  <c r="AY469" i="52"/>
  <c r="AY471" i="52"/>
  <c r="AY219" i="52"/>
  <c r="AY217" i="52"/>
  <c r="AY258" i="52"/>
  <c r="AY292" i="52"/>
  <c r="AY230" i="52"/>
  <c r="AY276" i="52"/>
  <c r="AY198" i="52"/>
  <c r="AY201" i="52"/>
  <c r="AY212" i="52"/>
  <c r="AY214" i="52"/>
  <c r="AY483" i="52"/>
  <c r="AY359" i="52"/>
  <c r="AY391" i="52"/>
  <c r="AY394" i="52"/>
  <c r="AY379" i="52"/>
  <c r="AY427" i="52"/>
  <c r="AY418" i="52"/>
  <c r="AY516" i="52"/>
  <c r="AY534" i="52"/>
  <c r="AY455" i="52"/>
  <c r="AY588" i="52"/>
  <c r="AY482" i="52"/>
  <c r="AY464" i="52"/>
  <c r="AY459" i="52"/>
  <c r="AY551" i="52"/>
  <c r="AY554" i="52"/>
  <c r="AY538" i="52"/>
  <c r="AY582" i="52"/>
  <c r="AY585" i="52"/>
  <c r="AY587" i="52"/>
  <c r="AY564" i="52"/>
  <c r="AY203" i="52"/>
  <c r="AY205" i="52"/>
  <c r="AY208" i="52"/>
  <c r="AY194" i="52"/>
  <c r="AY199" i="52"/>
  <c r="AY106" i="52"/>
  <c r="AY104" i="52"/>
  <c r="AY309" i="52"/>
  <c r="AY338" i="52"/>
  <c r="AY320" i="52"/>
  <c r="AY223" i="52"/>
  <c r="AY220" i="52"/>
  <c r="AY225" i="52"/>
  <c r="AY279" i="52"/>
  <c r="AY231" i="52"/>
  <c r="AY345" i="52"/>
  <c r="AY51" i="52"/>
  <c r="AY245" i="52"/>
  <c r="AY11" i="52"/>
  <c r="AY23" i="52"/>
  <c r="AY20" i="52"/>
  <c r="AY137" i="52"/>
  <c r="AY119" i="52"/>
  <c r="AY64" i="52"/>
  <c r="AY63" i="52"/>
  <c r="AY376" i="52"/>
  <c r="AY370" i="52"/>
  <c r="AY374" i="52"/>
  <c r="AY474" i="52"/>
  <c r="AY177" i="52"/>
  <c r="AY392" i="52"/>
  <c r="AY384" i="52"/>
  <c r="AY400" i="52"/>
  <c r="AY500" i="52"/>
  <c r="AY556" i="52"/>
  <c r="AY575" i="52"/>
  <c r="AY486" i="52"/>
  <c r="AY38" i="52"/>
  <c r="AY36" i="52"/>
  <c r="AY55" i="52"/>
  <c r="AY76" i="52"/>
  <c r="AY74" i="52"/>
  <c r="AY144" i="52"/>
  <c r="AY138" i="52"/>
  <c r="AY190" i="52"/>
  <c r="AY172" i="52"/>
  <c r="AY187" i="52"/>
  <c r="AY169" i="52"/>
  <c r="AY185" i="52"/>
  <c r="AY189" i="52"/>
  <c r="AY192" i="52"/>
  <c r="AY191" i="52"/>
  <c r="AY163" i="52"/>
  <c r="AY165" i="52"/>
  <c r="AY268" i="52"/>
  <c r="AY174" i="52"/>
  <c r="AY275" i="52"/>
  <c r="AY188" i="52"/>
  <c r="AY167" i="52"/>
  <c r="AY158" i="52"/>
  <c r="B2" i="55" l="1"/>
  <c r="B3" i="55"/>
  <c r="B4" i="55"/>
  <c r="B5" i="55"/>
  <c r="B6" i="55"/>
  <c r="B7" i="55"/>
  <c r="B8" i="55"/>
  <c r="B9" i="55"/>
  <c r="B10" i="55"/>
  <c r="B11" i="55"/>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1" i="55"/>
  <c r="B152" i="55"/>
  <c r="B153" i="55"/>
  <c r="B154" i="55"/>
  <c r="B155" i="55"/>
  <c r="B156" i="55"/>
  <c r="B157" i="55"/>
  <c r="B158" i="55"/>
  <c r="B159" i="55"/>
  <c r="B160" i="55"/>
  <c r="B161" i="55"/>
  <c r="B162" i="55"/>
  <c r="B163" i="55"/>
  <c r="B164" i="55"/>
  <c r="B165" i="55"/>
  <c r="B166" i="55"/>
  <c r="B167" i="55"/>
  <c r="B168" i="55"/>
  <c r="B169" i="55"/>
  <c r="B170" i="55"/>
  <c r="B171" i="55"/>
  <c r="B172" i="55"/>
  <c r="B173" i="55"/>
  <c r="B174" i="55"/>
  <c r="B175" i="55"/>
  <c r="B176" i="55"/>
  <c r="B177" i="55"/>
  <c r="B178" i="55"/>
  <c r="B179" i="55"/>
  <c r="B180" i="55"/>
  <c r="B181" i="55"/>
  <c r="B182" i="55"/>
  <c r="B183" i="55"/>
  <c r="B184" i="55"/>
  <c r="B185" i="55"/>
  <c r="B186" i="55"/>
  <c r="B187" i="55"/>
  <c r="B188" i="55"/>
  <c r="B189" i="55"/>
  <c r="B190" i="55"/>
  <c r="B191" i="55"/>
  <c r="B192" i="55"/>
  <c r="B193" i="55"/>
  <c r="B194" i="55"/>
  <c r="B195" i="55"/>
  <c r="B196" i="55"/>
  <c r="B197" i="55"/>
  <c r="B198" i="55"/>
  <c r="B199" i="55"/>
  <c r="B200" i="55"/>
  <c r="B201" i="55"/>
  <c r="B202" i="55"/>
  <c r="B203" i="55"/>
  <c r="B204" i="55"/>
  <c r="B205" i="55"/>
  <c r="B206" i="55"/>
  <c r="B207" i="55"/>
  <c r="B208" i="55"/>
  <c r="B209" i="55"/>
  <c r="B210" i="55"/>
  <c r="B211" i="55"/>
  <c r="B212" i="55"/>
  <c r="B213" i="55"/>
  <c r="B214" i="55"/>
  <c r="B215" i="55"/>
  <c r="B216" i="55"/>
  <c r="B217" i="55"/>
  <c r="B218" i="55"/>
  <c r="B219" i="55"/>
  <c r="B220" i="55"/>
  <c r="B221" i="55"/>
  <c r="B222" i="55"/>
  <c r="B223" i="55"/>
  <c r="B224" i="55"/>
  <c r="B225" i="55"/>
  <c r="B226" i="55"/>
  <c r="B227" i="55"/>
  <c r="B228" i="55"/>
  <c r="B229" i="55"/>
  <c r="B230" i="55"/>
  <c r="B231" i="55"/>
  <c r="B232" i="55"/>
  <c r="B233" i="55"/>
  <c r="B234" i="55"/>
  <c r="B235" i="55"/>
  <c r="B236" i="55"/>
  <c r="B237" i="55"/>
  <c r="B238" i="55"/>
  <c r="B239" i="55"/>
  <c r="B240" i="55"/>
  <c r="B241" i="55"/>
  <c r="B242" i="55"/>
  <c r="B243" i="55"/>
  <c r="B244" i="55"/>
  <c r="B245" i="55"/>
  <c r="B246" i="55"/>
  <c r="B247" i="55"/>
  <c r="B248" i="55"/>
  <c r="B249" i="55"/>
  <c r="B250" i="55"/>
  <c r="B251" i="55"/>
  <c r="B252" i="55"/>
  <c r="B253" i="55"/>
  <c r="B254" i="55"/>
  <c r="B255" i="55"/>
  <c r="B256" i="55"/>
  <c r="B257" i="55"/>
  <c r="B258" i="55"/>
  <c r="B259" i="55"/>
  <c r="B260" i="55"/>
  <c r="B261" i="55"/>
  <c r="B262" i="55"/>
  <c r="B263" i="55"/>
  <c r="B264" i="55"/>
  <c r="B265" i="55"/>
  <c r="B266" i="55"/>
  <c r="B267" i="55"/>
  <c r="B268" i="55"/>
  <c r="B269" i="55"/>
  <c r="B270" i="55"/>
  <c r="B271" i="55"/>
  <c r="B272" i="55"/>
  <c r="B273" i="55"/>
  <c r="B274" i="55"/>
  <c r="B275" i="55"/>
  <c r="B276" i="55"/>
  <c r="B277" i="55"/>
  <c r="B278" i="55"/>
  <c r="B279" i="55"/>
  <c r="B280" i="55"/>
  <c r="B281" i="55"/>
  <c r="B282" i="55"/>
  <c r="B283" i="55"/>
  <c r="B284" i="55"/>
  <c r="B285" i="55"/>
  <c r="B286" i="55"/>
  <c r="B287" i="55"/>
  <c r="B288" i="55"/>
  <c r="B289" i="55"/>
  <c r="B290" i="55"/>
  <c r="B291" i="55"/>
  <c r="B292" i="55"/>
  <c r="B293" i="55"/>
  <c r="B294" i="55"/>
  <c r="B295" i="55"/>
  <c r="B296" i="55"/>
  <c r="B297" i="55"/>
  <c r="B298" i="55"/>
  <c r="B299" i="55"/>
  <c r="B300" i="55"/>
  <c r="B301" i="55"/>
  <c r="B302" i="55"/>
  <c r="B303" i="55"/>
  <c r="B304" i="55"/>
  <c r="B305" i="55"/>
  <c r="B306" i="55"/>
  <c r="B307" i="55"/>
  <c r="B308" i="55"/>
  <c r="B309" i="55"/>
  <c r="B310" i="55"/>
  <c r="B311" i="55"/>
  <c r="B312" i="55"/>
  <c r="B313" i="55"/>
  <c r="B314" i="55"/>
  <c r="B315" i="55"/>
  <c r="B316" i="55"/>
  <c r="B317" i="55"/>
  <c r="B318" i="55"/>
  <c r="B319" i="55"/>
  <c r="B320" i="55"/>
  <c r="B321" i="55"/>
  <c r="B322" i="55"/>
  <c r="B323" i="55"/>
  <c r="B324" i="55"/>
  <c r="B325" i="55"/>
  <c r="B326" i="55"/>
  <c r="B327" i="55"/>
  <c r="B328" i="55"/>
  <c r="B329" i="55"/>
  <c r="B330" i="55"/>
  <c r="B331" i="55"/>
  <c r="B332" i="55"/>
  <c r="B333" i="55"/>
  <c r="B334" i="55"/>
  <c r="B335" i="55"/>
  <c r="B336" i="55"/>
  <c r="B337" i="55"/>
  <c r="B338" i="55"/>
  <c r="B339" i="55"/>
  <c r="B340" i="55"/>
  <c r="B341" i="55"/>
  <c r="B342" i="55"/>
  <c r="B343" i="55"/>
  <c r="B344" i="55"/>
  <c r="B345" i="55"/>
  <c r="B346" i="55"/>
  <c r="B347" i="55"/>
  <c r="B348" i="55"/>
  <c r="B349" i="55"/>
  <c r="B350" i="55"/>
  <c r="B351" i="55"/>
  <c r="B352" i="55"/>
  <c r="B353" i="55"/>
  <c r="B354" i="55"/>
  <c r="B355" i="55"/>
  <c r="B356" i="55"/>
  <c r="B357" i="55"/>
  <c r="B358" i="55"/>
  <c r="B359" i="55"/>
  <c r="B360" i="55"/>
  <c r="B361" i="55"/>
  <c r="B362" i="55"/>
  <c r="B363" i="55"/>
  <c r="B364" i="55"/>
  <c r="B365" i="55"/>
  <c r="B366" i="55"/>
  <c r="B367" i="55"/>
  <c r="B368" i="55"/>
  <c r="B369" i="55"/>
  <c r="B370" i="55"/>
  <c r="B371" i="55"/>
  <c r="B372" i="55"/>
  <c r="B373" i="55"/>
  <c r="B374" i="55"/>
  <c r="B375" i="55"/>
  <c r="B376" i="55"/>
  <c r="B377" i="55"/>
  <c r="B378" i="55"/>
  <c r="B379" i="55"/>
  <c r="B380" i="55"/>
  <c r="B381" i="55"/>
  <c r="B382" i="55"/>
  <c r="B383" i="55"/>
  <c r="B384" i="55"/>
  <c r="B385" i="55"/>
  <c r="B386" i="55"/>
  <c r="B387" i="55"/>
  <c r="B388" i="55"/>
  <c r="B389" i="55"/>
  <c r="B390" i="55"/>
  <c r="B391" i="55"/>
  <c r="B392" i="55"/>
  <c r="B393" i="55"/>
  <c r="B394" i="55"/>
  <c r="B395" i="55"/>
  <c r="B396" i="55"/>
  <c r="B397" i="55"/>
  <c r="B398" i="55"/>
  <c r="B399" i="55"/>
  <c r="B400" i="55"/>
  <c r="B401" i="55"/>
  <c r="B402" i="55"/>
  <c r="B403" i="55"/>
  <c r="B404" i="55"/>
  <c r="B405" i="55"/>
  <c r="B406" i="55"/>
  <c r="B407" i="55"/>
  <c r="B408" i="55"/>
  <c r="B409" i="55"/>
  <c r="B410" i="55"/>
  <c r="B411" i="55"/>
  <c r="B412" i="55"/>
  <c r="B413" i="55"/>
  <c r="B414" i="55"/>
  <c r="B415" i="55"/>
  <c r="B416" i="55"/>
  <c r="B417" i="55"/>
  <c r="B418" i="55"/>
  <c r="B419" i="55"/>
  <c r="B420" i="55"/>
  <c r="B421" i="55"/>
  <c r="B422" i="55"/>
  <c r="B423" i="55"/>
  <c r="B424" i="55"/>
  <c r="B425" i="55"/>
  <c r="B426" i="55"/>
  <c r="B427" i="55"/>
  <c r="B428" i="55"/>
  <c r="B429" i="55"/>
  <c r="B430" i="55"/>
  <c r="B431" i="55"/>
  <c r="B432" i="55"/>
  <c r="B433" i="55"/>
  <c r="B434" i="55"/>
  <c r="B435" i="55"/>
  <c r="B436" i="55"/>
  <c r="B437" i="55"/>
  <c r="B438" i="55"/>
  <c r="B439" i="55"/>
  <c r="B440" i="55"/>
  <c r="B441" i="55"/>
  <c r="B442" i="55"/>
  <c r="B443" i="55"/>
  <c r="B444" i="55"/>
  <c r="B445" i="55"/>
  <c r="B446" i="55"/>
  <c r="B447" i="55"/>
  <c r="B448" i="55"/>
  <c r="B449" i="55"/>
  <c r="B450" i="55"/>
  <c r="B451" i="55"/>
  <c r="B452" i="55"/>
  <c r="B453" i="55"/>
  <c r="B454" i="55"/>
  <c r="B455" i="55"/>
  <c r="B456" i="55"/>
  <c r="B457" i="55"/>
  <c r="B458" i="55"/>
  <c r="B459" i="55"/>
  <c r="B460" i="55"/>
  <c r="B461" i="55"/>
  <c r="B462" i="55"/>
  <c r="B463" i="55"/>
  <c r="B464" i="55"/>
  <c r="B465" i="55"/>
  <c r="B466" i="55"/>
  <c r="B467" i="55"/>
  <c r="B468" i="55"/>
  <c r="B469" i="55"/>
  <c r="B470" i="55"/>
  <c r="B471" i="55"/>
  <c r="B472" i="55"/>
  <c r="B473" i="55"/>
  <c r="B474" i="55"/>
  <c r="B475" i="55"/>
  <c r="B476" i="55"/>
  <c r="B477" i="55"/>
  <c r="B478" i="55"/>
  <c r="B479" i="55"/>
  <c r="B480" i="55"/>
  <c r="B481" i="55"/>
  <c r="B482" i="55"/>
  <c r="B483" i="55"/>
  <c r="B484" i="55"/>
  <c r="B485" i="55"/>
  <c r="B486" i="55"/>
  <c r="B487" i="55"/>
  <c r="B488" i="55"/>
  <c r="B489" i="55"/>
  <c r="B490" i="55"/>
  <c r="B491" i="55"/>
  <c r="B492" i="55"/>
  <c r="B493" i="55"/>
  <c r="B494" i="55"/>
  <c r="B495" i="55"/>
  <c r="B496" i="55"/>
  <c r="B497" i="55"/>
  <c r="B498" i="55"/>
  <c r="B499" i="55"/>
  <c r="B500" i="55"/>
  <c r="B501" i="55"/>
  <c r="B502" i="55"/>
  <c r="B503" i="55"/>
  <c r="B504" i="55"/>
  <c r="B505" i="55"/>
  <c r="B506" i="55"/>
  <c r="B507" i="55"/>
  <c r="B508" i="55"/>
  <c r="B509" i="55"/>
  <c r="B510" i="55"/>
  <c r="B511" i="55"/>
  <c r="B512" i="55"/>
  <c r="B513" i="55"/>
  <c r="B514" i="55"/>
  <c r="B515" i="55"/>
  <c r="B516" i="55"/>
  <c r="B517" i="55"/>
  <c r="B518" i="55"/>
  <c r="B519" i="55"/>
  <c r="B520" i="55"/>
  <c r="B521" i="55"/>
  <c r="B522" i="55"/>
  <c r="B523" i="55"/>
  <c r="B524" i="55"/>
  <c r="B525" i="55"/>
  <c r="B526" i="55"/>
  <c r="B527" i="55"/>
  <c r="B528" i="55"/>
  <c r="B529" i="55"/>
  <c r="B530" i="55"/>
  <c r="B531" i="55"/>
  <c r="B532" i="55"/>
  <c r="B533" i="55"/>
  <c r="B534" i="55"/>
  <c r="B535" i="55"/>
  <c r="B536" i="55"/>
  <c r="B537" i="55"/>
  <c r="B538" i="55"/>
  <c r="B539" i="55"/>
  <c r="B540" i="55"/>
  <c r="B541" i="55"/>
  <c r="B542" i="55"/>
  <c r="B543" i="55"/>
  <c r="B544" i="55"/>
  <c r="B545" i="55"/>
  <c r="B546" i="55"/>
  <c r="B547" i="55"/>
  <c r="B548" i="55"/>
  <c r="B549" i="55"/>
  <c r="B550" i="55"/>
  <c r="B551" i="55"/>
  <c r="B552" i="55"/>
  <c r="B553" i="55"/>
  <c r="B554" i="55"/>
  <c r="B555" i="55"/>
  <c r="B556" i="55"/>
  <c r="B557" i="55"/>
  <c r="B558" i="55"/>
  <c r="B559" i="55"/>
  <c r="B560" i="55"/>
  <c r="B561" i="55"/>
  <c r="B562" i="55"/>
  <c r="B563" i="55"/>
  <c r="B564" i="55"/>
  <c r="B565" i="55"/>
  <c r="B566" i="55"/>
  <c r="B567" i="55"/>
  <c r="B568" i="55"/>
  <c r="B569" i="55"/>
  <c r="B570" i="55"/>
  <c r="B571" i="55"/>
  <c r="B572" i="55"/>
  <c r="B573" i="55"/>
  <c r="B574" i="55"/>
  <c r="B575" i="55"/>
  <c r="B576" i="55"/>
  <c r="B577" i="55"/>
  <c r="B578" i="55"/>
  <c r="B579" i="55"/>
  <c r="B580" i="55"/>
  <c r="B581" i="55"/>
  <c r="B582" i="55"/>
  <c r="B583" i="55"/>
  <c r="B584" i="55"/>
  <c r="B585" i="55"/>
  <c r="B586" i="55"/>
  <c r="B587" i="55"/>
  <c r="B588" i="55"/>
  <c r="B589" i="55"/>
  <c r="B590" i="55"/>
  <c r="B591" i="55"/>
  <c r="B592" i="55"/>
  <c r="B593" i="55"/>
  <c r="B594" i="55"/>
  <c r="B595" i="55"/>
  <c r="B596" i="55"/>
  <c r="B597" i="55"/>
  <c r="B598" i="55"/>
  <c r="B599" i="55"/>
  <c r="B600" i="55"/>
  <c r="B601" i="55"/>
  <c r="B602" i="55"/>
  <c r="B603" i="55"/>
  <c r="B604" i="55"/>
  <c r="B605" i="55"/>
  <c r="B606" i="55"/>
  <c r="B607" i="55"/>
  <c r="B608" i="55"/>
  <c r="B609" i="55"/>
  <c r="B610" i="55"/>
  <c r="B611" i="55"/>
  <c r="B612" i="55"/>
  <c r="B613" i="55"/>
  <c r="B614" i="55"/>
  <c r="B615" i="55"/>
  <c r="B616" i="55"/>
  <c r="B617" i="55"/>
  <c r="B618" i="55"/>
  <c r="B619" i="55"/>
  <c r="B620" i="55"/>
  <c r="B621" i="55"/>
  <c r="B622" i="55"/>
  <c r="B623" i="55"/>
  <c r="B624" i="55"/>
  <c r="B625" i="55"/>
  <c r="B626" i="55"/>
  <c r="B627" i="55"/>
  <c r="B628" i="55"/>
  <c r="B629" i="55"/>
  <c r="B630" i="55"/>
  <c r="B631" i="55"/>
  <c r="B632" i="55"/>
  <c r="B633" i="55"/>
  <c r="B634" i="55"/>
  <c r="B635" i="55"/>
  <c r="B636" i="55"/>
  <c r="B637" i="55"/>
  <c r="B638" i="55"/>
  <c r="B639" i="55"/>
  <c r="B640" i="55"/>
  <c r="B641" i="55"/>
  <c r="B642" i="55"/>
  <c r="B643" i="55"/>
  <c r="B644" i="55"/>
  <c r="B645" i="55"/>
  <c r="B646" i="55"/>
  <c r="B647" i="55"/>
  <c r="B648" i="55"/>
  <c r="B649" i="55"/>
  <c r="B650" i="55"/>
  <c r="B651" i="55"/>
  <c r="B652" i="55"/>
  <c r="B653" i="55"/>
  <c r="B654" i="55"/>
  <c r="B655" i="55"/>
  <c r="B656" i="55"/>
  <c r="B657" i="55"/>
  <c r="B658" i="55"/>
  <c r="B659" i="55"/>
  <c r="B660" i="55"/>
  <c r="B661" i="55"/>
  <c r="B662" i="55"/>
  <c r="B663" i="55"/>
  <c r="B664" i="55"/>
  <c r="B665" i="55"/>
  <c r="B666" i="55"/>
  <c r="B667" i="55"/>
  <c r="B668" i="55"/>
  <c r="B669" i="55"/>
  <c r="B670" i="55"/>
  <c r="B671" i="55"/>
  <c r="B672" i="55"/>
  <c r="B673" i="55"/>
  <c r="B674" i="55"/>
  <c r="B675" i="55"/>
  <c r="B676" i="55"/>
  <c r="B677" i="55"/>
  <c r="B678" i="55"/>
  <c r="B679" i="55"/>
  <c r="B680" i="55"/>
  <c r="B681" i="55"/>
  <c r="B682" i="55"/>
  <c r="B683" i="55"/>
  <c r="B684" i="55"/>
  <c r="B685" i="55"/>
  <c r="B686" i="55"/>
  <c r="B687" i="55"/>
  <c r="B688" i="55"/>
  <c r="B689" i="55"/>
  <c r="B690" i="55"/>
  <c r="B691" i="55"/>
  <c r="B692" i="55"/>
  <c r="B693" i="55"/>
  <c r="B694" i="55"/>
  <c r="B695" i="55"/>
  <c r="B696" i="55"/>
  <c r="B697" i="55"/>
  <c r="B698" i="55"/>
  <c r="B699" i="55"/>
  <c r="B700" i="55"/>
  <c r="B701" i="55"/>
  <c r="B702" i="55"/>
  <c r="B703" i="55"/>
  <c r="B704" i="55"/>
  <c r="B705" i="55"/>
  <c r="B706" i="55"/>
  <c r="B707" i="55"/>
  <c r="B708" i="55"/>
  <c r="B709" i="55"/>
  <c r="B710" i="55"/>
  <c r="B711" i="55"/>
  <c r="B712" i="55"/>
  <c r="B713" i="55"/>
  <c r="B714" i="55"/>
  <c r="B715" i="55"/>
  <c r="B716" i="55"/>
  <c r="B717" i="55"/>
  <c r="B718" i="55"/>
  <c r="B719" i="55"/>
  <c r="B720" i="55"/>
  <c r="B721" i="55"/>
  <c r="B722" i="55"/>
  <c r="B723" i="55"/>
  <c r="B724" i="55"/>
  <c r="B725" i="55"/>
  <c r="B726" i="55"/>
  <c r="B727" i="55"/>
  <c r="B728" i="55"/>
  <c r="B729" i="55"/>
  <c r="B730" i="55"/>
  <c r="B731" i="55"/>
  <c r="B732" i="55"/>
  <c r="B733" i="55"/>
  <c r="B734" i="55"/>
  <c r="B735" i="55"/>
  <c r="B736" i="55"/>
  <c r="B737" i="55"/>
  <c r="B738" i="55"/>
  <c r="B739" i="55"/>
  <c r="B740" i="55"/>
  <c r="B741" i="55"/>
  <c r="B742" i="55"/>
  <c r="B743" i="55"/>
  <c r="AB2" i="50"/>
  <c r="AB3" i="50"/>
  <c r="AB4" i="50"/>
  <c r="AB5" i="50"/>
  <c r="AB6" i="50"/>
  <c r="AB7" i="50"/>
  <c r="AB8" i="50"/>
  <c r="AB9" i="50"/>
  <c r="AB10" i="50"/>
  <c r="AB11" i="50"/>
  <c r="AB12" i="50"/>
  <c r="AB13" i="50"/>
  <c r="AB14" i="50"/>
  <c r="AB15" i="50"/>
  <c r="AB16" i="50"/>
  <c r="AB17" i="50"/>
  <c r="AB18" i="50"/>
  <c r="AB19" i="50"/>
  <c r="AB20" i="50"/>
  <c r="AB21" i="50"/>
  <c r="AB22" i="50"/>
  <c r="AB23" i="50"/>
  <c r="AB24" i="50"/>
  <c r="AB25" i="50"/>
  <c r="AB26" i="50"/>
  <c r="AB27" i="50"/>
  <c r="AB28" i="50"/>
  <c r="AB29" i="50"/>
  <c r="AB30" i="50"/>
  <c r="AB31" i="50"/>
  <c r="AB32" i="50"/>
  <c r="AB33" i="50"/>
  <c r="AB34" i="50"/>
  <c r="AB35" i="50"/>
  <c r="AB36" i="50"/>
  <c r="AB37" i="50"/>
  <c r="AB38" i="50"/>
  <c r="AB39" i="50"/>
  <c r="AB40" i="50"/>
  <c r="AB41" i="50"/>
  <c r="AB42" i="50"/>
  <c r="AB43" i="50"/>
  <c r="AB44" i="50"/>
  <c r="AB45" i="50"/>
  <c r="AB46" i="50"/>
  <c r="AB47" i="50"/>
  <c r="AB48" i="50"/>
  <c r="AB49" i="50"/>
  <c r="AB50" i="50"/>
  <c r="AB51" i="50"/>
  <c r="AB52" i="50"/>
  <c r="AB53" i="50"/>
  <c r="AB54" i="50"/>
  <c r="AB55" i="50"/>
  <c r="AB56" i="50"/>
  <c r="AB57" i="50"/>
  <c r="AB58" i="50"/>
  <c r="AB59" i="50"/>
  <c r="AB60" i="50"/>
  <c r="AB61" i="50"/>
  <c r="AB62" i="50"/>
  <c r="AB63" i="50"/>
  <c r="AB64" i="50"/>
  <c r="AB65" i="50"/>
  <c r="AB66" i="50"/>
  <c r="AB67" i="50"/>
  <c r="AB68" i="50"/>
  <c r="AB69" i="50"/>
  <c r="AB70" i="50"/>
  <c r="AB71" i="50"/>
  <c r="AB72" i="50"/>
  <c r="AB73" i="50"/>
  <c r="AB74" i="50"/>
  <c r="AB75" i="50"/>
  <c r="AB76" i="50"/>
  <c r="AB77" i="50"/>
  <c r="AB78" i="50"/>
  <c r="AB79" i="50"/>
  <c r="AB80" i="50"/>
  <c r="AB81" i="50"/>
  <c r="AB82" i="50"/>
  <c r="AB83" i="50"/>
  <c r="AB84" i="50"/>
  <c r="AB85" i="50"/>
  <c r="AB86" i="50"/>
  <c r="AB87" i="50"/>
  <c r="AB88" i="50"/>
  <c r="AB89" i="50"/>
  <c r="AB90" i="50"/>
  <c r="AB91" i="50"/>
  <c r="AB92" i="50"/>
  <c r="AB93" i="50"/>
  <c r="AB94" i="50"/>
  <c r="AB95" i="50"/>
  <c r="AB96" i="50"/>
  <c r="AB97" i="50"/>
  <c r="AB98" i="50"/>
  <c r="AB99" i="50"/>
  <c r="AB100" i="50"/>
  <c r="AB101" i="50"/>
  <c r="AB102" i="50"/>
  <c r="AB103" i="50"/>
  <c r="AB104" i="50"/>
  <c r="AB105" i="50"/>
  <c r="AB106" i="50"/>
  <c r="AB107" i="50"/>
  <c r="AB108" i="50"/>
  <c r="AB109" i="50"/>
  <c r="AB110" i="50"/>
  <c r="AB111" i="50"/>
  <c r="AB112" i="50"/>
  <c r="AB113" i="50"/>
  <c r="AB114" i="50"/>
  <c r="AB115" i="50"/>
  <c r="AB116" i="50"/>
  <c r="AB117" i="50"/>
  <c r="AB118" i="50"/>
  <c r="AB119" i="50"/>
  <c r="AB120" i="50"/>
  <c r="AB121" i="50"/>
  <c r="AB122" i="50"/>
  <c r="AB123" i="50"/>
  <c r="AB124" i="50"/>
  <c r="AB125" i="50"/>
  <c r="AB126" i="50"/>
  <c r="AB127" i="50"/>
  <c r="AB128" i="50"/>
  <c r="AB129" i="50"/>
  <c r="AB130" i="50"/>
  <c r="AB131" i="50"/>
  <c r="AB132" i="50"/>
  <c r="AB133" i="50"/>
  <c r="AB134" i="50"/>
  <c r="AB135" i="50"/>
  <c r="AB136" i="50"/>
  <c r="AB137" i="50"/>
  <c r="AB138" i="50"/>
  <c r="AB139" i="50"/>
  <c r="AB140" i="50"/>
  <c r="AB141" i="50"/>
  <c r="AB142" i="50"/>
  <c r="AB143" i="50"/>
  <c r="AB144" i="50"/>
  <c r="AB145" i="50"/>
  <c r="AB146" i="50"/>
  <c r="AB147" i="50"/>
  <c r="AB148" i="50"/>
  <c r="AB149" i="50"/>
  <c r="AB150" i="50"/>
  <c r="AB151" i="50"/>
  <c r="AB152" i="50"/>
  <c r="AB153" i="50"/>
  <c r="AB154" i="50"/>
  <c r="AB155" i="50"/>
  <c r="AB156" i="50"/>
  <c r="AB157" i="50"/>
  <c r="AB158" i="50"/>
  <c r="AB159" i="50"/>
  <c r="AB160" i="50"/>
  <c r="AB161" i="50"/>
  <c r="AB162" i="50"/>
  <c r="AB163" i="50"/>
  <c r="AB164" i="50"/>
  <c r="AB165" i="50"/>
  <c r="AB166" i="50"/>
  <c r="AB167" i="50"/>
  <c r="AB168" i="50"/>
  <c r="AB169" i="50"/>
  <c r="AB170" i="50"/>
  <c r="AB171" i="50"/>
  <c r="AB172" i="50"/>
  <c r="AB173" i="50"/>
  <c r="AB174" i="50"/>
  <c r="AB175" i="50"/>
  <c r="AB176" i="50"/>
  <c r="AB177" i="50"/>
  <c r="AB178" i="50"/>
  <c r="AB179" i="50"/>
  <c r="AB180" i="50"/>
  <c r="AB181" i="50"/>
  <c r="AB182" i="50"/>
  <c r="AB183" i="50"/>
  <c r="AB184" i="50"/>
  <c r="AB185" i="50"/>
  <c r="AB186" i="50"/>
  <c r="AB187" i="50"/>
  <c r="AB188" i="50"/>
  <c r="AB189" i="50"/>
  <c r="AB190" i="50"/>
  <c r="AB191" i="50"/>
  <c r="AB192" i="50"/>
  <c r="AB193" i="50"/>
  <c r="AB194" i="50"/>
  <c r="AB195" i="50"/>
  <c r="AB196" i="50"/>
  <c r="AB197" i="50"/>
  <c r="AB198" i="50"/>
  <c r="AB199" i="50"/>
  <c r="AB200" i="50"/>
  <c r="AB201" i="50"/>
  <c r="AB202" i="50"/>
  <c r="AB203" i="50"/>
  <c r="AB204" i="50"/>
  <c r="AB205" i="50"/>
  <c r="AB206" i="50"/>
  <c r="AB207" i="50"/>
  <c r="AB208" i="50"/>
  <c r="AB209" i="50"/>
  <c r="AB210" i="50"/>
  <c r="AB211" i="50"/>
  <c r="AB212" i="50"/>
  <c r="AB213" i="50"/>
  <c r="AB214" i="50"/>
  <c r="AB215" i="50"/>
  <c r="AB216" i="50"/>
  <c r="AB217" i="50"/>
  <c r="AB218" i="50"/>
  <c r="AB219" i="50"/>
  <c r="AB220" i="50"/>
  <c r="AB221" i="50"/>
  <c r="AB222" i="50"/>
  <c r="AB223" i="50"/>
  <c r="AB224" i="50"/>
  <c r="AB225" i="50"/>
  <c r="AB226" i="50"/>
  <c r="AB227" i="50"/>
  <c r="AB228" i="50"/>
  <c r="AB229" i="50"/>
  <c r="AB230" i="50"/>
  <c r="AB231" i="50"/>
  <c r="AB232" i="50"/>
  <c r="AB233" i="50"/>
  <c r="AB234" i="50"/>
  <c r="AB235" i="50"/>
  <c r="AB236" i="50"/>
  <c r="AB237" i="50"/>
  <c r="AB238" i="50"/>
  <c r="AB239" i="50"/>
  <c r="AB240" i="50"/>
  <c r="AB241" i="50"/>
  <c r="AB242" i="50"/>
  <c r="AB243" i="50"/>
  <c r="AB244" i="50"/>
  <c r="AB245" i="50"/>
  <c r="AB246" i="50"/>
  <c r="AB247" i="50"/>
  <c r="AB248" i="50"/>
  <c r="AB249" i="50"/>
  <c r="AB250" i="50"/>
  <c r="AB251" i="50"/>
  <c r="AB252" i="50"/>
  <c r="AB253" i="50"/>
  <c r="AB254" i="50"/>
  <c r="AB255" i="50"/>
  <c r="AB256" i="50"/>
  <c r="AB257" i="50"/>
  <c r="AB258" i="50"/>
  <c r="AB259" i="50"/>
  <c r="AB260" i="50"/>
  <c r="AB261" i="50"/>
  <c r="AB262" i="50"/>
  <c r="AB263" i="50"/>
  <c r="AB264" i="50"/>
  <c r="AB265" i="50"/>
  <c r="AB266" i="50"/>
  <c r="AB267" i="50"/>
  <c r="AB268" i="50"/>
  <c r="AB269" i="50"/>
  <c r="AB270" i="50"/>
  <c r="AB271" i="50"/>
  <c r="AB272" i="50"/>
  <c r="AB273" i="50"/>
  <c r="AB274" i="50"/>
  <c r="AB275" i="50"/>
  <c r="AB276" i="50"/>
  <c r="AB277" i="50"/>
  <c r="AB278" i="50"/>
  <c r="AB279" i="50"/>
  <c r="AB280" i="50"/>
  <c r="AB281" i="50"/>
  <c r="AB282" i="50"/>
  <c r="AB283" i="50"/>
  <c r="AB284" i="50"/>
  <c r="AB285" i="50"/>
  <c r="AB286" i="50"/>
  <c r="AB287" i="50"/>
  <c r="AB288" i="50"/>
  <c r="AB289" i="50"/>
  <c r="AB290" i="50"/>
  <c r="AB291" i="50"/>
  <c r="AB292" i="50"/>
  <c r="AB293" i="50"/>
  <c r="AB294" i="50"/>
  <c r="AB295" i="50"/>
  <c r="AB296" i="50"/>
  <c r="AB297" i="50"/>
  <c r="AB298" i="50"/>
  <c r="AB299" i="50"/>
  <c r="AB300" i="50"/>
  <c r="AB301" i="50"/>
  <c r="AB302" i="50"/>
  <c r="AB303" i="50"/>
  <c r="AB304" i="50"/>
  <c r="AB305" i="50"/>
  <c r="AB306" i="50"/>
  <c r="AB307" i="50"/>
  <c r="AB308" i="50"/>
  <c r="AB309" i="50"/>
  <c r="AB310" i="50"/>
  <c r="AB311" i="50"/>
  <c r="AB312" i="50"/>
  <c r="AB313" i="50"/>
  <c r="AB314" i="50"/>
  <c r="AB315" i="50"/>
  <c r="AB316" i="50"/>
  <c r="AB317" i="50"/>
  <c r="AB318" i="50"/>
  <c r="AB319" i="50"/>
  <c r="AB320" i="50"/>
  <c r="AB321" i="50"/>
  <c r="AB322" i="50"/>
  <c r="AB323" i="50"/>
  <c r="AB324" i="50"/>
  <c r="AB325" i="50"/>
  <c r="AB326" i="50"/>
  <c r="AB327" i="50"/>
  <c r="AB328" i="50"/>
  <c r="AB329" i="50"/>
  <c r="AB330" i="50"/>
  <c r="AB331" i="50"/>
  <c r="AB332" i="50"/>
  <c r="AB333" i="50"/>
  <c r="AB334" i="50"/>
  <c r="AB335" i="50"/>
  <c r="AB336" i="50"/>
  <c r="AB337" i="50"/>
  <c r="AB338" i="50"/>
  <c r="AB339" i="50"/>
  <c r="AB340" i="50"/>
  <c r="AB341" i="50"/>
  <c r="AB342" i="50"/>
  <c r="AB343" i="50"/>
  <c r="AB344" i="50"/>
  <c r="AB345" i="50"/>
  <c r="AB346" i="50"/>
  <c r="AB347" i="50"/>
  <c r="AB348" i="50"/>
  <c r="AB349" i="50"/>
  <c r="AB350" i="50"/>
  <c r="AB351" i="50"/>
  <c r="AB352" i="50"/>
  <c r="AB353" i="50"/>
  <c r="AB354" i="50"/>
  <c r="AB355" i="50"/>
  <c r="AB356" i="50"/>
  <c r="AB357" i="50"/>
  <c r="AB358" i="50"/>
  <c r="AB359" i="50"/>
  <c r="AB360" i="50"/>
  <c r="AB361" i="50"/>
  <c r="AB362" i="50"/>
  <c r="AB363" i="50"/>
  <c r="AB364" i="50"/>
  <c r="AB365" i="50"/>
  <c r="AB366" i="50"/>
  <c r="AB367" i="50"/>
  <c r="AB368" i="50"/>
  <c r="AB369" i="50"/>
  <c r="AB370" i="50"/>
  <c r="AB371" i="50"/>
  <c r="AB372" i="50"/>
  <c r="AB373" i="50"/>
  <c r="AB374" i="50"/>
  <c r="AB375" i="50"/>
  <c r="AB376" i="50"/>
  <c r="AB377" i="50"/>
  <c r="AB378" i="50"/>
  <c r="AB379" i="50"/>
  <c r="AB380" i="50"/>
  <c r="AB381" i="50"/>
  <c r="AB382" i="50"/>
  <c r="AB383" i="50"/>
  <c r="AB384" i="50"/>
  <c r="AB385" i="50"/>
  <c r="AB386" i="50"/>
  <c r="AB387" i="50"/>
  <c r="AB388" i="50"/>
  <c r="AB389" i="50"/>
  <c r="AB390" i="50"/>
  <c r="AB391" i="50"/>
  <c r="AB392" i="50"/>
  <c r="AB393" i="50"/>
  <c r="AB394" i="50"/>
  <c r="AB395" i="50"/>
  <c r="AB396" i="50"/>
  <c r="AB397" i="50"/>
  <c r="AB398" i="50"/>
  <c r="AB399" i="50"/>
  <c r="AB400" i="50"/>
  <c r="AB401" i="50"/>
  <c r="AB402" i="50"/>
  <c r="AB403" i="50"/>
  <c r="AB404" i="50"/>
  <c r="AB405" i="50"/>
  <c r="AB406" i="50"/>
  <c r="AB407" i="50"/>
  <c r="AB408" i="50"/>
  <c r="AB409" i="50"/>
  <c r="AB410" i="50"/>
  <c r="AB411" i="50"/>
  <c r="AB412" i="50"/>
  <c r="AB413" i="50"/>
  <c r="AB414" i="50"/>
  <c r="AB415" i="50"/>
  <c r="AB416" i="50"/>
  <c r="AB417" i="50"/>
  <c r="AB418" i="50"/>
  <c r="AB419" i="50"/>
  <c r="AB420" i="50"/>
  <c r="AB421" i="50"/>
  <c r="AB422" i="50"/>
  <c r="AB423" i="50"/>
  <c r="AB424" i="50"/>
  <c r="AB425" i="50"/>
  <c r="AB426" i="50"/>
  <c r="AB427" i="50"/>
  <c r="AB428" i="50"/>
  <c r="AB429" i="50"/>
  <c r="AB430" i="50"/>
  <c r="AB431" i="50"/>
  <c r="AB432" i="50"/>
  <c r="AB433" i="50"/>
  <c r="AB434" i="50"/>
  <c r="AB435" i="50"/>
  <c r="AB436" i="50"/>
  <c r="AB437" i="50"/>
  <c r="AB438" i="50"/>
  <c r="AB439" i="50"/>
  <c r="AB440" i="50"/>
  <c r="AB441" i="50"/>
  <c r="AB442" i="50"/>
  <c r="AB443" i="50"/>
  <c r="AB444" i="50"/>
  <c r="AB445" i="50"/>
  <c r="AB446" i="50"/>
  <c r="AB447" i="50"/>
  <c r="AB448" i="50"/>
  <c r="AB449" i="50"/>
  <c r="AB450" i="50"/>
  <c r="AB451" i="50"/>
  <c r="AB452" i="50"/>
  <c r="AB453" i="50"/>
  <c r="AB454" i="50"/>
  <c r="AB455" i="50"/>
  <c r="AB456" i="50"/>
  <c r="AB457" i="50"/>
  <c r="AB458" i="50"/>
  <c r="AB459" i="50"/>
  <c r="AB460" i="50"/>
  <c r="AB461" i="50"/>
  <c r="AB462" i="50"/>
  <c r="AB463" i="50"/>
  <c r="AB464" i="50"/>
  <c r="AB465" i="50"/>
  <c r="AB466" i="50"/>
  <c r="AB467" i="50"/>
  <c r="AB468" i="50"/>
  <c r="AB469" i="50"/>
  <c r="AB470" i="50"/>
  <c r="AB471" i="50"/>
  <c r="AB472" i="50"/>
  <c r="AB473" i="50"/>
  <c r="AB474" i="50"/>
  <c r="AB475" i="50"/>
  <c r="AB476" i="50"/>
  <c r="AB477" i="50"/>
  <c r="AB478" i="50"/>
  <c r="AB479" i="50"/>
  <c r="AB480" i="50"/>
  <c r="AB481" i="50"/>
  <c r="AB482" i="50"/>
  <c r="AB483" i="50"/>
  <c r="AB484" i="50"/>
  <c r="AB485" i="50"/>
  <c r="AB486" i="50"/>
  <c r="AB487" i="50"/>
  <c r="AB488" i="50"/>
  <c r="AB489" i="50"/>
  <c r="AB490" i="50"/>
  <c r="AB491" i="50"/>
  <c r="AB492" i="50"/>
  <c r="AB493" i="50"/>
  <c r="AB494" i="50"/>
  <c r="AB495" i="50"/>
  <c r="AB496" i="50"/>
  <c r="AB497" i="50"/>
  <c r="AB498" i="50"/>
  <c r="AB499" i="50"/>
  <c r="AB500" i="50"/>
  <c r="AB501" i="50"/>
  <c r="AB502" i="50"/>
  <c r="AB503" i="50"/>
  <c r="AB504" i="50"/>
  <c r="AB505" i="50"/>
  <c r="AB506" i="50"/>
  <c r="AB507" i="50"/>
  <c r="AB508" i="50"/>
  <c r="AB509" i="50"/>
  <c r="AB510" i="50"/>
  <c r="AB511" i="50"/>
  <c r="AB512" i="50"/>
  <c r="AB513" i="50"/>
  <c r="AB514" i="50"/>
  <c r="AB515" i="50"/>
  <c r="AB516" i="50"/>
  <c r="AB517" i="50"/>
  <c r="AB518" i="50"/>
  <c r="AB519" i="50"/>
  <c r="AB520" i="50"/>
  <c r="AB521" i="50"/>
  <c r="AB522" i="50"/>
  <c r="AB523" i="50"/>
  <c r="AB524" i="50"/>
  <c r="AB525" i="50"/>
  <c r="AB526" i="50"/>
  <c r="AB527" i="50"/>
  <c r="AB528" i="50"/>
  <c r="AB529" i="50"/>
  <c r="AB530" i="50"/>
  <c r="AB531" i="50"/>
  <c r="AB532" i="50"/>
  <c r="AB533" i="50"/>
  <c r="AB534" i="50"/>
  <c r="AB535" i="50"/>
  <c r="AB536" i="50"/>
  <c r="AB537" i="50"/>
  <c r="AB538" i="50"/>
  <c r="AB539" i="50"/>
  <c r="AB540" i="50"/>
  <c r="AB541" i="50"/>
  <c r="AB542" i="50"/>
  <c r="AB543" i="50"/>
  <c r="AB544" i="50"/>
  <c r="AB545" i="50"/>
  <c r="AB546" i="50"/>
  <c r="AB547" i="50"/>
  <c r="AB548" i="50"/>
  <c r="AB549" i="50"/>
  <c r="AB550" i="50"/>
  <c r="AB551" i="50"/>
  <c r="AB552" i="50"/>
  <c r="AB553" i="50"/>
  <c r="AB554" i="50"/>
  <c r="AB555" i="50"/>
  <c r="AB556" i="50"/>
  <c r="AB557" i="50"/>
  <c r="AB558" i="50"/>
  <c r="AB559" i="50"/>
  <c r="AB560" i="50"/>
  <c r="AB561" i="50"/>
  <c r="AB562" i="50"/>
  <c r="AB563" i="50"/>
  <c r="AB564" i="50"/>
  <c r="AB565" i="50"/>
  <c r="AB566" i="50"/>
  <c r="AB567" i="50"/>
  <c r="AB568" i="50"/>
  <c r="AB569" i="50"/>
  <c r="AB570" i="50"/>
  <c r="AB571" i="50"/>
  <c r="AB572" i="50"/>
  <c r="AB573" i="50"/>
  <c r="AB574" i="50"/>
  <c r="AB575" i="50"/>
  <c r="AB576" i="50"/>
  <c r="AB577" i="50"/>
  <c r="AB578" i="50"/>
  <c r="AB579" i="50"/>
  <c r="AB580" i="50"/>
  <c r="AB581" i="50"/>
  <c r="AB582" i="50"/>
  <c r="AB583" i="50"/>
  <c r="AB584" i="50"/>
  <c r="AB585" i="50"/>
  <c r="AB586" i="50"/>
  <c r="AB587" i="50"/>
  <c r="AB588" i="50"/>
  <c r="AB589" i="50"/>
  <c r="AB590" i="50"/>
  <c r="AB591" i="50"/>
  <c r="AB592" i="50"/>
  <c r="AB593" i="50"/>
  <c r="AB594" i="50"/>
  <c r="AB595" i="50"/>
  <c r="AB596" i="50"/>
  <c r="AB597" i="50"/>
  <c r="AB598" i="50"/>
  <c r="AB599" i="50"/>
  <c r="AB600" i="50"/>
  <c r="AB601" i="50"/>
  <c r="AB602" i="50"/>
  <c r="AB603" i="50"/>
  <c r="AB604" i="50"/>
  <c r="AB605" i="50"/>
  <c r="AB606" i="50"/>
  <c r="AB607" i="50"/>
  <c r="AB608" i="50"/>
  <c r="AB609" i="50"/>
  <c r="AB610" i="50"/>
  <c r="AB611" i="50"/>
  <c r="AB612" i="50"/>
  <c r="AB613" i="50"/>
  <c r="AB614" i="50"/>
  <c r="AB615" i="50"/>
  <c r="AB616" i="50"/>
  <c r="AB617" i="50"/>
  <c r="AB618" i="50"/>
  <c r="AB619" i="50"/>
  <c r="AB620" i="50"/>
  <c r="AB621" i="50"/>
  <c r="AB622" i="50"/>
  <c r="AB623" i="50"/>
  <c r="AB624" i="50"/>
  <c r="AB625" i="50"/>
  <c r="AB626" i="50"/>
  <c r="AB627" i="50"/>
  <c r="AB628" i="50"/>
  <c r="AB629" i="50"/>
  <c r="AB630" i="50"/>
  <c r="AB631" i="50"/>
  <c r="AB632" i="50"/>
  <c r="AB633" i="50"/>
  <c r="AB634" i="50"/>
  <c r="AB635" i="50"/>
  <c r="AB636" i="50"/>
  <c r="AB637" i="50"/>
  <c r="AB638" i="50"/>
  <c r="AB639" i="50"/>
  <c r="AB640" i="50"/>
  <c r="AB641" i="50"/>
  <c r="AB642" i="50"/>
  <c r="AB643" i="50"/>
  <c r="AB644" i="50"/>
  <c r="AB645" i="50"/>
  <c r="AB646" i="50"/>
  <c r="AB647" i="50"/>
  <c r="AB648" i="50"/>
  <c r="AB649" i="50"/>
  <c r="AB650" i="50"/>
  <c r="AB651" i="50"/>
  <c r="AB652" i="50"/>
  <c r="AB653" i="50"/>
  <c r="AB654" i="50"/>
  <c r="AB655" i="50"/>
  <c r="AB656" i="50"/>
  <c r="AB657" i="50"/>
  <c r="AB658" i="50"/>
  <c r="AB659" i="50"/>
  <c r="AB660" i="50"/>
  <c r="AB661" i="50"/>
  <c r="AB662" i="50"/>
  <c r="AB663" i="50"/>
  <c r="AB664" i="50"/>
  <c r="AB665" i="50"/>
  <c r="AB666" i="50"/>
  <c r="AB667" i="50"/>
  <c r="AB668" i="50"/>
  <c r="AB669" i="50"/>
  <c r="AB670" i="50"/>
  <c r="AB671" i="50"/>
  <c r="AB672" i="50"/>
  <c r="AB673" i="50"/>
  <c r="AB674" i="50"/>
  <c r="AB675" i="50"/>
  <c r="AB676" i="50"/>
  <c r="AB677" i="50"/>
  <c r="AB678" i="50"/>
  <c r="AB679" i="50"/>
  <c r="AB680" i="50"/>
  <c r="AB681" i="50"/>
  <c r="AB682" i="50"/>
  <c r="AB683" i="50"/>
  <c r="AB684" i="50"/>
  <c r="AB685" i="50"/>
  <c r="AB686" i="50"/>
  <c r="AB687" i="50"/>
  <c r="AB688" i="50"/>
  <c r="AB689" i="50"/>
  <c r="AB690" i="50"/>
  <c r="AB691" i="50"/>
  <c r="AB692" i="50"/>
  <c r="AB693" i="50"/>
  <c r="AB694" i="50"/>
  <c r="AB695" i="50"/>
  <c r="AB696" i="50"/>
  <c r="AB697" i="50"/>
  <c r="AB698" i="50"/>
  <c r="AB699" i="50"/>
  <c r="AB700" i="50"/>
  <c r="AB701" i="50"/>
  <c r="AB702" i="50"/>
  <c r="AB703" i="50"/>
  <c r="AB704" i="50"/>
  <c r="AB705" i="50"/>
  <c r="AB706" i="50"/>
  <c r="AB707" i="50"/>
  <c r="AB708" i="50"/>
  <c r="AB709" i="50"/>
  <c r="AB710" i="50"/>
  <c r="AB711" i="50"/>
  <c r="AB712" i="50"/>
  <c r="AB713" i="50"/>
  <c r="AB714" i="50"/>
  <c r="AB715" i="50"/>
  <c r="AB716" i="50"/>
  <c r="AB717" i="50"/>
  <c r="AB718" i="50"/>
  <c r="AB719" i="50"/>
  <c r="AB720" i="50"/>
  <c r="AB721" i="50"/>
  <c r="AB722" i="50"/>
  <c r="AB723" i="50"/>
  <c r="AB724" i="50"/>
  <c r="AB725" i="50"/>
  <c r="AB726" i="50"/>
  <c r="AB727" i="50"/>
  <c r="AB728" i="50"/>
  <c r="AB729" i="50"/>
  <c r="AB730" i="50"/>
  <c r="AB731" i="50"/>
  <c r="AB732" i="50"/>
  <c r="AB733" i="50"/>
  <c r="AB734" i="50"/>
  <c r="AB735" i="50"/>
  <c r="AB736" i="50"/>
  <c r="AB737" i="50"/>
  <c r="AB738" i="50"/>
  <c r="AB739" i="50"/>
  <c r="AB740" i="50"/>
  <c r="AB741" i="50"/>
  <c r="AB742" i="50"/>
  <c r="AB743" i="50"/>
  <c r="AB744" i="50"/>
  <c r="AB745" i="50"/>
  <c r="AB746" i="50"/>
  <c r="AB747" i="50"/>
  <c r="AB748" i="50"/>
  <c r="AB749" i="50"/>
  <c r="AB750" i="50"/>
  <c r="AB751" i="50"/>
  <c r="AB752" i="50"/>
  <c r="AB753" i="50"/>
  <c r="AB754" i="50"/>
  <c r="AB755" i="50"/>
  <c r="AB756" i="50"/>
  <c r="AB757" i="50"/>
  <c r="AB758" i="50"/>
  <c r="AB759" i="50"/>
  <c r="AB760" i="50"/>
  <c r="AB761" i="50"/>
  <c r="AB762" i="50"/>
  <c r="AB763" i="50"/>
  <c r="AB764" i="50"/>
  <c r="AB765" i="50"/>
  <c r="AB766" i="50"/>
  <c r="AB767" i="50"/>
  <c r="AB768" i="50"/>
  <c r="AB769" i="50"/>
  <c r="AB770" i="50"/>
  <c r="AB771" i="50"/>
  <c r="AB772" i="50"/>
  <c r="AB773" i="50"/>
  <c r="AB774" i="50"/>
  <c r="AB775" i="50"/>
  <c r="AB776" i="50"/>
  <c r="AB777" i="50"/>
  <c r="AB778" i="50"/>
  <c r="AB779" i="50"/>
  <c r="AB780" i="50"/>
  <c r="AB781" i="50"/>
  <c r="AB782" i="50"/>
  <c r="AB783" i="50"/>
  <c r="AB784" i="50"/>
  <c r="AB785" i="50"/>
  <c r="AB786" i="50"/>
  <c r="AB787" i="50"/>
  <c r="AB788" i="50"/>
  <c r="AB789" i="50"/>
  <c r="AB790" i="50"/>
  <c r="AB791" i="50"/>
  <c r="AB792" i="50"/>
  <c r="AB793" i="50"/>
  <c r="AB794" i="50"/>
  <c r="AB795" i="50"/>
  <c r="AB796" i="50"/>
  <c r="AB797" i="50"/>
  <c r="AB798" i="50"/>
  <c r="AB799" i="50"/>
  <c r="AB800" i="50"/>
  <c r="AB801" i="50"/>
  <c r="AB802" i="50"/>
  <c r="AB803" i="50"/>
  <c r="AB804" i="50"/>
  <c r="AB805" i="50"/>
  <c r="AB806" i="50"/>
  <c r="AB807" i="50"/>
  <c r="AB808" i="50"/>
  <c r="AB809" i="50"/>
  <c r="AB810" i="50"/>
  <c r="AB811" i="50"/>
  <c r="AB812" i="50"/>
  <c r="AB813" i="50"/>
  <c r="AB814" i="50"/>
  <c r="AB815" i="50"/>
  <c r="AB816" i="50"/>
  <c r="AB817" i="50"/>
  <c r="AB818" i="50"/>
  <c r="AB819" i="50"/>
  <c r="AB820" i="50"/>
  <c r="AB821" i="50"/>
  <c r="AB822" i="50"/>
  <c r="AB823" i="50"/>
  <c r="AB824" i="50"/>
  <c r="AB825" i="50"/>
  <c r="AB826" i="50"/>
  <c r="AB827" i="50"/>
  <c r="AB828" i="50"/>
  <c r="AB829" i="50"/>
  <c r="AB830" i="50"/>
  <c r="AB831" i="50"/>
  <c r="AB832" i="50"/>
  <c r="AB833" i="50"/>
  <c r="AB834" i="50"/>
  <c r="AB835" i="50"/>
  <c r="AB836" i="50"/>
  <c r="AB837" i="50"/>
  <c r="AB838" i="50"/>
  <c r="AB839" i="50"/>
  <c r="AB840" i="50"/>
  <c r="AB841" i="50"/>
  <c r="AB842" i="50"/>
  <c r="AB843" i="50"/>
  <c r="AB844" i="50"/>
  <c r="AB845" i="50"/>
  <c r="AB846" i="50"/>
  <c r="AB847" i="50"/>
  <c r="AB848" i="50"/>
  <c r="AB849" i="50"/>
  <c r="AB850" i="50"/>
  <c r="AB851" i="50"/>
  <c r="AB852" i="50"/>
  <c r="AB853" i="50"/>
  <c r="AB854" i="50"/>
  <c r="AB855" i="50"/>
  <c r="AB856" i="50"/>
  <c r="AB857" i="50"/>
  <c r="AB858" i="50"/>
  <c r="AB859" i="50"/>
  <c r="AB860" i="50"/>
  <c r="AB861" i="50"/>
  <c r="AB862" i="50"/>
  <c r="AB863" i="50"/>
  <c r="AB864" i="50"/>
  <c r="AB865" i="50"/>
  <c r="AB866" i="50"/>
  <c r="AB867" i="50"/>
  <c r="AB868" i="50"/>
  <c r="AB869" i="50"/>
  <c r="AB870" i="50"/>
  <c r="AB871" i="50"/>
  <c r="AB872" i="50"/>
  <c r="AB873" i="50"/>
  <c r="AB874" i="50"/>
  <c r="AB875" i="50"/>
  <c r="AB876" i="50"/>
  <c r="AB877" i="50"/>
  <c r="AB878" i="50"/>
  <c r="AB879" i="50"/>
  <c r="AB880" i="50"/>
  <c r="AB881" i="50"/>
  <c r="AB882" i="50"/>
  <c r="AB883" i="50"/>
  <c r="AB884" i="50"/>
  <c r="AB885" i="50"/>
  <c r="AB886" i="50"/>
  <c r="AB887" i="50"/>
  <c r="AB888" i="50"/>
  <c r="AB889" i="50"/>
  <c r="AB890" i="50"/>
  <c r="AB891" i="50"/>
  <c r="AB892" i="50"/>
  <c r="AB893" i="50"/>
  <c r="AB894" i="50"/>
  <c r="AB895" i="50"/>
  <c r="AB896" i="50"/>
  <c r="AB897" i="50"/>
  <c r="AB898" i="50"/>
  <c r="AB899" i="50"/>
  <c r="AB900" i="50"/>
  <c r="AB901" i="50"/>
  <c r="AB902" i="50"/>
  <c r="AB903" i="50"/>
  <c r="AB904" i="50"/>
  <c r="AB905" i="50"/>
  <c r="AB906" i="50"/>
  <c r="AB907" i="50"/>
  <c r="AB908" i="50"/>
  <c r="AB909" i="50"/>
  <c r="AB910" i="50"/>
  <c r="AB911" i="50"/>
  <c r="AB912" i="50"/>
  <c r="AB913" i="50"/>
  <c r="AB914" i="50"/>
  <c r="AB915" i="50"/>
  <c r="AB916" i="50"/>
  <c r="AB917" i="50"/>
  <c r="AB918" i="50"/>
  <c r="AB919" i="50"/>
  <c r="AB920" i="50"/>
  <c r="AB921" i="50"/>
  <c r="AB922" i="50"/>
  <c r="AB923" i="50"/>
  <c r="AB924" i="50"/>
  <c r="AB925" i="50"/>
  <c r="AB926" i="50"/>
  <c r="AB927" i="50"/>
  <c r="AB928" i="50"/>
  <c r="AB929" i="50"/>
  <c r="AB930" i="50"/>
  <c r="AB931" i="50"/>
  <c r="AB932" i="50"/>
  <c r="AB933" i="50"/>
  <c r="AB934" i="50"/>
  <c r="AB935" i="50"/>
  <c r="AB936" i="50"/>
  <c r="AB937" i="50"/>
  <c r="AB938" i="50"/>
  <c r="AB939" i="50"/>
  <c r="AB940" i="50"/>
  <c r="AB941" i="50"/>
  <c r="AB942" i="50"/>
  <c r="AB943" i="50"/>
  <c r="AB944" i="50"/>
  <c r="AB945" i="50"/>
  <c r="AB946" i="50"/>
  <c r="AB947" i="50"/>
  <c r="AB948" i="50"/>
  <c r="AB949" i="50"/>
  <c r="AB950" i="50"/>
  <c r="AB951" i="50"/>
  <c r="AB952" i="50"/>
  <c r="AB953" i="50"/>
  <c r="AB954" i="50"/>
  <c r="AB955" i="50"/>
  <c r="AB956" i="50"/>
  <c r="AB957" i="50"/>
  <c r="AB958" i="50"/>
  <c r="AB959" i="50"/>
  <c r="AB960" i="50"/>
  <c r="AB961" i="50"/>
  <c r="AB962" i="50"/>
  <c r="AB963" i="50"/>
  <c r="AB964" i="50"/>
  <c r="AB965" i="50"/>
  <c r="AB966" i="50"/>
  <c r="AB967" i="50"/>
  <c r="AB968" i="50"/>
  <c r="AB969" i="50"/>
  <c r="AB970" i="50"/>
  <c r="AB971" i="50"/>
  <c r="AB972" i="50"/>
  <c r="AB973" i="50"/>
  <c r="AB974" i="50"/>
  <c r="AB975" i="50"/>
  <c r="AB976" i="50"/>
  <c r="AB977" i="50"/>
  <c r="AB978" i="50"/>
  <c r="AB979" i="50"/>
  <c r="AB980" i="50"/>
  <c r="AB981" i="50"/>
  <c r="AB982" i="50"/>
  <c r="AB983" i="50"/>
  <c r="AB984" i="50"/>
  <c r="AB985" i="50"/>
  <c r="AB986" i="50"/>
  <c r="AB987" i="50"/>
  <c r="AB988" i="50"/>
  <c r="AB989" i="50"/>
  <c r="AB990" i="50"/>
  <c r="AB991" i="50"/>
  <c r="AB992" i="50"/>
  <c r="AB993" i="50"/>
  <c r="AB994" i="50"/>
  <c r="AB995" i="50"/>
  <c r="AB996" i="50"/>
  <c r="AB997" i="50"/>
  <c r="AB998" i="50"/>
  <c r="AB999" i="50"/>
  <c r="AB1000" i="50"/>
  <c r="AB1001" i="50"/>
  <c r="AB1002" i="50"/>
  <c r="AB1003" i="50"/>
  <c r="AB1004" i="50"/>
  <c r="AB1005" i="50"/>
  <c r="AB1006" i="50"/>
  <c r="AB1007" i="50"/>
  <c r="AB1008" i="50"/>
  <c r="AB1009" i="50"/>
  <c r="AB1010" i="50"/>
  <c r="AB1011" i="50"/>
  <c r="AB1012" i="50"/>
  <c r="AB1013" i="50"/>
  <c r="AB1014" i="50"/>
  <c r="AB1015" i="50"/>
  <c r="AB1016" i="50"/>
  <c r="AB1017" i="50"/>
  <c r="AB1018" i="50"/>
  <c r="AB1019" i="50"/>
  <c r="AB1020" i="50"/>
  <c r="AB1021" i="50"/>
  <c r="AB1022" i="50"/>
  <c r="AB1023" i="50"/>
  <c r="AB1024" i="50"/>
  <c r="AB1025" i="50"/>
  <c r="AB1026" i="50"/>
  <c r="AB1027" i="50"/>
  <c r="AB1028" i="50"/>
  <c r="AB1029" i="50"/>
  <c r="AB1030" i="50"/>
  <c r="AB1031" i="50"/>
  <c r="AB1032" i="50"/>
  <c r="AB1033" i="50"/>
  <c r="AB1034" i="50"/>
  <c r="AB1035" i="50"/>
  <c r="AB1036" i="50"/>
  <c r="AB1037" i="50"/>
  <c r="AB1038" i="50"/>
  <c r="AB1039" i="50"/>
  <c r="AB1040" i="50"/>
  <c r="AB1041" i="50"/>
  <c r="AB1042" i="50"/>
  <c r="AB1043" i="50"/>
  <c r="AB1044" i="50"/>
  <c r="AB1045" i="50"/>
  <c r="AB1046" i="50"/>
  <c r="AB1047" i="50"/>
  <c r="AB1048" i="50"/>
  <c r="AB1049" i="50"/>
  <c r="AB1050" i="50"/>
  <c r="AB1051" i="50"/>
  <c r="AB1052" i="50"/>
  <c r="AB1053" i="50"/>
  <c r="AB1054" i="50"/>
  <c r="AB1055" i="50"/>
  <c r="AB1056" i="50"/>
  <c r="AB1057" i="50"/>
  <c r="AB1058" i="50"/>
  <c r="AB1059" i="50"/>
  <c r="AB1060" i="50"/>
  <c r="AB1061" i="50"/>
  <c r="AB1062" i="50"/>
  <c r="AB1063" i="50"/>
  <c r="AB1064" i="50"/>
  <c r="AB1065" i="50"/>
  <c r="AB1066" i="50"/>
  <c r="AB1067" i="50"/>
  <c r="AB1068" i="50"/>
  <c r="AB1069" i="50"/>
  <c r="AB1070" i="50"/>
  <c r="AB1071" i="50"/>
  <c r="AB1072" i="50"/>
  <c r="AB1073" i="50"/>
  <c r="AB1074" i="50"/>
  <c r="AB1075" i="50"/>
  <c r="AB1076" i="50"/>
  <c r="AB1077" i="50"/>
  <c r="AB1078" i="50"/>
  <c r="AB1079" i="50"/>
  <c r="AB1080" i="50"/>
  <c r="AB1081" i="50"/>
  <c r="AB1082" i="50"/>
  <c r="AB1083" i="50"/>
  <c r="AB1084" i="50"/>
  <c r="AB1085" i="50"/>
  <c r="AB1086" i="50"/>
  <c r="AB1087" i="50"/>
  <c r="AB1088" i="50"/>
  <c r="AB1089" i="50"/>
  <c r="AB1090" i="50"/>
  <c r="AB1091" i="50"/>
  <c r="AB1092" i="50"/>
  <c r="AB1093" i="50"/>
  <c r="AB1094" i="50"/>
  <c r="AB1095" i="50"/>
  <c r="AB1096" i="50"/>
  <c r="AB1097" i="50"/>
  <c r="AB1098" i="50"/>
  <c r="AB1099" i="50"/>
  <c r="AB1100" i="50"/>
  <c r="AB1101" i="50"/>
  <c r="AB1102" i="50"/>
  <c r="AB1103" i="50"/>
  <c r="AB1104" i="50"/>
  <c r="AB1105" i="50"/>
  <c r="AB1106" i="50"/>
  <c r="AB1107" i="50"/>
  <c r="AB1108" i="50"/>
  <c r="AB1109" i="50"/>
  <c r="AB1110" i="50"/>
  <c r="AB1111" i="50"/>
  <c r="AB1112" i="50"/>
  <c r="AB1113" i="50"/>
  <c r="AB1114" i="50"/>
  <c r="AB1115" i="50"/>
  <c r="AB1116" i="50"/>
  <c r="AB1117" i="50"/>
  <c r="AB1118" i="50"/>
  <c r="AB1119" i="50"/>
  <c r="AB1120" i="50"/>
  <c r="AB1121" i="50"/>
  <c r="AB1122" i="50"/>
  <c r="AB1123" i="50"/>
  <c r="AB1124" i="50"/>
  <c r="AB1125" i="50"/>
  <c r="AB1126" i="50"/>
  <c r="AB1127" i="50"/>
  <c r="AB1128" i="50"/>
  <c r="AB1129" i="50"/>
  <c r="AB1130" i="50"/>
  <c r="AB1131" i="50"/>
  <c r="AB1132" i="50"/>
  <c r="AB1133" i="50"/>
  <c r="AB1134" i="50"/>
  <c r="AB1135" i="50"/>
  <c r="AB1136" i="50"/>
  <c r="AB1137" i="50"/>
  <c r="AB1138" i="50"/>
  <c r="AB1139" i="50"/>
  <c r="AB1140" i="50"/>
  <c r="AB1141" i="50"/>
  <c r="AB1142" i="50"/>
  <c r="AB1143" i="50"/>
  <c r="AB1144" i="50"/>
  <c r="AB1145" i="50"/>
  <c r="AB1146" i="50"/>
  <c r="AB1147" i="50"/>
  <c r="AB1148" i="50"/>
  <c r="AB1149" i="50"/>
  <c r="AB1150" i="50"/>
  <c r="AB1151" i="50"/>
  <c r="AB1152" i="50"/>
  <c r="AB1153" i="50"/>
  <c r="AB1154" i="50"/>
  <c r="AB1155" i="50"/>
  <c r="AB1156" i="50"/>
  <c r="AB1157" i="50"/>
  <c r="AB1158" i="50"/>
  <c r="AB1159" i="50"/>
  <c r="AB1160" i="50"/>
  <c r="AB1161" i="50"/>
  <c r="AB1162" i="50"/>
  <c r="AB1163" i="50"/>
  <c r="AB1164" i="50"/>
  <c r="AB1165" i="50"/>
  <c r="AB1166" i="50"/>
  <c r="AB1167" i="50"/>
  <c r="AB1168" i="50"/>
  <c r="AB1169" i="50"/>
  <c r="AB1170" i="50"/>
  <c r="AB1171" i="50"/>
  <c r="AB1172" i="50"/>
  <c r="AB1173" i="50"/>
  <c r="AB1174" i="50"/>
  <c r="AB1175" i="50"/>
  <c r="AB1176" i="50"/>
  <c r="AB1177" i="50"/>
  <c r="AB1178" i="50"/>
  <c r="AB1179" i="50"/>
  <c r="AB1180" i="50"/>
  <c r="AB1181" i="50"/>
  <c r="AB1182" i="50"/>
  <c r="AB1183" i="50"/>
  <c r="AB1184" i="50"/>
  <c r="AB1185" i="50"/>
  <c r="AB1186" i="50"/>
  <c r="AB1187" i="50"/>
  <c r="AB1188" i="50"/>
  <c r="AB1189" i="50"/>
  <c r="AB1190" i="50"/>
  <c r="AB1191" i="50"/>
  <c r="AB1192" i="50"/>
  <c r="AB1193" i="50"/>
  <c r="AB1194" i="50"/>
  <c r="AB1195" i="50"/>
  <c r="AB1196" i="50"/>
  <c r="AB1197" i="50"/>
  <c r="AB1198" i="50"/>
  <c r="AB1199" i="50"/>
  <c r="AB1200" i="50"/>
  <c r="AB1201" i="50"/>
  <c r="AB1202" i="50"/>
  <c r="AB1203" i="50"/>
  <c r="AB1204" i="50"/>
  <c r="AB1205" i="50"/>
  <c r="AB1206" i="50"/>
  <c r="AB1207" i="50"/>
  <c r="AB1208" i="50"/>
  <c r="AB1209" i="50"/>
  <c r="AB1210" i="50"/>
  <c r="AB1211" i="50"/>
  <c r="AB1212" i="50"/>
  <c r="AB1213" i="50"/>
  <c r="AB1214" i="50"/>
  <c r="AB1215" i="50"/>
  <c r="AB1216" i="50"/>
  <c r="AB1217" i="50"/>
  <c r="AB1218" i="50"/>
  <c r="AB1219" i="50"/>
  <c r="AB1220" i="50"/>
  <c r="AB1221" i="50"/>
  <c r="AB1222" i="50"/>
  <c r="AB1223" i="50"/>
  <c r="AB1224" i="50"/>
  <c r="AB1225" i="50"/>
  <c r="AB1226" i="50"/>
  <c r="AB1227" i="50"/>
  <c r="AB1228" i="50"/>
  <c r="AB1229" i="50"/>
  <c r="AB1230" i="50"/>
  <c r="AB1231" i="50"/>
  <c r="AB1232" i="50"/>
  <c r="AB1233" i="50"/>
  <c r="AB1234" i="50"/>
  <c r="AB1235" i="50"/>
  <c r="AB1236" i="50"/>
  <c r="AB1237" i="50"/>
  <c r="AB1238" i="50"/>
  <c r="AB1239" i="50"/>
  <c r="AB1240" i="50"/>
  <c r="AB1241" i="50"/>
  <c r="AB1242" i="50"/>
  <c r="AB1243" i="50"/>
  <c r="AB1244" i="50"/>
  <c r="AB1245" i="50"/>
  <c r="AB1246" i="50"/>
  <c r="AB1247" i="50"/>
  <c r="AB1248" i="50"/>
  <c r="AB1249" i="50"/>
  <c r="AB1250" i="50"/>
  <c r="AB1251" i="50"/>
  <c r="AB1252" i="50"/>
  <c r="AB1253" i="50"/>
  <c r="AB1254" i="50"/>
  <c r="AB1255" i="50"/>
  <c r="AB1256" i="50"/>
  <c r="AB1257" i="50"/>
  <c r="AB1258" i="50"/>
  <c r="AB1259" i="50"/>
  <c r="AB1260" i="50"/>
  <c r="AB1261" i="50"/>
  <c r="AB1262" i="50"/>
  <c r="AB1263" i="50"/>
  <c r="AB1264" i="50"/>
  <c r="AB1265" i="50"/>
  <c r="AB1266" i="50"/>
  <c r="AB1267" i="50"/>
  <c r="AB1268" i="50"/>
  <c r="AB1269" i="50"/>
  <c r="AB1270" i="50"/>
  <c r="AB1271" i="50"/>
  <c r="AB1272" i="50"/>
  <c r="AB1273" i="50"/>
  <c r="AB1274" i="50"/>
  <c r="AB1275" i="50"/>
  <c r="AB1276" i="50"/>
  <c r="AB1277" i="50"/>
  <c r="AB1278" i="50"/>
  <c r="AB1279" i="50"/>
  <c r="AB1280" i="50"/>
  <c r="AB1281" i="50"/>
  <c r="AB1282" i="50"/>
  <c r="AB1283" i="50"/>
  <c r="AB1284" i="50"/>
  <c r="AB1285" i="50"/>
  <c r="AB1286" i="50"/>
  <c r="AB1287" i="50"/>
  <c r="AB1288" i="50"/>
  <c r="AB1289" i="50"/>
  <c r="AB1290" i="50"/>
  <c r="AB1291" i="50"/>
  <c r="AB1292" i="50"/>
  <c r="AB1293" i="50"/>
  <c r="AB1294" i="50"/>
  <c r="AB1295" i="50"/>
  <c r="AB1296" i="50"/>
  <c r="AB1297" i="50"/>
  <c r="AB1298" i="50"/>
  <c r="AB1299" i="50"/>
  <c r="AB1300" i="50"/>
  <c r="AB1301" i="50"/>
  <c r="AB1302" i="50"/>
  <c r="AB1303" i="50"/>
  <c r="AB1304" i="50"/>
  <c r="AB1305" i="50"/>
  <c r="AB1306" i="50"/>
  <c r="AB1307" i="50"/>
  <c r="AB1308" i="50"/>
  <c r="AB1309" i="50"/>
  <c r="AB1310" i="50"/>
  <c r="AB1311" i="50"/>
  <c r="AB1312" i="50"/>
  <c r="AB1313" i="50"/>
  <c r="AB1314" i="50"/>
  <c r="AB1315" i="50"/>
  <c r="AB1316" i="50"/>
  <c r="AB1317" i="50"/>
  <c r="AB1318" i="50"/>
  <c r="AB1319" i="50"/>
  <c r="AB1320" i="50"/>
  <c r="AB1321" i="50"/>
  <c r="AB1322" i="50"/>
  <c r="AB1323" i="50"/>
  <c r="AB1324" i="50"/>
  <c r="AB1325" i="50"/>
  <c r="AB1326" i="50"/>
  <c r="AB1327" i="50"/>
  <c r="AB1328" i="50"/>
  <c r="AB1329" i="50"/>
  <c r="AB1330" i="50"/>
  <c r="AB1331" i="50"/>
  <c r="AB1332" i="50"/>
  <c r="AB1333" i="50"/>
  <c r="AB1334" i="50"/>
  <c r="AB1335" i="50"/>
  <c r="AB1336" i="50"/>
  <c r="AB1337" i="50"/>
  <c r="AB1338" i="50"/>
  <c r="AB1339" i="50"/>
  <c r="AB1340" i="50"/>
  <c r="AB1341" i="50"/>
  <c r="AB1342" i="50"/>
  <c r="AB1343" i="50"/>
  <c r="AB1344" i="50"/>
  <c r="AB1345" i="50"/>
  <c r="AB1346" i="50"/>
  <c r="AB1347" i="50"/>
  <c r="AB1348" i="50"/>
  <c r="AB1349" i="50"/>
  <c r="AB1350" i="50"/>
  <c r="AB1351" i="50"/>
  <c r="AB1352" i="50"/>
  <c r="AB1353" i="50"/>
  <c r="AB1354" i="50"/>
  <c r="AB1355" i="50"/>
  <c r="AB1356" i="50"/>
  <c r="AB1357" i="50"/>
  <c r="AB1358" i="50"/>
  <c r="AB1359" i="50"/>
  <c r="AB1360" i="50"/>
  <c r="AB1361" i="50"/>
  <c r="AB1362" i="50"/>
  <c r="AB1363" i="50"/>
  <c r="AB1364" i="50"/>
  <c r="AB1365" i="50"/>
  <c r="AB1366" i="50"/>
  <c r="AB1367" i="50"/>
  <c r="AB1368" i="50"/>
  <c r="AB1369" i="50"/>
  <c r="AB1370" i="50"/>
  <c r="AB1371" i="50"/>
  <c r="AB1372" i="50"/>
  <c r="AB1373" i="50"/>
  <c r="AB1374" i="50"/>
  <c r="AB1375" i="50"/>
  <c r="AB1376" i="50"/>
  <c r="AB1377" i="50"/>
  <c r="AB1378" i="50"/>
  <c r="AB1379" i="50"/>
  <c r="AB1380" i="50"/>
  <c r="AB1381" i="50"/>
  <c r="AB1382" i="50"/>
  <c r="AB1383" i="50"/>
  <c r="AB1384" i="50"/>
  <c r="AB1385" i="50"/>
  <c r="AB1386" i="50"/>
  <c r="AB1387" i="50"/>
  <c r="AB1388" i="50"/>
  <c r="AB1389" i="50"/>
  <c r="AB1390" i="50"/>
  <c r="AB1391" i="50"/>
  <c r="AB1392" i="50"/>
  <c r="AB1393" i="50"/>
  <c r="AB1394" i="50"/>
  <c r="AB1395" i="50"/>
  <c r="AB1396" i="50"/>
  <c r="AB1397" i="50"/>
  <c r="AB1398" i="50"/>
  <c r="AB1399" i="50"/>
  <c r="AB1400" i="50"/>
  <c r="AB1401" i="50"/>
  <c r="AB1402" i="50"/>
  <c r="AB1403" i="50"/>
  <c r="AB1404" i="50"/>
  <c r="AB1405" i="50"/>
  <c r="AB1406" i="50"/>
  <c r="AB1407" i="50"/>
  <c r="AB1408" i="50"/>
  <c r="AB1409" i="50"/>
  <c r="AB1410" i="50"/>
  <c r="AB1411" i="50"/>
  <c r="AB1412" i="50"/>
  <c r="AB1413" i="50"/>
  <c r="AB1414" i="50"/>
  <c r="AB1415" i="50"/>
  <c r="AB1416" i="50"/>
  <c r="AB1417" i="50"/>
  <c r="AB1418" i="50"/>
  <c r="AB1419" i="50"/>
  <c r="AB1420" i="50"/>
  <c r="AB1421" i="50"/>
  <c r="AB1422" i="50"/>
  <c r="AB1423" i="50"/>
  <c r="AB1424" i="50"/>
  <c r="AB1425" i="50"/>
  <c r="AB1426" i="50"/>
  <c r="AB1427" i="50"/>
  <c r="AB1428" i="50"/>
  <c r="AB1429" i="50"/>
  <c r="AB1430" i="50"/>
  <c r="AB1431" i="50"/>
  <c r="AB1432" i="50"/>
  <c r="AB1433" i="50"/>
  <c r="AB1434" i="50"/>
  <c r="AB1435" i="50"/>
  <c r="AB1436" i="50"/>
  <c r="AB1437" i="50"/>
  <c r="AB1438" i="50"/>
  <c r="AB1439" i="50"/>
  <c r="AB1440" i="50"/>
  <c r="AB1441" i="50"/>
  <c r="AB1442" i="50"/>
  <c r="AB1443" i="50"/>
  <c r="AB1444" i="50"/>
  <c r="AB1445" i="50"/>
  <c r="AB1446" i="50"/>
  <c r="AB1447" i="50"/>
  <c r="AB1448" i="50"/>
  <c r="AB1449" i="50"/>
  <c r="AB1450" i="50"/>
  <c r="AB1451" i="50"/>
  <c r="AB1452" i="50"/>
  <c r="AB1453" i="50"/>
  <c r="AB1454" i="50"/>
  <c r="AB1455" i="50"/>
  <c r="AB1456" i="50"/>
  <c r="AB1457" i="50"/>
  <c r="AB1458" i="50"/>
  <c r="AB1459" i="50"/>
  <c r="AB1460" i="50"/>
  <c r="AB1461" i="50"/>
  <c r="AB1462" i="50"/>
  <c r="AB1463" i="50"/>
  <c r="AB1464" i="50"/>
  <c r="AB1465" i="50"/>
  <c r="AB1466" i="50"/>
  <c r="AB1467" i="50"/>
  <c r="AB1468" i="50"/>
  <c r="AB1469" i="50"/>
  <c r="AB1470" i="50"/>
  <c r="AB1471" i="50"/>
  <c r="AB1472" i="50"/>
  <c r="AB1473" i="50"/>
  <c r="AB1474" i="50"/>
  <c r="AB1475" i="50"/>
  <c r="AB1476" i="50"/>
  <c r="AB1477" i="50"/>
  <c r="AB1478" i="50"/>
  <c r="AB1479" i="50"/>
  <c r="AB1480" i="50"/>
  <c r="AB1481" i="50"/>
  <c r="AB1482" i="50"/>
  <c r="AB1483" i="50"/>
  <c r="AB1484" i="50"/>
  <c r="AB1485" i="50"/>
  <c r="AB1486" i="50"/>
  <c r="AB1487" i="50"/>
  <c r="AB1488" i="50"/>
  <c r="AB1489" i="50"/>
  <c r="AB1490" i="50"/>
  <c r="AB1491" i="50"/>
  <c r="AB1492" i="50"/>
  <c r="AB1493" i="50"/>
  <c r="AB1494" i="50"/>
  <c r="AB1495" i="50"/>
  <c r="AB1496" i="50"/>
  <c r="AB1497" i="50"/>
  <c r="AB1498" i="50"/>
  <c r="AB1499" i="50"/>
  <c r="AB1500" i="50"/>
  <c r="AB1501" i="50"/>
  <c r="AB1502" i="50"/>
  <c r="AB1503" i="50"/>
  <c r="AB1504" i="50"/>
  <c r="AB1505" i="50"/>
  <c r="AB1506" i="50"/>
  <c r="AB1507" i="50"/>
  <c r="AB1508" i="50"/>
  <c r="AB1509" i="50"/>
  <c r="AB1510" i="50"/>
  <c r="AB1511" i="50"/>
  <c r="AB1512" i="50"/>
  <c r="AB1513" i="50"/>
  <c r="AB1514" i="50"/>
  <c r="AB1515" i="50"/>
  <c r="AB1516" i="50"/>
  <c r="AB1517" i="50"/>
  <c r="AB1518" i="50"/>
  <c r="AB1519" i="50"/>
  <c r="AB1520" i="50"/>
  <c r="AB1521" i="50"/>
  <c r="AB1522" i="50"/>
  <c r="AB1523" i="50"/>
  <c r="AB1524" i="50"/>
  <c r="AB1525" i="50"/>
  <c r="AB1526" i="50"/>
  <c r="AB1527" i="50"/>
  <c r="AB1528" i="50"/>
  <c r="AB1529" i="50"/>
  <c r="AB1530" i="50"/>
  <c r="AB1531" i="50"/>
  <c r="AB1532" i="50"/>
  <c r="AB1533" i="50"/>
  <c r="AB1534" i="50"/>
  <c r="AB1535" i="50"/>
  <c r="AB1536" i="50"/>
  <c r="AB1537" i="50"/>
  <c r="AB1538" i="50"/>
  <c r="AB1539" i="50"/>
  <c r="AB1540" i="50"/>
  <c r="AB1541" i="50"/>
  <c r="AB1542" i="50"/>
  <c r="AB1543" i="50"/>
  <c r="AB1544" i="50"/>
  <c r="AB1545" i="50"/>
  <c r="AB1546" i="50"/>
  <c r="AB1547" i="50"/>
  <c r="AB1548" i="50"/>
  <c r="AB1549" i="50"/>
  <c r="AB1550" i="50"/>
  <c r="AB1551" i="50"/>
  <c r="AB1552" i="50"/>
  <c r="AB1553" i="50"/>
  <c r="AB1554" i="50"/>
  <c r="AB1555" i="50"/>
  <c r="AB1556" i="50"/>
  <c r="AB1557" i="50"/>
  <c r="AB1558" i="50"/>
  <c r="AB1559" i="50"/>
  <c r="AB1560" i="50"/>
  <c r="AB1561" i="50"/>
  <c r="AB1562" i="50"/>
  <c r="AB1563" i="50"/>
  <c r="AB1564" i="50"/>
  <c r="AB1565" i="50"/>
  <c r="AB1566" i="50"/>
  <c r="AB1567" i="50"/>
  <c r="AB1568" i="50"/>
  <c r="AB1569" i="50"/>
  <c r="AB1570" i="50"/>
  <c r="AB1571" i="50"/>
  <c r="AB1572" i="50"/>
  <c r="AB1573" i="50"/>
  <c r="AB1574" i="50"/>
  <c r="AB1575" i="50"/>
  <c r="AB1576" i="50"/>
  <c r="AB1577" i="50"/>
  <c r="AB1578" i="50"/>
  <c r="AB1579" i="50"/>
  <c r="AB1580" i="50"/>
  <c r="AB1581" i="50"/>
  <c r="AB1582" i="50"/>
  <c r="AB1583" i="50"/>
  <c r="AB1584" i="50"/>
  <c r="AB1585" i="50"/>
  <c r="AB1586" i="50"/>
  <c r="AB1587" i="50"/>
  <c r="AB1588" i="50"/>
  <c r="AB1589" i="50"/>
  <c r="AB1590" i="50"/>
  <c r="AB1591" i="50"/>
  <c r="AB1592" i="50"/>
  <c r="AB1593" i="50"/>
  <c r="AB1594" i="50"/>
  <c r="AB1595" i="50"/>
  <c r="AB1596" i="50"/>
  <c r="AB1597" i="50"/>
  <c r="AB1598" i="50"/>
  <c r="AB1599" i="50"/>
  <c r="AB1600" i="50"/>
  <c r="AB1601" i="50"/>
  <c r="AB1602" i="50"/>
  <c r="AB1603" i="50"/>
  <c r="AB1604" i="50"/>
  <c r="AB1605" i="50"/>
  <c r="AB1606" i="50"/>
  <c r="AB1607" i="50"/>
  <c r="AB1608" i="50"/>
  <c r="AB1609" i="50"/>
  <c r="AB1610" i="50"/>
  <c r="AB1611" i="50"/>
  <c r="AB1612" i="50"/>
  <c r="AB1613" i="50"/>
  <c r="AB1614" i="50"/>
  <c r="AB1615" i="50"/>
  <c r="AB1616" i="50"/>
  <c r="AB1617" i="50"/>
  <c r="AB1618" i="50"/>
  <c r="AB1619" i="50"/>
  <c r="AB1620" i="50"/>
  <c r="AB1621" i="50"/>
  <c r="AB1622" i="50"/>
  <c r="AB1623" i="50"/>
  <c r="AB1624" i="50"/>
  <c r="AB1625" i="50"/>
  <c r="AB1626" i="50"/>
  <c r="AB1627" i="50"/>
  <c r="AB1628" i="50"/>
  <c r="AB1629" i="50"/>
  <c r="AB1630" i="50"/>
  <c r="AB1631" i="50"/>
  <c r="AB1632" i="50"/>
  <c r="AB1633" i="50"/>
  <c r="AB1634" i="50"/>
  <c r="AB1635" i="50"/>
  <c r="AB1636" i="50"/>
  <c r="AB1637" i="50"/>
  <c r="AB1638" i="50"/>
  <c r="AB1639" i="50"/>
  <c r="AB1640" i="50"/>
  <c r="AB1641" i="50"/>
  <c r="AB1642" i="50"/>
  <c r="AB1643" i="50"/>
  <c r="AB1644" i="50"/>
  <c r="AB1645" i="50"/>
  <c r="AB1646" i="50"/>
  <c r="AB1647" i="50"/>
  <c r="AB1648" i="50"/>
  <c r="AB1649" i="50"/>
  <c r="AB1650" i="50"/>
  <c r="AB1651" i="50"/>
  <c r="AC2" i="50"/>
  <c r="AC3" i="50"/>
  <c r="AC4" i="50"/>
  <c r="AC5" i="50"/>
  <c r="AC6" i="50"/>
  <c r="AC7" i="50"/>
  <c r="AC8" i="50"/>
  <c r="AC9" i="50"/>
  <c r="AC10" i="50"/>
  <c r="AC11" i="50"/>
  <c r="AC12" i="50"/>
  <c r="AC13" i="50"/>
  <c r="AC14" i="50"/>
  <c r="AC15" i="50"/>
  <c r="AC16" i="50"/>
  <c r="AC17" i="50"/>
  <c r="AC18" i="50"/>
  <c r="AC19" i="50"/>
  <c r="AC20" i="50"/>
  <c r="AC21" i="50"/>
  <c r="AC22" i="50"/>
  <c r="AC23" i="50"/>
  <c r="AC24" i="50"/>
  <c r="AC25" i="50"/>
  <c r="AC26" i="50"/>
  <c r="AC27" i="50"/>
  <c r="AC28" i="50"/>
  <c r="AC29" i="50"/>
  <c r="AC30" i="50"/>
  <c r="AC31" i="50"/>
  <c r="AC32" i="50"/>
  <c r="AC33" i="50"/>
  <c r="AC34" i="50"/>
  <c r="AC35" i="50"/>
  <c r="AC36" i="50"/>
  <c r="AC37" i="50"/>
  <c r="AC38" i="50"/>
  <c r="AC39" i="50"/>
  <c r="AC40" i="50"/>
  <c r="AC41" i="50"/>
  <c r="AC42" i="50"/>
  <c r="AC43" i="50"/>
  <c r="AC44" i="50"/>
  <c r="AC45" i="50"/>
  <c r="AC46" i="50"/>
  <c r="AC47" i="50"/>
  <c r="AC48" i="50"/>
  <c r="AC49" i="50"/>
  <c r="AC50" i="50"/>
  <c r="AC51" i="50"/>
  <c r="AC52" i="50"/>
  <c r="AC53" i="50"/>
  <c r="AC54" i="50"/>
  <c r="AC55" i="50"/>
  <c r="AC56" i="50"/>
  <c r="AC57" i="50"/>
  <c r="AC58" i="50"/>
  <c r="AC59" i="50"/>
  <c r="AC60" i="50"/>
  <c r="AC61" i="50"/>
  <c r="AC62" i="50"/>
  <c r="AC63" i="50"/>
  <c r="AC64" i="50"/>
  <c r="AC65" i="50"/>
  <c r="AC66" i="50"/>
  <c r="AC67" i="50"/>
  <c r="AC68" i="50"/>
  <c r="AC69" i="50"/>
  <c r="AC70" i="50"/>
  <c r="AC71" i="50"/>
  <c r="AC72" i="50"/>
  <c r="AC73" i="50"/>
  <c r="AC74" i="50"/>
  <c r="AC75" i="50"/>
  <c r="AC76" i="50"/>
  <c r="AC77" i="50"/>
  <c r="AC78" i="50"/>
  <c r="AC79" i="50"/>
  <c r="AC80" i="50"/>
  <c r="AC81" i="50"/>
  <c r="AC82" i="50"/>
  <c r="AC83" i="50"/>
  <c r="AC84" i="50"/>
  <c r="AC85" i="50"/>
  <c r="AC86" i="50"/>
  <c r="AC87" i="50"/>
  <c r="AC88" i="50"/>
  <c r="AC89" i="50"/>
  <c r="AC90" i="50"/>
  <c r="AC91" i="50"/>
  <c r="AC92" i="50"/>
  <c r="AC93" i="50"/>
  <c r="AC94" i="50"/>
  <c r="AC95" i="50"/>
  <c r="AC96" i="50"/>
  <c r="AC97" i="50"/>
  <c r="AC98" i="50"/>
  <c r="AC99" i="50"/>
  <c r="AC100" i="50"/>
  <c r="AC101" i="50"/>
  <c r="AC102" i="50"/>
  <c r="AC103" i="50"/>
  <c r="AC104" i="50"/>
  <c r="AC105" i="50"/>
  <c r="AC106" i="50"/>
  <c r="AC107" i="50"/>
  <c r="AC108" i="50"/>
  <c r="AC109" i="50"/>
  <c r="AC110" i="50"/>
  <c r="AC111" i="50"/>
  <c r="AC112" i="50"/>
  <c r="AC113" i="50"/>
  <c r="AC114" i="50"/>
  <c r="AC115" i="50"/>
  <c r="AC116" i="50"/>
  <c r="AC117" i="50"/>
  <c r="AC118" i="50"/>
  <c r="AC119" i="50"/>
  <c r="AC120" i="50"/>
  <c r="AC121" i="50"/>
  <c r="AC122" i="50"/>
  <c r="AC123" i="50"/>
  <c r="AC124" i="50"/>
  <c r="AC125" i="50"/>
  <c r="AC126" i="50"/>
  <c r="AC127" i="50"/>
  <c r="AC128" i="50"/>
  <c r="AC129" i="50"/>
  <c r="AC130" i="50"/>
  <c r="AC131" i="50"/>
  <c r="AC132" i="50"/>
  <c r="AC133" i="50"/>
  <c r="AC134" i="50"/>
  <c r="AC135" i="50"/>
  <c r="AC136" i="50"/>
  <c r="AC137" i="50"/>
  <c r="AC138" i="50"/>
  <c r="AC139" i="50"/>
  <c r="AC140" i="50"/>
  <c r="AC141" i="50"/>
  <c r="AC142" i="50"/>
  <c r="AC143" i="50"/>
  <c r="AC144" i="50"/>
  <c r="AC145" i="50"/>
  <c r="AC146" i="50"/>
  <c r="AC147" i="50"/>
  <c r="AC148" i="50"/>
  <c r="AC149" i="50"/>
  <c r="AC150" i="50"/>
  <c r="AC151" i="50"/>
  <c r="AC152" i="50"/>
  <c r="AC153" i="50"/>
  <c r="AC154" i="50"/>
  <c r="AC155" i="50"/>
  <c r="AC156" i="50"/>
  <c r="AC157" i="50"/>
  <c r="AC158" i="50"/>
  <c r="AC159" i="50"/>
  <c r="AC160" i="50"/>
  <c r="AC161" i="50"/>
  <c r="AC162" i="50"/>
  <c r="AC163" i="50"/>
  <c r="AC164" i="50"/>
  <c r="AC165" i="50"/>
  <c r="AC166" i="50"/>
  <c r="AC167" i="50"/>
  <c r="AC168" i="50"/>
  <c r="AC169" i="50"/>
  <c r="AC170" i="50"/>
  <c r="AC171" i="50"/>
  <c r="AC172" i="50"/>
  <c r="AC173" i="50"/>
  <c r="AC174" i="50"/>
  <c r="AC175" i="50"/>
  <c r="AC176" i="50"/>
  <c r="AC177" i="50"/>
  <c r="AC178" i="50"/>
  <c r="AC179" i="50"/>
  <c r="AC180" i="50"/>
  <c r="AC181" i="50"/>
  <c r="AC182" i="50"/>
  <c r="AC183" i="50"/>
  <c r="AC184" i="50"/>
  <c r="AC185" i="50"/>
  <c r="AC186" i="50"/>
  <c r="AC187" i="50"/>
  <c r="AC188" i="50"/>
  <c r="AC189" i="50"/>
  <c r="AC190" i="50"/>
  <c r="AC191" i="50"/>
  <c r="AC192" i="50"/>
  <c r="AC193" i="50"/>
  <c r="AC194" i="50"/>
  <c r="AC195" i="50"/>
  <c r="AC196" i="50"/>
  <c r="AC197" i="50"/>
  <c r="AC198" i="50"/>
  <c r="AC199" i="50"/>
  <c r="AC200" i="50"/>
  <c r="AC201" i="50"/>
  <c r="AC202" i="50"/>
  <c r="AC203" i="50"/>
  <c r="AC204" i="50"/>
  <c r="AC205" i="50"/>
  <c r="AC206" i="50"/>
  <c r="AC207" i="50"/>
  <c r="AC208" i="50"/>
  <c r="AC209" i="50"/>
  <c r="AC210" i="50"/>
  <c r="AC211" i="50"/>
  <c r="AC212" i="50"/>
  <c r="AC213" i="50"/>
  <c r="AC214" i="50"/>
  <c r="AC215" i="50"/>
  <c r="AC216" i="50"/>
  <c r="AC217" i="50"/>
  <c r="AC218" i="50"/>
  <c r="AC219" i="50"/>
  <c r="AC220" i="50"/>
  <c r="AC221" i="50"/>
  <c r="AC222" i="50"/>
  <c r="AC223" i="50"/>
  <c r="AC224" i="50"/>
  <c r="AC225" i="50"/>
  <c r="AC226" i="50"/>
  <c r="AC227" i="50"/>
  <c r="AC228" i="50"/>
  <c r="AC229" i="50"/>
  <c r="AC230" i="50"/>
  <c r="AC231" i="50"/>
  <c r="AC232" i="50"/>
  <c r="AC233" i="50"/>
  <c r="AC234" i="50"/>
  <c r="AC235" i="50"/>
  <c r="AC236" i="50"/>
  <c r="AC237" i="50"/>
  <c r="AC238" i="50"/>
  <c r="AC239" i="50"/>
  <c r="AC240" i="50"/>
  <c r="AC241" i="50"/>
  <c r="AC242" i="50"/>
  <c r="AC243" i="50"/>
  <c r="AC244" i="50"/>
  <c r="AC245" i="50"/>
  <c r="AC246" i="50"/>
  <c r="AC247" i="50"/>
  <c r="AC248" i="50"/>
  <c r="AC249" i="50"/>
  <c r="AC250" i="50"/>
  <c r="AC251" i="50"/>
  <c r="AC252" i="50"/>
  <c r="AC253" i="50"/>
  <c r="AC254" i="50"/>
  <c r="AC255" i="50"/>
  <c r="AC256" i="50"/>
  <c r="AC257" i="50"/>
  <c r="AC258" i="50"/>
  <c r="AC259" i="50"/>
  <c r="AC260" i="50"/>
  <c r="AC261" i="50"/>
  <c r="AC262" i="50"/>
  <c r="AC263" i="50"/>
  <c r="AC264" i="50"/>
  <c r="AC265" i="50"/>
  <c r="AC266" i="50"/>
  <c r="AC267" i="50"/>
  <c r="AC268" i="50"/>
  <c r="AC269" i="50"/>
  <c r="AC270" i="50"/>
  <c r="AC271" i="50"/>
  <c r="AC272" i="50"/>
  <c r="AC273" i="50"/>
  <c r="AC274" i="50"/>
  <c r="AC275" i="50"/>
  <c r="AC276" i="50"/>
  <c r="AC277" i="50"/>
  <c r="AC278" i="50"/>
  <c r="AC279" i="50"/>
  <c r="AC280" i="50"/>
  <c r="AC281" i="50"/>
  <c r="AC282" i="50"/>
  <c r="AC283" i="50"/>
  <c r="AC284" i="50"/>
  <c r="AC285" i="50"/>
  <c r="AC286" i="50"/>
  <c r="AC287" i="50"/>
  <c r="AC288" i="50"/>
  <c r="AC289" i="50"/>
  <c r="AC290" i="50"/>
  <c r="AC291" i="50"/>
  <c r="AC292" i="50"/>
  <c r="AC293" i="50"/>
  <c r="AC294" i="50"/>
  <c r="AC295" i="50"/>
  <c r="AC296" i="50"/>
  <c r="AC297" i="50"/>
  <c r="AC298" i="50"/>
  <c r="AC299" i="50"/>
  <c r="AC300" i="50"/>
  <c r="AC301" i="50"/>
  <c r="AC302" i="50"/>
  <c r="AC303" i="50"/>
  <c r="AC304" i="50"/>
  <c r="AC305" i="50"/>
  <c r="AC306" i="50"/>
  <c r="AC307" i="50"/>
  <c r="AC308" i="50"/>
  <c r="AC309" i="50"/>
  <c r="AC310" i="50"/>
  <c r="AC311" i="50"/>
  <c r="AC312" i="50"/>
  <c r="AC313" i="50"/>
  <c r="AC314" i="50"/>
  <c r="AC315" i="50"/>
  <c r="AC316" i="50"/>
  <c r="AC317" i="50"/>
  <c r="AC318" i="50"/>
  <c r="AC319" i="50"/>
  <c r="AC320" i="50"/>
  <c r="AC321" i="50"/>
  <c r="AC322" i="50"/>
  <c r="AC323" i="50"/>
  <c r="AC324" i="50"/>
  <c r="AC325" i="50"/>
  <c r="AC326" i="50"/>
  <c r="AC327" i="50"/>
  <c r="AC328" i="50"/>
  <c r="AC329" i="50"/>
  <c r="AC330" i="50"/>
  <c r="AC331" i="50"/>
  <c r="AC332" i="50"/>
  <c r="AC333" i="50"/>
  <c r="AC334" i="50"/>
  <c r="AC335" i="50"/>
  <c r="AC336" i="50"/>
  <c r="AC337" i="50"/>
  <c r="AC338" i="50"/>
  <c r="AC339" i="50"/>
  <c r="AC340" i="50"/>
  <c r="AC341" i="50"/>
  <c r="AC342" i="50"/>
  <c r="AC343" i="50"/>
  <c r="AC344" i="50"/>
  <c r="AC345" i="50"/>
  <c r="AC346" i="50"/>
  <c r="AC347" i="50"/>
  <c r="AC348" i="50"/>
  <c r="AC349" i="50"/>
  <c r="AC350" i="50"/>
  <c r="AC351" i="50"/>
  <c r="AC352" i="50"/>
  <c r="AC353" i="50"/>
  <c r="AC354" i="50"/>
  <c r="AC355" i="50"/>
  <c r="AC356" i="50"/>
  <c r="AC357" i="50"/>
  <c r="AC358" i="50"/>
  <c r="AC359" i="50"/>
  <c r="AC360" i="50"/>
  <c r="AC361" i="50"/>
  <c r="AC362" i="50"/>
  <c r="AC363" i="50"/>
  <c r="AC364" i="50"/>
  <c r="AC365" i="50"/>
  <c r="AC366" i="50"/>
  <c r="AC367" i="50"/>
  <c r="AC368" i="50"/>
  <c r="AC369" i="50"/>
  <c r="AC370" i="50"/>
  <c r="AC371" i="50"/>
  <c r="AC372" i="50"/>
  <c r="AC373" i="50"/>
  <c r="AC374" i="50"/>
  <c r="AC375" i="50"/>
  <c r="AC376" i="50"/>
  <c r="AC377" i="50"/>
  <c r="AC378" i="50"/>
  <c r="AC379" i="50"/>
  <c r="AC380" i="50"/>
  <c r="AC381" i="50"/>
  <c r="AC382" i="50"/>
  <c r="AC383" i="50"/>
  <c r="AC384" i="50"/>
  <c r="AC385" i="50"/>
  <c r="AC386" i="50"/>
  <c r="AC387" i="50"/>
  <c r="AC388" i="50"/>
  <c r="AC389" i="50"/>
  <c r="AC390" i="50"/>
  <c r="AC391" i="50"/>
  <c r="AC392" i="50"/>
  <c r="AC393" i="50"/>
  <c r="AC394" i="50"/>
  <c r="AC395" i="50"/>
  <c r="AC396" i="50"/>
  <c r="AC397" i="50"/>
  <c r="AC398" i="50"/>
  <c r="AC399" i="50"/>
  <c r="AC400" i="50"/>
  <c r="AC401" i="50"/>
  <c r="AC402" i="50"/>
  <c r="AC403" i="50"/>
  <c r="AC404" i="50"/>
  <c r="AC405" i="50"/>
  <c r="AC406" i="50"/>
  <c r="AC407" i="50"/>
  <c r="AC408" i="50"/>
  <c r="AC409" i="50"/>
  <c r="AC410" i="50"/>
  <c r="AC411" i="50"/>
  <c r="AC412" i="50"/>
  <c r="AC413" i="50"/>
  <c r="AC414" i="50"/>
  <c r="AC415" i="50"/>
  <c r="AC416" i="50"/>
  <c r="AC417" i="50"/>
  <c r="AC418" i="50"/>
  <c r="AC419" i="50"/>
  <c r="AC420" i="50"/>
  <c r="AC421" i="50"/>
  <c r="AC422" i="50"/>
  <c r="AC423" i="50"/>
  <c r="AC424" i="50"/>
  <c r="AC425" i="50"/>
  <c r="AC426" i="50"/>
  <c r="AC427" i="50"/>
  <c r="AC428" i="50"/>
  <c r="AC429" i="50"/>
  <c r="AC430" i="50"/>
  <c r="AC431" i="50"/>
  <c r="AC432" i="50"/>
  <c r="AC433" i="50"/>
  <c r="AC434" i="50"/>
  <c r="AC435" i="50"/>
  <c r="AC436" i="50"/>
  <c r="AC437" i="50"/>
  <c r="AC438" i="50"/>
  <c r="AC439" i="50"/>
  <c r="AC440" i="50"/>
  <c r="AC441" i="50"/>
  <c r="AC442" i="50"/>
  <c r="AC443" i="50"/>
  <c r="AC444" i="50"/>
  <c r="AC445" i="50"/>
  <c r="AC446" i="50"/>
  <c r="AC447" i="50"/>
  <c r="AC448" i="50"/>
  <c r="AC449" i="50"/>
  <c r="AC450" i="50"/>
  <c r="AC451" i="50"/>
  <c r="AC452" i="50"/>
  <c r="AC453" i="50"/>
  <c r="AC454" i="50"/>
  <c r="AC455" i="50"/>
  <c r="AC456" i="50"/>
  <c r="AC457" i="50"/>
  <c r="AC458" i="50"/>
  <c r="AC459" i="50"/>
  <c r="AC460" i="50"/>
  <c r="AC461" i="50"/>
  <c r="AC462" i="50"/>
  <c r="AC463" i="50"/>
  <c r="AC464" i="50"/>
  <c r="AC465" i="50"/>
  <c r="AC466" i="50"/>
  <c r="AC467" i="50"/>
  <c r="AC468" i="50"/>
  <c r="AC469" i="50"/>
  <c r="AC470" i="50"/>
  <c r="AC471" i="50"/>
  <c r="AC472" i="50"/>
  <c r="AC473" i="50"/>
  <c r="AC474" i="50"/>
  <c r="AC475" i="50"/>
  <c r="AC476" i="50"/>
  <c r="AC477" i="50"/>
  <c r="AC478" i="50"/>
  <c r="AC479" i="50"/>
  <c r="AC480" i="50"/>
  <c r="AC481" i="50"/>
  <c r="AC482" i="50"/>
  <c r="AC483" i="50"/>
  <c r="AC484" i="50"/>
  <c r="AC485" i="50"/>
  <c r="AC486" i="50"/>
  <c r="AC487" i="50"/>
  <c r="AC488" i="50"/>
  <c r="AC489" i="50"/>
  <c r="AC490" i="50"/>
  <c r="AC491" i="50"/>
  <c r="AC492" i="50"/>
  <c r="AC493" i="50"/>
  <c r="AC494" i="50"/>
  <c r="AC495" i="50"/>
  <c r="AC496" i="50"/>
  <c r="AC497" i="50"/>
  <c r="AC498" i="50"/>
  <c r="AC499" i="50"/>
  <c r="AC500" i="50"/>
  <c r="AC501" i="50"/>
  <c r="AC502" i="50"/>
  <c r="AC503" i="50"/>
  <c r="AC504" i="50"/>
  <c r="AC505" i="50"/>
  <c r="AC506" i="50"/>
  <c r="AC507" i="50"/>
  <c r="AC508" i="50"/>
  <c r="AC509" i="50"/>
  <c r="AC510" i="50"/>
  <c r="AC511" i="50"/>
  <c r="AC512" i="50"/>
  <c r="AC513" i="50"/>
  <c r="AC514" i="50"/>
  <c r="AC515" i="50"/>
  <c r="AC516" i="50"/>
  <c r="AC517" i="50"/>
  <c r="AC518" i="50"/>
  <c r="AC519" i="50"/>
  <c r="AC520" i="50"/>
  <c r="AC521" i="50"/>
  <c r="AC522" i="50"/>
  <c r="AC523" i="50"/>
  <c r="AC524" i="50"/>
  <c r="AC525" i="50"/>
  <c r="AC526" i="50"/>
  <c r="AC527" i="50"/>
  <c r="AC528" i="50"/>
  <c r="AC529" i="50"/>
  <c r="AC530" i="50"/>
  <c r="AC531" i="50"/>
  <c r="AC532" i="50"/>
  <c r="AC533" i="50"/>
  <c r="AC534" i="50"/>
  <c r="AC535" i="50"/>
  <c r="AC536" i="50"/>
  <c r="AC537" i="50"/>
  <c r="AC538" i="50"/>
  <c r="AC539" i="50"/>
  <c r="AC540" i="50"/>
  <c r="AC541" i="50"/>
  <c r="AC542" i="50"/>
  <c r="AC543" i="50"/>
  <c r="AC544" i="50"/>
  <c r="AC545" i="50"/>
  <c r="AC546" i="50"/>
  <c r="AC547" i="50"/>
  <c r="AC548" i="50"/>
  <c r="AC549" i="50"/>
  <c r="AC550" i="50"/>
  <c r="AC551" i="50"/>
  <c r="AC552" i="50"/>
  <c r="AC553" i="50"/>
  <c r="AC554" i="50"/>
  <c r="AC555" i="50"/>
  <c r="AC556" i="50"/>
  <c r="AC557" i="50"/>
  <c r="AC558" i="50"/>
  <c r="AC559" i="50"/>
  <c r="AC560" i="50"/>
  <c r="AC561" i="50"/>
  <c r="AC562" i="50"/>
  <c r="AC563" i="50"/>
  <c r="AC564" i="50"/>
  <c r="AC565" i="50"/>
  <c r="AC566" i="50"/>
  <c r="AC567" i="50"/>
  <c r="AC568" i="50"/>
  <c r="AC569" i="50"/>
  <c r="AC570" i="50"/>
  <c r="AC571" i="50"/>
  <c r="AC572" i="50"/>
  <c r="AC573" i="50"/>
  <c r="AC574" i="50"/>
  <c r="AC575" i="50"/>
  <c r="AC576" i="50"/>
  <c r="AC577" i="50"/>
  <c r="AC578" i="50"/>
  <c r="AC579" i="50"/>
  <c r="AC580" i="50"/>
  <c r="AC581" i="50"/>
  <c r="AC582" i="50"/>
  <c r="AC583" i="50"/>
  <c r="AC584" i="50"/>
  <c r="AC585" i="50"/>
  <c r="AC586" i="50"/>
  <c r="AC587" i="50"/>
  <c r="AC588" i="50"/>
  <c r="AC589" i="50"/>
  <c r="AC590" i="50"/>
  <c r="AC591" i="50"/>
  <c r="AC592" i="50"/>
  <c r="AC593" i="50"/>
  <c r="AC594" i="50"/>
  <c r="AC595" i="50"/>
  <c r="AC596" i="50"/>
  <c r="AC597" i="50"/>
  <c r="AC598" i="50"/>
  <c r="AC599" i="50"/>
  <c r="AC600" i="50"/>
  <c r="AC601" i="50"/>
  <c r="AC602" i="50"/>
  <c r="AC603" i="50"/>
  <c r="AC604" i="50"/>
  <c r="AC605" i="50"/>
  <c r="AC606" i="50"/>
  <c r="AC607" i="50"/>
  <c r="AC608" i="50"/>
  <c r="AC609" i="50"/>
  <c r="AC610" i="50"/>
  <c r="AC611" i="50"/>
  <c r="AC612" i="50"/>
  <c r="AC613" i="50"/>
  <c r="AC614" i="50"/>
  <c r="AC615" i="50"/>
  <c r="AC616" i="50"/>
  <c r="AC617" i="50"/>
  <c r="AC618" i="50"/>
  <c r="AC619" i="50"/>
  <c r="AC620" i="50"/>
  <c r="AC621" i="50"/>
  <c r="AC622" i="50"/>
  <c r="AC623" i="50"/>
  <c r="AC624" i="50"/>
  <c r="AC625" i="50"/>
  <c r="AC626" i="50"/>
  <c r="AC627" i="50"/>
  <c r="AC628" i="50"/>
  <c r="AC629" i="50"/>
  <c r="AC630" i="50"/>
  <c r="AC631" i="50"/>
  <c r="AC632" i="50"/>
  <c r="AC633" i="50"/>
  <c r="AC634" i="50"/>
  <c r="AC635" i="50"/>
  <c r="AC636" i="50"/>
  <c r="AC637" i="50"/>
  <c r="AC638" i="50"/>
  <c r="AC639" i="50"/>
  <c r="AC640" i="50"/>
  <c r="AC641" i="50"/>
  <c r="AC642" i="50"/>
  <c r="AC643" i="50"/>
  <c r="AC644" i="50"/>
  <c r="AC645" i="50"/>
  <c r="AC646" i="50"/>
  <c r="AC647" i="50"/>
  <c r="AC648" i="50"/>
  <c r="AC649" i="50"/>
  <c r="AC650" i="50"/>
  <c r="AC651" i="50"/>
  <c r="AC652" i="50"/>
  <c r="AC653" i="50"/>
  <c r="AC654" i="50"/>
  <c r="AC655" i="50"/>
  <c r="AC656" i="50"/>
  <c r="AC657" i="50"/>
  <c r="AC658" i="50"/>
  <c r="AC659" i="50"/>
  <c r="AC660" i="50"/>
  <c r="AC661" i="50"/>
  <c r="AC662" i="50"/>
  <c r="AC663" i="50"/>
  <c r="AC664" i="50"/>
  <c r="AC665" i="50"/>
  <c r="AC666" i="50"/>
  <c r="AC667" i="50"/>
  <c r="AC668" i="50"/>
  <c r="AC669" i="50"/>
  <c r="AC670" i="50"/>
  <c r="AC671" i="50"/>
  <c r="AC672" i="50"/>
  <c r="AC673" i="50"/>
  <c r="AC674" i="50"/>
  <c r="AC675" i="50"/>
  <c r="AC676" i="50"/>
  <c r="AC677" i="50"/>
  <c r="AC678" i="50"/>
  <c r="AC679" i="50"/>
  <c r="AC680" i="50"/>
  <c r="AC681" i="50"/>
  <c r="AC682" i="50"/>
  <c r="AC683" i="50"/>
  <c r="AC684" i="50"/>
  <c r="AC685" i="50"/>
  <c r="AC686" i="50"/>
  <c r="AC687" i="50"/>
  <c r="AC688" i="50"/>
  <c r="AC689" i="50"/>
  <c r="AC690" i="50"/>
  <c r="AC691" i="50"/>
  <c r="AC692" i="50"/>
  <c r="AC693" i="50"/>
  <c r="AC694" i="50"/>
  <c r="AC695" i="50"/>
  <c r="AC696" i="50"/>
  <c r="AC697" i="50"/>
  <c r="AC698" i="50"/>
  <c r="AC699" i="50"/>
  <c r="AC700" i="50"/>
  <c r="AC701" i="50"/>
  <c r="AC702" i="50"/>
  <c r="AC703" i="50"/>
  <c r="AC704" i="50"/>
  <c r="AC705" i="50"/>
  <c r="AC706" i="50"/>
  <c r="AC707" i="50"/>
  <c r="AC708" i="50"/>
  <c r="AC709" i="50"/>
  <c r="AC710" i="50"/>
  <c r="AC711" i="50"/>
  <c r="AC712" i="50"/>
  <c r="AC713" i="50"/>
  <c r="AC714" i="50"/>
  <c r="AC715" i="50"/>
  <c r="AC716" i="50"/>
  <c r="AC717" i="50"/>
  <c r="AC718" i="50"/>
  <c r="AC719" i="50"/>
  <c r="AC720" i="50"/>
  <c r="AC721" i="50"/>
  <c r="AC722" i="50"/>
  <c r="AC723" i="50"/>
  <c r="AC724" i="50"/>
  <c r="AC725" i="50"/>
  <c r="AC726" i="50"/>
  <c r="AC727" i="50"/>
  <c r="AC728" i="50"/>
  <c r="AC729" i="50"/>
  <c r="AC730" i="50"/>
  <c r="AC731" i="50"/>
  <c r="AC732" i="50"/>
  <c r="AC733" i="50"/>
  <c r="AC734" i="50"/>
  <c r="AC735" i="50"/>
  <c r="AC736" i="50"/>
  <c r="AC737" i="50"/>
  <c r="AC738" i="50"/>
  <c r="AC739" i="50"/>
  <c r="AC740" i="50"/>
  <c r="AC741" i="50"/>
  <c r="AC742" i="50"/>
  <c r="AC743" i="50"/>
  <c r="AC744" i="50"/>
  <c r="AC745" i="50"/>
  <c r="AC746" i="50"/>
  <c r="AC747" i="50"/>
  <c r="AC748" i="50"/>
  <c r="AC749" i="50"/>
  <c r="AC750" i="50"/>
  <c r="AC751" i="50"/>
  <c r="AC752" i="50"/>
  <c r="AC753" i="50"/>
  <c r="AC754" i="50"/>
  <c r="AC755" i="50"/>
  <c r="AC756" i="50"/>
  <c r="AC757" i="50"/>
  <c r="AC758" i="50"/>
  <c r="AC759" i="50"/>
  <c r="AC760" i="50"/>
  <c r="AC761" i="50"/>
  <c r="AC762" i="50"/>
  <c r="AC763" i="50"/>
  <c r="AC764" i="50"/>
  <c r="AC765" i="50"/>
  <c r="AC766" i="50"/>
  <c r="AC767" i="50"/>
  <c r="AC768" i="50"/>
  <c r="AC769" i="50"/>
  <c r="AC770" i="50"/>
  <c r="AC771" i="50"/>
  <c r="AC772" i="50"/>
  <c r="AC773" i="50"/>
  <c r="AC774" i="50"/>
  <c r="AC775" i="50"/>
  <c r="AC776" i="50"/>
  <c r="AC777" i="50"/>
  <c r="AC778" i="50"/>
  <c r="AC779" i="50"/>
  <c r="AC780" i="50"/>
  <c r="AC781" i="50"/>
  <c r="AC782" i="50"/>
  <c r="AC783" i="50"/>
  <c r="AC784" i="50"/>
  <c r="AC785" i="50"/>
  <c r="AC786" i="50"/>
  <c r="AC787" i="50"/>
  <c r="AC788" i="50"/>
  <c r="AC789" i="50"/>
  <c r="AC790" i="50"/>
  <c r="AC791" i="50"/>
  <c r="AC792" i="50"/>
  <c r="AC793" i="50"/>
  <c r="AC794" i="50"/>
  <c r="AC795" i="50"/>
  <c r="AC796" i="50"/>
  <c r="AC797" i="50"/>
  <c r="AC798" i="50"/>
  <c r="AC799" i="50"/>
  <c r="AC800" i="50"/>
  <c r="AC801" i="50"/>
  <c r="AC802" i="50"/>
  <c r="AC803" i="50"/>
  <c r="AC804" i="50"/>
  <c r="AC805" i="50"/>
  <c r="AC806" i="50"/>
  <c r="AC807" i="50"/>
  <c r="AC808" i="50"/>
  <c r="AC809" i="50"/>
  <c r="AC810" i="50"/>
  <c r="AC811" i="50"/>
  <c r="AC812" i="50"/>
  <c r="AC813" i="50"/>
  <c r="AC814" i="50"/>
  <c r="AC815" i="50"/>
  <c r="AC816" i="50"/>
  <c r="AC817" i="50"/>
  <c r="AC818" i="50"/>
  <c r="AC819" i="50"/>
  <c r="AC820" i="50"/>
  <c r="AC821" i="50"/>
  <c r="AC822" i="50"/>
  <c r="AC823" i="50"/>
  <c r="AC824" i="50"/>
  <c r="AC825" i="50"/>
  <c r="AC826" i="50"/>
  <c r="AC827" i="50"/>
  <c r="AC828" i="50"/>
  <c r="AC829" i="50"/>
  <c r="AC830" i="50"/>
  <c r="AC831" i="50"/>
  <c r="AC832" i="50"/>
  <c r="AC833" i="50"/>
  <c r="AC834" i="50"/>
  <c r="AC835" i="50"/>
  <c r="AC836" i="50"/>
  <c r="AC837" i="50"/>
  <c r="AC838" i="50"/>
  <c r="AC839" i="50"/>
  <c r="AC840" i="50"/>
  <c r="AC841" i="50"/>
  <c r="AC842" i="50"/>
  <c r="AC843" i="50"/>
  <c r="AC844" i="50"/>
  <c r="AC845" i="50"/>
  <c r="AC846" i="50"/>
  <c r="AC847" i="50"/>
  <c r="AC848" i="50"/>
  <c r="AC849" i="50"/>
  <c r="AC850" i="50"/>
  <c r="AC851" i="50"/>
  <c r="AC852" i="50"/>
  <c r="AC853" i="50"/>
  <c r="AC854" i="50"/>
  <c r="AC855" i="50"/>
  <c r="AC856" i="50"/>
  <c r="AC857" i="50"/>
  <c r="AC858" i="50"/>
  <c r="AC859" i="50"/>
  <c r="AC860" i="50"/>
  <c r="AC861" i="50"/>
  <c r="AC862" i="50"/>
  <c r="AC863" i="50"/>
  <c r="AC864" i="50"/>
  <c r="AC865" i="50"/>
  <c r="AC866" i="50"/>
  <c r="AC867" i="50"/>
  <c r="AC868" i="50"/>
  <c r="AC869" i="50"/>
  <c r="AC870" i="50"/>
  <c r="AC871" i="50"/>
  <c r="AC872" i="50"/>
  <c r="AC873" i="50"/>
  <c r="AC874" i="50"/>
  <c r="AC875" i="50"/>
  <c r="AC876" i="50"/>
  <c r="AC877" i="50"/>
  <c r="AC878" i="50"/>
  <c r="AC879" i="50"/>
  <c r="AC880" i="50"/>
  <c r="AC881" i="50"/>
  <c r="AC882" i="50"/>
  <c r="AC883" i="50"/>
  <c r="AC884" i="50"/>
  <c r="AC885" i="50"/>
  <c r="AC886" i="50"/>
  <c r="AC887" i="50"/>
  <c r="AC888" i="50"/>
  <c r="AC889" i="50"/>
  <c r="AC890" i="50"/>
  <c r="AC891" i="50"/>
  <c r="AC892" i="50"/>
  <c r="AC893" i="50"/>
  <c r="AC894" i="50"/>
  <c r="AC895" i="50"/>
  <c r="AC896" i="50"/>
  <c r="AC897" i="50"/>
  <c r="AC898" i="50"/>
  <c r="AC899" i="50"/>
  <c r="AC900" i="50"/>
  <c r="AC901" i="50"/>
  <c r="AC902" i="50"/>
  <c r="AC903" i="50"/>
  <c r="AC904" i="50"/>
  <c r="AC905" i="50"/>
  <c r="AC906" i="50"/>
  <c r="AC907" i="50"/>
  <c r="AC908" i="50"/>
  <c r="AC909" i="50"/>
  <c r="AC910" i="50"/>
  <c r="AC911" i="50"/>
  <c r="AC912" i="50"/>
  <c r="AC913" i="50"/>
  <c r="AC914" i="50"/>
  <c r="AC915" i="50"/>
  <c r="AC916" i="50"/>
  <c r="AC917" i="50"/>
  <c r="AC918" i="50"/>
  <c r="AC919" i="50"/>
  <c r="AC920" i="50"/>
  <c r="AC921" i="50"/>
  <c r="AC922" i="50"/>
  <c r="AC923" i="50"/>
  <c r="AC924" i="50"/>
  <c r="AC925" i="50"/>
  <c r="AC926" i="50"/>
  <c r="AC927" i="50"/>
  <c r="AC928" i="50"/>
  <c r="AC929" i="50"/>
  <c r="AC930" i="50"/>
  <c r="AC931" i="50"/>
  <c r="AC932" i="50"/>
  <c r="AC933" i="50"/>
  <c r="AC934" i="50"/>
  <c r="AC935" i="50"/>
  <c r="AC936" i="50"/>
  <c r="AC937" i="50"/>
  <c r="AC938" i="50"/>
  <c r="AC939" i="50"/>
  <c r="AC940" i="50"/>
  <c r="AC941" i="50"/>
  <c r="AC942" i="50"/>
  <c r="AC943" i="50"/>
  <c r="AC944" i="50"/>
  <c r="AC945" i="50"/>
  <c r="AC946" i="50"/>
  <c r="AC947" i="50"/>
  <c r="AC948" i="50"/>
  <c r="AC949" i="50"/>
  <c r="AC950" i="50"/>
  <c r="AC951" i="50"/>
  <c r="AC952" i="50"/>
  <c r="AC953" i="50"/>
  <c r="AC954" i="50"/>
  <c r="AC955" i="50"/>
  <c r="AC956" i="50"/>
  <c r="AC957" i="50"/>
  <c r="AC958" i="50"/>
  <c r="AC959" i="50"/>
  <c r="AC960" i="50"/>
  <c r="AC961" i="50"/>
  <c r="AC962" i="50"/>
  <c r="AC963" i="50"/>
  <c r="AC964" i="50"/>
  <c r="AC965" i="50"/>
  <c r="AC966" i="50"/>
  <c r="AC967" i="50"/>
  <c r="AC968" i="50"/>
  <c r="AC969" i="50"/>
  <c r="AC970" i="50"/>
  <c r="AC971" i="50"/>
  <c r="AC972" i="50"/>
  <c r="AC973" i="50"/>
  <c r="AC974" i="50"/>
  <c r="AC975" i="50"/>
  <c r="AC976" i="50"/>
  <c r="AC977" i="50"/>
  <c r="AC978" i="50"/>
  <c r="AC979" i="50"/>
  <c r="AC980" i="50"/>
  <c r="AC981" i="50"/>
  <c r="AC982" i="50"/>
  <c r="AC983" i="50"/>
  <c r="AC984" i="50"/>
  <c r="AC985" i="50"/>
  <c r="AC986" i="50"/>
  <c r="AC987" i="50"/>
  <c r="AC988" i="50"/>
  <c r="AC989" i="50"/>
  <c r="AC990" i="50"/>
  <c r="AC991" i="50"/>
  <c r="AC992" i="50"/>
  <c r="AC993" i="50"/>
  <c r="AC994" i="50"/>
  <c r="AC995" i="50"/>
  <c r="AC996" i="50"/>
  <c r="AC997" i="50"/>
  <c r="AC998" i="50"/>
  <c r="AC999" i="50"/>
  <c r="AC1000" i="50"/>
  <c r="AC1001" i="50"/>
  <c r="AC1002" i="50"/>
  <c r="AC1003" i="50"/>
  <c r="AC1004" i="50"/>
  <c r="AC1005" i="50"/>
  <c r="AC1006" i="50"/>
  <c r="AC1007" i="50"/>
  <c r="AC1008" i="50"/>
  <c r="AC1009" i="50"/>
  <c r="AC1010" i="50"/>
  <c r="AC1011" i="50"/>
  <c r="AC1012" i="50"/>
  <c r="AC1013" i="50"/>
  <c r="AC1014" i="50"/>
  <c r="AC1015" i="50"/>
  <c r="AC1016" i="50"/>
  <c r="AC1017" i="50"/>
  <c r="AC1018" i="50"/>
  <c r="AC1019" i="50"/>
  <c r="AC1020" i="50"/>
  <c r="AC1021" i="50"/>
  <c r="AC1022" i="50"/>
  <c r="AC1023" i="50"/>
  <c r="AC1024" i="50"/>
  <c r="AC1025" i="50"/>
  <c r="AC1026" i="50"/>
  <c r="AC1027" i="50"/>
  <c r="AC1028" i="50"/>
  <c r="AC1029" i="50"/>
  <c r="AC1030" i="50"/>
  <c r="AC1031" i="50"/>
  <c r="AC1032" i="50"/>
  <c r="AC1033" i="50"/>
  <c r="AC1034" i="50"/>
  <c r="AC1035" i="50"/>
  <c r="AC1036" i="50"/>
  <c r="AC1037" i="50"/>
  <c r="AC1038" i="50"/>
  <c r="AC1039" i="50"/>
  <c r="AC1040" i="50"/>
  <c r="AC1041" i="50"/>
  <c r="AC1042" i="50"/>
  <c r="AC1043" i="50"/>
  <c r="AC1044" i="50"/>
  <c r="AC1045" i="50"/>
  <c r="AC1046" i="50"/>
  <c r="AC1047" i="50"/>
  <c r="AC1048" i="50"/>
  <c r="AC1049" i="50"/>
  <c r="AC1050" i="50"/>
  <c r="AC1051" i="50"/>
  <c r="AC1052" i="50"/>
  <c r="AC1053" i="50"/>
  <c r="AC1054" i="50"/>
  <c r="AC1055" i="50"/>
  <c r="AC1056" i="50"/>
  <c r="AC1057" i="50"/>
  <c r="AC1058" i="50"/>
  <c r="AC1059" i="50"/>
  <c r="AC1060" i="50"/>
  <c r="AC1061" i="50"/>
  <c r="AC1062" i="50"/>
  <c r="AC1063" i="50"/>
  <c r="AC1064" i="50"/>
  <c r="AC1065" i="50"/>
  <c r="AC1066" i="50"/>
  <c r="AC1067" i="50"/>
  <c r="AC1068" i="50"/>
  <c r="AC1069" i="50"/>
  <c r="AC1070" i="50"/>
  <c r="AC1071" i="50"/>
  <c r="AC1072" i="50"/>
  <c r="AC1073" i="50"/>
  <c r="AC1074" i="50"/>
  <c r="AC1075" i="50"/>
  <c r="AC1076" i="50"/>
  <c r="AC1077" i="50"/>
  <c r="AC1078" i="50"/>
  <c r="AC1079" i="50"/>
  <c r="AC1080" i="50"/>
  <c r="AC1081" i="50"/>
  <c r="AC1082" i="50"/>
  <c r="AC1083" i="50"/>
  <c r="AC1084" i="50"/>
  <c r="AC1085" i="50"/>
  <c r="AC1086" i="50"/>
  <c r="AC1087" i="50"/>
  <c r="AC1088" i="50"/>
  <c r="AC1089" i="50"/>
  <c r="AC1090" i="50"/>
  <c r="AC1091" i="50"/>
  <c r="AC1092" i="50"/>
  <c r="AC1093" i="50"/>
  <c r="AC1094" i="50"/>
  <c r="AC1095" i="50"/>
  <c r="AC1096" i="50"/>
  <c r="AC1097" i="50"/>
  <c r="AC1098" i="50"/>
  <c r="AC1099" i="50"/>
  <c r="AC1100" i="50"/>
  <c r="AC1101" i="50"/>
  <c r="AC1102" i="50"/>
  <c r="AC1103" i="50"/>
  <c r="AC1104" i="50"/>
  <c r="AC1105" i="50"/>
  <c r="AC1106" i="50"/>
  <c r="AC1107" i="50"/>
  <c r="AC1108" i="50"/>
  <c r="AC1109" i="50"/>
  <c r="AC1110" i="50"/>
  <c r="AC1111" i="50"/>
  <c r="AC1112" i="50"/>
  <c r="AC1113" i="50"/>
  <c r="AC1114" i="50"/>
  <c r="AC1115" i="50"/>
  <c r="AC1116" i="50"/>
  <c r="AC1117" i="50"/>
  <c r="AC1118" i="50"/>
  <c r="AC1119" i="50"/>
  <c r="AC1120" i="50"/>
  <c r="AC1121" i="50"/>
  <c r="AC1122" i="50"/>
  <c r="AC1123" i="50"/>
  <c r="AC1124" i="50"/>
  <c r="AC1125" i="50"/>
  <c r="AC1126" i="50"/>
  <c r="AC1127" i="50"/>
  <c r="AC1128" i="50"/>
  <c r="AC1129" i="50"/>
  <c r="AC1130" i="50"/>
  <c r="AC1131" i="50"/>
  <c r="AC1132" i="50"/>
  <c r="AC1133" i="50"/>
  <c r="AC1134" i="50"/>
  <c r="AC1135" i="50"/>
  <c r="AC1136" i="50"/>
  <c r="AC1137" i="50"/>
  <c r="AC1138" i="50"/>
  <c r="AC1139" i="50"/>
  <c r="AC1140" i="50"/>
  <c r="AC1141" i="50"/>
  <c r="AC1142" i="50"/>
  <c r="AC1143" i="50"/>
  <c r="AC1144" i="50"/>
  <c r="AC1145" i="50"/>
  <c r="AC1146" i="50"/>
  <c r="AC1147" i="50"/>
  <c r="AC1148" i="50"/>
  <c r="AC1149" i="50"/>
  <c r="AC1150" i="50"/>
  <c r="AC1151" i="50"/>
  <c r="AC1152" i="50"/>
  <c r="AC1153" i="50"/>
  <c r="AC1154" i="50"/>
  <c r="AC1155" i="50"/>
  <c r="AC1156" i="50"/>
  <c r="AC1157" i="50"/>
  <c r="AC1158" i="50"/>
  <c r="AC1159" i="50"/>
  <c r="AC1160" i="50"/>
  <c r="AC1161" i="50"/>
  <c r="AC1162" i="50"/>
  <c r="AC1163" i="50"/>
  <c r="AC1164" i="50"/>
  <c r="AC1165" i="50"/>
  <c r="AC1166" i="50"/>
  <c r="AC1167" i="50"/>
  <c r="AC1168" i="50"/>
  <c r="AC1169" i="50"/>
  <c r="AC1170" i="50"/>
  <c r="AC1171" i="50"/>
  <c r="AC1172" i="50"/>
  <c r="AC1173" i="50"/>
  <c r="AC1174" i="50"/>
  <c r="AC1175" i="50"/>
  <c r="AC1176" i="50"/>
  <c r="AC1177" i="50"/>
  <c r="AC1178" i="50"/>
  <c r="AC1179" i="50"/>
  <c r="AC1180" i="50"/>
  <c r="AC1181" i="50"/>
  <c r="AC1182" i="50"/>
  <c r="AC1183" i="50"/>
  <c r="AC1184" i="50"/>
  <c r="AC1185" i="50"/>
  <c r="AC1186" i="50"/>
  <c r="AC1187" i="50"/>
  <c r="AC1188" i="50"/>
  <c r="AC1189" i="50"/>
  <c r="AC1190" i="50"/>
  <c r="AC1191" i="50"/>
  <c r="AC1192" i="50"/>
  <c r="AC1193" i="50"/>
  <c r="AC1194" i="50"/>
  <c r="AC1195" i="50"/>
  <c r="AC1196" i="50"/>
  <c r="AC1197" i="50"/>
  <c r="AC1198" i="50"/>
  <c r="AC1199" i="50"/>
  <c r="AC1200" i="50"/>
  <c r="AC1201" i="50"/>
  <c r="AC1202" i="50"/>
  <c r="AC1203" i="50"/>
  <c r="AC1204" i="50"/>
  <c r="AC1205" i="50"/>
  <c r="AC1206" i="50"/>
  <c r="AC1207" i="50"/>
  <c r="AC1208" i="50"/>
  <c r="AC1209" i="50"/>
  <c r="AC1210" i="50"/>
  <c r="AC1211" i="50"/>
  <c r="AC1212" i="50"/>
  <c r="AC1213" i="50"/>
  <c r="AC1214" i="50"/>
  <c r="AC1215" i="50"/>
  <c r="AC1216" i="50"/>
  <c r="AC1217" i="50"/>
  <c r="AC1218" i="50"/>
  <c r="AC1219" i="50"/>
  <c r="AC1220" i="50"/>
  <c r="AC1221" i="50"/>
  <c r="AC1222" i="50"/>
  <c r="AC1223" i="50"/>
  <c r="AC1224" i="50"/>
  <c r="AC1225" i="50"/>
  <c r="AC1226" i="50"/>
  <c r="AC1227" i="50"/>
  <c r="AC1228" i="50"/>
  <c r="AC1229" i="50"/>
  <c r="AC1230" i="50"/>
  <c r="AC1231" i="50"/>
  <c r="AC1232" i="50"/>
  <c r="AC1233" i="50"/>
  <c r="AC1234" i="50"/>
  <c r="AC1235" i="50"/>
  <c r="AC1236" i="50"/>
  <c r="AC1237" i="50"/>
  <c r="AC1238" i="50"/>
  <c r="AC1239" i="50"/>
  <c r="AC1240" i="50"/>
  <c r="AC1241" i="50"/>
  <c r="AC1242" i="50"/>
  <c r="AC1243" i="50"/>
  <c r="AC1244" i="50"/>
  <c r="AC1245" i="50"/>
  <c r="AC1246" i="50"/>
  <c r="AC1247" i="50"/>
  <c r="AC1248" i="50"/>
  <c r="AC1249" i="50"/>
  <c r="AC1250" i="50"/>
  <c r="AC1251" i="50"/>
  <c r="AC1252" i="50"/>
  <c r="AC1253" i="50"/>
  <c r="AC1254" i="50"/>
  <c r="AC1255" i="50"/>
  <c r="AC1256" i="50"/>
  <c r="AC1257" i="50"/>
  <c r="AC1258" i="50"/>
  <c r="AC1259" i="50"/>
  <c r="AC1260" i="50"/>
  <c r="AC1261" i="50"/>
  <c r="AC1262" i="50"/>
  <c r="AC1263" i="50"/>
  <c r="AC1264" i="50"/>
  <c r="AC1265" i="50"/>
  <c r="AC1266" i="50"/>
  <c r="AC1267" i="50"/>
  <c r="AC1268" i="50"/>
  <c r="AC1269" i="50"/>
  <c r="AC1270" i="50"/>
  <c r="AC1271" i="50"/>
  <c r="AC1272" i="50"/>
  <c r="AC1273" i="50"/>
  <c r="AC1274" i="50"/>
  <c r="AC1275" i="50"/>
  <c r="AC1276" i="50"/>
  <c r="AC1277" i="50"/>
  <c r="AC1278" i="50"/>
  <c r="AC1279" i="50"/>
  <c r="AC1280" i="50"/>
  <c r="AC1281" i="50"/>
  <c r="AC1282" i="50"/>
  <c r="AC1283" i="50"/>
  <c r="AC1284" i="50"/>
  <c r="AC1285" i="50"/>
  <c r="AC1286" i="50"/>
  <c r="AC1287" i="50"/>
  <c r="AC1288" i="50"/>
  <c r="AC1289" i="50"/>
  <c r="AC1290" i="50"/>
  <c r="AC1291" i="50"/>
  <c r="AC1292" i="50"/>
  <c r="AC1293" i="50"/>
  <c r="AC1294" i="50"/>
  <c r="AC1295" i="50"/>
  <c r="AC1296" i="50"/>
  <c r="AC1297" i="50"/>
  <c r="AC1298" i="50"/>
  <c r="AC1299" i="50"/>
  <c r="AC1300" i="50"/>
  <c r="AC1301" i="50"/>
  <c r="AC1302" i="50"/>
  <c r="AC1303" i="50"/>
  <c r="AC1304" i="50"/>
  <c r="AC1305" i="50"/>
  <c r="AC1306" i="50"/>
  <c r="AC1307" i="50"/>
  <c r="AC1308" i="50"/>
  <c r="AC1309" i="50"/>
  <c r="AC1310" i="50"/>
  <c r="AC1311" i="50"/>
  <c r="AC1312" i="50"/>
  <c r="AC1313" i="50"/>
  <c r="AC1314" i="50"/>
  <c r="AC1315" i="50"/>
  <c r="AC1316" i="50"/>
  <c r="AC1317" i="50"/>
  <c r="AC1318" i="50"/>
  <c r="AC1319" i="50"/>
  <c r="AC1320" i="50"/>
  <c r="AC1321" i="50"/>
  <c r="AC1322" i="50"/>
  <c r="AC1323" i="50"/>
  <c r="AC1324" i="50"/>
  <c r="AC1325" i="50"/>
  <c r="AC1326" i="50"/>
  <c r="AC1327" i="50"/>
  <c r="AC1328" i="50"/>
  <c r="AC1329" i="50"/>
  <c r="AC1330" i="50"/>
  <c r="AC1331" i="50"/>
  <c r="AC1332" i="50"/>
  <c r="AC1333" i="50"/>
  <c r="AC1334" i="50"/>
  <c r="AC1335" i="50"/>
  <c r="AC1336" i="50"/>
  <c r="AC1337" i="50"/>
  <c r="AC1338" i="50"/>
  <c r="AC1339" i="50"/>
  <c r="AC1340" i="50"/>
  <c r="AC1341" i="50"/>
  <c r="AC1342" i="50"/>
  <c r="AC1343" i="50"/>
  <c r="AC1344" i="50"/>
  <c r="AC1345" i="50"/>
  <c r="AC1346" i="50"/>
  <c r="AC1347" i="50"/>
  <c r="AC1348" i="50"/>
  <c r="AC1349" i="50"/>
  <c r="AC1350" i="50"/>
  <c r="AC1351" i="50"/>
  <c r="AC1352" i="50"/>
  <c r="AC1353" i="50"/>
  <c r="AC1354" i="50"/>
  <c r="AC1355" i="50"/>
  <c r="AC1356" i="50"/>
  <c r="AC1357" i="50"/>
  <c r="AC1358" i="50"/>
  <c r="AC1359" i="50"/>
  <c r="AC1360" i="50"/>
  <c r="AC1361" i="50"/>
  <c r="AC1362" i="50"/>
  <c r="AC1363" i="50"/>
  <c r="AC1364" i="50"/>
  <c r="AC1365" i="50"/>
  <c r="AC1366" i="50"/>
  <c r="AC1367" i="50"/>
  <c r="AC1368" i="50"/>
  <c r="AC1369" i="50"/>
  <c r="AC1370" i="50"/>
  <c r="AC1371" i="50"/>
  <c r="AC1372" i="50"/>
  <c r="AC1373" i="50"/>
  <c r="AC1374" i="50"/>
  <c r="AC1375" i="50"/>
  <c r="AC1376" i="50"/>
  <c r="AC1377" i="50"/>
  <c r="AC1378" i="50"/>
  <c r="AC1379" i="50"/>
  <c r="AC1380" i="50"/>
  <c r="AC1381" i="50"/>
  <c r="AC1382" i="50"/>
  <c r="AC1383" i="50"/>
  <c r="AC1384" i="50"/>
  <c r="AC1385" i="50"/>
  <c r="AC1386" i="50"/>
  <c r="AC1387" i="50"/>
  <c r="AC1388" i="50"/>
  <c r="AC1389" i="50"/>
  <c r="AC1390" i="50"/>
  <c r="AC1391" i="50"/>
  <c r="AC1392" i="50"/>
  <c r="AC1393" i="50"/>
  <c r="AC1394" i="50"/>
  <c r="AC1395" i="50"/>
  <c r="AC1396" i="50"/>
  <c r="AC1397" i="50"/>
  <c r="AC1398" i="50"/>
  <c r="AC1399" i="50"/>
  <c r="AC1400" i="50"/>
  <c r="AC1401" i="50"/>
  <c r="AC1402" i="50"/>
  <c r="AC1403" i="50"/>
  <c r="AC1404" i="50"/>
  <c r="AC1405" i="50"/>
  <c r="AC1406" i="50"/>
  <c r="AC1407" i="50"/>
  <c r="AC1408" i="50"/>
  <c r="AC1409" i="50"/>
  <c r="AC1410" i="50"/>
  <c r="AC1411" i="50"/>
  <c r="AC1412" i="50"/>
  <c r="AC1413" i="50"/>
  <c r="AC1414" i="50"/>
  <c r="AC1415" i="50"/>
  <c r="AC1416" i="50"/>
  <c r="AC1417" i="50"/>
  <c r="AC1418" i="50"/>
  <c r="AC1419" i="50"/>
  <c r="AC1420" i="50"/>
  <c r="AC1421" i="50"/>
  <c r="AC1422" i="50"/>
  <c r="AC1423" i="50"/>
  <c r="AC1424" i="50"/>
  <c r="AC1425" i="50"/>
  <c r="AC1426" i="50"/>
  <c r="AC1427" i="50"/>
  <c r="AC1428" i="50"/>
  <c r="AC1429" i="50"/>
  <c r="AC1430" i="50"/>
  <c r="AC1431" i="50"/>
  <c r="AC1432" i="50"/>
  <c r="AC1433" i="50"/>
  <c r="AC1434" i="50"/>
  <c r="AC1435" i="50"/>
  <c r="AC1436" i="50"/>
  <c r="AC1437" i="50"/>
  <c r="AC1438" i="50"/>
  <c r="AC1439" i="50"/>
  <c r="AC1440" i="50"/>
  <c r="AC1441" i="50"/>
  <c r="AC1442" i="50"/>
  <c r="AC1443" i="50"/>
  <c r="AC1444" i="50"/>
  <c r="AC1445" i="50"/>
  <c r="AC1446" i="50"/>
  <c r="AC1447" i="50"/>
  <c r="AC1448" i="50"/>
  <c r="AC1449" i="50"/>
  <c r="AC1450" i="50"/>
  <c r="AC1451" i="50"/>
  <c r="AC1452" i="50"/>
  <c r="AC1453" i="50"/>
  <c r="AC1454" i="50"/>
  <c r="AC1455" i="50"/>
  <c r="AC1456" i="50"/>
  <c r="AC1457" i="50"/>
  <c r="AC1458" i="50"/>
  <c r="AC1459" i="50"/>
  <c r="AC1460" i="50"/>
  <c r="AC1461" i="50"/>
  <c r="AC1462" i="50"/>
  <c r="AC1463" i="50"/>
  <c r="AC1464" i="50"/>
  <c r="AC1465" i="50"/>
  <c r="AC1466" i="50"/>
  <c r="AC1467" i="50"/>
  <c r="AC1468" i="50"/>
  <c r="AC1469" i="50"/>
  <c r="AC1470" i="50"/>
  <c r="AC1471" i="50"/>
  <c r="AC1472" i="50"/>
  <c r="AC1473" i="50"/>
  <c r="AC1474" i="50"/>
  <c r="AC1475" i="50"/>
  <c r="AC1476" i="50"/>
  <c r="AC1477" i="50"/>
  <c r="AC1478" i="50"/>
  <c r="AC1479" i="50"/>
  <c r="AC1480" i="50"/>
  <c r="AC1481" i="50"/>
  <c r="AC1482" i="50"/>
  <c r="AC1483" i="50"/>
  <c r="AC1484" i="50"/>
  <c r="AC1485" i="50"/>
  <c r="AC1486" i="50"/>
  <c r="AC1487" i="50"/>
  <c r="AC1488" i="50"/>
  <c r="AC1489" i="50"/>
  <c r="AC1490" i="50"/>
  <c r="AC1491" i="50"/>
  <c r="AC1492" i="50"/>
  <c r="AC1493" i="50"/>
  <c r="AC1494" i="50"/>
  <c r="AC1495" i="50"/>
  <c r="AC1496" i="50"/>
  <c r="AC1497" i="50"/>
  <c r="AC1498" i="50"/>
  <c r="AC1499" i="50"/>
  <c r="AC1500" i="50"/>
  <c r="AC1501" i="50"/>
  <c r="AC1502" i="50"/>
  <c r="AC1503" i="50"/>
  <c r="AC1504" i="50"/>
  <c r="AC1505" i="50"/>
  <c r="AC1506" i="50"/>
  <c r="AC1507" i="50"/>
  <c r="AC1508" i="50"/>
  <c r="AC1509" i="50"/>
  <c r="AC1510" i="50"/>
  <c r="AC1511" i="50"/>
  <c r="AC1512" i="50"/>
  <c r="AC1513" i="50"/>
  <c r="AC1514" i="50"/>
  <c r="AC1515" i="50"/>
  <c r="AC1516" i="50"/>
  <c r="AC1517" i="50"/>
  <c r="AC1518" i="50"/>
  <c r="AC1519" i="50"/>
  <c r="AC1520" i="50"/>
  <c r="AC1521" i="50"/>
  <c r="AC1522" i="50"/>
  <c r="AC1523" i="50"/>
  <c r="AC1524" i="50"/>
  <c r="AC1525" i="50"/>
  <c r="AC1526" i="50"/>
  <c r="AC1527" i="50"/>
  <c r="AC1528" i="50"/>
  <c r="AC1529" i="50"/>
  <c r="AC1530" i="50"/>
  <c r="AC1531" i="50"/>
  <c r="AC1532" i="50"/>
  <c r="AC1533" i="50"/>
  <c r="AC1534" i="50"/>
  <c r="AC1535" i="50"/>
  <c r="AC1536" i="50"/>
  <c r="AC1537" i="50"/>
  <c r="AC1538" i="50"/>
  <c r="AC1539" i="50"/>
  <c r="AC1540" i="50"/>
  <c r="AC1541" i="50"/>
  <c r="AC1542" i="50"/>
  <c r="AC1543" i="50"/>
  <c r="AC1544" i="50"/>
  <c r="AC1545" i="50"/>
  <c r="AC1546" i="50"/>
  <c r="AC1547" i="50"/>
  <c r="AC1548" i="50"/>
  <c r="AC1549" i="50"/>
  <c r="AC1550" i="50"/>
  <c r="AC1551" i="50"/>
  <c r="AC1552" i="50"/>
  <c r="AC1553" i="50"/>
  <c r="AC1554" i="50"/>
  <c r="AC1555" i="50"/>
  <c r="AC1556" i="50"/>
  <c r="AC1557" i="50"/>
  <c r="AC1558" i="50"/>
  <c r="AC1559" i="50"/>
  <c r="AC1560" i="50"/>
  <c r="AC1561" i="50"/>
  <c r="AC1562" i="50"/>
  <c r="AC1563" i="50"/>
  <c r="AC1564" i="50"/>
  <c r="AC1565" i="50"/>
  <c r="AC1566" i="50"/>
  <c r="AC1567" i="50"/>
  <c r="AC1568" i="50"/>
  <c r="AC1569" i="50"/>
  <c r="AC1570" i="50"/>
  <c r="AC1571" i="50"/>
  <c r="AC1572" i="50"/>
  <c r="AC1573" i="50"/>
  <c r="AC1574" i="50"/>
  <c r="AC1575" i="50"/>
  <c r="AC1576" i="50"/>
  <c r="AC1577" i="50"/>
  <c r="AC1578" i="50"/>
  <c r="AC1579" i="50"/>
  <c r="AC1580" i="50"/>
  <c r="AC1581" i="50"/>
  <c r="AC1582" i="50"/>
  <c r="AC1583" i="50"/>
  <c r="AC1584" i="50"/>
  <c r="AC1585" i="50"/>
  <c r="AC1586" i="50"/>
  <c r="AC1587" i="50"/>
  <c r="AC1588" i="50"/>
  <c r="AC1589" i="50"/>
  <c r="AC1590" i="50"/>
  <c r="AC1591" i="50"/>
  <c r="AC1592" i="50"/>
  <c r="AC1593" i="50"/>
  <c r="AC1594" i="50"/>
  <c r="AC1595" i="50"/>
  <c r="AC1596" i="50"/>
  <c r="AC1597" i="50"/>
  <c r="AC1598" i="50"/>
  <c r="AC1599" i="50"/>
  <c r="AC1600" i="50"/>
  <c r="AC1601" i="50"/>
  <c r="AC1602" i="50"/>
  <c r="AC1603" i="50"/>
  <c r="AC1604" i="50"/>
  <c r="AC1605" i="50"/>
  <c r="AC1606" i="50"/>
  <c r="AC1607" i="50"/>
  <c r="AC1608" i="50"/>
  <c r="AC1609" i="50"/>
  <c r="AC1610" i="50"/>
  <c r="AC1611" i="50"/>
  <c r="AC1612" i="50"/>
  <c r="AC1613" i="50"/>
  <c r="AC1614" i="50"/>
  <c r="AC1615" i="50"/>
  <c r="AC1616" i="50"/>
  <c r="AC1617" i="50"/>
  <c r="AC1618" i="50"/>
  <c r="AC1619" i="50"/>
  <c r="AC1620" i="50"/>
  <c r="AC1621" i="50"/>
  <c r="AC1622" i="50"/>
  <c r="AC1623" i="50"/>
  <c r="AC1624" i="50"/>
  <c r="AC1625" i="50"/>
  <c r="AC1626" i="50"/>
  <c r="AC1627" i="50"/>
  <c r="AC1628" i="50"/>
  <c r="AC1629" i="50"/>
  <c r="AC1630" i="50"/>
  <c r="AC1631" i="50"/>
  <c r="AC1632" i="50"/>
  <c r="AC1633" i="50"/>
  <c r="AC1634" i="50"/>
  <c r="AC1635" i="50"/>
  <c r="AC1636" i="50"/>
  <c r="AC1637" i="50"/>
  <c r="AC1638" i="50"/>
  <c r="AC1639" i="50"/>
  <c r="AC1640" i="50"/>
  <c r="AC1641" i="50"/>
  <c r="AC1642" i="50"/>
  <c r="AC1643" i="50"/>
  <c r="AC1644" i="50"/>
  <c r="AC1645" i="50"/>
  <c r="AC1646" i="50"/>
  <c r="AC1647" i="50"/>
  <c r="AC1648" i="50"/>
  <c r="AC1649" i="50"/>
  <c r="AC1650" i="50"/>
  <c r="AC1651" i="50"/>
  <c r="AU2" i="50"/>
  <c r="AU3" i="50"/>
  <c r="AU4" i="50"/>
  <c r="AU5" i="50"/>
  <c r="AU6" i="50"/>
  <c r="AU7" i="50"/>
  <c r="AU8" i="50"/>
  <c r="AU9" i="50"/>
  <c r="AU10" i="50"/>
  <c r="AU11" i="50"/>
  <c r="AU12" i="50"/>
  <c r="AU13" i="50"/>
  <c r="AU14" i="50"/>
  <c r="AU15" i="50"/>
  <c r="AU16" i="50"/>
  <c r="AU17" i="50"/>
  <c r="AU18" i="50"/>
  <c r="AU19" i="50"/>
  <c r="AU20" i="50"/>
  <c r="AU21" i="50"/>
  <c r="AU22" i="50"/>
  <c r="AU23" i="50"/>
  <c r="AU24" i="50"/>
  <c r="AU25" i="50"/>
  <c r="AU26" i="50"/>
  <c r="AU27" i="50"/>
  <c r="AU28" i="50"/>
  <c r="AU29" i="50"/>
  <c r="AU30" i="50"/>
  <c r="AU31" i="50"/>
  <c r="AU32" i="50"/>
  <c r="AU33" i="50"/>
  <c r="AU34" i="50"/>
  <c r="AU35" i="50"/>
  <c r="AU36" i="50"/>
  <c r="AU37" i="50"/>
  <c r="AU38" i="50"/>
  <c r="AU39" i="50"/>
  <c r="AU40" i="50"/>
  <c r="AU41" i="50"/>
  <c r="AU42" i="50"/>
  <c r="AU43" i="50"/>
  <c r="AU44" i="50"/>
  <c r="AU45" i="50"/>
  <c r="AU46" i="50"/>
  <c r="AU47" i="50"/>
  <c r="AU48" i="50"/>
  <c r="AU49" i="50"/>
  <c r="AU50" i="50"/>
  <c r="AU51" i="50"/>
  <c r="AU52" i="50"/>
  <c r="AU53" i="50"/>
  <c r="AU54" i="50"/>
  <c r="AU55" i="50"/>
  <c r="AU56" i="50"/>
  <c r="AU57" i="50"/>
  <c r="AU58" i="50"/>
  <c r="AU59" i="50"/>
  <c r="AU60" i="50"/>
  <c r="AU61" i="50"/>
  <c r="AU62" i="50"/>
  <c r="AU63" i="50"/>
  <c r="AU64" i="50"/>
  <c r="AU65" i="50"/>
  <c r="AU66" i="50"/>
  <c r="AU67" i="50"/>
  <c r="AU68" i="50"/>
  <c r="AU69" i="50"/>
  <c r="AU70" i="50"/>
  <c r="AU71" i="50"/>
  <c r="AU72" i="50"/>
  <c r="AU73" i="50"/>
  <c r="AU74" i="50"/>
  <c r="AU75" i="50"/>
  <c r="AU76" i="50"/>
  <c r="AU77" i="50"/>
  <c r="AU78" i="50"/>
  <c r="AU79" i="50"/>
  <c r="AU80" i="50"/>
  <c r="AU81" i="50"/>
  <c r="AU82" i="50"/>
  <c r="AU83" i="50"/>
  <c r="AU84" i="50"/>
  <c r="AU85" i="50"/>
  <c r="AU86" i="50"/>
  <c r="AU87" i="50"/>
  <c r="AU88" i="50"/>
  <c r="AU89" i="50"/>
  <c r="AU90" i="50"/>
  <c r="AU91" i="50"/>
  <c r="AU92" i="50"/>
  <c r="AU93" i="50"/>
  <c r="AU94" i="50"/>
  <c r="AU95" i="50"/>
  <c r="AU96" i="50"/>
  <c r="AU97" i="50"/>
  <c r="AU98" i="50"/>
  <c r="AU99" i="50"/>
  <c r="AU100" i="50"/>
  <c r="AU101" i="50"/>
  <c r="AU102" i="50"/>
  <c r="AU103" i="50"/>
  <c r="AU104" i="50"/>
  <c r="AU105" i="50"/>
  <c r="AU106" i="50"/>
  <c r="AU107" i="50"/>
  <c r="AU108" i="50"/>
  <c r="AU109" i="50"/>
  <c r="AU110" i="50"/>
  <c r="AU111" i="50"/>
  <c r="AU112" i="50"/>
  <c r="AU113" i="50"/>
  <c r="AU114" i="50"/>
  <c r="AU115" i="50"/>
  <c r="AU116" i="50"/>
  <c r="AU117" i="50"/>
  <c r="AU118" i="50"/>
  <c r="AU119" i="50"/>
  <c r="AU120" i="50"/>
  <c r="AU121" i="50"/>
  <c r="AU122" i="50"/>
  <c r="AU123" i="50"/>
  <c r="AU124" i="50"/>
  <c r="AU125" i="50"/>
  <c r="AU126" i="50"/>
  <c r="AU127" i="50"/>
  <c r="AU128" i="50"/>
  <c r="AU129" i="50"/>
  <c r="AU130" i="50"/>
  <c r="AU131" i="50"/>
  <c r="AU132" i="50"/>
  <c r="AU133" i="50"/>
  <c r="AU134" i="50"/>
  <c r="AU135" i="50"/>
  <c r="AU136" i="50"/>
  <c r="AU137" i="50"/>
  <c r="AU138" i="50"/>
  <c r="AU139" i="50"/>
  <c r="AU140" i="50"/>
  <c r="AU141" i="50"/>
  <c r="AU142" i="50"/>
  <c r="AU143" i="50"/>
  <c r="AU144" i="50"/>
  <c r="AU145" i="50"/>
  <c r="AU146" i="50"/>
  <c r="AU147" i="50"/>
  <c r="AU148" i="50"/>
  <c r="AU149" i="50"/>
  <c r="AU150" i="50"/>
  <c r="AU151" i="50"/>
  <c r="AU152" i="50"/>
  <c r="AU153" i="50"/>
  <c r="AU154" i="50"/>
  <c r="AU155" i="50"/>
  <c r="AU156" i="50"/>
  <c r="AU157" i="50"/>
  <c r="AU158" i="50"/>
  <c r="AU159" i="50"/>
  <c r="AU160" i="50"/>
  <c r="AU161" i="50"/>
  <c r="AU162" i="50"/>
  <c r="AU163" i="50"/>
  <c r="AU164" i="50"/>
  <c r="AU165" i="50"/>
  <c r="AU166" i="50"/>
  <c r="AU167" i="50"/>
  <c r="AU168" i="50"/>
  <c r="AU169" i="50"/>
  <c r="AU170" i="50"/>
  <c r="AU171" i="50"/>
  <c r="AU172" i="50"/>
  <c r="AU173" i="50"/>
  <c r="AU174" i="50"/>
  <c r="AU175" i="50"/>
  <c r="AU176" i="50"/>
  <c r="AU177" i="50"/>
  <c r="AU178" i="50"/>
  <c r="AU179" i="50"/>
  <c r="AU180" i="50"/>
  <c r="AU181" i="50"/>
  <c r="AU182" i="50"/>
  <c r="AU183" i="50"/>
  <c r="AU184" i="50"/>
  <c r="AU185" i="50"/>
  <c r="AU186" i="50"/>
  <c r="AU187" i="50"/>
  <c r="AU188" i="50"/>
  <c r="AU189" i="50"/>
  <c r="AU190" i="50"/>
  <c r="AU191" i="50"/>
  <c r="AU192" i="50"/>
  <c r="AU193" i="50"/>
  <c r="AU194" i="50"/>
  <c r="AU195" i="50"/>
  <c r="AU196" i="50"/>
  <c r="AU197" i="50"/>
  <c r="AU198" i="50"/>
  <c r="AU199" i="50"/>
  <c r="AU200" i="50"/>
  <c r="AU201" i="50"/>
  <c r="AU202" i="50"/>
  <c r="AU203" i="50"/>
  <c r="AU204" i="50"/>
  <c r="AU205" i="50"/>
  <c r="AU206" i="50"/>
  <c r="AU207" i="50"/>
  <c r="AU208" i="50"/>
  <c r="AU209" i="50"/>
  <c r="AU210" i="50"/>
  <c r="AU211" i="50"/>
  <c r="AU212" i="50"/>
  <c r="AU213" i="50"/>
  <c r="AU214" i="50"/>
  <c r="AU215" i="50"/>
  <c r="AU216" i="50"/>
  <c r="AU217" i="50"/>
  <c r="AU218" i="50"/>
  <c r="AU219" i="50"/>
  <c r="AU220" i="50"/>
  <c r="AU221" i="50"/>
  <c r="AU222" i="50"/>
  <c r="AU223" i="50"/>
  <c r="AU224" i="50"/>
  <c r="AU225" i="50"/>
  <c r="AU226" i="50"/>
  <c r="AU227" i="50"/>
  <c r="AU228" i="50"/>
  <c r="AU229" i="50"/>
  <c r="AU230" i="50"/>
  <c r="AU231" i="50"/>
  <c r="AU232" i="50"/>
  <c r="AU233" i="50"/>
  <c r="AU234" i="50"/>
  <c r="AU235" i="50"/>
  <c r="AU236" i="50"/>
  <c r="AU237" i="50"/>
  <c r="AU238" i="50"/>
  <c r="AU239" i="50"/>
  <c r="AU240" i="50"/>
  <c r="AU241" i="50"/>
  <c r="AU242" i="50"/>
  <c r="AU243" i="50"/>
  <c r="AU244" i="50"/>
  <c r="AU245" i="50"/>
  <c r="AU246" i="50"/>
  <c r="AU247" i="50"/>
  <c r="AU248" i="50"/>
  <c r="AU249" i="50"/>
  <c r="AU250" i="50"/>
  <c r="AU251" i="50"/>
  <c r="AU252" i="50"/>
  <c r="AU253" i="50"/>
  <c r="AU254" i="50"/>
  <c r="AU255" i="50"/>
  <c r="AU256" i="50"/>
  <c r="AU257" i="50"/>
  <c r="AU258" i="50"/>
  <c r="AU259" i="50"/>
  <c r="AU260" i="50"/>
  <c r="AU261" i="50"/>
  <c r="AU262" i="50"/>
  <c r="AU263" i="50"/>
  <c r="AU264" i="50"/>
  <c r="AU265" i="50"/>
  <c r="AU266" i="50"/>
  <c r="AU267" i="50"/>
  <c r="AU268" i="50"/>
  <c r="AU269" i="50"/>
  <c r="AU270" i="50"/>
  <c r="AU271" i="50"/>
  <c r="AU272" i="50"/>
  <c r="AU273" i="50"/>
  <c r="AU274" i="50"/>
  <c r="AU275" i="50"/>
  <c r="AU276" i="50"/>
  <c r="AU277" i="50"/>
  <c r="AU278" i="50"/>
  <c r="AU279" i="50"/>
  <c r="AU280" i="50"/>
  <c r="AU281" i="50"/>
  <c r="AU282" i="50"/>
  <c r="AU283" i="50"/>
  <c r="AU284" i="50"/>
  <c r="AU285" i="50"/>
  <c r="AU286" i="50"/>
  <c r="AU287" i="50"/>
  <c r="AU288" i="50"/>
  <c r="AU289" i="50"/>
  <c r="AU290" i="50"/>
  <c r="AU291" i="50"/>
  <c r="AU292" i="50"/>
  <c r="AU293" i="50"/>
  <c r="AU294" i="50"/>
  <c r="AU295" i="50"/>
  <c r="AU296" i="50"/>
  <c r="AU297" i="50"/>
  <c r="AU298" i="50"/>
  <c r="AU299" i="50"/>
  <c r="AU300" i="50"/>
  <c r="AU301" i="50"/>
  <c r="AU302" i="50"/>
  <c r="AU303" i="50"/>
  <c r="AU304" i="50"/>
  <c r="AU305" i="50"/>
  <c r="AU306" i="50"/>
  <c r="AU307" i="50"/>
  <c r="AU308" i="50"/>
  <c r="AU309" i="50"/>
  <c r="AU310" i="50"/>
  <c r="AU311" i="50"/>
  <c r="AU312" i="50"/>
  <c r="AU313" i="50"/>
  <c r="AU314" i="50"/>
  <c r="AU315" i="50"/>
  <c r="AU316" i="50"/>
  <c r="AU317" i="50"/>
  <c r="AU318" i="50"/>
  <c r="AU319" i="50"/>
  <c r="AU320" i="50"/>
  <c r="AU321" i="50"/>
  <c r="AU322" i="50"/>
  <c r="AU323" i="50"/>
  <c r="AU324" i="50"/>
  <c r="AU325" i="50"/>
  <c r="AU326" i="50"/>
  <c r="AU327" i="50"/>
  <c r="AU328" i="50"/>
  <c r="AU329" i="50"/>
  <c r="AU330" i="50"/>
  <c r="AU331" i="50"/>
  <c r="AU332" i="50"/>
  <c r="AU333" i="50"/>
  <c r="AU334" i="50"/>
  <c r="AU335" i="50"/>
  <c r="AU336" i="50"/>
  <c r="AU337" i="50"/>
  <c r="AU338" i="50"/>
  <c r="AU339" i="50"/>
  <c r="AU340" i="50"/>
  <c r="AU341" i="50"/>
  <c r="AU342" i="50"/>
  <c r="AU343" i="50"/>
  <c r="AU344" i="50"/>
  <c r="AU345" i="50"/>
  <c r="AU346" i="50"/>
  <c r="AU347" i="50"/>
  <c r="AU348" i="50"/>
  <c r="AU349" i="50"/>
  <c r="AU350" i="50"/>
  <c r="AU351" i="50"/>
  <c r="AU352" i="50"/>
  <c r="AU353" i="50"/>
  <c r="AU354" i="50"/>
  <c r="AU355" i="50"/>
  <c r="AU356" i="50"/>
  <c r="AU357" i="50"/>
  <c r="AU358" i="50"/>
  <c r="AU359" i="50"/>
  <c r="AU360" i="50"/>
  <c r="AU361" i="50"/>
  <c r="AU362" i="50"/>
  <c r="AU363" i="50"/>
  <c r="AU364" i="50"/>
  <c r="AU365" i="50"/>
  <c r="AU366" i="50"/>
  <c r="AU367" i="50"/>
  <c r="AU368" i="50"/>
  <c r="AU369" i="50"/>
  <c r="AU370" i="50"/>
  <c r="AU371" i="50"/>
  <c r="AU372" i="50"/>
  <c r="AU373" i="50"/>
  <c r="AU374" i="50"/>
  <c r="AU375" i="50"/>
  <c r="AU376" i="50"/>
  <c r="AU377" i="50"/>
  <c r="AU378" i="50"/>
  <c r="AU379" i="50"/>
  <c r="AU380" i="50"/>
  <c r="AU381" i="50"/>
  <c r="AU382" i="50"/>
  <c r="AU383" i="50"/>
  <c r="AU384" i="50"/>
  <c r="AU385" i="50"/>
  <c r="AU386" i="50"/>
  <c r="AU387" i="50"/>
  <c r="AU388" i="50"/>
  <c r="AU389" i="50"/>
  <c r="AU390" i="50"/>
  <c r="AU391" i="50"/>
  <c r="AU392" i="50"/>
  <c r="AU393" i="50"/>
  <c r="AU394" i="50"/>
  <c r="AU395" i="50"/>
  <c r="AU396" i="50"/>
  <c r="AU397" i="50"/>
  <c r="AU398" i="50"/>
  <c r="AU399" i="50"/>
  <c r="AU400" i="50"/>
  <c r="AU401" i="50"/>
  <c r="AU402" i="50"/>
  <c r="AU403" i="50"/>
  <c r="AU404" i="50"/>
  <c r="AU405" i="50"/>
  <c r="AU406" i="50"/>
  <c r="AU407" i="50"/>
  <c r="AU408" i="50"/>
  <c r="AU409" i="50"/>
  <c r="AU410" i="50"/>
  <c r="AU411" i="50"/>
  <c r="AU412" i="50"/>
  <c r="AU413" i="50"/>
  <c r="AU414" i="50"/>
  <c r="AU415" i="50"/>
  <c r="AU416" i="50"/>
  <c r="AU417" i="50"/>
  <c r="AU418" i="50"/>
  <c r="AU419" i="50"/>
  <c r="AU420" i="50"/>
  <c r="AU421" i="50"/>
  <c r="AU422" i="50"/>
  <c r="AU423" i="50"/>
  <c r="AU424" i="50"/>
  <c r="AU425" i="50"/>
  <c r="AU426" i="50"/>
  <c r="AU427" i="50"/>
  <c r="AU428" i="50"/>
  <c r="AU429" i="50"/>
  <c r="AU430" i="50"/>
  <c r="AU431" i="50"/>
  <c r="AU432" i="50"/>
  <c r="AU433" i="50"/>
  <c r="AU434" i="50"/>
  <c r="AU435" i="50"/>
  <c r="AU436" i="50"/>
  <c r="AU437" i="50"/>
  <c r="AU438" i="50"/>
  <c r="AU439" i="50"/>
  <c r="AU440" i="50"/>
  <c r="AU441" i="50"/>
  <c r="AU442" i="50"/>
  <c r="AU443" i="50"/>
  <c r="AU444" i="50"/>
  <c r="AU445" i="50"/>
  <c r="AU446" i="50"/>
  <c r="AU447" i="50"/>
  <c r="AU448" i="50"/>
  <c r="AU449" i="50"/>
  <c r="AU450" i="50"/>
  <c r="AU451" i="50"/>
  <c r="AU452" i="50"/>
  <c r="AU453" i="50"/>
  <c r="AU454" i="50"/>
  <c r="AU455" i="50"/>
  <c r="AU456" i="50"/>
  <c r="AU457" i="50"/>
  <c r="AU458" i="50"/>
  <c r="AU459" i="50"/>
  <c r="AU460" i="50"/>
  <c r="AU461" i="50"/>
  <c r="AU462" i="50"/>
  <c r="AU463" i="50"/>
  <c r="AU464" i="50"/>
  <c r="AU465" i="50"/>
  <c r="AU466" i="50"/>
  <c r="AU467" i="50"/>
  <c r="AU468" i="50"/>
  <c r="AU469" i="50"/>
  <c r="AU470" i="50"/>
  <c r="AU471" i="50"/>
  <c r="AU472" i="50"/>
  <c r="AU473" i="50"/>
  <c r="AU474" i="50"/>
  <c r="AU475" i="50"/>
  <c r="AU476" i="50"/>
  <c r="AU477" i="50"/>
  <c r="AU478" i="50"/>
  <c r="AU479" i="50"/>
  <c r="AU480" i="50"/>
  <c r="AU481" i="50"/>
  <c r="AU482" i="50"/>
  <c r="AU483" i="50"/>
  <c r="AU484" i="50"/>
  <c r="AU485" i="50"/>
  <c r="AU486" i="50"/>
  <c r="AU487" i="50"/>
  <c r="AU488" i="50"/>
  <c r="AU489" i="50"/>
  <c r="AU490" i="50"/>
  <c r="AU491" i="50"/>
  <c r="AU492" i="50"/>
  <c r="AU493" i="50"/>
  <c r="AU494" i="50"/>
  <c r="AU495" i="50"/>
  <c r="AU496" i="50"/>
  <c r="AU497" i="50"/>
  <c r="AU498" i="50"/>
  <c r="AU499" i="50"/>
  <c r="AU500" i="50"/>
  <c r="AU501" i="50"/>
  <c r="AU502" i="50"/>
  <c r="AU503" i="50"/>
  <c r="AU504" i="50"/>
  <c r="AU505" i="50"/>
  <c r="AU506" i="50"/>
  <c r="AU507" i="50"/>
  <c r="AU508" i="50"/>
  <c r="AU509" i="50"/>
  <c r="AU510" i="50"/>
  <c r="AU511" i="50"/>
  <c r="AU512" i="50"/>
  <c r="AU513" i="50"/>
  <c r="AU514" i="50"/>
  <c r="AU515" i="50"/>
  <c r="AU516" i="50"/>
  <c r="AU517" i="50"/>
  <c r="AU518" i="50"/>
  <c r="AU519" i="50"/>
  <c r="AU520" i="50"/>
  <c r="AU521" i="50"/>
  <c r="AU522" i="50"/>
  <c r="AU523" i="50"/>
  <c r="AU524" i="50"/>
  <c r="AU525" i="50"/>
  <c r="AU526" i="50"/>
  <c r="AU527" i="50"/>
  <c r="AU528" i="50"/>
  <c r="AU529" i="50"/>
  <c r="AU530" i="50"/>
  <c r="AU531" i="50"/>
  <c r="AU532" i="50"/>
  <c r="AU533" i="50"/>
  <c r="AU534" i="50"/>
  <c r="AU535" i="50"/>
  <c r="AU536" i="50"/>
  <c r="AU537" i="50"/>
  <c r="AU538" i="50"/>
  <c r="AU539" i="50"/>
  <c r="AU540" i="50"/>
  <c r="AU541" i="50"/>
  <c r="AU542" i="50"/>
  <c r="AU543" i="50"/>
  <c r="AU544" i="50"/>
  <c r="AU545" i="50"/>
  <c r="AU546" i="50"/>
  <c r="AU547" i="50"/>
  <c r="AU548" i="50"/>
  <c r="AU549" i="50"/>
  <c r="AU550" i="50"/>
  <c r="AU551" i="50"/>
  <c r="AU552" i="50"/>
  <c r="AU553" i="50"/>
  <c r="AU554" i="50"/>
  <c r="AU555" i="50"/>
  <c r="AU556" i="50"/>
  <c r="AU557" i="50"/>
  <c r="AU558" i="50"/>
  <c r="AU559" i="50"/>
  <c r="AU560" i="50"/>
  <c r="AU561" i="50"/>
  <c r="AU562" i="50"/>
  <c r="AU563" i="50"/>
  <c r="AU564" i="50"/>
  <c r="AU565" i="50"/>
  <c r="AU566" i="50"/>
  <c r="AU567" i="50"/>
  <c r="AU568" i="50"/>
  <c r="AU569" i="50"/>
  <c r="AU570" i="50"/>
  <c r="AU571" i="50"/>
  <c r="AU572" i="50"/>
  <c r="AU573" i="50"/>
  <c r="AU574" i="50"/>
  <c r="AU575" i="50"/>
  <c r="AU576" i="50"/>
  <c r="AU577" i="50"/>
  <c r="AU578" i="50"/>
  <c r="AU579" i="50"/>
  <c r="AU580" i="50"/>
  <c r="AU581" i="50"/>
  <c r="AU582" i="50"/>
  <c r="AU583" i="50"/>
  <c r="AU584" i="50"/>
  <c r="AU585" i="50"/>
  <c r="AU586" i="50"/>
  <c r="AU587" i="50"/>
  <c r="AU588" i="50"/>
  <c r="AU589" i="50"/>
  <c r="AU590" i="50"/>
  <c r="AU591" i="50"/>
  <c r="AU592" i="50"/>
  <c r="AU593" i="50"/>
  <c r="AU594" i="50"/>
  <c r="AU595" i="50"/>
  <c r="AU596" i="50"/>
  <c r="AU597" i="50"/>
  <c r="AU598" i="50"/>
  <c r="AU599" i="50"/>
  <c r="AU600" i="50"/>
  <c r="AU601" i="50"/>
  <c r="AU602" i="50"/>
  <c r="AU603" i="50"/>
  <c r="AU604" i="50"/>
  <c r="AU605" i="50"/>
  <c r="AU606" i="50"/>
  <c r="AU607" i="50"/>
  <c r="AU608" i="50"/>
  <c r="AU609" i="50"/>
  <c r="AU610" i="50"/>
  <c r="AU611" i="50"/>
  <c r="AU612" i="50"/>
  <c r="AU613" i="50"/>
  <c r="AU614" i="50"/>
  <c r="AU615" i="50"/>
  <c r="AU616" i="50"/>
  <c r="AU617" i="50"/>
  <c r="AU618" i="50"/>
  <c r="AU619" i="50"/>
  <c r="AU620" i="50"/>
  <c r="AU621" i="50"/>
  <c r="AU622" i="50"/>
  <c r="AU623" i="50"/>
  <c r="AU624" i="50"/>
  <c r="AU625" i="50"/>
  <c r="AU626" i="50"/>
  <c r="AU627" i="50"/>
  <c r="AU628" i="50"/>
  <c r="AU629" i="50"/>
  <c r="AU630" i="50"/>
  <c r="AU631" i="50"/>
  <c r="AU632" i="50"/>
  <c r="AU633" i="50"/>
  <c r="AU634" i="50"/>
  <c r="AU635" i="50"/>
  <c r="AU636" i="50"/>
  <c r="AU637" i="50"/>
  <c r="AU638" i="50"/>
  <c r="AU639" i="50"/>
  <c r="AU640" i="50"/>
  <c r="AU641" i="50"/>
  <c r="AU642" i="50"/>
  <c r="AU643" i="50"/>
  <c r="AU644" i="50"/>
  <c r="AU645" i="50"/>
  <c r="AU646" i="50"/>
  <c r="AU647" i="50"/>
  <c r="AU648" i="50"/>
  <c r="AU649" i="50"/>
  <c r="AU650" i="50"/>
  <c r="AU651" i="50"/>
  <c r="AU652" i="50"/>
  <c r="AU653" i="50"/>
  <c r="AU654" i="50"/>
  <c r="AU655" i="50"/>
  <c r="AU656" i="50"/>
  <c r="AU657" i="50"/>
  <c r="AU658" i="50"/>
  <c r="AU659" i="50"/>
  <c r="AU660" i="50"/>
  <c r="AU661" i="50"/>
  <c r="AU662" i="50"/>
  <c r="AU663" i="50"/>
  <c r="AU664" i="50"/>
  <c r="AU665" i="50"/>
  <c r="AU666" i="50"/>
  <c r="AU667" i="50"/>
  <c r="AU668" i="50"/>
  <c r="AU669" i="50"/>
  <c r="AU670" i="50"/>
  <c r="AU671" i="50"/>
  <c r="AU672" i="50"/>
  <c r="AU673" i="50"/>
  <c r="AU674" i="50"/>
  <c r="AU675" i="50"/>
  <c r="AU676" i="50"/>
  <c r="AU677" i="50"/>
  <c r="AU678" i="50"/>
  <c r="AU679" i="50"/>
  <c r="AU680" i="50"/>
  <c r="AU681" i="50"/>
  <c r="AU682" i="50"/>
  <c r="AU683" i="50"/>
  <c r="AU684" i="50"/>
  <c r="AU685" i="50"/>
  <c r="AU686" i="50"/>
  <c r="AU687" i="50"/>
  <c r="AU688" i="50"/>
  <c r="AU689" i="50"/>
  <c r="AU690" i="50"/>
  <c r="AU691" i="50"/>
  <c r="AU692" i="50"/>
  <c r="AU693" i="50"/>
  <c r="AU694" i="50"/>
  <c r="AU695" i="50"/>
  <c r="AU696" i="50"/>
  <c r="AU697" i="50"/>
  <c r="AU698" i="50"/>
  <c r="AU699" i="50"/>
  <c r="AU700" i="50"/>
  <c r="AU701" i="50"/>
  <c r="AU702" i="50"/>
  <c r="AU703" i="50"/>
  <c r="AU704" i="50"/>
  <c r="AU705" i="50"/>
  <c r="AU706" i="50"/>
  <c r="AU707" i="50"/>
  <c r="AU708" i="50"/>
  <c r="AU709" i="50"/>
  <c r="AU710" i="50"/>
  <c r="AU711" i="50"/>
  <c r="AU712" i="50"/>
  <c r="AU713" i="50"/>
  <c r="AU714" i="50"/>
  <c r="AU715" i="50"/>
  <c r="AU716" i="50"/>
  <c r="AU717" i="50"/>
  <c r="AU718" i="50"/>
  <c r="AU719" i="50"/>
  <c r="AU720" i="50"/>
  <c r="AU721" i="50"/>
  <c r="AU722" i="50"/>
  <c r="AU723" i="50"/>
  <c r="AU724" i="50"/>
  <c r="AU725" i="50"/>
  <c r="AU726" i="50"/>
  <c r="AU727" i="50"/>
  <c r="AU728" i="50"/>
  <c r="AU729" i="50"/>
  <c r="AU730" i="50"/>
  <c r="AU731" i="50"/>
  <c r="AU732" i="50"/>
  <c r="AU733" i="50"/>
  <c r="AU734" i="50"/>
  <c r="AU735" i="50"/>
  <c r="AU736" i="50"/>
  <c r="AU737" i="50"/>
  <c r="AU738" i="50"/>
  <c r="AU739" i="50"/>
  <c r="AU740" i="50"/>
  <c r="AU741" i="50"/>
  <c r="AU742" i="50"/>
  <c r="AU743" i="50"/>
  <c r="AU744" i="50"/>
  <c r="AU745" i="50"/>
  <c r="AU746" i="50"/>
  <c r="AU747" i="50"/>
  <c r="AU748" i="50"/>
  <c r="AU749" i="50"/>
  <c r="AU750" i="50"/>
  <c r="AU751" i="50"/>
  <c r="AU752" i="50"/>
  <c r="AU753" i="50"/>
  <c r="AU754" i="50"/>
  <c r="AU755" i="50"/>
  <c r="AU756" i="50"/>
  <c r="AU757" i="50"/>
  <c r="AU758" i="50"/>
  <c r="AU759" i="50"/>
  <c r="AU760" i="50"/>
  <c r="AU761" i="50"/>
  <c r="AU762" i="50"/>
  <c r="AU763" i="50"/>
  <c r="AU764" i="50"/>
  <c r="AU765" i="50"/>
  <c r="AU766" i="50"/>
  <c r="AU767" i="50"/>
  <c r="AU768" i="50"/>
  <c r="AU769" i="50"/>
  <c r="AU770" i="50"/>
  <c r="AU771" i="50"/>
  <c r="AU772" i="50"/>
  <c r="AU773" i="50"/>
  <c r="AU774" i="50"/>
  <c r="AU775" i="50"/>
  <c r="AU776" i="50"/>
  <c r="AU777" i="50"/>
  <c r="AU778" i="50"/>
  <c r="AU779" i="50"/>
  <c r="AU780" i="50"/>
  <c r="AU781" i="50"/>
  <c r="AU782" i="50"/>
  <c r="AU783" i="50"/>
  <c r="AU784" i="50"/>
  <c r="AU785" i="50"/>
  <c r="AU786" i="50"/>
  <c r="AU787" i="50"/>
  <c r="AU788" i="50"/>
  <c r="AU789" i="50"/>
  <c r="AU790" i="50"/>
  <c r="AU791" i="50"/>
  <c r="AU792" i="50"/>
  <c r="AU793" i="50"/>
  <c r="AU794" i="50"/>
  <c r="AU795" i="50"/>
  <c r="AU796" i="50"/>
  <c r="AU797" i="50"/>
  <c r="AU798" i="50"/>
  <c r="AU799" i="50"/>
  <c r="AU800" i="50"/>
  <c r="AU801" i="50"/>
  <c r="AU802" i="50"/>
  <c r="AU803" i="50"/>
  <c r="AU804" i="50"/>
  <c r="AU805" i="50"/>
  <c r="AU806" i="50"/>
  <c r="AU807" i="50"/>
  <c r="AU808" i="50"/>
  <c r="AU809" i="50"/>
  <c r="AU810" i="50"/>
  <c r="AU811" i="50"/>
  <c r="AU812" i="50"/>
  <c r="AU813" i="50"/>
  <c r="AU814" i="50"/>
  <c r="AU815" i="50"/>
  <c r="AU816" i="50"/>
  <c r="AU817" i="50"/>
  <c r="AU818" i="50"/>
  <c r="AU819" i="50"/>
  <c r="AU820" i="50"/>
  <c r="AU821" i="50"/>
  <c r="AU822" i="50"/>
  <c r="AU823" i="50"/>
  <c r="AU824" i="50"/>
  <c r="AU825" i="50"/>
  <c r="AU826" i="50"/>
  <c r="AU827" i="50"/>
  <c r="AU828" i="50"/>
  <c r="AU829" i="50"/>
  <c r="AU830" i="50"/>
  <c r="AU831" i="50"/>
  <c r="AU832" i="50"/>
  <c r="AU833" i="50"/>
  <c r="AU834" i="50"/>
  <c r="AU835" i="50"/>
  <c r="AU836" i="50"/>
  <c r="AU837" i="50"/>
  <c r="AU838" i="50"/>
  <c r="AU839" i="50"/>
  <c r="AU840" i="50"/>
  <c r="AU841" i="50"/>
  <c r="AU842" i="50"/>
  <c r="AU843" i="50"/>
  <c r="AU844" i="50"/>
  <c r="AU845" i="50"/>
  <c r="AU846" i="50"/>
  <c r="AU847" i="50"/>
  <c r="AU848" i="50"/>
  <c r="AU849" i="50"/>
  <c r="AU850" i="50"/>
  <c r="AU851" i="50"/>
  <c r="AU852" i="50"/>
  <c r="AU853" i="50"/>
  <c r="AU854" i="50"/>
  <c r="AU855" i="50"/>
  <c r="AU856" i="50"/>
  <c r="AU857" i="50"/>
  <c r="AU858" i="50"/>
  <c r="AU859" i="50"/>
  <c r="AU860" i="50"/>
  <c r="AU861" i="50"/>
  <c r="AU862" i="50"/>
  <c r="AU863" i="50"/>
  <c r="AU864" i="50"/>
  <c r="AU865" i="50"/>
  <c r="AU866" i="50"/>
  <c r="AU867" i="50"/>
  <c r="AU868" i="50"/>
  <c r="AU869" i="50"/>
  <c r="AU870" i="50"/>
  <c r="AU871" i="50"/>
  <c r="AU872" i="50"/>
  <c r="AU873" i="50"/>
  <c r="AU874" i="50"/>
  <c r="AU875" i="50"/>
  <c r="AU876" i="50"/>
  <c r="AU877" i="50"/>
  <c r="AU878" i="50"/>
  <c r="AU879" i="50"/>
  <c r="AU880" i="50"/>
  <c r="AU881" i="50"/>
  <c r="AU882" i="50"/>
  <c r="AU883" i="50"/>
  <c r="AU884" i="50"/>
  <c r="AU885" i="50"/>
  <c r="AU886" i="50"/>
  <c r="AU887" i="50"/>
  <c r="AU888" i="50"/>
  <c r="AU889" i="50"/>
  <c r="AU890" i="50"/>
  <c r="AU891" i="50"/>
  <c r="AU892" i="50"/>
  <c r="AU893" i="50"/>
  <c r="AU894" i="50"/>
  <c r="AU895" i="50"/>
  <c r="AU896" i="50"/>
  <c r="AU897" i="50"/>
  <c r="AU898" i="50"/>
  <c r="AU899" i="50"/>
  <c r="AU900" i="50"/>
  <c r="AU901" i="50"/>
  <c r="AU902" i="50"/>
  <c r="AU903" i="50"/>
  <c r="AU904" i="50"/>
  <c r="AU905" i="50"/>
  <c r="AU906" i="50"/>
  <c r="AU907" i="50"/>
  <c r="AU908" i="50"/>
  <c r="AU909" i="50"/>
  <c r="AU910" i="50"/>
  <c r="AU911" i="50"/>
  <c r="AU912" i="50"/>
  <c r="AU913" i="50"/>
  <c r="AU914" i="50"/>
  <c r="AU915" i="50"/>
  <c r="AU916" i="50"/>
  <c r="AU917" i="50"/>
  <c r="AU918" i="50"/>
  <c r="AU919" i="50"/>
  <c r="AU920" i="50"/>
  <c r="AU921" i="50"/>
  <c r="AU922" i="50"/>
  <c r="AU923" i="50"/>
  <c r="AU924" i="50"/>
  <c r="AU925" i="50"/>
  <c r="AU926" i="50"/>
  <c r="AU927" i="50"/>
  <c r="AU928" i="50"/>
  <c r="AU929" i="50"/>
  <c r="AU930" i="50"/>
  <c r="AU931" i="50"/>
  <c r="AU932" i="50"/>
  <c r="AU933" i="50"/>
  <c r="AU934" i="50"/>
  <c r="AU935" i="50"/>
  <c r="AU936" i="50"/>
  <c r="AU937" i="50"/>
  <c r="AU938" i="50"/>
  <c r="AU939" i="50"/>
  <c r="AU940" i="50"/>
  <c r="AU941" i="50"/>
  <c r="AU942" i="50"/>
  <c r="AU943" i="50"/>
  <c r="AU944" i="50"/>
  <c r="AU945" i="50"/>
  <c r="AU946" i="50"/>
  <c r="AU947" i="50"/>
  <c r="AU948" i="50"/>
  <c r="AU949" i="50"/>
  <c r="AU950" i="50"/>
  <c r="AU951" i="50"/>
  <c r="AU952" i="50"/>
  <c r="AU953" i="50"/>
  <c r="AU954" i="50"/>
  <c r="AU955" i="50"/>
  <c r="AU956" i="50"/>
  <c r="AU957" i="50"/>
  <c r="AU958" i="50"/>
  <c r="AU959" i="50"/>
  <c r="AU960" i="50"/>
  <c r="AU961" i="50"/>
  <c r="AU962" i="50"/>
  <c r="AU963" i="50"/>
  <c r="AU964" i="50"/>
  <c r="AU965" i="50"/>
  <c r="AU966" i="50"/>
  <c r="AU967" i="50"/>
  <c r="AU968" i="50"/>
  <c r="AU969" i="50"/>
  <c r="AU970" i="50"/>
  <c r="AU971" i="50"/>
  <c r="AU972" i="50"/>
  <c r="AU973" i="50"/>
  <c r="AU974" i="50"/>
  <c r="AU975" i="50"/>
  <c r="AU976" i="50"/>
  <c r="AU977" i="50"/>
  <c r="AU978" i="50"/>
  <c r="AU979" i="50"/>
  <c r="AU980" i="50"/>
  <c r="AU981" i="50"/>
  <c r="AU982" i="50"/>
  <c r="AU983" i="50"/>
  <c r="AU984" i="50"/>
  <c r="AU985" i="50"/>
  <c r="AU986" i="50"/>
  <c r="AU987" i="50"/>
  <c r="AU988" i="50"/>
  <c r="AU989" i="50"/>
  <c r="AU990" i="50"/>
  <c r="AU991" i="50"/>
  <c r="AU992" i="50"/>
  <c r="AU993" i="50"/>
  <c r="AU994" i="50"/>
  <c r="AU995" i="50"/>
  <c r="AU996" i="50"/>
  <c r="AU997" i="50"/>
  <c r="AU998" i="50"/>
  <c r="AU999" i="50"/>
  <c r="AU1000" i="50"/>
  <c r="AU1001" i="50"/>
  <c r="AU1002" i="50"/>
  <c r="AU1003" i="50"/>
  <c r="AU1004" i="50"/>
  <c r="AU1005" i="50"/>
  <c r="AU1006" i="50"/>
  <c r="AU1007" i="50"/>
  <c r="AU1008" i="50"/>
  <c r="AU1009" i="50"/>
  <c r="AU1010" i="50"/>
  <c r="AU1011" i="50"/>
  <c r="AU1012" i="50"/>
  <c r="AU1013" i="50"/>
  <c r="AU1014" i="50"/>
  <c r="AU1015" i="50"/>
  <c r="AU1016" i="50"/>
  <c r="AU1017" i="50"/>
  <c r="AU1018" i="50"/>
  <c r="AU1019" i="50"/>
  <c r="AU1020" i="50"/>
  <c r="AU1021" i="50"/>
  <c r="AU1022" i="50"/>
  <c r="AU1023" i="50"/>
  <c r="AU1024" i="50"/>
  <c r="AU1025" i="50"/>
  <c r="AU1026" i="50"/>
  <c r="AU1027" i="50"/>
  <c r="AU1028" i="50"/>
  <c r="AU1029" i="50"/>
  <c r="AU1030" i="50"/>
  <c r="AU1031" i="50"/>
  <c r="AU1032" i="50"/>
  <c r="AU1033" i="50"/>
  <c r="AU1034" i="50"/>
  <c r="AU1035" i="50"/>
  <c r="AU1036" i="50"/>
  <c r="AU1037" i="50"/>
  <c r="AU1038" i="50"/>
  <c r="AU1039" i="50"/>
  <c r="AU1040" i="50"/>
  <c r="AU1041" i="50"/>
  <c r="AU1042" i="50"/>
  <c r="AU1043" i="50"/>
  <c r="AU1044" i="50"/>
  <c r="AU1045" i="50"/>
  <c r="AU1046" i="50"/>
  <c r="AU1047" i="50"/>
  <c r="AU1048" i="50"/>
  <c r="AU1049" i="50"/>
  <c r="AU1050" i="50"/>
  <c r="AU1051" i="50"/>
  <c r="AU1052" i="50"/>
  <c r="AU1053" i="50"/>
  <c r="AU1054" i="50"/>
  <c r="AU1055" i="50"/>
  <c r="AU1056" i="50"/>
  <c r="AU1057" i="50"/>
  <c r="AU1058" i="50"/>
  <c r="AU1059" i="50"/>
  <c r="AU1060" i="50"/>
  <c r="AU1061" i="50"/>
  <c r="AU1062" i="50"/>
  <c r="AU1063" i="50"/>
  <c r="AU1064" i="50"/>
  <c r="AU1065" i="50"/>
  <c r="AU1066" i="50"/>
  <c r="AU1067" i="50"/>
  <c r="AU1068" i="50"/>
  <c r="AU1069" i="50"/>
  <c r="AU1070" i="50"/>
  <c r="AU1071" i="50"/>
  <c r="AU1072" i="50"/>
  <c r="AU1073" i="50"/>
  <c r="AU1074" i="50"/>
  <c r="AU1075" i="50"/>
  <c r="AU1076" i="50"/>
  <c r="AU1077" i="50"/>
  <c r="AU1078" i="50"/>
  <c r="AU1079" i="50"/>
  <c r="AU1080" i="50"/>
  <c r="AU1081" i="50"/>
  <c r="AU1082" i="50"/>
  <c r="AU1083" i="50"/>
  <c r="AU1084" i="50"/>
  <c r="AU1085" i="50"/>
  <c r="AU1086" i="50"/>
  <c r="AU1087" i="50"/>
  <c r="AU1088" i="50"/>
  <c r="AU1089" i="50"/>
  <c r="AU1090" i="50"/>
  <c r="AU1091" i="50"/>
  <c r="AU1092" i="50"/>
  <c r="AU1093" i="50"/>
  <c r="AU1094" i="50"/>
  <c r="AU1095" i="50"/>
  <c r="AU1096" i="50"/>
  <c r="AU1097" i="50"/>
  <c r="AU1098" i="50"/>
  <c r="AU1099" i="50"/>
  <c r="AU1100" i="50"/>
  <c r="AU1101" i="50"/>
  <c r="AU1102" i="50"/>
  <c r="AU1103" i="50"/>
  <c r="AU1104" i="50"/>
  <c r="AU1105" i="50"/>
  <c r="AU1106" i="50"/>
  <c r="AU1107" i="50"/>
  <c r="AU1108" i="50"/>
  <c r="AU1109" i="50"/>
  <c r="AU1110" i="50"/>
  <c r="AU1111" i="50"/>
  <c r="AU1112" i="50"/>
  <c r="AU1113" i="50"/>
  <c r="AU1114" i="50"/>
  <c r="AU1115" i="50"/>
  <c r="AU1116" i="50"/>
  <c r="AU1117" i="50"/>
  <c r="AU1118" i="50"/>
  <c r="AU1119" i="50"/>
  <c r="AU1120" i="50"/>
  <c r="AU1121" i="50"/>
  <c r="AU1122" i="50"/>
  <c r="AU1123" i="50"/>
  <c r="AU1124" i="50"/>
  <c r="AU1125" i="50"/>
  <c r="AU1126" i="50"/>
  <c r="AU1127" i="50"/>
  <c r="AU1128" i="50"/>
  <c r="AU1129" i="50"/>
  <c r="AU1130" i="50"/>
  <c r="AU1131" i="50"/>
  <c r="AU1132" i="50"/>
  <c r="AU1133" i="50"/>
  <c r="AU1134" i="50"/>
  <c r="AU1135" i="50"/>
  <c r="AU1136" i="50"/>
  <c r="AU1137" i="50"/>
  <c r="AU1138" i="50"/>
  <c r="AU1139" i="50"/>
  <c r="AU1140" i="50"/>
  <c r="AU1141" i="50"/>
  <c r="AU1142" i="50"/>
  <c r="AU1143" i="50"/>
  <c r="AU1144" i="50"/>
  <c r="AU1145" i="50"/>
  <c r="AU1146" i="50"/>
  <c r="AU1147" i="50"/>
  <c r="AU1148" i="50"/>
  <c r="AU1149" i="50"/>
  <c r="AU1150" i="50"/>
  <c r="AU1151" i="50"/>
  <c r="AU1152" i="50"/>
  <c r="AU1153" i="50"/>
  <c r="AU1154" i="50"/>
  <c r="AU1155" i="50"/>
  <c r="AU1156" i="50"/>
  <c r="AU1157" i="50"/>
  <c r="AU1158" i="50"/>
  <c r="AU1159" i="50"/>
  <c r="AU1160" i="50"/>
  <c r="AU1161" i="50"/>
  <c r="AU1162" i="50"/>
  <c r="AU1163" i="50"/>
  <c r="AU1164" i="50"/>
  <c r="AU1165" i="50"/>
  <c r="AU1166" i="50"/>
  <c r="AU1167" i="50"/>
  <c r="AU1168" i="50"/>
  <c r="AU1169" i="50"/>
  <c r="AU1170" i="50"/>
  <c r="AU1171" i="50"/>
  <c r="AU1172" i="50"/>
  <c r="AU1173" i="50"/>
  <c r="AU1174" i="50"/>
  <c r="AU1175" i="50"/>
  <c r="AU1176" i="50"/>
  <c r="AU1177" i="50"/>
  <c r="AU1178" i="50"/>
  <c r="AU1179" i="50"/>
  <c r="AU1180" i="50"/>
  <c r="AU1181" i="50"/>
  <c r="AU1182" i="50"/>
  <c r="AU1183" i="50"/>
  <c r="AU1184" i="50"/>
  <c r="AU1185" i="50"/>
  <c r="AU1186" i="50"/>
  <c r="AU1187" i="50"/>
  <c r="AU1188" i="50"/>
  <c r="AU1189" i="50"/>
  <c r="AU1190" i="50"/>
  <c r="AU1191" i="50"/>
  <c r="AU1192" i="50"/>
  <c r="AU1193" i="50"/>
  <c r="AU1194" i="50"/>
  <c r="AU1195" i="50"/>
  <c r="AU1196" i="50"/>
  <c r="AU1197" i="50"/>
  <c r="AU1198" i="50"/>
  <c r="AU1199" i="50"/>
  <c r="AU1200" i="50"/>
  <c r="AU1201" i="50"/>
  <c r="AU1202" i="50"/>
  <c r="AU1203" i="50"/>
  <c r="AU1204" i="50"/>
  <c r="AU1205" i="50"/>
  <c r="AU1206" i="50"/>
  <c r="AU1207" i="50"/>
  <c r="AU1208" i="50"/>
  <c r="AU1209" i="50"/>
  <c r="AU1210" i="50"/>
  <c r="AU1211" i="50"/>
  <c r="AU1212" i="50"/>
  <c r="AU1213" i="50"/>
  <c r="AU1214" i="50"/>
  <c r="AU1215" i="50"/>
  <c r="AU1216" i="50"/>
  <c r="AU1217" i="50"/>
  <c r="AU1218" i="50"/>
  <c r="AU1219" i="50"/>
  <c r="AU1220" i="50"/>
  <c r="AU1221" i="50"/>
  <c r="AU1222" i="50"/>
  <c r="AU1223" i="50"/>
  <c r="AU1224" i="50"/>
  <c r="AU1225" i="50"/>
  <c r="AU1226" i="50"/>
  <c r="AU1227" i="50"/>
  <c r="AU1228" i="50"/>
  <c r="AU1229" i="50"/>
  <c r="AU1230" i="50"/>
  <c r="AU1231" i="50"/>
  <c r="AU1232" i="50"/>
  <c r="AU1233" i="50"/>
  <c r="AU1234" i="50"/>
  <c r="AU1235" i="50"/>
  <c r="AU1236" i="50"/>
  <c r="AU1237" i="50"/>
  <c r="AU1238" i="50"/>
  <c r="AU1239" i="50"/>
  <c r="AU1240" i="50"/>
  <c r="AU1241" i="50"/>
  <c r="AU1242" i="50"/>
  <c r="AU1243" i="50"/>
  <c r="AU1244" i="50"/>
  <c r="AU1245" i="50"/>
  <c r="AU1246" i="50"/>
  <c r="AU1247" i="50"/>
  <c r="AU1248" i="50"/>
  <c r="AU1249" i="50"/>
  <c r="AU1250" i="50"/>
  <c r="AU1251" i="50"/>
  <c r="AU1252" i="50"/>
  <c r="AU1253" i="50"/>
  <c r="AU1254" i="50"/>
  <c r="AU1255" i="50"/>
  <c r="AU1256" i="50"/>
  <c r="AU1257" i="50"/>
  <c r="AU1258" i="50"/>
  <c r="AU1259" i="50"/>
  <c r="AU1260" i="50"/>
  <c r="AU1261" i="50"/>
  <c r="AU1262" i="50"/>
  <c r="AU1263" i="50"/>
  <c r="AU1264" i="50"/>
  <c r="AU1265" i="50"/>
  <c r="AU1266" i="50"/>
  <c r="AU1267" i="50"/>
  <c r="AU1268" i="50"/>
  <c r="AU1269" i="50"/>
  <c r="AU1270" i="50"/>
  <c r="AU1271" i="50"/>
  <c r="AU1272" i="50"/>
  <c r="AU1273" i="50"/>
  <c r="AU1274" i="50"/>
  <c r="AU1275" i="50"/>
  <c r="AU1276" i="50"/>
  <c r="AU1277" i="50"/>
  <c r="AU1278" i="50"/>
  <c r="AU1279" i="50"/>
  <c r="AU1280" i="50"/>
  <c r="AU1281" i="50"/>
  <c r="AU1282" i="50"/>
  <c r="AU1283" i="50"/>
  <c r="AU1284" i="50"/>
  <c r="AU1285" i="50"/>
  <c r="AU1286" i="50"/>
  <c r="AU1287" i="50"/>
  <c r="AU1288" i="50"/>
  <c r="AU1289" i="50"/>
  <c r="AU1290" i="50"/>
  <c r="AU1291" i="50"/>
  <c r="AU1292" i="50"/>
  <c r="AU1293" i="50"/>
  <c r="AU1294" i="50"/>
  <c r="AU1295" i="50"/>
  <c r="AU1296" i="50"/>
  <c r="AU1297" i="50"/>
  <c r="AU1298" i="50"/>
  <c r="AU1299" i="50"/>
  <c r="AU1300" i="50"/>
  <c r="AU1301" i="50"/>
  <c r="AU1302" i="50"/>
  <c r="AU1303" i="50"/>
  <c r="AU1304" i="50"/>
  <c r="AU1305" i="50"/>
  <c r="AU1306" i="50"/>
  <c r="AU1307" i="50"/>
  <c r="AU1308" i="50"/>
  <c r="AU1309" i="50"/>
  <c r="AU1310" i="50"/>
  <c r="AU1311" i="50"/>
  <c r="AU1312" i="50"/>
  <c r="AU1313" i="50"/>
  <c r="AU1314" i="50"/>
  <c r="AU1315" i="50"/>
  <c r="AU1316" i="50"/>
  <c r="AU1317" i="50"/>
  <c r="AU1318" i="50"/>
  <c r="AU1319" i="50"/>
  <c r="AU1320" i="50"/>
  <c r="AU1321" i="50"/>
  <c r="AU1322" i="50"/>
  <c r="AU1323" i="50"/>
  <c r="AU1324" i="50"/>
  <c r="AU1325" i="50"/>
  <c r="AU1326" i="50"/>
  <c r="AU1327" i="50"/>
  <c r="AU1328" i="50"/>
  <c r="AU1329" i="50"/>
  <c r="AU1330" i="50"/>
  <c r="AU1331" i="50"/>
  <c r="AU1332" i="50"/>
  <c r="AU1333" i="50"/>
  <c r="AU1334" i="50"/>
  <c r="AU1335" i="50"/>
  <c r="AU1336" i="50"/>
  <c r="AU1337" i="50"/>
  <c r="AU1338" i="50"/>
  <c r="AU1339" i="50"/>
  <c r="AU1340" i="50"/>
  <c r="AU1341" i="50"/>
  <c r="AU1342" i="50"/>
  <c r="AU1343" i="50"/>
  <c r="AU1344" i="50"/>
  <c r="AU1345" i="50"/>
  <c r="AU1346" i="50"/>
  <c r="AU1347" i="50"/>
  <c r="AU1348" i="50"/>
  <c r="AU1349" i="50"/>
  <c r="AU1350" i="50"/>
  <c r="AU1351" i="50"/>
  <c r="AU1352" i="50"/>
  <c r="AU1353" i="50"/>
  <c r="AU1354" i="50"/>
  <c r="AU1355" i="50"/>
  <c r="AU1356" i="50"/>
  <c r="AU1357" i="50"/>
  <c r="AU1358" i="50"/>
  <c r="AU1359" i="50"/>
  <c r="AU1360" i="50"/>
  <c r="AU1361" i="50"/>
  <c r="AU1362" i="50"/>
  <c r="AU1363" i="50"/>
  <c r="AU1364" i="50"/>
  <c r="AU1365" i="50"/>
  <c r="AU1366" i="50"/>
  <c r="AU1367" i="50"/>
  <c r="AU1368" i="50"/>
  <c r="AU1369" i="50"/>
  <c r="AU1370" i="50"/>
  <c r="AU1371" i="50"/>
  <c r="AU1372" i="50"/>
  <c r="AU1373" i="50"/>
  <c r="AU1374" i="50"/>
  <c r="AU1375" i="50"/>
  <c r="AU1376" i="50"/>
  <c r="AU1377" i="50"/>
  <c r="AU1378" i="50"/>
  <c r="AU1379" i="50"/>
  <c r="AU1380" i="50"/>
  <c r="AU1381" i="50"/>
  <c r="AU1382" i="50"/>
  <c r="AU1383" i="50"/>
  <c r="AU1384" i="50"/>
  <c r="AU1385" i="50"/>
  <c r="AU1386" i="50"/>
  <c r="AU1387" i="50"/>
  <c r="AU1388" i="50"/>
  <c r="AU1389" i="50"/>
  <c r="AU1390" i="50"/>
  <c r="AU1391" i="50"/>
  <c r="AU1392" i="50"/>
  <c r="AU1393" i="50"/>
  <c r="AU1394" i="50"/>
  <c r="AU1395" i="50"/>
  <c r="AU1396" i="50"/>
  <c r="AU1397" i="50"/>
  <c r="AU1398" i="50"/>
  <c r="AU1399" i="50"/>
  <c r="AU1400" i="50"/>
  <c r="AU1401" i="50"/>
  <c r="AU1402" i="50"/>
  <c r="AU1403" i="50"/>
  <c r="AU1404" i="50"/>
  <c r="AU1405" i="50"/>
  <c r="AU1406" i="50"/>
  <c r="AU1407" i="50"/>
  <c r="AU1408" i="50"/>
  <c r="AU1409" i="50"/>
  <c r="AU1410" i="50"/>
  <c r="AU1411" i="50"/>
  <c r="AU1412" i="50"/>
  <c r="AU1413" i="50"/>
  <c r="AU1414" i="50"/>
  <c r="AU1415" i="50"/>
  <c r="AU1416" i="50"/>
  <c r="AU1417" i="50"/>
  <c r="AU1418" i="50"/>
  <c r="AU1419" i="50"/>
  <c r="AU1420" i="50"/>
  <c r="AU1421" i="50"/>
  <c r="AU1422" i="50"/>
  <c r="AU1423" i="50"/>
  <c r="AU1424" i="50"/>
  <c r="AU1425" i="50"/>
  <c r="AU1426" i="50"/>
  <c r="AU1427" i="50"/>
  <c r="AU1428" i="50"/>
  <c r="AU1429" i="50"/>
  <c r="AU1430" i="50"/>
  <c r="AU1431" i="50"/>
  <c r="AU1432" i="50"/>
  <c r="AU1433" i="50"/>
  <c r="AU1434" i="50"/>
  <c r="AU1435" i="50"/>
  <c r="AU1436" i="50"/>
  <c r="AU1437" i="50"/>
  <c r="AU1438" i="50"/>
  <c r="AU1439" i="50"/>
  <c r="AU1440" i="50"/>
  <c r="AU1441" i="50"/>
  <c r="AU1442" i="50"/>
  <c r="AU1443" i="50"/>
  <c r="AU1444" i="50"/>
  <c r="AU1445" i="50"/>
  <c r="AU1446" i="50"/>
  <c r="AU1447" i="50"/>
  <c r="AU1448" i="50"/>
  <c r="AU1449" i="50"/>
  <c r="AU1450" i="50"/>
  <c r="AU1451" i="50"/>
  <c r="AU1452" i="50"/>
  <c r="AU1453" i="50"/>
  <c r="AU1454" i="50"/>
  <c r="AU1455" i="50"/>
  <c r="AU1456" i="50"/>
  <c r="AU1457" i="50"/>
  <c r="AU1458" i="50"/>
  <c r="AU1459" i="50"/>
  <c r="AU1460" i="50"/>
  <c r="AU1461" i="50"/>
  <c r="AU1462" i="50"/>
  <c r="AU1463" i="50"/>
  <c r="AU1464" i="50"/>
  <c r="AU1465" i="50"/>
  <c r="AU1466" i="50"/>
  <c r="AU1467" i="50"/>
  <c r="AU1468" i="50"/>
  <c r="AU1469" i="50"/>
  <c r="AU1470" i="50"/>
  <c r="AU1471" i="50"/>
  <c r="AU1472" i="50"/>
  <c r="AU1473" i="50"/>
  <c r="AU1474" i="50"/>
  <c r="AU1475" i="50"/>
  <c r="AU1476" i="50"/>
  <c r="AU1477" i="50"/>
  <c r="AU1478" i="50"/>
  <c r="AU1479" i="50"/>
  <c r="AU1480" i="50"/>
  <c r="AU1481" i="50"/>
  <c r="AU1482" i="50"/>
  <c r="AU1483" i="50"/>
  <c r="AU1484" i="50"/>
  <c r="AU1485" i="50"/>
  <c r="AU1486" i="50"/>
  <c r="AU1487" i="50"/>
  <c r="AU1488" i="50"/>
  <c r="AU1489" i="50"/>
  <c r="AU1490" i="50"/>
  <c r="AU1491" i="50"/>
  <c r="AU1492" i="50"/>
  <c r="AU1493" i="50"/>
  <c r="AU1494" i="50"/>
  <c r="AU1495" i="50"/>
  <c r="AU1496" i="50"/>
  <c r="AU1497" i="50"/>
  <c r="AU1498" i="50"/>
  <c r="AU1499" i="50"/>
  <c r="AU1500" i="50"/>
  <c r="AU1501" i="50"/>
  <c r="AU1502" i="50"/>
  <c r="AU1503" i="50"/>
  <c r="AU1504" i="50"/>
  <c r="AU1505" i="50"/>
  <c r="AU1506" i="50"/>
  <c r="AU1507" i="50"/>
  <c r="AU1508" i="50"/>
  <c r="AU1509" i="50"/>
  <c r="AU1510" i="50"/>
  <c r="AU1511" i="50"/>
  <c r="AU1512" i="50"/>
  <c r="AU1513" i="50"/>
  <c r="AU1514" i="50"/>
  <c r="AU1515" i="50"/>
  <c r="AU1516" i="50"/>
  <c r="AU1517" i="50"/>
  <c r="AU1518" i="50"/>
  <c r="AU1519" i="50"/>
  <c r="AU1520" i="50"/>
  <c r="AU1521" i="50"/>
  <c r="AU1522" i="50"/>
  <c r="AU1523" i="50"/>
  <c r="AU1524" i="50"/>
  <c r="AU1525" i="50"/>
  <c r="AU1526" i="50"/>
  <c r="AU1527" i="50"/>
  <c r="AU1528" i="50"/>
  <c r="AU1529" i="50"/>
  <c r="AU1530" i="50"/>
  <c r="AU1531" i="50"/>
  <c r="AU1532" i="50"/>
  <c r="AU1533" i="50"/>
  <c r="AU1534" i="50"/>
  <c r="AU1535" i="50"/>
  <c r="AU1536" i="50"/>
  <c r="AU1537" i="50"/>
  <c r="AU1538" i="50"/>
  <c r="AU1539" i="50"/>
  <c r="AU1540" i="50"/>
  <c r="AU1541" i="50"/>
  <c r="AU1542" i="50"/>
  <c r="AU1543" i="50"/>
  <c r="AU1544" i="50"/>
  <c r="AU1545" i="50"/>
  <c r="AU1546" i="50"/>
  <c r="AU1547" i="50"/>
  <c r="AU1548" i="50"/>
  <c r="AU1549" i="50"/>
  <c r="AU1550" i="50"/>
  <c r="AU1551" i="50"/>
  <c r="AU1552" i="50"/>
  <c r="AU1553" i="50"/>
  <c r="AU1554" i="50"/>
  <c r="AU1555" i="50"/>
  <c r="AU1556" i="50"/>
  <c r="AU1557" i="50"/>
  <c r="AU1558" i="50"/>
  <c r="AU1559" i="50"/>
  <c r="AU1560" i="50"/>
  <c r="AU1561" i="50"/>
  <c r="AU1562" i="50"/>
  <c r="AU1563" i="50"/>
  <c r="AU1564" i="50"/>
  <c r="AU1565" i="50"/>
  <c r="AU1566" i="50"/>
  <c r="AU1567" i="50"/>
  <c r="AU1568" i="50"/>
  <c r="AU1569" i="50"/>
  <c r="AU1570" i="50"/>
  <c r="AU1571" i="50"/>
  <c r="AU1572" i="50"/>
  <c r="AU1573" i="50"/>
  <c r="AU1574" i="50"/>
  <c r="AU1575" i="50"/>
  <c r="AU1576" i="50"/>
  <c r="AU1577" i="50"/>
  <c r="AU1578" i="50"/>
  <c r="AU1579" i="50"/>
  <c r="AU1580" i="50"/>
  <c r="AU1581" i="50"/>
  <c r="AU1582" i="50"/>
  <c r="AU1583" i="50"/>
  <c r="AU1584" i="50"/>
  <c r="AU1585" i="50"/>
  <c r="AU1586" i="50"/>
  <c r="AU1587" i="50"/>
  <c r="AU1588" i="50"/>
  <c r="AU1589" i="50"/>
  <c r="AU1590" i="50"/>
  <c r="AU1591" i="50"/>
  <c r="AU1592" i="50"/>
  <c r="AU1593" i="50"/>
  <c r="AU1594" i="50"/>
  <c r="AU1595" i="50"/>
  <c r="AU1596" i="50"/>
  <c r="AU1597" i="50"/>
  <c r="AU1598" i="50"/>
  <c r="AU1599" i="50"/>
  <c r="AU1600" i="50"/>
  <c r="AU1601" i="50"/>
  <c r="AU1602" i="50"/>
  <c r="AU1603" i="50"/>
  <c r="AU1604" i="50"/>
  <c r="AU1605" i="50"/>
  <c r="AU1606" i="50"/>
  <c r="AU1607" i="50"/>
  <c r="AU1608" i="50"/>
  <c r="AU1609" i="50"/>
  <c r="AU1610" i="50"/>
  <c r="AU1611" i="50"/>
  <c r="AU1612" i="50"/>
  <c r="AU1613" i="50"/>
  <c r="AU1614" i="50"/>
  <c r="AU1615" i="50"/>
  <c r="AU1616" i="50"/>
  <c r="AU1617" i="50"/>
  <c r="AU1618" i="50"/>
  <c r="AU1619" i="50"/>
  <c r="AU1620" i="50"/>
  <c r="AU1621" i="50"/>
  <c r="AU1622" i="50"/>
  <c r="AU1623" i="50"/>
  <c r="AU1624" i="50"/>
  <c r="AU1625" i="50"/>
  <c r="AU1626" i="50"/>
  <c r="AU1627" i="50"/>
  <c r="AU1628" i="50"/>
  <c r="AU1629" i="50"/>
  <c r="AU1630" i="50"/>
  <c r="AU1631" i="50"/>
  <c r="AU1632" i="50"/>
  <c r="AU1633" i="50"/>
  <c r="AU1634" i="50"/>
  <c r="AU1635" i="50"/>
  <c r="AU1636" i="50"/>
  <c r="AU1637" i="50"/>
  <c r="AU1638" i="50"/>
  <c r="AU1639" i="50"/>
  <c r="AU1640" i="50"/>
  <c r="AU1641" i="50"/>
  <c r="AU1642" i="50"/>
  <c r="AU1643" i="50"/>
  <c r="AU1644" i="50"/>
  <c r="AU1645" i="50"/>
  <c r="AU1646" i="50"/>
  <c r="AU1647" i="50"/>
  <c r="AU1648" i="50"/>
  <c r="AU1649" i="50"/>
  <c r="AU1650" i="50"/>
  <c r="AU1651" i="50"/>
  <c r="K24" i="52" a="1"/>
  <c r="K24" i="52" s="1"/>
  <c r="K193" i="52" a="1"/>
  <c r="K193" i="52" s="1"/>
  <c r="L193" i="52" s="1" a="1"/>
  <c r="L193" i="52" s="1"/>
  <c r="K33" i="52" a="1"/>
  <c r="K33" i="52" s="1"/>
  <c r="L33" i="52" s="1" a="1"/>
  <c r="L33" i="52" s="1"/>
  <c r="K195" i="52" a="1"/>
  <c r="K195" i="52" s="1"/>
  <c r="L195" i="52" s="1" a="1"/>
  <c r="L195" i="52" s="1"/>
  <c r="K129" i="52" a="1"/>
  <c r="K129" i="52" s="1"/>
  <c r="L129" i="52" s="1" a="1"/>
  <c r="L129" i="52" s="1"/>
  <c r="K196" i="52" a="1"/>
  <c r="K196" i="52" s="1"/>
  <c r="L196" i="52" s="1" a="1"/>
  <c r="L196" i="52" s="1"/>
  <c r="K70" i="52" a="1"/>
  <c r="K70" i="52" s="1"/>
  <c r="L70" i="52" s="1" a="1"/>
  <c r="L70" i="52" s="1"/>
  <c r="K197" i="52" a="1"/>
  <c r="K197" i="52" s="1"/>
  <c r="L197" i="52" s="1" a="1"/>
  <c r="L197" i="52" s="1"/>
  <c r="K34" i="52" a="1"/>
  <c r="K34" i="52" s="1"/>
  <c r="L34" i="52" s="1" a="1"/>
  <c r="L34" i="52" s="1"/>
  <c r="K200" i="52" a="1"/>
  <c r="K200" i="52" s="1"/>
  <c r="L200" i="52" s="1" a="1"/>
  <c r="L200" i="52" s="1"/>
  <c r="K127" i="52" a="1"/>
  <c r="K127" i="52" s="1"/>
  <c r="L127" i="52" s="1" a="1"/>
  <c r="L127" i="52" s="1"/>
  <c r="K202" i="52" a="1"/>
  <c r="K202" i="52" s="1"/>
  <c r="L202" i="52" s="1" a="1"/>
  <c r="L202" i="52" s="1"/>
  <c r="K111" i="52" a="1"/>
  <c r="K111" i="52" s="1"/>
  <c r="L111" i="52" s="1" a="1"/>
  <c r="L111" i="52" s="1"/>
  <c r="K204" i="52" a="1"/>
  <c r="K204" i="52" s="1"/>
  <c r="L204" i="52" s="1" a="1"/>
  <c r="L204" i="52" s="1"/>
  <c r="K145" i="52" a="1"/>
  <c r="K145" i="52" s="1"/>
  <c r="K206" i="52" a="1"/>
  <c r="K206" i="52" s="1"/>
  <c r="L206" i="52" s="1" a="1"/>
  <c r="L206" i="52" s="1"/>
  <c r="K52" i="52" a="1"/>
  <c r="K52" i="52" s="1"/>
  <c r="L52" i="52" s="1" a="1"/>
  <c r="L52" i="52" s="1"/>
  <c r="K207" i="52" a="1"/>
  <c r="K207" i="52" s="1"/>
  <c r="L207" i="52" s="1" a="1"/>
  <c r="L207" i="52" s="1"/>
  <c r="K131" i="52" a="1"/>
  <c r="K131" i="52" s="1"/>
  <c r="L131" i="52" s="1" a="1"/>
  <c r="L131" i="52" s="1"/>
  <c r="K209" i="52" a="1"/>
  <c r="K209" i="52" s="1"/>
  <c r="L209" i="52" s="1" a="1"/>
  <c r="L209" i="52" s="1"/>
  <c r="K122" i="52" a="1"/>
  <c r="K122" i="52" s="1"/>
  <c r="L122" i="52" s="1" a="1"/>
  <c r="L122" i="52" s="1"/>
  <c r="K210" i="52" a="1"/>
  <c r="K210" i="52" s="1"/>
  <c r="L210" i="52" s="1" a="1"/>
  <c r="L210" i="52" s="1"/>
  <c r="K29" i="52" a="1"/>
  <c r="K29" i="52" s="1"/>
  <c r="K211" i="52" a="1"/>
  <c r="K211" i="52" s="1"/>
  <c r="L211" i="52" s="1" a="1"/>
  <c r="L211" i="52" s="1"/>
  <c r="K37" i="52" a="1"/>
  <c r="K37" i="52" s="1"/>
  <c r="L37" i="52" s="1" a="1"/>
  <c r="L37" i="52" s="1"/>
  <c r="K213" i="52" a="1"/>
  <c r="K213" i="52" s="1"/>
  <c r="L213" i="52" s="1" a="1"/>
  <c r="L213" i="52" s="1"/>
  <c r="K77" i="52" a="1"/>
  <c r="K77" i="52" s="1"/>
  <c r="L77" i="52" s="1" a="1"/>
  <c r="L77" i="52" s="1"/>
  <c r="K215" i="52" a="1"/>
  <c r="K215" i="52" s="1"/>
  <c r="L215" i="52" s="1" a="1"/>
  <c r="L215" i="52" s="1"/>
  <c r="K120" i="52" a="1"/>
  <c r="K120" i="52" s="1"/>
  <c r="L120" i="52" s="1" a="1"/>
  <c r="L120" i="52" s="1"/>
  <c r="K216" i="52" a="1"/>
  <c r="K216" i="52" s="1"/>
  <c r="L216" i="52" s="1" a="1"/>
  <c r="L216" i="52" s="1"/>
  <c r="K42" i="52" a="1"/>
  <c r="K42" i="52" s="1"/>
  <c r="K218" i="52" a="1"/>
  <c r="K218" i="52" s="1"/>
  <c r="L218" i="52" s="1" a="1"/>
  <c r="L218" i="52" s="1"/>
  <c r="K150" i="52" a="1"/>
  <c r="K150" i="52" s="1"/>
  <c r="L150" i="52" s="1" a="1"/>
  <c r="L150" i="52" s="1"/>
  <c r="K221" i="52" a="1"/>
  <c r="K221" i="52" s="1"/>
  <c r="L221" i="52" s="1" a="1"/>
  <c r="L221" i="52" s="1"/>
  <c r="K121" i="52" a="1"/>
  <c r="K121" i="52" s="1"/>
  <c r="L121" i="52" s="1" a="1"/>
  <c r="L121" i="52" s="1"/>
  <c r="K224" i="52" a="1"/>
  <c r="K224" i="52" s="1"/>
  <c r="L224" i="52" s="1" a="1"/>
  <c r="L224" i="52" s="1"/>
  <c r="K26" i="52" a="1"/>
  <c r="K26" i="52" s="1"/>
  <c r="L26" i="52" s="1" a="1"/>
  <c r="L26" i="52" s="1"/>
  <c r="K226" i="52" a="1"/>
  <c r="K226" i="52" s="1"/>
  <c r="L226" i="52" s="1" a="1"/>
  <c r="L226" i="52" s="1"/>
  <c r="K149" i="52" a="1"/>
  <c r="K149" i="52" s="1"/>
  <c r="L149" i="52" s="1" a="1"/>
  <c r="L149" i="52" s="1"/>
  <c r="K228" i="52" a="1"/>
  <c r="K228" i="52" s="1"/>
  <c r="L228" i="52" s="1" a="1"/>
  <c r="L228" i="52" s="1"/>
  <c r="K147" i="52" a="1"/>
  <c r="K147" i="52" s="1"/>
  <c r="L147" i="52" s="1" a="1"/>
  <c r="L147" i="52" s="1"/>
  <c r="K229" i="52" a="1"/>
  <c r="K229" i="52" s="1"/>
  <c r="L229" i="52" s="1" a="1"/>
  <c r="L229" i="52" s="1"/>
  <c r="K116" i="52" a="1"/>
  <c r="K116" i="52" s="1"/>
  <c r="L116" i="52" s="1" a="1"/>
  <c r="L116" i="52" s="1"/>
  <c r="K407" i="52" a="1"/>
  <c r="K407" i="52" s="1"/>
  <c r="L407" i="52" s="1" a="1"/>
  <c r="L407" i="52" s="1"/>
  <c r="K132" i="52" a="1"/>
  <c r="K132" i="52" s="1"/>
  <c r="L132" i="52" s="1" a="1"/>
  <c r="L132" i="52" s="1"/>
  <c r="K270" i="52" a="1"/>
  <c r="K270" i="52" s="1"/>
  <c r="L270" i="52" s="1" a="1"/>
  <c r="L270" i="52" s="1"/>
  <c r="K271" i="52" a="1"/>
  <c r="K271" i="52" s="1"/>
  <c r="K12" i="52" a="1"/>
  <c r="K12" i="52" s="1"/>
  <c r="L12" i="52" s="1" a="1"/>
  <c r="L12" i="52" s="1"/>
  <c r="K272" i="52" a="1"/>
  <c r="K272" i="52" s="1"/>
  <c r="L272" i="52" s="1" a="1"/>
  <c r="L272" i="52" s="1"/>
  <c r="K60" i="52" a="1"/>
  <c r="K60" i="52" s="1"/>
  <c r="L60" i="52" s="1" a="1"/>
  <c r="L60" i="52" s="1"/>
  <c r="K273" i="52" a="1"/>
  <c r="K273" i="52" s="1"/>
  <c r="L273" i="52" s="1" a="1"/>
  <c r="L273" i="52" s="1"/>
  <c r="K154" i="52" a="1"/>
  <c r="K154" i="52" s="1"/>
  <c r="L154" i="52" s="1" a="1"/>
  <c r="L154" i="52" s="1"/>
  <c r="K274" i="52" a="1"/>
  <c r="K274" i="52" s="1"/>
  <c r="L274" i="52" s="1" a="1"/>
  <c r="L274" i="52" s="1"/>
  <c r="K27" i="52" a="1"/>
  <c r="K27" i="52" s="1"/>
  <c r="L27" i="52" s="1" a="1"/>
  <c r="L27" i="52" s="1"/>
  <c r="K277" i="52" a="1"/>
  <c r="K277" i="52" s="1"/>
  <c r="L277" i="52" s="1" a="1"/>
  <c r="L277" i="52" s="1"/>
  <c r="K58" i="52" a="1"/>
  <c r="K58" i="52" s="1"/>
  <c r="L58" i="52" s="1" a="1"/>
  <c r="L58" i="52" s="1"/>
  <c r="K278" i="52" a="1"/>
  <c r="K278" i="52" s="1"/>
  <c r="L278" i="52" s="1" a="1"/>
  <c r="L278" i="52" s="1"/>
  <c r="K61" i="52" a="1"/>
  <c r="K61" i="52" s="1"/>
  <c r="L61" i="52" s="1" a="1"/>
  <c r="L61" i="52" s="1"/>
  <c r="K280" i="52" a="1"/>
  <c r="K280" i="52" s="1"/>
  <c r="L280" i="52" s="1" a="1"/>
  <c r="L280" i="52" s="1"/>
  <c r="K87" i="52" a="1"/>
  <c r="K87" i="52" s="1"/>
  <c r="L87" i="52" s="1" a="1"/>
  <c r="L87" i="52" s="1"/>
  <c r="K281" i="52" a="1"/>
  <c r="K281" i="52" s="1"/>
  <c r="L281" i="52" s="1" a="1"/>
  <c r="L281" i="52" s="1"/>
  <c r="K113" i="52" a="1"/>
  <c r="K113" i="52" s="1"/>
  <c r="L113" i="52" s="1" a="1"/>
  <c r="L113" i="52" s="1"/>
  <c r="K282" i="52" a="1"/>
  <c r="K282" i="52" s="1"/>
  <c r="L282" i="52" s="1" a="1"/>
  <c r="L282" i="52" s="1"/>
  <c r="K118" i="52" a="1"/>
  <c r="K118" i="52" s="1"/>
  <c r="L118" i="52" s="1" a="1"/>
  <c r="L118" i="52" s="1"/>
  <c r="K283" i="52" a="1"/>
  <c r="K283" i="52" s="1"/>
  <c r="L283" i="52" s="1" a="1"/>
  <c r="L283" i="52" s="1"/>
  <c r="K85" i="52" a="1"/>
  <c r="K85" i="52" s="1"/>
  <c r="L85" i="52" s="1" a="1"/>
  <c r="L85" i="52" s="1"/>
  <c r="K284" i="52" a="1"/>
  <c r="K284" i="52" s="1"/>
  <c r="L284" i="52" s="1" a="1"/>
  <c r="L284" i="52" s="1"/>
  <c r="K3" i="52" a="1"/>
  <c r="K3" i="52" s="1"/>
  <c r="L3" i="52" s="1" a="1"/>
  <c r="L3" i="52" s="1"/>
  <c r="K285" i="52" a="1"/>
  <c r="K285" i="52" s="1"/>
  <c r="L285" i="52" s="1" a="1"/>
  <c r="L285" i="52" s="1"/>
  <c r="K115" i="52" a="1"/>
  <c r="K115" i="52" s="1"/>
  <c r="L115" i="52" s="1" a="1"/>
  <c r="L115" i="52" s="1"/>
  <c r="K286" i="52" a="1"/>
  <c r="K286" i="52" s="1"/>
  <c r="L286" i="52" s="1" a="1"/>
  <c r="L286" i="52" s="1"/>
  <c r="K140" i="52" a="1"/>
  <c r="K140" i="52" s="1"/>
  <c r="L140" i="52" s="1" a="1"/>
  <c r="L140" i="52" s="1"/>
  <c r="K287" i="52" a="1"/>
  <c r="K287" i="52" s="1"/>
  <c r="L287" i="52" s="1" a="1"/>
  <c r="L287" i="52" s="1"/>
  <c r="K112" i="52" a="1"/>
  <c r="K112" i="52" s="1"/>
  <c r="L112" i="52" s="1" a="1"/>
  <c r="L112" i="52" s="1"/>
  <c r="K289" i="52" a="1"/>
  <c r="K289" i="52" s="1"/>
  <c r="L289" i="52" s="1" a="1"/>
  <c r="L289" i="52" s="1"/>
  <c r="K105" i="52" a="1"/>
  <c r="K105" i="52" s="1"/>
  <c r="L105" i="52" s="1" a="1"/>
  <c r="L105" i="52" s="1"/>
  <c r="K290" i="52" a="1"/>
  <c r="K290" i="52" s="1"/>
  <c r="L290" i="52" s="1" a="1"/>
  <c r="L290" i="52" s="1"/>
  <c r="K44" i="52" a="1"/>
  <c r="K44" i="52" s="1"/>
  <c r="L44" i="52" s="1" a="1"/>
  <c r="L44" i="52" s="1"/>
  <c r="K291" i="52" a="1"/>
  <c r="K291" i="52" s="1"/>
  <c r="L291" i="52" s="1" a="1"/>
  <c r="L291" i="52" s="1"/>
  <c r="K152" i="52" a="1"/>
  <c r="K152" i="52" s="1"/>
  <c r="L152" i="52" s="1" a="1"/>
  <c r="L152" i="52" s="1"/>
  <c r="K297" i="52" a="1"/>
  <c r="K297" i="52" s="1"/>
  <c r="L297" i="52" s="1" a="1"/>
  <c r="L297" i="52" s="1"/>
  <c r="K298" i="52" a="1"/>
  <c r="K298" i="52" s="1"/>
  <c r="L298" i="52" s="1" a="1"/>
  <c r="L298" i="52" s="1"/>
  <c r="K153" i="52" a="1"/>
  <c r="K153" i="52" s="1"/>
  <c r="L153" i="52" s="1" a="1"/>
  <c r="L153" i="52" s="1"/>
  <c r="K305" i="52" a="1"/>
  <c r="K305" i="52" s="1"/>
  <c r="L305" i="52" s="1" a="1"/>
  <c r="L305" i="52" s="1"/>
  <c r="K306" i="52" a="1"/>
  <c r="K306" i="52" s="1"/>
  <c r="L306" i="52" s="1" a="1"/>
  <c r="L306" i="52" s="1"/>
  <c r="K139" i="52" a="1"/>
  <c r="K139" i="52" s="1"/>
  <c r="L139" i="52" s="1" a="1"/>
  <c r="L139" i="52" s="1"/>
  <c r="K310" i="52" a="1"/>
  <c r="K310" i="52" s="1"/>
  <c r="L310" i="52" s="1" a="1"/>
  <c r="L310" i="52" s="1"/>
  <c r="K134" i="52" a="1"/>
  <c r="K134" i="52" s="1"/>
  <c r="L134" i="52" s="1" a="1"/>
  <c r="L134" i="52" s="1"/>
  <c r="K311" i="52" a="1"/>
  <c r="K311" i="52" s="1"/>
  <c r="L311" i="52" s="1" a="1"/>
  <c r="L311" i="52" s="1"/>
  <c r="K126" i="52" a="1"/>
  <c r="K126" i="52" s="1"/>
  <c r="L126" i="52" s="1" a="1"/>
  <c r="L126" i="52" s="1"/>
  <c r="K312" i="52" a="1"/>
  <c r="K312" i="52" s="1"/>
  <c r="L312" i="52" s="1" a="1"/>
  <c r="L312" i="52" s="1"/>
  <c r="K313" i="52" a="1"/>
  <c r="K313" i="52" s="1"/>
  <c r="L313" i="52" s="1" a="1"/>
  <c r="L313" i="52" s="1"/>
  <c r="K314" i="52" a="1"/>
  <c r="K314" i="52" s="1"/>
  <c r="L314" i="52" s="1" a="1"/>
  <c r="L314" i="52" s="1"/>
  <c r="K83" i="52" a="1"/>
  <c r="K83" i="52" s="1"/>
  <c r="L83" i="52" s="1" a="1"/>
  <c r="L83" i="52" s="1"/>
  <c r="K315" i="52" a="1"/>
  <c r="K315" i="52" s="1"/>
  <c r="K15" i="52" a="1"/>
  <c r="K15" i="52" s="1"/>
  <c r="L15" i="52" s="1" a="1"/>
  <c r="L15" i="52" s="1"/>
  <c r="K316" i="52" a="1"/>
  <c r="K316" i="52" s="1"/>
  <c r="L316" i="52" s="1" a="1"/>
  <c r="L316" i="52" s="1"/>
  <c r="K14" i="52" a="1"/>
  <c r="K14" i="52" s="1"/>
  <c r="L14" i="52" s="1" a="1"/>
  <c r="L14" i="52" s="1"/>
  <c r="K317" i="52" a="1"/>
  <c r="K317" i="52" s="1"/>
  <c r="L317" i="52" s="1" a="1"/>
  <c r="L317" i="52" s="1"/>
  <c r="K109" i="52" a="1"/>
  <c r="K109" i="52" s="1"/>
  <c r="L109" i="52" s="1" a="1"/>
  <c r="L109" i="52" s="1"/>
  <c r="K318" i="52" a="1"/>
  <c r="K318" i="52" s="1"/>
  <c r="L318" i="52" s="1" a="1"/>
  <c r="L318" i="52" s="1"/>
  <c r="K18" i="52" a="1"/>
  <c r="K18" i="52" s="1"/>
  <c r="L18" i="52" s="1" a="1"/>
  <c r="L18" i="52" s="1"/>
  <c r="K319" i="52" a="1"/>
  <c r="K319" i="52" s="1"/>
  <c r="K6" i="52" a="1"/>
  <c r="K6" i="52" s="1"/>
  <c r="L6" i="52" s="1" a="1"/>
  <c r="L6" i="52" s="1"/>
  <c r="K321" i="52" a="1"/>
  <c r="K321" i="52" s="1"/>
  <c r="L321" i="52" s="1" a="1"/>
  <c r="L321" i="52" s="1"/>
  <c r="K65" i="52" a="1"/>
  <c r="K65" i="52" s="1"/>
  <c r="L65" i="52" s="1" a="1"/>
  <c r="L65" i="52" s="1"/>
  <c r="K322" i="52" a="1"/>
  <c r="K322" i="52" s="1"/>
  <c r="L322" i="52" s="1" a="1"/>
  <c r="L322" i="52" s="1"/>
  <c r="K62" i="52" a="1"/>
  <c r="K62" i="52" s="1"/>
  <c r="L62" i="52" s="1" a="1"/>
  <c r="L62" i="52" s="1"/>
  <c r="K323" i="52" a="1"/>
  <c r="K323" i="52" s="1"/>
  <c r="L323" i="52" s="1" a="1"/>
  <c r="L323" i="52" s="1"/>
  <c r="K86" i="52" a="1"/>
  <c r="K86" i="52" s="1"/>
  <c r="L86" i="52" s="1" a="1"/>
  <c r="L86" i="52" s="1"/>
  <c r="K324" i="52" a="1"/>
  <c r="K324" i="52" s="1"/>
  <c r="K84" i="52" a="1"/>
  <c r="K84" i="52" s="1"/>
  <c r="K325" i="52" a="1"/>
  <c r="K325" i="52" s="1"/>
  <c r="L325" i="52" s="1" a="1"/>
  <c r="L325" i="52" s="1"/>
  <c r="K125" i="52" a="1"/>
  <c r="K125" i="52" s="1"/>
  <c r="L125" i="52" s="1" a="1"/>
  <c r="L125" i="52" s="1"/>
  <c r="K326" i="52" a="1"/>
  <c r="K326" i="52" s="1"/>
  <c r="L326" i="52" s="1" a="1"/>
  <c r="L326" i="52" s="1"/>
  <c r="K59" i="52" a="1"/>
  <c r="K59" i="52" s="1"/>
  <c r="L59" i="52" s="1" a="1"/>
  <c r="L59" i="52" s="1"/>
  <c r="K327" i="52" a="1"/>
  <c r="K327" i="52" s="1"/>
  <c r="L327" i="52" s="1" a="1"/>
  <c r="L327" i="52" s="1"/>
  <c r="K66" i="52" a="1"/>
  <c r="K66" i="52" s="1"/>
  <c r="L66" i="52" s="1" a="1"/>
  <c r="L66" i="52" s="1"/>
  <c r="K328" i="52" a="1"/>
  <c r="K328" i="52" s="1"/>
  <c r="K8" i="52" a="1"/>
  <c r="K8" i="52" s="1"/>
  <c r="L8" i="52" s="1" a="1"/>
  <c r="L8" i="52" s="1"/>
  <c r="K329" i="52" a="1"/>
  <c r="K329" i="52" s="1"/>
  <c r="L329" i="52" s="1" a="1"/>
  <c r="L329" i="52" s="1"/>
  <c r="K91" i="52" a="1"/>
  <c r="K91" i="52" s="1"/>
  <c r="L91" i="52" s="1" a="1"/>
  <c r="L91" i="52" s="1"/>
  <c r="K330" i="52" a="1"/>
  <c r="K330" i="52" s="1"/>
  <c r="L330" i="52" s="1" a="1"/>
  <c r="L330" i="52" s="1"/>
  <c r="K56" i="52" a="1"/>
  <c r="K56" i="52" s="1"/>
  <c r="L56" i="52" s="1" a="1"/>
  <c r="L56" i="52" s="1"/>
  <c r="K331" i="52" a="1"/>
  <c r="K331" i="52" s="1"/>
  <c r="L331" i="52" s="1" a="1"/>
  <c r="L331" i="52" s="1"/>
  <c r="K47" i="52" a="1"/>
  <c r="K47" i="52" s="1"/>
  <c r="L47" i="52" s="1" a="1"/>
  <c r="L47" i="52" s="1"/>
  <c r="K332" i="52" a="1"/>
  <c r="K332" i="52" s="1"/>
  <c r="K45" i="52" a="1"/>
  <c r="K45" i="52" s="1"/>
  <c r="L45" i="52" s="1" a="1"/>
  <c r="L45" i="52" s="1"/>
  <c r="K333" i="52" a="1"/>
  <c r="K333" i="52" s="1"/>
  <c r="L333" i="52" s="1" a="1"/>
  <c r="L333" i="52" s="1"/>
  <c r="K462" i="52" a="1"/>
  <c r="K462" i="52" s="1"/>
  <c r="L462" i="52" s="1" a="1"/>
  <c r="L462" i="52" s="1"/>
  <c r="K334" i="52" a="1"/>
  <c r="K334" i="52" s="1"/>
  <c r="L334" i="52" s="1" a="1"/>
  <c r="L334" i="52" s="1"/>
  <c r="K78" i="52" a="1"/>
  <c r="K78" i="52" s="1"/>
  <c r="L78" i="52" s="1" a="1"/>
  <c r="L78" i="52" s="1"/>
  <c r="K336" i="52" a="1"/>
  <c r="K336" i="52" s="1"/>
  <c r="L336" i="52" s="1" a="1"/>
  <c r="L336" i="52" s="1"/>
  <c r="K10" i="52" a="1"/>
  <c r="K10" i="52" s="1"/>
  <c r="L10" i="52" s="1" a="1"/>
  <c r="L10" i="52" s="1"/>
  <c r="K337" i="52" a="1"/>
  <c r="K337" i="52" s="1"/>
  <c r="K103" i="52" a="1"/>
  <c r="K103" i="52" s="1"/>
  <c r="L103" i="52" s="1" a="1"/>
  <c r="L103" i="52" s="1"/>
  <c r="K339" i="52" a="1"/>
  <c r="K339" i="52" s="1"/>
  <c r="L339" i="52" s="1" a="1"/>
  <c r="L339" i="52" s="1"/>
  <c r="K102" i="52" a="1"/>
  <c r="K102" i="52" s="1"/>
  <c r="L102" i="52" s="1" a="1"/>
  <c r="L102" i="52" s="1"/>
  <c r="K340" i="52" a="1"/>
  <c r="K340" i="52" s="1"/>
  <c r="L340" i="52" s="1" a="1"/>
  <c r="L340" i="52" s="1"/>
  <c r="K124" i="52" a="1"/>
  <c r="K124" i="52" s="1"/>
  <c r="L124" i="52" s="1" a="1"/>
  <c r="L124" i="52" s="1"/>
  <c r="K341" i="52" a="1"/>
  <c r="K341" i="52" s="1"/>
  <c r="L341" i="52" s="1" a="1"/>
  <c r="L341" i="52" s="1"/>
  <c r="K110" i="52" a="1"/>
  <c r="K110" i="52" s="1"/>
  <c r="L110" i="52" s="1" a="1"/>
  <c r="L110" i="52" s="1"/>
  <c r="K342" i="52" a="1"/>
  <c r="K342" i="52" s="1"/>
  <c r="K143" i="52" a="1"/>
  <c r="K143" i="52" s="1"/>
  <c r="L143" i="52" s="1" a="1"/>
  <c r="L143" i="52" s="1"/>
  <c r="K343" i="52" a="1"/>
  <c r="K343" i="52" s="1"/>
  <c r="L343" i="52" s="1" a="1"/>
  <c r="L343" i="52" s="1"/>
  <c r="K100" i="52" a="1"/>
  <c r="K100" i="52" s="1"/>
  <c r="L100" i="52" s="1" a="1"/>
  <c r="L100" i="52" s="1"/>
  <c r="K344" i="52" a="1"/>
  <c r="K344" i="52" s="1"/>
  <c r="L344" i="52" s="1" a="1"/>
  <c r="L344" i="52" s="1"/>
  <c r="K98" i="52" a="1"/>
  <c r="K98" i="52" s="1"/>
  <c r="L98" i="52" s="1" a="1"/>
  <c r="L98" i="52" s="1"/>
  <c r="K288" i="52" a="1"/>
  <c r="K288" i="52" s="1"/>
  <c r="L288" i="52" s="1" a="1"/>
  <c r="L288" i="52" s="1"/>
  <c r="K346" i="52" a="1"/>
  <c r="K346" i="52" s="1"/>
  <c r="L346" i="52" s="1" a="1"/>
  <c r="L346" i="52" s="1"/>
  <c r="K101" i="52" a="1"/>
  <c r="K101" i="52" s="1"/>
  <c r="K347" i="52" a="1"/>
  <c r="K347" i="52" s="1"/>
  <c r="L347" i="52" s="1" a="1"/>
  <c r="L347" i="52" s="1"/>
  <c r="K253" i="52" a="1"/>
  <c r="K253" i="52" s="1"/>
  <c r="L253" i="52" s="1" a="1"/>
  <c r="L253" i="52" s="1"/>
  <c r="K348" i="52" a="1"/>
  <c r="K348" i="52" s="1"/>
  <c r="L348" i="52" s="1" a="1"/>
  <c r="L348" i="52" s="1"/>
  <c r="K80" i="52" a="1"/>
  <c r="K80" i="52" s="1"/>
  <c r="L80" i="52" s="1" a="1"/>
  <c r="L80" i="52" s="1"/>
  <c r="K349" i="52" a="1"/>
  <c r="K349" i="52" s="1"/>
  <c r="L349" i="52" s="1" a="1"/>
  <c r="L349" i="52" s="1"/>
  <c r="K255" i="52" a="1"/>
  <c r="K255" i="52" s="1"/>
  <c r="L255" i="52" s="1" a="1"/>
  <c r="L255" i="52" s="1"/>
  <c r="K350" i="52" a="1"/>
  <c r="K350" i="52" s="1"/>
  <c r="L350" i="52" s="1" a="1"/>
  <c r="L350" i="52" s="1"/>
  <c r="K254" i="52" a="1"/>
  <c r="K254" i="52" s="1"/>
  <c r="K351" i="52" a="1"/>
  <c r="K351" i="52" s="1"/>
  <c r="L351" i="52" s="1" a="1"/>
  <c r="L351" i="52" s="1"/>
  <c r="K252" i="52" a="1"/>
  <c r="K252" i="52" s="1"/>
  <c r="L252" i="52" s="1" a="1"/>
  <c r="L252" i="52" s="1"/>
  <c r="K352" i="52" a="1"/>
  <c r="K352" i="52" s="1"/>
  <c r="L352" i="52" s="1" a="1"/>
  <c r="L352" i="52" s="1"/>
  <c r="K247" i="52" a="1"/>
  <c r="K247" i="52" s="1"/>
  <c r="L247" i="52" s="1" a="1"/>
  <c r="L247" i="52" s="1"/>
  <c r="K353" i="52" a="1"/>
  <c r="K353" i="52" s="1"/>
  <c r="L353" i="52" s="1" a="1"/>
  <c r="L353" i="52" s="1"/>
  <c r="K246" i="52" a="1"/>
  <c r="K246" i="52" s="1"/>
  <c r="L246" i="52" s="1" a="1"/>
  <c r="L246" i="52" s="1"/>
  <c r="K232" i="52" a="1"/>
  <c r="K232" i="52" s="1"/>
  <c r="L232" i="52" s="1" a="1"/>
  <c r="L232" i="52" s="1"/>
  <c r="K251" i="52" a="1"/>
  <c r="K251" i="52" s="1"/>
  <c r="L251" i="52" s="1" a="1"/>
  <c r="L251" i="52" s="1"/>
  <c r="K233" i="52" a="1"/>
  <c r="K233" i="52" s="1"/>
  <c r="L233" i="52" s="1" a="1"/>
  <c r="L233" i="52" s="1"/>
  <c r="K249" i="52" a="1"/>
  <c r="K249" i="52" s="1"/>
  <c r="L249" i="52" s="1" a="1"/>
  <c r="L249" i="52" s="1"/>
  <c r="K236" i="52" a="1"/>
  <c r="K236" i="52" s="1"/>
  <c r="L236" i="52" s="1" a="1"/>
  <c r="L236" i="52" s="1"/>
  <c r="K155" i="52" a="1"/>
  <c r="K155" i="52" s="1"/>
  <c r="L155" i="52" s="1" a="1"/>
  <c r="L155" i="52" s="1"/>
  <c r="K237" i="52" a="1"/>
  <c r="K237" i="52" s="1"/>
  <c r="L237" i="52" s="1" a="1"/>
  <c r="L237" i="52" s="1"/>
  <c r="K263" i="52" a="1"/>
  <c r="K263" i="52" s="1"/>
  <c r="L263" i="52" s="1" a="1"/>
  <c r="L263" i="52" s="1"/>
  <c r="K238" i="52" a="1"/>
  <c r="K238" i="52" s="1"/>
  <c r="L238" i="52" s="1" a="1"/>
  <c r="L238" i="52" s="1"/>
  <c r="K262" i="52" a="1"/>
  <c r="K262" i="52" s="1"/>
  <c r="L262" i="52" s="1" a="1"/>
  <c r="L262" i="52" s="1"/>
  <c r="K239" i="52" a="1"/>
  <c r="K239" i="52" s="1"/>
  <c r="L239" i="52" s="1" a="1"/>
  <c r="L239" i="52" s="1"/>
  <c r="K266" i="52" a="1"/>
  <c r="K266" i="52" s="1"/>
  <c r="L266" i="52" s="1" a="1"/>
  <c r="L266" i="52" s="1"/>
  <c r="K240" i="52" a="1"/>
  <c r="K240" i="52" s="1"/>
  <c r="L240" i="52" s="1" a="1"/>
  <c r="L240" i="52" s="1"/>
  <c r="K265" i="52" a="1"/>
  <c r="K265" i="52" s="1"/>
  <c r="L265" i="52" s="1" a="1"/>
  <c r="L265" i="52" s="1"/>
  <c r="K241" i="52" a="1"/>
  <c r="K241" i="52" s="1"/>
  <c r="L241" i="52" s="1" a="1"/>
  <c r="L241" i="52" s="1"/>
  <c r="K259" i="52" a="1"/>
  <c r="K259" i="52" s="1"/>
  <c r="L259" i="52" s="1" a="1"/>
  <c r="L259" i="52" s="1"/>
  <c r="K243" i="52" a="1"/>
  <c r="K243" i="52" s="1"/>
  <c r="L243" i="52" s="1" a="1"/>
  <c r="L243" i="52" s="1"/>
  <c r="K257" i="52" a="1"/>
  <c r="K257" i="52" s="1"/>
  <c r="K235" i="52" a="1"/>
  <c r="K235" i="52" s="1"/>
  <c r="L235" i="52" s="1" a="1"/>
  <c r="L235" i="52" s="1"/>
  <c r="K256" i="52" a="1"/>
  <c r="K256" i="52" s="1"/>
  <c r="L256" i="52" s="1" a="1"/>
  <c r="L256" i="52" s="1"/>
  <c r="K244" i="52" a="1"/>
  <c r="K244" i="52" s="1"/>
  <c r="L244" i="52" s="1" a="1"/>
  <c r="L244" i="52" s="1"/>
  <c r="K160" i="52" a="1"/>
  <c r="K160" i="52" s="1"/>
  <c r="L160" i="52" s="1" a="1"/>
  <c r="L160" i="52" s="1"/>
  <c r="K261" i="52" a="1"/>
  <c r="K261" i="52" s="1"/>
  <c r="L261" i="52" s="1" a="1"/>
  <c r="L261" i="52" s="1"/>
  <c r="K54" i="52" a="1"/>
  <c r="K54" i="52" s="1"/>
  <c r="L54" i="52" s="1" a="1"/>
  <c r="L54" i="52" s="1"/>
  <c r="K40" i="52" a="1"/>
  <c r="K40" i="52" s="1"/>
  <c r="L40" i="52" s="1" a="1"/>
  <c r="L40" i="52" s="1"/>
  <c r="K267" i="52" a="1"/>
  <c r="K267" i="52" s="1"/>
  <c r="L267" i="52" s="1" a="1"/>
  <c r="L267" i="52" s="1"/>
  <c r="K269" i="52" a="1"/>
  <c r="K269" i="52" s="1"/>
  <c r="L269" i="52" s="1" a="1"/>
  <c r="L269" i="52" s="1"/>
  <c r="K157" i="52" a="1"/>
  <c r="K157" i="52" s="1"/>
  <c r="L157" i="52" s="1" a="1"/>
  <c r="L157" i="52" s="1"/>
  <c r="K159" i="52" a="1"/>
  <c r="K159" i="52" s="1"/>
  <c r="L159" i="52" s="1" a="1"/>
  <c r="L159" i="52" s="1"/>
  <c r="K148" i="52" a="1"/>
  <c r="K148" i="52" s="1"/>
  <c r="L148" i="52" s="1" a="1"/>
  <c r="L148" i="52" s="1"/>
  <c r="K161" i="52" a="1"/>
  <c r="K161" i="52" s="1"/>
  <c r="L161" i="52" s="1" a="1"/>
  <c r="L161" i="52" s="1"/>
  <c r="K162" i="52" a="1"/>
  <c r="K162" i="52" s="1"/>
  <c r="L162" i="52" s="1" a="1"/>
  <c r="L162" i="52" s="1"/>
  <c r="K75" i="52" a="1"/>
  <c r="K75" i="52" s="1"/>
  <c r="L75" i="52" s="1" a="1"/>
  <c r="L75" i="52" s="1"/>
  <c r="K164" i="52" a="1"/>
  <c r="K164" i="52" s="1"/>
  <c r="L164" i="52" s="1" a="1"/>
  <c r="L164" i="52" s="1"/>
  <c r="K90" i="52" a="1"/>
  <c r="K90" i="52" s="1"/>
  <c r="L90" i="52" s="1" a="1"/>
  <c r="L90" i="52" s="1"/>
  <c r="K166" i="52" a="1"/>
  <c r="K166" i="52" s="1"/>
  <c r="L166" i="52" s="1" a="1"/>
  <c r="L166" i="52" s="1"/>
  <c r="K81" i="52" a="1"/>
  <c r="K81" i="52" s="1"/>
  <c r="L81" i="52" s="1" a="1"/>
  <c r="L81" i="52" s="1"/>
  <c r="K168" i="52" a="1"/>
  <c r="K168" i="52" s="1"/>
  <c r="L168" i="52" s="1" a="1"/>
  <c r="L168" i="52" s="1"/>
  <c r="K30" i="52" a="1"/>
  <c r="K30" i="52" s="1"/>
  <c r="L30" i="52" s="1" a="1"/>
  <c r="L30" i="52" s="1"/>
  <c r="K170" i="52" a="1"/>
  <c r="K170" i="52" s="1"/>
  <c r="L170" i="52" s="1" a="1"/>
  <c r="L170" i="52" s="1"/>
  <c r="K2" i="52" a="1"/>
  <c r="K2" i="52" s="1"/>
  <c r="L2" i="52" s="1" a="1"/>
  <c r="L2" i="52" s="1"/>
  <c r="K173" i="52" a="1"/>
  <c r="K173" i="52" s="1"/>
  <c r="L173" i="52" s="1" a="1"/>
  <c r="L173" i="52" s="1"/>
  <c r="K186" i="52" a="1"/>
  <c r="K186" i="52" s="1"/>
  <c r="L186" i="52" s="1" a="1"/>
  <c r="L186" i="52" s="1"/>
  <c r="K175" i="52" a="1"/>
  <c r="K175" i="52" s="1"/>
  <c r="L175" i="52" s="1" a="1"/>
  <c r="L175" i="52" s="1"/>
  <c r="K184" i="52" a="1"/>
  <c r="K184" i="52" s="1"/>
  <c r="L184" i="52" s="1" a="1"/>
  <c r="L184" i="52" s="1"/>
  <c r="K178" i="52" a="1"/>
  <c r="K178" i="52" s="1"/>
  <c r="L178" i="52" s="1" a="1"/>
  <c r="L178" i="52" s="1"/>
  <c r="K49" i="52" a="1"/>
  <c r="K49" i="52" s="1"/>
  <c r="L49" i="52" s="1" a="1"/>
  <c r="L49" i="52" s="1"/>
  <c r="K180" i="52" a="1"/>
  <c r="K180" i="52" s="1"/>
  <c r="L180" i="52" s="1" a="1"/>
  <c r="L180" i="52" s="1"/>
  <c r="K17" i="52" a="1"/>
  <c r="K17" i="52" s="1"/>
  <c r="L17" i="52" s="1" a="1"/>
  <c r="L17" i="52" s="1"/>
  <c r="K181" i="52" a="1"/>
  <c r="K181" i="52" s="1"/>
  <c r="L181" i="52" s="1" a="1"/>
  <c r="L181" i="52" s="1"/>
  <c r="K156" i="52" a="1"/>
  <c r="K156" i="52" s="1"/>
  <c r="L156" i="52" s="1" a="1"/>
  <c r="L156" i="52" s="1"/>
  <c r="K182" i="52" a="1"/>
  <c r="K182" i="52" s="1"/>
  <c r="L182" i="52" s="1" a="1"/>
  <c r="L182" i="52" s="1"/>
  <c r="K94" i="52" a="1"/>
  <c r="K94" i="52" s="1"/>
  <c r="L94" i="52" s="1" a="1"/>
  <c r="L94" i="52" s="1"/>
  <c r="K183" i="52" a="1"/>
  <c r="K183" i="52" s="1"/>
  <c r="L183" i="52" s="1" a="1"/>
  <c r="L183" i="52" s="1"/>
  <c r="K57" i="52" a="1"/>
  <c r="K57" i="52" s="1"/>
  <c r="L57" i="52" s="1" a="1"/>
  <c r="L57" i="52" s="1"/>
  <c r="K88" i="52" a="1"/>
  <c r="K88" i="52" s="1"/>
  <c r="L88" i="52" s="1" a="1"/>
  <c r="L88" i="52" s="1"/>
  <c r="K97" i="52" a="1"/>
  <c r="K97" i="52" s="1"/>
  <c r="L97" i="52" s="1" a="1"/>
  <c r="L97" i="52" s="1"/>
  <c r="K31" i="52" a="1"/>
  <c r="K31" i="52" s="1"/>
  <c r="L31" i="52" s="1" a="1"/>
  <c r="L31" i="52" s="1"/>
  <c r="K25" i="52" a="1"/>
  <c r="K25" i="52" s="1"/>
  <c r="L25" i="52" s="1" a="1"/>
  <c r="L25" i="52" s="1"/>
  <c r="K89" i="52" a="1"/>
  <c r="K89" i="52" s="1"/>
  <c r="L89" i="52" s="1" a="1"/>
  <c r="L89" i="52" s="1"/>
  <c r="K67" i="52" a="1"/>
  <c r="K67" i="52" s="1"/>
  <c r="L67" i="52" s="1" a="1"/>
  <c r="L67" i="52" s="1"/>
  <c r="K123" i="52" a="1"/>
  <c r="K123" i="52" s="1"/>
  <c r="L123" i="52" s="1" a="1"/>
  <c r="L123" i="52" s="1"/>
  <c r="K99" i="52" a="1"/>
  <c r="K99" i="52" s="1"/>
  <c r="L99" i="52" s="1" a="1"/>
  <c r="L99" i="52" s="1"/>
  <c r="K108" i="52" a="1"/>
  <c r="K108" i="52" s="1"/>
  <c r="L108" i="52" s="1" a="1"/>
  <c r="L108" i="52" s="1"/>
  <c r="K303" i="52" a="1"/>
  <c r="K303" i="52" s="1"/>
  <c r="L303" i="52" s="1" a="1"/>
  <c r="L303" i="52" s="1"/>
  <c r="K107" i="52" a="1"/>
  <c r="K107" i="52" s="1"/>
  <c r="L107" i="52" s="1" a="1"/>
  <c r="L107" i="52" s="1"/>
  <c r="K146" i="52" a="1"/>
  <c r="K146" i="52" s="1"/>
  <c r="L146" i="52" s="1" a="1"/>
  <c r="L146" i="52" s="1"/>
  <c r="K430" i="52" a="1"/>
  <c r="K430" i="52" s="1"/>
  <c r="L430" i="52" s="1" a="1"/>
  <c r="L430" i="52" s="1"/>
  <c r="K517" i="52" a="1"/>
  <c r="K517" i="52" s="1"/>
  <c r="L517" i="52" s="1" a="1"/>
  <c r="L517" i="52" s="1"/>
  <c r="K519" i="52" a="1"/>
  <c r="K519" i="52" s="1"/>
  <c r="L519" i="52" s="1" a="1"/>
  <c r="L519" i="52" s="1"/>
  <c r="K514" i="52" a="1"/>
  <c r="K514" i="52" s="1"/>
  <c r="L514" i="52" s="1" a="1"/>
  <c r="L514" i="52" s="1"/>
  <c r="K515" i="52" a="1"/>
  <c r="K515" i="52" s="1"/>
  <c r="L515" i="52" s="1" a="1"/>
  <c r="L515" i="52" s="1"/>
  <c r="K521" i="52" a="1"/>
  <c r="K521" i="52" s="1"/>
  <c r="L521" i="52" s="1" a="1"/>
  <c r="L521" i="52" s="1"/>
  <c r="K526" i="52" a="1"/>
  <c r="K526" i="52" s="1"/>
  <c r="L526" i="52" s="1" a="1"/>
  <c r="L526" i="52" s="1"/>
  <c r="K527" i="52" a="1"/>
  <c r="K527" i="52" s="1"/>
  <c r="L527" i="52" s="1" a="1"/>
  <c r="L527" i="52" s="1"/>
  <c r="K523" i="52" a="1"/>
  <c r="K523" i="52" s="1"/>
  <c r="L523" i="52" s="1" a="1"/>
  <c r="L523" i="52" s="1"/>
  <c r="K525" i="52" a="1"/>
  <c r="K525" i="52" s="1"/>
  <c r="L525" i="52" s="1" a="1"/>
  <c r="L525" i="52" s="1"/>
  <c r="K513" i="52" a="1"/>
  <c r="K513" i="52" s="1"/>
  <c r="L513" i="52" s="1" a="1"/>
  <c r="L513" i="52" s="1"/>
  <c r="K502" i="52" a="1"/>
  <c r="K502" i="52" s="1"/>
  <c r="L502" i="52" s="1" a="1"/>
  <c r="L502" i="52" s="1"/>
  <c r="K504" i="52" a="1"/>
  <c r="K504" i="52" s="1"/>
  <c r="L504" i="52" s="1" a="1"/>
  <c r="L504" i="52" s="1"/>
  <c r="K501" i="52" a="1"/>
  <c r="K501" i="52" s="1"/>
  <c r="L501" i="52" s="1" a="1"/>
  <c r="L501" i="52" s="1"/>
  <c r="K503" i="52" a="1"/>
  <c r="K503" i="52" s="1"/>
  <c r="L503" i="52" s="1" a="1"/>
  <c r="L503" i="52" s="1"/>
  <c r="K507" i="52" a="1"/>
  <c r="K507" i="52" s="1"/>
  <c r="L507" i="52" s="1" a="1"/>
  <c r="L507" i="52" s="1"/>
  <c r="K510" i="52" a="1"/>
  <c r="K510" i="52" s="1"/>
  <c r="L510" i="52" s="1" a="1"/>
  <c r="L510" i="52" s="1"/>
  <c r="K512" i="52" a="1"/>
  <c r="K512" i="52" s="1"/>
  <c r="L512" i="52" s="1" a="1"/>
  <c r="L512" i="52" s="1"/>
  <c r="K508" i="52" a="1"/>
  <c r="K508" i="52" s="1"/>
  <c r="L508" i="52" s="1" a="1"/>
  <c r="L508" i="52" s="1"/>
  <c r="K509" i="52" a="1"/>
  <c r="K509" i="52" s="1"/>
  <c r="L509" i="52" s="1" a="1"/>
  <c r="L509" i="52" s="1"/>
  <c r="K528" i="52" a="1"/>
  <c r="K528" i="52" s="1"/>
  <c r="L528" i="52" s="1" a="1"/>
  <c r="L528" i="52" s="1"/>
  <c r="K546" i="52" a="1"/>
  <c r="K546" i="52" s="1"/>
  <c r="L546" i="52" s="1" a="1"/>
  <c r="L546" i="52" s="1"/>
  <c r="K548" i="52" a="1"/>
  <c r="K548" i="52" s="1"/>
  <c r="L548" i="52" s="1" a="1"/>
  <c r="L548" i="52" s="1"/>
  <c r="K543" i="52" a="1"/>
  <c r="K543" i="52" s="1"/>
  <c r="L543" i="52" s="1" a="1"/>
  <c r="L543" i="52" s="1"/>
  <c r="K545" i="52" a="1"/>
  <c r="K545" i="52" s="1"/>
  <c r="L545" i="52" s="1" a="1"/>
  <c r="L545" i="52" s="1"/>
  <c r="K549" i="52" a="1"/>
  <c r="K549" i="52" s="1"/>
  <c r="L549" i="52" s="1" a="1"/>
  <c r="L549" i="52" s="1"/>
  <c r="K555" i="52" a="1"/>
  <c r="K555" i="52" s="1"/>
  <c r="L555" i="52" s="1" a="1"/>
  <c r="L555" i="52" s="1"/>
  <c r="K557" i="52" a="1"/>
  <c r="K557" i="52" s="1"/>
  <c r="L557" i="52" s="1" a="1"/>
  <c r="L557" i="52" s="1"/>
  <c r="K550" i="52" a="1"/>
  <c r="K550" i="52" s="1"/>
  <c r="L550" i="52" s="1" a="1"/>
  <c r="L550" i="52" s="1"/>
  <c r="K552" i="52" a="1"/>
  <c r="K552" i="52" s="1"/>
  <c r="L552" i="52" s="1" a="1"/>
  <c r="L552" i="52" s="1"/>
  <c r="K542" i="52" a="1"/>
  <c r="K542" i="52" s="1"/>
  <c r="L542" i="52" s="1" a="1"/>
  <c r="L542" i="52" s="1"/>
  <c r="K532" i="52" a="1"/>
  <c r="K532" i="52" s="1"/>
  <c r="L532" i="52" s="1" a="1"/>
  <c r="L532" i="52" s="1"/>
  <c r="K533" i="52" a="1"/>
  <c r="K533" i="52" s="1"/>
  <c r="L533" i="52" s="1" a="1"/>
  <c r="L533" i="52" s="1"/>
  <c r="K530" i="52" a="1"/>
  <c r="K530" i="52" s="1"/>
  <c r="L530" i="52" s="1" a="1"/>
  <c r="L530" i="52" s="1"/>
  <c r="K531" i="52" a="1"/>
  <c r="K531" i="52" s="1"/>
  <c r="L531" i="52" s="1" a="1"/>
  <c r="L531" i="52" s="1"/>
  <c r="K539" i="52" a="1"/>
  <c r="K539" i="52" s="1"/>
  <c r="L539" i="52" s="1" a="1"/>
  <c r="L539" i="52" s="1"/>
  <c r="K541" i="52" a="1"/>
  <c r="K541" i="52" s="1"/>
  <c r="L541" i="52" s="1" a="1"/>
  <c r="L541" i="52" s="1"/>
  <c r="K536" i="52" a="1"/>
  <c r="K536" i="52" s="1"/>
  <c r="L536" i="52" s="1" a="1"/>
  <c r="L536" i="52" s="1"/>
  <c r="K537" i="52" a="1"/>
  <c r="K537" i="52" s="1"/>
  <c r="L537" i="52" s="1" a="1"/>
  <c r="L537" i="52" s="1"/>
  <c r="K499" i="52" a="1"/>
  <c r="K499" i="52" s="1"/>
  <c r="L499" i="52" s="1" a="1"/>
  <c r="L499" i="52" s="1"/>
  <c r="K420" i="52" a="1"/>
  <c r="K420" i="52" s="1"/>
  <c r="L420" i="52" s="1" a="1"/>
  <c r="L420" i="52" s="1"/>
  <c r="K422" i="52" a="1"/>
  <c r="K422" i="52" s="1"/>
  <c r="L422" i="52" s="1" a="1"/>
  <c r="L422" i="52" s="1"/>
  <c r="K28" i="52" a="1"/>
  <c r="K28" i="52" s="1"/>
  <c r="L28" i="52" s="1" a="1"/>
  <c r="L28" i="52" s="1"/>
  <c r="K419" i="52" a="1"/>
  <c r="K419" i="52" s="1"/>
  <c r="L419" i="52" s="1" a="1"/>
  <c r="L419" i="52" s="1"/>
  <c r="K421" i="52" a="1"/>
  <c r="K421" i="52" s="1"/>
  <c r="L421" i="52" s="1" a="1"/>
  <c r="L421" i="52" s="1"/>
  <c r="K423" i="52" a="1"/>
  <c r="K423" i="52" s="1"/>
  <c r="L423" i="52" s="1" a="1"/>
  <c r="L423" i="52" s="1"/>
  <c r="K431" i="52" a="1"/>
  <c r="K431" i="52" s="1"/>
  <c r="L431" i="52" s="1" a="1"/>
  <c r="L431" i="52" s="1"/>
  <c r="K432" i="52" a="1"/>
  <c r="K432" i="52" s="1"/>
  <c r="L432" i="52" s="1" a="1"/>
  <c r="L432" i="52" s="1"/>
  <c r="K424" i="52" a="1"/>
  <c r="K424" i="52" s="1"/>
  <c r="L424" i="52" s="1" a="1"/>
  <c r="L424" i="52" s="1"/>
  <c r="K433" i="52" a="1"/>
  <c r="K433" i="52" s="1"/>
  <c r="L433" i="52" s="1" a="1"/>
  <c r="L433" i="52" s="1"/>
  <c r="K39" i="52" a="1"/>
  <c r="K39" i="52" s="1"/>
  <c r="L39" i="52" s="1" a="1"/>
  <c r="L39" i="52" s="1"/>
  <c r="K417" i="52" a="1"/>
  <c r="K417" i="52" s="1"/>
  <c r="L417" i="52" s="1" a="1"/>
  <c r="L417" i="52" s="1"/>
  <c r="K414" i="52" a="1"/>
  <c r="K414" i="52" s="1"/>
  <c r="L414" i="52" s="1" a="1"/>
  <c r="L414" i="52" s="1"/>
  <c r="K411" i="52" a="1"/>
  <c r="K411" i="52" s="1"/>
  <c r="L411" i="52" s="1" a="1"/>
  <c r="L411" i="52" s="1"/>
  <c r="K425" i="52" a="1"/>
  <c r="K425" i="52" s="1"/>
  <c r="L425" i="52" s="1" a="1"/>
  <c r="L425" i="52" s="1"/>
  <c r="K415" i="52" a="1"/>
  <c r="K415" i="52" s="1"/>
  <c r="L415" i="52" s="1" a="1"/>
  <c r="L415" i="52" s="1"/>
  <c r="K410" i="52" a="1"/>
  <c r="K410" i="52" s="1"/>
  <c r="L410" i="52" s="1" a="1"/>
  <c r="L410" i="52" s="1"/>
  <c r="K412" i="52" a="1"/>
  <c r="K412" i="52" s="1"/>
  <c r="L412" i="52" s="1" a="1"/>
  <c r="L412" i="52" s="1"/>
  <c r="K413" i="52" a="1"/>
  <c r="K413" i="52" s="1"/>
  <c r="L413" i="52" s="1" a="1"/>
  <c r="L413" i="52" s="1"/>
  <c r="K408" i="52" a="1"/>
  <c r="K408" i="52" s="1"/>
  <c r="L408" i="52" s="1" a="1"/>
  <c r="L408" i="52" s="1"/>
  <c r="K409" i="52" a="1"/>
  <c r="K409" i="52" s="1"/>
  <c r="L409" i="52" s="1" a="1"/>
  <c r="L409" i="52" s="1"/>
  <c r="K434" i="52" a="1"/>
  <c r="K434" i="52" s="1"/>
  <c r="L434" i="52" s="1" a="1"/>
  <c r="L434" i="52" s="1"/>
  <c r="K491" i="52" a="1"/>
  <c r="K491" i="52" s="1"/>
  <c r="L491" i="52" s="1" a="1"/>
  <c r="L491" i="52" s="1"/>
  <c r="K493" i="52" a="1"/>
  <c r="K493" i="52" s="1"/>
  <c r="L493" i="52" s="1" a="1"/>
  <c r="L493" i="52" s="1"/>
  <c r="K489" i="52" a="1"/>
  <c r="K489" i="52" s="1"/>
  <c r="L489" i="52" s="1" a="1"/>
  <c r="L489" i="52" s="1"/>
  <c r="K490" i="52" a="1"/>
  <c r="K490" i="52" s="1"/>
  <c r="L490" i="52" s="1" a="1"/>
  <c r="L490" i="52" s="1"/>
  <c r="K495" i="52" a="1"/>
  <c r="K495" i="52" s="1"/>
  <c r="L495" i="52" s="1" a="1"/>
  <c r="L495" i="52" s="1"/>
  <c r="K492" i="52" a="1"/>
  <c r="K492" i="52" s="1"/>
  <c r="L492" i="52" s="1" a="1"/>
  <c r="L492" i="52" s="1"/>
  <c r="K498" i="52" a="1"/>
  <c r="K498" i="52" s="1"/>
  <c r="L498" i="52" s="1" a="1"/>
  <c r="L498" i="52" s="1"/>
  <c r="K496" i="52" a="1"/>
  <c r="K496" i="52" s="1"/>
  <c r="L496" i="52" s="1" a="1"/>
  <c r="L496" i="52" s="1"/>
  <c r="K95" i="52" a="1"/>
  <c r="K95" i="52" s="1"/>
  <c r="L95" i="52" s="1" a="1"/>
  <c r="L95" i="52" s="1"/>
  <c r="K497" i="52" a="1"/>
  <c r="K497" i="52" s="1"/>
  <c r="L497" i="52" s="1" a="1"/>
  <c r="L497" i="52" s="1"/>
  <c r="K488" i="52" a="1"/>
  <c r="K488" i="52" s="1"/>
  <c r="L488" i="52" s="1" a="1"/>
  <c r="L488" i="52" s="1"/>
  <c r="K436" i="52" a="1"/>
  <c r="K436" i="52" s="1"/>
  <c r="L436" i="52" s="1" a="1"/>
  <c r="L436" i="52" s="1"/>
  <c r="K437" i="52" a="1"/>
  <c r="K437" i="52" s="1"/>
  <c r="L437" i="52" s="1" a="1"/>
  <c r="L437" i="52" s="1"/>
  <c r="K440" i="52" a="1"/>
  <c r="K440" i="52" s="1"/>
  <c r="L440" i="52" s="1" a="1"/>
  <c r="L440" i="52" s="1"/>
  <c r="K435" i="52" a="1"/>
  <c r="K435" i="52" s="1"/>
  <c r="L435" i="52" s="1" a="1"/>
  <c r="L435" i="52" s="1"/>
  <c r="K438" i="52" a="1"/>
  <c r="K438" i="52" s="1"/>
  <c r="L438" i="52" s="1" a="1"/>
  <c r="L438" i="52" s="1"/>
  <c r="K485" i="52" a="1"/>
  <c r="K485" i="52" s="1"/>
  <c r="L485" i="52" s="1" a="1"/>
  <c r="L485" i="52" s="1"/>
  <c r="K487" i="52" a="1"/>
  <c r="K487" i="52" s="1"/>
  <c r="L487" i="52" s="1" a="1"/>
  <c r="L487" i="52" s="1"/>
  <c r="K484" i="52" a="1"/>
  <c r="K484" i="52" s="1"/>
  <c r="L484" i="52" s="1" a="1"/>
  <c r="L484" i="52" s="1"/>
  <c r="K356" i="52" a="1"/>
  <c r="K356" i="52" s="1"/>
  <c r="L356" i="52" s="1" a="1"/>
  <c r="L356" i="52" s="1"/>
  <c r="K358" i="52" a="1"/>
  <c r="K358" i="52" s="1"/>
  <c r="L358" i="52" s="1" a="1"/>
  <c r="L358" i="52" s="1"/>
  <c r="K355" i="52" a="1"/>
  <c r="K355" i="52" s="1"/>
  <c r="L355" i="52" s="1" a="1"/>
  <c r="L355" i="52" s="1"/>
  <c r="K5" i="52" a="1"/>
  <c r="K5" i="52" s="1"/>
  <c r="L5" i="52" s="1" a="1"/>
  <c r="L5" i="52" s="1"/>
  <c r="K360" i="52" a="1"/>
  <c r="K360" i="52" s="1"/>
  <c r="L360" i="52" s="1" a="1"/>
  <c r="L360" i="52" s="1"/>
  <c r="K366" i="52" a="1"/>
  <c r="K366" i="52" s="1"/>
  <c r="L366" i="52" s="1" a="1"/>
  <c r="L366" i="52" s="1"/>
  <c r="K368" i="52" a="1"/>
  <c r="K368" i="52" s="1"/>
  <c r="L368" i="52" s="1" a="1"/>
  <c r="L368" i="52" s="1"/>
  <c r="K362" i="52" a="1"/>
  <c r="K362" i="52" s="1"/>
  <c r="L362" i="52" s="1" a="1"/>
  <c r="L362" i="52" s="1"/>
  <c r="K364" i="52" a="1"/>
  <c r="K364" i="52" s="1"/>
  <c r="L364" i="52" s="1" a="1"/>
  <c r="L364" i="52" s="1"/>
  <c r="K354" i="52" a="1"/>
  <c r="K354" i="52" s="1"/>
  <c r="L354" i="52" s="1" a="1"/>
  <c r="L354" i="52" s="1"/>
  <c r="K473" i="52" a="1"/>
  <c r="K473" i="52" s="1"/>
  <c r="L473" i="52" s="1" a="1"/>
  <c r="L473" i="52" s="1"/>
  <c r="K475" i="52" a="1"/>
  <c r="K475" i="52" s="1"/>
  <c r="L475" i="52" s="1" a="1"/>
  <c r="L475" i="52" s="1"/>
  <c r="K470" i="52" a="1"/>
  <c r="K470" i="52" s="1"/>
  <c r="L470" i="52" s="1" a="1"/>
  <c r="L470" i="52" s="1"/>
  <c r="K472" i="52" a="1"/>
  <c r="K472" i="52" s="1"/>
  <c r="L472" i="52" s="1" a="1"/>
  <c r="L472" i="52" s="1"/>
  <c r="K133" i="52" a="1"/>
  <c r="K133" i="52" s="1"/>
  <c r="L133" i="52" s="1" a="1"/>
  <c r="L133" i="52" s="1"/>
  <c r="K476" i="52" a="1"/>
  <c r="K476" i="52" s="1"/>
  <c r="L476" i="52" s="1" a="1"/>
  <c r="L476" i="52" s="1"/>
  <c r="K481" i="52" a="1"/>
  <c r="K481" i="52" s="1"/>
  <c r="L481" i="52" s="1" a="1"/>
  <c r="L481" i="52" s="1"/>
  <c r="K478" i="52" a="1"/>
  <c r="K478" i="52" s="1"/>
  <c r="L478" i="52" s="1" a="1"/>
  <c r="L478" i="52" s="1"/>
  <c r="K479" i="52" a="1"/>
  <c r="K479" i="52" s="1"/>
  <c r="L479" i="52" s="1" a="1"/>
  <c r="L479" i="52" s="1"/>
  <c r="K369" i="52" a="1"/>
  <c r="K369" i="52" s="1"/>
  <c r="L369" i="52" s="1" a="1"/>
  <c r="L369" i="52" s="1"/>
  <c r="K397" i="52" a="1"/>
  <c r="K397" i="52" s="1"/>
  <c r="L397" i="52" s="1" a="1"/>
  <c r="L397" i="52" s="1"/>
  <c r="K398" i="52" a="1"/>
  <c r="K398" i="52" s="1"/>
  <c r="L398" i="52" s="1" a="1"/>
  <c r="L398" i="52" s="1"/>
  <c r="K393" i="52" a="1"/>
  <c r="K393" i="52" s="1"/>
  <c r="L393" i="52" s="1" a="1"/>
  <c r="L393" i="52" s="1"/>
  <c r="K395" i="52" a="1"/>
  <c r="K395" i="52" s="1"/>
  <c r="L395" i="52" s="1" a="1"/>
  <c r="L395" i="52" s="1"/>
  <c r="K401" i="52" a="1"/>
  <c r="K401" i="52" s="1"/>
  <c r="L401" i="52" s="1" a="1"/>
  <c r="L401" i="52" s="1"/>
  <c r="K405" i="52" a="1"/>
  <c r="K405" i="52" s="1"/>
  <c r="L405" i="52" s="1" a="1"/>
  <c r="L405" i="52" s="1"/>
  <c r="K406" i="52" a="1"/>
  <c r="K406" i="52" s="1"/>
  <c r="L406" i="52" s="1" a="1"/>
  <c r="L406" i="52" s="1"/>
  <c r="K402" i="52" a="1"/>
  <c r="K402" i="52" s="1"/>
  <c r="L402" i="52" s="1" a="1"/>
  <c r="L402" i="52" s="1"/>
  <c r="K403" i="52" a="1"/>
  <c r="K403" i="52" s="1"/>
  <c r="L403" i="52" s="1" a="1"/>
  <c r="L403" i="52" s="1"/>
  <c r="K390" i="52" a="1"/>
  <c r="K390" i="52" s="1"/>
  <c r="L390" i="52" s="1" a="1"/>
  <c r="L390" i="52" s="1"/>
  <c r="K375" i="52" a="1"/>
  <c r="K375" i="52" s="1"/>
  <c r="L375" i="52" s="1" a="1"/>
  <c r="L375" i="52" s="1"/>
  <c r="K377" i="52" a="1"/>
  <c r="K377" i="52" s="1"/>
  <c r="L377" i="52" s="1" a="1"/>
  <c r="L377" i="52" s="1"/>
  <c r="K371" i="52" a="1"/>
  <c r="K371" i="52" s="1"/>
  <c r="L371" i="52" s="1" a="1"/>
  <c r="L371" i="52" s="1"/>
  <c r="K373" i="52" a="1"/>
  <c r="K373" i="52" s="1"/>
  <c r="L373" i="52" s="1" a="1"/>
  <c r="L373" i="52" s="1"/>
  <c r="K380" i="52" a="1"/>
  <c r="K380" i="52" s="1"/>
  <c r="L380" i="52" s="1" a="1"/>
  <c r="L380" i="52" s="1"/>
  <c r="K79" i="52" a="1"/>
  <c r="K79" i="52" s="1"/>
  <c r="L79" i="52" s="1" a="1"/>
  <c r="L79" i="52" s="1"/>
  <c r="K387" i="52" a="1"/>
  <c r="K387" i="52" s="1"/>
  <c r="L387" i="52" s="1" a="1"/>
  <c r="L387" i="52" s="1"/>
  <c r="K388" i="52" a="1"/>
  <c r="K388" i="52" s="1"/>
  <c r="L388" i="52" s="1" a="1"/>
  <c r="L388" i="52" s="1"/>
  <c r="K382" i="52" a="1"/>
  <c r="K382" i="52" s="1"/>
  <c r="L382" i="52" s="1" a="1"/>
  <c r="L382" i="52" s="1"/>
  <c r="K385" i="52" a="1"/>
  <c r="K385" i="52" s="1"/>
  <c r="L385" i="52" s="1" a="1"/>
  <c r="L385" i="52" s="1"/>
  <c r="K468" i="52" a="1"/>
  <c r="K468" i="52" s="1"/>
  <c r="L468" i="52" s="1" a="1"/>
  <c r="L468" i="52" s="1"/>
  <c r="K578" i="52" a="1"/>
  <c r="K578" i="52" s="1"/>
  <c r="L578" i="52" s="1" a="1"/>
  <c r="L578" i="52" s="1"/>
  <c r="K580" i="52" a="1"/>
  <c r="K580" i="52" s="1"/>
  <c r="L580" i="52" s="1" a="1"/>
  <c r="L580" i="52" s="1"/>
  <c r="K574" i="52" a="1"/>
  <c r="K574" i="52" s="1"/>
  <c r="L574" i="52" s="1" a="1"/>
  <c r="L574" i="52" s="1"/>
  <c r="K576" i="52" a="1"/>
  <c r="K576" i="52" s="1"/>
  <c r="L576" i="52" s="1" a="1"/>
  <c r="L576" i="52" s="1"/>
  <c r="K583" i="52" a="1"/>
  <c r="K583" i="52" s="1"/>
  <c r="L583" i="52" s="1" a="1"/>
  <c r="L583" i="52" s="1"/>
  <c r="K441" i="52" a="1"/>
  <c r="K441" i="52" s="1"/>
  <c r="L441" i="52" s="1" a="1"/>
  <c r="L441" i="52" s="1"/>
  <c r="K572" i="52" a="1"/>
  <c r="K572" i="52" s="1"/>
  <c r="L572" i="52" s="1" a="1"/>
  <c r="L572" i="52" s="1"/>
  <c r="K4" i="52" a="1"/>
  <c r="K4" i="52" s="1"/>
  <c r="L4" i="52" s="1" a="1"/>
  <c r="L4" i="52" s="1"/>
  <c r="K562" i="52" a="1"/>
  <c r="K562" i="52" s="1"/>
  <c r="L562" i="52" s="1" a="1"/>
  <c r="L562" i="52" s="1"/>
  <c r="K563" i="52" a="1"/>
  <c r="K563" i="52" s="1"/>
  <c r="L563" i="52" s="1" a="1"/>
  <c r="L563" i="52" s="1"/>
  <c r="K559" i="52" a="1"/>
  <c r="K559" i="52" s="1"/>
  <c r="L559" i="52" s="1" a="1"/>
  <c r="L559" i="52" s="1"/>
  <c r="K561" i="52" a="1"/>
  <c r="K561" i="52" s="1"/>
  <c r="L561" i="52" s="1" a="1"/>
  <c r="L561" i="52" s="1"/>
  <c r="K565" i="52" a="1"/>
  <c r="K565" i="52" s="1"/>
  <c r="L565" i="52" s="1" a="1"/>
  <c r="L565" i="52" s="1"/>
  <c r="K569" i="52" a="1"/>
  <c r="K569" i="52" s="1"/>
  <c r="L569" i="52" s="1" a="1"/>
  <c r="L569" i="52" s="1"/>
  <c r="K571" i="52" a="1"/>
  <c r="K571" i="52" s="1"/>
  <c r="L571" i="52" s="1" a="1"/>
  <c r="L571" i="52" s="1"/>
  <c r="K566" i="52" a="1"/>
  <c r="K566" i="52" s="1"/>
  <c r="L566" i="52" s="1" a="1"/>
  <c r="L566" i="52" s="1"/>
  <c r="K567" i="52" a="1"/>
  <c r="K567" i="52" s="1"/>
  <c r="L567" i="52" s="1" a="1"/>
  <c r="L567" i="52" s="1"/>
  <c r="K442" i="52" a="1"/>
  <c r="K442" i="52" s="1"/>
  <c r="L442" i="52" s="1" a="1"/>
  <c r="L442" i="52" s="1"/>
  <c r="K456" i="52" a="1"/>
  <c r="K456" i="52" s="1"/>
  <c r="L456" i="52" s="1" a="1"/>
  <c r="L456" i="52" s="1"/>
  <c r="K457" i="52" a="1"/>
  <c r="K457" i="52" s="1"/>
  <c r="L457" i="52" s="1" a="1"/>
  <c r="L457" i="52" s="1"/>
  <c r="K21" i="52" a="1"/>
  <c r="K21" i="52" s="1"/>
  <c r="L21" i="52" s="1" a="1"/>
  <c r="L21" i="52" s="1"/>
  <c r="K453" i="52" a="1"/>
  <c r="K453" i="52" s="1"/>
  <c r="L453" i="52" s="1" a="1"/>
  <c r="L453" i="52" s="1"/>
  <c r="K454" i="52" a="1"/>
  <c r="K454" i="52" s="1"/>
  <c r="L454" i="52" s="1" a="1"/>
  <c r="L454" i="52" s="1"/>
  <c r="K460" i="52" a="1"/>
  <c r="K460" i="52" s="1"/>
  <c r="L460" i="52" s="1" a="1"/>
  <c r="L460" i="52" s="1"/>
  <c r="K465" i="52" a="1"/>
  <c r="K465" i="52" s="1"/>
  <c r="L465" i="52" s="1" a="1"/>
  <c r="L465" i="52" s="1"/>
  <c r="K467" i="52" a="1"/>
  <c r="K467" i="52" s="1"/>
  <c r="L467" i="52" s="1" a="1"/>
  <c r="L467" i="52" s="1"/>
  <c r="K32" i="52" a="1"/>
  <c r="K32" i="52" s="1"/>
  <c r="L32" i="52" s="1" a="1"/>
  <c r="L32" i="52" s="1"/>
  <c r="K461" i="52" a="1"/>
  <c r="K461" i="52" s="1"/>
  <c r="L461" i="52" s="1" a="1"/>
  <c r="L461" i="52" s="1"/>
  <c r="K35" i="52" a="1"/>
  <c r="K35" i="52" s="1"/>
  <c r="L35" i="52" s="1" a="1"/>
  <c r="L35" i="52" s="1"/>
  <c r="K463" i="52" a="1"/>
  <c r="K463" i="52" s="1"/>
  <c r="L463" i="52" s="1" a="1"/>
  <c r="L463" i="52" s="1"/>
  <c r="K41" i="52" a="1"/>
  <c r="K41" i="52" s="1"/>
  <c r="L41" i="52" s="1" a="1"/>
  <c r="L41" i="52" s="1"/>
  <c r="K452" i="52" a="1"/>
  <c r="K452" i="52" s="1"/>
  <c r="L452" i="52" s="1" a="1"/>
  <c r="L452" i="52" s="1"/>
  <c r="K43" i="52" a="1"/>
  <c r="K43" i="52" s="1"/>
  <c r="L43" i="52" s="1" a="1"/>
  <c r="L43" i="52" s="1"/>
  <c r="K445" i="52" a="1"/>
  <c r="K445" i="52" s="1"/>
  <c r="L445" i="52" s="1" a="1"/>
  <c r="L445" i="52" s="1"/>
  <c r="K46" i="52" a="1"/>
  <c r="K46" i="52" s="1"/>
  <c r="L46" i="52" s="1" a="1"/>
  <c r="L46" i="52" s="1"/>
  <c r="K446" i="52" a="1"/>
  <c r="K446" i="52" s="1"/>
  <c r="L446" i="52" s="1" a="1"/>
  <c r="L446" i="52" s="1"/>
  <c r="K443" i="52" a="1"/>
  <c r="K443" i="52" s="1"/>
  <c r="L443" i="52" s="1" a="1"/>
  <c r="L443" i="52" s="1"/>
  <c r="K444" i="52" a="1"/>
  <c r="K444" i="52" s="1"/>
  <c r="L444" i="52" s="1" a="1"/>
  <c r="L444" i="52" s="1"/>
  <c r="K53" i="52" a="1"/>
  <c r="K53" i="52" s="1"/>
  <c r="L53" i="52" s="1" a="1"/>
  <c r="L53" i="52" s="1"/>
  <c r="K447" i="52" a="1"/>
  <c r="K447" i="52" s="1"/>
  <c r="L447" i="52" s="1" a="1"/>
  <c r="L447" i="52" s="1"/>
  <c r="K450" i="52" a="1"/>
  <c r="K450" i="52" s="1"/>
  <c r="L450" i="52" s="1" a="1"/>
  <c r="L450" i="52" s="1"/>
  <c r="K96" i="52" a="1"/>
  <c r="K96" i="52" s="1"/>
  <c r="L96" i="52" s="1" a="1"/>
  <c r="L96" i="52" s="1"/>
  <c r="K451" i="52" a="1"/>
  <c r="K451" i="52" s="1"/>
  <c r="L451" i="52" s="1" a="1"/>
  <c r="L451" i="52" s="1"/>
  <c r="K448" i="52" a="1"/>
  <c r="K448" i="52" s="1"/>
  <c r="L448" i="52" s="1" a="1"/>
  <c r="L448" i="52" s="1"/>
  <c r="K117" i="52" a="1"/>
  <c r="K117" i="52" s="1"/>
  <c r="L117" i="52" s="1" a="1"/>
  <c r="L117" i="52" s="1"/>
  <c r="K449" i="52" a="1"/>
  <c r="K449" i="52" s="1"/>
  <c r="L449" i="52" s="1" a="1"/>
  <c r="L449" i="52" s="1"/>
  <c r="K128" i="52" a="1"/>
  <c r="K128" i="52" s="1"/>
  <c r="L128" i="52" s="1" a="1"/>
  <c r="L128" i="52" s="1"/>
  <c r="K136" i="52" a="1"/>
  <c r="K136" i="52" s="1"/>
  <c r="L136" i="52" s="1" a="1"/>
  <c r="L136" i="52" s="1"/>
  <c r="K141" i="52" a="1"/>
  <c r="K141" i="52" s="1"/>
  <c r="L141" i="52" s="1" a="1"/>
  <c r="L141" i="52" s="1"/>
  <c r="K151" i="52" a="1"/>
  <c r="K151" i="52" s="1"/>
  <c r="L151" i="52" s="1" a="1"/>
  <c r="L151" i="52" s="1"/>
  <c r="K73" i="52" a="1"/>
  <c r="K73" i="52" s="1"/>
  <c r="L73" i="52" s="1" a="1"/>
  <c r="L73" i="52" s="1"/>
  <c r="K7" i="52" a="1"/>
  <c r="K7" i="52" s="1"/>
  <c r="L7" i="52" s="1" a="1"/>
  <c r="L7" i="52" s="1"/>
  <c r="K13" i="52" a="1"/>
  <c r="K13" i="52" s="1"/>
  <c r="L13" i="52" s="1" a="1"/>
  <c r="L13" i="52" s="1"/>
  <c r="K16" i="52" a="1"/>
  <c r="K16" i="52" s="1"/>
  <c r="L16" i="52" s="1" a="1"/>
  <c r="L16" i="52" s="1"/>
  <c r="K589" i="52" a="1"/>
  <c r="K589" i="52" s="1"/>
  <c r="L589" i="52" s="1" a="1"/>
  <c r="L589" i="52" s="1"/>
  <c r="K19" i="52" a="1"/>
  <c r="K19" i="52" s="1"/>
  <c r="L19" i="52" s="1" a="1"/>
  <c r="L19" i="52" s="1"/>
  <c r="K590" i="52" a="1"/>
  <c r="K590" i="52" s="1"/>
  <c r="L590" i="52" s="1" a="1"/>
  <c r="L590" i="52" s="1"/>
  <c r="K595" i="52" a="1"/>
  <c r="K595" i="52" s="1"/>
  <c r="L595" i="52" s="1" a="1"/>
  <c r="L595" i="52" s="1"/>
  <c r="K596" i="52" a="1"/>
  <c r="K596" i="52" s="1"/>
  <c r="L596" i="52" s="1" a="1"/>
  <c r="L596" i="52" s="1"/>
  <c r="K591" i="52" a="1"/>
  <c r="K591" i="52" s="1"/>
  <c r="L591" i="52" s="1" a="1"/>
  <c r="L591" i="52" s="1"/>
  <c r="K592" i="52" a="1"/>
  <c r="K592" i="52" s="1"/>
  <c r="L592" i="52" s="1" a="1"/>
  <c r="L592" i="52" s="1"/>
  <c r="K594" i="52" a="1"/>
  <c r="K594" i="52" s="1"/>
  <c r="L594" i="52" s="1" a="1"/>
  <c r="L594" i="52" s="1"/>
  <c r="K520" i="52" a="1"/>
  <c r="K520" i="52" s="1"/>
  <c r="L520" i="52" s="1" a="1"/>
  <c r="L520" i="52" s="1"/>
  <c r="K518" i="52" a="1"/>
  <c r="K518" i="52" s="1"/>
  <c r="L518" i="52" s="1" a="1"/>
  <c r="L518" i="52" s="1"/>
  <c r="K553" i="52" a="1"/>
  <c r="K553" i="52" s="1"/>
  <c r="L553" i="52" s="1" a="1"/>
  <c r="L553" i="52" s="1"/>
  <c r="K540" i="52" a="1"/>
  <c r="K540" i="52" s="1"/>
  <c r="L540" i="52" s="1" a="1"/>
  <c r="L540" i="52" s="1"/>
  <c r="K558" i="52" a="1"/>
  <c r="K558" i="52" s="1"/>
  <c r="L558" i="52" s="1" a="1"/>
  <c r="L558" i="52" s="1"/>
  <c r="K529" i="52" a="1"/>
  <c r="K529" i="52" s="1"/>
  <c r="L529" i="52" s="1" a="1"/>
  <c r="L529" i="52" s="1"/>
  <c r="K544" i="52" a="1"/>
  <c r="K544" i="52" s="1"/>
  <c r="L544" i="52" s="1" a="1"/>
  <c r="L544" i="52" s="1"/>
  <c r="K547" i="52" a="1"/>
  <c r="K547" i="52" s="1"/>
  <c r="L547" i="52" s="1" a="1"/>
  <c r="L547" i="52" s="1"/>
  <c r="K522" i="52" a="1"/>
  <c r="K522" i="52" s="1"/>
  <c r="L522" i="52" s="1" a="1"/>
  <c r="L522" i="52" s="1"/>
  <c r="K524" i="52" a="1"/>
  <c r="K524" i="52" s="1"/>
  <c r="L524" i="52" s="1" a="1"/>
  <c r="L524" i="52" s="1"/>
  <c r="K429" i="52" a="1"/>
  <c r="K429" i="52" s="1"/>
  <c r="L429" i="52" s="1" a="1"/>
  <c r="L429" i="52" s="1"/>
  <c r="K439" i="52" a="1"/>
  <c r="K439" i="52" s="1"/>
  <c r="L439" i="52" s="1" a="1"/>
  <c r="L439" i="52" s="1"/>
  <c r="K416" i="52" a="1"/>
  <c r="K416" i="52" s="1"/>
  <c r="L416" i="52" s="1" a="1"/>
  <c r="L416" i="52" s="1"/>
  <c r="K426" i="52" a="1"/>
  <c r="K426" i="52" s="1"/>
  <c r="L426" i="52" s="1" a="1"/>
  <c r="L426" i="52" s="1"/>
  <c r="K428" i="52" a="1"/>
  <c r="K428" i="52" s="1"/>
  <c r="L428" i="52" s="1" a="1"/>
  <c r="L428" i="52" s="1"/>
  <c r="K494" i="52" a="1"/>
  <c r="K494" i="52" s="1"/>
  <c r="L494" i="52" s="1" a="1"/>
  <c r="L494" i="52" s="1"/>
  <c r="K535" i="52" a="1"/>
  <c r="K535" i="52" s="1"/>
  <c r="L535" i="52" s="1" a="1"/>
  <c r="L535" i="52" s="1"/>
  <c r="K506" i="52" a="1"/>
  <c r="K506" i="52" s="1"/>
  <c r="L506" i="52" s="1" a="1"/>
  <c r="L506" i="52" s="1"/>
  <c r="K511" i="52" a="1"/>
  <c r="K511" i="52" s="1"/>
  <c r="L511" i="52" s="1" a="1"/>
  <c r="L511" i="52" s="1"/>
  <c r="K68" i="52" a="1"/>
  <c r="K68" i="52" s="1"/>
  <c r="L68" i="52" s="1" a="1"/>
  <c r="L68" i="52" s="1"/>
  <c r="K9" i="52" a="1"/>
  <c r="K9" i="52" s="1"/>
  <c r="L9" i="52" s="1" a="1"/>
  <c r="L9" i="52" s="1"/>
  <c r="K92" i="52" a="1"/>
  <c r="K92" i="52" s="1"/>
  <c r="L92" i="52" s="1" a="1"/>
  <c r="L92" i="52" s="1"/>
  <c r="K114" i="52" a="1"/>
  <c r="K114" i="52" s="1"/>
  <c r="L114" i="52" s="1" a="1"/>
  <c r="L114" i="52" s="1"/>
  <c r="K72" i="52" a="1"/>
  <c r="K72" i="52" s="1"/>
  <c r="L72" i="52" s="1" a="1"/>
  <c r="L72" i="52" s="1"/>
  <c r="K227" i="52" a="1"/>
  <c r="K227" i="52" s="1"/>
  <c r="L227" i="52" s="1" a="1"/>
  <c r="L227" i="52" s="1"/>
  <c r="K505" i="52" a="1"/>
  <c r="K505" i="52" s="1"/>
  <c r="L505" i="52" s="1" a="1"/>
  <c r="L505" i="52" s="1"/>
  <c r="K383" i="52" a="1"/>
  <c r="K383" i="52" s="1"/>
  <c r="L383" i="52" s="1" a="1"/>
  <c r="L383" i="52" s="1"/>
  <c r="K386" i="52" a="1"/>
  <c r="K386" i="52" s="1"/>
  <c r="L386" i="52" s="1" a="1"/>
  <c r="L386" i="52" s="1"/>
  <c r="K389" i="52" a="1"/>
  <c r="K389" i="52" s="1"/>
  <c r="L389" i="52" s="1" a="1"/>
  <c r="L389" i="52" s="1"/>
  <c r="K381" i="52" a="1"/>
  <c r="K381" i="52" s="1"/>
  <c r="L381" i="52" s="1" a="1"/>
  <c r="L381" i="52" s="1"/>
  <c r="K378" i="52" a="1"/>
  <c r="K378" i="52" s="1"/>
  <c r="L378" i="52" s="1" a="1"/>
  <c r="L378" i="52" s="1"/>
  <c r="K399" i="52" a="1"/>
  <c r="K399" i="52" s="1"/>
  <c r="L399" i="52" s="1" a="1"/>
  <c r="L399" i="52" s="1"/>
  <c r="K404" i="52" a="1"/>
  <c r="K404" i="52" s="1"/>
  <c r="L404" i="52" s="1" a="1"/>
  <c r="L404" i="52" s="1"/>
  <c r="K396" i="52" a="1"/>
  <c r="K396" i="52" s="1"/>
  <c r="L396" i="52" s="1" a="1"/>
  <c r="L396" i="52" s="1"/>
  <c r="K372" i="52" a="1"/>
  <c r="K372" i="52" s="1"/>
  <c r="L372" i="52" s="1" a="1"/>
  <c r="L372" i="52" s="1"/>
  <c r="K477" i="52" a="1"/>
  <c r="K477" i="52" s="1"/>
  <c r="L477" i="52" s="1" a="1"/>
  <c r="L477" i="52" s="1"/>
  <c r="K480" i="52" a="1"/>
  <c r="K480" i="52" s="1"/>
  <c r="L480" i="52" s="1" a="1"/>
  <c r="L480" i="52" s="1"/>
  <c r="K367" i="52" a="1"/>
  <c r="K367" i="52" s="1"/>
  <c r="L367" i="52" s="1" a="1"/>
  <c r="L367" i="52" s="1"/>
  <c r="K365" i="52" a="1"/>
  <c r="K365" i="52" s="1"/>
  <c r="L365" i="52" s="1" a="1"/>
  <c r="L365" i="52" s="1"/>
  <c r="K357" i="52" a="1"/>
  <c r="K357" i="52" s="1"/>
  <c r="L357" i="52" s="1" a="1"/>
  <c r="L357" i="52" s="1"/>
  <c r="K361" i="52" a="1"/>
  <c r="K361" i="52" s="1"/>
  <c r="L361" i="52" s="1" a="1"/>
  <c r="L361" i="52" s="1"/>
  <c r="K363" i="52" a="1"/>
  <c r="K363" i="52" s="1"/>
  <c r="L363" i="52" s="1" a="1"/>
  <c r="L363" i="52" s="1"/>
  <c r="K593" i="52" a="1"/>
  <c r="K593" i="52" s="1"/>
  <c r="L593" i="52" s="1" a="1"/>
  <c r="L593" i="52" s="1"/>
  <c r="K135" i="52" a="1"/>
  <c r="K135" i="52" s="1"/>
  <c r="L135" i="52" s="1" a="1"/>
  <c r="L135" i="52" s="1"/>
  <c r="K222" i="52" a="1"/>
  <c r="K222" i="52" s="1"/>
  <c r="L222" i="52" s="1" a="1"/>
  <c r="L222" i="52" s="1"/>
  <c r="K171" i="52" a="1"/>
  <c r="K171" i="52" s="1"/>
  <c r="L171" i="52" s="1" a="1"/>
  <c r="L171" i="52" s="1"/>
  <c r="K48" i="52" a="1"/>
  <c r="K48" i="52" s="1"/>
  <c r="L48" i="52" s="1" a="1"/>
  <c r="L48" i="52" s="1"/>
  <c r="K93" i="52" a="1"/>
  <c r="K93" i="52" s="1"/>
  <c r="L93" i="52" s="1" a="1"/>
  <c r="L93" i="52" s="1"/>
  <c r="K22" i="52" a="1"/>
  <c r="K22" i="52" s="1"/>
  <c r="L22" i="52" s="1" a="1"/>
  <c r="L22" i="52" s="1"/>
  <c r="K50" i="52" a="1"/>
  <c r="K50" i="52" s="1"/>
  <c r="L50" i="52" s="1" a="1"/>
  <c r="L50" i="52" s="1"/>
  <c r="K301" i="52" a="1"/>
  <c r="K301" i="52" s="1"/>
  <c r="L301" i="52" s="1" a="1"/>
  <c r="L301" i="52" s="1"/>
  <c r="K304" i="52" a="1"/>
  <c r="K304" i="52" s="1"/>
  <c r="L304" i="52" s="1" a="1"/>
  <c r="L304" i="52" s="1"/>
  <c r="K307" i="52" a="1"/>
  <c r="K307" i="52" s="1"/>
  <c r="L307" i="52" s="1" a="1"/>
  <c r="L307" i="52" s="1"/>
  <c r="K293" i="52" a="1"/>
  <c r="K293" i="52" s="1"/>
  <c r="L293" i="52" s="1" a="1"/>
  <c r="L293" i="52" s="1"/>
  <c r="K130" i="52" a="1"/>
  <c r="K130" i="52" s="1"/>
  <c r="L130" i="52" s="1" a="1"/>
  <c r="L130" i="52" s="1"/>
  <c r="K568" i="52" a="1"/>
  <c r="K568" i="52" s="1"/>
  <c r="L568" i="52" s="1" a="1"/>
  <c r="L568" i="52" s="1"/>
  <c r="K308" i="52" a="1"/>
  <c r="K308" i="52" s="1"/>
  <c r="L308" i="52" s="1" a="1"/>
  <c r="L308" i="52" s="1"/>
  <c r="K176" i="52" a="1"/>
  <c r="K176" i="52" s="1"/>
  <c r="L176" i="52" s="1" a="1"/>
  <c r="L176" i="52" s="1"/>
  <c r="K296" i="52" a="1"/>
  <c r="K296" i="52" s="1"/>
  <c r="L296" i="52" s="1" a="1"/>
  <c r="L296" i="52" s="1"/>
  <c r="K302" i="52" a="1"/>
  <c r="K302" i="52" s="1"/>
  <c r="L302" i="52" s="1" a="1"/>
  <c r="L302" i="52" s="1"/>
  <c r="K299" i="52" a="1"/>
  <c r="K299" i="52" s="1"/>
  <c r="L299" i="52" s="1" a="1"/>
  <c r="L299" i="52" s="1"/>
  <c r="K300" i="52" a="1"/>
  <c r="K300" i="52" s="1"/>
  <c r="L300" i="52" s="1" a="1"/>
  <c r="L300" i="52" s="1"/>
  <c r="K295" i="52" a="1"/>
  <c r="K295" i="52" s="1"/>
  <c r="L295" i="52" s="1" a="1"/>
  <c r="L295" i="52" s="1"/>
  <c r="K82" i="52" a="1"/>
  <c r="K82" i="52" s="1"/>
  <c r="L82" i="52" s="1" a="1"/>
  <c r="L82" i="52" s="1"/>
  <c r="K248" i="52" a="1"/>
  <c r="K248" i="52" s="1"/>
  <c r="L248" i="52" s="1" a="1"/>
  <c r="L248" i="52" s="1"/>
  <c r="K579" i="52" a="1"/>
  <c r="K579" i="52" s="1"/>
  <c r="L579" i="52" s="1" a="1"/>
  <c r="L579" i="52" s="1"/>
  <c r="K242" i="52" a="1"/>
  <c r="K242" i="52" s="1"/>
  <c r="L242" i="52" s="1" a="1"/>
  <c r="L242" i="52" s="1"/>
  <c r="K570" i="52" a="1"/>
  <c r="K570" i="52" s="1"/>
  <c r="L570" i="52" s="1" a="1"/>
  <c r="L570" i="52" s="1"/>
  <c r="K581" i="52" a="1"/>
  <c r="K581" i="52" s="1"/>
  <c r="L581" i="52" s="1" a="1"/>
  <c r="L581" i="52" s="1"/>
  <c r="K260" i="52" a="1"/>
  <c r="K260" i="52" s="1"/>
  <c r="L260" i="52" s="1" a="1"/>
  <c r="L260" i="52" s="1"/>
  <c r="K573" i="52" a="1"/>
  <c r="K573" i="52" s="1"/>
  <c r="L573" i="52" s="1" a="1"/>
  <c r="L573" i="52" s="1"/>
  <c r="K264" i="52" a="1"/>
  <c r="K264" i="52" s="1"/>
  <c r="L264" i="52" s="1" a="1"/>
  <c r="L264" i="52" s="1"/>
  <c r="K250" i="52" a="1"/>
  <c r="K250" i="52" s="1"/>
  <c r="L250" i="52" s="1" a="1"/>
  <c r="L250" i="52" s="1"/>
  <c r="K577" i="52" a="1"/>
  <c r="K577" i="52" s="1"/>
  <c r="L577" i="52" s="1" a="1"/>
  <c r="L577" i="52" s="1"/>
  <c r="K584" i="52" a="1"/>
  <c r="K584" i="52" s="1"/>
  <c r="L584" i="52" s="1" a="1"/>
  <c r="L584" i="52" s="1"/>
  <c r="K142" i="52" a="1"/>
  <c r="K142" i="52" s="1"/>
  <c r="L142" i="52" s="1" a="1"/>
  <c r="L142" i="52" s="1"/>
  <c r="K69" i="52" a="1"/>
  <c r="K69" i="52" s="1"/>
  <c r="L69" i="52" s="1" a="1"/>
  <c r="L69" i="52" s="1"/>
  <c r="K71" i="52" a="1"/>
  <c r="K71" i="52" s="1"/>
  <c r="L71" i="52" s="1" a="1"/>
  <c r="L71" i="52" s="1"/>
  <c r="K234" i="52" a="1"/>
  <c r="K234" i="52" s="1"/>
  <c r="L234" i="52" s="1" a="1"/>
  <c r="L234" i="52" s="1"/>
  <c r="K335" i="52" a="1"/>
  <c r="K335" i="52" s="1"/>
  <c r="L335" i="52" s="1" a="1"/>
  <c r="L335" i="52" s="1"/>
  <c r="K586" i="52" a="1"/>
  <c r="K586" i="52" s="1"/>
  <c r="L586" i="52" s="1" a="1"/>
  <c r="L586" i="52" s="1"/>
  <c r="K466" i="52" a="1"/>
  <c r="K466" i="52" s="1"/>
  <c r="L466" i="52" s="1" a="1"/>
  <c r="L466" i="52" s="1"/>
  <c r="K458" i="52" a="1"/>
  <c r="K458" i="52" s="1"/>
  <c r="L458" i="52" s="1" a="1"/>
  <c r="L458" i="52" s="1"/>
  <c r="K179" i="52" a="1"/>
  <c r="K179" i="52" s="1"/>
  <c r="L179" i="52" s="1" a="1"/>
  <c r="L179" i="52" s="1"/>
  <c r="K294" i="52" a="1"/>
  <c r="K294" i="52" s="1"/>
  <c r="L294" i="52" s="1" a="1"/>
  <c r="L294" i="52" s="1"/>
  <c r="K560" i="52" a="1"/>
  <c r="K560" i="52" s="1"/>
  <c r="L560" i="52" s="1" a="1"/>
  <c r="L560" i="52" s="1"/>
  <c r="K469" i="52" a="1"/>
  <c r="K469" i="52" s="1"/>
  <c r="L469" i="52" s="1" a="1"/>
  <c r="L469" i="52" s="1"/>
  <c r="K471" i="52" a="1"/>
  <c r="K471" i="52" s="1"/>
  <c r="L471" i="52" s="1" a="1"/>
  <c r="L471" i="52" s="1"/>
  <c r="K219" i="52" a="1"/>
  <c r="K219" i="52" s="1"/>
  <c r="L219" i="52" s="1" a="1"/>
  <c r="L219" i="52" s="1"/>
  <c r="K217" i="52" a="1"/>
  <c r="K217" i="52" s="1"/>
  <c r="L217" i="52" s="1" a="1"/>
  <c r="L217" i="52" s="1"/>
  <c r="K258" i="52" a="1"/>
  <c r="K258" i="52" s="1"/>
  <c r="L258" i="52" s="1" a="1"/>
  <c r="L258" i="52" s="1"/>
  <c r="K292" i="52" a="1"/>
  <c r="K292" i="52" s="1"/>
  <c r="L292" i="52" s="1" a="1"/>
  <c r="L292" i="52" s="1"/>
  <c r="K230" i="52" a="1"/>
  <c r="K230" i="52" s="1"/>
  <c r="L230" i="52" s="1" a="1"/>
  <c r="L230" i="52" s="1"/>
  <c r="K276" i="52" a="1"/>
  <c r="K276" i="52" s="1"/>
  <c r="L276" i="52" s="1" a="1"/>
  <c r="L276" i="52" s="1"/>
  <c r="K198" i="52" a="1"/>
  <c r="K198" i="52" s="1"/>
  <c r="L198" i="52" s="1" a="1"/>
  <c r="L198" i="52" s="1"/>
  <c r="K201" i="52" a="1"/>
  <c r="K201" i="52" s="1"/>
  <c r="L201" i="52" s="1" a="1"/>
  <c r="L201" i="52" s="1"/>
  <c r="K212" i="52" a="1"/>
  <c r="K212" i="52" s="1"/>
  <c r="L212" i="52" s="1" a="1"/>
  <c r="L212" i="52" s="1"/>
  <c r="K214" i="52" a="1"/>
  <c r="K214" i="52" s="1"/>
  <c r="L214" i="52" s="1" a="1"/>
  <c r="L214" i="52" s="1"/>
  <c r="K483" i="52" a="1"/>
  <c r="K483" i="52" s="1"/>
  <c r="L483" i="52" s="1" a="1"/>
  <c r="L483" i="52" s="1"/>
  <c r="K359" i="52" a="1"/>
  <c r="K359" i="52" s="1"/>
  <c r="L359" i="52" s="1" a="1"/>
  <c r="L359" i="52" s="1"/>
  <c r="K391" i="52" a="1"/>
  <c r="K391" i="52" s="1"/>
  <c r="L391" i="52" s="1" a="1"/>
  <c r="L391" i="52" s="1"/>
  <c r="K394" i="52" a="1"/>
  <c r="K394" i="52" s="1"/>
  <c r="L394" i="52" s="1" a="1"/>
  <c r="L394" i="52" s="1"/>
  <c r="K379" i="52" a="1"/>
  <c r="K379" i="52" s="1"/>
  <c r="L379" i="52" s="1" a="1"/>
  <c r="L379" i="52" s="1"/>
  <c r="K427" i="52" a="1"/>
  <c r="K427" i="52" s="1"/>
  <c r="L427" i="52" s="1" a="1"/>
  <c r="L427" i="52" s="1"/>
  <c r="K418" i="52" a="1"/>
  <c r="K418" i="52" s="1"/>
  <c r="L418" i="52" s="1" a="1"/>
  <c r="L418" i="52" s="1"/>
  <c r="K516" i="52" a="1"/>
  <c r="K516" i="52" s="1"/>
  <c r="L516" i="52" s="1" a="1"/>
  <c r="L516" i="52" s="1"/>
  <c r="K534" i="52" a="1"/>
  <c r="K534" i="52" s="1"/>
  <c r="L534" i="52" s="1" a="1"/>
  <c r="L534" i="52" s="1"/>
  <c r="K455" i="52" a="1"/>
  <c r="K455" i="52" s="1"/>
  <c r="L455" i="52" s="1" a="1"/>
  <c r="L455" i="52" s="1"/>
  <c r="K588" i="52" a="1"/>
  <c r="K588" i="52" s="1"/>
  <c r="L588" i="52" s="1" a="1"/>
  <c r="L588" i="52" s="1"/>
  <c r="K482" i="52" a="1"/>
  <c r="K482" i="52" s="1"/>
  <c r="L482" i="52" s="1" a="1"/>
  <c r="L482" i="52" s="1"/>
  <c r="K464" i="52" a="1"/>
  <c r="K464" i="52" s="1"/>
  <c r="L464" i="52" s="1" a="1"/>
  <c r="L464" i="52" s="1"/>
  <c r="K459" i="52" a="1"/>
  <c r="K459" i="52" s="1"/>
  <c r="L459" i="52" s="1" a="1"/>
  <c r="L459" i="52" s="1"/>
  <c r="K551" i="52" a="1"/>
  <c r="K551" i="52" s="1"/>
  <c r="L551" i="52" s="1" a="1"/>
  <c r="L551" i="52" s="1"/>
  <c r="K554" i="52" a="1"/>
  <c r="K554" i="52" s="1"/>
  <c r="L554" i="52" s="1" a="1"/>
  <c r="L554" i="52" s="1"/>
  <c r="K538" i="52" a="1"/>
  <c r="K538" i="52" s="1"/>
  <c r="L538" i="52" s="1" a="1"/>
  <c r="L538" i="52" s="1"/>
  <c r="K582" i="52" a="1"/>
  <c r="K582" i="52" s="1"/>
  <c r="L582" i="52" s="1" a="1"/>
  <c r="L582" i="52" s="1"/>
  <c r="K585" i="52" a="1"/>
  <c r="K585" i="52" s="1"/>
  <c r="L585" i="52" s="1" a="1"/>
  <c r="L585" i="52" s="1"/>
  <c r="K587" i="52" a="1"/>
  <c r="K587" i="52" s="1"/>
  <c r="L587" i="52" s="1" a="1"/>
  <c r="L587" i="52" s="1"/>
  <c r="K564" i="52" a="1"/>
  <c r="K564" i="52" s="1"/>
  <c r="L564" i="52" s="1" a="1"/>
  <c r="L564" i="52" s="1"/>
  <c r="K203" i="52" a="1"/>
  <c r="K203" i="52" s="1"/>
  <c r="L203" i="52" s="1" a="1"/>
  <c r="L203" i="52" s="1"/>
  <c r="K205" i="52" a="1"/>
  <c r="K205" i="52" s="1"/>
  <c r="L205" i="52" s="1" a="1"/>
  <c r="L205" i="52" s="1"/>
  <c r="K208" i="52" a="1"/>
  <c r="K208" i="52" s="1"/>
  <c r="L208" i="52" s="1" a="1"/>
  <c r="L208" i="52" s="1"/>
  <c r="K194" i="52" a="1"/>
  <c r="K194" i="52" s="1"/>
  <c r="L194" i="52" s="1" a="1"/>
  <c r="L194" i="52" s="1"/>
  <c r="K199" i="52" a="1"/>
  <c r="K199" i="52" s="1"/>
  <c r="L199" i="52" s="1" a="1"/>
  <c r="L199" i="52" s="1"/>
  <c r="K106" i="52" a="1"/>
  <c r="K106" i="52" s="1"/>
  <c r="L106" i="52" s="1" a="1"/>
  <c r="L106" i="52" s="1"/>
  <c r="K104" i="52" a="1"/>
  <c r="K104" i="52" s="1"/>
  <c r="L104" i="52" s="1" a="1"/>
  <c r="L104" i="52" s="1"/>
  <c r="K309" i="52" a="1"/>
  <c r="K309" i="52" s="1"/>
  <c r="L309" i="52" s="1" a="1"/>
  <c r="L309" i="52" s="1"/>
  <c r="K338" i="52" a="1"/>
  <c r="K338" i="52" s="1"/>
  <c r="L338" i="52" s="1" a="1"/>
  <c r="L338" i="52" s="1"/>
  <c r="K320" i="52" a="1"/>
  <c r="K320" i="52" s="1"/>
  <c r="L320" i="52" s="1" a="1"/>
  <c r="L320" i="52" s="1"/>
  <c r="K223" i="52" a="1"/>
  <c r="K223" i="52" s="1"/>
  <c r="L223" i="52" s="1" a="1"/>
  <c r="L223" i="52" s="1"/>
  <c r="K220" i="52" a="1"/>
  <c r="K220" i="52" s="1"/>
  <c r="L220" i="52" s="1" a="1"/>
  <c r="L220" i="52" s="1"/>
  <c r="K225" i="52" a="1"/>
  <c r="K225" i="52" s="1"/>
  <c r="L225" i="52" s="1" a="1"/>
  <c r="L225" i="52" s="1"/>
  <c r="K279" i="52" a="1"/>
  <c r="K279" i="52" s="1"/>
  <c r="L279" i="52" s="1" a="1"/>
  <c r="L279" i="52" s="1"/>
  <c r="K231" i="52" a="1"/>
  <c r="K231" i="52" s="1"/>
  <c r="L231" i="52" s="1" a="1"/>
  <c r="L231" i="52" s="1"/>
  <c r="K345" i="52" a="1"/>
  <c r="K345" i="52" s="1"/>
  <c r="L345" i="52" s="1" a="1"/>
  <c r="L345" i="52" s="1"/>
  <c r="K51" i="52" a="1"/>
  <c r="K51" i="52" s="1"/>
  <c r="L51" i="52" s="1" a="1"/>
  <c r="L51" i="52" s="1"/>
  <c r="K245" i="52" a="1"/>
  <c r="K245" i="52" s="1"/>
  <c r="L245" i="52" s="1" a="1"/>
  <c r="L245" i="52" s="1"/>
  <c r="K11" i="52" a="1"/>
  <c r="K11" i="52" s="1"/>
  <c r="L11" i="52" s="1" a="1"/>
  <c r="L11" i="52" s="1"/>
  <c r="K23" i="52" a="1"/>
  <c r="K23" i="52" s="1"/>
  <c r="L23" i="52" s="1" a="1"/>
  <c r="L23" i="52" s="1"/>
  <c r="K20" i="52" a="1"/>
  <c r="K20" i="52" s="1"/>
  <c r="L20" i="52" s="1" a="1"/>
  <c r="L20" i="52" s="1"/>
  <c r="K137" i="52" a="1"/>
  <c r="K137" i="52" s="1"/>
  <c r="L137" i="52" s="1" a="1"/>
  <c r="L137" i="52" s="1"/>
  <c r="K119" i="52" a="1"/>
  <c r="K119" i="52" s="1"/>
  <c r="L119" i="52" s="1" a="1"/>
  <c r="L119" i="52" s="1"/>
  <c r="K64" i="52" a="1"/>
  <c r="K64" i="52" s="1"/>
  <c r="L64" i="52" s="1" a="1"/>
  <c r="L64" i="52" s="1"/>
  <c r="K63" i="52" a="1"/>
  <c r="K63" i="52" s="1"/>
  <c r="L63" i="52" s="1" a="1"/>
  <c r="L63" i="52" s="1"/>
  <c r="K376" i="52" a="1"/>
  <c r="K376" i="52" s="1"/>
  <c r="L376" i="52" s="1" a="1"/>
  <c r="L376" i="52" s="1"/>
  <c r="K370" i="52" a="1"/>
  <c r="K370" i="52" s="1"/>
  <c r="L370" i="52" s="1" a="1"/>
  <c r="L370" i="52" s="1"/>
  <c r="K374" i="52" a="1"/>
  <c r="K374" i="52" s="1"/>
  <c r="L374" i="52" s="1" a="1"/>
  <c r="L374" i="52" s="1"/>
  <c r="K474" i="52" a="1"/>
  <c r="K474" i="52" s="1"/>
  <c r="L474" i="52" s="1" a="1"/>
  <c r="L474" i="52" s="1"/>
  <c r="K177" i="52" a="1"/>
  <c r="K177" i="52" s="1"/>
  <c r="L177" i="52" s="1" a="1"/>
  <c r="L177" i="52" s="1"/>
  <c r="K392" i="52" a="1"/>
  <c r="K392" i="52" s="1"/>
  <c r="L392" i="52" s="1" a="1"/>
  <c r="L392" i="52" s="1"/>
  <c r="K384" i="52" a="1"/>
  <c r="K384" i="52" s="1"/>
  <c r="L384" i="52" s="1" a="1"/>
  <c r="L384" i="52" s="1"/>
  <c r="K400" i="52" a="1"/>
  <c r="K400" i="52" s="1"/>
  <c r="L400" i="52" s="1" a="1"/>
  <c r="L400" i="52" s="1"/>
  <c r="K500" i="52" a="1"/>
  <c r="K500" i="52" s="1"/>
  <c r="L500" i="52" s="1" a="1"/>
  <c r="L500" i="52" s="1"/>
  <c r="K556" i="52" a="1"/>
  <c r="K556" i="52" s="1"/>
  <c r="L556" i="52" s="1" a="1"/>
  <c r="L556" i="52" s="1"/>
  <c r="K575" i="52" a="1"/>
  <c r="K575" i="52" s="1"/>
  <c r="L575" i="52" s="1" a="1"/>
  <c r="L575" i="52" s="1"/>
  <c r="K486" i="52" a="1"/>
  <c r="K486" i="52" s="1"/>
  <c r="L486" i="52" s="1" a="1"/>
  <c r="L486" i="52" s="1"/>
  <c r="K38" i="52" a="1"/>
  <c r="K38" i="52" s="1"/>
  <c r="L38" i="52" s="1" a="1"/>
  <c r="L38" i="52" s="1"/>
  <c r="K36" i="52" a="1"/>
  <c r="K36" i="52" s="1"/>
  <c r="L36" i="52" s="1" a="1"/>
  <c r="L36" i="52" s="1"/>
  <c r="K55" i="52" a="1"/>
  <c r="K55" i="52" s="1"/>
  <c r="L55" i="52" s="1" a="1"/>
  <c r="L55" i="52" s="1"/>
  <c r="K76" i="52" a="1"/>
  <c r="K76" i="52" s="1"/>
  <c r="L76" i="52" s="1" a="1"/>
  <c r="L76" i="52" s="1"/>
  <c r="K74" i="52" a="1"/>
  <c r="K74" i="52" s="1"/>
  <c r="L74" i="52" s="1" a="1"/>
  <c r="L74" i="52" s="1"/>
  <c r="K144" i="52" a="1"/>
  <c r="K144" i="52" s="1"/>
  <c r="L144" i="52" s="1" a="1"/>
  <c r="L144" i="52" s="1"/>
  <c r="K138" i="52" a="1"/>
  <c r="K138" i="52" s="1"/>
  <c r="L138" i="52" s="1" a="1"/>
  <c r="L138" i="52" s="1"/>
  <c r="K190" i="52" a="1"/>
  <c r="K190" i="52" s="1"/>
  <c r="L190" i="52" s="1" a="1"/>
  <c r="L190" i="52" s="1"/>
  <c r="K172" i="52" a="1"/>
  <c r="K172" i="52" s="1"/>
  <c r="L172" i="52" s="1" a="1"/>
  <c r="L172" i="52" s="1"/>
  <c r="K187" i="52" a="1"/>
  <c r="K187" i="52" s="1"/>
  <c r="L187" i="52" s="1" a="1"/>
  <c r="L187" i="52" s="1"/>
  <c r="K169" i="52" a="1"/>
  <c r="K169" i="52" s="1"/>
  <c r="L169" i="52" s="1" a="1"/>
  <c r="L169" i="52" s="1"/>
  <c r="K185" i="52" a="1"/>
  <c r="K185" i="52" s="1"/>
  <c r="L185" i="52" s="1" a="1"/>
  <c r="L185" i="52" s="1"/>
  <c r="K189" i="52" a="1"/>
  <c r="K189" i="52" s="1"/>
  <c r="L189" i="52" s="1" a="1"/>
  <c r="L189" i="52" s="1"/>
  <c r="K192" i="52" a="1"/>
  <c r="K192" i="52" s="1"/>
  <c r="L192" i="52" s="1" a="1"/>
  <c r="L192" i="52" s="1"/>
  <c r="K191" i="52" a="1"/>
  <c r="K191" i="52" s="1"/>
  <c r="L191" i="52" s="1" a="1"/>
  <c r="L191" i="52" s="1"/>
  <c r="K163" i="52" a="1"/>
  <c r="K163" i="52" s="1"/>
  <c r="L163" i="52" s="1" a="1"/>
  <c r="L163" i="52" s="1"/>
  <c r="K165" i="52" a="1"/>
  <c r="K165" i="52" s="1"/>
  <c r="L165" i="52" s="1" a="1"/>
  <c r="L165" i="52" s="1"/>
  <c r="K268" i="52" a="1"/>
  <c r="K268" i="52" s="1"/>
  <c r="L268" i="52" s="1" a="1"/>
  <c r="L268" i="52" s="1"/>
  <c r="K174" i="52" a="1"/>
  <c r="K174" i="52" s="1"/>
  <c r="L174" i="52" s="1" a="1"/>
  <c r="L174" i="52" s="1"/>
  <c r="K275" i="52" a="1"/>
  <c r="K275" i="52" s="1"/>
  <c r="L275" i="52" s="1" a="1"/>
  <c r="L275" i="52" s="1"/>
  <c r="K188" i="52" a="1"/>
  <c r="K188" i="52" s="1"/>
  <c r="L188" i="52" s="1" a="1"/>
  <c r="L188" i="52" s="1"/>
  <c r="K167" i="52" a="1"/>
  <c r="K167" i="52" s="1"/>
  <c r="L167" i="52" s="1" a="1"/>
  <c r="L167" i="52" s="1"/>
  <c r="K158" i="52" a="1"/>
  <c r="K158" i="52" s="1"/>
  <c r="L158" i="52" s="1" a="1"/>
  <c r="L158" i="52" s="1"/>
  <c r="L24" i="52" a="1"/>
  <c r="L24" i="52" s="1"/>
  <c r="L145" i="52" a="1"/>
  <c r="L145" i="52" s="1"/>
  <c r="L29" i="52" a="1"/>
  <c r="L29" i="52" s="1"/>
  <c r="L42" i="52" a="1"/>
  <c r="L42" i="52" s="1"/>
  <c r="L271" i="52" a="1"/>
  <c r="L271" i="52" s="1"/>
  <c r="L315" i="52" a="1"/>
  <c r="L315" i="52" s="1"/>
  <c r="L319" i="52" a="1"/>
  <c r="L319" i="52" s="1"/>
  <c r="L324" i="52" a="1"/>
  <c r="L324" i="52" s="1"/>
  <c r="L84" i="52" a="1"/>
  <c r="L84" i="52" s="1"/>
  <c r="L328" i="52" a="1"/>
  <c r="L328" i="52" s="1"/>
  <c r="L332" i="52" a="1"/>
  <c r="L332" i="52" s="1"/>
  <c r="L337" i="52" a="1"/>
  <c r="L337" i="52" s="1"/>
  <c r="L342" i="52" a="1"/>
  <c r="L342" i="52" s="1"/>
  <c r="L101" i="52" a="1"/>
  <c r="L101" i="52" s="1"/>
  <c r="L254" i="52" a="1"/>
  <c r="L254" i="52" s="1"/>
  <c r="L257" i="52" a="1"/>
  <c r="L257" i="52" s="1"/>
  <c r="AW24" i="52"/>
  <c r="AW193" i="52"/>
  <c r="AW33" i="52"/>
  <c r="AW195" i="52"/>
  <c r="AW129" i="52"/>
  <c r="AW196" i="52"/>
  <c r="AW70" i="52"/>
  <c r="AW197" i="52"/>
  <c r="AW34" i="52"/>
  <c r="AW200" i="52"/>
  <c r="AW127" i="52"/>
  <c r="AW202" i="52"/>
  <c r="AW111" i="52"/>
  <c r="AW204" i="52"/>
  <c r="AW145" i="52"/>
  <c r="AW206" i="52"/>
  <c r="AW52" i="52"/>
  <c r="AW207" i="52"/>
  <c r="AW131" i="52"/>
  <c r="AW209" i="52"/>
  <c r="AW122" i="52"/>
  <c r="AW210" i="52"/>
  <c r="AW29" i="52"/>
  <c r="AW211" i="52"/>
  <c r="AW37" i="52"/>
  <c r="AW213" i="52"/>
  <c r="AW77" i="52"/>
  <c r="AW215" i="52"/>
  <c r="AW120" i="52"/>
  <c r="AW216" i="52"/>
  <c r="AW42" i="52"/>
  <c r="AW218" i="52"/>
  <c r="AW150" i="52"/>
  <c r="AW221" i="52"/>
  <c r="AW121" i="52"/>
  <c r="AW224" i="52"/>
  <c r="AW26" i="52"/>
  <c r="AW226" i="52"/>
  <c r="AW149" i="52"/>
  <c r="AW228" i="52"/>
  <c r="AW147" i="52"/>
  <c r="AW229" i="52"/>
  <c r="AW116" i="52"/>
  <c r="AW407" i="52"/>
  <c r="AW132" i="52"/>
  <c r="AW270" i="52"/>
  <c r="AW271" i="52"/>
  <c r="AW12" i="52"/>
  <c r="AW272" i="52"/>
  <c r="AW60" i="52"/>
  <c r="AW273" i="52"/>
  <c r="AW154" i="52"/>
  <c r="AW274" i="52"/>
  <c r="AW27" i="52"/>
  <c r="AW277" i="52"/>
  <c r="AW58" i="52"/>
  <c r="AW278" i="52"/>
  <c r="AW61" i="52"/>
  <c r="AW280" i="52"/>
  <c r="AW87" i="52"/>
  <c r="AW281" i="52"/>
  <c r="AW113" i="52"/>
  <c r="AW282" i="52"/>
  <c r="AW118" i="52"/>
  <c r="AW283" i="52"/>
  <c r="AW85" i="52"/>
  <c r="AW284" i="52"/>
  <c r="AW3" i="52"/>
  <c r="AW285" i="52"/>
  <c r="AW115" i="52"/>
  <c r="AW286" i="52"/>
  <c r="AW140" i="52"/>
  <c r="AW287" i="52"/>
  <c r="AW112" i="52"/>
  <c r="AW289" i="52"/>
  <c r="AW105" i="52"/>
  <c r="AW290" i="52"/>
  <c r="AW44" i="52"/>
  <c r="AW291" i="52"/>
  <c r="AW152" i="52"/>
  <c r="AW297" i="52"/>
  <c r="AW298" i="52"/>
  <c r="AW153" i="52"/>
  <c r="AW305" i="52"/>
  <c r="AW306" i="52"/>
  <c r="AW139" i="52"/>
  <c r="AW310" i="52"/>
  <c r="AW134" i="52"/>
  <c r="AW311" i="52"/>
  <c r="AW126" i="52"/>
  <c r="AW312" i="52"/>
  <c r="AW313" i="52"/>
  <c r="AW314" i="52"/>
  <c r="AW83" i="52"/>
  <c r="AW315" i="52"/>
  <c r="AW15" i="52"/>
  <c r="AW316" i="52"/>
  <c r="AW14" i="52"/>
  <c r="AW317" i="52"/>
  <c r="AW109" i="52"/>
  <c r="AW318" i="52"/>
  <c r="AW18" i="52"/>
  <c r="AW319" i="52"/>
  <c r="AW6" i="52"/>
  <c r="AW321" i="52"/>
  <c r="AW65" i="52"/>
  <c r="AW322" i="52"/>
  <c r="AW62" i="52"/>
  <c r="AW323" i="52"/>
  <c r="AW86" i="52"/>
  <c r="AW324" i="52"/>
  <c r="AW84" i="52"/>
  <c r="AW325" i="52"/>
  <c r="AW125" i="52"/>
  <c r="AW326" i="52"/>
  <c r="AW59" i="52"/>
  <c r="AW327" i="52"/>
  <c r="AW66" i="52"/>
  <c r="AW328" i="52"/>
  <c r="AW8" i="52"/>
  <c r="AW329" i="52"/>
  <c r="AW91" i="52"/>
  <c r="AW330" i="52"/>
  <c r="AW56" i="52"/>
  <c r="AW331" i="52"/>
  <c r="AW47" i="52"/>
  <c r="AW332" i="52"/>
  <c r="AW45" i="52"/>
  <c r="AW333" i="52"/>
  <c r="AW462" i="52"/>
  <c r="AW334" i="52"/>
  <c r="AW78" i="52"/>
  <c r="AW336" i="52"/>
  <c r="AW10" i="52"/>
  <c r="AW337" i="52"/>
  <c r="AW103" i="52"/>
  <c r="AW339" i="52"/>
  <c r="AW102" i="52"/>
  <c r="AW340" i="52"/>
  <c r="AW124" i="52"/>
  <c r="AW341" i="52"/>
  <c r="AW110" i="52"/>
  <c r="AW342" i="52"/>
  <c r="AW143" i="52"/>
  <c r="AW343" i="52"/>
  <c r="AW100" i="52"/>
  <c r="AW344" i="52"/>
  <c r="AW98" i="52"/>
  <c r="AW288" i="52"/>
  <c r="AW346" i="52"/>
  <c r="AW101" i="52"/>
  <c r="AW347" i="52"/>
  <c r="AW253" i="52"/>
  <c r="AW348" i="52"/>
  <c r="AW80" i="52"/>
  <c r="AW349" i="52"/>
  <c r="AW255" i="52"/>
  <c r="AW350" i="52"/>
  <c r="AW254" i="52"/>
  <c r="AW351" i="52"/>
  <c r="AW252" i="52"/>
  <c r="AW352" i="52"/>
  <c r="AW247" i="52"/>
  <c r="AW353" i="52"/>
  <c r="AW246" i="52"/>
  <c r="AW232" i="52"/>
  <c r="AW251" i="52"/>
  <c r="AW233" i="52"/>
  <c r="AW249" i="52"/>
  <c r="AW236" i="52"/>
  <c r="AW155" i="52"/>
  <c r="AW237" i="52"/>
  <c r="AW263" i="52"/>
  <c r="AW238" i="52"/>
  <c r="AW262" i="52"/>
  <c r="AW239" i="52"/>
  <c r="AW266" i="52"/>
  <c r="AW240" i="52"/>
  <c r="AW265" i="52"/>
  <c r="AW241" i="52"/>
  <c r="AW259" i="52"/>
  <c r="AW243" i="52"/>
  <c r="AW257" i="52"/>
  <c r="AW235" i="52"/>
  <c r="AW256" i="52"/>
  <c r="AW244" i="52"/>
  <c r="AW160" i="52"/>
  <c r="AW261" i="52"/>
  <c r="AW54" i="52"/>
  <c r="AW40" i="52"/>
  <c r="AW267" i="52"/>
  <c r="AW269" i="52"/>
  <c r="AW157" i="52"/>
  <c r="AW159" i="52"/>
  <c r="AW148" i="52"/>
  <c r="AW161" i="52"/>
  <c r="AW162" i="52"/>
  <c r="AW75" i="52"/>
  <c r="AW164" i="52"/>
  <c r="AW90" i="52"/>
  <c r="AW166" i="52"/>
  <c r="AW81" i="52"/>
  <c r="AW168" i="52"/>
  <c r="AW30" i="52"/>
  <c r="AW170" i="52"/>
  <c r="AW2" i="52"/>
  <c r="AW173" i="52"/>
  <c r="AW186" i="52"/>
  <c r="AW175" i="52"/>
  <c r="AW184" i="52"/>
  <c r="AW178" i="52"/>
  <c r="AW49" i="52"/>
  <c r="AW180" i="52"/>
  <c r="AW17" i="52"/>
  <c r="AW181" i="52"/>
  <c r="AW156" i="52"/>
  <c r="AW182" i="52"/>
  <c r="AW94" i="52"/>
  <c r="AW183" i="52"/>
  <c r="AW57" i="52"/>
  <c r="AW88" i="52"/>
  <c r="AW97" i="52"/>
  <c r="AW31" i="52"/>
  <c r="AW25" i="52"/>
  <c r="AW89" i="52"/>
  <c r="AW67" i="52"/>
  <c r="AW123" i="52"/>
  <c r="AW99" i="52"/>
  <c r="AW108" i="52"/>
  <c r="AW303" i="52"/>
  <c r="AW107" i="52"/>
  <c r="AW146" i="52"/>
  <c r="AW430" i="52"/>
  <c r="AW517" i="52"/>
  <c r="AW519" i="52"/>
  <c r="AW514" i="52"/>
  <c r="AW515" i="52"/>
  <c r="AW521" i="52"/>
  <c r="AW526" i="52"/>
  <c r="AW527" i="52"/>
  <c r="AW523" i="52"/>
  <c r="AW525" i="52"/>
  <c r="AW513" i="52"/>
  <c r="AW502" i="52"/>
  <c r="AW504" i="52"/>
  <c r="AW501" i="52"/>
  <c r="AW503" i="52"/>
  <c r="AW507" i="52"/>
  <c r="AW510" i="52"/>
  <c r="AW512" i="52"/>
  <c r="AW508" i="52"/>
  <c r="AW509" i="52"/>
  <c r="AW528" i="52"/>
  <c r="AW546" i="52"/>
  <c r="AW548" i="52"/>
  <c r="AW543" i="52"/>
  <c r="AW545" i="52"/>
  <c r="AW549" i="52"/>
  <c r="AW555" i="52"/>
  <c r="AW557" i="52"/>
  <c r="AW550" i="52"/>
  <c r="AW552" i="52"/>
  <c r="AW542" i="52"/>
  <c r="AW532" i="52"/>
  <c r="AW533" i="52"/>
  <c r="AW530" i="52"/>
  <c r="AW531" i="52"/>
  <c r="AW539" i="52"/>
  <c r="AW541" i="52"/>
  <c r="AW536" i="52"/>
  <c r="AW537" i="52"/>
  <c r="AW499" i="52"/>
  <c r="AW420" i="52"/>
  <c r="AW422" i="52"/>
  <c r="AW28" i="52"/>
  <c r="AW419" i="52"/>
  <c r="AW421" i="52"/>
  <c r="AW423" i="52"/>
  <c r="AW431" i="52"/>
  <c r="AW432" i="52"/>
  <c r="AW424" i="52"/>
  <c r="AW433" i="52"/>
  <c r="AW39" i="52"/>
  <c r="AW417" i="52"/>
  <c r="AW414" i="52"/>
  <c r="AW411" i="52"/>
  <c r="AW425" i="52"/>
  <c r="AW415" i="52"/>
  <c r="AW410" i="52"/>
  <c r="AW412" i="52"/>
  <c r="AW413" i="52"/>
  <c r="AW408" i="52"/>
  <c r="AW409" i="52"/>
  <c r="AW434" i="52"/>
  <c r="AW491" i="52"/>
  <c r="AW493" i="52"/>
  <c r="AW489" i="52"/>
  <c r="AW490" i="52"/>
  <c r="AW495" i="52"/>
  <c r="AW492" i="52"/>
  <c r="AW498" i="52"/>
  <c r="AW496" i="52"/>
  <c r="AW95" i="52"/>
  <c r="AW497" i="52"/>
  <c r="AW488" i="52"/>
  <c r="AW436" i="52"/>
  <c r="AW437" i="52"/>
  <c r="AW440" i="52"/>
  <c r="AW435" i="52"/>
  <c r="AW438" i="52"/>
  <c r="AW485" i="52"/>
  <c r="AW487" i="52"/>
  <c r="AW484" i="52"/>
  <c r="AW356" i="52"/>
  <c r="AW358" i="52"/>
  <c r="AW355" i="52"/>
  <c r="AW5" i="52"/>
  <c r="AW360" i="52"/>
  <c r="AW366" i="52"/>
  <c r="AW368" i="52"/>
  <c r="AW362" i="52"/>
  <c r="AW364" i="52"/>
  <c r="AW354" i="52"/>
  <c r="AW473" i="52"/>
  <c r="AW475" i="52"/>
  <c r="AW470" i="52"/>
  <c r="AW472" i="52"/>
  <c r="AW133" i="52"/>
  <c r="AW476" i="52"/>
  <c r="AW481" i="52"/>
  <c r="AW478" i="52"/>
  <c r="AW479" i="52"/>
  <c r="AW369" i="52"/>
  <c r="AW397" i="52"/>
  <c r="AW398" i="52"/>
  <c r="AW393" i="52"/>
  <c r="AW395" i="52"/>
  <c r="AW401" i="52"/>
  <c r="AW405" i="52"/>
  <c r="AW406" i="52"/>
  <c r="AW402" i="52"/>
  <c r="AW403" i="52"/>
  <c r="AW390" i="52"/>
  <c r="AW375" i="52"/>
  <c r="AW377" i="52"/>
  <c r="AW371" i="52"/>
  <c r="AW373" i="52"/>
  <c r="AW380" i="52"/>
  <c r="AW79" i="52"/>
  <c r="AW387" i="52"/>
  <c r="AW388" i="52"/>
  <c r="AW382" i="52"/>
  <c r="AW385" i="52"/>
  <c r="AW468" i="52"/>
  <c r="AW578" i="52"/>
  <c r="AW580" i="52"/>
  <c r="AW574" i="52"/>
  <c r="AW576" i="52"/>
  <c r="AW583" i="52"/>
  <c r="AW441" i="52"/>
  <c r="AW572" i="52"/>
  <c r="AW4" i="52"/>
  <c r="AW562" i="52"/>
  <c r="AW563" i="52"/>
  <c r="AW559" i="52"/>
  <c r="AW561" i="52"/>
  <c r="AW565" i="52"/>
  <c r="AW569" i="52"/>
  <c r="AW571" i="52"/>
  <c r="AW566" i="52"/>
  <c r="AW567" i="52"/>
  <c r="AW442" i="52"/>
  <c r="AW456" i="52"/>
  <c r="AW457" i="52"/>
  <c r="AW21" i="52"/>
  <c r="AW453" i="52"/>
  <c r="AW454" i="52"/>
  <c r="AW460" i="52"/>
  <c r="AW465" i="52"/>
  <c r="AW467" i="52"/>
  <c r="AW32" i="52"/>
  <c r="AW461" i="52"/>
  <c r="AW35" i="52"/>
  <c r="AW463" i="52"/>
  <c r="AW41" i="52"/>
  <c r="AW452" i="52"/>
  <c r="AW43" i="52"/>
  <c r="AW445" i="52"/>
  <c r="AW46" i="52"/>
  <c r="AW446" i="52"/>
  <c r="AW443" i="52"/>
  <c r="AW444" i="52"/>
  <c r="AW53" i="52"/>
  <c r="AW447" i="52"/>
  <c r="AW450" i="52"/>
  <c r="AW96" i="52"/>
  <c r="AW451" i="52"/>
  <c r="AW448" i="52"/>
  <c r="AW117" i="52"/>
  <c r="AW449" i="52"/>
  <c r="AW128" i="52"/>
  <c r="AW136" i="52"/>
  <c r="AW141" i="52"/>
  <c r="AW151" i="52"/>
  <c r="AW73" i="52"/>
  <c r="AW7" i="52"/>
  <c r="AW13" i="52"/>
  <c r="AW16" i="52"/>
  <c r="AW589" i="52"/>
  <c r="AW19" i="52"/>
  <c r="AW590" i="52"/>
  <c r="AW595" i="52"/>
  <c r="AW596" i="52"/>
  <c r="AW591" i="52"/>
  <c r="AW592" i="52"/>
  <c r="AW594" i="52"/>
  <c r="AW520" i="52"/>
  <c r="AW518" i="52"/>
  <c r="AW553" i="52"/>
  <c r="AW540" i="52"/>
  <c r="AW558" i="52"/>
  <c r="AW529" i="52"/>
  <c r="AW544" i="52"/>
  <c r="AW547" i="52"/>
  <c r="AW522" i="52"/>
  <c r="AW524" i="52"/>
  <c r="AW429" i="52"/>
  <c r="AW439" i="52"/>
  <c r="AW416" i="52"/>
  <c r="AW426" i="52"/>
  <c r="AW428" i="52"/>
  <c r="AW494" i="52"/>
  <c r="AW535" i="52"/>
  <c r="AW506" i="52"/>
  <c r="AW511" i="52"/>
  <c r="AW68" i="52"/>
  <c r="AW9" i="52"/>
  <c r="AW92" i="52"/>
  <c r="AW114" i="52"/>
  <c r="AW72" i="52"/>
  <c r="AW227" i="52"/>
  <c r="AW505" i="52"/>
  <c r="AW383" i="52"/>
  <c r="AW386" i="52"/>
  <c r="AW389" i="52"/>
  <c r="AW381" i="52"/>
  <c r="AW378" i="52"/>
  <c r="AW399" i="52"/>
  <c r="AW404" i="52"/>
  <c r="AW396" i="52"/>
  <c r="AW372" i="52"/>
  <c r="AW477" i="52"/>
  <c r="AW480" i="52"/>
  <c r="AW367" i="52"/>
  <c r="AW365" i="52"/>
  <c r="AW357" i="52"/>
  <c r="AW361" i="52"/>
  <c r="AW363" i="52"/>
  <c r="AW593" i="52"/>
  <c r="AW135" i="52"/>
  <c r="AW222" i="52"/>
  <c r="AW171" i="52"/>
  <c r="AW48" i="52"/>
  <c r="AW93" i="52"/>
  <c r="AW22" i="52"/>
  <c r="AW50" i="52"/>
  <c r="AW301" i="52"/>
  <c r="AW304" i="52"/>
  <c r="AW307" i="52"/>
  <c r="AW293" i="52"/>
  <c r="AW130" i="52"/>
  <c r="AW568" i="52"/>
  <c r="AW308" i="52"/>
  <c r="AW176" i="52"/>
  <c r="AW296" i="52"/>
  <c r="AW302" i="52"/>
  <c r="AW299" i="52"/>
  <c r="AW300" i="52"/>
  <c r="AW295" i="52"/>
  <c r="AW82" i="52"/>
  <c r="AW248" i="52"/>
  <c r="AW579" i="52"/>
  <c r="AW242" i="52"/>
  <c r="AW570" i="52"/>
  <c r="AW581" i="52"/>
  <c r="AW260" i="52"/>
  <c r="AW573" i="52"/>
  <c r="AW264" i="52"/>
  <c r="AW250" i="52"/>
  <c r="AW577" i="52"/>
  <c r="AW584" i="52"/>
  <c r="AW142" i="52"/>
  <c r="AW69" i="52"/>
  <c r="AW71" i="52"/>
  <c r="AW234" i="52"/>
  <c r="AW335" i="52"/>
  <c r="AW586" i="52"/>
  <c r="AW466" i="52"/>
  <c r="AW458" i="52"/>
  <c r="AW179" i="52"/>
  <c r="AW294" i="52"/>
  <c r="AW560" i="52"/>
  <c r="AW469" i="52"/>
  <c r="AW471" i="52"/>
  <c r="AW219" i="52"/>
  <c r="AW217" i="52"/>
  <c r="AW258" i="52"/>
  <c r="AW292" i="52"/>
  <c r="AW230" i="52"/>
  <c r="AW276" i="52"/>
  <c r="AW198" i="52"/>
  <c r="AW201" i="52"/>
  <c r="AW212" i="52"/>
  <c r="AW214" i="52"/>
  <c r="AW483" i="52"/>
  <c r="AW359" i="52"/>
  <c r="AW391" i="52"/>
  <c r="AW394" i="52"/>
  <c r="AW379" i="52"/>
  <c r="AW427" i="52"/>
  <c r="AW418" i="52"/>
  <c r="AW516" i="52"/>
  <c r="AW534" i="52"/>
  <c r="AW455" i="52"/>
  <c r="AW588" i="52"/>
  <c r="AW482" i="52"/>
  <c r="AW464" i="52"/>
  <c r="AW459" i="52"/>
  <c r="AW551" i="52"/>
  <c r="AW554" i="52"/>
  <c r="AW538" i="52"/>
  <c r="AW582" i="52"/>
  <c r="AW585" i="52"/>
  <c r="AW587" i="52"/>
  <c r="AW564" i="52"/>
  <c r="AW203" i="52"/>
  <c r="AW205" i="52"/>
  <c r="AW208" i="52"/>
  <c r="AW194" i="52"/>
  <c r="AW199" i="52"/>
  <c r="AW106" i="52"/>
  <c r="AW104" i="52"/>
  <c r="AW309" i="52"/>
  <c r="AW338" i="52"/>
  <c r="AW320" i="52"/>
  <c r="AW223" i="52"/>
  <c r="AW220" i="52"/>
  <c r="AW225" i="52"/>
  <c r="AW279" i="52"/>
  <c r="AW231" i="52"/>
  <c r="AW345" i="52"/>
  <c r="AW51" i="52"/>
  <c r="AW245" i="52"/>
  <c r="AW11" i="52"/>
  <c r="AW23" i="52"/>
  <c r="AW20" i="52"/>
  <c r="AW137" i="52"/>
  <c r="AW119" i="52"/>
  <c r="AW64" i="52"/>
  <c r="AW63" i="52"/>
  <c r="AW376" i="52"/>
  <c r="AW370" i="52"/>
  <c r="AW374" i="52"/>
  <c r="AW474" i="52"/>
  <c r="AW177" i="52"/>
  <c r="AW392" i="52"/>
  <c r="AW384" i="52"/>
  <c r="AW400" i="52"/>
  <c r="AW500" i="52"/>
  <c r="AW556" i="52"/>
  <c r="AW575" i="52"/>
  <c r="AW486" i="52"/>
  <c r="AW38" i="52"/>
  <c r="AW36" i="52"/>
  <c r="AW55" i="52"/>
  <c r="AW76" i="52"/>
  <c r="AW74" i="52"/>
  <c r="AW144" i="52"/>
  <c r="AW138" i="52"/>
  <c r="AW190" i="52"/>
  <c r="AW172" i="52"/>
  <c r="AW187" i="52"/>
  <c r="AW169" i="52"/>
  <c r="AW185" i="52"/>
  <c r="AW189" i="52"/>
  <c r="AW192" i="52"/>
  <c r="AW191" i="52"/>
  <c r="AW163" i="52"/>
  <c r="AW165" i="52"/>
  <c r="AW268" i="52"/>
  <c r="AW174" i="52"/>
  <c r="AW275" i="52"/>
  <c r="AW188" i="52"/>
  <c r="AW167" i="52"/>
  <c r="AW158" i="52"/>
  <c r="AX24" i="52"/>
  <c r="AX193" i="52"/>
  <c r="AX33" i="52"/>
  <c r="AX195" i="52"/>
  <c r="AX129" i="52"/>
  <c r="AX196" i="52"/>
  <c r="AX70" i="52"/>
  <c r="AX197" i="52"/>
  <c r="AX34" i="52"/>
  <c r="AX200" i="52"/>
  <c r="AX127" i="52"/>
  <c r="AX202" i="52"/>
  <c r="AX111" i="52"/>
  <c r="AX204" i="52"/>
  <c r="AX145" i="52"/>
  <c r="AX206" i="52"/>
  <c r="AX52" i="52"/>
  <c r="AX207" i="52"/>
  <c r="AX131" i="52"/>
  <c r="AX209" i="52"/>
  <c r="AX122" i="52"/>
  <c r="AX210" i="52"/>
  <c r="AX29" i="52"/>
  <c r="AX211" i="52"/>
  <c r="AX37" i="52"/>
  <c r="AX213" i="52"/>
  <c r="AX77" i="52"/>
  <c r="AX215" i="52"/>
  <c r="AX120" i="52"/>
  <c r="AX216" i="52"/>
  <c r="AX42" i="52"/>
  <c r="AX218" i="52"/>
  <c r="AX150" i="52"/>
  <c r="AX221" i="52"/>
  <c r="AX121" i="52"/>
  <c r="AX224" i="52"/>
  <c r="AX26" i="52"/>
  <c r="AX226" i="52"/>
  <c r="AX149" i="52"/>
  <c r="AX228" i="52"/>
  <c r="AX147" i="52"/>
  <c r="AX229" i="52"/>
  <c r="AX116" i="52"/>
  <c r="AX407" i="52"/>
  <c r="AX132" i="52"/>
  <c r="AX270" i="52"/>
  <c r="AX271" i="52"/>
  <c r="AX12" i="52"/>
  <c r="AX272" i="52"/>
  <c r="AX60" i="52"/>
  <c r="AX273" i="52"/>
  <c r="AX154" i="52"/>
  <c r="AX274" i="52"/>
  <c r="AX27" i="52"/>
  <c r="AX277" i="52"/>
  <c r="AX58" i="52"/>
  <c r="AX278" i="52"/>
  <c r="AX61" i="52"/>
  <c r="AX280" i="52"/>
  <c r="AX87" i="52"/>
  <c r="AX281" i="52"/>
  <c r="AX113" i="52"/>
  <c r="AX282" i="52"/>
  <c r="AX118" i="52"/>
  <c r="AX283" i="52"/>
  <c r="AX85" i="52"/>
  <c r="AX284" i="52"/>
  <c r="AX3" i="52"/>
  <c r="AX285" i="52"/>
  <c r="AX115" i="52"/>
  <c r="AX286" i="52"/>
  <c r="AX140" i="52"/>
  <c r="AX287" i="52"/>
  <c r="AX112" i="52"/>
  <c r="AX289" i="52"/>
  <c r="AX105" i="52"/>
  <c r="AX290" i="52"/>
  <c r="AX44" i="52"/>
  <c r="AX291" i="52"/>
  <c r="AX152" i="52"/>
  <c r="AX297" i="52"/>
  <c r="AX298" i="52"/>
  <c r="AX153" i="52"/>
  <c r="AX305" i="52"/>
  <c r="AX306" i="52"/>
  <c r="AX139" i="52"/>
  <c r="AX310" i="52"/>
  <c r="AX134" i="52"/>
  <c r="AX311" i="52"/>
  <c r="AX126" i="52"/>
  <c r="AX312" i="52"/>
  <c r="AX313" i="52"/>
  <c r="AX314" i="52"/>
  <c r="AX83" i="52"/>
  <c r="AX315" i="52"/>
  <c r="AX15" i="52"/>
  <c r="AX316" i="52"/>
  <c r="AX14" i="52"/>
  <c r="AX317" i="52"/>
  <c r="AX109" i="52"/>
  <c r="AX318" i="52"/>
  <c r="AX18" i="52"/>
  <c r="AX319" i="52"/>
  <c r="AX6" i="52"/>
  <c r="AX321" i="52"/>
  <c r="AX65" i="52"/>
  <c r="AX322" i="52"/>
  <c r="AX62" i="52"/>
  <c r="AX323" i="52"/>
  <c r="AX86" i="52"/>
  <c r="AX324" i="52"/>
  <c r="AX84" i="52"/>
  <c r="AX325" i="52"/>
  <c r="AX125" i="52"/>
  <c r="AX326" i="52"/>
  <c r="AX59" i="52"/>
  <c r="AX327" i="52"/>
  <c r="AX66" i="52"/>
  <c r="AX328" i="52"/>
  <c r="AX8" i="52"/>
  <c r="AX329" i="52"/>
  <c r="AX91" i="52"/>
  <c r="AX330" i="52"/>
  <c r="AX56" i="52"/>
  <c r="AX331" i="52"/>
  <c r="AX47" i="52"/>
  <c r="AX332" i="52"/>
  <c r="AX45" i="52"/>
  <c r="AX333" i="52"/>
  <c r="AX462" i="52"/>
  <c r="AX334" i="52"/>
  <c r="AX78" i="52"/>
  <c r="AX336" i="52"/>
  <c r="AX10" i="52"/>
  <c r="AX337" i="52"/>
  <c r="AX103" i="52"/>
  <c r="AX339" i="52"/>
  <c r="AX102" i="52"/>
  <c r="AX340" i="52"/>
  <c r="AX124" i="52"/>
  <c r="AX341" i="52"/>
  <c r="AX110" i="52"/>
  <c r="AX342" i="52"/>
  <c r="AX143" i="52"/>
  <c r="AX343" i="52"/>
  <c r="AX100" i="52"/>
  <c r="AX344" i="52"/>
  <c r="AX98" i="52"/>
  <c r="AX288" i="52"/>
  <c r="AX346" i="52"/>
  <c r="AX101" i="52"/>
  <c r="AX347" i="52"/>
  <c r="AX253" i="52"/>
  <c r="AX348" i="52"/>
  <c r="AX80" i="52"/>
  <c r="AX349" i="52"/>
  <c r="AX255" i="52"/>
  <c r="AX350" i="52"/>
  <c r="AX254" i="52"/>
  <c r="AX351" i="52"/>
  <c r="AX252" i="52"/>
  <c r="AX352" i="52"/>
  <c r="AX247" i="52"/>
  <c r="AX353" i="52"/>
  <c r="AX246" i="52"/>
  <c r="AX232" i="52"/>
  <c r="AX251" i="52"/>
  <c r="AX233" i="52"/>
  <c r="AX249" i="52"/>
  <c r="AX236" i="52"/>
  <c r="AX155" i="52"/>
  <c r="AX237" i="52"/>
  <c r="AX263" i="52"/>
  <c r="AX238" i="52"/>
  <c r="AX262" i="52"/>
  <c r="AX239" i="52"/>
  <c r="AX266" i="52"/>
  <c r="AX240" i="52"/>
  <c r="AX265" i="52"/>
  <c r="AX241" i="52"/>
  <c r="AX259" i="52"/>
  <c r="AX243" i="52"/>
  <c r="AX257" i="52"/>
  <c r="AX235" i="52"/>
  <c r="AX256" i="52"/>
  <c r="AX244" i="52"/>
  <c r="AX160" i="52"/>
  <c r="AX261" i="52"/>
  <c r="AX54" i="52"/>
  <c r="AX40" i="52"/>
  <c r="AX267" i="52"/>
  <c r="AX269" i="52"/>
  <c r="AX157" i="52"/>
  <c r="AX159" i="52"/>
  <c r="AX148" i="52"/>
  <c r="AX161" i="52"/>
  <c r="AX162" i="52"/>
  <c r="AX75" i="52"/>
  <c r="AX164" i="52"/>
  <c r="AX90" i="52"/>
  <c r="AX166" i="52"/>
  <c r="AX81" i="52"/>
  <c r="AX168" i="52"/>
  <c r="AX30" i="52"/>
  <c r="AX170" i="52"/>
  <c r="AX2" i="52"/>
  <c r="AX173" i="52"/>
  <c r="AX186" i="52"/>
  <c r="AX175" i="52"/>
  <c r="AX184" i="52"/>
  <c r="AX178" i="52"/>
  <c r="AX49" i="52"/>
  <c r="AX180" i="52"/>
  <c r="AX17" i="52"/>
  <c r="AX181" i="52"/>
  <c r="AX156" i="52"/>
  <c r="AX182" i="52"/>
  <c r="AX94" i="52"/>
  <c r="AX183" i="52"/>
  <c r="AX57" i="52"/>
  <c r="AX88" i="52"/>
  <c r="AX97" i="52"/>
  <c r="AX31" i="52"/>
  <c r="AX25" i="52"/>
  <c r="AX89" i="52"/>
  <c r="AX67" i="52"/>
  <c r="AX123" i="52"/>
  <c r="AX99" i="52"/>
  <c r="AX108" i="52"/>
  <c r="AX303" i="52"/>
  <c r="AX107" i="52"/>
  <c r="AX146" i="52"/>
  <c r="AX430" i="52"/>
  <c r="AX517" i="52"/>
  <c r="AX519" i="52"/>
  <c r="AX514" i="52"/>
  <c r="AX515" i="52"/>
  <c r="AX521" i="52"/>
  <c r="AX526" i="52"/>
  <c r="AX527" i="52"/>
  <c r="AX523" i="52"/>
  <c r="AX525" i="52"/>
  <c r="AX513" i="52"/>
  <c r="AX502" i="52"/>
  <c r="AX504" i="52"/>
  <c r="AX501" i="52"/>
  <c r="AX503" i="52"/>
  <c r="AX507" i="52"/>
  <c r="AX510" i="52"/>
  <c r="AX512" i="52"/>
  <c r="AX508" i="52"/>
  <c r="AX509" i="52"/>
  <c r="AX528" i="52"/>
  <c r="AX546" i="52"/>
  <c r="AX548" i="52"/>
  <c r="AX543" i="52"/>
  <c r="AX545" i="52"/>
  <c r="AX549" i="52"/>
  <c r="AX555" i="52"/>
  <c r="AX557" i="52"/>
  <c r="AX550" i="52"/>
  <c r="AX552" i="52"/>
  <c r="AX542" i="52"/>
  <c r="AX532" i="52"/>
  <c r="AX533" i="52"/>
  <c r="AX530" i="52"/>
  <c r="AX531" i="52"/>
  <c r="AX539" i="52"/>
  <c r="AX541" i="52"/>
  <c r="AX536" i="52"/>
  <c r="AX537" i="52"/>
  <c r="AX499" i="52"/>
  <c r="AX420" i="52"/>
  <c r="AX422" i="52"/>
  <c r="AX28" i="52"/>
  <c r="AX419" i="52"/>
  <c r="AX421" i="52"/>
  <c r="AX423" i="52"/>
  <c r="AX431" i="52"/>
  <c r="AX432" i="52"/>
  <c r="AX424" i="52"/>
  <c r="AX433" i="52"/>
  <c r="AX39" i="52"/>
  <c r="AX417" i="52"/>
  <c r="AX414" i="52"/>
  <c r="AX411" i="52"/>
  <c r="AX425" i="52"/>
  <c r="AX415" i="52"/>
  <c r="AX410" i="52"/>
  <c r="AX412" i="52"/>
  <c r="AX413" i="52"/>
  <c r="AX408" i="52"/>
  <c r="AX409" i="52"/>
  <c r="AX434" i="52"/>
  <c r="AX491" i="52"/>
  <c r="AX493" i="52"/>
  <c r="AX489" i="52"/>
  <c r="AX490" i="52"/>
  <c r="AX495" i="52"/>
  <c r="AX492" i="52"/>
  <c r="AX498" i="52"/>
  <c r="AX496" i="52"/>
  <c r="AX95" i="52"/>
  <c r="AX497" i="52"/>
  <c r="AX488" i="52"/>
  <c r="AX436" i="52"/>
  <c r="AX437" i="52"/>
  <c r="AX440" i="52"/>
  <c r="AX435" i="52"/>
  <c r="AX438" i="52"/>
  <c r="AX485" i="52"/>
  <c r="AX487" i="52"/>
  <c r="AX484" i="52"/>
  <c r="AX356" i="52"/>
  <c r="AX358" i="52"/>
  <c r="AX355" i="52"/>
  <c r="AX5" i="52"/>
  <c r="AX360" i="52"/>
  <c r="AX366" i="52"/>
  <c r="AX368" i="52"/>
  <c r="AX362" i="52"/>
  <c r="AX364" i="52"/>
  <c r="AX354" i="52"/>
  <c r="AX473" i="52"/>
  <c r="AX475" i="52"/>
  <c r="AX470" i="52"/>
  <c r="AX472" i="52"/>
  <c r="AX133" i="52"/>
  <c r="AX476" i="52"/>
  <c r="AX481" i="52"/>
  <c r="AX478" i="52"/>
  <c r="AX479" i="52"/>
  <c r="AX369" i="52"/>
  <c r="AX397" i="52"/>
  <c r="AX398" i="52"/>
  <c r="AX393" i="52"/>
  <c r="AX395" i="52"/>
  <c r="AX401" i="52"/>
  <c r="AX405" i="52"/>
  <c r="AX406" i="52"/>
  <c r="AX402" i="52"/>
  <c r="AX403" i="52"/>
  <c r="AX390" i="52"/>
  <c r="AX375" i="52"/>
  <c r="AX377" i="52"/>
  <c r="AX371" i="52"/>
  <c r="AX373" i="52"/>
  <c r="AX380" i="52"/>
  <c r="AX79" i="52"/>
  <c r="AX387" i="52"/>
  <c r="AX388" i="52"/>
  <c r="AX382" i="52"/>
  <c r="AX385" i="52"/>
  <c r="AX468" i="52"/>
  <c r="AX578" i="52"/>
  <c r="AX580" i="52"/>
  <c r="AX574" i="52"/>
  <c r="AX576" i="52"/>
  <c r="AX583" i="52"/>
  <c r="AX441" i="52"/>
  <c r="AX572" i="52"/>
  <c r="AX4" i="52"/>
  <c r="AX562" i="52"/>
  <c r="AX563" i="52"/>
  <c r="AX559" i="52"/>
  <c r="AX561" i="52"/>
  <c r="AX565" i="52"/>
  <c r="AX569" i="52"/>
  <c r="AX571" i="52"/>
  <c r="AX566" i="52"/>
  <c r="AX567" i="52"/>
  <c r="AX442" i="52"/>
  <c r="AX456" i="52"/>
  <c r="AX457" i="52"/>
  <c r="AX21" i="52"/>
  <c r="AX453" i="52"/>
  <c r="AX454" i="52"/>
  <c r="AX460" i="52"/>
  <c r="AX465" i="52"/>
  <c r="AX467" i="52"/>
  <c r="AX32" i="52"/>
  <c r="AX461" i="52"/>
  <c r="AX35" i="52"/>
  <c r="AX463" i="52"/>
  <c r="AX41" i="52"/>
  <c r="AX452" i="52"/>
  <c r="AX43" i="52"/>
  <c r="AX445" i="52"/>
  <c r="AX46" i="52"/>
  <c r="AX446" i="52"/>
  <c r="AX443" i="52"/>
  <c r="AX444" i="52"/>
  <c r="AX53" i="52"/>
  <c r="AX447" i="52"/>
  <c r="AX450" i="52"/>
  <c r="AX96" i="52"/>
  <c r="AX451" i="52"/>
  <c r="AX448" i="52"/>
  <c r="AX117" i="52"/>
  <c r="AX449" i="52"/>
  <c r="AX128" i="52"/>
  <c r="AX136" i="52"/>
  <c r="AX141" i="52"/>
  <c r="AX151" i="52"/>
  <c r="AX73" i="52"/>
  <c r="AX7" i="52"/>
  <c r="AX13" i="52"/>
  <c r="AX16" i="52"/>
  <c r="AX589" i="52"/>
  <c r="AX19" i="52"/>
  <c r="AX590" i="52"/>
  <c r="AX595" i="52"/>
  <c r="AX596" i="52"/>
  <c r="AX591" i="52"/>
  <c r="AX592" i="52"/>
  <c r="AX594" i="52"/>
  <c r="AX520" i="52"/>
  <c r="AX518" i="52"/>
  <c r="AX553" i="52"/>
  <c r="AX540" i="52"/>
  <c r="AX558" i="52"/>
  <c r="AX529" i="52"/>
  <c r="AX544" i="52"/>
  <c r="AX547" i="52"/>
  <c r="AX522" i="52"/>
  <c r="AX524" i="52"/>
  <c r="AX429" i="52"/>
  <c r="AX439" i="52"/>
  <c r="AX416" i="52"/>
  <c r="AX426" i="52"/>
  <c r="AX428" i="52"/>
  <c r="AX494" i="52"/>
  <c r="AX535" i="52"/>
  <c r="AX506" i="52"/>
  <c r="AX511" i="52"/>
  <c r="AX68" i="52"/>
  <c r="AX9" i="52"/>
  <c r="AX92" i="52"/>
  <c r="AX114" i="52"/>
  <c r="AX72" i="52"/>
  <c r="AX227" i="52"/>
  <c r="AX505" i="52"/>
  <c r="AX383" i="52"/>
  <c r="AX386" i="52"/>
  <c r="AX389" i="52"/>
  <c r="AX381" i="52"/>
  <c r="AX378" i="52"/>
  <c r="AX399" i="52"/>
  <c r="AX404" i="52"/>
  <c r="AX396" i="52"/>
  <c r="AX372" i="52"/>
  <c r="AX477" i="52"/>
  <c r="AX480" i="52"/>
  <c r="AX367" i="52"/>
  <c r="AX365" i="52"/>
  <c r="AX357" i="52"/>
  <c r="AX361" i="52"/>
  <c r="AX363" i="52"/>
  <c r="AX593" i="52"/>
  <c r="AX135" i="52"/>
  <c r="AX222" i="52"/>
  <c r="AX171" i="52"/>
  <c r="AX48" i="52"/>
  <c r="AX93" i="52"/>
  <c r="AX22" i="52"/>
  <c r="AX50" i="52"/>
  <c r="AX301" i="52"/>
  <c r="AX304" i="52"/>
  <c r="AX307" i="52"/>
  <c r="AX293" i="52"/>
  <c r="AX130" i="52"/>
  <c r="AX568" i="52"/>
  <c r="AX308" i="52"/>
  <c r="AX176" i="52"/>
  <c r="AX296" i="52"/>
  <c r="AX302" i="52"/>
  <c r="AX299" i="52"/>
  <c r="AX300" i="52"/>
  <c r="AX295" i="52"/>
  <c r="AX82" i="52"/>
  <c r="AX248" i="52"/>
  <c r="AX579" i="52"/>
  <c r="AX242" i="52"/>
  <c r="AX570" i="52"/>
  <c r="AX581" i="52"/>
  <c r="AX260" i="52"/>
  <c r="AX573" i="52"/>
  <c r="AX264" i="52"/>
  <c r="AX250" i="52"/>
  <c r="AX577" i="52"/>
  <c r="AX584" i="52"/>
  <c r="AX142" i="52"/>
  <c r="AX69" i="52"/>
  <c r="AX71" i="52"/>
  <c r="AX234" i="52"/>
  <c r="AX335" i="52"/>
  <c r="AX586" i="52"/>
  <c r="AX466" i="52"/>
  <c r="AX458" i="52"/>
  <c r="AX179" i="52"/>
  <c r="AX294" i="52"/>
  <c r="AX560" i="52"/>
  <c r="AX469" i="52"/>
  <c r="AX471" i="52"/>
  <c r="AX219" i="52"/>
  <c r="AX217" i="52"/>
  <c r="AX258" i="52"/>
  <c r="AX292" i="52"/>
  <c r="AX230" i="52"/>
  <c r="AX276" i="52"/>
  <c r="AX198" i="52"/>
  <c r="AX201" i="52"/>
  <c r="AX212" i="52"/>
  <c r="AX214" i="52"/>
  <c r="AX483" i="52"/>
  <c r="AX359" i="52"/>
  <c r="AX391" i="52"/>
  <c r="AX394" i="52"/>
  <c r="AX379" i="52"/>
  <c r="AX427" i="52"/>
  <c r="AX418" i="52"/>
  <c r="AX516" i="52"/>
  <c r="AX534" i="52"/>
  <c r="AX455" i="52"/>
  <c r="AX588" i="52"/>
  <c r="AX482" i="52"/>
  <c r="AX464" i="52"/>
  <c r="AX459" i="52"/>
  <c r="AX551" i="52"/>
  <c r="AX554" i="52"/>
  <c r="AX538" i="52"/>
  <c r="AX582" i="52"/>
  <c r="AX585" i="52"/>
  <c r="AX587" i="52"/>
  <c r="AX564" i="52"/>
  <c r="AX203" i="52"/>
  <c r="AX205" i="52"/>
  <c r="AX208" i="52"/>
  <c r="AX194" i="52"/>
  <c r="AX199" i="52"/>
  <c r="AX106" i="52"/>
  <c r="AX104" i="52"/>
  <c r="AX309" i="52"/>
  <c r="AX338" i="52"/>
  <c r="AX320" i="52"/>
  <c r="AX223" i="52"/>
  <c r="AX220" i="52"/>
  <c r="AX225" i="52"/>
  <c r="AX279" i="52"/>
  <c r="AX231" i="52"/>
  <c r="AX345" i="52"/>
  <c r="AX51" i="52"/>
  <c r="AX245" i="52"/>
  <c r="AX11" i="52"/>
  <c r="AX23" i="52"/>
  <c r="AX20" i="52"/>
  <c r="AX137" i="52"/>
  <c r="AX119" i="52"/>
  <c r="AX64" i="52"/>
  <c r="AX63" i="52"/>
  <c r="AX376" i="52"/>
  <c r="AX370" i="52"/>
  <c r="AX374" i="52"/>
  <c r="AX474" i="52"/>
  <c r="AX177" i="52"/>
  <c r="AX392" i="52"/>
  <c r="AX384" i="52"/>
  <c r="AX400" i="52"/>
  <c r="AX500" i="52"/>
  <c r="AX556" i="52"/>
  <c r="AX575" i="52"/>
  <c r="AX486" i="52"/>
  <c r="AX38" i="52"/>
  <c r="AX36" i="52"/>
  <c r="AX55" i="52"/>
  <c r="AX76" i="52"/>
  <c r="AX74" i="52"/>
  <c r="AX144" i="52"/>
  <c r="AX138" i="52"/>
  <c r="AX190" i="52"/>
  <c r="AX172" i="52"/>
  <c r="AX187" i="52"/>
  <c r="AX169" i="52"/>
  <c r="AX185" i="52"/>
  <c r="AX189" i="52"/>
  <c r="AX192" i="52"/>
  <c r="AX191" i="52"/>
  <c r="AX163" i="52"/>
  <c r="AX165" i="52"/>
  <c r="AX268" i="52"/>
  <c r="AX174" i="52"/>
  <c r="AX275" i="52"/>
  <c r="AX188" i="52"/>
  <c r="AX167" i="52"/>
  <c r="AX158" i="52"/>
  <c r="AD112" i="54" l="1"/>
  <c r="AD503" i="54"/>
  <c r="AD389" i="54"/>
  <c r="AD414" i="54"/>
  <c r="AD747" i="54"/>
  <c r="AD746" i="54"/>
  <c r="AD745" i="54"/>
  <c r="AD744" i="54"/>
  <c r="AD528" i="54"/>
  <c r="AD563" i="54"/>
  <c r="AD152" i="54"/>
  <c r="AD277" i="54"/>
  <c r="AD150" i="54"/>
  <c r="AD388" i="54"/>
  <c r="AD387" i="54"/>
  <c r="AD386" i="54"/>
  <c r="AD385" i="54"/>
  <c r="AD384" i="54"/>
  <c r="AD151" i="54"/>
  <c r="AD23" i="54"/>
  <c r="AD270" i="54"/>
  <c r="AD84" i="54"/>
  <c r="AD223" i="54"/>
  <c r="AD182" i="54"/>
  <c r="AD669" i="54"/>
  <c r="AD668" i="54"/>
  <c r="AD667" i="54"/>
  <c r="AD666" i="54"/>
  <c r="AD665" i="54"/>
  <c r="AD664" i="54"/>
  <c r="AD29" i="54"/>
  <c r="AD328" i="54"/>
  <c r="AD663" i="54"/>
  <c r="AD116" i="54"/>
  <c r="AD55" i="54"/>
  <c r="AD30" i="54"/>
  <c r="AD21" i="54"/>
  <c r="AD20" i="54"/>
  <c r="AD19" i="54"/>
  <c r="AD125" i="54"/>
  <c r="AD408" i="54"/>
  <c r="AD535" i="54"/>
  <c r="AD42" i="54"/>
  <c r="AD108" i="54"/>
  <c r="AD193" i="54"/>
  <c r="AD777" i="54"/>
  <c r="AD776" i="54"/>
  <c r="AD775" i="54"/>
  <c r="AD62" i="54"/>
  <c r="AD556" i="54"/>
  <c r="AD661" i="54"/>
  <c r="AD660" i="54"/>
  <c r="AD774" i="54"/>
  <c r="AD18" i="54"/>
  <c r="AD773" i="54"/>
  <c r="AD383" i="54"/>
  <c r="AD31" i="54"/>
  <c r="AD73" i="54"/>
  <c r="AD146" i="54"/>
  <c r="AD41" i="54"/>
  <c r="AD232" i="54"/>
  <c r="AD327" i="54"/>
  <c r="AD367" i="54"/>
  <c r="AD363" i="54"/>
  <c r="AD279" i="54"/>
  <c r="AD338" i="54"/>
  <c r="AD315" i="54"/>
  <c r="AD234" i="54"/>
  <c r="AD566" i="54"/>
  <c r="AD407" i="54"/>
  <c r="AD48" i="54"/>
  <c r="AD679" i="54"/>
  <c r="AD678" i="54"/>
  <c r="AD676" i="54"/>
  <c r="AD675" i="54"/>
  <c r="AD674" i="54"/>
  <c r="AD673" i="54"/>
  <c r="AD672" i="54"/>
  <c r="AD22" i="54"/>
  <c r="AD772" i="54"/>
  <c r="AD316" i="54"/>
  <c r="AD771" i="54"/>
  <c r="AD313" i="54"/>
  <c r="AD356" i="54"/>
  <c r="AD541" i="54"/>
  <c r="AD596" i="54"/>
  <c r="AD610" i="54"/>
  <c r="AD461" i="54"/>
  <c r="AD290" i="54"/>
  <c r="AD480" i="54"/>
  <c r="AD571" i="54"/>
  <c r="AD54" i="54"/>
  <c r="AD76" i="54"/>
  <c r="AD88" i="54"/>
  <c r="AD266" i="54"/>
  <c r="AD14" i="54"/>
  <c r="AD190" i="54"/>
  <c r="AD616" i="54"/>
  <c r="AD135" i="54"/>
  <c r="AD44" i="54"/>
  <c r="AD493" i="54"/>
  <c r="AD403" i="54"/>
  <c r="AD98" i="54"/>
  <c r="AD104" i="54"/>
  <c r="AD231" i="54"/>
  <c r="AD302" i="54"/>
  <c r="AD87" i="54"/>
  <c r="AD86" i="54"/>
  <c r="AD233" i="54"/>
  <c r="AD205" i="54"/>
  <c r="AD442" i="54"/>
  <c r="AD51" i="54"/>
  <c r="AD545" i="54"/>
  <c r="AD544" i="54"/>
  <c r="AD89" i="54"/>
  <c r="AD245" i="54"/>
  <c r="AD332" i="54"/>
  <c r="AD647" i="54"/>
  <c r="AD644" i="54"/>
  <c r="AD643" i="54"/>
  <c r="AD642" i="54"/>
  <c r="AD641" i="54"/>
  <c r="AD640" i="54"/>
  <c r="AD639" i="54"/>
  <c r="AD636" i="54"/>
  <c r="AD630" i="54"/>
  <c r="AD629" i="54"/>
  <c r="AD794" i="54"/>
  <c r="AD793" i="54"/>
  <c r="AD792" i="54"/>
  <c r="AD628" i="54"/>
  <c r="AD294" i="54"/>
  <c r="AD546" i="54"/>
  <c r="AD440" i="54"/>
  <c r="AD77" i="54"/>
  <c r="AD128" i="54"/>
  <c r="AD16" i="54"/>
  <c r="AD361" i="54"/>
  <c r="AD560" i="54"/>
  <c r="AD519" i="54"/>
  <c r="AD499" i="54"/>
  <c r="AD99" i="54"/>
  <c r="AD209" i="54"/>
  <c r="AD291" i="54"/>
  <c r="AD49" i="54"/>
  <c r="AD215" i="54"/>
  <c r="AD311" i="54"/>
  <c r="AD444" i="54"/>
  <c r="AD455" i="54"/>
  <c r="AD521" i="54"/>
  <c r="AD101" i="54"/>
  <c r="AD53" i="54"/>
  <c r="AD289" i="54"/>
  <c r="AD240" i="54"/>
  <c r="AD698" i="54"/>
  <c r="AD697" i="54"/>
  <c r="AD696" i="54"/>
  <c r="AD695" i="54"/>
  <c r="AD264" i="54"/>
  <c r="AD482" i="54"/>
  <c r="AD504" i="54"/>
  <c r="AD71" i="54"/>
  <c r="AD481" i="54"/>
  <c r="AD187" i="54"/>
  <c r="AD145" i="54"/>
  <c r="AD659" i="54"/>
  <c r="AD429" i="54"/>
  <c r="AD149" i="54"/>
  <c r="AD416" i="54"/>
  <c r="AD199" i="54"/>
  <c r="AD398" i="54"/>
  <c r="AD399" i="54"/>
  <c r="AD341" i="54"/>
  <c r="AD454" i="54"/>
  <c r="AD453" i="54"/>
  <c r="AD452" i="54"/>
  <c r="AD451" i="54"/>
  <c r="AD450" i="54"/>
  <c r="AD144" i="54"/>
  <c r="AD693" i="54"/>
  <c r="AD467" i="54"/>
  <c r="AD365" i="54"/>
  <c r="AD527" i="54"/>
  <c r="AD194" i="54"/>
  <c r="AD448" i="54"/>
  <c r="AD304" i="54"/>
  <c r="AD583" i="54"/>
  <c r="AD559" i="54"/>
  <c r="AD592" i="54"/>
  <c r="AD565" i="54"/>
  <c r="AD404" i="54"/>
  <c r="AD122" i="54"/>
  <c r="AD27" i="54"/>
  <c r="AD26" i="54"/>
  <c r="AD25" i="54"/>
  <c r="AD568" i="54"/>
  <c r="AD382" i="54"/>
  <c r="AD218" i="54"/>
  <c r="AD296" i="54"/>
  <c r="AD658" i="54"/>
  <c r="AD474" i="54"/>
  <c r="AD248" i="54"/>
  <c r="AD75" i="54"/>
  <c r="AD68" i="54"/>
  <c r="AD39" i="54"/>
  <c r="AD106" i="54"/>
  <c r="AD732" i="54"/>
  <c r="AD731" i="54"/>
  <c r="AD516" i="54"/>
  <c r="AD335" i="54"/>
  <c r="AD168" i="54"/>
  <c r="AD608" i="54"/>
  <c r="AD64" i="54"/>
  <c r="AD435" i="54"/>
  <c r="AD57" i="54"/>
  <c r="AD143" i="54"/>
  <c r="AD299" i="54"/>
  <c r="AD314" i="54"/>
  <c r="AD246" i="54"/>
  <c r="AD337" i="54"/>
  <c r="AD692" i="54"/>
  <c r="AD422" i="54"/>
  <c r="AD123" i="54"/>
  <c r="AD230" i="54"/>
  <c r="AD340" i="54"/>
  <c r="AD724" i="54"/>
  <c r="AD790" i="54"/>
  <c r="AD723" i="54"/>
  <c r="AD789" i="54"/>
  <c r="AD722" i="54"/>
  <c r="AD788" i="54"/>
  <c r="AD721" i="54"/>
  <c r="AD720" i="54"/>
  <c r="AD719" i="54"/>
  <c r="AD718" i="54"/>
  <c r="AD717" i="54"/>
  <c r="AD716" i="54"/>
  <c r="AD787" i="54"/>
  <c r="AD715" i="54"/>
  <c r="AD786" i="54"/>
  <c r="AD222" i="54"/>
  <c r="AD13" i="54"/>
  <c r="AD572" i="54"/>
  <c r="AD711" i="54"/>
  <c r="AD710" i="54"/>
  <c r="AD709" i="54"/>
  <c r="AD708" i="54"/>
  <c r="AD707" i="54"/>
  <c r="AD706" i="54"/>
  <c r="AD705" i="54"/>
  <c r="AD704" i="54"/>
  <c r="AD703" i="54"/>
  <c r="AD702" i="54"/>
  <c r="AD701" i="54"/>
  <c r="AD700" i="54"/>
  <c r="AD142" i="54"/>
  <c r="AD449" i="54"/>
  <c r="AD208" i="54"/>
  <c r="AD401" i="54"/>
  <c r="AD15" i="54"/>
  <c r="AD114" i="54"/>
  <c r="AD575" i="54"/>
  <c r="AD574" i="54"/>
  <c r="AD247" i="54"/>
  <c r="AD130" i="54"/>
  <c r="AD161" i="54"/>
  <c r="AD627" i="54"/>
  <c r="AD295" i="54"/>
  <c r="AD349" i="54"/>
  <c r="AD755" i="54"/>
  <c r="AD263" i="54"/>
  <c r="AD265" i="54"/>
  <c r="AD93" i="54"/>
  <c r="AD131" i="54"/>
  <c r="AD623" i="54"/>
  <c r="AD530" i="54"/>
  <c r="AD368" i="54"/>
  <c r="AD426" i="54"/>
  <c r="AD604" i="54"/>
  <c r="AD409" i="54"/>
  <c r="AD188" i="54"/>
  <c r="AD58" i="54"/>
  <c r="AD350" i="54"/>
  <c r="AD778" i="54"/>
  <c r="AD424" i="54"/>
  <c r="AD319" i="54"/>
  <c r="AD380" i="54"/>
  <c r="AD235" i="54"/>
  <c r="AD236" i="54"/>
  <c r="AD24" i="54"/>
  <c r="AD237" i="54"/>
  <c r="AD657" i="54"/>
  <c r="AD498" i="54"/>
  <c r="AD439" i="54"/>
  <c r="AD754" i="54"/>
  <c r="AD441" i="54"/>
  <c r="AD555" i="54"/>
  <c r="AD501" i="54"/>
  <c r="AD621" i="54"/>
  <c r="AD613" i="54"/>
  <c r="AD63" i="54"/>
  <c r="AD124" i="54"/>
  <c r="AD514" i="54"/>
  <c r="AD513" i="54"/>
  <c r="AD512" i="54"/>
  <c r="AD511" i="54"/>
  <c r="AD510" i="54"/>
  <c r="AD509" i="54"/>
  <c r="AD508" i="54"/>
  <c r="AD691" i="54"/>
  <c r="AD60" i="54"/>
  <c r="AD111" i="54"/>
  <c r="AD543" i="54"/>
  <c r="AD542" i="54"/>
  <c r="AD534" i="54"/>
  <c r="AD154" i="54"/>
  <c r="AD318" i="54"/>
  <c r="AD47" i="54"/>
  <c r="AD532" i="54"/>
  <c r="AD360" i="54"/>
  <c r="AD203" i="54"/>
  <c r="AD347" i="54"/>
  <c r="AD670" i="54"/>
  <c r="AD459" i="54"/>
  <c r="AD518" i="54"/>
  <c r="AD132" i="54"/>
  <c r="AD83" i="54"/>
  <c r="AD298" i="54"/>
  <c r="AD191" i="54"/>
  <c r="AD100" i="54"/>
  <c r="AD11" i="54"/>
  <c r="AD207" i="54"/>
  <c r="AD554" i="54"/>
  <c r="AD195" i="54"/>
  <c r="AD200" i="54"/>
  <c r="AD275" i="54"/>
  <c r="AD46" i="54"/>
  <c r="AD411" i="54"/>
  <c r="AD216" i="54"/>
  <c r="AD284" i="54"/>
  <c r="AD40" i="54"/>
  <c r="AD244" i="54"/>
  <c r="AD67" i="54"/>
  <c r="AD334" i="54"/>
  <c r="AD35" i="54"/>
  <c r="AD753" i="54"/>
  <c r="AD374" i="54"/>
  <c r="AD278" i="54"/>
  <c r="AD271" i="54"/>
  <c r="AD186" i="54"/>
  <c r="AD180" i="54"/>
  <c r="AD769" i="54"/>
  <c r="AD655" i="54"/>
  <c r="AD500" i="54"/>
  <c r="AD652" i="54"/>
  <c r="AD317" i="54"/>
  <c r="AD82" i="54"/>
  <c r="AD699" i="54"/>
  <c r="AD329" i="54"/>
  <c r="AD750" i="54"/>
  <c r="AD515" i="54"/>
  <c r="AD517" i="54"/>
  <c r="AD539" i="54"/>
  <c r="AD288" i="54"/>
  <c r="AD72" i="54"/>
  <c r="AD417" i="54"/>
  <c r="AD479" i="54"/>
  <c r="AD478" i="54"/>
  <c r="AD227" i="54"/>
  <c r="AD443" i="54"/>
  <c r="AD192" i="54"/>
  <c r="AD615" i="54"/>
  <c r="AD526" i="54"/>
  <c r="AD749" i="54"/>
  <c r="AD748" i="54"/>
  <c r="AD118" i="54"/>
  <c r="AD52" i="54"/>
  <c r="AD309" i="54"/>
  <c r="AD308" i="54"/>
  <c r="AD241" i="54"/>
  <c r="AD445" i="54"/>
  <c r="AD737" i="54"/>
  <c r="AD736" i="54"/>
  <c r="AD735" i="54"/>
  <c r="AD734" i="54"/>
  <c r="AD733" i="54"/>
  <c r="AD492" i="54"/>
  <c r="AD225" i="54"/>
  <c r="AD394" i="54"/>
  <c r="AD242" i="54"/>
  <c r="AD59" i="54"/>
  <c r="AD562" i="54"/>
  <c r="AD267" i="54"/>
  <c r="AD280" i="54"/>
  <c r="AD333" i="54"/>
  <c r="AD185" i="54"/>
  <c r="AD326" i="54"/>
  <c r="AD336" i="54"/>
  <c r="AD339" i="54"/>
  <c r="AD323" i="54"/>
  <c r="AD312" i="54"/>
  <c r="AD201" i="54"/>
  <c r="AD358" i="54"/>
  <c r="AD344" i="54"/>
  <c r="AD446" i="54"/>
  <c r="AD552" i="54"/>
  <c r="AD410" i="54"/>
  <c r="AD110" i="54"/>
  <c r="AD148" i="54"/>
  <c r="AD147" i="54"/>
  <c r="AD392" i="54"/>
  <c r="AD211" i="54"/>
  <c r="AD210" i="54"/>
  <c r="AD395" i="54"/>
  <c r="AD396" i="54"/>
  <c r="AD456" i="54"/>
  <c r="AD625" i="54"/>
  <c r="AD366" i="54"/>
  <c r="AD212" i="54"/>
  <c r="AD224" i="54"/>
  <c r="AD618" i="54"/>
  <c r="AD32" i="54"/>
  <c r="AD229" i="54"/>
  <c r="AD109" i="54"/>
  <c r="AD253" i="54"/>
  <c r="AD430" i="54"/>
  <c r="AD43" i="54"/>
  <c r="AD507" i="54"/>
  <c r="AD579" i="54"/>
  <c r="AD272" i="54"/>
  <c r="AD353" i="54"/>
  <c r="AD273" i="54"/>
  <c r="AD239" i="54"/>
  <c r="AD688" i="54"/>
  <c r="AD206" i="54"/>
  <c r="AD243" i="54"/>
  <c r="AD687" i="54"/>
  <c r="AD325" i="54"/>
  <c r="AD287" i="54"/>
  <c r="AD281" i="54"/>
  <c r="AD286" i="54"/>
  <c r="AD607" i="54"/>
  <c r="AD139" i="54"/>
  <c r="AD140" i="54"/>
  <c r="AD141" i="54"/>
  <c r="AD74" i="54"/>
  <c r="AD292" i="54"/>
  <c r="AD522" i="54"/>
  <c r="AD466" i="54"/>
  <c r="AD220" i="54"/>
  <c r="AD330" i="54"/>
  <c r="AD153" i="54"/>
  <c r="AD348" i="54"/>
  <c r="AD685" i="54"/>
  <c r="AD50" i="54"/>
  <c r="AD283" i="54"/>
  <c r="AD331" i="54"/>
  <c r="AD34" i="54"/>
  <c r="AD626" i="54"/>
  <c r="AD591" i="54"/>
  <c r="AD458" i="54"/>
  <c r="AD189" i="54"/>
  <c r="AD650" i="54"/>
  <c r="AD36" i="54"/>
  <c r="AD115" i="54"/>
  <c r="AD594" i="54"/>
  <c r="AD321" i="54"/>
  <c r="AD113" i="54"/>
  <c r="AD683" i="54"/>
  <c r="AD520" i="54"/>
  <c r="AD66" i="54"/>
  <c r="AD221" i="54"/>
  <c r="AD784" i="54"/>
  <c r="AD729" i="54"/>
  <c r="AD728" i="54"/>
  <c r="AD783" i="54"/>
  <c r="AD727" i="54"/>
  <c r="AD138" i="54"/>
  <c r="AD576" i="54"/>
  <c r="AD577" i="54"/>
  <c r="AD796" i="54"/>
  <c r="AD798" i="54"/>
  <c r="AD33" i="54"/>
  <c r="AD553" i="54"/>
  <c r="AD217" i="54"/>
  <c r="AD9" i="54"/>
  <c r="AD204" i="54"/>
  <c r="AD342" i="54"/>
  <c r="AD476" i="54"/>
  <c r="AD475" i="54"/>
  <c r="AD268" i="54"/>
  <c r="AD214" i="54"/>
  <c r="AD529" i="54"/>
  <c r="AD228" i="54"/>
  <c r="AD126" i="54"/>
  <c r="AD276" i="54"/>
  <c r="AD181" i="54"/>
  <c r="AD415" i="54"/>
  <c r="AD782" i="54"/>
  <c r="AD714" i="54"/>
  <c r="AD406" i="54"/>
  <c r="AD117" i="54"/>
  <c r="AD202" i="54"/>
  <c r="AD343" i="54"/>
  <c r="AD617" i="54"/>
  <c r="AD45" i="54"/>
  <c r="AD61" i="54"/>
  <c r="AD107" i="54"/>
  <c r="AD127" i="54"/>
  <c r="AD506" i="54"/>
  <c r="AD91" i="54"/>
  <c r="AD90" i="54"/>
  <c r="AD219" i="54"/>
  <c r="AD740" i="54"/>
  <c r="AD739" i="54"/>
  <c r="AD397" i="54"/>
  <c r="AD436" i="54"/>
  <c r="AD738" i="54"/>
  <c r="AD226" i="54"/>
  <c r="AD390" i="54"/>
  <c r="AD79" i="54"/>
  <c r="AD600" i="54"/>
  <c r="AD614" i="54"/>
  <c r="AD471" i="54"/>
  <c r="AD282" i="54"/>
  <c r="AD381" i="54"/>
  <c r="AD536" i="54"/>
  <c r="AD423" i="54"/>
  <c r="AD133" i="54"/>
  <c r="AD570" i="54"/>
  <c r="AD198" i="54"/>
  <c r="AD297" i="54"/>
  <c r="AD531" i="54"/>
  <c r="AD238" i="54"/>
  <c r="AD420" i="54"/>
  <c r="AD463" i="54"/>
  <c r="AD421" i="54"/>
  <c r="AD119" i="54"/>
  <c r="AD28" i="54"/>
  <c r="AD578" i="54"/>
  <c r="AD460" i="54"/>
  <c r="AD540" i="54"/>
  <c r="AD601" i="54"/>
  <c r="AD320" i="54"/>
  <c r="AD184" i="54"/>
  <c r="AD413" i="54"/>
  <c r="AD490" i="54"/>
  <c r="AD486" i="54"/>
  <c r="AD483" i="54"/>
  <c r="AD129" i="54"/>
  <c r="AD197" i="54"/>
  <c r="AD438" i="54"/>
  <c r="AD324" i="54"/>
  <c r="AD593" i="54"/>
  <c r="AD300" i="54"/>
  <c r="AD433" i="54"/>
  <c r="AD322" i="54"/>
  <c r="AD183" i="54"/>
  <c r="AD285" i="54"/>
  <c r="AD599" i="54"/>
  <c r="AD525" i="54"/>
  <c r="AD274" i="54"/>
  <c r="AD469" i="54"/>
  <c r="AD293" i="54"/>
  <c r="AD680" i="54"/>
  <c r="AD169" i="54"/>
  <c r="AD595" i="54"/>
  <c r="AD213" i="54"/>
  <c r="AD269" i="54"/>
  <c r="AD346" i="54"/>
  <c r="AD671" i="54"/>
  <c r="AD537" i="54"/>
  <c r="AD196" i="54"/>
  <c r="AD96" i="54"/>
  <c r="AD95" i="54"/>
  <c r="AD94" i="54"/>
  <c r="AD547" i="54"/>
  <c r="AD80" i="54"/>
  <c r="AD378" i="54"/>
  <c r="BL378" i="54" l="1"/>
  <c r="BL80" i="54"/>
  <c r="BL547" i="54"/>
  <c r="BL10" i="54"/>
  <c r="BL249" i="54"/>
  <c r="BL94" i="54"/>
  <c r="BL95" i="54"/>
  <c r="BL96" i="54"/>
  <c r="BL196" i="54"/>
  <c r="BL537" i="54"/>
  <c r="BL495" i="54"/>
  <c r="BL158" i="54"/>
  <c r="BL671" i="54"/>
  <c r="BL346" i="54"/>
  <c r="BL759" i="54"/>
  <c r="BL269" i="54"/>
  <c r="BL65" i="54"/>
  <c r="BL213" i="54"/>
  <c r="BL595" i="54"/>
  <c r="BL169" i="54"/>
  <c r="BL680" i="54"/>
  <c r="BL293" i="54"/>
  <c r="BL469" i="54"/>
  <c r="BL171" i="54"/>
  <c r="BL412" i="54"/>
  <c r="BL274" i="54"/>
  <c r="BL525" i="54"/>
  <c r="BL599" i="54"/>
  <c r="BL285" i="54"/>
  <c r="BL533" i="54"/>
  <c r="BL370" i="54"/>
  <c r="BL359" i="54"/>
  <c r="BL183" i="54"/>
  <c r="BL322" i="54"/>
  <c r="BL433" i="54"/>
  <c r="BL300" i="54"/>
  <c r="BL593" i="54"/>
  <c r="BL779" i="54"/>
  <c r="BL726" i="54"/>
  <c r="BL760" i="54"/>
  <c r="BL324" i="54"/>
  <c r="BL438" i="54"/>
  <c r="BL197" i="54"/>
  <c r="BL129" i="54"/>
  <c r="BL483" i="54"/>
  <c r="BL484" i="54"/>
  <c r="BL485" i="54"/>
  <c r="BL486" i="54"/>
  <c r="BL487" i="54"/>
  <c r="BL488" i="54"/>
  <c r="BL489" i="54"/>
  <c r="BL490" i="54"/>
  <c r="BL491" i="54"/>
  <c r="BL413" i="54"/>
  <c r="BL17" i="54"/>
  <c r="BL184" i="54"/>
  <c r="BL619" i="54"/>
  <c r="BL320" i="54"/>
  <c r="BL581" i="54"/>
  <c r="BL601" i="54"/>
  <c r="BL569" i="54"/>
  <c r="BL761" i="54"/>
  <c r="BL540" i="54"/>
  <c r="BL762" i="54"/>
  <c r="BL763" i="54"/>
  <c r="BL496" i="54"/>
  <c r="BL609" i="54"/>
  <c r="BL460" i="54"/>
  <c r="BL578" i="54"/>
  <c r="BL28" i="54"/>
  <c r="BL119" i="54"/>
  <c r="BL421" i="54"/>
  <c r="BL4" i="54"/>
  <c r="BL463" i="54"/>
  <c r="BL420" i="54"/>
  <c r="BL238" i="54"/>
  <c r="BL531" i="54"/>
  <c r="BL297" i="54"/>
  <c r="BL425" i="54"/>
  <c r="BL198" i="54"/>
  <c r="BL570" i="54"/>
  <c r="BL133" i="54"/>
  <c r="BL423" i="54"/>
  <c r="BL536" i="54"/>
  <c r="BL381" i="54"/>
  <c r="BL282" i="54"/>
  <c r="BL471" i="54"/>
  <c r="BL614" i="54"/>
  <c r="BL120" i="54"/>
  <c r="BL600" i="54"/>
  <c r="BL79" i="54"/>
  <c r="BL390" i="54"/>
  <c r="BL226" i="54"/>
  <c r="BL738" i="54"/>
  <c r="BL436" i="54"/>
  <c r="BL397" i="54"/>
  <c r="BL739" i="54"/>
  <c r="BL740" i="54"/>
  <c r="BL219" i="54"/>
  <c r="BL90" i="54"/>
  <c r="BL91" i="54"/>
  <c r="BL166" i="54"/>
  <c r="BL506" i="54"/>
  <c r="BL127" i="54"/>
  <c r="BL589" i="54"/>
  <c r="BL107" i="54"/>
  <c r="BL5" i="54"/>
  <c r="BL61" i="54"/>
  <c r="BL45" i="54"/>
  <c r="BL780" i="54"/>
  <c r="BL712" i="54"/>
  <c r="BL713" i="54"/>
  <c r="BL781" i="54"/>
  <c r="BL617" i="54"/>
  <c r="BL343" i="54"/>
  <c r="BL202" i="54"/>
  <c r="BL117" i="54"/>
  <c r="BL406" i="54"/>
  <c r="BL714" i="54"/>
  <c r="BL782" i="54"/>
  <c r="BL415" i="54"/>
  <c r="BL181" i="54"/>
  <c r="BL276" i="54"/>
  <c r="BL550" i="54"/>
  <c r="BL126" i="54"/>
  <c r="BL228" i="54"/>
  <c r="BL529" i="54"/>
  <c r="BL472" i="54"/>
  <c r="BL473" i="54"/>
  <c r="BL56" i="54"/>
  <c r="BL214" i="54"/>
  <c r="BL357" i="54"/>
  <c r="BL268" i="54"/>
  <c r="BL475" i="54"/>
  <c r="BL476" i="54"/>
  <c r="BL342" i="54"/>
  <c r="BL204" i="54"/>
  <c r="BL497" i="54"/>
  <c r="BL9" i="54"/>
  <c r="BL217" i="54"/>
  <c r="BL465" i="54"/>
  <c r="BL553" i="54"/>
  <c r="BL33" i="54"/>
  <c r="BL354" i="54"/>
  <c r="BL464" i="54"/>
  <c r="BL798" i="54"/>
  <c r="BL797" i="54"/>
  <c r="BL796" i="54"/>
  <c r="BL577" i="54"/>
  <c r="BL603" i="54"/>
  <c r="BL576" i="54"/>
  <c r="BL427" i="54"/>
  <c r="BL138" i="54"/>
  <c r="BL727" i="54"/>
  <c r="BL783" i="54"/>
  <c r="BL728" i="54"/>
  <c r="BL729" i="54"/>
  <c r="BL784" i="54"/>
  <c r="BL586" i="54"/>
  <c r="BL741" i="54"/>
  <c r="BL756" i="54"/>
  <c r="BL752" i="54"/>
  <c r="BL221" i="54"/>
  <c r="BL66" i="54"/>
  <c r="BL520" i="54"/>
  <c r="BL681" i="54"/>
  <c r="BL682" i="54"/>
  <c r="BL683" i="54"/>
  <c r="BL684" i="54"/>
  <c r="BL113" i="54"/>
  <c r="BL321" i="54"/>
  <c r="BL594" i="54"/>
  <c r="BL115" i="54"/>
  <c r="BL36" i="54"/>
  <c r="BL650" i="54"/>
  <c r="BL189" i="54"/>
  <c r="BL458" i="54"/>
  <c r="BL620" i="54"/>
  <c r="BL587" i="54"/>
  <c r="BL591" i="54"/>
  <c r="BL626" i="54"/>
  <c r="BL34" i="54"/>
  <c r="BL331" i="54"/>
  <c r="BL428" i="54"/>
  <c r="BL69" i="54"/>
  <c r="BL283" i="54"/>
  <c r="BL50" i="54"/>
  <c r="BL685" i="54"/>
  <c r="BL348" i="54"/>
  <c r="BL153" i="54"/>
  <c r="BL330" i="54"/>
  <c r="BL220" i="54"/>
  <c r="BL466" i="54"/>
  <c r="BL522" i="54"/>
  <c r="BL176" i="54"/>
  <c r="BL580" i="54"/>
  <c r="BL573" i="54"/>
  <c r="BL686" i="54"/>
  <c r="BL292" i="54"/>
  <c r="BL74" i="54"/>
  <c r="BL141" i="54"/>
  <c r="BL140" i="54"/>
  <c r="BL139" i="54"/>
  <c r="BL607" i="54"/>
  <c r="BL286" i="54"/>
  <c r="BL281" i="54"/>
  <c r="BL287" i="54"/>
  <c r="BL325" i="54"/>
  <c r="BL564" i="54"/>
  <c r="BL768" i="54"/>
  <c r="BL447" i="54"/>
  <c r="BL12" i="54"/>
  <c r="BL687" i="54"/>
  <c r="BL243" i="54"/>
  <c r="BL362" i="54"/>
  <c r="BL462" i="54"/>
  <c r="BL206" i="54"/>
  <c r="BL688" i="54"/>
  <c r="BL239" i="54"/>
  <c r="BL273" i="54"/>
  <c r="BL353" i="54"/>
  <c r="BL272" i="54"/>
  <c r="BL579" i="54"/>
  <c r="BL507" i="54"/>
  <c r="BL43" i="54"/>
  <c r="BL430" i="54"/>
  <c r="BL253" i="54"/>
  <c r="BL109" i="54"/>
  <c r="BL229" i="54"/>
  <c r="BL32" i="54"/>
  <c r="BL618" i="54"/>
  <c r="BL764" i="54"/>
  <c r="BL224" i="54"/>
  <c r="BL212" i="54"/>
  <c r="BL366" i="54"/>
  <c r="BL742" i="54"/>
  <c r="BL743" i="54"/>
  <c r="BL625" i="54"/>
  <c r="BL456" i="54"/>
  <c r="BL396" i="54"/>
  <c r="BL395" i="54"/>
  <c r="BL210" i="54"/>
  <c r="BL211" i="54"/>
  <c r="BL392" i="54"/>
  <c r="BL262" i="54"/>
  <c r="BL147" i="54"/>
  <c r="BL148" i="54"/>
  <c r="BL457" i="54"/>
  <c r="BL110" i="54"/>
  <c r="BL174" i="54"/>
  <c r="BL175" i="54"/>
  <c r="BL172" i="54"/>
  <c r="BL585" i="54"/>
  <c r="BL410" i="54"/>
  <c r="BL552" i="54"/>
  <c r="BL446" i="54"/>
  <c r="BL156" i="54"/>
  <c r="BL344" i="54"/>
  <c r="BL358" i="54"/>
  <c r="BL584" i="54"/>
  <c r="BL201" i="54"/>
  <c r="BL312" i="54"/>
  <c r="BL323" i="54"/>
  <c r="BL538" i="54"/>
  <c r="BL167" i="54"/>
  <c r="BL339" i="54"/>
  <c r="BL336" i="54"/>
  <c r="BL326" i="54"/>
  <c r="BL178" i="54"/>
  <c r="BL757" i="54"/>
  <c r="BL185" i="54"/>
  <c r="BL333" i="54"/>
  <c r="BL255" i="54"/>
  <c r="BL280" i="54"/>
  <c r="BL267" i="54"/>
  <c r="BL548" i="54"/>
  <c r="BL562" i="54"/>
  <c r="BL59" i="54"/>
  <c r="BL242" i="54"/>
  <c r="BL394" i="54"/>
  <c r="BL590" i="54"/>
  <c r="BL225" i="54"/>
  <c r="BL492" i="54"/>
  <c r="BL689" i="54"/>
  <c r="BL733" i="54"/>
  <c r="BL734" i="54"/>
  <c r="BL735" i="54"/>
  <c r="BL736" i="54"/>
  <c r="BL737" i="54"/>
  <c r="BL418" i="54"/>
  <c r="BL85" i="54"/>
  <c r="BL445" i="54"/>
  <c r="BL170" i="54"/>
  <c r="BL310" i="54"/>
  <c r="BL241" i="54"/>
  <c r="BL103" i="54"/>
  <c r="BL308" i="54"/>
  <c r="BL373" i="54"/>
  <c r="BL309" i="54"/>
  <c r="BL165" i="54"/>
  <c r="BL52" i="54"/>
  <c r="BL118" i="54"/>
  <c r="BL748" i="54"/>
  <c r="BL749" i="54"/>
  <c r="BL526" i="54"/>
  <c r="BL549" i="54"/>
  <c r="BL615" i="54"/>
  <c r="BL179" i="54"/>
  <c r="BL192" i="54"/>
  <c r="BL345" i="54"/>
  <c r="BL443" i="54"/>
  <c r="BL251" i="54"/>
  <c r="BL227" i="54"/>
  <c r="BL478" i="54"/>
  <c r="BL479" i="54"/>
  <c r="BL417" i="54"/>
  <c r="BL72" i="54"/>
  <c r="BL288" i="54"/>
  <c r="BL598" i="54"/>
  <c r="BL539" i="54"/>
  <c r="BL624" i="54"/>
  <c r="BL102" i="54"/>
  <c r="BL765" i="54"/>
  <c r="BL651" i="54"/>
  <c r="BL477" i="54"/>
  <c r="BL437" i="54"/>
  <c r="BL517" i="54"/>
  <c r="BL515" i="54"/>
  <c r="BL750" i="54"/>
  <c r="BL751" i="54"/>
  <c r="BL329" i="54"/>
  <c r="BL254" i="54"/>
  <c r="BL699" i="54"/>
  <c r="BL82" i="54"/>
  <c r="BL317" i="54"/>
  <c r="BL652" i="54"/>
  <c r="BL653" i="54"/>
  <c r="BL654" i="54"/>
  <c r="BL500" i="54"/>
  <c r="BL655" i="54"/>
  <c r="BL769" i="54"/>
  <c r="BL180" i="54"/>
  <c r="BL186" i="54"/>
  <c r="BL137" i="54"/>
  <c r="BL271" i="54"/>
  <c r="BL278" i="54"/>
  <c r="BL261" i="54"/>
  <c r="BL374" i="54"/>
  <c r="BL753" i="54"/>
  <c r="BL551" i="54"/>
  <c r="BL35" i="54"/>
  <c r="BL334" i="54"/>
  <c r="BL67" i="54"/>
  <c r="BL244" i="54"/>
  <c r="BL40" i="54"/>
  <c r="BL284" i="54"/>
  <c r="BL216" i="54"/>
  <c r="BL411" i="54"/>
  <c r="BL136" i="54"/>
  <c r="BL46" i="54"/>
  <c r="BL690" i="54"/>
  <c r="BL275" i="54"/>
  <c r="BL200" i="54"/>
  <c r="BL195" i="54"/>
  <c r="BL567" i="54"/>
  <c r="BL554" i="54"/>
  <c r="BL505" i="54"/>
  <c r="BL160" i="54"/>
  <c r="BL207" i="54"/>
  <c r="BL11" i="54"/>
  <c r="BL785" i="54"/>
  <c r="BL730" i="54"/>
  <c r="BL257" i="54"/>
  <c r="BL134" i="54"/>
  <c r="BL100" i="54"/>
  <c r="BL191" i="54"/>
  <c r="BL298" i="54"/>
  <c r="BL605" i="54"/>
  <c r="BL83" i="54"/>
  <c r="BL132" i="54"/>
  <c r="BL3" i="54"/>
  <c r="BL6" i="54"/>
  <c r="BL518" i="54"/>
  <c r="BL459" i="54"/>
  <c r="BL670" i="54"/>
  <c r="BL347" i="54"/>
  <c r="BL203" i="54"/>
  <c r="BL360" i="54"/>
  <c r="BL532" i="54"/>
  <c r="BL47" i="54"/>
  <c r="BL419" i="54"/>
  <c r="BL502" i="54"/>
  <c r="BL318" i="54"/>
  <c r="BL154" i="54"/>
  <c r="BL534" i="54"/>
  <c r="BL542" i="54"/>
  <c r="BL543" i="54"/>
  <c r="BL111" i="54"/>
  <c r="BL402" i="54"/>
  <c r="BL656" i="54"/>
  <c r="BL434" i="54"/>
  <c r="BL60" i="54"/>
  <c r="BL691" i="54"/>
  <c r="BL508" i="54"/>
  <c r="BL509" i="54"/>
  <c r="BL510" i="54"/>
  <c r="BL511" i="54"/>
  <c r="BL512" i="54"/>
  <c r="BL513" i="54"/>
  <c r="BL514" i="54"/>
  <c r="BL124" i="54"/>
  <c r="BL63" i="54"/>
  <c r="BL558" i="54"/>
  <c r="BL177" i="54"/>
  <c r="BL613" i="54"/>
  <c r="BL606" i="54"/>
  <c r="BL621" i="54"/>
  <c r="BL622" i="54"/>
  <c r="BL501" i="54"/>
  <c r="BL555" i="54"/>
  <c r="BL494" i="54"/>
  <c r="BL597" i="54"/>
  <c r="BL441" i="54"/>
  <c r="BL301" i="54"/>
  <c r="BL468" i="54"/>
  <c r="BL770" i="54"/>
  <c r="BL372" i="54"/>
  <c r="BL371" i="54"/>
  <c r="BL155" i="54"/>
  <c r="BL754" i="54"/>
  <c r="BL439" i="54"/>
  <c r="BL355" i="54"/>
  <c r="BL498" i="54"/>
  <c r="BL657" i="54"/>
  <c r="BL237" i="54"/>
  <c r="BL24" i="54"/>
  <c r="BL236" i="54"/>
  <c r="BL235" i="54"/>
  <c r="BL380" i="54"/>
  <c r="BL319" i="54"/>
  <c r="BL424" i="54"/>
  <c r="BL778" i="54"/>
  <c r="BL350" i="54"/>
  <c r="BL58" i="54"/>
  <c r="BL188" i="54"/>
  <c r="BL409" i="54"/>
  <c r="BL604" i="54"/>
  <c r="BL426" i="54"/>
  <c r="BL368" i="54"/>
  <c r="BL105" i="54"/>
  <c r="BL530" i="54"/>
  <c r="BL623" i="54"/>
  <c r="BL131" i="54"/>
  <c r="BL93" i="54"/>
  <c r="BL92" i="54"/>
  <c r="BL173" i="54"/>
  <c r="BL265" i="54"/>
  <c r="BL263" i="54"/>
  <c r="BL755" i="54"/>
  <c r="BL349" i="54"/>
  <c r="BL295" i="54"/>
  <c r="BL627" i="54"/>
  <c r="BL161" i="54"/>
  <c r="BL130" i="54"/>
  <c r="BL247" i="54"/>
  <c r="BL574" i="54"/>
  <c r="BL575" i="54"/>
  <c r="BL114" i="54"/>
  <c r="BL15" i="54"/>
  <c r="BL401" i="54"/>
  <c r="BL208" i="54"/>
  <c r="BL449" i="54"/>
  <c r="BL142" i="54"/>
  <c r="BL700" i="54"/>
  <c r="BL701" i="54"/>
  <c r="BL702" i="54"/>
  <c r="BL703" i="54"/>
  <c r="BL704" i="54"/>
  <c r="BL705" i="54"/>
  <c r="BL706" i="54"/>
  <c r="BL707" i="54"/>
  <c r="BL708" i="54"/>
  <c r="BL709" i="54"/>
  <c r="BL710" i="54"/>
  <c r="BL711" i="54"/>
  <c r="BL572" i="54"/>
  <c r="BL305" i="54"/>
  <c r="BL405" i="54"/>
  <c r="BL523" i="54"/>
  <c r="BL13" i="54"/>
  <c r="BL222" i="54"/>
  <c r="BL786" i="54"/>
  <c r="BL715" i="54"/>
  <c r="BL787" i="54"/>
  <c r="BL716" i="54"/>
  <c r="BL717" i="54"/>
  <c r="BL718" i="54"/>
  <c r="BL719" i="54"/>
  <c r="BL720" i="54"/>
  <c r="BL721" i="54"/>
  <c r="BL788" i="54"/>
  <c r="BL722" i="54"/>
  <c r="BL789" i="54"/>
  <c r="BL723" i="54"/>
  <c r="BL790" i="54"/>
  <c r="BL724" i="54"/>
  <c r="BL791" i="54"/>
  <c r="BL725" i="54"/>
  <c r="BL340" i="54"/>
  <c r="BL230" i="54"/>
  <c r="BL123" i="54"/>
  <c r="BL422" i="54"/>
  <c r="BL692" i="54"/>
  <c r="BL337" i="54"/>
  <c r="BL246" i="54"/>
  <c r="BL250" i="54"/>
  <c r="BL314" i="54"/>
  <c r="BL299" i="54"/>
  <c r="BL143" i="54"/>
  <c r="BL57" i="54"/>
  <c r="BL435" i="54"/>
  <c r="BL64" i="54"/>
  <c r="BL608" i="54"/>
  <c r="BL307" i="54"/>
  <c r="BL168" i="54"/>
  <c r="BL335" i="54"/>
  <c r="BL379" i="54"/>
  <c r="BL516" i="54"/>
  <c r="BL731" i="54"/>
  <c r="BL732" i="54"/>
  <c r="BL106" i="54"/>
  <c r="BL39" i="54"/>
  <c r="BL68" i="54"/>
  <c r="BL70" i="54"/>
  <c r="BL75" i="54"/>
  <c r="BL97" i="54"/>
  <c r="BL248" i="54"/>
  <c r="BL162" i="54"/>
  <c r="BL121" i="54"/>
  <c r="BL474" i="54"/>
  <c r="BL766" i="54"/>
  <c r="BL658" i="54"/>
  <c r="BL296" i="54"/>
  <c r="BL218" i="54"/>
  <c r="BL382" i="54"/>
  <c r="BL568" i="54"/>
  <c r="BL25" i="54"/>
  <c r="BL26" i="54"/>
  <c r="BL27" i="54"/>
  <c r="BL122" i="54"/>
  <c r="BL404" i="54"/>
  <c r="BL565" i="54"/>
  <c r="BL592" i="54"/>
  <c r="BL2" i="54"/>
  <c r="BL7" i="54"/>
  <c r="BL559" i="54"/>
  <c r="BL583" i="54"/>
  <c r="BL8" i="54"/>
  <c r="BL304" i="54"/>
  <c r="BL448" i="54"/>
  <c r="BL194" i="54"/>
  <c r="BL527" i="54"/>
  <c r="BL365" i="54"/>
  <c r="BL467" i="54"/>
  <c r="BL693" i="54"/>
  <c r="BL144" i="54"/>
  <c r="BL450" i="54"/>
  <c r="BL451" i="54"/>
  <c r="BL452" i="54"/>
  <c r="BL453" i="54"/>
  <c r="BL454" i="54"/>
  <c r="BL341" i="54"/>
  <c r="BL38" i="54"/>
  <c r="BL399" i="54"/>
  <c r="BL398" i="54"/>
  <c r="BL391" i="54"/>
  <c r="BL199" i="54"/>
  <c r="BL416" i="54"/>
  <c r="BL252" i="54"/>
  <c r="BL149" i="54"/>
  <c r="BL429" i="54"/>
  <c r="BL659" i="54"/>
  <c r="BL145" i="54"/>
  <c r="BL187" i="54"/>
  <c r="BL481" i="54"/>
  <c r="BL256" i="54"/>
  <c r="BL71" i="54"/>
  <c r="BL260" i="54"/>
  <c r="BL602" i="54"/>
  <c r="BL393" i="54"/>
  <c r="BL504" i="54"/>
  <c r="BL482" i="54"/>
  <c r="BL264" i="54"/>
  <c r="BL81" i="54"/>
  <c r="BL695" i="54"/>
  <c r="BL696" i="54"/>
  <c r="BL697" i="54"/>
  <c r="BL698" i="54"/>
  <c r="BL240" i="54"/>
  <c r="BL289" i="54"/>
  <c r="BL53" i="54"/>
  <c r="BL101" i="54"/>
  <c r="BL521" i="54"/>
  <c r="BL455" i="54"/>
  <c r="BL444" i="54"/>
  <c r="BL311" i="54"/>
  <c r="BL215" i="54"/>
  <c r="BL303" i="54"/>
  <c r="BL163" i="54"/>
  <c r="BL258" i="54"/>
  <c r="BL306" i="54"/>
  <c r="BL157" i="54"/>
  <c r="BL49" i="54"/>
  <c r="BL291" i="54"/>
  <c r="BL209" i="54"/>
  <c r="BL99" i="54"/>
  <c r="BL499" i="54"/>
  <c r="BL519" i="54"/>
  <c r="BL560" i="54"/>
  <c r="BL361" i="54"/>
  <c r="BL767" i="54"/>
  <c r="BL16" i="54"/>
  <c r="BL611" i="54"/>
  <c r="BL128" i="54"/>
  <c r="BL77" i="54"/>
  <c r="BL440" i="54"/>
  <c r="BL546" i="54"/>
  <c r="BL294" i="54"/>
  <c r="BL628" i="54"/>
  <c r="BL792" i="54"/>
  <c r="BL793" i="54"/>
  <c r="BL794" i="54"/>
  <c r="BL795" i="54"/>
  <c r="BL629" i="54"/>
  <c r="BL630" i="54"/>
  <c r="BL631" i="54"/>
  <c r="BL632" i="54"/>
  <c r="BL633" i="54"/>
  <c r="BL634" i="54"/>
  <c r="BL635" i="54"/>
  <c r="BL636" i="54"/>
  <c r="BL637" i="54"/>
  <c r="BL638" i="54"/>
  <c r="BL639" i="54"/>
  <c r="BL640" i="54"/>
  <c r="BL641" i="54"/>
  <c r="BL642" i="54"/>
  <c r="BL643" i="54"/>
  <c r="BL644" i="54"/>
  <c r="BL645" i="54"/>
  <c r="BL646" i="54"/>
  <c r="BL647" i="54"/>
  <c r="BL648" i="54"/>
  <c r="BL649" i="54"/>
  <c r="BL332" i="54"/>
  <c r="BL245" i="54"/>
  <c r="BL259" i="54"/>
  <c r="BL89" i="54"/>
  <c r="BL544" i="54"/>
  <c r="BL545" i="54"/>
  <c r="BL51" i="54"/>
  <c r="BL164" i="54"/>
  <c r="BL442" i="54"/>
  <c r="BL205" i="54"/>
  <c r="BL233" i="54"/>
  <c r="BL86" i="54"/>
  <c r="BL87" i="54"/>
  <c r="BL302" i="54"/>
  <c r="BL231" i="54"/>
  <c r="BL612" i="54"/>
  <c r="BL104" i="54"/>
  <c r="BL352" i="54"/>
  <c r="BL98" i="54"/>
  <c r="BL351" i="54"/>
  <c r="BL403" i="54"/>
  <c r="BL493" i="54"/>
  <c r="BL44" i="54"/>
  <c r="BL135" i="54"/>
  <c r="BL616" i="54"/>
  <c r="BL190" i="54"/>
  <c r="BL14" i="54"/>
  <c r="BL266" i="54"/>
  <c r="BL88" i="54"/>
  <c r="BL76" i="54"/>
  <c r="BL54" i="54"/>
  <c r="BL571" i="54"/>
  <c r="BL480" i="54"/>
  <c r="BL375" i="54"/>
  <c r="BL376" i="54"/>
  <c r="BL377" i="54"/>
  <c r="BL432" i="54"/>
  <c r="BL290" i="54"/>
  <c r="BL461" i="54"/>
  <c r="BL610" i="54"/>
  <c r="BL596" i="54"/>
  <c r="BL541" i="54"/>
  <c r="BL582" i="54"/>
  <c r="BL356" i="54"/>
  <c r="BL313" i="54"/>
  <c r="BL771" i="54"/>
  <c r="BL316" i="54"/>
  <c r="BL772" i="54"/>
  <c r="BL557" i="54"/>
  <c r="BL22" i="54"/>
  <c r="BL672" i="54"/>
  <c r="BL673" i="54"/>
  <c r="BL674" i="54"/>
  <c r="BL675" i="54"/>
  <c r="BL676" i="54"/>
  <c r="BL677" i="54"/>
  <c r="BL678" i="54"/>
  <c r="BL679" i="54"/>
  <c r="BL48" i="54"/>
  <c r="BL407" i="54"/>
  <c r="BL566" i="54"/>
  <c r="BL694" i="54"/>
  <c r="BL234" i="54"/>
  <c r="BL315" i="54"/>
  <c r="BL159" i="54"/>
  <c r="BL338" i="54"/>
  <c r="BL279" i="54"/>
  <c r="BL363" i="54"/>
  <c r="BL367" i="54"/>
  <c r="BL327" i="54"/>
  <c r="BL232" i="54"/>
  <c r="BL41" i="54"/>
  <c r="BL146" i="54"/>
  <c r="BL73" i="54"/>
  <c r="BL31" i="54"/>
  <c r="BL383" i="54"/>
  <c r="BL773" i="54"/>
  <c r="BL18" i="54"/>
  <c r="BL774" i="54"/>
  <c r="BL660" i="54"/>
  <c r="BL661" i="54"/>
  <c r="BL37" i="54"/>
  <c r="BL556" i="54"/>
  <c r="BL62" i="54"/>
  <c r="BL775" i="54"/>
  <c r="BL776" i="54"/>
  <c r="BL777" i="54"/>
  <c r="BL662" i="54"/>
  <c r="BL193" i="54"/>
  <c r="BL78" i="54"/>
  <c r="BL108" i="54"/>
  <c r="BL431" i="54"/>
  <c r="BL400" i="54"/>
  <c r="BL364" i="54"/>
  <c r="BL561" i="54"/>
  <c r="BL524" i="54"/>
  <c r="BL369" i="54"/>
  <c r="BL42" i="54"/>
  <c r="BL535" i="54"/>
  <c r="BL408" i="54"/>
  <c r="BL125" i="54"/>
  <c r="BL19" i="54"/>
  <c r="BL20" i="54"/>
  <c r="BL21" i="54"/>
  <c r="BL30" i="54"/>
  <c r="BL55" i="54"/>
  <c r="BL116" i="54"/>
  <c r="BL663" i="54"/>
  <c r="BL328" i="54"/>
  <c r="BL29" i="54"/>
  <c r="BL664" i="54"/>
  <c r="BL665" i="54"/>
  <c r="BL666" i="54"/>
  <c r="BL667" i="54"/>
  <c r="BL668" i="54"/>
  <c r="BL669" i="54"/>
  <c r="BL182" i="54"/>
  <c r="BL223" i="54"/>
  <c r="BL84" i="54"/>
  <c r="BL270" i="54"/>
  <c r="BL23" i="54"/>
  <c r="BL151" i="54"/>
  <c r="BL384" i="54"/>
  <c r="BL385" i="54"/>
  <c r="BL386" i="54"/>
  <c r="BL387" i="54"/>
  <c r="BL388" i="54"/>
  <c r="BL150" i="54"/>
  <c r="BL277" i="54"/>
  <c r="BL152" i="54"/>
  <c r="BL563" i="54"/>
  <c r="BL528" i="54"/>
  <c r="BL758" i="54"/>
  <c r="BL744" i="54"/>
  <c r="BL745" i="54"/>
  <c r="BL746" i="54"/>
  <c r="BL747" i="54"/>
  <c r="BL414" i="54"/>
  <c r="BL470" i="54"/>
  <c r="BL389" i="54"/>
  <c r="BL503" i="54"/>
  <c r="BL588" i="54"/>
  <c r="BL112" i="54"/>
  <c r="BJ626" i="54"/>
  <c r="BJ169" i="54"/>
  <c r="BK169" i="54" s="1"/>
  <c r="BJ184" i="54"/>
  <c r="BJ338" i="54"/>
  <c r="BK338" i="54" s="1"/>
  <c r="BJ437" i="54"/>
  <c r="BJ618" i="54"/>
  <c r="BK618" i="54" s="1"/>
  <c r="BJ619" i="54"/>
  <c r="BK619" i="54" s="1"/>
  <c r="BJ620" i="54"/>
  <c r="BK620" i="54" s="1"/>
  <c r="BJ621" i="54"/>
  <c r="BK621" i="54" s="1"/>
  <c r="BJ622" i="54"/>
  <c r="BK622" i="54" s="1"/>
  <c r="BJ623" i="54"/>
  <c r="BK623" i="54" s="1"/>
  <c r="BJ624" i="54"/>
  <c r="BK624" i="54" s="1"/>
  <c r="BJ625" i="54"/>
  <c r="BK625" i="54" s="1"/>
  <c r="BJ641" i="54"/>
  <c r="BK641" i="54" s="1"/>
  <c r="BJ778" i="54"/>
  <c r="BK778" i="54" s="1"/>
  <c r="BJ792" i="54"/>
  <c r="BJ795" i="54"/>
  <c r="BJ794" i="54"/>
  <c r="BJ793" i="54"/>
  <c r="BJ796" i="54"/>
  <c r="BJ797" i="54"/>
  <c r="BJ798" i="54"/>
  <c r="BI800" i="54" l="1"/>
  <c r="BI801" i="54" s="1"/>
  <c r="BJ617" i="54"/>
  <c r="BK617" i="54" s="1"/>
  <c r="BJ616" i="54"/>
  <c r="BJ483" i="54"/>
  <c r="BK483" i="54" s="1"/>
  <c r="BJ615" i="54"/>
  <c r="BK615" i="54" s="1"/>
  <c r="BJ614" i="54"/>
  <c r="BK614" i="54" s="1"/>
  <c r="BJ540" i="54"/>
  <c r="BK540" i="54" s="1"/>
  <c r="BJ613" i="54"/>
  <c r="BK613" i="54" s="1"/>
  <c r="BJ612" i="54"/>
  <c r="BK612" i="54" s="1"/>
  <c r="BJ611" i="54"/>
  <c r="BK611" i="54" s="1"/>
  <c r="BJ610" i="54"/>
  <c r="BK610" i="54" s="1"/>
  <c r="BJ609" i="54"/>
  <c r="BJ608" i="54"/>
  <c r="BK608" i="54" s="1"/>
  <c r="BJ607" i="54"/>
  <c r="BK607" i="54" s="1"/>
  <c r="BJ606" i="54"/>
  <c r="BK606" i="54" s="1"/>
  <c r="BJ605" i="54"/>
  <c r="BK605" i="54" s="1"/>
  <c r="BJ604" i="54"/>
  <c r="BJ603" i="54"/>
  <c r="BK603" i="54" s="1"/>
  <c r="BJ484" i="54"/>
  <c r="BK484" i="54" s="1"/>
  <c r="BJ602" i="54"/>
  <c r="BK602" i="54" s="1"/>
  <c r="BJ783" i="54"/>
  <c r="BJ601" i="54"/>
  <c r="BK601" i="54" s="1"/>
  <c r="BJ784" i="54"/>
  <c r="BJ630" i="54"/>
  <c r="BK630" i="54" s="1"/>
  <c r="BJ600" i="54"/>
  <c r="BK600" i="54" s="1"/>
  <c r="BJ599" i="54"/>
  <c r="BK599" i="54" s="1"/>
  <c r="BJ598" i="54"/>
  <c r="BK598" i="54" s="1"/>
  <c r="BJ597" i="54"/>
  <c r="BK597" i="54" s="1"/>
  <c r="BJ596" i="54"/>
  <c r="BK596" i="54" s="1"/>
  <c r="BJ779" i="54"/>
  <c r="BK779" i="54" s="1"/>
  <c r="BJ479" i="54"/>
  <c r="BK479" i="54" s="1"/>
  <c r="BJ595" i="54"/>
  <c r="BK595" i="54" s="1"/>
  <c r="BJ594" i="54"/>
  <c r="BK594" i="54" s="1"/>
  <c r="BJ593" i="54"/>
  <c r="BK593" i="54" s="1"/>
  <c r="BJ592" i="54"/>
  <c r="BK592" i="54" s="1"/>
  <c r="BJ757" i="54"/>
  <c r="BK757" i="54" s="1"/>
  <c r="BJ756" i="54"/>
  <c r="BK756" i="54" s="1"/>
  <c r="BJ758" i="54"/>
  <c r="BK758" i="54" s="1"/>
  <c r="BJ591" i="54"/>
  <c r="BK591" i="54" s="1"/>
  <c r="BJ590" i="54"/>
  <c r="BJ589" i="54"/>
  <c r="BJ588" i="54"/>
  <c r="BK588" i="54" s="1"/>
  <c r="BJ768" i="54"/>
  <c r="BK768" i="54" s="1"/>
  <c r="BJ587" i="54"/>
  <c r="BK587" i="54" s="1"/>
  <c r="BJ586" i="54"/>
  <c r="BK586" i="54" s="1"/>
  <c r="BJ475" i="54"/>
  <c r="BK475" i="54" s="1"/>
  <c r="BJ585" i="54"/>
  <c r="BK585" i="54" s="1"/>
  <c r="BJ584" i="54"/>
  <c r="BK584" i="54" s="1"/>
  <c r="BJ583" i="54"/>
  <c r="BK583" i="54" s="1"/>
  <c r="BJ582" i="54"/>
  <c r="BK582" i="54" s="1"/>
  <c r="BJ581" i="54"/>
  <c r="BK581" i="54" s="1"/>
  <c r="BJ580" i="54"/>
  <c r="BK580" i="54" s="1"/>
  <c r="BJ579" i="54"/>
  <c r="BK579" i="54" s="1"/>
  <c r="BJ770" i="54"/>
  <c r="BK770" i="54" s="1"/>
  <c r="BJ486" i="54"/>
  <c r="BK486" i="54" s="1"/>
  <c r="BJ511" i="54"/>
  <c r="BK511" i="54" s="1"/>
  <c r="BJ512" i="54"/>
  <c r="BK512" i="54" s="1"/>
  <c r="BJ508" i="54"/>
  <c r="BK508" i="54" s="1"/>
  <c r="BJ513" i="54"/>
  <c r="BK513" i="54" s="1"/>
  <c r="BJ578" i="54"/>
  <c r="BK578" i="54" s="1"/>
  <c r="BJ130" i="54"/>
  <c r="BK130" i="54" s="1"/>
  <c r="BJ691" i="54"/>
  <c r="BK691" i="54" s="1"/>
  <c r="BJ19" i="54"/>
  <c r="BK19" i="54" s="1"/>
  <c r="BJ18" i="54"/>
  <c r="BK18" i="54" s="1"/>
  <c r="BJ21" i="54"/>
  <c r="BK21" i="54" s="1"/>
  <c r="BJ574" i="54"/>
  <c r="BK574" i="54" s="1"/>
  <c r="BJ577" i="54"/>
  <c r="BK577" i="54" s="1"/>
  <c r="BJ576" i="54"/>
  <c r="BK576" i="54" s="1"/>
  <c r="BJ683" i="54"/>
  <c r="BK683" i="54" s="1"/>
  <c r="BJ575" i="54"/>
  <c r="BK575" i="54" s="1"/>
  <c r="BJ573" i="54"/>
  <c r="BK573" i="54" s="1"/>
  <c r="BJ572" i="54"/>
  <c r="BK572" i="54" s="1"/>
  <c r="BJ571" i="54"/>
  <c r="BK571" i="54" s="1"/>
  <c r="BJ570" i="54"/>
  <c r="BK570" i="54" s="1"/>
  <c r="BJ569" i="54"/>
  <c r="BK569" i="54" s="1"/>
  <c r="BJ568" i="54"/>
  <c r="BK568" i="54" s="1"/>
  <c r="BJ567" i="54"/>
  <c r="BJ497" i="54"/>
  <c r="BJ566" i="54"/>
  <c r="BK566" i="54" s="1"/>
  <c r="BJ565" i="54"/>
  <c r="BK565" i="54" s="1"/>
  <c r="BJ172" i="54"/>
  <c r="BJ564" i="54"/>
  <c r="BK564" i="54" s="1"/>
  <c r="BJ747" i="54"/>
  <c r="BK747" i="54" s="1"/>
  <c r="BJ744" i="54"/>
  <c r="BK744" i="54" s="1"/>
  <c r="BJ745" i="54"/>
  <c r="BK745" i="54" s="1"/>
  <c r="BJ746" i="54"/>
  <c r="BK746" i="54" s="1"/>
  <c r="BJ742" i="54"/>
  <c r="BK742" i="54" s="1"/>
  <c r="BJ743" i="54"/>
  <c r="BK743" i="54" s="1"/>
  <c r="BJ563" i="54"/>
  <c r="BK563" i="54" s="1"/>
  <c r="BJ771" i="54"/>
  <c r="BK771" i="54" s="1"/>
  <c r="BJ785" i="54"/>
  <c r="BJ777" i="54"/>
  <c r="BK777" i="54" s="1"/>
  <c r="BJ562" i="54"/>
  <c r="BK562" i="54" s="1"/>
  <c r="BJ561" i="54"/>
  <c r="BK561" i="54" s="1"/>
  <c r="BJ560" i="54"/>
  <c r="BK560" i="54" s="1"/>
  <c r="BJ559" i="54"/>
  <c r="BJ558" i="54"/>
  <c r="BK558" i="54" s="1"/>
  <c r="BJ94" i="54"/>
  <c r="BK94" i="54" s="1"/>
  <c r="BJ557" i="54"/>
  <c r="BK557" i="54" s="1"/>
  <c r="BJ556" i="54"/>
  <c r="BK556" i="54" s="1"/>
  <c r="BJ788" i="54"/>
  <c r="BJ791" i="54"/>
  <c r="BK791" i="54" s="1"/>
  <c r="BJ782" i="54"/>
  <c r="BK782" i="54" s="1"/>
  <c r="BJ780" i="54"/>
  <c r="BJ786" i="54"/>
  <c r="BJ781" i="54"/>
  <c r="BJ789" i="54"/>
  <c r="BJ787" i="54"/>
  <c r="BJ790" i="54"/>
  <c r="BJ478" i="54"/>
  <c r="BK478" i="54" s="1"/>
  <c r="BJ555" i="54"/>
  <c r="BK555" i="54" s="1"/>
  <c r="BJ545" i="54"/>
  <c r="BK545" i="54" s="1"/>
  <c r="BJ554" i="54"/>
  <c r="BK554" i="54" s="1"/>
  <c r="BJ553" i="54"/>
  <c r="BK553" i="54" s="1"/>
  <c r="BJ762" i="54"/>
  <c r="BJ552" i="54"/>
  <c r="BK552" i="54" s="1"/>
  <c r="BJ754" i="54"/>
  <c r="BK754" i="54" s="1"/>
  <c r="BJ551" i="54"/>
  <c r="BK551" i="54" s="1"/>
  <c r="BJ550" i="54"/>
  <c r="BJ549" i="54"/>
  <c r="BK549" i="54" s="1"/>
  <c r="BJ763" i="54"/>
  <c r="BJ548" i="54"/>
  <c r="BJ765" i="54"/>
  <c r="BJ547" i="54"/>
  <c r="BK547" i="54" s="1"/>
  <c r="BJ546" i="54"/>
  <c r="BK546" i="54" s="1"/>
  <c r="BJ544" i="54"/>
  <c r="BK544" i="54" s="1"/>
  <c r="BJ542" i="54"/>
  <c r="BK542" i="54" s="1"/>
  <c r="BJ543" i="54"/>
  <c r="BK543" i="54" s="1"/>
  <c r="BJ541" i="54"/>
  <c r="BK541" i="54" s="1"/>
  <c r="BJ539" i="54"/>
  <c r="BK539" i="54" s="1"/>
  <c r="BJ729" i="54"/>
  <c r="BK729" i="54" s="1"/>
  <c r="BJ538" i="54"/>
  <c r="BK538" i="54" s="1"/>
  <c r="BJ537" i="54"/>
  <c r="BK537" i="54" s="1"/>
  <c r="BJ536" i="54"/>
  <c r="BK536" i="54" s="1"/>
  <c r="BJ535" i="54"/>
  <c r="BK535" i="54" s="1"/>
  <c r="BJ384" i="54"/>
  <c r="BK384" i="54" s="1"/>
  <c r="BJ534" i="54"/>
  <c r="BK534" i="54" s="1"/>
  <c r="BJ385" i="54"/>
  <c r="BK385" i="54" s="1"/>
  <c r="BJ533" i="54"/>
  <c r="BJ532" i="54"/>
  <c r="BK532" i="54" s="1"/>
  <c r="BJ767" i="54"/>
  <c r="BJ531" i="54"/>
  <c r="BK531" i="54" s="1"/>
  <c r="BJ761" i="54"/>
  <c r="BJ530" i="54"/>
  <c r="BK530" i="54" s="1"/>
  <c r="BJ529" i="54"/>
  <c r="BK529" i="54" s="1"/>
  <c r="BJ528" i="54"/>
  <c r="BK528" i="54" s="1"/>
  <c r="BJ527" i="54"/>
  <c r="BK527" i="54" s="1"/>
  <c r="BJ526" i="54"/>
  <c r="BK526" i="54" s="1"/>
  <c r="BJ525" i="54"/>
  <c r="BK525" i="54" s="1"/>
  <c r="BJ90" i="54"/>
  <c r="BK90" i="54" s="1"/>
  <c r="BJ633" i="54"/>
  <c r="BK633" i="54" s="1"/>
  <c r="BJ524" i="54"/>
  <c r="BK524" i="54" s="1"/>
  <c r="BJ523" i="54"/>
  <c r="BK523" i="54" s="1"/>
  <c r="BJ522" i="54"/>
  <c r="BK522" i="54" s="1"/>
  <c r="BJ521" i="54"/>
  <c r="BK521" i="54" s="1"/>
  <c r="BJ520" i="54"/>
  <c r="BK520" i="54" s="1"/>
  <c r="BJ87" i="54"/>
  <c r="BK87" i="54" s="1"/>
  <c r="BJ519" i="54"/>
  <c r="BK519" i="54" s="1"/>
  <c r="BJ733" i="54"/>
  <c r="BK733" i="54" s="1"/>
  <c r="BJ735" i="54"/>
  <c r="BK735" i="54" s="1"/>
  <c r="BJ734" i="54"/>
  <c r="BK734" i="54" s="1"/>
  <c r="BJ736" i="54"/>
  <c r="BK736" i="54" s="1"/>
  <c r="BJ737" i="54"/>
  <c r="BK737" i="54" s="1"/>
  <c r="BJ518" i="54"/>
  <c r="BK518" i="54" s="1"/>
  <c r="BJ760" i="54"/>
  <c r="BJ759" i="54"/>
  <c r="BJ517" i="54"/>
  <c r="BK517" i="54" s="1"/>
  <c r="BJ516" i="54"/>
  <c r="BK516" i="54" s="1"/>
  <c r="BJ682" i="54"/>
  <c r="BK682" i="54" s="1"/>
  <c r="BJ515" i="54"/>
  <c r="BK515" i="54" s="1"/>
  <c r="BJ509" i="54"/>
  <c r="BK509" i="54" s="1"/>
  <c r="BJ510" i="54"/>
  <c r="BK510" i="54" s="1"/>
  <c r="BJ514" i="54"/>
  <c r="BK514" i="54" s="1"/>
  <c r="BJ507" i="54"/>
  <c r="BK507" i="54" s="1"/>
  <c r="BJ506" i="54"/>
  <c r="BK506" i="54" s="1"/>
  <c r="BJ505" i="54"/>
  <c r="BJ504" i="54"/>
  <c r="BK504" i="54" s="1"/>
  <c r="BJ503" i="54"/>
  <c r="BK503" i="54" s="1"/>
  <c r="BJ502" i="54"/>
  <c r="BJ501" i="54"/>
  <c r="BK501" i="54" s="1"/>
  <c r="BJ500" i="54"/>
  <c r="BK500" i="54" s="1"/>
  <c r="BJ499" i="54"/>
  <c r="BK499" i="54" s="1"/>
  <c r="BJ498" i="54"/>
  <c r="BK498" i="54" s="1"/>
  <c r="BJ495" i="54"/>
  <c r="BJ496" i="54"/>
  <c r="BJ494" i="54"/>
  <c r="BK494" i="54" s="1"/>
  <c r="BJ493" i="54"/>
  <c r="BK493" i="54" s="1"/>
  <c r="BJ492" i="54"/>
  <c r="BK492" i="54" s="1"/>
  <c r="BJ487" i="54"/>
  <c r="BK487" i="54" s="1"/>
  <c r="BJ482" i="54"/>
  <c r="BK482" i="54" s="1"/>
  <c r="BJ699" i="54"/>
  <c r="BK699" i="54" s="1"/>
  <c r="BJ481" i="54"/>
  <c r="BK481" i="54" s="1"/>
  <c r="BJ627" i="54"/>
  <c r="BK627" i="54" s="1"/>
  <c r="BJ480" i="54"/>
  <c r="BK480" i="54" s="1"/>
  <c r="BJ477" i="54"/>
  <c r="BJ476" i="54"/>
  <c r="BK476" i="54" s="1"/>
  <c r="BJ474" i="54"/>
  <c r="BJ473" i="54"/>
  <c r="BJ472" i="54"/>
  <c r="BJ471" i="54"/>
  <c r="BK471" i="54" s="1"/>
  <c r="BJ470" i="54"/>
  <c r="BK470" i="54" s="1"/>
  <c r="BJ469" i="54"/>
  <c r="BK469" i="54" s="1"/>
  <c r="BJ468" i="54"/>
  <c r="BK468" i="54" s="1"/>
  <c r="BJ452" i="54"/>
  <c r="BK452" i="54" s="1"/>
  <c r="BJ467" i="54"/>
  <c r="BK467" i="54" s="1"/>
  <c r="BJ466" i="54"/>
  <c r="BK466" i="54" s="1"/>
  <c r="BJ750" i="54"/>
  <c r="BK750" i="54" s="1"/>
  <c r="BJ465" i="54"/>
  <c r="BK465" i="54" s="1"/>
  <c r="BJ147" i="54"/>
  <c r="BK147" i="54" s="1"/>
  <c r="BJ464" i="54"/>
  <c r="BK464" i="54" s="1"/>
  <c r="BJ25" i="54"/>
  <c r="BK25" i="54" s="1"/>
  <c r="BJ463" i="54"/>
  <c r="BK463" i="54" s="1"/>
  <c r="BJ462" i="54"/>
  <c r="BK462" i="54" s="1"/>
  <c r="BJ684" i="54"/>
  <c r="BK684" i="54" s="1"/>
  <c r="BJ461" i="54"/>
  <c r="BK461" i="54" s="1"/>
  <c r="BJ696" i="54"/>
  <c r="BK696" i="54" s="1"/>
  <c r="BJ454" i="54"/>
  <c r="BK454" i="54" s="1"/>
  <c r="BJ460" i="54"/>
  <c r="BK460" i="54" s="1"/>
  <c r="BJ628" i="54"/>
  <c r="BK628" i="54" s="1"/>
  <c r="BJ459" i="54"/>
  <c r="BK459" i="54" s="1"/>
  <c r="BJ458" i="54"/>
  <c r="BK458" i="54" s="1"/>
  <c r="BJ457" i="54"/>
  <c r="BJ727" i="54"/>
  <c r="BK727" i="54" s="1"/>
  <c r="BJ456" i="54"/>
  <c r="BK456" i="54" s="1"/>
  <c r="BJ455" i="54"/>
  <c r="BK455" i="54" s="1"/>
  <c r="BJ451" i="54"/>
  <c r="BK451" i="54" s="1"/>
  <c r="BJ450" i="54"/>
  <c r="BK450" i="54" s="1"/>
  <c r="BJ453" i="54"/>
  <c r="BK453" i="54" s="1"/>
  <c r="BJ449" i="54"/>
  <c r="BK449" i="54" s="1"/>
  <c r="BJ448" i="54"/>
  <c r="BK448" i="54" s="1"/>
  <c r="BJ447" i="54"/>
  <c r="BK447" i="54" s="1"/>
  <c r="BJ446" i="54"/>
  <c r="BK446" i="54" s="1"/>
  <c r="BJ646" i="54"/>
  <c r="BK646" i="54" s="1"/>
  <c r="BJ445" i="54"/>
  <c r="BK445" i="54" s="1"/>
  <c r="BJ444" i="54"/>
  <c r="BK444" i="54" s="1"/>
  <c r="BJ443" i="54"/>
  <c r="BK443" i="54" s="1"/>
  <c r="BJ680" i="54"/>
  <c r="BK680" i="54" s="1"/>
  <c r="BJ442" i="54"/>
  <c r="BK442" i="54" s="1"/>
  <c r="BJ441" i="54"/>
  <c r="BK441" i="54" s="1"/>
  <c r="BJ382" i="54"/>
  <c r="BK382" i="54" s="1"/>
  <c r="BJ440" i="54"/>
  <c r="BK440" i="54" s="1"/>
  <c r="BJ439" i="54"/>
  <c r="BK439" i="54" s="1"/>
  <c r="BJ438" i="54"/>
  <c r="BK438" i="54" s="1"/>
  <c r="BJ436" i="54"/>
  <c r="BK436" i="54" s="1"/>
  <c r="BJ435" i="54"/>
  <c r="BJ434" i="54"/>
  <c r="BK434" i="54" s="1"/>
  <c r="BJ433" i="54"/>
  <c r="BK433" i="54" s="1"/>
  <c r="BJ26" i="54"/>
  <c r="BK26" i="54" s="1"/>
  <c r="BJ432" i="54"/>
  <c r="BK432" i="54" s="1"/>
  <c r="BJ431" i="54"/>
  <c r="BK431" i="54" s="1"/>
  <c r="BJ430" i="54"/>
  <c r="BK430" i="54" s="1"/>
  <c r="BJ429" i="54"/>
  <c r="BK429" i="54" s="1"/>
  <c r="BJ428" i="54"/>
  <c r="BK428" i="54" s="1"/>
  <c r="BJ427" i="54"/>
  <c r="BJ426" i="54"/>
  <c r="BK426" i="54" s="1"/>
  <c r="BJ425" i="54"/>
  <c r="BK425" i="54" s="1"/>
  <c r="BJ647" i="54"/>
  <c r="BK647" i="54" s="1"/>
  <c r="BJ649" i="54"/>
  <c r="BK649" i="54" s="1"/>
  <c r="BJ631" i="54"/>
  <c r="BK631" i="54" s="1"/>
  <c r="BJ632" i="54"/>
  <c r="BK632" i="54" s="1"/>
  <c r="BJ634" i="54"/>
  <c r="BK634" i="54" s="1"/>
  <c r="BJ635" i="54"/>
  <c r="BK635" i="54" s="1"/>
  <c r="BJ637" i="54"/>
  <c r="BK637" i="54" s="1"/>
  <c r="BJ638" i="54"/>
  <c r="BK638" i="54" s="1"/>
  <c r="BJ629" i="54"/>
  <c r="BK629" i="54" s="1"/>
  <c r="BJ639" i="54"/>
  <c r="BK639" i="54" s="1"/>
  <c r="BJ642" i="54"/>
  <c r="BK642" i="54" s="1"/>
  <c r="BJ643" i="54"/>
  <c r="BK643" i="54" s="1"/>
  <c r="BJ644" i="54"/>
  <c r="BK644" i="54" s="1"/>
  <c r="BJ645" i="54"/>
  <c r="BK645" i="54" s="1"/>
  <c r="BJ640" i="54"/>
  <c r="BK640" i="54" s="1"/>
  <c r="BJ636" i="54"/>
  <c r="BK636" i="54" s="1"/>
  <c r="BJ424" i="54"/>
  <c r="BK424" i="54" s="1"/>
  <c r="BJ423" i="54"/>
  <c r="BK423" i="54" s="1"/>
  <c r="BJ210" i="54"/>
  <c r="BK210" i="54" s="1"/>
  <c r="BJ422" i="54"/>
  <c r="BK422" i="54" s="1"/>
  <c r="BJ421" i="54"/>
  <c r="BK421" i="54" s="1"/>
  <c r="BJ420" i="54"/>
  <c r="BK420" i="54" s="1"/>
  <c r="BJ419" i="54"/>
  <c r="BJ687" i="54"/>
  <c r="BK687" i="54" s="1"/>
  <c r="BJ418" i="54"/>
  <c r="BK418" i="54" s="1"/>
  <c r="BJ417" i="54"/>
  <c r="BK417" i="54" s="1"/>
  <c r="BJ416" i="54"/>
  <c r="BK416" i="54" s="1"/>
  <c r="BJ415" i="54"/>
  <c r="BJ414" i="54"/>
  <c r="BK414" i="54" s="1"/>
  <c r="BJ413" i="54"/>
  <c r="BK413" i="54" s="1"/>
  <c r="BJ412" i="54"/>
  <c r="BK412" i="54" s="1"/>
  <c r="BJ411" i="54"/>
  <c r="BK411" i="54" s="1"/>
  <c r="BJ410" i="54"/>
  <c r="BK410" i="54" s="1"/>
  <c r="BJ409" i="54"/>
  <c r="BK409" i="54" s="1"/>
  <c r="BJ408" i="54"/>
  <c r="BJ407" i="54"/>
  <c r="BK407" i="54" s="1"/>
  <c r="BJ406" i="54"/>
  <c r="BK406" i="54" s="1"/>
  <c r="BJ491" i="54"/>
  <c r="BK491" i="54" s="1"/>
  <c r="BJ405" i="54"/>
  <c r="BK405" i="54" s="1"/>
  <c r="BJ404" i="54"/>
  <c r="BK404" i="54" s="1"/>
  <c r="BJ403" i="54"/>
  <c r="BK403" i="54" s="1"/>
  <c r="BJ402" i="54"/>
  <c r="BK402" i="54" s="1"/>
  <c r="BJ697" i="54"/>
  <c r="BK697" i="54" s="1"/>
  <c r="BJ401" i="54"/>
  <c r="BK401" i="54" s="1"/>
  <c r="BJ400" i="54"/>
  <c r="BK400" i="54" s="1"/>
  <c r="BJ399" i="54"/>
  <c r="BJ398" i="54"/>
  <c r="BK398" i="54" s="1"/>
  <c r="BJ397" i="54"/>
  <c r="BK397" i="54" s="1"/>
  <c r="BJ396" i="54"/>
  <c r="BK396" i="54" s="1"/>
  <c r="BJ395" i="54"/>
  <c r="BK395" i="54" s="1"/>
  <c r="BJ394" i="54"/>
  <c r="BK394" i="54" s="1"/>
  <c r="BJ393" i="54"/>
  <c r="BJ392" i="54"/>
  <c r="BK392" i="54" s="1"/>
  <c r="BJ391" i="54"/>
  <c r="BK391" i="54" s="1"/>
  <c r="BJ695" i="54"/>
  <c r="BK695" i="54" s="1"/>
  <c r="BJ698" i="54"/>
  <c r="BK698" i="54" s="1"/>
  <c r="BJ390" i="54"/>
  <c r="BK390" i="54" s="1"/>
  <c r="BJ383" i="54"/>
  <c r="BK383" i="54" s="1"/>
  <c r="BJ381" i="54"/>
  <c r="BK381" i="54" s="1"/>
  <c r="BJ380" i="54"/>
  <c r="BK380" i="54" s="1"/>
  <c r="BJ379" i="54"/>
  <c r="BJ378" i="54"/>
  <c r="BK378" i="54" s="1"/>
  <c r="BJ377" i="54"/>
  <c r="BK377" i="54" s="1"/>
  <c r="BJ376" i="54"/>
  <c r="BK376" i="54" s="1"/>
  <c r="BJ375" i="54"/>
  <c r="BK375" i="54" s="1"/>
  <c r="BJ374" i="54"/>
  <c r="BK374" i="54" s="1"/>
  <c r="BJ373" i="54"/>
  <c r="BK373" i="54" s="1"/>
  <c r="BJ372" i="54"/>
  <c r="BK372" i="54" s="1"/>
  <c r="BJ371" i="54"/>
  <c r="BK371" i="54" s="1"/>
  <c r="BJ370" i="54"/>
  <c r="BK370" i="54" s="1"/>
  <c r="BJ369" i="54"/>
  <c r="BJ389" i="54"/>
  <c r="BK389" i="54" s="1"/>
  <c r="BJ650" i="54"/>
  <c r="BK650" i="54" s="1"/>
  <c r="BJ700" i="54"/>
  <c r="BK700" i="54" s="1"/>
  <c r="BJ719" i="54"/>
  <c r="BK719" i="54" s="1"/>
  <c r="BJ718" i="54"/>
  <c r="BK718" i="54" s="1"/>
  <c r="BJ720" i="54"/>
  <c r="BK720" i="54" s="1"/>
  <c r="BJ717" i="54"/>
  <c r="BK717" i="54" s="1"/>
  <c r="BJ769" i="54"/>
  <c r="BK769" i="54" s="1"/>
  <c r="BJ368" i="54"/>
  <c r="BK368" i="54" s="1"/>
  <c r="BJ367" i="54"/>
  <c r="BK367" i="54" s="1"/>
  <c r="BJ740" i="54"/>
  <c r="BK740" i="54" s="1"/>
  <c r="BJ739" i="54"/>
  <c r="BK739" i="54" s="1"/>
  <c r="BJ366" i="54"/>
  <c r="BK366" i="54" s="1"/>
  <c r="BJ365" i="54"/>
  <c r="BK365" i="54" s="1"/>
  <c r="BJ364" i="54"/>
  <c r="BJ363" i="54"/>
  <c r="BK363" i="54" s="1"/>
  <c r="BJ387" i="54"/>
  <c r="BK387" i="54" s="1"/>
  <c r="BJ776" i="54"/>
  <c r="BK776" i="54" s="1"/>
  <c r="BJ362" i="54"/>
  <c r="BK362" i="54" s="1"/>
  <c r="BJ361" i="54"/>
  <c r="BK361" i="54" s="1"/>
  <c r="BJ360" i="54"/>
  <c r="BK360" i="54" s="1"/>
  <c r="BJ359" i="54"/>
  <c r="BK359" i="54" s="1"/>
  <c r="BJ358" i="54"/>
  <c r="BK358" i="54" s="1"/>
  <c r="BJ357" i="54"/>
  <c r="BJ356" i="54"/>
  <c r="BK356" i="54" s="1"/>
  <c r="BJ355" i="54"/>
  <c r="BK355" i="54" s="1"/>
  <c r="BJ775" i="54"/>
  <c r="BK775" i="54" s="1"/>
  <c r="BJ354" i="54"/>
  <c r="BK354" i="54" s="1"/>
  <c r="BJ353" i="54"/>
  <c r="BK353" i="54" s="1"/>
  <c r="BJ352" i="54"/>
  <c r="BK352" i="54" s="1"/>
  <c r="BJ351" i="54"/>
  <c r="BK351" i="54" s="1"/>
  <c r="BJ350" i="54"/>
  <c r="BK350" i="54" s="1"/>
  <c r="BJ349" i="54"/>
  <c r="BK349" i="54" s="1"/>
  <c r="BJ348" i="54"/>
  <c r="BK348" i="54" s="1"/>
  <c r="BJ347" i="54"/>
  <c r="BK347" i="54" s="1"/>
  <c r="BJ346" i="54"/>
  <c r="BK346" i="54" s="1"/>
  <c r="BJ345" i="54"/>
  <c r="BK345" i="54" s="1"/>
  <c r="BJ344" i="54"/>
  <c r="BK344" i="54" s="1"/>
  <c r="BJ343" i="54"/>
  <c r="BK343" i="54" s="1"/>
  <c r="BJ342" i="54"/>
  <c r="BK342" i="54" s="1"/>
  <c r="BJ341" i="54"/>
  <c r="BK341" i="54" s="1"/>
  <c r="BJ340" i="54"/>
  <c r="BK340" i="54" s="1"/>
  <c r="BJ339" i="54"/>
  <c r="BK339" i="54" s="1"/>
  <c r="BJ711" i="54"/>
  <c r="BK711" i="54" s="1"/>
  <c r="BJ337" i="54"/>
  <c r="BK337" i="54" s="1"/>
  <c r="BJ336" i="54"/>
  <c r="BK336" i="54" s="1"/>
  <c r="BJ335" i="54"/>
  <c r="BK335" i="54" s="1"/>
  <c r="BJ334" i="54"/>
  <c r="BK334" i="54" s="1"/>
  <c r="BJ333" i="54"/>
  <c r="BK333" i="54" s="1"/>
  <c r="BJ332" i="54"/>
  <c r="BK332" i="54" s="1"/>
  <c r="BJ723" i="54"/>
  <c r="BK723" i="54" s="1"/>
  <c r="BJ331" i="54"/>
  <c r="BK331" i="54" s="1"/>
  <c r="BJ330" i="54"/>
  <c r="BK330" i="54" s="1"/>
  <c r="BJ329" i="54"/>
  <c r="BK329" i="54" s="1"/>
  <c r="BJ328" i="54"/>
  <c r="BK328" i="54" s="1"/>
  <c r="BJ327" i="54"/>
  <c r="BK327" i="54" s="1"/>
  <c r="BJ326" i="54"/>
  <c r="BK326" i="54" s="1"/>
  <c r="BJ325" i="54"/>
  <c r="BK325" i="54" s="1"/>
  <c r="BJ324" i="54"/>
  <c r="BK324" i="54" s="1"/>
  <c r="BJ753" i="54"/>
  <c r="BK753" i="54" s="1"/>
  <c r="BJ323" i="54"/>
  <c r="BK323" i="54" s="1"/>
  <c r="BJ322" i="54"/>
  <c r="BK322" i="54" s="1"/>
  <c r="BJ321" i="54"/>
  <c r="BK321" i="54" s="1"/>
  <c r="BJ716" i="54"/>
  <c r="BK716" i="54" s="1"/>
  <c r="BJ320" i="54"/>
  <c r="BK320" i="54" s="1"/>
  <c r="BJ319" i="54"/>
  <c r="BK319" i="54" s="1"/>
  <c r="BJ318" i="54"/>
  <c r="BK318" i="54" s="1"/>
  <c r="BJ317" i="54"/>
  <c r="BK317" i="54" s="1"/>
  <c r="BJ316" i="54"/>
  <c r="BK316" i="54" s="1"/>
  <c r="BJ315" i="54"/>
  <c r="BK315" i="54" s="1"/>
  <c r="BJ314" i="54"/>
  <c r="BK314" i="54" s="1"/>
  <c r="BJ313" i="54"/>
  <c r="BK313" i="54" s="1"/>
  <c r="BJ312" i="54"/>
  <c r="BK312" i="54" s="1"/>
  <c r="BJ311" i="54"/>
  <c r="BK311" i="54" s="1"/>
  <c r="BJ668" i="54"/>
  <c r="BK668" i="54" s="1"/>
  <c r="BJ310" i="54"/>
  <c r="BJ309" i="54"/>
  <c r="BK309" i="54" s="1"/>
  <c r="BJ308" i="54"/>
  <c r="BK308" i="54" s="1"/>
  <c r="BJ307" i="54"/>
  <c r="BK307" i="54" s="1"/>
  <c r="BJ306" i="54"/>
  <c r="BK306" i="54" s="1"/>
  <c r="BJ305" i="54"/>
  <c r="BJ304" i="54"/>
  <c r="BK304" i="54" s="1"/>
  <c r="BJ303" i="54"/>
  <c r="BK303" i="54" s="1"/>
  <c r="BJ302" i="54"/>
  <c r="BK302" i="54" s="1"/>
  <c r="BJ301" i="54"/>
  <c r="BK301" i="54" s="1"/>
  <c r="BJ300" i="54"/>
  <c r="BK300" i="54" s="1"/>
  <c r="BJ299" i="54"/>
  <c r="BK299" i="54" s="1"/>
  <c r="BJ298" i="54"/>
  <c r="BK298" i="54" s="1"/>
  <c r="BJ663" i="54"/>
  <c r="BK663" i="54" s="1"/>
  <c r="BJ297" i="54"/>
  <c r="BK297" i="54" s="1"/>
  <c r="BJ296" i="54"/>
  <c r="BK296" i="54" s="1"/>
  <c r="BJ295" i="54"/>
  <c r="BK295" i="54" s="1"/>
  <c r="BJ294" i="54"/>
  <c r="BK294" i="54" s="1"/>
  <c r="BJ293" i="54"/>
  <c r="BK293" i="54" s="1"/>
  <c r="BJ292" i="54"/>
  <c r="BK292" i="54" s="1"/>
  <c r="BJ291" i="54"/>
  <c r="BK291" i="54" s="1"/>
  <c r="BJ290" i="54"/>
  <c r="BK290" i="54" s="1"/>
  <c r="BJ289" i="54"/>
  <c r="BK289" i="54" s="1"/>
  <c r="BJ288" i="54"/>
  <c r="BK288" i="54" s="1"/>
  <c r="BJ287" i="54"/>
  <c r="BJ286" i="54"/>
  <c r="BK286" i="54" s="1"/>
  <c r="BJ285" i="54"/>
  <c r="BK285" i="54" s="1"/>
  <c r="BJ284" i="54"/>
  <c r="BK284" i="54" s="1"/>
  <c r="BJ283" i="54"/>
  <c r="BK283" i="54" s="1"/>
  <c r="BJ282" i="54"/>
  <c r="BK282" i="54" s="1"/>
  <c r="BJ281" i="54"/>
  <c r="BK281" i="54" s="1"/>
  <c r="BJ715" i="54"/>
  <c r="BK715" i="54" s="1"/>
  <c r="BJ280" i="54"/>
  <c r="BK280" i="54" s="1"/>
  <c r="BJ279" i="54"/>
  <c r="BK279" i="54" s="1"/>
  <c r="BJ664" i="54"/>
  <c r="BK664" i="54" s="1"/>
  <c r="BJ278" i="54"/>
  <c r="BK278" i="54" s="1"/>
  <c r="BJ277" i="54"/>
  <c r="BK277" i="54" s="1"/>
  <c r="BJ386" i="54"/>
  <c r="BK386" i="54" s="1"/>
  <c r="BJ276" i="54"/>
  <c r="BK276" i="54" s="1"/>
  <c r="BJ275" i="54"/>
  <c r="BK275" i="54" s="1"/>
  <c r="BJ274" i="54"/>
  <c r="BK274" i="54" s="1"/>
  <c r="BJ273" i="54"/>
  <c r="BK273" i="54" s="1"/>
  <c r="BJ272" i="54"/>
  <c r="BK272" i="54" s="1"/>
  <c r="BJ271" i="54"/>
  <c r="BK271" i="54" s="1"/>
  <c r="BJ270" i="54"/>
  <c r="BK270" i="54" s="1"/>
  <c r="BJ269" i="54"/>
  <c r="BJ268" i="54"/>
  <c r="BK268" i="54" s="1"/>
  <c r="BJ267" i="54"/>
  <c r="BK267" i="54" s="1"/>
  <c r="BJ266" i="54"/>
  <c r="BK266" i="54" s="1"/>
  <c r="BJ265" i="54"/>
  <c r="BK265" i="54" s="1"/>
  <c r="BJ264" i="54"/>
  <c r="BK264" i="54" s="1"/>
  <c r="BJ728" i="54"/>
  <c r="BK728" i="54" s="1"/>
  <c r="BJ755" i="54"/>
  <c r="BK755" i="54" s="1"/>
  <c r="BJ263" i="54"/>
  <c r="BK263" i="54" s="1"/>
  <c r="BJ262" i="54"/>
  <c r="BK262" i="54" s="1"/>
  <c r="BJ741" i="54"/>
  <c r="BK741" i="54" s="1"/>
  <c r="BJ261" i="54"/>
  <c r="BK261" i="54" s="1"/>
  <c r="BJ260" i="54"/>
  <c r="BK260" i="54" s="1"/>
  <c r="BJ259" i="54"/>
  <c r="BK259" i="54" s="1"/>
  <c r="BJ725" i="54"/>
  <c r="BK725" i="54" s="1"/>
  <c r="BJ258" i="54"/>
  <c r="BK258" i="54" s="1"/>
  <c r="BJ257" i="54"/>
  <c r="BK257" i="54" s="1"/>
  <c r="BJ256" i="54"/>
  <c r="BK256" i="54" s="1"/>
  <c r="BJ255" i="54"/>
  <c r="BK255" i="54" s="1"/>
  <c r="BJ254" i="54"/>
  <c r="BK254" i="54" s="1"/>
  <c r="BJ488" i="54"/>
  <c r="BK488" i="54" s="1"/>
  <c r="BJ752" i="54"/>
  <c r="BK752" i="54" s="1"/>
  <c r="BJ253" i="54"/>
  <c r="BK253" i="54" s="1"/>
  <c r="BJ252" i="54"/>
  <c r="BK252" i="54" s="1"/>
  <c r="BJ726" i="54"/>
  <c r="BK726" i="54" s="1"/>
  <c r="BJ251" i="54"/>
  <c r="BK251" i="54" s="1"/>
  <c r="BJ250" i="54"/>
  <c r="BK250" i="54" s="1"/>
  <c r="BJ249" i="54"/>
  <c r="BK249" i="54" s="1"/>
  <c r="BJ489" i="54"/>
  <c r="BK489" i="54" s="1"/>
  <c r="BJ731" i="54"/>
  <c r="BK731" i="54" s="1"/>
  <c r="BJ703" i="54"/>
  <c r="BK703" i="54" s="1"/>
  <c r="BJ248" i="54"/>
  <c r="BK248" i="54" s="1"/>
  <c r="BJ247" i="54"/>
  <c r="BK247" i="54" s="1"/>
  <c r="BJ246" i="54"/>
  <c r="BK246" i="54" s="1"/>
  <c r="BJ701" i="54"/>
  <c r="BK701" i="54" s="1"/>
  <c r="BJ245" i="54"/>
  <c r="BK245" i="54" s="1"/>
  <c r="BJ704" i="54"/>
  <c r="BK704" i="54" s="1"/>
  <c r="BJ244" i="54"/>
  <c r="BK244" i="54" s="1"/>
  <c r="BJ243" i="54"/>
  <c r="BK243" i="54" s="1"/>
  <c r="BJ242" i="54"/>
  <c r="BK242" i="54" s="1"/>
  <c r="BJ670" i="54"/>
  <c r="BK670" i="54" s="1"/>
  <c r="BJ241" i="54"/>
  <c r="BK241" i="54" s="1"/>
  <c r="BJ714" i="54"/>
  <c r="BK714" i="54" s="1"/>
  <c r="BJ721" i="54"/>
  <c r="BK721" i="54" s="1"/>
  <c r="BJ722" i="54"/>
  <c r="BK722" i="54" s="1"/>
  <c r="BJ240" i="54"/>
  <c r="BK240" i="54" s="1"/>
  <c r="BJ239" i="54"/>
  <c r="BK239" i="54" s="1"/>
  <c r="BJ238" i="54"/>
  <c r="BK238" i="54" s="1"/>
  <c r="BJ237" i="54"/>
  <c r="BK237" i="54" s="1"/>
  <c r="BJ706" i="54"/>
  <c r="BK706" i="54" s="1"/>
  <c r="BJ236" i="54"/>
  <c r="BK236" i="54" s="1"/>
  <c r="BJ235" i="54"/>
  <c r="BK235" i="54" s="1"/>
  <c r="BJ234" i="54"/>
  <c r="BK234" i="54" s="1"/>
  <c r="BJ233" i="54"/>
  <c r="BK233" i="54" s="1"/>
  <c r="BJ707" i="54"/>
  <c r="BK707" i="54" s="1"/>
  <c r="BJ232" i="54"/>
  <c r="BK232" i="54" s="1"/>
  <c r="BJ231" i="54"/>
  <c r="BK231" i="54" s="1"/>
  <c r="BJ230" i="54"/>
  <c r="BK230" i="54" s="1"/>
  <c r="BJ229" i="54"/>
  <c r="BK229" i="54" s="1"/>
  <c r="BJ228" i="54"/>
  <c r="BK228" i="54" s="1"/>
  <c r="BJ227" i="54"/>
  <c r="BK227" i="54" s="1"/>
  <c r="BJ226" i="54"/>
  <c r="BK226" i="54" s="1"/>
  <c r="BJ388" i="54"/>
  <c r="BK388" i="54" s="1"/>
  <c r="BJ225" i="54"/>
  <c r="BK225" i="54" s="1"/>
  <c r="BJ224" i="54"/>
  <c r="BK224" i="54" s="1"/>
  <c r="BJ708" i="54"/>
  <c r="BK708" i="54" s="1"/>
  <c r="BJ223" i="54"/>
  <c r="BK223" i="54" s="1"/>
  <c r="BJ222" i="54"/>
  <c r="BK222" i="54" s="1"/>
  <c r="BJ724" i="54"/>
  <c r="BK724" i="54" s="1"/>
  <c r="BJ221" i="54"/>
  <c r="BK221" i="54" s="1"/>
  <c r="BJ220" i="54"/>
  <c r="BK220" i="54" s="1"/>
  <c r="BJ219" i="54"/>
  <c r="BK219" i="54" s="1"/>
  <c r="BJ218" i="54"/>
  <c r="BK218" i="54" s="1"/>
  <c r="BJ217" i="54"/>
  <c r="BK217" i="54" s="1"/>
  <c r="BJ216" i="54"/>
  <c r="BK216" i="54" s="1"/>
  <c r="BJ215" i="54"/>
  <c r="BK215" i="54" s="1"/>
  <c r="BJ214" i="54"/>
  <c r="BK214" i="54" s="1"/>
  <c r="BJ213" i="54"/>
  <c r="BK213" i="54" s="1"/>
  <c r="BJ212" i="54"/>
  <c r="BK212" i="54" s="1"/>
  <c r="BJ702" i="54"/>
  <c r="BK702" i="54" s="1"/>
  <c r="BJ652" i="54"/>
  <c r="BK652" i="54" s="1"/>
  <c r="BJ710" i="54"/>
  <c r="BK710" i="54" s="1"/>
  <c r="BJ211" i="54"/>
  <c r="BK211" i="54" s="1"/>
  <c r="BJ209" i="54"/>
  <c r="BK209" i="54" s="1"/>
  <c r="BJ669" i="54"/>
  <c r="BK669" i="54" s="1"/>
  <c r="BJ208" i="54"/>
  <c r="BK208" i="54" s="1"/>
  <c r="BJ207" i="54"/>
  <c r="BK207" i="54" s="1"/>
  <c r="BJ206" i="54"/>
  <c r="BK206" i="54" s="1"/>
  <c r="BJ205" i="54"/>
  <c r="BK205" i="54" s="1"/>
  <c r="BJ204" i="54"/>
  <c r="BK204" i="54" s="1"/>
  <c r="BJ732" i="54"/>
  <c r="BK732" i="54" s="1"/>
  <c r="BJ203" i="54"/>
  <c r="BK203" i="54" s="1"/>
  <c r="BJ201" i="54"/>
  <c r="BK201" i="54" s="1"/>
  <c r="BJ200" i="54"/>
  <c r="BK200" i="54" s="1"/>
  <c r="BJ199" i="54"/>
  <c r="BK199" i="54" s="1"/>
  <c r="BJ198" i="54"/>
  <c r="BK198" i="54" s="1"/>
  <c r="BJ197" i="54"/>
  <c r="BK197" i="54" s="1"/>
  <c r="BJ667" i="54"/>
  <c r="BK667" i="54" s="1"/>
  <c r="BJ196" i="54"/>
  <c r="BK196" i="54" s="1"/>
  <c r="BJ195" i="54"/>
  <c r="BJ194" i="54"/>
  <c r="BK194" i="54" s="1"/>
  <c r="BJ193" i="54"/>
  <c r="BK193" i="54" s="1"/>
  <c r="BJ192" i="54"/>
  <c r="BK192" i="54" s="1"/>
  <c r="BJ191" i="54"/>
  <c r="BK191" i="54" s="1"/>
  <c r="BJ190" i="54"/>
  <c r="BK190" i="54" s="1"/>
  <c r="BJ705" i="54"/>
  <c r="BK705" i="54" s="1"/>
  <c r="BJ189" i="54"/>
  <c r="BK189" i="54" s="1"/>
  <c r="BJ188" i="54"/>
  <c r="BK188" i="54" s="1"/>
  <c r="BJ187" i="54"/>
  <c r="BK187" i="54" s="1"/>
  <c r="BJ186" i="54"/>
  <c r="BK186" i="54" s="1"/>
  <c r="BJ185" i="54"/>
  <c r="BK185" i="54" s="1"/>
  <c r="BJ709" i="54"/>
  <c r="BK709" i="54" s="1"/>
  <c r="BJ183" i="54"/>
  <c r="BK183" i="54" s="1"/>
  <c r="BJ182" i="54"/>
  <c r="BK182" i="54" s="1"/>
  <c r="BJ181" i="54"/>
  <c r="BK181" i="54" s="1"/>
  <c r="BJ180" i="54"/>
  <c r="BK180" i="54" s="1"/>
  <c r="BJ179" i="54"/>
  <c r="BJ178" i="54"/>
  <c r="BJ177" i="54"/>
  <c r="BJ176" i="54"/>
  <c r="BJ175" i="54"/>
  <c r="BJ174" i="54"/>
  <c r="BK174" i="54" s="1"/>
  <c r="BJ173" i="54"/>
  <c r="BJ712" i="54"/>
  <c r="BK712" i="54" s="1"/>
  <c r="BJ171" i="54"/>
  <c r="BK171" i="54" s="1"/>
  <c r="BJ170" i="54"/>
  <c r="BK170" i="54" s="1"/>
  <c r="BJ738" i="54"/>
  <c r="BK738" i="54" s="1"/>
  <c r="BJ168" i="54"/>
  <c r="BK168" i="54" s="1"/>
  <c r="BJ751" i="54"/>
  <c r="BK751" i="54" s="1"/>
  <c r="BJ167" i="54"/>
  <c r="BK167" i="54" s="1"/>
  <c r="BJ166" i="54"/>
  <c r="BK166" i="54" s="1"/>
  <c r="BJ165" i="54"/>
  <c r="BK165" i="54" s="1"/>
  <c r="BJ653" i="54"/>
  <c r="BK653" i="54" s="1"/>
  <c r="BJ164" i="54"/>
  <c r="BK164" i="54" s="1"/>
  <c r="BJ713" i="54"/>
  <c r="BK713" i="54" s="1"/>
  <c r="BJ163" i="54"/>
  <c r="BK163" i="54" s="1"/>
  <c r="BJ654" i="54"/>
  <c r="BK654" i="54" s="1"/>
  <c r="BJ162" i="54"/>
  <c r="BJ161" i="54"/>
  <c r="BK161" i="54" s="1"/>
  <c r="BJ160" i="54"/>
  <c r="BK160" i="54" s="1"/>
  <c r="BJ159" i="54"/>
  <c r="BK159" i="54" s="1"/>
  <c r="BJ766" i="54"/>
  <c r="BK766" i="54" s="1"/>
  <c r="BJ730" i="54"/>
  <c r="BK730" i="54" s="1"/>
  <c r="BJ656" i="54"/>
  <c r="BK656" i="54" s="1"/>
  <c r="BJ158" i="54"/>
  <c r="BK158" i="54" s="1"/>
  <c r="BJ748" i="54"/>
  <c r="BK748" i="54" s="1"/>
  <c r="BJ490" i="54"/>
  <c r="BK490" i="54" s="1"/>
  <c r="BJ157" i="54"/>
  <c r="BK157" i="54" s="1"/>
  <c r="BJ485" i="54"/>
  <c r="BK485" i="54" s="1"/>
  <c r="BJ648" i="54"/>
  <c r="BK648" i="54" s="1"/>
  <c r="BJ156" i="54"/>
  <c r="BK156" i="54" s="1"/>
  <c r="BJ155" i="54"/>
  <c r="BK155" i="54" s="1"/>
  <c r="BJ154" i="54"/>
  <c r="BK154" i="54" s="1"/>
  <c r="BJ153" i="54"/>
  <c r="BK153" i="54" s="1"/>
  <c r="BJ152" i="54"/>
  <c r="BK152" i="54" s="1"/>
  <c r="BJ151" i="54"/>
  <c r="BK151" i="54" s="1"/>
  <c r="BJ150" i="54"/>
  <c r="BK150" i="54" s="1"/>
  <c r="BJ149" i="54"/>
  <c r="BK149" i="54" s="1"/>
  <c r="BJ148" i="54"/>
  <c r="BK148" i="54" s="1"/>
  <c r="BJ677" i="54"/>
  <c r="BK677" i="54" s="1"/>
  <c r="BJ146" i="54"/>
  <c r="BK146" i="54" s="1"/>
  <c r="BJ145" i="54"/>
  <c r="BK145" i="54" s="1"/>
  <c r="BJ144" i="54"/>
  <c r="BK144" i="54" s="1"/>
  <c r="BJ143" i="54"/>
  <c r="BK143" i="54" s="1"/>
  <c r="BJ142" i="54"/>
  <c r="BK142" i="54" s="1"/>
  <c r="BJ141" i="54"/>
  <c r="BK141" i="54" s="1"/>
  <c r="BJ666" i="54"/>
  <c r="BK666" i="54" s="1"/>
  <c r="BJ140" i="54"/>
  <c r="BK140" i="54" s="1"/>
  <c r="BJ139" i="54"/>
  <c r="BK139" i="54" s="1"/>
  <c r="BJ138" i="54"/>
  <c r="BK138" i="54" s="1"/>
  <c r="BJ137" i="54"/>
  <c r="BK137" i="54" s="1"/>
  <c r="BJ136" i="54"/>
  <c r="BK136" i="54" s="1"/>
  <c r="BJ135" i="54"/>
  <c r="BK135" i="54" s="1"/>
  <c r="BJ671" i="54"/>
  <c r="BK671" i="54" s="1"/>
  <c r="BJ134" i="54"/>
  <c r="BK134" i="54" s="1"/>
  <c r="BJ133" i="54"/>
  <c r="BK133" i="54" s="1"/>
  <c r="BJ132" i="54"/>
  <c r="BK132" i="54" s="1"/>
  <c r="BJ131" i="54"/>
  <c r="BK131" i="54" s="1"/>
  <c r="BJ689" i="54"/>
  <c r="BK689" i="54" s="1"/>
  <c r="BJ692" i="54"/>
  <c r="BK692" i="54" s="1"/>
  <c r="BJ694" i="54"/>
  <c r="BK694" i="54" s="1"/>
  <c r="BJ681" i="54"/>
  <c r="BK681" i="54" s="1"/>
  <c r="BJ686" i="54"/>
  <c r="BK686" i="54" s="1"/>
  <c r="BJ690" i="54"/>
  <c r="BK690" i="54" s="1"/>
  <c r="BJ685" i="54"/>
  <c r="BK685" i="54" s="1"/>
  <c r="BJ129" i="54"/>
  <c r="BK129" i="54" s="1"/>
  <c r="BJ693" i="54"/>
  <c r="BK693" i="54" s="1"/>
  <c r="BJ688" i="54"/>
  <c r="BK688" i="54" s="1"/>
  <c r="BJ676" i="54"/>
  <c r="BK676" i="54" s="1"/>
  <c r="BJ674" i="54"/>
  <c r="BK674" i="54" s="1"/>
  <c r="BJ675" i="54"/>
  <c r="BK675" i="54" s="1"/>
  <c r="BJ128" i="54"/>
  <c r="BK128" i="54" s="1"/>
  <c r="BJ774" i="54"/>
  <c r="BK774" i="54" s="1"/>
  <c r="BJ773" i="54"/>
  <c r="BK773" i="54" s="1"/>
  <c r="BJ127" i="54"/>
  <c r="BK127" i="54" s="1"/>
  <c r="BJ126" i="54"/>
  <c r="BK126" i="54" s="1"/>
  <c r="BJ749" i="54"/>
  <c r="BK749" i="54" s="1"/>
  <c r="BJ125" i="54"/>
  <c r="BK125" i="54" s="1"/>
  <c r="BJ124" i="54"/>
  <c r="BK124" i="54" s="1"/>
  <c r="BJ123" i="54"/>
  <c r="BK123" i="54" s="1"/>
  <c r="BJ122" i="54"/>
  <c r="BK122" i="54" s="1"/>
  <c r="BJ121" i="54"/>
  <c r="BK121" i="54" s="1"/>
  <c r="BJ673" i="54"/>
  <c r="BK673" i="54" s="1"/>
  <c r="BJ120" i="54"/>
  <c r="BK120" i="54" s="1"/>
  <c r="BJ119" i="54"/>
  <c r="BK119" i="54" s="1"/>
  <c r="BJ118" i="54"/>
  <c r="BK118" i="54" s="1"/>
  <c r="BJ117" i="54"/>
  <c r="BK117" i="54" s="1"/>
  <c r="BJ116" i="54"/>
  <c r="BK116" i="54" s="1"/>
  <c r="BJ115" i="54"/>
  <c r="BK115" i="54" s="1"/>
  <c r="BJ202" i="54"/>
  <c r="BK202" i="54" s="1"/>
  <c r="BJ114" i="54"/>
  <c r="BK114" i="54" s="1"/>
  <c r="BJ113" i="54"/>
  <c r="BK113" i="54" s="1"/>
  <c r="BJ112" i="54"/>
  <c r="BK112" i="54" s="1"/>
  <c r="BJ665" i="54"/>
  <c r="BK665" i="54" s="1"/>
  <c r="BJ111" i="54"/>
  <c r="BK111" i="54" s="1"/>
  <c r="BJ110" i="54"/>
  <c r="BK110" i="54" s="1"/>
  <c r="BJ109" i="54"/>
  <c r="BK109" i="54" s="1"/>
  <c r="BJ108" i="54"/>
  <c r="BK108" i="54" s="1"/>
  <c r="BJ107" i="54"/>
  <c r="BK107" i="54" s="1"/>
  <c r="BJ106" i="54"/>
  <c r="BK106" i="54" s="1"/>
  <c r="BJ105" i="54"/>
  <c r="BK105" i="54" s="1"/>
  <c r="BJ104" i="54"/>
  <c r="BJ103" i="54"/>
  <c r="BK103" i="54" s="1"/>
  <c r="BJ102" i="54"/>
  <c r="BK102" i="54" s="1"/>
  <c r="BJ101" i="54"/>
  <c r="BK101" i="54" s="1"/>
  <c r="BJ100" i="54"/>
  <c r="BK100" i="54" s="1"/>
  <c r="BJ99" i="54"/>
  <c r="BK99" i="54" s="1"/>
  <c r="BJ98" i="54"/>
  <c r="BK98" i="54" s="1"/>
  <c r="BJ97" i="54"/>
  <c r="BK97" i="54" s="1"/>
  <c r="BJ95" i="54"/>
  <c r="BK95" i="54" s="1"/>
  <c r="BJ93" i="54"/>
  <c r="BK93" i="54" s="1"/>
  <c r="BJ92" i="54"/>
  <c r="BJ91" i="54"/>
  <c r="BK91" i="54" s="1"/>
  <c r="BJ89" i="54"/>
  <c r="BK89" i="54" s="1"/>
  <c r="BJ88" i="54"/>
  <c r="BK88" i="54" s="1"/>
  <c r="BJ86" i="54"/>
  <c r="BK86" i="54" s="1"/>
  <c r="BJ85" i="54"/>
  <c r="BK85" i="54" s="1"/>
  <c r="BJ84" i="54"/>
  <c r="BK84" i="54" s="1"/>
  <c r="BJ83" i="54"/>
  <c r="BK83" i="54" s="1"/>
  <c r="BJ82" i="54"/>
  <c r="BK82" i="54" s="1"/>
  <c r="BJ81" i="54"/>
  <c r="BK81" i="54" s="1"/>
  <c r="BJ772" i="54"/>
  <c r="BK772" i="54" s="1"/>
  <c r="BJ80" i="54"/>
  <c r="BK80" i="54" s="1"/>
  <c r="BJ79" i="54"/>
  <c r="BK79" i="54" s="1"/>
  <c r="BJ78" i="54"/>
  <c r="BK78" i="54" s="1"/>
  <c r="BJ77" i="54"/>
  <c r="BK77" i="54" s="1"/>
  <c r="BJ76" i="54"/>
  <c r="BK76" i="54" s="1"/>
  <c r="BJ679" i="54"/>
  <c r="BK679" i="54" s="1"/>
  <c r="BJ75" i="54"/>
  <c r="BK75" i="54" s="1"/>
  <c r="BJ74" i="54"/>
  <c r="BK74" i="54" s="1"/>
  <c r="BJ660" i="54"/>
  <c r="BK660" i="54" s="1"/>
  <c r="BJ662" i="54"/>
  <c r="BK662" i="54" s="1"/>
  <c r="BJ661" i="54"/>
  <c r="BK661" i="54" s="1"/>
  <c r="BJ657" i="54"/>
  <c r="BK657" i="54" s="1"/>
  <c r="BJ658" i="54"/>
  <c r="BK658" i="54" s="1"/>
  <c r="BJ659" i="54"/>
  <c r="BK659" i="54" s="1"/>
  <c r="BJ651" i="54"/>
  <c r="BK651" i="54" s="1"/>
  <c r="BJ73" i="54"/>
  <c r="BK73" i="54" s="1"/>
  <c r="BJ72" i="54"/>
  <c r="BK72" i="54" s="1"/>
  <c r="BJ71" i="54"/>
  <c r="BK71" i="54" s="1"/>
  <c r="BJ70" i="54"/>
  <c r="BK70" i="54" s="1"/>
  <c r="BJ69" i="54"/>
  <c r="BK69" i="54" s="1"/>
  <c r="BJ68" i="54"/>
  <c r="BK68" i="54" s="1"/>
  <c r="BJ67" i="54"/>
  <c r="BK67" i="54" s="1"/>
  <c r="BJ66" i="54"/>
  <c r="BJ65" i="54"/>
  <c r="BK65" i="54" s="1"/>
  <c r="BJ64" i="54"/>
  <c r="BK64" i="54" s="1"/>
  <c r="BJ63" i="54"/>
  <c r="BK63" i="54" s="1"/>
  <c r="BJ62" i="54"/>
  <c r="BJ61" i="54"/>
  <c r="BK61" i="54" s="1"/>
  <c r="BJ678" i="54"/>
  <c r="BK678" i="54" s="1"/>
  <c r="BJ60" i="54"/>
  <c r="BK60" i="54" s="1"/>
  <c r="BJ59" i="54"/>
  <c r="BK59" i="54" s="1"/>
  <c r="BJ58" i="54"/>
  <c r="BK58" i="54" s="1"/>
  <c r="BJ57" i="54"/>
  <c r="BK57" i="54" s="1"/>
  <c r="BJ56" i="54"/>
  <c r="BK56" i="54" s="1"/>
  <c r="BJ55" i="54"/>
  <c r="BK55" i="54" s="1"/>
  <c r="BJ672" i="54"/>
  <c r="BK672" i="54" s="1"/>
  <c r="BJ54" i="54"/>
  <c r="BK54" i="54" s="1"/>
  <c r="BJ53" i="54"/>
  <c r="BK53" i="54" s="1"/>
  <c r="BJ52" i="54"/>
  <c r="BK52" i="54" s="1"/>
  <c r="BJ51" i="54"/>
  <c r="BK51" i="54" s="1"/>
  <c r="BJ50" i="54"/>
  <c r="BK50" i="54" s="1"/>
  <c r="BJ49" i="54"/>
  <c r="BK49" i="54" s="1"/>
  <c r="BJ48" i="54"/>
  <c r="BK48" i="54" s="1"/>
  <c r="BJ47" i="54"/>
  <c r="BK47" i="54" s="1"/>
  <c r="BJ46" i="54"/>
  <c r="BK46" i="54" s="1"/>
  <c r="BJ45" i="54"/>
  <c r="BK45" i="54" s="1"/>
  <c r="BJ44" i="54"/>
  <c r="BK44" i="54" s="1"/>
  <c r="BJ43" i="54"/>
  <c r="BK43" i="54" s="1"/>
  <c r="BJ42" i="54"/>
  <c r="BK42" i="54" s="1"/>
  <c r="BJ41" i="54"/>
  <c r="BK41" i="54" s="1"/>
  <c r="BJ40" i="54"/>
  <c r="BK40" i="54" s="1"/>
  <c r="BJ39" i="54"/>
  <c r="BK39" i="54" s="1"/>
  <c r="BJ38" i="54"/>
  <c r="BK38" i="54" s="1"/>
  <c r="BJ37" i="54"/>
  <c r="BK37" i="54" s="1"/>
  <c r="BJ36" i="54"/>
  <c r="BK36" i="54" s="1"/>
  <c r="BJ96" i="54"/>
  <c r="BK96" i="54" s="1"/>
  <c r="BJ35" i="54"/>
  <c r="BK35" i="54" s="1"/>
  <c r="BJ34" i="54"/>
  <c r="BK34" i="54" s="1"/>
  <c r="BJ655" i="54"/>
  <c r="BK655" i="54" s="1"/>
  <c r="BJ33" i="54"/>
  <c r="BK33" i="54" s="1"/>
  <c r="BJ32" i="54"/>
  <c r="BK32" i="54" s="1"/>
  <c r="BJ31" i="54"/>
  <c r="BK31" i="54" s="1"/>
  <c r="BJ30" i="54"/>
  <c r="BK30" i="54" s="1"/>
  <c r="BJ29" i="54"/>
  <c r="BK29" i="54" s="1"/>
  <c r="BJ28" i="54"/>
  <c r="BK28" i="54" s="1"/>
  <c r="BJ27" i="54"/>
  <c r="BK27" i="54" s="1"/>
  <c r="BJ24" i="54"/>
  <c r="BK24" i="54" s="1"/>
  <c r="BJ23" i="54"/>
  <c r="BK23" i="54" s="1"/>
  <c r="BJ22" i="54"/>
  <c r="BK22" i="54" s="1"/>
  <c r="BJ20" i="54"/>
  <c r="BK20" i="54" s="1"/>
  <c r="BJ17" i="54"/>
  <c r="BK17" i="54" s="1"/>
  <c r="BJ16" i="54"/>
  <c r="BK16" i="54" s="1"/>
  <c r="BJ15" i="54"/>
  <c r="BK15" i="54" s="1"/>
  <c r="BJ14" i="54"/>
  <c r="BJ13" i="54"/>
  <c r="BK13" i="54" s="1"/>
  <c r="BJ12" i="54"/>
  <c r="BK12" i="54" s="1"/>
  <c r="BJ764" i="54"/>
  <c r="BJ11" i="54"/>
  <c r="BK11" i="54" s="1"/>
  <c r="BJ10" i="54"/>
  <c r="BJ9" i="54"/>
  <c r="BJ8" i="54"/>
  <c r="BK8" i="54" s="1"/>
  <c r="BJ7" i="54"/>
  <c r="BK7" i="54" s="1"/>
  <c r="BJ6" i="54"/>
  <c r="BJ5" i="54"/>
  <c r="BJ4" i="54"/>
  <c r="BJ3" i="54"/>
  <c r="BJ2" i="54"/>
  <c r="BM1" i="54" l="1"/>
  <c r="BK497" i="54" s="1"/>
  <c r="BK548" i="54" l="1"/>
  <c r="BK415" i="54"/>
  <c r="BK179" i="54"/>
  <c r="BK364" i="54"/>
  <c r="BK786" i="54"/>
  <c r="BK9" i="54"/>
  <c r="BK496" i="54"/>
  <c r="BK162" i="54"/>
  <c r="BK609" i="54"/>
  <c r="BK178" i="54"/>
  <c r="BK393" i="54"/>
  <c r="BK62" i="54"/>
  <c r="BK4" i="54"/>
  <c r="BK505" i="54"/>
  <c r="BK408" i="54"/>
  <c r="BK175" i="54"/>
  <c r="BK104" i="54"/>
  <c r="BK787" i="54"/>
  <c r="BK419" i="54"/>
  <c r="BK14" i="54"/>
  <c r="BK6" i="54"/>
  <c r="BK795" i="54"/>
  <c r="BK798" i="54"/>
  <c r="BK437" i="54"/>
  <c r="BK796" i="54"/>
  <c r="BK794" i="54"/>
  <c r="BK626" i="54"/>
  <c r="BK184" i="54"/>
  <c r="BK793" i="54"/>
  <c r="BK792" i="54"/>
  <c r="BK797" i="54"/>
  <c r="BK269" i="54"/>
  <c r="BK5" i="54"/>
  <c r="BK2" i="54"/>
  <c r="BK177" i="54"/>
  <c r="BK502" i="54"/>
  <c r="BK567" i="54"/>
  <c r="BK474" i="54"/>
  <c r="BK457" i="54"/>
  <c r="BK559" i="54"/>
  <c r="BK172" i="54"/>
  <c r="BK763" i="54"/>
  <c r="BK173" i="54"/>
  <c r="BK310" i="54"/>
  <c r="BK761" i="54"/>
  <c r="BK357" i="54"/>
  <c r="BK759" i="54"/>
  <c r="BK305" i="54"/>
  <c r="BK10" i="54"/>
  <c r="BK533" i="54"/>
  <c r="BK760" i="54"/>
  <c r="BK473" i="54"/>
  <c r="BK604" i="54"/>
  <c r="BK176" i="54"/>
  <c r="BK369" i="54"/>
  <c r="BK789" i="54"/>
  <c r="BK764" i="54"/>
  <c r="BK477" i="54"/>
  <c r="BK788" i="54"/>
  <c r="BK435" i="54"/>
  <c r="BK427" i="54"/>
  <c r="BK780" i="54"/>
  <c r="BK3" i="54"/>
  <c r="BK785" i="54"/>
  <c r="BK495" i="54"/>
  <c r="BK66" i="54"/>
  <c r="BK765" i="54"/>
  <c r="BK767" i="54"/>
  <c r="BK784" i="54"/>
  <c r="BK287" i="54"/>
  <c r="BK472" i="54"/>
  <c r="BK783" i="54"/>
  <c r="BK590" i="54"/>
  <c r="BK589" i="54"/>
  <c r="BK92" i="54"/>
  <c r="BK781" i="54"/>
  <c r="BK762" i="54"/>
  <c r="BK616" i="54"/>
  <c r="BK195" i="54"/>
  <c r="BK790" i="54"/>
  <c r="BK379" i="54"/>
  <c r="BK399" i="54"/>
  <c r="BK550" i="54"/>
  <c r="AG957" i="52"/>
  <c r="AO957" i="5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7F8C42-3D9C-4B12-9A73-604F41F40068}" keepAlive="1" name="Query - Count customer occurance" description="Connection to the 'Count customer occurance' query in the workbook." type="5" refreshedVersion="0" background="1">
    <dbPr connection="Provider=Microsoft.Mashup.OleDb.1;Data Source=$Workbook$;Location=&quot;Count customer occurance&quot;;Extended Properties=&quot;&quot;" command="SELECT * FROM [Count customer occurance]"/>
  </connection>
  <connection id="2" xr16:uid="{5C0D9AD0-9921-468D-B86F-23226BF64FB0}" keepAlive="1" name="Query - currentSolution" description="Connection to the 'currentSolution' query in the workbook." type="5" refreshedVersion="0" background="1">
    <dbPr connection="Provider=Microsoft.Mashup.OleDb.1;Data Source=$Workbook$;Location=currentSolution;Extended Properties=&quot;&quot;" command="SELECT * FROM [currentSolution]"/>
  </connection>
  <connection id="3" xr16:uid="{802C030F-17D7-4C09-9A3A-2FBFCD1CD2AD}" keepAlive="1" name="Query - From Master" description="Connection to the 'From Master' query in the workbook." type="5" refreshedVersion="7" background="1" saveData="1">
    <dbPr connection="Provider=Microsoft.Mashup.OleDb.1;Data Source=$Workbook$;Location=&quot;From Master&quot;;Extended Properties=&quot;&quot;" command="SELECT * FROM [From Master]"/>
  </connection>
  <connection id="4" xr16:uid="{F086E03D-E7CE-4C63-8CF1-0E33BB4CEBF7}" keepAlive="1" name="Query - MultiFile Source" description="Connection to the 'MultiFile Source' query in the workbook." type="5" refreshedVersion="7" background="1" saveData="1">
    <dbPr connection="Provider=Microsoft.Mashup.OleDb.1;Data Source=$Workbook$;Location=&quot;MultiFile Source&quot;;Extended Properties=&quot;&quot;" command="SELECT * FROM [MultiFile Source]"/>
  </connection>
  <connection id="5" xr16:uid="{1FCDA2CB-11BD-4442-8341-9E4A1040C2D6}" keepAlive="1" name="Query - Rows Missing from Dataset" description="Connection to the 'Rows Missing from Dataset' query in the workbook." type="5" refreshedVersion="7" background="1" saveData="1">
    <dbPr connection="Provider=Microsoft.Mashup.OleDb.1;Data Source=$Workbook$;Location=&quot;Rows Missing from Dataset&quot;;Extended Properties=&quot;&quot;" command="SELECT * FROM [Rows Missing from Dataset]"/>
  </connection>
  <connection id="6" xr16:uid="{A856AE17-C91B-44DA-AFF9-E38EC8BF6662}"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7" xr16:uid="{61CCC4E7-BEA5-46F5-87EB-67579F29A088}" keepAlive="1" name="Query - Sheet1" description="Connection to the 'Sheet1' query in the workbook." type="5" refreshedVersion="7" background="1" saveData="1">
    <dbPr connection="Provider=Microsoft.Mashup.OleDb.1;Data Source=$Workbook$;Location=Sheet1;Extended Properties=&quot;&quot;" command="SELECT * FROM [Sheet1]"/>
  </connection>
  <connection id="8" xr16:uid="{56F67F93-97A9-4DD4-83B7-B63BCA7DDE61}" keepAlive="1" name="Query - Solution Unique stops only" description="Connection to the 'Solution Unique stops only' query in the workbook." type="5" refreshedVersion="7" background="1" saveData="1">
    <dbPr connection="Provider=Microsoft.Mashup.OleDb.1;Data Source=$Workbook$;Location=&quot;Solution Unique stops only&quot;;Extended Properties=&quot;&quot;" command="SELECT * FROM [Solution Unique stops only]"/>
  </connection>
  <connection id="9" xr16:uid="{D8C05D57-060B-4C9B-A9D3-63A9802A0DEB}" keepAlive="1" name="Query - Solution1" description="Connection to the 'Solution' query in the workbook." type="5" refreshedVersion="7" background="1" saveData="1">
    <dbPr connection="Provider=Microsoft.Mashup.OleDb.1;Data Source=$Workbook$;Location=Solution;Extended Properties=&quot;&quot;" command="SELECT * FROM [Solution]"/>
  </connection>
  <connection id="10" xr16:uid="{7C646C16-FD03-4F6C-9570-EBF7F20ADDED}" keepAlive="1" name="Query - StopTimes" description="Connection to the 'StopTimes' query in the workbook." type="5" refreshedVersion="7" background="1" saveData="1">
    <dbPr connection="Provider=Microsoft.Mashup.OleDb.1;Data Source=$Workbook$;Location=StopTimes;Extended Properties=&quot;&quot;" command="SELECT * FROM [StopTimes]"/>
  </connection>
  <connection id="11" xr16:uid="{4EBB7D41-7CD2-48B3-B773-F5596D4AFDF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71E9A66-5A18-4B03-B91A-9E7872ABF438}"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8F99BA1C-7421-4D1C-B98E-AAE7C378582E}"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4" xr16:uid="{0B8C2267-827A-4439-891F-56958A90E8CD}" name="WorksheetConnection_Cadillac Reroute Working Master File.xlsm!Solution" type="102" refreshedVersion="7" minRefreshableVersion="5">
    <extLst>
      <ext xmlns:x15="http://schemas.microsoft.com/office/spreadsheetml/2010/11/main" uri="{DE250136-89BD-433C-8126-D09CA5730AF9}">
        <x15:connection id="Solution">
          <x15:rangePr sourceName="_xlcn.WorksheetConnection_CadillacRerouteWorkingMasterFile.xlsmSolut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<sst xmlns="http://schemas.openxmlformats.org/spreadsheetml/2006/main" count="67014" uniqueCount="9384">
  <si>
    <t>cu_id</t>
  </si>
  <si>
    <t xml:space="preserve">                              </t>
  </si>
  <si>
    <t>MI</t>
  </si>
  <si>
    <t>DTE ENERGY</t>
  </si>
  <si>
    <t>PO BOX 279</t>
  </si>
  <si>
    <t xml:space="preserve">CHARTER COMMUNICATIONS        </t>
  </si>
  <si>
    <t>Suite 200</t>
  </si>
  <si>
    <t>BLARNEY CASTLE</t>
  </si>
  <si>
    <t>SUITE D</t>
  </si>
  <si>
    <t>ORTHOSPORT PHYSICAL THERAPY</t>
  </si>
  <si>
    <t>52 Week Revenue</t>
  </si>
  <si>
    <t>cu_ID</t>
  </si>
  <si>
    <t>W</t>
  </si>
  <si>
    <t>M</t>
  </si>
  <si>
    <t>F</t>
  </si>
  <si>
    <t>T</t>
  </si>
  <si>
    <t>MF</t>
  </si>
  <si>
    <t>Rt #</t>
  </si>
  <si>
    <t>Acct #</t>
  </si>
  <si>
    <t>Cust #</t>
  </si>
  <si>
    <t>Cust Name</t>
  </si>
  <si>
    <t>Street Address 1</t>
  </si>
  <si>
    <t>Street Address 2</t>
  </si>
  <si>
    <t>City</t>
  </si>
  <si>
    <t>State</t>
  </si>
  <si>
    <t>Zip</t>
  </si>
  <si>
    <t>Frequency</t>
  </si>
  <si>
    <t>Delivery Day</t>
  </si>
  <si>
    <t>Mon Stop Seq</t>
  </si>
  <si>
    <t>Tue Stop Seq</t>
  </si>
  <si>
    <t>Wed Stop Seq</t>
  </si>
  <si>
    <t>Thu Stop Seq</t>
  </si>
  <si>
    <t>Fri Stop Seq</t>
  </si>
  <si>
    <t># of Invoices for Call In Customers</t>
  </si>
  <si>
    <t>Direct Sale Revenue</t>
  </si>
  <si>
    <t>Average Revenue per Delivery 
(no DS)</t>
  </si>
  <si>
    <t>Garment Inventory</t>
  </si>
  <si>
    <t>8 Week Summer Revenue</t>
  </si>
  <si>
    <t>8 Week Winter Revenue</t>
  </si>
  <si>
    <t>Earliest Time - Window 1</t>
  </si>
  <si>
    <t>Latest Time - Window 1</t>
  </si>
  <si>
    <t>Earliest Time - Window 2</t>
  </si>
  <si>
    <t>Latest Time - Window 2</t>
  </si>
  <si>
    <t>Available Delivery Days</t>
  </si>
  <si>
    <t>MTWRF</t>
  </si>
  <si>
    <t>Average Weekly Revenue
(no DS)</t>
  </si>
  <si>
    <t>52 Week Revenue
(no DS)</t>
  </si>
  <si>
    <t>First Invoice (During 52 Week Revenue Period)</t>
  </si>
  <si>
    <t>R</t>
  </si>
  <si>
    <t>TWRF</t>
  </si>
  <si>
    <t>MWRF</t>
  </si>
  <si>
    <t>00000</t>
  </si>
  <si>
    <t>Stop</t>
  </si>
  <si>
    <t>MTWR</t>
  </si>
  <si>
    <t>Outside Hours Access (key/code stops)</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</si>
  <si>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</si>
  <si>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</si>
  <si>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</si>
  <si>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</si>
  <si>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</si>
  <si>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</si>
  <si>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</si>
  <si>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</si>
  <si>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</si>
  <si>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</si>
  <si>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</si>
  <si>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</si>
  <si>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</si>
  <si>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</si>
  <si>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</si>
  <si>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</si>
  <si>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</si>
  <si>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</si>
  <si>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</si>
  <si>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</si>
  <si>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</si>
  <si>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Del Day</t>
  </si>
  <si>
    <t/>
  </si>
  <si>
    <t>Avg stop time helper</t>
  </si>
  <si>
    <t>StreetSync Frequency</t>
  </si>
  <si>
    <t>MTRF</t>
  </si>
  <si>
    <t>WRF</t>
  </si>
  <si>
    <t>Weekly</t>
  </si>
  <si>
    <t>Monthly Week 2</t>
  </si>
  <si>
    <t>Bi-Weekly Odd</t>
  </si>
  <si>
    <t>Average Stop Time (In Minutes)</t>
  </si>
  <si>
    <t>EstimatedArrivalTime</t>
  </si>
  <si>
    <t>EstimatedDepartureTime</t>
  </si>
  <si>
    <t>ServiceMinutes</t>
  </si>
  <si>
    <t>WaitMinutes</t>
  </si>
  <si>
    <t>DisplayAddressFull</t>
  </si>
  <si>
    <t>MinutesFromPrevious</t>
  </si>
  <si>
    <t>CHARTER COMMUNICATIONS</t>
  </si>
  <si>
    <t>MICHIGAN STATE POLICE</t>
  </si>
  <si>
    <t>Cu_ID</t>
  </si>
  <si>
    <t>New Rt</t>
  </si>
  <si>
    <t>Old Rt #</t>
  </si>
  <si>
    <t>New Stop</t>
  </si>
  <si>
    <t>Old Stop</t>
  </si>
  <si>
    <t>Customer Name</t>
  </si>
  <si>
    <t>Week #</t>
  </si>
  <si>
    <t>Week1</t>
  </si>
  <si>
    <t>Week2</t>
  </si>
  <si>
    <t>Week3</t>
  </si>
  <si>
    <t>Week4</t>
  </si>
  <si>
    <t>Is Route Changing</t>
  </si>
  <si>
    <t>Is Day Changing</t>
  </si>
  <si>
    <t>3</t>
  </si>
  <si>
    <t>13</t>
  </si>
  <si>
    <t>MilesFromPrevious</t>
  </si>
  <si>
    <t>0</t>
  </si>
  <si>
    <t>99031</t>
  </si>
  <si>
    <t>1</t>
  </si>
  <si>
    <t>2</t>
  </si>
  <si>
    <t>102</t>
  </si>
  <si>
    <t>106</t>
  </si>
  <si>
    <t>99161</t>
  </si>
  <si>
    <t>64</t>
  </si>
  <si>
    <t>94</t>
  </si>
  <si>
    <t>99062</t>
  </si>
  <si>
    <t>99058</t>
  </si>
  <si>
    <t>99061</t>
  </si>
  <si>
    <t>99103</t>
  </si>
  <si>
    <t>4</t>
  </si>
  <si>
    <t>99063</t>
  </si>
  <si>
    <t>6</t>
  </si>
  <si>
    <t>103</t>
  </si>
  <si>
    <t>16</t>
  </si>
  <si>
    <t>17</t>
  </si>
  <si>
    <t>5</t>
  </si>
  <si>
    <t>91</t>
  </si>
  <si>
    <t>11</t>
  </si>
  <si>
    <t>10</t>
  </si>
  <si>
    <t>99046</t>
  </si>
  <si>
    <t>107</t>
  </si>
  <si>
    <t>14</t>
  </si>
  <si>
    <t>15</t>
  </si>
  <si>
    <t>60</t>
  </si>
  <si>
    <t>8</t>
  </si>
  <si>
    <t>93</t>
  </si>
  <si>
    <t>90</t>
  </si>
  <si>
    <t>92</t>
  </si>
  <si>
    <t>12</t>
  </si>
  <si>
    <t>42</t>
  </si>
  <si>
    <t>99054</t>
  </si>
  <si>
    <t>203</t>
  </si>
  <si>
    <t>9</t>
  </si>
  <si>
    <t>7</t>
  </si>
  <si>
    <t>31</t>
  </si>
  <si>
    <t>61</t>
  </si>
  <si>
    <t>63</t>
  </si>
  <si>
    <t>45</t>
  </si>
  <si>
    <t>52</t>
  </si>
  <si>
    <t>96</t>
  </si>
  <si>
    <t>35</t>
  </si>
  <si>
    <t>20</t>
  </si>
  <si>
    <t>99051</t>
  </si>
  <si>
    <t>36</t>
  </si>
  <si>
    <t>73063</t>
  </si>
  <si>
    <t>37</t>
  </si>
  <si>
    <t>101</t>
  </si>
  <si>
    <t>109</t>
  </si>
  <si>
    <t>89</t>
  </si>
  <si>
    <t>Yes</t>
  </si>
  <si>
    <t>No</t>
  </si>
  <si>
    <t>New Delivery Day</t>
  </si>
  <si>
    <t>Old Delivery Day</t>
  </si>
  <si>
    <t>N</t>
  </si>
  <si>
    <t>Y</t>
  </si>
  <si>
    <t>Retape Needed?</t>
  </si>
  <si>
    <t>X_Longitude</t>
  </si>
  <si>
    <t>Y_Latitude</t>
  </si>
  <si>
    <t>Predetermined Route Condensed</t>
  </si>
  <si>
    <t>Predetermined Route by Week</t>
  </si>
  <si>
    <t>Monthly Week 1</t>
  </si>
  <si>
    <t>Monthly Week 3</t>
  </si>
  <si>
    <t>Bi-Weekly Even</t>
  </si>
  <si>
    <t>Monthly Week 4</t>
  </si>
  <si>
    <t>Daily</t>
  </si>
  <si>
    <t>Cu_Id Weekly Occurance</t>
  </si>
  <si>
    <t>30</t>
  </si>
  <si>
    <t>28</t>
  </si>
  <si>
    <t>29</t>
  </si>
  <si>
    <t>Old Route (Street Sync)</t>
  </si>
  <si>
    <t>Old Sequence (StreetSync)</t>
  </si>
  <si>
    <t>RouteStopUniqueID</t>
  </si>
  <si>
    <t>Avg Garment Scans per Delivery</t>
  </si>
  <si>
    <t>% Garment Underwash</t>
  </si>
  <si>
    <t>Is new Day feasible?</t>
  </si>
  <si>
    <t># of Stops</t>
  </si>
  <si>
    <t>Current Solution:</t>
  </si>
  <si>
    <t>NO</t>
  </si>
  <si>
    <t>MACKINAW CITY</t>
  </si>
  <si>
    <t>P.O.BOX 857</t>
  </si>
  <si>
    <t>DARROW'S FAMILY RESTAURANT</t>
  </si>
  <si>
    <t>1847</t>
  </si>
  <si>
    <t>JOANN'S FUDGE - MAC. CITY</t>
  </si>
  <si>
    <t>1848</t>
  </si>
  <si>
    <t>THE BRIDGEVIEW 24-HR DINER</t>
  </si>
  <si>
    <t>1850</t>
  </si>
  <si>
    <t>H</t>
  </si>
  <si>
    <t>MACKINAC ISLAND</t>
  </si>
  <si>
    <t>VIA-ARNOLD LINE</t>
  </si>
  <si>
    <t>STARBUCKS</t>
  </si>
  <si>
    <t>1851</t>
  </si>
  <si>
    <t>JOANN'S FUDGE</t>
  </si>
  <si>
    <t>1852</t>
  </si>
  <si>
    <t>ONAWAY</t>
  </si>
  <si>
    <t>DAIRY QUEEN - ONAWAY</t>
  </si>
  <si>
    <t>1858</t>
  </si>
  <si>
    <t>ROGERS CITY</t>
  </si>
  <si>
    <t>CURTIS EXCAVATING</t>
  </si>
  <si>
    <t>1861</t>
  </si>
  <si>
    <t>5 Pm</t>
  </si>
  <si>
    <t>10 Am</t>
  </si>
  <si>
    <t>OSCODA</t>
  </si>
  <si>
    <t>SANDCASTLE BEACH RESORT</t>
  </si>
  <si>
    <t>1868</t>
  </si>
  <si>
    <t>VIA-SHEPPLER ST IGNACE</t>
  </si>
  <si>
    <t>YANKEE REBEL</t>
  </si>
  <si>
    <t>1873</t>
  </si>
  <si>
    <t>ALPENA</t>
  </si>
  <si>
    <t>KENTUCKY FRIED CHICKEN</t>
  </si>
  <si>
    <t>1885</t>
  </si>
  <si>
    <t>NONNA LISA</t>
  </si>
  <si>
    <t>1896</t>
  </si>
  <si>
    <t>ONAWAY AUTO SALES</t>
  </si>
  <si>
    <t>1907</t>
  </si>
  <si>
    <t>12 Pm</t>
  </si>
  <si>
    <t>ST HELEN</t>
  </si>
  <si>
    <t>FIREHOUSE BAR &amp; GRILL</t>
  </si>
  <si>
    <t>1909</t>
  </si>
  <si>
    <t>8 Am</t>
  </si>
  <si>
    <t>Oscoda</t>
  </si>
  <si>
    <t>Bavarian Bakery</t>
  </si>
  <si>
    <t>1913</t>
  </si>
  <si>
    <t>Alpena</t>
  </si>
  <si>
    <t>Gambles</t>
  </si>
  <si>
    <t>1926</t>
  </si>
  <si>
    <t>4 Pm</t>
  </si>
  <si>
    <t>Brett's Auto</t>
  </si>
  <si>
    <t>1929</t>
  </si>
  <si>
    <t>Thunder Bay Clinic</t>
  </si>
  <si>
    <t>1931</t>
  </si>
  <si>
    <t>4 Am</t>
  </si>
  <si>
    <t>Alpena City Garage-uniforms</t>
  </si>
  <si>
    <t>1934</t>
  </si>
  <si>
    <t>$ -</t>
  </si>
  <si>
    <t>ARBY'S</t>
  </si>
  <si>
    <t>1936</t>
  </si>
  <si>
    <t>Lincoln</t>
  </si>
  <si>
    <t>P.O. Box 130</t>
  </si>
  <si>
    <t>Alcona Motors, Inc.</t>
  </si>
  <si>
    <t>1937</t>
  </si>
  <si>
    <t>7 Am</t>
  </si>
  <si>
    <t>HARBOR NORTH DENTAL ASSOCIATES</t>
  </si>
  <si>
    <t>1938</t>
  </si>
  <si>
    <t>6 Am</t>
  </si>
  <si>
    <t>Decorative Panels Internationa</t>
  </si>
  <si>
    <t>1939</t>
  </si>
  <si>
    <t>9 Am</t>
  </si>
  <si>
    <t>The Drug Store</t>
  </si>
  <si>
    <t>1941</t>
  </si>
  <si>
    <t>Alpena Agency</t>
  </si>
  <si>
    <t>1942</t>
  </si>
  <si>
    <t>ALPENA CAR CARE</t>
  </si>
  <si>
    <t>1943</t>
  </si>
  <si>
    <t>Alpena Supply Co.</t>
  </si>
  <si>
    <t>1944</t>
  </si>
  <si>
    <t>North Coney Island</t>
  </si>
  <si>
    <t>1945</t>
  </si>
  <si>
    <t>1400 US 23 S.</t>
  </si>
  <si>
    <t>Sally's Care Home - St.Onge</t>
  </si>
  <si>
    <t>1947</t>
  </si>
  <si>
    <t>LONG RAPIDS SHELL OIL</t>
  </si>
  <si>
    <t>1948</t>
  </si>
  <si>
    <t>1 Pm</t>
  </si>
  <si>
    <t>Players Pub &amp; Grub</t>
  </si>
  <si>
    <t>1950</t>
  </si>
  <si>
    <t>Latitudes</t>
  </si>
  <si>
    <t>1952</t>
  </si>
  <si>
    <t>WOLVERINE STATE CREDIT UNION</t>
  </si>
  <si>
    <t>1954</t>
  </si>
  <si>
    <t>R.A. Townsend Co.</t>
  </si>
  <si>
    <t>1959</t>
  </si>
  <si>
    <t>PO BOX 367</t>
  </si>
  <si>
    <t>Alpena News</t>
  </si>
  <si>
    <t>1960</t>
  </si>
  <si>
    <t>CLIFF ANSCHUETZ CHEVY - BODY</t>
  </si>
  <si>
    <t>1962</t>
  </si>
  <si>
    <t>105</t>
  </si>
  <si>
    <t>NORTHERN EYE</t>
  </si>
  <si>
    <t>DR. ROBERT CURRIER MDO</t>
  </si>
  <si>
    <t>1963</t>
  </si>
  <si>
    <t>Lappan Agency</t>
  </si>
  <si>
    <t>1965</t>
  </si>
  <si>
    <t>Alpena Youth Center</t>
  </si>
  <si>
    <t>1966</t>
  </si>
  <si>
    <t>Alpena County Road</t>
  </si>
  <si>
    <t>1967</t>
  </si>
  <si>
    <t>Northern Foot &amp; Ankle Center</t>
  </si>
  <si>
    <t>1968</t>
  </si>
  <si>
    <t>Beaver's Automotive</t>
  </si>
  <si>
    <t>1970</t>
  </si>
  <si>
    <t>St. Vincent DePaul</t>
  </si>
  <si>
    <t>1971</t>
  </si>
  <si>
    <t>L &amp; S Concrete Co.</t>
  </si>
  <si>
    <t>1972</t>
  </si>
  <si>
    <t>J &amp; J Bar &amp; Grille</t>
  </si>
  <si>
    <t>1973</t>
  </si>
  <si>
    <t>11 Am</t>
  </si>
  <si>
    <t>Applebee's</t>
  </si>
  <si>
    <t>1974</t>
  </si>
  <si>
    <t>C &amp; S Carrier</t>
  </si>
  <si>
    <t>1975</t>
  </si>
  <si>
    <t>Perch's IGA</t>
  </si>
  <si>
    <t>1977</t>
  </si>
  <si>
    <t>Big Boy Ripley</t>
  </si>
  <si>
    <t>1979</t>
  </si>
  <si>
    <t>MCINERNEY CHRYSLER, DODGE JEEP</t>
  </si>
  <si>
    <t>1980</t>
  </si>
  <si>
    <t>Chamber of Commerce</t>
  </si>
  <si>
    <t>1981</t>
  </si>
  <si>
    <t>7:30 Am</t>
  </si>
  <si>
    <t>Ball Tire</t>
  </si>
  <si>
    <t>1982</t>
  </si>
  <si>
    <t>APS THUNDER BAY JR HIGH</t>
  </si>
  <si>
    <t>1983</t>
  </si>
  <si>
    <t>Alpena Beverage</t>
  </si>
  <si>
    <t>1984</t>
  </si>
  <si>
    <t>Shalla's</t>
  </si>
  <si>
    <t>1985</t>
  </si>
  <si>
    <t>2 Pm</t>
  </si>
  <si>
    <t>Eagles</t>
  </si>
  <si>
    <t>1986</t>
  </si>
  <si>
    <t>H P C Credit Union</t>
  </si>
  <si>
    <t>1987</t>
  </si>
  <si>
    <t>Mid-Pointe Convenience</t>
  </si>
  <si>
    <t>1988</t>
  </si>
  <si>
    <t>Immanuel Lutheran Church</t>
  </si>
  <si>
    <t>1989</t>
  </si>
  <si>
    <t>APS ELLA WHITE ELEMENTARY</t>
  </si>
  <si>
    <t>1990</t>
  </si>
  <si>
    <t>3 Pm</t>
  </si>
  <si>
    <t>Standard Provision</t>
  </si>
  <si>
    <t>1991</t>
  </si>
  <si>
    <t>ALPENA GOLF CLUB</t>
  </si>
  <si>
    <t>1993</t>
  </si>
  <si>
    <t>Hospice of Northeastern MI</t>
  </si>
  <si>
    <t>1995</t>
  </si>
  <si>
    <t>Eagle Engineering &amp; Supply</t>
  </si>
  <si>
    <t>1996</t>
  </si>
  <si>
    <t>Weinkauf Plmb &amp; Heating, Inc.</t>
  </si>
  <si>
    <t>1997</t>
  </si>
  <si>
    <t>River's Edge Golf Course</t>
  </si>
  <si>
    <t>1999</t>
  </si>
  <si>
    <t>Larry's Collision</t>
  </si>
  <si>
    <t>2000</t>
  </si>
  <si>
    <t>Suite A</t>
  </si>
  <si>
    <t>Dr. Harkins &amp; Dr. Karsten</t>
  </si>
  <si>
    <t>2004</t>
  </si>
  <si>
    <t>Phelps Collins ANG</t>
  </si>
  <si>
    <t>PHELPS COLLINS THE RIVER CLUB</t>
  </si>
  <si>
    <t>2007</t>
  </si>
  <si>
    <t>Dr. David Beatty DDS</t>
  </si>
  <si>
    <t>2009</t>
  </si>
  <si>
    <t>Chee Peng Restaurant</t>
  </si>
  <si>
    <t>2011</t>
  </si>
  <si>
    <t>319 Parson St.</t>
  </si>
  <si>
    <t>Mancino's - Alpena</t>
  </si>
  <si>
    <t>2012</t>
  </si>
  <si>
    <t>Alpena VFW #2496 Lounge</t>
  </si>
  <si>
    <t>2015</t>
  </si>
  <si>
    <t>MACKINAW CITY SHELL OIL</t>
  </si>
  <si>
    <t>2018</t>
  </si>
  <si>
    <t>CHISHOLM SHELL OIL</t>
  </si>
  <si>
    <t>2019</t>
  </si>
  <si>
    <t>DIAMOND SHELL OIL</t>
  </si>
  <si>
    <t>2020</t>
  </si>
  <si>
    <t>HARRISVILLE</t>
  </si>
  <si>
    <t>HARRISVILLE SHELL OIL</t>
  </si>
  <si>
    <t>2021</t>
  </si>
  <si>
    <t>Mio</t>
  </si>
  <si>
    <t>Alpena Oil - Mio</t>
  </si>
  <si>
    <t>2022</t>
  </si>
  <si>
    <t>ALPENA FOOD MART - ONAWAY</t>
  </si>
  <si>
    <t>2023</t>
  </si>
  <si>
    <t>235 Water St.</t>
  </si>
  <si>
    <t>Alpena Oil - Oscoda</t>
  </si>
  <si>
    <t>2024</t>
  </si>
  <si>
    <t>Overhead Door Company</t>
  </si>
  <si>
    <t>2026</t>
  </si>
  <si>
    <t>Dr. Andrew Tarkington DDS</t>
  </si>
  <si>
    <t>2027</t>
  </si>
  <si>
    <t>APS BESSER ELEMENTARY SCHOOL</t>
  </si>
  <si>
    <t>2028</t>
  </si>
  <si>
    <t>Bannan Funeral Home</t>
  </si>
  <si>
    <t>2029</t>
  </si>
  <si>
    <t>COMPANY 101</t>
  </si>
  <si>
    <t>BOBS MUFFLER &amp; REPAIR</t>
  </si>
  <si>
    <t>2032</t>
  </si>
  <si>
    <t>P.O. Box 565</t>
  </si>
  <si>
    <t>Alpena Electric Motor Service</t>
  </si>
  <si>
    <t>2033</t>
  </si>
  <si>
    <t>4 9m</t>
  </si>
  <si>
    <t>P.O. Box 501</t>
  </si>
  <si>
    <t>Superior Fabricating</t>
  </si>
  <si>
    <t>2034</t>
  </si>
  <si>
    <t>Ziebart Tidy Car</t>
  </si>
  <si>
    <t>2035</t>
  </si>
  <si>
    <t>ARMC MEDICAL GROUP-CARDIO ASSO</t>
  </si>
  <si>
    <t>2037</t>
  </si>
  <si>
    <t>CHARTER TOWNSHIP OF ALPENA</t>
  </si>
  <si>
    <t>2039</t>
  </si>
  <si>
    <t>Lud's State</t>
  </si>
  <si>
    <t>2040</t>
  </si>
  <si>
    <t>John Boy's</t>
  </si>
  <si>
    <t>2041</t>
  </si>
  <si>
    <t>ALLEGRA PRINTING</t>
  </si>
  <si>
    <t>2046</t>
  </si>
  <si>
    <t>5 Am</t>
  </si>
  <si>
    <t>MEDILODGE OF GREENVIEW</t>
  </si>
  <si>
    <t>2050</t>
  </si>
  <si>
    <t>Besser Company</t>
  </si>
  <si>
    <t>2051</t>
  </si>
  <si>
    <t>Banner Realty Co.</t>
  </si>
  <si>
    <t>2053</t>
  </si>
  <si>
    <t>Birchwood Meadows</t>
  </si>
  <si>
    <t>2054</t>
  </si>
  <si>
    <t>Subway- Bagley</t>
  </si>
  <si>
    <t>2056</t>
  </si>
  <si>
    <t>GOODRICH PAVING</t>
  </si>
  <si>
    <t>2061</t>
  </si>
  <si>
    <t>GOODRICH TRUCKING</t>
  </si>
  <si>
    <t>2062</t>
  </si>
  <si>
    <t>P.O. Box 395</t>
  </si>
  <si>
    <t>2064</t>
  </si>
  <si>
    <t>Downtown Union 76</t>
  </si>
  <si>
    <t>2065</t>
  </si>
  <si>
    <t>Benjey Machine Shop</t>
  </si>
  <si>
    <t>2066</t>
  </si>
  <si>
    <t>BUILDERS FIRST SOURCE</t>
  </si>
  <si>
    <t>2069</t>
  </si>
  <si>
    <t>K &amp; I Partnership</t>
  </si>
  <si>
    <t>2071</t>
  </si>
  <si>
    <t>Century 21 Realty</t>
  </si>
  <si>
    <t>2073</t>
  </si>
  <si>
    <t>P.O. Box 455</t>
  </si>
  <si>
    <t>Magnaloy Coupling</t>
  </si>
  <si>
    <t>2075</t>
  </si>
  <si>
    <t>MDOT-Alpena</t>
  </si>
  <si>
    <t>2076</t>
  </si>
  <si>
    <t>BENJEY WELDING SHOP</t>
  </si>
  <si>
    <t>2077</t>
  </si>
  <si>
    <t>P.O. Box 475</t>
  </si>
  <si>
    <t>Great Northern Food</t>
  </si>
  <si>
    <t>2080</t>
  </si>
  <si>
    <t>Dr. Tony Skiba DDS</t>
  </si>
  <si>
    <t>2081</t>
  </si>
  <si>
    <t>State St. Lube</t>
  </si>
  <si>
    <t>2082</t>
  </si>
  <si>
    <t>Alpena Diesel Service</t>
  </si>
  <si>
    <t>2085</t>
  </si>
  <si>
    <t>MICHIGAN WORKS</t>
  </si>
  <si>
    <t>NORTHEAST MI CONSORTIUM</t>
  </si>
  <si>
    <t>2086</t>
  </si>
  <si>
    <t>2375 Gordon Rd.</t>
  </si>
  <si>
    <t>N.E.M.S.C.A. (Annex)</t>
  </si>
  <si>
    <t>2089</t>
  </si>
  <si>
    <t>Internal Medicine Clinic</t>
  </si>
  <si>
    <t>2091</t>
  </si>
  <si>
    <t>P.O. Box 515</t>
  </si>
  <si>
    <t>Alp-Alcona C.U.(Bagley)</t>
  </si>
  <si>
    <t>2092</t>
  </si>
  <si>
    <t>19th Hole</t>
  </si>
  <si>
    <t>2094</t>
  </si>
  <si>
    <t>Remax New Horizon</t>
  </si>
  <si>
    <t>2095</t>
  </si>
  <si>
    <t>Garant Office Supplies</t>
  </si>
  <si>
    <t>2097</t>
  </si>
  <si>
    <t>Sports Unlimited</t>
  </si>
  <si>
    <t>2101</t>
  </si>
  <si>
    <t>Rapid Results</t>
  </si>
  <si>
    <t>2102</t>
  </si>
  <si>
    <t>Alpena Auto Electric</t>
  </si>
  <si>
    <t>2103</t>
  </si>
  <si>
    <t>Sports Page Lounge</t>
  </si>
  <si>
    <t>2104</t>
  </si>
  <si>
    <t>McDonald Auto Supply</t>
  </si>
  <si>
    <t>2109</t>
  </si>
  <si>
    <t>The Center Building</t>
  </si>
  <si>
    <t>2111</t>
  </si>
  <si>
    <t>Switzer Vet Clinic</t>
  </si>
  <si>
    <t>2114</t>
  </si>
  <si>
    <t>APS SENIOR HIGH SCHOOL</t>
  </si>
  <si>
    <t>2121</t>
  </si>
  <si>
    <t>Don's Tractor Sales</t>
  </si>
  <si>
    <t>2122</t>
  </si>
  <si>
    <t>DEAN ARBOUR FORD LINCOLN MERCU</t>
  </si>
  <si>
    <t>2124</t>
  </si>
  <si>
    <t>Eye Talk Family Optical</t>
  </si>
  <si>
    <t>2126</t>
  </si>
  <si>
    <t>Hunan Restaurant</t>
  </si>
  <si>
    <t>2127</t>
  </si>
  <si>
    <t>49707-1495</t>
  </si>
  <si>
    <t>Attn: Accounts Payable</t>
  </si>
  <si>
    <t>Alpena College</t>
  </si>
  <si>
    <t>2136</t>
  </si>
  <si>
    <t>MBANK</t>
  </si>
  <si>
    <t>2138</t>
  </si>
  <si>
    <t>Skiba Insurance</t>
  </si>
  <si>
    <t>2139</t>
  </si>
  <si>
    <t>Steve's Repair Shop</t>
  </si>
  <si>
    <t>2143</t>
  </si>
  <si>
    <t>1,1</t>
  </si>
  <si>
    <t>ALPENA REGIONAL MEDICAL CENTER</t>
  </si>
  <si>
    <t>2144</t>
  </si>
  <si>
    <t>Alpena Orthopaedic Assoc.</t>
  </si>
  <si>
    <t>2146</t>
  </si>
  <si>
    <t>Bogarts Tavern</t>
  </si>
  <si>
    <t>2147</t>
  </si>
  <si>
    <t>APS OXBOW SCHOOL</t>
  </si>
  <si>
    <t>2150</t>
  </si>
  <si>
    <t>Ossineke</t>
  </si>
  <si>
    <t>APS SANBORN ELEMENTARY SCHOOL</t>
  </si>
  <si>
    <t>2152</t>
  </si>
  <si>
    <t>APS LINCOLN ELEMENTARY SCHOOL</t>
  </si>
  <si>
    <t>2153</t>
  </si>
  <si>
    <t>NORTHWOOD SOLUTIONS INC</t>
  </si>
  <si>
    <t>2154</t>
  </si>
  <si>
    <t>P.O. Box 33</t>
  </si>
  <si>
    <t>Conveyor Systems</t>
  </si>
  <si>
    <t>2155</t>
  </si>
  <si>
    <t>THUNDER BAY ORAL SURGERY</t>
  </si>
  <si>
    <t>2157</t>
  </si>
  <si>
    <t>P.O. Box 115</t>
  </si>
  <si>
    <t>PCI - 2nd Ave.</t>
  </si>
  <si>
    <t>2160</t>
  </si>
  <si>
    <t>P.O. Box 205</t>
  </si>
  <si>
    <t>KTM</t>
  </si>
  <si>
    <t>2161</t>
  </si>
  <si>
    <t>P.M.I.</t>
  </si>
  <si>
    <t>2162</t>
  </si>
  <si>
    <t>REN-TECH INDUSTRIAL GROUP</t>
  </si>
  <si>
    <t>2163</t>
  </si>
  <si>
    <t>AMOS MANUFACTURING</t>
  </si>
  <si>
    <t>2164</t>
  </si>
  <si>
    <t>P.O. Box 832</t>
  </si>
  <si>
    <t>Employment Services Inc.</t>
  </si>
  <si>
    <t>2165</t>
  </si>
  <si>
    <t>Metal - Tech</t>
  </si>
  <si>
    <t>2166</t>
  </si>
  <si>
    <t>Grand China Buffet</t>
  </si>
  <si>
    <t>2171</t>
  </si>
  <si>
    <t>Joe's Bar</t>
  </si>
  <si>
    <t>2173</t>
  </si>
  <si>
    <t>East Tawas</t>
  </si>
  <si>
    <t>PO BOX 432</t>
  </si>
  <si>
    <t>Tawas Bay Insurance Agency</t>
  </si>
  <si>
    <t>2177</t>
  </si>
  <si>
    <t>Herron</t>
  </si>
  <si>
    <t>K &amp; T Party Store</t>
  </si>
  <si>
    <t>2180</t>
  </si>
  <si>
    <t>Lachine</t>
  </si>
  <si>
    <t>Wilson School</t>
  </si>
  <si>
    <t>2181</t>
  </si>
  <si>
    <t>Beaver Lake IGA</t>
  </si>
  <si>
    <t>2184</t>
  </si>
  <si>
    <t>LACHINE</t>
  </si>
  <si>
    <t>LACHINE POST OFFICE</t>
  </si>
  <si>
    <t>2185</t>
  </si>
  <si>
    <t>Little Town Lounge</t>
  </si>
  <si>
    <t>2187</t>
  </si>
  <si>
    <t>Spruce</t>
  </si>
  <si>
    <t>Rosa's Lookout Inn</t>
  </si>
  <si>
    <t>2192</t>
  </si>
  <si>
    <t>PO Box 83</t>
  </si>
  <si>
    <t>Ossineke Health Center</t>
  </si>
  <si>
    <t>2193</t>
  </si>
  <si>
    <t>P.O. Box 376</t>
  </si>
  <si>
    <t>Ossineke Industries</t>
  </si>
  <si>
    <t>2196</t>
  </si>
  <si>
    <t>Alp-Alcona C.U. (Ossineke)</t>
  </si>
  <si>
    <t>2197</t>
  </si>
  <si>
    <t>Ossineke Pharmacy</t>
  </si>
  <si>
    <t>2198</t>
  </si>
  <si>
    <t>COMPANY 159</t>
  </si>
  <si>
    <t>Francis Service</t>
  </si>
  <si>
    <t>2199</t>
  </si>
  <si>
    <t>2206</t>
  </si>
  <si>
    <t>Connie's Cafe</t>
  </si>
  <si>
    <t>2209</t>
  </si>
  <si>
    <t>SPRUCE</t>
  </si>
  <si>
    <t>CHIPPEWA POINT</t>
  </si>
  <si>
    <t>2212</t>
  </si>
  <si>
    <t>13460 White Ash</t>
  </si>
  <si>
    <t>Alpena VFW #2496 Post</t>
  </si>
  <si>
    <t>2213</t>
  </si>
  <si>
    <t>APS HINKS ELEMENTARY SCHOOL</t>
  </si>
  <si>
    <t>2214</t>
  </si>
  <si>
    <t>ATLANTA</t>
  </si>
  <si>
    <t>Natural Gas Compression</t>
  </si>
  <si>
    <t>2217</t>
  </si>
  <si>
    <t>Harrisville</t>
  </si>
  <si>
    <t>P.O. Box 278</t>
  </si>
  <si>
    <t>City of Harrisville</t>
  </si>
  <si>
    <t>2219</t>
  </si>
  <si>
    <t>2:30 Pm</t>
  </si>
  <si>
    <t>Alcona Elementary School</t>
  </si>
  <si>
    <t>2226</t>
  </si>
  <si>
    <t>Alcona High School</t>
  </si>
  <si>
    <t>2227</t>
  </si>
  <si>
    <t>LINCOLN</t>
  </si>
  <si>
    <t>ALCONA COUNTY COMMISION ON AGI</t>
  </si>
  <si>
    <t>2228</t>
  </si>
  <si>
    <t>Party &amp; Food Center</t>
  </si>
  <si>
    <t>2230</t>
  </si>
  <si>
    <t>Irish Pub</t>
  </si>
  <si>
    <t>2232</t>
  </si>
  <si>
    <t>Hillman</t>
  </si>
  <si>
    <t>PO BOX 171</t>
  </si>
  <si>
    <t>Hillman Community Center</t>
  </si>
  <si>
    <t>2234</t>
  </si>
  <si>
    <t>Morrison IGA</t>
  </si>
  <si>
    <t>2240</t>
  </si>
  <si>
    <t>2241</t>
  </si>
  <si>
    <t>HILLMAN</t>
  </si>
  <si>
    <t>PO BOX 427</t>
  </si>
  <si>
    <t>Thunder Bay Health-Hillman</t>
  </si>
  <si>
    <t>2242</t>
  </si>
  <si>
    <t>Rogers City</t>
  </si>
  <si>
    <t>Cadillac Products</t>
  </si>
  <si>
    <t>2248</t>
  </si>
  <si>
    <t>Atlanta</t>
  </si>
  <si>
    <t>Thunder Bay Health - Atlanta 2</t>
  </si>
  <si>
    <t>2250</t>
  </si>
  <si>
    <t>Lewiston</t>
  </si>
  <si>
    <t>PO BOX 673</t>
  </si>
  <si>
    <t>MBANK - LEWISTON</t>
  </si>
  <si>
    <t>2253</t>
  </si>
  <si>
    <t>Indian River</t>
  </si>
  <si>
    <t>Wilson's Rivers Edge</t>
  </si>
  <si>
    <t>2258</t>
  </si>
  <si>
    <t>Indian River Shell Oil</t>
  </si>
  <si>
    <t>2260</t>
  </si>
  <si>
    <t>P.O. Box 2009</t>
  </si>
  <si>
    <t>KEN'S VILLAGE MARKET 213</t>
  </si>
  <si>
    <t>2262</t>
  </si>
  <si>
    <t>Mackinaw City</t>
  </si>
  <si>
    <t>Dixie Saloon Food &amp; Spirits</t>
  </si>
  <si>
    <t>2268</t>
  </si>
  <si>
    <t>American Legion Post 159</t>
  </si>
  <si>
    <t>2270</t>
  </si>
  <si>
    <t>Key Hole Bar</t>
  </si>
  <si>
    <t>2271</t>
  </si>
  <si>
    <t>Gaylord</t>
  </si>
  <si>
    <t>Gaylord Sleep Center</t>
  </si>
  <si>
    <t>2274</t>
  </si>
  <si>
    <t>PELLSTON</t>
  </si>
  <si>
    <t>DOUGLAS LAKE BAR &amp; STEAKHOUSE</t>
  </si>
  <si>
    <t>2276</t>
  </si>
  <si>
    <t>Alanson</t>
  </si>
  <si>
    <t>Louie's Fresh Market</t>
  </si>
  <si>
    <t>2278</t>
  </si>
  <si>
    <t>Cheboygan</t>
  </si>
  <si>
    <t>Calcite Credit Union Cheboygan</t>
  </si>
  <si>
    <t>2283</t>
  </si>
  <si>
    <t>CHEBOYGAN</t>
  </si>
  <si>
    <t>992 S MAIN ST</t>
  </si>
  <si>
    <t>SPT. FAMILY FARE #1504</t>
  </si>
  <si>
    <t>2287</t>
  </si>
  <si>
    <t>BIG BOY RESTAURANT</t>
  </si>
  <si>
    <t>2291</t>
  </si>
  <si>
    <t>Louie's Fresh Market - Cheboyg</t>
  </si>
  <si>
    <t>2293</t>
  </si>
  <si>
    <t>761 Lafayette</t>
  </si>
  <si>
    <t>MCLAREN HEALTH MANAGEMENT GRP</t>
  </si>
  <si>
    <t>2294</t>
  </si>
  <si>
    <t>Straits Area Printing</t>
  </si>
  <si>
    <t>2295</t>
  </si>
  <si>
    <t>Modern Pharmacy</t>
  </si>
  <si>
    <t>2302</t>
  </si>
  <si>
    <t>M BANK - CHEBOYGAN</t>
  </si>
  <si>
    <t>2303</t>
  </si>
  <si>
    <t>Dynamic Physical Therapy</t>
  </si>
  <si>
    <t>2305</t>
  </si>
  <si>
    <t>LEWISTON</t>
  </si>
  <si>
    <t>SUNRISE STORE #6</t>
  </si>
  <si>
    <t>2307</t>
  </si>
  <si>
    <t>St. Ignace</t>
  </si>
  <si>
    <t>MDOT-St. Ignace</t>
  </si>
  <si>
    <t>2313</t>
  </si>
  <si>
    <t>Village Inn - St. Ignace</t>
  </si>
  <si>
    <t>2314</t>
  </si>
  <si>
    <t>ST. IGNACE</t>
  </si>
  <si>
    <t>SPT. FAMILY FARE #1530</t>
  </si>
  <si>
    <t>2315</t>
  </si>
  <si>
    <t>FREIGHT BOAT ONLY</t>
  </si>
  <si>
    <t>GOOD DAY CAFE</t>
  </si>
  <si>
    <t>2316</t>
  </si>
  <si>
    <t>MURDICK'S FUDGE ST IGNACE</t>
  </si>
  <si>
    <t>2317</t>
  </si>
  <si>
    <t>MACKINAC CITY</t>
  </si>
  <si>
    <t>MURDICK'S FUDGE (CROSSINGS)</t>
  </si>
  <si>
    <t>2318</t>
  </si>
  <si>
    <t>PANCAKE HOUSE</t>
  </si>
  <si>
    <t>2319</t>
  </si>
  <si>
    <t>HORN'S BAR</t>
  </si>
  <si>
    <t>2320</t>
  </si>
  <si>
    <t>MILLIES ON MAIN</t>
  </si>
  <si>
    <t>2323</t>
  </si>
  <si>
    <t>VIA-STARLINE</t>
  </si>
  <si>
    <t>MARY'S BISTRO</t>
  </si>
  <si>
    <t>2324</t>
  </si>
  <si>
    <t>Long Lake</t>
  </si>
  <si>
    <t>Long Lake Bar</t>
  </si>
  <si>
    <t>2325</t>
  </si>
  <si>
    <t>South Branch</t>
  </si>
  <si>
    <t>SOUTH BRANCH GENERAL STORE</t>
  </si>
  <si>
    <t>2329</t>
  </si>
  <si>
    <t>Almo Manifold &amp; Tool Company</t>
  </si>
  <si>
    <t>2331</t>
  </si>
  <si>
    <t>West Branch</t>
  </si>
  <si>
    <t>ULTIMATE CASTING &amp; MACHINE LLC</t>
  </si>
  <si>
    <t>2336</t>
  </si>
  <si>
    <t>219 N. Front St.</t>
  </si>
  <si>
    <t>Forward #26 (W/B 2)</t>
  </si>
  <si>
    <t>2339</t>
  </si>
  <si>
    <t>Miller Construction</t>
  </si>
  <si>
    <t>2343</t>
  </si>
  <si>
    <t>P.O. Box 837</t>
  </si>
  <si>
    <t>Logger's Depot</t>
  </si>
  <si>
    <t>2344</t>
  </si>
  <si>
    <t>P.O. Box 334</t>
  </si>
  <si>
    <t>China Inn</t>
  </si>
  <si>
    <t>2346</t>
  </si>
  <si>
    <t>G's Pizzeria</t>
  </si>
  <si>
    <t>2347</t>
  </si>
  <si>
    <t>P.O. Box 369</t>
  </si>
  <si>
    <t>Quality Inn</t>
  </si>
  <si>
    <t>2349</t>
  </si>
  <si>
    <t>2354</t>
  </si>
  <si>
    <t>FORWARDS</t>
  </si>
  <si>
    <t>2358</t>
  </si>
  <si>
    <t>BAY REGIONAL MEDICAL CENTER</t>
  </si>
  <si>
    <t>2359</t>
  </si>
  <si>
    <t>JOSEPH MARTINES - SUN SPA TAN</t>
  </si>
  <si>
    <t>2361</t>
  </si>
  <si>
    <t>Mary's Beauty Salon</t>
  </si>
  <si>
    <t>2364</t>
  </si>
  <si>
    <t>ALPENA EVENTS COMPLEX</t>
  </si>
  <si>
    <t>2372</t>
  </si>
  <si>
    <t xml:space="preserve">2 </t>
  </si>
  <si>
    <t>49707</t>
  </si>
  <si>
    <t xml:space="preserve">Alpena              </t>
  </si>
  <si>
    <t xml:space="preserve">Courtyard                     </t>
  </si>
  <si>
    <t>2373</t>
  </si>
  <si>
    <t>Kipfmiller</t>
  </si>
  <si>
    <t>2374</t>
  </si>
  <si>
    <t>WMCR</t>
  </si>
  <si>
    <t>2376</t>
  </si>
  <si>
    <t>Alp-Alcona C.U. (North)</t>
  </si>
  <si>
    <t>2377</t>
  </si>
  <si>
    <t>Thunder Bay Title</t>
  </si>
  <si>
    <t>2378</t>
  </si>
  <si>
    <t>Tawas Tool</t>
  </si>
  <si>
    <t>2380</t>
  </si>
  <si>
    <t>Clearview Car Wash &amp; Lube</t>
  </si>
  <si>
    <t>2381</t>
  </si>
  <si>
    <t>Klenow's Market</t>
  </si>
  <si>
    <t>2384</t>
  </si>
  <si>
    <t>Mooney's Ben Franklin</t>
  </si>
  <si>
    <t>2385</t>
  </si>
  <si>
    <t>Jay's RV Center</t>
  </si>
  <si>
    <t>2386</t>
  </si>
  <si>
    <t>Tawas City</t>
  </si>
  <si>
    <t>3820 South Lachance Rd.</t>
  </si>
  <si>
    <t>2387</t>
  </si>
  <si>
    <t>Sav-Mor Super Drugs</t>
  </si>
  <si>
    <t>2390</t>
  </si>
  <si>
    <t>Big Boy - East Tawas</t>
  </si>
  <si>
    <t>2394</t>
  </si>
  <si>
    <t>Northwoods Steakhouse</t>
  </si>
  <si>
    <t>2395</t>
  </si>
  <si>
    <t>10:30 Am</t>
  </si>
  <si>
    <t>P.O. Box 1385</t>
  </si>
  <si>
    <t>Kentucky Fried Chicken-East Ta</t>
  </si>
  <si>
    <t>2399</t>
  </si>
  <si>
    <t>FREEL'S MARKET</t>
  </si>
  <si>
    <t>2404</t>
  </si>
  <si>
    <t>Tawas</t>
  </si>
  <si>
    <t>Alp. Alcona Area C.U. (Tawas)</t>
  </si>
  <si>
    <t>2405</t>
  </si>
  <si>
    <t>YES</t>
  </si>
  <si>
    <t>TAWAS CITY</t>
  </si>
  <si>
    <t>BURESH FUNERAL HOME INC</t>
  </si>
  <si>
    <t>2406</t>
  </si>
  <si>
    <t>NEIMAN'S FAMILY MARKET-GENERAL</t>
  </si>
  <si>
    <t>2410</t>
  </si>
  <si>
    <t>Forward #17 (Tawas)</t>
  </si>
  <si>
    <t>2411</t>
  </si>
  <si>
    <t>St. Helen</t>
  </si>
  <si>
    <t>Louie's Market - St. Helen</t>
  </si>
  <si>
    <t>2414</t>
  </si>
  <si>
    <t>Forwards - St. Helen</t>
  </si>
  <si>
    <t>2415</t>
  </si>
  <si>
    <t>No Limits Pizza - St. Helen</t>
  </si>
  <si>
    <t>2417</t>
  </si>
  <si>
    <t>GAYLORD</t>
  </si>
  <si>
    <t>WCISEL CONSTRUCTION</t>
  </si>
  <si>
    <t>2421</t>
  </si>
  <si>
    <t>Gladwin</t>
  </si>
  <si>
    <t>Secord Lake Eagles</t>
  </si>
  <si>
    <t>2422</t>
  </si>
  <si>
    <t>Camp Sports Bar</t>
  </si>
  <si>
    <t>2423</t>
  </si>
  <si>
    <t>National City</t>
  </si>
  <si>
    <t>Lake Breeze Food &amp; Liquor</t>
  </si>
  <si>
    <t>2427</t>
  </si>
  <si>
    <t>NATIONAL CITY</t>
  </si>
  <si>
    <t>Sand Lake Bar</t>
  </si>
  <si>
    <t>2428</t>
  </si>
  <si>
    <t>DeRocher Masonry</t>
  </si>
  <si>
    <t>2429</t>
  </si>
  <si>
    <t>Lupton</t>
  </si>
  <si>
    <t>3318 Beechwood Rd.</t>
  </si>
  <si>
    <t>Sunrise Cafe</t>
  </si>
  <si>
    <t>2430</t>
  </si>
  <si>
    <t>6:30 Am</t>
  </si>
  <si>
    <t>Parkview Acres Inc.</t>
  </si>
  <si>
    <t>2431</t>
  </si>
  <si>
    <t>ROSE CITY</t>
  </si>
  <si>
    <t>ROGER MAYHEW</t>
  </si>
  <si>
    <t>2438</t>
  </si>
  <si>
    <t>PO BOX 480</t>
  </si>
  <si>
    <t>FAMILY FARE #1505</t>
  </si>
  <si>
    <t>2440</t>
  </si>
  <si>
    <t>Faull Inn</t>
  </si>
  <si>
    <t>2441</t>
  </si>
  <si>
    <t>Rose City</t>
  </si>
  <si>
    <t>Allen's Auto</t>
  </si>
  <si>
    <t>2445</t>
  </si>
  <si>
    <t>Forward #27 (Rose City)</t>
  </si>
  <si>
    <t>2446</t>
  </si>
  <si>
    <t>No Limits Pizza &amp; Pool</t>
  </si>
  <si>
    <t>2450</t>
  </si>
  <si>
    <t>Michigan Spine &amp; Pain</t>
  </si>
  <si>
    <t>2455</t>
  </si>
  <si>
    <t>Alcona Health Center - Harrisv</t>
  </si>
  <si>
    <t>2460</t>
  </si>
  <si>
    <t>Sunrise Tool Products</t>
  </si>
  <si>
    <t>2462</t>
  </si>
  <si>
    <t>P.O. Box 248</t>
  </si>
  <si>
    <t>Manus Tool</t>
  </si>
  <si>
    <t>2466</t>
  </si>
  <si>
    <t>11:30 Am</t>
  </si>
  <si>
    <t>SHOTMAKERS</t>
  </si>
  <si>
    <t>2467</t>
  </si>
  <si>
    <t>Hubbard Lake</t>
  </si>
  <si>
    <t>P.O. Box 131</t>
  </si>
  <si>
    <t>North End Restaruant</t>
  </si>
  <si>
    <t>2469</t>
  </si>
  <si>
    <t>F &amp; T FUR HARVESTER'S TRADING</t>
  </si>
  <si>
    <t>2470</t>
  </si>
  <si>
    <t>Hale</t>
  </si>
  <si>
    <t>P.O. Box 190</t>
  </si>
  <si>
    <t>Bernard Building</t>
  </si>
  <si>
    <t>2474</t>
  </si>
  <si>
    <t>Alwards Market</t>
  </si>
  <si>
    <t>2475</t>
  </si>
  <si>
    <t>Forward #28 (Hale)</t>
  </si>
  <si>
    <t>2477</t>
  </si>
  <si>
    <t>Big Bob's Restaurant</t>
  </si>
  <si>
    <t>2480</t>
  </si>
  <si>
    <t>PO Box 440</t>
  </si>
  <si>
    <t>Amerigas Propane - Hale</t>
  </si>
  <si>
    <t>2481</t>
  </si>
  <si>
    <t>Hale Eagles</t>
  </si>
  <si>
    <t>2482</t>
  </si>
  <si>
    <t>4:30 Pm</t>
  </si>
  <si>
    <t>PO BOX 9998</t>
  </si>
  <si>
    <t>Hale U.S. Post Office</t>
  </si>
  <si>
    <t>2483</t>
  </si>
  <si>
    <t>Forward #53 (Hale Main St.)</t>
  </si>
  <si>
    <t>2487</t>
  </si>
  <si>
    <t>HARD HAT BAR</t>
  </si>
  <si>
    <t>2488</t>
  </si>
  <si>
    <t>The Bear's Store</t>
  </si>
  <si>
    <t>2492</t>
  </si>
  <si>
    <t>NORTHSPORT PHYSICAL TERAPY</t>
  </si>
  <si>
    <t>2495</t>
  </si>
  <si>
    <t>yes</t>
  </si>
  <si>
    <t>Johannesburg</t>
  </si>
  <si>
    <t>Charlton Township Hall</t>
  </si>
  <si>
    <t>2496</t>
  </si>
  <si>
    <t>C4</t>
  </si>
  <si>
    <t>POB 580</t>
  </si>
  <si>
    <t>FAMILY FARE #1510</t>
  </si>
  <si>
    <t>2498</t>
  </si>
  <si>
    <t>FAMILY FARE #1510 MEAT</t>
  </si>
  <si>
    <t>2499</t>
  </si>
  <si>
    <t>SPARTAN QUICK STOP #838</t>
  </si>
  <si>
    <t>2500</t>
  </si>
  <si>
    <t>MDOT-Gaylord</t>
  </si>
  <si>
    <t>2501</t>
  </si>
  <si>
    <t>JET'S PIZZA MI-058</t>
  </si>
  <si>
    <t>2504</t>
  </si>
  <si>
    <t>Mid-North Printing</t>
  </si>
  <si>
    <t>2506</t>
  </si>
  <si>
    <t>Old Depot</t>
  </si>
  <si>
    <t>2510</t>
  </si>
  <si>
    <t>LAPPAN'S OF GAYLORD</t>
  </si>
  <si>
    <t>2511</t>
  </si>
  <si>
    <t>P.O. Box 652</t>
  </si>
  <si>
    <t>Forwards - Gaylord North 147</t>
  </si>
  <si>
    <t>2512</t>
  </si>
  <si>
    <t>P.O. Box 1120</t>
  </si>
  <si>
    <t>BJ'S CATERING AND CONFERENCE</t>
  </si>
  <si>
    <t>2517</t>
  </si>
  <si>
    <t>FORWARDS/SUBWAY-307</t>
  </si>
  <si>
    <t>2519</t>
  </si>
  <si>
    <t>Earthworks Enterprises</t>
  </si>
  <si>
    <t>2520</t>
  </si>
  <si>
    <t>Suite E</t>
  </si>
  <si>
    <t>Gaylord Eye Care Center</t>
  </si>
  <si>
    <t>2525</t>
  </si>
  <si>
    <t>Dowkers Meat Market</t>
  </si>
  <si>
    <t>2527</t>
  </si>
  <si>
    <t>P.O. Box 1457</t>
  </si>
  <si>
    <t>Forwards - Gaylord South 144</t>
  </si>
  <si>
    <t>2528</t>
  </si>
  <si>
    <t>2530</t>
  </si>
  <si>
    <t>SBHC-HIGH SCHOOL</t>
  </si>
  <si>
    <t>THUNDER BAY HEALTH - HS</t>
  </si>
  <si>
    <t>2531</t>
  </si>
  <si>
    <t>Onaway</t>
  </si>
  <si>
    <t>P.O. Box 403</t>
  </si>
  <si>
    <t>Woodwind Restaurant</t>
  </si>
  <si>
    <t>2532</t>
  </si>
  <si>
    <t>Millersburg</t>
  </si>
  <si>
    <t>Eagles - Millersburg</t>
  </si>
  <si>
    <t>2535</t>
  </si>
  <si>
    <t>Manzana's Deli</t>
  </si>
  <si>
    <t>2536</t>
  </si>
  <si>
    <t>TOM'S FAMILY MARKET 132</t>
  </si>
  <si>
    <t>2539</t>
  </si>
  <si>
    <t>P.O. Box 761</t>
  </si>
  <si>
    <t>City of Onaway - City Hall</t>
  </si>
  <si>
    <t>2540</t>
  </si>
  <si>
    <t>P.O. Box 711</t>
  </si>
  <si>
    <t>2542</t>
  </si>
  <si>
    <t>ROGERS CITY ACE HARDWARE</t>
  </si>
  <si>
    <t>2544</t>
  </si>
  <si>
    <t>Thunder Bay Health - Rogers Ci</t>
  </si>
  <si>
    <t>2546</t>
  </si>
  <si>
    <t>Lutz Auto Repair</t>
  </si>
  <si>
    <t>2549</t>
  </si>
  <si>
    <t>Roger City</t>
  </si>
  <si>
    <t>Mike Lynch Ford</t>
  </si>
  <si>
    <t>2550</t>
  </si>
  <si>
    <t>2552</t>
  </si>
  <si>
    <t>Kelly's Venture Inn</t>
  </si>
  <si>
    <t>2553</t>
  </si>
  <si>
    <t>Calcite Credit Union - R.C.</t>
  </si>
  <si>
    <t>2556</t>
  </si>
  <si>
    <t>FAMILY FARE #1502</t>
  </si>
  <si>
    <t>2557</t>
  </si>
  <si>
    <t>BISHOP CHEVROLET BUICK, INC.</t>
  </si>
  <si>
    <t>2563</t>
  </si>
  <si>
    <t>CHEBOYGAN LIFE SUPPORT</t>
  </si>
  <si>
    <t>2564</t>
  </si>
  <si>
    <t>Lighthouse Restaurant</t>
  </si>
  <si>
    <t>2565</t>
  </si>
  <si>
    <t>P.O. Box 175</t>
  </si>
  <si>
    <t>ROGERS CITY EXPRESS STOP #164</t>
  </si>
  <si>
    <t>2566</t>
  </si>
  <si>
    <t>NAUTICAL CITY QUICK LUBE</t>
  </si>
  <si>
    <t>2567</t>
  </si>
  <si>
    <t>Glennie</t>
  </si>
  <si>
    <t>Glennie Party Store</t>
  </si>
  <si>
    <t>2571</t>
  </si>
  <si>
    <t>Glennie Ace Hardware</t>
  </si>
  <si>
    <t>2572</t>
  </si>
  <si>
    <t>ROGER'S FOOD PRIDE 4505</t>
  </si>
  <si>
    <t>2574</t>
  </si>
  <si>
    <t>Chat &amp; Chew</t>
  </si>
  <si>
    <t>2575</t>
  </si>
  <si>
    <t>Glennie Tavern</t>
  </si>
  <si>
    <t>2576</t>
  </si>
  <si>
    <t>Barton City</t>
  </si>
  <si>
    <t>Barton City Eagles</t>
  </si>
  <si>
    <t>2578</t>
  </si>
  <si>
    <t>Mikado</t>
  </si>
  <si>
    <t>P.O. Box 165</t>
  </si>
  <si>
    <t>Mikado Market</t>
  </si>
  <si>
    <t>2579</t>
  </si>
  <si>
    <t>SCOTT'S BAR &amp; GRILL</t>
  </si>
  <si>
    <t>2580</t>
  </si>
  <si>
    <t>White Pine Golf</t>
  </si>
  <si>
    <t>2581</t>
  </si>
  <si>
    <t>Black River</t>
  </si>
  <si>
    <t>Alcona Township Fire Dept.</t>
  </si>
  <si>
    <t>2582</t>
  </si>
  <si>
    <t>Lincoln Outdoor Center</t>
  </si>
  <si>
    <t>2585</t>
  </si>
  <si>
    <t>COMPANY 164</t>
  </si>
  <si>
    <t>NORTHERN INDUSTRIAL WOOD INC.</t>
  </si>
  <si>
    <t>2586</t>
  </si>
  <si>
    <t>Northern Precision</t>
  </si>
  <si>
    <t>2587</t>
  </si>
  <si>
    <t>Viking Energy of Lincoln</t>
  </si>
  <si>
    <t>2589</t>
  </si>
  <si>
    <t>Kris Mart</t>
  </si>
  <si>
    <t>2593</t>
  </si>
  <si>
    <t>P.O. Box 237</t>
  </si>
  <si>
    <t>Snyder's Lincoln Pharmacy</t>
  </si>
  <si>
    <t>2594</t>
  </si>
  <si>
    <t>Alcona Health Center-Lincoln</t>
  </si>
  <si>
    <t>2595</t>
  </si>
  <si>
    <t>PO BOX 40</t>
  </si>
  <si>
    <t>Alcona County Road</t>
  </si>
  <si>
    <t>2596</t>
  </si>
  <si>
    <t>Lincoln Haven Health Care</t>
  </si>
  <si>
    <t>2597</t>
  </si>
  <si>
    <t>Alp-Alcona C.U.(Lincoln)</t>
  </si>
  <si>
    <t>2600</t>
  </si>
  <si>
    <t>P.O. Box 161</t>
  </si>
  <si>
    <t>American Legion #254</t>
  </si>
  <si>
    <t>2601</t>
  </si>
  <si>
    <t>Mikado Tavern</t>
  </si>
  <si>
    <t>2602</t>
  </si>
  <si>
    <t>5463 N. HURON RD</t>
  </si>
  <si>
    <t>FAMILY FARE #1519</t>
  </si>
  <si>
    <t>2603</t>
  </si>
  <si>
    <t>Oscoda G's Pizzeria</t>
  </si>
  <si>
    <t>2607</t>
  </si>
  <si>
    <t>Tait's Bill of Fare</t>
  </si>
  <si>
    <t>2609</t>
  </si>
  <si>
    <t>Pete's Party Store</t>
  </si>
  <si>
    <t>2610</t>
  </si>
  <si>
    <t>Lakewood Shores P.O.A.</t>
  </si>
  <si>
    <t>2614</t>
  </si>
  <si>
    <t>V.F.W. Post 3735</t>
  </si>
  <si>
    <t>2616</t>
  </si>
  <si>
    <t>Oscoda Kentucky Fried Chicken</t>
  </si>
  <si>
    <t>2618</t>
  </si>
  <si>
    <t>P.O. Box 503</t>
  </si>
  <si>
    <t>Oscoda Dental Lab</t>
  </si>
  <si>
    <t>2620</t>
  </si>
  <si>
    <t>Mama's Country Kitchen</t>
  </si>
  <si>
    <t>2621</t>
  </si>
  <si>
    <t>CHANG YANG</t>
  </si>
  <si>
    <t>2622</t>
  </si>
  <si>
    <t>AuSable Trans</t>
  </si>
  <si>
    <t>2623</t>
  </si>
  <si>
    <t>2624</t>
  </si>
  <si>
    <t>P &amp; L Development</t>
  </si>
  <si>
    <t>2625</t>
  </si>
  <si>
    <t>P.O. Box 481</t>
  </si>
  <si>
    <t>Vista Lanes</t>
  </si>
  <si>
    <t>2627</t>
  </si>
  <si>
    <t>P.O. Box 243</t>
  </si>
  <si>
    <t>Block &amp; Bottle</t>
  </si>
  <si>
    <t>2628</t>
  </si>
  <si>
    <t>Gilbert's Drug Store</t>
  </si>
  <si>
    <t>2632</t>
  </si>
  <si>
    <t>8:30 Am</t>
  </si>
  <si>
    <t>Desi's Taco Lounge</t>
  </si>
  <si>
    <t>2634</t>
  </si>
  <si>
    <t>PO Box 527</t>
  </si>
  <si>
    <t>TERRA S. MALLAIS DDS</t>
  </si>
  <si>
    <t>2636</t>
  </si>
  <si>
    <t>Alpena Alcona Area C.U. (Oscod</t>
  </si>
  <si>
    <t>2637</t>
  </si>
  <si>
    <t>Johnson Auto Supply</t>
  </si>
  <si>
    <t>2638</t>
  </si>
  <si>
    <t>2640</t>
  </si>
  <si>
    <t>Trinity Lutheran Church</t>
  </si>
  <si>
    <t>2641</t>
  </si>
  <si>
    <t>P.O. Box 788</t>
  </si>
  <si>
    <t>Hillman Senior Center</t>
  </si>
  <si>
    <t>2643</t>
  </si>
  <si>
    <t>P.O. Box 398</t>
  </si>
  <si>
    <t>Bernard Building - Hillman</t>
  </si>
  <si>
    <t>2644</t>
  </si>
  <si>
    <t>Calvary Episcopal Church</t>
  </si>
  <si>
    <t>2645</t>
  </si>
  <si>
    <t>Whittemore</t>
  </si>
  <si>
    <t>Crossroads Citgo</t>
  </si>
  <si>
    <t>2648</t>
  </si>
  <si>
    <t>Posen</t>
  </si>
  <si>
    <t>101 N. Washington Ave.</t>
  </si>
  <si>
    <t>FIRST MERIT BANK 0100217</t>
  </si>
  <si>
    <t>2653</t>
  </si>
  <si>
    <t>Calcite Credit Union - Posen</t>
  </si>
  <si>
    <t>2654</t>
  </si>
  <si>
    <t>E &amp; T Party Store</t>
  </si>
  <si>
    <t>2657</t>
  </si>
  <si>
    <t>P.O. Box 437</t>
  </si>
  <si>
    <t>MDOT MIO</t>
  </si>
  <si>
    <t>2663</t>
  </si>
  <si>
    <t>MDOT ATLANTA</t>
  </si>
  <si>
    <t>2664</t>
  </si>
  <si>
    <t>MDOT-Mio</t>
  </si>
  <si>
    <t>2665</t>
  </si>
  <si>
    <t>Alp-Alcona C.U. (Atlanta)</t>
  </si>
  <si>
    <t>2666</t>
  </si>
  <si>
    <t>CANADA CREEK RANCH</t>
  </si>
  <si>
    <t>2667</t>
  </si>
  <si>
    <t>P.O. Box 186</t>
  </si>
  <si>
    <t>Montmorency Press</t>
  </si>
  <si>
    <t>2668</t>
  </si>
  <si>
    <t>P.O. Box 206</t>
  </si>
  <si>
    <t>Atlanta Motel</t>
  </si>
  <si>
    <t>2669</t>
  </si>
  <si>
    <t>2671</t>
  </si>
  <si>
    <t>Amerigas Propane - Atlanta</t>
  </si>
  <si>
    <t>2673</t>
  </si>
  <si>
    <t>P.O. Box 619</t>
  </si>
  <si>
    <t>Atlanta Community Schools</t>
  </si>
  <si>
    <t>2674</t>
  </si>
  <si>
    <t>PO BOX 209</t>
  </si>
  <si>
    <t>LUCKY D'S LLC</t>
  </si>
  <si>
    <t>2675</t>
  </si>
  <si>
    <t>Iron Kettle</t>
  </si>
  <si>
    <t>2677</t>
  </si>
  <si>
    <t>H. B. CARBIDE COMPANY #192</t>
  </si>
  <si>
    <t>2678</t>
  </si>
  <si>
    <t>The Villager Restaurant</t>
  </si>
  <si>
    <t>2679</t>
  </si>
  <si>
    <t>PO Box 40</t>
  </si>
  <si>
    <t>FAMILY FARE #1515</t>
  </si>
  <si>
    <t>2680</t>
  </si>
  <si>
    <t>LEWSITON</t>
  </si>
  <si>
    <t>Redwood Steakhouse</t>
  </si>
  <si>
    <t>2681</t>
  </si>
  <si>
    <t>TWIN LAKES AUTO REPAIR</t>
  </si>
  <si>
    <t>2682</t>
  </si>
  <si>
    <t>Montmorency Medical Clinic</t>
  </si>
  <si>
    <t>2684</t>
  </si>
  <si>
    <t>PO Box 876</t>
  </si>
  <si>
    <t>LEWISTON ACE HARDWARE</t>
  </si>
  <si>
    <t>2686</t>
  </si>
  <si>
    <t>Timothy's Lewiston Lodge</t>
  </si>
  <si>
    <t>2687</t>
  </si>
  <si>
    <t>Oscoda County Sheriff</t>
  </si>
  <si>
    <t>2694</t>
  </si>
  <si>
    <t>Mio Ranger District</t>
  </si>
  <si>
    <t>2695</t>
  </si>
  <si>
    <t>P.O. Box 100</t>
  </si>
  <si>
    <t>American Collision</t>
  </si>
  <si>
    <t>2696</t>
  </si>
  <si>
    <t>MIO</t>
  </si>
  <si>
    <t>ALPENA AGENCY -MIO</t>
  </si>
  <si>
    <t>2697</t>
  </si>
  <si>
    <t>Luzerne MI</t>
  </si>
  <si>
    <t>Luzerne Express</t>
  </si>
  <si>
    <t>2698</t>
  </si>
  <si>
    <t>Parmalee Trading Post</t>
  </si>
  <si>
    <t>2699</t>
  </si>
  <si>
    <t>Pioneer Store</t>
  </si>
  <si>
    <t>2700</t>
  </si>
  <si>
    <t>PO BOX 549</t>
  </si>
  <si>
    <t>FAMILY FARE #1508</t>
  </si>
  <si>
    <t>2702</t>
  </si>
  <si>
    <t>Blair's Service</t>
  </si>
  <si>
    <t>2704</t>
  </si>
  <si>
    <t>P.O.Box 532</t>
  </si>
  <si>
    <t>Mike's Auto &amp; Glass</t>
  </si>
  <si>
    <t>2705</t>
  </si>
  <si>
    <t>LASHLEY FUNERAL HOME, INC.</t>
  </si>
  <si>
    <t>2706</t>
  </si>
  <si>
    <t>Dwaynes Precision Collison</t>
  </si>
  <si>
    <t>2710</t>
  </si>
  <si>
    <t>Mio Saloon</t>
  </si>
  <si>
    <t>2711</t>
  </si>
  <si>
    <t>MTF</t>
  </si>
  <si>
    <t>ELLIE'S 12 TABLES</t>
  </si>
  <si>
    <t>2716</t>
  </si>
  <si>
    <t>Alger</t>
  </si>
  <si>
    <t>2722</t>
  </si>
  <si>
    <t>FORWARD # 11 (ALGER)</t>
  </si>
  <si>
    <t>2723</t>
  </si>
  <si>
    <t>PRESCOTT</t>
  </si>
  <si>
    <t>5142 LUCINDA</t>
  </si>
  <si>
    <t>MISS MICHELE'S</t>
  </si>
  <si>
    <t>2724</t>
  </si>
  <si>
    <t>Fairview</t>
  </si>
  <si>
    <t>Fairview Enterprises</t>
  </si>
  <si>
    <t>2739</t>
  </si>
  <si>
    <t>FAIRVIEW</t>
  </si>
  <si>
    <t>PO BOX 224</t>
  </si>
  <si>
    <t>CLIFF'S FAIRVIEW GARAGE</t>
  </si>
  <si>
    <t>2743</t>
  </si>
  <si>
    <t>Scenic Riverwood Bar &amp; Restaur</t>
  </si>
  <si>
    <t>2746</t>
  </si>
  <si>
    <t>Twining</t>
  </si>
  <si>
    <t>Sportsman Bar</t>
  </si>
  <si>
    <t>2749</t>
  </si>
  <si>
    <t>MOOSE LODGE #440</t>
  </si>
  <si>
    <t>2751</t>
  </si>
  <si>
    <t>Marshall's Fudge</t>
  </si>
  <si>
    <t>2762</t>
  </si>
  <si>
    <t>ALGER</t>
  </si>
  <si>
    <t>WILDWOOD PARTY STORE LLC</t>
  </si>
  <si>
    <t>2765</t>
  </si>
  <si>
    <t>JEN'S HEN HOUSE</t>
  </si>
  <si>
    <t>2766</t>
  </si>
  <si>
    <t>P.O. Box 45</t>
  </si>
  <si>
    <t>Paul's Pub</t>
  </si>
  <si>
    <t>2767</t>
  </si>
  <si>
    <t>Gillies Funeral Home</t>
  </si>
  <si>
    <t>2768</t>
  </si>
  <si>
    <t>2777</t>
  </si>
  <si>
    <t>Benjey Grinding Shop</t>
  </si>
  <si>
    <t>2781</t>
  </si>
  <si>
    <t>Benjey Reynolds Shop</t>
  </si>
  <si>
    <t>2782</t>
  </si>
  <si>
    <t>NORTHERN LIGHTS ARENA</t>
  </si>
  <si>
    <t>2783</t>
  </si>
  <si>
    <t>S &amp; A COMPANY</t>
  </si>
  <si>
    <t>2784</t>
  </si>
  <si>
    <t>Alpena General Hospital</t>
  </si>
  <si>
    <t>2787</t>
  </si>
  <si>
    <t>Hideaway Bar</t>
  </si>
  <si>
    <t>2793</t>
  </si>
  <si>
    <t>ATLANTA SENIOR CENTER</t>
  </si>
  <si>
    <t>2796</t>
  </si>
  <si>
    <t>MACKINAW ISLAND</t>
  </si>
  <si>
    <t>SEABISCUIT</t>
  </si>
  <si>
    <t>2798</t>
  </si>
  <si>
    <t>Moose Lodge #2051</t>
  </si>
  <si>
    <t>2800</t>
  </si>
  <si>
    <t>UNITED WATER RECYCLE PLANT</t>
  </si>
  <si>
    <t>2802</t>
  </si>
  <si>
    <t>Jamieson Nursing Home</t>
  </si>
  <si>
    <t>2804</t>
  </si>
  <si>
    <t>P.O. Box 1237</t>
  </si>
  <si>
    <t>Bronco Oil</t>
  </si>
  <si>
    <t>2806</t>
  </si>
  <si>
    <t>O.N. Minerals</t>
  </si>
  <si>
    <t>2808</t>
  </si>
  <si>
    <t>ALPENA GENERAL HOSP.-OSCODA</t>
  </si>
  <si>
    <t>2811</t>
  </si>
  <si>
    <t>730 Am</t>
  </si>
  <si>
    <t>ALCONA HEALTH CENTER - OSCODA</t>
  </si>
  <si>
    <t>2814</t>
  </si>
  <si>
    <t>48636-0186</t>
  </si>
  <si>
    <t>Luzerne</t>
  </si>
  <si>
    <t>American Legion #162</t>
  </si>
  <si>
    <t>2816</t>
  </si>
  <si>
    <t>ALPENA CRTC ROADS AND GROUNDS</t>
  </si>
  <si>
    <t>2818</t>
  </si>
  <si>
    <t>Country Corners Bulk Foods</t>
  </si>
  <si>
    <t>2824</t>
  </si>
  <si>
    <t>NICK'S SOUTHSIDE DINER</t>
  </si>
  <si>
    <t>2825</t>
  </si>
  <si>
    <t>Sunrise Convenience Store #28</t>
  </si>
  <si>
    <t>2832</t>
  </si>
  <si>
    <t>69245 Burke Drive</t>
  </si>
  <si>
    <t>Sunrise Convenience Store #20</t>
  </si>
  <si>
    <t>2833</t>
  </si>
  <si>
    <t>American Legion</t>
  </si>
  <si>
    <t>2836</t>
  </si>
  <si>
    <t>PO BOX 201</t>
  </si>
  <si>
    <t>Green Funeral Home</t>
  </si>
  <si>
    <t>2840</t>
  </si>
  <si>
    <t>LONG RAPIDS FAMILY CARE</t>
  </si>
  <si>
    <t>2842</t>
  </si>
  <si>
    <t>FAMILY FARE #1510-STARBUCKS</t>
  </si>
  <si>
    <t>2843</t>
  </si>
  <si>
    <t>FAMILY FARE #1510-BAKERY</t>
  </si>
  <si>
    <t>2844</t>
  </si>
  <si>
    <t>FAMILY FARE #1510-DELI</t>
  </si>
  <si>
    <t>2845</t>
  </si>
  <si>
    <t>FAMILY FARE #1510-DAIRY QUEEN</t>
  </si>
  <si>
    <t>2847</t>
  </si>
  <si>
    <t>FORWARDS/SUBWAY-308</t>
  </si>
  <si>
    <t>2849</t>
  </si>
  <si>
    <t>HUBBARD LAKE</t>
  </si>
  <si>
    <t>QUICK &amp; CONVENIENT STORE</t>
  </si>
  <si>
    <t>2853</t>
  </si>
  <si>
    <t>A.H.C. ADMINISTRATIVE ANNEX</t>
  </si>
  <si>
    <t>2854</t>
  </si>
  <si>
    <t>49707-8125</t>
  </si>
  <si>
    <t>ALPENA CRTC BASE SERVICES #122</t>
  </si>
  <si>
    <t>2857</t>
  </si>
  <si>
    <t>UNITED WATER WATER FILTRATION</t>
  </si>
  <si>
    <t>2858</t>
  </si>
  <si>
    <t>HILLMAN ELEMENTARY SCHOOL</t>
  </si>
  <si>
    <t>2860</t>
  </si>
  <si>
    <t>HILLMAN HIGH SCHOOL</t>
  </si>
  <si>
    <t>2861</t>
  </si>
  <si>
    <t>M-DOT HILLMAN</t>
  </si>
  <si>
    <t>2862</t>
  </si>
  <si>
    <t>LEWISTON SENIOR CENTER</t>
  </si>
  <si>
    <t>2868</t>
  </si>
  <si>
    <t>WOLVERINE</t>
  </si>
  <si>
    <t>AWAKON FCU-WOLVERINE</t>
  </si>
  <si>
    <t>2873</t>
  </si>
  <si>
    <t>ROGER CITY</t>
  </si>
  <si>
    <t>AWAKON FCU-ROGER CITY</t>
  </si>
  <si>
    <t>2874</t>
  </si>
  <si>
    <t>ONWAY</t>
  </si>
  <si>
    <t>AWAKON FCU-ONWAY</t>
  </si>
  <si>
    <t>2876</t>
  </si>
  <si>
    <t>ZIP'S HARLEY DAVIDSON</t>
  </si>
  <si>
    <t>2877</t>
  </si>
  <si>
    <t>P.O. BOX 6041</t>
  </si>
  <si>
    <t>DUNCAN BAY BOAT CLUB</t>
  </si>
  <si>
    <t>2879</t>
  </si>
  <si>
    <t>2880</t>
  </si>
  <si>
    <t>TALLEY'S BAR</t>
  </si>
  <si>
    <t>2883</t>
  </si>
  <si>
    <t>ALPENA SERVICES</t>
  </si>
  <si>
    <t>2886</t>
  </si>
  <si>
    <t>SUNRISE TRAVEL CENTER</t>
  </si>
  <si>
    <t>2889</t>
  </si>
  <si>
    <t>CHARTER COMMUNICATION OSCODA</t>
  </si>
  <si>
    <t>2891</t>
  </si>
  <si>
    <t>WEST BRANCH</t>
  </si>
  <si>
    <t>CHARTER COMMUNICATIONS- WEST</t>
  </si>
  <si>
    <t>2892</t>
  </si>
  <si>
    <t>CLIFF ANSCHUETZ CHEV - SERVICE</t>
  </si>
  <si>
    <t>2893</t>
  </si>
  <si>
    <t>NEIMAN'S CORNER CAFE</t>
  </si>
  <si>
    <t>2896</t>
  </si>
  <si>
    <t>INDIAN RIVER</t>
  </si>
  <si>
    <t>CHEBOYGAN COUNTY ROAD COMMISSI</t>
  </si>
  <si>
    <t>2898</t>
  </si>
  <si>
    <t>MID MICH PHYS GRP GEN SURGERY</t>
  </si>
  <si>
    <t>2901</t>
  </si>
  <si>
    <t>NEIMAN'S FAMILY MRKT - BAKERY</t>
  </si>
  <si>
    <t>2905</t>
  </si>
  <si>
    <t>NEIMAN'S FAMLY MRKT - DELI</t>
  </si>
  <si>
    <t>2906</t>
  </si>
  <si>
    <t>SUNRISE DISPOSAL</t>
  </si>
  <si>
    <t>2907</t>
  </si>
  <si>
    <t>2912</t>
  </si>
  <si>
    <t>BODY SHOP</t>
  </si>
  <si>
    <t>CLIFF ANSCHUETZ CHEVROLET OLDS</t>
  </si>
  <si>
    <t>2913</t>
  </si>
  <si>
    <t>BLDG 7</t>
  </si>
  <si>
    <t>ALPENA CRTC VECHILE MAINTENANC</t>
  </si>
  <si>
    <t>2918</t>
  </si>
  <si>
    <t>FREESE HYDRAULICS</t>
  </si>
  <si>
    <t>2930</t>
  </si>
  <si>
    <t>2931</t>
  </si>
  <si>
    <t>INLAND TRANSMISSIONS</t>
  </si>
  <si>
    <t>2933</t>
  </si>
  <si>
    <t>BENJEY ENGINEERING</t>
  </si>
  <si>
    <t>2937</t>
  </si>
  <si>
    <t>EAST TAWAS</t>
  </si>
  <si>
    <t>PO BOX 191</t>
  </si>
  <si>
    <t>DEAN ARBOUR CHEVROLET</t>
  </si>
  <si>
    <t>2939</t>
  </si>
  <si>
    <t>FIRST COMMUNITY BANK</t>
  </si>
  <si>
    <t>2942</t>
  </si>
  <si>
    <t>PO Box 722</t>
  </si>
  <si>
    <t>THUNDER BAY HEALTH</t>
  </si>
  <si>
    <t>2943</t>
  </si>
  <si>
    <t>SPECIFICATIONS STONE PRODUCTS</t>
  </si>
  <si>
    <t>2945</t>
  </si>
  <si>
    <t>APPLEBEES</t>
  </si>
  <si>
    <t>2953</t>
  </si>
  <si>
    <t>ALPENA COLLEGE - PAPER ACCT</t>
  </si>
  <si>
    <t>2956</t>
  </si>
  <si>
    <t>G'S PIZZA</t>
  </si>
  <si>
    <t>2961</t>
  </si>
  <si>
    <t>MUDDY PAWS</t>
  </si>
  <si>
    <t>2963</t>
  </si>
  <si>
    <t>LAFARGE MIDWEST INC OFFICE</t>
  </si>
  <si>
    <t>2966</t>
  </si>
  <si>
    <t>VILLAGE CORNER PARTY STORE</t>
  </si>
  <si>
    <t>2968</t>
  </si>
  <si>
    <t>THUNDER BAY ELECTRIC</t>
  </si>
  <si>
    <t>2970</t>
  </si>
  <si>
    <t>OSSINEKE</t>
  </si>
  <si>
    <t>ABEND BROTHERS COLLISION</t>
  </si>
  <si>
    <t>2971</t>
  </si>
  <si>
    <t xml:space="preserve">0 </t>
  </si>
  <si>
    <t>48763</t>
  </si>
  <si>
    <t xml:space="preserve">TAWAS CITY          </t>
  </si>
  <si>
    <t xml:space="preserve">SOUTHSIDE SERVICE             </t>
  </si>
  <si>
    <t>2972</t>
  </si>
  <si>
    <t>CLEAR LAKE BAR</t>
  </si>
  <si>
    <t>2980</t>
  </si>
  <si>
    <t>MANCINOS-OSCODA</t>
  </si>
  <si>
    <t>2986</t>
  </si>
  <si>
    <t>MEDILODGE OF ROGERS CITY</t>
  </si>
  <si>
    <t>2992</t>
  </si>
  <si>
    <t>OMNI METAL CRAFT</t>
  </si>
  <si>
    <t>2993</t>
  </si>
  <si>
    <t>ISLAND SLICE PIZZERIA</t>
  </si>
  <si>
    <t>3001</t>
  </si>
  <si>
    <t>THE BLACK SHEEP</t>
  </si>
  <si>
    <t>8183</t>
  </si>
  <si>
    <t>LUPTON</t>
  </si>
  <si>
    <t>THE CEDAR BAR LLC</t>
  </si>
  <si>
    <t>8271</t>
  </si>
  <si>
    <t>EVERETT GOODRICH INC</t>
  </si>
  <si>
    <t>8281</t>
  </si>
  <si>
    <t>220 LAKE ST</t>
  </si>
  <si>
    <t>NEIMAN'S FAMILY MKT-MEAT DEPT.</t>
  </si>
  <si>
    <t>8292</t>
  </si>
  <si>
    <t>TAWAS AREA PRESBYTERIAN CHURCH</t>
  </si>
  <si>
    <t>8334</t>
  </si>
  <si>
    <t>H&amp;R BLOCK-SPAP INC</t>
  </si>
  <si>
    <t>8413</t>
  </si>
  <si>
    <t>BLARNEY CASTLE #736</t>
  </si>
  <si>
    <t>8530</t>
  </si>
  <si>
    <t>BLARNEY CASTLE #484</t>
  </si>
  <si>
    <t>8531</t>
  </si>
  <si>
    <t>ALANSON</t>
  </si>
  <si>
    <t>BLARNEY CASTLE #220</t>
  </si>
  <si>
    <t>8534</t>
  </si>
  <si>
    <t>BLARNEY CASTLE #224</t>
  </si>
  <si>
    <t>8536</t>
  </si>
  <si>
    <t>BLARNEY CASTLE #225</t>
  </si>
  <si>
    <t>8537</t>
  </si>
  <si>
    <t>BLARNEY CASTLE #228</t>
  </si>
  <si>
    <t>8538</t>
  </si>
  <si>
    <t>BLARNEY CASTLE #536</t>
  </si>
  <si>
    <t>8539</t>
  </si>
  <si>
    <t>BLARNEY CASTLE SUBWAY</t>
  </si>
  <si>
    <t>8540</t>
  </si>
  <si>
    <t>BLARNEY CASTLE #592</t>
  </si>
  <si>
    <t>8562</t>
  </si>
  <si>
    <t>BLARNEY CASTLE #600</t>
  </si>
  <si>
    <t>8563</t>
  </si>
  <si>
    <t>BLARNEY CASTLE #808</t>
  </si>
  <si>
    <t>8564</t>
  </si>
  <si>
    <t>BLARNEY CASTLE #816</t>
  </si>
  <si>
    <t>8565</t>
  </si>
  <si>
    <t>ST IGNACE</t>
  </si>
  <si>
    <t>BLARNEY CASTLE #852</t>
  </si>
  <si>
    <t>8566</t>
  </si>
  <si>
    <t>BLARNEY CASTLE #856</t>
  </si>
  <si>
    <t>8567</t>
  </si>
  <si>
    <t>BLARNEY BRANCH OFFICE</t>
  </si>
  <si>
    <t>8650</t>
  </si>
  <si>
    <t>8681</t>
  </si>
  <si>
    <t>TENDERCARE</t>
  </si>
  <si>
    <t>8702</t>
  </si>
  <si>
    <t>GREEN STONE</t>
  </si>
  <si>
    <t>8706</t>
  </si>
  <si>
    <t>MILLERSBURG</t>
  </si>
  <si>
    <t>ROSA'S SQUEEZE INN</t>
  </si>
  <si>
    <t>8707</t>
  </si>
  <si>
    <t>PIER M33 ON THE CHEBOYGAN</t>
  </si>
  <si>
    <t>8748</t>
  </si>
  <si>
    <t>CITY OF EAST TAWAS</t>
  </si>
  <si>
    <t>8853</t>
  </si>
  <si>
    <t>TWR</t>
  </si>
  <si>
    <t>NORTHEAST MI CONSORTIUM-MIO</t>
  </si>
  <si>
    <t>8854</t>
  </si>
  <si>
    <t>ALPENA CRTC-CUSTODIAL SERVICES</t>
  </si>
  <si>
    <t>9052</t>
  </si>
  <si>
    <t>AWAKON FCU-INDIAN RIVER</t>
  </si>
  <si>
    <t>9098</t>
  </si>
  <si>
    <t>9154</t>
  </si>
  <si>
    <t>TUBE FORMING</t>
  </si>
  <si>
    <t>9183</t>
  </si>
  <si>
    <t>IMPORT &amp; DOMESTIC AUTO SERVICE</t>
  </si>
  <si>
    <t>9279</t>
  </si>
  <si>
    <t>GLENNIE</t>
  </si>
  <si>
    <t>EAGLE RIDGE GOLF COURSE</t>
  </si>
  <si>
    <t>9311</t>
  </si>
  <si>
    <t>SUNRISE SIDE VETERINARY</t>
  </si>
  <si>
    <t>9401</t>
  </si>
  <si>
    <t>TIM HORTON'S</t>
  </si>
  <si>
    <t>9425</t>
  </si>
  <si>
    <t>HIGHLAND LUMBER</t>
  </si>
  <si>
    <t>9537</t>
  </si>
  <si>
    <t>HERRON</t>
  </si>
  <si>
    <t>BOB-A-LU MARKET &amp; HARDWARE</t>
  </si>
  <si>
    <t>9538</t>
  </si>
  <si>
    <t>DENTAL SERVICES</t>
  </si>
  <si>
    <t>9555</t>
  </si>
  <si>
    <t>HILLTOP BAR &amp; GRILL</t>
  </si>
  <si>
    <t>9582</t>
  </si>
  <si>
    <t>BIG BOY GAYLORD</t>
  </si>
  <si>
    <t>9589</t>
  </si>
  <si>
    <t>VP 4150, LLC</t>
  </si>
  <si>
    <t>9605</t>
  </si>
  <si>
    <t>5:30 Am</t>
  </si>
  <si>
    <t>MARATHON</t>
  </si>
  <si>
    <t>9618</t>
  </si>
  <si>
    <t>CAPTAIN QUARTERS</t>
  </si>
  <si>
    <t>9624</t>
  </si>
  <si>
    <t>MEDILODGE OF ALPENA</t>
  </si>
  <si>
    <t>9649</t>
  </si>
  <si>
    <t>POSEN</t>
  </si>
  <si>
    <t>POSEN EZ MART #772</t>
  </si>
  <si>
    <t>9732</t>
  </si>
  <si>
    <t>HALE</t>
  </si>
  <si>
    <t>AMERICAN LEGION #422</t>
  </si>
  <si>
    <t>9736</t>
  </si>
  <si>
    <t>BLACK RIVER</t>
  </si>
  <si>
    <t>MOUNTAIN FOOD SERVICE</t>
  </si>
  <si>
    <t>9759</t>
  </si>
  <si>
    <t>ONAWAY DENTISTRY</t>
  </si>
  <si>
    <t>9766</t>
  </si>
  <si>
    <t>COUSINS GRILL</t>
  </si>
  <si>
    <t>9797</t>
  </si>
  <si>
    <t>FREEDOM MOTORS</t>
  </si>
  <si>
    <t>9801</t>
  </si>
  <si>
    <t>COMMUNITY FINANCIAL-GAYLORD</t>
  </si>
  <si>
    <t>9821</t>
  </si>
  <si>
    <t>COMMUNITY FINANCIAL-LEWISTON</t>
  </si>
  <si>
    <t>9822</t>
  </si>
  <si>
    <t>COMMUNITY FINANCIAL-HILLMAN</t>
  </si>
  <si>
    <t>9823</t>
  </si>
  <si>
    <t>CAR QUEST</t>
  </si>
  <si>
    <t>9838</t>
  </si>
  <si>
    <t>NEMROC</t>
  </si>
  <si>
    <t>9844</t>
  </si>
  <si>
    <t>ROGERS-OSCOCA 4055</t>
  </si>
  <si>
    <t>9919</t>
  </si>
  <si>
    <t>NANCY KELLY'S</t>
  </si>
  <si>
    <t>9932</t>
  </si>
  <si>
    <t>QSR OUTDOOR PRODUCTS</t>
  </si>
  <si>
    <t>9948</t>
  </si>
  <si>
    <t>JIMMY JOHN'S SUBS</t>
  </si>
  <si>
    <t>9987</t>
  </si>
  <si>
    <t>WATERS</t>
  </si>
  <si>
    <t>BLARNEY WATERS</t>
  </si>
  <si>
    <t>10039</t>
  </si>
  <si>
    <t>THE FRESH PALATE</t>
  </si>
  <si>
    <t>10082</t>
  </si>
  <si>
    <t>COMMUNITY FINANCIAL-ATLANTA</t>
  </si>
  <si>
    <t>10098</t>
  </si>
  <si>
    <t>10110</t>
  </si>
  <si>
    <t>AUSABLE TOWNSHIP HALL</t>
  </si>
  <si>
    <t>10136</t>
  </si>
  <si>
    <t>RENTEC-DYNA 1995, LLC</t>
  </si>
  <si>
    <t>10175</t>
  </si>
  <si>
    <t>NOWICKI'S SAUSAGE SHOP</t>
  </si>
  <si>
    <t>10213</t>
  </si>
  <si>
    <t>THE BOAT HOUSE</t>
  </si>
  <si>
    <t>10295</t>
  </si>
  <si>
    <t>10326</t>
  </si>
  <si>
    <t>BRUTUS</t>
  </si>
  <si>
    <t>RUSTY SAW TAVERN</t>
  </si>
  <si>
    <t>10328</t>
  </si>
  <si>
    <t>10362</t>
  </si>
  <si>
    <t>SAND BAR &amp; GRILL</t>
  </si>
  <si>
    <t>10364</t>
  </si>
  <si>
    <t>M BANK-RIPLEY</t>
  </si>
  <si>
    <t>10570</t>
  </si>
  <si>
    <t>PAPPY'S PUB</t>
  </si>
  <si>
    <t>10584</t>
  </si>
  <si>
    <t>CORNER EXPRESS 2</t>
  </si>
  <si>
    <t>10601</t>
  </si>
  <si>
    <t>COMMUNITY FINANCIAL-GAYLORD 2</t>
  </si>
  <si>
    <t>10666</t>
  </si>
  <si>
    <t>5p</t>
  </si>
  <si>
    <t>1:30p</t>
  </si>
  <si>
    <t>12:30 Pm</t>
  </si>
  <si>
    <t>HILLMAN POST OFFICE</t>
  </si>
  <si>
    <t>10680</t>
  </si>
  <si>
    <t>VILLAGES OF OSCODA</t>
  </si>
  <si>
    <t>10683</t>
  </si>
  <si>
    <t>A-1 PARTY MART</t>
  </si>
  <si>
    <t>10768</t>
  </si>
  <si>
    <t>TACO BELL</t>
  </si>
  <si>
    <t>10771</t>
  </si>
  <si>
    <t>SHEPLER FERRY-ST IGNACE</t>
  </si>
  <si>
    <t>10861</t>
  </si>
  <si>
    <t>SHEPLER FERRY-MACKINAW</t>
  </si>
  <si>
    <t>10862</t>
  </si>
  <si>
    <t>DOCKSIDE MARINA</t>
  </si>
  <si>
    <t>10893</t>
  </si>
  <si>
    <t>SCHULZE, OSWALD, MILLER &amp; EDWA</t>
  </si>
  <si>
    <t>10900</t>
  </si>
  <si>
    <t>MACKINAW</t>
  </si>
  <si>
    <t>MACKINAW CITY POPCORN FACTORY</t>
  </si>
  <si>
    <t>11031</t>
  </si>
  <si>
    <t>AWAKON-GAYLORD</t>
  </si>
  <si>
    <t>11051</t>
  </si>
  <si>
    <t>GAYLORD WEST EZ MART #488</t>
  </si>
  <si>
    <t>11062</t>
  </si>
  <si>
    <t>CHINA BUFFET OF EAST TAWAS</t>
  </si>
  <si>
    <t>11154</t>
  </si>
  <si>
    <t>LUMBER JACK</t>
  </si>
  <si>
    <t>11166</t>
  </si>
  <si>
    <t>CHATTERS BULLPEN BAR &amp; GRILL</t>
  </si>
  <si>
    <t>11183</t>
  </si>
  <si>
    <t>THUNDER BAY HEALTH-CHEBOYGAN</t>
  </si>
  <si>
    <t>11217</t>
  </si>
  <si>
    <t>MI STOP</t>
  </si>
  <si>
    <t>11250</t>
  </si>
  <si>
    <t>BELLA ROSE SKIN CARE PLLC</t>
  </si>
  <si>
    <t>11322</t>
  </si>
  <si>
    <t>HINCKA LOGGING LLC</t>
  </si>
  <si>
    <t>11400</t>
  </si>
  <si>
    <t>VIA-STARLINE MACKNIAW CITY</t>
  </si>
  <si>
    <t>THE GREAT TURTLE BREWING &amp; DIS</t>
  </si>
  <si>
    <t>11439</t>
  </si>
  <si>
    <t>VIA-STARLINE MACKINAW CITY</t>
  </si>
  <si>
    <t>WINCHESTER'S</t>
  </si>
  <si>
    <t>11440</t>
  </si>
  <si>
    <t>HEALTH DEPT OF NW MICH</t>
  </si>
  <si>
    <t>11479</t>
  </si>
  <si>
    <t>BUCKY'S MEATS</t>
  </si>
  <si>
    <t>11486</t>
  </si>
  <si>
    <t>LOST LAKE WOODS</t>
  </si>
  <si>
    <t>11498</t>
  </si>
  <si>
    <t>HOMETOWN PHARMACY</t>
  </si>
  <si>
    <t>11499</t>
  </si>
  <si>
    <t>ISLAND HOUSE HOTEL</t>
  </si>
  <si>
    <t>11508</t>
  </si>
  <si>
    <t>A WIN-SANDS MOTEL</t>
  </si>
  <si>
    <t>11509</t>
  </si>
  <si>
    <t>CHATTER'S PIT STOP</t>
  </si>
  <si>
    <t>11510</t>
  </si>
  <si>
    <t>KILWINS/MACKINAW CITY</t>
  </si>
  <si>
    <t>11516</t>
  </si>
  <si>
    <t>STONE BAR &amp; GRILL</t>
  </si>
  <si>
    <t>11541</t>
  </si>
  <si>
    <t>NORTHERN HEARING SERVICES</t>
  </si>
  <si>
    <t>11570</t>
  </si>
  <si>
    <t>HURON COMMUNITY BANK-E. TAWAS</t>
  </si>
  <si>
    <t>11577</t>
  </si>
  <si>
    <t>HURON COMMUNITY BANK-OSCODA</t>
  </si>
  <si>
    <t>11578</t>
  </si>
  <si>
    <t>HURON COMMUNITY BANK-TAWAS CIT</t>
  </si>
  <si>
    <t>11579</t>
  </si>
  <si>
    <t>M&amp;B TRUCKING</t>
  </si>
  <si>
    <t>11604</t>
  </si>
  <si>
    <t>REN-TECH #3544</t>
  </si>
  <si>
    <t>11615</t>
  </si>
  <si>
    <t>DUDLEY'S DINER</t>
  </si>
  <si>
    <t>11643</t>
  </si>
  <si>
    <t>LUZERNE</t>
  </si>
  <si>
    <t>MA DEETER'S</t>
  </si>
  <si>
    <t>11658</t>
  </si>
  <si>
    <t>WIENERLICIOUS</t>
  </si>
  <si>
    <t>11659</t>
  </si>
  <si>
    <t>TOAST-A-GO-GO</t>
  </si>
  <si>
    <t>11660</t>
  </si>
  <si>
    <t>JO JO'S MARKET</t>
  </si>
  <si>
    <t>11687</t>
  </si>
  <si>
    <t>MERCANTILE BANK</t>
  </si>
  <si>
    <t>11690</t>
  </si>
  <si>
    <t>11691</t>
  </si>
  <si>
    <t>11692</t>
  </si>
  <si>
    <t>11693</t>
  </si>
  <si>
    <t>11694</t>
  </si>
  <si>
    <t>BUCK'S COUNTRY COOKIN'</t>
  </si>
  <si>
    <t>11717</t>
  </si>
  <si>
    <t>BESSER 23 NORTH</t>
  </si>
  <si>
    <t>11726</t>
  </si>
  <si>
    <t>ST. HELEN</t>
  </si>
  <si>
    <t>RICHFIELD TOWNSHIP</t>
  </si>
  <si>
    <t>11727</t>
  </si>
  <si>
    <t>9 Pm</t>
  </si>
  <si>
    <t>CCR TRADING POST</t>
  </si>
  <si>
    <t>11735</t>
  </si>
  <si>
    <t>PANERA BREAD</t>
  </si>
  <si>
    <t>11789</t>
  </si>
  <si>
    <t>FIRST CLASS AUTO REPAIR</t>
  </si>
  <si>
    <t>11826</t>
  </si>
  <si>
    <t>BUILDING 122</t>
  </si>
  <si>
    <t>ALPENA CRTC CIVIL ENGINEERING</t>
  </si>
  <si>
    <t>11842</t>
  </si>
  <si>
    <t>BLARNEY CASTLE #850</t>
  </si>
  <si>
    <t>11852</t>
  </si>
  <si>
    <t>SUBWAY- OSCODA</t>
  </si>
  <si>
    <t>11915</t>
  </si>
  <si>
    <t>VAN PAMELS HOMETOWN DINER</t>
  </si>
  <si>
    <t>11924</t>
  </si>
  <si>
    <t>SOUTH BRANCH</t>
  </si>
  <si>
    <t>MATTHEWS MILL</t>
  </si>
  <si>
    <t>11925</t>
  </si>
  <si>
    <t>COUNTRY FEED SUPPLY</t>
  </si>
  <si>
    <t>11927</t>
  </si>
  <si>
    <t>ADVANCED DERMATOLOGY</t>
  </si>
  <si>
    <t>11940</t>
  </si>
  <si>
    <t>SHERWIN WILLIAMS</t>
  </si>
  <si>
    <t>11986</t>
  </si>
  <si>
    <t>GREAT LAKES PLUMBING</t>
  </si>
  <si>
    <t>12020</t>
  </si>
  <si>
    <t>THE LIGHTHOUSE RESTAURANT</t>
  </si>
  <si>
    <t>12053</t>
  </si>
  <si>
    <t>THE BAKLAVA SHOP</t>
  </si>
  <si>
    <t>12081</t>
  </si>
  <si>
    <t>BREWS &amp; BURGERS</t>
  </si>
  <si>
    <t>12139</t>
  </si>
  <si>
    <t>JACKS GARAGE</t>
  </si>
  <si>
    <t>12227</t>
  </si>
  <si>
    <t>UP NORTH 23</t>
  </si>
  <si>
    <t>12285</t>
  </si>
  <si>
    <t>ALCONA HEALTH CENTER-OSCODA</t>
  </si>
  <si>
    <t>12368</t>
  </si>
  <si>
    <t>IPEC, INC</t>
  </si>
  <si>
    <t>12387</t>
  </si>
  <si>
    <t>ALCONA HEALTH-LINCOLN SCHOOL</t>
  </si>
  <si>
    <t>12408</t>
  </si>
  <si>
    <t>ALPENA COMMUNITY CREDIT UNION</t>
  </si>
  <si>
    <t>12439</t>
  </si>
  <si>
    <t>TAWAS AREA CHAMBER OF COMMERCE</t>
  </si>
  <si>
    <t>12465</t>
  </si>
  <si>
    <t>WINSTON CORNER SUNOCO</t>
  </si>
  <si>
    <t>12488</t>
  </si>
  <si>
    <t>MODERN PHARMACY</t>
  </si>
  <si>
    <t>12492</t>
  </si>
  <si>
    <t>ROGERS FAMILY FOODS 4985</t>
  </si>
  <si>
    <t>12497</t>
  </si>
  <si>
    <t>MAIN STREET PIZZA &amp; BBQ</t>
  </si>
  <si>
    <t>12499</t>
  </si>
  <si>
    <t>PO BOX 147</t>
  </si>
  <si>
    <t>AUGIES ON THE BAY</t>
  </si>
  <si>
    <t>12500</t>
  </si>
  <si>
    <t>E TAWAS</t>
  </si>
  <si>
    <t>IOSCO TRANSIT CORP</t>
  </si>
  <si>
    <t>12501</t>
  </si>
  <si>
    <t>12502</t>
  </si>
  <si>
    <t>BIGGBY COFFEE</t>
  </si>
  <si>
    <t>12557</t>
  </si>
  <si>
    <t>RF</t>
  </si>
  <si>
    <t>BOATHOUSE BEER CO &amp; BOZERY</t>
  </si>
  <si>
    <t>12568</t>
  </si>
  <si>
    <t>ZEN 24 HR FITNESS</t>
  </si>
  <si>
    <t>12581</t>
  </si>
  <si>
    <t>MACKINAW COFFEE</t>
  </si>
  <si>
    <t>12585</t>
  </si>
  <si>
    <t>MIGHTY MAC</t>
  </si>
  <si>
    <t>12612</t>
  </si>
  <si>
    <t>THE HISTORIC DEPOT</t>
  </si>
  <si>
    <t>12616</t>
  </si>
  <si>
    <t>MASSEY FISH CO.</t>
  </si>
  <si>
    <t>12619</t>
  </si>
  <si>
    <t>SMOKEY JOSES</t>
  </si>
  <si>
    <t>12632</t>
  </si>
  <si>
    <t>LEHTOS</t>
  </si>
  <si>
    <t>12635</t>
  </si>
  <si>
    <t>HILLMAN ACE HARDWARE</t>
  </si>
  <si>
    <t>12681</t>
  </si>
  <si>
    <t>MR. B'S DELI &amp; CAFE</t>
  </si>
  <si>
    <t>12693</t>
  </si>
  <si>
    <t>HOXEY'S TRADING POST</t>
  </si>
  <si>
    <t>12708</t>
  </si>
  <si>
    <t>THE HOOK</t>
  </si>
  <si>
    <t>12751</t>
  </si>
  <si>
    <t>SALON 125</t>
  </si>
  <si>
    <t>12878</t>
  </si>
  <si>
    <t>KIMMIES PUB &amp; GRUB</t>
  </si>
  <si>
    <t>12886</t>
  </si>
  <si>
    <t>BIGGBY #557</t>
  </si>
  <si>
    <t>12939</t>
  </si>
  <si>
    <t>6 Pm</t>
  </si>
  <si>
    <t>HISER PROPERTIES</t>
  </si>
  <si>
    <t>12947</t>
  </si>
  <si>
    <t>MANGOS</t>
  </si>
  <si>
    <t>12964</t>
  </si>
  <si>
    <t>P.O. BOX 480</t>
  </si>
  <si>
    <t>FAMILY FARE #1505 FIRST AID</t>
  </si>
  <si>
    <t>13007</t>
  </si>
  <si>
    <t>POB 40</t>
  </si>
  <si>
    <t>FAMILY FARE #1515 FIRST AID</t>
  </si>
  <si>
    <t>13008</t>
  </si>
  <si>
    <t>POB 549</t>
  </si>
  <si>
    <t>FAMILY FARE #1508 FIRST AID</t>
  </si>
  <si>
    <t>13053</t>
  </si>
  <si>
    <t>SPT. FAM FARE #1504 FIRST AID</t>
  </si>
  <si>
    <t>13055</t>
  </si>
  <si>
    <t>FAMILY FARE #1519 FIRST AID</t>
  </si>
  <si>
    <t>13077</t>
  </si>
  <si>
    <t>SPT. FAMILY FARE #1530 FIRST A</t>
  </si>
  <si>
    <t>13078</t>
  </si>
  <si>
    <t>SPARTAN #838 FIRST AID</t>
  </si>
  <si>
    <t>13133</t>
  </si>
  <si>
    <t>FAMILY FARE #1502 FIRST AID</t>
  </si>
  <si>
    <t>13139</t>
  </si>
  <si>
    <t>FAMILY FARE #1510 FIRST AID</t>
  </si>
  <si>
    <t>13140</t>
  </si>
  <si>
    <t>ALPENA HOUSING COMMISSION</t>
  </si>
  <si>
    <t>13173</t>
  </si>
  <si>
    <t>13227</t>
  </si>
  <si>
    <t>13277</t>
  </si>
  <si>
    <t>HOSPICE HOUSE</t>
  </si>
  <si>
    <t>13329</t>
  </si>
  <si>
    <t>DAIRY QUEEN</t>
  </si>
  <si>
    <t>13394</t>
  </si>
  <si>
    <t>BUCCILLI'S PIZZA</t>
  </si>
  <si>
    <t>13508</t>
  </si>
  <si>
    <t>ALPENA CRTC OPERATIONS</t>
  </si>
  <si>
    <t>13544</t>
  </si>
  <si>
    <t>MIDWEST DIESEL SERVICE LLC</t>
  </si>
  <si>
    <t>13576</t>
  </si>
  <si>
    <t>ALPENA GENERAL HOSP.-LINCOLN</t>
  </si>
  <si>
    <t>13577</t>
  </si>
  <si>
    <t>P.O. BOX 2009</t>
  </si>
  <si>
    <t>KEN'S VILLAGE MARKET FIRST AID</t>
  </si>
  <si>
    <t>13581</t>
  </si>
  <si>
    <t>ATLANTA IMAGING DEPT.</t>
  </si>
  <si>
    <t>13584</t>
  </si>
  <si>
    <t>ALCONA BREW HAUS</t>
  </si>
  <si>
    <t>13587</t>
  </si>
  <si>
    <t>NEXT DOOR STR #5017</t>
  </si>
  <si>
    <t>13589</t>
  </si>
  <si>
    <t>NEXT DOOR STR #5018</t>
  </si>
  <si>
    <t>13590</t>
  </si>
  <si>
    <t>ADMIRAL #5838</t>
  </si>
  <si>
    <t>13592</t>
  </si>
  <si>
    <t>ADMIRAL #5866</t>
  </si>
  <si>
    <t>13595</t>
  </si>
  <si>
    <t>ADMIRAL #5867</t>
  </si>
  <si>
    <t>13596</t>
  </si>
  <si>
    <t>48750-1742</t>
  </si>
  <si>
    <t>ADMIRAL #5774</t>
  </si>
  <si>
    <t>13645</t>
  </si>
  <si>
    <t>13670</t>
  </si>
  <si>
    <t>SHELPERS BOAT</t>
  </si>
  <si>
    <t>MURDICKS FUDGE</t>
  </si>
  <si>
    <t>13700</t>
  </si>
  <si>
    <t>DEAN ARBOUR</t>
  </si>
  <si>
    <t>13766</t>
  </si>
  <si>
    <t>ANGRY OVEN</t>
  </si>
  <si>
    <t>13811</t>
  </si>
  <si>
    <t>SANDERS CANDIES</t>
  </si>
  <si>
    <t>13939</t>
  </si>
  <si>
    <t>KINGSTON KITCHEN</t>
  </si>
  <si>
    <t>13967</t>
  </si>
  <si>
    <t>DEE'S PIZZA PAD LLC</t>
  </si>
  <si>
    <t>13969</t>
  </si>
  <si>
    <t>PRESQUE ISLE</t>
  </si>
  <si>
    <t>THE PARKER HOUSE</t>
  </si>
  <si>
    <t>13972</t>
  </si>
  <si>
    <t>TAWAS PIZZA COMPANY</t>
  </si>
  <si>
    <t>13980</t>
  </si>
  <si>
    <t>B CUBED</t>
  </si>
  <si>
    <t>14044</t>
  </si>
  <si>
    <t>FITZPATRICK HARDWARE</t>
  </si>
  <si>
    <t>14085</t>
  </si>
  <si>
    <t>PAC SANITATION</t>
  </si>
  <si>
    <t>14131</t>
  </si>
  <si>
    <t>GARY OIL</t>
  </si>
  <si>
    <t>14179</t>
  </si>
  <si>
    <t>REN-TECH</t>
  </si>
  <si>
    <t>14188</t>
  </si>
  <si>
    <t>ROUTE 23 BBQ</t>
  </si>
  <si>
    <t>14219</t>
  </si>
  <si>
    <t>48742</t>
  </si>
  <si>
    <t>ROX'S FAMILY DINER</t>
  </si>
  <si>
    <t>14254</t>
  </si>
  <si>
    <t>GARY OIL BASE GARAGE</t>
  </si>
  <si>
    <t>14258</t>
  </si>
  <si>
    <t>ALPENA CITY GARAGE-MATS</t>
  </si>
  <si>
    <t>14265</t>
  </si>
  <si>
    <t>ALPENA PUBLIC SAFETY</t>
  </si>
  <si>
    <t>14266</t>
  </si>
  <si>
    <t>ALPENA CITY HALL</t>
  </si>
  <si>
    <t>14267</t>
  </si>
  <si>
    <t>I2P</t>
  </si>
  <si>
    <t>14281</t>
  </si>
  <si>
    <t>SUITE 113</t>
  </si>
  <si>
    <t>GAYLORD ORAL SURGERY</t>
  </si>
  <si>
    <t>14291</t>
  </si>
  <si>
    <t>THE FARM KITCHEN</t>
  </si>
  <si>
    <t>14308</t>
  </si>
  <si>
    <t>14324</t>
  </si>
  <si>
    <t>HURON COMMUNITY BANK-W. BRANCH</t>
  </si>
  <si>
    <t>14325</t>
  </si>
  <si>
    <t>HURON COMMUNITY BANK-HARRISVIL</t>
  </si>
  <si>
    <t>14326</t>
  </si>
  <si>
    <t>HURON COMMUNITY BANK-LINCOLN</t>
  </si>
  <si>
    <t>14327</t>
  </si>
  <si>
    <t>THUNDER BAY HEALTH-FAIRVIEW</t>
  </si>
  <si>
    <t>14389</t>
  </si>
  <si>
    <t>HILLMAN IMAGING DEPT.</t>
  </si>
  <si>
    <t>14390</t>
  </si>
  <si>
    <t>NORTHERN INDUSTRIAL SUPPLY</t>
  </si>
  <si>
    <t>14418</t>
  </si>
  <si>
    <t>PAINTER PETROLEUM</t>
  </si>
  <si>
    <t>14475</t>
  </si>
  <si>
    <t>THE THIRSTY STURGEON</t>
  </si>
  <si>
    <t>14480</t>
  </si>
  <si>
    <t>AUDIE'S RESTAURANT</t>
  </si>
  <si>
    <t>14487</t>
  </si>
  <si>
    <t>CURTISVILLE MALL</t>
  </si>
  <si>
    <t>14489</t>
  </si>
  <si>
    <t>MOOSE JAW JUNCTION</t>
  </si>
  <si>
    <t>14501</t>
  </si>
  <si>
    <t>MULLIGANS RESTAURANT</t>
  </si>
  <si>
    <t>14502</t>
  </si>
  <si>
    <t>14509</t>
  </si>
  <si>
    <t>ROGERS CITY POST OFFICE</t>
  </si>
  <si>
    <t>14510</t>
  </si>
  <si>
    <t>POSEN POST OFFICE</t>
  </si>
  <si>
    <t>14511</t>
  </si>
  <si>
    <t>ONAWAY IMAGING DEPARTMENT</t>
  </si>
  <si>
    <t>14520</t>
  </si>
  <si>
    <t>211 BAR &amp; GRILL</t>
  </si>
  <si>
    <t>14550</t>
  </si>
  <si>
    <t>STEP INN RESTAURANT</t>
  </si>
  <si>
    <t>14553</t>
  </si>
  <si>
    <t>MICKEY'S MINI MART</t>
  </si>
  <si>
    <t>14554</t>
  </si>
  <si>
    <t>POMPEYOS MEXICAN GRILL</t>
  </si>
  <si>
    <t>14556</t>
  </si>
  <si>
    <t>ADRIAN'S SPORT SHOP</t>
  </si>
  <si>
    <t>14570</t>
  </si>
  <si>
    <t>ROGERS CITY CITGO</t>
  </si>
  <si>
    <t>14571</t>
  </si>
  <si>
    <t>MILLERSBURG MINI-MART</t>
  </si>
  <si>
    <t>14572</t>
  </si>
  <si>
    <t>DAVE'S CUSTOM TILLAGE, INC.</t>
  </si>
  <si>
    <t>14596</t>
  </si>
  <si>
    <t>TOTALLY KIDS DAYCARE</t>
  </si>
  <si>
    <t>14652</t>
  </si>
  <si>
    <t>RED BRICK TAP &amp; BARREL</t>
  </si>
  <si>
    <t>14671</t>
  </si>
  <si>
    <t>WAGON WHEEL BAR &amp; GRILL</t>
  </si>
  <si>
    <t>14684</t>
  </si>
  <si>
    <t>MANGO (US-23)</t>
  </si>
  <si>
    <t>14687</t>
  </si>
  <si>
    <t>TOM'S FAMILY MARKET F.A.</t>
  </si>
  <si>
    <t>14698</t>
  </si>
  <si>
    <t>AUSABLE COLLISION</t>
  </si>
  <si>
    <t>14715</t>
  </si>
  <si>
    <t>HILLTOP PARTY MART</t>
  </si>
  <si>
    <t>14740</t>
  </si>
  <si>
    <t>MALE'S GROCERY, INC.</t>
  </si>
  <si>
    <t>14760</t>
  </si>
  <si>
    <t>VALLEY TRUCK PARTS</t>
  </si>
  <si>
    <t>14780</t>
  </si>
  <si>
    <t>FREDERIC</t>
  </si>
  <si>
    <t>SWAMP II</t>
  </si>
  <si>
    <t>14790</t>
  </si>
  <si>
    <t>VANDERBILT</t>
  </si>
  <si>
    <t>BLARNEY CASTLE EZ MART #891</t>
  </si>
  <si>
    <t>14793</t>
  </si>
  <si>
    <t xml:space="preserve">7 </t>
  </si>
  <si>
    <t>48739</t>
  </si>
  <si>
    <t>ROGERS FAMILY FOODS  4985 F.A.</t>
  </si>
  <si>
    <t>00118</t>
  </si>
  <si>
    <t>14822</t>
  </si>
  <si>
    <t>GREENBUSH</t>
  </si>
  <si>
    <t>THE RED FORK</t>
  </si>
  <si>
    <t>14824</t>
  </si>
  <si>
    <t>48737</t>
  </si>
  <si>
    <t>ROGERS FOOD PRIDE 4505 F. A.</t>
  </si>
  <si>
    <t>00119</t>
  </si>
  <si>
    <t>14827</t>
  </si>
  <si>
    <t>CHEBOYGAN EAGLES</t>
  </si>
  <si>
    <t>14832</t>
  </si>
  <si>
    <t>THUNDER BAY HEALTH-INDIAN RIVE</t>
  </si>
  <si>
    <t>14858</t>
  </si>
  <si>
    <t>ROUTE 65 DINER</t>
  </si>
  <si>
    <t>14866</t>
  </si>
  <si>
    <t>GRUMPY GUNNY'S</t>
  </si>
  <si>
    <t>14901</t>
  </si>
  <si>
    <t>JOHNNIE'S RESTAURANT</t>
  </si>
  <si>
    <t>14908</t>
  </si>
  <si>
    <t>HOPPIES LANDING</t>
  </si>
  <si>
    <t>14926</t>
  </si>
  <si>
    <t>ME</t>
  </si>
  <si>
    <t>OSSINEKE HARDWARE/BLDG SUPPLY</t>
  </si>
  <si>
    <t>14928</t>
  </si>
  <si>
    <t>E3 EVENTS &amp; BJ'S</t>
  </si>
  <si>
    <t>14937</t>
  </si>
  <si>
    <t>THE GALLEY RESTAURANT</t>
  </si>
  <si>
    <t>15575</t>
  </si>
  <si>
    <t>AUSABLE INN RESTAURANT</t>
  </si>
  <si>
    <t>15576</t>
  </si>
  <si>
    <t>BOLTON BAR</t>
  </si>
  <si>
    <t>15577</t>
  </si>
  <si>
    <t>BENSMAN LONG LAKE MARKET</t>
  </si>
  <si>
    <t>15590</t>
  </si>
  <si>
    <t>HOPSIDE BREWERY</t>
  </si>
  <si>
    <t>15608</t>
  </si>
  <si>
    <t>THE LAZY TOASTER</t>
  </si>
  <si>
    <t>15610</t>
  </si>
  <si>
    <t>SYTEK ORTHODONTIST</t>
  </si>
  <si>
    <t>15617</t>
  </si>
  <si>
    <t>STERLING</t>
  </si>
  <si>
    <t>MARY'S KOUNTRY KORNER</t>
  </si>
  <si>
    <t>15636</t>
  </si>
  <si>
    <t>THUNDER BAY HEALTH-MIO</t>
  </si>
  <si>
    <t>15637</t>
  </si>
  <si>
    <t>BARTON CITY</t>
  </si>
  <si>
    <t>BEAR CLAW GRILL</t>
  </si>
  <si>
    <t>15677</t>
  </si>
  <si>
    <t>WHITTEMORE</t>
  </si>
  <si>
    <t>SPORTSMAN RESTAURANT &amp; LOUNGE</t>
  </si>
  <si>
    <t>15686</t>
  </si>
  <si>
    <t>Notes</t>
  </si>
  <si>
    <t>Stop #</t>
  </si>
  <si>
    <t>Call In Customer</t>
  </si>
  <si>
    <t>2/23/2022 :: 10:28:29 AM / 10:28:48 AM :: 00:00:19 :: 02:37:15</t>
  </si>
  <si>
    <t>2/22/2022 :: 07:51:04 AM / 07:51:14 AM :: 00:00:10 :: 14:46:04</t>
  </si>
  <si>
    <t>2/14/2022 :: 05:04:49 PM / 05:05:00 PM :: 00:00:11 :: 09:00:01</t>
  </si>
  <si>
    <t>2/15/2022 :: NO TIME / NO TIME :: 00:00:00 :: 00:00:00</t>
  </si>
  <si>
    <t>WALLY ROZNOWSKI</t>
  </si>
  <si>
    <t>2/14/2022 :: 08:04:39 AM / 08:04:48 AM :: 00:00:09 :: 08:04:39</t>
  </si>
  <si>
    <t>2/14/2022 :: NO TIME / NO TIME :: 00:00:00 :: 00:00:00</t>
  </si>
  <si>
    <t>2/21/2022 :: NO TIME / NO TIME :: 00:00:00 :: 00:00:00</t>
  </si>
  <si>
    <t>RSP UNIFORMS-ALPENA</t>
  </si>
  <si>
    <t>2/11/2022 :: 02:37:57 PM / 02:38:15 PM :: 00:00:18 :: 00:03:25</t>
  </si>
  <si>
    <t>2/23/2022 :: 04:00:09 PM / 04:07:24 PM :: 00:07:15 :: 00:05:00</t>
  </si>
  <si>
    <t>2/16/2022 :: 02:42:55 PM / 02:54:49 PM :: 00:11:54 :: 00:00:18</t>
  </si>
  <si>
    <t xml:space="preserve">Glennie Tavern                </t>
  </si>
  <si>
    <t>2/23/2022 :: 03:41:54 PM / 03:55:09 PM :: 00:13:15 :: 00:01:00</t>
  </si>
  <si>
    <t>2/16/2022 :: 12:02:18 PM / 12:11:36 PM :: 00:09:18 :: 00:04:22</t>
  </si>
  <si>
    <t>2/23/2022 :: 03:35:07 PM / 03:40:54 PM :: 00:05:47 :: 00:00:58</t>
  </si>
  <si>
    <t>2/16/2022 :: 02:31:39 PM / 02:42:37 PM :: 00:10:58 :: 00:08:21</t>
  </si>
  <si>
    <t>2/23/2022 :: 03:33:06 PM / 03:34:09 PM :: 00:01:03 :: 00:03:45</t>
  </si>
  <si>
    <t>2/16/2022 :: 05:31:08 PM / 05:38:46 PM :: 00:07:38 :: 00:00:04</t>
  </si>
  <si>
    <t xml:space="preserve">Glennie Ace Hardware          </t>
  </si>
  <si>
    <t>2/16/2022 :: 05:21:12 PM / 05:31:04 PM :: 00:09:52 :: 00:01:00</t>
  </si>
  <si>
    <t xml:space="preserve">Chat &amp; Chew                   </t>
  </si>
  <si>
    <t>2/23/2022 :: 03:23:01 PM / 03:29:21 PM :: 00:06:20 :: 00:19:54</t>
  </si>
  <si>
    <t xml:space="preserve">Glennie Party Store           </t>
  </si>
  <si>
    <t>2/24/2022 :: 05:14:05 PM / 05:19:52 PM :: 00:05:47 :: 00:32:33</t>
  </si>
  <si>
    <t>2/17/2022 :: 03:45:03 PM / 03:51:53 PM :: 00:06:50 :: 00:31:08</t>
  </si>
  <si>
    <t>2/10/2022 :: 05:27:35 PM / 05:34:10 PM :: 00:06:35 :: 00:30:35</t>
  </si>
  <si>
    <t>2/24/2022 :: 04:30:49 PM / 04:41:32 PM :: 00:10:43 :: 00:14:14</t>
  </si>
  <si>
    <t>2/10/2022 :: 04:53:58 PM / 04:57:00 PM :: 00:03:02 :: 00:03:48</t>
  </si>
  <si>
    <t xml:space="preserve">Gillies Funeral Home          </t>
  </si>
  <si>
    <t>2/24/2022 :: 04:08:06 PM / 04:16:35 PM :: 00:08:29 :: 00:02:06</t>
  </si>
  <si>
    <t>2/17/2022 :: 03:04:33 PM / 03:13:55 PM :: 00:09:22 :: 00:08:51</t>
  </si>
  <si>
    <t>2/10/2022 :: 04:43:23 PM / 04:50:10 PM :: 00:06:47 :: 00:00:02</t>
  </si>
  <si>
    <t>2/23/2022 :: 02:56:02 PM / 03:03:07 PM :: 00:07:05 :: 00:10:15</t>
  </si>
  <si>
    <t xml:space="preserve">The Bear's Store              </t>
  </si>
  <si>
    <t>2/24/2022 :: 03:48:07 PM / 04:06:00 PM :: 00:17:53 :: 00:03:55</t>
  </si>
  <si>
    <t>2/17/2022 :: 02:39:04 PM / 02:55:42 PM :: 00:16:38 :: 00:02:21</t>
  </si>
  <si>
    <t>2/10/2022 :: 04:35:10 PM / 04:43:21 PM :: 00:08:11 :: 00:00:03</t>
  </si>
  <si>
    <t xml:space="preserve">Kris Mart                     </t>
  </si>
  <si>
    <t>2/16/2022 :: 05:07:04 PM / 05:20:12 PM :: 00:13:08 :: 00:06:03</t>
  </si>
  <si>
    <t xml:space="preserve">Hale Eagles                   </t>
  </si>
  <si>
    <t>2/14/2022 :: 04:58:31 PM / 05:04:27 PM :: 00:05:56 :: 00:20:09</t>
  </si>
  <si>
    <t>2/18/2022 :: 02:03:00 PM / 02:29:48 PM :: 00:26:48 :: 00:32:51</t>
  </si>
  <si>
    <t>2/14/2022 :: 04:26:01 PM / 04:30:49 PM :: 00:04:48 :: 00:00:03</t>
  </si>
  <si>
    <t>2/14/2022 :: 04:16:24 PM / 04:25:58 PM :: 00:09:34 :: 00:20:59</t>
  </si>
  <si>
    <t xml:space="preserve">Sportsman Bar                 </t>
  </si>
  <si>
    <t>2/18/2022 :: 02:33:11 PM / 02:42:29 PM :: 00:09:18 :: 00:03:23</t>
  </si>
  <si>
    <t>2/11/2022 :: 02:31:42 PM / 02:34:32 PM :: 00:02:50 :: 00:37:13</t>
  </si>
  <si>
    <t>2/22/2022 :: 04:45:06 PM / 04:56:54 PM :: 00:11:48 :: 00:29:34</t>
  </si>
  <si>
    <t>2/15/2022 :: 03:57:16 PM / 04:04:31 PM :: 00:07:15 :: 00:33:28</t>
  </si>
  <si>
    <t>2/24/2022 :: 03:36:34 PM / 03:44:12 PM :: 00:07:38 :: 00:00:03</t>
  </si>
  <si>
    <t>2/10/2022 :: 04:22:57 PM / 04:35:07 PM :: 00:12:10 :: 00:10:00</t>
  </si>
  <si>
    <t xml:space="preserve">Alcona Health Center-Lincoln  </t>
  </si>
  <si>
    <t>2/18/2022 :: 08:36:35 AM / 08:50:32 AM :: 00:13:57 :: 00:11:36</t>
  </si>
  <si>
    <t>2/11/2022 :: 09:48:15 AM / 10:00:34 AM :: 00:12:19 :: 00:02:39</t>
  </si>
  <si>
    <t xml:space="preserve">Big Boy - East Tawas          </t>
  </si>
  <si>
    <t>2/21/2022 :: 04:44:25 PM / 04:44:43 PM :: 00:00:18 :: 00:00:02</t>
  </si>
  <si>
    <t>2/18/2022 :: 08:50:35 AM / 08:50:59 AM :: 00:00:24 :: 00:00:03</t>
  </si>
  <si>
    <t>2/11/2022 :: 10:00:38 AM / 10:00:47 AM :: 00:00:09 :: 00:00:04</t>
  </si>
  <si>
    <t xml:space="preserve">Northwoods Steakhouse         </t>
  </si>
  <si>
    <t>2/24/2022 :: 03:30:43 PM / 03:36:31 PM :: 00:05:48 :: 00:05:51</t>
  </si>
  <si>
    <t>2/17/2022 :: 02:29:28 PM / 02:36:43 PM :: 00:07:15 :: 00:06:33</t>
  </si>
  <si>
    <t>2/10/2022 :: 04:06:14 PM / 04:12:57 PM :: 00:06:43 :: 00:06:45</t>
  </si>
  <si>
    <t>2/22/2022 :: 04:10:19 PM / 04:15:32 PM :: 00:05:13 :: 00:12:05</t>
  </si>
  <si>
    <t>2/15/2022 :: 03:16:30 PM / 03:23:48 PM :: 00:07:18 :: 00:24:26</t>
  </si>
  <si>
    <t>2/22/2022 :: 03:46:23 PM / 03:58:14 PM :: 00:11:51 :: 00:13:03</t>
  </si>
  <si>
    <t>2/15/2022 :: 02:13:40 PM / 02:18:54 PM :: 00:05:14 :: 00:01:37</t>
  </si>
  <si>
    <t>2/22/2022 :: 02:47:30 PM / 02:56:04 PM :: 00:08:34 :: 00:26:54</t>
  </si>
  <si>
    <t>2/15/2022 :: 02:40:18 PM / 02:52:04 PM :: 00:11:46 :: 00:21:24</t>
  </si>
  <si>
    <t xml:space="preserve">Paul's Pub                    </t>
  </si>
  <si>
    <t>2/22/2022 :: 02:06:47 PM / 02:20:36 PM :: 00:13:49 :: 00:42:03</t>
  </si>
  <si>
    <t>2/15/2022 :: 02:01:43 PM / 02:12:03 PM :: 00:10:20 :: 00:50:09</t>
  </si>
  <si>
    <t>2/21/2022 :: 04:34:08 PM / 04:44:23 PM :: 00:10:15 :: 00:36:06</t>
  </si>
  <si>
    <t>2/14/2022 :: 04:37:52 PM / 04:38:22 PM :: 00:00:30 :: 00:07:03</t>
  </si>
  <si>
    <t>FICK AND SON'S</t>
  </si>
  <si>
    <t>2/23/2022 :: 02:23:37 PM / 02:38:47 PM :: 00:15:10 :: 00:04:59</t>
  </si>
  <si>
    <t>2/16/2022 :: 04:52:02 PM / 05:01:01 PM :: 00:08:59 :: 00:00:50</t>
  </si>
  <si>
    <t xml:space="preserve">Forward #53 (Hale Main St.)   </t>
  </si>
  <si>
    <t>2/15/2022 :: 12:42:46 PM / 01:11:34 PM :: 00:28:48 :: 00:09:58</t>
  </si>
  <si>
    <t>2/18/2022 :: 01:14:46 PM / 01:30:09 PM :: 00:15:23 :: 00:28:14</t>
  </si>
  <si>
    <t>2/11/2022 :: 01:49:09 PM / 01:54:29 PM :: 00:05:20 :: 00:00:05</t>
  </si>
  <si>
    <t>2/23/2022 :: 02:18:06 PM / 02:18:38 PM :: 00:00:32 :: 00:10:28</t>
  </si>
  <si>
    <t>2/16/2022 :: 04:39:07 PM / 04:51:12 PM :: 00:12:05 :: 00:00:03</t>
  </si>
  <si>
    <t xml:space="preserve">Forward #28 (Hale)            </t>
  </si>
  <si>
    <t>2/22/2022 :: 01:03:51 PM / 01:24:44 PM :: 00:20:53 :: 00:05:41</t>
  </si>
  <si>
    <t>2/15/2022 :: 12:16:18 PM / 12:32:48 PM :: 00:16:30 :: 00:06:52</t>
  </si>
  <si>
    <t>2/24/2022 :: 03:16:59 PM / 03:24:52 PM :: 00:07:53 :: 00:00:03</t>
  </si>
  <si>
    <t>2/17/2022 :: 02:15:59 PM / 02:22:55 PM :: 00:06:56 :: 00:08:37</t>
  </si>
  <si>
    <t>2/10/2022 :: 03:50:38 PM / 03:59:29 PM :: 00:08:51 :: 00:06:24</t>
  </si>
  <si>
    <t>2/21/2022 :: 03:48:28 PM / 03:58:02 PM :: 00:09:34 :: 00:00:02</t>
  </si>
  <si>
    <t>2/14/2022 :: 03:44:43 PM / 03:52:02 PM :: 00:07:19 :: 00:10:09</t>
  </si>
  <si>
    <t>2/18/2022 :: 11:34:21 AM / 11:46:34 AM :: 00:12:13 :: 00:02:50</t>
  </si>
  <si>
    <t>2/22/2022 :: 12:43:23 PM / 12:58:10 PM :: 00:14:47 :: 00:06:32</t>
  </si>
  <si>
    <t>2/21/2022 :: 03:45:13 PM / 03:48:26 PM :: 00:03:13 :: 00:00:02</t>
  </si>
  <si>
    <t>2/14/2022 :: 03:52:15 PM / 03:55:25 PM :: 00:03:10 :: 00:00:13</t>
  </si>
  <si>
    <t xml:space="preserve">MISS MICHELE'S                </t>
  </si>
  <si>
    <t>2/22/2022 :: 12:28:10 PM / 12:36:51 PM :: 00:08:41 :: 00:03:53</t>
  </si>
  <si>
    <t>2/15/2022 :: 12:06:29 PM / 12:09:26 PM :: 00:02:57 :: 00:03:10</t>
  </si>
  <si>
    <t xml:space="preserve">Michigan Spine &amp; Pain         </t>
  </si>
  <si>
    <t>2/14/2022 :: 03:32:38 PM / 03:34:34 PM :: 00:01:56 :: 00:07:08</t>
  </si>
  <si>
    <t xml:space="preserve">MOOSE LODGE #440              </t>
  </si>
  <si>
    <t>2/11/2022 :: 10:53:51 AM / 11:02:45 AM :: 00:08:54 :: 00:00:07</t>
  </si>
  <si>
    <t xml:space="preserve">Sav-Mor Super Drugs           </t>
  </si>
  <si>
    <t>2/24/2022 :: 03:07:55 PM / 03:16:56 PM :: 00:09:01 :: 00:29:39</t>
  </si>
  <si>
    <t>2/17/2022 :: 01:55:04 PM / 02:07:22 PM :: 00:12:18 :: 00:02:01</t>
  </si>
  <si>
    <t>2/10/2022 :: 03:33:53 PM / 03:44:14 PM :: 00:10:21 :: 00:14:15</t>
  </si>
  <si>
    <t xml:space="preserve">SHOTMAKERS                    </t>
  </si>
  <si>
    <t>2/23/2022 :: 02:39:32 PM / 02:45:47 PM :: 00:06:15 :: 00:00:45</t>
  </si>
  <si>
    <t xml:space="preserve">Hale U.S. Post Office         </t>
  </si>
  <si>
    <t>2/18/2022 :: 10:47:32 AM / 10:55:59 AM :: 00:08:27 :: 00:01:09</t>
  </si>
  <si>
    <t>2/22/2022 :: 12:13:50 PM / 12:24:17 PM :: 00:10:27 :: 00:00:02</t>
  </si>
  <si>
    <t>2/15/2022 :: 11:48:23 AM / 12:03:19 PM :: 00:14:56 :: 00:00:02</t>
  </si>
  <si>
    <t xml:space="preserve">LAPPAN'S OF GAYLORD           </t>
  </si>
  <si>
    <t>2/21/2022 :: 03:37:17 PM / 03:45:11 PM :: 00:07:54 :: 00:00:03</t>
  </si>
  <si>
    <t>2/14/2022 :: 03:19:32 PM / 03:25:30 PM :: 00:05:58 :: 00:00:02</t>
  </si>
  <si>
    <t>2/18/2022 :: 10:33:16 AM / 10:46:23 AM :: 00:13:07 :: 00:00:04</t>
  </si>
  <si>
    <t>2/11/2022 :: 11:50:13 AM / 12:03:10 PM :: 00:12:57 :: 00:05:34</t>
  </si>
  <si>
    <t>2/23/2022 :: 02:03:37 PM / 02:07:38 PM :: 00:04:01 :: 00:22:29</t>
  </si>
  <si>
    <t>2/18/2022 :: 10:27:02 AM / 10:33:12 AM :: 00:06:10 :: 00:14:40</t>
  </si>
  <si>
    <t>2/11/2022 :: 11:36:28 AM / 11:44:39 AM :: 00:08:11 :: 00:00:04</t>
  </si>
  <si>
    <t xml:space="preserve">FREEL'S MARKET         </t>
  </si>
  <si>
    <t>2/18/2022 :: 10:02:05 AM / 10:12:22 AM :: 00:10:17 :: 00:02:14</t>
  </si>
  <si>
    <t>2/11/2022 :: 11:31:15 AM / 11:36:24 AM :: 00:05:09 :: 00:20:49</t>
  </si>
  <si>
    <t>2/21/2022 :: 03:30:39 PM / 03:37:14 PM :: 00:06:35 :: 00:00:03</t>
  </si>
  <si>
    <t>2/14/2022 :: 03:11:58 PM / 03:19:30 PM :: 00:07:32 :: 00:15:38</t>
  </si>
  <si>
    <t>2/23/2022 :: 01:34:38 PM / 01:41:08 PM :: 00:06:30 :: 00:03:09</t>
  </si>
  <si>
    <t>2/16/2022 :: 04:21:03 PM / 04:39:04 PM :: 00:18:01 :: 00:00:03</t>
  </si>
  <si>
    <t xml:space="preserve">Bernard Building              </t>
  </si>
  <si>
    <t>2/24/2022 :: 02:14:20 PM / 02:38:16 PM :: 00:23:56 :: 00:00:05</t>
  </si>
  <si>
    <t xml:space="preserve">Lakewood Shores P.O.A.        </t>
  </si>
  <si>
    <t>2/22/2022 :: 12:09:00 PM / 12:13:48 PM :: 00:04:48 :: 00:15:07</t>
  </si>
  <si>
    <t>2/15/2022 :: 11:44:46 AM / 11:48:21 AM :: 00:03:35 :: 00:00:03</t>
  </si>
  <si>
    <t xml:space="preserve">Dowkers Meat Market           </t>
  </si>
  <si>
    <t>2/18/2022 :: 12:31:57 PM / 12:46:32 PM :: 00:14:35 :: 00:01:29</t>
  </si>
  <si>
    <t xml:space="preserve">Lake Breeze Food &amp; Liquor     </t>
  </si>
  <si>
    <t>2/21/2022 :: 03:12:22 PM / 03:30:36 PM :: 00:18:14 :: 00:06:16</t>
  </si>
  <si>
    <t xml:space="preserve">American Legion Auxiliary     </t>
  </si>
  <si>
    <t>2/18/2022 :: 12:18:00 PM / 12:30:28 PM :: 00:12:28 :: 00:14:55</t>
  </si>
  <si>
    <t xml:space="preserve">Sand Lake Bar                 </t>
  </si>
  <si>
    <t>2/24/2022 :: 01:46:54 PM / 02:07:01 PM :: 00:20:07 :: 00:17:25</t>
  </si>
  <si>
    <t>2/17/2022 :: 01:22:25 PM / 01:37:16 PM :: 00:14:51 :: 00:08:10</t>
  </si>
  <si>
    <t>2/10/2022 :: 02:57:39 PM / 03:12:41 PM :: 00:15:02 :: 00:08:06</t>
  </si>
  <si>
    <t xml:space="preserve">Oscoda G's Pizzeria           </t>
  </si>
  <si>
    <t>2/22/2022 :: 11:41:05 AM / 11:53:53 AM :: 00:12:48 :: 00:03:34</t>
  </si>
  <si>
    <t>2/15/2022 :: 11:36:05 AM / 11:44:43 AM :: 00:08:38 :: 00:21:22</t>
  </si>
  <si>
    <t>2/21/2022 :: 03:02:59 PM / 03:06:06 PM :: 00:03:07 :: 00:00:02</t>
  </si>
  <si>
    <t>2/14/2022 :: 02:50:03 PM / 02:56:20 PM :: 00:06:17 :: 00:08:06</t>
  </si>
  <si>
    <t>NORDIC SPIRITS &amp; GRILL</t>
  </si>
  <si>
    <t>2/24/2022 :: 01:14:01 PM / 01:29:29 PM :: 00:15:28 :: 00:00:02</t>
  </si>
  <si>
    <t>2/17/2022 :: 01:08:16 PM / 01:14:15 PM :: 00:05:59 :: 00:00:04</t>
  </si>
  <si>
    <t>2/10/2022 :: 02:40:29 PM / 02:49:33 PM :: 00:09:04 :: 00:07:44</t>
  </si>
  <si>
    <t xml:space="preserve">Vista Lanes                   </t>
  </si>
  <si>
    <t>2/21/2022 :: 02:55:22 PM / 03:02:57 PM :: 00:07:35 :: 00:43:08</t>
  </si>
  <si>
    <t>2/14/2022 :: 02:24:28 PM / 02:41:57 PM :: 00:17:29 :: 00:22:36</t>
  </si>
  <si>
    <t xml:space="preserve">FORWARD # 11 (ALGER)          </t>
  </si>
  <si>
    <t>2/23/2022 :: 01:22:51 PM / 01:31:29 PM :: 00:08:38 :: 00:02:16</t>
  </si>
  <si>
    <t>2/16/2022 :: 04:02:55 PM / 04:21:00 PM :: 00:18:05 :: 00:09:44</t>
  </si>
  <si>
    <t>2/16/2022 :: 03:49:22 PM / 03:53:11 PM :: 00:03:49 :: 00:01:08</t>
  </si>
  <si>
    <t>2/17/2022 :: 01:01:31 PM / 01:08:12 PM :: 00:06:41 :: 00:06:50</t>
  </si>
  <si>
    <t xml:space="preserve">Oscoda Kentucky Fried Chicken </t>
  </si>
  <si>
    <t>2/23/2022 :: 01:03:53 PM / 01:20:35 PM :: 00:16:42 :: 00:02:44</t>
  </si>
  <si>
    <t>2/16/2022 :: 03:22:25 PM / 03:48:14 PM :: 00:25:49 :: 00:04:09</t>
  </si>
  <si>
    <t>2/21/2022 :: 01:55:30 PM / 02:12:14 PM :: 00:16:44 :: 00:14:18</t>
  </si>
  <si>
    <t>2/14/2022 :: 01:40:17 PM / 02:01:52 PM :: 00:21:35 :: 00:17:14</t>
  </si>
  <si>
    <t xml:space="preserve">Secord Lake Eagles            </t>
  </si>
  <si>
    <t>2/24/2022 :: 01:11:18 PM / 01:13:59 PM :: 00:02:41 :: 00:05:57</t>
  </si>
  <si>
    <t>2/17/2022 :: 12:43:36 PM / 12:54:41 PM :: 00:11:05 :: 00:00:44</t>
  </si>
  <si>
    <t>2/10/2022 :: 02:24:22 PM / 02:32:45 PM :: 00:08:23 :: 00:00:46</t>
  </si>
  <si>
    <t>2/24/2022 :: 12:53:07 PM / 01:05:21 PM :: 00:12:14 :: 00:03:44</t>
  </si>
  <si>
    <t>2/17/2022 :: 12:29:53 PM / 12:42:52 PM :: 00:12:59 :: 00:00:05</t>
  </si>
  <si>
    <t>2/10/2022 :: 02:07:11 PM / 02:23:36 PM :: 00:16:25 :: 00:00:45</t>
  </si>
  <si>
    <t>2/23/2022 :: 12:53:22 PM / 01:01:09 PM :: 00:07:47 :: 00:08:41</t>
  </si>
  <si>
    <t xml:space="preserve">Big Bob's Restaurant          </t>
  </si>
  <si>
    <t>2/22/2022 :: 11:34:55 AM / 11:37:31 AM :: 00:02:36 :: 00:01:51</t>
  </si>
  <si>
    <t>2/15/2022 :: 11:12:42 AM / 11:14:43 AM :: 00:02:01 :: 00:02:45</t>
  </si>
  <si>
    <t>2/24/2022 :: 11:51:54 AM / 12:00:32 PM :: 00:08:38 :: 00:00:04</t>
  </si>
  <si>
    <t xml:space="preserve">AuSable Trans                 </t>
  </si>
  <si>
    <t>2/14/2022 :: 01:22:54 PM / 01:23:03 PM :: 00:00:09 :: 00:00:47</t>
  </si>
  <si>
    <t xml:space="preserve">The Rivers Market             </t>
  </si>
  <si>
    <t>2/17/2022 :: 11:51:46 AM / 12:01:52 PM :: 00:10:06 :: 00:14:37</t>
  </si>
  <si>
    <t>2/22/2022 :: 10:49:20 AM / 11:32:03 AM :: 00:42:43 :: 00:08:52</t>
  </si>
  <si>
    <t>2/15/2022 :: 10:26:20 AM / 11:08:25 AM :: 00:42:05 :: 00:00:56</t>
  </si>
  <si>
    <t xml:space="preserve">FAMILY FARE #1510 MEAT </t>
  </si>
  <si>
    <t>2/24/2022 :: 11:31:47 AM / 11:40:58 AM :: 00:09:11 :: 00:05:46</t>
  </si>
  <si>
    <t>2/17/2022 :: 12:15:10 PM / 12:21:24 PM :: 00:06:14 :: 00:13:18</t>
  </si>
  <si>
    <t>2/10/2022 :: 12:35:12 PM / 12:49:27 PM :: 00:14:15 :: 00:06:58</t>
  </si>
  <si>
    <t>2/24/2022 :: 11:49:54 AM / 11:51:50 AM :: 00:01:56 :: 00:08:56</t>
  </si>
  <si>
    <t>2/17/2022 :: 12:21:27 PM / 12:29:48 PM :: 00:08:21 :: 00:00:03</t>
  </si>
  <si>
    <t>2/10/2022 :: 01:05:53 PM / 01:13:52 PM :: 00:07:59 :: 00:00:11</t>
  </si>
  <si>
    <t xml:space="preserve">CHARTER COMMUNICATION OSCODA  </t>
  </si>
  <si>
    <t>2/21/2022 :: 01:41:04 PM / 01:41:12 PM :: 00:00:08 :: 00:00:02</t>
  </si>
  <si>
    <t>2/21/2022 :: 01:21:47 PM / 01:41:02 PM :: 00:19:15 :: 00:00:03</t>
  </si>
  <si>
    <t xml:space="preserve">Camp Sports Bar               </t>
  </si>
  <si>
    <t>2/23/2022 :: 12:35:11 PM / 12:44:41 PM :: 00:09:30 :: 00:19:54</t>
  </si>
  <si>
    <t>2/16/2022 :: 03:07:22 PM / 03:18:16 PM :: 00:10:54 :: 00:06:36</t>
  </si>
  <si>
    <t xml:space="preserve">Alwards Market                </t>
  </si>
  <si>
    <t>2/15/2022 :: 11:09:42 AM / 11:09:57 AM :: 00:00:15 :: 00:00:03</t>
  </si>
  <si>
    <t>2/11/2022 :: 01:42:56 PM / 01:49:04 PM :: 00:06:08 :: 00:12:55</t>
  </si>
  <si>
    <t xml:space="preserve">Mooney's Ben Franklin         </t>
  </si>
  <si>
    <t>2/10/2022 :: 12:58:29 PM / 01:05:42 PM :: 00:07:13 :: 00:09:02</t>
  </si>
  <si>
    <t>2/24/2022 :: 12:08:31 PM / 12:15:50 PM :: 00:07:19 :: 00:07:59</t>
  </si>
  <si>
    <t>2/10/2022 :: 01:26:09 PM / 01:32:37 PM :: 00:06:28 :: 00:12:17</t>
  </si>
  <si>
    <t xml:space="preserve">Gilbert's Drug Store          </t>
  </si>
  <si>
    <t>2/22/2022 :: 11:32:56 AM / 11:33:04 AM :: 00:00:08 :: 00:00:03</t>
  </si>
  <si>
    <t>2/15/2022 :: 11:09:22 AM / 11:09:39 AM :: 00:00:17 :: 00:00:03</t>
  </si>
  <si>
    <t>2/21/2022 :: 12:44:49 PM / 01:11:52 PM :: 00:27:03 :: 00:01:58</t>
  </si>
  <si>
    <t>2/14/2022 :: 01:01:43 PM / 01:22:07 PM :: 00:20:24 :: 00:00:02</t>
  </si>
  <si>
    <t>2/18/2022 :: 11:54:38 AM / 12:03:05 PM :: 00:08:27 :: 00:08:04</t>
  </si>
  <si>
    <t>2/11/2022 :: 12:08:00 PM / 12:17:42 PM :: 00:09:42 :: 00:04:50</t>
  </si>
  <si>
    <t>2/23/2022 :: 12:00:49 PM / 12:15:17 PM :: 00:14:28 :: 00:10:51</t>
  </si>
  <si>
    <t>2/16/2022 :: 02:54:54 PM / 03:00:46 PM :: 00:05:52 :: 00:00:05</t>
  </si>
  <si>
    <t xml:space="preserve">Long Lake Bar                 </t>
  </si>
  <si>
    <t>2/21/2022 :: 12:25:12 PM / 12:38:38 PM :: 00:13:26 :: 00:00:02</t>
  </si>
  <si>
    <t>2/14/2022 :: 12:48:18 PM / 01:01:41 PM :: 00:13:23 :: 00:17:54</t>
  </si>
  <si>
    <t xml:space="preserve">G's Pizzeria                  </t>
  </si>
  <si>
    <t>2/18/2022 :: 08:05:48 AM / 08:10:55 AM :: 00:05:07 :: 00:07:37</t>
  </si>
  <si>
    <t>2/23/2022 :: 11:39:32 AM / 11:49:58 AM :: 00:10:26 :: 00:00:57</t>
  </si>
  <si>
    <t>2/18/2022 :: 08:12:35 AM / 08:24:59 AM :: 00:12:24 :: 00:01:40</t>
  </si>
  <si>
    <t>2/11/2022 :: 09:41:07 AM / 09:45:36 AM :: 00:04:29 :: 00:08:05</t>
  </si>
  <si>
    <t xml:space="preserve">Clearview Car Wash &amp; Lube     </t>
  </si>
  <si>
    <t>2/11/2022 :: 01:25:48 PM / 01:30:01 PM :: 00:04:13 :: 00:00:02</t>
  </si>
  <si>
    <t>2/23/2022 :: 11:32:25 AM / 11:38:35 AM :: 00:06:10 :: 00:44:32</t>
  </si>
  <si>
    <t>2/18/2022 :: 11:24:16 AM / 11:31:31 AM :: 00:07:15 :: 00:01:36</t>
  </si>
  <si>
    <t>2/11/2022 :: 01:25:35 PM / 01:25:46 PM :: 00:00:11 :: 00:00:23</t>
  </si>
  <si>
    <t>2/11/2022 :: 01:19:16 PM / 01:25:12 PM :: 00:05:56 :: 00:09:54</t>
  </si>
  <si>
    <t xml:space="preserve">Tawas Bay Insurance Agency    </t>
  </si>
  <si>
    <t>2/18/2022 :: 11:15:04 AM / 11:22:40 AM :: 00:07:36 :: 00:00:02</t>
  </si>
  <si>
    <t>2/11/2022 :: 01:06:38 PM / 01:09:22 PM :: 00:02:44 :: 00:10:24</t>
  </si>
  <si>
    <t>2/24/2022 :: 12:36:14 PM / 12:49:23 PM :: 00:13:09 :: 00:20:24</t>
  </si>
  <si>
    <t>2/10/2022 :: 01:59:47 PM / 02:06:26 PM :: 00:06:39 :: 00:27:10</t>
  </si>
  <si>
    <t>2/22/2022 :: 11:32:40 AM / 11:32:53 AM :: 00:00:13 :: 00:00:02</t>
  </si>
  <si>
    <t>2/15/2022 :: 11:09:02 AM / 11:09:19 AM :: 00:00:17 :: 00:00:02</t>
  </si>
  <si>
    <t xml:space="preserve">FAMILY FARE #1510-DELI </t>
  </si>
  <si>
    <t>2/21/2022 :: 12:20:02 PM / 12:25:10 PM :: 00:05:08 :: 00:14:29</t>
  </si>
  <si>
    <t>2/14/2022 :: 12:17:05 PM / 12:30:24 PM :: 00:13:19 :: 00:00:08</t>
  </si>
  <si>
    <t xml:space="preserve">Forward #26 (W/B 2)           </t>
  </si>
  <si>
    <t>2/18/2022 :: 11:02:05 AM / 11:15:02 AM :: 00:12:57 :: 00:06:06</t>
  </si>
  <si>
    <t>2/11/2022 :: 12:47:32 PM / 12:56:14 PM :: 00:08:42 :: 00:29:50</t>
  </si>
  <si>
    <t xml:space="preserve">Klenow's Market               </t>
  </si>
  <si>
    <t>2/21/2022 :: 01:12:52 PM / 01:21:44 PM :: 00:08:52 :: 00:01:00</t>
  </si>
  <si>
    <t>2/14/2022 :: 12:14:41 PM / 12:16:57 PM :: 00:02:16 :: 00:00:02</t>
  </si>
  <si>
    <t>2/24/2022 :: 02:07:10 PM / 02:14:15 PM :: 00:07:05 :: 00:00:09</t>
  </si>
  <si>
    <t>2/17/2022 :: 01:37:19 PM / 01:53:03 PM :: 00:15:44 :: 00:00:03</t>
  </si>
  <si>
    <t>2/10/2022 :: 03:12:48 PM / 03:19:38 PM :: 00:06:50 :: 00:00:07</t>
  </si>
  <si>
    <t xml:space="preserve">SUNRISE DISPOSAL              </t>
  </si>
  <si>
    <t>2/17/2022 :: 11:30:33 AM / 11:37:09 AM :: 00:06:36 :: 00:12:04</t>
  </si>
  <si>
    <t xml:space="preserve">Desi's Taco Lounge            </t>
  </si>
  <si>
    <t>2/24/2022 :: 11:22:11 AM / 11:26:01 AM :: 00:03:50 :: 00:06:03</t>
  </si>
  <si>
    <t>2/10/2022 :: 12:20:54 PM / 12:28:14 PM :: 00:07:20 :: 00:06:14</t>
  </si>
  <si>
    <t>2/11/2022 :: 11:06:46 AM / 11:10:26 AM :: 00:03:40 :: 00:04:01</t>
  </si>
  <si>
    <t>2/16/2022 :: 02:07:03 PM / 02:23:18 PM :: 00:16:15 :: 00:13:09</t>
  </si>
  <si>
    <t xml:space="preserve">CLEAR LAKE BAR                </t>
  </si>
  <si>
    <t>2/22/2022 :: 11:32:22 AM / 11:32:38 AM :: 00:00:16 :: 00:00:02</t>
  </si>
  <si>
    <t>2/15/2022 :: 11:08:45 AM / 11:09:00 AM :: 00:00:15 :: 00:00:02</t>
  </si>
  <si>
    <t xml:space="preserve">FAMILY FARE #1510-BAKERY </t>
  </si>
  <si>
    <t>2/21/2022 :: 11:53:43 AM / 12:05:33 PM :: 00:11:50 :: 00:03:42</t>
  </si>
  <si>
    <t>2/14/2022 :: 12:07:27 PM / 12:14:39 PM :: 00:07:12 :: 00:22:14</t>
  </si>
  <si>
    <t xml:space="preserve">Logger's Depot                </t>
  </si>
  <si>
    <t>2/18/2022 :: 09:59:30 AM / 09:59:51 AM :: 00:00:21 :: 00:00:07</t>
  </si>
  <si>
    <t>2/11/2022 :: 10:53:19 AM / 10:53:44 AM :: 00:00:25 :: 00:00:03</t>
  </si>
  <si>
    <t>2/18/2022 :: 09:09:49 AM / 09:57:43 AM :: 00:47:54 :: 00:01:54</t>
  </si>
  <si>
    <t>2/11/2022 :: 10:12:14 AM / 10:52:30 AM :: 00:40:16 :: 00:01:49</t>
  </si>
  <si>
    <t>2/23/2022 :: 10:44:34 AM / 10:47:53 AM :: 00:03:19 :: 00:21:41</t>
  </si>
  <si>
    <t>2/23/2022 :: 09:59:26 AM / 10:05:36 AM :: 00:06:10 :: 00:18:09</t>
  </si>
  <si>
    <t>2/16/2022 :: 01:34:00 PM / 01:42:01 PM :: 00:08:01 :: 00:00:04</t>
  </si>
  <si>
    <t>2/21/2022 :: 12:38:44 PM / 12:42:51 PM :: 00:04:07 :: 00:00:06</t>
  </si>
  <si>
    <t>2/14/2022 :: 11:41:02 AM / 11:45:13 AM :: 00:04:11 :: 00:04:53</t>
  </si>
  <si>
    <t>2/24/2022 :: 11:06:12 AM / 11:16:08 AM :: 00:09:56 :: 00:15:37</t>
  </si>
  <si>
    <t>2/17/2022 :: 11:09:16 AM / 11:18:29 AM :: 00:09:13 :: 00:08:43</t>
  </si>
  <si>
    <t>2/10/2022 :: 12:00:54 PM / 12:14:40 PM :: 00:13:46 :: 00:14:28</t>
  </si>
  <si>
    <t>2/23/2022 :: 10:17:31 AM / 10:22:53 AM :: 00:05:22 :: 00:00:36</t>
  </si>
  <si>
    <t>2/16/2022 :: 01:46:07 PM / 01:53:54 PM :: 00:07:47 :: 00:04:06</t>
  </si>
  <si>
    <t>2/21/2022 :: 11:37:56 AM / 11:50:01 AM :: 00:12:05 :: 00:00:03</t>
  </si>
  <si>
    <t>2/23/2022 :: 09:05:08 AM / 09:29:09 AM :: 00:24:01 :: 00:04:26</t>
  </si>
  <si>
    <t>2/16/2022 :: 01:27:16 PM / 01:33:56 PM :: 00:06:40 :: 00:22:37</t>
  </si>
  <si>
    <t xml:space="preserve">Louie's Market - St. Helen    </t>
  </si>
  <si>
    <t>2/22/2022 :: 11:32:10 AM / 11:32:20 AM :: 00:00:10 :: 00:00:07</t>
  </si>
  <si>
    <t>2/15/2022 :: 11:08:31 AM / 11:08:43 AM :: 00:00:12 :: 00:00:06</t>
  </si>
  <si>
    <t xml:space="preserve">FAMILY FARE #1510-STARBUCKS </t>
  </si>
  <si>
    <t>2/18/2022 :: 09:59:02 AM / 09:59:23 AM :: 00:00:21 :: 00:00:05</t>
  </si>
  <si>
    <t>2/11/2022 :: 10:52:54 AM / 10:53:16 AM :: 00:00:22 :: 00:00:03</t>
  </si>
  <si>
    <t xml:space="preserve">NEIMAN'S FAMLY MRKT - DELI    </t>
  </si>
  <si>
    <t>2/24/2022 :: 10:45:33 AM / 10:50:35 AM :: 00:05:02 :: 00:00:07</t>
  </si>
  <si>
    <t>2/17/2022 :: 10:53:11 AM / 11:00:33 AM :: 00:07:22 :: 00:00:03</t>
  </si>
  <si>
    <t>2/10/2022 :: 11:41:51 AM / 11:46:26 AM :: 00:04:35 :: 00:00:05</t>
  </si>
  <si>
    <t>2/22/2022 :: 10:32:10 AM / 10:40:28 AM :: 00:08:18 :: 00:02:17</t>
  </si>
  <si>
    <t>2/15/2022 :: 10:17:02 AM / 10:25:24 AM :: 00:08:22 :: 00:08:38</t>
  </si>
  <si>
    <t>2/23/2022 :: 08:46:53 AM / 09:00:42 AM :: 00:13:49 :: 00:06:39</t>
  </si>
  <si>
    <t>2/16/2022 :: 12:54:47 PM / 01:04:39 PM :: 00:09:52 :: 00:06:55</t>
  </si>
  <si>
    <t xml:space="preserve">Sunrise Convenience Store #20 </t>
  </si>
  <si>
    <t>2/22/2022 :: 10:16:29 AM / 10:29:53 AM :: 00:13:24 :: 00:02:16</t>
  </si>
  <si>
    <t>2/15/2022 :: 09:58:48 AM / 10:08:24 AM :: 00:09:36 :: 00:00:02</t>
  </si>
  <si>
    <t xml:space="preserve">Forwards - Gaylord North 147  </t>
  </si>
  <si>
    <t>2/18/2022 :: 09:57:58 AM / 09:58:57 AM :: 00:00:59 :: 00:00:15</t>
  </si>
  <si>
    <t>2/11/2022 :: 10:52:35 AM / 10:52:51 AM :: 00:00:16 :: 00:00:05</t>
  </si>
  <si>
    <t xml:space="preserve">NEIMAN'S FAMILY MRKT - BAKERY </t>
  </si>
  <si>
    <t>2/24/2022 :: 10:32:00 AM / 10:36:12 AM :: 00:04:12 :: 00:03:42</t>
  </si>
  <si>
    <t>2/17/2022 :: 10:28:31 AM / 10:47:11 AM :: 00:18:40 :: 00:03:41</t>
  </si>
  <si>
    <t>2/10/2022 :: 11:30:31 AM / 11:34:51 AM :: 00:04:20 :: 00:07:50</t>
  </si>
  <si>
    <t xml:space="preserve">ALCONA HEALTH CENTER - OSCODA </t>
  </si>
  <si>
    <t>2/23/2022 :: 09:35:32 AM / 09:41:17 AM :: 00:05:45 :: 00:06:23</t>
  </si>
  <si>
    <t>2/16/2022 :: 12:44:04 PM / 12:47:52 PM :: 00:03:48 :: 00:00:02</t>
  </si>
  <si>
    <t>2/16/2022 :: 12:38:54 PM / 12:44:02 PM :: 00:05:08 :: 00:07:55</t>
  </si>
  <si>
    <t>2/22/2022 :: 10:05:13 AM / 10:14:13 AM :: 00:09:00 :: 00:05:12</t>
  </si>
  <si>
    <t>2/15/2022 :: 09:49:56 AM / 09:58:46 AM :: 00:08:50 :: 00:05:08</t>
  </si>
  <si>
    <t>2/21/2022 :: 11:31:03 AM / 11:37:53 AM :: 00:06:50 :: 00:00:02</t>
  </si>
  <si>
    <t>2/14/2022 :: 11:22:08 AM / 11:36:09 AM :: 00:14:01 :: 00:00:02</t>
  </si>
  <si>
    <t xml:space="preserve">APPLEBEES                     </t>
  </si>
  <si>
    <t>2/24/2022 :: 10:36:14 AM / 10:45:26 AM :: 00:09:12 :: 00:00:02</t>
  </si>
  <si>
    <t>2/17/2022 :: 10:47:16 AM / 10:53:08 AM :: 00:05:52 :: 00:00:05</t>
  </si>
  <si>
    <t>2/10/2022 :: 11:34:54 AM / 11:41:46 AM :: 00:06:52 :: 00:00:03</t>
  </si>
  <si>
    <t xml:space="preserve">ALPENA GENERAL HOSP.-OSCODA   </t>
  </si>
  <si>
    <t>2/23/2022 :: 10:16:41 AM / 10:16:55 AM :: 00:00:14 :: 00:11:05</t>
  </si>
  <si>
    <t xml:space="preserve">No Limits Pizza - St. Helen   </t>
  </si>
  <si>
    <t>2/24/2022 :: 10:25:01 AM / 10:28:18 AM :: 00:03:17 :: 00:06:48</t>
  </si>
  <si>
    <t>2/23/2022 :: 08:28:06 AM / 08:40:14 AM :: 00:12:08 :: 00:32:37</t>
  </si>
  <si>
    <t>2/16/2022 :: 12:20:25 PM / 12:30:59 PM :: 00:10:34 :: 00:08:49</t>
  </si>
  <si>
    <t xml:space="preserve">Forwards - St. Helen          </t>
  </si>
  <si>
    <t>2/16/2022 :: 11:40:11 AM / 11:51:25 AM :: 00:11:14 :: 00:07:11</t>
  </si>
  <si>
    <t>2/23/2022 :: 07:49:18 AM / 07:55:29 AM :: 00:06:11 :: 00:11:11</t>
  </si>
  <si>
    <t>2/16/2022 :: 11:21:35 AM / 11:33:00 AM :: 00:11:25 :: 00:10:41</t>
  </si>
  <si>
    <t xml:space="preserve">Parkview Acres Inc.           </t>
  </si>
  <si>
    <t>2/16/2022 :: 10:58:25 AM / 11:10:54 AM :: 00:12:29 :: 00:00:06</t>
  </si>
  <si>
    <t xml:space="preserve">Sunrise Cafe                  </t>
  </si>
  <si>
    <t>2/16/2022 :: 09:19:55 AM / 09:53:33 AM :: 00:33:38 :: 17:15:24</t>
  </si>
  <si>
    <t xml:space="preserve">Fairview Enterprises          </t>
  </si>
  <si>
    <t>2/21/2022 :: 11:10:49 AM / 11:31:01 AM :: 00:20:12 :: 00:00:09</t>
  </si>
  <si>
    <t>2/14/2022 :: 11:18:52 AM / 11:22:06 AM :: 00:03:14 :: 00:17:26</t>
  </si>
  <si>
    <t xml:space="preserve">FORWARDS                      </t>
  </si>
  <si>
    <t>2/16/2022 :: 10:46:35 AM / 10:51:21 AM :: 00:04:46 :: 00:02:10</t>
  </si>
  <si>
    <t>2/23/2022 :: 07:22:35 AM / 07:37:27 AM :: 00:14:52 :: 01:26:36</t>
  </si>
  <si>
    <t>2/16/2022 :: 10:37:10 AM / 10:44:11 AM :: 00:07:01 :: 00:21:22</t>
  </si>
  <si>
    <t xml:space="preserve">Forward #27 (Rose City)       </t>
  </si>
  <si>
    <t>2/22/2022 :: 09:41:57 AM / 10:00:01 AM :: 00:18:04 :: 00:04:03</t>
  </si>
  <si>
    <t>2/15/2022 :: 09:25:12 AM / 09:44:48 AM :: 00:19:36 :: 00:02:45</t>
  </si>
  <si>
    <t>2/24/2022 :: 09:38:37 AM / 10:18:13 AM :: 00:39:36 :: 00:04:24</t>
  </si>
  <si>
    <t>2/17/2022 :: 09:47:12 AM / 10:24:50 AM :: 00:37:38 :: 00:01:49</t>
  </si>
  <si>
    <t>2/10/2022 :: 10:49:14 AM / 11:22:41 AM :: 00:33:27 :: 00:03:49</t>
  </si>
  <si>
    <t>2/23/2022 :: 07:37:55 AM / 07:38:07 AM :: 00:00:12 :: 00:00:28</t>
  </si>
  <si>
    <t>2/16/2022 :: 10:44:14 AM / 10:44:25 AM :: 00:00:11 :: 00:00:03</t>
  </si>
  <si>
    <t xml:space="preserve">ROGER MAYHEW                  </t>
  </si>
  <si>
    <t>2/24/2022 :: 09:13:06 AM / 09:34:13 AM :: 00:21:07 :: 00:00:02</t>
  </si>
  <si>
    <t>2/17/2022 :: 09:24:36 AM / 09:45:23 AM :: 00:20:47 :: 00:08:19</t>
  </si>
  <si>
    <t>2/10/2022 :: 10:30:00 AM / 10:45:25 AM :: 00:15:25 :: 00:00:03</t>
  </si>
  <si>
    <t xml:space="preserve">MANCINOS-OSCODA               </t>
  </si>
  <si>
    <t>2/22/2022 :: 09:33:40 AM / 09:37:54 AM :: 00:04:14 :: 00:03:17</t>
  </si>
  <si>
    <t>2/15/2022 :: 09:04:11 AM / 09:07:43 AM :: 00:03:32 :: 00:05:54</t>
  </si>
  <si>
    <t>2/24/2022 :: 09:02:57 AM / 09:13:04 AM :: 00:10:07 :: 00:00:02</t>
  </si>
  <si>
    <t>2/10/2022 :: 10:19:39 AM / 10:29:57 AM :: 00:10:18 :: 00:00:08</t>
  </si>
  <si>
    <t xml:space="preserve">SUNRISE TRAVEL CENTER         </t>
  </si>
  <si>
    <t>2/22/2022 :: 09:13:59 AM / 09:30:23 AM :: 00:16:24 :: 00:03:31</t>
  </si>
  <si>
    <t>2/15/2022 :: 09:10:30 AM / 09:22:27 AM :: 00:11:57 :: 00:02:47</t>
  </si>
  <si>
    <t>2/22/2022 :: 09:00:22 AM / 09:10:28 AM :: 00:10:06 :: 16:15:39</t>
  </si>
  <si>
    <t>2/15/2022 :: 08:52:59 AM / 08:58:17 AM :: 00:05:18 :: 01:20:37</t>
  </si>
  <si>
    <t>2/21/2022 :: 10:53:25 AM / 11:01:54 AM :: 00:08:29 :: 00:00:02</t>
  </si>
  <si>
    <t>2/14/2022 :: 10:51:52 AM / 11:01:26 AM :: 00:09:34 :: 00:00:02</t>
  </si>
  <si>
    <t xml:space="preserve">Miller Construction           </t>
  </si>
  <si>
    <t>2/18/2022 :: 09:06:11 AM / 09:07:55 AM :: 00:01:44 :: 00:15:12</t>
  </si>
  <si>
    <t>2/11/2022 :: 10:05:30 AM / 10:10:25 AM :: 00:04:55 :: 00:04:43</t>
  </si>
  <si>
    <t>2/15/2022 :: 07:32:03 AM / 07:32:22 AM :: 00:00:19 :: 14:27:36</t>
  </si>
  <si>
    <t xml:space="preserve">Arlene's Diner                </t>
  </si>
  <si>
    <t>2/21/2022 :: 10:32:33 AM / 10:53:23 AM :: 00:20:50 :: 00:14:07</t>
  </si>
  <si>
    <t>2/14/2022 :: 10:49:51 AM / 10:51:50 AM :: 00:01:59 :: 00:13:22</t>
  </si>
  <si>
    <t>2/11/2022 :: 09:01:15 AM / 09:19:21 AM :: 00:18:06 :: 15:27:05</t>
  </si>
  <si>
    <t xml:space="preserve">Tawas Tool                    </t>
  </si>
  <si>
    <t>2/21/2022 :: 09:59:36 AM / 10:18:26 AM :: 00:18:50 :: 00:02:03</t>
  </si>
  <si>
    <t>2/14/2022 :: 10:15:08 AM / 10:36:29 AM :: 00:21:21 :: 00:01:52</t>
  </si>
  <si>
    <t xml:space="preserve">FAMILY FARE #1505 </t>
  </si>
  <si>
    <t>2/24/2022 :: 08:54:59 AM / 09:02:55 AM :: 00:07:56 :: 00:16:33</t>
  </si>
  <si>
    <t>2/10/2022 :: 10:17:05 AM / 10:19:31 AM :: 00:02:26 :: 00:16:28</t>
  </si>
  <si>
    <t>2/24/2022 :: 08:29:38 AM / 08:38:26 AM :: 00:08:48 :: 00:09:37</t>
  </si>
  <si>
    <t>2/17/2022 :: 09:09:01 AM / 09:16:17 AM :: 00:07:16 :: 00:00:03</t>
  </si>
  <si>
    <t>2/10/2022 :: 09:55:42 AM / 10:00:37 AM :: 00:04:55 :: 00:06:53</t>
  </si>
  <si>
    <t>2/16/2022 :: 10:05:15 AM / 10:15:48 AM :: 00:10:33 :: 00:00:03</t>
  </si>
  <si>
    <t xml:space="preserve">Oscoda County Sheriff         </t>
  </si>
  <si>
    <t>2/21/2022 :: 09:46:02 AM / 09:57:33 AM :: 00:11:31 :: 00:12:55</t>
  </si>
  <si>
    <t>2/14/2022 :: 09:46:12 AM / 10:13:16 AM :: 00:27:04 :: 00:27:02</t>
  </si>
  <si>
    <t>2/24/2022 :: 07:57:39 AM / 08:20:01 AM :: 00:22:22 :: 00:02:37</t>
  </si>
  <si>
    <t>2/17/2022 :: 08:47:54 AM / 09:08:58 AM :: 00:21:04 :: 00:18:31</t>
  </si>
  <si>
    <t>2/10/2022 :: 09:32:12 AM / 09:48:49 AM :: 00:16:37 :: 00:05:07</t>
  </si>
  <si>
    <t xml:space="preserve">Jamieson Nursing Home         </t>
  </si>
  <si>
    <t>2/16/2022 :: 09:53:41 AM / 10:05:12 AM :: 00:11:31 :: 00:00:08</t>
  </si>
  <si>
    <t>2/24/2022 :: 07:54:50 AM / 07:55:02 AM :: 00:00:12 :: 00:00:02</t>
  </si>
  <si>
    <t>2/17/2022 :: 08:29:12 AM / 08:29:23 AM :: 00:00:11 :: 00:00:04</t>
  </si>
  <si>
    <t>2/10/2022 :: 09:01:44 AM / 09:24:32 AM :: 00:22:48 :: 00:17:07</t>
  </si>
  <si>
    <t>2/23/2022 :: 05:55:29 AM / 05:55:59 AM :: 00:00:30 :: 12:58:35</t>
  </si>
  <si>
    <t>2/16/2022 :: 11:51:46 AM / 11:57:56 AM :: 00:06:10 :: 00:00:21</t>
  </si>
  <si>
    <t xml:space="preserve">GOODRICH TRUCKING             </t>
  </si>
  <si>
    <t>2/16/2022 :: 10:51:27 AM / 10:58:19 AM :: 00:06:52 :: 00:00:06</t>
  </si>
  <si>
    <t>2/21/2022 :: 09:21:01 AM / 09:33:07 AM :: 00:12:06 :: 00:30:26</t>
  </si>
  <si>
    <t>2/14/2022 :: 09:11:19 AM / 09:19:10 AM :: 00:07:51 :: 00:08:35</t>
  </si>
  <si>
    <t xml:space="preserve">Alpena Oil - Mio              </t>
  </si>
  <si>
    <t>2/24/2022 :: 07:36:32 AM / 07:54:48 AM :: 00:18:16 :: 15:29:08</t>
  </si>
  <si>
    <t>2/17/2022 :: 08:05:39 AM / 08:29:08 AM :: 00:23:29 :: 14:26:53</t>
  </si>
  <si>
    <t>2/10/2022 :: 09:24:49 AM / 09:27:05 AM :: 00:02:16 :: 00:00:17</t>
  </si>
  <si>
    <t>2/21/2022 :: 08:37:34 AM / 08:50:35 AM :: 00:13:01 :: 17:55:05</t>
  </si>
  <si>
    <t>2/14/2022 :: 08:49:30 AM / 09:02:44 AM :: 00:13:14 :: 00:26:58</t>
  </si>
  <si>
    <t>BLARNEY CASTLE #380</t>
  </si>
  <si>
    <t>2/10/2022 :: 08:43:34 AM / 08:44:37 AM :: 00:01:03 :: 00:00:00</t>
  </si>
  <si>
    <t xml:space="preserve">Alcona Township Fire Dept.    </t>
  </si>
  <si>
    <t>2/22/2022 :: 03:33:07 PM / 03:33:20 PM :: 00:00:13 :: 00:37:03</t>
  </si>
  <si>
    <t>2/21/2022 :: 11:02:06 AM / 11:10:40 AM :: 00:08:34 :: 00:00:12</t>
  </si>
  <si>
    <t xml:space="preserve">H P C Credit Union            </t>
  </si>
  <si>
    <t>2/14/2022 :: 08:16:36 AM / 08:22:32 AM :: 00:05:56 :: 17:38:21</t>
  </si>
  <si>
    <t xml:space="preserve">Beaver Lake IGA               </t>
  </si>
  <si>
    <t>2/18/2022 :: 07:57:56 AM / 07:58:11 AM :: 00:00:15 :: 00:00:02</t>
  </si>
  <si>
    <t>2/11/2022 :: 09:32:54 AM / 09:33:02 AM :: 00:00:08 :: 00:00:03</t>
  </si>
  <si>
    <t>2/18/2022 :: 07:48:51 AM / 07:57:54 AM :: 00:09:03 :: 15:56:58</t>
  </si>
  <si>
    <t>2/11/2022 :: 09:21:29 AM / 09:32:51 AM :: 00:11:22 :: 00:02:08</t>
  </si>
  <si>
    <t>2/17/2022 :: 01:31:04 PM / 01:31:10 PM :: 00:00:06 :: 00:00:08</t>
  </si>
  <si>
    <t xml:space="preserve">NORTHERN LIGHTS ARENA         </t>
  </si>
  <si>
    <t>2/11/2022 :: 09:01:08 AM / 09:01:18 AM :: 00:00:10 :: 18:34:59</t>
  </si>
  <si>
    <t xml:space="preserve">H. B. CARBIDE COMPANY #192    </t>
  </si>
  <si>
    <t>2/18/2022 :: NO TIME / NO TIME :: 00:00:00 :: 00:00:00</t>
  </si>
  <si>
    <t xml:space="preserve">Brian's Fruit &amp; Meat Market   </t>
  </si>
  <si>
    <t>2/11/2022 :: 04:06:13 PM / 04:12:47 PM :: 00:06:34 :: 00:03:28</t>
  </si>
  <si>
    <t xml:space="preserve">Eagles                        </t>
  </si>
  <si>
    <t>2/15/2022 :: 02:19:27 PM / 02:19:35 PM :: 00:00:08 :: 00:00:06</t>
  </si>
  <si>
    <t>2/22/2022 :: 02:07:10 PM / 02:13:52 PM :: 00:06:42 :: 00:00:03</t>
  </si>
  <si>
    <t>2/15/2022 :: 02:28:01 PM / 02:28:09 PM :: 00:00:08 :: 00:08:26</t>
  </si>
  <si>
    <t>2/22/2022 :: 02:06:46 PM / 02:07:07 PM :: 00:00:21 :: 00:00:02</t>
  </si>
  <si>
    <t>2/22/2022 :: 01:53:54 PM / 02:06:44 PM :: 00:12:50 :: 00:00:02</t>
  </si>
  <si>
    <t xml:space="preserve">Superior Fabricating          </t>
  </si>
  <si>
    <t>2/15/2022 :: 02:19:13 PM / 02:19:21 PM :: 00:00:08 :: 00:00:04</t>
  </si>
  <si>
    <t xml:space="preserve">MUDDY PAWS                    </t>
  </si>
  <si>
    <t>2/22/2022 :: 01:53:45 PM / 01:53:52 PM :: 00:00:07 :: 00:00:02</t>
  </si>
  <si>
    <t xml:space="preserve">OMNI METAL CRAFT              </t>
  </si>
  <si>
    <t>2/18/2022 :: 04:38:29 PM / 04:44:17 PM :: 00:05:48 :: 00:12:22</t>
  </si>
  <si>
    <t xml:space="preserve">Mid-Pointe Convenience        </t>
  </si>
  <si>
    <t>2/16/2022 :: 12:53:56 PM / 12:55:50 PM :: 00:01:54 :: 00:10:17</t>
  </si>
  <si>
    <t>2/15/2022 :: 02:19:04 PM / 02:19:09 PM :: 00:00:05 :: 00:00:03</t>
  </si>
  <si>
    <t xml:space="preserve">Hospice of Northeastern MI    </t>
  </si>
  <si>
    <t>2/24/2022 :: 02:25:02 PM / 02:36:37 PM :: 00:11:35 :: 00:00:02</t>
  </si>
  <si>
    <t>2/17/2022 :: 02:30:01 PM / 02:43:17 PM :: 00:13:16 :: 00:00:02</t>
  </si>
  <si>
    <t>2/10/2022 :: 02:24:59 PM / 02:26:09 PM :: 00:01:10 :: 00:00:05</t>
  </si>
  <si>
    <t>2/15/2022 :: 02:18:42 PM / 02:19:01 PM :: 00:00:19 :: 00:00:04</t>
  </si>
  <si>
    <t>2/22/2022 :: 01:47:57 PM / 01:53:43 PM :: 00:05:46 :: 00:00:02</t>
  </si>
  <si>
    <t>2/15/2022 :: 02:18:26 PM / 02:18:38 PM :: 00:00:12 :: 00:00:02</t>
  </si>
  <si>
    <t xml:space="preserve">Employment Services Inc.      </t>
  </si>
  <si>
    <t>2/22/2022 :: 01:47:48 PM / 01:47:55 PM :: 00:00:07 :: 00:23:46</t>
  </si>
  <si>
    <t>2/15/2022 :: 01:55:02 PM / 02:18:24 PM :: 00:23:22 :: 00:00:06</t>
  </si>
  <si>
    <t>2/22/2022 :: 11:10:33 AM / 11:13:51 AM :: 00:03:18 :: 00:00:09</t>
  </si>
  <si>
    <t>2/15/2022 :: 12:28:59 PM / 12:29:12 PM :: 00:00:13 :: 00:00:09</t>
  </si>
  <si>
    <t>2/23/2022 :: 01:37:22 PM / 01:37:30 PM :: 00:00:08 :: 00:00:11</t>
  </si>
  <si>
    <t>NICOLET BANK</t>
  </si>
  <si>
    <t>2/18/2022 :: 04:25:39 PM / 04:25:52 PM :: 00:00:13 :: 00:45:54</t>
  </si>
  <si>
    <t>2/18/2022 :: 01:31:17 PM / 01:31:26 PM :: 00:00:09 :: 00:07:41</t>
  </si>
  <si>
    <t>2/24/2022 :: 02:24:50 PM / 02:25:00 PM :: 00:00:10 :: 00:00:02</t>
  </si>
  <si>
    <t>2/17/2022 :: 02:04:22 PM / 02:29:59 PM :: 00:25:37 :: 00:00:02</t>
  </si>
  <si>
    <t>2/10/2022 :: 02:09:09 PM / 02:24:54 PM :: 00:15:45 :: 00:00:02</t>
  </si>
  <si>
    <t xml:space="preserve">Alpena Auto Electric          </t>
  </si>
  <si>
    <t>2/23/2022 :: 01:18:42 PM / 01:37:11 PM :: 00:18:29 :: 00:00:04</t>
  </si>
  <si>
    <t xml:space="preserve">Bannan Funeral Home           </t>
  </si>
  <si>
    <t>2/15/2022 :: 01:46:56 PM / 01:47:05 PM :: 00:00:09 :: 00:00:08</t>
  </si>
  <si>
    <t xml:space="preserve">Dr. Harkins &amp; Dr. Karsten     </t>
  </si>
  <si>
    <t>2/24/2022 :: 02:24:41 PM / 02:24:48 PM :: 00:00:07 :: 00:00:05</t>
  </si>
  <si>
    <t>2/17/2022 :: 01:51:31 PM / 02:04:20 PM :: 00:12:49 :: 00:00:10</t>
  </si>
  <si>
    <t>2/10/2022 :: 02:05:47 PM / 02:09:07 PM :: 00:03:20 :: 00:13:26</t>
  </si>
  <si>
    <t xml:space="preserve">Alpena Diesel Service         </t>
  </si>
  <si>
    <t>2/18/2022 :: 03:29:37 PM / 03:39:45 PM :: 00:10:08 :: 00:00:02</t>
  </si>
  <si>
    <t>2/17/2022 :: 01:47:23 PM / 01:51:21 PM :: 00:03:58 :: 00:00:05</t>
  </si>
  <si>
    <t xml:space="preserve">Subway- Bagley                </t>
  </si>
  <si>
    <t>2/15/2022 :: 01:47:07 PM / 01:54:56 PM :: 00:07:49 :: 00:00:02</t>
  </si>
  <si>
    <t xml:space="preserve">Eye Talk Family Optical       </t>
  </si>
  <si>
    <t>2/18/2022 :: 03:29:29 PM / 03:29:35 PM :: 00:00:06 :: 00:19:07</t>
  </si>
  <si>
    <t>2/24/2022 :: 08:39:03 AM / 08:55:22 AM :: 00:16:19 :: 00:00:10</t>
  </si>
  <si>
    <t>2/17/2022 :: 11:53:23 AM / 12:13:49 PM :: 00:20:26 :: 00:00:04</t>
  </si>
  <si>
    <t>2/10/2022 :: 01:52:14 PM / 01:52:21 PM :: 00:00:07 :: 00:00:03</t>
  </si>
  <si>
    <t>2/22/2022 :: 01:23:55 PM / 01:24:02 PM :: 00:00:07 :: 00:00:02</t>
  </si>
  <si>
    <t>2/15/2022 :: 01:28:52 PM / 01:46:48 PM :: 00:17:56 :: 00:00:02</t>
  </si>
  <si>
    <t>2/18/2022 :: 04:25:58 PM / 04:26:07 PM :: 00:00:09 :: 00:00:06</t>
  </si>
  <si>
    <t xml:space="preserve">Parmalee Trading Post         </t>
  </si>
  <si>
    <t>2/22/2022 :: 01:23:42 PM / 01:23:53 PM :: 00:00:11 :: 00:00:17</t>
  </si>
  <si>
    <t>2/15/2022 :: 01:28:25 PM / 01:28:50 PM :: 00:00:25 :: 00:00:02</t>
  </si>
  <si>
    <t>2/14/2022 :: 04:17:42 PM / 04:18:11 PM :: 00:00:29 :: 00:00:07</t>
  </si>
  <si>
    <t xml:space="preserve">Alpena VFW #2496 Post         </t>
  </si>
  <si>
    <t>2/24/2022 :: 08:55:26 AM / 09:02:10 AM :: 00:06:44 :: 00:00:04</t>
  </si>
  <si>
    <t>2/17/2022 :: 11:30:25 AM / 11:53:19 AM :: 00:22:54 :: 00:00:08</t>
  </si>
  <si>
    <t>2/10/2022 :: 01:52:04 PM / 01:52:11 PM :: 00:00:07 :: 00:00:02</t>
  </si>
  <si>
    <t xml:space="preserve">APS SENIOR HIGH SCHOOL     </t>
  </si>
  <si>
    <t>2/22/2022 :: 12:57:36 PM / 01:22:56 PM :: 00:25:20 :: 00:00:05</t>
  </si>
  <si>
    <t>2/15/2022 :: 01:28:15 PM / 01:28:23 PM :: 00:00:08 :: 00:00:05</t>
  </si>
  <si>
    <t xml:space="preserve">Sports Unlimited              </t>
  </si>
  <si>
    <t>2/14/2022 :: 04:17:24 PM / 04:17:35 PM :: 00:00:11 :: 01:05:46</t>
  </si>
  <si>
    <t xml:space="preserve">Alpena VFW #2496 Lounge       </t>
  </si>
  <si>
    <t>2/18/2022 :: 02:53:35 PM / 03:10:22 PM :: 00:16:47 :: 00:34:25</t>
  </si>
  <si>
    <t>2/11/2022 :: 03:15:30 PM / 03:30:25 PM :: 00:14:55 :: 00:00:02</t>
  </si>
  <si>
    <t xml:space="preserve">Luzerne Express               </t>
  </si>
  <si>
    <t>2/24/2022 :: 09:14:32 AM / 09:14:41 AM :: 00:00:09 :: 00:12:22</t>
  </si>
  <si>
    <t>2/17/2022 :: 12:13:52 PM / 12:14:00 PM :: 00:00:08 :: 00:00:03</t>
  </si>
  <si>
    <t>2/10/2022 :: 01:51:54 PM / 01:52:02 PM :: 00:00:08 :: 00:18:31</t>
  </si>
  <si>
    <t>2/14/2022 :: 03:06:51 PM / 03:11:38 PM :: 00:04:47 :: 00:08:06</t>
  </si>
  <si>
    <t xml:space="preserve">Montmorency Press             </t>
  </si>
  <si>
    <t>2/23/2022 :: 12:54:34 PM / 12:54:43 PM :: 00:00:09 :: 00:00:04</t>
  </si>
  <si>
    <t xml:space="preserve">St. Vincent DePaul            </t>
  </si>
  <si>
    <t>2/18/2022 :: 02:07:53 PM / 02:19:10 PM :: 00:11:17 :: 00:00:04</t>
  </si>
  <si>
    <t xml:space="preserve">Moose Lodge #2051             </t>
  </si>
  <si>
    <t>2/17/2022 :: 01:30:49 PM / 01:30:56 PM :: 00:00:07 :: 00:08:30</t>
  </si>
  <si>
    <t xml:space="preserve">Lappan Agency                 </t>
  </si>
  <si>
    <t>2/14/2022 :: 10:13:09 AM / 10:15:24 AM :: 00:02:15 :: 00:23:01</t>
  </si>
  <si>
    <t xml:space="preserve">ATLANTA SENIOR CENTER         </t>
  </si>
  <si>
    <t>2/16/2022 :: 12:30:45 PM / 12:43:39 PM :: 00:12:54 :: 00:00:02</t>
  </si>
  <si>
    <t xml:space="preserve">Ziebart Tidy Car              </t>
  </si>
  <si>
    <t>2/14/2022 :: 10:34:18 AM / 10:34:57 AM :: 00:00:39 :: 00:09:05</t>
  </si>
  <si>
    <t xml:space="preserve">Green Funeral Home            </t>
  </si>
  <si>
    <t>2/24/2022 :: 01:46:17 PM / 02:24:36 PM :: 00:38:19 :: 00:00:10</t>
  </si>
  <si>
    <t>2/21/2022 :: 02:27:50 PM / 02:42:27 PM :: 00:14:37 :: 00:00:02</t>
  </si>
  <si>
    <t>2/18/2022 :: 01:57:58 PM / 02:07:49 PM :: 00:09:51 :: 00:26:32</t>
  </si>
  <si>
    <t xml:space="preserve">Mary's Beauty Salon           </t>
  </si>
  <si>
    <t>2/17/2022 :: 01:16:57 PM / 01:22:19 PM :: 00:05:22 :: 00:00:03</t>
  </si>
  <si>
    <t xml:space="preserve">Dr. Andrew Tarkington DDS     </t>
  </si>
  <si>
    <t>2/21/2022 :: 02:09:50 PM / 02:27:48 PM :: 00:17:58 :: 00:25:28</t>
  </si>
  <si>
    <t>2/11/2022 :: 03:04:52 PM / 03:15:28 PM :: 00:10:36 :: 00:30:48</t>
  </si>
  <si>
    <t>2/18/2022 :: 11:56:23 AM / 12:10:46 PM :: 00:14:23 :: 00:16:23</t>
  </si>
  <si>
    <t xml:space="preserve">China Inn                     </t>
  </si>
  <si>
    <t>2/15/2022 :: 01:08:50 PM / 01:28:10 PM :: 00:19:20 :: 00:00:06</t>
  </si>
  <si>
    <t xml:space="preserve">Benjey Machine Shop           </t>
  </si>
  <si>
    <t>2/11/2022 :: 02:22:29 PM / 02:34:04 PM :: 00:11:35 :: 00:40:23</t>
  </si>
  <si>
    <t xml:space="preserve">CHARTER COMMUNICATIONS- WEST  </t>
  </si>
  <si>
    <t>2/24/2022 :: 01:45:59 PM / 01:46:07 PM :: 00:00:08 :: 00:00:03</t>
  </si>
  <si>
    <t>2/17/2022 :: 01:09:01 PM / 01:16:54 PM :: 00:07:53 :: 00:00:06</t>
  </si>
  <si>
    <t>2/10/2022 :: 01:21:31 PM / 01:33:23 PM :: 00:11:52 :: 00:00:03</t>
  </si>
  <si>
    <t xml:space="preserve">Ball Tire                     </t>
  </si>
  <si>
    <t>2/21/2022 :: 10:15:43 AM / 10:15:59 AM :: 00:00:16 :: 00:00:06</t>
  </si>
  <si>
    <t>2/14/2022 :: 02:58:35 PM / 02:58:45 PM :: 00:00:10 :: 00:00:11</t>
  </si>
  <si>
    <t>2/11/2022 :: 12:04:54 PM / 12:14:43 PM :: 00:09:49 :: 00:03:32</t>
  </si>
  <si>
    <t xml:space="preserve">Faull Inn                     </t>
  </si>
  <si>
    <t>2/17/2022 :: 01:44:06 PM / 01:47:18 PM :: 00:03:12 :: 00:12:56</t>
  </si>
  <si>
    <t>2/23/2022 :: 12:23:28 PM / 12:54:30 PM :: 00:31:02 :: 00:00:01</t>
  </si>
  <si>
    <t>2/16/2022 :: 12:30:34 PM / 12:30:43 PM :: 00:00:09 :: 00:00:02</t>
  </si>
  <si>
    <t xml:space="preserve">North Coney Island            </t>
  </si>
  <si>
    <t>2/21/2022 :: 10:15:28 AM / 10:15:37 AM :: 00:00:09 :: 00:23:13</t>
  </si>
  <si>
    <t>2/14/2022 :: 02:49:38 PM / 02:58:24 PM :: 00:08:46 :: 00:21:37</t>
  </si>
  <si>
    <t>2/18/2022 :: 08:45:42 AM / 08:45:59 AM :: 00:00:17 :: 18:02:25</t>
  </si>
  <si>
    <t>2/11/2022 :: 01:41:58 PM / 01:42:06 PM :: 00:00:08 :: 00:00:13</t>
  </si>
  <si>
    <t>2/18/2022 :: 01:12:48 PM / 01:23:36 PM :: 00:10:48 :: 00:00:04</t>
  </si>
  <si>
    <t>2/16/2022 :: 12:16:56 PM / 12:30:32 PM :: 00:13:36 :: 00:00:01</t>
  </si>
  <si>
    <t xml:space="preserve">Overhead Door Company         </t>
  </si>
  <si>
    <t>2/15/2022 :: 01:06:29 PM / 01:08:44 PM :: 00:02:15 :: 00:00:02</t>
  </si>
  <si>
    <t>2/21/2022 :: 12:27:03 PM / 12:36:39 PM :: 00:09:36 :: 00:03:41</t>
  </si>
  <si>
    <t>2/14/2022 :: 02:27:47 PM / 02:28:01 PM :: 00:00:14 :: 00:00:05</t>
  </si>
  <si>
    <t>2/14/2022 :: 02:10:10 PM / 02:27:42 PM :: 00:17:32 :: 00:08:31</t>
  </si>
  <si>
    <t xml:space="preserve">Timothy's Lewiston Lodge      </t>
  </si>
  <si>
    <t>2/24/2022 :: 01:13:50 PM / 01:45:56 PM :: 00:32:06 :: 00:00:03</t>
  </si>
  <si>
    <t>2/17/2022 :: 01:07:02 PM / 01:08:55 PM :: 00:01:53 :: 00:00:02</t>
  </si>
  <si>
    <t>2/10/2022 :: 01:02:52 PM / 01:21:28 PM :: 00:18:36 :: 00:00:02</t>
  </si>
  <si>
    <t>2/18/2022 :: 01:12:38 PM / 01:12:44 PM :: 00:00:06 :: 00:00:02</t>
  </si>
  <si>
    <t>2/11/2022 :: 01:41:38 PM / 01:41:45 PM :: 00:00:07 :: 00:00:02</t>
  </si>
  <si>
    <t xml:space="preserve">Quality Inn                   </t>
  </si>
  <si>
    <t>2/23/2022 :: 12:13:33 PM / 12:23:27 PM :: 00:09:54 :: 00:00:03</t>
  </si>
  <si>
    <t>2/16/2022 :: 12:09:37 PM / 12:16:55 PM :: 00:07:18 :: 00:00:02</t>
  </si>
  <si>
    <t xml:space="preserve">BOBS MUFFLER &amp; REPAIR </t>
  </si>
  <si>
    <t>2/15/2022 :: 12:53:54 PM / 01:06:27 PM :: 00:12:33 :: 00:00:04</t>
  </si>
  <si>
    <t xml:space="preserve">Banner Realty Co.             </t>
  </si>
  <si>
    <t>2/18/2022 :: 01:10:47 PM / 01:12:36 PM :: 00:01:49 :: 00:45:06</t>
  </si>
  <si>
    <t>2/11/2022 :: 04:02:30 PM / 04:02:45 PM :: 00:00:15 :: 00:32:05</t>
  </si>
  <si>
    <t>2/11/2022 :: 01:41:27 PM / 01:41:36 PM :: 00:00:09 :: 00:00:02</t>
  </si>
  <si>
    <t>2/11/2022 :: 01:00:56 PM / 01:41:25 PM :: 00:40:29 :: 00:00:06</t>
  </si>
  <si>
    <t>2/24/2022 :: 01:01:16 PM / 01:13:47 PM :: 00:12:31 :: 00:00:04</t>
  </si>
  <si>
    <t>2/17/2022 :: 12:22:24 PM / 01:07:00 PM :: 00:44:36 :: 00:00:09</t>
  </si>
  <si>
    <t>2/10/2022 :: 12:36:15 PM / 01:02:50 PM :: 00:26:35 :: 00:00:05</t>
  </si>
  <si>
    <t xml:space="preserve">DIAMOND SHELL OIL             </t>
  </si>
  <si>
    <t>2/16/2022 :: 11:58:53 AM / 12:09:35 PM :: 00:10:42 :: 00:07:50</t>
  </si>
  <si>
    <t xml:space="preserve">Grand China Buffet            </t>
  </si>
  <si>
    <t>2/21/2022 :: 01:36:11 PM / 01:44:22 PM :: 00:08:11 :: 00:00:03</t>
  </si>
  <si>
    <t>2/11/2022 :: 12:52:51 PM / 01:00:50 PM :: 00:07:59 :: 00:04:06</t>
  </si>
  <si>
    <t>2/17/2022 :: 12:21:55 PM / 12:22:15 PM :: 00:00:20 :: 00:00:02</t>
  </si>
  <si>
    <t>2/23/2022 :: 12:13:23 PM / 12:13:30 PM :: 00:00:07 :: 00:16:50</t>
  </si>
  <si>
    <t>2/16/2022 :: 11:50:54 AM / 11:51:03 AM :: 00:00:09 :: 00:00:02</t>
  </si>
  <si>
    <t xml:space="preserve">Beaver's Automotive           </t>
  </si>
  <si>
    <t>2/16/2022 :: 11:27:43 AM / 11:50:52 AM :: 00:23:09 :: 00:00:21</t>
  </si>
  <si>
    <t>2/23/2022 :: 11:56:15 AM / 11:56:22 AM :: 00:00:07 :: 00:15:51</t>
  </si>
  <si>
    <t>2/16/2022 :: 11:20:12 AM / 11:27:22 AM :: 00:07:10 :: 00:00:01</t>
  </si>
  <si>
    <t>2/18/2022 :: 12:10:51 PM / 12:25:41 PM :: 00:14:50 :: 00:00:05</t>
  </si>
  <si>
    <t>2/11/2022 :: 12:39:07 PM / 12:48:45 PM :: 00:09:38 :: 00:08:32</t>
  </si>
  <si>
    <t>2/24/2022 :: 12:47:03 PM / 01:01:12 PM :: 00:14:09 :: 00:00:05</t>
  </si>
  <si>
    <t>2/17/2022 :: 12:14:05 PM / 12:21:53 PM :: 00:07:48 :: 00:00:05</t>
  </si>
  <si>
    <t>2/10/2022 :: 12:13:20 PM / 12:24:24 PM :: 00:11:04 :: 00:19:49</t>
  </si>
  <si>
    <t xml:space="preserve">C &amp; S Carrier                 </t>
  </si>
  <si>
    <t>2/23/2022 :: 11:40:17 AM / 11:40:24 AM :: 00:00:07 :: 00:00:02</t>
  </si>
  <si>
    <t>2/16/2022 :: 11:12:22 AM / 11:20:11 AM :: 00:07:49 :: 00:00:01</t>
  </si>
  <si>
    <t xml:space="preserve">Hunan Restaurant              </t>
  </si>
  <si>
    <t>2/24/2022 :: 10:44:27 AM / 10:44:33 AM :: 00:00:06 :: 00:00:12</t>
  </si>
  <si>
    <t xml:space="preserve">NEIMAN'S CORNER CAFE      </t>
  </si>
  <si>
    <t>2/21/2022 :: 01:28:32 PM / 01:36:08 PM :: 00:07:36 :: 00:00:02</t>
  </si>
  <si>
    <t>2/14/2022 :: 01:56:00 PM / 02:01:39 PM :: 00:05:39 :: 00:03:15</t>
  </si>
  <si>
    <t xml:space="preserve">TALLEY'S BAR                  </t>
  </si>
  <si>
    <t>2/18/2022 :: 11:33:30 AM / 11:40:00 AM :: 00:06:30 :: 00:00:05</t>
  </si>
  <si>
    <t>2/11/2022 :: 12:24:22 PM / 12:30:35 PM :: 00:06:13 :: 00:00:02</t>
  </si>
  <si>
    <t>2/24/2022 :: 12:46:42 PM / 12:46:58 PM :: 00:00:16 :: 00:00:03</t>
  </si>
  <si>
    <t>2/17/2022 :: 11:22:05 AM / 11:30:17 AM :: 00:08:12 :: 00:00:02</t>
  </si>
  <si>
    <t>2/10/2022 :: 11:41:03 AM / 11:53:31 AM :: 00:12:28 :: 00:16:13</t>
  </si>
  <si>
    <t>2/21/2022 :: 01:21:50 PM / 01:28:30 PM :: 00:06:40 :: 00:00:02</t>
  </si>
  <si>
    <t>2/14/2022 :: 01:48:35 PM / 01:52:45 PM :: 00:04:10 :: 00:00:58</t>
  </si>
  <si>
    <t xml:space="preserve">LEWISTON SENIOR CENTER        </t>
  </si>
  <si>
    <t>2/21/2022 :: 01:02:47 PM / 01:21:48 PM :: 00:19:01 :: 00:00:02</t>
  </si>
  <si>
    <t>2/14/2022 :: 01:45:36 PM / 01:47:37 PM :: 00:02:01 :: 00:00:26</t>
  </si>
  <si>
    <t xml:space="preserve">The Villager Restaurant       </t>
  </si>
  <si>
    <t>2/23/2022 :: 11:40:02 AM / 11:40:15 AM :: 00:00:13 :: 00:00:03</t>
  </si>
  <si>
    <t>2/23/2022 :: 11:39:52 AM / 11:39:59 AM :: 00:00:07 :: 00:00:06</t>
  </si>
  <si>
    <t>2/16/2022 :: 11:12:13 AM / 11:12:21 AM :: 00:00:08 :: 00:00:03</t>
  </si>
  <si>
    <t xml:space="preserve">FREESE HYDRAULICS             </t>
  </si>
  <si>
    <t>2/14/2022 :: 01:40:22 PM / 01:45:10 PM :: 00:04:48 :: 00:18:22</t>
  </si>
  <si>
    <t xml:space="preserve">Iron Kettle                   </t>
  </si>
  <si>
    <t>2/18/2022 :: 11:25:33 AM / 11:33:25 AM :: 00:07:52 :: 00:03:05</t>
  </si>
  <si>
    <t>2/11/2022 :: 12:14:48 PM / 12:24:20 PM :: 00:09:32 :: 00:00:05</t>
  </si>
  <si>
    <t xml:space="preserve">No Limits Pizza &amp; Pool        </t>
  </si>
  <si>
    <t>2/24/2022 :: 12:04:02 PM / 12:46:39 PM :: 00:42:37 :: 00:00:16</t>
  </si>
  <si>
    <t>2/17/2022 :: 11:16:42 AM / 11:22:03 AM :: 00:05:21 :: 00:00:03</t>
  </si>
  <si>
    <t>2/10/2022 :: 11:12:02 AM / 11:24:50 AM :: 00:12:48 :: 00:00:10</t>
  </si>
  <si>
    <t>2/22/2022 :: 01:23:04 PM / 01:23:25 PM :: 00:00:21 :: 00:00:08</t>
  </si>
  <si>
    <t>2/22/2022 :: 12:45:10 PM / 12:57:31 PM :: 00:12:21 :: 00:00:01</t>
  </si>
  <si>
    <t>2/22/2022 :: 12:28:21 PM / 12:45:09 PM :: 00:16:48 :: 00:00:06</t>
  </si>
  <si>
    <t>2/17/2022 :: 10:42:30 AM / 10:46:20 AM :: 00:03:50 :: 00:00:03</t>
  </si>
  <si>
    <t xml:space="preserve">John Boy's                    </t>
  </si>
  <si>
    <t>2/23/2022 :: 10:59:28 AM / 10:59:41 AM :: 00:00:13 :: 00:00:05</t>
  </si>
  <si>
    <t>2/16/2022 :: 10:44:06 AM / 11:12:10 AM :: 00:28:04 :: 00:00:41</t>
  </si>
  <si>
    <t xml:space="preserve">Applebee's                    </t>
  </si>
  <si>
    <t>2/21/2022 :: 12:53:28 PM / 01:02:45 PM :: 00:09:17 :: 00:00:01</t>
  </si>
  <si>
    <t>2/14/2022 :: 01:10:24 PM / 01:22:00 PM :: 00:11:36 :: 00:02:24</t>
  </si>
  <si>
    <t xml:space="preserve">SUNRISE STORE #6              </t>
  </si>
  <si>
    <t>2/18/2022 :: 11:22:20 AM / 11:22:28 AM :: 00:00:08 :: 00:16:24</t>
  </si>
  <si>
    <t>2/11/2022 :: 11:55:15 AM / 12:01:22 PM :: 00:06:07 :: 00:00:08</t>
  </si>
  <si>
    <t xml:space="preserve">Allen's Auto                  </t>
  </si>
  <si>
    <t>2/21/2022 :: 12:46:18 PM / 12:53:27 PM :: 00:07:09 :: 00:00:02</t>
  </si>
  <si>
    <t xml:space="preserve">Montmorency Medical Clinic    </t>
  </si>
  <si>
    <t>2/23/2022 :: 11:56:26 AM / 11:56:33 AM :: 00:00:07 :: 00:00:04</t>
  </si>
  <si>
    <t>2/16/2022 :: 10:26:28 AM / 10:43:25 AM :: 00:16:57 :: 00:00:17</t>
  </si>
  <si>
    <t>2/18/2022 :: 10:53:20 AM / 11:05:56 AM :: 00:12:36 :: 00:00:05</t>
  </si>
  <si>
    <t>2/11/2022 :: 11:05:18 AM / 11:21:19 AM :: 00:16:01 :: 00:01:57</t>
  </si>
  <si>
    <t xml:space="preserve">Mike's Auto &amp; Glass           </t>
  </si>
  <si>
    <t>2/10/2022 :: 12:24:28 PM / 12:36:10 PM :: 00:11:42 :: 00:00:04</t>
  </si>
  <si>
    <t xml:space="preserve">Gambles                       </t>
  </si>
  <si>
    <t>2/24/2022 :: 12:03:34 PM / 12:03:46 PM :: 00:00:12 :: 00:00:04</t>
  </si>
  <si>
    <t>2/17/2022 :: 10:46:23 AM / 11:16:39 AM :: 00:30:16 :: 00:00:03</t>
  </si>
  <si>
    <t>2/10/2022 :: 11:11:44 AM / 11:11:52 AM :: 00:00:08 :: 00:00:02</t>
  </si>
  <si>
    <t>2/10/2022 :: 10:36:06 AM / 11:11:42 AM :: 00:35:36 :: 00:08:43</t>
  </si>
  <si>
    <t>2/23/2022 :: 10:59:52 AM / 11:39:46 AM :: 00:39:54 :: 00:00:11</t>
  </si>
  <si>
    <t>2/15/2022 :: 12:49:53 PM / 12:53:50 PM :: 00:03:57 :: 00:00:02</t>
  </si>
  <si>
    <t>2/14/2022 :: 01:02:16 PM / 01:04:02 PM :: 00:01:46 :: 00:09:44</t>
  </si>
  <si>
    <t xml:space="preserve">NICOLET BANK - LEWISTON      </t>
  </si>
  <si>
    <t>2/18/2022 :: 10:24:43 AM / 10:53:15 AM :: 00:28:32 :: 00:00:02</t>
  </si>
  <si>
    <t>2/11/2022 :: 11:36:58 AM / 11:55:07 AM :: 00:18:09 :: 00:00:02</t>
  </si>
  <si>
    <t xml:space="preserve">Sunrise Convenience Store #28 </t>
  </si>
  <si>
    <t>2/24/2022 :: 10:58:59 AM / 12:03:30 PM :: 01:04:31 :: 00:00:03</t>
  </si>
  <si>
    <t>2/17/2022 :: 10:29:20 AM / 10:42:27 AM :: 00:13:07 :: 00:00:01</t>
  </si>
  <si>
    <t>2/10/2022 :: 10:22:40 AM / 10:27:23 AM :: 00:04:43 :: 00:08:19</t>
  </si>
  <si>
    <t xml:space="preserve">CHISHOLM SHELL OIL            </t>
  </si>
  <si>
    <t>2/24/2022 :: 10:44:43 AM / 10:58:56 AM :: 00:14:13 :: 00:00:10</t>
  </si>
  <si>
    <t>2/11/2022 :: 11:21:25 AM / 11:36:56 AM :: 00:15:31 :: 00:00:06</t>
  </si>
  <si>
    <t xml:space="preserve">Mio Saloon                    </t>
  </si>
  <si>
    <t>2/23/2022 :: 10:59:16 AM / 10:59:23 AM :: 00:00:07 :: 00:00:05</t>
  </si>
  <si>
    <t>GREAT LAKES EAR, NOSE &amp; THROAT</t>
  </si>
  <si>
    <t>2/21/2022 :: 12:36:43 PM / 12:46:16 PM :: 00:09:33 :: 00:00:04</t>
  </si>
  <si>
    <t>2/14/2022 :: 01:04:37 PM / 01:08:00 PM :: 00:03:23 :: 00:00:35</t>
  </si>
  <si>
    <t xml:space="preserve">Redwood Steakhouse            </t>
  </si>
  <si>
    <t>2/18/2022 :: 10:03:32 AM / 10:24:41 AM :: 00:21:09 :: 00:00:02</t>
  </si>
  <si>
    <t>2/11/2022 :: 10:45:32 AM / 11:03:21 AM :: 00:17:49 :: 00:00:03</t>
  </si>
  <si>
    <t xml:space="preserve">FAMILY FARE #1508 </t>
  </si>
  <si>
    <t>2/24/2022 :: 10:44:09 AM / 10:44:15 AM :: 00:00:06 :: 00:00:02</t>
  </si>
  <si>
    <t>2/17/2022 :: 10:15:44 AM / 10:29:19 AM :: 00:13:35 :: 00:00:02</t>
  </si>
  <si>
    <t>2/10/2022 :: 10:02:37 AM / 10:14:21 AM :: 00:11:44 :: 00:00:03</t>
  </si>
  <si>
    <t xml:space="preserve">LONG RAPIDS SHELL OIL         </t>
  </si>
  <si>
    <t>2/21/2022 :: 11:45:00 AM / 12:23:22 PM :: 00:38:22 :: 00:00:14</t>
  </si>
  <si>
    <t>2/14/2022 :: 12:24:13 PM / 12:52:32 PM :: 00:28:19 :: 00:07:42</t>
  </si>
  <si>
    <t xml:space="preserve">FAMILY FARE #1515 </t>
  </si>
  <si>
    <t>2/18/2022 :: 09:43:44 AM / 10:03:30 AM :: 00:19:46 :: 00:00:02</t>
  </si>
  <si>
    <t xml:space="preserve">Mio Ranger District           </t>
  </si>
  <si>
    <t>2/17/2022 :: 10:02:09 AM / 10:15:42 AM :: 00:13:33 :: 00:00:02</t>
  </si>
  <si>
    <t xml:space="preserve">Northern Foot &amp; Ankle Center  </t>
  </si>
  <si>
    <t>2/23/2022 :: 10:58:49 AM / 10:59:11 AM :: 00:00:22 :: 00:00:02</t>
  </si>
  <si>
    <t>2/16/2022 :: 10:07:43 AM / 10:26:11 AM :: 00:18:28 :: 00:00:15</t>
  </si>
  <si>
    <t xml:space="preserve">Perch's IGA                   </t>
  </si>
  <si>
    <t>2/15/2022 :: 12:33:22 PM / 12:49:51 PM :: 00:16:29 :: 00:04:10</t>
  </si>
  <si>
    <t>2/21/2022 :: 10:32:12 AM / 11:40:39 AM :: 01:08:27 :: 00:00:05</t>
  </si>
  <si>
    <t>2/14/2022 :: 12:16:13 PM / 12:16:31 PM :: 00:00:18 :: 00:00:08</t>
  </si>
  <si>
    <t>2/21/2022 :: 11:44:39 AM / 11:44:46 AM :: 00:00:07 :: 00:00:05</t>
  </si>
  <si>
    <t>2/21/2022 :: 11:40:44 AM / 11:44:34 AM :: 00:03:50 :: 00:00:05</t>
  </si>
  <si>
    <t>2/14/2022 :: 12:15:54 PM / 12:16:05 PM :: 00:00:11 :: 01:06:10</t>
  </si>
  <si>
    <t>2/22/2022 :: 11:46:36 AM / 11:46:45 AM :: 00:00:09 :: 00:00:08</t>
  </si>
  <si>
    <t>2/15/2022 :: 10:00:03 AM / 10:00:12 AM :: 00:00:09 :: 00:00:06</t>
  </si>
  <si>
    <t>2/15/2022 :: 11:51:43 AM / 12:28:50 PM :: 00:37:07 :: 00:00:06</t>
  </si>
  <si>
    <t xml:space="preserve">The Center Building           </t>
  </si>
  <si>
    <t>2/22/2022 :: 12:17:58 PM / 12:28:15 PM :: 00:10:17 :: 00:00:05</t>
  </si>
  <si>
    <t>2/15/2022 :: 11:40:35 AM / 11:51:37 AM :: 00:11:02 :: 00:05:30</t>
  </si>
  <si>
    <t xml:space="preserve">Brett's Auto                  </t>
  </si>
  <si>
    <t>2/22/2022 :: 12:13:26 PM / 12:17:53 PM :: 00:04:27 :: 00:00:02</t>
  </si>
  <si>
    <t>2/15/2022 :: 03:09:18 PM / 03:09:55 PM :: 00:00:37 :: 00:00:03</t>
  </si>
  <si>
    <t>2/24/2022 :: 10:44:01 AM / 10:44:07 AM :: 00:00:06 :: 00:00:02</t>
  </si>
  <si>
    <t>2/10/2022 :: 10:00:30 AM / 10:02:34 AM :: 00:02:04 :: 00:00:05</t>
  </si>
  <si>
    <t>2/22/2022 :: 12:13:18 PM / 12:13:24 PM :: 00:00:06 :: 00:00:02</t>
  </si>
  <si>
    <t>2/15/2022 :: 11:09:33 AM / 11:35:05 AM :: 00:25:32 :: 00:00:02</t>
  </si>
  <si>
    <t>2/21/2022 :: 10:16:06 AM / 10:32:07 AM :: 00:16:01 :: 00:00:07</t>
  </si>
  <si>
    <t>2/18/2022 :: 09:40:25 AM / 09:43:42 AM :: 00:03:17 :: 00:00:02</t>
  </si>
  <si>
    <t xml:space="preserve">Blair's Service               </t>
  </si>
  <si>
    <t>2/22/2022 :: 12:01:37 PM / 12:13:16 PM :: 00:11:39 :: 00:00:04</t>
  </si>
  <si>
    <t>2/15/2022 :: 11:03:27 AM / 11:09:31 AM :: 00:06:04 :: 00:00:02</t>
  </si>
  <si>
    <t>2/24/2022 :: 10:43:50 AM / 10:43:59 AM :: 00:00:09 :: 00:24:07</t>
  </si>
  <si>
    <t>2/17/2022 :: 09:51:40 AM / 10:02:07 AM :: 00:10:27 :: 00:00:03</t>
  </si>
  <si>
    <t>2/10/2022 :: 09:55:55 AM / 09:59:31 AM :: 00:03:36 :: 09:55:55</t>
  </si>
  <si>
    <t>2/22/2022 :: 11:54:48 AM / 12:01:33 PM :: 00:06:45 :: 00:00:02</t>
  </si>
  <si>
    <t xml:space="preserve">Sally's Care Home - St.Onge   </t>
  </si>
  <si>
    <t>2/15/2022 :: 10:52:39 AM / 11:03:25 AM :: 00:10:46 :: 00:00:03</t>
  </si>
  <si>
    <t>MID MICHIGAN URGENT CARE</t>
  </si>
  <si>
    <t>2/15/2022 :: 10:52:29 AM / 10:52:36 AM :: 00:00:07 :: 00:00:04</t>
  </si>
  <si>
    <t xml:space="preserve">Alpena Orthopaedic Assoc.     </t>
  </si>
  <si>
    <t>2/18/2022 :: 09:35:51 AM / 09:40:23 AM :: 00:04:32 :: 00:00:02</t>
  </si>
  <si>
    <t>2/11/2022 :: 10:22:45 AM / 10:45:29 AM :: 00:22:44 :: 00:00:02</t>
  </si>
  <si>
    <t xml:space="preserve">Dwaynes Precision Collison    </t>
  </si>
  <si>
    <t>2/24/2022 :: 08:34:37 AM / 08:38:53 AM :: 00:04:16 :: 00:00:04</t>
  </si>
  <si>
    <t>2/17/2022 :: 09:47:40 AM / 09:51:37 AM :: 00:03:57 :: 00:00:02</t>
  </si>
  <si>
    <t>2/10/2022 :: 10:00:17 AM / 10:00:25 AM :: 00:00:08 :: 00:00:02</t>
  </si>
  <si>
    <t>2/21/2022 :: 09:51:19 AM / 09:52:15 AM :: 00:00:56 :: 00:17:21</t>
  </si>
  <si>
    <t>2/18/2022 :: 09:28:29 AM / 09:35:49 AM :: 00:07:20 :: 00:00:02</t>
  </si>
  <si>
    <t xml:space="preserve">Pioneer Store                 </t>
  </si>
  <si>
    <t>2/11/2022 :: 10:13:16 AM / 10:22:43 AM :: 00:09:27 :: 00:00:12</t>
  </si>
  <si>
    <t>2/24/2022 :: 08:34:26 AM / 08:34:33 AM :: 00:00:07 :: 18:56:56</t>
  </si>
  <si>
    <t>2/17/2022 :: 09:41:02 AM / 09:47:38 AM :: 00:06:36 :: 00:00:02</t>
  </si>
  <si>
    <t>2/10/2022 :: 10:00:07 AM / 10:00:15 AM :: 00:00:08 :: 00:00:02</t>
  </si>
  <si>
    <t>2/22/2022 :: 11:46:50 AM / 11:54:46 AM :: 00:07:56 :: 00:00:05</t>
  </si>
  <si>
    <t>2/18/2022 :: 09:21:17 AM / 09:28:27 AM :: 00:07:10 :: 00:00:02</t>
  </si>
  <si>
    <t>2/22/2022 :: 11:31:21 AM / 11:46:28 AM :: 00:15:07 :: 00:00:14</t>
  </si>
  <si>
    <t>2/15/2022 :: 10:45:31 AM / 10:52:25 AM :: 00:06:54 :: 00:45:19</t>
  </si>
  <si>
    <t>2/11/2022 :: 10:04:12 AM / 10:13:04 AM :: 00:08:52 :: 00:00:02</t>
  </si>
  <si>
    <t xml:space="preserve">Country Corners Bulk Foods    </t>
  </si>
  <si>
    <t>2/24/2022 :: 10:01:59 AM / 10:19:43 AM :: 00:17:44 :: 00:00:09</t>
  </si>
  <si>
    <t>2/17/2022 :: 09:07:47 AM / 09:41:00 AM :: 00:33:13 :: 00:00:04</t>
  </si>
  <si>
    <t>2/10/2022 :: 09:59:58 AM / 10:00:05 AM :: 00:00:07 :: 00:00:03</t>
  </si>
  <si>
    <t>2/23/2022 :: 10:58:38 AM / 10:58:47 AM :: 00:00:09 :: 00:00:03</t>
  </si>
  <si>
    <t>2/16/2022 :: 09:47:32 AM / 10:07:28 AM :: 00:19:56 :: 00:00:03</t>
  </si>
  <si>
    <t xml:space="preserve">Larry's Collision             </t>
  </si>
  <si>
    <t>2/23/2022 :: 10:58:21 AM / 10:58:35 AM :: 00:00:14 :: 00:00:04</t>
  </si>
  <si>
    <t xml:space="preserve">Eagle Engineering &amp; Supply    </t>
  </si>
  <si>
    <t>2/23/2022 :: 09:15:20 AM / 10:58:17 AM :: 01:42:57 :: 00:00:02</t>
  </si>
  <si>
    <t xml:space="preserve">Conveyor Systems              </t>
  </si>
  <si>
    <t>2/24/2022 :: 09:38:51 AM / 10:01:50 AM :: 00:22:59 :: 00:00:01</t>
  </si>
  <si>
    <t>2/17/2022 :: 08:50:57 AM / 09:07:43 AM :: 00:16:46 :: 00:00:02</t>
  </si>
  <si>
    <t xml:space="preserve">SPECIFICATIONS STONE PRODUCTS </t>
  </si>
  <si>
    <t>2/23/2022 :: 09:15:12 AM / 09:15:18 AM :: 00:00:06 :: 00:00:02</t>
  </si>
  <si>
    <t>2/16/2022 :: 09:32:59 AM / 09:47:29 AM :: 00:14:30 :: 00:00:03</t>
  </si>
  <si>
    <t>2/15/2022 :: 09:59:49 AM / 09:59:57 AM :: 00:00:08 :: 00:26:30</t>
  </si>
  <si>
    <t>2/18/2022 :: 09:13:54 AM / 09:21:15 AM :: 00:07:21 :: 00:00:08</t>
  </si>
  <si>
    <t>2/11/2022 :: 09:58:31 AM / 10:04:10 AM :: 00:05:39 :: 00:00:02</t>
  </si>
  <si>
    <t>2/14/2022 :: 10:56:53 AM / 11:09:44 AM :: 00:12:51 :: 00:01:22</t>
  </si>
  <si>
    <t>2/14/2022 :: 10:36:37 AM / 10:55:31 AM :: 00:18:54 :: 00:01:40</t>
  </si>
  <si>
    <t>2/14/2022 :: 10:17:10 AM / 10:25:13 AM :: 00:08:03 :: 00:01:46</t>
  </si>
  <si>
    <t>2/21/2022 :: 09:33:51 AM / 09:33:58 AM :: 00:00:07 :: 00:00:02</t>
  </si>
  <si>
    <t>2/21/2022 :: 09:33:23 AM / 09:33:49 AM :: 00:00:26 :: 00:00:02</t>
  </si>
  <si>
    <t>2/21/2022 :: 09:33:10 AM / 09:33:21 AM :: 00:00:11 :: 00:00:03</t>
  </si>
  <si>
    <t>2/14/2022 :: 09:38:52 AM / 09:50:08 AM :: 00:11:16 :: 00:20:21</t>
  </si>
  <si>
    <t xml:space="preserve">CANADA CREEK RANCH            </t>
  </si>
  <si>
    <t>2/23/2022 :: 09:15:02 AM / 09:15:10 AM :: 00:00:08 :: 00:00:04</t>
  </si>
  <si>
    <t>2/16/2022 :: 09:32:44 AM / 09:32:56 AM :: 00:00:12 :: 00:00:02</t>
  </si>
  <si>
    <t xml:space="preserve">ALPENA SERVICES               </t>
  </si>
  <si>
    <t>2/16/2022 :: 09:32:35 AM / 09:32:42 AM :: 00:00:07 :: 00:50:31</t>
  </si>
  <si>
    <t xml:space="preserve">Alpena College                </t>
  </si>
  <si>
    <t>2/21/2022 :: 09:32:58 AM / 09:33:07 AM :: 00:00:09 :: 00:00:02</t>
  </si>
  <si>
    <t>2/14/2022 :: 09:17:19 AM / 09:18:31 AM :: 00:01:12 :: 00:00:52</t>
  </si>
  <si>
    <t xml:space="preserve">Atlanta Motel                 </t>
  </si>
  <si>
    <t>2/18/2022 :: 09:08:59 AM / 09:13:46 AM :: 00:04:47 :: 00:00:06</t>
  </si>
  <si>
    <t>2/11/2022 :: 09:56:47 AM / 09:58:29 AM :: 00:01:42 :: 00:00:02</t>
  </si>
  <si>
    <t>2/24/2022 :: 09:38:44 AM / 09:38:50 AM :: 00:00:06 :: 00:00:02</t>
  </si>
  <si>
    <t>2/17/2022 :: 08:50:49 AM / 08:50:55 AM :: 00:00:06 :: 00:00:02</t>
  </si>
  <si>
    <t>2/10/2022 :: 09:59:49 AM / 09:59:55 AM :: 00:00:06 :: 00:00:03</t>
  </si>
  <si>
    <t xml:space="preserve">Alpena City Garage-uniforms   </t>
  </si>
  <si>
    <t>2/18/2022 :: 09:03:32 AM / 09:08:53 AM :: 00:05:21 :: 00:00:02</t>
  </si>
  <si>
    <t>2/11/2022 :: 09:52:28 AM / 09:56:45 AM :: 00:04:17 :: 00:12:34</t>
  </si>
  <si>
    <t>2/23/2022 :: 09:14:45 AM / 09:14:58 AM :: 00:00:13 :: 19:00:53</t>
  </si>
  <si>
    <t>2/16/2022 :: 08:41:52 AM / 08:42:04 AM :: 00:00:12 :: 17:31:57</t>
  </si>
  <si>
    <t>2/22/2022 :: 11:13:55 AM / 11:31:07 AM :: 00:17:12 :: 00:00:04</t>
  </si>
  <si>
    <t>2/15/2022 :: 03:07:53 PM / 03:09:15 PM :: 00:01:22 :: 00:39:44</t>
  </si>
  <si>
    <t xml:space="preserve">Besser Company                </t>
  </si>
  <si>
    <t>2/21/2022 :: 09:32:49 AM / 09:32:56 AM :: 00:00:07 :: 16:48:32</t>
  </si>
  <si>
    <t>2/14/2022 :: 09:09:41 AM / 09:16:27 AM :: 00:06:46 :: 00:17:14</t>
  </si>
  <si>
    <t xml:space="preserve">MDOT ATLANTA                  </t>
  </si>
  <si>
    <t>2/18/2022 :: 08:48:46 AM / 09:03:30 AM :: 00:14:44 :: 00:02:47</t>
  </si>
  <si>
    <t>2/11/2022 :: 09:17:04 AM / 09:39:54 AM :: 00:22:50 :: 00:12:53</t>
  </si>
  <si>
    <t xml:space="preserve">CLIFF'S FAIRVIEW GARAGE       </t>
  </si>
  <si>
    <t>2/24/2022 :: 09:14:45 AM / 09:38:42 AM :: 00:23:57 :: 00:00:04</t>
  </si>
  <si>
    <t>2/17/2022 :: 08:39:57 AM / 08:50:47 AM :: 00:10:50 :: 19:44:07</t>
  </si>
  <si>
    <t>2/10/2022 :: 09:59:39 AM / 09:59:46 AM :: 00:00:07 :: 00:00:08</t>
  </si>
  <si>
    <t>2/22/2022 :: 10:13:48 AM / 10:13:56 AM :: 00:00:08 :: 00:00:04</t>
  </si>
  <si>
    <t>2/15/2022 :: 09:32:45 AM / 09:33:19 AM :: 00:00:34 :: 00:00:03</t>
  </si>
  <si>
    <t>2/21/2022 :: 03:18:08 PM / 03:18:20 PM :: 00:00:12 :: 00:35:41</t>
  </si>
  <si>
    <t>2/14/2022 :: 08:43:43 AM / 08:52:27 AM :: 00:08:44 :: 16:30:56</t>
  </si>
  <si>
    <t xml:space="preserve">Bernard Building - Hillman    </t>
  </si>
  <si>
    <t>2/11/2022 :: 09:01:52 AM / 09:04:11 AM :: 00:02:19 :: 00:00:34</t>
  </si>
  <si>
    <t>2/22/2022 :: 10:13:59 AM / 11:10:24 AM :: 00:56:25 :: 00:00:03</t>
  </si>
  <si>
    <t>2/15/2022 :: 09:32:35 AM / 09:32:42 AM :: 00:00:07 :: 00:00:02</t>
  </si>
  <si>
    <t>2/22/2022 :: 10:13:31 AM / 10:13:44 AM :: 00:00:13 :: 00:00:02</t>
  </si>
  <si>
    <t>2/15/2022 :: 09:32:26 AM / 09:32:33 AM :: 00:00:07 :: 00:02:18</t>
  </si>
  <si>
    <t>2/23/2022 :: 01:18:31 PM / 01:18:38 PM :: 00:00:07 :: 00:23:48</t>
  </si>
  <si>
    <t>2/22/2022 :: 09:51:07 AM / 10:13:29 AM :: 00:22:22 :: 18:32:47</t>
  </si>
  <si>
    <t>2/15/2022 :: 09:30:00 AM / 09:30:08 AM :: 00:00:08 :: 17:11:49</t>
  </si>
  <si>
    <t>2/22/2022 :: 02:03:01 PM / 02:13:03 PM :: 00:10:02 :: 00:26:32</t>
  </si>
  <si>
    <t>2/22/2022 :: 02:35:03 PM / 02:43:03 PM :: 00:08:00 :: 00:22:00</t>
  </si>
  <si>
    <t>2/15/2022 :: 03:10:33 PM / 03:27:33 PM :: 00:17:00 :: 00:16:59</t>
  </si>
  <si>
    <t>2/15/2022 :: 02:48:39 PM / 02:53:34 PM :: 00:04:55 :: 00:01:59</t>
  </si>
  <si>
    <t>2/22/2022 :: 12:58:24 PM / 01:04:47 PM :: 00:06:23 :: 00:38:08</t>
  </si>
  <si>
    <t>2/15/2022 :: 01:55:15 PM / 02:11:23 PM :: 00:16:08 :: 00:11:28</t>
  </si>
  <si>
    <t>2/15/2022 :: 02:36:21 PM / 02:46:40 PM :: 00:10:19 :: 00:01:12</t>
  </si>
  <si>
    <t xml:space="preserve">E &amp; T Party Store             </t>
  </si>
  <si>
    <t>2/22/2022 :: 01:35:11 PM / 01:36:29 PM :: 00:01:18 :: 00:06:58</t>
  </si>
  <si>
    <t>2/22/2022 :: 01:19:10 PM / 01:28:13 PM :: 00:09:03 :: 00:01:37</t>
  </si>
  <si>
    <t>2/15/2022 :: 02:30:59 PM / 02:35:09 PM :: 00:04:10 :: 00:19:36</t>
  </si>
  <si>
    <t>2/22/2022 :: 01:06:38 PM / 01:17:33 PM :: 00:10:55 :: 00:01:51</t>
  </si>
  <si>
    <t xml:space="preserve">Calcite Credit Union - Posen  </t>
  </si>
  <si>
    <t>2/16/2022 :: 01:26:41 PM / 01:47:37 PM :: 00:20:56 :: 00:04:03</t>
  </si>
  <si>
    <t xml:space="preserve">Don's Tractor Sales           </t>
  </si>
  <si>
    <t>2/16/2022 :: 01:15:34 PM / 01:22:38 PM :: 00:07:04 :: 00:08:00</t>
  </si>
  <si>
    <t xml:space="preserve">Switzer Vet Clinic            </t>
  </si>
  <si>
    <t>2/21/2022 :: 04:07:26 PM / 04:09:06 PM :: 00:01:40 :: 00:01:26</t>
  </si>
  <si>
    <t>2/14/2022 :: 04:59:12 PM / 04:59:27 PM :: 00:00:15 :: 00:00:26</t>
  </si>
  <si>
    <t xml:space="preserve">Downtown Union 76             </t>
  </si>
  <si>
    <t>2/21/2022 :: 03:54:17 PM / 04:06:00 PM :: 00:11:43 :: 01:20:31</t>
  </si>
  <si>
    <t>2/14/2022 :: 04:58:27 PM / 04:58:46 PM :: 00:00:19 :: 01:47:20</t>
  </si>
  <si>
    <t xml:space="preserve">Alpena Electric Motor Service </t>
  </si>
  <si>
    <t>2/15/2022 :: 01:40:24 PM / 01:43:47 PM :: 00:03:23 :: 00:07:49</t>
  </si>
  <si>
    <t xml:space="preserve">Chee Peng Restaurant          </t>
  </si>
  <si>
    <t>2/15/2022 :: 01:24:44 PM / 01:32:35 PM :: 00:07:51 :: 00:00:05</t>
  </si>
  <si>
    <t>2/16/2022 :: 12:16:57 PM / 12:39:39 PM :: 00:22:42 :: 00:05:09</t>
  </si>
  <si>
    <t>2/24/2022 :: 04:08:44 PM / 04:24:52 PM :: 00:16:08 :: 01:32:06</t>
  </si>
  <si>
    <t>2/17/2022 :: 04:44:00 PM / 04:47:46 PM :: 00:03:46 :: 01:24:53</t>
  </si>
  <si>
    <t>2/10/2022 :: 05:11:42 PM / 05:11:59 PM :: 00:00:17 :: 00:00:10</t>
  </si>
  <si>
    <t xml:space="preserve">Hideaway Bar                  </t>
  </si>
  <si>
    <t>2/24/2022 :: 04:42:21 PM / 04:50:19 PM :: 00:07:58 :: 00:06:00</t>
  </si>
  <si>
    <t>2/10/2022 :: 05:11:18 PM / 05:11:32 PM :: 00:00:14 :: 00:53:58</t>
  </si>
  <si>
    <t>2/14/2022 :: 03:07:04 PM / 03:11:07 PM :: 00:04:03 :: 00:28:27</t>
  </si>
  <si>
    <t>2/16/2022 :: 12:08:12 PM / 12:11:48 PM :: 00:03:36 :: 00:03:23</t>
  </si>
  <si>
    <t xml:space="preserve">Hillman Senior Center         </t>
  </si>
  <si>
    <t>2/21/2022 :: 12:46:51 PM / 01:35:27 PM :: 00:48:36 :: 00:24:46</t>
  </si>
  <si>
    <t>2/14/2022 :: 02:13:36 PM / 02:38:37 PM :: 00:25:01 :: 00:35:17</t>
  </si>
  <si>
    <t>2/24/2022 :: 04:26:25 PM / 04:36:21 PM :: 00:09:56 :: 00:01:33</t>
  </si>
  <si>
    <t>2/10/2022 :: 05:54:45 PM / 05:59:27 PM :: 00:04:42 :: 00:42:46</t>
  </si>
  <si>
    <t>2/16/2022 :: 12:04:38 PM / 12:04:49 PM :: 00:00:11 :: 00:07:13</t>
  </si>
  <si>
    <t xml:space="preserve">M-DOT HILLMAN                 </t>
  </si>
  <si>
    <t>2/15/2022 :: 01:24:11 PM / 01:24:39 PM :: 00:00:28 :: 00:38:06</t>
  </si>
  <si>
    <t>2/14/2022 :: 01:10:25 PM / 01:13:38 PM :: 00:03:13 :: 00:11:09</t>
  </si>
  <si>
    <t>2/21/2022 :: 12:19:45 PM / 12:22:05 PM :: 00:02:20 :: 00:09:06</t>
  </si>
  <si>
    <t>2/14/2022 :: 01:16:48 PM / 01:22:43 PM :: 00:05:55 :: 00:03:10</t>
  </si>
  <si>
    <t>2/14/2022 :: 01:38:11 PM / 01:38:19 PM :: 00:00:08 :: 00:15:28</t>
  </si>
  <si>
    <t xml:space="preserve">INLAND TRANSMISSIONS          </t>
  </si>
  <si>
    <t>2/16/2022 :: 11:57:03 AM / 11:57:25 AM :: 00:00:22 :: 00:02:13</t>
  </si>
  <si>
    <t xml:space="preserve">Thunder Bay Health-Hillman    </t>
  </si>
  <si>
    <t>2/21/2022 :: 11:57:32 AM / 12:10:39 PM :: 00:13:07 :: 00:03:02</t>
  </si>
  <si>
    <t>2/14/2022 :: 12:38:35 PM / 12:59:16 PM :: 00:20:41 :: 00:00:18</t>
  </si>
  <si>
    <t>2/14/2022 :: 12:35:36 PM / 12:38:17 PM :: 00:02:41 :: 00:00:13</t>
  </si>
  <si>
    <t>2/16/2022 :: 11:38:51 AM / 11:54:50 AM :: 00:15:59 :: 00:44:03</t>
  </si>
  <si>
    <t xml:space="preserve">HILLMAN IMAGING DEPT. </t>
  </si>
  <si>
    <t>2/21/2022 :: 11:30:59 AM / 11:54:30 AM :: 00:23:31 :: 00:08:49</t>
  </si>
  <si>
    <t>2/14/2022 :: 12:24:12 PM / 12:35:23 PM :: 00:11:11 :: 00:00:06</t>
  </si>
  <si>
    <t xml:space="preserve">Wilson's Rivers Edge          </t>
  </si>
  <si>
    <t>2/21/2022 :: 11:17:46 AM / 11:22:10 AM :: 00:04:24 :: 00:10:54</t>
  </si>
  <si>
    <t>2/16/2022 :: 12:54:15 PM / 01:07:34 PM :: 00:13:19 :: 00:14:36</t>
  </si>
  <si>
    <t xml:space="preserve">Little Town Lounge            </t>
  </si>
  <si>
    <t>2/14/2022 :: 12:20:49 PM / 12:24:06 PM :: 00:03:17 :: 00:13:04</t>
  </si>
  <si>
    <t>2/14/2022 :: 12:02:11 PM / 12:07:45 PM :: 00:05:34 :: 00:05:21</t>
  </si>
  <si>
    <t>2/21/2022 :: 10:44:11 AM / 11:06:52 AM :: 00:22:41 :: 00:03:21</t>
  </si>
  <si>
    <t>2/14/2022 :: 11:48:42 AM / 11:56:50 AM :: 00:08:08 :: 00:00:03</t>
  </si>
  <si>
    <t xml:space="preserve">Indian River Shell Oil        </t>
  </si>
  <si>
    <t>2/15/2022 :: 12:38:40 PM / 12:46:05 PM :: 00:07:25 :: 00:00:09</t>
  </si>
  <si>
    <t>HOPE SHORES ALLIANCE</t>
  </si>
  <si>
    <t>2/16/2022 :: 10:47:41 AM / 10:53:56 AM :: 00:06:15 :: 00:03:35</t>
  </si>
  <si>
    <t>2/16/2022 :: 10:54:05 AM / 10:54:48 AM :: 00:00:43 :: 00:00:09</t>
  </si>
  <si>
    <t>2/16/2022 :: 10:29:42 AM / 10:32:18 AM :: 00:02:36 :: 00:31:49</t>
  </si>
  <si>
    <t>2/22/2022 :: 11:58:43 AM / 12:20:16 PM :: 00:21:33 :: 00:03:45</t>
  </si>
  <si>
    <t>2/15/2022 :: 12:28:00 PM / 12:38:31 PM :: 00:10:31 :: 00:05:50</t>
  </si>
  <si>
    <t xml:space="preserve">Lighthouse Restaurant         </t>
  </si>
  <si>
    <t>2/21/2022 :: 10:24:21 AM / 10:40:50 AM :: 00:16:29 :: 00:21:38</t>
  </si>
  <si>
    <t>2/14/2022 :: 11:24:05 AM / 11:48:39 AM :: 00:24:34 :: 00:31:05</t>
  </si>
  <si>
    <t>2/22/2022 :: 11:41:48 AM / 11:54:58 AM :: 00:13:10 :: 00:03:20</t>
  </si>
  <si>
    <t xml:space="preserve">Calcite Credit Union - R.C.   </t>
  </si>
  <si>
    <t>2/23/2022 :: 03:24:18 PM / 03:24:25 PM :: 00:00:07 :: 00:44:24</t>
  </si>
  <si>
    <t>2/18/2022 :: 11:58:11 AM / 11:58:30 AM :: 00:00:19 :: 00:42:45</t>
  </si>
  <si>
    <t>2/11/2022 :: 02:11:40 PM / 02:18:52 PM :: 00:07:12 :: 00:37:31</t>
  </si>
  <si>
    <t>LUTZ AUTO REPAIR LLC</t>
  </si>
  <si>
    <t>2/22/2022 :: 11:35:21 AM / 11:38:28 AM :: 00:03:07 :: 00:03:26</t>
  </si>
  <si>
    <t>2/15/2022 :: 12:18:23 PM / 12:22:10 PM :: 00:03:47 :: 00:02:13</t>
  </si>
  <si>
    <t>2/22/2022 :: 11:22:57 AM / 11:31:55 AM :: 00:08:58 :: 00:05:42</t>
  </si>
  <si>
    <t>2/15/2022 :: 12:15:43 PM / 12:16:10 PM :: 00:00:27 :: 00:16:58</t>
  </si>
  <si>
    <t>2/15/2022 :: 11:55:32 AM / 11:58:45 AM :: 00:03:13 :: 00:18:21</t>
  </si>
  <si>
    <t>2/23/2022 :: 02:37:37 PM / 02:39:54 PM :: 00:02:17 :: 00:34:44</t>
  </si>
  <si>
    <t xml:space="preserve">Straits Area Printing         </t>
  </si>
  <si>
    <t>2/18/2022 :: 11:07:46 AM / 11:15:26 AM :: 00:07:40 :: 00:00:06</t>
  </si>
  <si>
    <t>2/16/2022 :: 10:38:55 AM / 10:44:06 AM :: 00:05:11 :: 00:03:14</t>
  </si>
  <si>
    <t>2/16/2022 :: 10:35:16 AM / 10:35:41 AM :: 00:00:25 :: 00:02:58</t>
  </si>
  <si>
    <t>2/18/2022 :: 11:07:34 AM / 11:07:40 AM :: 00:00:06 :: 00:07:11</t>
  </si>
  <si>
    <t>2/17/2022 :: 03:01:43 PM / 03:19:07 PM :: 00:17:24 :: 00:13:19</t>
  </si>
  <si>
    <t>2/21/2022 :: 09:53:12 AM / 10:02:18 AM :: 00:09:06 :: 00:02:04</t>
  </si>
  <si>
    <t>2/14/2022 :: 10:52:52 AM / 10:53:00 AM :: 00:00:08 :: 00:00:04</t>
  </si>
  <si>
    <t xml:space="preserve">THUNDER BAY HEALTH            </t>
  </si>
  <si>
    <t>2/23/2022 :: 01:49:55 PM / 02:02:53 PM :: 00:12:58 :: 00:03:43</t>
  </si>
  <si>
    <t>2/24/2022 :: 02:28:14 PM / 02:36:38 PM :: 00:08:24 :: 00:26:20</t>
  </si>
  <si>
    <t>2/17/2022 :: 02:41:40 PM / 02:48:24 PM :: 00:06:44 :: 00:07:49</t>
  </si>
  <si>
    <t>2/10/2022 :: 04:15:01 PM / 04:17:20 PM :: 00:02:19 :: 00:26:25</t>
  </si>
  <si>
    <t>2/15/2022 :: 11:28:09 AM / 11:37:11 AM :: 00:09:02 :: 00:01:34</t>
  </si>
  <si>
    <t>2/22/2022 :: 11:12:43 AM / 11:17:15 AM :: 00:04:32 :: 00:03:57</t>
  </si>
  <si>
    <t>2/15/2022 :: 11:11:13 AM / 11:26:35 AM :: 00:15:22 :: 00:01:51</t>
  </si>
  <si>
    <t>2/22/2022 :: 10:56:22 AM / 11:08:46 AM :: 00:12:24 :: 00:03:29</t>
  </si>
  <si>
    <t>2/15/2022 :: 10:54:55 AM / 11:09:22 AM :: 00:14:27 :: 00:00:44</t>
  </si>
  <si>
    <t>2/22/2022 :: 10:52:42 AM / 10:52:53 AM :: 00:00:11 :: 00:09:59</t>
  </si>
  <si>
    <t>2/15/2022 :: 10:43:27 AM / 10:44:26 AM :: 00:00:59 :: 00:04:05</t>
  </si>
  <si>
    <t xml:space="preserve">Mike Lynch Ford               </t>
  </si>
  <si>
    <t>2/21/2022 :: 10:02:34 AM / 10:02:43 AM :: 00:00:09 :: 00:00:05</t>
  </si>
  <si>
    <t>2/14/2022 :: 10:47:08 AM / 10:52:48 AM :: 00:05:40 :: 00:04:03</t>
  </si>
  <si>
    <t>2/24/2022 :: 02:00:35 PM / 02:01:54 PM :: 00:01:19 :: 00:25:37</t>
  </si>
  <si>
    <t>2/10/2022 :: 03:39:01 PM / 03:48:36 PM :: 00:09:35 :: 00:24:36</t>
  </si>
  <si>
    <t>2/24/2022 :: 01:30:28 PM / 01:34:58 PM :: 00:04:30 :: 00:08:05</t>
  </si>
  <si>
    <t>2/17/2022 :: 02:28:11 PM / 02:33:51 PM :: 00:05:40 :: 00:15:05</t>
  </si>
  <si>
    <t>2/10/2022 :: 03:10:33 PM / 03:14:25 PM :: 00:03:52 :: 00:05:41</t>
  </si>
  <si>
    <t>2/24/2022 :: 01:19:00 PM / 01:22:23 PM :: 00:03:23 :: 00:09:29</t>
  </si>
  <si>
    <t>2/17/2022 :: 02:09:37 PM / 02:13:06 PM :: 00:03:29 :: 00:07:59</t>
  </si>
  <si>
    <t>2/10/2022 :: 03:02:52 PM / 03:04:52 PM :: 00:02:00 :: 00:04:34</t>
  </si>
  <si>
    <t>2/22/2022 :: 10:42:21 AM / 10:42:43 AM :: 00:00:22 :: 00:00:05</t>
  </si>
  <si>
    <t>2/15/2022 :: 10:35:05 AM / 10:39:22 AM :: 00:04:17 :: 00:04:01</t>
  </si>
  <si>
    <t>2/15/2022 :: 10:52:34 AM / 10:54:11 AM :: 00:01:37 :: 00:08:08</t>
  </si>
  <si>
    <t>2/22/2022 :: 10:15:41 AM / 10:42:16 AM :: 00:26:35 :: 00:02:05</t>
  </si>
  <si>
    <t>2/15/2022 :: 09:59:41 AM / 10:31:04 AM :: 00:31:23 :: 00:16:34</t>
  </si>
  <si>
    <t>2/22/2022 :: 10:09:52 AM / 10:13:36 AM :: 00:03:44 :: 00:01:48</t>
  </si>
  <si>
    <t>2/15/2022 :: 09:39:44 AM / 09:43:07 AM :: 00:03:23 :: 00:02:58</t>
  </si>
  <si>
    <t>ROGERS CITY EXPRESS STOP 4674</t>
  </si>
  <si>
    <t>2/23/2022 :: 01:37:13 PM / 01:46:12 PM :: 00:08:59 :: 00:03:05</t>
  </si>
  <si>
    <t>2/18/2022 :: 10:36:24 AM / 10:42:07 AM :: 00:05:43 :: 00:00:38</t>
  </si>
  <si>
    <t>2/11/2022 :: 01:29:28 PM / 01:34:09 PM :: 00:04:41 :: 00:21:35</t>
  </si>
  <si>
    <t>2/24/2022 :: 12:55:23 PM / 01:09:31 PM :: 00:14:08 :: 00:05:25</t>
  </si>
  <si>
    <t>2/17/2022 :: 01:42:03 PM / 02:01:38 PM :: 00:19:35 :: 00:03:49</t>
  </si>
  <si>
    <t>2/10/2022 :: 02:53:10 PM / 02:58:18 PM :: 00:05:08 :: 00:13:30</t>
  </si>
  <si>
    <t>2/18/2022 :: 11:00:08 AM / 11:00:23 AM :: 00:00:15 :: 00:18:01</t>
  </si>
  <si>
    <t>2/22/2022 :: 09:56:15 AM / 10:08:04 AM :: 00:11:49 :: 00:00:06</t>
  </si>
  <si>
    <t>2/15/2022 :: 09:30:50 AM / 09:36:46 AM :: 00:05:56 :: 00:00:45</t>
  </si>
  <si>
    <t>2/23/2022 :: 01:22:15 PM / 01:34:08 PM :: 00:11:53 :: 00:02:51</t>
  </si>
  <si>
    <t xml:space="preserve">NICOLET BANK - CHEBOYGAN     </t>
  </si>
  <si>
    <t>2/22/2022 :: 09:48:56 AM / 09:56:09 AM :: 00:07:13 :: 00:00:34</t>
  </si>
  <si>
    <t>2/18/2022 :: 10:35:37 AM / 10:35:46 AM :: 00:00:09 :: 00:10:36</t>
  </si>
  <si>
    <t>2/22/2022 :: 09:46:52 AM / 09:48:22 AM :: 00:01:30 :: 00:30:11</t>
  </si>
  <si>
    <t>2/15/2022 :: 09:28:51 AM / 09:30:05 AM :: 00:01:14 :: 00:36:21</t>
  </si>
  <si>
    <t xml:space="preserve">CURTIS EXCAVATING             </t>
  </si>
  <si>
    <t>2/23/2022 :: 01:07:16 PM / 01:19:24 PM :: 00:12:08 :: 00:00:11</t>
  </si>
  <si>
    <t>2/18/2022 :: 10:24:43 AM / 10:25:01 AM :: 00:00:18 :: 00:09:20</t>
  </si>
  <si>
    <t>2/11/2022 :: 12:57:10 PM / 01:07:53 PM :: 00:10:43 :: 00:01:16</t>
  </si>
  <si>
    <t xml:space="preserve">Modern Pharmacy               </t>
  </si>
  <si>
    <t>2/24/2022 :: 12:20:05 PM / 12:49:58 PM :: 00:29:53 :: 00:51:06</t>
  </si>
  <si>
    <t>2/17/2022 :: 01:06:05 PM / 01:38:14 PM :: 00:32:09 :: 00:47:12</t>
  </si>
  <si>
    <t>2/10/2022 :: 02:31:25 PM / 02:39:40 PM :: 00:08:15 :: 01:05:30</t>
  </si>
  <si>
    <t xml:space="preserve">Louie's Fresh Market          </t>
  </si>
  <si>
    <t>2/24/2022 :: 11:16:24 AM / 11:28:59 AM :: 00:12:35 :: 00:07:39</t>
  </si>
  <si>
    <t>2/17/2022 :: 12:05:42 PM / 12:18:53 PM :: 00:13:11 :: 00:02:37</t>
  </si>
  <si>
    <t>2/10/2022 :: 01:21:30 PM / 01:25:55 PM :: 00:04:25 :: 00:03:01</t>
  </si>
  <si>
    <t>2/23/2022 :: 01:02:49 PM / 01:07:05 PM :: 00:04:16 :: 00:05:31</t>
  </si>
  <si>
    <t>2/11/2022 :: 12:49:03 PM / 12:55:54 PM :: 00:06:51 :: 00:02:36</t>
  </si>
  <si>
    <t xml:space="preserve">FIRST COMMUNITY BANK          </t>
  </si>
  <si>
    <t>2/24/2022 :: 10:49:16 AM / 11:08:45 AM :: 00:19:29 :: 00:03:04</t>
  </si>
  <si>
    <t>2/17/2022 :: 11:43:38 AM / 12:03:05 PM :: 00:19:27 :: 00:08:32</t>
  </si>
  <si>
    <t>2/10/2022 :: 01:15:11 PM / 01:18:29 PM :: 00:03:18 :: 00:15:32</t>
  </si>
  <si>
    <t>2/24/2022 :: 10:31:30 AM / 10:46:12 AM :: 00:14:42 :: 00:10:19</t>
  </si>
  <si>
    <t>2/17/2022 :: 11:20:05 AM / 11:35:06 AM :: 00:15:01 :: 00:19:03</t>
  </si>
  <si>
    <t>2/10/2022 :: 12:50:05 PM / 12:59:39 PM :: 00:09:34 :: 00:00:36</t>
  </si>
  <si>
    <t>2/21/2022 :: 10:02:23 AM / 10:02:29 AM :: 00:00:06 :: 00:00:05</t>
  </si>
  <si>
    <t xml:space="preserve">THUNDER BAY HEALTH - HS       </t>
  </si>
  <si>
    <t>2/22/2022 :: 08:04:08 AM / 08:04:19 AM :: 00:00:11 :: 00:00:19</t>
  </si>
  <si>
    <t>2/15/2022 :: 08:50:08 AM / 08:52:30 AM :: 00:02:22 :: 00:10:46</t>
  </si>
  <si>
    <t>2/15/2022 :: 08:38:56 AM / 08:39:22 AM :: 00:00:26 :: 00:00:14</t>
  </si>
  <si>
    <t>2/23/2022 :: 12:45:15 PM / 12:57:18 PM :: 00:12:03 :: 00:09:28</t>
  </si>
  <si>
    <t>2/18/2022 :: 10:10:08 AM / 10:15:23 AM :: 00:05:15 :: 00:22:05</t>
  </si>
  <si>
    <t>2/11/2022 :: 12:37:25 PM / 12:46:27 PM :: 00:09:02 :: 00:07:57</t>
  </si>
  <si>
    <t>2/23/2022 :: 12:29:19 PM / 12:35:47 PM :: 00:06:28 :: 00:31:11</t>
  </si>
  <si>
    <t>2/11/2022 :: 12:27:58 PM / 12:29:28 PM :: 00:01:30 :: 00:25:18</t>
  </si>
  <si>
    <t>2/24/2022 :: 09:54:58 AM / 10:07:47 AM :: 00:12:49 :: 00:03:15</t>
  </si>
  <si>
    <t>2/17/2022 :: 10:33:08 AM / 10:48:30 AM :: 00:15:22 :: 00:08:49</t>
  </si>
  <si>
    <t>2/10/2022 :: 12:42:01 PM / 12:49:29 PM :: 00:07:28 :: 00:11:03</t>
  </si>
  <si>
    <t>2/17/2022 :: 10:17:03 AM / 10:24:19 AM :: 00:07:16 :: 00:07:01</t>
  </si>
  <si>
    <t>2/21/2022 :: 09:49:10 AM / 09:51:08 AM :: 00:01:58 :: 00:00:03</t>
  </si>
  <si>
    <t>2/24/2022 :: 09:44:57 AM / 09:51:43 AM :: 00:06:46 :: 00:07:07</t>
  </si>
  <si>
    <t>2/10/2022 :: 12:28:49 PM / 12:30:58 PM :: 00:02:09 :: 00:00:04</t>
  </si>
  <si>
    <t xml:space="preserve">MURDICK'S FUDGE ST IGNACE     </t>
  </si>
  <si>
    <t>2/24/2022 :: 10:16:46 AM / 10:21:11 AM :: 00:04:25 :: 00:08:59</t>
  </si>
  <si>
    <t>2/17/2022 :: 10:07:44 AM / 10:10:02 AM :: 00:02:18 :: 00:17:57</t>
  </si>
  <si>
    <t>2/10/2022 :: 12:17:34 PM / 12:28:45 PM :: 00:11:11 :: 00:13:37</t>
  </si>
  <si>
    <t>2/21/2022 :: 09:38:28 AM / 09:49:07 AM :: 00:10:39 :: 00:02:50</t>
  </si>
  <si>
    <t>2/14/2022 :: 10:36:52 AM / 10:43:05 AM :: 00:06:13 :: 00:07:12</t>
  </si>
  <si>
    <t xml:space="preserve">Manzana's Deli                </t>
  </si>
  <si>
    <t>2/21/2022 :: 09:35:07 AM / 09:35:38 AM :: 00:00:31 :: 00:10:39</t>
  </si>
  <si>
    <t xml:space="preserve">City of Onaway - City Hall    </t>
  </si>
  <si>
    <t>2/23/2022 :: 11:51:02 AM / 11:58:08 AM :: 00:07:06 :: 00:07:05</t>
  </si>
  <si>
    <t>2/18/2022 :: 09:42:15 AM / 09:47:47 AM :: 00:05:32 :: 00:03:14</t>
  </si>
  <si>
    <t>2/11/2022 :: 11:57:17 AM / 12:02:40 PM :: 00:05:23 :: 00:08:53</t>
  </si>
  <si>
    <t xml:space="preserve">MACKINAW CITY SHELL OIL       </t>
  </si>
  <si>
    <t>2/23/2022 :: 11:30:31 AM / 11:43:57 AM :: 00:13:26 :: 00:03:26</t>
  </si>
  <si>
    <t>2/18/2022 :: 09:47:54 AM / 09:48:03 AM :: 00:00:09 :: 00:00:07</t>
  </si>
  <si>
    <t>2/18/2022 :: 09:38:54 AM / 09:39:01 AM :: 00:00:07 :: 00:00:06</t>
  </si>
  <si>
    <t>2/18/2022 :: 09:38:08 AM / 09:38:48 AM :: 00:00:40 :: 00:12:08</t>
  </si>
  <si>
    <t>2/11/2022 :: 11:35:09 AM / 11:48:24 AM :: 00:13:15 :: 00:06:13</t>
  </si>
  <si>
    <t>2/15/2022 :: 08:38:31 AM / 08:38:42 AM :: 00:00:11 :: 00:15:47</t>
  </si>
  <si>
    <t>2/21/2022 :: 09:18:45 AM / 09:24:28 AM :: 00:05:43 :: 00:00:24</t>
  </si>
  <si>
    <t>STATE STREET DAIRY</t>
  </si>
  <si>
    <t>2/16/2022 :: 09:52:27 AM / 09:57:53 AM :: 00:05:26 :: 00:06:03</t>
  </si>
  <si>
    <t xml:space="preserve">UNITED WATER WATER FILTRATION </t>
  </si>
  <si>
    <t>2/16/2022 :: 09:32:21 AM / 09:46:24 AM :: 00:14:03 :: 00:17:38</t>
  </si>
  <si>
    <t xml:space="preserve">UNITED WATER RECYCLE PLANT    </t>
  </si>
  <si>
    <t>2/21/2022 :: 09:16:48 AM / 09:18:21 AM :: 00:01:33 :: 00:16:46</t>
  </si>
  <si>
    <t>2/14/2022 :: 10:17:01 AM / 10:29:40 AM :: 00:12:39 :: 00:13:22</t>
  </si>
  <si>
    <t>2/23/2022 :: 11:24:52 AM / 11:27:05 AM :: 00:02:13 :: 00:14:53</t>
  </si>
  <si>
    <t>2/18/2022 :: 09:24:28 AM / 09:26:00 AM :: 00:01:32 :: 00:03:02</t>
  </si>
  <si>
    <t>2/11/2022 :: 11:21:31 AM / 11:28:56 AM :: 00:07:25 :: 00:04:57</t>
  </si>
  <si>
    <t>2/23/2022 :: 11:05:48 AM / 11:09:59 AM :: 00:04:11 :: 00:02:13</t>
  </si>
  <si>
    <t>2/11/2022 :: 11:09:13 AM / 11:16:34 AM :: 00:07:21 :: 00:07:44</t>
  </si>
  <si>
    <t xml:space="preserve">Key Hole Bar                  </t>
  </si>
  <si>
    <t>2/21/2022 :: 08:35:52 AM / 09:00:02 AM :: 00:24:10 :: 00:00:55</t>
  </si>
  <si>
    <t>2/14/2022 :: 09:39:14 AM / 10:03:39 AM :: 00:24:25 :: 00:02:57</t>
  </si>
  <si>
    <t xml:space="preserve">ALPENA FOOD MART - ONAWAY     </t>
  </si>
  <si>
    <t>2/22/2022 :: 08:47:48 AM / 09:16:41 AM :: 00:28:53 :: 00:43:29</t>
  </si>
  <si>
    <t xml:space="preserve">O.N. Minerals                 </t>
  </si>
  <si>
    <t>2/16/2022 :: 09:10:11 AM / 09:14:43 AM :: 00:04:32 :: 00:09:29</t>
  </si>
  <si>
    <t xml:space="preserve">MEDILODGE OF GREENVIEW       </t>
  </si>
  <si>
    <t>2/22/2022 :: 07:48:11 AM / 07:51:33 AM :: 00:03:22 :: 00:11:10</t>
  </si>
  <si>
    <t>2/18/2022 :: 09:20:38 AM / 09:21:26 AM :: 00:00:48 :: 00:07:13</t>
  </si>
  <si>
    <t xml:space="preserve">Marshall's Fudge              </t>
  </si>
  <si>
    <t>2/16/2022 :: 08:57:19 AM / 09:00:42 AM :: 00:03:23 :: 00:02:12</t>
  </si>
  <si>
    <t xml:space="preserve">CLIFF ANSCHUETZ CHEVY - BODY  </t>
  </si>
  <si>
    <t>2/21/2022 :: 08:29:27 AM / 08:34:57 AM :: 00:05:30 :: 00:03:47</t>
  </si>
  <si>
    <t>2/14/2022 :: 09:28:50 AM / 09:36:17 AM :: 00:07:27 :: 00:00:10</t>
  </si>
  <si>
    <t>2/16/2022 :: 08:37:18 AM / 08:55:07 AM :: 00:17:49 :: 00:08:13</t>
  </si>
  <si>
    <t>2/21/2022 :: 08:19:15 AM / 08:25:40 AM :: 00:06:25 :: 00:03:03</t>
  </si>
  <si>
    <t>2/14/2022 :: 09:27:11 AM / 09:28:40 AM :: 00:01:29 :: 00:11:28</t>
  </si>
  <si>
    <t xml:space="preserve">VILLAGE CORNER PARTY STORE    </t>
  </si>
  <si>
    <t>2/24/2022 :: 09:19:19 AM / 09:37:50 AM :: 00:18:31 :: 00:00:12</t>
  </si>
  <si>
    <t>2/17/2022 :: 10:49:32 AM / 11:01:02 AM :: 00:11:30 :: 00:01:02</t>
  </si>
  <si>
    <t>2/10/2022 :: 11:55:24 AM / 12:03:57 PM :: 00:08:33 :: 00:26:41</t>
  </si>
  <si>
    <t xml:space="preserve">Village Inn  - St. Ignace     </t>
  </si>
  <si>
    <t>2/18/2022 :: 08:58:01 AM / 09:07:46 AM :: 00:09:45 :: 00:00:21</t>
  </si>
  <si>
    <t>2/11/2022 :: 10:38:28 AM / 11:01:29 AM :: 00:23:01 :: 00:02:48</t>
  </si>
  <si>
    <t>THE WHITE BUFFALO</t>
  </si>
  <si>
    <t>2/16/2022 :: 08:02:36 AM / 08:08:18 AM :: 00:05:42 :: 16:27:07</t>
  </si>
  <si>
    <t xml:space="preserve">Great Northern Food           </t>
  </si>
  <si>
    <t>2/21/2022 :: 08:12:45 AM / 08:16:12 AM :: 00:03:27 :: 00:07:05</t>
  </si>
  <si>
    <t>2/14/2022 :: 09:08:08 AM / 09:15:43 AM :: 00:07:35 :: 00:06:54</t>
  </si>
  <si>
    <t xml:space="preserve">Woodwind Restaurant           </t>
  </si>
  <si>
    <t>2/23/2022 :: 10:45:45 AM / 11:03:35 AM :: 00:17:50 :: 00:23:52</t>
  </si>
  <si>
    <t>2/18/2022 :: 09:10:03 AM / 09:13:25 AM :: 00:03:22 :: 00:02:17</t>
  </si>
  <si>
    <t>2/11/2022 :: 10:21:00 AM / 10:35:40 AM :: 00:14:40 :: 00:23:58</t>
  </si>
  <si>
    <t xml:space="preserve">Dixie Saloon Food &amp; Spirits   </t>
  </si>
  <si>
    <t>2/18/2022 :: 08:57:31 AM / 08:57:40 AM :: 00:00:09 :: 00:22:00</t>
  </si>
  <si>
    <t xml:space="preserve">American Legion Post 159      </t>
  </si>
  <si>
    <t>2/22/2022 :: 07:36:45 AM / 07:37:01 AM :: 00:00:16 :: 00:00:06</t>
  </si>
  <si>
    <t>2/15/2022 :: 03:33:15 PM / 03:35:29 PM :: 00:02:14 :: 00:05:42</t>
  </si>
  <si>
    <t xml:space="preserve">Alpena News                   </t>
  </si>
  <si>
    <t>2/23/2022 :: 10:03:47 AM / 10:21:53 AM :: 00:18:06 :: 00:03:48</t>
  </si>
  <si>
    <t>2/18/2022 :: 08:35:14 AM / 08:35:31 AM :: 00:00:17 :: 00:05:59</t>
  </si>
  <si>
    <t>2/11/2022 :: 09:41:55 AM / 09:57:02 AM :: 00:15:07 :: 00:03:34</t>
  </si>
  <si>
    <t>2/23/2022 :: 09:52:36 AM / 09:59:59 AM :: 00:07:23 :: 00:02:07</t>
  </si>
  <si>
    <t>2/18/2022 :: 08:24:12 AM / 08:29:15 AM :: 00:05:03 :: 00:02:27</t>
  </si>
  <si>
    <t>2/11/2022 :: 09:33:33 AM / 09:38:21 AM :: 00:04:48 :: 00:02:27</t>
  </si>
  <si>
    <t>2/23/2022 :: 09:15:21 AM / 09:50:29 AM :: 00:35:08 :: 00:01:41</t>
  </si>
  <si>
    <t>2/18/2022 :: 08:04:00 AM / 08:21:45 AM :: 00:17:45 :: 00:01:29</t>
  </si>
  <si>
    <t>2/11/2022 :: 09:07:31 AM / 09:31:06 AM :: 00:23:35 :: 00:02:25</t>
  </si>
  <si>
    <t>2/24/2022 :: 09:00:08 AM / 09:19:07 AM :: 00:18:59 :: 00:07:30</t>
  </si>
  <si>
    <t>2/17/2022 :: 09:47:43 AM / 09:49:47 AM :: 00:02:04 :: 00:07:47</t>
  </si>
  <si>
    <t>2/10/2022 :: 11:18:05 AM / 11:28:43 AM :: 00:10:38 :: 00:10:48</t>
  </si>
  <si>
    <t xml:space="preserve">MDOT-St. Ignace               </t>
  </si>
  <si>
    <t>2/22/2022 :: 07:53:57 AM / 08:03:49 AM :: 00:09:52 :: 00:02:24</t>
  </si>
  <si>
    <t>2/15/2022 :: 08:13:21 AM / 08:22:44 AM :: 00:09:23 :: 00:07:00</t>
  </si>
  <si>
    <t>2/22/2022 :: 07:29:17 AM / 07:36:39 AM :: 00:07:22 :: 00:02:57</t>
  </si>
  <si>
    <t>2/22/2022 :: 07:20:21 AM / 07:26:20 AM :: 00:05:59 :: 00:22:21</t>
  </si>
  <si>
    <t xml:space="preserve">AMOS MANUFACTURING            </t>
  </si>
  <si>
    <t>2/15/2022 :: 07:58:55 AM / 08:06:21 AM :: 00:07:26 :: 00:02:33</t>
  </si>
  <si>
    <t xml:space="preserve">Metal - Tech                  </t>
  </si>
  <si>
    <t>2/23/2022 :: 09:05:41 AM / 09:13:40 AM :: 00:07:59 :: 00:08:37</t>
  </si>
  <si>
    <t>2/18/2022 :: 07:56:09 AM / 08:02:31 AM :: 00:06:22 :: 00:04:47</t>
  </si>
  <si>
    <t>2/11/2022 :: 08:57:26 AM / 09:05:06 AM :: 00:07:40 :: 00:01:30</t>
  </si>
  <si>
    <t>2/24/2022 :: 08:34:42 AM / 08:52:38 AM :: 00:17:56 :: 17:10:17</t>
  </si>
  <si>
    <t>2/17/2022 :: 08:46:26 AM / 09:39:56 AM :: 00:53:30 :: 18:58:49</t>
  </si>
  <si>
    <t>2/10/2022 :: 10:40:22 AM / 11:07:17 AM :: 00:26:55 :: 00:00:00</t>
  </si>
  <si>
    <t>2/15/2022 :: 07:53:04 AM / 07:56:22 AM :: 00:03:18 :: 00:00:38</t>
  </si>
  <si>
    <t>2/15/2022 :: 07:47:32 AM / 07:52:26 AM :: 00:04:54 :: 00:15:00</t>
  </si>
  <si>
    <t>2/21/2022 :: 02:30:14 PM / 02:33:46 PM :: 00:03:32 :: 00:54:47</t>
  </si>
  <si>
    <t xml:space="preserve">Eagles - Millersburg          </t>
  </si>
  <si>
    <t>2/16/2022 :: 08:14:37 AM / 08:29:05 AM :: 00:14:28 :: 00:06:19</t>
  </si>
  <si>
    <t xml:space="preserve">Magnaloy Coupling             </t>
  </si>
  <si>
    <t>2/23/2022 :: 08:53:14 AM / 08:57:04 AM :: 00:03:50 :: 00:55:44</t>
  </si>
  <si>
    <t>2/18/2022 :: 07:48:26 AM / 07:51:22 AM :: 00:02:56 :: 00:38:33</t>
  </si>
  <si>
    <t>2/11/2022 :: 08:39:13 AM / 08:44:37 AM :: 00:05:24 :: 00:48:59</t>
  </si>
  <si>
    <t>2/22/2022 :: 06:47:32 AM / 06:58:00 AM :: 00:10:28 :: 00:00:29</t>
  </si>
  <si>
    <t xml:space="preserve">P.M.I.                        </t>
  </si>
  <si>
    <t>2/21/2022 :: 07:37:00 AM / 07:58:39 AM :: 00:21:39 :: 19:38:30</t>
  </si>
  <si>
    <t>2/14/2022 :: 08:37:51 AM / 09:01:14 AM :: 00:23:23 :: 00:18:40</t>
  </si>
  <si>
    <t>2/23/2022 :: 07:56:54 AM / 07:57:30 AM :: 00:00:36 :: 17:13:51</t>
  </si>
  <si>
    <t>2/18/2022 :: 07:07:43 AM / 07:09:53 AM :: 00:02:10 :: 14:19:57</t>
  </si>
  <si>
    <t>2/11/2022 :: 07:44:42 AM / 07:50:14 AM :: 00:05:32 :: 13:45:15</t>
  </si>
  <si>
    <t xml:space="preserve">Cadillac Products             </t>
  </si>
  <si>
    <t>2/22/2022 :: 06:27:00 AM / 06:47:03 AM :: 00:20:03 :: 00:00:04</t>
  </si>
  <si>
    <t>2/15/2022 :: 07:19:56 AM / 07:32:32 AM :: 00:12:36 :: 00:00:06</t>
  </si>
  <si>
    <t xml:space="preserve">Shalla's                      </t>
  </si>
  <si>
    <t>2/14/2022 :: 08:05:20 AM / 08:19:11 AM :: 00:13:51 :: 00:00:44</t>
  </si>
  <si>
    <t>2/21/2022 :: 07:58:47 AM / 08:04:38 AM :: 00:05:51 :: 00:00:08</t>
  </si>
  <si>
    <t>2/22/2022 :: 06:26:44 AM / 06:26:56 AM :: 00:00:12 :: 14:17:38</t>
  </si>
  <si>
    <t>2/15/2022 :: 07:19:41 AM / 07:19:50 AM :: 00:00:09 :: 14:20:14</t>
  </si>
  <si>
    <t>2/21/2022 :: 08:05:27 AM / 08:05:40 AM :: 00:00:13 :: 00:00:49</t>
  </si>
  <si>
    <t>2/14/2022 :: 08:04:27 AM / 08:04:36 AM :: 00:00:09 :: 17:45:35</t>
  </si>
  <si>
    <t>2/11/2022 :: 08:55:44 AM / 08:55:56 AM :: 00:00:12 :: 00:00:19</t>
  </si>
  <si>
    <t>2/11/2022 :: 08:51:33 AM / 08:55:25 AM :: 00:03:52 :: 00:06:56</t>
  </si>
  <si>
    <t>MAIN STREET FITNESS</t>
  </si>
  <si>
    <t>2/17/2022 :: 03:02:33 PM / 03:07:53 PM :: 00:05:20 :: 01:09:12</t>
  </si>
  <si>
    <t xml:space="preserve">J &amp; J Bar &amp; Grille            </t>
  </si>
  <si>
    <t>2/21/2022 :: 12:57:45 PM / 01:14:15 PM :: 00:16:30 :: 00:09:43</t>
  </si>
  <si>
    <t>2/14/2022 :: 01:49:35 PM / 02:05:42 PM :: 00:16:07 :: 01:05:46</t>
  </si>
  <si>
    <t>2/21/2022 :: 12:41:31 PM / 12:48:02 PM :: 00:06:31 :: 01:04:37</t>
  </si>
  <si>
    <t>2/14/2022 :: 09:21:16 AM / 09:30:06 AM :: 00:08:50 :: 00:06:28</t>
  </si>
  <si>
    <t>2/14/2022 :: 09:43:11 AM / 10:06:11 AM :: 00:23:00 :: 00:13:05</t>
  </si>
  <si>
    <t xml:space="preserve">E3 EVENTS </t>
  </si>
  <si>
    <t>2/21/2022 :: 08:41:07 AM / 08:58:47 AM :: 00:17:40 :: 00:03:55</t>
  </si>
  <si>
    <t>2/21/2022 :: 11:36:36 AM / 11:36:54 AM :: 00:00:18 :: 00:00:04</t>
  </si>
  <si>
    <t>2/14/2022 :: 12:43:32 PM / 12:43:49 PM :: 00:00:17 :: 00:00:11</t>
  </si>
  <si>
    <t>2/21/2022 :: 11:10:54 AM / 11:36:32 AM :: 00:25:38 :: 00:01:21</t>
  </si>
  <si>
    <t>2/14/2022 :: 12:27:21 PM / 12:43:21 PM :: 00:16:00 :: 00:01:34</t>
  </si>
  <si>
    <t xml:space="preserve">Forwards - Gaylord South 144  </t>
  </si>
  <si>
    <t>2/21/2022 :: 10:50:57 AM / 11:09:33 AM :: 00:18:36 :: 00:02:21</t>
  </si>
  <si>
    <t>2/14/2022 :: 12:13:36 PM / 12:25:47 PM :: 00:12:11 :: 00:02:24</t>
  </si>
  <si>
    <t>2/21/2022 :: 10:28:27 AM / 10:48:36 AM :: 00:20:09 :: 00:05:25</t>
  </si>
  <si>
    <t>2/14/2022 :: 11:55:57 AM / 12:11:12 PM :: 00:15:15 :: 00:07:34</t>
  </si>
  <si>
    <t xml:space="preserve">WAGAR MOTOR SALES SERVICE     </t>
  </si>
  <si>
    <t>2/21/2022 :: 08:37:04 AM / 08:37:12 AM :: 00:00:08 :: 00:01:11</t>
  </si>
  <si>
    <t>2/21/2022 :: 10:13:12 AM / 10:23:02 AM :: 00:09:50 :: 00:03:39</t>
  </si>
  <si>
    <t xml:space="preserve">Mid-North Printing            </t>
  </si>
  <si>
    <t>2/14/2022 :: 11:33:59 AM / 11:48:23 AM :: 00:14:24 :: 00:05:02</t>
  </si>
  <si>
    <t xml:space="preserve">Bronco Oil                    </t>
  </si>
  <si>
    <t>2/24/2022 :: 03:25:46 PM / 03:30:11 PM :: 00:04:25 :: 00:30:35</t>
  </si>
  <si>
    <t>2/10/2022 :: 02:27:43 PM / 02:38:00 PM :: 00:10:17 :: 00:34:03</t>
  </si>
  <si>
    <t>2/21/2022 :: 10:02:31 AM / 10:09:33 AM :: 00:07:02 :: 00:07:38</t>
  </si>
  <si>
    <t xml:space="preserve">Gaylord Eye Care Center       </t>
  </si>
  <si>
    <t>2/24/2022 :: 02:26:23 PM / 02:55:11 PM :: 00:28:48 :: 00:01:31</t>
  </si>
  <si>
    <t>2/10/2022 :: 01:50:21 PM / 01:53:40 PM :: 00:03:19 :: 00:24:12</t>
  </si>
  <si>
    <t xml:space="preserve">Mikado Tavern                 </t>
  </si>
  <si>
    <t>2/24/2022 :: 02:07:23 PM / 02:14:50 PM :: 00:07:27 :: 00:16:42</t>
  </si>
  <si>
    <t xml:space="preserve">American Legion #254          </t>
  </si>
  <si>
    <t>2/24/2022 :: 02:16:53 PM / 02:24:52 PM :: 00:07:59 :: 00:02:03</t>
  </si>
  <si>
    <t xml:space="preserve">Mikado Market                 </t>
  </si>
  <si>
    <t>2/21/2022 :: 09:47:02 AM / 09:54:53 AM :: 00:07:51 :: 00:05:28</t>
  </si>
  <si>
    <t>2/14/2022 :: 11:10:29 AM / 11:18:13 AM :: 00:07:44 :: 00:02:40</t>
  </si>
  <si>
    <t>2/14/2022 :: 11:22:01 AM / 11:28:57 AM :: 00:06:56 :: 00:03:48</t>
  </si>
  <si>
    <t>2/14/2022 :: 10:58:40 AM / 11:07:49 AM :: 00:09:09 :: 00:00:05</t>
  </si>
  <si>
    <t xml:space="preserve">NORTHEAST MI CONSORTIUM </t>
  </si>
  <si>
    <t>2/22/2022 :: 12:39:39 PM / 01:01:56 PM :: 00:22:17 :: 00:01:26</t>
  </si>
  <si>
    <t xml:space="preserve">North End Restaruant          </t>
  </si>
  <si>
    <t>2/22/2022 :: 12:29:57 PM / 12:38:13 PM :: 00:08:16 :: 00:00:03</t>
  </si>
  <si>
    <t>2/15/2022 :: 12:59:47 PM / 01:09:47 PM :: 00:10:00 :: 00:09:59</t>
  </si>
  <si>
    <t xml:space="preserve">QUICK &amp; CONVENIENT STORE      </t>
  </si>
  <si>
    <t>2/23/2022 :: 12:10:46 PM / 12:16:05 PM :: 00:05:19 :: 00:21:37</t>
  </si>
  <si>
    <t>2/16/2022 :: 12:08:12 PM / 12:15:50 PM :: 00:07:38 :: 00:09:35</t>
  </si>
  <si>
    <t xml:space="preserve">Joe's Bar                     </t>
  </si>
  <si>
    <t>2/23/2022 :: 02:16:47 PM / 02:38:50 PM :: 00:22:03 :: 00:05:13</t>
  </si>
  <si>
    <t>2/16/2022 :: 01:28:20 PM / 01:46:10 PM :: 00:17:50 :: 00:00:08</t>
  </si>
  <si>
    <t xml:space="preserve">Big Boy Ripley                </t>
  </si>
  <si>
    <t>2/23/2022 :: 01:46:02 PM / 01:52:15 PM :: 00:06:13 :: 00:04:59</t>
  </si>
  <si>
    <t xml:space="preserve">WMCR                          </t>
  </si>
  <si>
    <t>2/16/2022 :: 11:48:45 AM / 11:58:37 AM :: 00:09:52 :: 00:06:17</t>
  </si>
  <si>
    <t xml:space="preserve">PCI - 2nd Ave.                </t>
  </si>
  <si>
    <t>2/24/2022 :: 01:50:33 PM / 01:50:41 PM :: 00:00:08 :: 00:13:31</t>
  </si>
  <si>
    <t>2/17/2022 :: 01:44:09 PM / 01:53:21 PM :: 00:09:12 :: 00:04:48</t>
  </si>
  <si>
    <t>2/10/2022 :: 01:20:03 PM / 01:26:09 PM :: 00:06:06 :: 00:05:05</t>
  </si>
  <si>
    <t>2/23/2022 :: 01:52:55 PM / 02:01:41 PM :: 00:08:46 :: 00:00:40</t>
  </si>
  <si>
    <t>2/16/2022 :: 12:45:08 PM / 12:51:30 PM :: 00:06:22 :: 00:29:18</t>
  </si>
  <si>
    <t xml:space="preserve">Latitudes                     </t>
  </si>
  <si>
    <t>2/24/2022 :: 01:30:47 PM / 01:37:02 PM :: 00:06:15 :: 00:04:57</t>
  </si>
  <si>
    <t>2/17/2022 :: 01:32:36 PM / 01:39:21 PM :: 00:06:45 :: 00:04:07</t>
  </si>
  <si>
    <t>2/10/2022 :: 01:06:42 PM / 01:14:58 PM :: 00:08:16 :: 00:06:11</t>
  </si>
  <si>
    <t xml:space="preserve">Irish Pub                     </t>
  </si>
  <si>
    <t>2/17/2022 :: 01:21:20 PM / 01:28:29 PM :: 00:07:09 :: 00:01:06</t>
  </si>
  <si>
    <t>2/24/2022 :: 01:18:49 PM / 01:25:50 PM :: 00:07:01 :: 00:00:03</t>
  </si>
  <si>
    <t>2/10/2022 :: 12:53:41 PM / 01:00:31 PM :: 00:06:50 :: 00:01:14</t>
  </si>
  <si>
    <t xml:space="preserve">V.F.W. Post 3735              </t>
  </si>
  <si>
    <t>2/24/2022 :: 01:18:32 PM / 01:18:46 PM :: 00:00:14 :: 00:08:22</t>
  </si>
  <si>
    <t>2/10/2022 :: 12:46:03 PM / 12:52:27 PM :: 00:06:24 :: 00:04:14</t>
  </si>
  <si>
    <t xml:space="preserve">American Legion               </t>
  </si>
  <si>
    <t>2/24/2022 :: 12:46:18 PM / 01:10:10 PM :: 00:23:52 :: 00:14:27</t>
  </si>
  <si>
    <t>2/17/2022 :: 01:04:55 PM / 01:20:14 PM :: 00:15:19 :: 00:15:47</t>
  </si>
  <si>
    <t>2/10/2022 :: 12:20:48 PM / 12:41:49 PM :: 00:21:01 :: 00:14:30</t>
  </si>
  <si>
    <t xml:space="preserve">Mama's Country Kitchen        </t>
  </si>
  <si>
    <t>2/24/2022 :: 11:26:39 AM / 11:30:44 AM :: 00:04:05 :: 00:04:48</t>
  </si>
  <si>
    <t>2/10/2022 :: 11:13:37 AM / 11:17:58 AM :: 00:04:21 :: 00:03:43</t>
  </si>
  <si>
    <t xml:space="preserve">Alp. Alcona Area C.U. (Tawas) </t>
  </si>
  <si>
    <t>2/23/2022 :: 02:04:01 PM / 02:11:34 PM :: 00:07:33 :: 00:02:20</t>
  </si>
  <si>
    <t>2/16/2022 :: 01:14:47 PM / 01:28:12 PM :: 00:13:25 :: 00:03:23</t>
  </si>
  <si>
    <t xml:space="preserve">Players Pub &amp; Grub            </t>
  </si>
  <si>
    <t>2/24/2022 :: 10:58:38 AM / 11:21:51 AM :: 00:23:13 :: 00:03:33</t>
  </si>
  <si>
    <t>2/17/2022 :: 11:41:47 AM / 12:00:16 PM :: 00:18:29 :: 00:04:02</t>
  </si>
  <si>
    <t>2/10/2022 :: 10:44:25 AM / 11:09:54 AM :: 00:25:29 :: 00:03:07</t>
  </si>
  <si>
    <t xml:space="preserve">Forward #17 (Tawas)           </t>
  </si>
  <si>
    <t>2/23/2022 :: 03:57:29 PM / 04:10:31 PM :: 00:13:02 :: 00:00:10</t>
  </si>
  <si>
    <t>2/16/2022 :: 11:40:34 AM / 11:42:28 AM :: 00:01:54 :: 00:13:21</t>
  </si>
  <si>
    <t xml:space="preserve">Alpena Supply Co.             </t>
  </si>
  <si>
    <t>2/24/2022 :: 10:45:40 AM / 10:55:05 AM :: 00:09:25 :: 00:20:14</t>
  </si>
  <si>
    <t>2/17/2022 :: 11:26:05 AM / 11:37:45 AM :: 00:11:40 :: 00:05:20</t>
  </si>
  <si>
    <t>2/10/2022 :: 10:30:14 AM / 10:41:18 AM :: 00:11:04 :: 00:20:48</t>
  </si>
  <si>
    <t xml:space="preserve">G'S PIZZA                     </t>
  </si>
  <si>
    <t>2/23/2022 :: 01:32:48 PM / 01:41:03 PM :: 00:08:15 :: 00:03:56</t>
  </si>
  <si>
    <t xml:space="preserve">L &amp; S Concrete Co.            </t>
  </si>
  <si>
    <t>2/24/2022 :: 11:38:37 AM / 11:58:47 AM :: 00:20:10 :: 00:07:53</t>
  </si>
  <si>
    <t>2/17/2022 :: 12:07:18 PM / 12:27:47 PM :: 00:20:29 :: 00:07:02</t>
  </si>
  <si>
    <t>2/10/2022 :: 11:27:43 AM / 11:41:07 AM :: 00:13:24 :: 00:09:45</t>
  </si>
  <si>
    <t xml:space="preserve">Jay's RV Center               </t>
  </si>
  <si>
    <t>2/17/2022 :: 11:02:01 AM / 11:20:45 AM :: 00:18:44 :: 00:04:45</t>
  </si>
  <si>
    <t>2/24/2022 :: 12:06:07 PM / 12:31:51 PM :: 00:25:44 :: 00:07:20</t>
  </si>
  <si>
    <t>2/17/2022 :: 12:30:02 PM / 12:49:08 PM :: 00:19:06 :: 00:02:15</t>
  </si>
  <si>
    <t>2/10/2022 :: 11:43:53 AM / 12:06:18 PM :: 00:22:25 :: 00:02:46</t>
  </si>
  <si>
    <t xml:space="preserve">DEAN ARBOUR CHEVROLET         </t>
  </si>
  <si>
    <t>2/17/2022 :: 10:43:22 AM / 10:57:16 AM :: 00:13:54 :: 00:20:42</t>
  </si>
  <si>
    <t xml:space="preserve">Almo Manifold &amp; Tool Company  </t>
  </si>
  <si>
    <t>2/23/2022 :: 01:17:36 PM / 01:28:52 PM :: 00:11:16 :: 00:18:20</t>
  </si>
  <si>
    <t>2/22/2022 :: 12:19:37 PM / 12:29:54 PM :: 00:10:17 :: 00:42:37</t>
  </si>
  <si>
    <t>2/15/2022 :: 12:42:40 PM / 12:49:48 PM :: 00:07:08 :: 00:10:18</t>
  </si>
  <si>
    <t>2/23/2022 :: 02:46:56 PM / 02:53:47 PM :: 00:06:51 :: 00:08:06</t>
  </si>
  <si>
    <t xml:space="preserve">Standard Provision            </t>
  </si>
  <si>
    <t>2/15/2022 :: 12:16:49 PM / 12:32:22 PM :: 00:15:33 :: 00:04:37</t>
  </si>
  <si>
    <t>2/23/2022 :: 02:56:39 PM / 03:23:25 PM :: 00:26:46 :: 00:02:52</t>
  </si>
  <si>
    <t xml:space="preserve">Alp-Alcona C.U.(Bagley)       </t>
  </si>
  <si>
    <t>2/16/2022 :: 11:23:43 AM / 11:27:13 AM :: 00:03:30 :: 00:01:44</t>
  </si>
  <si>
    <t xml:space="preserve">Alpena Beverage               </t>
  </si>
  <si>
    <t>2/15/2022 :: 11:56:35 AM / 12:12:12 PM :: 00:15:37 :: 00:02:37</t>
  </si>
  <si>
    <t>2/23/2022 :: 03:57:11 PM / 03:57:19 PM :: 00:00:08 :: 00:33:46</t>
  </si>
  <si>
    <t>2/16/2022 :: 11:16:10 AM / 11:21:59 AM :: 00:05:49 :: 00:13:03</t>
  </si>
  <si>
    <t xml:space="preserve">THUNDER BAY ELECTRIC          </t>
  </si>
  <si>
    <t>2/23/2022 :: 04:22:05 PM / 04:22:36 PM :: 00:00:31 :: 00:11:34</t>
  </si>
  <si>
    <t>2/15/2022 :: 11:38:18 AM / 11:53:58 AM :: 00:15:40 :: 00:12:25</t>
  </si>
  <si>
    <t xml:space="preserve">Barton City Eagles            </t>
  </si>
  <si>
    <t>2/21/2022 :: 09:36:17 AM / 09:41:34 AM :: 00:05:17 :: 00:05:46</t>
  </si>
  <si>
    <t>2/22/2022 :: 11:33:38 AM / 11:37:00 AM :: 00:03:22 :: 00:05:02</t>
  </si>
  <si>
    <t>2/15/2022 :: 11:04:54 AM / 11:25:53 AM :: 00:20:59 :: 00:01:26</t>
  </si>
  <si>
    <t xml:space="preserve">Viking Energy of Lincoln      </t>
  </si>
  <si>
    <t>2/18/2022 :: 12:36:23 PM / 12:40:15 PM :: 00:03:52 :: 00:04:44</t>
  </si>
  <si>
    <t xml:space="preserve">Garant Office Supplies        </t>
  </si>
  <si>
    <t>2/15/2022 :: 10:54:30 AM / 11:03:28 AM :: 00:08:58 :: 00:03:05</t>
  </si>
  <si>
    <t>2/18/2022 :: 11:12:40 AM / 11:20:19 AM :: 00:07:39 :: 00:00:09</t>
  </si>
  <si>
    <t>2/11/2022 :: 12:01:32 PM / 12:07:24 PM :: 00:05:52 :: 00:12:20</t>
  </si>
  <si>
    <t>2/18/2022 :: 12:26:10 PM / 12:31:39 PM :: 00:05:29 :: 00:03:17</t>
  </si>
  <si>
    <t xml:space="preserve">K &amp; I Partnership             </t>
  </si>
  <si>
    <t>2/18/2022 :: 12:18:03 PM / 12:22:53 PM :: 00:04:50 :: 00:04:09</t>
  </si>
  <si>
    <t>2/17/2022 :: 10:12:00 AM / 10:16:44 AM :: 00:04:44 :: 00:01:19</t>
  </si>
  <si>
    <t>2/21/2022 :: 09:24:06 AM / 09:30:31 AM :: 00:06:25 :: 00:06:01</t>
  </si>
  <si>
    <t>2/14/2022 :: 10:51:08 AM / 10:58:35 AM :: 00:07:27 :: 00:30:40</t>
  </si>
  <si>
    <t xml:space="preserve">WCISEL CONSTRUCTION           </t>
  </si>
  <si>
    <t>2/21/2022 :: 09:03:48 AM / 09:18:05 AM :: 00:14:17 :: 00:05:01</t>
  </si>
  <si>
    <t>2/14/2022 :: 10:07:47 AM / 10:20:28 AM :: 00:12:41 :: 00:01:36</t>
  </si>
  <si>
    <t>2/23/2022 :: 08:03:36 AM / 08:03:47 AM :: 00:00:11 :: 19:01:40</t>
  </si>
  <si>
    <t>2/17/2022 :: 10:04:37 AM / 10:10:41 AM :: 00:06:04 :: 00:02:58</t>
  </si>
  <si>
    <t xml:space="preserve">Tait's Bill of Fare           </t>
  </si>
  <si>
    <t>2/22/2022 :: 10:33:01 AM / 10:45:01 AM :: 00:12:00 :: 00:02:56</t>
  </si>
  <si>
    <t>2/15/2022 :: 10:42:02 AM / 10:51:25 AM :: 00:09:23 :: 00:03:08</t>
  </si>
  <si>
    <t xml:space="preserve">Northern Precision            </t>
  </si>
  <si>
    <t>2/18/2022 :: 12:40:25 PM / 12:56:36 PM :: 00:16:11 :: 00:00:10</t>
  </si>
  <si>
    <t xml:space="preserve">Rosa's Lookout Inn            </t>
  </si>
  <si>
    <t>2/23/2022 :: 12:49:06 PM / 12:51:49 PM :: 00:02:43 :: 00:00:04</t>
  </si>
  <si>
    <t xml:space="preserve">Lud's State                   </t>
  </si>
  <si>
    <t>2/23/2022 :: 12:51:55 PM / 12:59:16 PM :: 00:07:21 :: 00:00:06</t>
  </si>
  <si>
    <t>2/16/2022 :: 10:52:22 AM / 11:03:07 AM :: 00:10:45 :: 00:01:48</t>
  </si>
  <si>
    <t xml:space="preserve">State St. Lube                </t>
  </si>
  <si>
    <t>2/22/2022 :: 11:06:56 AM / 11:28:36 AM :: 00:21:40 :: 00:00:04</t>
  </si>
  <si>
    <t>2/15/2022 :: 10:31:24 AM / 10:38:54 AM :: 00:07:30 :: 00:01:56</t>
  </si>
  <si>
    <t xml:space="preserve">Alcona Motors, Inc.           </t>
  </si>
  <si>
    <t>2/23/2022 :: 12:36:19 PM / 12:49:02 PM :: 00:12:43 :: 00:00:03</t>
  </si>
  <si>
    <t>2/16/2022 :: 10:33:56 AM / 10:50:34 AM :: 00:16:38 :: 00:01:01</t>
  </si>
  <si>
    <t xml:space="preserve">Mancino's - Alpena            </t>
  </si>
  <si>
    <t>2/23/2022 :: 12:34:47 PM / 12:36:16 PM :: 00:01:29 :: 00:18:42</t>
  </si>
  <si>
    <t>2/16/2022 :: 10:25:45 AM / 10:32:55 AM :: 00:07:10 :: 00:07:25</t>
  </si>
  <si>
    <t xml:space="preserve">KENTUCKY FRIED CHICKEN        </t>
  </si>
  <si>
    <t>2/22/2022 :: 10:47:49 AM / 10:54:35 AM :: 00:06:46 :: 00:02:48</t>
  </si>
  <si>
    <t>2/15/2022 :: 10:13:18 AM / 10:22:42 AM :: 00:09:24 :: 00:10:13</t>
  </si>
  <si>
    <t xml:space="preserve">Lincoln Outdoor Center        </t>
  </si>
  <si>
    <t>2/22/2022 :: 10:54:44 AM / 11:00:39 AM :: 00:05:55 :: 00:00:09</t>
  </si>
  <si>
    <t>2/15/2022 :: 10:22:47 AM / 10:29:28 AM :: 00:06:41 :: 00:00:05</t>
  </si>
  <si>
    <t xml:space="preserve">Snyder's Lincoln Pharmacy     </t>
  </si>
  <si>
    <t>2/22/2022 :: 11:02:32 AM / 11:06:52 AM :: 00:04:20 :: 00:01:53</t>
  </si>
  <si>
    <t>2/23/2022 :: 11:39:46 AM / 11:42:04 AM :: 00:02:18 :: 00:11:50</t>
  </si>
  <si>
    <t>2/18/2022 :: 11:56:17 AM / 12:13:54 PM :: 00:17:37 :: 00:01:41</t>
  </si>
  <si>
    <t>2/11/2022 :: 11:43:26 AM / 11:49:12 AM :: 00:05:46 :: 00:04:10</t>
  </si>
  <si>
    <t>2/23/2022 :: 11:42:09 AM / 11:49:09 AM :: 00:07:00 :: 00:00:05</t>
  </si>
  <si>
    <t>GRAND TRAVERSE ORAL SURGERY</t>
  </si>
  <si>
    <t>2/18/2022 :: 11:45:32 AM / 11:54:36 AM :: 00:09:04 :: 00:03:33</t>
  </si>
  <si>
    <t xml:space="preserve">Bogarts Tavern                </t>
  </si>
  <si>
    <t>2/17/2022 :: 10:18:36 AM / 10:22:40 AM :: 00:04:04 :: 00:01:52</t>
  </si>
  <si>
    <t>2/22/2022 :: 10:25:51 AM / 10:30:05 AM :: 00:04:14 :: 00:02:40</t>
  </si>
  <si>
    <t>2/15/2022 :: 09:30:46 AM / 09:48:53 AM :: 00:18:07 :: 00:02:38</t>
  </si>
  <si>
    <t xml:space="preserve">Alcona County Road            </t>
  </si>
  <si>
    <t>2/24/2022 :: 10:21:57 AM / 10:25:26 AM :: 00:03:29 :: 00:01:00</t>
  </si>
  <si>
    <t xml:space="preserve">TERRA S. MALLAIS DDS          </t>
  </si>
  <si>
    <t>2/10/2022 :: 09:52:35 AM / 10:04:08 AM :: 00:11:33 :: 00:01:35</t>
  </si>
  <si>
    <t xml:space="preserve">Johnson Auto Supply           </t>
  </si>
  <si>
    <t>2/23/2022 :: 11:10:27 AM / 11:27:56 AM :: 00:17:29 :: 00:00:04</t>
  </si>
  <si>
    <t xml:space="preserve">Alp-Alcona C.U. (North)       </t>
  </si>
  <si>
    <t>2/22/2022 :: 10:16:47 AM / 10:23:11 AM :: 00:06:24 :: 00:02:28</t>
  </si>
  <si>
    <t xml:space="preserve">Alp-Alcona C.U.(Lincoln)      </t>
  </si>
  <si>
    <t>2/17/2022 :: 09:47:25 AM / 09:52:39 AM :: 00:05:14 :: 00:00:11</t>
  </si>
  <si>
    <t xml:space="preserve">Block &amp; Bottle                </t>
  </si>
  <si>
    <t>2/16/2022 :: 09:51:57 AM / 10:18:20 AM :: 00:26:23 :: 00:11:56</t>
  </si>
  <si>
    <t xml:space="preserve">19th Hole                     </t>
  </si>
  <si>
    <t>2/22/2022 :: 10:01:11 AM / 10:14:19 AM :: 00:13:08 :: 00:02:26</t>
  </si>
  <si>
    <t>2/15/2022 :: 09:51:13 AM / 10:03:05 AM :: 00:11:52 :: 00:02:20</t>
  </si>
  <si>
    <t>2/15/2022 :: 09:18:05 AM / 09:28:08 AM :: 00:10:03 :: 00:22:14</t>
  </si>
  <si>
    <t>2/22/2022 :: 09:50:31 AM / 09:58:45 AM :: 00:08:14 :: 00:13:31</t>
  </si>
  <si>
    <t xml:space="preserve">Lincoln Haven Health Care     </t>
  </si>
  <si>
    <t>2/24/2022 :: 10:17:19 AM / 10:20:57 AM :: 00:03:38 :: 00:02:37</t>
  </si>
  <si>
    <t>2/17/2022 :: 09:55:46 AM / 10:01:39 AM :: 00:05:53 :: 00:03:07</t>
  </si>
  <si>
    <t>2/10/2022 :: 10:05:53 AM / 10:09:26 AM :: 00:03:33 :: 00:01:45</t>
  </si>
  <si>
    <t>ADMIRAL  #5774</t>
  </si>
  <si>
    <t>2/24/2022 :: 09:44:43 AM / 10:14:42 AM :: 00:29:59 :: 00:06:23</t>
  </si>
  <si>
    <t>2/17/2022 :: 09:16:02 AM / 09:47:14 AM :: 00:31:12 :: 00:06:52</t>
  </si>
  <si>
    <t>2/10/2022 :: 09:28:20 AM / 09:51:00 AM :: 00:22:40 :: 00:06:54</t>
  </si>
  <si>
    <t xml:space="preserve">Alpena Oil - Oscoda           </t>
  </si>
  <si>
    <t>2/23/2022 :: 10:47:43 AM / 11:10:23 AM :: 00:22:40 :: 00:07:17</t>
  </si>
  <si>
    <t xml:space="preserve">Steve's Repair Shop           </t>
  </si>
  <si>
    <t>2/18/2022 :: 11:38:12 AM / 11:41:59 AM :: 00:03:47 :: 00:08:54</t>
  </si>
  <si>
    <t xml:space="preserve">Birchwood Meadows             </t>
  </si>
  <si>
    <t>2/24/2022 :: 09:01:35 AM / 09:38:20 AM :: 00:36:45 :: 00:05:41</t>
  </si>
  <si>
    <t>2/17/2022 :: 08:41:31 AM / 09:09:10 AM :: 00:27:39 :: 00:06:46</t>
  </si>
  <si>
    <t>2/10/2022 :: 08:43:43 AM / 09:21:26 AM :: 00:37:43 :: 00:06:30</t>
  </si>
  <si>
    <t xml:space="preserve">P &amp; L Development             </t>
  </si>
  <si>
    <t>2/22/2022 :: 09:29:23 AM / 09:37:00 AM :: 00:07:37 :: 00:15:28</t>
  </si>
  <si>
    <t>2/15/2022 :: 08:51:34 AM / 08:55:51 AM :: 00:04:17 :: 00:18:24</t>
  </si>
  <si>
    <t>2/24/2022 :: 08:39:25 AM / 08:55:54 AM :: 00:16:29 :: 00:22:34</t>
  </si>
  <si>
    <t>2/10/2022 :: 08:22:43 AM / 08:37:13 AM :: 00:14:30 :: 00:07:10</t>
  </si>
  <si>
    <t xml:space="preserve">Party &amp; Food Center           </t>
  </si>
  <si>
    <t>2/18/2022 :: 11:23:56 AM / 11:29:18 AM :: 00:05:22 :: 00:03:37</t>
  </si>
  <si>
    <t>2/16/2022 :: 01:04:42 PM / 01:11:24 PM :: 00:06:42 :: 00:00:03</t>
  </si>
  <si>
    <t>2/10/2022 :: 08:06:40 AM / 08:15:33 AM :: 00:08:53 :: 00:15:52</t>
  </si>
  <si>
    <t xml:space="preserve">Pete's Party Store            </t>
  </si>
  <si>
    <t>2/17/2022 :: 08:28:07 AM / 08:34:45 AM :: 00:06:38 :: 00:25:44</t>
  </si>
  <si>
    <t>2/22/2022 :: 08:22:57 AM / 08:27:25 AM :: 00:04:28 :: 00:01:35</t>
  </si>
  <si>
    <t xml:space="preserve">DeRocher Masonry              </t>
  </si>
  <si>
    <t>2/16/2022 :: 12:56:02 PM / 01:04:39 PM :: 00:08:37 :: 00:04:32</t>
  </si>
  <si>
    <t xml:space="preserve">Sports Page Lounge            </t>
  </si>
  <si>
    <t>2/22/2022 :: 08:18:47 AM / 08:21:22 AM :: 00:02:35 :: 00:02:52</t>
  </si>
  <si>
    <t>2/16/2022 :: 09:33:21 AM / 09:40:01 AM :: 00:06:40 :: 00:03:16</t>
  </si>
  <si>
    <t>2/22/2022 :: 09:02:19 AM / 09:09:30 AM :: 00:07:11 :: 00:01:16</t>
  </si>
  <si>
    <t xml:space="preserve">Alp-Alcona C.U. (Ossineke)    </t>
  </si>
  <si>
    <t>2/22/2022 :: 09:11:02 AM / 09:13:55 AM :: 00:02:53 :: 00:01:32</t>
  </si>
  <si>
    <t xml:space="preserve">Ossineke Pharmacy             </t>
  </si>
  <si>
    <t>2/21/2022 :: 08:20:24 AM / 08:31:18 AM :: 00:10:54 :: 00:00:05</t>
  </si>
  <si>
    <t>2/14/2022 :: 08:49:29 AM / 09:03:22 AM :: 00:13:53 :: 00:11:56</t>
  </si>
  <si>
    <t>2/24/2022 :: 08:08:05 AM / 08:16:51 AM :: 00:08:46 :: 00:03:20</t>
  </si>
  <si>
    <t>2/17/2022 :: 07:55:29 AM / 08:02:23 AM :: 00:06:54 :: 00:02:56</t>
  </si>
  <si>
    <t>2/10/2022 :: 07:42:42 AM / 07:50:48 AM :: 00:08:06 :: 00:03:58</t>
  </si>
  <si>
    <t xml:space="preserve">HARRISVILLE SHELL OIL         </t>
  </si>
  <si>
    <t>2/23/2022 :: 10:12:11 AM / 10:40:26 AM :: 00:28:15 :: 00:00:03</t>
  </si>
  <si>
    <t>2/16/2022 :: 08:54:36 AM / 09:30:05 AM :: 00:35:29 :: 00:28:57</t>
  </si>
  <si>
    <t>2/18/2022 :: 10:50:04 AM / 11:04:20 AM :: 00:14:16 :: 00:21:55</t>
  </si>
  <si>
    <t>2/11/2022 :: 11:16:59 AM / 11:39:16 AM :: 00:22:17 :: 00:16:50</t>
  </si>
  <si>
    <t>2/22/2022 :: 08:46:47 AM / 08:51:36 AM :: 00:04:49 :: 00:00:49</t>
  </si>
  <si>
    <t>2/18/2022 :: 09:49:34 AM / 10:28:09 AM :: 00:38:35 :: 00:45:54</t>
  </si>
  <si>
    <t>2/11/2022 :: 10:20:41 AM / 11:00:09 AM :: 00:39:28 :: 01:07:33</t>
  </si>
  <si>
    <t>2/21/2022 :: 08:12:56 AM / 08:20:19 AM :: 00:07:23 :: 00:09:10</t>
  </si>
  <si>
    <t xml:space="preserve">MDOT-Gaylord                  </t>
  </si>
  <si>
    <t>2/22/2022 :: 08:28:51 AM / 08:45:58 AM :: 00:17:07 :: 00:01:26</t>
  </si>
  <si>
    <t>2/15/2022 :: 08:12:40 AM / 08:33:10 AM :: 00:20:30 :: 00:00:04</t>
  </si>
  <si>
    <t xml:space="preserve">Francis Service               </t>
  </si>
  <si>
    <t>2/24/2022 :: 07:59:11 AM / 08:04:45 AM :: 00:05:34 :: 00:01:05</t>
  </si>
  <si>
    <t>2/17/2022 :: 07:41:43 AM / 07:52:33 AM :: 00:10:50 :: 00:05:15</t>
  </si>
  <si>
    <t>2/10/2022 :: 07:31:35 AM / 07:38:44 AM :: 00:07:09 :: 00:01:03</t>
  </si>
  <si>
    <t xml:space="preserve">Manus Tool                    </t>
  </si>
  <si>
    <t>2/21/2022 :: 07:53:27 AM / 08:03:46 AM :: 00:10:19 :: 00:34:59</t>
  </si>
  <si>
    <t>2/14/2022 :: 08:23:53 AM / 08:37:33 AM :: 00:13:40 :: 00:07:40</t>
  </si>
  <si>
    <t xml:space="preserve">Earthworks Enterprises        </t>
  </si>
  <si>
    <t>2/24/2022 :: 07:34:07 AM / 07:58:06 AM :: 00:23:59 :: 00:04:40</t>
  </si>
  <si>
    <t>2/17/2022 :: 07:28:19 AM / 07:36:28 AM :: 00:08:09 :: 00:03:39</t>
  </si>
  <si>
    <t>2/10/2022 :: 07:17:53 AM / 07:30:32 AM :: 00:12:39 :: 00:04:12</t>
  </si>
  <si>
    <t xml:space="preserve">Sunrise Tool Products         </t>
  </si>
  <si>
    <t>2/22/2022 :: 08:53:04 AM / 09:01:03 AM :: 00:07:59 :: 00:01:28</t>
  </si>
  <si>
    <t>2/15/2022 :: 08:04:41 AM / 08:12:36 AM :: 00:07:55 :: 00:03:31</t>
  </si>
  <si>
    <t xml:space="preserve">Connie's Cafe                 </t>
  </si>
  <si>
    <t>2/18/2022 :: 11:04:30 AM / 11:12:31 AM :: 00:08:01 :: 00:00:10</t>
  </si>
  <si>
    <t>2/11/2022 :: 12:12:43 PM / 12:21:06 PM :: 00:08:23 :: 00:05:19</t>
  </si>
  <si>
    <t xml:space="preserve">B CUBED </t>
  </si>
  <si>
    <t>2/14/2022 :: 08:13:06 AM / 08:16:13 AM :: 00:03:07 :: 00:29:45</t>
  </si>
  <si>
    <t xml:space="preserve">Charlton Township Hall        </t>
  </si>
  <si>
    <t>2/18/2022 :: 06:25:26 AM / 09:03:40 AM :: 02:38:14 :: 00:10:12</t>
  </si>
  <si>
    <t>2/11/2022 :: 06:26:16 AM / 09:13:08 AM :: 02:46:52 :: 00:00:28</t>
  </si>
  <si>
    <t xml:space="preserve">LAFARGE MIDWEST INC OFFICE    </t>
  </si>
  <si>
    <t>2/24/2022 :: 07:13:01 AM / 07:29:27 AM :: 00:16:26 :: 14:50:25</t>
  </si>
  <si>
    <t>2/17/2022 :: 07:20:49 AM / 07:24:40 AM :: 00:03:51 :: 17:34:39</t>
  </si>
  <si>
    <t>2/10/2022 :: 07:07:22 AM / 07:13:41 AM :: 00:06:19 :: 00:00:00</t>
  </si>
  <si>
    <t xml:space="preserve">City of Harrisville           </t>
  </si>
  <si>
    <t>2/22/2022 :: 07:57:00 AM / 08:15:55 AM :: 00:18:55 :: 00:03:21</t>
  </si>
  <si>
    <t>2/15/2022 :: 07:42:34 AM / 08:01:10 AM :: 00:18:36 :: 00:06:04</t>
  </si>
  <si>
    <t>2/21/2022 :: 07:13:16 AM / 07:18:28 AM :: 00:05:12 :: 00:34:30</t>
  </si>
  <si>
    <t>2/14/2022 :: 07:37:29 AM / 07:43:21 AM :: 00:05:52 :: 00:32:54</t>
  </si>
  <si>
    <t xml:space="preserve">Natural Gas Compression       </t>
  </si>
  <si>
    <t>2/21/2022 :: 06:22:54 AM / 06:38:46 AM :: 00:15:52 :: 00:06:31</t>
  </si>
  <si>
    <t>2/14/2022 :: 06:30:10 AM / 07:04:35 AM :: 00:34:25 :: 00:00:22</t>
  </si>
  <si>
    <t xml:space="preserve">Alpena County Road            </t>
  </si>
  <si>
    <t>2/23/2022 :: 08:24:50 AM / 09:09:00 AM :: 00:44:10 :: 00:21:03</t>
  </si>
  <si>
    <t>2/16/2022 :: 07:14:52 AM / 08:24:57 AM :: 01:10:05 :: 18:05:05</t>
  </si>
  <si>
    <t>Not Found</t>
  </si>
  <si>
    <t>2/23/2022 :: 09:09:21 AM / 10:12:08 AM :: 01:02:47 :: 00:00:04</t>
  </si>
  <si>
    <t>2/16/2022 :: 08:25:21 AM / 08:25:39 AM :: 00:00:18 :: 00:00:04</t>
  </si>
  <si>
    <t>?</t>
  </si>
  <si>
    <t>2/23/2022 :: 09:09:09 AM / 09:09:17 AM :: 00:00:08 :: 00:00:09</t>
  </si>
  <si>
    <t>2/16/2022 :: 08:25:01 AM / 08:25:17 AM :: 00:00:16 :: 00:00:04</t>
  </si>
  <si>
    <t>2/22/2022 :: 07:53:30 AM / 07:53:39 AM :: 00:00:09 :: 00:00:04</t>
  </si>
  <si>
    <t>2/22/2022 :: 07:32:36 AM / 07:53:26 AM :: 00:20:50 :: 18:18:21</t>
  </si>
  <si>
    <t>2/15/2022 :: 07:30:43 AM / 07:36:30 AM :: 00:05:47 :: 17:25:01</t>
  </si>
  <si>
    <t>OSSINEKE SERVICES</t>
  </si>
  <si>
    <t>2/21/2022 :: 08:31:25 AM / 08:35:53 AM :: 00:04:28 :: 00:00:07</t>
  </si>
  <si>
    <t>2/14/2022 :: 09:14:39 AM / 09:14:48 AM :: 00:00:09 :: 00:00:03</t>
  </si>
  <si>
    <t>2/14/2022 :: 09:03:31 AM / 09:14:36 AM :: 00:11:05 :: 00:00:09</t>
  </si>
  <si>
    <t>NEWDALE PROPERTIES</t>
  </si>
  <si>
    <t>2/21/2022 :: 06:03:26 AM / 06:16:23 AM :: 00:12:57 :: 17:06:50</t>
  </si>
  <si>
    <t>2/18/2022 :: 06:02:03 AM / 06:15:14 AM :: 00:13:11 :: 14:54:10</t>
  </si>
  <si>
    <t>2/14/2022 :: 06:15:29 AM / 06:29:48 AM :: 00:14:19 :: 17:54:23</t>
  </si>
  <si>
    <t>2/11/2022 :: 06:14:26 AM / 06:25:48 AM :: 00:11:22 :: 15:36:26</t>
  </si>
  <si>
    <t>70969</t>
  </si>
  <si>
    <t>201 Newman St., East Tawas MI 48730 US</t>
  </si>
  <si>
    <t>-83.49105</t>
  </si>
  <si>
    <t>44.280866</t>
  </si>
  <si>
    <t>101_Friday</t>
  </si>
  <si>
    <t>101_Week1_Friday</t>
  </si>
  <si>
    <t>73341</t>
  </si>
  <si>
    <t>800 BOLTON, ALPENA MI 49707 US</t>
  </si>
  <si>
    <t>-83.4216</t>
  </si>
  <si>
    <t>45.07438</t>
  </si>
  <si>
    <t>105_Friday</t>
  </si>
  <si>
    <t>105_Week1_Friday</t>
  </si>
  <si>
    <t>71018</t>
  </si>
  <si>
    <t>2575 E. Rose City Rd., Lupton MI 48635 US</t>
  </si>
  <si>
    <t>-84.023119</t>
  </si>
  <si>
    <t>44.421885</t>
  </si>
  <si>
    <t>105_Wednesday</t>
  </si>
  <si>
    <t>105_Week1_Wednesday</t>
  </si>
  <si>
    <t>73470</t>
  </si>
  <si>
    <t>224 E. CHISHOLM STREET, ALPENA MI 49707 US</t>
  </si>
  <si>
    <t>-83.432013</t>
  </si>
  <si>
    <t>45.060696</t>
  </si>
  <si>
    <t>71371</t>
  </si>
  <si>
    <t>1965 N ST HELEN ROAD, St. Helen MI 48656 US</t>
  </si>
  <si>
    <t>-84.410631</t>
  </si>
  <si>
    <t>44.36293</t>
  </si>
  <si>
    <t>73527</t>
  </si>
  <si>
    <t>1120 S. STATE STREET, ALPENA MI 49707 US</t>
  </si>
  <si>
    <t>-83.445675</t>
  </si>
  <si>
    <t>45.048626</t>
  </si>
  <si>
    <t>71004</t>
  </si>
  <si>
    <t>2040 St. Helen Rd., St. Helen MI 48656 US</t>
  </si>
  <si>
    <t>-84.409904</t>
  </si>
  <si>
    <t>44.364077</t>
  </si>
  <si>
    <t>73395</t>
  </si>
  <si>
    <t>2205 THUNDER BAY SHOPPING CENT, ALPENA MI 49707 US</t>
  </si>
  <si>
    <t>70961</t>
  </si>
  <si>
    <t>224 WEST CHISHOLM, ALPENA MI 49707 US</t>
  </si>
  <si>
    <t>-83.4348855756681</t>
  </si>
  <si>
    <t>45.0634615269899</t>
  </si>
  <si>
    <t>70518</t>
  </si>
  <si>
    <t>1400 N. BAGLEY STREET, ALPENA MI 49707 US</t>
  </si>
  <si>
    <t>-83.4732837</t>
  </si>
  <si>
    <t>45.0661747</t>
  </si>
  <si>
    <t>70538</t>
  </si>
  <si>
    <t>1960 M-32 West, Alpena MI 49707 US</t>
  </si>
  <si>
    <t>-83.491251</t>
  </si>
  <si>
    <t>45.0622913</t>
  </si>
  <si>
    <t>101_Thursday</t>
  </si>
  <si>
    <t>101_Week1_Thursday</t>
  </si>
  <si>
    <t>70619</t>
  </si>
  <si>
    <t>3851 WORTH ROAD, Alpena MI 49707 US</t>
  </si>
  <si>
    <t>-83.524533</t>
  </si>
  <si>
    <t>45.009757</t>
  </si>
  <si>
    <t>101 Main St. 219 N. Front St., Hale MI 48739 US</t>
  </si>
  <si>
    <t>73507</t>
  </si>
  <si>
    <t>2733 US 23 SOUTH, ALPENA MI 49707 US</t>
  </si>
  <si>
    <t>-83.463336</t>
  </si>
  <si>
    <t>45.033109</t>
  </si>
  <si>
    <t>70906</t>
  </si>
  <si>
    <t>5002 N. Main, Long Lake MI 48743 US</t>
  </si>
  <si>
    <t>-83.874712</t>
  </si>
  <si>
    <t>44.422086</t>
  </si>
  <si>
    <t>71433</t>
  </si>
  <si>
    <t>3023 US 23 South, Alpena MI 49707 US</t>
  </si>
  <si>
    <t>-83.463816</t>
  </si>
  <si>
    <t>45.031924</t>
  </si>
  <si>
    <t>70762</t>
  </si>
  <si>
    <t>6808 US-23 South, Spruce MI 48762 US</t>
  </si>
  <si>
    <t>-83.418689</t>
  </si>
  <si>
    <t>44.854673</t>
  </si>
  <si>
    <t>70971</t>
  </si>
  <si>
    <t>3137 US-23 South, Alpena MI 49707 US</t>
  </si>
  <si>
    <t>-83.463831</t>
  </si>
  <si>
    <t>45.028848</t>
  </si>
  <si>
    <t>101 S. BRADLEY HWY, ROGERS CITY MI 49779 US</t>
  </si>
  <si>
    <t>73339</t>
  </si>
  <si>
    <t>115 LOCKWOOD, ALPENA MI 49707 US</t>
  </si>
  <si>
    <t>-83.434746</t>
  </si>
  <si>
    <t>45.062111</t>
  </si>
  <si>
    <t>71146</t>
  </si>
  <si>
    <t>135 N. Bradley Hwy, Roger City MI 49779 US</t>
  </si>
  <si>
    <t>99053</t>
  </si>
  <si>
    <t>111 S SECOND AVE, ALPENA MI 49707 US</t>
  </si>
  <si>
    <t>-83.43401</t>
  </si>
  <si>
    <t>45.062269</t>
  </si>
  <si>
    <t>70976</t>
  </si>
  <si>
    <t>306 W. Lake St., Tawas City MI 48763 US</t>
  </si>
  <si>
    <t>-83.51463</t>
  </si>
  <si>
    <t>44.270626</t>
  </si>
  <si>
    <t>110 W. Chisholm St. P.O. Box 832, Alpena MI 49707 US</t>
  </si>
  <si>
    <t>-83.433956</t>
  </si>
  <si>
    <t>45.062487</t>
  </si>
  <si>
    <t>73365</t>
  </si>
  <si>
    <t>2015 HAMILTON RD, ALPENA MI 49707 US</t>
  </si>
  <si>
    <t>-83.45018</t>
  </si>
  <si>
    <t>45.1045967</t>
  </si>
  <si>
    <t>101_Monday</t>
  </si>
  <si>
    <t>101_Week1_Monday</t>
  </si>
  <si>
    <t>73355</t>
  </si>
  <si>
    <t>109 N SECOND, ALPENA MI 49707 US</t>
  </si>
  <si>
    <t>-83.433161</t>
  </si>
  <si>
    <t>45.062726</t>
  </si>
  <si>
    <t>73404</t>
  </si>
  <si>
    <t>205 S Bradley, ROGERS CITY MI 49779 US</t>
  </si>
  <si>
    <t>73530</t>
  </si>
  <si>
    <t>109 RIVER STREET, ALPENA MI 49707 US</t>
  </si>
  <si>
    <t>-83.432515</t>
  </si>
  <si>
    <t>45.063245</t>
  </si>
  <si>
    <t>71327</t>
  </si>
  <si>
    <t>2370 GREENWOOD RD 5142 LUCINDA, PRESCOTT MI 48756 US</t>
  </si>
  <si>
    <t>73159</t>
  </si>
  <si>
    <t>217 W CHISHOLM, ALPENA MI 49707 US</t>
  </si>
  <si>
    <t>-83.434974</t>
  </si>
  <si>
    <t>45.063837</t>
  </si>
  <si>
    <t>70790</t>
  </si>
  <si>
    <t>70477</t>
  </si>
  <si>
    <t>1249 W. Chisholm St., Alpena MI 49707 US</t>
  </si>
  <si>
    <t>-83.446906</t>
  </si>
  <si>
    <t>45.074074</t>
  </si>
  <si>
    <t>70489</t>
  </si>
  <si>
    <t>416 Ford Ave., Alpena MI 49707 US</t>
  </si>
  <si>
    <t>-83.426479</t>
  </si>
  <si>
    <t>45.064027</t>
  </si>
  <si>
    <t>99152</t>
  </si>
  <si>
    <t>1501 W. Chisholm, Alpena MI 49707 US</t>
  </si>
  <si>
    <t>-83.449542</t>
  </si>
  <si>
    <t>45.077664</t>
  </si>
  <si>
    <t>105_Tuesday</t>
  </si>
  <si>
    <t>105_Week1_Tuesday</t>
  </si>
  <si>
    <t>73042</t>
  </si>
  <si>
    <t>279 US 23, ROGER CITY MI 49779 US</t>
  </si>
  <si>
    <t>4040 US - 23 North, Alpena MI 49707 US</t>
  </si>
  <si>
    <t>-83.4531537</t>
  </si>
  <si>
    <t>45.1066202</t>
  </si>
  <si>
    <t>70740</t>
  </si>
  <si>
    <t>1300 Ford Ave., Alpena MI 49707 US</t>
  </si>
  <si>
    <t>-83.417866</t>
  </si>
  <si>
    <t>45.06883</t>
  </si>
  <si>
    <t>99052</t>
  </si>
  <si>
    <t>375 WILSON ST, Alpena MI 49707 US</t>
  </si>
  <si>
    <t>-83.452565</t>
  </si>
  <si>
    <t>45.084634</t>
  </si>
  <si>
    <t>1359 HOBAN ST VIA-STARLINE MACKNIAW CITY, MACKINAW ISLAND MI 49757 US</t>
  </si>
  <si>
    <t>309 WEST LAKE ST, ALPENA MI 49707 US</t>
  </si>
  <si>
    <t>-83.429141</t>
  </si>
  <si>
    <t>45.069381</t>
  </si>
  <si>
    <t>119</t>
  </si>
  <si>
    <t>3257 State Rd., Glennie MI 48737 US</t>
  </si>
  <si>
    <t>-83.724404</t>
  </si>
  <si>
    <t>44.56014</t>
  </si>
  <si>
    <t>105_Thursday</t>
  </si>
  <si>
    <t>105_Week1_Thursday</t>
  </si>
  <si>
    <t>Alpena Depot</t>
  </si>
  <si>
    <t>120 E Herman St,, Alpena 49707 US</t>
  </si>
  <si>
    <t>-83.416387</t>
  </si>
  <si>
    <t>45.0710235</t>
  </si>
  <si>
    <t>7315 MAIN ST, MACKINAW ISLAND MI 49757 US</t>
  </si>
  <si>
    <t>1997 MAIN ST. VIA-ARNOLD LINE, MACKINAW ISLAND MI 49757 US</t>
  </si>
  <si>
    <t>7416 MAIN ST VIA-STARLINE MACKINAW CITY, MACKINAW ISLAND MI 49757 US</t>
  </si>
  <si>
    <t>73392</t>
  </si>
  <si>
    <t>4320 STATE RD, GLENNIE MI 48737 US</t>
  </si>
  <si>
    <t>-83.697923</t>
  </si>
  <si>
    <t>44.533168</t>
  </si>
  <si>
    <t>121 WEST CHISHOLM, ALPENA MI 49707 US</t>
  </si>
  <si>
    <t>6966 MAIN ST VIA-ARNOLD LINE, MACKINAC ISLAND MI 49757 US</t>
  </si>
  <si>
    <t>71033</t>
  </si>
  <si>
    <t>3845 N. M-33, Rose City MI 48654 US</t>
  </si>
  <si>
    <t>-84.127604</t>
  </si>
  <si>
    <t>44.445697</t>
  </si>
  <si>
    <t>7216 MAIN ST FREIGHT BOAT ONLY, MACKINAC ISLAND MI 49757 US</t>
  </si>
  <si>
    <t>2626 N. M-33 P.O. BOX 480, ROSE CITY MI 48654 US</t>
  </si>
  <si>
    <t>-84.1163119416857</t>
  </si>
  <si>
    <t>44.4293661802041</t>
  </si>
  <si>
    <t>7300 MAIN ST VIA-SHEPPLER ST IGNACE, MACKINAC ISLAND MI 49701 US</t>
  </si>
  <si>
    <t>2626 N. M-33 PO BOX 480, ROSE CITY MI 48654 US</t>
  </si>
  <si>
    <t>70784</t>
  </si>
  <si>
    <t>6575 US 23, SPRUCE MI 48762 US</t>
  </si>
  <si>
    <t>-83.406732</t>
  </si>
  <si>
    <t>44.845368</t>
  </si>
  <si>
    <t>103 N Williams St, Rose City, MI 48654, Rose City MI 48654 US</t>
  </si>
  <si>
    <t>70551</t>
  </si>
  <si>
    <t>6373 Werth Rd., Alpena MI 49707 US</t>
  </si>
  <si>
    <t>-83.574395</t>
  </si>
  <si>
    <t>44.97872</t>
  </si>
  <si>
    <t>71040</t>
  </si>
  <si>
    <t>111 E. Main, Rose City MI 48654 US</t>
  </si>
  <si>
    <t>-84.115675</t>
  </si>
  <si>
    <t>44.421717</t>
  </si>
  <si>
    <t>103 Washington 219 N. Front St., Hale MI 48739 US</t>
  </si>
  <si>
    <t>619 M-33, ROSE CITY MI 48854 US</t>
  </si>
  <si>
    <t>-84.11575</t>
  </si>
  <si>
    <t>44.414607</t>
  </si>
  <si>
    <t>73227</t>
  </si>
  <si>
    <t>3851 WERTH RD, ALPENA MI 49707 US</t>
  </si>
  <si>
    <t>99080</t>
  </si>
  <si>
    <t>505 BENNETT ST, ROSE CITY MI 48654 US</t>
  </si>
  <si>
    <t>-84.115599</t>
  </si>
  <si>
    <t>44.417332</t>
  </si>
  <si>
    <t>70776</t>
  </si>
  <si>
    <t>6848 US-23 North, Spruce MI 48762 US</t>
  </si>
  <si>
    <t>-83.4204422</t>
  </si>
  <si>
    <t>44.8560247</t>
  </si>
  <si>
    <t>73432</t>
  </si>
  <si>
    <t>166 W. M-55, WEST BRANCH MI 48661 US</t>
  </si>
  <si>
    <t>-84.1322998</t>
  </si>
  <si>
    <t>44.2776412</t>
  </si>
  <si>
    <t>7463 MAINT ST VIA-STARLINE, MACKINAC ISLAND MI 49757 US</t>
  </si>
  <si>
    <t>70337</t>
  </si>
  <si>
    <t>465 N HELEN RD., ST HELEN MI 48656 US</t>
  </si>
  <si>
    <t>-84.410732</t>
  </si>
  <si>
    <t>44.341313</t>
  </si>
  <si>
    <t>71172</t>
  </si>
  <si>
    <t>3229 E. State Rd., Glennie MI 48737 US</t>
  </si>
  <si>
    <t>-83.725416</t>
  </si>
  <si>
    <t>44.561178</t>
  </si>
  <si>
    <t>1025 N St. 235 Water St., St. Helen MI 48656 US</t>
  </si>
  <si>
    <t>-84.41105</t>
  </si>
  <si>
    <t>44.349607</t>
  </si>
  <si>
    <t>2007 N. M-36 St. 219 N. Front St., St. Helen MI 48656 US</t>
  </si>
  <si>
    <t>-84.410567</t>
  </si>
  <si>
    <t>44.363756</t>
  </si>
  <si>
    <t>1384 HOBAN, MACKINAC ISLAND MI 49757 US</t>
  </si>
  <si>
    <t>1990 N ST HELEN RD, ST HELEN MI 48656 US</t>
  </si>
  <si>
    <t>-84.409618</t>
  </si>
  <si>
    <t>44.363218</t>
  </si>
  <si>
    <t>71067</t>
  </si>
  <si>
    <t>118 S. Washington, Hale MI 48739 US</t>
  </si>
  <si>
    <t>-83.805311</t>
  </si>
  <si>
    <t>44.376861</t>
  </si>
  <si>
    <t>73480</t>
  </si>
  <si>
    <t>2343 N. ST HELEN ROAD, ST HELEN MI 48655 US</t>
  </si>
  <si>
    <t>-84.410592</t>
  </si>
  <si>
    <t>44.368503</t>
  </si>
  <si>
    <t>73304</t>
  </si>
  <si>
    <t>2960 COOK RD, WEST BRANCH MI 48661 US</t>
  </si>
  <si>
    <t>-84.226168</t>
  </si>
  <si>
    <t>44.250415</t>
  </si>
  <si>
    <t>105_Monday</t>
  </si>
  <si>
    <t>105_Week1_Monday</t>
  </si>
  <si>
    <t>99082</t>
  </si>
  <si>
    <t>1747 North M-76 69245 Burke Drive, St. Helen MI 48656 US</t>
  </si>
  <si>
    <t>-84.4241261423783</t>
  </si>
  <si>
    <t>44.3817834756186</t>
  </si>
  <si>
    <t>101 MICHIGAN AVE, ONAWAY MI 49765 US</t>
  </si>
  <si>
    <t>71301</t>
  </si>
  <si>
    <t>3535 W. Park (M-72), Luzerne MI 48636 US</t>
  </si>
  <si>
    <t>-84.2729145</t>
  </si>
  <si>
    <t>44.61523</t>
  </si>
  <si>
    <t>70997</t>
  </si>
  <si>
    <t>220 W LAKE ST, TAWAS CITY MI 48763 US</t>
  </si>
  <si>
    <t>-83.51384</t>
  </si>
  <si>
    <t>44.270974</t>
  </si>
  <si>
    <t>70689</t>
  </si>
  <si>
    <t>2483 US-23 South, Alpena MI 49707 US</t>
  </si>
  <si>
    <t>-83.462282</t>
  </si>
  <si>
    <t>45.0390345</t>
  </si>
  <si>
    <t>71132</t>
  </si>
  <si>
    <t>4068 Michigan Ave., Onaway MI 49765 US</t>
  </si>
  <si>
    <t>73516</t>
  </si>
  <si>
    <t>4016 MICHIGAN AVENUE, ONAWAY MI 49765 US</t>
  </si>
  <si>
    <t>70981</t>
  </si>
  <si>
    <t>1222 N. US 23, East Tawas MI 48730 US</t>
  </si>
  <si>
    <t>-83.472731</t>
  </si>
  <si>
    <t>44.28203</t>
  </si>
  <si>
    <t>21258 W. M-68 HWY, ONAWAY MI 49765 US</t>
  </si>
  <si>
    <t>73164</t>
  </si>
  <si>
    <t>21016 M 68 HWY, ONAWAY MI 49765 US</t>
  </si>
  <si>
    <t>21258 W M-68 HWY PO Box 722, ONAWAY MI 49765 US</t>
  </si>
  <si>
    <t>71342</t>
  </si>
  <si>
    <t>4701 E MILLER RD M-72, Fairview MI 48621 US</t>
  </si>
  <si>
    <t>-83.941707904955</t>
  </si>
  <si>
    <t>44.7211911139216</t>
  </si>
  <si>
    <t>73126</t>
  </si>
  <si>
    <t>5839 S. Straits Highway, INDIAN RIVER MI 49749 US</t>
  </si>
  <si>
    <t>71346</t>
  </si>
  <si>
    <t>1998 E. MILLER RD. PO BOX 224, FAIRVIEW MI 48621 US</t>
  </si>
  <si>
    <t>-84.05088</t>
  </si>
  <si>
    <t>44.724851</t>
  </si>
  <si>
    <t>73288</t>
  </si>
  <si>
    <t>4614 INDUSTRIAL ROW, OSCODA MI 48750 US</t>
  </si>
  <si>
    <t>73308</t>
  </si>
  <si>
    <t>693 E KITTLE RD, MIO MI 48647 US</t>
  </si>
  <si>
    <t>-84.1043058</t>
  </si>
  <si>
    <t>44.6963158</t>
  </si>
  <si>
    <t>7055 BUNKER RD, INDIAN RIVER MI 49749 US</t>
  </si>
  <si>
    <t>71313</t>
  </si>
  <si>
    <t>33 W. Troyer, Mio MI 48647 US</t>
  </si>
  <si>
    <t>-84.1312282</t>
  </si>
  <si>
    <t>44.6824097</t>
  </si>
  <si>
    <t>71303</t>
  </si>
  <si>
    <t>432 North Mt.Tom Rd., Mio MI 48647 US</t>
  </si>
  <si>
    <t>-84.1298</t>
  </si>
  <si>
    <t>44.65623</t>
  </si>
  <si>
    <t>73517</t>
  </si>
  <si>
    <t>11900 SCOTT ROAD, WOLVERINE MI 49799 US</t>
  </si>
  <si>
    <t>115</t>
  </si>
  <si>
    <t>305 MORENCI POB 549, MIO MI 48647 US</t>
  </si>
  <si>
    <t>70982</t>
  </si>
  <si>
    <t>305 MORENCI PO BOX 549, MIO MI 48647 US</t>
  </si>
  <si>
    <t>73044</t>
  </si>
  <si>
    <t>20855 WASHINGTON AVE, ONWAY MI 49765 US</t>
  </si>
  <si>
    <t>71296</t>
  </si>
  <si>
    <t>107 McKinley Rd., Mio MI 48647 US</t>
  </si>
  <si>
    <t>-84.1269275</t>
  </si>
  <si>
    <t>44.6654333</t>
  </si>
  <si>
    <t>73041</t>
  </si>
  <si>
    <t>12842 S. STATE HWY, WOLVERINE MI 49799 US</t>
  </si>
  <si>
    <t>71307</t>
  </si>
  <si>
    <t>210 S. M-33, Mio MI 48647 US</t>
  </si>
  <si>
    <t>-84.13044</t>
  </si>
  <si>
    <t>44.650903</t>
  </si>
  <si>
    <t>222 MORENCI AVE., Mio MI 48647 US</t>
  </si>
  <si>
    <t>70993</t>
  </si>
  <si>
    <t>416 WHITTEMORE ST, TAWAS CITY MI 48763 US</t>
  </si>
  <si>
    <t>-83.523257</t>
  </si>
  <si>
    <t>44.268053</t>
  </si>
  <si>
    <t>300 S Morenci, Mio MI 48647 US</t>
  </si>
  <si>
    <t>-84.130555</t>
  </si>
  <si>
    <t>44.649682</t>
  </si>
  <si>
    <t>530 NORTH 3RD, ROGER CITY MI 49779 US</t>
  </si>
  <si>
    <t>71295</t>
  </si>
  <si>
    <t>301 S MORENCI AVE, Mio MI 48647 US</t>
  </si>
  <si>
    <t>-84.129306</t>
  </si>
  <si>
    <t>44.649812</t>
  </si>
  <si>
    <t>73523</t>
  </si>
  <si>
    <t>188 N. THIRD ST., ROGERS CITY MI 49779 US</t>
  </si>
  <si>
    <t>71298</t>
  </si>
  <si>
    <t>414 N. Morenci P.O. Box 100, Mio MI 48647 US</t>
  </si>
  <si>
    <t>-84.1302533</t>
  </si>
  <si>
    <t>44.6476517</t>
  </si>
  <si>
    <t>73190</t>
  </si>
  <si>
    <t>555 N BRADLEY HWY SUITE D, ROGER CITY MI 49779 US</t>
  </si>
  <si>
    <t>71308</t>
  </si>
  <si>
    <t>525 S. Morenci Ave P.O.Box 532, Mio MI 48647 US</t>
  </si>
  <si>
    <t>-84.129617</t>
  </si>
  <si>
    <t>44.646595</t>
  </si>
  <si>
    <t>71300</t>
  </si>
  <si>
    <t>215 M-33, MIO MI 48647 US</t>
  </si>
  <si>
    <t>-84.1299073</t>
  </si>
  <si>
    <t>44.6507812</t>
  </si>
  <si>
    <t>71148</t>
  </si>
  <si>
    <t>119 W. Third St., Rogers City MI 49779 US</t>
  </si>
  <si>
    <t>71314</t>
  </si>
  <si>
    <t>106 Morenci, Mio MI 48647 US</t>
  </si>
  <si>
    <t>71163</t>
  </si>
  <si>
    <t>100 N. Bradley Hwy., Rogers City MI 49779 US</t>
  </si>
  <si>
    <t>1110 W 8TH STREET, MIO MI 48647 US</t>
  </si>
  <si>
    <t>-84.144435</t>
  </si>
  <si>
    <t>44.653265</t>
  </si>
  <si>
    <t>99126</t>
  </si>
  <si>
    <t>1040 M-68, ROGERS CITY MI 49779 US</t>
  </si>
  <si>
    <t>73434</t>
  </si>
  <si>
    <t>2262 DETER RD, LUZERNE MI 48636 US</t>
  </si>
  <si>
    <t>-84.271929</t>
  </si>
  <si>
    <t>44.615597</t>
  </si>
  <si>
    <t>71066</t>
  </si>
  <si>
    <t>395 S. Washington P.O. Box 190, Hale MI 48739 US</t>
  </si>
  <si>
    <t>-83.8030367</t>
  </si>
  <si>
    <t>44.3752177</t>
  </si>
  <si>
    <t>71432</t>
  </si>
  <si>
    <t>1284 W. Kittle Rd., Mio MI 48647 US</t>
  </si>
  <si>
    <t>-84.1814555</t>
  </si>
  <si>
    <t>44.696731</t>
  </si>
  <si>
    <t>99137</t>
  </si>
  <si>
    <t>159 S. 3RD STREET, ROGERS CITY MI 49779 US</t>
  </si>
  <si>
    <t>73449</t>
  </si>
  <si>
    <t>389 W. KITTLE RD, MIO MI 48647 US</t>
  </si>
  <si>
    <t>-84.14791</t>
  </si>
  <si>
    <t>44.695174</t>
  </si>
  <si>
    <t>912 S. MAIN ST, CHEBOYGAN MI 49721 US</t>
  </si>
  <si>
    <t>73513</t>
  </si>
  <si>
    <t>50 W. KITTLE ROAD, MIO MI 48647 US</t>
  </si>
  <si>
    <t>-84.130544</t>
  </si>
  <si>
    <t>44.695983</t>
  </si>
  <si>
    <t>70991</t>
  </si>
  <si>
    <t>1139 W Lake Street, Tawas City MI 48763 US</t>
  </si>
  <si>
    <t>73268</t>
  </si>
  <si>
    <t>1329 MT TOM RD, MIO MI 48647 US</t>
  </si>
  <si>
    <t>-84.1303067980501</t>
  </si>
  <si>
    <t>44.712125896692</t>
  </si>
  <si>
    <t>73508</t>
  </si>
  <si>
    <t>1273 M-211, ONAWAY MI 49765 US</t>
  </si>
  <si>
    <t>1910 E. MILLER RD., FAIRVIEW MI 48621 US</t>
  </si>
  <si>
    <t>-84.0545117</t>
  </si>
  <si>
    <t>44.7245917</t>
  </si>
  <si>
    <t>992 S. MAIN 992 S MAIN ST, CHEBOYGAN MI 49721 US</t>
  </si>
  <si>
    <t>1979 E. MILLER RD, FAIRVIEW MI 48621 US</t>
  </si>
  <si>
    <t>-84.051966</t>
  </si>
  <si>
    <t>44.725372</t>
  </si>
  <si>
    <t>70870</t>
  </si>
  <si>
    <t>861 S MAIN ST, Cheboygan MI 49721 US</t>
  </si>
  <si>
    <t>3280 State Rd., Glennie MI 48737 US</t>
  </si>
  <si>
    <t>-83.725294</t>
  </si>
  <si>
    <t>44.559703</t>
  </si>
  <si>
    <t>71159</t>
  </si>
  <si>
    <t>420 US 23, Rogers City MI 49779 US</t>
  </si>
  <si>
    <t>73294</t>
  </si>
  <si>
    <t>3501 STATE RD, GLENNIE MI 48737 US</t>
  </si>
  <si>
    <t>-83.721237</t>
  </si>
  <si>
    <t>44.553344</t>
  </si>
  <si>
    <t>335 N. BRADLEY HWY., ROGERS CITY MI 49779 US</t>
  </si>
  <si>
    <t>16454 US 23 N, MILLERSBURG MI 49759 US</t>
  </si>
  <si>
    <t>71145</t>
  </si>
  <si>
    <t>5613 US-23 North, Rogers City MI 49779 US</t>
  </si>
  <si>
    <t>3257 STATE RD, GLENNIE MI 48737 US</t>
  </si>
  <si>
    <t>70744</t>
  </si>
  <si>
    <t>108 W. State St. PO BOX 432, East Tawas MI 48730 US</t>
  </si>
  <si>
    <t>71267</t>
  </si>
  <si>
    <t>12520 STATE ST P.O. Box 206, Atlanta MI 49709 US</t>
  </si>
  <si>
    <t>-84.142475</t>
  </si>
  <si>
    <t>45.004433</t>
  </si>
  <si>
    <t>103_Thursday</t>
  </si>
  <si>
    <t>103_Week1_Thursday</t>
  </si>
  <si>
    <t>71262</t>
  </si>
  <si>
    <t>13490 M-32/M-33 P.O. Box 437, Atlanta MI 49709 US</t>
  </si>
  <si>
    <t>-84.1232748</t>
  </si>
  <si>
    <t>45.008901</t>
  </si>
  <si>
    <t>73542</t>
  </si>
  <si>
    <t>4949 N. LONG LAKE RD, HALE MI 48739 US</t>
  </si>
  <si>
    <t>16950 M 32, M33, ATLANTA MI 49707 US</t>
  </si>
  <si>
    <t>-84.0544197</t>
  </si>
  <si>
    <t>45.0091192</t>
  </si>
  <si>
    <t>71266</t>
  </si>
  <si>
    <t>12625 State St. P.O. Box 186, Atlanta MI 49709 US</t>
  </si>
  <si>
    <t>-84.1401517</t>
  </si>
  <si>
    <t>45.0048765</t>
  </si>
  <si>
    <t>73448</t>
  </si>
  <si>
    <t>6400 EAST COUNTY LINE ROAD, SOUTH BRANCH MI 48761 US</t>
  </si>
  <si>
    <t>-83.88196</t>
  </si>
  <si>
    <t>44.4617417</t>
  </si>
  <si>
    <t>2087 S M-76, WEST BRANCH MI 48661 US</t>
  </si>
  <si>
    <t>-84.221196</t>
  </si>
  <si>
    <t>44.274821</t>
  </si>
  <si>
    <t>70565</t>
  </si>
  <si>
    <t>1235 State St. 319 Parson St., Alpena MI 49707 US</t>
  </si>
  <si>
    <t>-83.447651</t>
  </si>
  <si>
    <t>45.048427</t>
  </si>
  <si>
    <t>73431</t>
  </si>
  <si>
    <t>401 E. LAKE, TAWAS CITY MI 48763 US</t>
  </si>
  <si>
    <t>-83.507931</t>
  </si>
  <si>
    <t>44.274645</t>
  </si>
  <si>
    <t>73486</t>
  </si>
  <si>
    <t>1869 GREENWOOD ROAD, PRESCOTT MI 48756 US</t>
  </si>
  <si>
    <t>-84.050231</t>
  </si>
  <si>
    <t>44.183814</t>
  </si>
  <si>
    <t>73503</t>
  </si>
  <si>
    <t>2100 GREENWOOD ROAD, PRESCOTT MI 48756 US</t>
  </si>
  <si>
    <t>-84.040535</t>
  </si>
  <si>
    <t>44.183219</t>
  </si>
  <si>
    <t>70530</t>
  </si>
  <si>
    <t>400 South Ripley, Alpena MI 49707 US</t>
  </si>
  <si>
    <t>-83.452781</t>
  </si>
  <si>
    <t>45.048124</t>
  </si>
  <si>
    <t>73553</t>
  </si>
  <si>
    <t>2005 N. MELITA RD, STERLING MI 48659 US</t>
  </si>
  <si>
    <t>70641</t>
  </si>
  <si>
    <t>105 Mason St., Alpena MI 49707 US</t>
  </si>
  <si>
    <t>73467</t>
  </si>
  <si>
    <t>3150 N M-65, HALE MI 48739 US</t>
  </si>
  <si>
    <t>-83.804089</t>
  </si>
  <si>
    <t>44.370594</t>
  </si>
  <si>
    <t>ROGERS FAMILY FOODS 4985 F.A.</t>
  </si>
  <si>
    <t>3195 M-65, HALE MI 48739 US</t>
  </si>
  <si>
    <t>-83.806106</t>
  </si>
  <si>
    <t>44.371555</t>
  </si>
  <si>
    <t>1253 M-32, ALPENA MI 49707 US</t>
  </si>
  <si>
    <t>-83.481414</t>
  </si>
  <si>
    <t>45.059646</t>
  </si>
  <si>
    <t>118</t>
  </si>
  <si>
    <t>73424</t>
  </si>
  <si>
    <t>11610 M-33, ATLANTA MI 49709 US</t>
  </si>
  <si>
    <t>-84.1458735</t>
  </si>
  <si>
    <t>45.008677</t>
  </si>
  <si>
    <t>99047</t>
  </si>
  <si>
    <t>12285 JEROME ST., ATLANTA MI 49709 US</t>
  </si>
  <si>
    <t>-84.147215</t>
  </si>
  <si>
    <t>45.004932</t>
  </si>
  <si>
    <t>73423</t>
  </si>
  <si>
    <t>11630 M-33 N, ATLANTA MI 49709 US</t>
  </si>
  <si>
    <t>-84.146408</t>
  </si>
  <si>
    <t>45.009209</t>
  </si>
  <si>
    <t>11899 M-32, ATLANTA MI 48670 US</t>
  </si>
  <si>
    <t>-84.1553572</t>
  </si>
  <si>
    <t>45.0067353</t>
  </si>
  <si>
    <t>71269</t>
  </si>
  <si>
    <t>10980 M-32 West, Atlanta MI 49709 US</t>
  </si>
  <si>
    <t>-84.173984</t>
  </si>
  <si>
    <t>45.008552</t>
  </si>
  <si>
    <t>11899 M-32 W, Atlanta MI 49709 US</t>
  </si>
  <si>
    <t>71271</t>
  </si>
  <si>
    <t>11600 M-32 West, Atlanta MI 49709 US</t>
  </si>
  <si>
    <t>-84.1615683</t>
  </si>
  <si>
    <t>45.0075333</t>
  </si>
  <si>
    <t>70665</t>
  </si>
  <si>
    <t>1643 M-32, Alpena MI 49707 US</t>
  </si>
  <si>
    <t>-83.4850017</t>
  </si>
  <si>
    <t>45.06119</t>
  </si>
  <si>
    <t>70644</t>
  </si>
  <si>
    <t>1700 M-32 West, Alpena MI 49707 US</t>
  </si>
  <si>
    <t>-83.486143</t>
  </si>
  <si>
    <t>45.06225</t>
  </si>
  <si>
    <t>70525</t>
  </si>
  <si>
    <t>1468 M-32 W., Alpena MI 49707 US</t>
  </si>
  <si>
    <t>-83.480414</t>
  </si>
  <si>
    <t>45.062023</t>
  </si>
  <si>
    <t>502 W. HOUGHTON, WEST BRANCH MI 48661 US</t>
  </si>
  <si>
    <t>-84.241748</t>
  </si>
  <si>
    <t>44.275974</t>
  </si>
  <si>
    <t>73122</t>
  </si>
  <si>
    <t>1088 WALTER ST, ALPENA MI 49707 US</t>
  </si>
  <si>
    <t>-83.4924785</t>
  </si>
  <si>
    <t>45.0628138</t>
  </si>
  <si>
    <t>71402</t>
  </si>
  <si>
    <t>11463 MACARTHUR ROAD, ATLANTA MI 49709 US</t>
  </si>
  <si>
    <t>73438</t>
  </si>
  <si>
    <t>105 PLAZA DR, WEST BRANCH MI 48661 US</t>
  </si>
  <si>
    <t>-84.225457</t>
  </si>
  <si>
    <t>44.276041</t>
  </si>
  <si>
    <t>71265</t>
  </si>
  <si>
    <t>23500 RANCH HOUSE TRAIL, ATLANTA MI 49709 US</t>
  </si>
  <si>
    <t>-84.20817</t>
  </si>
  <si>
    <t>45.177193</t>
  </si>
  <si>
    <t>71062</t>
  </si>
  <si>
    <t>10681 BUSHEY ROAD, ALPENA MI 49707 US</t>
  </si>
  <si>
    <t>70106</t>
  </si>
  <si>
    <t>1130 STATE ST, ALPENA MI 49707 US</t>
  </si>
  <si>
    <t>-83.446096</t>
  </si>
  <si>
    <t>45.048542</t>
  </si>
  <si>
    <t>70636</t>
  </si>
  <si>
    <t>2238 WERTH RD, ALPENA MI 49707 US</t>
  </si>
  <si>
    <t>-83.4672413</t>
  </si>
  <si>
    <t>45.0396995</t>
  </si>
  <si>
    <t>99138</t>
  </si>
  <si>
    <t>918 SOUTH HURON, MACKINAW CITY MI 49760 US</t>
  </si>
  <si>
    <t>70656</t>
  </si>
  <si>
    <t>2281 US-23 South, Alpena MI 49707 US</t>
  </si>
  <si>
    <t>-83.457423</t>
  </si>
  <si>
    <t>45.042794</t>
  </si>
  <si>
    <t>718 S HURON, MACKINAW CITY MI 49701 US</t>
  </si>
  <si>
    <t>73430</t>
  </si>
  <si>
    <t>111 SOUTH 13TH, ALPENA MI 49707 US</t>
  </si>
  <si>
    <t>-83.4471167</t>
  </si>
  <si>
    <t>45.0728067</t>
  </si>
  <si>
    <t>73522</t>
  </si>
  <si>
    <t>320 NORTH MAIN, CHEBOYGAN MI 49721 US</t>
  </si>
  <si>
    <t>70487</t>
  </si>
  <si>
    <t>320 Long Rapids Plaza, Alpena MI 49707 US</t>
  </si>
  <si>
    <t>-83.4646768</t>
  </si>
  <si>
    <t>45.0791837</t>
  </si>
  <si>
    <t>2980 COOK RD, WEST BRANCH MI 48661 US</t>
  </si>
  <si>
    <t>-84.226817</t>
  </si>
  <si>
    <t>44.249914</t>
  </si>
  <si>
    <t>70517</t>
  </si>
  <si>
    <t>511 Long Rapids Plaza, Alpena MI 49707 US</t>
  </si>
  <si>
    <t>-83.4623887</t>
  </si>
  <si>
    <t>45.0808288</t>
  </si>
  <si>
    <t>416 S. HURON, MACKINAW CITY MI 49701 US</t>
  </si>
  <si>
    <t>73489</t>
  </si>
  <si>
    <t>2340 SOUTH 4TH AVE, ALPENA MI 49707 US</t>
  </si>
  <si>
    <t>-83.4568243</t>
  </si>
  <si>
    <t>45.0555223</t>
  </si>
  <si>
    <t>70610</t>
  </si>
  <si>
    <t>259 S. Ripley Blvd, Alpena MI 49707 US</t>
  </si>
  <si>
    <t>312 S. HURON, MACKINAW CITY MI 49701 US</t>
  </si>
  <si>
    <t>70624</t>
  </si>
  <si>
    <t>2293 Werth Rd., Alpena MI 49707 US</t>
  </si>
  <si>
    <t>-83.468635</t>
  </si>
  <si>
    <t>45.038238</t>
  </si>
  <si>
    <t>73131</t>
  </si>
  <si>
    <t>2725 PEARL ROAD, ALPENA MI 49707 US</t>
  </si>
  <si>
    <t>-83.461315</t>
  </si>
  <si>
    <t>45.035699</t>
  </si>
  <si>
    <t>73407</t>
  </si>
  <si>
    <t>1124 US 23 N, ALPENA MI 49707 US</t>
  </si>
  <si>
    <t>70958</t>
  </si>
  <si>
    <t>Courtyard</t>
  </si>
  <si>
    <t>2024 US 23 S., Alpena MI 49707 US</t>
  </si>
  <si>
    <t>-83.449049</t>
  </si>
  <si>
    <t>45.047023</t>
  </si>
  <si>
    <t>73401</t>
  </si>
  <si>
    <t>734 E. BAY ST, EAST TAWAS MI 48730 US</t>
  </si>
  <si>
    <t>-83.4815617</t>
  </si>
  <si>
    <t>44.2805717</t>
  </si>
  <si>
    <t>7245 MAINT ST VIA-ARNOLD LINE, MACKINAC ISLAND MI 49757 US</t>
  </si>
  <si>
    <t>7234 MAIN ST, MACKINAW ISLAND MI 49757 US</t>
  </si>
  <si>
    <t>7294 MAIN ST VIA-ARNOLD LINE, MACKINAC ISLAND MI 49757 US</t>
  </si>
  <si>
    <t>7308 MIAN ST VIA-ARNOLD LINE, MACKINAC ISLAND MI 49757 US</t>
  </si>
  <si>
    <t>70883</t>
  </si>
  <si>
    <t>127 N. Main Street, Cheboygan MI 49721 US</t>
  </si>
  <si>
    <t>325 N MAIN STREET, CHEBOYGAN MI 49721 US</t>
  </si>
  <si>
    <t>1493 ASTOR ST VIA-SHEPPLER ST IGNACE, MACKINAC ISLAND MI 49701 US</t>
  </si>
  <si>
    <t>70524</t>
  </si>
  <si>
    <t>411 N. Second, Alpena MI 49707 US</t>
  </si>
  <si>
    <t>-83.429562</t>
  </si>
  <si>
    <t>45.064784</t>
  </si>
  <si>
    <t>73426</t>
  </si>
  <si>
    <t>7002 HURBERT RD, HUBBARD LAKE MI 49747 US</t>
  </si>
  <si>
    <t>-83.587519</t>
  </si>
  <si>
    <t>44.859347</t>
  </si>
  <si>
    <t>71319</t>
  </si>
  <si>
    <t>611 Morenci Ave., Mio MI 48647 US</t>
  </si>
  <si>
    <t>-84.1298592705979</t>
  </si>
  <si>
    <t>44.6433329554874</t>
  </si>
  <si>
    <t>71406</t>
  </si>
  <si>
    <t>1731 State Road, West Branch MI 48661 US</t>
  </si>
  <si>
    <t>-84.19524</t>
  </si>
  <si>
    <t>44.293995</t>
  </si>
  <si>
    <t>401 E. Central, Mackinaw City MI 49701 US</t>
  </si>
  <si>
    <t>70926</t>
  </si>
  <si>
    <t>262 W. M-55, West Branch MI 48661 US</t>
  </si>
  <si>
    <t>-84.1367732</t>
  </si>
  <si>
    <t>44.2774422</t>
  </si>
  <si>
    <t>556 EAST CENTUZL, MACKINAW CITY MI 49701 US</t>
  </si>
  <si>
    <t>1990 Brock Rd. (M-33) 219 N. Front St., Alger MI 48610 US</t>
  </si>
  <si>
    <t>71009</t>
  </si>
  <si>
    <t>3485 Lakeshore Dr., Gladwin MI 48624 US</t>
  </si>
  <si>
    <t>201 S. HURON, MACKINAW CITY MI 49701 US</t>
  </si>
  <si>
    <t>71370</t>
  </si>
  <si>
    <t>4475 WILDWOOD RD., ALGER MI 48610 US</t>
  </si>
  <si>
    <t>70918</t>
  </si>
  <si>
    <t>3977 M-30, West Branch MI 48661 US</t>
  </si>
  <si>
    <t>-84.2664928</t>
  </si>
  <si>
    <t>44.2210347</t>
  </si>
  <si>
    <t>73149</t>
  </si>
  <si>
    <t>2992 COOK RD, WEST BRANCH MI 48661 US</t>
  </si>
  <si>
    <t>-84.226401</t>
  </si>
  <si>
    <t>44.248106</t>
  </si>
  <si>
    <t>309 E STATE ST, CHEBOYGAN MI 49721 US</t>
  </si>
  <si>
    <t>70932</t>
  </si>
  <si>
    <t>2980 Cook Rd P.O. Box 369, West Branch MI 48661 US</t>
  </si>
  <si>
    <t>902 BOAT CLUB DRIVE P.O. BOX 6041, CHEBOYGAN MI 49721 US</t>
  </si>
  <si>
    <t>10933 MICHIGAN AVE., POSEN MI 49776 US</t>
  </si>
  <si>
    <t>2980 Cook Rd. 219 N. Front St., West Branch MI 48661 US</t>
  </si>
  <si>
    <t>71255</t>
  </si>
  <si>
    <t>7090 State St., Posen MI 49776 US</t>
  </si>
  <si>
    <t>70031</t>
  </si>
  <si>
    <t>3354 US 23, OSCODA MI 48750 US</t>
  </si>
  <si>
    <t>-83.3325614</t>
  </si>
  <si>
    <t>44.37745</t>
  </si>
  <si>
    <t>73549</t>
  </si>
  <si>
    <t>9101 S. BOLTON RD, POSEN MI 49776 US</t>
  </si>
  <si>
    <t>70930</t>
  </si>
  <si>
    <t>200 W. Houghton, West Branch MI 48661 US</t>
  </si>
  <si>
    <t>-84.237595</t>
  </si>
  <si>
    <t>44.276007</t>
  </si>
  <si>
    <t>70537</t>
  </si>
  <si>
    <t>326 Long Lake Ave, Alpena MI 49707 US</t>
  </si>
  <si>
    <t>70927</t>
  </si>
  <si>
    <t>314 W. Houghton P.O. Box 837, West Branch MI 48661 US</t>
  </si>
  <si>
    <t>-84.239256</t>
  </si>
  <si>
    <t>44.276049</t>
  </si>
  <si>
    <t>70634</t>
  </si>
  <si>
    <t>501 Commerce Drive P.O. Box 455, Alpena MI 49707 US</t>
  </si>
  <si>
    <t>70607</t>
  </si>
  <si>
    <t>1234 Golf Course Rd., Alpena MI 49707 US</t>
  </si>
  <si>
    <t>600 Houghton Ave. 219 N. Front St., West Branch MI 48661 US</t>
  </si>
  <si>
    <t>70966</t>
  </si>
  <si>
    <t>1748 N. US-23, East Tawas MI 48730 US</t>
  </si>
  <si>
    <t>-83.4529115</t>
  </si>
  <si>
    <t>44.2909663</t>
  </si>
  <si>
    <t>3432 M-76, WEST BRANCH MI 48661 US</t>
  </si>
  <si>
    <t>-84.264076</t>
  </si>
  <si>
    <t>44.277772</t>
  </si>
  <si>
    <t>73444</t>
  </si>
  <si>
    <t>498 S 6TH STREET, ROGER CITY MI 49779 US</t>
  </si>
  <si>
    <t>73501</t>
  </si>
  <si>
    <t>2570 N. ST. HELEN ROAD, ST. HELEN MI 48656 US</t>
  </si>
  <si>
    <t>-84.409681</t>
  </si>
  <si>
    <t>44.371628</t>
  </si>
  <si>
    <t>70024</t>
  </si>
  <si>
    <t>501 PARK DR, ROGERS CITY MI 49779 US</t>
  </si>
  <si>
    <t>71263</t>
  </si>
  <si>
    <t>305 W. M-72 P.O. Box 437, Mio MI 48647 US</t>
  </si>
  <si>
    <t>-84.133425</t>
  </si>
  <si>
    <t>44.651164</t>
  </si>
  <si>
    <t>235 Water St., Oscoda MI 48750 US</t>
  </si>
  <si>
    <t>-83.3280597561316</t>
  </si>
  <si>
    <t>44.4234168963529</t>
  </si>
  <si>
    <t>104</t>
  </si>
  <si>
    <t>10698 MICHIGAN AVE POSEN EZ MART #772, POSEN MI 49776 US</t>
  </si>
  <si>
    <t>70822</t>
  </si>
  <si>
    <t>4858 Williams Rd., Rogers City MI 49779 US</t>
  </si>
  <si>
    <t>73413</t>
  </si>
  <si>
    <t>6464 LAKE AUGUSTA HWY, POSEN MI 49776 US</t>
  </si>
  <si>
    <t>71128</t>
  </si>
  <si>
    <t>403 M-68 P.O. Box 403, Onaway MI 49765 US</t>
  </si>
  <si>
    <t>302 SOUTH HURON, MACKINAW CITY MI 49701 US</t>
  </si>
  <si>
    <t>70845</t>
  </si>
  <si>
    <t>106 South Huron, Mackinaw City MI 49701 US</t>
  </si>
  <si>
    <t>7120 HURBERT RD, HUBBARD LAKE MI 49747 US</t>
  </si>
  <si>
    <t>-83.58996</t>
  </si>
  <si>
    <t>44.859335</t>
  </si>
  <si>
    <t>404 S. HURON AVE, MACKINAC CITY MI 49701 US</t>
  </si>
  <si>
    <t>71240</t>
  </si>
  <si>
    <t>431 Pineview Court P.O. Box 788, Hillman MI 49746 US</t>
  </si>
  <si>
    <t>-83.902553</t>
  </si>
  <si>
    <t>45.066993</t>
  </si>
  <si>
    <t>309 Lake St. 219 N. Front St., Tawas MI 48763 US</t>
  </si>
  <si>
    <t>1552 US-23 N, East Tawas MI 48730 US</t>
  </si>
  <si>
    <t>-83.458266</t>
  </si>
  <si>
    <t>44.288495</t>
  </si>
  <si>
    <t>73030</t>
  </si>
  <si>
    <t>410 N. STATE ST., HILLMAN MI 49746 US</t>
  </si>
  <si>
    <t>-83.9002837</t>
  </si>
  <si>
    <t>45.066667</t>
  </si>
  <si>
    <t>20597 STATE ST, Onaway MI 49765 US</t>
  </si>
  <si>
    <t>20597 STATE ST, ONAWAY MI 49765 US</t>
  </si>
  <si>
    <t>5285 MAIN ST., MILLERSBURG MI 49759 US</t>
  </si>
  <si>
    <t>71161</t>
  </si>
  <si>
    <t>377 N. Third St., Rogers City MI 49779 US</t>
  </si>
  <si>
    <t>3800 U.S. 23 North P.O. Box 115, Alpena MI 49707 US</t>
  </si>
  <si>
    <t>70639</t>
  </si>
  <si>
    <t>170 N. Industrial Hwy. P.O. Box 475, Alpena MI 49707 US</t>
  </si>
  <si>
    <t>71224</t>
  </si>
  <si>
    <t>5214 N. US-23 P.O. Box 481, Oscoda MI 48750 US</t>
  </si>
  <si>
    <t>-83.329344</t>
  </si>
  <si>
    <t>44.430907</t>
  </si>
  <si>
    <t>3544 US 23 N, ALPENA MI 49707 US</t>
  </si>
  <si>
    <t>3580 US 23 North, Alpena MI 49707 US</t>
  </si>
  <si>
    <t>405 N. STATE ST, OSCODA MI 48750-1742 US</t>
  </si>
  <si>
    <t>-83.330541</t>
  </si>
  <si>
    <t>44.423715</t>
  </si>
  <si>
    <t>73289</t>
  </si>
  <si>
    <t>6201 US 23 N, ALPENA MI 49707 US</t>
  </si>
  <si>
    <t>73548</t>
  </si>
  <si>
    <t>600 S STATE STREET, OSCODA MI 48750 US</t>
  </si>
  <si>
    <t>-83.329723</t>
  </si>
  <si>
    <t>44.415054</t>
  </si>
  <si>
    <t>73091</t>
  </si>
  <si>
    <t>4775 SUNSET STREET, OSCODA MI 48750 US</t>
  </si>
  <si>
    <t>-83.348111</t>
  </si>
  <si>
    <t>44.418244</t>
  </si>
  <si>
    <t>70676</t>
  </si>
  <si>
    <t>3463 M-32 West, Alpena MI 49707 US</t>
  </si>
  <si>
    <t>71399</t>
  </si>
  <si>
    <t>10085 US 23, Alpena MI 49707 US</t>
  </si>
  <si>
    <t>345 S. STATE ST., OSCODA MI 48750 US</t>
  </si>
  <si>
    <t>-83.33206</t>
  </si>
  <si>
    <t>44.408121</t>
  </si>
  <si>
    <t>73504</t>
  </si>
  <si>
    <t>24732 US-23, PRESQUE ISLE MI 49707 US</t>
  </si>
  <si>
    <t>71218</t>
  </si>
  <si>
    <t>384 S. State Street, Oscoda MI 48750 US</t>
  </si>
  <si>
    <t>-83.3259177</t>
  </si>
  <si>
    <t>44.4110612</t>
  </si>
  <si>
    <t>2373 Gordon Rd., Alpena MI 49707 US</t>
  </si>
  <si>
    <t>-83.466161</t>
  </si>
  <si>
    <t>45.036612</t>
  </si>
  <si>
    <t>73026</t>
  </si>
  <si>
    <t>210 HARBOR DRIVE, ALPENA MI 49707 US</t>
  </si>
  <si>
    <t>73469</t>
  </si>
  <si>
    <t>1036 N. AULERICH, E TAWAS MI 48730 US</t>
  </si>
  <si>
    <t>-83.4218235</t>
  </si>
  <si>
    <t>44.3092987</t>
  </si>
  <si>
    <t>70685</t>
  </si>
  <si>
    <t>2516 M-32 West, Alpena MI 49707 US</t>
  </si>
  <si>
    <t>70588</t>
  </si>
  <si>
    <t>1581 M-32 West P.O. Box 565, Alpena MI 49707 US</t>
  </si>
  <si>
    <t>73133</t>
  </si>
  <si>
    <t>1859 N US 23 PO BOX 191, EAST TAWAS MI 48730 US</t>
  </si>
  <si>
    <t>-83.447606</t>
  </si>
  <si>
    <t>44.293687</t>
  </si>
  <si>
    <t>70623</t>
  </si>
  <si>
    <t>201 E. Chisholm St., Alpena MI 49707 US</t>
  </si>
  <si>
    <t>73073</t>
  </si>
  <si>
    <t>1074 US - 23 NORTH, ALPENA MI 49707 US</t>
  </si>
  <si>
    <t>-83.455893</t>
  </si>
  <si>
    <t>45.08653</t>
  </si>
  <si>
    <t>71408</t>
  </si>
  <si>
    <t>70510</t>
  </si>
  <si>
    <t>130 Park Place PO BOX 367, Alpena MI 49707 US</t>
  </si>
  <si>
    <t>5884 A STREET, ALPENA MI 49707 US</t>
  </si>
  <si>
    <t>15774 STATE STREET PO BOX 427, HILLMAN MI 49746 US</t>
  </si>
  <si>
    <t>-83.9016567</t>
  </si>
  <si>
    <t>45.0699433</t>
  </si>
  <si>
    <t>138</t>
  </si>
  <si>
    <t>27400 M-32, Hillman MI 49746 US</t>
  </si>
  <si>
    <t>-83.89283</t>
  </si>
  <si>
    <t>45.057549</t>
  </si>
  <si>
    <t>15774 STATE STREET, HILLMAN MI 49746 US</t>
  </si>
  <si>
    <t>285 Bradley Hwy P.O. Box 175, Rogers City MI 49779 US</t>
  </si>
  <si>
    <t>112</t>
  </si>
  <si>
    <t>100 S. BRADLEY HWY., ROGERS CITY MI 49779 US</t>
  </si>
  <si>
    <t>71061</t>
  </si>
  <si>
    <t>1575 Hubert Rd P.O. Box 131, Hubbard Lake MI 49747 US</t>
  </si>
  <si>
    <t>-83.59025</t>
  </si>
  <si>
    <t>44.85878</t>
  </si>
  <si>
    <t>73498</t>
  </si>
  <si>
    <t>676 N. US-23, HARRISVILLE MI 48740 US</t>
  </si>
  <si>
    <t>-83.290475</t>
  </si>
  <si>
    <t>44.675762</t>
  </si>
  <si>
    <t>73168</t>
  </si>
  <si>
    <t>10130 US 23 SOUTH, OSSINEKE MI 49766 US</t>
  </si>
  <si>
    <t>-83.436572</t>
  </si>
  <si>
    <t>44.931034</t>
  </si>
  <si>
    <t>73445</t>
  </si>
  <si>
    <t>5884 A STREET BUILDING 122, ALPENA MI 49707 US</t>
  </si>
  <si>
    <t>70559</t>
  </si>
  <si>
    <t>5884 G Street Phelps Collins ANG, Alpena MI 49707 US</t>
  </si>
  <si>
    <t>5884 A-STREET, ALPENA MI 49707-8125 US</t>
  </si>
  <si>
    <t>73107</t>
  </si>
  <si>
    <t>5884 A ST BLDG 7, ALPENA MI 49707 US</t>
  </si>
  <si>
    <t>70756</t>
  </si>
  <si>
    <t>10026 M-32 West, Herron MI 49744 US</t>
  </si>
  <si>
    <t>-83.656204</t>
  </si>
  <si>
    <t>45.06502</t>
  </si>
  <si>
    <t>73277</t>
  </si>
  <si>
    <t>5884 A ST, ALPENA MI 49707 US</t>
  </si>
  <si>
    <t>73495</t>
  </si>
  <si>
    <t>220 LAKE ST, TAWAS CITY MI 48763 US</t>
  </si>
  <si>
    <t>7314 DOUGLAS LAKE DRIVE, PELLSTON MI 49769 US</t>
  </si>
  <si>
    <t>73264</t>
  </si>
  <si>
    <t>9500 N. M-33, CHEBOYGAN MI 49721 US</t>
  </si>
  <si>
    <t>97</t>
  </si>
  <si>
    <t>6416 RIGGSVILLE RD, CHEBOYGAN MI 49721 US</t>
  </si>
  <si>
    <t>512 E LAKE ST, TAWAS CITY MI 48763 US</t>
  </si>
  <si>
    <t>-83.506051</t>
  </si>
  <si>
    <t>44.275237</t>
  </si>
  <si>
    <t>73544</t>
  </si>
  <si>
    <t>1395 N. US-31, PELLSTON MI 49769 US</t>
  </si>
  <si>
    <t>99120</t>
  </si>
  <si>
    <t>7640 US31 SOUTH, ALANSON MI 49706 US</t>
  </si>
  <si>
    <t>73505</t>
  </si>
  <si>
    <t>115 E. LAKE ST., TAWAS CITY MI 48763 US</t>
  </si>
  <si>
    <t>-83.511516</t>
  </si>
  <si>
    <t>44.272543</t>
  </si>
  <si>
    <t>230 N. US31, PELLSTON MI 49769 US</t>
  </si>
  <si>
    <t>73468</t>
  </si>
  <si>
    <t>175 W. LAKE ST PO BOX 147, TAWAS CITY MI 48764 US</t>
  </si>
  <si>
    <t>-83.512123</t>
  </si>
  <si>
    <t>44.271247</t>
  </si>
  <si>
    <t>73366</t>
  </si>
  <si>
    <t>3459 US 31, BRUTUS MI 49716 US</t>
  </si>
  <si>
    <t>73167</t>
  </si>
  <si>
    <t>1693 M32, ALPENA MI 49707 US</t>
  </si>
  <si>
    <t>-83.4863883</t>
  </si>
  <si>
    <t>45.0611067</t>
  </si>
  <si>
    <t>73090</t>
  </si>
  <si>
    <t>220 W Lake St, TAWAS CITY MI 48763 US</t>
  </si>
  <si>
    <t>73089</t>
  </si>
  <si>
    <t>220 LAKE ST., TAWAS CITY MI 48763 US</t>
  </si>
  <si>
    <t>73491</t>
  </si>
  <si>
    <t>722 SOUTH STREET, CHEBOYGAN MI 49721 US</t>
  </si>
  <si>
    <t>604 Main St. 235 Water St., Cheboygan MI 49721 US</t>
  </si>
  <si>
    <t>905 W. LINCOLN, CHEBOYGAN MI 49721 US</t>
  </si>
  <si>
    <t>73471</t>
  </si>
  <si>
    <t>450 W. LAKE ST., TAWAS CITY MI 48763 US</t>
  </si>
  <si>
    <t>-83.518035</t>
  </si>
  <si>
    <t>44.267584</t>
  </si>
  <si>
    <t>73169</t>
  </si>
  <si>
    <t>SOUTHSIDE SERVICE</t>
  </si>
  <si>
    <t>1210 S US 23, TAWAS CITY MI 48763 US</t>
  </si>
  <si>
    <t>-83.542991</t>
  </si>
  <si>
    <t>44.2499082</t>
  </si>
  <si>
    <t>73490</t>
  </si>
  <si>
    <t>840 SOUTH MAIN, CHEBOYGAN MI 49721 US</t>
  </si>
  <si>
    <t>73260</t>
  </si>
  <si>
    <t>824 S. HURON ST., CHEBOYGAN MI 49721 US</t>
  </si>
  <si>
    <t>992 S. MAIN, CHEBOYGAN MI 49721 US</t>
  </si>
  <si>
    <t>73500</t>
  </si>
  <si>
    <t>55 W. M-55, TAWAS CITY MI 48763 US</t>
  </si>
  <si>
    <t>-83.522922</t>
  </si>
  <si>
    <t>44.278769</t>
  </si>
  <si>
    <t>235 Water St., Alanson MI 49706 US</t>
  </si>
  <si>
    <t>221 NEWMAN STREET, EAST TAWAS MI 48763 US</t>
  </si>
  <si>
    <t>-83.491077</t>
  </si>
  <si>
    <t>44.281299</t>
  </si>
  <si>
    <t>73157</t>
  </si>
  <si>
    <t>115 BAY, EAST TAWAS MI 48730 US</t>
  </si>
  <si>
    <t>6433 BARBRA INDIAN RIVER P.O. BOX 2009, INDIAN RIVER MI 49749 US</t>
  </si>
  <si>
    <t>70494</t>
  </si>
  <si>
    <t>410 S. 11th AVE, ALPENA MI 49707 US</t>
  </si>
  <si>
    <t>-83.44741</t>
  </si>
  <si>
    <t>45.06821</t>
  </si>
  <si>
    <t>73280</t>
  </si>
  <si>
    <t>6272 M-68 HWY, INDIAN RIVER MI 48749 US</t>
  </si>
  <si>
    <t>70500</t>
  </si>
  <si>
    <t>113 S. Ninth St., Alpena MI 49707 US</t>
  </si>
  <si>
    <t>-83.4422808</t>
  </si>
  <si>
    <t>45.0687915</t>
  </si>
  <si>
    <t>235 Water St., Indian River MI 49749 US</t>
  </si>
  <si>
    <t>70622</t>
  </si>
  <si>
    <t>417 W. Chisholm St., Alpena MI 49707 US</t>
  </si>
  <si>
    <t>-83.437022</t>
  </si>
  <si>
    <t>45.065837</t>
  </si>
  <si>
    <t>70502</t>
  </si>
  <si>
    <t>307 W. Chisholm St., Alpena MI 49707 US</t>
  </si>
  <si>
    <t>-83.435797</t>
  </si>
  <si>
    <t>45.06455</t>
  </si>
  <si>
    <t>4363 S STRAITS HWY, INDIAN RIVER MI 49749 US</t>
  </si>
  <si>
    <t>70832</t>
  </si>
  <si>
    <t>4208 South Straits Hwy, Indian River MI 49749 US</t>
  </si>
  <si>
    <t>6220 M-68, INDIAN RIVER MI 49749 US</t>
  </si>
  <si>
    <t>4524 S. STRAITS HWY, INDIAN RIVER MI 49749 US</t>
  </si>
  <si>
    <t>73464</t>
  </si>
  <si>
    <t>3944 SOUTH STRAITS HWY, INDIAN RIVER MI 49749 US</t>
  </si>
  <si>
    <t>6433 Barbra Indian River P.O. Box 2009, Indian River MI 49749 US</t>
  </si>
  <si>
    <t>70874</t>
  </si>
  <si>
    <t>761 Lafayette 761 Lafayette, Cheboygan MI 49721 US</t>
  </si>
  <si>
    <t>73476</t>
  </si>
  <si>
    <t>1442 W. ROAD, ST IGNACE MI 49781 US</t>
  </si>
  <si>
    <t>601 NORTH STATE ST, ST IGNACE MI 49781 US</t>
  </si>
  <si>
    <t>102 E. CENTRAL, MACKINAW CITY MI 49701 US</t>
  </si>
  <si>
    <t>73519</t>
  </si>
  <si>
    <t>314 N. STREET, MACKINAC CITY MI 49701 US</t>
  </si>
  <si>
    <t>73478</t>
  </si>
  <si>
    <t>626 N STATE, ST IGNACE MI 49781 US</t>
  </si>
  <si>
    <t>200 S. STATE, ST IGNACE MI 49781 US</t>
  </si>
  <si>
    <t>70895</t>
  </si>
  <si>
    <t>250 S. State St., St. Ignace MI 49781 US</t>
  </si>
  <si>
    <t>73162</t>
  </si>
  <si>
    <t>1435 FORD AVE, ALPENA MI 49707 US</t>
  </si>
  <si>
    <t>-83.409056</t>
  </si>
  <si>
    <t>45.0707383</t>
  </si>
  <si>
    <t>241 N STATE STREET, ST IGNACE MI 49781 US</t>
  </si>
  <si>
    <t>70512</t>
  </si>
  <si>
    <t>1074 US-23 NORTH, ALPENA MI 49707 US</t>
  </si>
  <si>
    <t>226 E. CENTRAL AVE, MACKINAW CITY MI 49701 US</t>
  </si>
  <si>
    <t>73099</t>
  </si>
  <si>
    <t>303 E. CENTRAL AVE., MACKINAW CITY MI 49701 US</t>
  </si>
  <si>
    <t>73506</t>
  </si>
  <si>
    <t>666 MCKINLEY AVE, ALPENA MI 49707 US</t>
  </si>
  <si>
    <t>-83.4491633</t>
  </si>
  <si>
    <t>45.0669067</t>
  </si>
  <si>
    <t>301 E. CENTRAL, MACKINAW MI 49701 US</t>
  </si>
  <si>
    <t>906 W WASHINGTON AVE, ALPENA MI 49707 US</t>
  </si>
  <si>
    <t>-83.452418</t>
  </si>
  <si>
    <t>45.06144</t>
  </si>
  <si>
    <t>190 S. HURON, MACKINAC CITY MI 49701 US</t>
  </si>
  <si>
    <t>2520 US HIGWAY 23 S, ALPENA MI 49707 US</t>
  </si>
  <si>
    <t>-83.4636246</t>
  </si>
  <si>
    <t>45.0382746</t>
  </si>
  <si>
    <t>308 S NICOLET ST, MACKINAW CITY MI 49701 US</t>
  </si>
  <si>
    <t>71366</t>
  </si>
  <si>
    <t>308 E. Central Ave., Mackinaw City MI 49701 US</t>
  </si>
  <si>
    <t>248 S. HURON, MACKINAW CITY MI 49701 US</t>
  </si>
  <si>
    <t>301 N. LOUVINGNY P.O.BOX 857, MACKINAW CITY MI 49701 US</t>
  </si>
  <si>
    <t>73327</t>
  </si>
  <si>
    <t>5495 US 23 N, BLACK RIVER MI 48721 US</t>
  </si>
  <si>
    <t>-83.3568901094524</t>
  </si>
  <si>
    <t>44.8139621425122</t>
  </si>
  <si>
    <t>73543</t>
  </si>
  <si>
    <t>748 US-2, ST IGNACE MI 49781 US</t>
  </si>
  <si>
    <t>71016</t>
  </si>
  <si>
    <t>12272 US-23 South, Ossineke MI 49766 US</t>
  </si>
  <si>
    <t>-83.4409362</t>
  </si>
  <si>
    <t>44.8973358</t>
  </si>
  <si>
    <t>148</t>
  </si>
  <si>
    <t>98 W. US 2, ST. IGNACE MI 49781 US</t>
  </si>
  <si>
    <t>12170 US-23 South, Ossineke MI 49766 US</t>
  </si>
  <si>
    <t>-83.442794</t>
  </si>
  <si>
    <t>44.899742</t>
  </si>
  <si>
    <t>101 JANET ST., MACKINAW CITY MI 49701 US</t>
  </si>
  <si>
    <t>70769</t>
  </si>
  <si>
    <t>11923 US-23 SOUTH COMPANY 159, Ossineke MI 49766 US</t>
  </si>
  <si>
    <t>-83.442621</t>
  </si>
  <si>
    <t>44.903046</t>
  </si>
  <si>
    <t>73545</t>
  </si>
  <si>
    <t>11925 US-23, OSSINEKE ME 49766 US</t>
  </si>
  <si>
    <t>-83.44155</t>
  </si>
  <si>
    <t>44.90288</t>
  </si>
  <si>
    <t>70763</t>
  </si>
  <si>
    <t>11745 US 23 S PO Box 83, Ossineke MI 49766 US</t>
  </si>
  <si>
    <t>-83.442202</t>
  </si>
  <si>
    <t>44.905986</t>
  </si>
  <si>
    <t>110 W. CENTRAL, MACKINAW CITY MI 49701 US</t>
  </si>
  <si>
    <t>70768</t>
  </si>
  <si>
    <t>11897 US-23 South, Ossineke MI 49766 US</t>
  </si>
  <si>
    <t>-83.442495</t>
  </si>
  <si>
    <t>44.9036017</t>
  </si>
  <si>
    <t>11829 US-23 South P.O. Box 515, Ossineke MI 49766 US</t>
  </si>
  <si>
    <t>-83.442369</t>
  </si>
  <si>
    <t>44.904732</t>
  </si>
  <si>
    <t>190 SHURON AVE SHELPERS BOAT, MACKINAC ISLAND MI 49701 US</t>
  </si>
  <si>
    <t>70780</t>
  </si>
  <si>
    <t>11585 US-23 South, Ossineke MI 49766 US</t>
  </si>
  <si>
    <t>-83.442377</t>
  </si>
  <si>
    <t>44.908148</t>
  </si>
  <si>
    <t>303 FERRY LANE, MACKINAC ISLAND MI 49708 US</t>
  </si>
  <si>
    <t>70766</t>
  </si>
  <si>
    <t>10401 Piper Rd. P.O. Box 376, Ossineke MI 49766 US</t>
  </si>
  <si>
    <t>-83.4424178</t>
  </si>
  <si>
    <t>44.9287363</t>
  </si>
  <si>
    <t>303 E CENTRAL AVE VIA-ARNOLD LINE, MACKINAC ISLAND MI 49757 US</t>
  </si>
  <si>
    <t>57</t>
  </si>
  <si>
    <t>11596 US 23 SO, OSSINEKE MI 49766 US</t>
  </si>
  <si>
    <t>-83.44357</t>
  </si>
  <si>
    <t>44.908698</t>
  </si>
  <si>
    <t>73532</t>
  </si>
  <si>
    <t>2030 E. NICHOLSON HILL RD, OSSINEKE MI 49766 US</t>
  </si>
  <si>
    <t>-83.44428</t>
  </si>
  <si>
    <t>44.902672</t>
  </si>
  <si>
    <t>699 US 2, ST. IGNACE MI 49781 US</t>
  </si>
  <si>
    <t>253 WEST US 2, ST IGNACE MI 49781 US</t>
  </si>
  <si>
    <t>70894</t>
  </si>
  <si>
    <t>500 FERRY LANE, St. Ignace MI 49781 US</t>
  </si>
  <si>
    <t>70792</t>
  </si>
  <si>
    <t>200 North 5th Street P.O. Box 278, Harrisville MI 48740 US</t>
  </si>
  <si>
    <t>-83.2960627</t>
  </si>
  <si>
    <t>44.6575658</t>
  </si>
  <si>
    <t>101_Tuesday</t>
  </si>
  <si>
    <t>101_Week1_Tuesday</t>
  </si>
  <si>
    <t>423 EAST MAIN STREET, HARRISVILLE MI 48740 US</t>
  </si>
  <si>
    <t>-83.289918</t>
  </si>
  <si>
    <t>44.65673</t>
  </si>
  <si>
    <t>71058</t>
  </si>
  <si>
    <t>510 S. Third St. P.O. Box 248, Harrisville MI 48740 US</t>
  </si>
  <si>
    <t>-83.294262</t>
  </si>
  <si>
    <t>44.651854</t>
  </si>
  <si>
    <t>66</t>
  </si>
  <si>
    <t>449 S. US 23, HARRISVILLE MI 48740 US</t>
  </si>
  <si>
    <t>-83.304158</t>
  </si>
  <si>
    <t>44.643395</t>
  </si>
  <si>
    <t>73528</t>
  </si>
  <si>
    <t>289 E. SWEDE ROAD, SPRUCE MI 48762 US</t>
  </si>
  <si>
    <t>-83.5140333</t>
  </si>
  <si>
    <t>44.8295012</t>
  </si>
  <si>
    <t>177 N. BARLOW ROAD, LINCOLN MI 48742 US</t>
  </si>
  <si>
    <t>-83.403719</t>
  </si>
  <si>
    <t>44.661088</t>
  </si>
  <si>
    <t>73420</t>
  </si>
  <si>
    <t>4243 LOST LAKE TRAIL, LINCOLN MI 48742 US</t>
  </si>
  <si>
    <t>-83.433946</t>
  </si>
  <si>
    <t>44.778513</t>
  </si>
  <si>
    <t>205 North State Street P.O. Box 130, Harrisville MI 48740 US</t>
  </si>
  <si>
    <t>-83.294992</t>
  </si>
  <si>
    <t>44.657998</t>
  </si>
  <si>
    <t>71177</t>
  </si>
  <si>
    <t>3450 N.Hubbard Lake Rd., Spruce MI 48762 US</t>
  </si>
  <si>
    <t>-83.525289</t>
  </si>
  <si>
    <t>44.754415</t>
  </si>
  <si>
    <t>217 S STATE, HARRISVILLE MI 48740 US</t>
  </si>
  <si>
    <t>5671 N SKEEL RD, OSCODA MI 48750 US</t>
  </si>
  <si>
    <t>-83.353148</t>
  </si>
  <si>
    <t>44.450185</t>
  </si>
  <si>
    <t>101_Wednesday</t>
  </si>
  <si>
    <t>101_Week1_Wednesday</t>
  </si>
  <si>
    <t>71222</t>
  </si>
  <si>
    <t>4025 Arrow St., Oscoda MI 48750 US</t>
  </si>
  <si>
    <t>-83.3586767</t>
  </si>
  <si>
    <t>44.4539983</t>
  </si>
  <si>
    <t>71185</t>
  </si>
  <si>
    <t>509 W. State St., Lincoln MI 48742 US</t>
  </si>
  <si>
    <t>70805</t>
  </si>
  <si>
    <t>4709 F-41, Oscoda MI 48750 US</t>
  </si>
  <si>
    <t>-83.332569</t>
  </si>
  <si>
    <t>44.4365462</t>
  </si>
  <si>
    <t>73383</t>
  </si>
  <si>
    <t>5631 GEORGIA DRIVE, OSCODA MI 48750 US</t>
  </si>
  <si>
    <t>-83.3534467</t>
  </si>
  <si>
    <t>44.4433167</t>
  </si>
  <si>
    <t>71183</t>
  </si>
  <si>
    <t>601 South Lake St, Lincoln MI 48742 US</t>
  </si>
  <si>
    <t>-83.4129063</t>
  </si>
  <si>
    <t>44.6790728</t>
  </si>
  <si>
    <t>71059</t>
  </si>
  <si>
    <t>49 Main Street, HARRISVILLE MI 48740 US</t>
  </si>
  <si>
    <t>-83.2945433</t>
  </si>
  <si>
    <t>44.65629</t>
  </si>
  <si>
    <t>70486</t>
  </si>
  <si>
    <t>313 S. Second Lincoln P.O. Box 130, Lincoln MI 48742 US</t>
  </si>
  <si>
    <t>71054</t>
  </si>
  <si>
    <t>604 S. Third, Harrisville MI 48740 US</t>
  </si>
  <si>
    <t>-83.294174</t>
  </si>
  <si>
    <t>44.6513113</t>
  </si>
  <si>
    <t>71191</t>
  </si>
  <si>
    <t>301 Second St P.O. Box 237, Lincoln MI 48742 US</t>
  </si>
  <si>
    <t>-83.411411</t>
  </si>
  <si>
    <t>44.68257</t>
  </si>
  <si>
    <t>71181</t>
  </si>
  <si>
    <t>300 S SECOND ST, LINCOLN MI 48742 US</t>
  </si>
  <si>
    <t>-83.412004</t>
  </si>
  <si>
    <t>44.682569</t>
  </si>
  <si>
    <t>70485</t>
  </si>
  <si>
    <t>2250 US-23 SOUTH, Alpena MI 49707 US</t>
  </si>
  <si>
    <t>-83.456922</t>
  </si>
  <si>
    <t>45.044087</t>
  </si>
  <si>
    <t>73511</t>
  </si>
  <si>
    <t>210 S. SECOND ST., LINCOLN MI 48742 US</t>
  </si>
  <si>
    <t>-83.4117066381005</t>
  </si>
  <si>
    <t>44.6836474194424</t>
  </si>
  <si>
    <t>71193</t>
  </si>
  <si>
    <t>301 N LAKE ST PO BOX 40, LINCOLN MI 48742 US</t>
  </si>
  <si>
    <t>-83.414273</t>
  </si>
  <si>
    <t>44.687208</t>
  </si>
  <si>
    <t>120</t>
  </si>
  <si>
    <t>829 W. MAIN POB 580, GAYLORD MI 49734 US</t>
  </si>
  <si>
    <t>-84.684313</t>
  </si>
  <si>
    <t>45.025745</t>
  </si>
  <si>
    <t>103_Monday</t>
  </si>
  <si>
    <t>103_Week1_Monday</t>
  </si>
  <si>
    <t>117</t>
  </si>
  <si>
    <t>73457</t>
  </si>
  <si>
    <t>324 E HAWLEY, LINCOLN MI 48742 US</t>
  </si>
  <si>
    <t>-83.407024</t>
  </si>
  <si>
    <t>44.6825785</t>
  </si>
  <si>
    <t>327 TRAVERSE BAY ROAD, LINCOLN MI 48742 US</t>
  </si>
  <si>
    <t>101_Week2_Tuesday</t>
  </si>
  <si>
    <t>110</t>
  </si>
  <si>
    <t>73314</t>
  </si>
  <si>
    <t>921 N BARLOW, LINCOLN MI 48742 US</t>
  </si>
  <si>
    <t>-83.403769</t>
  </si>
  <si>
    <t>44.68212</t>
  </si>
  <si>
    <t>111</t>
  </si>
  <si>
    <t>71190</t>
  </si>
  <si>
    <t>863 N. Barlow Rd., Lincoln MI 48742 US</t>
  </si>
  <si>
    <t>-83.404028</t>
  </si>
  <si>
    <t>44.681067</t>
  </si>
  <si>
    <t>116</t>
  </si>
  <si>
    <t>177 N. BARLOW RD PO BOX 279, Lincoln MI 48742 US</t>
  </si>
  <si>
    <t>71198</t>
  </si>
  <si>
    <t>2205 Alger P.O. Box 161, Mikado MI 48745 US</t>
  </si>
  <si>
    <t>-83.420475</t>
  </si>
  <si>
    <t>44.592527</t>
  </si>
  <si>
    <t>71199</t>
  </si>
  <si>
    <t>2167 S. F 41, Mikado MI 48745 US</t>
  </si>
  <si>
    <t>-83.42221</t>
  </si>
  <si>
    <t>44.593389</t>
  </si>
  <si>
    <t>73433</t>
  </si>
  <si>
    <t>5731 US 23 NORTH, OSCODA MI 48750 US</t>
  </si>
  <si>
    <t>-83.330462</t>
  </si>
  <si>
    <t>44.446129</t>
  </si>
  <si>
    <t>73184</t>
  </si>
  <si>
    <t>5565 US 23 N, OSCODA MI 48750 US</t>
  </si>
  <si>
    <t>-83.32682</t>
  </si>
  <si>
    <t>44.4544533</t>
  </si>
  <si>
    <t>71411</t>
  </si>
  <si>
    <t>790 U.S. 23 South P.O. Box 369, Harrisville MI 48740 US</t>
  </si>
  <si>
    <t>-83.311008</t>
  </si>
  <si>
    <t>44.634412</t>
  </si>
  <si>
    <t>73538</t>
  </si>
  <si>
    <t>3228 US-23, GREENBUSH MI 48738 US</t>
  </si>
  <si>
    <t>-83.315451</t>
  </si>
  <si>
    <t>44.563342</t>
  </si>
  <si>
    <t>71204</t>
  </si>
  <si>
    <t>5226 N. US-23, Oscoda MI 48750 US</t>
  </si>
  <si>
    <t>-83.329243</t>
  </si>
  <si>
    <t>44.431558</t>
  </si>
  <si>
    <t>113</t>
  </si>
  <si>
    <t>5463 N. HURON RD., OSCODA MI 48750 US</t>
  </si>
  <si>
    <t>-83.330908</t>
  </si>
  <si>
    <t>44.437776</t>
  </si>
  <si>
    <t>71238</t>
  </si>
  <si>
    <t>5625 N. US 23, Oscoda MI 48750 US</t>
  </si>
  <si>
    <t>-83.33096</t>
  </si>
  <si>
    <t>44.442705</t>
  </si>
  <si>
    <t>5463 N. HURON RD. 5463 N. HURON RD, OSCODA MI 48750 US</t>
  </si>
  <si>
    <t>70523</t>
  </si>
  <si>
    <t>520 Fair St., Alpena MI 49707 US</t>
  </si>
  <si>
    <t>-83.45029</t>
  </si>
  <si>
    <t>45.06624</t>
  </si>
  <si>
    <t>71225</t>
  </si>
  <si>
    <t>5155 US-23 North P.O. Box 243, Oscoda MI 48750 US</t>
  </si>
  <si>
    <t>-83.330653</t>
  </si>
  <si>
    <t>44.430515</t>
  </si>
  <si>
    <t>70963</t>
  </si>
  <si>
    <t>621 W. Chisholm, Alpena MI 49707 US</t>
  </si>
  <si>
    <t>-83.4396918</t>
  </si>
  <si>
    <t>45.0677392</t>
  </si>
  <si>
    <t>73509</t>
  </si>
  <si>
    <t>5123 N. US-23, OSCODA MI 48750 US</t>
  </si>
  <si>
    <t>-83.3305433</t>
  </si>
  <si>
    <t>44.4286883</t>
  </si>
  <si>
    <t>73359</t>
  </si>
  <si>
    <t>4420 NORTH HURON ROAD, OSCODA MI 48750 US</t>
  </si>
  <si>
    <t>71237</t>
  </si>
  <si>
    <t>6685 US-23 North, Oscoda MI 48750 US</t>
  </si>
  <si>
    <t>-83.323018</t>
  </si>
  <si>
    <t>44.471865</t>
  </si>
  <si>
    <t>201 N. STATE AVE., OSCODA MI 48750 US</t>
  </si>
  <si>
    <t>-83.330539</t>
  </si>
  <si>
    <t>44.421708</t>
  </si>
  <si>
    <t>67</t>
  </si>
  <si>
    <t>71206</t>
  </si>
  <si>
    <t>111 E. Dwight Ave., Oscoda MI 48750 US</t>
  </si>
  <si>
    <t>-83.329413</t>
  </si>
  <si>
    <t>44.419678</t>
  </si>
  <si>
    <t>70596</t>
  </si>
  <si>
    <t>319 Parson St., Alpena MI 49707 US</t>
  </si>
  <si>
    <t>-83.446775</t>
  </si>
  <si>
    <t>45.0491818</t>
  </si>
  <si>
    <t>71229</t>
  </si>
  <si>
    <t>212 State St., Oscoda MI 48750 US</t>
  </si>
  <si>
    <t>71213</t>
  </si>
  <si>
    <t>240 Chrysler, Oscoda MI 48750 US</t>
  </si>
  <si>
    <t>-83.325314</t>
  </si>
  <si>
    <t>44.413266</t>
  </si>
  <si>
    <t>70535</t>
  </si>
  <si>
    <t>1313 Kline Rd., Alpena MI 49707 US</t>
  </si>
  <si>
    <t>-83.483739</t>
  </si>
  <si>
    <t>45.059812</t>
  </si>
  <si>
    <t>72000</t>
  </si>
  <si>
    <t>849 S. State, Oscoda MI 48750 US</t>
  </si>
  <si>
    <t>71219</t>
  </si>
  <si>
    <t>220 S. State St., Oscoda MI 48750 US</t>
  </si>
  <si>
    <t>-83.3339765797817</t>
  </si>
  <si>
    <t>44.4071296543162</t>
  </si>
  <si>
    <t>71220</t>
  </si>
  <si>
    <t>209 S. State St., Oscoda MI 48750 US</t>
  </si>
  <si>
    <t>-83.3317988640494</t>
  </si>
  <si>
    <t>44.4084207272673</t>
  </si>
  <si>
    <t>103 S. State St. P.O. Box 515, Oscoda MI 48750 US</t>
  </si>
  <si>
    <t>-83.3315114548439</t>
  </si>
  <si>
    <t>44.4086153443763</t>
  </si>
  <si>
    <t>73311</t>
  </si>
  <si>
    <t>401 N MILL ST, OSCODA MI 48750 US</t>
  </si>
  <si>
    <t>-83.341904</t>
  </si>
  <si>
    <t>44.419621</t>
  </si>
  <si>
    <t>71233</t>
  </si>
  <si>
    <t>305 N State Street PO Box 527, Oscoda MI 48750 US</t>
  </si>
  <si>
    <t>-83.330651</t>
  </si>
  <si>
    <t>44.422717</t>
  </si>
  <si>
    <t>70613</t>
  </si>
  <si>
    <t>5121 US 23 NORTH, OSCODA MI 48750 US</t>
  </si>
  <si>
    <t>-83.330663</t>
  </si>
  <si>
    <t>44.428352</t>
  </si>
  <si>
    <t>71215</t>
  </si>
  <si>
    <t>5150 N US-23 P.O. Box 1385, Oscoda MI 48750 US</t>
  </si>
  <si>
    <t>5112 US 23, OSCODA MI 48750 US</t>
  </si>
  <si>
    <t>-83.329316</t>
  </si>
  <si>
    <t>44.427904</t>
  </si>
  <si>
    <t>71121</t>
  </si>
  <si>
    <t>829 W. Main Suite E, Gaylord MI 49735 US</t>
  </si>
  <si>
    <t>162</t>
  </si>
  <si>
    <t>8114 MILLS ST, VANDERBILT MI 49795 US</t>
  </si>
  <si>
    <t>-84.662776</t>
  </si>
  <si>
    <t>45.143883</t>
  </si>
  <si>
    <t>103_Wednesday</t>
  </si>
  <si>
    <t>103_Week1_Wednesday</t>
  </si>
  <si>
    <t>73552</t>
  </si>
  <si>
    <t>1132 W. CHISHOLM ST, ALPENA MI 49707 US</t>
  </si>
  <si>
    <t>101_Week2_Wednesday</t>
  </si>
  <si>
    <t>73441</t>
  </si>
  <si>
    <t>2433 M-33 SOUTH, ATLANTA MI 49709 US</t>
  </si>
  <si>
    <t>71211</t>
  </si>
  <si>
    <t>7701 E. Cedar Lake Dr., Oscoda MI 48750 US</t>
  </si>
  <si>
    <t>-83.3326127</t>
  </si>
  <si>
    <t>44.5029742</t>
  </si>
  <si>
    <t>71207</t>
  </si>
  <si>
    <t>6521 US-23 North, Oscoda MI 48750 US</t>
  </si>
  <si>
    <t>-83.3240648</t>
  </si>
  <si>
    <t>44.468213</t>
  </si>
  <si>
    <t>70803</t>
  </si>
  <si>
    <t>5692 N. F-41, Oscoda MI 48750 US</t>
  </si>
  <si>
    <t>-83.346098</t>
  </si>
  <si>
    <t>44.446731</t>
  </si>
  <si>
    <t>73533</t>
  </si>
  <si>
    <t>5660 F-41, OSCODA MI 48750 US</t>
  </si>
  <si>
    <t>-83.346789</t>
  </si>
  <si>
    <t>44.448705</t>
  </si>
  <si>
    <t>71115</t>
  </si>
  <si>
    <t>5584 E. M-32, Gaylord MI 49735 US</t>
  </si>
  <si>
    <t>-84.5494358</t>
  </si>
  <si>
    <t>45.0051498</t>
  </si>
  <si>
    <t>73068</t>
  </si>
  <si>
    <t>5665 N. US 23, OSCODA MI 48750 US</t>
  </si>
  <si>
    <t>-83.33079</t>
  </si>
  <si>
    <t>44.444198</t>
  </si>
  <si>
    <t>408 WEST 4TH ST, GAYLORD MI 49735 US</t>
  </si>
  <si>
    <t>-84.679088</t>
  </si>
  <si>
    <t>45.02402</t>
  </si>
  <si>
    <t>400 WEST MAIN, GAYLORD MI 49735 US</t>
  </si>
  <si>
    <t>70723</t>
  </si>
  <si>
    <t>400 WEST MAIN ST. SUITE 113, GAYLORD MI 49735 US</t>
  </si>
  <si>
    <t>73335</t>
  </si>
  <si>
    <t>27477 MICHIGAN AVE, HILLMAN MI 49746 US</t>
  </si>
  <si>
    <t>-83.892052</t>
  </si>
  <si>
    <t>45.056357</t>
  </si>
  <si>
    <t>103_Tuesday</t>
  </si>
  <si>
    <t>103_Week1_Tuesday</t>
  </si>
  <si>
    <t>820 Long Lake Ave P.O. Box 115, Alpena MI 49707 US</t>
  </si>
  <si>
    <t>71252</t>
  </si>
  <si>
    <t>10514 N. Michigan, Posen MI 49776 US</t>
  </si>
  <si>
    <t>71415</t>
  </si>
  <si>
    <t>1035 Calcite Rd., Rogers City MI 49779 US</t>
  </si>
  <si>
    <t>71160</t>
  </si>
  <si>
    <t>500 PARK DR, ROGERS CITY MI 49779 US</t>
  </si>
  <si>
    <t>70814</t>
  </si>
  <si>
    <t>531 N. State St., Hillman MI 49746 US</t>
  </si>
  <si>
    <t>-83.9013499</t>
  </si>
  <si>
    <t>45.06777</t>
  </si>
  <si>
    <t>73028</t>
  </si>
  <si>
    <t>245 THIRD ST., HILLMAN MI 49746 US</t>
  </si>
  <si>
    <t>-83.897743</t>
  </si>
  <si>
    <t>45.06734</t>
  </si>
  <si>
    <t>71372</t>
  </si>
  <si>
    <t>10757 M-32 P.O. Box 45, Johannesburg MI 49751 US</t>
  </si>
  <si>
    <t>-84.457575</t>
  </si>
  <si>
    <t>44.985484</t>
  </si>
  <si>
    <t>73382</t>
  </si>
  <si>
    <t>111 N. STATE, HILLMAN MI 49746 US</t>
  </si>
  <si>
    <t>-83.901023</t>
  </si>
  <si>
    <t>45.06379</t>
  </si>
  <si>
    <t>4549 M 33 SBHC-HIGH SCHOOL, ONAWAY MI 49765 US</t>
  </si>
  <si>
    <t>71105</t>
  </si>
  <si>
    <t>10826 M-32 East, Johannesburg MI 49751 US</t>
  </si>
  <si>
    <t>-84.455004</t>
  </si>
  <si>
    <t>44.985337</t>
  </si>
  <si>
    <t>73328</t>
  </si>
  <si>
    <t>4080 MICHIGAN AVE, ONAWAY MI 49765 US</t>
  </si>
  <si>
    <t>71277</t>
  </si>
  <si>
    <t>4210 DOYLE DR, Lewiston MI 49756 US</t>
  </si>
  <si>
    <t>-84.300387</t>
  </si>
  <si>
    <t>44.901605</t>
  </si>
  <si>
    <t>73048</t>
  </si>
  <si>
    <t>4210 DOYLE DR, LEWISTON MI 49756 US</t>
  </si>
  <si>
    <t>71286</t>
  </si>
  <si>
    <t>1525 Fleming, Lewiston MI 49756 US</t>
  </si>
  <si>
    <t>-84.313882</t>
  </si>
  <si>
    <t>44.863029</t>
  </si>
  <si>
    <t>70021</t>
  </si>
  <si>
    <t>20560 STATE ST, ONAWAY MI 49765 US</t>
  </si>
  <si>
    <t>71276</t>
  </si>
  <si>
    <t>4737 SALILNG COUNTY RD 612, Lewiston MI 49756 US</t>
  </si>
  <si>
    <t>-84.298269</t>
  </si>
  <si>
    <t>44.883775</t>
  </si>
  <si>
    <t>71088</t>
  </si>
  <si>
    <t>10900 E. M-32, Johannesburg MI 49751 US</t>
  </si>
  <si>
    <t>-84.456284</t>
  </si>
  <si>
    <t>44.984959</t>
  </si>
  <si>
    <t>71281</t>
  </si>
  <si>
    <t>1080 Co. Rd. 612, Lewiston MI 49756 US</t>
  </si>
  <si>
    <t>-84.369799</t>
  </si>
  <si>
    <t>44.884138</t>
  </si>
  <si>
    <t>73524</t>
  </si>
  <si>
    <t>3444 M-21, ONAWAY MI 49765 US</t>
  </si>
  <si>
    <t>73455</t>
  </si>
  <si>
    <t>2889 KNEELAND ST, LEWISTON MI 49756 US</t>
  </si>
  <si>
    <t>-84.305015</t>
  </si>
  <si>
    <t>44.882423</t>
  </si>
  <si>
    <t>73052</t>
  </si>
  <si>
    <t>2981 KNEELAND, LEWISTON MI 49756 US</t>
  </si>
  <si>
    <t>71283</t>
  </si>
  <si>
    <t>3040 BOURN ST, LEWISTON MI 49756 US</t>
  </si>
  <si>
    <t>-84.299086</t>
  </si>
  <si>
    <t>44.884802</t>
  </si>
  <si>
    <t>1025 W. Main R#2 P.O. Box 652, Gaylord MI 49735 US</t>
  </si>
  <si>
    <t>-84.691373</t>
  </si>
  <si>
    <t>45.026844</t>
  </si>
  <si>
    <t>71413</t>
  </si>
  <si>
    <t>231 S. Indiana P.O. Box 1237, Gaylord MI 49735 US</t>
  </si>
  <si>
    <t>-84.679231</t>
  </si>
  <si>
    <t>45.024573</t>
  </si>
  <si>
    <t>71087</t>
  </si>
  <si>
    <t>1622 DICKERSON RD., GAYLORD MI 49735 US</t>
  </si>
  <si>
    <t>-84.688438</t>
  </si>
  <si>
    <t>45.009033</t>
  </si>
  <si>
    <t>73453</t>
  </si>
  <si>
    <t>901 DICKENSON, GAYLORD MI 49735 US</t>
  </si>
  <si>
    <t>-84.687147</t>
  </si>
  <si>
    <t>45.0177407</t>
  </si>
  <si>
    <t>71112</t>
  </si>
  <si>
    <t>990 N. Center P.O. Box 1120, Gaylord MI 49734 US</t>
  </si>
  <si>
    <t>-84.673417</t>
  </si>
  <si>
    <t>45.040649</t>
  </si>
  <si>
    <t>70850</t>
  </si>
  <si>
    <t>930 N. Center Ave., Gaylord MI 49735 US</t>
  </si>
  <si>
    <t>70595</t>
  </si>
  <si>
    <t>4385 US-23 North, Alpena MI 49707 US</t>
  </si>
  <si>
    <t>73460</t>
  </si>
  <si>
    <t>1995 HAMILTON RD, ALPENA MI 49707 US</t>
  </si>
  <si>
    <t>73362</t>
  </si>
  <si>
    <t>1224 2ND AVE, ALPENA MI 49707 US</t>
  </si>
  <si>
    <t>54</t>
  </si>
  <si>
    <t>111 WEST STREET, GAYLORD MI 49735 US</t>
  </si>
  <si>
    <t>-84.68651</t>
  </si>
  <si>
    <t>45.027824</t>
  </si>
  <si>
    <t>71008</t>
  </si>
  <si>
    <t>1054 ANNA DR, GAYLORD MI 49735 US</t>
  </si>
  <si>
    <t>-84.695003</t>
  </si>
  <si>
    <t>45.029955</t>
  </si>
  <si>
    <t>835 W. MAIN STREET, GAYLORD MI 49734 US</t>
  </si>
  <si>
    <t>-84.685908</t>
  </si>
  <si>
    <t>45.027006</t>
  </si>
  <si>
    <t>133</t>
  </si>
  <si>
    <t>3400 M32 WEST, GAYLORD MI 49735 US</t>
  </si>
  <si>
    <t>73443</t>
  </si>
  <si>
    <t>1386 WEST MAIN, GAYLORD MI 49735 US</t>
  </si>
  <si>
    <t>-84.699039</t>
  </si>
  <si>
    <t>45.02785</t>
  </si>
  <si>
    <t>73312</t>
  </si>
  <si>
    <t>1359 N MAIN, GAYLORD MI 49735 US</t>
  </si>
  <si>
    <t>-84.695808</t>
  </si>
  <si>
    <t>45.026981</t>
  </si>
  <si>
    <t>71138</t>
  </si>
  <si>
    <t>2927 D&amp;M Drive P.O. Box 711, Gaylord MI 49735 US</t>
  </si>
  <si>
    <t>-84.683707</t>
  </si>
  <si>
    <t>44.989186</t>
  </si>
  <si>
    <t>71046</t>
  </si>
  <si>
    <t>5059 OLD US 27 SOUTH, Gaylord MI 49735 US</t>
  </si>
  <si>
    <t>-84.68129</t>
  </si>
  <si>
    <t>44.958252</t>
  </si>
  <si>
    <t>71106</t>
  </si>
  <si>
    <t>4085 Old 27, Gaylord MI 49735 US</t>
  </si>
  <si>
    <t>-84.681199</t>
  </si>
  <si>
    <t>44.971541</t>
  </si>
  <si>
    <t>71123</t>
  </si>
  <si>
    <t>2104 Birch Manor, Gaylord MI 49735 US</t>
  </si>
  <si>
    <t>-84.65516</t>
  </si>
  <si>
    <t>45.000054</t>
  </si>
  <si>
    <t>73045</t>
  </si>
  <si>
    <t>980 S. WISCONSIN AVE., GAYLORD MI 49735 US</t>
  </si>
  <si>
    <t>-84.682025</t>
  </si>
  <si>
    <t>45.016724</t>
  </si>
  <si>
    <t>70886</t>
  </si>
  <si>
    <t>2922 D&amp;M DRIVE, Gaylord MI 49734 US</t>
  </si>
  <si>
    <t>-84.684322</t>
  </si>
  <si>
    <t>44.989351</t>
  </si>
  <si>
    <t>73536</t>
  </si>
  <si>
    <t>2483 DICKERSON RD, GAYLORD MI 49735 US</t>
  </si>
  <si>
    <t>-84.686926</t>
  </si>
  <si>
    <t>44.996759</t>
  </si>
  <si>
    <t>10703 OLD US 27 SOUTH, WATERS MI 49797 US</t>
  </si>
  <si>
    <t>71094</t>
  </si>
  <si>
    <t>1088 M-32 East, Gaylord MI 49735 US</t>
  </si>
  <si>
    <t>-84.6456157</t>
  </si>
  <si>
    <t>45.026336</t>
  </si>
  <si>
    <t>71241</t>
  </si>
  <si>
    <t>27300 M-32 P.O. Box 398, Hillman MI 49746 US</t>
  </si>
  <si>
    <t>-83.893919</t>
  </si>
  <si>
    <t>45.056978</t>
  </si>
  <si>
    <t>2859 S OTSEGO AVE, GAYLORD MI 49735 US</t>
  </si>
  <si>
    <t>-84.67626</t>
  </si>
  <si>
    <t>44.990319</t>
  </si>
  <si>
    <t>58</t>
  </si>
  <si>
    <t>2778 OLD 27 SOUTH, GAYLORD MI 49734 US</t>
  </si>
  <si>
    <t>-84.6769707308092</t>
  </si>
  <si>
    <t>44.9888972510964</t>
  </si>
  <si>
    <t>2870 S. Ostego Ave. P.O. Box 1457, Gaylord MI 49735 US</t>
  </si>
  <si>
    <t>-84.677631</t>
  </si>
  <si>
    <t>44.99067</t>
  </si>
  <si>
    <t>73537</t>
  </si>
  <si>
    <t>6549 N OLD 27, FREDERIC MI 49733 US</t>
  </si>
  <si>
    <t>73496</t>
  </si>
  <si>
    <t>7230 M-32, ALPENA MI 49707 US</t>
  </si>
  <si>
    <t>-83.597586</t>
  </si>
  <si>
    <t>45.061156</t>
  </si>
  <si>
    <t>103_Friday</t>
  </si>
  <si>
    <t>103_Week1_Friday</t>
  </si>
  <si>
    <t>70521</t>
  </si>
  <si>
    <t>600 N. Ripley, Alpena MI 49707 US</t>
  </si>
  <si>
    <t>-83.452327</t>
  </si>
  <si>
    <t>45.058731</t>
  </si>
  <si>
    <t>73403</t>
  </si>
  <si>
    <t>12350 MAIN ST, ATLANTA MI 49707 US</t>
  </si>
  <si>
    <t>-84.146015</t>
  </si>
  <si>
    <t>45.004402</t>
  </si>
  <si>
    <t>70587</t>
  </si>
  <si>
    <t>2277 US-23 SOUTH COMPANY 101, Alpena MI 49707 US</t>
  </si>
  <si>
    <t>70516</t>
  </si>
  <si>
    <t>180 S. Ripley, Alpena MI 49707 US</t>
  </si>
  <si>
    <t>70690</t>
  </si>
  <si>
    <t>1283 M-32 West, Alpena MI 49707 US</t>
  </si>
  <si>
    <t>-83.47685</t>
  </si>
  <si>
    <t>45.061133</t>
  </si>
  <si>
    <t>1035 W. CHISHOLM ST, ALPENA MI 49707 US</t>
  </si>
  <si>
    <t>-83.444203</t>
  </si>
  <si>
    <t>45.071966</t>
  </si>
  <si>
    <t>1017 CHISHOLM ST, ALPENA MI 49707 US</t>
  </si>
  <si>
    <t>-83.443944</t>
  </si>
  <si>
    <t>45.071511</t>
  </si>
  <si>
    <t>73450</t>
  </si>
  <si>
    <t>105 ARBOR LANE, ALPENA MI 49707 US</t>
  </si>
  <si>
    <t>-83.460158</t>
  </si>
  <si>
    <t>45.078669</t>
  </si>
  <si>
    <t>70597</t>
  </si>
  <si>
    <t>817 W. Chisholm, Alpena MI 49707 US</t>
  </si>
  <si>
    <t>-83.44171</t>
  </si>
  <si>
    <t>45.0697</t>
  </si>
  <si>
    <t>65</t>
  </si>
  <si>
    <t>1000 M-32 WEST, ALPENA MI 49707 US</t>
  </si>
  <si>
    <t>-83.47269</t>
  </si>
  <si>
    <t>45.062484</t>
  </si>
  <si>
    <t>70531</t>
  </si>
  <si>
    <t>832 W. Chisholm, Alpena MI 49707 US</t>
  </si>
  <si>
    <t>-83.442668</t>
  </si>
  <si>
    <t>45.069518</t>
  </si>
  <si>
    <t>70584</t>
  </si>
  <si>
    <t>222 S. Second Ave., Alpena MI 49707 US</t>
  </si>
  <si>
    <t>-83.435133</t>
  </si>
  <si>
    <t>45.060805</t>
  </si>
  <si>
    <t>100 S. SECOND AVE., ALPENA MI 49707 US</t>
  </si>
  <si>
    <t>-83.433748</t>
  </si>
  <si>
    <t>45.061758</t>
  </si>
  <si>
    <t>70687</t>
  </si>
  <si>
    <t>1001 US-23 North, Alpena MI 49707 US</t>
  </si>
  <si>
    <t>-83.4450988</t>
  </si>
  <si>
    <t>45.0503698</t>
  </si>
  <si>
    <t>73551</t>
  </si>
  <si>
    <t>129 W. CHISHOLM ST., ALPENA MI 49707 US</t>
  </si>
  <si>
    <t>-83.433987</t>
  </si>
  <si>
    <t>45.063127</t>
  </si>
  <si>
    <t>70959</t>
  </si>
  <si>
    <t>2584 US 23 S., Alpena MI 49707 US</t>
  </si>
  <si>
    <t>-83.464327</t>
  </si>
  <si>
    <t>45.03647</t>
  </si>
  <si>
    <t>2222 US 23 SO., ALPENA MI 49707 US</t>
  </si>
  <si>
    <t>-83.4644534220908</t>
  </si>
  <si>
    <t>45.0321696966945</t>
  </si>
  <si>
    <t>70526</t>
  </si>
  <si>
    <t>3224 US-23 SOUTH, ALPENA MI 49707 US</t>
  </si>
  <si>
    <t>-83.4658757</t>
  </si>
  <si>
    <t>45.0253117</t>
  </si>
  <si>
    <t>70495</t>
  </si>
  <si>
    <t>2668 US-23 South, Alpena MI 49707 US</t>
  </si>
  <si>
    <t>-83.466306</t>
  </si>
  <si>
    <t>45.034935</t>
  </si>
  <si>
    <t>73316</t>
  </si>
  <si>
    <t>301 LONG RAPIDS, ALPENA MI 49707 US</t>
  </si>
  <si>
    <t>71278</t>
  </si>
  <si>
    <t>1329 Pine Point, Lewiston MI 49756 US</t>
  </si>
  <si>
    <t>-84.2889762</t>
  </si>
  <si>
    <t>44.8594852</t>
  </si>
  <si>
    <t>114</t>
  </si>
  <si>
    <t>5105 CO. RD 612 PO Box 40, LEWISTON MI 49756 US</t>
  </si>
  <si>
    <t>-84.290873</t>
  </si>
  <si>
    <t>44.883137</t>
  </si>
  <si>
    <t>3490 US-23 NORTH, ALPENA MI 49707 US</t>
  </si>
  <si>
    <t>4831 SAILING AVE, LEWISTON MI 49756 US</t>
  </si>
  <si>
    <t>-84.297311</t>
  </si>
  <si>
    <t>44.88335</t>
  </si>
  <si>
    <t>73550</t>
  </si>
  <si>
    <t>9538 W. LONG LAKE ROAD, ALPENA MI 49707 US</t>
  </si>
  <si>
    <t>235 WATER ST, ALPENA MI 49707 US</t>
  </si>
  <si>
    <t>-83.4293885</t>
  </si>
  <si>
    <t>45.0615955</t>
  </si>
  <si>
    <t>73368</t>
  </si>
  <si>
    <t>9027 W LONG LAKE RD, ALPENA MI 49707 US</t>
  </si>
  <si>
    <t>70483</t>
  </si>
  <si>
    <t>208 N. First St., Alpena MI 49707 US</t>
  </si>
  <si>
    <t>-83.431224</t>
  </si>
  <si>
    <t>45.06168</t>
  </si>
  <si>
    <t>71280</t>
  </si>
  <si>
    <t>4965 SALLING AVE, LEWSITON MI 49756 US</t>
  </si>
  <si>
    <t>-84.293382</t>
  </si>
  <si>
    <t>44.883422</t>
  </si>
  <si>
    <t>73463</t>
  </si>
  <si>
    <t>11310 MAIN ST, ATLANTA MI 49709 US</t>
  </si>
  <si>
    <t>-84.144059</t>
  </si>
  <si>
    <t>45.004447</t>
  </si>
  <si>
    <t>12483 STATE ST, ATLANTA MI 49709 US</t>
  </si>
  <si>
    <t>-84.143296</t>
  </si>
  <si>
    <t>45.00402</t>
  </si>
  <si>
    <t>71273</t>
  </si>
  <si>
    <t>12434 STATE ST PO BOX 209, Atlanta MI 49709 US</t>
  </si>
  <si>
    <t>-84.144562</t>
  </si>
  <si>
    <t>45.004426</t>
  </si>
  <si>
    <t>5105 CO. RD 612 POB 40, LEWISTON MI 49756 US</t>
  </si>
  <si>
    <t>72006</t>
  </si>
  <si>
    <t>12676 AIRPORT RD PO BOX 201, Atlanta MI 49709 US</t>
  </si>
  <si>
    <t>-84.13893</t>
  </si>
  <si>
    <t>45.000535</t>
  </si>
  <si>
    <t>71272</t>
  </si>
  <si>
    <t>10500 County Rd. 489 P.O. Box 619, Atlanta MI 49709 US</t>
  </si>
  <si>
    <t>-84.153936</t>
  </si>
  <si>
    <t>44.987834</t>
  </si>
  <si>
    <t>70552</t>
  </si>
  <si>
    <t>1212 US-23 North, Alpena MI 49707 US</t>
  </si>
  <si>
    <t>-83.456777</t>
  </si>
  <si>
    <t>45.092603</t>
  </si>
  <si>
    <t>70528</t>
  </si>
  <si>
    <t>1025 US-23 North Hwy., Alpena MI 49707 US</t>
  </si>
  <si>
    <t>-83.457001</t>
  </si>
  <si>
    <t>45.085124</t>
  </si>
  <si>
    <t>1185 US - 23 NORTH, ALPENA MI 49707 US</t>
  </si>
  <si>
    <t>-83.458447</t>
  </si>
  <si>
    <t>45.091083</t>
  </si>
  <si>
    <t>73082</t>
  </si>
  <si>
    <t>311 LONG RAPIDS PLAZA, ALPENA MI 49707 US</t>
  </si>
  <si>
    <t>-83.46437</t>
  </si>
  <si>
    <t>45.0780967</t>
  </si>
  <si>
    <t>999 LONG RAPIDS RD, ALPENA MI 49707 US</t>
  </si>
  <si>
    <t>-83.47291</t>
  </si>
  <si>
    <t>45.078439</t>
  </si>
  <si>
    <t>208 N. FIRST STREET, ALPENA MI 49707 US</t>
  </si>
  <si>
    <t>70608</t>
  </si>
  <si>
    <t>801 Johnson St., Alpena MI 49707 US</t>
  </si>
  <si>
    <t>-83.4385059</t>
  </si>
  <si>
    <t>45.078044</t>
  </si>
  <si>
    <t>73152</t>
  </si>
  <si>
    <t>666 JOHNSON STREET, ALPENA MI 49707 US</t>
  </si>
  <si>
    <t>-83.4451563</t>
  </si>
  <si>
    <t>45.0810807</t>
  </si>
  <si>
    <t>73140</t>
  </si>
  <si>
    <t>1009 LONG LAKE AVE, ALPENA MI 49707 US</t>
  </si>
  <si>
    <t>-83.4258967</t>
  </si>
  <si>
    <t>45.081886</t>
  </si>
  <si>
    <t>801 JOHNSON ST, ALPENA MI 49707 US</t>
  </si>
  <si>
    <t>73535</t>
  </si>
  <si>
    <t>6811 LONG RAPIDS ROAD, ALPENA MI 49707 US</t>
  </si>
  <si>
    <t>71131</t>
  </si>
  <si>
    <t>12551 Orcutt Hwy., Millersburg MI 49759 US</t>
  </si>
  <si>
    <t>70533</t>
  </si>
  <si>
    <t>620 S. Ripley Blvd., Alpena MI 49707 US</t>
  </si>
  <si>
    <t>-83.453931</t>
  </si>
  <si>
    <t>45.046389</t>
  </si>
  <si>
    <t>71136</t>
  </si>
  <si>
    <t>20774 Historical Courthouse P.O. Box 761, Onaway MI 49765 US</t>
  </si>
  <si>
    <t>73499</t>
  </si>
  <si>
    <t>351 S. STRAITS HWY, INDIAN RIVER MI 49749 US</t>
  </si>
  <si>
    <t>73521</t>
  </si>
  <si>
    <t>966 W. VAN ROAD, PELLSTON MI 49769 US</t>
  </si>
  <si>
    <t>73387</t>
  </si>
  <si>
    <t>111 PAAD CT, ALPENA MI 49707 US</t>
  </si>
  <si>
    <t>-83.452212</t>
  </si>
  <si>
    <t>45.045138</t>
  </si>
  <si>
    <t>103_Week2_Thursday</t>
  </si>
  <si>
    <t>70738</t>
  </si>
  <si>
    <t>2270 U.S. 23 South, Alpena MI 49707 US</t>
  </si>
  <si>
    <t>-83.457574</t>
  </si>
  <si>
    <t>45.043803</t>
  </si>
  <si>
    <t>70591</t>
  </si>
  <si>
    <t>2673 US-23 South, Alpena MI 49707 US</t>
  </si>
  <si>
    <t>-83.463351</t>
  </si>
  <si>
    <t>45.03412</t>
  </si>
  <si>
    <t>70582</t>
  </si>
  <si>
    <t>215 S. Ripley, Alpena MI 49707 US</t>
  </si>
  <si>
    <t>-83.451656</t>
  </si>
  <si>
    <t>45.050605</t>
  </si>
  <si>
    <t>73409</t>
  </si>
  <si>
    <t>114 E. OLDFIELD, ALPENA MI 49707 US</t>
  </si>
  <si>
    <t>-83.4282802</t>
  </si>
  <si>
    <t>45.0646405</t>
  </si>
  <si>
    <t>70663</t>
  </si>
  <si>
    <t>234 S. Second Ave., Alpena MI 49707 US</t>
  </si>
  <si>
    <t>-83.435539</t>
  </si>
  <si>
    <t>45.060637</t>
  </si>
  <si>
    <t>70671</t>
  </si>
  <si>
    <t>126 W. Washington Ave, Alpena MI 49707 US</t>
  </si>
  <si>
    <t>-83.436357</t>
  </si>
  <si>
    <t>45.06118</t>
  </si>
  <si>
    <t>70522</t>
  </si>
  <si>
    <t>2635 US 23 SOUTH, Alpena MI 49707 US</t>
  </si>
  <si>
    <t>-83.463258</t>
  </si>
  <si>
    <t>45.035053</t>
  </si>
  <si>
    <t>70568</t>
  </si>
  <si>
    <t>2900 Connon St., Alpena MI 49707 US</t>
  </si>
  <si>
    <t>-83.46335</t>
  </si>
  <si>
    <t>45.04209</t>
  </si>
  <si>
    <t>70785</t>
  </si>
  <si>
    <t>2900 Connon St. 13460 White Ash, Alpena MI 49707 US</t>
  </si>
  <si>
    <t>73309</t>
  </si>
  <si>
    <t>10010 WERTH RD, HERRON MI 49744 US</t>
  </si>
  <si>
    <t>-83.647248</t>
  </si>
  <si>
    <t>44.9827698</t>
  </si>
  <si>
    <t>73492</t>
  </si>
  <si>
    <t>600 W. CHISOLM, ALPENA MI 49707 US</t>
  </si>
  <si>
    <t>-83.439417</t>
  </si>
  <si>
    <t>45.067113</t>
  </si>
  <si>
    <t>103_Week2_Friday</t>
  </si>
  <si>
    <t>70519</t>
  </si>
  <si>
    <t>321 long rapids plaza, Alpena MI 49707 US</t>
  </si>
  <si>
    <t>-83.464187</t>
  </si>
  <si>
    <t>45.078609</t>
  </si>
  <si>
    <t>73333</t>
  </si>
  <si>
    <t>929 W WASHINGTON, ALPENA MI 49707 US</t>
  </si>
  <si>
    <t>-83.4535007</t>
  </si>
  <si>
    <t>45.0619248</t>
  </si>
  <si>
    <t>70627</t>
  </si>
  <si>
    <t>1441 M-32 WEST, ALPENA MI 49707 US</t>
  </si>
  <si>
    <t>-83.480881</t>
  </si>
  <si>
    <t>45.060735</t>
  </si>
  <si>
    <t>70564</t>
  </si>
  <si>
    <t>1237 US-23 North, Alpena MI 49707 US</t>
  </si>
  <si>
    <t>-83.457845</t>
  </si>
  <si>
    <t>45.093486</t>
  </si>
  <si>
    <t>70548</t>
  </si>
  <si>
    <t>101 North Industrial Hwy, Alpena MI 49707 US</t>
  </si>
  <si>
    <t>-83.455732</t>
  </si>
  <si>
    <t>45.100345</t>
  </si>
  <si>
    <t>2074 M-32 WEST, Alpena MI 49707 US</t>
  </si>
  <si>
    <t>-83.492881</t>
  </si>
  <si>
    <t>45.06192</t>
  </si>
  <si>
    <t>73418</t>
  </si>
  <si>
    <t>13370 DALLAS RD, LACHINE MI 49753 US</t>
  </si>
  <si>
    <t>-83.7231572</t>
  </si>
  <si>
    <t>45.0585247</t>
  </si>
  <si>
    <t>13456 Macarthur Rd., Alpena MI 49707 US</t>
  </si>
  <si>
    <t>460 Long Rapids Plaza, Alpena MI 49707 US</t>
  </si>
  <si>
    <t>70699</t>
  </si>
  <si>
    <t>666 Johnson St. Attn: Accounts Payable, Alpena MI 49707-1495 US</t>
  </si>
  <si>
    <t>73488</t>
  </si>
  <si>
    <t>3303 WEST WASHINGTON, ALPENA MI 49707 US</t>
  </si>
  <si>
    <t>-83.4706537</t>
  </si>
  <si>
    <t>45.0625945</t>
  </si>
  <si>
    <t>73397</t>
  </si>
  <si>
    <t>1496 WEST MAIN, GAYLORD MI 49735 US</t>
  </si>
  <si>
    <t>-84.703496</t>
  </si>
  <si>
    <t>45.028476</t>
  </si>
  <si>
    <t>103_Week2_Monday</t>
  </si>
  <si>
    <t>73261</t>
  </si>
  <si>
    <t>2200 W M-32, ALPENA MI 49707 US</t>
  </si>
  <si>
    <t>-83.4954383</t>
  </si>
  <si>
    <t>45.0619117</t>
  </si>
  <si>
    <t>1360 WEST MAIN, GAYLORD MI 49735 US</t>
  </si>
  <si>
    <t>-84.697031</t>
  </si>
  <si>
    <t>45.027822</t>
  </si>
  <si>
    <t>27500 M 32, HILLMAN MI 49746 US</t>
  </si>
  <si>
    <t>-83.891535</t>
  </si>
  <si>
    <t>45.0577833</t>
  </si>
  <si>
    <t>73447</t>
  </si>
  <si>
    <t>14962 STATE ST, HILLMAN MI 49746 US</t>
  </si>
  <si>
    <t>-83.90111</t>
  </si>
  <si>
    <t>45.058646</t>
  </si>
  <si>
    <t>103_Week2_Tuesday</t>
  </si>
  <si>
    <t>10875 Michigan Ave 101 N. Washington Ave., Posen MI 49776 US</t>
  </si>
  <si>
    <t>73540</t>
  </si>
  <si>
    <t>10760 MICHIGAN AVE, POSEN MI 49776 US</t>
  </si>
  <si>
    <t>73029</t>
  </si>
  <si>
    <t>26045 M-32, HILLMAN MI 49746 US</t>
  </si>
  <si>
    <t>-83.9009103175832</t>
  </si>
  <si>
    <t>45.0351961742746</t>
  </si>
  <si>
    <t>70747</t>
  </si>
  <si>
    <t>10084 M-32, Herron MI 49744 US</t>
  </si>
  <si>
    <t>-83.656807</t>
  </si>
  <si>
    <t>45.06529</t>
  </si>
  <si>
    <t>7263 MAIN STREET, MACKINAW ISLAND MI 49757 US</t>
  </si>
  <si>
    <t>71388</t>
  </si>
  <si>
    <t>351 Cavanaugh St., Alpena MI 49707 US</t>
  </si>
  <si>
    <t>70635</t>
  </si>
  <si>
    <t>1540 Airport Rd., Alpena MI 49707 US</t>
  </si>
  <si>
    <t>71152</t>
  </si>
  <si>
    <t>478 N. Third St., Rogers City MI 49779 US</t>
  </si>
  <si>
    <t>70876</t>
  </si>
  <si>
    <t>313 LaFayette Ave, Cheboygan MI 49721 US</t>
  </si>
  <si>
    <t>70861</t>
  </si>
  <si>
    <t>1005 S MAIN ST, Cheboygan MI 49721 US</t>
  </si>
  <si>
    <t>73539</t>
  </si>
  <si>
    <t>626 N.MAIN, CHEBOYGAN MI 49707 US</t>
  </si>
  <si>
    <t>73137</t>
  </si>
  <si>
    <t>201 N MAIN ST, CHEBOYGAN MI 49721 US</t>
  </si>
  <si>
    <t>350 S. MAIN ST., CHEBOYGAN MI 49721 US</t>
  </si>
  <si>
    <t>70898</t>
  </si>
  <si>
    <t>204 N. STATE ST., ST. IGNACE MI 49781 US</t>
  </si>
  <si>
    <t>70846</t>
  </si>
  <si>
    <t>323 Central Ave., Mackinaw City MI 49701 US</t>
  </si>
  <si>
    <t>73494</t>
  </si>
  <si>
    <t>221 W. HOUGHTON AVE, WEST BRANCH MI 48661 US</t>
  </si>
  <si>
    <t>-84.238187</t>
  </si>
  <si>
    <t>44.276439</t>
  </si>
  <si>
    <t>105_Week2_Monday</t>
  </si>
  <si>
    <t>70666</t>
  </si>
  <si>
    <t>823 W. Chisholm St., Alpena MI 49707 US</t>
  </si>
  <si>
    <t>-83.4415</t>
  </si>
  <si>
    <t>45.06927</t>
  </si>
  <si>
    <t>101_Week2_Thursday</t>
  </si>
  <si>
    <t>70986</t>
  </si>
  <si>
    <t>600 W. Bay P.O. Box 1385, East Tawas MI 48730 US</t>
  </si>
  <si>
    <t>-83.497524</t>
  </si>
  <si>
    <t>44.278213</t>
  </si>
  <si>
    <t>101_Week2_Friday</t>
  </si>
  <si>
    <t>1013 US-23 North P.O. Box 515, Alpena MI 49707 US</t>
  </si>
  <si>
    <t>-83.456318</t>
  </si>
  <si>
    <t>45.083646</t>
  </si>
  <si>
    <t>118 W. M-55 P.O. Box 515, Tawas MI 48763 US</t>
  </si>
  <si>
    <t>-83.5269588</t>
  </si>
  <si>
    <t>44.2805532</t>
  </si>
  <si>
    <t>71014</t>
  </si>
  <si>
    <t>3985 Saginaw Street, National City MI 48748 US</t>
  </si>
  <si>
    <t>-83.684123</t>
  </si>
  <si>
    <t>44.319339</t>
  </si>
  <si>
    <t>71015</t>
  </si>
  <si>
    <t>3949 W. Saginaw Rd., NATIONAL CITY MI 48730 US</t>
  </si>
  <si>
    <t>73178</t>
  </si>
  <si>
    <t>2212 CLEAR LAKE RD, WEST BRANCH MI 48661 US</t>
  </si>
  <si>
    <t>-84.280198</t>
  </si>
  <si>
    <t>44.398668</t>
  </si>
  <si>
    <t>105_Week2_Tuesday</t>
  </si>
  <si>
    <t>73225</t>
  </si>
  <si>
    <t>2246 SHANDY SHORE RD, LUPTON MI 48635 US</t>
  </si>
  <si>
    <t>73510</t>
  </si>
  <si>
    <t>1626 E. US 23, EAST TAWAS MI 48730 US</t>
  </si>
  <si>
    <t>-83.456408</t>
  </si>
  <si>
    <t>44.289496</t>
  </si>
  <si>
    <t>73529</t>
  </si>
  <si>
    <t>2884 M-32 WEST, ALPENA MI 49707 US</t>
  </si>
  <si>
    <t>-83.5103946427018</t>
  </si>
  <si>
    <t>45.06146178497</t>
  </si>
  <si>
    <t>105_Week2_Thursday</t>
  </si>
  <si>
    <t>73222</t>
  </si>
  <si>
    <t>113 S 2ND AVE, ALPENA MI 49707 US</t>
  </si>
  <si>
    <t>-83.4340662</t>
  </si>
  <si>
    <t>45.0624017</t>
  </si>
  <si>
    <t>105_Week2_Friday</t>
  </si>
  <si>
    <t>181 N. INDUSTRIAL HWY, ALPENA MI 49707 US</t>
  </si>
  <si>
    <t>-83.45867</t>
  </si>
  <si>
    <t>45.1050133</t>
  </si>
  <si>
    <t>70929</t>
  </si>
  <si>
    <t>601 W. Houghton Ave P.O. Box 334, West Branch MI 48661 US</t>
  </si>
  <si>
    <t>-84.242835</t>
  </si>
  <si>
    <t>44.276468</t>
  </si>
  <si>
    <t>73452</t>
  </si>
  <si>
    <t>119 E. CHISHOLM ST, ALPENA MI 49707 US</t>
  </si>
  <si>
    <t>-83.432502</t>
  </si>
  <si>
    <t>45.061877</t>
  </si>
  <si>
    <t>1101 M-55 3820 South Lachance Rd., Tawas City MI 48764 US</t>
  </si>
  <si>
    <t>-83.5664477</t>
  </si>
  <si>
    <t>44.2794657</t>
  </si>
  <si>
    <t>70707</t>
  </si>
  <si>
    <t>1208 N. US-23, Alpena MI 49707 US</t>
  </si>
  <si>
    <t>-83.45718</t>
  </si>
  <si>
    <t>45.0920783</t>
  </si>
  <si>
    <t>70655</t>
  </si>
  <si>
    <t>1081 U.S.23 North, Alpena MI 49707 US</t>
  </si>
  <si>
    <t>-83.45743</t>
  </si>
  <si>
    <t>45.086734</t>
  </si>
  <si>
    <t>114 ARBOR LANE, ALPENA MI 49707 US</t>
  </si>
  <si>
    <t>-83.461055</t>
  </si>
  <si>
    <t>45.079742</t>
  </si>
  <si>
    <t>70965</t>
  </si>
  <si>
    <t>980 Aulerich, East Tawas MI 48730 US</t>
  </si>
  <si>
    <t>-83.4233767</t>
  </si>
  <si>
    <t>44.30527</t>
  </si>
  <si>
    <t>1100 S. Bagley St. P.O. Box 515, Alpena MI 49707 US</t>
  </si>
  <si>
    <t>-83.471956</t>
  </si>
  <si>
    <t>45.059347</t>
  </si>
  <si>
    <t>70970</t>
  </si>
  <si>
    <t>138 Newman St., East Tawas MI 48730 US</t>
  </si>
  <si>
    <t>-83.490456</t>
  </si>
  <si>
    <t>44.280599</t>
  </si>
  <si>
    <t>70543</t>
  </si>
  <si>
    <t>1505 Green Haven Ln, Alpena MI 49707 US</t>
  </si>
  <si>
    <t>-83.478983</t>
  </si>
  <si>
    <t>45.051613</t>
  </si>
  <si>
    <t>73378</t>
  </si>
  <si>
    <t>2997 COOK ROAD, WEST BRANCH MI 48661 US</t>
  </si>
  <si>
    <t>-84.224316</t>
  </si>
  <si>
    <t>44.248225</t>
  </si>
  <si>
    <t>73376</t>
  </si>
  <si>
    <t>6449 M-65, LACHINE MI 49753 US</t>
  </si>
  <si>
    <t>-83.748547</t>
  </si>
  <si>
    <t>44.981105</t>
  </si>
  <si>
    <t>1035 WASHINGTON BLVD, ALPENA MI 49707 US</t>
  </si>
  <si>
    <t>-83.4554096</t>
  </si>
  <si>
    <t>45.0619247</t>
  </si>
  <si>
    <t>73325</t>
  </si>
  <si>
    <t>105_Week2_Wednesday</t>
  </si>
  <si>
    <t>73348</t>
  </si>
  <si>
    <t>600 W CAMPBELL, ALPENA MI 49707 US</t>
  </si>
  <si>
    <t>-83.4534</t>
  </si>
  <si>
    <t>45.05957</t>
  </si>
  <si>
    <t>73350</t>
  </si>
  <si>
    <t>494 S RIPLEY, ALPENA MI 49707 US</t>
  </si>
  <si>
    <t>4150 US 23 N, ALPENA MI 49707 US</t>
  </si>
  <si>
    <t>-83.452195</t>
  </si>
  <si>
    <t>45.1089713</t>
  </si>
  <si>
    <t>70753</t>
  </si>
  <si>
    <t>9543 M-65, Lachine MI 49753 US</t>
  </si>
  <si>
    <t>-83.766555</t>
  </si>
  <si>
    <t>44.935914</t>
  </si>
  <si>
    <t>73299</t>
  </si>
  <si>
    <t>1941 US 23, EAST TAWAS MI 48730 US</t>
  </si>
  <si>
    <t>393 LONG RAPIDS RD, ALPENA MI 49707 US</t>
  </si>
  <si>
    <t>-83.4642847</t>
  </si>
  <si>
    <t>45.0774857</t>
  </si>
  <si>
    <t>401 Long Rapids Plaza, Alpena MI 49707 US</t>
  </si>
  <si>
    <t>-83.463378</t>
  </si>
  <si>
    <t>45.078962</t>
  </si>
  <si>
    <t>70497</t>
  </si>
  <si>
    <t>740 St. Onge 1400 US 23 S., Alpena MI 49707 US</t>
  </si>
  <si>
    <t>-83.457022</t>
  </si>
  <si>
    <t>45.08327</t>
  </si>
  <si>
    <t>71245</t>
  </si>
  <si>
    <t>30 N. M65, Whittemore MI 48770 US</t>
  </si>
  <si>
    <t>-83.802567</t>
  </si>
  <si>
    <t>44.277802</t>
  </si>
  <si>
    <t>71171</t>
  </si>
  <si>
    <t>3310 State (M-65), Glennie MI 48737 US</t>
  </si>
  <si>
    <t>-83.72496</t>
  </si>
  <si>
    <t>44.558942</t>
  </si>
  <si>
    <t>71074</t>
  </si>
  <si>
    <t>5971 N. M-65, Hale MI 48739 US</t>
  </si>
  <si>
    <t>-83.804815</t>
  </si>
  <si>
    <t>44.451169</t>
  </si>
  <si>
    <t>71231</t>
  </si>
  <si>
    <t>1945 W. River, Oscoda MI 48750 US</t>
  </si>
  <si>
    <t>71017</t>
  </si>
  <si>
    <t>3070 Lupton Rd 3318 Beechwood Rd., Lupton MI 48635 US</t>
  </si>
  <si>
    <t>-84.024938</t>
  </si>
  <si>
    <t>44.423344</t>
  </si>
  <si>
    <t>70949</t>
  </si>
  <si>
    <t>302 E. Houghton, West Branch MI 48661 US</t>
  </si>
  <si>
    <t>-84.2329042</t>
  </si>
  <si>
    <t>44.275999</t>
  </si>
  <si>
    <t>70945</t>
  </si>
  <si>
    <t>315 W. Houghton Ave., West Branch MI 48661 US</t>
  </si>
  <si>
    <t>-84.23922</t>
  </si>
  <si>
    <t>44.276555</t>
  </si>
  <si>
    <t>71010</t>
  </si>
  <si>
    <t>5810 N M-30, Gladwin MI 48624 US</t>
  </si>
  <si>
    <t>70942</t>
  </si>
  <si>
    <t>611 Court St., West Branch MI 48661 US</t>
  </si>
  <si>
    <t>-84.245405</t>
  </si>
  <si>
    <t>44.268849</t>
  </si>
  <si>
    <t>71075</t>
  </si>
  <si>
    <t>120 E. Main St. PO BOX 9998, Hale MI 48739 US</t>
  </si>
  <si>
    <t>-83.803538</t>
  </si>
  <si>
    <t>44.377623</t>
  </si>
  <si>
    <t>71072</t>
  </si>
  <si>
    <t>306 S. Washington, Hale MI 48739 US</t>
  </si>
  <si>
    <t>-83.805228</t>
  </si>
  <si>
    <t>44.375074</t>
  </si>
  <si>
    <t>71084</t>
  </si>
  <si>
    <t>6787 M-65, Hale MI 48739 US</t>
  </si>
  <si>
    <t>-83.79705</t>
  </si>
  <si>
    <t>44.45321</t>
  </si>
  <si>
    <t>71167</t>
  </si>
  <si>
    <t>3289 M-65, Glennie MI 48737 US</t>
  </si>
  <si>
    <t>-83.724565</t>
  </si>
  <si>
    <t>44.5594817</t>
  </si>
  <si>
    <t>71080</t>
  </si>
  <si>
    <t>1942 M-65, Hale MI 48739 US</t>
  </si>
  <si>
    <t>-83.802995</t>
  </si>
  <si>
    <t>44.3327283</t>
  </si>
  <si>
    <t>71221</t>
  </si>
  <si>
    <t>121 S. WASHINGTON, Hale MI 48739 US</t>
  </si>
  <si>
    <t>-83.8044405</t>
  </si>
  <si>
    <t>44.3768102</t>
  </si>
  <si>
    <t>71073</t>
  </si>
  <si>
    <t>3281 M-65 PO Box 440, Hale MI 48739 US</t>
  </si>
  <si>
    <t>-83.805749</t>
  </si>
  <si>
    <t>44.373077</t>
  </si>
  <si>
    <t>71354</t>
  </si>
  <si>
    <t>2531 MILLS RD, PRESCOTT MI 48756 US</t>
  </si>
  <si>
    <t>-84.0238683</t>
  </si>
  <si>
    <t>44.22009</t>
  </si>
  <si>
    <t>71352</t>
  </si>
  <si>
    <t>116 S. State, Twining MI 48766 US</t>
  </si>
  <si>
    <t>73421</t>
  </si>
  <si>
    <t>3270 M-65, HALE MI 48739 US</t>
  </si>
  <si>
    <t>-83.805862</t>
  </si>
  <si>
    <t>44.371203</t>
  </si>
  <si>
    <t>70711</t>
  </si>
  <si>
    <t>2085 Werth Rd., Alpena MI 49707 US</t>
  </si>
  <si>
    <t>-83.461684</t>
  </si>
  <si>
    <t>45.041214</t>
  </si>
  <si>
    <t>101_Week2_Monday</t>
  </si>
  <si>
    <t>70611</t>
  </si>
  <si>
    <t>2550 E. Grant St., Alpena MI 49707 US</t>
  </si>
  <si>
    <t>-83.4595983</t>
  </si>
  <si>
    <t>45.0464783</t>
  </si>
  <si>
    <t>70545</t>
  </si>
  <si>
    <t>1135 GOLF COURSE RD, ALPENA MI 49707 US</t>
  </si>
  <si>
    <t>-83.4671475</t>
  </si>
  <si>
    <t>45.087826</t>
  </si>
  <si>
    <t>73332</t>
  </si>
  <si>
    <t>214 W MT. MARIE RD, SPRUCE MI 48762 US</t>
  </si>
  <si>
    <t>-83.533343</t>
  </si>
  <si>
    <t>44.756618</t>
  </si>
  <si>
    <t>73554</t>
  </si>
  <si>
    <t>1770 W. TRASK LAKE RD., BARTON CITY MI 48705 US</t>
  </si>
  <si>
    <t>-83.598</t>
  </si>
  <si>
    <t>44.68275</t>
  </si>
  <si>
    <t>70491</t>
  </si>
  <si>
    <t>2236 US-23 South, Alpena MI 49707 US</t>
  </si>
  <si>
    <t>-83.456665</t>
  </si>
  <si>
    <t>45.04481</t>
  </si>
  <si>
    <t>70629</t>
  </si>
  <si>
    <t>421 S. Ripley Blvd, Alpena MI 49707 US</t>
  </si>
  <si>
    <t>-83.451781</t>
  </si>
  <si>
    <t>45.04828</t>
  </si>
  <si>
    <t>73515</t>
  </si>
  <si>
    <t>1105 STATE STREET, ALPENA MI 49707 US</t>
  </si>
  <si>
    <t>-83.4460883</t>
  </si>
  <si>
    <t>45.0493117</t>
  </si>
  <si>
    <t>1381 N. Bagley St P.O. Box 395, Alpena MI 49707 US</t>
  </si>
  <si>
    <t>-83.470976</t>
  </si>
  <si>
    <t>45.065142</t>
  </si>
  <si>
    <t>73555</t>
  </si>
  <si>
    <t>200 S. BULLOCK, WHITTEMORE MI 48770 US</t>
  </si>
  <si>
    <t>-83.803537</t>
  </si>
  <si>
    <t>44.232392</t>
  </si>
  <si>
    <t>70541</t>
  </si>
  <si>
    <t>351 Wilson St., Alpena MI 49707 US</t>
  </si>
  <si>
    <t>-83.452501</t>
  </si>
  <si>
    <t>45.082956</t>
  </si>
  <si>
    <t>73102</t>
  </si>
  <si>
    <t>1074 US-23 NORTH BODY SHOP, ALPENA MI 49707 US</t>
  </si>
  <si>
    <t>70801</t>
  </si>
  <si>
    <t>207 CHURCH ST., LINCOLN MI 48742 US</t>
  </si>
  <si>
    <t>-83.408116</t>
  </si>
  <si>
    <t>44.68328</t>
  </si>
  <si>
    <t>71176</t>
  </si>
  <si>
    <t>1758 Trask Lake Rd., Barton City MI 48705 US</t>
  </si>
  <si>
    <t>-83.598663</t>
  </si>
  <si>
    <t>44.682985</t>
  </si>
  <si>
    <t>70658</t>
  </si>
  <si>
    <t>117 Washington Ave., Alpena MI 49707 US</t>
  </si>
  <si>
    <t>71174</t>
  </si>
  <si>
    <t>671 Sanborn Rd., Barton City MI 48705 US</t>
  </si>
  <si>
    <t>-83.5853</t>
  </si>
  <si>
    <t>44.66934</t>
  </si>
  <si>
    <t>71182</t>
  </si>
  <si>
    <t>507 STATE ROAD COMPANY 164, Lincoln MI 48742 US</t>
  </si>
  <si>
    <t>71373</t>
  </si>
  <si>
    <t>201 N. Second, Lincoln MI 48742 US</t>
  </si>
  <si>
    <t>-83.4115212</t>
  </si>
  <si>
    <t>44.6837358</t>
  </si>
  <si>
    <t>70603</t>
  </si>
  <si>
    <t>829 W. Chisholm St., Alpena MI 49707 US</t>
  </si>
  <si>
    <t>-83.442205</t>
  </si>
  <si>
    <t>45.070042</t>
  </si>
  <si>
    <t>111 Church St. Lincoln P.O. Box 515, Lincoln MI 48742 US</t>
  </si>
  <si>
    <t>-83.407733</t>
  </si>
  <si>
    <t>44.684253</t>
  </si>
  <si>
    <t>73036</t>
  </si>
  <si>
    <t>2811 KNEELAND, LEWISTON MI 49756 US</t>
  </si>
  <si>
    <t>103_Week3_Wednesday</t>
  </si>
  <si>
    <t>73393</t>
  </si>
  <si>
    <t>120 N. RIPLEY, ALPENA MI 49707 US</t>
  </si>
  <si>
    <t>105_Week3_Wednesday</t>
  </si>
  <si>
    <t>1257 W. Old State Rd. 3820 South Lachance Rd., Gaylord MI 49735 US</t>
  </si>
  <si>
    <t>-84.6907232</t>
  </si>
  <si>
    <t>44.9150748</t>
  </si>
  <si>
    <t>103_Week3_Tuesday</t>
  </si>
  <si>
    <t>70590</t>
  </si>
  <si>
    <t>320 N. 11th St P.O. Box 501, Alpena MI 49707 US</t>
  </si>
  <si>
    <t>-83.4405868</t>
  </si>
  <si>
    <t>45.0726453</t>
  </si>
  <si>
    <t>70957</t>
  </si>
  <si>
    <t>701 Woodward Ave., Alpena MI 49707 US</t>
  </si>
  <si>
    <t>-83.4399283</t>
  </si>
  <si>
    <t>45.080535</t>
  </si>
  <si>
    <t>70632</t>
  </si>
  <si>
    <t>605 Ripley Blvd, Alpena MI 49707 US</t>
  </si>
  <si>
    <t>-83.451858138292</t>
  </si>
  <si>
    <t>45.058300821646</t>
  </si>
  <si>
    <t>70514</t>
  </si>
  <si>
    <t>127 PARK PLACE NORTHERN EYE, ALPENA MI 49707 US</t>
  </si>
  <si>
    <t>-83.431886</t>
  </si>
  <si>
    <t>45.062763</t>
  </si>
  <si>
    <t>70556</t>
  </si>
  <si>
    <t>224 E. Chisholm Suite A, Alpena MI 49707 US</t>
  </si>
  <si>
    <t>71389</t>
  </si>
  <si>
    <t>751 WOODWARD, ALPENA MI 49707 US</t>
  </si>
  <si>
    <t>-83.440083</t>
  </si>
  <si>
    <t>45.081516</t>
  </si>
  <si>
    <t>70673</t>
  </si>
  <si>
    <t>109 N. Second Suite 200, Alpena MI 49707 US</t>
  </si>
  <si>
    <t>70493</t>
  </si>
  <si>
    <t>901 Washington, Alpena MI 49707 US</t>
  </si>
  <si>
    <t>-83.452404</t>
  </si>
  <si>
    <t>45.061989</t>
  </si>
  <si>
    <t>70547</t>
  </si>
  <si>
    <t>112 W. CHISHOLM, Alpena MI 49707 US</t>
  </si>
  <si>
    <t>-83.434154</t>
  </si>
  <si>
    <t>45.062501</t>
  </si>
  <si>
    <t>70532</t>
  </si>
  <si>
    <t>235. W. Chisholm, Alpena MI 49707 US</t>
  </si>
  <si>
    <t>-83.4352205</t>
  </si>
  <si>
    <t>45.0642253</t>
  </si>
  <si>
    <t>70645</t>
  </si>
  <si>
    <t>315 W CHISHOLM MICHIGAN WORKS, Alpena MI 49707 US</t>
  </si>
  <si>
    <t>-83.435965</t>
  </si>
  <si>
    <t>45.065144</t>
  </si>
  <si>
    <t>73315</t>
  </si>
  <si>
    <t>122 W CHISHOLM, ALPENA MI 49707 US</t>
  </si>
  <si>
    <t>-83.434269</t>
  </si>
  <si>
    <t>45.062527</t>
  </si>
  <si>
    <t>70754</t>
  </si>
  <si>
    <t>2292 M-65 NORTH, LACHINE MI 49753 US</t>
  </si>
  <si>
    <t>-83.71763</t>
  </si>
  <si>
    <t>45.078813</t>
  </si>
  <si>
    <t>70549</t>
  </si>
  <si>
    <t>1411 M-32 West, Alpena MI 49707 US</t>
  </si>
  <si>
    <t>2885 S. Co Rd. 489 PO BOX 673, Lewiston MI 49756 US</t>
  </si>
  <si>
    <t>-84.292461</t>
  </si>
  <si>
    <t>44.882945</t>
  </si>
  <si>
    <t>4910 SALLING AVE. PO Box 876, LEWISTON MI 49756 US</t>
  </si>
  <si>
    <t>-84.294559</t>
  </si>
  <si>
    <t>44.884919</t>
  </si>
  <si>
    <t>71302</t>
  </si>
  <si>
    <t>78 Red Oak Rd., Lewiston MI 49765 US</t>
  </si>
  <si>
    <t>-84.291434</t>
  </si>
  <si>
    <t>44.683695</t>
  </si>
  <si>
    <t>468 RIPLEY, ALPENA MI 49707 US</t>
  </si>
  <si>
    <t>-83.452414</t>
  </si>
  <si>
    <t>45.057775</t>
  </si>
  <si>
    <t>4970 SAILING AVE, LEWISTON MI 49756 US</t>
  </si>
  <si>
    <t>-84.29346</t>
  </si>
  <si>
    <t>44.884461</t>
  </si>
  <si>
    <t>70324</t>
  </si>
  <si>
    <t>21061 M-68, ONAWAY MI 49765 US</t>
  </si>
  <si>
    <t>71382</t>
  </si>
  <si>
    <t>300 S. RIPLEY, Alpena MI 49707 US</t>
  </si>
  <si>
    <t>103_Week3_Thursday</t>
  </si>
  <si>
    <t>2380 US-23, ALPENA MI 49707 US</t>
  </si>
  <si>
    <t>73472</t>
  </si>
  <si>
    <t>2581 B US 23 SOUTH, ALPENA MI 49707 US</t>
  </si>
  <si>
    <t>-83.4630317</t>
  </si>
  <si>
    <t>45.0366367</t>
  </si>
  <si>
    <t>70474</t>
  </si>
  <si>
    <t>2534 US-23 South, Alpena MI 49707 US</t>
  </si>
  <si>
    <t>-83.464016</t>
  </si>
  <si>
    <t>45.037909</t>
  </si>
  <si>
    <t>70509</t>
  </si>
  <si>
    <t>1100 N. Bagley St., Alpena MI 49707 US</t>
  </si>
  <si>
    <t>-83.473222</t>
  </si>
  <si>
    <t>45.063711</t>
  </si>
  <si>
    <t>70650</t>
  </si>
  <si>
    <t>2569 US-23 South 2375 Gordon Rd., Alpena MI 49707 US</t>
  </si>
  <si>
    <t>-83.4628067</t>
  </si>
  <si>
    <t>45.037163</t>
  </si>
  <si>
    <t>70581</t>
  </si>
  <si>
    <t>2550 U.S. 23 S., Alpena MI 49707 US</t>
  </si>
  <si>
    <t>-83.4642022</t>
  </si>
  <si>
    <t>45.0373118</t>
  </si>
  <si>
    <t>73439</t>
  </si>
  <si>
    <t>1410 N. ST HELEN RD, ST. HELEN MI 48656 US</t>
  </si>
  <si>
    <t>-84.4095896</t>
  </si>
  <si>
    <t>44.3545597</t>
  </si>
  <si>
    <t>105_Week3_Monday</t>
  </si>
  <si>
    <t>141 Washington Ave., Alpena MI 49707 US</t>
  </si>
  <si>
    <t>105_Week3_Tuesday</t>
  </si>
  <si>
    <t>73245</t>
  </si>
  <si>
    <t>604 WEST MAIN, GAYLORD MI 49735 US</t>
  </si>
  <si>
    <t>-84.681436</t>
  </si>
  <si>
    <t>45.02778</t>
  </si>
  <si>
    <t>103_Week3_Monday</t>
  </si>
  <si>
    <t>71100</t>
  </si>
  <si>
    <t>316 W. Second St., Gaylord MI 49735 US</t>
  </si>
  <si>
    <t>-84.6781005</t>
  </si>
  <si>
    <t>45.0257317</t>
  </si>
  <si>
    <t>73416</t>
  </si>
  <si>
    <t>95 LIVINGSTON BLVD, GAYLORD MI 49735 US</t>
  </si>
  <si>
    <t>-84.670057</t>
  </si>
  <si>
    <t>45.04325</t>
  </si>
  <si>
    <t>73461</t>
  </si>
  <si>
    <t>710 WEST MILLER, ALPENA MI 49707 US</t>
  </si>
  <si>
    <t>-83.435596</t>
  </si>
  <si>
    <t>45.072215</t>
  </si>
  <si>
    <t>73546</t>
  </si>
  <si>
    <t>977 N. CENTER, GAYLORD MI 49734 US</t>
  </si>
  <si>
    <t>-84.674762</t>
  </si>
  <si>
    <t>45.040838</t>
  </si>
  <si>
    <t>333 COMMERCE BLVD, GAYLORD MI 49735 US</t>
  </si>
  <si>
    <t>73437</t>
  </si>
  <si>
    <t>1459 S. OTSEGO AVE, GAYLORD MI 49735 US</t>
  </si>
  <si>
    <t>-84.676447</t>
  </si>
  <si>
    <t>45.010424</t>
  </si>
  <si>
    <t>112 2nd Ave P.O. Box 115, Alpena MI 49707 US</t>
  </si>
  <si>
    <t>-83.432461</t>
  </si>
  <si>
    <t>45.06246</t>
  </si>
  <si>
    <t>101_Week3_Wednesday</t>
  </si>
  <si>
    <t>70703</t>
  </si>
  <si>
    <t>127 River St., Alpena MI 49707 US</t>
  </si>
  <si>
    <t>-83.432485</t>
  </si>
  <si>
    <t>45.063289</t>
  </si>
  <si>
    <t>1501 W. Chisholm St., Alpena MI 49707 US</t>
  </si>
  <si>
    <t>71149</t>
  </si>
  <si>
    <t>3090 US-23 North, Rogers City MI 49779 US</t>
  </si>
  <si>
    <t>3810 US-23 P.O. Box 205, Alpena MI 49707 US</t>
  </si>
  <si>
    <t>71242</t>
  </si>
  <si>
    <t>330 State St., Hillman MI 49746 US</t>
  </si>
  <si>
    <t>-83.900336</t>
  </si>
  <si>
    <t>45.066054</t>
  </si>
  <si>
    <t>5614 WESSEL RD., ALPENA MI 49707 US</t>
  </si>
  <si>
    <t>71390</t>
  </si>
  <si>
    <t>1504 N. SECOND AVE., ALPENA MI 49707 US</t>
  </si>
  <si>
    <t>51 N. Barlow Rd., Lincoln MI 48742 US</t>
  </si>
  <si>
    <t>101_Week3_Tuesday</t>
  </si>
  <si>
    <t>70540</t>
  </si>
  <si>
    <t>4199 Werth Rd., Alpena MI 49707 US</t>
  </si>
  <si>
    <t>-83.526042</t>
  </si>
  <si>
    <t>44.995764</t>
  </si>
  <si>
    <t>105_Week3_Thursday</t>
  </si>
  <si>
    <t>71194</t>
  </si>
  <si>
    <t>950 N. Barlow Rd., Lincoln MI 48742 US</t>
  </si>
  <si>
    <t>-83.40244</t>
  </si>
  <si>
    <t>44.683676</t>
  </si>
  <si>
    <t>71178</t>
  </si>
  <si>
    <t>373 West Old Maria Rd., Black River MI 48721 US</t>
  </si>
  <si>
    <t>71349</t>
  </si>
  <si>
    <t>4700 McKinley, Mio MI 48674 US</t>
  </si>
  <si>
    <t>-83.939736</t>
  </si>
  <si>
    <t>44.646793</t>
  </si>
  <si>
    <t>71261</t>
  </si>
  <si>
    <t>1163 M-72 P.O. Box 437, Mio MI 48647 US</t>
  </si>
  <si>
    <t>-84.149035</t>
  </si>
  <si>
    <t>44.6475233</t>
  </si>
  <si>
    <t>71309</t>
  </si>
  <si>
    <t>318 PEARL, MIO MI 48647 US</t>
  </si>
  <si>
    <t>-84.1328725</t>
  </si>
  <si>
    <t>44.649005</t>
  </si>
  <si>
    <t>71423</t>
  </si>
  <si>
    <t>3590 Legion Drive P.O. Box 186, Luzerne MI 48636-0186 US</t>
  </si>
  <si>
    <t>-84.275233</t>
  </si>
  <si>
    <t>44.613514</t>
  </si>
  <si>
    <t>70479</t>
  </si>
  <si>
    <t>1065 US-23 North, Alpena MI 49707 US</t>
  </si>
  <si>
    <t>2373 Gordon Rd., Lachine MI 49753 US</t>
  </si>
  <si>
    <t>103 E. MAIL STREET, ROSE CITY MI 48654 US</t>
  </si>
  <si>
    <t>-84.1160447</t>
  </si>
  <si>
    <t>44.421628</t>
  </si>
  <si>
    <t>105_Week4_Tuesday</t>
  </si>
  <si>
    <t>323 NEWMAN STREET, EAST TAWAS MI 48730 US</t>
  </si>
  <si>
    <t>-83.491689</t>
  </si>
  <si>
    <t>44.283415</t>
  </si>
  <si>
    <t>101_Week4_Friday</t>
  </si>
  <si>
    <t>2210 SOUTH M-76, WEST BRANCH MI 48661 US</t>
  </si>
  <si>
    <t>-84.2210677</t>
  </si>
  <si>
    <t>44.2713917</t>
  </si>
  <si>
    <t>105_Week4_Monday</t>
  </si>
  <si>
    <t>73520</t>
  </si>
  <si>
    <t>7999 BAMFIELD RD., SOUTH BRANCH MI 48761 US</t>
  </si>
  <si>
    <t>105_Week4_Wednesday</t>
  </si>
  <si>
    <t>71217</t>
  </si>
  <si>
    <t>108 Bank St. P.O. Box 503, Oscoda MI 48750 US</t>
  </si>
  <si>
    <t>-83.329535</t>
  </si>
  <si>
    <t>44.422241</t>
  </si>
  <si>
    <t>101_Week4_Wednesday</t>
  </si>
  <si>
    <t>70359</t>
  </si>
  <si>
    <t>5222 North US - 23, Oscoda MI 48750 US</t>
  </si>
  <si>
    <t>-83.329624</t>
  </si>
  <si>
    <t>44.431433</t>
  </si>
  <si>
    <t>71235</t>
  </si>
  <si>
    <t>5070 US-23, Oscoda MI 48750 US</t>
  </si>
  <si>
    <t>-83.329568</t>
  </si>
  <si>
    <t>44.427057</t>
  </si>
  <si>
    <t>5077 N. US 23, OSCODA MI 48750 US</t>
  </si>
  <si>
    <t>-83.330772</t>
  </si>
  <si>
    <t>44.426996</t>
  </si>
  <si>
    <t>73485</t>
  </si>
  <si>
    <t>125 EAST CHISHOLM, ALPENA MI 49707 US</t>
  </si>
  <si>
    <t>-83.432418</t>
  </si>
  <si>
    <t>45.061709</t>
  </si>
  <si>
    <t>103_Week4_Thursday</t>
  </si>
  <si>
    <t>70539</t>
  </si>
  <si>
    <t>1234 W. Chisholm St., Alpena MI 49707 US</t>
  </si>
  <si>
    <t>-83.448075</t>
  </si>
  <si>
    <t>45.073916</t>
  </si>
  <si>
    <t>167 N. Industrial Hwy. P.O. Box 33, Alpena MI 49707 US</t>
  </si>
  <si>
    <t>-83.457608</t>
  </si>
  <si>
    <t>45.103102</t>
  </si>
  <si>
    <t>70492</t>
  </si>
  <si>
    <t>102 S. Third St., Alpena MI 49707 US</t>
  </si>
  <si>
    <t>-83.43478</t>
  </si>
  <si>
    <t>45.062851</t>
  </si>
  <si>
    <t>73076</t>
  </si>
  <si>
    <t>144 US-23 SOUTH, ALPENA MI 49707 US</t>
  </si>
  <si>
    <t>-83.4444073619229</t>
  </si>
  <si>
    <t>45.0714360277381</t>
  </si>
  <si>
    <t>70652</t>
  </si>
  <si>
    <t>105 Arbor Lane, Alpena MI 49707 US</t>
  </si>
  <si>
    <t>71175</t>
  </si>
  <si>
    <t>2276 F-41 P.O. Box 165, Mikado MI 48745 US</t>
  </si>
  <si>
    <t>-83.422876</t>
  </si>
  <si>
    <t>44.5901</t>
  </si>
  <si>
    <t>101_Week4_Tuesday</t>
  </si>
  <si>
    <t>301 NEWMAN ST, EAST TAWAS MI 48730 US</t>
  </si>
  <si>
    <t>-83.491305</t>
  </si>
  <si>
    <t>44.281899</t>
  </si>
  <si>
    <t>73234</t>
  </si>
  <si>
    <t>2095 US 23, EAST TAWAS MI 48730 US</t>
  </si>
  <si>
    <t>-83.436955</t>
  </si>
  <si>
    <t>44.296854</t>
  </si>
  <si>
    <t>73267</t>
  </si>
  <si>
    <t>760 NEWMAN ST., EAST TAWAS MI 48730 US</t>
  </si>
  <si>
    <t>-83.492807</t>
  </si>
  <si>
    <t>44.289824</t>
  </si>
  <si>
    <t>71387</t>
  </si>
  <si>
    <t>108 E. Herman St., Alpena MI 49707 US</t>
  </si>
  <si>
    <t>73386</t>
  </si>
  <si>
    <t>230 N. STATE STREET, HILLMAN MI 49746 US</t>
  </si>
  <si>
    <t>-83.90034</t>
  </si>
  <si>
    <t>45.06518</t>
  </si>
  <si>
    <t>73534</t>
  </si>
  <si>
    <t>14990 STATE STREET, HILLMAN MI 49746 US</t>
  </si>
  <si>
    <t>-83.901269</t>
  </si>
  <si>
    <t>45.058994</t>
  </si>
  <si>
    <t>70562</t>
  </si>
  <si>
    <t>201 W. Chisholm St., Alpena MI 49707 US</t>
  </si>
  <si>
    <t>70807</t>
  </si>
  <si>
    <t>24220 Veterans Memorial Hwy PO BOX 171, Hillman MI 49746 US</t>
  </si>
  <si>
    <t>-83.8961735</t>
  </si>
  <si>
    <t>45.0597535</t>
  </si>
  <si>
    <t>70913</t>
  </si>
  <si>
    <t>777 Aulerich Road, East Tawas MI 48730 US</t>
  </si>
  <si>
    <t>-83.4285565</t>
  </si>
  <si>
    <t>44.3031647</t>
  </si>
  <si>
    <t>70910</t>
  </si>
  <si>
    <t>6386 E. County Line Rd., South Branch MI 48761 US</t>
  </si>
  <si>
    <t>-83.8851883</t>
  </si>
  <si>
    <t>44.4620777</t>
  </si>
  <si>
    <t>70937</t>
  </si>
  <si>
    <t>73462</t>
  </si>
  <si>
    <t>228 NEWMAN STREET, EAST TAWAS MI 48730 US</t>
  </si>
  <si>
    <t>-83.490651</t>
  </si>
  <si>
    <t>44.281182</t>
  </si>
  <si>
    <t>71029</t>
  </si>
  <si>
    <t>206 N WILLIAMS M-33, ROSE CITY MI 48654 US</t>
  </si>
  <si>
    <t>-84.115914</t>
  </si>
  <si>
    <t>44.422824</t>
  </si>
  <si>
    <t>73481</t>
  </si>
  <si>
    <t>103_Week2_Wednesday</t>
  </si>
  <si>
    <t>105_Week3_Friday</t>
  </si>
  <si>
    <t>101_Week3_Friday</t>
  </si>
  <si>
    <t>101_Week3_Thursday</t>
  </si>
  <si>
    <t>103_Week3_Friday</t>
  </si>
  <si>
    <t>101_Week3_Monday</t>
  </si>
  <si>
    <t>103_Week4_Wednesday</t>
  </si>
  <si>
    <t>105_Week4_Friday</t>
  </si>
  <si>
    <t>101_Week4_Monday</t>
  </si>
  <si>
    <t>105_Week4_Thursday</t>
  </si>
  <si>
    <t>103_Week4_Friday</t>
  </si>
  <si>
    <t>103_Week4_Tuesday</t>
  </si>
  <si>
    <t>101_Week4_Thursday</t>
  </si>
  <si>
    <t>103_Week4_Monday</t>
  </si>
  <si>
    <t>15844</t>
  </si>
  <si>
    <t>15759</t>
  </si>
  <si>
    <t>11487</t>
  </si>
  <si>
    <t>2309</t>
  </si>
  <si>
    <t>15834</t>
  </si>
  <si>
    <t>15722</t>
  </si>
  <si>
    <t>15760</t>
  </si>
  <si>
    <t>15812</t>
  </si>
  <si>
    <t>2345</t>
  </si>
  <si>
    <t>2747</t>
  </si>
  <si>
    <t>15804</t>
  </si>
  <si>
    <t>8533</t>
  </si>
  <si>
    <t>2524</t>
  </si>
  <si>
    <t>15717</t>
  </si>
  <si>
    <t>15738</t>
  </si>
  <si>
    <t>2965</t>
  </si>
  <si>
    <t>73562</t>
  </si>
  <si>
    <t>73559</t>
  </si>
  <si>
    <t>73419</t>
  </si>
  <si>
    <t>70890</t>
  </si>
  <si>
    <t>73561</t>
  </si>
  <si>
    <t>73557</t>
  </si>
  <si>
    <t>73560</t>
  </si>
  <si>
    <t>99158</t>
  </si>
  <si>
    <t>70928</t>
  </si>
  <si>
    <t>71350</t>
  </si>
  <si>
    <t>71119</t>
  </si>
  <si>
    <t>71025</t>
  </si>
  <si>
    <t>73556</t>
  </si>
  <si>
    <t>71325</t>
  </si>
  <si>
    <t>199</t>
  </si>
  <si>
    <t>633488</t>
  </si>
  <si>
    <t>73161</t>
  </si>
  <si>
    <t xml:space="preserve"> </t>
  </si>
  <si>
    <t>103 N Williams St, Rose City, MI 48654</t>
  </si>
  <si>
    <t>V</t>
  </si>
  <si>
    <t>829 W. MAIN POB 580, GAYLORD MI 49734 US POB 580, GAYLORD MI 49734 US</t>
  </si>
  <si>
    <t>1435 FORD AVE, ALPENA MI 49707 US, ALPENA MI 49707 US</t>
  </si>
  <si>
    <t>1300 Ford Ave., Alpena MI 49707 US, Alpena MI 49707 US</t>
  </si>
  <si>
    <t>400 WEST MAIN, GAYLORD MI 49735 US, GAYLORD MI 49735 US</t>
  </si>
  <si>
    <t>-84.678722</t>
  </si>
  <si>
    <t>45.028035</t>
  </si>
  <si>
    <t>416 Ford Ave., Alpena MI 49707 US, Alpena MI 49707 US</t>
  </si>
  <si>
    <t>411 N. Second, Alpena MI 49707 US, Alpena MI 49707 US</t>
  </si>
  <si>
    <t>262 W. M-55, West Branch MI 48661 US, West Branch MI 48661 US</t>
  </si>
  <si>
    <t>1105 STATE STREET, ALPENA MI 49707 US, ALPENA MI 49707 US</t>
  </si>
  <si>
    <t>314 W. Houghton P.O. Box 837, West Branch MI 48661 P.O. Box 837, West Branch MI 48661 US</t>
  </si>
  <si>
    <t>1130 STATE ST, ALPENA MI 49707 US, ALPENA MI 49707 US</t>
  </si>
  <si>
    <t>200 W. Houghton, West Branch MI 48661 US, West Branch MI 48661 US</t>
  </si>
  <si>
    <t>319 Parson St., Alpena MI 49707 US, Alpena MI 49707 US</t>
  </si>
  <si>
    <t>465 N HELEN RD., ST HELEN MI 48656 US, ST HELEN MI 48656 US</t>
  </si>
  <si>
    <t>1235 State St. 319 Parson St., Alpena MI 49707 US 319 Parson St., Alpena MI 49707 US</t>
  </si>
  <si>
    <t>5002 N. Main, Long Lake MI 48743 US, Long Lake MI 48743 US</t>
  </si>
  <si>
    <t>421 S. Ripley Blvd, Alpena MI 49707 US, Alpena MI 49707 US</t>
  </si>
  <si>
    <t>3977 M-30, West Branch MI 48661 US, West Branch MI 48661 US</t>
  </si>
  <si>
    <t>2550 E. Grant St., Alpena MI 49707 US, Alpena MI 49707 US</t>
  </si>
  <si>
    <t>1505 Green Haven Ln, Alpena MI 49707 US, Alpena MI 49707 US</t>
  </si>
  <si>
    <t>835 W. MAIN STREET, GAYLORD MI 49734 US, GAYLORD MI 49734 US</t>
  </si>
  <si>
    <t>1100 S. Bagley St. P.O. Box 515, Alpena MI 49707 U P.O. Box 515, Alpena MI 49707 US</t>
  </si>
  <si>
    <t>1381 N. Bagley St P.O. Box 395, Alpena MI 49707 US P.O. Box 395, Alpena MI 49707 US</t>
  </si>
  <si>
    <t>1359 N MAIN, GAYLORD MI 49735 US, GAYLORD MI 49735 US</t>
  </si>
  <si>
    <t>666 MCKINLEY AVE, ALPENA MI 49707 US, ALPENA MI 49707 US</t>
  </si>
  <si>
    <t>400 WEST MAIN ST. SUITE 113, GAYLORD MI 49735 US SUITE 113, GAYLORD MI 49735 US</t>
  </si>
  <si>
    <t>1074 US-23 NORTH, ALPENA MI 49707 US, ALPENA MI 49707 US</t>
  </si>
  <si>
    <t>604 WEST MAIN, GAYLORD MI 49735 US, GAYLORD MI 49735 US</t>
  </si>
  <si>
    <t>1074 US - 23 NORTH, ALPENA MI 49707 US, ALPENA MI 49707 US</t>
  </si>
  <si>
    <t>829 W. Main Suite E, Gaylord MI 49735 US Suite E, Gaylord MI 49735 US</t>
  </si>
  <si>
    <t>2015 HAMILTON RD, ALPENA MI 49707 US, ALPENA MI 49707 US</t>
  </si>
  <si>
    <t>1025 W. Main R#2 P.O. Box 652, Gaylord MI 49735 US P.O. Box 652, Gaylord MI 49735 US</t>
  </si>
  <si>
    <t>1124 US 23 N, ALPENA MI 49707 US, ALPENA MI 49707 US</t>
  </si>
  <si>
    <t>-83.4453818451523</t>
  </si>
  <si>
    <t>45.0722631474604</t>
  </si>
  <si>
    <t>901 DICKENSON, GAYLORD MI 49735 US, GAYLORD MI 49735 US</t>
  </si>
  <si>
    <t>410 S. 11th AVE, ALPENA MI 49707 US, ALPENA MI 49707 US</t>
  </si>
  <si>
    <t>111 WEST STREET, GAYLORD MI 49735 US, GAYLORD MI 49735 US</t>
  </si>
  <si>
    <t>1960 M-32 West, Alpena MI 49707 US, Alpena MI 49707 US</t>
  </si>
  <si>
    <t>1386 WEST MAIN, GAYLORD MI 49735 US, GAYLORD MI 49735 US</t>
  </si>
  <si>
    <t>1035 WASHINGTON BLVD, ALPENA MI 49707 US, ALPENA MI 49707 US</t>
  </si>
  <si>
    <t>1496 WEST MAIN, GAYLORD MI 49735 US, GAYLORD MI 49735 US</t>
  </si>
  <si>
    <t>906 W WASHINGTON AVE, ALPENA MI 49707 US, ALPENA MI 49707 US</t>
  </si>
  <si>
    <t>1054 ANNA DR, GAYLORD MI 49735 US, GAYLORD MI 49735 US</t>
  </si>
  <si>
    <t>113 S. Ninth St., Alpena MI 49707 US, Alpena MI 49707 US</t>
  </si>
  <si>
    <t>2980 Cook Rd P.O. Box 369, West Branch MI 48661 US P.O. Box 369, West Branch MI 48661 US</t>
  </si>
  <si>
    <t>417 W. Chisholm St., Alpena MI 49707 US, Alpena MI 49707 US</t>
  </si>
  <si>
    <t>1501 W. Chisholm, Alpena MI 49707 US, Alpena MI 49707 US</t>
  </si>
  <si>
    <t>307 W. Chisholm St., Alpena MI 49707 US, Alpena MI 49707 US</t>
  </si>
  <si>
    <t>2007 N. M-36 St. 219 N. Front St., St. Helen MI 48 219 N. Front St., St. Helen MI 48656 US</t>
  </si>
  <si>
    <t>224 WEST CHISHOLM, ALPENA MI 49707 US, ALPENA MI 49707 US</t>
  </si>
  <si>
    <t>1400 N. BAGLEY STREET, ALPENA MI 49707 US, ALPENA MI 49707 US</t>
  </si>
  <si>
    <t>112 2nd Ave P.O. Box 115, Alpena MI 49707 US P.O. Box 115, Alpena MI 49707 US</t>
  </si>
  <si>
    <t>375 WILSON ST, Alpena MI 49707 US, Alpena MI 49707 US</t>
  </si>
  <si>
    <t>127 River St., Alpena MI 49707 US, Alpena MI 49707 US</t>
  </si>
  <si>
    <t>1025 N St. 235 Water St., St. Helen MI 48656 US 235 Water St., St. Helen MI 48656 US</t>
  </si>
  <si>
    <t>2520 US HIGWAY 23 S, ALPENA MI 49707 US, ALPENA MI 49707 US</t>
  </si>
  <si>
    <t>2575 E. Rose City Rd., Lupton MI 48635 US, Lupton MI 48635 US</t>
  </si>
  <si>
    <t>11596 US 23 SO, OSSINEKE MI 49766 US, OSSINEKE MI 49766 US</t>
  </si>
  <si>
    <t>2626 N. M-33 PO BOX 480, ROSE CITY MI 48654 US PO BOX 480, ROSE CITY MI 48654 US</t>
  </si>
  <si>
    <t>11745 US 23 S PO Box 83, Ossineke MI 49766 US PO Box 83, Ossineke MI 49766 US</t>
  </si>
  <si>
    <t>3845 N. M-33, Rose City MI 48654 US, Rose City MI 48654 US</t>
  </si>
  <si>
    <t>7002 HURBERT RD, HUBBARD LAKE MI 49747 US, HUBBARD LAKE MI 49747 US</t>
  </si>
  <si>
    <t>2040 St. Helen Rd., St. Helen MI 48656 US, St. Helen MI 48656 US</t>
  </si>
  <si>
    <t>7120 HURBERT RD, HUBBARD LAKE MI 49747 US, HUBBARD LAKE MI 49747 US</t>
  </si>
  <si>
    <t>289 E. SWEDE ROAD, SPRUCE MI 48762 US, SPRUCE MI 48762 US</t>
  </si>
  <si>
    <t>3070 Lupton Rd 3318 Beechwood Rd., Lupton MI 48635 3318 Beechwood Rd., Lupton MI 48635 US</t>
  </si>
  <si>
    <t>214 W MT. MARIE RD, SPRUCE MI 48762 US, SPRUCE MI 48762 US</t>
  </si>
  <si>
    <t>4040 US - 23 North, Alpena MI 49707 US, Alpena MI 49707 US</t>
  </si>
  <si>
    <t>3450 N.Hubbard Lake Rd., Spruce MI 48762 US, Spruce MI 48762 US</t>
  </si>
  <si>
    <t>2373 Gordon Rd., Alpena MI 49707 US, Alpena MI 49707 US</t>
  </si>
  <si>
    <t>1758 Trask Lake Rd., Barton City MI 48705 US, Barton City MI 48705 US</t>
  </si>
  <si>
    <t>1770 W. TRASK LAKE RD., BARTON CITY MI 48705 US, BARTON CITY MI 48705 US</t>
  </si>
  <si>
    <t>3137 US-23 South, Alpena MI 49707 US, Alpena MI 49707 US</t>
  </si>
  <si>
    <t>671 Sanborn Rd., Barton City MI 48705 US, Barton City MI 48705 US</t>
  </si>
  <si>
    <t>3851 WORTH ROAD, Alpena MI 49707 US, Alpena MI 49707 US</t>
  </si>
  <si>
    <t>601 South Lake St, Lincoln MI 48742 US, Lincoln MI 48742 US</t>
  </si>
  <si>
    <t>2980 Cook Rd. 219 N. Front St., West Branch MI 486 219 N. Front St., West Branch MI 48661 US</t>
  </si>
  <si>
    <t>313 S. Second Lincoln P.O. Box 130, Lincoln MI 487 P.O. Box 130, Lincoln MI 48742 US</t>
  </si>
  <si>
    <t>-83.411045</t>
  </si>
  <si>
    <t>44.681902</t>
  </si>
  <si>
    <t>2293 Werth Rd., Alpena MI 49707 US, Alpena MI 49707 US</t>
  </si>
  <si>
    <t>301 Second St P.O. Box 237, Lincoln MI 48742 US P.O. Box 237, Lincoln MI 48742 US</t>
  </si>
  <si>
    <t>1249 W. Chisholm St., Alpena MI 49707 US, Alpena MI 49707 US</t>
  </si>
  <si>
    <t>300 S SECOND ST, LINCOLN MI 48742 US, LINCOLN MI 48742 US</t>
  </si>
  <si>
    <t>401 Long Rapids Plaza, Alpena MI 49707 US, Alpena MI 49707 US</t>
  </si>
  <si>
    <t>210 S. SECOND ST., LINCOLN MI 48742 US, LINCOLN MI 48742 US</t>
  </si>
  <si>
    <t>740 St. Onge 1400 US 23 S., Alpena MI 49707 US 1400 US 23 S., Alpena MI 49707 US</t>
  </si>
  <si>
    <t>201 N. Second, Lincoln MI 48742 US, Lincoln MI 48742 US</t>
  </si>
  <si>
    <t>301 N LAKE ST PO BOX 40, LINCOLN MI 48742 US PO BOX 40, LINCOLN MI 48742 US</t>
  </si>
  <si>
    <t>109 N. Second Suite 200, Alpena MI 49707 US Suite 200, Alpena MI 49707 US</t>
  </si>
  <si>
    <t>111 Church St. Lincoln P.O. Box 515, Lincoln MI 48 P.O. Box 515, Lincoln MI 48742 US</t>
  </si>
  <si>
    <t>110 W. Chisholm St. P.O. Box 832, Alpena MI 49707 P.O. Box 832, Alpena MI 49707 US</t>
  </si>
  <si>
    <t>207 CHURCH ST., LINCOLN MI 48742 US, LINCOLN MI 48742 US</t>
  </si>
  <si>
    <t>10900 E. M-32, Johannesburg MI 49751 US, Johannesburg MI 49751 US</t>
  </si>
  <si>
    <t>324 E HAWLEY, LINCOLN MI 48742 US, LINCOLN MI 48742 US</t>
  </si>
  <si>
    <t>4831 SAILING AVE, LEWISTON MI 49756 US, LEWISTON MI 49756 US</t>
  </si>
  <si>
    <t>921 N BARLOW, LINCOLN MI 48742 US, LINCOLN MI 48742 US</t>
  </si>
  <si>
    <t>5105 CO. RD 612 POB 40, LEWISTON MI 49756 US POB 40, LEWISTON MI 49756 US</t>
  </si>
  <si>
    <t>950 N. Barlow Rd., Lincoln MI 48742 US, Lincoln MI 48742 US</t>
  </si>
  <si>
    <t>10757 M-32 P.O. Box 45, Johannesburg MI 49751 US P.O. Box 45, Johannesburg MI 49751 US</t>
  </si>
  <si>
    <t>4243 LOST LAKE TRAIL, LINCOLN MI 48742 US, LINCOLN MI 48742 US</t>
  </si>
  <si>
    <t>8114 MILLS ST, VANDERBILT MI 49795 US, VANDERBILT MI 49795 US</t>
  </si>
  <si>
    <t>11923 US-23 SOUTH COMPANY 159, Ossineke MI 49766 U COMPANY 159, Ossineke MI 49766 US</t>
  </si>
  <si>
    <t>10826 M-32 East, Johannesburg MI 49751 US, Johannesburg MI 49751 US</t>
  </si>
  <si>
    <t>11585 US-23 South, Ossineke MI 49766 US, Ossineke MI 49766 US</t>
  </si>
  <si>
    <t>4210 DOYLE DR, Lewiston MI 49756 US, Lewiston MI 49756 US</t>
  </si>
  <si>
    <t>4210 DOYLE DR, LEWISTON MI 49756 US, LEWISTON MI 49756 US</t>
  </si>
  <si>
    <t>400 South Ripley, Alpena MI 49707 US, Alpena MI 49707 US</t>
  </si>
  <si>
    <t>10980 M-32 West, Atlanta MI 49709 US, Atlanta MI 49709 US</t>
  </si>
  <si>
    <t>1693 M32, ALPENA MI 49707 US, ALPENA MI 49707 US</t>
  </si>
  <si>
    <t>5105 CO. RD 612 PO Box 40, LEWISTON MI 49756 US PO Box 40, LEWISTON MI 49756 US</t>
  </si>
  <si>
    <t>863 N. Barlow Rd., Lincoln MI 48742 US, Lincoln MI 48742 US</t>
  </si>
  <si>
    <t>1525 Fleming, Lewiston MI 49756 US, Lewiston MI 49756 US</t>
  </si>
  <si>
    <t>177 N. BARLOW ROAD, LINCOLN MI 48742 US, LINCOLN MI 48742 US</t>
  </si>
  <si>
    <t>1329 Pine Point, Lewiston MI 49756 US, Lewiston MI 49756 US</t>
  </si>
  <si>
    <t>4965 SALLING AVE, LEWSITON MI 49756 US, LEWSITON MI 49756 US</t>
  </si>
  <si>
    <t>200 North 5th Street P.O. Box 278, Harrisville MI P.O. Box 278, Harrisville MI 48740 US</t>
  </si>
  <si>
    <t>27300 M-32 P.O. Box 398, Hillman MI 49746 US P.O. Box 398, Hillman MI 49746 US</t>
  </si>
  <si>
    <t>604 S. Third, Harrisville MI 48740 US, Harrisville MI 48740 US</t>
  </si>
  <si>
    <t>15774 STATE STREET, HILLMAN MI 49746 US, HILLMAN MI 49746 US</t>
  </si>
  <si>
    <t>510 S. Third St. P.O. Box 248, Harrisville MI 4874 P.O. Box 248, Harrisville MI 48740 US</t>
  </si>
  <si>
    <t>15774 STATE STREET PO BOX 427, HILLMAN MI 49746 US PO BOX 427, HILLMAN MI 49746 US</t>
  </si>
  <si>
    <t>205 North State Street P.O. Box 130, Harrisville M P.O. Box 130, Harrisville MI 48740 US</t>
  </si>
  <si>
    <t>10084 M-32, Herron MI 49744 US, Herron MI 49744 US</t>
  </si>
  <si>
    <t>449 S. US 23, HARRISVILLE MI 48740 US, HARRISVILLE MI 48740 US</t>
  </si>
  <si>
    <t>13370 DALLAS RD, LACHINE MI 49753 US, LACHINE MI 49753 US</t>
  </si>
  <si>
    <t>27400 M-32, Hillman MI 49746 US, Hillman MI 49746 US</t>
  </si>
  <si>
    <t>790 U.S. 23 South P.O. Box 369, Harrisville MI 487 P.O. Box 369, Harrisville MI 48740 US</t>
  </si>
  <si>
    <t>11899 M-32 W, Atlanta MI 49709 US, Atlanta MI 49709 US</t>
  </si>
  <si>
    <t>3228 US-23, GREENBUSH MI 48738 US, GREENBUSH MI 48738 US</t>
  </si>
  <si>
    <t>12520 STATE ST P.O. Box 206, Atlanta MI 49709 US P.O. Box 206, Atlanta MI 49709 US</t>
  </si>
  <si>
    <t>7701 E. Cedar Lake Dr., Oscoda MI 48750 US, Oscoda MI 48750 US</t>
  </si>
  <si>
    <t>4025 Arrow St., Oscoda MI 48750 US, Oscoda MI 48750 US</t>
  </si>
  <si>
    <t>16950 M 32, M33, ATLANTA MI 49707 US, ATLANTA MI 49707 US</t>
  </si>
  <si>
    <t>5671 N SKEEL RD, OSCODA MI 48750 US, OSCODA MI 48750 US</t>
  </si>
  <si>
    <t>13490 M-32/M-33 P.O. Box 437, Atlanta MI 49709 US P.O. Box 437, Atlanta MI 49709 US</t>
  </si>
  <si>
    <t>11899 M-32, ATLANTA MI 48670 US, ATLANTA MI 48670 US</t>
  </si>
  <si>
    <t>4709 F-41, Oscoda MI 48750 US, Oscoda MI 48750 US</t>
  </si>
  <si>
    <t>12285 JEROME ST., ATLANTA MI 49709 US, ATLANTA MI 49709 US</t>
  </si>
  <si>
    <t>5463 N. HURON RD., OSCODA MI 48750 US, OSCODA MI 48750 US</t>
  </si>
  <si>
    <t>5463 N. HURON RD. 5463 N. HURON RD, OSCODA MI 4875 5463 N. HURON RD, OSCODA MI 48750 US</t>
  </si>
  <si>
    <t>1459 S. OTSEGO AVE, GAYLORD MI 49735 US, GAYLORD MI 49735 US</t>
  </si>
  <si>
    <t>5565 US 23 N, OSCODA MI 48750 US, OSCODA MI 48750 US</t>
  </si>
  <si>
    <t>408 WEST 4TH ST, GAYLORD MI 49735 US, GAYLORD MI 49735 US</t>
  </si>
  <si>
    <t>6685 US-23 North, Oscoda MI 48750 US, Oscoda MI 48750 US</t>
  </si>
  <si>
    <t>980 S. WISCONSIN AVE., GAYLORD MI 49735 US, GAYLORD MI 49735 US</t>
  </si>
  <si>
    <t>49 Main Street, HARRISVILLE MI 48740 US, HARRISVILLE MI 48740 US</t>
  </si>
  <si>
    <t>2104 Birch Manor, Gaylord MI 49735 US, Gaylord MI 49735 US</t>
  </si>
  <si>
    <t>676 N. US-23, HARRISVILLE MI 48740 US, HARRISVILLE MI 48740 US</t>
  </si>
  <si>
    <t>5584 E. M-32, Gaylord MI 49735 US, Gaylord MI 49735 US</t>
  </si>
  <si>
    <t>734 E. BAY ST, EAST TAWAS MI 48730 US, EAST TAWAS MI 48730 US</t>
  </si>
  <si>
    <t>977 N. CENTER, GAYLORD MI 49734 US, GAYLORD MI 49734 US</t>
  </si>
  <si>
    <t>221 NEWMAN STREET, EAST TAWAS MI 48763 US, EAST TAWAS MI 48763 US</t>
  </si>
  <si>
    <t>1088 M-32 East, Gaylord MI 49735 US, Gaylord MI 49735 US</t>
  </si>
  <si>
    <t>201 Newman St., East Tawas MI 48730 US, East Tawas MI 48730 US</t>
  </si>
  <si>
    <t>512 E LAKE ST, TAWAS CITY MI 48763 US, TAWAS CITY MI 48763 US</t>
  </si>
  <si>
    <t>316 W. Second St., Gaylord MI 49735 US, Gaylord MI 49735 US</t>
  </si>
  <si>
    <t>115 E. LAKE ST., TAWAS CITY MI 48763 US, TAWAS CITY MI 48763 US</t>
  </si>
  <si>
    <t>990 N. Center P.O. Box 1120, Gaylord MI 49734 US P.O. Box 1120, Gaylord MI 49734 US</t>
  </si>
  <si>
    <t>175 W. LAKE ST PO BOX 147, TAWAS CITY MI 48764 US PO BOX 147, TAWAS CITY MI 48764 US</t>
  </si>
  <si>
    <t>95 LIVINGSTON BLVD, GAYLORD MI 49735 US, GAYLORD MI 49735 US</t>
  </si>
  <si>
    <t>220 W LAKE ST, TAWAS CITY MI 48763 US, TAWAS CITY MI 48763 US</t>
  </si>
  <si>
    <t>1622 DICKERSON RD., GAYLORD MI 49735 US, GAYLORD MI 49735 US</t>
  </si>
  <si>
    <t>220 W Lake St, TAWAS CITY MI 48763 US, TAWAS CITY MI 48763 US</t>
  </si>
  <si>
    <t>23500 RANCH HOUSE TRAIL, ATLANTA MI 49709 US, ATLANTA MI 49709 US</t>
  </si>
  <si>
    <t>306 W. Lake St., Tawas City MI 48763 US, Tawas City MI 48763 US</t>
  </si>
  <si>
    <t>450 W. LAKE ST., TAWAS CITY MI 48763 US, TAWAS CITY MI 48763 US</t>
  </si>
  <si>
    <t>1210 S US 23, TAWAS CITY MI 48763 US, TAWAS CITY MI 48763 US</t>
  </si>
  <si>
    <t>12350 MAIN ST, ATLANTA MI 49707 US, ATLANTA MI 49707 US</t>
  </si>
  <si>
    <t>416 WHITTEMORE ST, TAWAS CITY MI 48763 US, TAWAS CITY MI 48763 US</t>
  </si>
  <si>
    <t>12434 STATE ST PO BOX 209, Atlanta MI 49709 US PO BOX 209, Atlanta MI 49709 US</t>
  </si>
  <si>
    <t>55 W. M-55, TAWAS CITY MI 48763 US, TAWAS CITY MI 48763 US</t>
  </si>
  <si>
    <t>11310 MAIN ST, ATLANTA MI 49709 US, ATLANTA MI 49709 US</t>
  </si>
  <si>
    <t>118 W. M-55 P.O. Box 515, Tawas MI 48763 US P.O. Box 515, Tawas MI 48763 US</t>
  </si>
  <si>
    <t>2859 S OTSEGO AVE, GAYLORD MI 49735 US, GAYLORD MI 49735 US</t>
  </si>
  <si>
    <t>401 E. LAKE, TAWAS CITY MI 48763 US, TAWAS CITY MI 48763 US</t>
  </si>
  <si>
    <t>2870 S. Ostego Ave. P.O. Box 1457, Gaylord MI 4973 P.O. Box 1457, Gaylord MI 49735 US</t>
  </si>
  <si>
    <t>1222 N. US 23, East Tawas MI 48730 US, East Tawas MI 48730 US</t>
  </si>
  <si>
    <t>2483 DICKERSON RD, GAYLORD MI 49735 US, GAYLORD MI 49735 US</t>
  </si>
  <si>
    <t>5059 OLD US 27 SOUTH, Gaylord MI 49735 US, Gaylord MI 49735 US</t>
  </si>
  <si>
    <t>1552 US-23 N, East Tawas MI 48730 US, East Tawas MI 48730 US</t>
  </si>
  <si>
    <t>4085 Old 27, Gaylord MI 49735 US, Gaylord MI 49735 US</t>
  </si>
  <si>
    <t>5731 US 23 NORTH, OSCODA MI 48750 US, OSCODA MI 48750 US</t>
  </si>
  <si>
    <t>2778 OLD 27 SOUTH, GAYLORD MI 49734 US, GAYLORD MI 49734 US</t>
  </si>
  <si>
    <t>5665 N. US 23, OSCODA MI 48750 US, OSCODA MI 48750 US</t>
  </si>
  <si>
    <t>119 E. CHISHOLM ST, ALPENA MI 49707 US, ALPENA MI 49707 US</t>
  </si>
  <si>
    <t>5214 N. US-23 P.O. Box 481, Oscoda MI 48750 US P.O. Box 481, Oscoda MI 48750 US</t>
  </si>
  <si>
    <t>309 WEST LAKE ST, ALPENA MI 49707 US, ALPENA MI 49707 US</t>
  </si>
  <si>
    <t>5123 N. US-23, OSCODA MI 48750 US, OSCODA MI 48750 US</t>
  </si>
  <si>
    <t>3195 M-65, HALE MI 48739 US, HALE MI 48739 US</t>
  </si>
  <si>
    <t>105 PLAZA DR, WEST BRANCH MI 48661 US, WEST BRANCH MI 48661 US</t>
  </si>
  <si>
    <t>405 N. STATE ST, OSCODA MI 48750-1742 US, OSCODA MI 48750-1742 US</t>
  </si>
  <si>
    <t>6400 EAST COUNTY LINE ROAD, SOUTH BRANCH MI 48761, SOUTH BRANCH MI 48761 US</t>
  </si>
  <si>
    <t>401 N MILL ST, OSCODA MI 48750 US, OSCODA MI 48750 US</t>
  </si>
  <si>
    <t>389 W. KITTLE RD, MIO MI 48647 US, MIO MI 48647 US</t>
  </si>
  <si>
    <t>4775 SUNSET STREET, OSCODA MI 48750 US, OSCODA MI 48750 US</t>
  </si>
  <si>
    <t>5226 N. US-23, Oscoda MI 48750 US, Oscoda MI 48750 US</t>
  </si>
  <si>
    <t>4614 INDUSTRIAL ROW, OSCODA MI 48750 US, OSCODA MI 48750 US</t>
  </si>
  <si>
    <t>5112 US 23, OSCODA MI 48750 US, OSCODA MI 48750 US</t>
  </si>
  <si>
    <t>600 S STATE STREET, OSCODA MI 48750 US, OSCODA MI 48750 US</t>
  </si>
  <si>
    <t>224 E. CHISHOLM STREET, ALPENA MI 49707 US, ALPENA MI 49707 US</t>
  </si>
  <si>
    <t>240 Chrysler, Oscoda MI 48750 US, Oscoda MI 48750 US</t>
  </si>
  <si>
    <t>3150 N M-65, HALE MI 48739 US, HALE MI 48739 US</t>
  </si>
  <si>
    <t>384 S. State Street, Oscoda MI 48750 US, Oscoda MI 48750 US</t>
  </si>
  <si>
    <t>5692 N. F-41, Oscoda MI 48750 US, Oscoda MI 48750 US</t>
  </si>
  <si>
    <t>1859 N US 23 PO BOX 191, EAST TAWAS MI 48730 US PO BOX 191, EAST TAWAS MI 48730 US</t>
  </si>
  <si>
    <t>5631 GEORGIA DRIVE, OSCODA MI 48750 US, OSCODA MI 48750 US</t>
  </si>
  <si>
    <t>1748 N. US-23, East Tawas MI 48730 US, East Tawas MI 48730 US</t>
  </si>
  <si>
    <t>502 W. HOUGHTON, WEST BRANCH MI 48661 US, WEST BRANCH MI 48661 US</t>
  </si>
  <si>
    <t>1036 N. AULERICH, E TAWAS MI 48730 US, E TAWAS MI 48730 US</t>
  </si>
  <si>
    <t>4320 STATE RD, GLENNIE MI 48737 US, GLENNIE MI 48737 US</t>
  </si>
  <si>
    <t>2980 COOK RD, WEST BRANCH MI 48661 US, WEST BRANCH MI 48661 US</t>
  </si>
  <si>
    <t>3354 US 23, OSCODA MI 48750 US, OSCODA MI 48750 US</t>
  </si>
  <si>
    <t>3270 M-65, HALE MI 48739 US, HALE MI 48739 US</t>
  </si>
  <si>
    <t>220 S. State St., Oscoda MI 48750 US, Oscoda MI 48750 US</t>
  </si>
  <si>
    <t>345 S. STATE ST., OSCODA MI 48750 US, OSCODA MI 48750 US</t>
  </si>
  <si>
    <t>109 N SECOND, ALPENA MI 49707 US, ALPENA MI 49707 US</t>
  </si>
  <si>
    <t>209 S. State St., Oscoda MI 48750 US, Oscoda MI 48750 US</t>
  </si>
  <si>
    <t>6449 M-65, LACHINE MI 49753 US, LACHINE MI 49753 US</t>
  </si>
  <si>
    <t>103 S. State St. P.O. Box 515, Oscoda MI 48750 US P.O. Box 515, Oscoda MI 48750 US</t>
  </si>
  <si>
    <t>1990 N ST HELEN RD, ST HELEN MI 48656 US, ST HELEN MI 48656 US</t>
  </si>
  <si>
    <t>201 N. STATE AVE., OSCODA MI 48750 US, OSCODA MI 48750 US</t>
  </si>
  <si>
    <t>2087 S M-76, WEST BRANCH MI 48661 US, WEST BRANCH MI 48661 US</t>
  </si>
  <si>
    <t>235 Water St., Oscoda MI 48750 US, Oscoda MI 48750 US</t>
  </si>
  <si>
    <t>505 BENNETT ST, ROSE CITY MI 48654 US, ROSE CITY MI 48654 US</t>
  </si>
  <si>
    <t>5121 US 23 NORTH, OSCODA MI 48750 US, OSCODA MI 48750 US</t>
  </si>
  <si>
    <t>166 W. M-55, WEST BRANCH MI 48661 US, WEST BRANCH MI 48661 US</t>
  </si>
  <si>
    <t>2262 DETER RD, LUZERNE MI 48636 US, LUZERNE MI 48636 US</t>
  </si>
  <si>
    <t>1979 E. MILLER RD, FAIRVIEW MI 48621 US, FAIRVIEW MI 48621 US</t>
  </si>
  <si>
    <t>5660 F-41, OSCODA MI 48750 US, OSCODA MI 48750 US</t>
  </si>
  <si>
    <t>2626 N. M-33 P.O. BOX 480, ROSE CITY MI 48654 US P.O. BOX 480, ROSE CITY MI 48654 US</t>
  </si>
  <si>
    <t>1869 GREENWOOD ROAD, PRESCOTT MI 48756 US, PRESCOTT MI 48756 US</t>
  </si>
  <si>
    <t>11925 US-23, OSSINEKE ME 49766 US, OSSINEKE ME 49766 US</t>
  </si>
  <si>
    <t>2343 N. ST HELEN ROAD, ST HELEN MI 48655 US, ST HELEN MI 48655 US</t>
  </si>
  <si>
    <t>2030 E. NICHOLSON HILL RD, OSSINEKE MI 49766 US, OSSINEKE MI 49766 US</t>
  </si>
  <si>
    <t>301 S MORENCI AVE, Mio MI 48647 US, Mio MI 48647 US</t>
  </si>
  <si>
    <t>414 N. Morenci P.O. Box 100, Mio MI 48647 US P.O. Box 100, Mio MI 48647 US</t>
  </si>
  <si>
    <t>423 EAST MAIN STREET, HARRISVILLE MI 48740 US, HARRISVILLE MI 48740 US</t>
  </si>
  <si>
    <t>215 M-33, MIO MI 48647 US, MIO MI 48647 US</t>
  </si>
  <si>
    <t>121 S. WASHINGTON, Hale MI 48739 US, Hale MI 48739 US</t>
  </si>
  <si>
    <t>1163 M-72 P.O. Box 437, Mio MI 48647 US P.O. Box 437, Mio MI 48647 US</t>
  </si>
  <si>
    <t>305 W. M-72 P.O. Box 437, Mio MI 48647 US P.O. Box 437, Mio MI 48647 US</t>
  </si>
  <si>
    <t>525 S. Morenci Ave P.O.Box 532, Mio MI 48647 US P.O.Box 532, Mio MI 48647 US</t>
  </si>
  <si>
    <t>318 PEARL, MIO MI 48647 US, MIO MI 48647 US</t>
  </si>
  <si>
    <t>33 W. Troyer, Mio MI 48647 US, Mio MI 48647 US</t>
  </si>
  <si>
    <t>323 NEWMAN STREET, EAST TAWAS MI 48730 US, EAST TAWAS MI 48730 US</t>
  </si>
  <si>
    <t>3535 W. Park (M-72), Luzerne MI 48636 US, Luzerne MI 48636 US</t>
  </si>
  <si>
    <t>432 North Mt.Tom Rd., Mio MI 48647 US, Mio MI 48647 US</t>
  </si>
  <si>
    <t>210 S. M-33, Mio MI 48647 US, Mio MI 48647 US</t>
  </si>
  <si>
    <t>3229 E. State Rd., Glennie MI 48737 US, Glennie MI 48737 US</t>
  </si>
  <si>
    <t>306 S. Washington, Hale MI 48739 US, Hale MI 48739 US</t>
  </si>
  <si>
    <t>3281 M-65 PO Box 440, Hale MI 48739 US PO Box 440, Hale MI 48739 US</t>
  </si>
  <si>
    <t>5971 N. M-65, Hale MI 48739 US, Hale MI 48739 US</t>
  </si>
  <si>
    <t>111 E. Main, Rose City MI 48654 US, Rose City MI 48654 US</t>
  </si>
  <si>
    <t>395 S. Washington P.O. Box 190, Hale MI 48739 US P.O. Box 190, Hale MI 48739 US</t>
  </si>
  <si>
    <t>118 S. Washington, Hale MI 48739 US, Hale MI 48739 US</t>
  </si>
  <si>
    <t>3280 State Rd., Glennie MI 48737 US, Glennie MI 48737 US</t>
  </si>
  <si>
    <t>3257 State Rd., Glennie MI 48737 US, Glennie MI 48737 US</t>
  </si>
  <si>
    <t>3310 State (M-65), Glennie MI 48737 US, Glennie MI 48737 US</t>
  </si>
  <si>
    <t>120 E. Main St. PO BOX 9998, Hale MI 48739 US PO BOX 9998, Hale MI 48739 US</t>
  </si>
  <si>
    <t>6787 M-65, Hale MI 48739 US, Hale MI 48739 US</t>
  </si>
  <si>
    <t>3289 M-65, Glennie MI 48737 US, Glennie MI 48737 US</t>
  </si>
  <si>
    <t>611 Morenci Ave., Mio MI 48647 US, Mio MI 48647 US</t>
  </si>
  <si>
    <t>619 M-33, ROSE CITY MI 48854 US, ROSE CITY MI 48854 US</t>
  </si>
  <si>
    <t>3501 STATE RD, GLENNIE MI 48737 US, GLENNIE MI 48737 US</t>
  </si>
  <si>
    <t>2960 COOK RD, WEST BRANCH MI 48661 US, WEST BRANCH MI 48661 US</t>
  </si>
  <si>
    <t>111 S SECOND AVE, ALPENA MI 49707 US, ALPENA MI 49707 US</t>
  </si>
  <si>
    <t>113 S 2ND AVE, ALPENA MI 49707 US, ALPENA MI 49707 US</t>
  </si>
  <si>
    <t>3851 WERTH RD, ALPENA MI 49707 US, ALPENA MI 49707 US</t>
  </si>
  <si>
    <t>115 LOCKWOOD, ALPENA MI 49707 US, ALPENA MI 49707 US</t>
  </si>
  <si>
    <t>800 BOLTON, ALPENA MI 49707 US, ALPENA MI 49707 US</t>
  </si>
  <si>
    <t>600 W CAMPBELL, ALPENA MI 49707 US, ALPENA MI 49707 US</t>
  </si>
  <si>
    <t>693 E KITTLE RD, MIO MI 48647 US, MIO MI 48647 US</t>
  </si>
  <si>
    <t>4150 US 23 N, ALPENA MI 49707 US, ALPENA MI 49707 US</t>
  </si>
  <si>
    <t>217 W CHISHOLM, ALPENA MI 49707 US, ALPENA MI 49707 US</t>
  </si>
  <si>
    <t>1998 E. MILLER RD. PO BOX 224, FAIRVIEW MI 48621 U PO BOX 224, FAIRVIEW MI 48621 US</t>
  </si>
  <si>
    <t>181 N. INDUSTRIAL HWY, ALPENA MI 49707 US, ALPENA MI 49707 US</t>
  </si>
  <si>
    <t>1965 N ST HELEN ROAD, St. Helen MI 48656 US, St. Helen MI 48656 US</t>
  </si>
  <si>
    <t>3590 Legion Drive P.O. Box 186, Luzerne MI 48636-0 P.O. Box 186, Luzerne MI 48636-0186 US</t>
  </si>
  <si>
    <t>393 LONG RAPIDS RD, ALPENA MI 49707 US, ALPENA MI 49707 US</t>
  </si>
  <si>
    <t>4701 E MILLER RD M-72, Fairview MI 48621 US, Fairview MI 48621 US</t>
  </si>
  <si>
    <t>1747 North M-76 69245 Burke Drive, St. Helen MI 48 69245 Burke Drive, St. Helen MI 48656 US</t>
  </si>
  <si>
    <t>2992 COOK RD, WEST BRANCH MI 48661 US, WEST BRANCH MI 48661 US</t>
  </si>
  <si>
    <t>1284 W. Kittle Rd., Mio MI 48647 US, Mio MI 48647 US</t>
  </si>
  <si>
    <t>3023 US 23 South, Alpena MI 49707 US, Alpena MI 49707 US</t>
  </si>
  <si>
    <t>300 S Morenci, Mio MI 48647 US, Mio MI 48647 US</t>
  </si>
  <si>
    <t>10026 M-32 West, Herron MI 49744 US, Herron MI 49744 US</t>
  </si>
  <si>
    <t>1120 S. STATE STREET, ALPENA MI 49707 US, ALPENA MI 49707 US</t>
  </si>
  <si>
    <t>2733 US 23 SOUTH, ALPENA MI 49707 US, ALPENA MI 49707 US</t>
  </si>
  <si>
    <t>3257 STATE RD, GLENNIE MI 48737 US, GLENNIE MI 48737 US</t>
  </si>
  <si>
    <t>2570 N. ST. HELEN ROAD, ST. HELEN MI 48656 US, ST. HELEN MI 48656 US</t>
  </si>
  <si>
    <t>4949 N. LONG LAKE RD, HALE MI 48739 US, HALE MI 48739 US</t>
  </si>
  <si>
    <t>-83.872728</t>
  </si>
  <si>
    <t>44.41978</t>
  </si>
  <si>
    <t>2100 GREENWOOD ROAD, PRESCOTT MI 48756 US, PRESCOTT MI 48756 US</t>
  </si>
  <si>
    <t>1910 E. MILLER RD., FAIRVIEW MI 48621 US, FAIRVIEW MI 48621 US</t>
  </si>
  <si>
    <t>1110 W 8TH STREET, MIO MI 48647 US, MIO MI 48647 US</t>
  </si>
  <si>
    <t>50 W. KITTLE ROAD, MIO MI 48647 US, MIO MI 48647 US</t>
  </si>
  <si>
    <t>9543 M-65, Lachine MI 49753 US, Lachine MI 49753 US</t>
  </si>
  <si>
    <t>6373 Werth Rd., Alpena MI 49707 US, Alpena MI 49707 US</t>
  </si>
  <si>
    <t>620 S. Ripley Blvd., Alpena MI 49707 US, Alpena MI 49707 US</t>
  </si>
  <si>
    <t>600 N. Ripley, Alpena MI 49707 US, Alpena MI 49707 US</t>
  </si>
  <si>
    <t>901 Washington, Alpena MI 49707 US, Alpena MI 49707 US</t>
  </si>
  <si>
    <t>1000 M-32 WEST, ALPENA MI 49707 US, ALPENA MI 49707 US</t>
  </si>
  <si>
    <t>2900 Connon St., Alpena MI 49707 US, Alpena MI 49707 US</t>
  </si>
  <si>
    <t>2900 Connon St. 13460 White Ash, Alpena MI 49707 U 13460 White Ash, Alpena MI 49707 US</t>
  </si>
  <si>
    <t>2277 US-23 SOUTH COMPANY 101, Alpena MI 49707 US COMPANY 101, Alpena MI 49707 US</t>
  </si>
  <si>
    <t>-83.457247</t>
  </si>
  <si>
    <t>45.043043</t>
  </si>
  <si>
    <t>1035 W. CHISHOLM ST, ALPENA MI 49707 US, ALPENA MI 49707 US</t>
  </si>
  <si>
    <t>112 W. CHISHOLM, Alpena MI 49707 US, Alpena MI 49707 US</t>
  </si>
  <si>
    <t>105 ARBOR LANE, ALPENA MI 49707 US, ALPENA MI 49707 US</t>
  </si>
  <si>
    <t>311 LONG RAPIDS PLAZA, ALPENA MI 49707 US, ALPENA MI 49707 US</t>
  </si>
  <si>
    <t>1283 M-32 West, Alpena MI 49707 US, Alpena MI 49707 US</t>
  </si>
  <si>
    <t>2074 M-32 WEST, Alpena MI 49707 US, Alpena MI 49707 US</t>
  </si>
  <si>
    <t>2884 M-32 WEST, ALPENA MI 49707 US, ALPENA MI 49707 US</t>
  </si>
  <si>
    <t>2270 U.S. 23 South, Alpena MI 49707 US, Alpena MI 49707 US</t>
  </si>
  <si>
    <t>2584 US 23 S., Alpena MI 49707 US, Alpena MI 49707 US</t>
  </si>
  <si>
    <t>2635 US 23 SOUTH, Alpena MI 49707 US, Alpena MI 49707 US</t>
  </si>
  <si>
    <t>109 RIVER STREET, ALPENA MI 49707 US, ALPENA MI 49707 US</t>
  </si>
  <si>
    <t>2210 SOUTH M-76, WEST BRANCH MI 48661 US, WEST BRANCH MI 48661 US</t>
  </si>
  <si>
    <t>129 W. CHISHOLM ST., ALPENA MI 49707 US, ALPENA MI 49707 US</t>
  </si>
  <si>
    <t>1001 US-23 North, Alpena MI 49707 US, Alpena MI 49707 US</t>
  </si>
  <si>
    <t>2668 US-23 South, Alpena MI 49707 US, Alpena MI 49707 US</t>
  </si>
  <si>
    <t>2673 US-23 South, Alpena MI 49707 US, Alpena MI 49707 US</t>
  </si>
  <si>
    <t>2222 US 23 SO., ALPENA MI 49707 US, ALPENA MI 49707 US</t>
  </si>
  <si>
    <t>3224 US-23 SOUTH, ALPENA MI 49707 US, ALPENA MI 49707 US</t>
  </si>
  <si>
    <t>999 LONG RAPIDS RD, ALPENA MI 49707 US, ALPENA MI 49707 US</t>
  </si>
  <si>
    <t>801 Johnson St., Alpena MI 49707 US, Alpena MI 49707 US</t>
  </si>
  <si>
    <t>801 JOHNSON ST, ALPENA MI 49707 US, ALPENA MI 49707 US</t>
  </si>
  <si>
    <t>101 North Industrial Hwy, Alpena MI 49707 US, Alpena MI 49707 US</t>
  </si>
  <si>
    <t>167 N. Industrial Hwy. P.O. Box 33, Alpena MI 4970 P.O. Box 33, Alpena MI 49707 US</t>
  </si>
  <si>
    <t>666 JOHNSON STREET, ALPENA MI 49707 US, ALPENA MI 49707 US</t>
  </si>
  <si>
    <t>1700 M-32 West, Alpena MI 49707 US, Alpena MI 49707 US</t>
  </si>
  <si>
    <t>1088 WALTER ST, ALPENA MI 49707 US, ALPENA MI 49707 US</t>
  </si>
  <si>
    <t>7230 M-32, ALPENA MI 49707 US, ALPENA MI 49707 US</t>
  </si>
  <si>
    <t>1468 M-32 W., Alpena MI 49707 US, Alpena MI 49707 US</t>
  </si>
  <si>
    <t>1253 M-32, ALPENA MI 49707 US, ALPENA MI 49707 US</t>
  </si>
  <si>
    <t>1643 M-32, Alpena MI 49707 US, Alpena MI 49707 US</t>
  </si>
  <si>
    <t>1237 US-23 North, Alpena MI 49707 US, Alpena MI 49707 US</t>
  </si>
  <si>
    <t>208 N. FIRST STREET, ALPENA MI 49707 US, ALPENA MI 49707 US</t>
  </si>
  <si>
    <t>208 N. First St., Alpena MI 49707 US, Alpena MI 49707 US</t>
  </si>
  <si>
    <t>460 Long Rapids Plaza, Alpena MI 49707 US, Alpena MI 49707 US</t>
  </si>
  <si>
    <t>-83.4918627476107</t>
  </si>
  <si>
    <t>45.0901392638725</t>
  </si>
  <si>
    <t>1009 LONG LAKE AVE, ALPENA MI 49707 US, ALPENA MI 49707 US</t>
  </si>
  <si>
    <t>235 WATER ST, ALPENA MI 49707 US, ALPENA MI 49707 US</t>
  </si>
  <si>
    <t>1025 US-23 North Hwy., Alpena MI 49707 US, Alpena MI 49707 US</t>
  </si>
  <si>
    <t>1185 US - 23 NORTH, ALPENA MI 49707 US, ALPENA MI 49707 US</t>
  </si>
  <si>
    <t>1212 US-23 North, Alpena MI 49707 US, Alpena MI 49707 US</t>
  </si>
  <si>
    <t>832 W. Chisholm, Alpena MI 49707 US, Alpena MI 49707 US</t>
  </si>
  <si>
    <t>1017 CHISHOLM ST, ALPENA MI 49707 US, ALPENA MI 49707 US</t>
  </si>
  <si>
    <t>231 S. Indiana P.O. Box 1237, Gaylord MI 49735 US P.O. Box 1237, Gaylord MI 49735 US</t>
  </si>
  <si>
    <t>2927 D&amp;M Drive P.O. Box 711, Gaylord MI 49735 US P.O. Box 711, Gaylord MI 49735 US</t>
  </si>
  <si>
    <t>1132 W. CHISHOLM ST, ALPENA MI 49707 US, ALPENA MI 49707 US</t>
  </si>
  <si>
    <t>-83.445788</t>
  </si>
  <si>
    <t>45.072229</t>
  </si>
  <si>
    <t>200 S. BULLOCK, WHITTEMORE MI 48770 US, WHITTEMORE MI 48770 US</t>
  </si>
  <si>
    <t>2885 S. Co Rd. 489 PO BOX 673, Lewiston MI 49756 U PO BOX 673, Lewiston MI 49756 US</t>
  </si>
  <si>
    <t>929 W WASHINGTON, ALPENA MI 49707 US, ALPENA MI 49707 US</t>
  </si>
  <si>
    <t>177 N. BARLOW RD PO BOX 279, Lincoln MI 48742 US PO BOX 279, Lincoln MI 48742 US</t>
  </si>
  <si>
    <t>2997 COOK ROAD, WEST BRANCH MI 48661 US, WEST BRANCH MI 48661 US</t>
  </si>
  <si>
    <t>12170 US-23 South, Ossineke MI 49766 US, Ossineke MI 49766 US</t>
  </si>
  <si>
    <t>1441 M-32 WEST, ALPENA MI 49707 US, ALPENA MI 49707 US</t>
  </si>
  <si>
    <t>2276 F-41 P.O. Box 165, Mikado MI 48745 US P.O. Box 165, Mikado MI 48745 US</t>
  </si>
  <si>
    <t>2205 Alger P.O. Box 161, Mikado MI 48745 US P.O. Box 161, Mikado MI 48745 US</t>
  </si>
  <si>
    <t>817 W. Chisholm, Alpena MI 49707 US, Alpena MI 49707 US</t>
  </si>
  <si>
    <t>1575 Hubert Rd P.O. Box 131, Hubbard Lake MI 49747 P.O. Box 131, Hubbard Lake MI 49747 US</t>
  </si>
  <si>
    <t>11897 US-23 South, Ossineke MI 49766 US, Ossineke MI 49766 US</t>
  </si>
  <si>
    <t>6808 US-23 South, Spruce MI 48762 US, Spruce MI 48762 US</t>
  </si>
  <si>
    <t>12272 US-23 South, Ossineke MI 49766 US, Ossineke MI 49766 US</t>
  </si>
  <si>
    <t>6848 US-23 North, Spruce MI 48762 US, Spruce MI 48762 US</t>
  </si>
  <si>
    <t>5495 US 23 N, BLACK RIVER MI 48721 US, BLACK RIVER MI 48721 US</t>
  </si>
  <si>
    <t>600 W. Bay P.O. Box 1385, East Tawas MI 48730 US P.O. Box 1385, East Tawas MI 48730 US</t>
  </si>
  <si>
    <t>10010 WERTH RD, HERRON MI 49744 US, HERRON MI 49744 US</t>
  </si>
  <si>
    <t>600 W. CHISOLM, ALPENA MI 49707 US, ALPENA MI 49707 US</t>
  </si>
  <si>
    <t>321 long rapids plaza, Alpena MI 49707 US, Alpena MI 49707 US</t>
  </si>
  <si>
    <t>2167 S. F 41, Mikado MI 48745 US, Mikado MI 48745 US</t>
  </si>
  <si>
    <t>980 Aulerich, East Tawas MI 48730 US, East Tawas MI 48730 US</t>
  </si>
  <si>
    <t>666 Johnson St. Attn: Accounts Payable, Alpena MI Attn: Accounts Payable, Alpena MI 49707-1495 US</t>
  </si>
  <si>
    <t>122 W CHISHOLM, ALPENA MI 49707 US, ALPENA MI 49707 US</t>
  </si>
  <si>
    <t>760 NEWMAN ST., EAST TAWAS MI 48730 US, EAST TAWAS MI 48730 US</t>
  </si>
  <si>
    <t>138 Newman St., East Tawas MI 48730 US, East Tawas MI 48730 US</t>
  </si>
  <si>
    <t>710 WEST MILLER, ALPENA MI 49707 US, ALPENA MI 49707 US</t>
  </si>
  <si>
    <t>829 W. Chisholm St., Alpena MI 49707 US, Alpena MI 49707 US</t>
  </si>
  <si>
    <t>823 W. Chisholm St., Alpena MI 49707 US, Alpena MI 49707 US</t>
  </si>
  <si>
    <t>221 W. HOUGHTON AVE, WEST BRANCH MI 48661 US, WEST BRANCH MI 48661 US</t>
  </si>
  <si>
    <t>2085 Werth Rd., Alpena MI 49707 US, Alpena MI 49707 US</t>
  </si>
  <si>
    <t>111 PAAD CT, ALPENA MI 49707 US, ALPENA MI 49707 US</t>
  </si>
  <si>
    <t>10130 US 23 SOUTH, OSSINEKE MI 49766 US, OSSINEKE MI 49766 US</t>
  </si>
  <si>
    <t>11829 US-23 South P.O. Box 515, Ossineke MI 49766 P.O. Box 515, Ossineke MI 49766 US</t>
  </si>
  <si>
    <t>10401 Piper Rd. P.O. Box 376, Ossineke MI 49766 US P.O. Box 376, Ossineke MI 49766 US</t>
  </si>
  <si>
    <t>234 S. Second Ave., Alpena MI 49707 US, Alpena MI 49707 US</t>
  </si>
  <si>
    <t>1208 N. US-23, Alpena MI 49707 US, Alpena MI 49707 US</t>
  </si>
  <si>
    <t>1081 U.S.23 North, Alpena MI 49707 US, Alpena MI 49707 US</t>
  </si>
  <si>
    <t>1013 US-23 North P.O. Box 515, Alpena MI 49707 US P.O. Box 515, Alpena MI 49707 US</t>
  </si>
  <si>
    <t>1501 W. Chisholm St., Alpena MI 49707 US, Alpena MI 49707 US</t>
  </si>
  <si>
    <t>222 S. Second Ave., Alpena MI 49707 US, Alpena MI 49707 US</t>
  </si>
  <si>
    <t>1074 US-23 NORTH BODY SHOP, ALPENA MI 49707 US BODY SHOP, ALPENA MI 49707 US</t>
  </si>
  <si>
    <t>114 ARBOR LANE, ALPENA MI 49707 US, ALPENA MI 49707 US</t>
  </si>
  <si>
    <t>351 Wilson St., Alpena MI 49707 US, Alpena MI 49707 US</t>
  </si>
  <si>
    <t>100 S. SECOND AVE., ALPENA MI 49707 US, ALPENA MI 49707 US</t>
  </si>
  <si>
    <t>1135 GOLF COURSE RD, ALPENA MI 49707 US, ALPENA MI 49707 US</t>
  </si>
  <si>
    <t>2212 CLEAR LAKE RD, WEST BRANCH MI 48661 US, WEST BRANCH MI 48661 US</t>
  </si>
  <si>
    <t>2889 KNEELAND ST, LEWISTON MI 49756 US, LEWISTON MI 49756 US</t>
  </si>
  <si>
    <t>3040 BOURN ST, LEWISTON MI 49756 US, LEWISTON MI 49756 US</t>
  </si>
  <si>
    <t>4737 SALILNG COUNTY RD 612, Lewiston MI 49756 US, Lewiston MI 49756 US</t>
  </si>
  <si>
    <t>1626 E. US 23, EAST TAWAS MI 48730 US, EAST TAWAS MI 48730 US</t>
  </si>
  <si>
    <t>4910 SALLING AVE. PO Box 876, LEWISTON MI 49756 US PO Box 876, LEWISTON MI 49756 US</t>
  </si>
  <si>
    <t>206 N WILLIAMS M-33, ROSE CITY MI 48654 US, ROSE CITY MI 48654 US</t>
  </si>
  <si>
    <t>4970 SAILING AVE, LEWISTON MI 49756 US, LEWISTON MI 49756 US</t>
  </si>
  <si>
    <t>3985 Saginaw Street, National City MI 48748 US, National City MI 48748 US</t>
  </si>
  <si>
    <t>601 W. Houghton Ave P.O. Box 334, West Branch MI 4 P.O. Box 334, West Branch MI 48661 US</t>
  </si>
  <si>
    <t>701 Woodward Ave., Alpena MI 49707 US, Alpena MI 49707 US</t>
  </si>
  <si>
    <t>315 W. Houghton Ave., West Branch MI 48661 US, West Branch MI 48661 US</t>
  </si>
  <si>
    <t>611 Court St., West Branch MI 48661 US, West Branch MI 48661 US</t>
  </si>
  <si>
    <t>302 E. Houghton, West Branch MI 48661 US, West Branch MI 48661 US</t>
  </si>
  <si>
    <t>14990 STATE STREET, HILLMAN MI 49746 US, HILLMAN MI 49746 US</t>
  </si>
  <si>
    <t>111 N. STATE, HILLMAN MI 49746 US, HILLMAN MI 49746 US</t>
  </si>
  <si>
    <t>24220 Veterans Memorial Hwy PO BOX 171, Hillman MI PO BOX 171, Hillman MI 49746 US</t>
  </si>
  <si>
    <t>2531 MILLS RD, PRESCOTT MI 48756 US, PRESCOTT MI 48756 US</t>
  </si>
  <si>
    <t>26045 M-32, HILLMAN MI 49746 US, HILLMAN MI 49746 US</t>
  </si>
  <si>
    <t>230 N. STATE STREET, HILLMAN MI 49746 US, HILLMAN MI 49746 US</t>
  </si>
  <si>
    <t>330 State St., Hillman MI 49746 US, Hillman MI 49746 US</t>
  </si>
  <si>
    <t>3432 M-76, WEST BRANCH MI 48661 US, WEST BRANCH MI 48661 US</t>
  </si>
  <si>
    <t>27477 MICHIGAN AVE, HILLMAN MI 49746 US, HILLMAN MI 49746 US</t>
  </si>
  <si>
    <t>751 WOODWARD, ALPENA MI 49707 US, ALPENA MI 49707 US</t>
  </si>
  <si>
    <t>27500 M 32, HILLMAN MI 49746 US, HILLMAN MI 49746 US</t>
  </si>
  <si>
    <t>1080 Co. Rd. 612, Lewiston MI 49756 US, Lewiston MI 49756 US</t>
  </si>
  <si>
    <t>30 N. M65, Whittemore MI 48770 US, Whittemore MI 48770 US</t>
  </si>
  <si>
    <t>14962 STATE ST, HILLMAN MI 49746 US, HILLMAN MI 49746 US</t>
  </si>
  <si>
    <t>1942 M-65, Hale MI 48739 US, Hale MI 48739 US</t>
  </si>
  <si>
    <t>431 Pineview Court P.O. Box 788, Hillman MI 49746 P.O. Box 788, Hillman MI 49746 US</t>
  </si>
  <si>
    <t>245 THIRD ST., HILLMAN MI 49746 US, HILLMAN MI 49746 US</t>
  </si>
  <si>
    <t>410 N. STATE ST., HILLMAN MI 49746 US, HILLMAN MI 49746 US</t>
  </si>
  <si>
    <t>531 N. State St., Hillman MI 49746 US, Hillman MI 49746 US</t>
  </si>
  <si>
    <t>2292 M-65 NORTH, LACHINE MI 49753 US, LACHINE MI 49753 US</t>
  </si>
  <si>
    <t>105 Arbor Lane, Alpena MI 49707 US, Alpena MI 49707 US</t>
  </si>
  <si>
    <t>1410 N. ST HELEN RD, ST. HELEN MI 48656 US, ST. HELEN MI 48656 US</t>
  </si>
  <si>
    <t>1329 MT TOM RD, MIO MI 48647 US, MIO MI 48647 US</t>
  </si>
  <si>
    <t>107 McKinley Rd., Mio MI 48647 US, Mio MI 48647 US</t>
  </si>
  <si>
    <t>6386 E. County Line Rd., South Branch MI 48761 US, South Branch MI 48761 US</t>
  </si>
  <si>
    <t>78 Red Oak Rd., Lewiston MI 49765 US, Lewiston MI 49765 US</t>
  </si>
  <si>
    <t>520 Fair St., Alpena MI 49707 US, Alpena MI 49707 US</t>
  </si>
  <si>
    <t>4420 NORTH HURON ROAD, OSCODA MI 48750 US, OSCODA MI 48750 US</t>
  </si>
  <si>
    <t>-83.3302252080871</t>
  </si>
  <si>
    <t>44.4267063033992</t>
  </si>
  <si>
    <t>5077 N. US 23, OSCODA MI 48750 US, OSCODA MI 48750 US</t>
  </si>
  <si>
    <t>511 Long Rapids Plaza, Alpena MI 49707 US, Alpena MI 49707 US</t>
  </si>
  <si>
    <t>320 N. 11th St P.O. Box 501, Alpena MI 49707 US P.O. Box 501, Alpena MI 49707 US</t>
  </si>
  <si>
    <t>127 PARK PLACE NORTHERN EYE, ALPENA MI 49707 US NORTHERN EYE, ALPENA MI 49707 US</t>
  </si>
  <si>
    <t>5155 US-23 North P.O. Box 243, Oscoda MI 48750 US P.O. Box 243, Oscoda MI 48750 US</t>
  </si>
  <si>
    <t>5625 N. US 23, Oscoda MI 48750 US, Oscoda MI 48750 US</t>
  </si>
  <si>
    <t>5070 US-23, Oscoda MI 48750 US, Oscoda MI 48750 US</t>
  </si>
  <si>
    <t>1313 Kline Rd., Alpena MI 49707 US, Alpena MI 49707 US</t>
  </si>
  <si>
    <t>2236 US-23 South, Alpena MI 49707 US, Alpena MI 49707 US</t>
  </si>
  <si>
    <t>305 N State Street PO Box 527, Oscoda MI 48750 US PO Box 527, Oscoda MI 48750 US</t>
  </si>
  <si>
    <t>111 E. Dwight Ave., Oscoda MI 48750 US, Oscoda MI 48750 US</t>
  </si>
  <si>
    <t>6521 US-23 North, Oscoda MI 48750 US, Oscoda MI 48750 US</t>
  </si>
  <si>
    <t>5222 North US - 23, Oscoda MI 48750 US, Oscoda MI 48750 US</t>
  </si>
  <si>
    <t>108 Bank St. P.O. Box 503, Oscoda MI 48750 US P.O. Box 503, Oscoda MI 48750 US</t>
  </si>
  <si>
    <t>1360 WEST MAIN, GAYLORD MI 49735 US, GAYLORD MI 49735 US</t>
  </si>
  <si>
    <t>10500 County Rd. 489 P.O. Box 619, Atlanta MI 4970 P.O. Box 619, Atlanta MI 49709 US</t>
  </si>
  <si>
    <t>11600 M-32 West, Atlanta MI 49709 US, Atlanta MI 49709 US</t>
  </si>
  <si>
    <t>12483 STATE ST, ATLANTA MI 49709 US, ATLANTA MI 49709 US</t>
  </si>
  <si>
    <t>11610 M-33, ATLANTA MI 49709 US, ATLANTA MI 49709 US</t>
  </si>
  <si>
    <t>12676 AIRPORT RD PO BOX 201, Atlanta MI 49709 US PO BOX 201, Atlanta MI 49709 US</t>
  </si>
  <si>
    <t>930 N. Center Ave., Gaylord MI 49735 US, Gaylord MI 49735 US</t>
  </si>
  <si>
    <t>-84.672832</t>
  </si>
  <si>
    <t>45.038904</t>
  </si>
  <si>
    <t>11630 M-33 N, ATLANTA MI 49709 US, ATLANTA MI 49709 US</t>
  </si>
  <si>
    <t>12625 State St. P.O. Box 186, Atlanta MI 49709 US P.O. Box 186, Atlanta MI 49709 US</t>
  </si>
  <si>
    <t>1257 W. Old State Rd. 3820 South Lachance Rd., Gay 3820 South Lachance Rd., Gaylord MI 49735 US</t>
  </si>
  <si>
    <t>2095 US 23, EAST TAWAS MI 48730 US, EAST TAWAS MI 48730 US</t>
  </si>
  <si>
    <t>621 W. Chisholm, Alpena MI 49707 US, Alpena MI 49707 US</t>
  </si>
  <si>
    <t>2250 US-23 SOUTH, Alpena MI 49707 US, Alpena MI 49707 US</t>
  </si>
  <si>
    <t>228 NEWMAN STREET, EAST TAWAS MI 48730 US, EAST TAWAS MI 48730 US</t>
  </si>
  <si>
    <t>301 NEWMAN ST, EAST TAWAS MI 48730 US, EAST TAWAS MI 48730 US</t>
  </si>
  <si>
    <t>1731 State Road, West Branch MI 48661 US, West Branch MI 48661 US</t>
  </si>
  <si>
    <t>103 E. MAIL STREET, ROSE CITY MI 48654 US, ROSE CITY MI 48654 US</t>
  </si>
  <si>
    <t>111 SOUTH 13TH, ALPENA MI 49707 US, ALPENA MI 49707 US</t>
  </si>
  <si>
    <t>605 Ripley Blvd, Alpena MI 49707 US, Alpena MI 49707 US</t>
  </si>
  <si>
    <t>2340 SOUTH 4TH AVE, ALPENA MI 49707 US, ALPENA MI 49707 US</t>
  </si>
  <si>
    <t>320 Long Rapids Plaza, Alpena MI 49707 US, Alpena MI 49707 US</t>
  </si>
  <si>
    <t>2238 WERTH RD, ALPENA MI 49707 US, ALPENA MI 49707 US</t>
  </si>
  <si>
    <t>2281 US-23 South, Alpena MI 49707 US, Alpena MI 49707 US</t>
  </si>
  <si>
    <t>468 RIPLEY, ALPENA MI 49707 US, ALPENA MI 49707 US</t>
  </si>
  <si>
    <t>2725 PEARL ROAD, ALPENA MI 49707 US, ALPENA MI 49707 US</t>
  </si>
  <si>
    <t>2483 US-23 South, Alpena MI 49707 US, Alpena MI 49707 US</t>
  </si>
  <si>
    <t>315 W CHISHOLM MICHIGAN WORKS, Alpena MI 49707 US MICHIGAN WORKS, Alpena MI 49707 US</t>
  </si>
  <si>
    <t>235. W. Chisholm, Alpena MI 49707 US, Alpena MI 49707 US</t>
  </si>
  <si>
    <t>224 E. Chisholm Suite A, Alpena MI 49707 US Suite A, Alpena MI 49707 US</t>
  </si>
  <si>
    <t>4700 McKinley, Mio MI 48674 US, Mio MI 48674 US</t>
  </si>
  <si>
    <t>2200 W M-32, ALPENA MI 49707 US, ALPENA MI 49707 US</t>
  </si>
  <si>
    <t>3303 WEST WASHINGTON, ALPENA MI 49707 US, ALPENA MI 49707 US</t>
  </si>
  <si>
    <t>1100 N. Bagley St., Alpena MI 49707 US, Alpena MI 49707 US</t>
  </si>
  <si>
    <t>1101 M-55 3820 South Lachance Rd., Tawas City MI 4 3820 South Lachance Rd., Tawas City MI 48764 US</t>
  </si>
  <si>
    <t>6575 US 23, SPRUCE MI 48762 US, SPRUCE MI 48762 US</t>
  </si>
  <si>
    <t>777 Aulerich Road, East Tawas MI 48730 US, East Tawas MI 48730 US</t>
  </si>
  <si>
    <t>2922 D&amp;M DRIVE, Gaylord MI 49734 US, Gaylord MI 49734 US</t>
  </si>
  <si>
    <t>126 W. Washington Ave, Alpena MI 49707 US, Alpena MI 49707 US</t>
  </si>
  <si>
    <t>4199 Werth Rd., Alpena MI 49707 US, Alpena MI 49707 US</t>
  </si>
  <si>
    <t>2024 US 23 S., Alpena MI 49707 US, Alpena MI 49707 US</t>
  </si>
  <si>
    <t>114 E. OLDFIELD, ALPENA MI 49707 US, ALPENA MI 49707 US</t>
  </si>
  <si>
    <t>102 S. Third St., Alpena MI 49707 US, Alpena MI 49707 US</t>
  </si>
  <si>
    <t>125 EAST CHISHOLM, ALPENA MI 49707 US, ALPENA MI 49707 US</t>
  </si>
  <si>
    <t>2550 U.S. 23 S., Alpena MI 49707 US, Alpena MI 49707 US</t>
  </si>
  <si>
    <t>2569 US-23 South 2375 Gordon Rd., Alpena MI 49707 2375 Gordon Rd., Alpena MI 49707 US</t>
  </si>
  <si>
    <t>2534 US-23 South, Alpena MI 49707 US, Alpena MI 49707 US</t>
  </si>
  <si>
    <t>2581 B US 23 SOUTH, ALPENA MI 49707 US, ALPENA MI 49707 US</t>
  </si>
  <si>
    <t>2380 US-23, ALPENA MI 49707 US, ALPENA MI 49707 US</t>
  </si>
  <si>
    <t>-83.4613433678844</t>
  </si>
  <si>
    <t>45.0409854481406</t>
  </si>
  <si>
    <t>1234 W. Chisholm St., Alpena MI 49707 US, Alpena MI 49707 US</t>
  </si>
  <si>
    <t>144 US-23 SOUTH, ALPENA MI 49707 US, ALPENA MI 49707 US</t>
  </si>
  <si>
    <t>300 S. RIPLEY, Alpena MI 49707 US, Alpena MI 49707 US</t>
  </si>
  <si>
    <t>-83.454210495756</t>
  </si>
  <si>
    <t>45.0449052689938</t>
  </si>
  <si>
    <t>215 S. Ripley, Alpena MI 49707 US, Alpena MI 49707 US</t>
  </si>
  <si>
    <t>-1078</t>
  </si>
  <si>
    <t>-128</t>
  </si>
  <si>
    <t>-749</t>
  </si>
  <si>
    <t>-803</t>
  </si>
  <si>
    <t>-725</t>
  </si>
  <si>
    <t>-148</t>
  </si>
  <si>
    <t>-280</t>
  </si>
  <si>
    <t>-966</t>
  </si>
  <si>
    <t>-965</t>
  </si>
  <si>
    <t>-967</t>
  </si>
  <si>
    <t>-968</t>
  </si>
  <si>
    <t>-964</t>
  </si>
  <si>
    <t>-962</t>
  </si>
  <si>
    <t>-940</t>
  </si>
  <si>
    <t>-978</t>
  </si>
  <si>
    <t>-977</t>
  </si>
  <si>
    <t>-976</t>
  </si>
  <si>
    <t>-973</t>
  </si>
  <si>
    <t>-975</t>
  </si>
  <si>
    <t>-974</t>
  </si>
  <si>
    <t>-850</t>
  </si>
  <si>
    <t>-917</t>
  </si>
  <si>
    <t>-418</t>
  </si>
  <si>
    <t>-1082</t>
  </si>
  <si>
    <t>-1081</t>
  </si>
  <si>
    <t>-1079</t>
  </si>
  <si>
    <t>-1084</t>
  </si>
  <si>
    <t>-1083</t>
  </si>
  <si>
    <t>-1076</t>
  </si>
  <si>
    <t>-1130</t>
  </si>
  <si>
    <t xml:space="preserve">ONAWAY AUTO SALES             </t>
  </si>
  <si>
    <t xml:space="preserve">Thunder Bay Clinic            </t>
  </si>
  <si>
    <t xml:space="preserve">ARBY'S                        </t>
  </si>
  <si>
    <t xml:space="preserve">The Drug Store                </t>
  </si>
  <si>
    <t xml:space="preserve">Alpena Agency                 </t>
  </si>
  <si>
    <t xml:space="preserve">ALPENA CAR CARE               </t>
  </si>
  <si>
    <t xml:space="preserve">R.A. Townsend Co.             </t>
  </si>
  <si>
    <t xml:space="preserve">DR. ROBERT CURRIER MDO        </t>
  </si>
  <si>
    <t xml:space="preserve">Alpena Youth Center           </t>
  </si>
  <si>
    <t xml:space="preserve">Chamber of Commerce           </t>
  </si>
  <si>
    <t xml:space="preserve">Immanuel Lutheran Church      </t>
  </si>
  <si>
    <t xml:space="preserve">Weinkauf Plmb &amp; Heating, Inc. </t>
  </si>
  <si>
    <t xml:space="preserve">Dr. David Beatty DDS          </t>
  </si>
  <si>
    <t xml:space="preserve">Century 21 Realty             </t>
  </si>
  <si>
    <t xml:space="preserve">MDOT-Alpena                   </t>
  </si>
  <si>
    <t xml:space="preserve">Dr. Tony Skiba DDS            </t>
  </si>
  <si>
    <t xml:space="preserve">N.E.M.S.C.A. (Annex)          </t>
  </si>
  <si>
    <t xml:space="preserve">Internal Medicine Clinic      </t>
  </si>
  <si>
    <t xml:space="preserve">Remax New Horizon             </t>
  </si>
  <si>
    <t xml:space="preserve">Rapid Results                 </t>
  </si>
  <si>
    <t xml:space="preserve">McDonald Auto Supply          </t>
  </si>
  <si>
    <t xml:space="preserve">Skiba Insurance               </t>
  </si>
  <si>
    <t xml:space="preserve">K &amp; T Party Store             </t>
  </si>
  <si>
    <t xml:space="preserve">LACHINE POST OFFICE           </t>
  </si>
  <si>
    <t xml:space="preserve">Ossineke Industries           </t>
  </si>
  <si>
    <t xml:space="preserve">CHIPPEWA POINT                </t>
  </si>
  <si>
    <t xml:space="preserve">Alcona Elementary School      </t>
  </si>
  <si>
    <t xml:space="preserve">Alcona High School            </t>
  </si>
  <si>
    <t xml:space="preserve">Hillman Community Center      </t>
  </si>
  <si>
    <t xml:space="preserve">Morrison IGA                  </t>
  </si>
  <si>
    <t xml:space="preserve">Gaylord Sleep Center          </t>
  </si>
  <si>
    <t xml:space="preserve">Dynamic Physical Therapy      </t>
  </si>
  <si>
    <t xml:space="preserve">Thunder Bay Title             </t>
  </si>
  <si>
    <t xml:space="preserve">F &amp; T FUR HARVESTER'S TRADING </t>
  </si>
  <si>
    <t xml:space="preserve">Amerigas Propane - Hale       </t>
  </si>
  <si>
    <t xml:space="preserve">Old Depot                     </t>
  </si>
  <si>
    <t>HUTSON INC</t>
  </si>
  <si>
    <t xml:space="preserve">Kelly's Venture Inn           </t>
  </si>
  <si>
    <t xml:space="preserve">Trinity Lutheran Church       </t>
  </si>
  <si>
    <t xml:space="preserve">Calvary Episcopal Church      </t>
  </si>
  <si>
    <t xml:space="preserve">Amerigas Propane - Atlanta    </t>
  </si>
  <si>
    <t xml:space="preserve">Atlanta Community Schools     </t>
  </si>
  <si>
    <t xml:space="preserve">American Collision            </t>
  </si>
  <si>
    <t xml:space="preserve">ALPENA AGENCY -MIO            </t>
  </si>
  <si>
    <t xml:space="preserve">LASHLEY FUNERAL HOME, INC.    </t>
  </si>
  <si>
    <t xml:space="preserve">Benjey Grinding Shop          </t>
  </si>
  <si>
    <t xml:space="preserve">Benjey Reynolds Shop          </t>
  </si>
  <si>
    <t xml:space="preserve">S &amp; A COMPANY                 </t>
  </si>
  <si>
    <t xml:space="preserve">American Legion #162          </t>
  </si>
  <si>
    <t xml:space="preserve">HILLMAN ELEMENTARY SCHOOL     </t>
  </si>
  <si>
    <t xml:space="preserve">HILLMAN HIGH SCHOOL           </t>
  </si>
  <si>
    <t xml:space="preserve">BENJEY ENGINEERING            </t>
  </si>
  <si>
    <t xml:space="preserve">ABEND BROTHERS COLLISION      </t>
  </si>
  <si>
    <t>MANGO  (US-23)</t>
  </si>
  <si>
    <t>HURON COMMUNITY  BANK-E. TAWAS</t>
  </si>
  <si>
    <t>15726</t>
  </si>
  <si>
    <t>PRESQUE ISLE TOWNSHIP</t>
  </si>
  <si>
    <t xml:space="preserve">Alp-Alcona C.U. (Atlanta)     </t>
  </si>
  <si>
    <t xml:space="preserve">Wilson School                 </t>
  </si>
  <si>
    <t>NICOLET BANK-RIPLEY</t>
  </si>
  <si>
    <t xml:space="preserve">LEWISTON ACE HARDWARE         </t>
  </si>
  <si>
    <t>14799</t>
  </si>
  <si>
    <t>BLARNEY CASTLE DS BRANCH 70</t>
  </si>
  <si>
    <t xml:space="preserve">Alpena General Hospital       </t>
  </si>
  <si>
    <t>-2</t>
  </si>
  <si>
    <t>-3</t>
  </si>
  <si>
    <t>-4</t>
  </si>
  <si>
    <t>-5</t>
  </si>
  <si>
    <t>-6</t>
  </si>
  <si>
    <t>-7</t>
  </si>
  <si>
    <t>-8</t>
  </si>
  <si>
    <t>-10</t>
  </si>
  <si>
    <t>-11</t>
  </si>
  <si>
    <t>-12</t>
  </si>
  <si>
    <t>-13</t>
  </si>
  <si>
    <t>-14</t>
  </si>
  <si>
    <t>-15</t>
  </si>
  <si>
    <t>-16</t>
  </si>
  <si>
    <t>-17</t>
  </si>
  <si>
    <t>-18</t>
  </si>
  <si>
    <t>-19</t>
  </si>
  <si>
    <t>-20</t>
  </si>
  <si>
    <t>-21</t>
  </si>
  <si>
    <t>-101</t>
  </si>
  <si>
    <t>-140</t>
  </si>
  <si>
    <t>-150</t>
  </si>
  <si>
    <t>-181</t>
  </si>
  <si>
    <t>-136</t>
  </si>
  <si>
    <t>-135</t>
  </si>
  <si>
    <t>-145</t>
  </si>
  <si>
    <t>-137</t>
  </si>
  <si>
    <t>-138</t>
  </si>
  <si>
    <t>-133</t>
  </si>
  <si>
    <t>-132</t>
  </si>
  <si>
    <t>-130</t>
  </si>
  <si>
    <t>-149</t>
  </si>
  <si>
    <t>-139</t>
  </si>
  <si>
    <t>-143</t>
  </si>
  <si>
    <t>-144</t>
  </si>
  <si>
    <t>-147</t>
  </si>
  <si>
    <t>-141</t>
  </si>
  <si>
    <t>-146</t>
  </si>
  <si>
    <t>-277</t>
  </si>
  <si>
    <t>-281</t>
  </si>
  <si>
    <t>-282</t>
  </si>
  <si>
    <t>-263</t>
  </si>
  <si>
    <t>-262</t>
  </si>
  <si>
    <t>-266</t>
  </si>
  <si>
    <t>-258</t>
  </si>
  <si>
    <t>-257</t>
  </si>
  <si>
    <t>-254</t>
  </si>
  <si>
    <t>-256</t>
  </si>
  <si>
    <t>-261</t>
  </si>
  <si>
    <t>-260</t>
  </si>
  <si>
    <t>-276</t>
  </si>
  <si>
    <t>-275</t>
  </si>
  <si>
    <t>-273</t>
  </si>
  <si>
    <t>-269</t>
  </si>
  <si>
    <t>-267</t>
  </si>
  <si>
    <t>-268</t>
  </si>
  <si>
    <t>-271</t>
  </si>
  <si>
    <t>-308</t>
  </si>
  <si>
    <t>-360</t>
  </si>
  <si>
    <t>-274</t>
  </si>
  <si>
    <t>-270</t>
  </si>
  <si>
    <t>-446</t>
  </si>
  <si>
    <t>-419</t>
  </si>
  <si>
    <t>-409</t>
  </si>
  <si>
    <t>-411</t>
  </si>
  <si>
    <t>-412</t>
  </si>
  <si>
    <t>-410</t>
  </si>
  <si>
    <t>-413</t>
  </si>
  <si>
    <t>-414</t>
  </si>
  <si>
    <t>-407</t>
  </si>
  <si>
    <t>-415</t>
  </si>
  <si>
    <t>-403</t>
  </si>
  <si>
    <t>-408</t>
  </si>
  <si>
    <t>-416</t>
  </si>
  <si>
    <t>-496</t>
  </si>
  <si>
    <t>-422</t>
  </si>
  <si>
    <t>-421</t>
  </si>
  <si>
    <t>-420</t>
  </si>
  <si>
    <t>-1080</t>
  </si>
  <si>
    <t>2/25/2022 :: 09:53:04 AM / 09:58:36 AM :: 00:05:32 :: 00:25:27</t>
  </si>
  <si>
    <t>2/28/2022 :: 06:06:20 AM / 06:18:32 AM :: 00:12:12 :: 17:34:32</t>
  </si>
  <si>
    <t>3/4/2022 :: 06:04:08 AM / 06:17:44 AM :: 00:13:36 :: 16:19:09</t>
  </si>
  <si>
    <t>3/7/2022 :: 06:09:39 AM / 06:21:21 AM :: 00:11:42 :: 17:05:15</t>
  </si>
  <si>
    <t>3/11/2022 :: 06:04:01 AM / 06:19:36 AM :: 00:15:35 :: 12:57:05</t>
  </si>
  <si>
    <t>3/1/2022 :: 07:45:15 AM / 07:53:20 AM :: 00:08:05 :: 00:03:54</t>
  </si>
  <si>
    <t>3/8/2022 :: 07:36:25 AM / 07:55:14 AM :: 00:18:49 :: 17:50:58</t>
  </si>
  <si>
    <t>3/2/2022 :: 08:16:54 AM / 08:17:06 AM :: 00:00:12 :: 00:00:03</t>
  </si>
  <si>
    <t>3/9/2022 :: 08:48:36 AM / 08:48:48 AM :: 00:00:12 :: 00:00:05</t>
  </si>
  <si>
    <t>3/2/2022 :: 08:17:10 AM / 08:17:27 AM :: 00:00:17 :: 00:00:04</t>
  </si>
  <si>
    <t>3/9/2022 :: 08:48:54 AM / 08:49:00 AM :: 00:00:06 :: 00:00:06</t>
  </si>
  <si>
    <t>3/2/2022 :: 07:05:44 AM / 08:16:51 AM :: 01:11:07 :: 17:35:26</t>
  </si>
  <si>
    <t>3/9/2022 :: 07:28:10 AM / 08:48:31 AM :: 01:20:21 :: 17:12:53</t>
  </si>
  <si>
    <t>2/28/2022 :: 06:25:36 AM / 06:44:48 AM :: 00:19:12 :: 00:07:04</t>
  </si>
  <si>
    <t>3/7/2022 :: 06:27:04 AM / 06:40:24 AM :: 00:13:20 :: 00:05:43</t>
  </si>
  <si>
    <t>2/28/2022 :: 07:19:30 AM / 07:47:57 AM :: 00:28:27 :: 00:34:42</t>
  </si>
  <si>
    <t>3/7/2022 :: 07:17:52 AM / 07:27:28 AM :: 00:09:36 :: 00:37:28</t>
  </si>
  <si>
    <t>3/1/2022 :: 07:53:34 AM / 08:14:21 AM :: 00:20:47 :: 00:00:14</t>
  </si>
  <si>
    <t>3/8/2022 :: 07:57:12 AM / 08:20:52 AM :: 00:23:40 :: 00:01:58</t>
  </si>
  <si>
    <t>3/3/2022 :: 06:50:34 AM / 07:00:03 AM :: 00:09:29 :: 15:56:58</t>
  </si>
  <si>
    <t>3/10/2022 :: 06:58:47 AM / 07:17:23 AM :: 00:18:36 :: 14:51:51</t>
  </si>
  <si>
    <t>2/25/2022 :: 06:27:29 AM / 09:27:37 AM :: 03:00:08 :: 00:00:00</t>
  </si>
  <si>
    <t>3/4/2022 :: 06:58:39 AM / 09:07:09 AM :: 02:08:30 :: 00:00:05</t>
  </si>
  <si>
    <t>3/11/2022 :: 06:33:09 AM / 10:07:02 AM :: 03:33:53 :: 00:13:33</t>
  </si>
  <si>
    <t>2/28/2022 :: 08:17:36 AM / 08:19:43 AM :: 00:02:07 :: 00:29:17</t>
  </si>
  <si>
    <t>2/25/2022 :: 11:44:48 AM / 12:05:09 PM :: 00:20:21 :: 00:10:18</t>
  </si>
  <si>
    <t>3/4/2022 :: 11:01:19 AM / 11:12:18 AM :: 00:10:59 :: 00:05:52</t>
  </si>
  <si>
    <t>3/11/2022 :: 12:16:06 PM / 12:44:35 PM :: 00:28:29 :: 00:16:42</t>
  </si>
  <si>
    <t>3/1/2022 :: 08:15:27 AM / 08:22:54 AM :: 00:07:27 :: 00:01:06</t>
  </si>
  <si>
    <t>3/8/2022 :: 09:31:58 AM / 09:38:07 AM :: 00:06:09 :: 00:00:03</t>
  </si>
  <si>
    <t>3/3/2022 :: 07:52:06 AM / 08:02:29 AM :: 00:10:23 :: 00:52:03</t>
  </si>
  <si>
    <t>3/10/2022 :: 07:26:18 AM / 07:44:33 AM :: 00:18:15 :: 00:08:55</t>
  </si>
  <si>
    <t>2/28/2022 :: 08:27:31 AM / 08:32:07 AM :: 00:04:36 :: 00:07:48</t>
  </si>
  <si>
    <t>3/7/2022 :: 08:08:40 AM / 08:18:19 AM :: 00:09:39 :: 00:41:12</t>
  </si>
  <si>
    <t>3/3/2022 :: 08:06:31 AM / 08:14:25 AM :: 00:07:54 :: 00:04:02</t>
  </si>
  <si>
    <t>3/10/2022 :: 07:55:31 AM / 08:05:27 AM :: 00:09:56 :: 00:10:58</t>
  </si>
  <si>
    <t>3/1/2022 :: 08:25:47 AM / 08:41:20 AM :: 00:15:33 :: 00:02:53</t>
  </si>
  <si>
    <t>3/8/2022 :: 08:42:30 AM / 08:54:33 AM :: 00:12:03 :: 00:06:08</t>
  </si>
  <si>
    <t>3/7/2022 :: 08:27:26 AM / 08:38:58 AM :: 00:11:32 :: 00:09:07</t>
  </si>
  <si>
    <t>2/25/2022 :: 10:40:17 AM / 11:16:20 AM :: 00:36:03 :: 00:03:13</t>
  </si>
  <si>
    <t>3/4/2022 :: 09:54:08 AM / 10:16:58 AM :: 00:22:50 :: 00:46:59</t>
  </si>
  <si>
    <t>3/11/2022 :: 11:16:54 AM / 11:59:24 AM :: 00:42:30 :: 00:00:08</t>
  </si>
  <si>
    <t>3/8/2022 :: 08:54:37 AM / 09:02:24 AM :: 00:07:47 :: 00:00:04</t>
  </si>
  <si>
    <t>2/25/2022 :: 11:18:13 AM / 11:34:30 AM :: 00:16:17 :: 00:01:53</t>
  </si>
  <si>
    <t>3/4/2022 :: 10:39:10 AM / 10:55:27 AM :: 00:16:17 :: 00:22:12</t>
  </si>
  <si>
    <t>3/11/2022 :: 10:59:54 AM / 11:16:46 AM :: 00:16:52 :: 00:16:57</t>
  </si>
  <si>
    <t>3/2/2022 :: 09:09:12 AM / 10:08:41 AM :: 00:59:29 :: 00:16:56</t>
  </si>
  <si>
    <t>3/9/2022 :: 09:21:15 AM / 10:18:57 AM :: 00:57:42 :: 00:32:15</t>
  </si>
  <si>
    <t>3/3/2022 :: 08:14:41 AM / 08:23:29 AM :: 00:08:48 :: 00:00:16</t>
  </si>
  <si>
    <t>3/10/2022 :: 08:09:00 AM / 08:20:32 AM :: 00:11:32 :: 00:03:33</t>
  </si>
  <si>
    <t>2/28/2022 :: 08:42:35 AM / 08:50:50 AM :: 00:08:15 :: 00:10:28</t>
  </si>
  <si>
    <t>3/7/2022 :: 08:44:49 AM / 08:55:57 AM :: 00:11:08 :: 00:05:51</t>
  </si>
  <si>
    <t>3/8/2022 :: 09:03:33 AM / 09:06:12 AM :: 00:02:39 :: 00:01:09</t>
  </si>
  <si>
    <t>3/8/2022 :: 09:06:23 AM / 09:31:44 AM :: 00:25:21 :: 00:00:11</t>
  </si>
  <si>
    <t>3/8/2022 :: 09:31:47 AM / 09:31:55 AM :: 00:00:08 :: 00:00:03</t>
  </si>
  <si>
    <t>3/2/2022 :: 10:47:09 AM / 10:53:44 AM :: 00:06:35 :: 00:05:31</t>
  </si>
  <si>
    <t>3/8/2022 :: 08:33:26 AM / 08:36:22 AM :: 00:02:56 :: 00:12:34</t>
  </si>
  <si>
    <t>3/2/2022 :: 12:58:01 PM / 01:08:13 PM :: 00:10:12 :: 00:05:14</t>
  </si>
  <si>
    <t>3/3/2022 :: 08:40:18 AM / 08:45:24 AM :: 00:05:06 :: 00:05:58</t>
  </si>
  <si>
    <t>3/10/2022 :: 08:37:37 AM / 08:44:11 AM :: 00:06:34 :: 00:17:05</t>
  </si>
  <si>
    <t>3/2/2022 :: 01:08:24 PM / 01:14:11 PM :: 00:05:47 :: 00:00:11</t>
  </si>
  <si>
    <t>3/4/2022 :: 11:17:15 AM / 11:23:50 AM :: 00:06:35 :: 00:04:57</t>
  </si>
  <si>
    <t>3/10/2022 :: 08:50:41 AM / 09:03:09 AM :: 00:12:28 :: 00:06:30</t>
  </si>
  <si>
    <t>3/1/2022 :: 08:54:46 AM / 09:03:15 AM :: 00:08:29 :: 00:13:26</t>
  </si>
  <si>
    <t>3/8/2022 :: 10:19:05 AM / 10:23:46 AM :: 00:04:41 :: 00:10:47</t>
  </si>
  <si>
    <t>3/3/2022 :: 08:51:14 AM / 09:25:43 AM :: 00:34:29 :: 00:05:50</t>
  </si>
  <si>
    <t>3/10/2022 :: 09:09:27 AM / 09:52:04 AM :: 00:42:37 :: 00:06:18</t>
  </si>
  <si>
    <t>3/4/2022 :: 11:33:08 AM / 11:36:40 AM :: 00:03:32 :: 00:09:18</t>
  </si>
  <si>
    <t>3/9/2022 :: 10:25:29 AM / 10:32:00 AM :: 00:06:31 :: 00:06:32</t>
  </si>
  <si>
    <t>3/3/2022 :: 09:33:13 AM / 09:56:00 AM :: 00:22:47 :: 00:07:30</t>
  </si>
  <si>
    <t>3/10/2022 :: 09:58:33 AM / 10:32:04 AM :: 00:33:31 :: 00:06:29</t>
  </si>
  <si>
    <t>3/3/2022 :: 09:58:34 AM / 10:03:41 AM :: 00:05:07 :: 00:02:34</t>
  </si>
  <si>
    <t>3/10/2022 :: 10:48:37 AM / 10:51:46 AM :: 00:03:09 :: 00:01:40</t>
  </si>
  <si>
    <t>3/1/2022 :: 09:17:48 AM / 09:29:57 AM :: 00:12:09 :: 00:14:33</t>
  </si>
  <si>
    <t>3/8/2022 :: 10:38:00 AM / 10:48:49 AM :: 00:10:49 :: 00:13:54</t>
  </si>
  <si>
    <t>3/2/2022 :: 10:26:29 AM / 10:41:38 AM :: 00:15:09 :: 00:17:48</t>
  </si>
  <si>
    <t>3/8/2022 :: 10:51:28 AM / 10:58:41 AM :: 00:07:13 :: 00:02:39</t>
  </si>
  <si>
    <t>3/9/2022 :: 10:35:32 AM / 10:58:51 AM :: 00:23:19 :: 00:03:32</t>
  </si>
  <si>
    <t>3/10/2022 :: 10:33:11 AM / 10:46:57 AM :: 00:13:46 :: 00:01:07</t>
  </si>
  <si>
    <t>3/1/2022 :: 09:32:52 AM / 10:09:09 AM :: 00:36:17 :: 00:02:55</t>
  </si>
  <si>
    <t>3/8/2022 :: 11:13:10 AM / 11:19:23 AM :: 00:06:13 :: 00:02:27</t>
  </si>
  <si>
    <t>3/3/2022 :: 10:13:26 AM / 10:16:19 AM :: 00:02:53 :: 00:01:46</t>
  </si>
  <si>
    <t>3/4/2022 :: 11:36:43 AM / 11:45:10 AM :: 00:08:27 :: 00:00:03</t>
  </si>
  <si>
    <t>3/9/2022 :: 11:13:53 AM / 11:21:03 AM :: 00:07:10 :: 00:02:56</t>
  </si>
  <si>
    <t>2/25/2022 :: 12:26:34 PM / 12:31:48 PM :: 00:05:14 :: 00:01:54</t>
  </si>
  <si>
    <t>3/4/2022 :: 11:47:08 AM / 11:54:46 AM :: 00:07:38 :: 00:01:58</t>
  </si>
  <si>
    <t>3/11/2022 :: 12:47:43 PM / 12:55:12 PM :: 00:07:29 :: 00:03:08</t>
  </si>
  <si>
    <t>3/9/2022 :: 11:02:16 AM / 11:10:57 AM :: 00:08:41 :: 00:03:25</t>
  </si>
  <si>
    <t>3/1/2022 :: 11:00:55 AM / 11:05:58 AM :: 00:05:03 :: 00:00:03</t>
  </si>
  <si>
    <t>3/8/2022 :: 11:33:22 AM / 11:39:11 AM :: 00:05:49 :: 00:00:04</t>
  </si>
  <si>
    <t>3/1/2022 :: 10:42:53 AM / 11:00:52 AM :: 00:17:59 :: 00:02:04</t>
  </si>
  <si>
    <t>3/8/2022 :: 11:21:15 AM / 11:33:18 AM :: 00:12:03 :: 00:01:52</t>
  </si>
  <si>
    <t>3/2/2022 :: 11:11:39 AM / 11:19:08 AM :: 00:07:29 :: 00:05:53</t>
  </si>
  <si>
    <t>3/9/2022 :: 11:27:43 AM / 11:40:25 AM :: 00:12:42 :: 00:06:40</t>
  </si>
  <si>
    <t>3/2/2022 :: 11:22:15 AM / 11:37:47 AM :: 00:15:32 :: 00:03:07</t>
  </si>
  <si>
    <t>3/9/2022 :: 11:41:41 AM / 11:58:16 AM :: 00:16:35 :: 00:01:16</t>
  </si>
  <si>
    <t>3/1/2022 :: 10:19:38 AM / 10:29:28 AM :: 00:09:50 :: 00:02:40</t>
  </si>
  <si>
    <t>3/8/2022 :: 11:41:01 AM / 11:53:05 AM :: 00:12:04 :: 00:01:50</t>
  </si>
  <si>
    <t>3/2/2022 :: 11:39:15 AM / 11:51:21 AM :: 00:12:06 :: 00:01:28</t>
  </si>
  <si>
    <t>3/9/2022 :: 11:59:41 AM / 12:14:43 PM :: 00:15:02 :: 00:01:25</t>
  </si>
  <si>
    <t>3/4/2022 :: 12:55:28 PM / 01:04:24 PM :: 00:08:56 :: 00:00:03</t>
  </si>
  <si>
    <t>3/1/2022 :: 10:32:23 AM / 10:40:49 AM :: 00:08:26 :: 00:02:55</t>
  </si>
  <si>
    <t>3/8/2022 :: 11:01:28 AM / 11:10:43 AM :: 00:09:15 :: 00:02:47</t>
  </si>
  <si>
    <t>2/28/2022 :: 09:31:44 AM / 09:44:42 AM :: 00:12:58 :: 00:06:23</t>
  </si>
  <si>
    <t>3/7/2022 :: 09:32:35 AM / 10:01:15 AM :: 00:28:40 :: 00:06:03</t>
  </si>
  <si>
    <t>2/28/2022 :: 09:48:50 AM / 09:56:32 AM :: 00:07:42 :: 00:04:08</t>
  </si>
  <si>
    <t>3/7/2022 :: 10:04:56 AM / 10:10:47 AM :: 00:05:51 :: 00:03:41</t>
  </si>
  <si>
    <t>3/3/2022 :: 10:05:46 AM / 10:11:40 AM :: 00:05:54 :: 00:02:05</t>
  </si>
  <si>
    <t>3/4/2022 :: 12:23:20 PM / 12:31:41 PM :: 00:08:21 :: 00:12:47</t>
  </si>
  <si>
    <t>3/4/2022 :: 12:33:42 PM / 12:40:27 PM :: 00:06:45 :: 00:02:01</t>
  </si>
  <si>
    <t>2/25/2022 :: 12:05:15 PM / 12:10:49 PM :: 00:05:34 :: 00:00:06</t>
  </si>
  <si>
    <t>3/4/2022 :: 12:43:16 PM / 12:55:25 PM :: 00:12:09 :: 00:02:49</t>
  </si>
  <si>
    <t>3/11/2022 :: 01:00:06 PM / 01:06:01 PM :: 00:05:55 :: 00:04:54</t>
  </si>
  <si>
    <t>3/1/2022 :: 11:09:10 AM / 11:18:03 AM :: 00:08:53 :: 00:03:12</t>
  </si>
  <si>
    <t>3/1/2022 :: 11:18:51 AM / 11:38:02 AM :: 00:19:11 :: 00:00:48</t>
  </si>
  <si>
    <t>3/8/2022 :: 11:56:48 AM / 12:19:54 PM :: 00:23:06 :: 00:03:43</t>
  </si>
  <si>
    <t>3/7/2022 :: 10:22:36 AM / 10:28:16 AM :: 00:05:40 :: 00:11:49</t>
  </si>
  <si>
    <t>3/1/2022 :: 11:52:03 AM / 11:58:36 AM :: 00:06:33 :: 00:14:01</t>
  </si>
  <si>
    <t>3/9/2022 :: 03:18:34 PM / 03:29:21 PM :: 00:10:47 :: 00:10:13</t>
  </si>
  <si>
    <t>3/2/2022 :: 11:58:28 AM / 12:02:19 PM :: 00:03:51 :: 00:07:07</t>
  </si>
  <si>
    <t>3/9/2022 :: 03:30:51 PM / 03:36:08 PM :: 00:05:17 :: 00:01:30</t>
  </si>
  <si>
    <t>3/1/2022 :: 12:01:02 PM / 12:08:40 PM :: 00:07:38 :: 00:02:26</t>
  </si>
  <si>
    <t>3/9/2022 :: 03:39:03 PM / 04:06:56 PM :: 00:27:53 :: 00:02:55</t>
  </si>
  <si>
    <t>3/1/2022 :: 12:16:09 PM / 12:28:52 PM :: 00:12:43 :: 00:07:29</t>
  </si>
  <si>
    <t>3/9/2022 :: 02:22:26 PM / 02:31:09 PM :: 00:08:43 :: 00:00:48</t>
  </si>
  <si>
    <t>3/1/2022 :: 12:37:58 PM / 12:40:42 PM :: 00:02:44 :: 00:09:06</t>
  </si>
  <si>
    <t>3/8/2022 :: 01:03:30 PM / 01:07:32 PM :: 00:04:02 :: 00:43:36</t>
  </si>
  <si>
    <t>3/9/2022 :: 01:35:29 PM / 01:50:07 PM :: 00:14:38 :: 00:08:34</t>
  </si>
  <si>
    <t>3/3/2022 :: 12:15:46 PM / 12:33:03 PM :: 00:17:17 :: 00:37:02</t>
  </si>
  <si>
    <t>3/10/2022 :: 12:42:23 PM / 01:42:02 PM :: 00:59:39 :: 00:00:05</t>
  </si>
  <si>
    <t>3/3/2022 :: 10:39:31 AM / 10:53:38 AM :: 00:14:07 :: 00:03:15</t>
  </si>
  <si>
    <t>3/3/2022 :: 11:31:07 AM / 11:38:44 AM :: 00:07:37 :: 00:00:10</t>
  </si>
  <si>
    <t>3/10/2022 :: 11:58:23 AM / 12:42:18 PM :: 00:43:55 :: 00:08:02</t>
  </si>
  <si>
    <t>3/3/2022 :: 10:59:05 AM / 11:08:34 AM :: 00:09:29 :: 00:05:27</t>
  </si>
  <si>
    <t>3/10/2022 :: 11:11:40 AM / 11:21:00 AM :: 00:09:20 :: 00:19:54</t>
  </si>
  <si>
    <t>3/2/2022 :: 12:12:47 PM / 12:14:55 PM :: 00:02:08 :: 00:10:28</t>
  </si>
  <si>
    <t>3/9/2022 :: 01:53:20 PM / 02:04:35 PM :: 00:11:15 :: 00:03:13</t>
  </si>
  <si>
    <t>3/3/2022 :: 11:12:06 AM / 11:30:57 AM :: 00:18:51 :: 00:03:32</t>
  </si>
  <si>
    <t>3/10/2022 :: 11:24:43 AM / 11:43:09 AM :: 00:18:26 :: 00:03:43</t>
  </si>
  <si>
    <t>3/2/2022 :: 01:16:19 PM / 01:24:58 PM :: 00:08:39 :: 00:02:08</t>
  </si>
  <si>
    <t>3/9/2022 :: 02:07:28 PM / 02:21:38 PM :: 00:14:10 :: 00:02:53</t>
  </si>
  <si>
    <t>3/10/2022 :: 11:46:25 AM / 11:50:21 AM :: 00:03:56 :: 00:03:16</t>
  </si>
  <si>
    <t>3/3/2022 :: 12:47:04 PM / 01:11:14 PM :: 00:24:10 :: 00:14:01</t>
  </si>
  <si>
    <t>3/10/2022 :: 01:42:29 PM / 02:09:46 PM :: 00:27:17 :: 00:00:27</t>
  </si>
  <si>
    <t>3/10/2022 :: 02:12:08 PM / 02:28:51 PM :: 00:16:43 :: 00:02:22</t>
  </si>
  <si>
    <t>3/10/2022 :: 03:14:42 PM / 03:15:02 PM :: 00:00:20 :: 00:23:13</t>
  </si>
  <si>
    <t>3/3/2022 :: 01:15:05 PM / 01:24:18 PM :: 00:09:13 :: 00:03:51</t>
  </si>
  <si>
    <t>3/3/2022 :: 01:29:17 PM / 01:34:00 PM :: 00:04:43 :: 00:04:59</t>
  </si>
  <si>
    <t>3/10/2022 :: 02:51:06 PM / 02:51:29 PM :: 00:00:23 :: 00:22:15</t>
  </si>
  <si>
    <t>3/2/2022 :: 12:44:39 PM / 12:52:47 PM :: 00:08:08 :: 00:16:14</t>
  </si>
  <si>
    <t>3/9/2022 :: 01:11:12 PM / 01:20:58 PM :: 00:09:46 :: 00:29:45</t>
  </si>
  <si>
    <t>3/3/2022 :: 01:40:40 PM / 01:44:59 PM :: 00:04:19 :: 00:06:40</t>
  </si>
  <si>
    <t>3/10/2022 :: 03:15:11 PM / 04:19:06 PM :: 01:03:55 :: 00:00:09</t>
  </si>
  <si>
    <t>3/9/2022 :: 01:22:56 PM / 01:26:55 PM :: 00:03:59 :: 00:01:58</t>
  </si>
  <si>
    <t>3/2/2022 :: 01:31:58 PM / 01:52:38 PM :: 00:20:40 :: 00:07:00</t>
  </si>
  <si>
    <t>3/9/2022 :: 02:36:42 PM / 03:08:21 PM :: 00:31:39 :: 00:05:33</t>
  </si>
  <si>
    <t>3/2/2022 :: 12:22:36 PM / 12:28:25 PM :: 00:05:49 :: 00:07:41</t>
  </si>
  <si>
    <t>3/9/2022 :: 12:35:49 PM / 12:41:27 PM :: 00:05:38 :: 00:21:06</t>
  </si>
  <si>
    <t>3/1/2022 :: 12:50:20 PM / 01:01:20 PM :: 00:11:00 :: 00:08:55</t>
  </si>
  <si>
    <t>3/8/2022 :: 01:17:17 PM / 01:27:58 PM :: 00:10:41 :: 00:09:45</t>
  </si>
  <si>
    <t>3/8/2022 :: 01:28:44 PM / 01:57:52 PM :: 00:29:08 :: 00:00:46</t>
  </si>
  <si>
    <t>2/28/2022 :: 10:01:08 AM / 10:09:16 AM :: 00:08:08 :: 00:04:36</t>
  </si>
  <si>
    <t>2/28/2022 :: 10:13:08 AM / 10:22:37 AM :: 00:09:29 :: 00:03:52</t>
  </si>
  <si>
    <t>3/7/2022 :: 10:28:19 AM / 10:36:29 AM :: 00:08:10 :: 00:00:03</t>
  </si>
  <si>
    <t>3/10/2022 :: 04:19:41 PM / 05:06:39 PM :: 00:46:58 :: 00:00:35</t>
  </si>
  <si>
    <t>3/7/2022 :: 10:43:26 AM / 10:50:30 AM :: 00:07:04 :: 00:06:57</t>
  </si>
  <si>
    <t>3/10/2022 :: 05:06:48 PM / 05:06:56 PM :: 00:00:08 :: 00:00:09</t>
  </si>
  <si>
    <t>2/28/2022 :: 10:31:18 AM / 10:45:36 AM :: 00:14:18 :: 00:08:41</t>
  </si>
  <si>
    <t>2/28/2022 :: 10:58:54 AM / 11:12:09 AM :: 00:13:15 :: 00:02:52</t>
  </si>
  <si>
    <t>3/7/2022 :: 10:57:35 AM / 11:12:33 AM :: 00:14:58 :: 00:07:05</t>
  </si>
  <si>
    <t>2/28/2022 :: 11:14:22 AM / 11:23:59 AM :: 00:09:37 :: 00:02:13</t>
  </si>
  <si>
    <t>3/7/2022 :: 11:14:51 AM / 11:32:41 AM :: 00:17:50 :: 00:02:18</t>
  </si>
  <si>
    <t>2/28/2022 :: 11:25:45 AM / 11:47:12 AM :: 00:21:27 :: 00:01:46</t>
  </si>
  <si>
    <t>3/7/2022 :: 11:34:30 AM / 11:54:31 AM :: 00:20:01 :: 00:01:49</t>
  </si>
  <si>
    <t>2/28/2022 :: 11:47:15 AM / 11:47:23 AM :: 00:00:08 :: 00:00:03</t>
  </si>
  <si>
    <t>3/7/2022 :: 11:54:35 AM / 11:54:46 AM :: 00:00:11 :: 00:00:04</t>
  </si>
  <si>
    <t>2/28/2022 :: 09:16:37 AM / 09:25:21 AM :: 00:08:44 :: 00:01:09</t>
  </si>
  <si>
    <t>3/7/2022 :: 09:04:59 AM / 09:26:32 AM :: 00:21:33 :: 00:04:52</t>
  </si>
  <si>
    <t>3/7/2022 :: 01:09:37 PM / 01:15:39 PM :: 00:06:02 :: 01:14:51</t>
  </si>
  <si>
    <t>2/28/2022 :: 01:00:00 PM / 01:13:28 PM :: 00:13:28 :: 01:12:37</t>
  </si>
  <si>
    <t>3/7/2022 :: 01:26:35 PM / 01:45:27 PM :: 00:18:52 :: 00:10:56</t>
  </si>
  <si>
    <t>2/25/2022 :: 08:35:54 AM / 08:36:06 AM :: 00:00:12 :: 08:35:54</t>
  </si>
  <si>
    <t>2/28/2022 :: 06:15:08 AM / 06:15:19 AM :: 00:00:11 :: 15:16:16</t>
  </si>
  <si>
    <t>3/7/2022 :: 07:29:24 AM / 07:29:31 AM :: 00:00:07 :: 00:00:07</t>
  </si>
  <si>
    <t>3/1/2022 :: 07:17:25 AM / 07:17:31 AM :: 00:00:06 :: 00:00:05</t>
  </si>
  <si>
    <t>3/8/2022 :: 07:10:32 AM / 07:10:42 AM :: 00:00:10 :: 00:00:23</t>
  </si>
  <si>
    <t>3/7/2022 :: 07:26:17 AM / 07:29:17 AM :: 00:03:00 :: 00:08:45</t>
  </si>
  <si>
    <t>2/28/2022 :: 08:21:11 AM / 08:29:40 AM :: 00:08:29 :: 02:05:52</t>
  </si>
  <si>
    <t>3/1/2022 :: 07:09:03 AM / 07:14:25 AM :: 00:05:22 :: 15:14:50</t>
  </si>
  <si>
    <t>3/8/2022 :: 07:25:49 AM / 07:27:13 AM :: 00:01:24 :: 00:15:07</t>
  </si>
  <si>
    <t>3/2/2022 :: 06:41:17 AM / 06:48:36 AM :: 00:07:19 :: 15:54:39</t>
  </si>
  <si>
    <t>3/9/2022 :: 07:03:38 AM / 07:05:54 AM :: 00:02:16 :: 16:53:15</t>
  </si>
  <si>
    <t>2/28/2022 :: 08:36:50 AM / 08:44:39 AM :: 00:07:49 :: 00:07:10</t>
  </si>
  <si>
    <t>3/7/2022 :: 07:33:19 AM / 07:39:16 AM :: 00:05:57 :: 00:03:48</t>
  </si>
  <si>
    <t>3/2/2022 :: 07:33:34 AM / 07:36:44 AM :: 00:03:10 :: 00:44:58</t>
  </si>
  <si>
    <t>3/9/2022 :: 07:52:32 AM / 07:57:28 AM :: 00:04:56 :: 00:46:38</t>
  </si>
  <si>
    <t>2/25/2022 :: 08:48:03 AM / 09:09:48 AM :: 00:21:45 :: 00:11:57</t>
  </si>
  <si>
    <t>3/4/2022 :: 08:19:46 AM / 08:28:06 AM :: 00:08:20 :: 16:51:15</t>
  </si>
  <si>
    <t>3/11/2022 :: 08:09:59 AM / 08:11:59 AM :: 00:02:00 :: 16:18:14</t>
  </si>
  <si>
    <t>3/1/2022 :: 08:00:31 AM / 08:04:04 AM :: 00:03:33 :: 00:00:14</t>
  </si>
  <si>
    <t>3/1/2022 :: 08:04:07 AM / 08:06:14 AM :: 00:02:07 :: 00:00:03</t>
  </si>
  <si>
    <t>3/3/2022 :: 08:10:34 AM / 08:21:42 AM :: 00:11:08 :: 18:31:22</t>
  </si>
  <si>
    <t>3/10/2022 :: 07:26:14 AM / 08:00:43 AM :: 00:34:29 :: 18:20:54</t>
  </si>
  <si>
    <t>3/2/2022 :: 07:42:23 AM / 07:51:48 AM :: 00:09:25 :: 00:05:39</t>
  </si>
  <si>
    <t>3/9/2022 :: 08:12:49 AM / 08:16:42 AM :: 00:03:53 :: 00:06:53</t>
  </si>
  <si>
    <t>3/1/2022 :: 07:57:13 AM / 08:00:17 AM :: 00:03:04 :: 00:00:18</t>
  </si>
  <si>
    <t>3/8/2022 :: 07:43:48 AM / 07:48:10 AM :: 00:04:22 :: 00:06:35</t>
  </si>
  <si>
    <t>3/1/2022 :: 08:10:23 AM / 08:17:51 AM :: 00:07:28 :: 00:04:09</t>
  </si>
  <si>
    <t>3/8/2022 :: 08:02:10 AM / 08:04:43 AM :: 00:02:33 :: 00:14:00</t>
  </si>
  <si>
    <t>3/3/2022 :: 08:47:17 AM / 08:56:52 AM :: 00:09:35 :: 00:25:35</t>
  </si>
  <si>
    <t>3/10/2022 :: 08:06:44 AM / 08:18:09 AM :: 00:11:25 :: 00:06:01</t>
  </si>
  <si>
    <t>3/2/2022 :: 07:52:53 AM / 08:10:36 AM :: 00:17:43 :: 00:01:05</t>
  </si>
  <si>
    <t>3/9/2022 :: 08:37:14 AM / 08:44:11 AM :: 00:06:57 :: 00:20:32</t>
  </si>
  <si>
    <t>3/2/2022 :: 08:18:04 AM / 08:21:23 AM :: 00:03:19 :: 00:07:28</t>
  </si>
  <si>
    <t>3/9/2022 :: 08:51:48 AM / 08:55:12 AM :: 00:03:24 :: 00:07:37</t>
  </si>
  <si>
    <t>3/2/2022 :: 08:27:56 AM / 08:45:03 AM :: 00:17:07 :: 00:06:33</t>
  </si>
  <si>
    <t>3/9/2022 :: 09:04:00 AM / 09:09:23 AM :: 00:05:23 :: 00:08:48</t>
  </si>
  <si>
    <t>3/1/2022 :: 07:23:07 AM / 07:24:10 AM :: 00:01:03 :: 00:05:36</t>
  </si>
  <si>
    <t>3/8/2022 :: 07:31:12 AM / 07:34:09 AM :: 00:02:57 :: 00:03:59</t>
  </si>
  <si>
    <t>3/2/2022 :: 09:07:32 AM / 09:10:11 AM :: 00:02:39 :: 00:22:29</t>
  </si>
  <si>
    <t>3/2/2022 :: 09:11:28 AM / 09:16:29 AM :: 00:05:01 :: 00:01:17</t>
  </si>
  <si>
    <t>3/9/2022 :: 09:39:47 AM / 09:50:12 AM :: 00:10:25 :: 00:30:24</t>
  </si>
  <si>
    <t>2/28/2022 :: 08:55:47 AM / 08:57:13 AM :: 00:01:26 :: 00:11:08</t>
  </si>
  <si>
    <t>3/7/2022 :: 07:13:26 AM / 07:17:32 AM :: 00:04:06 :: 16:11:04</t>
  </si>
  <si>
    <t>2/25/2022 :: 09:09:52 AM / 09:10:17 AM :: 00:00:25 :: 00:00:04</t>
  </si>
  <si>
    <t>3/4/2022 :: 08:36:04 AM / 08:42:53 AM :: 00:06:49 :: 00:07:58</t>
  </si>
  <si>
    <t>3/11/2022 :: 12:31:40 PM / 12:42:11 PM :: 00:10:31 :: 00:05:05</t>
  </si>
  <si>
    <t>2/25/2022 :: 09:10:23 AM / 09:10:30 AM :: 00:00:07 :: 00:00:06</t>
  </si>
  <si>
    <t>3/2/2022 :: 09:47:39 AM / 09:56:34 AM :: 00:08:55 :: 00:03:40</t>
  </si>
  <si>
    <t>3/9/2022 :: 10:05:16 AM / 10:09:58 AM :: 00:04:42 :: 00:15:04</t>
  </si>
  <si>
    <t>3/3/2022 :: 09:11:54 AM / 09:19:29 AM :: 00:07:35 :: 00:15:02</t>
  </si>
  <si>
    <t>3/10/2022 :: 08:30:57 AM / 08:41:27 AM :: 00:10:30 :: 00:12:48</t>
  </si>
  <si>
    <t>2/28/2022 :: 08:59:47 AM / 09:08:10 AM :: 00:08:23 :: 00:02:34</t>
  </si>
  <si>
    <t>3/7/2022 :: 08:05:30 AM / 08:20:31 AM :: 00:15:01 :: 00:26:14</t>
  </si>
  <si>
    <t>2/25/2022 :: 09:16:20 AM / 09:25:45 AM :: 00:09:25 :: 00:05:50</t>
  </si>
  <si>
    <t>3/4/2022 :: 09:12:03 AM / 09:12:15 AM :: 00:00:12 :: 00:29:10</t>
  </si>
  <si>
    <t>3/11/2022 :: 08:23:31 AM / 08:24:29 AM :: 00:00:58 :: 00:10:48</t>
  </si>
  <si>
    <t>2/28/2022 :: 09:17:57 AM / 09:18:51 AM :: 00:00:54 :: 00:09:47</t>
  </si>
  <si>
    <t>3/7/2022 :: 08:22:57 AM / 08:30:22 AM :: 00:07:25 :: 00:02:26</t>
  </si>
  <si>
    <t>2/25/2022 :: 09:25:49 AM / 09:26:00 AM :: 00:00:11 :: 00:00:04</t>
  </si>
  <si>
    <t>3/4/2022 :: 09:12:36 AM / 09:12:43 AM :: 00:00:07 :: 00:00:21</t>
  </si>
  <si>
    <t>3/11/2022 :: 08:12:08 AM / 08:12:43 AM :: 00:00:35 :: 00:00:09</t>
  </si>
  <si>
    <t>3/2/2022 :: 09:19:55 AM / 09:43:59 AM :: 00:24:04 :: 00:03:26</t>
  </si>
  <si>
    <t>3/8/2022 :: 09:27:27 AM / 09:31:51 AM :: 00:04:24 :: 01:04:06</t>
  </si>
  <si>
    <t>2/28/2022 :: 09:34:07 AM / 10:02:59 AM :: 00:28:52 :: 00:00:40</t>
  </si>
  <si>
    <t>3/7/2022 :: 08:44:58 AM / 08:53:45 AM :: 00:08:47 :: 00:14:36</t>
  </si>
  <si>
    <t>3/9/2022 :: 10:11:27 AM / 10:21:56 AM :: 00:10:29 :: 00:01:29</t>
  </si>
  <si>
    <t>3/2/2022 :: 10:02:41 AM / 10:09:30 AM :: 00:06:49 :: 00:06:07</t>
  </si>
  <si>
    <t>3/9/2022 :: 10:23:50 AM / 10:26:00 AM :: 00:02:10 :: 00:01:54</t>
  </si>
  <si>
    <t>2/28/2022 :: 10:34:22 AM / 10:34:33 AM :: 00:00:11 :: 00:31:23</t>
  </si>
  <si>
    <t>3/7/2022 :: 09:06:58 AM / 09:08:39 AM :: 00:01:41 :: 00:13:13</t>
  </si>
  <si>
    <t>2/25/2022 :: 09:49:06 AM / 10:06:45 AM :: 00:17:39 :: 00:06:00</t>
  </si>
  <si>
    <t>3/4/2022 :: 10:09:34 AM / 10:14:49 AM :: 00:05:15 :: 00:27:27</t>
  </si>
  <si>
    <t>3/11/2022 :: 08:36:42 AM / 08:52:33 AM :: 00:15:51 :: 00:12:13</t>
  </si>
  <si>
    <t>3/7/2022 :: 09:08:42 AM / 09:19:50 AM :: 00:11:08 :: 00:00:03</t>
  </si>
  <si>
    <t>3/1/2022 :: 08:21:26 AM / 08:32:37 AM :: 00:11:11 :: 00:03:35</t>
  </si>
  <si>
    <t>3/2/2022 :: 10:31:51 AM / 10:45:28 AM :: 00:13:37 :: 00:09:28</t>
  </si>
  <si>
    <t>3/9/2022 :: 10:29:53 AM / 10:43:01 AM :: 00:13:08 :: 00:03:53</t>
  </si>
  <si>
    <t>3/2/2022 :: 10:20:24 AM / 10:22:23 AM :: 00:01:59 :: 00:10:54</t>
  </si>
  <si>
    <t>3/9/2022 :: 10:47:37 AM / 10:59:57 AM :: 00:12:20 :: 00:04:36</t>
  </si>
  <si>
    <t>2/28/2022 :: 10:45:54 AM / 10:48:38 AM :: 00:02:44 :: 00:11:21</t>
  </si>
  <si>
    <t>3/7/2022 :: 09:27:24 AM / 09:33:58 AM :: 00:06:34 :: 00:07:34</t>
  </si>
  <si>
    <t>3/3/2022 :: 09:26:31 AM / 09:35:21 AM :: 00:08:50 :: 00:07:02</t>
  </si>
  <si>
    <t>3/10/2022 :: 08:55:11 AM / 08:56:51 AM :: 00:01:40 :: 00:13:44</t>
  </si>
  <si>
    <t>3/10/2022 :: 09:02:35 AM / 09:08:36 AM :: 00:06:01 :: 00:05:44</t>
  </si>
  <si>
    <t>3/7/2022 :: 09:42:38 AM / 09:42:56 AM :: 00:00:18 :: 00:08:40</t>
  </si>
  <si>
    <t>3/3/2022 :: 09:49:56 AM / 09:50:57 AM :: 00:01:01 :: 00:14:35</t>
  </si>
  <si>
    <t>3/3/2022 :: 09:57:36 AM / 10:11:54 AM :: 00:14:18 :: 00:06:39</t>
  </si>
  <si>
    <t>3/10/2022 :: 09:15:19 AM / 09:25:42 AM :: 00:10:23 :: 00:06:43</t>
  </si>
  <si>
    <t>3/9/2022 :: 11:18:53 AM / 11:27:53 AM :: 00:09:00 :: 00:18:56</t>
  </si>
  <si>
    <t>3/2/2022 :: 11:08:15 AM / 11:13:42 AM :: 00:05:27 :: 00:22:47</t>
  </si>
  <si>
    <t>3/9/2022 :: 11:41:45 AM / 11:41:54 AM :: 00:00:09 :: 00:13:52</t>
  </si>
  <si>
    <t>3/1/2022 :: 08:47:36 AM / 08:48:01 AM :: 00:00:25 :: 00:00:19</t>
  </si>
  <si>
    <t>3/8/2022 :: 08:21:40 AM / 08:23:05 AM :: 00:01:25 :: 00:16:57</t>
  </si>
  <si>
    <t>3/8/2022 :: 08:23:10 AM / 08:23:21 AM :: 00:00:11 :: 00:00:05</t>
  </si>
  <si>
    <t>3/7/2022 :: 09:49:59 AM / 09:58:27 AM :: 00:08:28 :: 00:07:03</t>
  </si>
  <si>
    <t>3/3/2022 :: 10:16:07 AM / 10:30:42 AM :: 00:14:35 :: 00:04:13</t>
  </si>
  <si>
    <t>3/10/2022 :: 09:29:30 AM / 09:43:35 AM :: 00:14:05 :: 00:03:48</t>
  </si>
  <si>
    <t>3/3/2022 :: 10:32:35 AM / 10:53:52 AM :: 00:21:17 :: 00:01:53</t>
  </si>
  <si>
    <t>3/10/2022 :: 09:50:07 AM / 10:17:37 AM :: 00:27:30 :: 00:06:32</t>
  </si>
  <si>
    <t>3/9/2022 :: 12:04:44 PM / 12:04:53 PM :: 00:00:09 :: 00:07:08</t>
  </si>
  <si>
    <t>3/3/2022 :: 10:57:21 AM / 11:08:39 AM :: 00:11:18 :: 00:03:29</t>
  </si>
  <si>
    <t>3/10/2022 :: 10:21:49 AM / 10:33:51 AM :: 00:12:02 :: 00:04:12</t>
  </si>
  <si>
    <t>3/3/2022 :: 11:46:13 AM / 12:08:43 PM :: 00:22:30 :: 00:37:34</t>
  </si>
  <si>
    <t>3/10/2022 :: 11:35:25 AM / 11:42:06 AM :: 00:06:41 :: 01:01:34</t>
  </si>
  <si>
    <t>3/2/2022 :: 11:16:26 AM / 11:23:07 AM :: 00:06:41 :: 00:02:44</t>
  </si>
  <si>
    <t>3/9/2022 :: 11:52:18 AM / 11:57:36 AM :: 00:05:18 :: 00:10:24</t>
  </si>
  <si>
    <t>3/1/2022 :: 09:15:03 AM / 09:32:50 AM :: 00:17:47 :: 00:27:02</t>
  </si>
  <si>
    <t>3/8/2022 :: 10:11:17 AM / 10:12:23 AM :: 00:01:06 :: 00:39:26</t>
  </si>
  <si>
    <t>3/2/2022 :: 11:35:32 AM / 11:39:29 AM :: 00:03:57 :: 00:12:25</t>
  </si>
  <si>
    <t>3/8/2022 :: 10:12:28 AM / 10:15:31 AM :: 00:03:03 :: 00:00:05</t>
  </si>
  <si>
    <t>3/1/2022 :: 09:38:22 AM / 09:44:00 AM :: 00:05:38 :: 00:05:32</t>
  </si>
  <si>
    <t>3/8/2022 :: 10:21:38 AM / 10:22:23 AM :: 00:00:45 :: 00:06:07</t>
  </si>
  <si>
    <t>3/2/2022 :: 11:49:37 AM / 12:05:27 PM :: 00:15:50 :: 00:10:08</t>
  </si>
  <si>
    <t>3/3/2022 :: 12:19:06 PM / 12:33:18 PM :: 00:14:12 :: 00:10:23</t>
  </si>
  <si>
    <t>3/10/2022 :: 11:46:00 AM / 12:02:14 PM :: 00:16:14 :: 00:03:54</t>
  </si>
  <si>
    <t>3/2/2022 :: 12:07:25 PM / 12:20:00 PM :: 00:12:35 :: 00:01:58</t>
  </si>
  <si>
    <t>3/9/2022 :: 12:09:42 PM / 12:15:53 PM :: 00:06:11 :: 00:04:49</t>
  </si>
  <si>
    <t>3/1/2022 :: 09:46:55 AM / 09:51:15 AM :: 00:04:20 :: 00:02:55</t>
  </si>
  <si>
    <t>3/8/2022 :: 10:25:45 AM / 10:30:10 AM :: 00:04:25 :: 00:03:22</t>
  </si>
  <si>
    <t>3/1/2022 :: 09:53:15 AM / 10:15:39 AM :: 00:22:24 :: 00:02:00</t>
  </si>
  <si>
    <t>3/8/2022 :: 10:40:06 AM / 10:50:43 AM :: 00:10:37 :: 00:09:56</t>
  </si>
  <si>
    <t>3/1/2022 :: 10:39:42 AM / 10:44:00 AM :: 00:04:18 :: 00:00:40</t>
  </si>
  <si>
    <t>3/1/2022 :: 10:19:11 AM / 10:24:03 AM :: 00:04:52 :: 00:03:32</t>
  </si>
  <si>
    <t>3/8/2022 :: 10:58:39 AM / 11:00:26 AM :: 00:01:47 :: 00:07:56</t>
  </si>
  <si>
    <t>3/3/2022 :: 12:47:02 PM / 12:47:28 PM :: 00:00:26 :: 00:13:44</t>
  </si>
  <si>
    <t>3/3/2022 :: 12:47:40 PM / 12:47:55 PM :: 00:00:15 :: 00:00:12</t>
  </si>
  <si>
    <t>3/3/2022 :: 12:48:08 PM / 12:48:36 PM :: 00:00:28 :: 00:00:13</t>
  </si>
  <si>
    <t>3/10/2022 :: 12:11:00 PM / 12:16:44 PM :: 00:05:44 :: 00:08:46</t>
  </si>
  <si>
    <t>3/3/2022 :: 12:59:30 PM / 01:04:10 PM :: 00:04:40 :: 00:10:54</t>
  </si>
  <si>
    <t>3/10/2022 :: 12:24:01 PM / 12:28:32 PM :: 00:04:31 :: 00:07:17</t>
  </si>
  <si>
    <t>3/10/2022 :: 12:40:54 PM / 12:59:24 PM :: 00:18:30 :: 00:12:22</t>
  </si>
  <si>
    <t>2/28/2022 :: 10:48:46 AM / 10:51:54 AM :: 00:03:08 :: 00:00:08</t>
  </si>
  <si>
    <t>3/7/2022 :: 10:17:40 AM / 10:17:58 AM :: 00:00:18 :: 00:00:20</t>
  </si>
  <si>
    <t>3/1/2022 :: 10:28:05 AM / 10:39:02 AM :: 00:10:57 :: 00:04:02</t>
  </si>
  <si>
    <t>3/8/2022 :: 11:02:14 AM / 11:05:49 AM :: 00:03:35 :: 00:01:48</t>
  </si>
  <si>
    <t>3/1/2022 :: 10:46:49 AM / 10:58:04 AM :: 00:11:15 :: 00:02:49</t>
  </si>
  <si>
    <t>3/8/2022 :: 11:07:14 AM / 11:21:52 AM :: 00:14:38 :: 00:01:25</t>
  </si>
  <si>
    <t>3/1/2022 :: 11:00:34 AM / 11:18:11 AM :: 00:17:37 :: 00:02:30</t>
  </si>
  <si>
    <t>3/8/2022 :: 11:23:23 AM / 11:28:17 AM :: 00:04:54 :: 00:01:31</t>
  </si>
  <si>
    <t>3/1/2022 :: 11:19:15 AM / 11:25:35 AM :: 00:06:20 :: 00:01:04</t>
  </si>
  <si>
    <t>3/3/2022 :: 01:18:26 PM / 01:25:22 PM :: 00:06:56 :: 00:14:16</t>
  </si>
  <si>
    <t>3/10/2022 :: 01:22:25 PM / 01:27:56 PM :: 00:05:31 :: 00:23:01</t>
  </si>
  <si>
    <t>2/28/2022 :: 10:52:11 AM / 10:52:33 AM :: 00:00:22 :: 00:00:17</t>
  </si>
  <si>
    <t>3/7/2022 :: 10:16:50 AM / 10:16:56 AM :: 00:00:06 :: 00:18:23</t>
  </si>
  <si>
    <t>3/7/2022 :: 10:17:11 AM / 10:17:20 AM :: 00:00:09 :: 00:00:15</t>
  </si>
  <si>
    <t>3/3/2022 :: 01:48:48 PM / 01:59:48 PM :: 00:11:00 :: 00:23:26</t>
  </si>
  <si>
    <t>2/25/2022 :: 11:21:55 AM / 11:22:07 AM :: 00:00:12 :: 00:41:13</t>
  </si>
  <si>
    <t>3/4/2022 :: 11:23:51 AM / 11:24:04 AM :: 00:00:13 :: 00:00:03</t>
  </si>
  <si>
    <t>3/11/2022 :: 09:48:52 AM / 09:49:03 AM :: 00:00:11 :: 00:00:18</t>
  </si>
  <si>
    <t>3/4/2022 :: 11:30:50 AM / 11:40:23 AM :: 00:09:33 :: 00:00:46</t>
  </si>
  <si>
    <t>3/1/2022 :: 11:31:48 AM / 11:52:05 AM :: 00:20:17 :: 00:06:13</t>
  </si>
  <si>
    <t>3/1/2022 :: 11:54:29 AM / 12:04:36 PM :: 00:10:07 :: 00:02:24</t>
  </si>
  <si>
    <t>3/8/2022 :: 11:37:10 AM / 11:54:14 AM :: 00:17:04 :: 00:08:53</t>
  </si>
  <si>
    <t>3/1/2022 :: 12:05:54 PM / 12:11:42 PM :: 00:05:48 :: 00:01:18</t>
  </si>
  <si>
    <t>3/8/2022 :: 11:56:48 AM / 11:58:42 AM :: 00:01:54 :: 00:02:34</t>
  </si>
  <si>
    <t>3/2/2022 :: 01:15:23 PM / 01:39:12 PM :: 00:23:49 :: 00:55:23</t>
  </si>
  <si>
    <t>3/9/2022 :: 12:58:48 PM / 01:05:20 PM :: 00:06:32 :: 00:42:55</t>
  </si>
  <si>
    <t>2/28/2022 :: 11:14:01 AM / 11:33:53 AM :: 00:19:52 :: 00:21:28</t>
  </si>
  <si>
    <t>3/7/2022 :: 10:52:20 AM / 11:04:58 AM :: 00:12:38 :: 00:34:22</t>
  </si>
  <si>
    <t>3/1/2022 :: 12:14:28 PM / 12:26:31 PM :: 00:12:03 :: 00:02:46</t>
  </si>
  <si>
    <t>3/8/2022 :: 12:14:10 PM / 12:20:58 PM :: 00:06:48 :: 00:15:28</t>
  </si>
  <si>
    <t>2/25/2022 :: 11:25:23 AM / 11:36:56 AM :: 00:11:33 :: 00:02:42</t>
  </si>
  <si>
    <t>3/4/2022 :: 11:24:29 AM / 11:30:04 AM :: 00:05:35 :: 00:00:09</t>
  </si>
  <si>
    <t>3/11/2022 :: 09:48:19 AM / 09:48:34 AM :: 00:00:15 :: 00:17:33</t>
  </si>
  <si>
    <t>2/25/2022 :: 11:22:15 AM / 11:22:24 AM :: 00:00:09 :: 00:00:08</t>
  </si>
  <si>
    <t>3/4/2022 :: 11:23:31 AM / 11:23:48 AM :: 00:00:17 :: 00:26:41</t>
  </si>
  <si>
    <t>3/11/2022 :: 09:30:10 AM / 09:30:24 AM :: 00:00:14 :: 00:34:39</t>
  </si>
  <si>
    <t>2/25/2022 :: 11:22:29 AM / 11:22:41 AM :: 00:00:12 :: 00:00:05</t>
  </si>
  <si>
    <t>3/4/2022 :: 11:24:11 AM / 11:24:20 AM :: 00:00:09 :: 00:00:07</t>
  </si>
  <si>
    <t>3/11/2022 :: 09:30:36 AM / 09:30:46 AM :: 00:00:10 :: 00:00:12</t>
  </si>
  <si>
    <t>3/1/2022 :: 12:26:34 PM / 12:33:20 PM :: 00:06:46 :: 00:00:03</t>
  </si>
  <si>
    <t>2/28/2022 :: 11:38:35 AM / 12:06:28 PM :: 00:27:53 :: 00:04:42</t>
  </si>
  <si>
    <t>3/7/2022 :: 11:06:50 AM / 11:27:48 AM :: 00:20:58 :: 00:01:52</t>
  </si>
  <si>
    <t>2/28/2022 :: 12:09:06 PM / 12:15:42 PM :: 00:06:36 :: 00:02:38</t>
  </si>
  <si>
    <t>2/28/2022 :: 12:17:23 PM / 12:23:16 PM :: 00:05:53 :: 00:01:41</t>
  </si>
  <si>
    <t>3/4/2022 :: 01:53:06 PM / 01:54:18 PM :: 00:01:12 :: 00:17:43</t>
  </si>
  <si>
    <t>2/28/2022 :: 12:25:13 PM / 12:38:15 PM :: 00:13:02 :: 00:01:57</t>
  </si>
  <si>
    <t>3/7/2022 :: 11:31:43 AM / 11:58:16 AM :: 00:26:33 :: 00:03:55</t>
  </si>
  <si>
    <t>2/25/2022 :: 12:21:47 PM / 12:21:56 PM :: 00:00:09 :: 00:00:40</t>
  </si>
  <si>
    <t>3/4/2022 :: 12:46:28 PM / 12:46:37 PM :: 00:00:09 :: 00:00:04</t>
  </si>
  <si>
    <t>3/11/2022 :: 10:48:20 AM / 10:49:32 AM :: 00:01:12 :: 00:00:05</t>
  </si>
  <si>
    <t>2/28/2022 :: 01:40:58 PM / 01:47:42 PM :: 00:06:44 :: 00:18:34</t>
  </si>
  <si>
    <t>3/7/2022 :: 12:02:37 PM / 12:02:52 PM :: 00:00:15 :: 00:04:21</t>
  </si>
  <si>
    <t>2/28/2022 :: 12:42:59 PM / 12:56:58 PM :: 00:13:59 :: 00:04:44</t>
  </si>
  <si>
    <t>3/7/2022 :: 12:15:31 PM / 12:15:57 PM :: 00:00:26 :: 00:12:39</t>
  </si>
  <si>
    <t>2/25/2022 :: 12:20:09 PM / 12:21:07 PM :: 00:00:58 :: 00:06:26</t>
  </si>
  <si>
    <t>3/4/2022 :: 12:46:12 PM / 12:46:24 PM :: 00:00:12 :: 00:15:51</t>
  </si>
  <si>
    <t>3/11/2022 :: 10:47:58 AM / 10:48:15 AM :: 00:00:17 :: 00:05:19</t>
  </si>
  <si>
    <t>2/28/2022 :: 01:16:13 PM / 01:22:24 PM :: 00:06:11 :: 00:02:57</t>
  </si>
  <si>
    <t>3/7/2022 :: 12:39:51 PM / 12:43:21 PM :: 00:03:30 :: 00:23:54</t>
  </si>
  <si>
    <t>2/28/2022 :: 01:12:59 PM / 01:13:16 PM :: 00:00:17 :: 00:16:01</t>
  </si>
  <si>
    <t>3/1/2022 :: 12:57:11 PM / 01:06:06 PM :: 00:08:55 :: 00:03:58</t>
  </si>
  <si>
    <t>3/4/2022 :: 12:30:14 PM / 12:30:21 PM :: 00:00:07 :: 00:07:15</t>
  </si>
  <si>
    <t>3/10/2022 :: 03:40:32 PM / 03:42:27 PM :: 00:01:55 :: 00:13:31</t>
  </si>
  <si>
    <t>2/28/2022 :: 01:52:34 PM / 02:44:52 PM :: 00:52:18 :: 00:04:52</t>
  </si>
  <si>
    <t>3/7/2022 :: 01:41:56 PM / 02:06:07 PM :: 00:24:11 :: 00:58:35</t>
  </si>
  <si>
    <t>2/28/2022 :: 03:18:50 PM / 03:26:13 PM :: 00:07:23 :: 00:33:58</t>
  </si>
  <si>
    <t>3/10/2022 :: 03:48:41 PM / 03:51:45 PM :: 00:03:04 :: 00:06:14</t>
  </si>
  <si>
    <t>3/3/2022 :: 03:24:33 PM / 03:28:31 PM :: 00:03:58 :: 00:21:44</t>
  </si>
  <si>
    <t>3/10/2022 :: 03:21:30 PM / 03:27:01 PM :: 00:05:31 :: 01:53:34</t>
  </si>
  <si>
    <t>2/25/2022 :: 01:19:57 PM / 01:53:29 PM :: 00:33:32 :: 00:25:27</t>
  </si>
  <si>
    <t>3/4/2022 :: 01:18:03 PM / 01:35:23 PM :: 00:17:20 :: 00:31:26</t>
  </si>
  <si>
    <t>3/11/2022 :: 11:36:20 AM / 11:42:14 AM :: 00:05:54 :: 00:16:40</t>
  </si>
  <si>
    <t>3/1/2022 :: 12:44:16 PM / 12:53:13 PM :: 00:08:57 :: 00:01:52</t>
  </si>
  <si>
    <t>3/1/2022 :: 12:41:59 PM / 12:42:24 PM :: 00:00:25 :: 00:08:39</t>
  </si>
  <si>
    <t>2/28/2022 :: 03:53:23 PM / 03:53:40 PM :: 00:00:17 :: 00:27:10</t>
  </si>
  <si>
    <t>3/7/2022 :: 03:53:17 PM / 03:53:45 PM :: 00:00:28 :: 01:47:10</t>
  </si>
  <si>
    <t>2/28/2022 :: 03:53:45 PM / 03:54:13 PM :: 00:00:28 :: 00:00:05</t>
  </si>
  <si>
    <t>3/7/2022 :: 04:12:20 PM / 04:15:56 PM :: 00:03:36 :: 00:18:35</t>
  </si>
  <si>
    <t>2/25/2022 :: 02:21:57 PM / 02:23:21 PM :: 00:01:24 :: 00:28:28</t>
  </si>
  <si>
    <t>3/4/2022 :: 02:04:49 PM / 02:09:18 PM :: 00:04:29 :: 00:10:31</t>
  </si>
  <si>
    <t>3/11/2022 :: 12:06:58 PM / 12:12:45 PM :: 00:05:47 :: 00:24:44</t>
  </si>
  <si>
    <t>2/25/2022 :: 02:23:44 PM / 02:39:59 PM :: 00:16:15 :: 00:00:23</t>
  </si>
  <si>
    <t>3/4/2022 :: 02:12:21 PM / 03:02:22 PM :: 00:50:01 :: 00:03:03</t>
  </si>
  <si>
    <t>3/11/2022 :: 12:25:16 PM / 12:25:49 PM :: 00:00:33 :: 00:12:31</t>
  </si>
  <si>
    <t>3/11/2022 :: 12:26:05 PM / 12:26:14 PM :: 00:00:09 :: 00:00:16</t>
  </si>
  <si>
    <t>3/11/2022 :: 12:26:23 PM / 12:26:35 PM :: 00:00:12 :: 00:00:09</t>
  </si>
  <si>
    <t>3/1/2022 :: 01:48:59 PM / 02:03:58 PM :: 00:14:59 :: 00:00:03</t>
  </si>
  <si>
    <t>3/8/2022 :: 01:11:47 PM / 01:25:43 PM :: 00:13:56 :: 00:50:49</t>
  </si>
  <si>
    <t>3/8/2022 :: 01:26:40 PM / 01:36:53 PM :: 00:10:13 :: 00:00:57</t>
  </si>
  <si>
    <t>3/1/2022 :: 02:04:04 PM / 02:12:23 PM :: 00:08:19 :: 00:00:06</t>
  </si>
  <si>
    <t>3/1/2022 :: 01:33:26 PM / 01:48:56 PM :: 00:15:30 :: 00:27:20</t>
  </si>
  <si>
    <t>3/8/2022 :: 01:37:19 PM / 01:37:36 PM :: 00:00:17 :: 00:00:26</t>
  </si>
  <si>
    <t>3/1/2022 :: 02:12:28 PM / 02:21:52 PM :: 00:09:24 :: 00:00:05</t>
  </si>
  <si>
    <t>3/1/2022 :: 02:44:36 PM / 02:46:38 PM :: 00:02:02 :: 00:22:44</t>
  </si>
  <si>
    <t>3/8/2022 :: 01:54:39 PM / 02:10:23 PM :: 00:15:44 :: 00:17:03</t>
  </si>
  <si>
    <t>3/1/2022 :: 09:55:42 AM / 09:55:48 AM :: 00:00:06 :: 17:57:51</t>
  </si>
  <si>
    <t>3/8/2022 :: 08:15:14 AM / 08:20:14 AM :: 00:05:00 :: 16:47:36</t>
  </si>
  <si>
    <t>3/1/2022 :: 09:55:50 AM / 09:55:57 AM :: 00:00:07 :: 00:00:02</t>
  </si>
  <si>
    <t>3/8/2022 :: 08:35:55 AM / 08:39:05 AM :: 00:03:10 :: 00:15:41</t>
  </si>
  <si>
    <t>3/1/2022 :: 10:11:13 AM / 10:20:24 AM :: 00:09:11 :: 00:00:03</t>
  </si>
  <si>
    <t>3/8/2022 :: 08:50:20 AM / 08:57:02 AM :: 00:06:42 :: 00:00:15</t>
  </si>
  <si>
    <t>2/25/2022 :: 09:40:38 AM / 09:41:22 AM :: 00:00:44 :: 00:00:00</t>
  </si>
  <si>
    <t>3/11/2022 :: 07:16:09 AM / 07:16:34 AM :: 00:00:25 :: 17:16:26</t>
  </si>
  <si>
    <t>2/28/2022 :: 10:00:19 AM / 10:00:27 AM :: 00:00:08 :: 17:45:22</t>
  </si>
  <si>
    <t>3/7/2022 :: 08:41:58 AM / 08:56:44 AM :: 00:14:46 :: 16:09:58</t>
  </si>
  <si>
    <t>3/1/2022 :: 09:56:01 AM / 10:11:10 AM :: 00:15:09 :: 00:00:04</t>
  </si>
  <si>
    <t>3/8/2022 :: 08:39:08 AM / 08:50:05 AM :: 00:10:57 :: 00:00:03</t>
  </si>
  <si>
    <t>3/3/2022 :: 08:34:28 AM / 08:34:36 AM :: 00:00:08 :: 18:16:05</t>
  </si>
  <si>
    <t>3/10/2022 :: 08:25:45 AM / 08:44:23 AM :: 00:18:38 :: 18:22:49</t>
  </si>
  <si>
    <t>2/25/2022 :: 09:41:26 AM / 09:41:57 AM :: 00:00:31 :: 00:00:04</t>
  </si>
  <si>
    <t>3/4/2022 :: 08:43:12 AM / 08:54:00 AM :: 00:10:48 :: 18:00:49</t>
  </si>
  <si>
    <t>3/11/2022 :: 07:56:04 AM / 08:00:08 AM :: 00:04:04 :: 00:39:30</t>
  </si>
  <si>
    <t>2/28/2022 :: 10:00:29 AM / 10:00:59 AM :: 00:00:30 :: 00:00:02</t>
  </si>
  <si>
    <t>3/7/2022 :: 09:13:04 AM / 09:24:55 AM :: 00:11:51 :: 00:16:20</t>
  </si>
  <si>
    <t>3/1/2022 :: 10:20:29 AM / 10:44:18 AM :: 00:23:49 :: 00:00:05</t>
  </si>
  <si>
    <t>3/8/2022 :: 09:56:06 AM / 09:56:12 AM :: 00:00:06 :: 00:59:04</t>
  </si>
  <si>
    <t>3/2/2022 :: 08:55:11 AM / 08:55:21 AM :: 00:00:10 :: 18:39:21</t>
  </si>
  <si>
    <t>3/9/2022 :: 08:43:17 AM / 08:47:05 AM :: 00:03:48 :: 19:30:55</t>
  </si>
  <si>
    <t>2/25/2022 :: 09:42:10 AM / 09:42:27 AM :: 00:00:17 :: 00:00:13</t>
  </si>
  <si>
    <t>3/4/2022 :: 08:54:02 AM / 09:06:09 AM :: 00:12:07 :: 00:00:02</t>
  </si>
  <si>
    <t>3/11/2022 :: 08:07:56 AM / 08:14:15 AM :: 00:06:19 :: 00:03:32</t>
  </si>
  <si>
    <t>3/3/2022 :: 08:34:38 AM / 08:34:45 AM :: 00:00:07 :: 00:00:02</t>
  </si>
  <si>
    <t>3/10/2022 :: 08:44:25 AM / 08:45:46 AM :: 00:01:21 :: 00:00:02</t>
  </si>
  <si>
    <t>2/25/2022 :: 09:42:34 AM / 09:43:11 AM :: 00:00:37 :: 00:00:07</t>
  </si>
  <si>
    <t>3/4/2022 :: 09:06:14 AM / 09:10:58 AM :: 00:04:44 :: 00:00:05</t>
  </si>
  <si>
    <t>3/11/2022 :: 08:00:13 AM / 08:04:24 AM :: 00:04:11 :: 00:00:05</t>
  </si>
  <si>
    <t>2/28/2022 :: 10:01:02 AM / 10:01:19 AM :: 00:00:17 :: 00:00:03</t>
  </si>
  <si>
    <t>3/7/2022 :: 09:24:57 AM / 09:33:03 AM :: 00:08:06 :: 00:00:02</t>
  </si>
  <si>
    <t>3/2/2022 :: 09:14:59 AM / 09:18:18 AM :: 00:03:19 :: 00:19:38</t>
  </si>
  <si>
    <t>3/2/2022 :: 09:18:22 AM / 09:32:28 AM :: 00:14:06 :: 00:00:04</t>
  </si>
  <si>
    <t>3/9/2022 :: 08:47:14 AM / 09:19:00 AM :: 00:31:46 :: 00:00:09</t>
  </si>
  <si>
    <t>2/28/2022 :: 10:01:22 AM / 10:01:38 AM :: 00:00:16 :: 00:00:03</t>
  </si>
  <si>
    <t>3/7/2022 :: 09:51:27 AM / 10:05:05 AM :: 00:13:38 :: 00:18:24</t>
  </si>
  <si>
    <t>2/25/2022 :: 09:43:16 AM / 09:51:50 AM :: 00:08:34 :: 00:00:05</t>
  </si>
  <si>
    <t>3/4/2022 :: 09:11:01 AM / 09:46:25 AM :: 00:35:24 :: 00:00:03</t>
  </si>
  <si>
    <t>3/11/2022 :: 08:14:19 AM / 08:42:47 AM :: 00:28:28 :: 00:00:04</t>
  </si>
  <si>
    <t>3/2/2022 :: 09:32:30 AM / 09:39:27 AM :: 00:06:57 :: 00:00:02</t>
  </si>
  <si>
    <t>3/9/2022 :: 09:19:02 AM / 09:29:03 AM :: 00:10:01 :: 00:00:02</t>
  </si>
  <si>
    <t>3/3/2022 :: 08:34:46 AM / 08:44:22 AM :: 00:09:36 :: 00:00:01</t>
  </si>
  <si>
    <t>3/10/2022 :: 08:45:48 AM / 09:00:31 AM :: 00:14:43 :: 00:00:02</t>
  </si>
  <si>
    <t>3/9/2022 :: 09:29:05 AM / 09:33:36 AM :: 00:04:31 :: 00:00:02</t>
  </si>
  <si>
    <t>3/2/2022 :: 09:44:44 AM / 10:06:34 AM :: 00:21:50 :: 00:05:17</t>
  </si>
  <si>
    <t>3/9/2022 :: 09:33:39 AM / 09:58:48 AM :: 00:25:09 :: 00:00:03</t>
  </si>
  <si>
    <t>3/3/2022 :: 09:05:28 AM / 09:11:07 AM :: 00:05:39 :: 00:21:06</t>
  </si>
  <si>
    <t>3/10/2022 :: 09:00:37 AM / 09:16:30 AM :: 00:15:53 :: 00:00:06</t>
  </si>
  <si>
    <t>2/25/2022 :: 09:51:52 AM / 11:36:32 AM :: 01:44:40 :: 00:00:02</t>
  </si>
  <si>
    <t>3/11/2022 :: 08:42:48 AM / 08:53:58 AM :: 00:11:10 :: 00:00:01</t>
  </si>
  <si>
    <t>3/1/2022 :: 10:44:52 AM / 10:55:49 AM :: 00:10:57 :: 00:00:02</t>
  </si>
  <si>
    <t>3/8/2022 :: 09:56:18 AM / 10:08:00 AM :: 00:11:42 :: 00:00:06</t>
  </si>
  <si>
    <t>3/4/2022 :: 09:46:26 AM / 09:54:11 AM :: 00:07:45 :: 00:00:01</t>
  </si>
  <si>
    <t>3/3/2022 :: 09:11:09 AM / 09:17:15 AM :: 00:06:06 :: 00:00:02</t>
  </si>
  <si>
    <t>3/10/2022 :: 09:24:23 AM / 09:40:32 AM :: 00:16:09 :: 00:07:53</t>
  </si>
  <si>
    <t>2/25/2022 :: 11:36:35 AM / 11:36:48 AM :: 00:00:13 :: 00:00:03</t>
  </si>
  <si>
    <t>3/11/2022 :: 08:54:00 AM / 09:04:53 AM :: 00:10:53 :: 00:00:02</t>
  </si>
  <si>
    <t>3/4/2022 :: 09:54:13 AM / 10:03:07 AM :: 00:08:54 :: 00:00:02</t>
  </si>
  <si>
    <t>3/3/2022 :: 09:17:17 AM / 09:22:37 AM :: 00:05:20 :: 00:00:02</t>
  </si>
  <si>
    <t>3/10/2022 :: 09:40:34 AM / 09:40:41 AM :: 00:00:07 :: 00:00:02</t>
  </si>
  <si>
    <t>2/25/2022 :: 11:36:51 AM / 11:37:18 AM :: 00:00:27 :: 00:00:03</t>
  </si>
  <si>
    <t>3/4/2022 :: 10:03:09 AM / 10:12:56 AM :: 00:09:47 :: 00:00:02</t>
  </si>
  <si>
    <t>3/11/2022 :: 09:04:54 AM / 09:19:08 AM :: 00:14:14 :: 00:00:01</t>
  </si>
  <si>
    <t>3/1/2022 :: 10:55:53 AM / 11:03:09 AM :: 00:07:16 :: 00:00:04</t>
  </si>
  <si>
    <t>3/1/2022 :: 11:09:29 AM / 11:31:52 AM :: 00:22:23 :: 00:00:03</t>
  </si>
  <si>
    <t>3/8/2022 :: 10:08:02 AM / 10:14:35 AM :: 00:06:33 :: 00:00:02</t>
  </si>
  <si>
    <t>3/3/2022 :: 09:22:40 AM / 09:30:03 AM :: 00:07:23 :: 00:00:03</t>
  </si>
  <si>
    <t>3/10/2022 :: 09:40:43 AM / 09:44:55 AM :: 00:04:12 :: 00:00:02</t>
  </si>
  <si>
    <t>3/1/2022 :: 11:31:54 AM / 11:32:00 AM :: 00:00:06 :: 00:00:02</t>
  </si>
  <si>
    <t>3/8/2022 :: 10:33:40 AM / 10:33:46 AM :: 00:00:06 :: 00:00:05</t>
  </si>
  <si>
    <t>3/4/2022 :: 10:12:59 AM / 10:17:13 AM :: 00:04:14 :: 00:00:03</t>
  </si>
  <si>
    <t>3/7/2022 :: 10:48:30 AM / 11:07:11 AM :: 00:18:41 :: 00:00:07</t>
  </si>
  <si>
    <t>3/1/2022 :: 11:32:02 AM / 11:32:08 AM :: 00:00:06 :: 00:00:02</t>
  </si>
  <si>
    <t>3/8/2022 :: 10:33:47 AM / 10:38:55 AM :: 00:05:08 :: 00:00:01</t>
  </si>
  <si>
    <t>3/10/2022 :: 09:44:58 AM / 09:57:34 AM :: 00:12:36 :: 00:00:03</t>
  </si>
  <si>
    <t>3/1/2022 :: 11:32:10 AM / 11:35:33 AM :: 00:03:23 :: 00:00:02</t>
  </si>
  <si>
    <t>3/8/2022 :: 10:38:57 AM / 10:43:21 AM :: 00:04:24 :: 00:00:02</t>
  </si>
  <si>
    <t>3/1/2022 :: 11:35:41 AM / 11:48:11 AM :: 00:12:30 :: 00:00:08</t>
  </si>
  <si>
    <t>3/8/2022 :: 10:43:24 AM / 10:54:27 AM :: 00:11:03 :: 00:00:03</t>
  </si>
  <si>
    <t>3/8/2022 :: 11:33:25 AM / 11:33:35 AM :: 00:00:10 :: 00:22:34</t>
  </si>
  <si>
    <t>3/1/2022 :: 11:48:14 AM / 11:48:19 AM :: 00:00:05 :: 00:00:03</t>
  </si>
  <si>
    <t>2/28/2022 :: 11:36:10 AM / 11:36:17 AM :: 00:00:07 :: 00:58:46</t>
  </si>
  <si>
    <t>3/7/2022 :: 11:37:51 AM / 12:13:19 PM :: 00:35:28 :: 00:30:40</t>
  </si>
  <si>
    <t>2/28/2022 :: 11:36:23 AM / 11:36:35 AM :: 00:00:12 :: 00:00:06</t>
  </si>
  <si>
    <t>3/8/2022 :: 11:47:28 AM / 11:47:48 AM :: 00:00:20 :: 00:00:05</t>
  </si>
  <si>
    <t>3/2/2022 :: 11:06:45 AM / 11:13:09 AM :: 00:06:24 :: 00:00:04</t>
  </si>
  <si>
    <t>3/2/2022 :: 10:06:37 AM / 10:23:33 AM :: 00:16:56 :: 00:00:03</t>
  </si>
  <si>
    <t>3/9/2022 :: 09:58:50 AM / 10:19:29 AM :: 00:20:39 :: 00:00:02</t>
  </si>
  <si>
    <t>3/3/2022 :: 09:30:04 AM / 09:45:28 AM :: 00:15:24 :: 00:00:01</t>
  </si>
  <si>
    <t>2/28/2022 :: 11:38:25 AM / 12:22:25 PM :: 00:44:00 :: 00:01:50</t>
  </si>
  <si>
    <t>3/7/2022 :: 12:14:17 PM / 12:55:29 PM :: 00:41:12 :: 00:00:58</t>
  </si>
  <si>
    <t>3/3/2022 :: 09:45:31 AM / 09:59:57 AM :: 00:14:26 :: 00:00:03</t>
  </si>
  <si>
    <t>3/10/2022 :: 09:57:36 AM / 09:57:42 AM :: 00:00:06 :: 00:00:02</t>
  </si>
  <si>
    <t>2/25/2022 :: 11:37:22 AM / 11:37:33 AM :: 00:00:11 :: 00:00:04</t>
  </si>
  <si>
    <t>3/4/2022 :: 10:17:15 AM / 10:37:22 AM :: 00:20:07 :: 00:00:02</t>
  </si>
  <si>
    <t>3/11/2022 :: 09:19:09 AM / 09:45:27 AM :: 00:26:18 :: 00:00:01</t>
  </si>
  <si>
    <t>2/28/2022 :: 12:22:27 PM / 12:27:39 PM :: 00:05:12 :: 00:00:02</t>
  </si>
  <si>
    <t>3/7/2022 :: 12:55:32 PM / 01:04:45 PM :: 00:09:13 :: 00:00:03</t>
  </si>
  <si>
    <t>3/9/2022 :: 10:33:53 AM / 10:40:39 AM :: 00:06:46 :: 00:00:02</t>
  </si>
  <si>
    <t>2/25/2022 :: 11:37:36 AM / 11:37:49 AM :: 00:00:13 :: 00:00:03</t>
  </si>
  <si>
    <t>3/11/2022 :: 09:45:29 AM / 10:27:24 AM :: 00:41:55 :: 00:00:02</t>
  </si>
  <si>
    <t>3/3/2022 :: 10:00:00 AM / 10:11:53 AM :: 00:11:53 :: 00:00:03</t>
  </si>
  <si>
    <t>3/10/2022 :: 09:57:48 AM / 10:07:56 AM :: 00:10:08 :: 00:00:06</t>
  </si>
  <si>
    <t>2/25/2022 :: 11:37:52 AM / 11:38:15 AM :: 00:00:23 :: 00:00:03</t>
  </si>
  <si>
    <t>3/4/2022 :: 10:37:23 AM / 11:11:59 AM :: 00:34:36 :: 00:00:01</t>
  </si>
  <si>
    <t>3/11/2022 :: 10:27:26 AM / 10:40:09 AM :: 00:12:43 :: 00:00:02</t>
  </si>
  <si>
    <t>3/9/2022 :: 10:58:58 AM / 11:22:34 AM :: 00:23:36 :: 00:00:05</t>
  </si>
  <si>
    <t>3/3/2022 :: 10:11:57 AM / 10:27:42 AM :: 00:15:45 :: 00:00:04</t>
  </si>
  <si>
    <t>3/10/2022 :: 10:07:59 AM / 10:45:00 AM :: 00:37:01 :: 00:00:03</t>
  </si>
  <si>
    <t>2/25/2022 :: 11:39:01 AM / 11:40:11 AM :: 00:01:10 :: 00:00:03</t>
  </si>
  <si>
    <t>3/4/2022 :: 11:12:01 AM / 11:20:35 AM :: 00:08:34 :: 00:00:02</t>
  </si>
  <si>
    <t>3/11/2022 :: 10:40:10 AM / 10:49:30 AM :: 00:09:20 :: 00:00:01</t>
  </si>
  <si>
    <t>3/2/2022 :: 11:48:11 AM / 12:02:27 PM :: 00:14:16 :: 00:00:06</t>
  </si>
  <si>
    <t>3/9/2022 :: 11:22:37 AM / 11:28:47 AM :: 00:06:10 :: 00:00:03</t>
  </si>
  <si>
    <t>3/7/2022 :: 01:04:46 PM / 01:11:30 PM :: 00:06:44 :: 00:00:01</t>
  </si>
  <si>
    <t>2/25/2022 :: 12:16:34 PM / 12:16:47 PM :: 00:00:13 :: 00:36:23</t>
  </si>
  <si>
    <t>3/4/2022 :: 11:40:54 AM / 11:44:06 AM :: 00:03:12 :: 00:13:03</t>
  </si>
  <si>
    <t>3/11/2022 :: 11:07:36 AM / 11:10:07 AM :: 00:02:31 :: 00:18:06</t>
  </si>
  <si>
    <t>2/28/2022 :: 12:34:49 PM / 01:07:50 PM :: 00:33:01 :: 00:00:02</t>
  </si>
  <si>
    <t>3/7/2022 :: 01:11:32 PM / 01:34:08 PM :: 00:22:36 :: 00:00:02</t>
  </si>
  <si>
    <t>3/2/2022 :: 11:00:42 AM / 11:06:41 AM :: 00:05:59 :: 00:28:34</t>
  </si>
  <si>
    <t>3/9/2022 :: 10:40:44 AM / 10:58:53 AM :: 00:18:09 :: 00:00:05</t>
  </si>
  <si>
    <t>3/3/2022 :: 10:27:44 AM / 10:46:52 AM :: 00:19:08 :: 00:00:02</t>
  </si>
  <si>
    <t>3/8/2022 :: 12:00:45 PM / 12:07:16 PM :: 00:06:31 :: 00:00:14</t>
  </si>
  <si>
    <t>3/9/2022 :: 11:28:54 AM / 12:09:15 PM :: 00:40:21 :: 00:00:07</t>
  </si>
  <si>
    <t>3/3/2022 :: 10:46:56 AM / 10:56:48 AM :: 00:09:52 :: 00:00:04</t>
  </si>
  <si>
    <t>3/10/2022 :: 10:46:11 AM / 11:11:35 AM :: 00:25:24 :: 00:01:11</t>
  </si>
  <si>
    <t>2/25/2022 :: 12:16:50 PM / 12:17:20 PM :: 00:00:30 :: 00:00:03</t>
  </si>
  <si>
    <t>3/4/2022 :: 11:44:09 AM / 11:54:24 AM :: 00:10:15 :: 00:00:03</t>
  </si>
  <si>
    <t>3/11/2022 :: 11:14:52 AM / 11:19:36 AM :: 00:04:44 :: 00:00:09</t>
  </si>
  <si>
    <t>3/7/2022 :: 01:34:19 PM / 01:42:28 PM :: 00:08:09 :: 00:00:11</t>
  </si>
  <si>
    <t>3/2/2022 :: 11:13:17 AM / 11:25:20 AM :: 00:12:03 :: 00:00:08</t>
  </si>
  <si>
    <t>3/9/2022 :: 11:31:52 AM / 11:38:35 AM :: 00:06:43 :: 23:22:37</t>
  </si>
  <si>
    <t>3/9/2022 :: 11:38:37 AM / 11:45:37 AM :: 00:07:00 :: 00:00:02</t>
  </si>
  <si>
    <t>2/28/2022 :: 01:23:42 PM / 01:24:01 PM :: 00:00:19 :: 00:15:52</t>
  </si>
  <si>
    <t>3/7/2022 :: 01:42:31 PM / 01:50:26 PM :: 00:07:55 :: 00:00:03</t>
  </si>
  <si>
    <t>3/7/2022 :: 01:50:28 PM / 01:50:38 PM :: 00:00:10 :: 00:00:02</t>
  </si>
  <si>
    <t>3/3/2022 :: 10:56:53 AM / 11:17:38 AM :: 00:20:45 :: 00:00:05</t>
  </si>
  <si>
    <t>3/10/2022 :: 11:11:37 AM / 11:31:35 AM :: 00:19:58 :: 00:00:02</t>
  </si>
  <si>
    <t>2/25/2022 :: 12:17:25 PM / 12:17:51 PM :: 00:00:26 :: 00:00:05</t>
  </si>
  <si>
    <t>3/4/2022 :: 12:00:07 PM / 12:04:54 PM :: 00:04:47 :: 00:05:43</t>
  </si>
  <si>
    <t>3/11/2022 :: 11:19:42 AM / 11:28:41 AM :: 00:08:59 :: 00:00:06</t>
  </si>
  <si>
    <t>2/28/2022 :: 01:24:18 PM / 01:34:50 PM :: 00:10:32 :: 00:00:17</t>
  </si>
  <si>
    <t>3/7/2022 :: 01:50:46 PM / 02:01:45 PM :: 00:10:59 :: 00:00:08</t>
  </si>
  <si>
    <t>3/2/2022 :: 11:28:10 AM / 11:42:03 AM :: 00:13:53 :: 00:00:05</t>
  </si>
  <si>
    <t>3/9/2022 :: 12:09:30 PM / 12:15:24 PM :: 00:05:54 :: 00:00:04</t>
  </si>
  <si>
    <t>3/3/2022 :: 11:17:40 AM / 11:21:09 AM :: 00:03:29 :: 00:00:02</t>
  </si>
  <si>
    <t>3/10/2022 :: 11:58:59 AM / 12:11:01 PM :: 00:12:02 :: 00:00:04</t>
  </si>
  <si>
    <t>2/25/2022 :: 12:38:37 PM / 02:29:40 PM :: 01:51:03 :: 00:20:10</t>
  </si>
  <si>
    <t>3/4/2022 :: 12:37:24 PM / 12:46:10 PM :: 00:08:46 :: 00:04:15</t>
  </si>
  <si>
    <t>3/11/2022 :: 11:52:10 AM / 12:06:22 PM :: 00:14:12 :: 00:23:29</t>
  </si>
  <si>
    <t>3/2/2022 :: 12:02:33 PM / 12:14:35 PM :: 00:12:02 :: 00:00:06</t>
  </si>
  <si>
    <t>3/9/2022 :: 12:15:28 PM / 12:32:32 PM :: 00:17:04 :: 00:00:04</t>
  </si>
  <si>
    <t>3/2/2022 :: 12:14:40 PM / 12:27:47 PM :: 00:13:07 :: 00:00:05</t>
  </si>
  <si>
    <t>3/2/2022 :: 12:27:48 PM / 12:40:16 PM :: 00:12:28 :: 00:00:01</t>
  </si>
  <si>
    <t>3/9/2022 :: 12:32:34 PM / 12:56:59 PM :: 00:24:25 :: 00:00:02</t>
  </si>
  <si>
    <t>2/25/2022 :: 04:10:56 PM / 04:11:13 PM :: 00:00:17 :: 00:41:19</t>
  </si>
  <si>
    <t>2/25/2022 :: 04:14:42 PM / 04:14:57 PM :: 00:00:15 :: 00:03:29</t>
  </si>
  <si>
    <t>3/4/2022 :: 12:51:20 PM / 01:03:47 PM :: 00:12:27 :: 00:00:03</t>
  </si>
  <si>
    <t>3/11/2022 :: 12:06:24 PM / 12:21:34 PM :: 00:15:10 :: 00:00:02</t>
  </si>
  <si>
    <t>3/7/2022 :: 02:21:15 PM / 02:27:14 PM :: 00:05:59 :: 00:19:30</t>
  </si>
  <si>
    <t>3/2/2022 :: 12:40:19 PM / 12:52:58 PM :: 00:12:39 :: 00:00:03</t>
  </si>
  <si>
    <t>3/3/2022 :: 11:34:21 AM / 11:53:32 AM :: 00:19:11 :: 00:13:12</t>
  </si>
  <si>
    <t>3/10/2022 :: 12:25:18 PM / 12:39:33 PM :: 00:14:15 :: 00:05:52</t>
  </si>
  <si>
    <t>2/25/2022 :: 02:29:48 PM / 02:30:01 PM :: 00:00:13 :: 00:00:08</t>
  </si>
  <si>
    <t>3/4/2022 :: 01:03:49 PM / 01:45:02 PM :: 00:41:13 :: 00:00:02</t>
  </si>
  <si>
    <t>3/11/2022 :: 12:21:41 PM / 12:50:57 PM :: 00:29:16 :: 00:00:07</t>
  </si>
  <si>
    <t>3/2/2022 :: 12:53:01 PM / 01:09:39 PM :: 00:16:38 :: 00:00:03</t>
  </si>
  <si>
    <t>3/9/2022 :: 01:01:35 PM / 01:09:10 PM :: 00:07:35 :: 00:04:36</t>
  </si>
  <si>
    <t>2/25/2022 :: 02:30:04 PM / 02:30:22 PM :: 00:00:18 :: 00:00:03</t>
  </si>
  <si>
    <t>3/4/2022 :: 01:45:04 PM / 01:45:10 PM :: 00:00:06 :: 00:00:02</t>
  </si>
  <si>
    <t>3/11/2022 :: 12:50:59 PM / 12:57:13 PM :: 00:06:14 :: 00:00:02</t>
  </si>
  <si>
    <t>3/3/2022 :: 11:53:34 AM / 12:12:41 PM :: 00:19:07 :: 00:00:02</t>
  </si>
  <si>
    <t>3/10/2022 :: 12:39:36 PM / 12:51:36 PM :: 00:12:00 :: 00:00:03</t>
  </si>
  <si>
    <t>2/28/2022 :: 02:24:59 PM / 03:31:58 PM :: 01:06:59 :: 00:00:06</t>
  </si>
  <si>
    <t>3/7/2022 :: 02:27:16 PM / 02:36:23 PM :: 00:09:07 :: 00:00:02</t>
  </si>
  <si>
    <t>3/1/2022 :: 12:10:44 PM / 12:18:49 PM :: 00:08:05 :: 00:00:01</t>
  </si>
  <si>
    <t>3/4/2022 :: 01:45:13 PM / 01:54:06 PM :: 00:08:53 :: 00:00:03</t>
  </si>
  <si>
    <t>2/25/2022 :: 12:18:20 PM / 12:18:27 PM :: 00:00:07 :: 00:00:29</t>
  </si>
  <si>
    <t>2/28/2022 :: 10:37:07 AM / 10:37:14 AM :: 00:00:07 :: 00:00:06</t>
  </si>
  <si>
    <t>3/7/2022 :: 10:34:19 AM / 10:48:09 AM :: 00:13:50 :: 00:29:14</t>
  </si>
  <si>
    <t>3/3/2022 :: 01:51:08 PM / 02:42:23 PM :: 00:51:15 :: 00:00:34</t>
  </si>
  <si>
    <t>3/9/2022 :: 01:09:12 PM / 01:20:56 PM :: 00:11:44 :: 00:00:02</t>
  </si>
  <si>
    <t>3/3/2022 :: 12:39:08 PM / 12:45:41 PM :: 00:06:33 :: 00:00:04</t>
  </si>
  <si>
    <t>3/11/2022 :: 11:10:15 AM / 11:14:43 AM :: 00:04:28 :: 00:00:08</t>
  </si>
  <si>
    <t>2/28/2022 :: 10:37:16 AM / 10:37:24 AM :: 00:00:08 :: 00:00:02</t>
  </si>
  <si>
    <t>3/7/2022 :: 10:48:12 AM / 10:48:23 AM :: 00:00:11 :: 00:00:03</t>
  </si>
  <si>
    <t>3/3/2022 :: 12:12:53 PM / 12:23:03 PM :: 00:10:10 :: 00:00:12</t>
  </si>
  <si>
    <t>3/10/2022 :: 12:53:15 PM / 01:08:58 PM :: 00:15:43 :: 00:00:17</t>
  </si>
  <si>
    <t>2/25/2022 :: 02:30:25 PM / 02:30:35 PM :: 00:00:10 :: 00:00:03</t>
  </si>
  <si>
    <t>3/11/2022 :: 01:36:35 PM / 02:19:28 PM :: 00:42:53 :: 00:39:22</t>
  </si>
  <si>
    <t>3/4/2022 :: 12:20:41 PM / 12:33:09 PM :: 00:12:28 :: 00:15:47</t>
  </si>
  <si>
    <t>2/25/2022 :: 03:28:58 PM / 03:29:18 PM :: 00:00:20 :: 00:58:09</t>
  </si>
  <si>
    <t>3/11/2022 :: 02:19:30 PM / 02:33:46 PM :: 00:14:16 :: 00:00:02</t>
  </si>
  <si>
    <t>3/7/2022 :: 03:01:32 PM / 03:13:58 PM :: 00:12:26 :: 00:00:01</t>
  </si>
  <si>
    <t>3/4/2022 :: 02:03:28 PM / 02:10:40 PM :: 00:07:12 :: 00:00:06</t>
  </si>
  <si>
    <t>3/7/2022 :: 03:14:00 PM / 03:27:38 PM :: 00:13:38 :: 00:00:02</t>
  </si>
  <si>
    <t>3/2/2022 :: 01:22:12 PM / 01:27:50 PM :: 00:05:38 :: 00:02:31</t>
  </si>
  <si>
    <t>3/3/2022 :: 12:23:05 PM / 12:30:28 PM :: 00:07:23 :: 00:00:02</t>
  </si>
  <si>
    <t>3/9/2022 :: 01:26:19 PM / 01:43:09 PM :: 00:16:50 :: 00:05:23</t>
  </si>
  <si>
    <t>3/3/2022 :: 12:30:30 PM / 12:39:04 PM :: 00:08:34 :: 00:00:02</t>
  </si>
  <si>
    <t>3/10/2022 :: 11:49:21 AM / 11:58:55 AM :: 00:09:34 :: 00:00:08</t>
  </si>
  <si>
    <t>2/25/2022 :: 03:29:19 PM / 03:29:37 PM :: 00:00:18 :: 00:00:01</t>
  </si>
  <si>
    <t>3/4/2022 :: 03:00:13 PM / 03:19:11 PM :: 00:18:58 :: 00:00:02</t>
  </si>
  <si>
    <t>3/11/2022 :: 02:33:48 PM / 02:50:47 PM :: 00:16:59 :: 00:00:02</t>
  </si>
  <si>
    <t>2/28/2022 :: 03:57:20 PM / 03:57:40 PM :: 00:00:20 :: 00:25:22</t>
  </si>
  <si>
    <t>3/1/2022 :: 12:18:51 PM / 12:35:44 PM :: 00:16:53 :: 00:00:02</t>
  </si>
  <si>
    <t>3/8/2022 :: 12:16:44 PM / 12:28:08 PM :: 00:11:24 :: 00:00:08</t>
  </si>
  <si>
    <t>3/3/2022 :: 12:45:48 PM / 12:55:48 PM :: 00:10:00 :: 00:00:07</t>
  </si>
  <si>
    <t>3/10/2022 :: 11:41:56 AM / 11:42:03 AM :: 00:00:07 :: 00:10:21</t>
  </si>
  <si>
    <t>2/28/2022 :: 03:57:42 PM / 03:57:51 PM :: 00:00:09 :: 00:00:02</t>
  </si>
  <si>
    <t>3/1/2022 :: 12:35:46 PM / 12:51:26 PM :: 00:15:40 :: 00:00:02</t>
  </si>
  <si>
    <t>3/8/2022 :: 12:28:09 PM / 12:35:04 PM :: 00:06:55 :: 00:00:01</t>
  </si>
  <si>
    <t>3/11/2022 :: 02:58:03 PM / 03:05:43 PM :: 00:07:40 :: 00:07:16</t>
  </si>
  <si>
    <t>3/1/2022 :: 12:51:28 PM / 01:29:42 PM :: 00:38:14 :: 00:00:02</t>
  </si>
  <si>
    <t>3/8/2022 :: 12:11:34 PM / 12:16:36 PM :: 00:05:02 :: 00:00:05</t>
  </si>
  <si>
    <t>3/3/2022 :: 12:55:50 PM / 01:06:00 PM :: 00:10:10 :: 00:00:02</t>
  </si>
  <si>
    <t>3/10/2022 :: 11:42:04 AM / 11:49:13 AM :: 00:07:09 :: 00:00:01</t>
  </si>
  <si>
    <t>3/3/2022 :: 01:06:01 PM / 01:11:39 PM :: 00:05:38 :: 00:00:01</t>
  </si>
  <si>
    <t>3/3/2022 :: 01:11:41 PM / 01:24:30 PM :: 00:12:49 :: 00:00:02</t>
  </si>
  <si>
    <t>3/10/2022 :: 01:09:04 PM / 01:27:10 PM :: 00:18:06 :: 00:00:06</t>
  </si>
  <si>
    <t>3/10/2022 :: 01:36:19 PM / 01:40:54 PM :: 00:04:35 :: 00:04:56</t>
  </si>
  <si>
    <t>3/3/2022 :: 01:24:32 PM / 01:31:25 PM :: 00:06:53 :: 00:00:02</t>
  </si>
  <si>
    <t>3/10/2022 :: 01:27:12 PM / 01:31:23 PM :: 00:04:11 :: 00:00:02</t>
  </si>
  <si>
    <t>3/4/2022 :: 04:20:26 PM / 04:32:00 PM :: 00:11:34 :: 00:41:00</t>
  </si>
  <si>
    <t>3/9/2022 :: 02:02:49 PM / 02:02:56 PM :: 00:00:07 :: 00:19:40</t>
  </si>
  <si>
    <t>3/1/2022 :: 01:30:37 PM / 01:40:08 PM :: 00:09:31 :: 00:00:13</t>
  </si>
  <si>
    <t>3/8/2022 :: 11:33:43 AM / 11:47:23 AM :: 00:13:40 :: 00:00:08</t>
  </si>
  <si>
    <t>3/1/2022 :: 01:40:10 PM / 01:48:36 PM :: 00:08:26 :: 00:00:02</t>
  </si>
  <si>
    <t>3/1/2022 :: 01:48:38 PM / 01:53:30 PM :: 00:04:52 :: 00:00:02</t>
  </si>
  <si>
    <t>3/8/2022 :: 12:49:18 PM / 01:07:08 PM :: 00:17:50 :: 00:13:23</t>
  </si>
  <si>
    <t>3/1/2022 :: 01:53:32 PM / 01:57:19 PM :: 00:03:47 :: 00:00:02</t>
  </si>
  <si>
    <t>3/3/2022 :: 01:43:35 PM / 01:50:34 PM :: 00:06:59 :: 00:12:10</t>
  </si>
  <si>
    <t>3/10/2022 :: 01:59:37 PM / 01:59:43 PM :: 00:00:06 :: 00:18:43</t>
  </si>
  <si>
    <t>3/8/2022 :: 01:07:10 PM / 01:07:17 PM :: 00:00:07 :: 00:00:02</t>
  </si>
  <si>
    <t>3/1/2022 :: 01:57:21 PM / 01:57:27 PM :: 00:00:06 :: 00:00:02</t>
  </si>
  <si>
    <t>3/1/2022 :: 02:05:29 PM / 02:15:24 PM :: 00:09:55 :: 00:00:03</t>
  </si>
  <si>
    <t>3/8/2022 :: 01:07:21 PM / 01:08:09 PM :: 00:00:48 :: 00:00:04</t>
  </si>
  <si>
    <t>3/1/2022 :: 02:15:25 PM / 02:15:50 PM :: 00:00:25 :: 00:00:01</t>
  </si>
  <si>
    <t>3/10/2022 :: 12:52:49 PM / 12:52:58 PM :: 00:00:09 :: 00:01:13</t>
  </si>
  <si>
    <t>2/25/2022 :: 02:31:46 PM / 02:32:03 PM :: 00:00:17 :: 00:03:24</t>
  </si>
  <si>
    <t>3/4/2022 :: 07:09:33 AM / 07:17:04 AM :: 00:07:31 :: 00:09:40</t>
  </si>
  <si>
    <t>3/11/2022 :: 08:09:34 AM / 08:17:24 AM :: 00:07:50 :: 00:01:15</t>
  </si>
  <si>
    <t>2/25/2022 :: 02:32:06 PM / 02:32:23 PM :: 00:00:17 :: 00:00:03</t>
  </si>
  <si>
    <t>3/4/2022 :: 07:17:06 AM / 07:17:15 AM :: 00:00:09 :: 00:00:02</t>
  </si>
  <si>
    <t>3/11/2022 :: 08:17:27 AM / 08:17:37 AM :: 00:00:10 :: 00:00:03</t>
  </si>
  <si>
    <t>2/28/2022 :: 07:40:23 AM / 07:49:12 AM :: 00:08:49 :: 00:19:04</t>
  </si>
  <si>
    <t>3/10/2022 :: 07:54:23 AM / 07:59:22 AM :: 00:04:59 :: 14:18:04</t>
  </si>
  <si>
    <t>2/28/2022 :: 07:54:45 AM / 08:10:43 AM :: 00:15:58 :: 00:05:33</t>
  </si>
  <si>
    <t>3/7/2022 :: 07:31:28 AM / 07:59:50 AM :: 00:28:22 :: 17:28:31</t>
  </si>
  <si>
    <t>3/7/2022 :: 07:59:53 AM / 08:00:04 AM :: 00:00:11 :: 00:00:03</t>
  </si>
  <si>
    <t>3/3/2022 :: 07:54:34 AM / 08:17:06 AM :: 00:22:32 :: 14:44:34</t>
  </si>
  <si>
    <t>3/10/2022 :: 08:13:57 AM / 08:32:47 AM :: 00:18:50 :: 00:14:35</t>
  </si>
  <si>
    <t>2/28/2022 :: 08:45:38 AM / 08:59:03 AM :: 00:13:25 :: 00:34:55</t>
  </si>
  <si>
    <t>3/7/2022 :: 08:06:32 AM / 08:15:23 AM :: 00:08:51 :: 00:06:28</t>
  </si>
  <si>
    <t>3/2/2022 :: 07:24:46 AM / 07:30:36 AM :: 00:05:50 :: 00:00:03</t>
  </si>
  <si>
    <t>3/2/2022 :: 07:14:45 AM / 07:24:43 AM :: 00:09:58 :: 15:24:08</t>
  </si>
  <si>
    <t>3/9/2022 :: 07:19:33 AM / 07:32:27 AM :: 00:12:54 :: 15:07:17</t>
  </si>
  <si>
    <t>3/3/2022 :: 08:17:08 AM / 08:17:17 AM :: 00:00:09 :: 00:00:02</t>
  </si>
  <si>
    <t>3/10/2022 :: 08:32:49 AM / 08:33:06 AM :: 00:00:17 :: 00:00:02</t>
  </si>
  <si>
    <t>3/3/2022 :: 08:17:19 AM / 08:35:40 AM :: 00:18:21 :: 00:00:02</t>
  </si>
  <si>
    <t>3/10/2022 :: 08:35:34 AM / 08:56:21 AM :: 00:20:47 :: 00:02:28</t>
  </si>
  <si>
    <t>2/28/2022 :: 08:59:08 AM / 09:15:59 AM :: 00:16:51 :: 00:00:05</t>
  </si>
  <si>
    <t>3/7/2022 :: 08:36:07 AM / 08:51:51 AM :: 00:15:44 :: 00:20:44</t>
  </si>
  <si>
    <t>3/2/2022 :: 08:18:07 AM / 08:25:23 AM :: 00:07:16 :: 00:47:31</t>
  </si>
  <si>
    <t>3/3/2022 :: 08:43:48 AM / 08:55:14 AM :: 00:11:26 :: 00:08:08</t>
  </si>
  <si>
    <t>3/10/2022 :: 08:58:45 AM / 09:06:20 AM :: 00:07:35 :: 00:02:24</t>
  </si>
  <si>
    <t>3/10/2022 :: 09:18:50 AM / 09:33:32 AM :: 00:14:42 :: 00:12:30</t>
  </si>
  <si>
    <t>2/28/2022 :: 09:17:39 AM / 09:34:28 AM :: 00:16:49 :: 00:01:40</t>
  </si>
  <si>
    <t>3/7/2022 :: 08:54:22 AM / 09:12:00 AM :: 00:17:38 :: 00:02:31</t>
  </si>
  <si>
    <t>2/25/2022 :: 09:39:26 AM / 09:50:09 AM :: 00:10:43 :: 09:39:26</t>
  </si>
  <si>
    <t>3/11/2022 :: 07:54:24 AM / 08:08:19 AM :: 00:13:55 :: 00:07:32</t>
  </si>
  <si>
    <t>2/28/2022 :: 09:44:16 AM / 09:46:56 AM :: 00:02:40 :: 00:09:48</t>
  </si>
  <si>
    <t>3/7/2022 :: 09:33:25 AM / 09:38:05 AM :: 00:04:40 :: 00:21:25</t>
  </si>
  <si>
    <t>2/25/2022 :: 10:36:04 AM / 10:38:17 AM :: 00:02:13 :: 00:07:45</t>
  </si>
  <si>
    <t>3/4/2022 :: 07:36:14 AM / 07:42:32 AM :: 00:06:18 :: 00:04:07</t>
  </si>
  <si>
    <t>3/11/2022 :: 08:53:49 AM / 08:56:02 AM :: 00:02:13 :: 00:07:19</t>
  </si>
  <si>
    <t>2/28/2022 :: 09:48:05 AM / 09:59:18 AM :: 00:11:13 :: 00:01:09</t>
  </si>
  <si>
    <t>3/7/2022 :: 09:40:26 AM / 09:53:02 AM :: 00:12:36 :: 00:02:21</t>
  </si>
  <si>
    <t>3/1/2022 :: 08:24:16 AM / 08:31:32 AM :: 00:07:16 :: 16:42:52</t>
  </si>
  <si>
    <t>3/8/2022 :: 08:53:58 AM / 08:59:29 AM :: 00:05:31 :: 00:14:43</t>
  </si>
  <si>
    <t>3/1/2022 :: 08:34:53 AM / 08:47:34 AM :: 00:12:41 :: 00:03:21</t>
  </si>
  <si>
    <t>3/8/2022 :: 09:03:25 AM / 09:18:05 AM :: 00:14:40 :: 00:03:56</t>
  </si>
  <si>
    <t>3/10/2022 :: 09:35:40 AM / 09:49:04 AM :: 00:13:24 :: 00:02:08</t>
  </si>
  <si>
    <t>3/8/2022 :: 09:21:38 AM / 09:25:37 AM :: 00:03:59 :: 00:03:33</t>
  </si>
  <si>
    <t>3/3/2022 :: 08:56:56 AM / 09:13:38 AM :: 00:16:42 :: 00:01:42</t>
  </si>
  <si>
    <t>3/10/2022 :: 09:49:05 AM / 10:10:07 AM :: 00:21:02 :: 00:00:01</t>
  </si>
  <si>
    <t>3/2/2022 :: 08:57:49 AM / 08:59:09 AM :: 00:01:20 :: 00:00:03</t>
  </si>
  <si>
    <t>3/9/2022 :: 09:19:36 AM / 09:20:07 AM :: 00:00:31 :: 00:00:04</t>
  </si>
  <si>
    <t>3/3/2022 :: 09:21:54 AM / 09:58:03 AM :: 00:36:09 :: 00:08:16</t>
  </si>
  <si>
    <t>3/10/2022 :: 10:12:59 AM / 10:46:05 AM :: 00:33:06 :: 00:02:52</t>
  </si>
  <si>
    <t>3/1/2022 :: 08:51:17 AM / 09:13:18 AM :: 00:22:01 :: 00:03:43</t>
  </si>
  <si>
    <t>3/8/2022 :: 09:29:45 AM / 09:46:33 AM :: 00:16:48 :: 00:04:08</t>
  </si>
  <si>
    <t>3/2/2022 :: 08:44:09 AM / 08:57:46 AM :: 00:13:37 :: 00:18:46</t>
  </si>
  <si>
    <t>3/9/2022 :: 09:07:59 AM / 09:19:32 AM :: 00:11:33 :: 00:05:47</t>
  </si>
  <si>
    <t>2/28/2022 :: 10:14:39 AM / 10:27:53 AM :: 00:13:14 :: 00:15:21</t>
  </si>
  <si>
    <t>3/7/2022 :: 10:04:45 AM / 10:17:19 AM :: 00:12:34 :: 00:11:43</t>
  </si>
  <si>
    <t>3/2/2022 :: 09:03:53 AM / 09:18:51 AM :: 00:14:58 :: 00:04:44</t>
  </si>
  <si>
    <t>3/2/2022 :: 09:21:33 AM / 09:36:38 AM :: 00:15:05 :: 00:02:42</t>
  </si>
  <si>
    <t>3/9/2022 :: 08:47:48 AM / 09:02:12 AM :: 00:14:24 :: 01:15:21</t>
  </si>
  <si>
    <t>3/2/2022 :: 09:46:42 AM / 09:51:43 AM :: 00:05:01 :: 00:10:04</t>
  </si>
  <si>
    <t>3/2/2022 :: 10:28:10 AM / 10:35:46 AM :: 00:07:36 :: 00:36:27</t>
  </si>
  <si>
    <t>3/9/2022 :: 09:39:50 AM / 09:59:48 AM :: 00:19:58 :: 00:19:43</t>
  </si>
  <si>
    <t>3/9/2022 :: 10:15:06 AM / 10:26:31 AM :: 00:11:25 :: 00:01:22</t>
  </si>
  <si>
    <t>3/3/2022 :: 10:34:08 AM / 10:38:21 AM :: 00:04:13 :: 00:00:07</t>
  </si>
  <si>
    <t>3/10/2022 :: 10:59:29 AM / 11:04:39 AM :: 00:05:10 :: 00:00:02</t>
  </si>
  <si>
    <t>2/28/2022 :: 10:36:55 AM / 10:40:40 AM :: 00:03:45 :: 00:09:02</t>
  </si>
  <si>
    <t>3/7/2022 :: 10:17:22 AM / 10:25:42 AM :: 00:08:20 :: 00:00:03</t>
  </si>
  <si>
    <t>3/1/2022 :: 09:19:10 AM / 09:31:59 AM :: 00:12:49 :: 00:05:52</t>
  </si>
  <si>
    <t>3/8/2022 :: 09:50:33 AM / 10:00:08 AM :: 00:09:35 :: 00:04:00</t>
  </si>
  <si>
    <t>3/2/2022 :: 10:35:49 AM / 10:48:20 AM :: 00:12:31 :: 00:00:03</t>
  </si>
  <si>
    <t>3/2/2022 :: 10:48:22 AM / 10:55:42 AM :: 00:07:20 :: 00:00:02</t>
  </si>
  <si>
    <t>3/9/2022 :: 10:00:34 AM / 10:13:44 AM :: 00:13:10 :: 00:00:46</t>
  </si>
  <si>
    <t>3/3/2022 :: 10:15:08 AM / 10:34:01 AM :: 00:18:53 :: 00:17:05</t>
  </si>
  <si>
    <t>3/10/2022 :: 10:53:08 AM / 10:59:27 AM :: 00:06:19 :: 00:07:03</t>
  </si>
  <si>
    <t>2/25/2022 :: 11:30:56 AM / 11:31:05 AM :: 00:00:09 :: 00:00:03</t>
  </si>
  <si>
    <t>3/4/2022 :: 08:29:36 AM / 08:29:50 AM :: 00:00:14 :: 00:00:06</t>
  </si>
  <si>
    <t>3/11/2022 :: 09:29:30 AM / 09:29:36 AM :: 00:00:06 :: 00:00:09</t>
  </si>
  <si>
    <t>3/1/2022 :: 09:33:33 AM / 09:48:08 AM :: 00:14:35 :: 00:01:34</t>
  </si>
  <si>
    <t>3/8/2022 :: 10:01:14 AM / 10:13:29 AM :: 00:12:15 :: 00:01:06</t>
  </si>
  <si>
    <t>3/2/2022 :: 10:57:32 AM / 11:08:08 AM :: 00:10:36 :: 00:01:50</t>
  </si>
  <si>
    <t>3/9/2022 :: 10:28:13 AM / 10:42:26 AM :: 00:14:13 :: 00:01:42</t>
  </si>
  <si>
    <t>3/1/2022 :: 09:49:33 AM / 09:57:51 AM :: 00:08:18 :: 00:01:25</t>
  </si>
  <si>
    <t>3/8/2022 :: 10:14:49 AM / 10:22:50 AM :: 00:08:01 :: 00:01:20</t>
  </si>
  <si>
    <t>3/3/2022 :: 10:38:24 AM / 10:42:17 AM :: 00:03:53 :: 00:00:03</t>
  </si>
  <si>
    <t>3/10/2022 :: 11:04:42 AM / 11:10:36 AM :: 00:05:54 :: 00:00:03</t>
  </si>
  <si>
    <t>2/25/2022 :: 11:30:45 AM / 11:30:53 AM :: 00:00:08 :: 00:00:04</t>
  </si>
  <si>
    <t>3/4/2022 :: 08:29:52 AM / 08:30:04 AM :: 00:00:12 :: 00:00:02</t>
  </si>
  <si>
    <t>3/11/2022 :: 09:29:39 AM / 09:29:47 AM :: 00:00:08 :: 00:00:03</t>
  </si>
  <si>
    <t>3/1/2022 :: 10:47:16 AM / 10:47:24 AM :: 00:00:08 :: 00:00:05</t>
  </si>
  <si>
    <t>3/8/2022 :: 11:10:25 AM / 11:10:33 AM :: 00:00:08 :: 00:00:06</t>
  </si>
  <si>
    <t>3/2/2022 :: 11:35:09 AM / 11:43:06 AM :: 00:07:57 :: 00:27:01</t>
  </si>
  <si>
    <t>3/9/2022 :: 10:58:34 AM / 11:22:31 AM :: 00:23:57 :: 00:04:27</t>
  </si>
  <si>
    <t>3/7/2022 :: 10:38:08 AM / 10:48:36 AM :: 00:10:28 :: 00:02:41</t>
  </si>
  <si>
    <t>3/2/2022 :: 11:53:00 AM / 12:08:59 PM :: 00:15:59 :: 00:01:18</t>
  </si>
  <si>
    <t>3/9/2022 :: 12:06:19 PM / 12:13:18 PM :: 00:06:59 :: 00:00:03</t>
  </si>
  <si>
    <t>3/3/2022 :: 10:58:27 AM / 11:15:23 AM :: 00:16:56 :: 00:16:10</t>
  </si>
  <si>
    <t>3/10/2022 :: 11:18:10 AM / 11:27:30 AM :: 00:09:20 :: 00:07:34</t>
  </si>
  <si>
    <t>2/28/2022 :: 10:40:42 AM / 10:45:24 AM :: 00:04:42 :: 00:00:02</t>
  </si>
  <si>
    <t>3/7/2022 :: 10:30:19 AM / 10:35:27 AM :: 00:05:08 :: 00:04:37</t>
  </si>
  <si>
    <t>3/2/2022 :: 11:43:10 AM / 11:51:42 AM :: 00:08:32 :: 00:00:04</t>
  </si>
  <si>
    <t>3/9/2022 :: 11:24:44 AM / 11:37:26 AM :: 00:12:42 :: 00:02:13</t>
  </si>
  <si>
    <t>3/9/2022 :: 11:52:25 AM / 12:06:16 PM :: 00:13:51 :: 00:14:59</t>
  </si>
  <si>
    <t>2/25/2022 :: 10:38:22 AM / 11:30:29 AM :: 00:52:07 :: 00:00:05</t>
  </si>
  <si>
    <t>3/4/2022 :: 07:44:51 AM / 08:29:30 AM :: 00:44:39 :: 00:02:19</t>
  </si>
  <si>
    <t>3/11/2022 :: 08:56:05 AM / 09:29:21 AM :: 00:33:16 :: 00:00:03</t>
  </si>
  <si>
    <t>2/25/2022 :: 11:30:31 AM / 11:30:41 AM :: 00:00:10 :: 00:00:02</t>
  </si>
  <si>
    <t>3/4/2022 :: 08:30:11 AM / 08:30:19 AM :: 00:00:08 :: 00:00:07</t>
  </si>
  <si>
    <t>3/11/2022 :: 09:29:51 AM / 09:30:01 AM :: 00:00:10 :: 00:00:04</t>
  </si>
  <si>
    <t>2/28/2022 :: 10:47:45 AM / 11:04:55 AM :: 00:17:10 :: 00:02:21</t>
  </si>
  <si>
    <t>3/7/2022 :: 10:55:13 AM / 11:01:18 AM :: 00:06:05 :: 00:06:37</t>
  </si>
  <si>
    <t>3/1/2022 :: 10:47:26 AM / 10:47:34 AM :: 00:00:08 :: 00:00:02</t>
  </si>
  <si>
    <t>3/8/2022 :: 11:10:36 AM / 11:10:48 AM :: 00:00:12 :: 00:00:03</t>
  </si>
  <si>
    <t>3/2/2022 :: 12:35:37 PM / 12:45:20 PM :: 00:09:43 :: 00:26:38</t>
  </si>
  <si>
    <t>2/25/2022 :: 11:44:44 AM / 11:48:44 AM :: 00:04:00 :: 00:03:06</t>
  </si>
  <si>
    <t>3/11/2022 :: 09:44:03 AM / 09:47:45 AM :: 00:03:42 :: 00:08:27</t>
  </si>
  <si>
    <t>3/10/2022 :: 11:33:13 AM / 11:36:42 AM :: 00:03:29 :: 00:05:43</t>
  </si>
  <si>
    <t>3/3/2022 :: 11:24:07 AM / 11:28:55 AM :: 00:04:48 :: 00:08:44</t>
  </si>
  <si>
    <t>3/3/2022 :: 01:14:08 PM / 01:31:13 PM :: 00:17:05 :: 00:00:05</t>
  </si>
  <si>
    <t>3/10/2022 :: 02:04:44 PM / 02:19:12 PM :: 00:14:28 :: 00:01:16</t>
  </si>
  <si>
    <t>2/28/2022 :: 11:07:33 AM / 11:15:14 AM :: 00:07:41 :: 00:02:38</t>
  </si>
  <si>
    <t>3/7/2022 :: 11:02:48 AM / 11:07:56 AM :: 00:05:08 :: 00:01:30</t>
  </si>
  <si>
    <t>2/25/2022 :: 01:07:38 PM / 01:19:42 PM :: 00:12:04 :: 00:00:03</t>
  </si>
  <si>
    <t>3/4/2022 :: 09:37:28 AM / 09:50:14 AM :: 00:12:46 :: 00:00:04</t>
  </si>
  <si>
    <t>3/11/2022 :: 10:53:27 AM / 11:08:18 AM :: 00:14:51 :: 00:11:53</t>
  </si>
  <si>
    <t>2/28/2022 :: 11:17:18 AM / 11:28:49 AM :: 00:11:31 :: 00:02:04</t>
  </si>
  <si>
    <t>3/7/2022 :: 11:16:04 AM / 11:18:12 AM :: 00:02:08 :: 00:08:08</t>
  </si>
  <si>
    <t>3/1/2022 :: 10:47:36 AM / 10:47:45 AM :: 00:00:09 :: 00:00:02</t>
  </si>
  <si>
    <t>3/8/2022 :: 11:10:50 AM / 11:11:02 AM :: 00:00:12 :: 00:00:02</t>
  </si>
  <si>
    <t>3/10/2022 :: 12:51:38 PM / 01:08:18 PM :: 00:16:40 :: 00:13:16</t>
  </si>
  <si>
    <t>2/25/2022 :: 12:56:23 PM / 01:07:35 PM :: 00:11:12 :: 00:00:04</t>
  </si>
  <si>
    <t>3/4/2022 :: 09:51:53 AM / 10:00:17 AM :: 00:08:24 :: 00:01:39</t>
  </si>
  <si>
    <t>3/11/2022 :: 11:08:20 AM / 11:15:09 AM :: 00:06:49 :: 00:00:02</t>
  </si>
  <si>
    <t>2/25/2022 :: 01:19:45 PM / 01:27:16 PM :: 00:07:31 :: 00:00:03</t>
  </si>
  <si>
    <t>3/4/2022 :: 10:02:13 AM / 10:20:23 AM :: 00:18:10 :: 00:01:56</t>
  </si>
  <si>
    <t>3/11/2022 :: 11:15:15 AM / 11:21:24 AM :: 00:06:09 :: 00:00:06</t>
  </si>
  <si>
    <t>3/11/2022 :: 11:28:45 AM / 11:39:09 AM :: 00:10:24 :: 00:07:21</t>
  </si>
  <si>
    <t>2/25/2022 :: 09:51:51 AM / 09:59:48 AM :: 00:07:57 :: 00:01:42</t>
  </si>
  <si>
    <t>3/4/2022 :: 07:21:54 AM / 07:32:07 AM :: 00:10:13 :: 00:04:39</t>
  </si>
  <si>
    <t>3/11/2022 :: 08:21:14 AM / 08:31:33 AM :: 00:10:19 :: 00:03:37</t>
  </si>
  <si>
    <t>3/9/2022 :: 12:53:51 PM / 01:07:52 PM :: 00:14:01 :: 00:01:56</t>
  </si>
  <si>
    <t>3/4/2022 :: 09:31:44 AM / 09:37:24 AM :: 00:05:40 :: 00:10:24</t>
  </si>
  <si>
    <t>2/28/2022 :: 11:31:30 AM / 11:46:20 AM :: 00:14:50 :: 00:02:41</t>
  </si>
  <si>
    <t>3/7/2022 :: 11:18:14 AM / 11:35:06 AM :: 00:16:52 :: 00:00:02</t>
  </si>
  <si>
    <t>3/2/2022 :: 01:05:42 PM / 01:18:06 PM :: 00:12:24 :: 00:20:22</t>
  </si>
  <si>
    <t>3/9/2022 :: 01:12:27 PM / 01:32:44 PM :: 00:20:17 :: 00:04:35</t>
  </si>
  <si>
    <t>2/25/2022 :: 12:43:33 PM / 12:56:19 PM :: 00:12:46 :: 00:00:11</t>
  </si>
  <si>
    <t>3/4/2022 :: 11:53:28 AM / 12:02:19 PM :: 00:08:51 :: 00:04:16</t>
  </si>
  <si>
    <t>3/11/2022 :: 09:47:51 AM / 09:58:46 AM :: 00:10:55 :: 00:00:06</t>
  </si>
  <si>
    <t>2/28/2022 :: 12:06:20 PM / 12:21:17 PM :: 00:14:57 :: 00:20:00</t>
  </si>
  <si>
    <t>3/7/2022 :: 11:45:18 AM / 12:01:06 PM :: 00:15:48 :: 00:10:12</t>
  </si>
  <si>
    <t>3/1/2022 :: 10:47:47 AM / 10:47:55 AM :: 00:00:08 :: 00:00:02</t>
  </si>
  <si>
    <t>3/8/2022 :: 11:11:04 AM / 11:11:16 AM :: 00:00:12 :: 00:00:02</t>
  </si>
  <si>
    <t>3/10/2022 :: 12:31:24 PM / 12:38:22 PM :: 00:06:58 :: 00:03:40</t>
  </si>
  <si>
    <t>3/10/2022 :: 12:00:09 PM / 12:08:11 PM :: 00:08:02 :: 00:02:47</t>
  </si>
  <si>
    <t>2/25/2022 :: 02:03:07 PM / 02:16:45 PM :: 00:13:38 :: 00:05:13</t>
  </si>
  <si>
    <t>3/11/2022 :: 12:37:39 PM / 12:45:02 PM :: 00:07:23 :: 00:48:58</t>
  </si>
  <si>
    <t>3/2/2022 :: 01:53:35 PM / 02:21:37 PM :: 00:28:02 :: 00:35:29</t>
  </si>
  <si>
    <t>3/9/2022 :: 01:49:49 PM / 02:04:57 PM :: 00:15:08 :: 00:17:05</t>
  </si>
  <si>
    <t>3/7/2022 :: 12:19:15 PM / 12:31:50 PM :: 00:12:35 :: 00:18:09</t>
  </si>
  <si>
    <t>3/3/2022 :: 12:05:20 PM / 12:10:50 PM :: 00:05:30 :: 00:01:39</t>
  </si>
  <si>
    <t>3/10/2022 :: 12:12:03 PM / 12:27:44 PM :: 00:15:41 :: 00:03:52</t>
  </si>
  <si>
    <t>3/3/2022 :: 11:53:52 AM / 12:03:41 PM :: 00:09:49 :: 00:02:06</t>
  </si>
  <si>
    <t>3/10/2022 :: 11:42:06 AM / 11:57:22 AM :: 00:15:16 :: 00:05:24</t>
  </si>
  <si>
    <t>3/1/2022 :: 09:58:07 AM / 10:47:11 AM :: 00:49:04 :: 00:00:16</t>
  </si>
  <si>
    <t>3/8/2022 :: 10:23:29 AM / 11:10:19 AM :: 00:46:50 :: 00:00:39</t>
  </si>
  <si>
    <t>3/3/2022 :: 11:44:38 AM / 11:51:46 AM :: 00:07:08 :: 00:15:43</t>
  </si>
  <si>
    <t>3/1/2022 :: 10:49:57 AM / 10:54:30 AM :: 00:04:33 :: 00:02:02</t>
  </si>
  <si>
    <t>3/8/2022 :: 11:12:58 AM / 11:15:47 AM :: 00:02:49 :: 00:01:42</t>
  </si>
  <si>
    <t>3/9/2022 :: 02:35:17 PM / 02:57:35 PM :: 00:22:18 :: 00:30:20</t>
  </si>
  <si>
    <t>3/3/2022 :: 12:21:12 PM / 12:33:53 PM :: 00:12:41 :: 00:01:37</t>
  </si>
  <si>
    <t>3/10/2022 :: 01:14:49 PM / 01:30:33 PM :: 00:15:44 :: 00:06:31</t>
  </si>
  <si>
    <t>3/3/2022 :: 12:45:06 PM / 12:52:49 PM :: 00:07:43 :: 00:00:02</t>
  </si>
  <si>
    <t>3/10/2022 :: 01:30:35 PM / 01:37:44 PM :: 00:07:09 :: 00:00:02</t>
  </si>
  <si>
    <t>2/28/2022 :: 12:23:20 PM / 12:39:05 PM :: 00:15:45 :: 00:02:03</t>
  </si>
  <si>
    <t>3/7/2022 :: 12:49:16 PM / 01:00:24 PM :: 00:11:08 :: 00:17:26</t>
  </si>
  <si>
    <t>3/2/2022 :: 02:21:39 PM / 02:36:05 PM :: 00:14:26 :: 00:00:02</t>
  </si>
  <si>
    <t>3/9/2022 :: 02:57:38 PM / 03:05:32 PM :: 00:07:54 :: 00:00:03</t>
  </si>
  <si>
    <t>3/3/2022 :: 12:33:56 PM / 12:45:04 PM :: 00:11:08 :: 00:00:03</t>
  </si>
  <si>
    <t>3/2/2022 :: 02:36:07 PM / 02:56:18 PM :: 00:20:11 :: 00:00:02</t>
  </si>
  <si>
    <t>3/9/2022 :: 03:05:34 PM / 03:15:29 PM :: 00:09:55 :: 00:00:02</t>
  </si>
  <si>
    <t>2/28/2022 :: 01:11:36 PM / 01:29:09 PM :: 00:17:33 :: 00:14:30</t>
  </si>
  <si>
    <t>3/7/2022 :: 01:31:17 PM / 01:45:56 PM :: 00:14:39 :: 00:30:53</t>
  </si>
  <si>
    <t>3/3/2022 :: 12:52:53 PM / 01:07:10 PM :: 00:14:17 :: 00:00:04</t>
  </si>
  <si>
    <t>3/10/2022 :: 01:39:28 PM / 01:54:21 PM :: 00:14:53 :: 00:01:44</t>
  </si>
  <si>
    <t>2/28/2022 :: 01:32:41 PM / 01:35:51 PM :: 00:03:10 :: 00:03:32</t>
  </si>
  <si>
    <t>3/7/2022 :: 01:50:24 PM / 01:54:09 PM :: 00:03:45 :: 00:04:28</t>
  </si>
  <si>
    <t>3/1/2022 :: 11:18:25 AM / 11:21:33 AM :: 00:03:08 :: 00:23:55</t>
  </si>
  <si>
    <t>3/8/2022 :: 11:35:22 AM / 11:43:09 AM :: 00:07:47 :: 00:19:35</t>
  </si>
  <si>
    <t>3/3/2022 :: 01:08:46 PM / 01:14:03 PM :: 00:05:17 :: 00:01:36</t>
  </si>
  <si>
    <t>3/10/2022 :: 01:55:27 PM / 02:03:28 PM :: 00:08:01 :: 00:01:06</t>
  </si>
  <si>
    <t>3/4/2022 :: 12:20:09 PM / 12:29:35 PM :: 00:09:26 :: 00:00:07</t>
  </si>
  <si>
    <t>3/1/2022 :: 11:28:32 AM / 11:43:03 AM :: 00:14:31 :: 00:02:47</t>
  </si>
  <si>
    <t>3/8/2022 :: 11:43:11 AM / 11:52:50 AM :: 00:09:39 :: 00:00:02</t>
  </si>
  <si>
    <t>3/10/2022 :: 02:24:01 PM / 02:37:22 PM :: 00:13:21 :: 00:04:49</t>
  </si>
  <si>
    <t>3/2/2022 :: 02:57:54 PM / 03:29:44 PM :: 00:31:50 :: 00:00:48</t>
  </si>
  <si>
    <t>3/9/2022 :: 03:39:21 PM / 03:44:30 PM :: 00:05:09 :: 00:23:52</t>
  </si>
  <si>
    <t>2/28/2022 :: 01:44:02 PM / 02:01:31 PM :: 00:17:29 :: 00:08:11</t>
  </si>
  <si>
    <t>3/7/2022 :: 02:05:06 PM / 02:30:12 PM :: 00:25:06 :: 00:10:57</t>
  </si>
  <si>
    <t>2/25/2022 :: 11:50:44 AM / 12:00:52 PM :: 00:10:08 :: 00:02:00</t>
  </si>
  <si>
    <t>3/4/2022 :: 11:11:24 AM / 11:19:05 AM :: 00:07:41 :: 00:01:50</t>
  </si>
  <si>
    <t>3/11/2022 :: 10:11:53 AM / 10:13:35 AM :: 00:01:42 :: 00:13:07</t>
  </si>
  <si>
    <t>2/25/2022 :: 12:01:54 PM / 12:08:52 PM :: 00:06:58 :: 00:01:02</t>
  </si>
  <si>
    <t>3/4/2022 :: 11:23:53 AM / 11:31:22 AM :: 00:07:29 :: 00:04:48</t>
  </si>
  <si>
    <t>3/11/2022 :: 10:13:44 AM / 10:21:06 AM :: 00:07:22 :: 00:00:09</t>
  </si>
  <si>
    <t>3/9/2022 :: 03:44:33 PM / 03:44:41 PM :: 00:00:08 :: 00:00:03</t>
  </si>
  <si>
    <t>2/25/2022 :: 12:30:47 PM / 12:43:22 PM :: 00:12:35 :: 00:21:55</t>
  </si>
  <si>
    <t>3/4/2022 :: 08:39:54 AM / 08:59:58 AM :: 00:20:04 :: 00:09:35</t>
  </si>
  <si>
    <t>3/11/2022 :: 10:24:04 AM / 10:41:34 AM :: 00:17:30 :: 00:02:58</t>
  </si>
  <si>
    <t>2/28/2022 :: 02:03:22 PM / 02:11:55 PM :: 00:08:33 :: 00:01:51</t>
  </si>
  <si>
    <t>3/7/2022 :: 02:31:31 PM / 02:36:47 PM :: 00:05:16 :: 00:01:19</t>
  </si>
  <si>
    <t>3/4/2022 :: 11:43:29 AM / 11:49:12 AM :: 00:05:43 :: 00:12:07</t>
  </si>
  <si>
    <t>3/9/2022 :: 03:44:43 PM / 03:48:55 PM :: 00:04:12 :: 00:00:02</t>
  </si>
  <si>
    <t>3/3/2022 :: 01:48:13 PM / 01:56:12 PM :: 00:07:59 :: 00:17:00</t>
  </si>
  <si>
    <t>3/10/2022 :: 02:49:27 PM / 03:00:58 PM :: 00:11:31 :: 00:12:05</t>
  </si>
  <si>
    <t>2/25/2022 :: 11:36:16 AM / 11:41:38 AM :: 00:05:22 :: 00:05:11</t>
  </si>
  <si>
    <t>3/11/2022 :: 09:30:12 AM / 09:35:36 AM :: 00:05:24 :: 00:00:11</t>
  </si>
  <si>
    <t>2/28/2022 :: 02:17:51 PM / 02:20:00 PM :: 00:02:09 :: 00:05:56</t>
  </si>
  <si>
    <t>3/1/2022 :: 12:14:53 PM / 12:18:51 PM :: 00:03:58 :: 00:04:11</t>
  </si>
  <si>
    <t>3/8/2022 :: 12:18:31 PM / 12:32:10 PM :: 00:13:39 :: 00:08:53</t>
  </si>
  <si>
    <t>2/28/2022 :: 02:29:45 PM / 02:33:53 PM :: 00:04:08 :: 00:09:45</t>
  </si>
  <si>
    <t>3/7/2022 :: 02:46:27 PM / 02:49:23 PM :: 00:02:56 :: 00:09:40</t>
  </si>
  <si>
    <t>3/4/2022 :: 10:39:08 AM / 10:58:36 AM :: 00:19:28 :: 00:00:10</t>
  </si>
  <si>
    <t>2/28/2022 :: 02:33:55 PM / 02:39:09 PM :: 00:05:14 :: 00:00:02</t>
  </si>
  <si>
    <t>3/7/2022 :: 02:49:27 PM / 02:54:46 PM :: 00:05:19 :: 00:00:04</t>
  </si>
  <si>
    <t>3/3/2022 :: 02:02:21 PM / 02:14:48 PM :: 00:12:27 :: 00:06:09</t>
  </si>
  <si>
    <t>3/10/2022 :: 03:07:06 PM / 03:16:11 PM :: 00:09:05 :: 00:06:08</t>
  </si>
  <si>
    <t>3/1/2022 :: 12:38:51 PM / 12:46:32 PM :: 00:07:41 :: 00:20:00</t>
  </si>
  <si>
    <t>3/8/2022 :: 12:32:12 PM / 01:15:05 PM :: 00:42:53 :: 00:00:02</t>
  </si>
  <si>
    <t>3/2/2022 :: 03:31:34 PM / 03:47:46 PM :: 00:16:12 :: 00:01:50</t>
  </si>
  <si>
    <t>3/9/2022 :: 04:02:03 PM / 04:13:55 PM :: 00:11:52 :: 00:13:08</t>
  </si>
  <si>
    <t>2/25/2022 :: 02:18:47 PM / 02:28:22 PM :: 00:09:35 :: 00:02:02</t>
  </si>
  <si>
    <t>3/4/2022 :: 12:44:49 PM / 12:54:21 PM :: 00:09:32 :: 00:15:14</t>
  </si>
  <si>
    <t>3/11/2022 :: 11:41:25 AM / 11:48:41 AM :: 00:07:16 :: 00:02:16</t>
  </si>
  <si>
    <t>3/1/2022 :: 12:54:16 PM / 01:20:19 PM :: 00:26:03 :: 00:07:44</t>
  </si>
  <si>
    <t>3/2/2022 :: 03:48:34 PM / 03:58:59 PM :: 00:10:25 :: 00:00:48</t>
  </si>
  <si>
    <t>3/9/2022 :: 04:13:57 PM / 04:21:42 PM :: 00:07:45 :: 00:00:02</t>
  </si>
  <si>
    <t>3/7/2022 :: 03:20:48 PM / 03:31:25 PM :: 00:10:37 :: 00:26:02</t>
  </si>
  <si>
    <t>3/1/2022 :: 01:47:09 PM / 02:02:36 PM :: 00:15:27 :: 00:26:50</t>
  </si>
  <si>
    <t>3/8/2022 :: 01:32:03 PM / 01:52:28 PM :: 00:20:25 :: 00:16:58</t>
  </si>
  <si>
    <t>3/1/2022 :: 02:35:05 PM / 02:45:22 PM :: 00:10:17 :: 00:32:29</t>
  </si>
  <si>
    <t>3/8/2022 :: 02:39:11 PM / 02:55:57 PM :: 00:16:46 :: 00:46:43</t>
  </si>
  <si>
    <t>3/8/2022 :: 03:24:10 PM / 03:29:31 PM :: 00:05:21 :: 00:28:13</t>
  </si>
  <si>
    <t>3/8/2022 :: 03:30:15 PM / 03:35:16 PM :: 00:05:01 :: 00:00:44</t>
  </si>
  <si>
    <t>3/3/2022 :: 02:34:28 PM / 02:44:19 PM :: 00:09:51 :: 00:00:46</t>
  </si>
  <si>
    <t>3/10/2022 :: 03:30:12 PM / 03:34:46 PM :: 00:04:34 :: 00:14:01</t>
  </si>
  <si>
    <t>2/25/2022 :: 10:28:11 AM / 10:28:19 AM :: 00:00:08 :: 00:00:02</t>
  </si>
  <si>
    <t>3/4/2022 :: 09:21:09 AM / 09:21:20 AM :: 00:00:11 :: 00:00:02</t>
  </si>
  <si>
    <t>3/11/2022 :: 08:46:20 AM / 08:46:30 AM :: 00:00:10 :: 00:00:03</t>
  </si>
  <si>
    <t>2/25/2022 :: 10:03:59 AM / 10:28:09 AM :: 00:24:10 :: 00:04:11</t>
  </si>
  <si>
    <t>3/4/2022 :: 09:04:58 AM / 09:21:07 AM :: 00:16:09 :: 00:05:00</t>
  </si>
  <si>
    <t>3/11/2022 :: 08:33:50 AM / 08:46:17 AM :: 00:12:27 :: 00:02:17</t>
  </si>
  <si>
    <t>3/10/2022 :: 03:34:49 PM / 03:39:41 PM :: 00:04:52 :: 00:00:03</t>
  </si>
  <si>
    <t>3/1/2022 :: 03:50:27 PM / 03:50:37 PM :: 00:00:10 :: 01:05:05</t>
  </si>
  <si>
    <t>3/8/2022 :: 04:00:37 PM / 04:12:16 PM :: 00:11:39 :: 00:25:21</t>
  </si>
  <si>
    <t>2/25/2022 :: 02:32:48 PM / 02:36:16 PM :: 00:03:28 :: 00:00:25</t>
  </si>
  <si>
    <t>3/4/2022 :: 06:56:39 AM / 06:59:53 AM :: 00:03:14 :: 14:46:47</t>
  </si>
  <si>
    <t>3/11/2022 :: 07:34:14 AM / 07:46:13 AM :: 00:11:59 :: 14:35:59</t>
  </si>
  <si>
    <t>2/28/2022 :: 02:55:13 PM / 03:03:14 PM :: 00:08:01 :: 00:16:04</t>
  </si>
  <si>
    <t>2/28/2022 :: 03:11:05 PM / 03:16:26 PM :: 00:05:21 :: 00:07:51</t>
  </si>
  <si>
    <t>3/4/2022 :: 01:44:54 PM / 02:02:57 PM :: 00:18:03 :: 00:11:47</t>
  </si>
  <si>
    <t>3/2/2022 :: 04:03:39 PM / 04:14:04 PM :: 00:10:25 :: 00:04:40</t>
  </si>
  <si>
    <t>3/3/2022 :: 02:46:17 PM / 03:01:40 PM :: 00:15:23 :: 00:01:58</t>
  </si>
  <si>
    <t>3/10/2022 :: 04:02:31 PM / 04:02:53 PM :: 00:00:22 :: 00:22:50</t>
  </si>
  <si>
    <t>3/9/2022 :: 04:21:44 PM / 04:37:11 PM :: 00:15:27 :: 00:00:02</t>
  </si>
  <si>
    <t>3/3/2022 :: 03:01:42 PM / 03:10:02 PM :: 00:08:20 :: 00:00:02</t>
  </si>
  <si>
    <t>3/10/2022 :: 04:12:18 PM / 04:18:53 PM :: 00:06:35 :: 00:09:25</t>
  </si>
  <si>
    <t>3/10/2022 :: 04:18:55 PM / 04:21:21 PM :: 00:02:26 :: 00:00:02</t>
  </si>
  <si>
    <t>3/3/2022 :: 03:51:47 PM / 04:09:52 PM :: 00:18:05 :: 00:41:45</t>
  </si>
  <si>
    <t>3/10/2022 :: 04:48:53 PM / 04:58:15 PM :: 00:09:22 :: 00:27:32</t>
  </si>
  <si>
    <t>3/9/2022 :: 04:55:02 PM / 05:06:45 PM :: 00:11:43 :: 00:01:04</t>
  </si>
  <si>
    <t>3/2/2022 :: 04:45:30 PM / 04:51:47 PM :: 00:06:17 :: 00:01:09</t>
  </si>
  <si>
    <t>3/2/2022 :: 04:28:51 PM / 04:33:03 PM :: 00:04:12 :: 00:14:47</t>
  </si>
  <si>
    <t>3/9/2022 :: 04:48:55 PM / 04:53:58 PM :: 00:05:03 :: 00:11:44</t>
  </si>
  <si>
    <t>3/2/2022 :: 04:34:25 PM / 04:44:21 PM :: 00:09:56 :: 00:01:22</t>
  </si>
  <si>
    <t>3/9/2022 :: 05:07:32 PM / 05:13:12 PM :: 00:05:40 :: 00:00:47</t>
  </si>
  <si>
    <t>3/2/2022 :: 04:57:00 PM / 05:00:31 PM :: 00:03:31 :: 00:05:13</t>
  </si>
  <si>
    <t>3/9/2022 :: 05:13:38 PM / 05:20:26 PM :: 00:06:48 :: 00:00:26</t>
  </si>
  <si>
    <t>3/2/2022 :: 05:00:33 PM / 05:10:00 PM :: 00:09:27 :: 00:00:02</t>
  </si>
  <si>
    <t>3/9/2022 :: 05:21:19 PM / 05:36:19 PM :: 00:15:00 :: 00:00:53</t>
  </si>
  <si>
    <t>3/7/2022 :: NO TIME / NO TIME :: 00:00:00 :: 00:00:00</t>
  </si>
  <si>
    <t>2/28/2022 :: NO TIME / NO TIME :: 00:00:00 :: 00:00:00</t>
  </si>
  <si>
    <t>3/8/2022 :: 08:43:42 AM / 08:43:57 AM :: 00:00:15 :: 08:43:42</t>
  </si>
  <si>
    <t>3/8/2022 :: 11:28:25 AM / 11:28:35 AM :: 00:00:10 :: 02:44:28</t>
  </si>
  <si>
    <t>3/9/2022 :: 07:19:13 AM / 07:19:27 AM :: 00:00:14 :: 19:50:38</t>
  </si>
  <si>
    <t>3/9/2022 :: 09:21:02 AM / 09:21:10 AM :: 00:00:08 :: 02:01:35</t>
  </si>
  <si>
    <t>3/10/2022 :: 12:53:00 PM / 12:53:06 PM :: 00:00:06 :: 03:31:50</t>
  </si>
  <si>
    <t>99149</t>
  </si>
  <si>
    <t>2/25/2022 :: NO TIME / NO TIME :: 00:00:00 :: 00:00:00</t>
  </si>
  <si>
    <t>3/4/2022 :: NO TIME / NO TIME :: 00:00:00 :: 00:00:00</t>
  </si>
  <si>
    <t>2/28/2022 :: 07:48:12 AM / 07:48:19 AM :: 00:00:07 :: 00:00:15</t>
  </si>
  <si>
    <t>3/2/2022 :: 02:01:19 PM / 02:53:36 PM :: 00:52:17 :: 00:08:41</t>
  </si>
  <si>
    <t>3/1/2022 :: 07:23:27 AM / 07:41:21 AM :: 00:17:54 :: 18:09:59</t>
  </si>
  <si>
    <t>2/25/2022 :: 10:36:56 AM / 10:37:04 AM :: 00:00:08 :: 00:38:20</t>
  </si>
  <si>
    <t>3/4/2022 :: 06:58:25 AM / 06:58:34 AM :: 00:00:09 :: 00:40:41</t>
  </si>
  <si>
    <t>3/11/2022 :: 10:15:55 AM / 10:42:57 AM :: 00:27:02 :: 00:08:53</t>
  </si>
  <si>
    <t>3/2/2022 :: 08:52:05 AM / 08:52:16 AM :: 00:00:11 :: 00:34:38</t>
  </si>
  <si>
    <t>3/2/2022 :: 10:56:35 AM / 10:59:42 AM :: 00:03:07 :: 00:02:51</t>
  </si>
  <si>
    <t>2/28/2022 :: 08:56:17 AM / 09:00:21 AM :: 00:04:04 :: 00:00:03</t>
  </si>
  <si>
    <t>3/7/2022 :: 08:56:02 AM / 09:00:07 AM :: 00:04:05 :: 00:00:05</t>
  </si>
  <si>
    <t>2/28/2022 :: 08:50:56 AM / 08:56:14 AM :: 00:05:18 :: 00:00:06</t>
  </si>
  <si>
    <t>3/2/2022 :: 11:02:14 AM / 11:05:46 AM :: 00:03:32 :: 00:02:32</t>
  </si>
  <si>
    <t>3/3/2022 :: 08:32:26 AM / 08:34:20 AM :: 00:01:54 :: 00:08:57</t>
  </si>
  <si>
    <t>3/8/2022 :: 09:44:12 AM / 09:52:46 AM :: 00:08:34 :: 00:06:05</t>
  </si>
  <si>
    <t>3/8/2022 :: 09:55:18 AM / 10:08:18 AM :: 00:13:00 :: 00:02:32</t>
  </si>
  <si>
    <t>2/25/2022 :: 12:15:53 PM / 12:24:40 PM :: 00:08:47 :: 00:05:04</t>
  </si>
  <si>
    <t>3/4/2022 :: 12:04:53 PM / 12:10:33 PM :: 00:05:40 :: 00:10:07</t>
  </si>
  <si>
    <t>3/1/2022 :: 10:12:01 AM / 10:16:58 AM :: 00:04:57 :: 00:02:52</t>
  </si>
  <si>
    <t>3/3/2022 :: 10:31:47 AM / 10:36:16 AM :: 00:04:29 :: 00:15:28</t>
  </si>
  <si>
    <t>3/1/2022 :: 12:40:45 PM / 12:41:25 PM :: 00:00:40 :: 00:00:03</t>
  </si>
  <si>
    <t>3/8/2022 :: 01:58:06 PM / 02:15:17 PM :: 00:17:11 :: 00:00:14</t>
  </si>
  <si>
    <t>3/1/2022 :: 01:26:43 PM / 01:30:18 PM :: 00:03:35 :: 00:25:23</t>
  </si>
  <si>
    <t>2/28/2022 :: 10:50:23 AM / 10:56:02 AM :: 00:05:39 :: 00:04:47</t>
  </si>
  <si>
    <t>2/28/2022 :: 09:08:45 AM / 09:15:28 AM :: 00:06:43 :: 00:08:24</t>
  </si>
  <si>
    <t>3/8/2022 :: 10:23:58 AM / 10:24:06 AM :: 00:00:08 :: 00:00:12</t>
  </si>
  <si>
    <t>3/8/2022 :: 07:09:57 AM / 07:10:09 AM :: 00:00:12 :: 14:54:01</t>
  </si>
  <si>
    <t>3/1/2022 :: 07:14:32 AM / 07:17:20 AM :: 00:02:48 :: 00:00:07</t>
  </si>
  <si>
    <t>3/1/2022 :: 07:47:28 AM / 07:56:55 AM :: 00:09:27 :: 00:23:18</t>
  </si>
  <si>
    <t>3/9/2022 :: 08:02:48 AM / 08:05:56 AM :: 00:03:08 :: 00:05:20</t>
  </si>
  <si>
    <t>3/8/2022 :: 07:34:19 AM / 07:37:13 AM :: 00:02:54 :: 00:00:10</t>
  </si>
  <si>
    <t>2/28/2022 :: 09:30:50 AM / 09:33:27 AM :: 00:02:37 :: 00:11:59</t>
  </si>
  <si>
    <t>3/4/2022 :: 09:38:35 AM / 09:42:07 AM :: 00:03:32 :: 00:25:52</t>
  </si>
  <si>
    <t>2/25/2022 :: 09:32:40 AM / 09:43:06 AM :: 00:10:26 :: 00:06:40</t>
  </si>
  <si>
    <t>2/25/2022 :: 10:16:27 AM / 10:20:52 AM :: 00:04:25 :: 00:09:42</t>
  </si>
  <si>
    <t>3/4/2022 :: 10:15:16 AM / 10:32:44 AM :: 00:17:28 :: 00:00:27</t>
  </si>
  <si>
    <t>3/11/2022 :: 08:52:50 AM / 08:55:31 AM :: 00:02:41 :: 00:00:17</t>
  </si>
  <si>
    <t>73558</t>
  </si>
  <si>
    <t>3/1/2022 :: 08:44:07 AM / 08:47:17 AM :: 00:03:10 :: 00:11:30</t>
  </si>
  <si>
    <t>3/4/2022 :: 10:54:08 AM / 10:56:50 AM :: 00:02:42 :: 00:21:24</t>
  </si>
  <si>
    <t>2/25/2022 :: 10:35:29 AM / 10:40:42 AM :: 00:05:13 :: 00:14:37</t>
  </si>
  <si>
    <t>2/25/2022 :: 11:46:04 AM / 11:56:21 AM :: 00:10:17 :: 00:09:08</t>
  </si>
  <si>
    <t>3/11/2022 :: 10:11:52 AM / 10:13:33 AM :: 00:01:41 :: 00:22:49</t>
  </si>
  <si>
    <t>3/11/2022 :: 10:25:55 AM / 10:26:04 AM :: 00:00:09 :: 00:12:22</t>
  </si>
  <si>
    <t>2/25/2022 :: 12:11:38 PM / 12:13:43 PM :: 00:02:05 :: 00:15:17</t>
  </si>
  <si>
    <t>3/11/2022 :: 10:28:22 AM / 10:29:58 AM :: 00:01:36 :: 00:02:18</t>
  </si>
  <si>
    <t>3/4/2022 :: 12:02:43 PM / 12:03:12 PM :: 00:00:29 :: 00:22:20</t>
  </si>
  <si>
    <t>3/11/2022 :: 10:32:55 AM / 10:42:39 AM :: 00:09:44 :: 00:02:57</t>
  </si>
  <si>
    <t>2/25/2022 :: 12:54:23 PM / 12:54:30 PM :: 00:00:07 :: 00:00:05</t>
  </si>
  <si>
    <t>3/11/2022 :: 11:18:14 AM / 11:18:44 AM :: 00:00:30 :: 00:13:54</t>
  </si>
  <si>
    <t>2/25/2022 :: 12:53:59 PM / 12:54:18 PM :: 00:00:19 :: 00:17:34</t>
  </si>
  <si>
    <t>3/11/2022 :: 11:19:11 AM / 11:19:40 AM :: 00:00:29 :: 00:00:27</t>
  </si>
  <si>
    <t>3/3/2022 :: 03:01:40 PM / 03:02:49 PM :: 00:01:09 :: 01:01:52</t>
  </si>
  <si>
    <t>3/4/2022 :: 12:22:51 PM / 12:22:59 PM :: 00:00:08 :: 00:19:39</t>
  </si>
  <si>
    <t>2/25/2022 :: 12:29:37 PM / 12:36:25 PM :: 00:06:48 :: 00:07:41</t>
  </si>
  <si>
    <t>3/11/2022 :: 11:04:04 AM / 11:04:20 AM :: 00:00:16 :: 00:14:32</t>
  </si>
  <si>
    <t>2/25/2022 :: 02:58:09 PM / 02:58:52 PM :: 00:00:43 :: 00:18:10</t>
  </si>
  <si>
    <t>2/28/2022 :: 10:01:42 AM / 10:18:45 AM :: 00:17:03 :: 00:00:04</t>
  </si>
  <si>
    <t>3/1/2022 :: 10:44:23 AM / 10:44:50 AM :: 00:00:27 :: 00:00:05</t>
  </si>
  <si>
    <t>3/8/2022 :: 10:17:04 AM / 10:33:35 AM :: 00:16:31 :: 00:02:29</t>
  </si>
  <si>
    <t>2/28/2022 :: 10:18:47 AM / 10:18:54 AM :: 00:00:07 :: 00:00:02</t>
  </si>
  <si>
    <t>3/1/2022 :: 11:03:11 AM / 11:09:26 AM :: 00:06:15 :: 00:00:02</t>
  </si>
  <si>
    <t>2/28/2022 :: 10:19:00 AM / 10:19:08 AM :: 00:00:08 :: 00:00:06</t>
  </si>
  <si>
    <t>3/8/2022 :: 10:54:30 AM / 11:08:45 AM :: 00:14:15 :: 00:00:03</t>
  </si>
  <si>
    <t>2/28/2022 :: 10:19:10 AM / 10:19:20 AM :: 00:00:10 :: 00:00:02</t>
  </si>
  <si>
    <t>3/2/2022 :: 10:23:34 AM / 10:32:08 AM :: 00:08:34 :: 00:00:01</t>
  </si>
  <si>
    <t>3/9/2022 :: 10:19:30 AM / 10:33:51 AM :: 00:14:21 :: 00:00:01</t>
  </si>
  <si>
    <t>2/28/2022 :: 12:27:44 PM / 12:34:47 PM :: 00:07:03 :: 00:00:05</t>
  </si>
  <si>
    <t>3/8/2022 :: 11:52:41 AM / 12:00:31 PM :: 00:07:50 :: 00:04:53</t>
  </si>
  <si>
    <t>3/2/2022 :: 11:25:26 AM / 11:28:05 AM :: 00:02:39 :: 00:00:06</t>
  </si>
  <si>
    <t>2/25/2022 :: 11:38:18 AM / 11:38:29 AM :: 00:00:11 :: 00:00:03</t>
  </si>
  <si>
    <t>3/2/2022 :: 11:42:06 AM / 11:48:05 AM :: 00:05:59 :: 00:00:03</t>
  </si>
  <si>
    <t>2/25/2022 :: 11:38:39 AM / 11:38:58 AM :: 00:00:19 :: 00:00:10</t>
  </si>
  <si>
    <t>3/9/2022 :: 12:09:19 PM / 12:09:26 PM :: 00:00:07 :: 00:05:50</t>
  </si>
  <si>
    <t>3/8/2022 :: 12:07:22 PM / 12:11:29 PM :: 00:04:07 :: 00:00:06</t>
  </si>
  <si>
    <t>3/9/2022 :: 11:50:34 AM / 12:03:29 PM :: 00:12:55 :: 00:00:20</t>
  </si>
  <si>
    <t>2/28/2022 :: 02:24:04 PM / 02:24:53 PM :: 00:00:49 :: 00:49:14</t>
  </si>
  <si>
    <t>3/4/2022 :: 12:46:13 PM / 12:51:17 PM :: 00:05:04 :: 00:00:03</t>
  </si>
  <si>
    <t>3/10/2022 :: 12:11:05 PM / 12:19:26 PM :: 00:08:21 :: 00:00:04</t>
  </si>
  <si>
    <t>3/1/2022 :: 11:48:31 AM / 12:10:43 PM :: 00:22:12 :: 00:00:12</t>
  </si>
  <si>
    <t>3/4/2022 :: 01:54:14 PM / 02:03:22 PM :: 00:09:08 :: 00:00:08</t>
  </si>
  <si>
    <t>2/28/2022 :: 10:21:22 AM / 10:37:01 AM :: 00:15:39 :: 00:02:02</t>
  </si>
  <si>
    <t>3/7/2022 :: 02:54:58 PM / 03:01:31 PM :: 00:06:33 :: 00:18:35</t>
  </si>
  <si>
    <t>2/25/2022 :: 02:30:37 PM / 02:30:49 PM :: 00:00:12 :: 00:00:02</t>
  </si>
  <si>
    <t>3/4/2022 :: 02:52:47 PM / 03:00:11 PM :: 00:07:24 :: 00:42:07</t>
  </si>
  <si>
    <t>3/2/2022 :: 01:28:14 PM / 01:39:18 PM :: 00:11:04 :: 00:00:24</t>
  </si>
  <si>
    <t>3/2/2022 :: 01:59:29 PM / 02:00:53 PM :: 00:01:24 :: 00:20:11</t>
  </si>
  <si>
    <t>3/4/2022 :: 11:20:43 AM / 11:27:51 AM :: 00:07:08 :: 00:00:08</t>
  </si>
  <si>
    <t>3/4/2022 :: 03:35:54 PM / 03:39:26 PM :: 00:03:32 :: 00:16:43</t>
  </si>
  <si>
    <t>3/2/2022 :: 02:00:55 PM / 02:09:46 PM :: 00:08:51 :: 00:00:02</t>
  </si>
  <si>
    <t>3/1/2022 :: 01:29:45 PM / 01:30:24 PM :: 00:00:39 :: 00:00:03</t>
  </si>
  <si>
    <t>3/2/2022 :: 01:09:47 PM / 01:19:41 PM :: 00:09:54 :: 00:00:08</t>
  </si>
  <si>
    <t>3/2/2022 :: 02:09:49 PM / 02:18:23 PM :: 00:08:34 :: 00:00:03</t>
  </si>
  <si>
    <t>3/8/2022 :: 11:10:45 AM / 11:10:51 AM :: 00:00:06 :: 00:02:00</t>
  </si>
  <si>
    <t>70640</t>
  </si>
  <si>
    <t>3/8/2022 :: 12:35:46 PM / 12:35:55 PM :: 00:00:09 :: 00:00:42</t>
  </si>
  <si>
    <t>3/1/2022 :: 01:57:29 PM / 02:01:20 PM :: 00:03:51 :: 00:00:02</t>
  </si>
  <si>
    <t>3/1/2022 :: 02:01:22 PM / 02:05:26 PM :: 00:04:04 :: 00:00:02</t>
  </si>
  <si>
    <t>3/8/2022 :: 01:08:11 PM / 01:12:22 PM :: 00:04:11 :: 00:00:02</t>
  </si>
  <si>
    <t>3/9/2022 :: 11:50:08 AM / 11:50:14 AM :: 00:00:06 :: 00:04:31</t>
  </si>
  <si>
    <t>2/28/2022 :: 03:41:14 PM / 03:41:24 PM :: 00:00:10 :: 00:00:04</t>
  </si>
  <si>
    <t>3/8/2022 :: 08:31:23 AM / 08:39:15 AM :: 00:07:52 :: 16:59:58</t>
  </si>
  <si>
    <t>3/9/2022 :: 10:49:11 AM / 10:54:07 AM :: 00:04:56 :: 00:06:45</t>
  </si>
  <si>
    <t>2/25/2022 :: 01:29:57 PM / 01:57:54 PM :: 00:27:57 :: 00:02:41</t>
  </si>
  <si>
    <t>3/9/2022 :: 12:45:38 PM / 12:51:55 PM :: 00:06:17 :: 00:32:20</t>
  </si>
  <si>
    <t>3/3/2022 :: 12:13:53 PM / 12:19:35 PM :: 00:05:42 :: 00:03:03</t>
  </si>
  <si>
    <t>2/28/2022 :: 12:53:45 PM / 12:57:06 PM :: 00:03:21 :: 00:14:40</t>
  </si>
  <si>
    <t>3/2/2022 :: 02:56:52 PM / 02:57:06 PM :: 00:00:14 :: 00:00:34</t>
  </si>
  <si>
    <t>3/4/2022 :: 12:09:27 PM / 12:20:02 PM :: 00:10:35 :: 00:07:08</t>
  </si>
  <si>
    <t>3/1/2022 :: 11:21:47 AM / 11:25:45 AM :: 00:03:58 :: 00:00:14</t>
  </si>
  <si>
    <t>3/1/2022 :: 11:46:15 AM / 11:50:10 AM :: 00:03:55 :: 00:03:12</t>
  </si>
  <si>
    <t>3/4/2022 :: 11:04:47 AM / 11:09:34 AM :: 00:04:47 :: 00:06:11</t>
  </si>
  <si>
    <t>3/1/2022 :: 11:53:46 AM / 12:10:42 PM :: 00:16:56 :: 00:03:36</t>
  </si>
  <si>
    <t>3/8/2022 :: 11:56:28 AM / 12:09:38 PM :: 00:13:10 :: 00:03:38</t>
  </si>
  <si>
    <t>3/4/2022 :: 10:20:34 AM / 10:30:33 AM :: 00:09:59 :: 00:00:11</t>
  </si>
  <si>
    <t>3/4/2022 :: 10:30:35 AM / 10:38:58 AM :: 00:08:23 :: 00:00:02</t>
  </si>
  <si>
    <t>70800</t>
  </si>
  <si>
    <t>3/3/2022 :: 02:23:29 PM / 02:28:40 PM :: 00:05:11 :: 00:08:41</t>
  </si>
  <si>
    <t>70799</t>
  </si>
  <si>
    <t>3/3/2022 :: 02:28:44 PM / 02:33:42 PM :: 00:04:58 :: 00:00:04</t>
  </si>
  <si>
    <t>3/4/2022 :: 01:27:54 PM / 01:33:07 PM :: 00:05:13 :: 00:33:33</t>
  </si>
  <si>
    <t>2/28/2022 :: 03:36:11 PM / 03:41:10 PM :: 00:04:59 :: 00:19:45</t>
  </si>
  <si>
    <t>2/25/2022 :: 02:49:43 PM / 02:59:44 PM :: 00:10:01 :: 00:13:27</t>
  </si>
  <si>
    <t>2/28/2022 :: 07:20:54 AM / 07:21:19 AM :: 00:00:25 :: 16:21:10</t>
  </si>
  <si>
    <t>3/11/2022 :: 07:46:17 AM / 07:46:32 AM :: 00:00:15 :: 00:00:04</t>
  </si>
  <si>
    <t>3/11/2022 :: 07:46:35 AM / 07:46:52 AM :: 00:00:17 :: 00:00:03</t>
  </si>
  <si>
    <t>TRF</t>
  </si>
  <si>
    <t>-1224</t>
  </si>
  <si>
    <t>-1228</t>
  </si>
  <si>
    <t>-1222</t>
  </si>
  <si>
    <t>-1373</t>
  </si>
  <si>
    <t>-1380</t>
  </si>
  <si>
    <t>-1367</t>
  </si>
  <si>
    <t>-1528</t>
  </si>
  <si>
    <t>-1155</t>
  </si>
  <si>
    <t>-1227</t>
  </si>
  <si>
    <t>-1226</t>
  </si>
  <si>
    <t>-1220</t>
  </si>
  <si>
    <t>-1233</t>
  </si>
  <si>
    <t>-1232</t>
  </si>
  <si>
    <t>-1234</t>
  </si>
  <si>
    <t>-1230</t>
  </si>
  <si>
    <t>-1229</t>
  </si>
  <si>
    <t>-1231</t>
  </si>
  <si>
    <t>-1372</t>
  </si>
  <si>
    <t>-1369</t>
  </si>
  <si>
    <t>-1381</t>
  </si>
  <si>
    <t>-1378</t>
  </si>
  <si>
    <t>-1375</t>
  </si>
  <si>
    <t>-1376</t>
  </si>
  <si>
    <t>-1377</t>
  </si>
  <si>
    <t>-1374</t>
  </si>
  <si>
    <t>-1363</t>
  </si>
  <si>
    <t>-1365</t>
  </si>
  <si>
    <t>-1368</t>
  </si>
  <si>
    <t>-1366</t>
  </si>
  <si>
    <t>-1301</t>
  </si>
  <si>
    <t>-278</t>
  </si>
  <si>
    <t>-1272</t>
  </si>
  <si>
    <t>-1388</t>
  </si>
  <si>
    <t>-1389</t>
  </si>
  <si>
    <t>-1387</t>
  </si>
  <si>
    <t>-1385</t>
  </si>
  <si>
    <t>-1386</t>
  </si>
  <si>
    <t>-1534</t>
  </si>
  <si>
    <t>-1525</t>
  </si>
  <si>
    <t>-1533</t>
  </si>
  <si>
    <t>-1536</t>
  </si>
  <si>
    <t>-1535</t>
  </si>
  <si>
    <t>-1529</t>
  </si>
  <si>
    <t>-1527</t>
  </si>
  <si>
    <t>-1531</t>
  </si>
  <si>
    <t>-1532</t>
  </si>
  <si>
    <t>-1426</t>
  </si>
  <si>
    <t>-1526</t>
  </si>
  <si>
    <t>-1530</t>
  </si>
  <si>
    <t>-1539</t>
  </si>
  <si>
    <t>-1537</t>
  </si>
  <si>
    <t>-1538</t>
  </si>
  <si>
    <t>-1450</t>
  </si>
  <si>
    <t>-1519</t>
  </si>
  <si>
    <t>-1522</t>
  </si>
  <si>
    <t>-1523</t>
  </si>
  <si>
    <t>-1524</t>
  </si>
  <si>
    <t>-1517</t>
  </si>
  <si>
    <t>-417</t>
  </si>
  <si>
    <t>2086 S Otsego Avenue</t>
  </si>
  <si>
    <t>49735</t>
  </si>
  <si>
    <t>2337</t>
  </si>
  <si>
    <t xml:space="preserve">Three Rivers Store            </t>
  </si>
  <si>
    <t xml:space="preserve">4010 N. Three Rivers Rd.      </t>
  </si>
  <si>
    <t xml:space="preserve">Gladwin             </t>
  </si>
  <si>
    <t>48624</t>
  </si>
  <si>
    <t xml:space="preserve">805 E. Greenwood              </t>
  </si>
  <si>
    <t xml:space="preserve">P.O. Box 4028                 </t>
  </si>
  <si>
    <t xml:space="preserve">Alger               </t>
  </si>
  <si>
    <t>48610</t>
  </si>
  <si>
    <t>9411</t>
  </si>
  <si>
    <t>MACKINAW BAGS</t>
  </si>
  <si>
    <t>5827 M-76</t>
  </si>
  <si>
    <t>312 E. CENTRAL AVENUE</t>
  </si>
  <si>
    <t>49701</t>
  </si>
  <si>
    <t>12653 E. GRAND LAKE ROAD</t>
  </si>
  <si>
    <t>49777</t>
  </si>
  <si>
    <t xml:space="preserve">837 S. STATE </t>
  </si>
  <si>
    <t>48750</t>
  </si>
  <si>
    <t>380 N. THIRD STREET</t>
  </si>
  <si>
    <t>49779</t>
  </si>
  <si>
    <t>101 OXBOW DRIVE</t>
  </si>
  <si>
    <t>836 S. MAIN STREET</t>
  </si>
  <si>
    <t>49721</t>
  </si>
  <si>
    <t>400 WEST MAIN STREET</t>
  </si>
  <si>
    <t>SUITE 106</t>
  </si>
  <si>
    <t>2541 M-65</t>
  </si>
  <si>
    <t>CURRAN</t>
  </si>
  <si>
    <t>48728</t>
  </si>
  <si>
    <t>2498 1-75 BUSINESS LOOP</t>
  </si>
  <si>
    <t>48661</t>
  </si>
  <si>
    <t>9169</t>
  </si>
  <si>
    <t xml:space="preserve">BLARNEY SOLD-RT 101 </t>
  </si>
  <si>
    <t>9174</t>
  </si>
  <si>
    <t>BLARNEY SOLD RT 102</t>
  </si>
  <si>
    <t>9175</t>
  </si>
  <si>
    <t>BLARNEY SOLD RT 103</t>
  </si>
  <si>
    <t>9176</t>
  </si>
  <si>
    <t>BLARNEY SOLD RT 105</t>
  </si>
  <si>
    <t>7834</t>
  </si>
  <si>
    <t xml:space="preserve">RT 101 COD ACCOUNT            </t>
  </si>
  <si>
    <t xml:space="preserve">ALPENA              </t>
  </si>
  <si>
    <t xml:space="preserve">49707     </t>
  </si>
  <si>
    <t>7835</t>
  </si>
  <si>
    <t xml:space="preserve">RT 102 COD ACCOUNT            </t>
  </si>
  <si>
    <t>7838</t>
  </si>
  <si>
    <t xml:space="preserve">RT 105 COD ACCOUNT            </t>
  </si>
  <si>
    <t>-1044</t>
  </si>
  <si>
    <t>-1099</t>
  </si>
  <si>
    <t>-645</t>
  </si>
  <si>
    <t>-625</t>
  </si>
  <si>
    <t>-565</t>
  </si>
  <si>
    <t>-51</t>
  </si>
  <si>
    <t>-112</t>
  </si>
  <si>
    <t>-82</t>
  </si>
  <si>
    <t>-1245</t>
  </si>
  <si>
    <t>-1193</t>
  </si>
  <si>
    <t>70919</t>
  </si>
  <si>
    <t>Three Rivers Store</t>
  </si>
  <si>
    <t>4010 N. Three Rivers Rd., Gladwin MI 48624 US</t>
  </si>
  <si>
    <t>-84.3081552</t>
  </si>
  <si>
    <t>44.0839987</t>
  </si>
  <si>
    <t>2541 M-65, CURRAN MI 48728 US</t>
  </si>
  <si>
    <t>-83.808255</t>
  </si>
  <si>
    <t>44.727619</t>
  </si>
  <si>
    <t>-644</t>
  </si>
  <si>
    <t>-643</t>
  </si>
  <si>
    <t>-185</t>
  </si>
  <si>
    <t>-642</t>
  </si>
  <si>
    <t>-638</t>
  </si>
  <si>
    <t>-176</t>
  </si>
  <si>
    <t>-637</t>
  </si>
  <si>
    <t>-641</t>
  </si>
  <si>
    <t>-172</t>
  </si>
  <si>
    <t>-640</t>
  </si>
  <si>
    <t>-171</t>
  </si>
  <si>
    <t>-639</t>
  </si>
  <si>
    <t>-162</t>
  </si>
  <si>
    <t>-161</t>
  </si>
  <si>
    <t>-158</t>
  </si>
  <si>
    <t>-157</t>
  </si>
  <si>
    <t>-155</t>
  </si>
  <si>
    <t>-154</t>
  </si>
  <si>
    <t>WAGAR MOTOR SALES SERVICE</t>
  </si>
  <si>
    <t>2086 S Otsego Avenue, Gaylord MI 49735 US</t>
  </si>
  <si>
    <t>-84.677932</t>
  </si>
  <si>
    <t>45.001094</t>
  </si>
  <si>
    <t>400 WEST MAIN STREET SUITE 106, GAYLORD MI 49735 US</t>
  </si>
  <si>
    <t>-84</t>
  </si>
  <si>
    <t>-85</t>
  </si>
  <si>
    <t>-87</t>
  </si>
  <si>
    <t>-88</t>
  </si>
  <si>
    <t>-89</t>
  </si>
  <si>
    <t>-90</t>
  </si>
  <si>
    <t>-92</t>
  </si>
  <si>
    <t>-93</t>
  </si>
  <si>
    <t>-94</t>
  </si>
  <si>
    <t>-95</t>
  </si>
  <si>
    <t>-96</t>
  </si>
  <si>
    <t>-97</t>
  </si>
  <si>
    <t>-98</t>
  </si>
  <si>
    <t>-99</t>
  </si>
  <si>
    <t>-100</t>
  </si>
  <si>
    <t>-102</t>
  </si>
  <si>
    <t>-103</t>
  </si>
  <si>
    <t>-104</t>
  </si>
  <si>
    <t>-105</t>
  </si>
  <si>
    <t>-106</t>
  </si>
  <si>
    <t>-240</t>
  </si>
  <si>
    <t>-107</t>
  </si>
  <si>
    <t>-241</t>
  </si>
  <si>
    <t>-108</t>
  </si>
  <si>
    <t>-242</t>
  </si>
  <si>
    <t>-109</t>
  </si>
  <si>
    <t>-110</t>
  </si>
  <si>
    <t>-237</t>
  </si>
  <si>
    <t>-111</t>
  </si>
  <si>
    <t>-243</t>
  </si>
  <si>
    <t>-114</t>
  </si>
  <si>
    <t>-115</t>
  </si>
  <si>
    <t>-117</t>
  </si>
  <si>
    <t>-118</t>
  </si>
  <si>
    <t>-119</t>
  </si>
  <si>
    <t>-632</t>
  </si>
  <si>
    <t>-120</t>
  </si>
  <si>
    <t>-616</t>
  </si>
  <si>
    <t>-121</t>
  </si>
  <si>
    <t>-615</t>
  </si>
  <si>
    <t>-123</t>
  </si>
  <si>
    <t>-628</t>
  </si>
  <si>
    <t>-124</t>
  </si>
  <si>
    <t>-125</t>
  </si>
  <si>
    <t>-126</t>
  </si>
  <si>
    <t>-127</t>
  </si>
  <si>
    <t>-129</t>
  </si>
  <si>
    <t>-631</t>
  </si>
  <si>
    <t>-627</t>
  </si>
  <si>
    <t>-564</t>
  </si>
  <si>
    <t>837 S. STATE, OSCODA MI 48750 US</t>
  </si>
  <si>
    <t>-83.32644</t>
  </si>
  <si>
    <t>44.412777</t>
  </si>
  <si>
    <t>-623</t>
  </si>
  <si>
    <t>-622</t>
  </si>
  <si>
    <t>-621</t>
  </si>
  <si>
    <t>-630</t>
  </si>
  <si>
    <t>-629</t>
  </si>
  <si>
    <t>-620</t>
  </si>
  <si>
    <t>-619</t>
  </si>
  <si>
    <t>-618</t>
  </si>
  <si>
    <t>-617</t>
  </si>
  <si>
    <t>-562</t>
  </si>
  <si>
    <t>-649</t>
  </si>
  <si>
    <t>-730</t>
  </si>
  <si>
    <t>-624</t>
  </si>
  <si>
    <t>-633</t>
  </si>
  <si>
    <t>-636</t>
  </si>
  <si>
    <t>-1086</t>
  </si>
  <si>
    <t>-1237</t>
  </si>
  <si>
    <t>-1085</t>
  </si>
  <si>
    <t>-1238</t>
  </si>
  <si>
    <t>-1242</t>
  </si>
  <si>
    <t>-1089</t>
  </si>
  <si>
    <t>-1088</t>
  </si>
  <si>
    <t>-1087</t>
  </si>
  <si>
    <t>-1241</t>
  </si>
  <si>
    <t>-1098</t>
  </si>
  <si>
    <t>-1097</t>
  </si>
  <si>
    <t>-1244</t>
  </si>
  <si>
    <t>-1096</t>
  </si>
  <si>
    <t>-1243</t>
  </si>
  <si>
    <t>-1092</t>
  </si>
  <si>
    <t>-1091</t>
  </si>
  <si>
    <t>-1095</t>
  </si>
  <si>
    <t>2498 1-75 BUSINESS LOOP, WEST BRANCH MI 48661 US</t>
  </si>
  <si>
    <t>-84.2181543</t>
  </si>
  <si>
    <t>44.262463</t>
  </si>
  <si>
    <t>-1235</t>
  </si>
  <si>
    <t>-1236</t>
  </si>
  <si>
    <t>-1239</t>
  </si>
  <si>
    <t>101 OXBOW DRIVE, ALPENA MI 49707 US</t>
  </si>
  <si>
    <t>-83.467038</t>
  </si>
  <si>
    <t>45.081253</t>
  </si>
  <si>
    <t>-187</t>
  </si>
  <si>
    <t>-211</t>
  </si>
  <si>
    <t>-244</t>
  </si>
  <si>
    <t>-719</t>
  </si>
  <si>
    <t>-740</t>
  </si>
  <si>
    <t>-151</t>
  </si>
  <si>
    <t>-152</t>
  </si>
  <si>
    <t>-761</t>
  </si>
  <si>
    <t>-179</t>
  </si>
  <si>
    <t>-178</t>
  </si>
  <si>
    <t>-173</t>
  </si>
  <si>
    <t>-180</t>
  </si>
  <si>
    <t>-177</t>
  </si>
  <si>
    <t>-186</t>
  </si>
  <si>
    <t>-184</t>
  </si>
  <si>
    <t>-182</t>
  </si>
  <si>
    <t>-748</t>
  </si>
  <si>
    <t>-219</t>
  </si>
  <si>
    <t>-652</t>
  </si>
  <si>
    <t>-756</t>
  </si>
  <si>
    <t>-755</t>
  </si>
  <si>
    <t>-732</t>
  </si>
  <si>
    <t>-753</t>
  </si>
  <si>
    <t>-746</t>
  </si>
  <si>
    <t>-218</t>
  </si>
  <si>
    <t>-750</t>
  </si>
  <si>
    <t>-759</t>
  </si>
  <si>
    <t>-758</t>
  </si>
  <si>
    <t>-742</t>
  </si>
  <si>
    <t>-234</t>
  </si>
  <si>
    <t>-225</t>
  </si>
  <si>
    <t>-236</t>
  </si>
  <si>
    <t>-235</t>
  </si>
  <si>
    <t>-220</t>
  </si>
  <si>
    <t>-214</t>
  </si>
  <si>
    <t>-253</t>
  </si>
  <si>
    <t>-760</t>
  </si>
  <si>
    <t>-213</t>
  </si>
  <si>
    <t>-221</t>
  </si>
  <si>
    <t>-724</t>
  </si>
  <si>
    <t>-651</t>
  </si>
  <si>
    <t>-215</t>
  </si>
  <si>
    <t>-737</t>
  </si>
  <si>
    <t>-650</t>
  </si>
  <si>
    <t>-727</t>
  </si>
  <si>
    <t>-757</t>
  </si>
  <si>
    <t>-747</t>
  </si>
  <si>
    <t>-216</t>
  </si>
  <si>
    <t>-674</t>
  </si>
  <si>
    <t>-733</t>
  </si>
  <si>
    <t>-729</t>
  </si>
  <si>
    <t>-745</t>
  </si>
  <si>
    <t>-726</t>
  </si>
  <si>
    <t>-738</t>
  </si>
  <si>
    <t>-735</t>
  </si>
  <si>
    <t>-647</t>
  </si>
  <si>
    <t>-754</t>
  </si>
  <si>
    <t>-736</t>
  </si>
  <si>
    <t>-739</t>
  </si>
  <si>
    <t>-721</t>
  </si>
  <si>
    <t>-255</t>
  </si>
  <si>
    <t>-166</t>
  </si>
  <si>
    <t>-223</t>
  </si>
  <si>
    <t>-249</t>
  </si>
  <si>
    <t>-168</t>
  </si>
  <si>
    <t>-222</t>
  </si>
  <si>
    <t>-164</t>
  </si>
  <si>
    <t>-165</t>
  </si>
  <si>
    <t>-227</t>
  </si>
  <si>
    <t>-163</t>
  </si>
  <si>
    <t>-247</t>
  </si>
  <si>
    <t>-159</t>
  </si>
  <si>
    <t>-246</t>
  </si>
  <si>
    <t>-169</t>
  </si>
  <si>
    <t>-174</t>
  </si>
  <si>
    <t>-251</t>
  </si>
  <si>
    <t>-175</t>
  </si>
  <si>
    <t>-170</t>
  </si>
  <si>
    <t>-183</t>
  </si>
  <si>
    <t>-226</t>
  </si>
  <si>
    <t>-238</t>
  </si>
  <si>
    <t>-728</t>
  </si>
  <si>
    <t>-252</t>
  </si>
  <si>
    <t>-160</t>
  </si>
  <si>
    <t>-239</t>
  </si>
  <si>
    <t>-232</t>
  </si>
  <si>
    <t>-224</t>
  </si>
  <si>
    <t>-228</t>
  </si>
  <si>
    <t>-731</t>
  </si>
  <si>
    <t>-233</t>
  </si>
  <si>
    <t>-751</t>
  </si>
  <si>
    <t>-248</t>
  </si>
  <si>
    <t>-229</t>
  </si>
  <si>
    <t>-230</t>
  </si>
  <si>
    <t>-363</t>
  </si>
  <si>
    <t>-366</t>
  </si>
  <si>
    <t>-364</t>
  </si>
  <si>
    <t>-365</t>
  </si>
  <si>
    <t>-1393</t>
  </si>
  <si>
    <t>-1392</t>
  </si>
  <si>
    <t>-1394</t>
  </si>
  <si>
    <t>-1396</t>
  </si>
  <si>
    <t>-1395</t>
  </si>
  <si>
    <t>-1391</t>
  </si>
  <si>
    <t>-311</t>
  </si>
  <si>
    <t>-809</t>
  </si>
  <si>
    <t>-356</t>
  </si>
  <si>
    <t>-348</t>
  </si>
  <si>
    <t>-315</t>
  </si>
  <si>
    <t>-303</t>
  </si>
  <si>
    <t>-810</t>
  </si>
  <si>
    <t>-304</t>
  </si>
  <si>
    <t>-301</t>
  </si>
  <si>
    <t>-295</t>
  </si>
  <si>
    <t>-818</t>
  </si>
  <si>
    <t>-302</t>
  </si>
  <si>
    <t>-307</t>
  </si>
  <si>
    <t>-283</t>
  </si>
  <si>
    <t>-826</t>
  </si>
  <si>
    <t>-285</t>
  </si>
  <si>
    <t>-284</t>
  </si>
  <si>
    <t>-807</t>
  </si>
  <si>
    <t>-347</t>
  </si>
  <si>
    <t>-375</t>
  </si>
  <si>
    <t>-316</t>
  </si>
  <si>
    <t>-345</t>
  </si>
  <si>
    <t>-286</t>
  </si>
  <si>
    <t>-816</t>
  </si>
  <si>
    <t>-361</t>
  </si>
  <si>
    <t>-349</t>
  </si>
  <si>
    <t>-358</t>
  </si>
  <si>
    <t>-367</t>
  </si>
  <si>
    <t>-362</t>
  </si>
  <si>
    <t>-372</t>
  </si>
  <si>
    <t>-815</t>
  </si>
  <si>
    <t>-368</t>
  </si>
  <si>
    <t>-817</t>
  </si>
  <si>
    <t>-357</t>
  </si>
  <si>
    <t>-808</t>
  </si>
  <si>
    <t>-354</t>
  </si>
  <si>
    <t>-305</t>
  </si>
  <si>
    <t>-813</t>
  </si>
  <si>
    <t>-306</t>
  </si>
  <si>
    <t>-811</t>
  </si>
  <si>
    <t>-359</t>
  </si>
  <si>
    <t>-353</t>
  </si>
  <si>
    <t>-812</t>
  </si>
  <si>
    <t>-373</t>
  </si>
  <si>
    <t>-310</t>
  </si>
  <si>
    <t>-313</t>
  </si>
  <si>
    <t>-312</t>
  </si>
  <si>
    <t>-857</t>
  </si>
  <si>
    <t>-858</t>
  </si>
  <si>
    <t>-855</t>
  </si>
  <si>
    <t>-856</t>
  </si>
  <si>
    <t>-859</t>
  </si>
  <si>
    <t>-860</t>
  </si>
  <si>
    <t>-292</t>
  </si>
  <si>
    <t>-296</t>
  </si>
  <si>
    <t>-294</t>
  </si>
  <si>
    <t>-290</t>
  </si>
  <si>
    <t>-291</t>
  </si>
  <si>
    <t>-299</t>
  </si>
  <si>
    <t>-314</t>
  </si>
  <si>
    <t>-300</t>
  </si>
  <si>
    <t>-297</t>
  </si>
  <si>
    <t>-298</t>
  </si>
  <si>
    <t>-854</t>
  </si>
  <si>
    <t>-829</t>
  </si>
  <si>
    <t>-830</t>
  </si>
  <si>
    <t>-833</t>
  </si>
  <si>
    <t>-834</t>
  </si>
  <si>
    <t>-831</t>
  </si>
  <si>
    <t>-832</t>
  </si>
  <si>
    <t>-814</t>
  </si>
  <si>
    <t>-822</t>
  </si>
  <si>
    <t>-823</t>
  </si>
  <si>
    <t>-824</t>
  </si>
  <si>
    <t>-847</t>
  </si>
  <si>
    <t>-848</t>
  </si>
  <si>
    <t>-845</t>
  </si>
  <si>
    <t>-846</t>
  </si>
  <si>
    <t>-849</t>
  </si>
  <si>
    <t>-852</t>
  </si>
  <si>
    <t>-837</t>
  </si>
  <si>
    <t>-838</t>
  </si>
  <si>
    <t>-835</t>
  </si>
  <si>
    <t>-836</t>
  </si>
  <si>
    <t>-839</t>
  </si>
  <si>
    <t>-843</t>
  </si>
  <si>
    <t>-840</t>
  </si>
  <si>
    <t>-371</t>
  </si>
  <si>
    <t>-370</t>
  </si>
  <si>
    <t>-288</t>
  </si>
  <si>
    <t>-289</t>
  </si>
  <si>
    <t>-369</t>
  </si>
  <si>
    <t>-1356</t>
  </si>
  <si>
    <t>-1357</t>
  </si>
  <si>
    <t>-1353</t>
  </si>
  <si>
    <t>-1355</t>
  </si>
  <si>
    <t>-1354</t>
  </si>
  <si>
    <t>-1364</t>
  </si>
  <si>
    <t>-1359</t>
  </si>
  <si>
    <t>-1358</t>
  </si>
  <si>
    <t>-1360</t>
  </si>
  <si>
    <t>-1361</t>
  </si>
  <si>
    <t>-1341</t>
  </si>
  <si>
    <t>-1344</t>
  </si>
  <si>
    <t>-1343</t>
  </si>
  <si>
    <t>-1340</t>
  </si>
  <si>
    <t>-1338</t>
  </si>
  <si>
    <t>-1349</t>
  </si>
  <si>
    <t>-1348</t>
  </si>
  <si>
    <t>-1350</t>
  </si>
  <si>
    <t>-1351</t>
  </si>
  <si>
    <t>-1345</t>
  </si>
  <si>
    <t>-1347</t>
  </si>
  <si>
    <t>-1346</t>
  </si>
  <si>
    <t>-350</t>
  </si>
  <si>
    <t>-825</t>
  </si>
  <si>
    <t>-352</t>
  </si>
  <si>
    <t>-351</t>
  </si>
  <si>
    <t>-931</t>
  </si>
  <si>
    <t>-932</t>
  </si>
  <si>
    <t>-925</t>
  </si>
  <si>
    <t>-924</t>
  </si>
  <si>
    <t>-926</t>
  </si>
  <si>
    <t>-928</t>
  </si>
  <si>
    <t>-927</t>
  </si>
  <si>
    <t>-943</t>
  </si>
  <si>
    <t>-942</t>
  </si>
  <si>
    <t>-944</t>
  </si>
  <si>
    <t>-946</t>
  </si>
  <si>
    <t>-945</t>
  </si>
  <si>
    <t>-941</t>
  </si>
  <si>
    <t>-939</t>
  </si>
  <si>
    <t>-923</t>
  </si>
  <si>
    <t>-908</t>
  </si>
  <si>
    <t>-907</t>
  </si>
  <si>
    <t>-911</t>
  </si>
  <si>
    <t>-910</t>
  </si>
  <si>
    <t>-906</t>
  </si>
  <si>
    <t>-900</t>
  </si>
  <si>
    <t>-904</t>
  </si>
  <si>
    <t>-903</t>
  </si>
  <si>
    <t>-919</t>
  </si>
  <si>
    <t>-918</t>
  </si>
  <si>
    <t>-920</t>
  </si>
  <si>
    <t>-922</t>
  </si>
  <si>
    <t>-921</t>
  </si>
  <si>
    <t>-913</t>
  </si>
  <si>
    <t>-914</t>
  </si>
  <si>
    <t>-916</t>
  </si>
  <si>
    <t>-915</t>
  </si>
  <si>
    <t>-947</t>
  </si>
  <si>
    <t>-494</t>
  </si>
  <si>
    <t>-495</t>
  </si>
  <si>
    <t>-493</t>
  </si>
  <si>
    <t>-955</t>
  </si>
  <si>
    <t>-954</t>
  </si>
  <si>
    <t>-958</t>
  </si>
  <si>
    <t>-957</t>
  </si>
  <si>
    <t>-953</t>
  </si>
  <si>
    <t>-949</t>
  </si>
  <si>
    <t>-948</t>
  </si>
  <si>
    <t>-950</t>
  </si>
  <si>
    <t>-961</t>
  </si>
  <si>
    <t>-959</t>
  </si>
  <si>
    <t>-963</t>
  </si>
  <si>
    <t>-483</t>
  </si>
  <si>
    <t>-477</t>
  </si>
  <si>
    <t>-488</t>
  </si>
  <si>
    <t>-505</t>
  </si>
  <si>
    <t>-504</t>
  </si>
  <si>
    <t>-434</t>
  </si>
  <si>
    <t>-438</t>
  </si>
  <si>
    <t>-433</t>
  </si>
  <si>
    <t>-437</t>
  </si>
  <si>
    <t>-481</t>
  </si>
  <si>
    <t>-480</t>
  </si>
  <si>
    <t>-482</t>
  </si>
  <si>
    <t>-476</t>
  </si>
  <si>
    <t>-484</t>
  </si>
  <si>
    <t>-432</t>
  </si>
  <si>
    <t>-491</t>
  </si>
  <si>
    <t>-489</t>
  </si>
  <si>
    <t>-501</t>
  </si>
  <si>
    <t>-492</t>
  </si>
  <si>
    <t>-498</t>
  </si>
  <si>
    <t>-499</t>
  </si>
  <si>
    <t>-502</t>
  </si>
  <si>
    <t>-497</t>
  </si>
  <si>
    <t>-487</t>
  </si>
  <si>
    <t>-485</t>
  </si>
  <si>
    <t>-486</t>
  </si>
  <si>
    <t>-429</t>
  </si>
  <si>
    <t>-503</t>
  </si>
  <si>
    <t>-883</t>
  </si>
  <si>
    <t>-1542</t>
  </si>
  <si>
    <t>-1541</t>
  </si>
  <si>
    <t>-450</t>
  </si>
  <si>
    <t>-474</t>
  </si>
  <si>
    <t>-440</t>
  </si>
  <si>
    <t>-507</t>
  </si>
  <si>
    <t>-526</t>
  </si>
  <si>
    <t>-447</t>
  </si>
  <si>
    <t>-442</t>
  </si>
  <si>
    <t>-441</t>
  </si>
  <si>
    <t>-443</t>
  </si>
  <si>
    <t>-445</t>
  </si>
  <si>
    <t>-444</t>
  </si>
  <si>
    <t>-427</t>
  </si>
  <si>
    <t>-426</t>
  </si>
  <si>
    <t>-431</t>
  </si>
  <si>
    <t>-430</t>
  </si>
  <si>
    <t>-424</t>
  </si>
  <si>
    <t>-500</t>
  </si>
  <si>
    <t>-436</t>
  </si>
  <si>
    <t>-435</t>
  </si>
  <si>
    <t>-439</t>
  </si>
  <si>
    <t>-448</t>
  </si>
  <si>
    <t>-490</t>
  </si>
  <si>
    <t>6549 N OLD 27, FREDERIC MI 49733 US, FREDERIC MI 49733 US</t>
  </si>
  <si>
    <t>-84.755297</t>
  </si>
  <si>
    <t>44.779558</t>
  </si>
  <si>
    <t>16950 M 32, M33, ATLANTA MI 49707 US, Atlanta MI  US</t>
  </si>
  <si>
    <t>-83.72455</t>
  </si>
  <si>
    <t>44.5592467</t>
  </si>
  <si>
    <t>Winter Revenue Week 1</t>
  </si>
  <si>
    <t xml:space="preserve"> Summer Revenue Week 1</t>
  </si>
  <si>
    <t>Winter Revenue Week 2</t>
  </si>
  <si>
    <t xml:space="preserve"> Summer Revenue Week 2</t>
  </si>
  <si>
    <t xml:space="preserve"> Summer Revenue Week 3</t>
  </si>
  <si>
    <t xml:space="preserve"> Summer Revenue Week 4</t>
  </si>
  <si>
    <t xml:space="preserve"> Summer Revenue Week 5</t>
  </si>
  <si>
    <t xml:space="preserve"> Summer Revenue Week 6</t>
  </si>
  <si>
    <t xml:space="preserve"> Summer Revenue Week 7</t>
  </si>
  <si>
    <t xml:space="preserve"> Summer Revenue Week 8</t>
  </si>
  <si>
    <t>Winter Revenue Week 3</t>
  </si>
  <si>
    <t>Winter Revenue Week 4</t>
  </si>
  <si>
    <t>Winter Revenue Week 5</t>
  </si>
  <si>
    <t>Winter Revenue Week 6</t>
  </si>
  <si>
    <t>Winter Revenue Week 7</t>
  </si>
  <si>
    <t>Winter Revenue Week 8</t>
  </si>
  <si>
    <t>15885</t>
  </si>
  <si>
    <t>PLOWMANS</t>
  </si>
  <si>
    <t>3146 US 23 SOUTH</t>
  </si>
  <si>
    <t>-1117</t>
  </si>
  <si>
    <t>-577</t>
  </si>
  <si>
    <t>-741</t>
  </si>
  <si>
    <t>-711</t>
  </si>
  <si>
    <t>-702</t>
  </si>
  <si>
    <t>-576</t>
  </si>
  <si>
    <t>-573</t>
  </si>
  <si>
    <t>-752</t>
  </si>
  <si>
    <t>-999</t>
  </si>
  <si>
    <t>-1037</t>
  </si>
  <si>
    <t>-52</t>
  </si>
  <si>
    <t>-579</t>
  </si>
  <si>
    <t>-1156</t>
  </si>
  <si>
    <t>-762</t>
  </si>
  <si>
    <t>-692</t>
  </si>
  <si>
    <t>-23</t>
  </si>
  <si>
    <t>-626</t>
  </si>
  <si>
    <t>-25</t>
  </si>
  <si>
    <t>-26</t>
  </si>
  <si>
    <t>-27</t>
  </si>
  <si>
    <t>-1039</t>
  </si>
  <si>
    <t>-28</t>
  </si>
  <si>
    <t>-29</t>
  </si>
  <si>
    <t>-30</t>
  </si>
  <si>
    <t>-703</t>
  </si>
  <si>
    <t>-31</t>
  </si>
  <si>
    <t>-704</t>
  </si>
  <si>
    <t>-32</t>
  </si>
  <si>
    <t>-33</t>
  </si>
  <si>
    <t>-34</t>
  </si>
  <si>
    <t>-708</t>
  </si>
  <si>
    <t>-35</t>
  </si>
  <si>
    <t>-695</t>
  </si>
  <si>
    <t>-36</t>
  </si>
  <si>
    <t>-37</t>
  </si>
  <si>
    <t>-696</t>
  </si>
  <si>
    <t>-38</t>
  </si>
  <si>
    <t>-39</t>
  </si>
  <si>
    <t>-578</t>
  </si>
  <si>
    <t>-40</t>
  </si>
  <si>
    <t>-41</t>
  </si>
  <si>
    <t>-42</t>
  </si>
  <si>
    <t>-43</t>
  </si>
  <si>
    <t>-44</t>
  </si>
  <si>
    <t>-45</t>
  </si>
  <si>
    <t>-46</t>
  </si>
  <si>
    <t>-715</t>
  </si>
  <si>
    <t>-47</t>
  </si>
  <si>
    <t>-717</t>
  </si>
  <si>
    <t>-48</t>
  </si>
  <si>
    <t>-49</t>
  </si>
  <si>
    <t>-1131</t>
  </si>
  <si>
    <t>-50</t>
  </si>
  <si>
    <t>-54</t>
  </si>
  <si>
    <t>-1139</t>
  </si>
  <si>
    <t>-55</t>
  </si>
  <si>
    <t>-57</t>
  </si>
  <si>
    <t>-58</t>
  </si>
  <si>
    <t>-59</t>
  </si>
  <si>
    <t>-60</t>
  </si>
  <si>
    <t>-61</t>
  </si>
  <si>
    <t>-62</t>
  </si>
  <si>
    <t>-63</t>
  </si>
  <si>
    <t>-64</t>
  </si>
  <si>
    <t>-65</t>
  </si>
  <si>
    <t>-66</t>
  </si>
  <si>
    <t>-67</t>
  </si>
  <si>
    <t>-68</t>
  </si>
  <si>
    <t>-69</t>
  </si>
  <si>
    <t>-70</t>
  </si>
  <si>
    <t>-574</t>
  </si>
  <si>
    <t>-71</t>
  </si>
  <si>
    <t>-568</t>
  </si>
  <si>
    <t>-72</t>
  </si>
  <si>
    <t>-710</t>
  </si>
  <si>
    <t>-73</t>
  </si>
  <si>
    <t>-697</t>
  </si>
  <si>
    <t>-74</t>
  </si>
  <si>
    <t>-75</t>
  </si>
  <si>
    <t>-76</t>
  </si>
  <si>
    <t>-77</t>
  </si>
  <si>
    <t>-78</t>
  </si>
  <si>
    <t>-79</t>
  </si>
  <si>
    <t>-80</t>
  </si>
  <si>
    <t>-81</t>
  </si>
  <si>
    <t>-83</t>
  </si>
  <si>
    <t>-570</t>
  </si>
  <si>
    <t>-113</t>
  </si>
  <si>
    <t>-131</t>
  </si>
  <si>
    <t>-567</t>
  </si>
  <si>
    <t>-569</t>
  </si>
  <si>
    <t>-1115</t>
  </si>
  <si>
    <t>-1113</t>
  </si>
  <si>
    <t>-1077</t>
  </si>
  <si>
    <t>-259</t>
  </si>
  <si>
    <t>-1073</t>
  </si>
  <si>
    <t>-1072</t>
  </si>
  <si>
    <t>-1075</t>
  </si>
  <si>
    <t>-1074</t>
  </si>
  <si>
    <t>-1058</t>
  </si>
  <si>
    <t>-1057</t>
  </si>
  <si>
    <t>-1060</t>
  </si>
  <si>
    <t>-1059</t>
  </si>
  <si>
    <t>-1056</t>
  </si>
  <si>
    <t>-1052</t>
  </si>
  <si>
    <t>-1055</t>
  </si>
  <si>
    <t>-1066</t>
  </si>
  <si>
    <t>-1069</t>
  </si>
  <si>
    <t>-1068</t>
  </si>
  <si>
    <t>-1065</t>
  </si>
  <si>
    <t>-1062</t>
  </si>
  <si>
    <t>-1061</t>
  </si>
  <si>
    <t>-1064</t>
  </si>
  <si>
    <t>-1116</t>
  </si>
  <si>
    <t>-1118</t>
  </si>
  <si>
    <t>-1112</t>
  </si>
  <si>
    <t>-1111</t>
  </si>
  <si>
    <t>-1114</t>
  </si>
  <si>
    <t>-1126</t>
  </si>
  <si>
    <t>-1123</t>
  </si>
  <si>
    <t>-1122</t>
  </si>
  <si>
    <t>-1110</t>
  </si>
  <si>
    <t>-1100</t>
  </si>
  <si>
    <t>-1107</t>
  </si>
  <si>
    <t>-1106</t>
  </si>
  <si>
    <t>-571</t>
  </si>
  <si>
    <t>-1109</t>
  </si>
  <si>
    <t>-572</t>
  </si>
  <si>
    <t>-1108</t>
  </si>
  <si>
    <t>-1105</t>
  </si>
  <si>
    <t>-1102</t>
  </si>
  <si>
    <t>-575</t>
  </si>
  <si>
    <t>-1101</t>
  </si>
  <si>
    <t>-1104</t>
  </si>
  <si>
    <t>-1103</t>
  </si>
  <si>
    <t>-998</t>
  </si>
  <si>
    <t>-1162</t>
  </si>
  <si>
    <t>-997</t>
  </si>
  <si>
    <t>-698</t>
  </si>
  <si>
    <t>-994</t>
  </si>
  <si>
    <t>-1154</t>
  </si>
  <si>
    <t>-699</t>
  </si>
  <si>
    <t>-1153</t>
  </si>
  <si>
    <t>-995</t>
  </si>
  <si>
    <t>-1168</t>
  </si>
  <si>
    <t>-1169</t>
  </si>
  <si>
    <t>-1167</t>
  </si>
  <si>
    <t>-1166</t>
  </si>
  <si>
    <t>-1165</t>
  </si>
  <si>
    <t>-992</t>
  </si>
  <si>
    <t>-1152</t>
  </si>
  <si>
    <t>-980</t>
  </si>
  <si>
    <t>-1141</t>
  </si>
  <si>
    <t>-979</t>
  </si>
  <si>
    <t>-982</t>
  </si>
  <si>
    <t>-1143</t>
  </si>
  <si>
    <t>-720</t>
  </si>
  <si>
    <t>-981</t>
  </si>
  <si>
    <t>-1142</t>
  </si>
  <si>
    <t>-1138</t>
  </si>
  <si>
    <t>73563</t>
  </si>
  <si>
    <t>3146 US 23 SOUTH, ALPENA MI 49707 US</t>
  </si>
  <si>
    <t>-83.465137</t>
  </si>
  <si>
    <t>45.028589</t>
  </si>
  <si>
    <t>-1136</t>
  </si>
  <si>
    <t>-1041</t>
  </si>
  <si>
    <t>-1137</t>
  </si>
  <si>
    <t>-989</t>
  </si>
  <si>
    <t>-1149</t>
  </si>
  <si>
    <t>-1148</t>
  </si>
  <si>
    <t>-1151</t>
  </si>
  <si>
    <t>-1150</t>
  </si>
  <si>
    <t>-987</t>
  </si>
  <si>
    <t>-984</t>
  </si>
  <si>
    <t>-1145</t>
  </si>
  <si>
    <t>-983</t>
  </si>
  <si>
    <t>-1144</t>
  </si>
  <si>
    <t>-1146</t>
  </si>
  <si>
    <t>-985</t>
  </si>
  <si>
    <t>-1170</t>
  </si>
  <si>
    <t>-1040</t>
  </si>
  <si>
    <t>-1042</t>
  </si>
  <si>
    <t>-1160</t>
  </si>
  <si>
    <t>-1049</t>
  </si>
  <si>
    <t>-1158</t>
  </si>
  <si>
    <t>-1048</t>
  </si>
  <si>
    <t>-1051</t>
  </si>
  <si>
    <t>-1047</t>
  </si>
  <si>
    <t>-1046</t>
  </si>
  <si>
    <t>-646</t>
  </si>
  <si>
    <t>-1045</t>
  </si>
  <si>
    <t>-1178</t>
  </si>
  <si>
    <t>-1176</t>
  </si>
  <si>
    <t>-1179</t>
  </si>
  <si>
    <t>-1174</t>
  </si>
  <si>
    <t>-1172</t>
  </si>
  <si>
    <t>-1171</t>
  </si>
  <si>
    <t>-1173</t>
  </si>
  <si>
    <t>-1185</t>
  </si>
  <si>
    <t>-1184</t>
  </si>
  <si>
    <t>-1183</t>
  </si>
  <si>
    <t>-1181</t>
  </si>
  <si>
    <t>-700</t>
  </si>
  <si>
    <t>-1180</t>
  </si>
  <si>
    <t>-701</t>
  </si>
  <si>
    <t>-705</t>
  </si>
  <si>
    <t>-706</t>
  </si>
  <si>
    <t>-718</t>
  </si>
  <si>
    <t>-1140</t>
  </si>
  <si>
    <t>-1175</t>
  </si>
  <si>
    <t>-1177</t>
  </si>
  <si>
    <t>-1186</t>
  </si>
  <si>
    <t>-1182</t>
  </si>
  <si>
    <t>-1164</t>
  </si>
  <si>
    <t>-1161</t>
  </si>
  <si>
    <t>-1133</t>
  </si>
  <si>
    <t>-1135</t>
  </si>
  <si>
    <t>-1134</t>
  </si>
  <si>
    <t>-709</t>
  </si>
  <si>
    <t>-1132</t>
  </si>
  <si>
    <t>-190</t>
  </si>
  <si>
    <t>-716</t>
  </si>
  <si>
    <t>-707</t>
  </si>
  <si>
    <t>-1262</t>
  </si>
  <si>
    <t>-1261</t>
  </si>
  <si>
    <t>-1263</t>
  </si>
  <si>
    <t>-188</t>
  </si>
  <si>
    <t>-1258</t>
  </si>
  <si>
    <t>-1260</t>
  </si>
  <si>
    <t>-1264</t>
  </si>
  <si>
    <t>-1265</t>
  </si>
  <si>
    <t>-1266</t>
  </si>
  <si>
    <t>-1267</t>
  </si>
  <si>
    <t>-1256</t>
  </si>
  <si>
    <t>-1246</t>
  </si>
  <si>
    <t>-1247</t>
  </si>
  <si>
    <t>-1254</t>
  </si>
  <si>
    <t>-1255</t>
  </si>
  <si>
    <t>-1253</t>
  </si>
  <si>
    <t>-1249</t>
  </si>
  <si>
    <t>-1248</t>
  </si>
  <si>
    <t>-1252</t>
  </si>
  <si>
    <t>-1251</t>
  </si>
  <si>
    <t>-1273</t>
  </si>
  <si>
    <t>-209</t>
  </si>
  <si>
    <t>-208</t>
  </si>
  <si>
    <t>-204</t>
  </si>
  <si>
    <t>-202</t>
  </si>
  <si>
    <t>-207</t>
  </si>
  <si>
    <t>-210</t>
  </si>
  <si>
    <t>-194</t>
  </si>
  <si>
    <t>-199</t>
  </si>
  <si>
    <t>-197</t>
  </si>
  <si>
    <t>-198</t>
  </si>
  <si>
    <t>-205</t>
  </si>
  <si>
    <t>-195</t>
  </si>
  <si>
    <t>-193</t>
  </si>
  <si>
    <t>-196</t>
  </si>
  <si>
    <t>-212</t>
  </si>
  <si>
    <t>-1277</t>
  </si>
  <si>
    <t>-1278</t>
  </si>
  <si>
    <t>-1279</t>
  </si>
  <si>
    <t>-1276</t>
  </si>
  <si>
    <t>-189</t>
  </si>
  <si>
    <t>-1280</t>
  </si>
  <si>
    <t>-200</t>
  </si>
  <si>
    <t>-201</t>
  </si>
  <si>
    <t>-1281</t>
  </si>
  <si>
    <t>-192</t>
  </si>
  <si>
    <t>-713</t>
  </si>
  <si>
    <t>-1203</t>
  </si>
  <si>
    <t>-1204</t>
  </si>
  <si>
    <t>-245</t>
  </si>
  <si>
    <t>-1200</t>
  </si>
  <si>
    <t>-712</t>
  </si>
  <si>
    <t>-1202</t>
  </si>
  <si>
    <t>-1201</t>
  </si>
  <si>
    <t>-1209</t>
  </si>
  <si>
    <t>-1208</t>
  </si>
  <si>
    <t>-1210</t>
  </si>
  <si>
    <t>-1205</t>
  </si>
  <si>
    <t>-153</t>
  </si>
  <si>
    <t>-1207</t>
  </si>
  <si>
    <t>-1206</t>
  </si>
  <si>
    <t>-206</t>
  </si>
  <si>
    <t>-1192</t>
  </si>
  <si>
    <t>-1190</t>
  </si>
  <si>
    <t>-1188</t>
  </si>
  <si>
    <t>-1189</t>
  </si>
  <si>
    <t>-1198</t>
  </si>
  <si>
    <t>-1199</t>
  </si>
  <si>
    <t>-1196</t>
  </si>
  <si>
    <t>-1194</t>
  </si>
  <si>
    <t>-1195</t>
  </si>
  <si>
    <t>-1221</t>
  </si>
  <si>
    <t>-1214</t>
  </si>
  <si>
    <t>-1211</t>
  </si>
  <si>
    <t>-1212</t>
  </si>
  <si>
    <t>-1216</t>
  </si>
  <si>
    <t>-1213</t>
  </si>
  <si>
    <t>-1328</t>
  </si>
  <si>
    <t>-1339</t>
  </si>
  <si>
    <t>-1371</t>
  </si>
  <si>
    <t>-1334</t>
  </si>
  <si>
    <t>-1333</t>
  </si>
  <si>
    <t>-1330</t>
  </si>
  <si>
    <t>-1331</t>
  </si>
  <si>
    <t>-1332</t>
  </si>
  <si>
    <t>-323</t>
  </si>
  <si>
    <t>-384</t>
  </si>
  <si>
    <t>-1329</t>
  </si>
  <si>
    <t>-1335</t>
  </si>
  <si>
    <t>-1336</t>
  </si>
  <si>
    <t>-800</t>
  </si>
  <si>
    <t>-783</t>
  </si>
  <si>
    <t>-1292</t>
  </si>
  <si>
    <t>-1293</t>
  </si>
  <si>
    <t>-1295</t>
  </si>
  <si>
    <t>-1294</t>
  </si>
  <si>
    <t>-1289</t>
  </si>
  <si>
    <t>-1290</t>
  </si>
  <si>
    <t>-1302</t>
  </si>
  <si>
    <t>-1303</t>
  </si>
  <si>
    <t>-1297</t>
  </si>
  <si>
    <t>-1296</t>
  </si>
  <si>
    <t>-1298</t>
  </si>
  <si>
    <t>-1299</t>
  </si>
  <si>
    <t>-1285</t>
  </si>
  <si>
    <t>-1288</t>
  </si>
  <si>
    <t>-1287</t>
  </si>
  <si>
    <t>-1283</t>
  </si>
  <si>
    <t>-1304</t>
  </si>
  <si>
    <t>-287</t>
  </si>
  <si>
    <t>-1321</t>
  </si>
  <si>
    <t>-1318</t>
  </si>
  <si>
    <t>-1320</t>
  </si>
  <si>
    <t>-1319</t>
  </si>
  <si>
    <t>-1326</t>
  </si>
  <si>
    <t>-1327</t>
  </si>
  <si>
    <t>-1323</t>
  </si>
  <si>
    <t>-1324</t>
  </si>
  <si>
    <t>-1325</t>
  </si>
  <si>
    <t>-1310</t>
  </si>
  <si>
    <t>-1309</t>
  </si>
  <si>
    <t>-1311</t>
  </si>
  <si>
    <t>-1312</t>
  </si>
  <si>
    <t>-1306</t>
  </si>
  <si>
    <t>-1305</t>
  </si>
  <si>
    <t>-1308</t>
  </si>
  <si>
    <t>-1307</t>
  </si>
  <si>
    <t>-1315</t>
  </si>
  <si>
    <t>-1316</t>
  </si>
  <si>
    <t>-1313</t>
  </si>
  <si>
    <t>-390</t>
  </si>
  <si>
    <t>-379</t>
  </si>
  <si>
    <t>-389</t>
  </si>
  <si>
    <t>-804</t>
  </si>
  <si>
    <t>-404</t>
  </si>
  <si>
    <t>-317</t>
  </si>
  <si>
    <t>-395</t>
  </si>
  <si>
    <t>-318</t>
  </si>
  <si>
    <t>-402</t>
  </si>
  <si>
    <t>-401</t>
  </si>
  <si>
    <t>-391</t>
  </si>
  <si>
    <t>-377</t>
  </si>
  <si>
    <t>-378</t>
  </si>
  <si>
    <t>-827</t>
  </si>
  <si>
    <t>-326</t>
  </si>
  <si>
    <t>-821</t>
  </si>
  <si>
    <t>-346</t>
  </si>
  <si>
    <t>-400</t>
  </si>
  <si>
    <t>-327</t>
  </si>
  <si>
    <t>-344</t>
  </si>
  <si>
    <t>-399</t>
  </si>
  <si>
    <t>-328</t>
  </si>
  <si>
    <t>-330</t>
  </si>
  <si>
    <t>-329</t>
  </si>
  <si>
    <t>-332</t>
  </si>
  <si>
    <t>-336</t>
  </si>
  <si>
    <t>-338</t>
  </si>
  <si>
    <t>-337</t>
  </si>
  <si>
    <t>-334</t>
  </si>
  <si>
    <t>-335</t>
  </si>
  <si>
    <t>-339</t>
  </si>
  <si>
    <t>-380</t>
  </si>
  <si>
    <t>-333</t>
  </si>
  <si>
    <t>-343</t>
  </si>
  <si>
    <t>-340</t>
  </si>
  <si>
    <t>-331</t>
  </si>
  <si>
    <t>-342</t>
  </si>
  <si>
    <t>-320</t>
  </si>
  <si>
    <t>-381</t>
  </si>
  <si>
    <t>-376</t>
  </si>
  <si>
    <t>-382</t>
  </si>
  <si>
    <t>-392</t>
  </si>
  <si>
    <t>-388</t>
  </si>
  <si>
    <t>-386</t>
  </si>
  <si>
    <t>-383</t>
  </si>
  <si>
    <t>-319</t>
  </si>
  <si>
    <t>-393</t>
  </si>
  <si>
    <t>-394</t>
  </si>
  <si>
    <t>-398</t>
  </si>
  <si>
    <t>-322</t>
  </si>
  <si>
    <t>-387</t>
  </si>
  <si>
    <t>-325</t>
  </si>
  <si>
    <t>-396</t>
  </si>
  <si>
    <t>-321</t>
  </si>
  <si>
    <t>-397</t>
  </si>
  <si>
    <t>-1434</t>
  </si>
  <si>
    <t>-1433</t>
  </si>
  <si>
    <t>-1432</t>
  </si>
  <si>
    <t>-1435</t>
  </si>
  <si>
    <t>-1438</t>
  </si>
  <si>
    <t>-1437</t>
  </si>
  <si>
    <t>-1436</t>
  </si>
  <si>
    <t>-1425</t>
  </si>
  <si>
    <t>-1429</t>
  </si>
  <si>
    <t>-1439</t>
  </si>
  <si>
    <t>-853</t>
  </si>
  <si>
    <t>-1442</t>
  </si>
  <si>
    <t>-1441</t>
  </si>
  <si>
    <t>-1440</t>
  </si>
  <si>
    <t>-1443</t>
  </si>
  <si>
    <t>-1402</t>
  </si>
  <si>
    <t>-1401</t>
  </si>
  <si>
    <t>-1400</t>
  </si>
  <si>
    <t>-1403</t>
  </si>
  <si>
    <t>-1406</t>
  </si>
  <si>
    <t>-1405</t>
  </si>
  <si>
    <t>-1404</t>
  </si>
  <si>
    <t>-1399</t>
  </si>
  <si>
    <t>-1398</t>
  </si>
  <si>
    <t>-1407</t>
  </si>
  <si>
    <t>-1419</t>
  </si>
  <si>
    <t>-1418</t>
  </si>
  <si>
    <t>-1417</t>
  </si>
  <si>
    <t>-1416</t>
  </si>
  <si>
    <t>-1410</t>
  </si>
  <si>
    <t>-1409</t>
  </si>
  <si>
    <t>-1408</t>
  </si>
  <si>
    <t>-1412</t>
  </si>
  <si>
    <t>-1415</t>
  </si>
  <si>
    <t>-1414</t>
  </si>
  <si>
    <t>-1413</t>
  </si>
  <si>
    <t>-806</t>
  </si>
  <si>
    <t>-844</t>
  </si>
  <si>
    <t>-1485</t>
  </si>
  <si>
    <t>-1562</t>
  </si>
  <si>
    <t>-1507</t>
  </si>
  <si>
    <t>-1501</t>
  </si>
  <si>
    <t>-1505</t>
  </si>
  <si>
    <t>-1561</t>
  </si>
  <si>
    <t>-1504</t>
  </si>
  <si>
    <t>-1560</t>
  </si>
  <si>
    <t>-1558</t>
  </si>
  <si>
    <t>-1559</t>
  </si>
  <si>
    <t>-1506</t>
  </si>
  <si>
    <t>-1563</t>
  </si>
  <si>
    <t>-1566</t>
  </si>
  <si>
    <t>-1502</t>
  </si>
  <si>
    <t>-1564</t>
  </si>
  <si>
    <t>-1503</t>
  </si>
  <si>
    <t>-1557</t>
  </si>
  <si>
    <t>-1556</t>
  </si>
  <si>
    <t>-1500</t>
  </si>
  <si>
    <t>-1491</t>
  </si>
  <si>
    <t>-1494</t>
  </si>
  <si>
    <t>-1495</t>
  </si>
  <si>
    <t>-1496</t>
  </si>
  <si>
    <t>-1489</t>
  </si>
  <si>
    <t>-1487</t>
  </si>
  <si>
    <t>-1488</t>
  </si>
  <si>
    <t>-1486</t>
  </si>
  <si>
    <t>-1497</t>
  </si>
  <si>
    <t>-1499</t>
  </si>
  <si>
    <t>-1498</t>
  </si>
  <si>
    <t>-1475</t>
  </si>
  <si>
    <t>-1477</t>
  </si>
  <si>
    <t>-1476</t>
  </si>
  <si>
    <t>-1469</t>
  </si>
  <si>
    <t>-1468</t>
  </si>
  <si>
    <t>-1473</t>
  </si>
  <si>
    <t>-1474</t>
  </si>
  <si>
    <t>-1472</t>
  </si>
  <si>
    <t>-1471</t>
  </si>
  <si>
    <t>-1516</t>
  </si>
  <si>
    <t>-1515</t>
  </si>
  <si>
    <t>-1484</t>
  </si>
  <si>
    <t>-1510</t>
  </si>
  <si>
    <t>-1511</t>
  </si>
  <si>
    <t>-1509</t>
  </si>
  <si>
    <t>-1514</t>
  </si>
  <si>
    <t>-1513</t>
  </si>
  <si>
    <t>-1483</t>
  </si>
  <si>
    <t>-1479</t>
  </si>
  <si>
    <t>-1481</t>
  </si>
  <si>
    <t>-1482</t>
  </si>
  <si>
    <t>-1480</t>
  </si>
  <si>
    <t>-1547</t>
  </si>
  <si>
    <t>-1548</t>
  </si>
  <si>
    <t>-1449</t>
  </si>
  <si>
    <t>-1549</t>
  </si>
  <si>
    <t>-1454</t>
  </si>
  <si>
    <t>-1453</t>
  </si>
  <si>
    <t>-1451</t>
  </si>
  <si>
    <t>-1452</t>
  </si>
  <si>
    <t>-1550</t>
  </si>
  <si>
    <t>-1553</t>
  </si>
  <si>
    <t>-1445</t>
  </si>
  <si>
    <t>-1554</t>
  </si>
  <si>
    <t>-1555</t>
  </si>
  <si>
    <t>-1508</t>
  </si>
  <si>
    <t>-1551</t>
  </si>
  <si>
    <t>-1447</t>
  </si>
  <si>
    <t>-1446</t>
  </si>
  <si>
    <t>-1463</t>
  </si>
  <si>
    <t>-1461</t>
  </si>
  <si>
    <t>-1462</t>
  </si>
  <si>
    <t>-1467</t>
  </si>
  <si>
    <t>-1465</t>
  </si>
  <si>
    <t>-1464</t>
  </si>
  <si>
    <t>-1460</t>
  </si>
  <si>
    <t>-1456</t>
  </si>
  <si>
    <t>-1544</t>
  </si>
  <si>
    <t>-1455</t>
  </si>
  <si>
    <t>-1459</t>
  </si>
  <si>
    <t>-509</t>
  </si>
  <si>
    <t>-517</t>
  </si>
  <si>
    <t>-529</t>
  </si>
  <si>
    <t>-518</t>
  </si>
  <si>
    <t>-533</t>
  </si>
  <si>
    <t>-520</t>
  </si>
  <si>
    <t>-525</t>
  </si>
  <si>
    <t>-468</t>
  </si>
  <si>
    <t>-532</t>
  </si>
  <si>
    <t>-513</t>
  </si>
  <si>
    <t>-535</t>
  </si>
  <si>
    <t>-519</t>
  </si>
  <si>
    <t>-534</t>
  </si>
  <si>
    <t>-531</t>
  </si>
  <si>
    <t>-521</t>
  </si>
  <si>
    <t>-522</t>
  </si>
  <si>
    <t>-523</t>
  </si>
  <si>
    <t>-536</t>
  </si>
  <si>
    <t>-473</t>
  </si>
  <si>
    <t>-464</t>
  </si>
  <si>
    <t>-463</t>
  </si>
  <si>
    <t>-472</t>
  </si>
  <si>
    <t>-469</t>
  </si>
  <si>
    <t>-515</t>
  </si>
  <si>
    <t>-454</t>
  </si>
  <si>
    <t>-462</t>
  </si>
  <si>
    <t>-475</t>
  </si>
  <si>
    <t>-458</t>
  </si>
  <si>
    <t>-467</t>
  </si>
  <si>
    <t>-457</t>
  </si>
  <si>
    <t>-455</t>
  </si>
  <si>
    <t>-460</t>
  </si>
  <si>
    <t>-461</t>
  </si>
  <si>
    <t>-459</t>
  </si>
  <si>
    <t>-465</t>
  </si>
  <si>
    <t>-471</t>
  </si>
  <si>
    <t>-470</t>
  </si>
  <si>
    <t>-456</t>
  </si>
  <si>
    <t>-466</t>
  </si>
  <si>
    <t>-528</t>
  </si>
  <si>
    <t>-510</t>
  </si>
  <si>
    <t>-524</t>
  </si>
  <si>
    <t>-530</t>
  </si>
  <si>
    <t>-516</t>
  </si>
  <si>
    <t>-514</t>
  </si>
  <si>
    <t>-508</t>
  </si>
  <si>
    <t>-451</t>
  </si>
  <si>
    <t>-527</t>
  </si>
  <si>
    <t>-960</t>
  </si>
  <si>
    <t>-938</t>
  </si>
  <si>
    <t>-936</t>
  </si>
  <si>
    <t>-933</t>
  </si>
  <si>
    <t>-934</t>
  </si>
  <si>
    <t>-935</t>
  </si>
  <si>
    <t>-423</t>
  </si>
  <si>
    <t>-452</t>
  </si>
  <si>
    <t>-511</t>
  </si>
  <si>
    <t>-537</t>
  </si>
  <si>
    <t>-909</t>
  </si>
  <si>
    <t>-905</t>
  </si>
  <si>
    <t>-554</t>
  </si>
  <si>
    <t>-545</t>
  </si>
  <si>
    <t>-588</t>
  </si>
  <si>
    <t>-544</t>
  </si>
  <si>
    <t>-590</t>
  </si>
  <si>
    <t>-606</t>
  </si>
  <si>
    <t>-589</t>
  </si>
  <si>
    <t>-605</t>
  </si>
  <si>
    <t>-549</t>
  </si>
  <si>
    <t>-597</t>
  </si>
  <si>
    <t>-550</t>
  </si>
  <si>
    <t>-542</t>
  </si>
  <si>
    <t>-596</t>
  </si>
  <si>
    <t>-594</t>
  </si>
  <si>
    <t>-582</t>
  </si>
  <si>
    <t>-583</t>
  </si>
  <si>
    <t>-581</t>
  </si>
  <si>
    <t>-599</t>
  </si>
  <si>
    <t>-592</t>
  </si>
  <si>
    <t>-584</t>
  </si>
  <si>
    <t>-611</t>
  </si>
  <si>
    <t>-604</t>
  </si>
  <si>
    <t>-541</t>
  </si>
  <si>
    <t>-602</t>
  </si>
  <si>
    <t>-553</t>
  </si>
  <si>
    <t>-591</t>
  </si>
  <si>
    <t>-556</t>
  </si>
  <si>
    <t>-552</t>
  </si>
  <si>
    <t>-558</t>
  </si>
  <si>
    <t>-548</t>
  </si>
  <si>
    <t>-559</t>
  </si>
  <si>
    <t>-543</t>
  </si>
  <si>
    <t>-561</t>
  </si>
  <si>
    <t>-547</t>
  </si>
  <si>
    <t>-560</t>
  </si>
  <si>
    <t>-557</t>
  </si>
  <si>
    <t>-587</t>
  </si>
  <si>
    <t>-555</t>
  </si>
  <si>
    <t>-539</t>
  </si>
  <si>
    <t>-546</t>
  </si>
  <si>
    <t>-551</t>
  </si>
  <si>
    <t>-585</t>
  </si>
  <si>
    <t>-586</t>
  </si>
  <si>
    <t>-608</t>
  </si>
  <si>
    <t>-610</t>
  </si>
  <si>
    <t>-660</t>
  </si>
  <si>
    <t>-665</t>
  </si>
  <si>
    <t>-667</t>
  </si>
  <si>
    <t>-678</t>
  </si>
  <si>
    <t>-680</t>
  </si>
  <si>
    <t>-693</t>
  </si>
  <si>
    <t>-1282</t>
  </si>
  <si>
    <t>-691</t>
  </si>
  <si>
    <t>-671</t>
  </si>
  <si>
    <t>-1225</t>
  </si>
  <si>
    <t>-662</t>
  </si>
  <si>
    <t>3550 us hwy 23 s, ALPENA MI 49707 US</t>
  </si>
  <si>
    <t>-83.464567</t>
  </si>
  <si>
    <t>45.015924</t>
  </si>
  <si>
    <t>-780</t>
  </si>
  <si>
    <t>-872</t>
  </si>
  <si>
    <t>-873</t>
  </si>
  <si>
    <t>-882</t>
  </si>
  <si>
    <t>-657</t>
  </si>
  <si>
    <t>-656</t>
  </si>
  <si>
    <t>-688</t>
  </si>
  <si>
    <t>-683</t>
  </si>
  <si>
    <t>-743</t>
  </si>
  <si>
    <t>-686</t>
  </si>
  <si>
    <t>-1003</t>
  </si>
  <si>
    <t>-634</t>
  </si>
  <si>
    <t>-613</t>
  </si>
  <si>
    <t>-598</t>
  </si>
  <si>
    <t>-661</t>
  </si>
  <si>
    <t>-595</t>
  </si>
  <si>
    <t>-600</t>
  </si>
  <si>
    <t>-684</t>
  </si>
  <si>
    <t>-682</t>
  </si>
  <si>
    <t>-603</t>
  </si>
  <si>
    <t>-673</t>
  </si>
  <si>
    <t>-601</t>
  </si>
  <si>
    <t>-663</t>
  </si>
  <si>
    <t>-681</t>
  </si>
  <si>
    <t>-672</t>
  </si>
  <si>
    <t>-659</t>
  </si>
  <si>
    <t>-670</t>
  </si>
  <si>
    <t>-679</t>
  </si>
  <si>
    <t>-685</t>
  </si>
  <si>
    <t>-607</t>
  </si>
  <si>
    <t>-609</t>
  </si>
  <si>
    <t>-722</t>
  </si>
  <si>
    <t>-677</t>
  </si>
  <si>
    <t>-655</t>
  </si>
  <si>
    <t>-664</t>
  </si>
  <si>
    <t>-687</t>
  </si>
  <si>
    <t>-668</t>
  </si>
  <si>
    <t>-658</t>
  </si>
  <si>
    <t>-689</t>
  </si>
  <si>
    <t>-764</t>
  </si>
  <si>
    <t>-1197</t>
  </si>
  <si>
    <t>-666</t>
  </si>
  <si>
    <t>-785</t>
  </si>
  <si>
    <t>-779</t>
  </si>
  <si>
    <t>-792</t>
  </si>
  <si>
    <t>-788</t>
  </si>
  <si>
    <t>-775</t>
  </si>
  <si>
    <t>-787</t>
  </si>
  <si>
    <t>-774</t>
  </si>
  <si>
    <t>-799</t>
  </si>
  <si>
    <t>-797</t>
  </si>
  <si>
    <t>-776</t>
  </si>
  <si>
    <t>-790</t>
  </si>
  <si>
    <t>-789</t>
  </si>
  <si>
    <t>-772</t>
  </si>
  <si>
    <t>-819</t>
  </si>
  <si>
    <t>-768</t>
  </si>
  <si>
    <t>-771</t>
  </si>
  <si>
    <t>-767</t>
  </si>
  <si>
    <t>-795</t>
  </si>
  <si>
    <t>-796</t>
  </si>
  <si>
    <t>-769</t>
  </si>
  <si>
    <t>-770</t>
  </si>
  <si>
    <t>-841</t>
  </si>
  <si>
    <t>-1444</t>
  </si>
  <si>
    <t>-862</t>
  </si>
  <si>
    <t>-863</t>
  </si>
  <si>
    <t>-793</t>
  </si>
  <si>
    <t>-781</t>
  </si>
  <si>
    <t>-798</t>
  </si>
  <si>
    <t>-777</t>
  </si>
  <si>
    <t>-778</t>
  </si>
  <si>
    <t>-791</t>
  </si>
  <si>
    <t>-766</t>
  </si>
  <si>
    <t>-773</t>
  </si>
  <si>
    <t>-782</t>
  </si>
  <si>
    <t>-794</t>
  </si>
  <si>
    <t>-801</t>
  </si>
  <si>
    <t>-1512</t>
  </si>
  <si>
    <t>-1540</t>
  </si>
  <si>
    <t>-865</t>
  </si>
  <si>
    <t>-866</t>
  </si>
  <si>
    <t>-870</t>
  </si>
  <si>
    <t>-867</t>
  </si>
  <si>
    <t>-868</t>
  </si>
  <si>
    <t>-869</t>
  </si>
  <si>
    <t>-874</t>
  </si>
  <si>
    <t>-951</t>
  </si>
  <si>
    <t>-894</t>
  </si>
  <si>
    <t>-895</t>
  </si>
  <si>
    <t>-896</t>
  </si>
  <si>
    <t>-890</t>
  </si>
  <si>
    <t>-891</t>
  </si>
  <si>
    <t>-892</t>
  </si>
  <si>
    <t>-901</t>
  </si>
  <si>
    <t>-897</t>
  </si>
  <si>
    <t>-898</t>
  </si>
  <si>
    <t>-899</t>
  </si>
  <si>
    <t>-879</t>
  </si>
  <si>
    <t>-880</t>
  </si>
  <si>
    <t>-881</t>
  </si>
  <si>
    <t>-878</t>
  </si>
  <si>
    <t>-875</t>
  </si>
  <si>
    <t>-876</t>
  </si>
  <si>
    <t>-877</t>
  </si>
  <si>
    <t>-886</t>
  </si>
  <si>
    <t>-888</t>
  </si>
  <si>
    <t>-889</t>
  </si>
  <si>
    <t>-885</t>
  </si>
  <si>
    <t>-929</t>
  </si>
  <si>
    <t>-1016</t>
  </si>
  <si>
    <t>-1014</t>
  </si>
  <si>
    <t>-1015</t>
  </si>
  <si>
    <t>-1017</t>
  </si>
  <si>
    <t>-1010</t>
  </si>
  <si>
    <t>-1013</t>
  </si>
  <si>
    <t>-1011</t>
  </si>
  <si>
    <t>-1012</t>
  </si>
  <si>
    <t>-1157</t>
  </si>
  <si>
    <t>-1027</t>
  </si>
  <si>
    <t>-1025</t>
  </si>
  <si>
    <t>-1029</t>
  </si>
  <si>
    <t>-1028</t>
  </si>
  <si>
    <t>-1021</t>
  </si>
  <si>
    <t>-1019</t>
  </si>
  <si>
    <t>-1020</t>
  </si>
  <si>
    <t>-1024</t>
  </si>
  <si>
    <t>-1022</t>
  </si>
  <si>
    <t>-1023</t>
  </si>
  <si>
    <t>-1129</t>
  </si>
  <si>
    <t>-1005</t>
  </si>
  <si>
    <t>-1004</t>
  </si>
  <si>
    <t>-1008</t>
  </si>
  <si>
    <t>-1006</t>
  </si>
  <si>
    <t>-1007</t>
  </si>
  <si>
    <t>-1001</t>
  </si>
  <si>
    <t>-1002</t>
  </si>
  <si>
    <t>-1030</t>
  </si>
  <si>
    <t>-1071</t>
  </si>
  <si>
    <t>-1033</t>
  </si>
  <si>
    <t>-1031</t>
  </si>
  <si>
    <t>-1032</t>
  </si>
  <si>
    <t>-1035</t>
  </si>
  <si>
    <t>-1036</t>
  </si>
  <si>
    <t>-1034</t>
  </si>
  <si>
    <t>-654</t>
  </si>
  <si>
    <t>-1250</t>
  </si>
  <si>
    <t>-676</t>
  </si>
  <si>
    <t>-1384</t>
  </si>
  <si>
    <t>-1411</t>
  </si>
  <si>
    <t>-1314</t>
  </si>
  <si>
    <t>-1565</t>
  </si>
  <si>
    <t>-1470</t>
  </si>
  <si>
    <t>-864</t>
  </si>
  <si>
    <t>-887</t>
  </si>
  <si>
    <t>Is Routed?</t>
  </si>
  <si>
    <t># of Wearers</t>
  </si>
  <si>
    <t xml:space="preserve"># of Assigned Garments </t>
  </si>
  <si>
    <t>Q1 Revenue per Delivery</t>
  </si>
  <si>
    <t>Q2 Revenue per Delivery</t>
  </si>
  <si>
    <t>Q3 Revenue per Delivery</t>
  </si>
  <si>
    <t>Q4 Revenue per Delivery</t>
  </si>
  <si>
    <t>Q1 Weighted</t>
  </si>
  <si>
    <t>Q2 Weighted</t>
  </si>
  <si>
    <t>Q3 Weighted</t>
  </si>
  <si>
    <t>Q4 Weighted</t>
  </si>
  <si>
    <t>222 MORENCI AVE., Mio MI 48647 US, Mio MI 48647 US</t>
  </si>
  <si>
    <t>-84.130463</t>
  </si>
  <si>
    <t>44.650409</t>
  </si>
  <si>
    <t>5150 N US-23 P.O. Box 1385, Oscoda MI 48750 US P.O. Box 1385, Oscoda MI 48750 US</t>
  </si>
  <si>
    <t>-83.329645</t>
  </si>
  <si>
    <t>44.429369</t>
  </si>
  <si>
    <t>2811 KNEELAND, LEWISTON MI 49756 US, LEWISTON MI 49756 US</t>
  </si>
  <si>
    <t>-84.304975</t>
  </si>
  <si>
    <t>44.881304</t>
  </si>
  <si>
    <t>2981 KNEELAND, LEWISTON MI 49756 US, LEWISTON MI 49756 US</t>
  </si>
  <si>
    <t>-84.305036</t>
  </si>
  <si>
    <t>44.883718</t>
  </si>
  <si>
    <t>507 STATE ROAD COMPANY 164, Lincoln MI 48742 US COMPANY 164, Lincoln MI 48742 US</t>
  </si>
  <si>
    <t>-83.4177133</t>
  </si>
  <si>
    <t>44.6793067</t>
  </si>
  <si>
    <t>217 S STATE, HARRISVILLE MI 48740 US, HARRISVILLE MI 48740 US</t>
  </si>
  <si>
    <t>-83.29677</t>
  </si>
  <si>
    <t>44.654293</t>
  </si>
  <si>
    <t>3400 M32 WEST, GAYLORD MI 49735 US, GAYLORD MI 49735 US</t>
  </si>
  <si>
    <t>-84.739947</t>
  </si>
  <si>
    <t>45.027898</t>
  </si>
  <si>
    <t>10703 OLD US 27 SOUTH, WATERS MI 49797 US, WATERS MI 49797 US</t>
  </si>
  <si>
    <t>-84.6986903099133</t>
  </si>
  <si>
    <t>44.8763149739182</t>
  </si>
  <si>
    <t>509 W. State St., Lincoln MI 48742 US, Lincoln MI 48742 US</t>
  </si>
  <si>
    <t>-83.4185533</t>
  </si>
  <si>
    <t>44.6801583</t>
  </si>
  <si>
    <t>1945 W. River, Oscoda MI 48750 US, Oscoda MI 48750 US</t>
  </si>
  <si>
    <t>-83.4381982595079</t>
  </si>
  <si>
    <t>44.4404817743917</t>
  </si>
  <si>
    <t>103 Washington 219 N. Front St., Hale MI 48739 US 219 N. Front St., Hale MI 48739 US</t>
  </si>
  <si>
    <t>-83.805264</t>
  </si>
  <si>
    <t>44.378295</t>
  </si>
  <si>
    <t>101 Main St. 219 N. Front St., Hale MI 48739 US 219 N. Front St., Hale MI 48739 US</t>
  </si>
  <si>
    <t>-83.805547</t>
  </si>
  <si>
    <t>44.377586</t>
  </si>
  <si>
    <t>600 Houghton Ave. 219 N. Front St., West Branch MI 219 N. Front St., West Branch MI 48661 US</t>
  </si>
  <si>
    <t>-84.237493</t>
  </si>
  <si>
    <t>44.276407</t>
  </si>
  <si>
    <t>103 N Williams St, Rose City, MI 48654, Rose City, Rose City MI 48654 US</t>
  </si>
  <si>
    <t>-84.116535</t>
  </si>
  <si>
    <t>44.421767</t>
  </si>
  <si>
    <t>2246 SHANDY SHORE RD, LUPTON MI 48635 US, LUPTON MI 48635 US</t>
  </si>
  <si>
    <t>-83.983825</t>
  </si>
  <si>
    <t>44.399457</t>
  </si>
  <si>
    <t>103 N Williams St, Rose City, MI 48654, ROSE CITY MI 48654 US</t>
  </si>
  <si>
    <t>309 Lake St. 219 N. Front St., Tawas MI 48763 US 219 N. Front St., Tawas MI 48763 US</t>
  </si>
  <si>
    <t>-83.508981</t>
  </si>
  <si>
    <t>44.274202</t>
  </si>
  <si>
    <t>220 LAKE ST., TAWAS CITY MI 48763 US, TAWAS CITY MI 48763 US</t>
  </si>
  <si>
    <t>108 W. State St. PO BOX 432, East Tawas MI 48730 U PO BOX 432, East Tawas MI 48730 US</t>
  </si>
  <si>
    <t>-83.491687</t>
  </si>
  <si>
    <t>44.281742</t>
  </si>
  <si>
    <t>115 BAY, EAST TAWAS MI 48730 US, EAST TAWAS MI 48730 US</t>
  </si>
  <si>
    <t>-83.489557</t>
  </si>
  <si>
    <t>44.279861</t>
  </si>
  <si>
    <t>220 LAKE ST, TAWAS CITY MI 48763 US 220 LAKE ST, TAWAS CITY MI 48763 US</t>
  </si>
  <si>
    <t>1139 W Lake Street, Tawas City MI 48763 US, Tawas City MI 48763 US</t>
  </si>
  <si>
    <t>-83.53728</t>
  </si>
  <si>
    <t>44.252794</t>
  </si>
  <si>
    <t>305 MORENCI PO BOX 549, MIO MI 48647 US PO BOX 549, MIO MI 48647 US</t>
  </si>
  <si>
    <t>-84.1309335</t>
  </si>
  <si>
    <t>44.6548057</t>
  </si>
  <si>
    <t>305 MORENCI POB 549, MIO MI 48647 US POB 549, MIO MI 48647 US</t>
  </si>
  <si>
    <t>1941 US 23, EAST TAWAS MI 48730 US, EAST TAWAS MI 48730 US</t>
  </si>
  <si>
    <t>-83.442906</t>
  </si>
  <si>
    <t>44.29413</t>
  </si>
  <si>
    <t>212 State St., Oscoda MI 48750 US, Oscoda MI 48750 US</t>
  </si>
  <si>
    <t>-83.33054</t>
  </si>
  <si>
    <t>44.418915</t>
  </si>
  <si>
    <t>849 S. State, Oscoda MI 48750 US, Oscoda MI 48750 US</t>
  </si>
  <si>
    <t>-83.324691</t>
  </si>
  <si>
    <t>44.412177</t>
  </si>
  <si>
    <t>7999 BAMFIELD RD., SOUTH BRANCH MI 48761 US, SOUTH BRANCH MI 48761 US</t>
  </si>
  <si>
    <t>-83.846579</t>
  </si>
  <si>
    <t>44.559679</t>
  </si>
  <si>
    <t>106 Morenci, Mio MI 48647 US, Mio MI 48647 US</t>
  </si>
  <si>
    <t>-84.1303788</t>
  </si>
  <si>
    <t>44.6519613</t>
  </si>
  <si>
    <t>327 TRAVERSE BAY ROAD, LINCOLN MI 48742 US, LINCOLN MI 48742 US</t>
  </si>
  <si>
    <t>-83.4074733</t>
  </si>
  <si>
    <t>44.68209</t>
  </si>
  <si>
    <t>333 COMMERCE BLVD, GAYLORD MI 49735 US, GAYLORD MI 49735 US</t>
  </si>
  <si>
    <t>-84.67671</t>
  </si>
  <si>
    <t>45.0129733</t>
  </si>
  <si>
    <t>51 N. Barlow Rd., Lincoln MI 48742 US, Lincoln MI 48742 US</t>
  </si>
  <si>
    <t>-83.405478</t>
  </si>
  <si>
    <t>44.657368</t>
  </si>
  <si>
    <t>373 West Old Maria Rd., Black River MI 48721 US, Black River MI 48721 US</t>
  </si>
  <si>
    <t>-83.5412803</t>
  </si>
  <si>
    <t>44.756239</t>
  </si>
  <si>
    <t>11463 MACARTHUR ROAD, ATLANTA MI 49709 US, ATLANTA MI 49709 US</t>
  </si>
  <si>
    <t>-84.150215</t>
  </si>
  <si>
    <t>45.010883</t>
  </si>
  <si>
    <t>117 Washington Ave., Alpena MI 49707 US, Alpena MI 49707 US</t>
  </si>
  <si>
    <t>-83.435823</t>
  </si>
  <si>
    <t>45.061658</t>
  </si>
  <si>
    <t>105 Mason St., Alpena MI 49707 US, Alpena MI 49707 US</t>
  </si>
  <si>
    <t>-83.4485</t>
  </si>
  <si>
    <t>45.04766</t>
  </si>
  <si>
    <t>120 N. RIPLEY, ALPENA MI 49707 US, ALPENA MI 49707 US</t>
  </si>
  <si>
    <t>-83.451772</t>
  </si>
  <si>
    <t>45.062343</t>
  </si>
  <si>
    <t>2205 THUNDER BAY SHOPPING CENT, ALPENA MI 49707 US, ALPENA MI 49707 US</t>
  </si>
  <si>
    <t>-83.4530520963555</t>
  </si>
  <si>
    <t>45.0451124631666</t>
  </si>
  <si>
    <t>121 WEST CHISHOLM, ALPENA MI 49707 US, ALPENA MI 49707 US</t>
  </si>
  <si>
    <t>-83.433654</t>
  </si>
  <si>
    <t>45.062969</t>
  </si>
  <si>
    <t>494 S RIPLEY, ALPENA MI 49707 US, ALPENA MI 49707 US</t>
  </si>
  <si>
    <t>-83.453157</t>
  </si>
  <si>
    <t>45.04733</t>
  </si>
  <si>
    <t>180 S. Ripley, Alpena MI 49707 US, Alpena MI 49707 US</t>
  </si>
  <si>
    <t>-83.452505</t>
  </si>
  <si>
    <t>45.051117</t>
  </si>
  <si>
    <t>301 LONG RAPIDS, ALPENA MI 49707 US, ALPENA MI 49707 US</t>
  </si>
  <si>
    <t>-83.462477</t>
  </si>
  <si>
    <t>45.078165</t>
  </si>
  <si>
    <t>13456 Macarthur Rd., Alpena MI 49707 US, Alpena MI 49707 US</t>
  </si>
  <si>
    <t>-83.470996</t>
  </si>
  <si>
    <t>45.062755</t>
  </si>
  <si>
    <t>259 S. Ripley Blvd, Alpena MI 49707 US, Alpena MI 49707 US</t>
  </si>
  <si>
    <t>-83.451558</t>
  </si>
  <si>
    <t>45.050253</t>
  </si>
  <si>
    <t>3949 Saginaw St, National City, MI 48748, NATIONAL CITY MI 48730 US</t>
  </si>
  <si>
    <t>-83.682454</t>
  </si>
  <si>
    <t>44.318668</t>
  </si>
  <si>
    <t>American Legion Auxiliary</t>
  </si>
  <si>
    <t>2373 Gordon Rd., Lachine MI 49753 US, Lachine MI 49753 US</t>
  </si>
  <si>
    <t>-83.4795537</t>
  </si>
  <si>
    <t>45.0610842</t>
  </si>
  <si>
    <t>141 Washington Ave., Alpena MI 49707 US, Alpena MI 49707 US</t>
  </si>
  <si>
    <t>-83.43656</t>
  </si>
  <si>
    <t>45.0615483</t>
  </si>
  <si>
    <t>7000101</t>
  </si>
  <si>
    <t>RT 101 COD ACCOUNT</t>
  </si>
  <si>
    <t>120 E Herman St,, Alpena 49707 US, ALPENA MI 49707 US</t>
  </si>
  <si>
    <t>7000105</t>
  </si>
  <si>
    <t>RT 105 COD ACCOUNT</t>
  </si>
  <si>
    <t>Saginaw</t>
  </si>
  <si>
    <t>2433 M-33 SOUTH, ATLANTA MI 49709 US, ATLANTA MI 49709 US</t>
  </si>
  <si>
    <t>-84.200795</t>
  </si>
  <si>
    <t>45.1897133</t>
  </si>
  <si>
    <t>o</t>
  </si>
  <si>
    <t>Is Changing</t>
  </si>
  <si>
    <t>805 E. Greenwood P.O. Box 4028, Alger MI 48610 US</t>
  </si>
  <si>
    <t>Q2 Revenue</t>
  </si>
  <si>
    <t>Q1 Revenue</t>
  </si>
  <si>
    <t>Q3 Revenue</t>
  </si>
  <si>
    <t>Q4 Revenue</t>
  </si>
  <si>
    <t>-9</t>
  </si>
  <si>
    <t>-614</t>
  </si>
  <si>
    <t>-22</t>
  </si>
  <si>
    <t>-53</t>
  </si>
  <si>
    <t>-580</t>
  </si>
  <si>
    <t>-675</t>
  </si>
  <si>
    <t>-86</t>
  </si>
  <si>
    <t>-116</t>
  </si>
  <si>
    <t>-653</t>
  </si>
  <si>
    <t>-134</t>
  </si>
  <si>
    <t>-1070</t>
  </si>
  <si>
    <t>-1067</t>
  </si>
  <si>
    <t>-1038</t>
  </si>
  <si>
    <t>-1043</t>
  </si>
  <si>
    <t>-1163</t>
  </si>
  <si>
    <t>-1187</t>
  </si>
  <si>
    <t>-1121</t>
  </si>
  <si>
    <t>-1119</t>
  </si>
  <si>
    <t>-1120</t>
  </si>
  <si>
    <t>-1128</t>
  </si>
  <si>
    <t>-1147</t>
  </si>
  <si>
    <t>-1271</t>
  </si>
  <si>
    <t>-1240</t>
  </si>
  <si>
    <t>-1342</t>
  </si>
  <si>
    <t>-1337</t>
  </si>
  <si>
    <t>-802</t>
  </si>
  <si>
    <t>-191</t>
  </si>
  <si>
    <t>-1286</t>
  </si>
  <si>
    <t>-1274</t>
  </si>
  <si>
    <t>-1424</t>
  </si>
  <si>
    <t>-385</t>
  </si>
  <si>
    <t>-1664</t>
  </si>
  <si>
    <t>-1661</t>
  </si>
  <si>
    <t>-1663</t>
  </si>
  <si>
    <t>-1644</t>
  </si>
  <si>
    <t>-1671</t>
  </si>
  <si>
    <t>-1667</t>
  </si>
  <si>
    <t>-1675</t>
  </si>
  <si>
    <t>-1600</t>
  </si>
  <si>
    <t>-1612</t>
  </si>
  <si>
    <t>-971</t>
  </si>
  <si>
    <t>-563</t>
  </si>
  <si>
    <t>-453</t>
  </si>
  <si>
    <t>-744</t>
  </si>
  <si>
    <t>-635</t>
  </si>
  <si>
    <t>-1093</t>
  </si>
  <si>
    <t>-264</t>
  </si>
  <si>
    <t>-784</t>
  </si>
  <si>
    <t>-1125</t>
  </si>
  <si>
    <t>-1124</t>
  </si>
  <si>
    <t>-694</t>
  </si>
  <si>
    <t>-1268</t>
  </si>
  <si>
    <t>-1269</t>
  </si>
  <si>
    <t>-1270</t>
  </si>
  <si>
    <t>-763</t>
  </si>
  <si>
    <t>-156</t>
  </si>
  <si>
    <t>-250</t>
  </si>
  <si>
    <t>-217</t>
  </si>
  <si>
    <t>-1284</t>
  </si>
  <si>
    <t>-723</t>
  </si>
  <si>
    <t>-272</t>
  </si>
  <si>
    <t>-1317</t>
  </si>
  <si>
    <t>-1275</t>
  </si>
  <si>
    <t>-1300</t>
  </si>
  <si>
    <t>-1490</t>
  </si>
  <si>
    <t>-1518</t>
  </si>
  <si>
    <t>-1370</t>
  </si>
  <si>
    <t>-1397</t>
  </si>
  <si>
    <t>-1466</t>
  </si>
  <si>
    <t>-1478</t>
  </si>
  <si>
    <t>-1431</t>
  </si>
  <si>
    <t>-1423</t>
  </si>
  <si>
    <t>-1430</t>
  </si>
  <si>
    <t>-1427</t>
  </si>
  <si>
    <t>-1428</t>
  </si>
  <si>
    <t>-1448</t>
  </si>
  <si>
    <t>-425</t>
  </si>
  <si>
    <t>-406</t>
  </si>
  <si>
    <t>-842</t>
  </si>
  <si>
    <t>-324</t>
  </si>
  <si>
    <t>-355</t>
  </si>
  <si>
    <t>-902</t>
  </si>
  <si>
    <t>-884</t>
  </si>
  <si>
    <t>-293</t>
  </si>
  <si>
    <t>-820</t>
  </si>
  <si>
    <t>-861</t>
  </si>
  <si>
    <t>-1653</t>
  </si>
  <si>
    <t>-1654</t>
  </si>
  <si>
    <t>-1652</t>
  </si>
  <si>
    <t>-1657</t>
  </si>
  <si>
    <t>-1658</t>
  </si>
  <si>
    <t>-1660</t>
  </si>
  <si>
    <t>-1659</t>
  </si>
  <si>
    <t>-1655</t>
  </si>
  <si>
    <t>-1662</t>
  </si>
  <si>
    <t>-1656</t>
  </si>
  <si>
    <t>-1648</t>
  </si>
  <si>
    <t>-1647</t>
  </si>
  <si>
    <t>-1646</t>
  </si>
  <si>
    <t>-1645</t>
  </si>
  <si>
    <t>-1639</t>
  </si>
  <si>
    <t>-1651</t>
  </si>
  <si>
    <t>-1643</t>
  </si>
  <si>
    <t>-1642</t>
  </si>
  <si>
    <t>-1640</t>
  </si>
  <si>
    <t>-1641</t>
  </si>
  <si>
    <t>-1665</t>
  </si>
  <si>
    <t>-1670</t>
  </si>
  <si>
    <t>-1673</t>
  </si>
  <si>
    <t>-1672</t>
  </si>
  <si>
    <t>-1666</t>
  </si>
  <si>
    <t>-1668</t>
  </si>
  <si>
    <t>-1669</t>
  </si>
  <si>
    <t>-479</t>
  </si>
  <si>
    <t>-1674</t>
  </si>
  <si>
    <t>-1676</t>
  </si>
  <si>
    <t>-1638</t>
  </si>
  <si>
    <t>-1567</t>
  </si>
  <si>
    <t>-1602</t>
  </si>
  <si>
    <t>-1601</t>
  </si>
  <si>
    <t>-1571</t>
  </si>
  <si>
    <t>-1572</t>
  </si>
  <si>
    <t>-1573</t>
  </si>
  <si>
    <t>-1568</t>
  </si>
  <si>
    <t>-1569</t>
  </si>
  <si>
    <t>-1570</t>
  </si>
  <si>
    <t>-1603</t>
  </si>
  <si>
    <t>-1608</t>
  </si>
  <si>
    <t>-1610</t>
  </si>
  <si>
    <t>-1609</t>
  </si>
  <si>
    <t>-1605</t>
  </si>
  <si>
    <t>-1604</t>
  </si>
  <si>
    <t>-1607</t>
  </si>
  <si>
    <t>-1606</t>
  </si>
  <si>
    <t>-1592</t>
  </si>
  <si>
    <t>-1593</t>
  </si>
  <si>
    <t>-1594</t>
  </si>
  <si>
    <t>-1589</t>
  </si>
  <si>
    <t>-1590</t>
  </si>
  <si>
    <t>-1591</t>
  </si>
  <si>
    <t>-1598</t>
  </si>
  <si>
    <t>-1599</t>
  </si>
  <si>
    <t>-1595</t>
  </si>
  <si>
    <t>-1596</t>
  </si>
  <si>
    <t>-1597</t>
  </si>
  <si>
    <t>-1588</t>
  </si>
  <si>
    <t>-1577</t>
  </si>
  <si>
    <t>-1578</t>
  </si>
  <si>
    <t>-1579</t>
  </si>
  <si>
    <t>-1574</t>
  </si>
  <si>
    <t>-1575</t>
  </si>
  <si>
    <t>-1576</t>
  </si>
  <si>
    <t>-1583</t>
  </si>
  <si>
    <t>-1584</t>
  </si>
  <si>
    <t>-1580</t>
  </si>
  <si>
    <t>-1581</t>
  </si>
  <si>
    <t>-1582</t>
  </si>
  <si>
    <t>-1628</t>
  </si>
  <si>
    <t>-1630</t>
  </si>
  <si>
    <t>-1629</t>
  </si>
  <si>
    <t>-1625</t>
  </si>
  <si>
    <t>-1627</t>
  </si>
  <si>
    <t>-1626</t>
  </si>
  <si>
    <t>-1635</t>
  </si>
  <si>
    <t>-1637</t>
  </si>
  <si>
    <t>-1636</t>
  </si>
  <si>
    <t>-1632</t>
  </si>
  <si>
    <t>-1631</t>
  </si>
  <si>
    <t>-1634</t>
  </si>
  <si>
    <t>-1633</t>
  </si>
  <si>
    <t>-1614</t>
  </si>
  <si>
    <t>-1616</t>
  </si>
  <si>
    <t>-1615</t>
  </si>
  <si>
    <t>-1611</t>
  </si>
  <si>
    <t>-1613</t>
  </si>
  <si>
    <t>-1622</t>
  </si>
  <si>
    <t>-1624</t>
  </si>
  <si>
    <t>-1623</t>
  </si>
  <si>
    <t>-1617</t>
  </si>
  <si>
    <t>-1621</t>
  </si>
  <si>
    <t>-1620</t>
  </si>
  <si>
    <t>-952</t>
  </si>
  <si>
    <t>-969</t>
  </si>
  <si>
    <t>-930</t>
  </si>
  <si>
    <t>-1000</t>
  </si>
  <si>
    <t>-1018</t>
  </si>
  <si>
    <t>-972</t>
  </si>
  <si>
    <t>-970</t>
  </si>
  <si>
    <t>-993</t>
  </si>
  <si>
    <t>-996</t>
  </si>
  <si>
    <t>-991</t>
  </si>
  <si>
    <t>-990</t>
  </si>
  <si>
    <t>-988</t>
  </si>
  <si>
    <t>-512</t>
  </si>
  <si>
    <t>-538</t>
  </si>
  <si>
    <t>170</t>
  </si>
  <si>
    <t>70</t>
  </si>
  <si>
    <t>140</t>
  </si>
  <si>
    <t>40</t>
  </si>
  <si>
    <t>80</t>
  </si>
  <si>
    <t>50</t>
  </si>
  <si>
    <t>100</t>
  </si>
  <si>
    <t>150</t>
  </si>
  <si>
    <t>190</t>
  </si>
  <si>
    <t>240</t>
  </si>
  <si>
    <t>180</t>
  </si>
  <si>
    <t>160</t>
  </si>
  <si>
    <t>130</t>
  </si>
  <si>
    <t>270</t>
  </si>
  <si>
    <t>220</t>
  </si>
  <si>
    <t>260</t>
  </si>
  <si>
    <t>200</t>
  </si>
  <si>
    <t>230</t>
  </si>
  <si>
    <t>250</t>
  </si>
  <si>
    <t>210</t>
  </si>
  <si>
    <t>320</t>
  </si>
  <si>
    <t>290</t>
  </si>
  <si>
    <t>280</t>
  </si>
  <si>
    <t>310</t>
  </si>
  <si>
    <t>300</t>
  </si>
  <si>
    <t>330</t>
  </si>
  <si>
    <t>340</t>
  </si>
  <si>
    <t>360</t>
  </si>
  <si>
    <t>370</t>
  </si>
  <si>
    <t>380</t>
  </si>
  <si>
    <t>350</t>
  </si>
  <si>
    <t>Gap Inventory Needed?</t>
  </si>
  <si>
    <t xml:space="preserve">Special Delivery needed? </t>
  </si>
  <si>
    <t>Special Invoice Needed?</t>
  </si>
  <si>
    <t>Days to turn-around</t>
  </si>
  <si>
    <t>Garment Special Delivery Day</t>
  </si>
  <si>
    <t>-1050</t>
  </si>
  <si>
    <t>-1053</t>
  </si>
  <si>
    <t>-1063</t>
  </si>
  <si>
    <t>-1090</t>
  </si>
  <si>
    <t>-1217</t>
  </si>
  <si>
    <t>-1379</t>
  </si>
  <si>
    <t>-1218</t>
  </si>
  <si>
    <t>-1215</t>
  </si>
  <si>
    <t>-1223</t>
  </si>
  <si>
    <t>-1257</t>
  </si>
  <si>
    <t>-1458</t>
  </si>
  <si>
    <t>-1493</t>
  </si>
  <si>
    <t>-1362</t>
  </si>
  <si>
    <t>-1390</t>
  </si>
  <si>
    <t>-1383</t>
  </si>
  <si>
    <t>-1422</t>
  </si>
  <si>
    <t>-1420</t>
  </si>
  <si>
    <t>-1619</t>
  </si>
  <si>
    <t>-1650</t>
  </si>
  <si>
    <t>-1543</t>
  </si>
  <si>
    <t>-1545</t>
  </si>
  <si>
    <t>-1552</t>
  </si>
  <si>
    <t>-1521</t>
  </si>
  <si>
    <t>-1587</t>
  </si>
  <si>
    <t>-1585</t>
  </si>
  <si>
    <t>Saginaw96</t>
  </si>
  <si>
    <t>116 S. State, Twining MI 48766 US, Twining MI 48766 US</t>
  </si>
  <si>
    <t>-2316</t>
  </si>
  <si>
    <t>-83.8073</t>
  </si>
  <si>
    <t>44.11242</t>
  </si>
  <si>
    <t>Saginaw96_Monday</t>
  </si>
  <si>
    <t>Saginaw96_Week1_Monday</t>
  </si>
  <si>
    <t>2370 GREENWOOD RD 5142 LUCINDA, PRESCOTT MI 48756 5142 LUCINDA, PRESCOTT MI 48756 US</t>
  </si>
  <si>
    <t>-2317</t>
  </si>
  <si>
    <t>-84.030697</t>
  </si>
  <si>
    <t>44.182467</t>
  </si>
  <si>
    <t>5827 M-76, ALGER MI 48610 US</t>
  </si>
  <si>
    <t>-2312</t>
  </si>
  <si>
    <t>-84.1489483</t>
  </si>
  <si>
    <t>44.1659</t>
  </si>
  <si>
    <t>Saginaw96_Wednesday</t>
  </si>
  <si>
    <t>Saginaw96_Week1_Wednesday</t>
  </si>
  <si>
    <t>4475 WILDWOOD RD., ALGER MI 48610 US, ALGER MI 48610 US</t>
  </si>
  <si>
    <t>-2313</t>
  </si>
  <si>
    <t>-84.2674457</t>
  </si>
  <si>
    <t>44.0973977</t>
  </si>
  <si>
    <t>2005 N. MELITA RD, STERLING MI 48659 US, STERLING MI 48659 US</t>
  </si>
  <si>
    <t>-2318</t>
  </si>
  <si>
    <t>-84.008093</t>
  </si>
  <si>
    <t>44.141856</t>
  </si>
  <si>
    <t>1990 Brock Rd. (M-33) 219 N. Front St., Alger MI 4 219 N. Front St., Alger MI 48610 US</t>
  </si>
  <si>
    <t>-2319</t>
  </si>
  <si>
    <t>-84.126462</t>
  </si>
  <si>
    <t>44.141082</t>
  </si>
  <si>
    <t>3485 Lakeshore Dr., Gladwin MI 48624 US, Gladwin MI 48624 US</t>
  </si>
  <si>
    <t>-2320</t>
  </si>
  <si>
    <t>-84.329258</t>
  </si>
  <si>
    <t>44.068664</t>
  </si>
  <si>
    <t>5810 N M-30, Gladwin MI 48624 US, Gladwin MI 48624 US</t>
  </si>
  <si>
    <t>-2326</t>
  </si>
  <si>
    <t>-84.367</t>
  </si>
  <si>
    <t>44.136025</t>
  </si>
  <si>
    <t>Saginaw96_Week2_Monday</t>
  </si>
  <si>
    <t>-2314</t>
  </si>
  <si>
    <t>-2321</t>
  </si>
  <si>
    <t>-2325</t>
  </si>
  <si>
    <t>-2329</t>
  </si>
  <si>
    <t>Saginaw96_Week2_Wednesday</t>
  </si>
  <si>
    <t>-2327</t>
  </si>
  <si>
    <t>-2323</t>
  </si>
  <si>
    <t>-2324</t>
  </si>
  <si>
    <t>-2330</t>
  </si>
  <si>
    <t>-2306</t>
  </si>
  <si>
    <t>-2307</t>
  </si>
  <si>
    <t>-2335</t>
  </si>
  <si>
    <t>Saginaw96_Week3_Monday</t>
  </si>
  <si>
    <t>-2333</t>
  </si>
  <si>
    <t>-2332</t>
  </si>
  <si>
    <t>-2337</t>
  </si>
  <si>
    <t>-2334</t>
  </si>
  <si>
    <t>-2336</t>
  </si>
  <si>
    <t>-2310</t>
  </si>
  <si>
    <t>Saginaw96_Week3_Wednesday</t>
  </si>
  <si>
    <t>-2309</t>
  </si>
  <si>
    <t>-2342</t>
  </si>
  <si>
    <t>Saginaw96_Week4_Monday</t>
  </si>
  <si>
    <t>-2343</t>
  </si>
  <si>
    <t>-2341</t>
  </si>
  <si>
    <t>-2339</t>
  </si>
  <si>
    <t>-2340</t>
  </si>
  <si>
    <t>-2347</t>
  </si>
  <si>
    <t>Saginaw96_Week4_Wednesday</t>
  </si>
  <si>
    <t>-2346</t>
  </si>
  <si>
    <t>-2344</t>
  </si>
  <si>
    <t>Mid Michigan Urgent Care</t>
  </si>
  <si>
    <t>Nicolet Bank-Ripley</t>
  </si>
  <si>
    <t>Fick &amp; Son's</t>
  </si>
  <si>
    <t>.k'/;</t>
  </si>
  <si>
    <t>Hutson INC</t>
  </si>
  <si>
    <t>Quit</t>
  </si>
  <si>
    <t>Revised Stop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</si>
</sst>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F400]h:mm:ss\ AM/PM"/>
    <numFmt numFmtId="165" formatCode="[$-409]h:mm\ AM/PM;@"/>
    <numFmt numFmtId="166" formatCode="h:mm:ss;@"/>
    <numFmt numFmtId="167" formatCode="&quot;$&quot;#,##0.00"/>
  </numFmts>
  <fonts count="9" x14ac:knownFonts="1">
    <font>
      <sz val="10"/>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sz val="10"/>
      <color rgb="FF000000"/>
      <name val="Arial"/>
      <family val="2"/>
    </font>
    <font>
      <sz val="10"/>
      <color rgb="FF000000"/>
      <name val="Arial"/>
      <family val="2"/>
    </font>
    <font>
      <sz val="11"/>
      <color theme="1"/>
      <name val="Calibri"/>
      <family val="2"/>
      <scheme val="minor"/>
    </font>
    <font>
      <sz val="8"/>
      <color rgb="FF000000"/>
      <name val="Arial"/>
      <family val="2"/>
    </font>
    <font>
      <sz val="8"/>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rgb="FFFFC000"/>
        <bgColor indexed="64"/>
      </patternFill>
    </fill>
  </fills>
  <borders count="1">
    <border>
      <left/>
      <right/>
      <top/>
      <bottom/>
      <diagonal/>
    </border>
  </borders>
  <cellStyleXfs count="8">
    <xf numFmtId="0" fontId="0" fillId="0" borderId="0"/>
    <xf numFmtId="44" fontId="3" fillId="0" borderId="0" applyFont="0" applyFill="0" applyBorder="0" applyAlignment="0" applyProtection="0"/>
    <xf numFmtId="0" fontId="4" fillId="0" borderId="0"/>
    <xf numFmtId="0" fontId="5" fillId="0" borderId="0"/>
    <xf numFmtId="0" fontId="6" fillId="0" borderId="0"/>
    <xf numFmtId="0" fontId="2" fillId="0" borderId="0"/>
    <xf numFmtId="0" fontId="1" fillId="0" borderId="0"/>
    <xf numFmtId="9" fontId="3" fillId="0" borderId="0" applyFont="0" applyFill="0" applyBorder="0" applyAlignment="0" applyProtection="0"/>
  </cellStyleXfs>
  <cellXfs count="60">
    <xf numFmtId="0" fontId="0" fillId="0" borderId="0" xfId="0"/>
    <xf numFmtId="0" fontId="0" fillId="0" borderId="0" xfId="0" applyAlignment="1">
      <alignment horizontal="center"/>
    </xf>
    <xf numFmtId="166" fontId="0" fillId="0" borderId="0" xfId="0" applyNumberFormat="1"/>
    <xf numFmtId="166" fontId="0" fillId="0" borderId="0" xfId="0" applyNumberFormat="1" applyAlignment="1">
      <alignment horizontal="center"/>
    </xf>
    <xf numFmtId="0" fontId="0" fillId="0" borderId="0" xfId="0" applyAlignment="1">
      <alignment wrapText="1"/>
    </xf>
    <xf numFmtId="0" fontId="0" fillId="0" borderId="0" xfId="0" applyAlignment="1">
      <alignment horizontal="center" vertical="center" wrapText="1"/>
    </xf>
    <xf numFmtId="167" fontId="0" fillId="0" borderId="0" xfId="0" applyNumberFormat="1" applyAlignment="1">
      <alignment horizontal="center" vertical="center" wrapText="1"/>
    </xf>
    <xf numFmtId="2" fontId="0" fillId="0" borderId="0" xfId="0" applyNumberFormat="1"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center" vertical="center"/>
    </xf>
    <xf numFmtId="2" fontId="0" fillId="0" borderId="0" xfId="0" applyNumberFormat="1" applyAlignment="1">
      <alignment horizontal="center" vertical="center"/>
    </xf>
    <xf numFmtId="167" fontId="0" fillId="0" borderId="0" xfId="0" applyNumberFormat="1" applyAlignment="1">
      <alignment horizontal="center" vertical="center"/>
    </xf>
    <xf numFmtId="2" fontId="0" fillId="0" borderId="0" xfId="0" applyNumberFormat="1"/>
    <xf numFmtId="167" fontId="0" fillId="0" borderId="0" xfId="0" applyNumberFormat="1"/>
    <xf numFmtId="0" fontId="0" fillId="0" borderId="0" xfId="0" applyAlignment="1">
      <alignment horizontal="left" vertical="top"/>
    </xf>
    <xf numFmtId="0" fontId="0" fillId="2" borderId="0" xfId="0" applyFill="1" applyAlignment="1">
      <alignment horizontal="left" vertical="top"/>
    </xf>
    <xf numFmtId="44" fontId="0" fillId="0" borderId="0" xfId="1" applyFont="1" applyAlignment="1">
      <alignment horizontal="center" vertical="center" wrapText="1"/>
    </xf>
    <xf numFmtId="44" fontId="0" fillId="0" borderId="0" xfId="1" applyFont="1" applyAlignment="1">
      <alignment horizontal="center" vertical="center"/>
    </xf>
    <xf numFmtId="0" fontId="0" fillId="0" borderId="0" xfId="0" quotePrefix="1"/>
    <xf numFmtId="165" fontId="0" fillId="0" borderId="0" xfId="0" applyNumberFormat="1"/>
    <xf numFmtId="44" fontId="0" fillId="0" borderId="0" xfId="1" applyFont="1"/>
    <xf numFmtId="10" fontId="0" fillId="0" borderId="0" xfId="7" applyNumberFormat="1" applyFont="1"/>
    <xf numFmtId="14" fontId="0" fillId="0" borderId="0" xfId="0" applyNumberFormat="1"/>
    <xf numFmtId="44" fontId="0" fillId="0" borderId="0" xfId="1" applyFont="1" applyAlignment="1">
      <alignment horizontal="left" vertical="top"/>
    </xf>
    <xf numFmtId="10" fontId="0" fillId="0" borderId="0" xfId="7" applyNumberFormat="1" applyFont="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165" fontId="0" fillId="0" borderId="0" xfId="0" applyNumberFormat="1" applyAlignment="1">
      <alignment horizontal="left" vertical="top"/>
    </xf>
    <xf numFmtId="44" fontId="7" fillId="0" borderId="0" xfId="1" applyFont="1" applyAlignment="1">
      <alignment horizontal="left" vertical="top"/>
    </xf>
    <xf numFmtId="18" fontId="0" fillId="0" borderId="0" xfId="0" applyNumberFormat="1" applyAlignment="1">
      <alignment horizontal="left" vertical="top"/>
    </xf>
    <xf numFmtId="165" fontId="0" fillId="0" borderId="0" xfId="0" applyNumberFormat="1" applyAlignment="1">
      <alignment horizontal="center" vertical="center" wrapText="1"/>
    </xf>
    <xf numFmtId="10" fontId="0" fillId="0" borderId="0" xfId="7" applyNumberFormat="1" applyFont="1" applyAlignment="1">
      <alignment horizontal="center" vertical="center" wrapText="1"/>
    </xf>
    <xf numFmtId="14" fontId="0" fillId="0" borderId="0" xfId="0" applyNumberFormat="1" applyAlignment="1">
      <alignment horizontal="center" vertical="center" wrapText="1"/>
    </xf>
    <xf numFmtId="49" fontId="0" fillId="0" borderId="0" xfId="0" applyNumberFormat="1" applyAlignment="1">
      <alignment horizontal="center" vertical="center" wrapText="1"/>
    </xf>
    <xf numFmtId="49" fontId="0" fillId="0" borderId="0" xfId="0" applyNumberFormat="1"/>
    <xf numFmtId="9" fontId="0" fillId="0" borderId="0" xfId="7" applyFont="1" applyAlignment="1">
      <alignment horizontal="center" vertical="center"/>
    </xf>
    <xf numFmtId="9" fontId="0" fillId="0" borderId="0" xfId="7" applyFont="1" applyAlignment="1">
      <alignment horizontal="center" vertical="center" wrapText="1"/>
    </xf>
    <xf numFmtId="44" fontId="0" fillId="0" borderId="0" xfId="0" applyNumberFormat="1"/>
    <xf numFmtId="10" fontId="0" fillId="0" borderId="0" xfId="0" applyNumberFormat="1"/>
    <xf numFmtId="0" fontId="0" fillId="0" borderId="0" xfId="0" applyAlignment="1">
      <alignment horizontal="left"/>
    </xf>
    <xf numFmtId="165" fontId="0" fillId="0" borderId="0" xfId="0" applyNumberFormat="1" applyAlignment="1">
      <alignment horizontal="left"/>
    </xf>
    <xf numFmtId="0" fontId="0" fillId="0" borderId="0" xfId="0" applyAlignment="1">
      <alignment horizontal="left" vertical="center" wrapText="1"/>
    </xf>
    <xf numFmtId="44" fontId="0" fillId="0" borderId="0" xfId="1" applyFont="1" applyAlignment="1">
      <alignment horizontal="left" vertical="center" wrapText="1"/>
    </xf>
    <xf numFmtId="49" fontId="0" fillId="0" borderId="0" xfId="0" applyNumberFormat="1" applyAlignment="1">
      <alignment horizontal="center" vertical="center"/>
    </xf>
    <xf numFmtId="167" fontId="0" fillId="0" borderId="0" xfId="7" applyNumberFormat="1" applyFont="1" applyAlignment="1">
      <alignment vertical="center" wrapText="1"/>
    </xf>
    <xf numFmtId="167" fontId="0" fillId="0" borderId="0" xfId="1" applyNumberFormat="1" applyFont="1" applyAlignment="1">
      <alignment vertical="center" wrapText="1"/>
    </xf>
    <xf numFmtId="167" fontId="0" fillId="0" borderId="0" xfId="0" applyNumberFormat="1" applyAlignment="1">
      <alignment vertical="center" wrapText="1"/>
    </xf>
    <xf numFmtId="1" fontId="0" fillId="0" borderId="0" xfId="7" applyNumberFormat="1" applyFont="1" applyAlignment="1">
      <alignment horizontal="center" vertical="center" wrapText="1"/>
    </xf>
    <xf numFmtId="1" fontId="0" fillId="0" borderId="0" xfId="7" applyNumberFormat="1" applyFont="1" applyAlignment="1">
      <alignment horizontal="left" vertical="top"/>
    </xf>
    <xf numFmtId="1" fontId="0" fillId="0" borderId="0" xfId="7" applyNumberFormat="1" applyFont="1"/>
    <xf numFmtId="1" fontId="0" fillId="0" borderId="0" xfId="0" applyNumberFormat="1" applyAlignment="1">
      <alignment horizontal="left"/>
    </xf>
    <xf numFmtId="1" fontId="0" fillId="0" borderId="0" xfId="0" applyNumberFormat="1"/>
    <xf numFmtId="17" fontId="0" fillId="0" borderId="0" xfId="0" applyNumberFormat="1"/>
    <xf numFmtId="0" fontId="0" fillId="0" borderId="0" xfId="0" applyAlignment="1">
      <alignment horizontal="left" vertical="center"/>
    </xf>
    <xf numFmtId="49" fontId="0" fillId="3" borderId="0" xfId="0" applyNumberFormat="1" applyFill="1" applyAlignment="1">
      <alignment horizontal="center" vertical="center"/>
    </xf>
    <xf numFmtId="0" fontId="0" fillId="3" borderId="0" xfId="0" applyFill="1" applyAlignment="1">
      <alignment horizontal="center" vertical="center"/>
    </xf>
    <xf numFmtId="0" fontId="0" fillId="3" borderId="0" xfId="0" applyFill="1"/>
    <xf numFmtId="49" fontId="0" fillId="4" borderId="0" xfId="0" applyNumberFormat="1" applyFill="1" applyAlignment="1">
      <alignment horizontal="center" vertical="center"/>
    </xf>
    <xf numFmtId="0" fontId="0" fillId="4" borderId="0" xfId="0" applyFill="1" applyAlignment="1">
      <alignment horizontal="center" vertical="center"/>
    </xf>
    <xf numFmtId="0" fontId="0" fillId="4" borderId="0" xfId="0" applyFill="1"/>
  </cellXfs>
  <cellStyles count="8">
    <cellStyle name="Currency" xfId="1" builtinId="4"/>
    <cellStyle name="Normal" xfId="0" builtinId="0"/>
    <cellStyle name="Normal 2" xfId="2" xr:uid="{D16D25F4-69A1-4768-8DE3-4FE4E3CB644A}"/>
    <cellStyle name="Normal 3" xfId="3" xr:uid="{217C0597-6F7E-4D98-AD32-A7251A72FBDE}"/>
    <cellStyle name="Normal 4" xfId="4" xr:uid="{C1BA057E-D1AE-4AFE-858A-35D5D62CD8D1}"/>
    <cellStyle name="Normal 5" xfId="5" xr:uid="{0B0D0DAE-3055-4368-A124-B3219337B1AF}"/>
    <cellStyle name="Normal 6" xfId="6" xr:uid="{3FEC1075-36B1-4362-B8BF-53BA40BE6DA8}"/>
    <cellStyle name="Percent" xfId="7" builtinId="5"/>
  </cellStyles>
  <dxfs count="27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numFmt numFmtId="0" formatCode="General"/>
      <fill>
        <patternFill patternType="none">
          <fgColor indexed="64"/>
          <bgColor indexed="65"/>
        </patternFill>
      </fill>
    </dxf>
    <dxf>
      <numFmt numFmtId="0" formatCode="General"/>
    </dxf>
    <dxf>
      <numFmt numFmtId="0" formatCode="General"/>
      <fill>
        <patternFill patternType="none">
          <fgColor indexed="64"/>
          <bgColor indexed="65"/>
        </patternFill>
      </fill>
    </dxf>
    <dxf>
      <numFmt numFmtId="0" formatCode="General"/>
    </dxf>
    <dxf>
      <numFmt numFmtId="0" formatCode="General"/>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409]h:mm\ AM/PM;@"/>
      <fill>
        <patternFill patternType="none">
          <fgColor indexed="64"/>
          <bgColor indexed="65"/>
        </patternFill>
      </fill>
    </dxf>
    <dxf>
      <numFmt numFmtId="165" formatCode="[$-409]h:mm\ AM/PM;@"/>
    </dxf>
    <dxf>
      <numFmt numFmtId="165" formatCode="[$-409]h:mm\ AM/PM;@"/>
      <fill>
        <patternFill patternType="none">
          <fgColor indexed="64"/>
          <bgColor indexed="65"/>
        </patternFill>
      </fill>
    </dxf>
    <dxf>
      <numFmt numFmtId="165" formatCode="[$-409]h:mm\ AM/PM;@"/>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67" formatCode="&quot;$&quot;#,##0.00"/>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1" formatCode="0"/>
    </dxf>
    <dxf>
      <font>
        <b val="0"/>
        <i val="0"/>
        <strike val="0"/>
        <condense val="0"/>
        <extend val="0"/>
        <outline val="0"/>
        <shadow val="0"/>
        <u val="none"/>
        <vertAlign val="baseline"/>
        <sz val="10"/>
        <color theme="1"/>
        <name val="Calibri"/>
        <family val="2"/>
        <scheme val="minor"/>
      </font>
      <numFmt numFmtId="1" formatCode="0"/>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dxf>
    <dxf>
      <font>
        <b val="0"/>
        <i val="0"/>
        <strike val="0"/>
        <condense val="0"/>
        <extend val="0"/>
        <outline val="0"/>
        <shadow val="0"/>
        <u val="none"/>
        <vertAlign val="baseline"/>
        <sz val="10"/>
        <color theme="1"/>
        <name val="Calibri"/>
        <family val="2"/>
        <scheme val="minor"/>
      </font>
      <numFmt numFmtId="1" formatCode="0"/>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4" formatCode="0.00%"/>
    </dxf>
    <dxf>
      <numFmt numFmtId="14" formatCode="0.00%"/>
    </dxf>
    <dxf>
      <numFmt numFmtId="0" formatCode="General"/>
      <fill>
        <patternFill patternType="none">
          <fgColor indexed="64"/>
          <bgColor indexed="65"/>
        </patternFill>
      </fill>
    </dxf>
    <dxf>
      <numFmt numFmtId="0" formatCode="General"/>
    </dxf>
    <dxf>
      <fill>
        <patternFill patternType="none">
          <fgColor indexed="64"/>
          <bgColor indexed="65"/>
        </patternFill>
      </fill>
    </dxf>
    <dxf>
      <font>
        <b val="0"/>
        <i val="0"/>
        <strike val="0"/>
        <condense val="0"/>
        <extend val="0"/>
        <outline val="0"/>
        <shadow val="0"/>
        <u val="none"/>
        <vertAlign val="baseline"/>
        <sz val="10"/>
        <color theme="1"/>
        <name val="Calibri"/>
        <family val="2"/>
        <scheme val="minor"/>
      </font>
      <numFmt numFmtId="34" formatCode="_(&quot;$&quot;* #,##0.00_);_(&quot;$&quot;* \(#,##0.00\);_(&quot;$&quot;* &quot;-&quot;??_);_(@_)"/>
    </dxf>
    <dxf>
      <font>
        <b val="0"/>
        <i val="0"/>
        <strike val="0"/>
        <condense val="0"/>
        <extend val="0"/>
        <outline val="0"/>
        <shadow val="0"/>
        <u val="none"/>
        <vertAlign val="baseline"/>
        <sz val="10"/>
        <color theme="1"/>
        <name val="Calibri"/>
        <family val="2"/>
        <scheme val="minor"/>
      </font>
      <numFmt numFmtId="34" formatCode="_(&quot;$&quot;* #,##0.00_);_(&quot;$&quot;* \(#,##0.00\);_(&quot;$&quot;* &quot;-&quot;??_);_(@_)"/>
    </dxf>
    <dxf>
      <font>
        <b val="0"/>
        <i val="0"/>
        <strike val="0"/>
        <condense val="0"/>
        <extend val="0"/>
        <outline val="0"/>
        <shadow val="0"/>
        <u val="none"/>
        <vertAlign val="baseline"/>
        <sz val="10"/>
        <color theme="1"/>
        <name val="Calibri"/>
        <family val="2"/>
        <scheme val="minor"/>
      </font>
      <numFmt numFmtId="34" formatCode="_(&quot;$&quot;* #,##0.00_);_(&quot;$&quot;* \(#,##0.00\);_(&quot;$&quot;* &quot;-&quot;??_);_(@_)"/>
    </dxf>
    <dxf>
      <font>
        <b val="0"/>
        <i val="0"/>
        <strike val="0"/>
        <condense val="0"/>
        <extend val="0"/>
        <outline val="0"/>
        <shadow val="0"/>
        <u val="none"/>
        <vertAlign val="baseline"/>
        <sz val="10"/>
        <color theme="1"/>
        <name val="Calibri"/>
        <family val="2"/>
        <scheme val="minor"/>
      </font>
      <numFmt numFmtId="34" formatCode="_(&quot;$&quot;* #,##0.00_);_(&quot;$&quot;* \(#,##0.00\);_(&quot;$&quot;* &quot;-&quot;??_);_(@_)"/>
    </dxf>
    <dxf>
      <font>
        <b val="0"/>
        <i val="0"/>
        <strike val="0"/>
        <condense val="0"/>
        <extend val="0"/>
        <outline val="0"/>
        <shadow val="0"/>
        <u val="none"/>
        <vertAlign val="baseline"/>
        <sz val="10"/>
        <color theme="1"/>
        <name val="Calibri"/>
        <family val="2"/>
        <scheme val="minor"/>
      </font>
      <numFmt numFmtId="34" formatCode="_(&quot;$&quot;* #,##0.00_);_(&quot;$&quot;* \(#,##0.00\);_(&quot;$&quot;* &quot;-&quot;??_);_(@_)"/>
    </dxf>
    <dxf>
      <numFmt numFmtId="0" formatCode="General"/>
      <fill>
        <patternFill patternType="none">
          <fgColor indexed="64"/>
          <bgColor indexed="65"/>
        </patternFill>
      </fill>
    </dxf>
    <dxf>
      <numFmt numFmtId="0" formatCode="General"/>
    </dxf>
    <dxf>
      <numFmt numFmtId="19" formatCode="m/d/yyyy"/>
      <fill>
        <patternFill patternType="none">
          <fgColor indexed="64"/>
          <bgColor indexed="65"/>
        </patternFill>
      </fill>
    </dxf>
    <dxf>
      <numFmt numFmtId="19" formatCode="m/d/yyyy"/>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center" textRotation="0" wrapText="1" indent="0" justifyLastLine="0" shrinkToFit="0" readingOrder="0"/>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wrapText="1"/>
    </dxf>
    <dxf>
      <numFmt numFmtId="167" formatCode="&quot;$&quot;#,##0.00"/>
    </dxf>
    <dxf>
      <numFmt numFmtId="167" formatCode="&quot;$&quot;#,##0.00"/>
    </dxf>
    <dxf>
      <numFmt numFmtId="167" formatCode="&quot;$&quot;#,##0.00"/>
    </dxf>
    <dxf>
      <numFmt numFmtId="167" formatCode="&quot;$&quot;#,##0.00"/>
    </dxf>
    <dxf>
      <alignment wrapText="1"/>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164" formatCode="[$-F400]h:mm:ss\ AM/P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7.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microsoft.com/office/2006/relationships/vbaProject" Target="vbaProject.bin"/><Relationship Id="rId7" Type="http://schemas.microsoft.com/office/2007/relationships/slicerCache" Target="slicerCaches/slicerCache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9.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microsoft.com/office/2007/relationships/slicerCache" Target="slicerCaches/slicerCache4.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microsoft.com/office/2007/relationships/slicerCache" Target="slicerCaches/slicerCache2.xml"/><Relationship Id="rId3" Type="http://schemas.openxmlformats.org/officeDocument/2006/relationships/worksheet" Target="worksheets/sheet3.xml"/><Relationship Id="rId12" Type="http://schemas.microsoft.com/office/2007/relationships/slicerCache" Target="slicerCaches/slicerCache6.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350520</xdr:colOff>
          <xdr:row>3</xdr:row>
          <xdr:rowOff>38100</xdr:rowOff>
        </xdr:from>
        <xdr:to>
          <xdr:col>3</xdr:col>
          <xdr:colOff>129540</xdr:colOff>
          <xdr:row>4</xdr:row>
          <xdr:rowOff>83820</xdr:rowOff>
        </xdr:to>
        <xdr:sp macro="" textlink="">
          <xdr:nvSpPr>
            <xdr:cNvPr id="4098" name="ComboBox1"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97</xdr:col>
      <xdr:colOff>556135</xdr:colOff>
      <xdr:row>14</xdr:row>
      <xdr:rowOff>16860</xdr:rowOff>
    </xdr:from>
    <xdr:to>
      <xdr:col>100</xdr:col>
      <xdr:colOff>555807</xdr:colOff>
      <xdr:row>26</xdr:row>
      <xdr:rowOff>52294</xdr:rowOff>
    </xdr:to>
    <mc:AlternateContent xmlns:mc="http://schemas.openxmlformats.org/markup-compatibility/2006" xmlns:sle15="http://schemas.microsoft.com/office/drawing/2012/slicer">
      <mc:Choice Requires="sle15">
        <xdr:graphicFrame macro="">
          <xdr:nvGraphicFramePr>
            <xdr:cNvPr id="2" name="New Rt 3">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New Rt 3"/>
            </a:graphicData>
          </a:graphic>
        </xdr:graphicFrame>
      </mc:Choice>
      <mc:Fallback xmlns="">
        <xdr:sp macro="" textlink="">
          <xdr:nvSpPr>
            <xdr:cNvPr id="0" name=""/>
            <xdr:cNvSpPr>
              <a:spLocks noTextEdit="1"/>
            </xdr:cNvSpPr>
          </xdr:nvSpPr>
          <xdr:spPr>
            <a:xfrm>
              <a:off x="48035571" y="2945331"/>
              <a:ext cx="1837437" cy="209731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96</xdr:col>
      <xdr:colOff>569495</xdr:colOff>
      <xdr:row>0</xdr:row>
      <xdr:rowOff>423731</xdr:rowOff>
    </xdr:from>
    <xdr:to>
      <xdr:col>100</xdr:col>
      <xdr:colOff>3129</xdr:colOff>
      <xdr:row>11</xdr:row>
      <xdr:rowOff>145136</xdr:rowOff>
    </xdr:to>
    <mc:AlternateContent xmlns:mc="http://schemas.openxmlformats.org/markup-compatibility/2006" xmlns:sle15="http://schemas.microsoft.com/office/drawing/2012/slicer">
      <mc:Choice Requires="sle15">
        <xdr:graphicFrame macro="">
          <xdr:nvGraphicFramePr>
            <xdr:cNvPr id="3" name="New Delivery Day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New Delivery Day 3"/>
            </a:graphicData>
          </a:graphic>
        </xdr:graphicFrame>
      </mc:Choice>
      <mc:Fallback xmlns="">
        <xdr:sp macro="" textlink="">
          <xdr:nvSpPr>
            <xdr:cNvPr id="0" name=""/>
            <xdr:cNvSpPr>
              <a:spLocks noTextEdit="1"/>
            </xdr:cNvSpPr>
          </xdr:nvSpPr>
          <xdr:spPr>
            <a:xfrm>
              <a:off x="47436344" y="423731"/>
              <a:ext cx="1879459" cy="213440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21</xdr:col>
      <xdr:colOff>32420</xdr:colOff>
      <xdr:row>220</xdr:row>
      <xdr:rowOff>147381</xdr:rowOff>
    </xdr:from>
    <xdr:to>
      <xdr:col>23</xdr:col>
      <xdr:colOff>546989</xdr:colOff>
      <xdr:row>220</xdr:row>
      <xdr:rowOff>147699</xdr:rowOff>
    </xdr:to>
    <mc:AlternateContent xmlns:mc="http://schemas.openxmlformats.org/markup-compatibility/2006" xmlns:sle15="http://schemas.microsoft.com/office/drawing/2012/slicer">
      <mc:Choice Requires="sle15">
        <xdr:graphicFrame macro="">
          <xdr:nvGraphicFramePr>
            <xdr:cNvPr id="17" name="Week #">
              <a:extLst>
                <a:ext uri="{FF2B5EF4-FFF2-40B4-BE49-F238E27FC236}">
                  <a16:creationId xmlns:a16="http://schemas.microsoft.com/office/drawing/2014/main" id="{00000000-0008-0000-0200-000011000000}"/>
                </a:ext>
              </a:extLst>
            </xdr:cNvPr>
            <xdr:cNvGraphicFramePr/>
          </xdr:nvGraphicFramePr>
          <xdr:xfrm>
            <a:off x="0" y="0"/>
            <a:ext cx="0" cy="0"/>
          </xdr:xfrm>
          <a:graphic>
            <a:graphicData uri="http://schemas.microsoft.com/office/drawing/2010/slicer">
              <sle:slicer xmlns:sle="http://schemas.microsoft.com/office/drawing/2010/slicer" name="Week #"/>
            </a:graphicData>
          </a:graphic>
        </xdr:graphicFrame>
      </mc:Choice>
      <mc:Fallback xmlns="">
        <xdr:sp macro="" textlink="">
          <xdr:nvSpPr>
            <xdr:cNvPr id="0" name=""/>
            <xdr:cNvSpPr>
              <a:spLocks noTextEdit="1"/>
            </xdr:cNvSpPr>
          </xdr:nvSpPr>
          <xdr:spPr>
            <a:xfrm>
              <a:off x="19710441" y="2510790"/>
              <a:ext cx="1732264" cy="276764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293074</xdr:colOff>
      <xdr:row>220</xdr:row>
      <xdr:rowOff>147285</xdr:rowOff>
    </xdr:from>
    <xdr:to>
      <xdr:col>17</xdr:col>
      <xdr:colOff>184457</xdr:colOff>
      <xdr:row>220</xdr:row>
      <xdr:rowOff>147499</xdr:rowOff>
    </xdr:to>
    <mc:AlternateContent xmlns:mc="http://schemas.openxmlformats.org/markup-compatibility/2006" xmlns:sle15="http://schemas.microsoft.com/office/drawing/2012/slicer">
      <mc:Choice Requires="sle15">
        <xdr:graphicFrame macro="">
          <xdr:nvGraphicFramePr>
            <xdr:cNvPr id="18" name="New Rt">
              <a:extLst>
                <a:ext uri="{FF2B5EF4-FFF2-40B4-BE49-F238E27FC236}">
                  <a16:creationId xmlns:a16="http://schemas.microsoft.com/office/drawing/2014/main" id="{00000000-0008-0000-0200-000012000000}"/>
                </a:ext>
              </a:extLst>
            </xdr:cNvPr>
            <xdr:cNvGraphicFramePr/>
          </xdr:nvGraphicFramePr>
          <xdr:xfrm>
            <a:off x="0" y="0"/>
            <a:ext cx="0" cy="0"/>
          </xdr:xfrm>
          <a:graphic>
            <a:graphicData uri="http://schemas.microsoft.com/office/drawing/2010/slicer">
              <sle:slicer xmlns:sle="http://schemas.microsoft.com/office/drawing/2010/slicer" name="New Rt"/>
            </a:graphicData>
          </a:graphic>
        </xdr:graphicFrame>
      </mc:Choice>
      <mc:Fallback xmlns="">
        <xdr:sp macro="" textlink="">
          <xdr:nvSpPr>
            <xdr:cNvPr id="0" name=""/>
            <xdr:cNvSpPr>
              <a:spLocks noTextEdit="1"/>
            </xdr:cNvSpPr>
          </xdr:nvSpPr>
          <xdr:spPr>
            <a:xfrm>
              <a:off x="14675866" y="3406679"/>
              <a:ext cx="1914446" cy="239945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222022</xdr:colOff>
      <xdr:row>220</xdr:row>
      <xdr:rowOff>146746</xdr:rowOff>
    </xdr:from>
    <xdr:to>
      <xdr:col>20</xdr:col>
      <xdr:colOff>419319</xdr:colOff>
      <xdr:row>220</xdr:row>
      <xdr:rowOff>147063</xdr:rowOff>
    </xdr:to>
    <mc:AlternateContent xmlns:mc="http://schemas.openxmlformats.org/markup-compatibility/2006" xmlns:sle15="http://schemas.microsoft.com/office/drawing/2012/slicer">
      <mc:Choice Requires="sle15">
        <xdr:graphicFrame macro="">
          <xdr:nvGraphicFramePr>
            <xdr:cNvPr id="19" name="New Delivery Day">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0/slicer">
              <sle:slicer xmlns:sle="http://schemas.microsoft.com/office/drawing/2010/slicer" name="New Delivery Day"/>
            </a:graphicData>
          </a:graphic>
        </xdr:graphicFrame>
      </mc:Choice>
      <mc:Fallback xmlns="">
        <xdr:sp macro="" textlink="">
          <xdr:nvSpPr>
            <xdr:cNvPr id="0" name=""/>
            <xdr:cNvSpPr>
              <a:spLocks noTextEdit="1"/>
            </xdr:cNvSpPr>
          </xdr:nvSpPr>
          <xdr:spPr>
            <a:xfrm>
              <a:off x="16624067" y="3308985"/>
              <a:ext cx="2575171" cy="207930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57</xdr:col>
      <xdr:colOff>1381285</xdr:colOff>
      <xdr:row>2225</xdr:row>
      <xdr:rowOff>0</xdr:rowOff>
    </xdr:from>
    <xdr:to>
      <xdr:col>59</xdr:col>
      <xdr:colOff>597889</xdr:colOff>
      <xdr:row>2227</xdr:row>
      <xdr:rowOff>147136</xdr:rowOff>
    </xdr:to>
    <mc:AlternateContent xmlns:mc="http://schemas.openxmlformats.org/markup-compatibility/2006" xmlns:a14="http://schemas.microsoft.com/office/drawing/2010/main">
      <mc:Choice Requires="a14">
        <xdr:graphicFrame macro="">
          <xdr:nvGraphicFramePr>
            <xdr:cNvPr id="2" name="Week #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Week # 1"/>
            </a:graphicData>
          </a:graphic>
        </xdr:graphicFrame>
      </mc:Choice>
      <mc:Fallback xmlns="">
        <xdr:sp macro="" textlink="">
          <xdr:nvSpPr>
            <xdr:cNvPr id="0" name=""/>
            <xdr:cNvSpPr>
              <a:spLocks noTextEdit="1"/>
            </xdr:cNvSpPr>
          </xdr:nvSpPr>
          <xdr:spPr>
            <a:xfrm>
              <a:off x="19059685" y="5958840"/>
              <a:ext cx="1890869" cy="2374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55</xdr:col>
      <xdr:colOff>134303</xdr:colOff>
      <xdr:row>2225</xdr:row>
      <xdr:rowOff>0</xdr:rowOff>
    </xdr:from>
    <xdr:to>
      <xdr:col>56</xdr:col>
      <xdr:colOff>830873</xdr:colOff>
      <xdr:row>2227</xdr:row>
      <xdr:rowOff>146503</xdr:rowOff>
    </xdr:to>
    <mc:AlternateContent xmlns:mc="http://schemas.openxmlformats.org/markup-compatibility/2006" xmlns:a14="http://schemas.microsoft.com/office/drawing/2010/main">
      <mc:Choice Requires="a14">
        <xdr:graphicFrame macro="">
          <xdr:nvGraphicFramePr>
            <xdr:cNvPr id="3" name="New R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New Rt 1"/>
            </a:graphicData>
          </a:graphic>
        </xdr:graphicFrame>
      </mc:Choice>
      <mc:Fallback xmlns="">
        <xdr:sp macro="" textlink="">
          <xdr:nvSpPr>
            <xdr:cNvPr id="0" name=""/>
            <xdr:cNvSpPr>
              <a:spLocks noTextEdit="1"/>
            </xdr:cNvSpPr>
          </xdr:nvSpPr>
          <xdr:spPr>
            <a:xfrm>
              <a:off x="16303943" y="5958840"/>
              <a:ext cx="1962309" cy="2332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53</xdr:col>
      <xdr:colOff>706438</xdr:colOff>
      <xdr:row>2225</xdr:row>
      <xdr:rowOff>49529</xdr:rowOff>
    </xdr:from>
    <xdr:to>
      <xdr:col>55</xdr:col>
      <xdr:colOff>146040</xdr:colOff>
      <xdr:row>2227</xdr:row>
      <xdr:rowOff>140683</xdr:rowOff>
    </xdr:to>
    <mc:AlternateContent xmlns:mc="http://schemas.openxmlformats.org/markup-compatibility/2006" xmlns:a14="http://schemas.microsoft.com/office/drawing/2010/main">
      <mc:Choice Requires="a14">
        <xdr:graphicFrame macro="">
          <xdr:nvGraphicFramePr>
            <xdr:cNvPr id="4" name="New Delivery Day 1">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New Delivery Day 1"/>
            </a:graphicData>
          </a:graphic>
        </xdr:graphicFrame>
      </mc:Choice>
      <mc:Fallback xmlns="">
        <xdr:sp macro="" textlink="">
          <xdr:nvSpPr>
            <xdr:cNvPr id="0" name=""/>
            <xdr:cNvSpPr>
              <a:spLocks noTextEdit="1"/>
            </xdr:cNvSpPr>
          </xdr:nvSpPr>
          <xdr:spPr>
            <a:xfrm>
              <a:off x="13934758" y="6008369"/>
              <a:ext cx="1985963" cy="17945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absoluteAnchor>
    <xdr:pos x="14732000" y="620395"/>
    <xdr:ext cx="0" cy="2359025"/>
    <mc:AlternateContent xmlns:mc="http://schemas.openxmlformats.org/markup-compatibility/2006" xmlns:sle15="http://schemas.microsoft.com/office/drawing/2012/slicer">
      <mc:Choice Requires="sle15">
        <xdr:graphicFrame macro="">
          <xdr:nvGraphicFramePr>
            <xdr:cNvPr id="2" name="Del Day">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Del Day"/>
            </a:graphicData>
          </a:graphic>
        </xdr:graphicFrame>
      </mc:Choice>
      <mc:Fallback xmlns="">
        <xdr:sp macro="" textlink="">
          <xdr:nvSpPr>
            <xdr:cNvPr id="0" name=""/>
            <xdr:cNvSpPr>
              <a:spLocks noTextEdit="1"/>
            </xdr:cNvSpPr>
          </xdr:nvSpPr>
          <xdr:spPr>
            <a:xfrm>
              <a:off x="14732000" y="620395"/>
              <a:ext cx="0" cy="23590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14732000" y="674370"/>
    <xdr:ext cx="0" cy="2339975"/>
    <mc:AlternateContent xmlns:mc="http://schemas.openxmlformats.org/markup-compatibility/2006" xmlns:sle15="http://schemas.microsoft.com/office/drawing/2012/slicer">
      <mc:Choice Requires="sle15">
        <xdr:graphicFrame macro="">
          <xdr:nvGraphicFramePr>
            <xdr:cNvPr id="3" name="Rt #">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Rt #"/>
            </a:graphicData>
          </a:graphic>
        </xdr:graphicFrame>
      </mc:Choice>
      <mc:Fallback xmlns="">
        <xdr:sp macro="" textlink="">
          <xdr:nvSpPr>
            <xdr:cNvPr id="0" name=""/>
            <xdr:cNvSpPr>
              <a:spLocks noTextEdit="1"/>
            </xdr:cNvSpPr>
          </xdr:nvSpPr>
          <xdr:spPr>
            <a:xfrm>
              <a:off x="14732000" y="674370"/>
              <a:ext cx="0" cy="2339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8446004" y="3659051"/>
    <xdr:ext cx="1636395" cy="3099071"/>
    <mc:AlternateContent xmlns:mc="http://schemas.openxmlformats.org/markup-compatibility/2006" xmlns:sle15="http://schemas.microsoft.com/office/drawing/2012/slicer">
      <mc:Choice Requires="sle15">
        <xdr:graphicFrame macro="">
          <xdr:nvGraphicFramePr>
            <xdr:cNvPr id="4" name="Del Day 1">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Del Day 1"/>
            </a:graphicData>
          </a:graphic>
        </xdr:graphicFrame>
      </mc:Choice>
      <mc:Fallback xmlns="">
        <xdr:sp macro="" textlink="">
          <xdr:nvSpPr>
            <xdr:cNvPr id="0" name=""/>
            <xdr:cNvSpPr>
              <a:spLocks noTextEdit="1"/>
            </xdr:cNvSpPr>
          </xdr:nvSpPr>
          <xdr:spPr>
            <a:xfrm>
              <a:off x="28446004" y="3659051"/>
              <a:ext cx="1636395" cy="309907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1261367" y="1105535"/>
    <xdr:ext cx="1729423" cy="2355850"/>
    <mc:AlternateContent xmlns:mc="http://schemas.openxmlformats.org/markup-compatibility/2006" xmlns:sle15="http://schemas.microsoft.com/office/drawing/2012/slicer">
      <mc:Choice Requires="sle15">
        <xdr:graphicFrame macro="">
          <xdr:nvGraphicFramePr>
            <xdr:cNvPr id="5" name="Rt # 1">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Rt # 1"/>
            </a:graphicData>
          </a:graphic>
        </xdr:graphicFrame>
      </mc:Choice>
      <mc:Fallback xmlns="">
        <xdr:sp macro="" textlink="">
          <xdr:nvSpPr>
            <xdr:cNvPr id="0" name=""/>
            <xdr:cNvSpPr>
              <a:spLocks noTextEdit="1"/>
            </xdr:cNvSpPr>
          </xdr:nvSpPr>
          <xdr:spPr>
            <a:xfrm>
              <a:off x="31261367" y="1105535"/>
              <a:ext cx="1729423" cy="23558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ph Andersen" refreshedDate="44666.457357175925" createdVersion="7" refreshedVersion="7" minRefreshableVersion="3" recordCount="2224" xr:uid="{9E375BA1-FF77-4371-9031-C4D613DBC68F}">
  <cacheSource type="worksheet">
    <worksheetSource name="Solution"/>
  </cacheSource>
  <cacheFields count="52">
    <cacheField name="Cu_ID" numFmtId="49">
      <sharedItems/>
    </cacheField>
    <cacheField name="Acct #" numFmtId="0">
      <sharedItems containsBlank="1"/>
    </cacheField>
    <cacheField name="Cust #" numFmtId="0">
      <sharedItems containsBlank="1"/>
    </cacheField>
    <cacheField name="Week #" numFmtId="0">
      <sharedItems count="4">
        <s v="Week1"/>
        <s v="Week2"/>
        <s v="Week3"/>
        <s v="Week4"/>
      </sharedItems>
    </cacheField>
    <cacheField name="New Rt" numFmtId="0">
      <sharedItems count="11">
        <s v="105"/>
        <s v="103"/>
        <s v="102"/>
        <s v="101"/>
        <s v="3" u="1"/>
        <s v="Saginaw" u="1"/>
        <s v="32" u="1"/>
        <s v="13" u="1"/>
        <s v="Saginaw96" u="1"/>
        <s v="38" u="1"/>
        <s v="23" u="1"/>
      </sharedItems>
    </cacheField>
    <cacheField name="New Delivery Day" numFmtId="0">
      <sharedItems count="5">
        <s v="M"/>
        <s v="T"/>
        <s v="W"/>
        <s v="F"/>
        <s v="R"/>
      </sharedItems>
    </cacheField>
    <cacheField name="New Stop" numFmtId="0">
      <sharedItems containsBlank="1"/>
    </cacheField>
    <cacheField name="Old Rt #" numFmtId="0">
      <sharedItems containsBlank="1"/>
    </cacheField>
    <cacheField name="Old Delivery Day" numFmtId="0">
      <sharedItems containsBlank="1"/>
    </cacheField>
    <cacheField name="Old Stop" numFmtId="0">
      <sharedItems containsString="0" containsBlank="1" containsNumber="1" containsInteger="1" minValue="0" maxValue="600"/>
    </cacheField>
    <cacheField name="Customer Name" numFmtId="0">
      <sharedItems/>
    </cacheField>
    <cacheField name="DisplayAddressFull" numFmtId="0">
      <sharedItems/>
    </cacheField>
    <cacheField name="MinutesFromPrevious" numFmtId="2">
      <sharedItems containsSemiMixedTypes="0" containsString="0" containsNumber="1" minValue="0" maxValue="165.906390154734"/>
    </cacheField>
    <cacheField name="RouteStopUniqueID" numFmtId="0">
      <sharedItems/>
    </cacheField>
    <cacheField name="Frequency" numFmtId="0">
      <sharedItems containsBlank="1"/>
    </cacheField>
    <cacheField name="EstimatedArrivalTime" numFmtId="164">
      <sharedItems containsSemiMixedTypes="0" containsNonDate="0" containsDate="1" containsString="0" minDate="1899-12-30T06:00:00" maxDate="1899-12-30T22:52:45"/>
    </cacheField>
    <cacheField name="EstimatedDepartureTime" numFmtId="164">
      <sharedItems containsSemiMixedTypes="0" containsNonDate="0" containsDate="1" containsString="0" minDate="1899-12-30T06:01:57" maxDate="1899-12-30T22:52:45"/>
    </cacheField>
    <cacheField name="WaitMinutes" numFmtId="0">
      <sharedItems containsSemiMixedTypes="0" containsString="0" containsNumber="1" minValue="0" maxValue="476.71666666666698"/>
    </cacheField>
    <cacheField name="ServiceMinutes" numFmtId="2">
      <sharedItems containsString="0" containsBlank="1" containsNumber="1" minValue="8.3333333333333329E-2" maxValue="169.52333333333334"/>
    </cacheField>
    <cacheField name="X_Longitude" numFmtId="0">
      <sharedItems/>
    </cacheField>
    <cacheField name="Y_Latitude" numFmtId="0">
      <sharedItems/>
    </cacheField>
    <cacheField name="MilesFromPrevious" numFmtId="2">
      <sharedItems containsString="0" containsBlank="1" containsNumber="1" minValue="2.19291261677427E-4" maxValue="109.06163248684"/>
    </cacheField>
    <cacheField name="52 Week Revenue" numFmtId="0">
      <sharedItems containsString="0" containsBlank="1" containsNumber="1" minValue="0" maxValue="55379.42"/>
    </cacheField>
    <cacheField name="Avg Garment Scans per Delivery" numFmtId="0">
      <sharedItems containsString="0" containsBlank="1" containsNumber="1" containsInteger="1" minValue="0" maxValue="109"/>
    </cacheField>
    <cacheField name="% Garment Underwash" numFmtId="0">
      <sharedItems containsString="0" containsBlank="1" containsNumber="1" minValue="0" maxValue="2.0192307692307701"/>
    </cacheField>
    <cacheField name="# of Wearers" numFmtId="0">
      <sharedItems containsString="0" containsBlank="1" containsNumber="1" containsInteger="1" minValue="0" maxValue="37"/>
    </cacheField>
    <cacheField name="# of Assigned Garments " numFmtId="0">
      <sharedItems containsString="0" containsBlank="1" containsNumber="1" containsInteger="1" minValue="0" maxValue="701"/>
    </cacheField>
    <cacheField name="Old Sequence (StreetSync)" numFmtId="0">
      <sharedItems containsSemiMixedTypes="0" containsString="0" containsNumber="1" containsInteger="1" minValue="1" maxValue="601"/>
    </cacheField>
    <cacheField name="Old Route (Street Sync)" numFmtId="0">
      <sharedItems/>
    </cacheField>
    <cacheField name="Q1 Revenue per Delivery" numFmtId="44">
      <sharedItems containsString="0" containsBlank="1" containsNumber="1" minValue="0" maxValue="1597.4749999999999"/>
    </cacheField>
    <cacheField name="Q2 Revenue per Delivery" numFmtId="44">
      <sharedItems containsString="0" containsBlank="1" containsNumber="1" minValue="0" maxValue="1705.63"/>
    </cacheField>
    <cacheField name="Q3 Revenue per Delivery" numFmtId="44">
      <sharedItems containsString="0" containsBlank="1" containsNumber="1" minValue="0" maxValue="2053.415"/>
    </cacheField>
    <cacheField name="Q4 Revenue per Delivery" numFmtId="44">
      <sharedItems containsString="0" containsBlank="1" containsNumber="1" minValue="0" maxValue="1171.1099999999999"/>
    </cacheField>
    <cacheField name="Average Weekly Revenue_x000a_(no DS)" numFmtId="0">
      <sharedItems containsBlank="1" containsMixedTypes="1" containsNumber="1" minValue="1.6" maxValue="1238.8900000000001"/>
    </cacheField>
    <cacheField name="Predetermined Route Condensed" numFmtId="0">
      <sharedItems/>
    </cacheField>
    <cacheField name="Predetermined Route by Week" numFmtId="0">
      <sharedItems/>
    </cacheField>
    <cacheField name="Cu_Id Weekly Occurance" numFmtId="0">
      <sharedItems containsSemiMixedTypes="0" containsString="0" containsNumber="1" containsInteger="1" minValue="1" maxValue="20"/>
    </cacheField>
    <cacheField name="Garment Inventory" numFmtId="0">
      <sharedItems containsString="0" containsBlank="1" containsNumber="1" containsInteger="1" minValue="0" maxValue="686"/>
    </cacheField>
    <cacheField name="8 Week Summer Revenue" numFmtId="167">
      <sharedItems containsString="0" containsBlank="1" containsNumber="1" minValue="0" maxValue="1108.3525"/>
    </cacheField>
    <cacheField name="8 Week Winter Revenue" numFmtId="167">
      <sharedItems containsString="0" containsBlank="1" containsNumber="1" minValue="0" maxValue="1026.2311999999999"/>
    </cacheField>
    <cacheField name="Is Changing" numFmtId="0">
      <sharedItems/>
    </cacheField>
    <cacheField name="Outside Hours Access (key/code stops)" numFmtId="0">
      <sharedItems containsBlank="1"/>
    </cacheField>
    <cacheField name="Available Delivery Days" numFmtId="0">
      <sharedItems containsBlank="1"/>
    </cacheField>
    <cacheField name="Is Route Changing" numFmtId="0">
      <sharedItems/>
    </cacheField>
    <cacheField name="Is Day Changing" numFmtId="0">
      <sharedItems/>
    </cacheField>
    <cacheField name="Is new Day feasible?" numFmtId="0">
      <sharedItems containsBlank="1"/>
    </cacheField>
    <cacheField name="Gap Inventory Needed?" numFmtId="0">
      <sharedItems/>
    </cacheField>
    <cacheField name="Retape Needed?" numFmtId="0">
      <sharedItems containsString="0" containsBlank="1" containsNumber="1" containsInteger="1" minValue="0" maxValue="518"/>
    </cacheField>
    <cacheField name="Q1 Weighted" numFmtId="0">
      <sharedItems containsString="0" containsBlank="1" containsNumber="1" minValue="0" maxValue="399.36874999999998"/>
    </cacheField>
    <cacheField name="Q2 Weighted" numFmtId="0">
      <sharedItems containsString="0" containsBlank="1" containsNumber="1" minValue="0" maxValue="426.40750000000003"/>
    </cacheField>
    <cacheField name="Q3 Weighted" numFmtId="0">
      <sharedItems containsString="0" containsBlank="1" containsNumber="1" minValue="0" maxValue="513.35374999999999"/>
    </cacheField>
    <cacheField name="Q4 Weighted" numFmtId="0">
      <sharedItems containsString="0" containsBlank="1" containsNumber="1" minValue="0" maxValue="292.77749999999997"/>
    </cacheField>
  </cacheFields>
  <extLst>
    <ext xmlns:x14="http://schemas.microsoft.com/office/spreadsheetml/2009/9/main" uri="{725AE2AE-9491-48be-B2B4-4EB974FC3084}">
      <x14:pivotCacheDefinition pivotCacheId="1370358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4">
  <r>
    <s v="13969"/>
    <s v="73503"/>
    <s v="0"/>
    <x v="0"/>
    <x v="0"/>
    <x v="0"/>
    <s v="240"/>
    <s v="105"/>
    <s v="M"/>
    <n v="0"/>
    <s v="DEE'S PIZZA PAD LLC"/>
    <s v="2100 GREENWOOD ROAD, PRESCOTT MI 48756 US, PRESCOTT MI 48756 US"/>
    <n v="0.95746149940964598"/>
    <s v="-1050"/>
    <s v="7"/>
    <d v="1899-12-30T14:46:26"/>
    <d v="1899-12-30T14:53:22"/>
    <n v="0"/>
    <n v="6.9208333333333334"/>
    <s v="-84.040535"/>
    <s v="44.183219"/>
    <n v="0.48799677906558298"/>
    <n v="2897.93"/>
    <n v="0"/>
    <n v="0"/>
    <n v="0"/>
    <n v="0"/>
    <n v="1"/>
    <s v="105_Week1_Monday"/>
    <n v="52.755299999999998"/>
    <n v="50.537100000000002"/>
    <n v="64.724599999999995"/>
    <n v="62.833300000000001"/>
    <n v="71.19"/>
    <s v="105_Monday"/>
    <s v="105_Week1_Monday"/>
    <n v="1"/>
    <n v="0"/>
    <n v="59.476199999999999"/>
    <n v="63.488700000000001"/>
    <s v="No"/>
    <s v="NO"/>
    <s v="MTWRF"/>
    <s v="No"/>
    <s v="No"/>
    <s v="Y"/>
    <s v="N"/>
    <m/>
    <n v="13.188825"/>
    <n v="12.634275000000001"/>
    <n v="16.181149999999999"/>
    <n v="15.708325"/>
  </r>
  <r>
    <s v="13969"/>
    <s v="73503"/>
    <s v="0"/>
    <x v="1"/>
    <x v="0"/>
    <x v="0"/>
    <s v="20"/>
    <s v="105"/>
    <s v="M"/>
    <n v="0"/>
    <s v="DEE'S PIZZA PAD LLC"/>
    <s v="2100 GREENWOOD ROAD, PRESCOTT MI 48756 US, PRESCOTT MI 48756 US"/>
    <n v="23.177763497965699"/>
    <s v="-1193"/>
    <s v="7"/>
    <d v="1899-12-30T07:51:36"/>
    <d v="1899-12-30T07:58:32"/>
    <n v="0"/>
    <n v="6.9208333333333334"/>
    <s v="-84.040535"/>
    <s v="44.183219"/>
    <n v="18.1140970326279"/>
    <n v="2897.93"/>
    <n v="0"/>
    <n v="0"/>
    <n v="0"/>
    <n v="0"/>
    <n v="1"/>
    <s v="105_Week2_Monday"/>
    <n v="52.755299999999998"/>
    <n v="50.537100000000002"/>
    <n v="64.724599999999995"/>
    <n v="62.833300000000001"/>
    <n v="71.19"/>
    <s v="105_Monday"/>
    <s v="105_Week2_Monday"/>
    <n v="1"/>
    <n v="0"/>
    <n v="59.476199999999999"/>
    <n v="63.488700000000001"/>
    <s v="No"/>
    <s v="NO"/>
    <s v="MTWRF"/>
    <s v="No"/>
    <s v="No"/>
    <s v="Y"/>
    <s v="N"/>
    <m/>
    <n v="13.188825"/>
    <n v="12.634275000000001"/>
    <n v="16.181149999999999"/>
    <n v="15.708325"/>
  </r>
  <r>
    <s v="2669"/>
    <s v="71267"/>
    <s v="0"/>
    <x v="0"/>
    <x v="1"/>
    <x v="0"/>
    <s v="10"/>
    <s v="103"/>
    <s v="M"/>
    <n v="0"/>
    <s v="Atlanta Motel"/>
    <s v="12520 STATE ST P.O. Box 206, Atlanta MI 49709 US P.O. Box 206, Atlanta MI 49709 US"/>
    <n v="41.187387767126602"/>
    <s v="-2"/>
    <s v="7"/>
    <d v="1899-12-30T06:41:11"/>
    <d v="1899-12-30T06:41:51"/>
    <n v="0"/>
    <n v="2.4333333333333336"/>
    <s v="-84.142475"/>
    <s v="45.004433"/>
    <n v="39.4926101933914"/>
    <n v="3250.22"/>
    <n v="0"/>
    <n v="0"/>
    <n v="0"/>
    <n v="0"/>
    <n v="1"/>
    <s v="103_Week1_Monday"/>
    <n v="49.7181"/>
    <n v="67.761499999999998"/>
    <n v="82.232500000000002"/>
    <n v="72.712500000000006"/>
    <n v="81.36"/>
    <s v="103_Monday"/>
    <s v="103_Week1_Monday"/>
    <n v="1"/>
    <n v="0"/>
    <n v="72.056200000000004"/>
    <n v="56.91"/>
    <s v="No"/>
    <s v="NO"/>
    <s v="MTWRF"/>
    <s v="No"/>
    <s v="No"/>
    <s v="Y"/>
    <s v="N"/>
    <m/>
    <n v="12.429525"/>
    <n v="16.940375"/>
    <n v="20.558125"/>
    <n v="18.178125000000001"/>
  </r>
  <r>
    <s v="2669"/>
    <s v="71267"/>
    <s v="0"/>
    <x v="1"/>
    <x v="1"/>
    <x v="0"/>
    <s v="10"/>
    <s v="103"/>
    <s v="M"/>
    <n v="0"/>
    <s v="Atlanta Motel"/>
    <s v="12520 STATE ST P.O. Box 206, Atlanta MI 49709 US P.O. Box 206, Atlanta MI 49709 US"/>
    <n v="41.187387767126602"/>
    <s v="-143"/>
    <s v="7"/>
    <d v="1899-12-30T06:41:11"/>
    <d v="1899-12-30T06:41:51"/>
    <n v="0"/>
    <n v="2.4333333333333336"/>
    <s v="-84.142475"/>
    <s v="45.004433"/>
    <n v="39.4926101933914"/>
    <n v="3250.22"/>
    <n v="0"/>
    <n v="0"/>
    <n v="0"/>
    <n v="0"/>
    <n v="1"/>
    <s v="103_Week2_Monday"/>
    <n v="49.7181"/>
    <n v="67.761499999999998"/>
    <n v="82.232500000000002"/>
    <n v="72.712500000000006"/>
    <n v="81.36"/>
    <s v="103_Monday"/>
    <s v="103_Week2_Monday"/>
    <n v="1"/>
    <n v="0"/>
    <n v="72.056200000000004"/>
    <n v="56.91"/>
    <s v="No"/>
    <s v="NO"/>
    <s v="MTWRF"/>
    <s v="No"/>
    <s v="No"/>
    <s v="Y"/>
    <s v="N"/>
    <m/>
    <n v="12.429525"/>
    <n v="16.940375"/>
    <n v="20.558125"/>
    <n v="18.178125000000001"/>
  </r>
  <r>
    <s v="12886"/>
    <s v="73486"/>
    <s v="0"/>
    <x v="0"/>
    <x v="0"/>
    <x v="0"/>
    <s v="230"/>
    <s v="105"/>
    <s v="M"/>
    <n v="0"/>
    <s v="KIMMIES PUB &amp; GRUB"/>
    <s v="1869 GREENWOOD ROAD, PRESCOTT MI 48756 US, PRESCOTT MI 48756 US"/>
    <n v="23.376871877301099"/>
    <s v="-1049"/>
    <s v="7"/>
    <d v="1899-12-30T14:38:26"/>
    <d v="1899-12-30T14:45:29"/>
    <n v="0"/>
    <n v="14.175000000000001"/>
    <s v="-84.050231"/>
    <s v="44.183814"/>
    <n v="19.0471809062409"/>
    <n v="4396.45"/>
    <n v="0"/>
    <n v="0"/>
    <n v="0"/>
    <n v="0"/>
    <n v="1"/>
    <s v="105_Week1_Monday"/>
    <n v="84.390900000000002"/>
    <n v="92.790899999999993"/>
    <n v="108.8553"/>
    <n v="124.4584"/>
    <n v="116.02"/>
    <s v="105_Monday"/>
    <s v="105_Week1_Monday"/>
    <n v="1"/>
    <n v="0"/>
    <n v="100.245"/>
    <n v="127.2662"/>
    <s v="No"/>
    <s v="NO"/>
    <s v="MTWRF"/>
    <s v="No"/>
    <s v="No"/>
    <s v="Y"/>
    <s v="N"/>
    <m/>
    <n v="21.097725000000001"/>
    <n v="23.197724999999998"/>
    <n v="27.213825"/>
    <n v="31.114599999999999"/>
  </r>
  <r>
    <s v="12886"/>
    <s v="73486"/>
    <s v="0"/>
    <x v="1"/>
    <x v="0"/>
    <x v="0"/>
    <s v="30"/>
    <s v="105"/>
    <s v="M"/>
    <n v="0"/>
    <s v="KIMMIES PUB &amp; GRUB"/>
    <s v="1869 GREENWOOD ROAD, PRESCOTT MI 48756 US, PRESCOTT MI 48756 US"/>
    <n v="0.89667910396734396"/>
    <s v="-1194"/>
    <s v="7"/>
    <d v="1899-12-30T07:59:26"/>
    <d v="1899-12-30T08:06:29"/>
    <n v="0"/>
    <n v="14.175000000000001"/>
    <s v="-84.050231"/>
    <s v="44.183814"/>
    <n v="0.487996779065619"/>
    <n v="4396.45"/>
    <n v="0"/>
    <n v="0"/>
    <n v="0"/>
    <n v="0"/>
    <n v="1"/>
    <s v="105_Week2_Monday"/>
    <n v="84.390900000000002"/>
    <n v="92.790899999999993"/>
    <n v="108.8553"/>
    <n v="124.4584"/>
    <n v="116.02"/>
    <s v="105_Monday"/>
    <s v="105_Week2_Monday"/>
    <n v="1"/>
    <n v="0"/>
    <n v="100.245"/>
    <n v="127.2662"/>
    <s v="No"/>
    <s v="NO"/>
    <s v="MTWRF"/>
    <s v="No"/>
    <s v="No"/>
    <s v="Y"/>
    <s v="N"/>
    <m/>
    <n v="21.097725000000001"/>
    <n v="23.197724999999998"/>
    <n v="27.213825"/>
    <n v="31.114599999999999"/>
  </r>
  <r>
    <s v="2664"/>
    <s v="71262"/>
    <s v="0"/>
    <x v="0"/>
    <x v="1"/>
    <x v="0"/>
    <s v="20"/>
    <s v="103"/>
    <s v="M"/>
    <n v="0"/>
    <s v="MDOT ATLANTA"/>
    <s v="13490 M-32/M-33 P.O. Box 437, Atlanta MI 49709 US P.O. Box 437, Atlanta MI 49709 US"/>
    <n v="1.5149288474981"/>
    <s v="-3"/>
    <s v="7"/>
    <d v="1899-12-30T06:43:22"/>
    <d v="1899-12-30T06:46:49"/>
    <n v="0"/>
    <n v="4.8083333333333336"/>
    <s v="-84.1232748"/>
    <s v="45.008901"/>
    <n v="1.0144825255898"/>
    <n v="2856.52"/>
    <n v="5"/>
    <n v="0.77272727272727304"/>
    <n v="1"/>
    <n v="26"/>
    <n v="1"/>
    <s v="103_Week1_Monday"/>
    <n v="55.9953"/>
    <n v="58.28"/>
    <n v="50.921500000000002"/>
    <n v="51.310699999999997"/>
    <n v="52.67"/>
    <s v="103_Monday"/>
    <s v="103_Week1_Monday"/>
    <n v="1"/>
    <n v="22"/>
    <n v="51.405000000000001"/>
    <n v="52.67"/>
    <s v="No"/>
    <s v="NO"/>
    <s v="MTWRF"/>
    <s v="No"/>
    <s v="No"/>
    <s v="Y"/>
    <s v="N"/>
    <m/>
    <n v="13.998825"/>
    <n v="14.57"/>
    <n v="12.730375"/>
    <n v="12.827674999999999"/>
  </r>
  <r>
    <s v="2664"/>
    <s v="71262"/>
    <s v="0"/>
    <x v="1"/>
    <x v="1"/>
    <x v="0"/>
    <s v="20"/>
    <s v="103"/>
    <s v="M"/>
    <n v="0"/>
    <s v="MDOT ATLANTA"/>
    <s v="13490 M-32/M-33 P.O. Box 437, Atlanta MI 49709 US P.O. Box 437, Atlanta MI 49709 US"/>
    <n v="1.5149288474981"/>
    <s v="-144"/>
    <s v="7"/>
    <d v="1899-12-30T06:43:22"/>
    <d v="1899-12-30T06:46:49"/>
    <n v="0"/>
    <n v="4.8083333333333336"/>
    <s v="-84.1232748"/>
    <s v="45.008901"/>
    <n v="1.0144825255898"/>
    <n v="2856.52"/>
    <n v="5"/>
    <n v="0.77272727272727304"/>
    <n v="1"/>
    <n v="26"/>
    <n v="1"/>
    <s v="103_Week2_Monday"/>
    <n v="55.9953"/>
    <n v="58.28"/>
    <n v="50.921500000000002"/>
    <n v="51.310699999999997"/>
    <n v="52.67"/>
    <s v="103_Monday"/>
    <s v="103_Week2_Monday"/>
    <n v="1"/>
    <n v="22"/>
    <n v="51.405000000000001"/>
    <n v="52.67"/>
    <s v="No"/>
    <s v="NO"/>
    <s v="MTWRF"/>
    <s v="No"/>
    <s v="No"/>
    <s v="Y"/>
    <s v="N"/>
    <m/>
    <n v="13.998825"/>
    <n v="14.57"/>
    <n v="12.730375"/>
    <n v="12.827674999999999"/>
  </r>
  <r>
    <s v="2337"/>
    <s v="70919"/>
    <s v="0"/>
    <x v="0"/>
    <x v="0"/>
    <x v="0"/>
    <s v="220"/>
    <s v="103"/>
    <s v="M"/>
    <n v="0"/>
    <s v="Three Rivers Store"/>
    <s v="4010 N. Three Rivers Rd., Gladwin MI 48624 US"/>
    <n v="13.8502310516217"/>
    <s v="-1048"/>
    <s v="0"/>
    <d v="1899-12-30T14:15:03"/>
    <d v="1899-12-30T14:15:03"/>
    <n v="0"/>
    <n v="9.4354006285390355"/>
    <s v="-84.3081552"/>
    <s v="44.0839987"/>
    <n v="11.5729942975192"/>
    <m/>
    <m/>
    <n v="0"/>
    <n v="0"/>
    <n v="0"/>
    <n v="1"/>
    <s v="103_Week1_Monday"/>
    <n v="0"/>
    <n v="0"/>
    <n v="0"/>
    <n v="0"/>
    <m/>
    <s v="105_Monday"/>
    <s v="105_Week1_Monday"/>
    <n v="1"/>
    <m/>
    <n v="0"/>
    <n v="0"/>
    <s v="Yes"/>
    <s v=""/>
    <s v="MTWRF"/>
    <s v="Yes"/>
    <s v="No"/>
    <s v="Y"/>
    <s v="N"/>
    <m/>
    <n v="0"/>
    <n v="0"/>
    <n v="0"/>
    <n v="0"/>
  </r>
  <r>
    <s v="2337"/>
    <s v="70919"/>
    <s v="0"/>
    <x v="1"/>
    <x v="0"/>
    <x v="0"/>
    <s v="40"/>
    <s v="103"/>
    <s v="M"/>
    <n v="0"/>
    <s v="Three Rivers Store"/>
    <s v="4010 N. Three Rivers Rd., Gladwin MI 48624 US"/>
    <n v="23.445758611358201"/>
    <s v="-1195"/>
    <s v="0"/>
    <d v="1899-12-30T08:29:56"/>
    <d v="1899-12-30T08:29:56"/>
    <n v="0"/>
    <n v="9.4354006285390355"/>
    <s v="-84.3081552"/>
    <s v="44.0839987"/>
    <n v="19.0471809062409"/>
    <m/>
    <m/>
    <n v="0"/>
    <n v="0"/>
    <n v="0"/>
    <n v="1"/>
    <s v="103_Week2_Monday"/>
    <n v="0"/>
    <n v="0"/>
    <n v="0"/>
    <n v="0"/>
    <m/>
    <s v="105_Monday"/>
    <s v="105_Week2_Monday"/>
    <n v="1"/>
    <m/>
    <n v="0"/>
    <n v="0"/>
    <s v="Yes"/>
    <s v=""/>
    <s v="MTWRF"/>
    <s v="Yes"/>
    <s v="No"/>
    <s v="Y"/>
    <s v="N"/>
    <m/>
    <n v="0"/>
    <n v="0"/>
    <n v="0"/>
    <n v="0"/>
  </r>
  <r>
    <s v="2217"/>
    <s v="70790"/>
    <s v="0"/>
    <x v="0"/>
    <x v="1"/>
    <x v="0"/>
    <s v="30"/>
    <s v="101"/>
    <s v="M"/>
    <n v="0"/>
    <s v="Natural Gas Compression"/>
    <s v="16950 M 32, M33, ATLANTA MI 49707 US, ATLANTA MI 49707 US"/>
    <n v="3.1046732822077598"/>
    <s v="-4"/>
    <s v="7"/>
    <d v="1899-12-30T07:00:07"/>
    <d v="1899-12-30T07:05:39"/>
    <n v="0"/>
    <n v="12.279166666666667"/>
    <s v="-84.0544197"/>
    <s v="45.0091192"/>
    <n v="3.3721741146385198"/>
    <n v="6617.86"/>
    <n v="29"/>
    <n v="0.72115384615384603"/>
    <n v="4"/>
    <n v="119"/>
    <n v="1"/>
    <s v="101_Week1_Monday"/>
    <n v="110.03"/>
    <n v="123.4207"/>
    <n v="139.483"/>
    <n v="132.2184"/>
    <n v="152.86000000000001"/>
    <s v="103_Monday"/>
    <s v="103_Week1_Monday"/>
    <n v="1"/>
    <n v="104"/>
    <n v="130.20249999999999"/>
    <n v="125.14"/>
    <s v="Yes"/>
    <s v="NO"/>
    <s v="MTWRF"/>
    <s v="Yes"/>
    <s v="No"/>
    <s v="Y"/>
    <s v="N"/>
    <n v="104"/>
    <n v="27.5075"/>
    <n v="30.855174999999999"/>
    <n v="34.870750000000001"/>
    <n v="33.054600000000001"/>
  </r>
  <r>
    <s v="2217"/>
    <s v="70790"/>
    <s v="0"/>
    <x v="1"/>
    <x v="1"/>
    <x v="0"/>
    <s v="30"/>
    <s v="101"/>
    <s v="M"/>
    <n v="0"/>
    <s v="Natural Gas Compression"/>
    <s v="16950 M 32, M33, ATLANTA MI 49707 US, ATLANTA MI 49707 US"/>
    <n v="3.1046732822077598"/>
    <s v="-145"/>
    <s v="7"/>
    <d v="1899-12-30T07:00:07"/>
    <d v="1899-12-30T07:05:39"/>
    <n v="0"/>
    <n v="12.279166666666667"/>
    <s v="-84.0544197"/>
    <s v="45.0091192"/>
    <n v="3.3721741146385198"/>
    <n v="6617.86"/>
    <n v="29"/>
    <n v="0.72115384615384603"/>
    <n v="4"/>
    <n v="119"/>
    <n v="1"/>
    <s v="101_Week2_Monday"/>
    <n v="110.03"/>
    <n v="123.4207"/>
    <n v="139.483"/>
    <n v="132.2184"/>
    <n v="152.86000000000001"/>
    <s v="103_Monday"/>
    <s v="103_Week2_Monday"/>
    <n v="1"/>
    <n v="104"/>
    <n v="130.20249999999999"/>
    <n v="125.14"/>
    <s v="Yes"/>
    <s v="NO"/>
    <s v="MTWRF"/>
    <s v="Yes"/>
    <s v="No"/>
    <s v="Y"/>
    <s v="N"/>
    <n v="104"/>
    <n v="27.5075"/>
    <n v="30.855174999999999"/>
    <n v="34.870750000000001"/>
    <n v="33.054600000000001"/>
  </r>
  <r>
    <s v=""/>
    <m/>
    <m/>
    <x v="0"/>
    <x v="0"/>
    <x v="0"/>
    <m/>
    <m/>
    <m/>
    <m/>
    <s v="Alpena Depot"/>
    <s v="120 E Herman St,, Alpena 49707 US"/>
    <n v="90.261815240848605"/>
    <s v="-1053"/>
    <m/>
    <d v="1899-12-30T16:52:55"/>
    <d v="1899-12-30T16:52:55"/>
    <n v="0"/>
    <m/>
    <s v="-83.416387"/>
    <s v="45.0710235"/>
    <n v="86.183563720952094"/>
    <m/>
    <m/>
    <m/>
    <m/>
    <m/>
    <n v="1"/>
    <e v="#N/A"/>
    <m/>
    <m/>
    <m/>
    <m/>
    <m/>
    <s v="105_Monday"/>
    <s v="105_Week1_Monday"/>
    <n v="20"/>
    <m/>
    <m/>
    <m/>
    <s v="Yes"/>
    <m/>
    <m/>
    <s v="Yes"/>
    <s v="Yes"/>
    <m/>
    <s v="N"/>
    <m/>
    <m/>
    <m/>
    <m/>
    <m/>
  </r>
  <r>
    <s v=""/>
    <m/>
    <m/>
    <x v="0"/>
    <x v="0"/>
    <x v="1"/>
    <m/>
    <m/>
    <m/>
    <m/>
    <s v="Alpena Depot"/>
    <s v="120 E Herman St,, Alpena 49707 US"/>
    <n v="58.62445102233"/>
    <s v="-1093"/>
    <m/>
    <d v="1899-12-30T19:54:51"/>
    <d v="1899-12-30T19:54:51"/>
    <n v="0"/>
    <m/>
    <s v="-83.416387"/>
    <s v="45.0710235"/>
    <n v="56.271359059874897"/>
    <m/>
    <m/>
    <m/>
    <m/>
    <m/>
    <n v="1"/>
    <e v="#N/A"/>
    <m/>
    <m/>
    <m/>
    <m/>
    <m/>
    <s v="105_Tuesday"/>
    <s v="105_Week1_Tuesday"/>
    <n v="20"/>
    <m/>
    <m/>
    <m/>
    <s v="Yes"/>
    <m/>
    <m/>
    <s v="Yes"/>
    <s v="Yes"/>
    <m/>
    <s v="N"/>
    <m/>
    <m/>
    <m/>
    <m/>
    <m/>
  </r>
  <r>
    <s v=""/>
    <m/>
    <m/>
    <x v="0"/>
    <x v="2"/>
    <x v="1"/>
    <m/>
    <m/>
    <m/>
    <m/>
    <s v="Alpena Depot"/>
    <s v="120 E Herman St,, Alpena 49707 US"/>
    <n v="7.0487814899533996"/>
    <s v="-1758"/>
    <m/>
    <d v="1899-12-30T14:19:03"/>
    <d v="1899-12-30T14:19:03"/>
    <n v="0"/>
    <m/>
    <s v="-83.416387"/>
    <s v="45.0710235"/>
    <n v="3.0535650706956701"/>
    <m/>
    <m/>
    <m/>
    <m/>
    <m/>
    <n v="1"/>
    <e v="#N/A"/>
    <m/>
    <m/>
    <m/>
    <m/>
    <m/>
    <s v="102_Tuesday"/>
    <s v="102_Week1_Tuesday"/>
    <n v="20"/>
    <m/>
    <m/>
    <m/>
    <s v="Yes"/>
    <m/>
    <m/>
    <s v="Yes"/>
    <s v="Yes"/>
    <m/>
    <s v="N"/>
    <m/>
    <m/>
    <m/>
    <m/>
    <m/>
  </r>
  <r>
    <s v=""/>
    <m/>
    <m/>
    <x v="0"/>
    <x v="2"/>
    <x v="2"/>
    <m/>
    <m/>
    <m/>
    <m/>
    <s v="Alpena Depot"/>
    <s v="120 E Herman St,, Alpena 49707 US"/>
    <n v="2.5045338746425601"/>
    <s v="-1780"/>
    <m/>
    <d v="1899-12-30T13:57:06"/>
    <d v="1899-12-30T13:57:06"/>
    <n v="0"/>
    <m/>
    <s v="-83.416387"/>
    <s v="45.0710235"/>
    <n v="0.94994633676736795"/>
    <m/>
    <m/>
    <m/>
    <m/>
    <m/>
    <n v="1"/>
    <e v="#N/A"/>
    <m/>
    <m/>
    <m/>
    <m/>
    <m/>
    <s v="102_Wednesday"/>
    <s v="102_Week1_Wednesday"/>
    <n v="20"/>
    <m/>
    <m/>
    <m/>
    <s v="Yes"/>
    <m/>
    <m/>
    <s v="Yes"/>
    <s v="Yes"/>
    <m/>
    <s v="N"/>
    <m/>
    <m/>
    <m/>
    <m/>
    <m/>
  </r>
  <r>
    <s v=""/>
    <m/>
    <m/>
    <x v="0"/>
    <x v="2"/>
    <x v="3"/>
    <m/>
    <m/>
    <m/>
    <m/>
    <s v="Alpena Depot"/>
    <s v="120 E Herman St,, Alpena 49707 US"/>
    <n v="86.062340250238805"/>
    <s v="-1836"/>
    <m/>
    <d v="1899-12-30T13:59:01"/>
    <d v="1899-12-30T13:59:01"/>
    <n v="0"/>
    <m/>
    <s v="-83.416387"/>
    <s v="45.0710235"/>
    <n v="81.064111596556202"/>
    <m/>
    <m/>
    <m/>
    <m/>
    <m/>
    <n v="1"/>
    <e v="#N/A"/>
    <m/>
    <m/>
    <m/>
    <m/>
    <m/>
    <s v="102_Friday"/>
    <s v="102_Week1_Friday"/>
    <n v="20"/>
    <m/>
    <m/>
    <m/>
    <s v="Yes"/>
    <m/>
    <m/>
    <s v="Yes"/>
    <s v="Yes"/>
    <m/>
    <s v="N"/>
    <m/>
    <m/>
    <m/>
    <m/>
    <m/>
  </r>
  <r>
    <s v=""/>
    <m/>
    <m/>
    <x v="0"/>
    <x v="2"/>
    <x v="4"/>
    <m/>
    <m/>
    <m/>
    <m/>
    <s v="Alpena Depot"/>
    <s v="120 E Herman St,, Alpena 49707 US"/>
    <n v="83.855715503916102"/>
    <s v="-1807"/>
    <m/>
    <d v="1899-12-30T16:54:51"/>
    <d v="1899-12-30T16:54:51"/>
    <n v="0"/>
    <m/>
    <s v="-83.416387"/>
    <s v="45.0710235"/>
    <n v="79.725402189179704"/>
    <m/>
    <m/>
    <m/>
    <m/>
    <m/>
    <n v="1"/>
    <e v="#N/A"/>
    <m/>
    <m/>
    <m/>
    <m/>
    <m/>
    <s v="102_Thursday"/>
    <s v="102_Week1_Thursday"/>
    <n v="20"/>
    <m/>
    <m/>
    <m/>
    <s v="Yes"/>
    <m/>
    <m/>
    <s v="Yes"/>
    <s v="Yes"/>
    <m/>
    <s v="N"/>
    <m/>
    <m/>
    <m/>
    <m/>
    <m/>
  </r>
  <r>
    <s v=""/>
    <m/>
    <m/>
    <x v="0"/>
    <x v="0"/>
    <x v="4"/>
    <m/>
    <m/>
    <m/>
    <m/>
    <s v="Alpena Depot"/>
    <s v="120 E Herman St,, Alpena 49707 US"/>
    <n v="76.197472959764298"/>
    <s v="-1158"/>
    <m/>
    <d v="1899-12-30T16:19:35"/>
    <d v="1899-12-30T16:19:35"/>
    <n v="0"/>
    <m/>
    <s v="-83.416387"/>
    <s v="45.0710235"/>
    <n v="60.849474171259303"/>
    <m/>
    <m/>
    <m/>
    <m/>
    <m/>
    <n v="1"/>
    <e v="#N/A"/>
    <m/>
    <m/>
    <m/>
    <m/>
    <m/>
    <s v="105_Thursday"/>
    <s v="105_Week1_Thursday"/>
    <n v="20"/>
    <m/>
    <m/>
    <m/>
    <s v="Yes"/>
    <m/>
    <m/>
    <s v="Yes"/>
    <s v="Yes"/>
    <m/>
    <s v="N"/>
    <m/>
    <m/>
    <m/>
    <m/>
    <m/>
  </r>
  <r>
    <s v=""/>
    <m/>
    <m/>
    <x v="0"/>
    <x v="0"/>
    <x v="2"/>
    <m/>
    <m/>
    <m/>
    <m/>
    <s v="Alpena Depot"/>
    <s v="120 E Herman St,, Alpena 49707 US"/>
    <n v="8.6307639094468396"/>
    <s v="-1126"/>
    <m/>
    <d v="1899-12-30T17:25:47"/>
    <d v="1899-12-30T17:25:47"/>
    <n v="0"/>
    <m/>
    <s v="-83.416387"/>
    <s v="45.0710235"/>
    <n v="3.2500305441538799"/>
    <m/>
    <m/>
    <m/>
    <m/>
    <m/>
    <n v="1"/>
    <e v="#N/A"/>
    <m/>
    <m/>
    <m/>
    <m/>
    <m/>
    <s v="105_Wednesday"/>
    <s v="105_Week1_Wednesday"/>
    <n v="20"/>
    <m/>
    <m/>
    <m/>
    <s v="Yes"/>
    <m/>
    <m/>
    <s v="Yes"/>
    <s v="Yes"/>
    <m/>
    <s v="N"/>
    <m/>
    <m/>
    <m/>
    <m/>
    <m/>
  </r>
  <r>
    <s v=""/>
    <m/>
    <m/>
    <x v="0"/>
    <x v="2"/>
    <x v="0"/>
    <m/>
    <m/>
    <m/>
    <m/>
    <s v="Alpena Depot"/>
    <s v="120 E Herman St,, Alpena 49707 US"/>
    <n v="4.4010323078684896"/>
    <s v="-1723"/>
    <m/>
    <d v="1899-12-30T13:31:27"/>
    <d v="1899-12-30T13:31:27"/>
    <n v="0"/>
    <m/>
    <s v="-83.416387"/>
    <s v="45.0710235"/>
    <n v="1.2785562239467201"/>
    <m/>
    <m/>
    <m/>
    <m/>
    <m/>
    <n v="1"/>
    <e v="#N/A"/>
    <m/>
    <m/>
    <m/>
    <m/>
    <m/>
    <s v="102_Monday"/>
    <s v="102_Week1_Monday"/>
    <n v="20"/>
    <m/>
    <m/>
    <m/>
    <s v="Yes"/>
    <m/>
    <m/>
    <s v="Yes"/>
    <s v="Yes"/>
    <m/>
    <s v="N"/>
    <m/>
    <m/>
    <m/>
    <m/>
    <m/>
  </r>
  <r>
    <s v=""/>
    <m/>
    <m/>
    <x v="0"/>
    <x v="0"/>
    <x v="3"/>
    <m/>
    <m/>
    <m/>
    <m/>
    <s v="Alpena Depot"/>
    <s v="120 E Herman St,, Alpena 49707 US"/>
    <n v="3.0830083300655202"/>
    <s v="-1190"/>
    <m/>
    <d v="1899-12-30T12:17:10"/>
    <d v="1899-12-30T12:17:10"/>
    <n v="0"/>
    <m/>
    <s v="-83.416387"/>
    <s v="45.0710235"/>
    <n v="0.91209226733591398"/>
    <m/>
    <m/>
    <m/>
    <m/>
    <m/>
    <n v="1"/>
    <e v="#N/A"/>
    <m/>
    <m/>
    <m/>
    <m/>
    <m/>
    <s v="105_Friday"/>
    <s v="105_Week1_Friday"/>
    <n v="20"/>
    <m/>
    <m/>
    <m/>
    <s v="Yes"/>
    <m/>
    <m/>
    <s v="Yes"/>
    <s v="Yes"/>
    <m/>
    <s v="N"/>
    <m/>
    <m/>
    <m/>
    <m/>
    <m/>
  </r>
  <r>
    <s v=""/>
    <m/>
    <m/>
    <x v="0"/>
    <x v="3"/>
    <x v="2"/>
    <m/>
    <m/>
    <m/>
    <m/>
    <s v="Alpena Depot"/>
    <s v="120 E Herman St,, Alpena 49707 US"/>
    <n v="9.6320880439990297"/>
    <s v="-647"/>
    <m/>
    <d v="1899-12-30T16:29:22"/>
    <d v="1899-12-30T16:29:22"/>
    <n v="0"/>
    <m/>
    <s v="-83.416387"/>
    <s v="45.0710235"/>
    <n v="4.4490803922778701"/>
    <m/>
    <m/>
    <m/>
    <m/>
    <m/>
    <n v="1"/>
    <e v="#N/A"/>
    <m/>
    <m/>
    <m/>
    <m/>
    <m/>
    <s v="101_Wednesday"/>
    <s v="101_Week1_Wednesday"/>
    <n v="20"/>
    <m/>
    <m/>
    <m/>
    <s v="Yes"/>
    <m/>
    <m/>
    <s v="Yes"/>
    <s v="Yes"/>
    <m/>
    <s v="N"/>
    <m/>
    <m/>
    <m/>
    <m/>
    <m/>
  </r>
  <r>
    <s v=""/>
    <m/>
    <m/>
    <x v="0"/>
    <x v="3"/>
    <x v="1"/>
    <m/>
    <m/>
    <m/>
    <m/>
    <s v="Alpena Depot"/>
    <s v="120 E Herman St,, Alpena 49707 US"/>
    <n v="38.801308560019002"/>
    <s v="-611"/>
    <m/>
    <d v="1899-12-30T11:39:14"/>
    <d v="1899-12-30T11:39:14"/>
    <n v="0"/>
    <m/>
    <s v="-83.416387"/>
    <s v="45.0710235"/>
    <n v="29.128920882682401"/>
    <m/>
    <m/>
    <m/>
    <m/>
    <m/>
    <n v="1"/>
    <e v="#N/A"/>
    <m/>
    <m/>
    <m/>
    <m/>
    <m/>
    <s v="101_Tuesday"/>
    <s v="101_Week1_Tuesday"/>
    <n v="20"/>
    <m/>
    <m/>
    <m/>
    <s v="Yes"/>
    <m/>
    <m/>
    <s v="Yes"/>
    <s v="Yes"/>
    <m/>
    <s v="N"/>
    <m/>
    <m/>
    <m/>
    <m/>
    <m/>
  </r>
  <r>
    <s v=""/>
    <m/>
    <m/>
    <x v="0"/>
    <x v="3"/>
    <x v="4"/>
    <m/>
    <m/>
    <m/>
    <m/>
    <s v="Alpena Depot"/>
    <s v="120 E Herman St,, Alpena 49707 US"/>
    <n v="6.4621814316114401"/>
    <s v="-668"/>
    <m/>
    <d v="1899-12-30T11:04:54"/>
    <d v="1899-12-30T11:04:54"/>
    <n v="0"/>
    <m/>
    <s v="-83.416387"/>
    <s v="45.0710235"/>
    <n v="2.2941430878597502"/>
    <m/>
    <m/>
    <m/>
    <m/>
    <m/>
    <n v="1"/>
    <e v="#N/A"/>
    <m/>
    <m/>
    <m/>
    <m/>
    <m/>
    <s v="101_Thursday"/>
    <s v="101_Week1_Thursday"/>
    <n v="20"/>
    <m/>
    <m/>
    <m/>
    <s v="Yes"/>
    <m/>
    <m/>
    <s v="Yes"/>
    <s v="Yes"/>
    <m/>
    <s v="N"/>
    <m/>
    <m/>
    <m/>
    <m/>
    <m/>
  </r>
  <r>
    <s v=""/>
    <m/>
    <m/>
    <x v="0"/>
    <x v="3"/>
    <x v="3"/>
    <m/>
    <m/>
    <m/>
    <m/>
    <s v="Alpena Depot"/>
    <s v="120 E Herman St,, Alpena 49707 US"/>
    <n v="0.87952336136004305"/>
    <s v="-689"/>
    <m/>
    <d v="1899-12-30T12:24:18"/>
    <d v="1899-12-30T12:24:18"/>
    <n v="0"/>
    <m/>
    <s v="-83.416387"/>
    <s v="45.0710235"/>
    <n v="0.21487544681548401"/>
    <m/>
    <m/>
    <m/>
    <m/>
    <m/>
    <n v="1"/>
    <e v="#N/A"/>
    <m/>
    <m/>
    <m/>
    <m/>
    <m/>
    <s v="101_Friday"/>
    <s v="101_Week1_Friday"/>
    <n v="20"/>
    <m/>
    <m/>
    <m/>
    <s v="Yes"/>
    <m/>
    <m/>
    <s v="Yes"/>
    <s v="Yes"/>
    <m/>
    <s v="N"/>
    <m/>
    <m/>
    <m/>
    <m/>
    <m/>
  </r>
  <r>
    <s v=""/>
    <m/>
    <m/>
    <x v="0"/>
    <x v="3"/>
    <x v="0"/>
    <m/>
    <m/>
    <m/>
    <m/>
    <s v="Alpena Depot"/>
    <s v="120 E Herman St,, Alpena 49707 US"/>
    <n v="46.824049827670798"/>
    <s v="-592"/>
    <m/>
    <d v="1899-12-30T16:02:58"/>
    <d v="1899-12-30T16:02:58"/>
    <n v="0"/>
    <m/>
    <s v="-83.416387"/>
    <s v="45.0710235"/>
    <n v="36.195321357518402"/>
    <m/>
    <m/>
    <m/>
    <m/>
    <m/>
    <n v="1"/>
    <e v="#N/A"/>
    <m/>
    <m/>
    <m/>
    <m/>
    <m/>
    <s v="101_Monday"/>
    <s v="101_Week1_Monday"/>
    <n v="20"/>
    <m/>
    <m/>
    <m/>
    <s v="Yes"/>
    <m/>
    <m/>
    <s v="Yes"/>
    <s v="Yes"/>
    <m/>
    <s v="N"/>
    <m/>
    <m/>
    <m/>
    <m/>
    <m/>
  </r>
  <r>
    <s v=""/>
    <m/>
    <m/>
    <x v="0"/>
    <x v="1"/>
    <x v="0"/>
    <m/>
    <m/>
    <m/>
    <m/>
    <s v="Alpena Depot"/>
    <s v="120 E Herman St,, Alpena 49707 US"/>
    <n v="60.519748833271997"/>
    <s v="-23"/>
    <m/>
    <d v="1899-12-30T15:07:31"/>
    <d v="1899-12-30T15:07:31"/>
    <n v="0"/>
    <m/>
    <s v="-83.416387"/>
    <s v="45.0710235"/>
    <n v="53.731757118688201"/>
    <m/>
    <m/>
    <m/>
    <m/>
    <m/>
    <n v="1"/>
    <e v="#N/A"/>
    <m/>
    <m/>
    <m/>
    <m/>
    <m/>
    <s v="103_Monday"/>
    <s v="103_Week1_Monday"/>
    <n v="20"/>
    <m/>
    <m/>
    <m/>
    <s v="Yes"/>
    <m/>
    <m/>
    <s v="Yes"/>
    <s v="Yes"/>
    <m/>
    <s v="N"/>
    <m/>
    <m/>
    <m/>
    <m/>
    <m/>
  </r>
  <r>
    <s v=""/>
    <m/>
    <m/>
    <x v="0"/>
    <x v="1"/>
    <x v="1"/>
    <m/>
    <m/>
    <m/>
    <m/>
    <s v="Alpena Depot"/>
    <s v="120 E Herman St,, Alpena 49707 US"/>
    <n v="1.9252531814507801"/>
    <s v="-55"/>
    <m/>
    <d v="1899-12-30T22:52:45"/>
    <d v="1899-12-30T22:52:45"/>
    <n v="0"/>
    <m/>
    <s v="-83.416387"/>
    <s v="45.0710235"/>
    <n v="0.585287166159835"/>
    <m/>
    <m/>
    <m/>
    <m/>
    <m/>
    <n v="1"/>
    <e v="#N/A"/>
    <m/>
    <m/>
    <m/>
    <m/>
    <m/>
    <s v="103_Tuesday"/>
    <s v="103_Week1_Tuesday"/>
    <n v="20"/>
    <m/>
    <m/>
    <m/>
    <s v="Yes"/>
    <m/>
    <m/>
    <s v="Yes"/>
    <s v="Yes"/>
    <m/>
    <s v="N"/>
    <m/>
    <m/>
    <m/>
    <m/>
    <m/>
  </r>
  <r>
    <s v=""/>
    <m/>
    <m/>
    <x v="0"/>
    <x v="1"/>
    <x v="2"/>
    <m/>
    <m/>
    <m/>
    <m/>
    <s v="Alpena Depot"/>
    <s v="120 E Herman St,, Alpena 49707 US"/>
    <n v="7.3231412637420599"/>
    <s v="-90"/>
    <m/>
    <d v="1899-12-30T14:52:33"/>
    <d v="1899-12-30T14:52:33"/>
    <n v="0"/>
    <m/>
    <s v="-83.416387"/>
    <s v="45.0710235"/>
    <n v="5.4833155931191397"/>
    <m/>
    <m/>
    <m/>
    <m/>
    <m/>
    <n v="1"/>
    <e v="#N/A"/>
    <m/>
    <m/>
    <m/>
    <m/>
    <m/>
    <s v="103_Wednesday"/>
    <s v="103_Week1_Wednesday"/>
    <n v="20"/>
    <m/>
    <m/>
    <m/>
    <s v="Yes"/>
    <m/>
    <m/>
    <s v="Yes"/>
    <s v="Yes"/>
    <m/>
    <s v="N"/>
    <m/>
    <m/>
    <m/>
    <m/>
    <m/>
  </r>
  <r>
    <s v=""/>
    <m/>
    <m/>
    <x v="0"/>
    <x v="1"/>
    <x v="4"/>
    <m/>
    <m/>
    <m/>
    <m/>
    <s v="Alpena Depot"/>
    <s v="120 E Herman St,, Alpena 49707 US"/>
    <n v="3.7126424418788102"/>
    <s v="-121"/>
    <m/>
    <d v="1899-12-30T14:14:32"/>
    <d v="1899-12-30T14:14:32"/>
    <n v="0"/>
    <m/>
    <s v="-83.416387"/>
    <s v="45.0710235"/>
    <n v="1.1175362965714399"/>
    <m/>
    <m/>
    <m/>
    <m/>
    <m/>
    <n v="1"/>
    <e v="#N/A"/>
    <m/>
    <m/>
    <m/>
    <m/>
    <m/>
    <s v="103_Thursday"/>
    <s v="103_Week1_Thursday"/>
    <n v="20"/>
    <m/>
    <m/>
    <m/>
    <s v="Yes"/>
    <m/>
    <m/>
    <s v="Yes"/>
    <s v="Yes"/>
    <m/>
    <s v="N"/>
    <m/>
    <m/>
    <m/>
    <m/>
    <m/>
  </r>
  <r>
    <s v=""/>
    <m/>
    <m/>
    <x v="0"/>
    <x v="1"/>
    <x v="3"/>
    <m/>
    <m/>
    <m/>
    <m/>
    <s v="Alpena Depot"/>
    <s v="120 E Herman St,, Alpena 49707 US"/>
    <n v="6.8585957830176802"/>
    <s v="-141"/>
    <m/>
    <d v="1899-12-30T09:22:02"/>
    <d v="1899-12-30T09:22:02"/>
    <n v="0"/>
    <m/>
    <s v="-83.416387"/>
    <s v="45.0710235"/>
    <n v="2.3768633537495698"/>
    <m/>
    <m/>
    <m/>
    <m/>
    <m/>
    <n v="1"/>
    <e v="#N/A"/>
    <m/>
    <m/>
    <m/>
    <m/>
    <m/>
    <s v="103_Friday"/>
    <s v="103_Week1_Friday"/>
    <n v="20"/>
    <m/>
    <m/>
    <m/>
    <s v="Yes"/>
    <m/>
    <m/>
    <s v="Yes"/>
    <s v="Yes"/>
    <m/>
    <s v="N"/>
    <m/>
    <m/>
    <m/>
    <m/>
    <m/>
  </r>
  <r>
    <s v=""/>
    <m/>
    <m/>
    <x v="1"/>
    <x v="2"/>
    <x v="1"/>
    <m/>
    <m/>
    <m/>
    <m/>
    <s v="Alpena Depot"/>
    <s v="120 E Herman St,, Alpena 49707 US"/>
    <n v="12.992136804387"/>
    <s v="-1922"/>
    <m/>
    <d v="1899-12-30T14:53:11"/>
    <d v="1899-12-30T14:53:11"/>
    <n v="0"/>
    <m/>
    <s v="-83.416387"/>
    <s v="45.0710235"/>
    <n v="8.2563998416094204"/>
    <m/>
    <m/>
    <m/>
    <m/>
    <m/>
    <n v="1"/>
    <e v="#N/A"/>
    <m/>
    <m/>
    <m/>
    <m/>
    <m/>
    <s v="102_Tuesday"/>
    <s v="102_Week2_Tuesday"/>
    <n v="20"/>
    <m/>
    <m/>
    <m/>
    <s v="Yes"/>
    <m/>
    <m/>
    <s v="Yes"/>
    <s v="Yes"/>
    <m/>
    <s v="N"/>
    <m/>
    <m/>
    <m/>
    <m/>
    <m/>
  </r>
  <r>
    <s v=""/>
    <m/>
    <m/>
    <x v="1"/>
    <x v="2"/>
    <x v="2"/>
    <m/>
    <m/>
    <m/>
    <m/>
    <s v="Alpena Depot"/>
    <s v="120 E Herman St,, Alpena 49707 US"/>
    <n v="2.50453387464262"/>
    <s v="-1940"/>
    <m/>
    <d v="1899-12-30T13:38:55"/>
    <d v="1899-12-30T13:38:55"/>
    <n v="0"/>
    <m/>
    <s v="-83.416387"/>
    <s v="45.0710235"/>
    <n v="0.94994633676736795"/>
    <m/>
    <m/>
    <m/>
    <m/>
    <m/>
    <n v="1"/>
    <e v="#N/A"/>
    <m/>
    <m/>
    <m/>
    <m/>
    <m/>
    <s v="102_Wednesday"/>
    <s v="102_Week2_Wednesday"/>
    <n v="20"/>
    <m/>
    <m/>
    <m/>
    <s v="Yes"/>
    <m/>
    <m/>
    <s v="Yes"/>
    <s v="Yes"/>
    <m/>
    <s v="N"/>
    <m/>
    <m/>
    <m/>
    <m/>
    <m/>
  </r>
  <r>
    <s v=""/>
    <m/>
    <m/>
    <x v="1"/>
    <x v="2"/>
    <x v="0"/>
    <m/>
    <m/>
    <m/>
    <m/>
    <s v="Alpena Depot"/>
    <s v="120 E Herman St,, Alpena 49707 US"/>
    <n v="0.85801678782183899"/>
    <s v="-1883"/>
    <m/>
    <d v="1899-12-30T14:42:39"/>
    <d v="1899-12-30T14:42:39"/>
    <n v="0"/>
    <m/>
    <s v="-83.416387"/>
    <s v="45.0710235"/>
    <n v="0.24055955604962101"/>
    <m/>
    <m/>
    <m/>
    <m/>
    <m/>
    <n v="1"/>
    <e v="#N/A"/>
    <m/>
    <m/>
    <m/>
    <m/>
    <m/>
    <s v="102_Monday"/>
    <s v="102_Week2_Monday"/>
    <n v="20"/>
    <m/>
    <m/>
    <m/>
    <s v="Yes"/>
    <m/>
    <m/>
    <s v="Yes"/>
    <s v="Yes"/>
    <m/>
    <s v="N"/>
    <m/>
    <m/>
    <m/>
    <m/>
    <m/>
  </r>
  <r>
    <s v=""/>
    <m/>
    <m/>
    <x v="1"/>
    <x v="3"/>
    <x v="2"/>
    <m/>
    <m/>
    <m/>
    <m/>
    <s v="Alpena Depot"/>
    <s v="120 E Herman St,, Alpena 49707 US"/>
    <n v="40.484294820196098"/>
    <s v="-764"/>
    <m/>
    <d v="1899-12-30T17:40:24"/>
    <d v="1899-12-30T17:40:24"/>
    <n v="0"/>
    <m/>
    <s v="-83.416387"/>
    <s v="45.0710235"/>
    <n v="31.601664561218701"/>
    <m/>
    <m/>
    <m/>
    <m/>
    <m/>
    <n v="1"/>
    <e v="#N/A"/>
    <m/>
    <m/>
    <m/>
    <m/>
    <m/>
    <s v="101_Wednesday"/>
    <s v="101_Week2_Wednesday"/>
    <n v="20"/>
    <m/>
    <m/>
    <m/>
    <s v="Yes"/>
    <m/>
    <m/>
    <s v="Yes"/>
    <s v="Yes"/>
    <m/>
    <s v="N"/>
    <m/>
    <m/>
    <m/>
    <m/>
    <m/>
  </r>
  <r>
    <s v=""/>
    <m/>
    <m/>
    <x v="1"/>
    <x v="3"/>
    <x v="3"/>
    <m/>
    <m/>
    <m/>
    <m/>
    <s v="Alpena Depot"/>
    <s v="120 E Herman St,, Alpena 49707 US"/>
    <n v="0.87952336136010001"/>
    <s v="-804"/>
    <m/>
    <d v="1899-12-30T12:26:18"/>
    <d v="1899-12-30T12:26:18"/>
    <n v="0"/>
    <m/>
    <s v="-83.416387"/>
    <s v="45.0710235"/>
    <n v="0.21487544681547999"/>
    <m/>
    <m/>
    <m/>
    <m/>
    <m/>
    <n v="1"/>
    <e v="#N/A"/>
    <m/>
    <m/>
    <m/>
    <m/>
    <m/>
    <s v="101_Friday"/>
    <s v="101_Week2_Friday"/>
    <n v="20"/>
    <m/>
    <m/>
    <m/>
    <s v="Yes"/>
    <m/>
    <m/>
    <s v="Yes"/>
    <s v="Yes"/>
    <m/>
    <s v="N"/>
    <m/>
    <m/>
    <m/>
    <m/>
    <m/>
  </r>
  <r>
    <s v=""/>
    <m/>
    <m/>
    <x v="1"/>
    <x v="3"/>
    <x v="4"/>
    <m/>
    <m/>
    <m/>
    <m/>
    <s v="Alpena Depot"/>
    <s v="120 E Herman St,, Alpena 49707 US"/>
    <n v="6.5950831294786703"/>
    <s v="-785"/>
    <m/>
    <d v="1899-12-30T11:30:22"/>
    <d v="1899-12-30T11:30:22"/>
    <n v="0"/>
    <m/>
    <s v="-83.416387"/>
    <s v="45.0710235"/>
    <n v="2.32366326900229"/>
    <m/>
    <m/>
    <m/>
    <m/>
    <m/>
    <n v="1"/>
    <e v="#N/A"/>
    <m/>
    <m/>
    <m/>
    <m/>
    <m/>
    <s v="101_Thursday"/>
    <s v="101_Week2_Thursday"/>
    <n v="20"/>
    <m/>
    <m/>
    <m/>
    <s v="Yes"/>
    <m/>
    <m/>
    <s v="Yes"/>
    <s v="Yes"/>
    <m/>
    <s v="N"/>
    <m/>
    <m/>
    <m/>
    <m/>
    <m/>
  </r>
  <r>
    <s v=""/>
    <m/>
    <m/>
    <x v="1"/>
    <x v="0"/>
    <x v="0"/>
    <m/>
    <m/>
    <m/>
    <m/>
    <s v="Alpena Depot"/>
    <s v="120 E Herman St,, Alpena 49707 US"/>
    <n v="107.25563358534301"/>
    <s v="-1218"/>
    <m/>
    <d v="1899-12-30T16:36:27"/>
    <d v="1899-12-30T16:36:27"/>
    <n v="0"/>
    <m/>
    <s v="-83.416387"/>
    <s v="45.0710235"/>
    <n v="94.772237475460201"/>
    <m/>
    <m/>
    <m/>
    <m/>
    <m/>
    <n v="1"/>
    <e v="#N/A"/>
    <m/>
    <m/>
    <m/>
    <m/>
    <m/>
    <s v="105_Monday"/>
    <s v="105_Week2_Monday"/>
    <n v="20"/>
    <m/>
    <m/>
    <m/>
    <s v="Yes"/>
    <m/>
    <m/>
    <s v="Yes"/>
    <s v="Yes"/>
    <m/>
    <s v="N"/>
    <m/>
    <m/>
    <m/>
    <m/>
    <m/>
  </r>
  <r>
    <s v="12488"/>
    <s v="73463"/>
    <s v="0"/>
    <x v="0"/>
    <x v="1"/>
    <x v="0"/>
    <s v="40"/>
    <s v="103"/>
    <s v="M"/>
    <n v="0"/>
    <s v="WINSTON CORNER SUNOCO"/>
    <s v="11310 MAIN ST, ATLANTA MI 49709 US, ATLANTA MI 49709 US"/>
    <n v="4.4999502290270401"/>
    <s v="-5"/>
    <s v="5"/>
    <d v="1899-12-30T07:10:08"/>
    <d v="1899-12-30T07:18:11"/>
    <n v="0"/>
    <n v="8.0500000000000007"/>
    <s v="-84.144059"/>
    <s v="45.004447"/>
    <n v="4.4581972525362801"/>
    <n v="1380.54"/>
    <n v="0"/>
    <n v="0"/>
    <n v="0"/>
    <n v="0"/>
    <n v="1"/>
    <s v="103_Week1_Monday"/>
    <n v="52.452800000000003"/>
    <n v="53.85"/>
    <n v="56.744199999999999"/>
    <n v="57.63"/>
    <n v="30.91"/>
    <s v="103_Monday"/>
    <s v="103_Week1_Monday"/>
    <n v="1"/>
    <n v="0"/>
    <n v="26.925000000000001"/>
    <n v="29.155000000000001"/>
    <s v="No"/>
    <s v="NO"/>
    <s v="MTWRF"/>
    <s v="No"/>
    <s v="No"/>
    <s v="Y"/>
    <s v="N"/>
    <m/>
    <n v="13.113200000000001"/>
    <n v="13.4625"/>
    <n v="14.18605"/>
    <n v="14.407500000000001"/>
  </r>
  <r>
    <s v="15686"/>
    <s v="73555"/>
    <s v="0"/>
    <x v="0"/>
    <x v="0"/>
    <x v="0"/>
    <s v="260"/>
    <s v="105"/>
    <s v="M"/>
    <n v="0"/>
    <s v="SPORTSMAN RESTAURANT &amp; LOUNGE"/>
    <s v="200 S. BULLOCK, WHITTEMORE MI 48770 US, WHITTEMORE MI 48770 US"/>
    <n v="15.4903936160757"/>
    <s v="-1052"/>
    <s v="5"/>
    <d v="1899-12-30T15:17:52"/>
    <d v="1899-12-30T15:22:40"/>
    <n v="0"/>
    <n v="5.0750000000000002"/>
    <s v="-83.803537"/>
    <s v="44.232392"/>
    <n v="11.8900640371088"/>
    <n v="168.09"/>
    <n v="0"/>
    <n v="0"/>
    <n v="0"/>
    <n v="0"/>
    <n v="1"/>
    <s v="105_Week1_Monday"/>
    <n v="0"/>
    <n v="0"/>
    <n v="56.03"/>
    <n v="56.03"/>
    <n v="7.42"/>
    <s v="105_Monday"/>
    <s v="105_Week1_Monday"/>
    <n v="1"/>
    <n v="0"/>
    <n v="0"/>
    <n v="28.015000000000001"/>
    <s v="No"/>
    <s v="NO"/>
    <s v="MTWRF"/>
    <s v="No"/>
    <s v="No"/>
    <s v="Y"/>
    <s v="N"/>
    <m/>
    <n v="0"/>
    <n v="0"/>
    <n v="14.0075"/>
    <n v="14.0075"/>
  </r>
  <r>
    <s v="2675"/>
    <s v="71273"/>
    <s v="0"/>
    <x v="0"/>
    <x v="1"/>
    <x v="0"/>
    <s v="50"/>
    <s v="103"/>
    <s v="M"/>
    <n v="0"/>
    <s v="LUCKY D'S LLC"/>
    <s v="12434 STATE ST PO BOX 209, Atlanta MI 49709 US PO BOX 209, Atlanta MI 49709 US"/>
    <n v="5.7864816101343301E-2"/>
    <s v="-6"/>
    <s v="6"/>
    <d v="1899-12-30T07:18:15"/>
    <d v="1899-12-30T07:32:52"/>
    <n v="0"/>
    <n v="14.125"/>
    <s v="-84.144562"/>
    <s v="45.004426"/>
    <n v="2.46471436124906E-2"/>
    <n v="1626.68"/>
    <n v="0"/>
    <n v="0"/>
    <n v="0"/>
    <n v="0"/>
    <n v="1"/>
    <s v="103_Week1_Monday"/>
    <n v="62.487499999999997"/>
    <n v="72.05"/>
    <n v="70.192800000000005"/>
    <n v="75.650000000000006"/>
    <n v="46.01"/>
    <s v="103_Monday"/>
    <s v="103_Week1_Monday"/>
    <n v="1"/>
    <n v="0"/>
    <n v="36.024999999999999"/>
    <n v="37.825000000000003"/>
    <s v="No"/>
    <s v="NO"/>
    <s v="MTWRF"/>
    <s v="No"/>
    <s v="No"/>
    <s v="Y"/>
    <s v="N"/>
    <m/>
    <n v="15.621874999999999"/>
    <n v="18.012499999999999"/>
    <n v="17.548200000000001"/>
    <n v="18.912500000000001"/>
  </r>
  <r>
    <s v="2751"/>
    <s v="71354"/>
    <s v="0"/>
    <x v="0"/>
    <x v="0"/>
    <x v="0"/>
    <s v="250"/>
    <s v="105"/>
    <s v="M"/>
    <n v="0"/>
    <s v="MOOSE LODGE #440"/>
    <s v="2531 MILLS RD, PRESCOTT MI 48756 US, PRESCOTT MI 48756 US"/>
    <n v="5.5753753263554398"/>
    <s v="-1051"/>
    <s v="5"/>
    <d v="1899-12-30T15:00:26"/>
    <d v="1899-12-30T15:02:22"/>
    <n v="0"/>
    <n v="2.0416666666666665"/>
    <s v="-84.0238683"/>
    <s v="44.22009"/>
    <n v="3.1716173368596099"/>
    <n v="767.9"/>
    <n v="0"/>
    <n v="0"/>
    <n v="0"/>
    <n v="0"/>
    <n v="1"/>
    <s v="105_Week1_Monday"/>
    <n v="36.08"/>
    <n v="36.08"/>
    <n v="37.122799999999998"/>
    <n v="38.793300000000002"/>
    <n v="19.899999999999999"/>
    <s v="105_Monday"/>
    <s v="105_Week1_Monday"/>
    <n v="1"/>
    <n v="0"/>
    <n v="18.04"/>
    <n v="19.71"/>
    <s v="No"/>
    <s v="YES"/>
    <s v="MWRF"/>
    <s v="No"/>
    <s v="No"/>
    <s v="Y"/>
    <s v="N"/>
    <m/>
    <n v="9.02"/>
    <n v="9.02"/>
    <n v="9.2806999999999995"/>
    <n v="9.6983250000000005"/>
  </r>
  <r>
    <s v="11183"/>
    <s v="73403"/>
    <s v="0"/>
    <x v="0"/>
    <x v="1"/>
    <x v="0"/>
    <s v="60"/>
    <s v="103"/>
    <s v="M"/>
    <n v="0"/>
    <s v="CHATTERS BULLPEN BAR &amp; GRILL"/>
    <s v="12350 MAIN ST, ATLANTA MI 49707 US, ATLANTA MI 49707 US"/>
    <n v="0.15574148504958901"/>
    <s v="-7"/>
    <s v="6"/>
    <d v="1899-12-30T07:33:01"/>
    <d v="1899-12-30T07:50:59"/>
    <n v="0"/>
    <n v="15.200000000000001"/>
    <s v="-84.146015"/>
    <s v="45.004402"/>
    <n v="7.1210092320767401E-2"/>
    <n v="4480.42"/>
    <n v="0"/>
    <n v="0"/>
    <n v="0"/>
    <n v="0"/>
    <n v="1"/>
    <s v="103_Week1_Monday"/>
    <n v="163.13659999999999"/>
    <n v="173.1671"/>
    <n v="168.1328"/>
    <n v="201.22280000000001"/>
    <n v="106.14"/>
    <s v="103_Monday"/>
    <s v="103_Week1_Monday"/>
    <n v="1"/>
    <n v="0"/>
    <n v="92.147499999999994"/>
    <n v="95.322500000000005"/>
    <s v="No"/>
    <s v="NO"/>
    <s v="MTWRF"/>
    <s v="No"/>
    <s v="No"/>
    <s v="Y"/>
    <s v="N"/>
    <m/>
    <n v="40.784149999999997"/>
    <n v="43.291775000000001"/>
    <n v="42.033200000000001"/>
    <n v="50.305700000000002"/>
  </r>
  <r>
    <s v="2336"/>
    <s v="70918"/>
    <s v="0"/>
    <x v="0"/>
    <x v="0"/>
    <x v="0"/>
    <s v="210"/>
    <s v="105"/>
    <s v="M"/>
    <n v="0"/>
    <s v="ULTIMATE CASTING &amp; MACHINE LLC"/>
    <s v="3977 M-30, West Branch MI 48661 US, West Branch MI 48661 US"/>
    <n v="5.47642093108675"/>
    <s v="-1047"/>
    <s v="7"/>
    <d v="1899-12-30T13:37:28"/>
    <d v="1899-12-30T14:01:12"/>
    <n v="0"/>
    <n v="19.55"/>
    <s v="-84.2664928"/>
    <s v="44.2210347"/>
    <n v="4.3043339540831802"/>
    <n v="6888.59"/>
    <n v="37"/>
    <n v="0.78977272727272696"/>
    <n v="10"/>
    <n v="204"/>
    <n v="1"/>
    <s v="105_Week1_Monday"/>
    <n v="111.3192"/>
    <n v="122.34569999999999"/>
    <n v="126.7106"/>
    <n v="170.2876"/>
    <n v="150.53"/>
    <s v="105_Monday"/>
    <s v="105_Week1_Monday"/>
    <n v="1"/>
    <n v="176"/>
    <n v="136.47499999999999"/>
    <n v="177.04499999999999"/>
    <s v="No"/>
    <s v="NO"/>
    <s v="MTWRF"/>
    <s v="No"/>
    <s v="No"/>
    <s v="Y"/>
    <s v="N"/>
    <m/>
    <n v="27.829799999999999"/>
    <n v="30.586424999999998"/>
    <n v="31.67765"/>
    <n v="42.571899999999999"/>
  </r>
  <r>
    <s v="2336"/>
    <s v="70918"/>
    <s v="0"/>
    <x v="1"/>
    <x v="0"/>
    <x v="0"/>
    <s v="50"/>
    <s v="105"/>
    <s v="M"/>
    <n v="0"/>
    <s v="ULTIMATE CASTING &amp; MACHINE LLC"/>
    <s v="3977 M-30, West Branch MI 48661 US, West Branch MI 48661 US"/>
    <n v="13.850231051621799"/>
    <s v="-1196"/>
    <s v="7"/>
    <d v="1899-12-30T08:43:47"/>
    <d v="1899-12-30T09:07:31"/>
    <n v="0"/>
    <n v="19.55"/>
    <s v="-84.2664928"/>
    <s v="44.2210347"/>
    <n v="11.5729942975192"/>
    <n v="6888.59"/>
    <n v="37"/>
    <n v="0.78977272727272696"/>
    <n v="10"/>
    <n v="204"/>
    <n v="1"/>
    <s v="105_Week2_Monday"/>
    <n v="111.3192"/>
    <n v="122.34569999999999"/>
    <n v="126.7106"/>
    <n v="170.2876"/>
    <n v="150.53"/>
    <s v="105_Monday"/>
    <s v="105_Week2_Monday"/>
    <n v="1"/>
    <n v="176"/>
    <n v="136.47499999999999"/>
    <n v="177.04499999999999"/>
    <s v="No"/>
    <s v="NO"/>
    <s v="MTWRF"/>
    <s v="No"/>
    <s v="No"/>
    <s v="Y"/>
    <s v="N"/>
    <m/>
    <n v="27.829799999999999"/>
    <n v="30.586424999999998"/>
    <n v="31.67765"/>
    <n v="42.571899999999999"/>
  </r>
  <r>
    <s v="2666"/>
    <s v="99047"/>
    <s v="4"/>
    <x v="0"/>
    <x v="1"/>
    <x v="0"/>
    <s v="70"/>
    <s v="103"/>
    <s v="M"/>
    <n v="0"/>
    <s v="Alp-Alcona C.U. (Atlanta)"/>
    <s v="12285 JEROME ST., ATLANTA MI 49709 US, ATLANTA MI 49709 US"/>
    <n v="0.39226997195180502"/>
    <s v="-8"/>
    <s v="6"/>
    <d v="1899-12-30T08:59:17"/>
    <d v="1899-12-30T09:08:57"/>
    <n v="0"/>
    <n v="11.1"/>
    <s v="-84.147215"/>
    <s v="45.004932"/>
    <n v="0.19942232311035299"/>
    <n v="1453.15"/>
    <n v="0"/>
    <n v="0"/>
    <n v="0"/>
    <n v="0"/>
    <n v="1"/>
    <s v="103_Week1_Monday"/>
    <n v="64.02"/>
    <n v="71.646000000000001"/>
    <n v="51.5428"/>
    <n v="54.08"/>
    <n v="27.66"/>
    <s v="103_Monday"/>
    <s v="103_Week1_Monday"/>
    <n v="1"/>
    <n v="0"/>
    <n v="35.115000000000002"/>
    <n v="24.51"/>
    <s v="No"/>
    <s v="NO"/>
    <s v="MTWRF"/>
    <s v="No"/>
    <s v="No"/>
    <s v="Y"/>
    <s v="N"/>
    <m/>
    <n v="16.004999999999999"/>
    <n v="17.9115"/>
    <n v="12.8857"/>
    <n v="13.52"/>
  </r>
  <r>
    <s v="2339"/>
    <s v="99058"/>
    <s v="5"/>
    <x v="0"/>
    <x v="0"/>
    <x v="0"/>
    <s v="170"/>
    <s v="105"/>
    <s v="M"/>
    <n v="0"/>
    <s v="Forward #26 (W/B 2)"/>
    <s v="600 Houghton Ave. 219 N. Front St., West Branch MI 219 N. Front St., West Branch MI 48661 US"/>
    <n v="0.63569064148964605"/>
    <s v="-1043"/>
    <s v="7"/>
    <d v="1899-12-30T12:55:03"/>
    <d v="1899-12-30T13:04:17"/>
    <n v="0"/>
    <n v="8.0250000000000004"/>
    <s v="-84.237493"/>
    <s v="44.276407"/>
    <n v="0.233580160295221"/>
    <n v="1265.02"/>
    <n v="0"/>
    <n v="0"/>
    <n v="0"/>
    <n v="0"/>
    <n v="1"/>
    <s v="105_Week1_Monday"/>
    <n v="26.645299999999999"/>
    <n v="22.23"/>
    <n v="22.23"/>
    <n v="22.23"/>
    <n v="22.43"/>
    <s v="105_Monday"/>
    <s v="105_Week1_Monday"/>
    <n v="1"/>
    <n v="0"/>
    <n v="22.23"/>
    <n v="22.23"/>
    <s v="No"/>
    <s v="NO"/>
    <s v="MTWRF"/>
    <s v="No"/>
    <s v="No"/>
    <s v="Y"/>
    <s v="N"/>
    <m/>
    <n v="6.6613249999999997"/>
    <n v="5.5575000000000001"/>
    <n v="5.5575000000000001"/>
    <n v="5.5575000000000001"/>
  </r>
  <r>
    <s v="2339"/>
    <s v="99058"/>
    <s v="5"/>
    <x v="1"/>
    <x v="0"/>
    <x v="0"/>
    <s v="200"/>
    <s v="105"/>
    <s v="M"/>
    <n v="0"/>
    <s v="Forward #26 (W/B 2)"/>
    <s v="600 Houghton Ave. 219 N. Front St., West Branch MI 219 N. Front St., West Branch MI 48661 US"/>
    <n v="1.2676075182325801"/>
    <s v="-1211"/>
    <s v="7"/>
    <d v="1899-12-30T13:35:25"/>
    <d v="1899-12-30T13:44:39"/>
    <n v="0"/>
    <n v="8.0250000000000004"/>
    <s v="-84.237493"/>
    <s v="44.276407"/>
    <n v="0.59781373797610504"/>
    <n v="1265.02"/>
    <n v="0"/>
    <n v="0"/>
    <n v="0"/>
    <n v="0"/>
    <n v="1"/>
    <s v="105_Week2_Monday"/>
    <n v="26.645299999999999"/>
    <n v="22.23"/>
    <n v="22.23"/>
    <n v="22.23"/>
    <n v="22.43"/>
    <s v="105_Monday"/>
    <s v="105_Week2_Monday"/>
    <n v="1"/>
    <n v="0"/>
    <n v="22.23"/>
    <n v="22.23"/>
    <s v="No"/>
    <s v="NO"/>
    <s v="MTWRF"/>
    <s v="No"/>
    <s v="No"/>
    <s v="Y"/>
    <s v="N"/>
    <m/>
    <n v="6.6613249999999997"/>
    <n v="5.5575000000000001"/>
    <n v="5.5575000000000001"/>
    <n v="5.5575000000000001"/>
  </r>
  <r>
    <s v="2796"/>
    <s v="71402"/>
    <s v="0"/>
    <x v="0"/>
    <x v="1"/>
    <x v="0"/>
    <s v="80"/>
    <s v="103"/>
    <s v="M"/>
    <n v="0"/>
    <s v="ATLANTA SENIOR CENTER"/>
    <s v="11463 MACARTHUR ROAD, ATLANTA MI 49709 US, ATLANTA MI 49709 US"/>
    <n v="1.20973429981535"/>
    <s v="-9"/>
    <s v="1"/>
    <d v="1899-12-30T09:10:09"/>
    <d v="1899-12-30T09:12:24"/>
    <n v="0"/>
    <n v="2.25"/>
    <s v="-84.150215"/>
    <s v="45.010883"/>
    <n v="0.53853655590334704"/>
    <n v="477.83"/>
    <n v="0"/>
    <n v="0"/>
    <n v="0"/>
    <n v="0"/>
    <n v="1"/>
    <s v="103_Week1_Monday"/>
    <n v="35.93"/>
    <n v="36.43"/>
    <n v="37.787500000000001"/>
    <n v="38.24"/>
    <n v="9.56"/>
    <s v="103_Monday"/>
    <s v="103_Week1_Monday"/>
    <n v="1"/>
    <n v="0"/>
    <n v="9.1074999999999999"/>
    <n v="9.56"/>
    <s v="No"/>
    <s v="NO"/>
    <s v="MTWRF"/>
    <s v="No"/>
    <s v="No"/>
    <s v="Y"/>
    <s v="N"/>
    <m/>
    <n v="8.9824999999999999"/>
    <n v="9.1074999999999999"/>
    <n v="9.4468750000000004"/>
    <n v="9.56"/>
  </r>
  <r>
    <s v="2364"/>
    <s v="70949"/>
    <s v="0"/>
    <x v="0"/>
    <x v="0"/>
    <x v="0"/>
    <s v="160"/>
    <s v="103"/>
    <s v="F"/>
    <n v="140"/>
    <s v="Mary's Beauty Salon"/>
    <s v="302 E. Houghton, West Branch MI 48661 US, West Branch MI 48661 US"/>
    <n v="0.96109300751447801"/>
    <s v="-1042"/>
    <s v="5"/>
    <d v="1899-12-30T12:44:34"/>
    <d v="1899-12-30T12:54:25"/>
    <n v="0"/>
    <n v="8.5250000000000004"/>
    <s v="-84.2329042"/>
    <s v="44.275999"/>
    <n v="0.399512085478131"/>
    <n v="1225.73"/>
    <n v="0"/>
    <n v="0"/>
    <n v="0"/>
    <n v="0"/>
    <n v="141"/>
    <s v="103_Week1_Friday"/>
    <n v="54.496600000000001"/>
    <n v="54.71"/>
    <n v="56.69"/>
    <n v="57.96"/>
    <n v="30.7"/>
    <s v="105_Monday"/>
    <s v="105_Week1_Monday"/>
    <n v="1"/>
    <n v="0"/>
    <n v="27.355"/>
    <n v="21.753699999999998"/>
    <s v="Yes"/>
    <s v="NO"/>
    <s v="MTWRF"/>
    <s v="Yes"/>
    <s v="Yes"/>
    <s v="Y"/>
    <s v="N"/>
    <n v="0"/>
    <n v="13.62415"/>
    <n v="13.6775"/>
    <n v="14.172499999999999"/>
    <n v="14.49"/>
  </r>
  <r>
    <s v="13584"/>
    <s v="99152"/>
    <s v="3"/>
    <x v="0"/>
    <x v="1"/>
    <x v="0"/>
    <s v="90"/>
    <s v="103"/>
    <s v="M"/>
    <n v="0"/>
    <s v="ATLANTA IMAGING DEPT."/>
    <s v="11899 M-32, ATLANTA MI 48670 US, ATLANTA MI 48670 US"/>
    <n v="1.5510735558629001"/>
    <s v="-10"/>
    <s v="7"/>
    <d v="1899-12-30T09:13:57"/>
    <d v="1899-12-30T09:14:10"/>
    <n v="0"/>
    <n v="0.1875"/>
    <s v="-84.1553572"/>
    <s v="45.0067353"/>
    <n v="0.70547837661313095"/>
    <n v="4273.88"/>
    <n v="0"/>
    <n v="0"/>
    <n v="0"/>
    <n v="0"/>
    <n v="1"/>
    <s v="103_Week1_Monday"/>
    <n v="81.569999999999993"/>
    <n v="81.569999999999993"/>
    <n v="83.286900000000003"/>
    <n v="84.05"/>
    <n v="84.05"/>
    <s v="103_Monday"/>
    <s v="103_Week1_Monday"/>
    <n v="1"/>
    <n v="0"/>
    <n v="81.569999999999993"/>
    <n v="84.05"/>
    <s v="No"/>
    <s v="NO"/>
    <s v="MTWRF"/>
    <s v="No"/>
    <s v="No"/>
    <s v="Y"/>
    <s v="N"/>
    <m/>
    <n v="20.392499999999998"/>
    <n v="20.392499999999998"/>
    <n v="20.821725000000001"/>
    <n v="21.012499999999999"/>
  </r>
  <r>
    <s v="11717"/>
    <s v="73438"/>
    <s v="0"/>
    <x v="0"/>
    <x v="0"/>
    <x v="0"/>
    <s v="150"/>
    <s v="103"/>
    <s v="F"/>
    <n v="141"/>
    <s v="BUCK'S COUNTRY COOKIN'"/>
    <s v="105 PLAZA DR, WEST BRANCH MI 48661 US, WEST BRANCH MI 48661 US"/>
    <n v="3.5408786980715901"/>
    <s v="-1041"/>
    <s v="7"/>
    <d v="1899-12-30T12:31:22"/>
    <d v="1899-12-30T12:43:36"/>
    <n v="0"/>
    <n v="31.696666666666669"/>
    <s v="-84.225457"/>
    <s v="44.276041"/>
    <n v="2.45221443244934"/>
    <n v="2552.83"/>
    <n v="2"/>
    <n v="0.96153846153846201"/>
    <n v="6"/>
    <n v="58"/>
    <n v="142"/>
    <s v="103_Week1_Friday"/>
    <n v="57.615000000000002"/>
    <n v="61.311500000000002"/>
    <n v="64.725300000000004"/>
    <n v="62.366100000000003"/>
    <n v="65.59"/>
    <s v="105_Monday"/>
    <s v="105_Week1_Monday"/>
    <n v="1"/>
    <n v="52"/>
    <n v="60.893700000000003"/>
    <n v="59.7712"/>
    <s v="Yes"/>
    <s v="NO"/>
    <s v="MTRF"/>
    <s v="Yes"/>
    <s v="Yes"/>
    <s v="Y"/>
    <s v="N"/>
    <n v="52"/>
    <n v="14.40375"/>
    <n v="15.327875000000001"/>
    <n v="16.181325000000001"/>
    <n v="15.591525000000001"/>
  </r>
  <r>
    <s v="11717"/>
    <s v="73438"/>
    <s v="0"/>
    <x v="1"/>
    <x v="0"/>
    <x v="0"/>
    <s v="190"/>
    <s v="103"/>
    <s v="F"/>
    <n v="141"/>
    <s v="BUCK'S COUNTRY COOKIN'"/>
    <s v="105 PLAZA DR, WEST BRANCH MI 48661 US, WEST BRANCH MI 48661 US"/>
    <n v="17.809532161953399"/>
    <s v="-1210"/>
    <s v="7"/>
    <d v="1899-12-30T13:21:55"/>
    <d v="1899-12-30T13:34:09"/>
    <n v="0"/>
    <n v="31.696666666666669"/>
    <s v="-84.225457"/>
    <s v="44.276041"/>
    <n v="14.1237196947257"/>
    <n v="2552.83"/>
    <n v="2"/>
    <n v="0.96153846153846201"/>
    <n v="6"/>
    <n v="58"/>
    <n v="142"/>
    <s v="103_Week2_Friday"/>
    <n v="57.615000000000002"/>
    <n v="61.311500000000002"/>
    <n v="64.725300000000004"/>
    <n v="62.366100000000003"/>
    <n v="65.59"/>
    <s v="105_Monday"/>
    <s v="105_Week2_Monday"/>
    <n v="1"/>
    <n v="52"/>
    <n v="60.893700000000003"/>
    <n v="59.7712"/>
    <s v="Yes"/>
    <s v="NO"/>
    <s v="MTRF"/>
    <s v="Yes"/>
    <s v="Yes"/>
    <s v="Y"/>
    <s v="N"/>
    <n v="52"/>
    <n v="14.40375"/>
    <n v="15.327875000000001"/>
    <n v="16.181325000000001"/>
    <n v="15.591525000000001"/>
  </r>
  <r>
    <s v="2250"/>
    <s v="73404"/>
    <s v="4"/>
    <x v="0"/>
    <x v="1"/>
    <x v="0"/>
    <s v="100"/>
    <s v="103"/>
    <s v="M"/>
    <n v="0"/>
    <s v="Thunder Bay Health - Atlanta 2"/>
    <s v="11899 M-32 W, Atlanta MI 49709 US, Atlanta MI 49709 US"/>
    <n v="0"/>
    <s v="-11"/>
    <s v="7"/>
    <d v="1899-12-30T09:14:10"/>
    <d v="1899-12-30T09:18:37"/>
    <n v="0"/>
    <n v="5.7166666666666668"/>
    <s v="-84.1553572"/>
    <s v="45.0067353"/>
    <m/>
    <n v="8466.07"/>
    <n v="0"/>
    <n v="0"/>
    <n v="0"/>
    <n v="0"/>
    <n v="1"/>
    <s v="103_Week1_Monday"/>
    <n v="159.9315"/>
    <n v="155.63919999999999"/>
    <n v="160.55070000000001"/>
    <n v="159.5746"/>
    <n v="168.43"/>
    <s v="103_Monday"/>
    <s v="103_Week1_Monday"/>
    <n v="1"/>
    <n v="0"/>
    <n v="152.32499999999999"/>
    <n v="159.06"/>
    <s v="No"/>
    <s v="NO"/>
    <s v="MTWRF"/>
    <s v="No"/>
    <s v="No"/>
    <s v="Y"/>
    <s v="N"/>
    <m/>
    <n v="39.982875"/>
    <n v="38.909799999999997"/>
    <n v="40.137675000000002"/>
    <n v="39.893650000000001"/>
  </r>
  <r>
    <s v="11694"/>
    <s v="99080"/>
    <s v="3"/>
    <x v="0"/>
    <x v="0"/>
    <x v="0"/>
    <s v="200"/>
    <s v="105"/>
    <s v="M"/>
    <n v="0"/>
    <s v="MERCANTILE BANK"/>
    <s v="502 W. HOUGHTON, WEST BRANCH MI 48661 US, WEST BRANCH MI 48661 US"/>
    <n v="0.32399077846542901"/>
    <s v="-1046"/>
    <s v="6"/>
    <d v="1899-12-30T13:27:51"/>
    <d v="1899-12-30T13:32:00"/>
    <n v="0"/>
    <n v="4.5333333333333332"/>
    <s v="-84.241748"/>
    <s v="44.275974"/>
    <n v="0.123615188387124"/>
    <n v="739.2"/>
    <n v="0"/>
    <n v="0"/>
    <n v="0"/>
    <n v="0"/>
    <n v="1"/>
    <s v="105_Week1_Monday"/>
    <n v="17.399999999999999"/>
    <n v="18.48"/>
    <n v="21"/>
    <n v="18.054500000000001"/>
    <n v="11.13"/>
    <s v="105_Monday"/>
    <s v="105_Week1_Monday"/>
    <n v="1"/>
    <n v="0"/>
    <n v="10.5"/>
    <n v="17.399999999999999"/>
    <s v="No"/>
    <s v="NO"/>
    <s v="MTWRF"/>
    <s v="No"/>
    <s v="No"/>
    <s v="Y"/>
    <s v="N"/>
    <m/>
    <n v="4.3499999999999996"/>
    <n v="4.62"/>
    <n v="5.25"/>
    <n v="4.5136250000000002"/>
  </r>
  <r>
    <s v="11694"/>
    <s v="99080"/>
    <s v="3"/>
    <x v="1"/>
    <x v="0"/>
    <x v="0"/>
    <s v="240"/>
    <s v="105"/>
    <s v="M"/>
    <n v="0"/>
    <s v="MERCANTILE BANK"/>
    <s v="502 W. HOUGHTON, WEST BRANCH MI 48661 US, WEST BRANCH MI 48661 US"/>
    <n v="0.32427306919925097"/>
    <s v="-1215"/>
    <s v="6"/>
    <d v="1899-12-30T14:20:18"/>
    <d v="1899-12-30T14:24:27"/>
    <n v="0"/>
    <n v="4.5333333333333332"/>
    <s v="-84.241748"/>
    <s v="44.275974"/>
    <n v="0.123615188387161"/>
    <n v="739.2"/>
    <n v="0"/>
    <n v="0"/>
    <n v="0"/>
    <n v="0"/>
    <n v="1"/>
    <s v="105_Week2_Monday"/>
    <n v="17.399999999999999"/>
    <n v="18.48"/>
    <n v="21"/>
    <n v="18.054500000000001"/>
    <n v="11.13"/>
    <s v="105_Monday"/>
    <s v="105_Week2_Monday"/>
    <n v="1"/>
    <n v="0"/>
    <n v="10.5"/>
    <n v="17.399999999999999"/>
    <s v="No"/>
    <s v="NO"/>
    <s v="MTWRF"/>
    <s v="No"/>
    <s v="No"/>
    <s v="Y"/>
    <s v="N"/>
    <m/>
    <n v="4.3499999999999996"/>
    <n v="4.62"/>
    <n v="5.25"/>
    <n v="4.5136250000000002"/>
  </r>
  <r>
    <s v="2671"/>
    <s v="71269"/>
    <s v="0"/>
    <x v="0"/>
    <x v="1"/>
    <x v="0"/>
    <s v="110"/>
    <s v="103"/>
    <s v="M"/>
    <n v="0"/>
    <s v="Eagles"/>
    <s v="10980 M-32 West, Atlanta MI 49709 US, Atlanta MI 49709 US"/>
    <n v="1.3892603054546"/>
    <s v="-12"/>
    <s v="6"/>
    <d v="1899-12-30T09:20:01"/>
    <d v="1899-12-30T09:36:02"/>
    <n v="0"/>
    <n v="17.350000000000001"/>
    <s v="-84.173984"/>
    <s v="45.008552"/>
    <n v="1.0194508616567199"/>
    <n v="2758.57"/>
    <n v="0"/>
    <n v="0"/>
    <n v="0"/>
    <n v="0"/>
    <n v="1"/>
    <s v="103_Week1_Monday"/>
    <n v="131.88249999999999"/>
    <n v="129.09280000000001"/>
    <n v="131.04159999999999"/>
    <n v="128.97569999999999"/>
    <n v="70.89"/>
    <s v="103_Monday"/>
    <s v="103_Week1_Monday"/>
    <n v="1"/>
    <n v="0"/>
    <n v="58.657499999999999"/>
    <n v="66.872500000000002"/>
    <s v="No"/>
    <s v="NO"/>
    <s v="MTWRF"/>
    <s v="No"/>
    <s v="No"/>
    <s v="Y"/>
    <s v="N"/>
    <m/>
    <n v="32.970624999999998"/>
    <n v="32.273200000000003"/>
    <n v="32.760399999999997"/>
    <n v="32.243924999999997"/>
  </r>
  <r>
    <s v="2344"/>
    <s v="70927"/>
    <s v="0"/>
    <x v="0"/>
    <x v="0"/>
    <x v="0"/>
    <s v="190"/>
    <s v="105"/>
    <s v="M"/>
    <n v="0"/>
    <s v="Logger's Depot"/>
    <s v="314 W. Houghton P.O. Box 837, West Branch MI 48661 P.O. Box 837, West Branch MI 48661 US"/>
    <n v="0.31049903896439401"/>
    <s v="-1045"/>
    <s v="7"/>
    <d v="1899-12-30T13:18:00"/>
    <d v="1899-12-30T13:27:31"/>
    <n v="0"/>
    <n v="10.570833333333333"/>
    <s v="-84.239256"/>
    <s v="44.276049"/>
    <n v="8.2385033366972907E-2"/>
    <n v="4368.66"/>
    <n v="0"/>
    <n v="0"/>
    <n v="0"/>
    <n v="0"/>
    <n v="1"/>
    <s v="105_Week1_Monday"/>
    <n v="71.839200000000005"/>
    <n v="89.462999999999994"/>
    <n v="109.9053"/>
    <n v="108.16840000000001"/>
    <n v="116.88"/>
    <s v="105_Monday"/>
    <s v="105_Week1_Monday"/>
    <n v="1"/>
    <n v="0"/>
    <n v="98.222499999999997"/>
    <n v="112.99"/>
    <s v="No"/>
    <s v="NO"/>
    <s v="MTWRF"/>
    <s v="No"/>
    <s v="No"/>
    <s v="Y"/>
    <s v="N"/>
    <m/>
    <n v="17.959800000000001"/>
    <n v="22.365749999999998"/>
    <n v="27.476324999999999"/>
    <n v="27.042100000000001"/>
  </r>
  <r>
    <s v="2344"/>
    <s v="70927"/>
    <s v="0"/>
    <x v="1"/>
    <x v="0"/>
    <x v="0"/>
    <s v="230"/>
    <s v="105"/>
    <s v="M"/>
    <n v="0"/>
    <s v="Logger's Depot"/>
    <s v="314 W. Houghton P.O. Box 837, West Branch MI 48661 P.O. Box 837, West Branch MI 48661 US"/>
    <n v="0.194079967766697"/>
    <s v="-1214"/>
    <s v="7"/>
    <d v="1899-12-30T14:10:28"/>
    <d v="1899-12-30T14:19:59"/>
    <n v="0"/>
    <n v="10.570833333333333"/>
    <s v="-84.239256"/>
    <s v="44.276049"/>
    <n v="5.3021617290097099E-2"/>
    <n v="4368.66"/>
    <n v="0"/>
    <n v="0"/>
    <n v="0"/>
    <n v="0"/>
    <n v="1"/>
    <s v="105_Week2_Monday"/>
    <n v="71.839200000000005"/>
    <n v="89.462999999999994"/>
    <n v="109.9053"/>
    <n v="108.16840000000001"/>
    <n v="116.88"/>
    <s v="105_Monday"/>
    <s v="105_Week2_Monday"/>
    <n v="1"/>
    <n v="0"/>
    <n v="98.222499999999997"/>
    <n v="112.99"/>
    <s v="No"/>
    <s v="NO"/>
    <s v="MTWRF"/>
    <s v="No"/>
    <s v="No"/>
    <s v="Y"/>
    <s v="N"/>
    <m/>
    <n v="17.959800000000001"/>
    <n v="22.365749999999998"/>
    <n v="27.476324999999999"/>
    <n v="27.042100000000001"/>
  </r>
  <r>
    <s v="2678"/>
    <s v="71277"/>
    <s v="0"/>
    <x v="0"/>
    <x v="1"/>
    <x v="0"/>
    <s v="120"/>
    <s v="103"/>
    <s v="M"/>
    <n v="0"/>
    <s v="H. B. CARBIDE COMPANY #192"/>
    <s v="4210 DOYLE DR, Lewiston MI 49756 US, Lewiston MI 49756 US"/>
    <n v="16.862733571722099"/>
    <s v="-13"/>
    <s v="7"/>
    <d v="1899-12-30T09:52:54"/>
    <d v="1899-12-30T09:54:17"/>
    <n v="0"/>
    <n v="7.9433333333333334"/>
    <s v="-84.300387"/>
    <s v="44.901605"/>
    <n v="13.4773896531551"/>
    <n v="4804.24"/>
    <n v="28"/>
    <n v="0.87155963302752304"/>
    <n v="14"/>
    <n v="218"/>
    <n v="1"/>
    <s v="103_Week1_Monday"/>
    <n v="93.624600000000001"/>
    <n v="93.763000000000005"/>
    <n v="83.495699999999999"/>
    <n v="109.03149999999999"/>
    <n v="97.29"/>
    <s v="103_Monday"/>
    <s v="103_Week1_Monday"/>
    <n v="1"/>
    <n v="218"/>
    <n v="89.454999999999998"/>
    <n v="110.19"/>
    <s v="No"/>
    <s v="NO"/>
    <s v="MTWRF"/>
    <s v="No"/>
    <s v="No"/>
    <s v="Y"/>
    <s v="N"/>
    <m/>
    <n v="23.40615"/>
    <n v="23.440750000000001"/>
    <n v="20.873925"/>
    <n v="27.257874999999999"/>
  </r>
  <r>
    <s v="2347"/>
    <s v="70930"/>
    <s v="0"/>
    <x v="0"/>
    <x v="0"/>
    <x v="0"/>
    <s v="180"/>
    <s v="105"/>
    <s v="M"/>
    <n v="0"/>
    <s v="G's Pizzeria"/>
    <s v="200 W. Houghton, West Branch MI 48661 US, West Branch MI 48661 US"/>
    <n v="1.47178337689411E-2"/>
    <s v="-1044"/>
    <s v="7"/>
    <d v="1899-12-30T13:04:17"/>
    <d v="1899-12-30T13:17:41"/>
    <n v="0"/>
    <n v="14.629166666666666"/>
    <s v="-84.237595"/>
    <s v="44.276007"/>
    <n v="5.0592435984981397E-3"/>
    <n v="9994.4599999999991"/>
    <n v="0"/>
    <n v="0"/>
    <n v="0"/>
    <n v="0"/>
    <n v="1"/>
    <s v="105_Week1_Monday"/>
    <n v="156.1371"/>
    <n v="196.3946"/>
    <n v="202.965"/>
    <n v="187.56379999999999"/>
    <n v="223.37"/>
    <s v="105_Monday"/>
    <s v="105_Week1_Monday"/>
    <n v="1"/>
    <n v="0"/>
    <n v="227.79499999999999"/>
    <n v="189.2525"/>
    <s v="No"/>
    <s v="NO"/>
    <s v="MTWRF"/>
    <s v="No"/>
    <s v="No"/>
    <s v="Y"/>
    <s v="N"/>
    <m/>
    <n v="39.034275000000001"/>
    <n v="49.098649999999999"/>
    <n v="50.741250000000001"/>
    <n v="46.890949999999997"/>
  </r>
  <r>
    <s v="2347"/>
    <s v="70930"/>
    <s v="0"/>
    <x v="1"/>
    <x v="0"/>
    <x v="0"/>
    <s v="210"/>
    <s v="105"/>
    <s v="M"/>
    <n v="0"/>
    <s v="G's Pizzeria"/>
    <s v="200 W. Houghton, West Branch MI 48661 US, West Branch MI 48661 US"/>
    <n v="1.42849567059784E-2"/>
    <s v="-1212"/>
    <s v="7"/>
    <d v="1899-12-30T13:44:39"/>
    <d v="1899-12-30T13:58:03"/>
    <n v="0"/>
    <n v="14.629166666666666"/>
    <s v="-84.237595"/>
    <s v="44.276007"/>
    <n v="5.0592435984258E-3"/>
    <n v="9994.4599999999991"/>
    <n v="0"/>
    <n v="0"/>
    <n v="0"/>
    <n v="0"/>
    <n v="1"/>
    <s v="105_Week2_Monday"/>
    <n v="156.1371"/>
    <n v="196.3946"/>
    <n v="202.965"/>
    <n v="187.56379999999999"/>
    <n v="223.37"/>
    <s v="105_Monday"/>
    <s v="105_Week2_Monday"/>
    <n v="1"/>
    <n v="0"/>
    <n v="227.79499999999999"/>
    <n v="189.2525"/>
    <s v="No"/>
    <s v="NO"/>
    <s v="MTWRF"/>
    <s v="No"/>
    <s v="No"/>
    <s v="Y"/>
    <s v="N"/>
    <m/>
    <n v="39.034275000000001"/>
    <n v="49.098649999999999"/>
    <n v="50.741250000000001"/>
    <n v="46.890949999999997"/>
  </r>
  <r>
    <s v="2880"/>
    <s v="73048"/>
    <s v="0"/>
    <x v="0"/>
    <x v="1"/>
    <x v="0"/>
    <s v="130"/>
    <s v="103"/>
    <s v="M"/>
    <n v="0"/>
    <s v="H. B. CARBIDE COMPANY #192"/>
    <s v="4210 DOYLE DR, Lewiston MI 49756 US, Lewiston MI 49756 US"/>
    <n v="0"/>
    <s v="-14"/>
    <s v="7"/>
    <d v="1899-12-30T09:54:17"/>
    <d v="1899-12-30T10:28:39"/>
    <n v="0"/>
    <n v="17.320833333333333"/>
    <s v="-84.300387"/>
    <s v="44.901605"/>
    <m/>
    <n v="55379.42"/>
    <n v="0"/>
    <n v="0"/>
    <n v="0"/>
    <n v="0"/>
    <n v="1"/>
    <s v="103_Week1_Monday"/>
    <n v="889.53060000000005"/>
    <n v="1025.6777999999999"/>
    <n v="896.29750000000001"/>
    <n v="942.90200000000004"/>
    <n v="1238.8900000000001"/>
    <s v="103_Monday"/>
    <s v="103_Week1_Monday"/>
    <n v="1"/>
    <n v="0"/>
    <n v="1108.3525"/>
    <n v="1026.2311999999999"/>
    <s v="No"/>
    <s v="NO"/>
    <s v="MTWRF"/>
    <s v="No"/>
    <s v="No"/>
    <s v="Y"/>
    <s v="N"/>
    <m/>
    <n v="222.38265000000001"/>
    <n v="256.41944999999998"/>
    <n v="224.074375"/>
    <n v="235.72550000000001"/>
  </r>
  <r>
    <s v="2716"/>
    <s v="71319"/>
    <s v="0"/>
    <x v="0"/>
    <x v="0"/>
    <x v="1"/>
    <s v="10"/>
    <s v="105"/>
    <s v="M"/>
    <n v="0"/>
    <s v="ELLIE'S 12 TABLES"/>
    <s v="611 Morenci Ave., Mio MI 48647 US, Mio MI 48647 US"/>
    <n v="66.625099181549103"/>
    <s v="-1055"/>
    <s v="5"/>
    <d v="1899-12-30T07:06:37"/>
    <d v="1899-12-30T07:16:17"/>
    <n v="0"/>
    <n v="0.16666666666666666"/>
    <s v="-84.1298592705979"/>
    <s v="44.6433329554874"/>
    <n v="64.098819177238298"/>
    <n v="1768.23"/>
    <n v="0"/>
    <n v="0"/>
    <n v="0"/>
    <n v="0"/>
    <n v="1"/>
    <s v="105_Week1_Monday"/>
    <n v="95.262500000000003"/>
    <n v="93.396600000000007"/>
    <n v="81.3857"/>
    <n v="66.6233"/>
    <n v="43.74"/>
    <s v="105_Tuesday"/>
    <s v="105_Week1_Tuesday"/>
    <n v="1"/>
    <n v="0"/>
    <n v="45.462499999999999"/>
    <n v="31.7362"/>
    <s v="Yes"/>
    <s v="NO"/>
    <s v="MTF"/>
    <s v="No"/>
    <s v="Yes"/>
    <s v="Y"/>
    <s v="Y"/>
    <n v="0"/>
    <n v="23.815625000000001"/>
    <n v="23.349150000000002"/>
    <n v="20.346425"/>
    <n v="16.655825"/>
  </r>
  <r>
    <s v="2868"/>
    <s v="73036"/>
    <s v="0"/>
    <x v="0"/>
    <x v="1"/>
    <x v="0"/>
    <s v="140"/>
    <s v="103"/>
    <s v="M"/>
    <n v="0"/>
    <s v="LEWISTON SENIOR CENTER"/>
    <s v="2811 KNEELAND, LEWISTON MI 49756 US, LEWISTON MI 49756 US"/>
    <n v="4.1645411115749802"/>
    <s v="-15"/>
    <s v="1"/>
    <d v="1899-12-30T10:32:49"/>
    <d v="1899-12-30T10:36:59"/>
    <n v="0"/>
    <n v="4.166666666666667"/>
    <s v="-84.304975"/>
    <s v="44.881304"/>
    <n v="1.6115906323670599"/>
    <n v="393.2"/>
    <n v="0"/>
    <n v="0"/>
    <n v="0"/>
    <n v="0"/>
    <n v="1"/>
    <s v="103_Week1_Monday"/>
    <n v="35.526600000000002"/>
    <n v="35.19"/>
    <n v="36.44"/>
    <n v="35.29"/>
    <n v="9.11"/>
    <s v="103_Monday"/>
    <s v="103_Week1_Monday"/>
    <n v="1"/>
    <n v="0"/>
    <n v="8.8211999999999993"/>
    <n v="4.4112"/>
    <s v="No"/>
    <s v="NO"/>
    <s v="MTWRF"/>
    <s v="No"/>
    <s v="No"/>
    <s v="Y"/>
    <s v="N"/>
    <m/>
    <n v="8.8816500000000005"/>
    <n v="8.7974999999999994"/>
    <n v="9.11"/>
    <n v="8.8224999999999998"/>
  </r>
  <r>
    <s v="2980"/>
    <s v="73178"/>
    <s v="0"/>
    <x v="0"/>
    <x v="0"/>
    <x v="1"/>
    <s v="110"/>
    <s v="105"/>
    <s v="W"/>
    <n v="100"/>
    <s v="CLEAR LAKE BAR"/>
    <s v="2212 CLEAR LAKE RD, WEST BRANCH MI 48661 US, WEST BRANCH MI 48661 US"/>
    <n v="12.4897692788073"/>
    <s v="-1065"/>
    <s v="5"/>
    <d v="1899-12-30T12:31:54"/>
    <d v="1899-12-30T12:48:09"/>
    <n v="0"/>
    <n v="12.983333333333334"/>
    <s v="-84.280198"/>
    <s v="44.398668"/>
    <n v="9.7166060419399596"/>
    <n v="5419.26"/>
    <n v="0"/>
    <n v="0"/>
    <n v="0"/>
    <n v="0"/>
    <n v="101"/>
    <s v="105_Week1_Wednesday"/>
    <n v="112.2414"/>
    <n v="175.11420000000001"/>
    <n v="299.57369999999997"/>
    <n v="196.76499999999999"/>
    <n v="167.23"/>
    <s v="105_Tuesday"/>
    <s v="105_Week1_Tuesday"/>
    <n v="1"/>
    <n v="0"/>
    <n v="159.995"/>
    <n v="95.075000000000003"/>
    <s v="Yes"/>
    <s v="NO"/>
    <s v="MTWRF"/>
    <s v="No"/>
    <s v="Yes"/>
    <s v="Y"/>
    <s v="N"/>
    <n v="0"/>
    <n v="28.06035"/>
    <n v="43.778550000000003"/>
    <n v="74.893424999999993"/>
    <n v="49.191249999999997"/>
  </r>
  <r>
    <s v="2883"/>
    <s v="73052"/>
    <s v="0"/>
    <x v="0"/>
    <x v="1"/>
    <x v="0"/>
    <s v="150"/>
    <s v="103"/>
    <s v="M"/>
    <n v="0"/>
    <s v="TALLEY'S BAR"/>
    <s v="2981 KNEELAND, LEWISTON MI 49756 US, LEWISTON MI 49756 US"/>
    <n v="1.4326393099736401"/>
    <s v="-16"/>
    <s v="7"/>
    <d v="1899-12-30T10:38:25"/>
    <d v="1899-12-30T10:45:03"/>
    <n v="0"/>
    <n v="8.6916666666666664"/>
    <s v="-84.305036"/>
    <s v="44.883718"/>
    <n v="0.38104164661877798"/>
    <n v="2934.61"/>
    <n v="0"/>
    <n v="0"/>
    <n v="0"/>
    <n v="0"/>
    <n v="1"/>
    <s v="103_Week1_Monday"/>
    <n v="46.006100000000004"/>
    <n v="57.837600000000002"/>
    <n v="79.989999999999995"/>
    <n v="61.226599999999998"/>
    <n v="82.96"/>
    <s v="103_Monday"/>
    <s v="103_Week1_Monday"/>
    <n v="1"/>
    <n v="0"/>
    <n v="75.152500000000003"/>
    <n v="49.99"/>
    <s v="No"/>
    <s v="NO"/>
    <s v="MTWRF"/>
    <s v="No"/>
    <s v="No"/>
    <s v="Y"/>
    <s v="N"/>
    <m/>
    <n v="11.501525000000001"/>
    <n v="14.4594"/>
    <n v="19.997499999999999"/>
    <n v="15.306649999999999"/>
  </r>
  <r>
    <s v="2883"/>
    <s v="73052"/>
    <s v="0"/>
    <x v="1"/>
    <x v="1"/>
    <x v="0"/>
    <s v="180"/>
    <s v="103"/>
    <s v="M"/>
    <n v="0"/>
    <s v="TALLEY'S BAR"/>
    <s v="2981 KNEELAND, LEWISTON MI 49756 US, LEWISTON MI 49756 US"/>
    <n v="1.10762306666692"/>
    <s v="-160"/>
    <s v="7"/>
    <d v="1899-12-30T10:58:17"/>
    <d v="1899-12-30T11:04:55"/>
    <n v="0"/>
    <n v="8.6916666666666664"/>
    <s v="-84.305036"/>
    <s v="44.883718"/>
    <n v="0.12880500813041099"/>
    <n v="2934.61"/>
    <n v="0"/>
    <n v="0"/>
    <n v="0"/>
    <n v="0"/>
    <n v="1"/>
    <s v="103_Week2_Monday"/>
    <n v="46.006100000000004"/>
    <n v="57.837600000000002"/>
    <n v="79.989999999999995"/>
    <n v="61.226599999999998"/>
    <n v="82.96"/>
    <s v="103_Monday"/>
    <s v="103_Week2_Monday"/>
    <n v="1"/>
    <n v="0"/>
    <n v="75.152500000000003"/>
    <n v="49.99"/>
    <s v="No"/>
    <s v="NO"/>
    <s v="MTWRF"/>
    <s v="No"/>
    <s v="No"/>
    <s v="Y"/>
    <s v="N"/>
    <m/>
    <n v="11.501525000000001"/>
    <n v="14.4594"/>
    <n v="19.997499999999999"/>
    <n v="15.306649999999999"/>
  </r>
  <r>
    <s v="11693"/>
    <s v="99080"/>
    <s v="2"/>
    <x v="0"/>
    <x v="0"/>
    <x v="1"/>
    <s v="100"/>
    <s v="103"/>
    <s v="F"/>
    <n v="179"/>
    <s v="MERCANTILE BANK"/>
    <s v="505 BENNETT ST, ROSE CITY MI 48654 US, ROSE CITY MI 48654 US"/>
    <n v="6.3962773459657596"/>
    <s v="-1064"/>
    <s v="5"/>
    <d v="1899-12-30T12:13:03"/>
    <d v="1899-12-30T12:19:24"/>
    <n v="0"/>
    <n v="5.3833333333333337"/>
    <s v="-84.115599"/>
    <s v="44.417332"/>
    <n v="4.89622658152732"/>
    <n v="861.6"/>
    <n v="0"/>
    <n v="0"/>
    <n v="0"/>
    <n v="0"/>
    <n v="180"/>
    <s v="103_Week1_Friday"/>
    <n v="21.2"/>
    <n v="20.329999999999998"/>
    <n v="23.9"/>
    <n v="20.9"/>
    <n v="12.67"/>
    <s v="105_Tuesday"/>
    <s v="105_Week1_Tuesday"/>
    <n v="1"/>
    <n v="0"/>
    <n v="11.95"/>
    <n v="20.3"/>
    <s v="Yes"/>
    <s v="NO"/>
    <s v="MTWRF"/>
    <s v="Yes"/>
    <s v="Yes"/>
    <s v="Y"/>
    <s v="N"/>
    <n v="0"/>
    <n v="5.3"/>
    <n v="5.0824999999999996"/>
    <n v="5.9749999999999996"/>
    <n v="5.2249999999999996"/>
  </r>
  <r>
    <s v="11693"/>
    <s v="99080"/>
    <s v="2"/>
    <x v="1"/>
    <x v="0"/>
    <x v="1"/>
    <s v="60"/>
    <s v="103"/>
    <s v="F"/>
    <n v="179"/>
    <s v="MERCANTILE BANK"/>
    <s v="505 BENNETT ST, ROSE CITY MI 48654 US, ROSE CITY MI 48654 US"/>
    <n v="6.3463523903931396"/>
    <s v="-1225"/>
    <s v="5"/>
    <d v="1899-12-30T08:59:45"/>
    <d v="1899-12-30T09:06:06"/>
    <n v="0"/>
    <n v="5.3833333333333337"/>
    <s v="-84.115599"/>
    <s v="44.417332"/>
    <n v="4.8938079391887204"/>
    <n v="861.6"/>
    <n v="0"/>
    <n v="0"/>
    <n v="0"/>
    <n v="0"/>
    <n v="180"/>
    <s v="103_Week2_Friday"/>
    <n v="21.2"/>
    <n v="20.329999999999998"/>
    <n v="23.9"/>
    <n v="20.9"/>
    <n v="12.67"/>
    <s v="105_Tuesday"/>
    <s v="105_Week2_Tuesday"/>
    <n v="1"/>
    <n v="0"/>
    <n v="11.95"/>
    <n v="20.3"/>
    <s v="Yes"/>
    <s v="NO"/>
    <s v="MTWRF"/>
    <s v="Yes"/>
    <s v="Yes"/>
    <s v="Y"/>
    <s v="N"/>
    <n v="0"/>
    <n v="5.3"/>
    <n v="5.0824999999999996"/>
    <n v="5.9749999999999996"/>
    <n v="5.2249999999999996"/>
  </r>
  <r>
    <s v="2307"/>
    <s v="99082"/>
    <s v="12"/>
    <x v="0"/>
    <x v="1"/>
    <x v="0"/>
    <s v="160"/>
    <s v="103"/>
    <s v="M"/>
    <n v="0"/>
    <s v="SUNRISE STORE #6"/>
    <s v="4831 SAILING AVE, LEWISTON MI 49756 US, LEWISTON MI 49756 US"/>
    <n v="0.77365886254295901"/>
    <s v="-17"/>
    <s v="7"/>
    <d v="1899-12-30T10:45:49"/>
    <d v="1899-12-30T10:56:16"/>
    <n v="0"/>
    <n v="19.125"/>
    <s v="-84.297311"/>
    <s v="44.88335"/>
    <n v="0.37898018027353397"/>
    <n v="2749.77"/>
    <n v="0"/>
    <n v="0"/>
    <n v="0"/>
    <n v="0"/>
    <n v="1"/>
    <s v="103_Week1_Monday"/>
    <n v="51.4"/>
    <n v="53.416899999999998"/>
    <n v="55.162300000000002"/>
    <n v="57.24"/>
    <n v="60.14"/>
    <s v="103_Monday"/>
    <s v="103_Week1_Monday"/>
    <n v="1"/>
    <n v="0"/>
    <n v="52.177500000000002"/>
    <n v="57.24"/>
    <s v="No"/>
    <s v="NO"/>
    <s v="MTWRF"/>
    <s v="No"/>
    <s v="No"/>
    <s v="Y"/>
    <s v="N"/>
    <m/>
    <n v="12.85"/>
    <n v="13.354225"/>
    <n v="13.790575"/>
    <n v="14.31"/>
  </r>
  <r>
    <s v="2307"/>
    <s v="99082"/>
    <s v="12"/>
    <x v="1"/>
    <x v="1"/>
    <x v="0"/>
    <s v="140"/>
    <s v="103"/>
    <s v="M"/>
    <n v="0"/>
    <s v="SUNRISE STORE #6"/>
    <s v="4831 SAILING AVE, LEWISTON MI 49756 US, LEWISTON MI 49756 US"/>
    <n v="0.25489436105084501"/>
    <s v="-156"/>
    <s v="7"/>
    <d v="1899-12-30T10:25:20"/>
    <d v="1899-12-30T10:35:47"/>
    <n v="0"/>
    <n v="19.125"/>
    <s v="-84.297311"/>
    <s v="44.88335"/>
    <n v="0.13557334455893899"/>
    <n v="2749.77"/>
    <n v="0"/>
    <n v="0"/>
    <n v="0"/>
    <n v="0"/>
    <n v="1"/>
    <s v="103_Week2_Monday"/>
    <n v="51.4"/>
    <n v="53.416899999999998"/>
    <n v="55.162300000000002"/>
    <n v="57.24"/>
    <n v="60.14"/>
    <s v="103_Monday"/>
    <s v="103_Week2_Monday"/>
    <n v="1"/>
    <n v="0"/>
    <n v="52.177500000000002"/>
    <n v="57.24"/>
    <s v="No"/>
    <s v="NO"/>
    <s v="MTWRF"/>
    <s v="No"/>
    <s v="No"/>
    <s v="Y"/>
    <s v="N"/>
    <m/>
    <n v="12.85"/>
    <n v="13.354225"/>
    <n v="13.790575"/>
    <n v="14.31"/>
  </r>
  <r>
    <s v="2430"/>
    <s v="71017"/>
    <s v="0"/>
    <x v="0"/>
    <x v="0"/>
    <x v="1"/>
    <s v="90"/>
    <s v="105"/>
    <s v="W"/>
    <n v="61"/>
    <s v="Sunrise Cafe"/>
    <s v="3070 Lupton Rd 3318 Beechwood Rd., Lupton MI 48635 3318 Beechwood Rd., Lupton MI 48635 US"/>
    <n v="0.38799126317411498"/>
    <s v="-1063"/>
    <s v="5"/>
    <d v="1899-12-30T11:54:11"/>
    <d v="1899-12-30T12:06:40"/>
    <n v="0"/>
    <n v="13.725"/>
    <s v="-84.024938"/>
    <s v="44.423344"/>
    <n v="0.25117931755998901"/>
    <n v="2963.89"/>
    <n v="0"/>
    <n v="0"/>
    <n v="0"/>
    <n v="0"/>
    <n v="62"/>
    <s v="105_Week1_Wednesday"/>
    <n v="112.185"/>
    <n v="137.745"/>
    <n v="134.54140000000001"/>
    <n v="129.3383"/>
    <n v="71.88"/>
    <s v="105_Tuesday"/>
    <s v="105_Week1_Tuesday"/>
    <n v="1"/>
    <n v="0"/>
    <n v="68.447500000000005"/>
    <n v="62.426200000000001"/>
    <s v="Yes"/>
    <s v="NO"/>
    <s v="MTWRF"/>
    <s v="No"/>
    <s v="Yes"/>
    <s v="Y"/>
    <s v="N"/>
    <n v="0"/>
    <n v="28.046250000000001"/>
    <n v="34.436250000000001"/>
    <n v="33.635350000000003"/>
    <n v="32.334575000000001"/>
  </r>
  <r>
    <s v="13008"/>
    <s v="99161"/>
    <s v="114"/>
    <x v="0"/>
    <x v="1"/>
    <x v="0"/>
    <s v="170"/>
    <s v="103"/>
    <s v="M"/>
    <n v="0"/>
    <s v="FAMILY FARE #1515 FIRST AID"/>
    <s v="5105 CO. RD 612 POB 40, LEWISTON MI 49756 US POB 40, LEWISTON MI 49756 US"/>
    <n v="0.993669851652214"/>
    <s v="-18"/>
    <s v="7"/>
    <d v="1899-12-30T10:57:15"/>
    <d v="1899-12-30T11:06:55"/>
    <n v="0"/>
    <n v="9.4354006285390355"/>
    <s v="-84.290873"/>
    <s v="44.883137"/>
    <n v="0.316272386586397"/>
    <n v="0"/>
    <n v="0"/>
    <n v="0"/>
    <n v="0"/>
    <n v="0"/>
    <n v="1"/>
    <s v="103_Week1_Monday"/>
    <n v="0"/>
    <n v="0"/>
    <n v="0"/>
    <n v="0"/>
    <s v="$ -"/>
    <s v="103_Monday"/>
    <s v="103_Week1_Monday"/>
    <n v="1"/>
    <n v="0"/>
    <n v="0"/>
    <n v="0"/>
    <s v="No"/>
    <s v="NO"/>
    <s v="MTWRF"/>
    <s v="No"/>
    <s v="No"/>
    <s v="Y"/>
    <s v="N"/>
    <m/>
    <n v="0"/>
    <n v="0"/>
    <n v="0"/>
    <n v="0"/>
  </r>
  <r>
    <s v="13008"/>
    <s v="99161"/>
    <s v="114"/>
    <x v="1"/>
    <x v="1"/>
    <x v="0"/>
    <s v="100"/>
    <s v="103"/>
    <s v="M"/>
    <n v="0"/>
    <s v="FAMILY FARE #1515 FIRST AID"/>
    <s v="5105 CO. RD 612 POB 40, LEWISTON MI 49756 US POB 40, LEWISTON MI 49756 US"/>
    <n v="2.89897100068421"/>
    <s v="-152"/>
    <s v="7"/>
    <d v="1899-12-30T09:22:11"/>
    <d v="1899-12-30T09:31:51"/>
    <n v="0"/>
    <n v="9.4354006285390355"/>
    <s v="-84.290873"/>
    <s v="44.883137"/>
    <n v="1.6500466348155101"/>
    <n v="0"/>
    <n v="0"/>
    <n v="0"/>
    <n v="0"/>
    <n v="0"/>
    <n v="1"/>
    <s v="103_Week2_Monday"/>
    <n v="0"/>
    <n v="0"/>
    <n v="0"/>
    <n v="0"/>
    <s v="$ -"/>
    <s v="103_Monday"/>
    <s v="103_Week2_Monday"/>
    <n v="1"/>
    <n v="0"/>
    <n v="0"/>
    <n v="0"/>
    <s v="No"/>
    <s v="NO"/>
    <s v="MTWRF"/>
    <s v="No"/>
    <s v="No"/>
    <s v="Y"/>
    <s v="N"/>
    <m/>
    <n v="0"/>
    <n v="0"/>
    <n v="0"/>
    <n v="0"/>
  </r>
  <r>
    <s v="2415"/>
    <s v="99058"/>
    <s v="15"/>
    <x v="0"/>
    <x v="0"/>
    <x v="1"/>
    <s v="140"/>
    <s v="105"/>
    <s v="W"/>
    <n v="65"/>
    <s v="Forwards - St. Helen"/>
    <s v="2007 N. M-36 St. 219 N. Front St., St. Helen MI 48 219 N. Front St., St. Helen MI 48656 US"/>
    <n v="0.92474851095039401"/>
    <s v="-1068"/>
    <s v="7"/>
    <d v="1899-12-30T13:20:53"/>
    <d v="1899-12-30T13:32:14"/>
    <n v="0"/>
    <n v="12.566666666666666"/>
    <s v="-84.410567"/>
    <s v="44.363756"/>
    <n v="0.35599366664089999"/>
    <n v="2315.25"/>
    <n v="0"/>
    <n v="0"/>
    <n v="0"/>
    <n v="0"/>
    <n v="66"/>
    <s v="105_Week1_Wednesday"/>
    <n v="47.783000000000001"/>
    <n v="41.86"/>
    <n v="41.86"/>
    <n v="41.86"/>
    <n v="42.25"/>
    <s v="105_Tuesday"/>
    <s v="105_Week1_Tuesday"/>
    <n v="1"/>
    <n v="0"/>
    <n v="41.86"/>
    <n v="41.86"/>
    <s v="Yes"/>
    <s v="NO"/>
    <s v="MTWRF"/>
    <s v="No"/>
    <s v="Yes"/>
    <s v="Y"/>
    <s v="N"/>
    <n v="0"/>
    <n v="11.94575"/>
    <n v="10.465"/>
    <n v="10.465"/>
    <n v="10.465"/>
  </r>
  <r>
    <s v="2415"/>
    <s v="99058"/>
    <s v="15"/>
    <x v="1"/>
    <x v="0"/>
    <x v="1"/>
    <s v="100"/>
    <s v="105"/>
    <s v="W"/>
    <n v="65"/>
    <s v="Forwards - St. Helen"/>
    <s v="2007 N. M-36 St. 219 N. Front St., St. Helen MI 48 219 N. Front St., St. Helen MI 48656 US"/>
    <n v="0.89612108499295595"/>
    <s v="-1229"/>
    <s v="7"/>
    <d v="1899-12-30T09:53:30"/>
    <d v="1899-12-30T10:04:51"/>
    <n v="0"/>
    <n v="12.566666666666666"/>
    <s v="-84.410567"/>
    <s v="44.363756"/>
    <n v="0.35599366664086401"/>
    <n v="2315.25"/>
    <n v="0"/>
    <n v="0"/>
    <n v="0"/>
    <n v="0"/>
    <n v="66"/>
    <s v="105_Week2_Wednesday"/>
    <n v="47.783000000000001"/>
    <n v="41.86"/>
    <n v="41.86"/>
    <n v="41.86"/>
    <n v="42.25"/>
    <s v="105_Tuesday"/>
    <s v="105_Week2_Tuesday"/>
    <n v="1"/>
    <n v="0"/>
    <n v="41.86"/>
    <n v="41.86"/>
    <s v="Yes"/>
    <s v="NO"/>
    <s v="MTWRF"/>
    <s v="No"/>
    <s v="Yes"/>
    <s v="Y"/>
    <s v="N"/>
    <n v="0"/>
    <n v="11.94575"/>
    <n v="10.465"/>
    <n v="10.465"/>
    <n v="10.465"/>
  </r>
  <r>
    <s v="2680"/>
    <s v="99061"/>
    <s v="114"/>
    <x v="0"/>
    <x v="1"/>
    <x v="0"/>
    <s v="180"/>
    <s v="103"/>
    <s v="M"/>
    <n v="0"/>
    <s v="FAMILY FARE #1515"/>
    <s v="5105 CO. RD 612 PO Box 40, LEWISTON MI 49756 US PO Box 40, LEWISTON MI 49756 US"/>
    <n v="0"/>
    <s v="-19"/>
    <s v="7"/>
    <d v="1899-12-30T11:06:55"/>
    <d v="1899-12-30T11:40:16"/>
    <n v="0"/>
    <n v="37.970833333333331"/>
    <s v="-84.290873"/>
    <s v="44.883137"/>
    <m/>
    <n v="4597"/>
    <n v="7"/>
    <n v="0.76666666666666605"/>
    <n v="2"/>
    <n v="29"/>
    <n v="1"/>
    <s v="103_Week1_Monday"/>
    <n v="99.696399999999997"/>
    <n v="101.2253"/>
    <n v="72.362300000000005"/>
    <n v="67.145700000000005"/>
    <n v="77.459999999999994"/>
    <s v="103_Monday"/>
    <s v="103_Week1_Monday"/>
    <n v="1"/>
    <n v="30"/>
    <n v="71.307500000000005"/>
    <n v="72.569999999999993"/>
    <s v="No"/>
    <s v="NO"/>
    <s v="MTWRF"/>
    <s v="No"/>
    <s v="No"/>
    <s v="Y"/>
    <s v="N"/>
    <m/>
    <n v="24.924099999999999"/>
    <n v="25.306325000000001"/>
    <n v="18.090575000000001"/>
    <n v="16.786425000000001"/>
  </r>
  <r>
    <s v="12693"/>
    <s v="73480"/>
    <s v="0"/>
    <x v="0"/>
    <x v="0"/>
    <x v="1"/>
    <s v="130"/>
    <s v="105"/>
    <s v="W"/>
    <n v="92"/>
    <s v="MR. B'S DELI &amp; CAFE"/>
    <s v="2343 N. ST HELEN ROAD, ST HELEN MI 48655 US, ST HELEN MI 48655 US"/>
    <n v="1.8247747000400001"/>
    <s v="-1067"/>
    <s v="7"/>
    <d v="1899-12-30T13:13:23"/>
    <d v="1899-12-30T13:19:57"/>
    <n v="0"/>
    <n v="9.0291666666666668"/>
    <s v="-84.410592"/>
    <s v="44.368503"/>
    <n v="1.23950504405795"/>
    <n v="3154.42"/>
    <n v="3"/>
    <n v="0.88"/>
    <n v="1"/>
    <n v="25"/>
    <n v="93"/>
    <s v="105_Week1_Wednesday"/>
    <n v="79.447100000000006"/>
    <n v="72.858400000000003"/>
    <n v="73.616900000000001"/>
    <n v="62.430700000000002"/>
    <n v="80.61"/>
    <s v="105_Tuesday"/>
    <s v="105_Week1_Tuesday"/>
    <n v="1"/>
    <n v="25"/>
    <n v="78.27"/>
    <n v="64.3262"/>
    <s v="Yes"/>
    <s v="NO"/>
    <s v="MTWRF"/>
    <s v="No"/>
    <s v="Yes"/>
    <s v="Y"/>
    <s v="N"/>
    <n v="25"/>
    <n v="19.861775000000002"/>
    <n v="18.214600000000001"/>
    <n v="18.404225"/>
    <n v="15.607675"/>
  </r>
  <r>
    <s v="12693"/>
    <s v="73480"/>
    <s v="0"/>
    <x v="1"/>
    <x v="0"/>
    <x v="1"/>
    <s v="90"/>
    <s v="105"/>
    <s v="W"/>
    <n v="92"/>
    <s v="MR. B'S DELI &amp; CAFE"/>
    <s v="2343 N. ST HELEN ROAD, ST HELEN MI 48655 US, ST HELEN MI 48655 US"/>
    <n v="0.68722573464353298"/>
    <s v="-1228"/>
    <s v="7"/>
    <d v="1899-12-30T09:46:01"/>
    <d v="1899-12-30T09:52:35"/>
    <n v="0"/>
    <n v="9.0291666666666668"/>
    <s v="-84.410592"/>
    <s v="44.368503"/>
    <n v="0.26865669365808698"/>
    <n v="3154.42"/>
    <n v="3"/>
    <n v="0.88"/>
    <n v="1"/>
    <n v="25"/>
    <n v="93"/>
    <s v="105_Week2_Wednesday"/>
    <n v="79.447100000000006"/>
    <n v="72.858400000000003"/>
    <n v="73.616900000000001"/>
    <n v="62.430700000000002"/>
    <n v="80.61"/>
    <s v="105_Tuesday"/>
    <s v="105_Week2_Tuesday"/>
    <n v="1"/>
    <n v="25"/>
    <n v="78.27"/>
    <n v="64.3262"/>
    <s v="Yes"/>
    <s v="NO"/>
    <s v="MTWRF"/>
    <s v="No"/>
    <s v="Yes"/>
    <s v="Y"/>
    <s v="N"/>
    <n v="25"/>
    <n v="19.861775000000002"/>
    <n v="18.214600000000001"/>
    <n v="18.404225"/>
    <n v="15.607675"/>
  </r>
  <r>
    <s v="2679"/>
    <s v="71278"/>
    <s v="0"/>
    <x v="0"/>
    <x v="1"/>
    <x v="0"/>
    <s v="190"/>
    <s v="103"/>
    <s v="M"/>
    <n v="0"/>
    <s v="The Villager Restaurant"/>
    <s v="1329 Pine Point, Lewiston MI 49756 US, Lewiston MI 49756 US"/>
    <n v="2.98458169340091"/>
    <s v="-20"/>
    <s v="7"/>
    <d v="1899-12-30T11:43:15"/>
    <d v="1899-12-30T11:53:46"/>
    <n v="0"/>
    <n v="7.3166666666666664"/>
    <s v="-84.2889762"/>
    <s v="44.8594852"/>
    <n v="1.92457098562934"/>
    <n v="1958.48"/>
    <n v="6"/>
    <n v="0.81818181818181801"/>
    <n v="1"/>
    <n v="33"/>
    <n v="1"/>
    <s v="103_Week1_Monday"/>
    <n v="47.01"/>
    <n v="47.01"/>
    <n v="48.6646"/>
    <n v="49.4"/>
    <n v="52.36"/>
    <s v="103_Monday"/>
    <s v="103_Week1_Monday"/>
    <n v="1"/>
    <n v="33"/>
    <n v="47.01"/>
    <n v="49.4"/>
    <s v="No"/>
    <s v="NO"/>
    <s v="MTWRF"/>
    <s v="No"/>
    <s v="No"/>
    <s v="Y"/>
    <s v="N"/>
    <m/>
    <n v="11.7525"/>
    <n v="11.7525"/>
    <n v="12.16615"/>
    <n v="12.35"/>
  </r>
  <r>
    <s v="2833"/>
    <s v="99082"/>
    <s v="8"/>
    <x v="0"/>
    <x v="0"/>
    <x v="1"/>
    <s v="120"/>
    <s v="105"/>
    <s v="W"/>
    <n v="80"/>
    <s v="Sunrise Convenience Store #20"/>
    <s v="1747 North M-76 69245 Burke Drive, St. Helen MI 48 69245 Burke Drive, St. Helen MI 48656 US"/>
    <n v="11.5592190359511"/>
    <s v="-1066"/>
    <s v="7"/>
    <d v="1899-12-30T12:59:43"/>
    <d v="1899-12-30T13:11:34"/>
    <n v="0"/>
    <n v="12.125"/>
    <s v="-84.4241261423783"/>
    <s v="44.3817834756186"/>
    <n v="9.6567598443547205"/>
    <n v="2637.23"/>
    <n v="0"/>
    <n v="0"/>
    <n v="0"/>
    <n v="0"/>
    <n v="81"/>
    <s v="105_Week1_Wednesday"/>
    <n v="50.11"/>
    <n v="50.444600000000001"/>
    <n v="51.426900000000003"/>
    <n v="52.62"/>
    <n v="55.39"/>
    <s v="105_Tuesday"/>
    <s v="105_Week1_Tuesday"/>
    <n v="1"/>
    <n v="0"/>
    <n v="50.11"/>
    <n v="52.62"/>
    <s v="Yes"/>
    <s v="NO"/>
    <s v="MTWRF"/>
    <s v="No"/>
    <s v="Yes"/>
    <s v="Y"/>
    <s v="N"/>
    <n v="0"/>
    <n v="12.5275"/>
    <n v="12.61115"/>
    <n v="12.856725000000001"/>
    <n v="13.154999999999999"/>
  </r>
  <r>
    <s v="2833"/>
    <s v="99082"/>
    <s v="8"/>
    <x v="1"/>
    <x v="0"/>
    <x v="1"/>
    <s v="70"/>
    <s v="105"/>
    <s v="W"/>
    <n v="80"/>
    <s v="Sunrise Convenience Store #20"/>
    <s v="1747 North M-76 69245 Burke Drive, St. Helen MI 48 69245 Burke Drive, St. Helen MI 48656 US"/>
    <n v="22.369938318971901"/>
    <s v="-1226"/>
    <s v="7"/>
    <d v="1899-12-30T09:28:29"/>
    <d v="1899-12-30T09:40:20"/>
    <n v="0"/>
    <n v="12.125"/>
    <s v="-84.4241261423783"/>
    <s v="44.3817834756186"/>
    <n v="18.5222421318282"/>
    <n v="2637.23"/>
    <n v="0"/>
    <n v="0"/>
    <n v="0"/>
    <n v="0"/>
    <n v="81"/>
    <s v="105_Week2_Wednesday"/>
    <n v="50.11"/>
    <n v="50.444600000000001"/>
    <n v="51.426900000000003"/>
    <n v="52.62"/>
    <n v="55.39"/>
    <s v="105_Tuesday"/>
    <s v="105_Week2_Tuesday"/>
    <n v="1"/>
    <n v="0"/>
    <n v="50.11"/>
    <n v="52.62"/>
    <s v="Yes"/>
    <s v="NO"/>
    <s v="MTWRF"/>
    <s v="No"/>
    <s v="Yes"/>
    <s v="Y"/>
    <s v="N"/>
    <n v="0"/>
    <n v="12.5275"/>
    <n v="12.61115"/>
    <n v="12.856725000000001"/>
    <n v="13.154999999999999"/>
  </r>
  <r>
    <s v="2687"/>
    <s v="71286"/>
    <s v="0"/>
    <x v="0"/>
    <x v="1"/>
    <x v="0"/>
    <s v="200"/>
    <s v="103"/>
    <s v="M"/>
    <n v="0"/>
    <s v="Timothy's Lewiston Lodge"/>
    <s v="1525 Fleming, Lewiston MI 49756 US, Lewiston MI 49756 US"/>
    <n v="3.5783875334805701"/>
    <s v="-21"/>
    <s v="7"/>
    <d v="1899-12-30T11:57:20"/>
    <d v="1899-12-30T12:06:27"/>
    <n v="0"/>
    <n v="20.693333333333335"/>
    <s v="-84.313882"/>
    <s v="44.863029"/>
    <n v="1.92499215909289"/>
    <n v="16292.78"/>
    <n v="0"/>
    <n v="0"/>
    <n v="0"/>
    <n v="0"/>
    <n v="1"/>
    <s v="103_Week1_Monday"/>
    <n v="145.19829999999999"/>
    <n v="199.846"/>
    <n v="259.71469999999999"/>
    <n v="202.41300000000001"/>
    <n v="425.62"/>
    <s v="103_Monday"/>
    <s v="103_Week1_Monday"/>
    <n v="1"/>
    <n v="0"/>
    <n v="523.23119999999994"/>
    <n v="262.42250000000001"/>
    <s v="No"/>
    <s v="NO"/>
    <s v="MTWRF"/>
    <s v="No"/>
    <s v="No"/>
    <s v="Y"/>
    <s v="N"/>
    <m/>
    <n v="36.299574999999997"/>
    <n v="49.961500000000001"/>
    <n v="64.928674999999998"/>
    <n v="50.603250000000003"/>
  </r>
  <r>
    <s v="2431"/>
    <s v="71018"/>
    <s v="0"/>
    <x v="0"/>
    <x v="0"/>
    <x v="1"/>
    <s v="80"/>
    <s v="105"/>
    <s v="W"/>
    <n v="62"/>
    <s v="Parkview Acres Inc."/>
    <s v="2575 E. Rose City Rd., Lupton MI 48635 US, Lupton MI 48635 US"/>
    <n v="4.3702117722816096"/>
    <s v="-1062"/>
    <s v="7"/>
    <d v="1899-12-30T11:44:59"/>
    <d v="1899-12-30T11:53:47"/>
    <n v="0"/>
    <n v="11.770833333333334"/>
    <s v="-84.023119"/>
    <s v="44.421885"/>
    <n v="3.4533201985714799"/>
    <n v="5602.92"/>
    <n v="0"/>
    <n v="0"/>
    <n v="0"/>
    <n v="0"/>
    <n v="63"/>
    <s v="105_Week1_Wednesday"/>
    <n v="109.00069999999999"/>
    <n v="104.3092"/>
    <n v="112.05759999999999"/>
    <n v="112.23690000000001"/>
    <n v="117.59"/>
    <s v="105_Tuesday"/>
    <s v="105_Week1_Tuesday"/>
    <n v="1"/>
    <n v="0"/>
    <n v="106.655"/>
    <n v="116.515"/>
    <s v="Yes"/>
    <s v="NO"/>
    <s v="MTWRF"/>
    <s v="No"/>
    <s v="Yes"/>
    <s v="Y"/>
    <s v="N"/>
    <n v="0"/>
    <n v="27.250174999999999"/>
    <n v="26.077300000000001"/>
    <n v="28.014399999999998"/>
    <n v="28.059225000000001"/>
  </r>
  <r>
    <s v="2431"/>
    <s v="71018"/>
    <s v="0"/>
    <x v="1"/>
    <x v="0"/>
    <x v="1"/>
    <s v="50"/>
    <s v="105"/>
    <s v="W"/>
    <n v="62"/>
    <s v="Parkview Acres Inc."/>
    <s v="2575 E. Rose City Rd., Lupton MI 48635 US, Lupton MI 48635 US"/>
    <n v="5.86288822012071"/>
    <s v="-1224"/>
    <s v="7"/>
    <d v="1899-12-30T08:26:06"/>
    <d v="1899-12-30T08:34:54"/>
    <n v="0"/>
    <n v="11.770833333333334"/>
    <s v="-84.023119"/>
    <s v="44.421885"/>
    <n v="4.6223653450867896"/>
    <n v="5602.92"/>
    <n v="0"/>
    <n v="0"/>
    <n v="0"/>
    <n v="0"/>
    <n v="63"/>
    <s v="105_Week2_Wednesday"/>
    <n v="109.00069999999999"/>
    <n v="104.3092"/>
    <n v="112.05759999999999"/>
    <n v="112.23690000000001"/>
    <n v="117.59"/>
    <s v="105_Tuesday"/>
    <s v="105_Week2_Tuesday"/>
    <n v="1"/>
    <n v="0"/>
    <n v="106.655"/>
    <n v="116.515"/>
    <s v="Yes"/>
    <s v="NO"/>
    <s v="MTWRF"/>
    <s v="No"/>
    <s v="Yes"/>
    <s v="Y"/>
    <s v="N"/>
    <n v="0"/>
    <n v="27.250174999999999"/>
    <n v="26.077300000000001"/>
    <n v="28.014399999999998"/>
    <n v="28.059225000000001"/>
  </r>
  <r>
    <s v="2681"/>
    <s v="71280"/>
    <s v="0"/>
    <x v="0"/>
    <x v="1"/>
    <x v="0"/>
    <s v="210"/>
    <s v="103"/>
    <s v="M"/>
    <n v="0"/>
    <s v="Redwood Steakhouse"/>
    <s v="4965 SALLING AVE, LEWSITON MI 49756 US, LEWSITON MI 49756 US"/>
    <n v="5.3688151821765597"/>
    <s v="-22"/>
    <s v="7"/>
    <d v="1899-12-30T14:00:31"/>
    <d v="1899-12-30T14:06:59"/>
    <n v="0"/>
    <n v="6.8375000000000004"/>
    <s v="-84.293382"/>
    <s v="44.883422"/>
    <n v="3.0576183794444902"/>
    <n v="1059.7"/>
    <n v="0"/>
    <n v="0"/>
    <n v="0"/>
    <n v="0"/>
    <n v="1"/>
    <s v="103_Week1_Monday"/>
    <n v="58.99"/>
    <n v="0"/>
    <n v="51.881500000000003"/>
    <n v="49.59"/>
    <n v="51.57"/>
    <s v="103_Monday"/>
    <s v="103_Week1_Monday"/>
    <n v="1"/>
    <n v="0"/>
    <n v="30.403700000000001"/>
    <n v="49.59"/>
    <s v="No"/>
    <s v="YES"/>
    <s v="MTWRF"/>
    <s v="No"/>
    <s v="No"/>
    <s v="Y"/>
    <s v="N"/>
    <m/>
    <n v="14.7475"/>
    <n v="0"/>
    <n v="12.970375000000001"/>
    <n v="12.397500000000001"/>
  </r>
  <r>
    <s v="2438"/>
    <s v="71025"/>
    <s v="0"/>
    <x v="0"/>
    <x v="0"/>
    <x v="1"/>
    <s v="40"/>
    <s v="105"/>
    <s v="W"/>
    <n v="49"/>
    <s v="ROGER MAYHEW"/>
    <s v="103 N Williams St, Rose City, MI 48654, ROSE CITY MI 48654 US"/>
    <n v="0"/>
    <s v="-1058"/>
    <s v="7"/>
    <d v="1899-12-30T07:59:44"/>
    <d v="1899-12-30T07:59:56"/>
    <n v="0"/>
    <n v="0.55833333333333335"/>
    <s v="-84.116535"/>
    <s v="44.421767"/>
    <m/>
    <n v="634.37"/>
    <n v="5"/>
    <n v="0.61538461538461497"/>
    <n v="1"/>
    <n v="15"/>
    <n v="50"/>
    <s v="105_Week1_Wednesday"/>
    <n v="12.797599999999999"/>
    <n v="12"/>
    <n v="12"/>
    <n v="12"/>
    <n v="12.72"/>
    <s v="105_Tuesday"/>
    <s v="105_Week1_Tuesday"/>
    <n v="1"/>
    <n v="13"/>
    <n v="12"/>
    <n v="12"/>
    <s v="Yes"/>
    <s v="NO"/>
    <s v="MTWRF"/>
    <s v="No"/>
    <s v="Yes"/>
    <s v="Y"/>
    <s v="N"/>
    <n v="13"/>
    <n v="3.1993999999999998"/>
    <n v="3"/>
    <n v="3"/>
    <n v="3"/>
  </r>
  <r>
    <s v="2438"/>
    <s v="71025"/>
    <s v="0"/>
    <x v="1"/>
    <x v="0"/>
    <x v="1"/>
    <s v="30"/>
    <s v="105"/>
    <s v="W"/>
    <n v="49"/>
    <s v="ROGER MAYHEW"/>
    <s v="103 N Williams St, Rose City, MI 48654, ROSE CITY MI 48654 US"/>
    <n v="0.29197396988945501"/>
    <s v="-1222"/>
    <s v="7"/>
    <d v="1899-12-30T08:09:07"/>
    <d v="1899-12-30T08:09:19"/>
    <n v="0"/>
    <n v="0.55833333333333335"/>
    <s v="-84.116535"/>
    <s v="44.421767"/>
    <n v="4.2408946809573002E-2"/>
    <n v="634.37"/>
    <n v="5"/>
    <n v="0.61538461538461497"/>
    <n v="1"/>
    <n v="15"/>
    <n v="50"/>
    <s v="105_Week2_Wednesday"/>
    <n v="12.797599999999999"/>
    <n v="12"/>
    <n v="12"/>
    <n v="12"/>
    <n v="12.72"/>
    <s v="105_Tuesday"/>
    <s v="105_Week2_Tuesday"/>
    <n v="1"/>
    <n v="13"/>
    <n v="12"/>
    <n v="12"/>
    <s v="Yes"/>
    <s v="NO"/>
    <s v="MTWRF"/>
    <s v="No"/>
    <s v="Yes"/>
    <s v="Y"/>
    <s v="N"/>
    <n v="13"/>
    <n v="3.1993999999999998"/>
    <n v="3"/>
    <n v="3"/>
    <n v="3"/>
  </r>
  <r>
    <s v="2446"/>
    <s v="99058"/>
    <s v="6"/>
    <x v="0"/>
    <x v="0"/>
    <x v="1"/>
    <s v="30"/>
    <s v="105"/>
    <s v="W"/>
    <n v="50"/>
    <s v="Forward #27 (Rose City)"/>
    <s v="103 N Williams St, Rose City, MI 48654, Rose City, Rose City MI 48654 US"/>
    <n v="2.5508473152314899"/>
    <s v="-1057"/>
    <s v="7"/>
    <d v="1899-12-30T07:36:48"/>
    <d v="1899-12-30T07:47:45"/>
    <n v="0"/>
    <n v="11.762500000000001"/>
    <s v="-84.116535"/>
    <s v="44.421767"/>
    <n v="1.90419613666419"/>
    <n v="2085.92"/>
    <n v="0"/>
    <n v="0"/>
    <n v="0"/>
    <n v="0"/>
    <n v="51"/>
    <s v="105_Week1_Wednesday"/>
    <n v="42.262300000000003"/>
    <n v="38.17"/>
    <n v="38.17"/>
    <n v="38.17"/>
    <n v="38.619999999999997"/>
    <s v="105_Tuesday"/>
    <s v="105_Week1_Tuesday"/>
    <n v="1"/>
    <n v="0"/>
    <n v="38.17"/>
    <n v="38.17"/>
    <s v="Yes"/>
    <s v="NO"/>
    <s v="MTWRF"/>
    <s v="No"/>
    <s v="Yes"/>
    <s v="Y"/>
    <s v="N"/>
    <n v="0"/>
    <n v="10.565575000000001"/>
    <n v="9.5425000000000004"/>
    <n v="9.5425000000000004"/>
    <n v="9.5425000000000004"/>
  </r>
  <r>
    <s v="2446"/>
    <s v="99058"/>
    <s v="6"/>
    <x v="1"/>
    <x v="0"/>
    <x v="1"/>
    <s v="40"/>
    <s v="105"/>
    <s v="W"/>
    <n v="50"/>
    <s v="Forward #27 (Rose City)"/>
    <s v="103 N Williams St, Rose City, MI 48654, Rose City, Rose City MI 48654 US"/>
    <n v="0"/>
    <s v="-1223"/>
    <s v="7"/>
    <d v="1899-12-30T08:09:18"/>
    <d v="1899-12-30T08:20:15"/>
    <n v="0"/>
    <n v="11.762500000000001"/>
    <s v="-84.116535"/>
    <s v="44.421767"/>
    <m/>
    <n v="2085.92"/>
    <n v="0"/>
    <n v="0"/>
    <n v="0"/>
    <n v="0"/>
    <n v="51"/>
    <s v="105_Week2_Wednesday"/>
    <n v="42.262300000000003"/>
    <n v="38.17"/>
    <n v="38.17"/>
    <n v="38.17"/>
    <n v="38.619999999999997"/>
    <s v="105_Tuesday"/>
    <s v="105_Week2_Tuesday"/>
    <n v="1"/>
    <n v="0"/>
    <n v="38.17"/>
    <n v="38.17"/>
    <s v="Yes"/>
    <s v="NO"/>
    <s v="MTWRF"/>
    <s v="No"/>
    <s v="Yes"/>
    <s v="Y"/>
    <s v="N"/>
    <n v="0"/>
    <n v="10.565575000000001"/>
    <n v="9.5425000000000004"/>
    <n v="9.5425000000000004"/>
    <n v="9.5425000000000004"/>
  </r>
  <r>
    <s v="2767"/>
    <s v="71372"/>
    <s v="0"/>
    <x v="0"/>
    <x v="1"/>
    <x v="1"/>
    <s v="10"/>
    <s v="105"/>
    <s v="T"/>
    <n v="293"/>
    <s v="Paul's Pub"/>
    <s v="10757 M-32 P.O. Box 45, Johannesburg MI 49751 US P.O. Box 45, Johannesburg MI 49751 US"/>
    <n v="63.279759111444598"/>
    <s v="-25"/>
    <s v="7"/>
    <d v="1899-12-30T15:00:00"/>
    <d v="1899-12-30T15:10:10"/>
    <n v="476.71666666666698"/>
    <n v="11.845833333333333"/>
    <s v="-84.457575"/>
    <s v="44.985484"/>
    <n v="59.285858770432903"/>
    <n v="2521.79"/>
    <n v="0"/>
    <n v="0"/>
    <n v="0"/>
    <n v="0"/>
    <n v="294"/>
    <s v="105_Week1_Tuesday"/>
    <n v="58.22"/>
    <n v="58.604599999999998"/>
    <n v="62.0886"/>
    <n v="67.150700000000001"/>
    <n v="74.150000000000006"/>
    <s v="103_Tuesday"/>
    <s v="103_Week1_Tuesday"/>
    <n v="1"/>
    <n v="0"/>
    <n v="68.376199999999997"/>
    <n v="69.492500000000007"/>
    <s v="Yes"/>
    <s v="NO"/>
    <s v="TWRF"/>
    <s v="Yes"/>
    <s v="No"/>
    <s v="Y"/>
    <s v="N"/>
    <n v="0"/>
    <n v="14.555"/>
    <n v="14.651149999999999"/>
    <n v="15.52215"/>
    <n v="16.787675"/>
  </r>
  <r>
    <s v="2767"/>
    <s v="71372"/>
    <s v="0"/>
    <x v="1"/>
    <x v="1"/>
    <x v="1"/>
    <s v="120"/>
    <s v="105"/>
    <s v="T"/>
    <n v="293"/>
    <s v="Paul's Pub"/>
    <s v="10757 M-32 P.O. Box 45, Johannesburg MI 49751 US P.O. Box 45, Johannesburg MI 49751 US"/>
    <n v="6.22472203789403"/>
    <s v="-179"/>
    <s v="7"/>
    <d v="1899-12-30T14:59:32"/>
    <d v="1899-12-30T15:09:42"/>
    <n v="0"/>
    <n v="11.845833333333333"/>
    <s v="-84.457575"/>
    <s v="44.985484"/>
    <n v="5.6377798018680796"/>
    <n v="2521.79"/>
    <n v="0"/>
    <n v="0"/>
    <n v="0"/>
    <n v="0"/>
    <n v="294"/>
    <s v="105_Week2_Tuesday"/>
    <n v="58.22"/>
    <n v="58.604599999999998"/>
    <n v="62.0886"/>
    <n v="67.150700000000001"/>
    <n v="74.150000000000006"/>
    <s v="103_Tuesday"/>
    <s v="103_Week2_Tuesday"/>
    <n v="1"/>
    <n v="0"/>
    <n v="68.376199999999997"/>
    <n v="69.492500000000007"/>
    <s v="Yes"/>
    <s v="NO"/>
    <s v="TWRF"/>
    <s v="Yes"/>
    <s v="No"/>
    <s v="Y"/>
    <s v="N"/>
    <n v="0"/>
    <n v="14.555"/>
    <n v="14.651149999999999"/>
    <n v="15.52215"/>
    <n v="16.787675"/>
  </r>
  <r>
    <s v="2445"/>
    <s v="71033"/>
    <s v="0"/>
    <x v="0"/>
    <x v="0"/>
    <x v="1"/>
    <s v="20"/>
    <s v="103"/>
    <s v="F"/>
    <n v="200"/>
    <s v="Allen's Auto"/>
    <s v="3845 N. M-33, Rose City MI 48654 US, Rose City MI 48654 US"/>
    <n v="14.830621939954"/>
    <s v="-1056"/>
    <s v="7"/>
    <d v="1899-12-30T07:31:07"/>
    <d v="1899-12-30T07:34:15"/>
    <n v="0"/>
    <n v="2.4366666666666665"/>
    <s v="-84.127604"/>
    <s v="44.445697"/>
    <n v="13.644213240930201"/>
    <n v="3565.69"/>
    <n v="16"/>
    <n v="0.38461538461538503"/>
    <n v="1"/>
    <n v="27"/>
    <n v="201"/>
    <s v="103_Week1_Friday"/>
    <n v="69.56"/>
    <n v="57.654000000000003"/>
    <n v="69.81"/>
    <n v="51.820700000000002"/>
    <n v="68.98"/>
    <s v="105_Tuesday"/>
    <s v="105_Week1_Tuesday"/>
    <n v="1"/>
    <n v="26"/>
    <n v="82.348699999999994"/>
    <n v="50.838700000000003"/>
    <s v="Yes"/>
    <s v="NO"/>
    <s v="MTWRF"/>
    <s v="Yes"/>
    <s v="Yes"/>
    <s v="Y"/>
    <s v="N"/>
    <n v="26"/>
    <n v="17.39"/>
    <n v="14.413500000000001"/>
    <n v="17.452500000000001"/>
    <n v="12.955175000000001"/>
  </r>
  <r>
    <s v="2445"/>
    <s v="71033"/>
    <s v="0"/>
    <x v="1"/>
    <x v="0"/>
    <x v="1"/>
    <s v="10"/>
    <s v="103"/>
    <s v="F"/>
    <n v="200"/>
    <s v="Allen's Auto"/>
    <s v="3845 N. M-33, Rose City MI 48654 US, Rose City MI 48654 US"/>
    <n v="81.455721118167602"/>
    <s v="-1220"/>
    <s v="7"/>
    <d v="1899-12-30T07:21:27"/>
    <d v="1899-12-30T07:24:35"/>
    <n v="0"/>
    <n v="2.4366666666666665"/>
    <s v="-84.127604"/>
    <s v="44.445697"/>
    <n v="77.7430418995407"/>
    <n v="3565.69"/>
    <n v="16"/>
    <n v="0.38461538461538503"/>
    <n v="1"/>
    <n v="27"/>
    <n v="201"/>
    <s v="103_Week2_Friday"/>
    <n v="69.56"/>
    <n v="57.654000000000003"/>
    <n v="69.81"/>
    <n v="51.820700000000002"/>
    <n v="68.98"/>
    <s v="105_Tuesday"/>
    <s v="105_Week2_Tuesday"/>
    <n v="1"/>
    <n v="26"/>
    <n v="82.348699999999994"/>
    <n v="50.838700000000003"/>
    <s v="Yes"/>
    <s v="NO"/>
    <s v="MTWRF"/>
    <s v="Yes"/>
    <s v="Yes"/>
    <s v="Y"/>
    <s v="N"/>
    <n v="26"/>
    <n v="17.39"/>
    <n v="14.413500000000001"/>
    <n v="17.452500000000001"/>
    <n v="12.955175000000001"/>
  </r>
  <r>
    <s v="2527"/>
    <s v="71123"/>
    <s v="0"/>
    <x v="0"/>
    <x v="1"/>
    <x v="1"/>
    <s v="20"/>
    <s v="105"/>
    <s v="T"/>
    <n v="220"/>
    <s v="Dowkers Meat Market"/>
    <s v="2104 Birch Manor, Gaylord MI 49735 US, Gaylord MI 49735 US"/>
    <n v="12.6825349906168"/>
    <s v="-26"/>
    <s v="7"/>
    <d v="1899-12-30T15:22:50"/>
    <d v="1899-12-30T15:27:02"/>
    <n v="0"/>
    <n v="8.1374999999999993"/>
    <s v="-84.65516"/>
    <s v="45.000054"/>
    <n v="10.9123819954486"/>
    <n v="2401.21"/>
    <n v="7"/>
    <n v="0.75"/>
    <n v="2"/>
    <n v="41"/>
    <n v="221"/>
    <s v="105_Week1_Tuesday"/>
    <n v="45.232300000000002"/>
    <n v="46.762999999999998"/>
    <n v="46.506100000000004"/>
    <n v="47.496099999999998"/>
    <n v="50.44"/>
    <s v="103_Tuesday"/>
    <s v="103_Week1_Tuesday"/>
    <n v="1"/>
    <n v="28"/>
    <n v="45.715000000000003"/>
    <n v="47.582500000000003"/>
    <s v="Yes"/>
    <s v="NO"/>
    <s v="MTWRF"/>
    <s v="Yes"/>
    <s v="No"/>
    <s v="Y"/>
    <s v="N"/>
    <n v="28"/>
    <n v="11.308075000000001"/>
    <n v="11.69075"/>
    <n v="11.626525000000001"/>
    <n v="11.874025"/>
  </r>
  <r>
    <s v="2527"/>
    <s v="71123"/>
    <s v="0"/>
    <x v="1"/>
    <x v="1"/>
    <x v="1"/>
    <s v="100"/>
    <s v="105"/>
    <s v="T"/>
    <n v="220"/>
    <s v="Dowkers Meat Market"/>
    <s v="2104 Birch Manor, Gaylord MI 49735 US, Gaylord MI 49735 US"/>
    <n v="3.7310384983401499"/>
    <s v="-177"/>
    <s v="7"/>
    <d v="1899-12-30T09:55:09"/>
    <d v="1899-12-30T09:59:21"/>
    <n v="0"/>
    <n v="8.1374999999999993"/>
    <s v="-84.65516"/>
    <s v="45.000054"/>
    <n v="2.08546668007549"/>
    <n v="2401.21"/>
    <n v="7"/>
    <n v="0.75"/>
    <n v="2"/>
    <n v="41"/>
    <n v="221"/>
    <s v="105_Week2_Tuesday"/>
    <n v="45.232300000000002"/>
    <n v="46.762999999999998"/>
    <n v="46.506100000000004"/>
    <n v="47.496099999999998"/>
    <n v="50.44"/>
    <s v="103_Tuesday"/>
    <s v="103_Week2_Tuesday"/>
    <n v="1"/>
    <n v="28"/>
    <n v="45.715000000000003"/>
    <n v="47.582500000000003"/>
    <s v="Yes"/>
    <s v="NO"/>
    <s v="MTWRF"/>
    <s v="Yes"/>
    <s v="No"/>
    <s v="Y"/>
    <s v="N"/>
    <n v="28"/>
    <n v="11.308075000000001"/>
    <n v="11.69075"/>
    <n v="11.626525000000001"/>
    <n v="11.874025"/>
  </r>
  <r>
    <s v="8271"/>
    <s v="73225"/>
    <s v="0"/>
    <x v="0"/>
    <x v="0"/>
    <x v="1"/>
    <s v="70"/>
    <s v="105"/>
    <s v="W"/>
    <n v="63"/>
    <s v="THE CEDAR BAR LLC"/>
    <s v="2246 SHANDY SHORE RD, LUPTON MI 48635 US, LUPTON MI 48635 US"/>
    <n v="9.7871499668154893"/>
    <s v="-1061"/>
    <s v="5"/>
    <d v="1899-12-30T11:29:23"/>
    <d v="1899-12-30T11:40:37"/>
    <n v="0"/>
    <n v="8.125"/>
    <s v="-83.983825"/>
    <s v="44.399457"/>
    <n v="7.8961830677410401"/>
    <n v="2189.8200000000002"/>
    <n v="0"/>
    <n v="0"/>
    <n v="0"/>
    <n v="0"/>
    <n v="64"/>
    <s v="105_Week1_Wednesday"/>
    <n v="76.87"/>
    <n v="96.424999999999997"/>
    <n v="115.0971"/>
    <n v="120.8733"/>
    <n v="62"/>
    <s v="105_Tuesday"/>
    <s v="105_Week1_Tuesday"/>
    <n v="1"/>
    <n v="0"/>
    <n v="55.195"/>
    <n v="61.41"/>
    <s v="Yes"/>
    <s v="NO"/>
    <s v="MTWRF"/>
    <s v="No"/>
    <s v="Yes"/>
    <s v="Y"/>
    <s v="N"/>
    <n v="0"/>
    <n v="19.217500000000001"/>
    <n v="24.106249999999999"/>
    <n v="28.774274999999999"/>
    <n v="30.218325"/>
  </r>
  <r>
    <s v="12020"/>
    <s v="73453"/>
    <s v="0"/>
    <x v="0"/>
    <x v="1"/>
    <x v="1"/>
    <s v="30"/>
    <s v="101"/>
    <s v="M"/>
    <n v="0"/>
    <s v="GREAT LAKES PLUMBING"/>
    <s v="901 DICKENSON, GAYLORD MI 49735 US, GAYLORD MI 49735 US"/>
    <n v="5.8962738116843001"/>
    <s v="-27"/>
    <s v="6"/>
    <d v="1899-12-30T15:32:56"/>
    <d v="1899-12-30T15:38:13"/>
    <n v="0"/>
    <n v="5.4750000000000005"/>
    <s v="-84.687147"/>
    <s v="45.0177407"/>
    <n v="2.76006953527112"/>
    <n v="1318.81"/>
    <n v="0"/>
    <n v="0"/>
    <n v="0"/>
    <n v="0"/>
    <n v="1"/>
    <s v="101_Week1_Monday"/>
    <n v="49.28"/>
    <n v="50.77"/>
    <n v="52.456600000000002"/>
    <n v="53.3"/>
    <n v="28.25"/>
    <s v="103_Tuesday"/>
    <s v="103_Week1_Tuesday"/>
    <n v="1"/>
    <n v="0"/>
    <n v="25.385000000000002"/>
    <n v="26.65"/>
    <s v="Yes"/>
    <s v="NO"/>
    <s v="MTWRF"/>
    <s v="Yes"/>
    <s v="Yes"/>
    <s v="Y"/>
    <s v="Y"/>
    <n v="0"/>
    <n v="12.32"/>
    <n v="12.692500000000001"/>
    <n v="13.11415"/>
    <n v="13.324999999999999"/>
  </r>
  <r>
    <s v="2450"/>
    <s v="71040"/>
    <s v="0"/>
    <x v="0"/>
    <x v="0"/>
    <x v="1"/>
    <s v="60"/>
    <s v="103"/>
    <s v="F"/>
    <n v="180"/>
    <s v="No Limits Pizza &amp; Pool"/>
    <s v="111 E. Main, Rose City MI 48654 US, Rose City MI 48654 US"/>
    <n v="6.7886257064643005E-2"/>
    <s v="-1060"/>
    <s v="7"/>
    <d v="1899-12-30T08:04:54"/>
    <d v="1899-12-30T08:13:36"/>
    <n v="0"/>
    <n v="6.5766666666666671"/>
    <s v="-84.115675"/>
    <s v="44.421717"/>
    <n v="1.8280399829369801E-2"/>
    <n v="1710.84"/>
    <n v="0"/>
    <n v="0"/>
    <n v="0"/>
    <n v="0"/>
    <n v="181"/>
    <s v="103_Week1_Friday"/>
    <n v="31.978400000000001"/>
    <n v="31.718399999999999"/>
    <n v="36.063800000000001"/>
    <n v="33.4621"/>
    <n v="37.75"/>
    <s v="105_Tuesday"/>
    <s v="105_Week1_Tuesday"/>
    <n v="1"/>
    <n v="0"/>
    <n v="33.922499999999999"/>
    <n v="35.611199999999997"/>
    <s v="Yes"/>
    <s v="NO"/>
    <s v="MTWRF"/>
    <s v="Yes"/>
    <s v="Yes"/>
    <s v="Y"/>
    <s v="N"/>
    <n v="0"/>
    <n v="7.9946000000000002"/>
    <n v="7.9295999999999998"/>
    <n v="9.0159500000000001"/>
    <n v="8.3655249999999999"/>
  </r>
  <r>
    <s v="2450"/>
    <s v="71040"/>
    <s v="0"/>
    <x v="1"/>
    <x v="0"/>
    <x v="1"/>
    <s v="20"/>
    <s v="103"/>
    <s v="F"/>
    <n v="180"/>
    <s v="No Limits Pizza &amp; Pool"/>
    <s v="111 E. Main, Rose City MI 48654 US, Rose City MI 48654 US"/>
    <n v="2.4910429069795299"/>
    <s v="-1221"/>
    <s v="7"/>
    <d v="1899-12-30T08:00:07"/>
    <d v="1899-12-30T08:08:49"/>
    <n v="0"/>
    <n v="6.5766666666666671"/>
    <s v="-84.115675"/>
    <s v="44.421717"/>
    <n v="1.91361312088975"/>
    <n v="1710.84"/>
    <n v="0"/>
    <n v="0"/>
    <n v="0"/>
    <n v="0"/>
    <n v="181"/>
    <s v="103_Week2_Friday"/>
    <n v="31.978400000000001"/>
    <n v="31.718399999999999"/>
    <n v="36.063800000000001"/>
    <n v="33.4621"/>
    <n v="37.75"/>
    <s v="105_Tuesday"/>
    <s v="105_Week2_Tuesday"/>
    <n v="1"/>
    <n v="0"/>
    <n v="33.922499999999999"/>
    <n v="35.611199999999997"/>
    <s v="Yes"/>
    <s v="NO"/>
    <s v="MTWRF"/>
    <s v="Yes"/>
    <s v="Yes"/>
    <s v="Y"/>
    <s v="N"/>
    <n v="0"/>
    <n v="7.9946000000000002"/>
    <n v="7.9295999999999998"/>
    <n v="9.0159500000000001"/>
    <n v="8.3655249999999999"/>
  </r>
  <r>
    <s v="2495"/>
    <s v="71087"/>
    <s v="0"/>
    <x v="0"/>
    <x v="1"/>
    <x v="1"/>
    <s v="40"/>
    <s v="101"/>
    <s v="M"/>
    <n v="0"/>
    <s v="NORTHSPORT PHYSICAL TERAPY"/>
    <s v="1622 DICKERSON RD., GAYLORD MI 49735 US, GAYLORD MI 49735 US"/>
    <n v="1.2125518427336599"/>
    <s v="-28"/>
    <s v="5"/>
    <d v="1899-12-30T15:39:25"/>
    <d v="1899-12-30T15:46:21"/>
    <n v="0"/>
    <n v="7.5333333333333332"/>
    <s v="-84.688438"/>
    <s v="45.009033"/>
    <n v="0.662639485350489"/>
    <n v="1814.58"/>
    <n v="0"/>
    <n v="0"/>
    <n v="0"/>
    <n v="0"/>
    <n v="1"/>
    <s v="101_Week1_Monday"/>
    <n v="57.694400000000002"/>
    <n v="65.446600000000004"/>
    <n v="61.528500000000001"/>
    <n v="69.7928"/>
    <n v="33.06"/>
    <s v="103_Tuesday"/>
    <s v="103_Week1_Tuesday"/>
    <n v="1"/>
    <n v="0"/>
    <n v="29.7"/>
    <n v="31.19"/>
    <s v="Yes"/>
    <s v="NO"/>
    <s v="MTWRF"/>
    <s v="Yes"/>
    <s v="Yes"/>
    <s v="Y"/>
    <s v="Y"/>
    <n v="0"/>
    <n v="14.4236"/>
    <n v="16.361650000000001"/>
    <n v="15.382125"/>
    <n v="17.4482"/>
  </r>
  <r>
    <s v="14509"/>
    <s v="73393"/>
    <s v="1"/>
    <x v="0"/>
    <x v="0"/>
    <x v="1"/>
    <s v="50"/>
    <s v="105"/>
    <s v="W"/>
    <n v="55"/>
    <s v="SCHULZE, OSWALD, MILLER &amp; EDWA"/>
    <s v="103 E. MAIL STREET, ROSE CITY MI 48654 US, ROSE CITY MI 48654 US"/>
    <n v="0.149325938748817"/>
    <s v="-1059"/>
    <s v="1"/>
    <d v="1899-12-30T08:00:04"/>
    <d v="1899-12-30T08:04:50"/>
    <n v="0"/>
    <n v="4.7666666666666666"/>
    <s v="-84.1160447"/>
    <s v="44.421628"/>
    <n v="2.41285469801941E-2"/>
    <n v="582.35"/>
    <n v="0"/>
    <n v="0"/>
    <n v="0"/>
    <n v="0"/>
    <n v="56"/>
    <s v="105_Week1_Wednesday"/>
    <n v="43.43"/>
    <n v="44.75"/>
    <n v="46.1"/>
    <n v="46.55"/>
    <n v="12.34"/>
    <s v="105_Tuesday"/>
    <s v="105_Week1_Tuesday"/>
    <n v="1"/>
    <n v="0"/>
    <n v="11.1875"/>
    <n v="11.637499999999999"/>
    <s v="Yes"/>
    <s v="NO"/>
    <s v="MTWRF"/>
    <s v="No"/>
    <s v="Yes"/>
    <s v="Y"/>
    <s v="N"/>
    <n v="0"/>
    <n v="10.8575"/>
    <n v="11.1875"/>
    <n v="11.525"/>
    <n v="11.637499999999999"/>
  </r>
  <r>
    <s v="14780"/>
    <s v="73536"/>
    <s v="0"/>
    <x v="0"/>
    <x v="1"/>
    <x v="1"/>
    <s v="50"/>
    <s v="101"/>
    <s v="M"/>
    <n v="0"/>
    <s v="VALLEY TRUCK PARTS"/>
    <s v="2483 DICKERSON RD, GAYLORD MI 49735 US, GAYLORD MI 49735 US"/>
    <n v="1.72751735695965"/>
    <s v="-29"/>
    <s v="7"/>
    <d v="1899-12-30T15:48:05"/>
    <d v="1899-12-30T15:55:53"/>
    <n v="0"/>
    <n v="8.3083333333333336"/>
    <s v="-84.686926"/>
    <s v="44.996759"/>
    <n v="0.84686739461118898"/>
    <n v="2422"/>
    <n v="11"/>
    <n v="0.81666666666666698"/>
    <n v="5"/>
    <n v="60"/>
    <n v="1"/>
    <s v="101_Week1_Monday"/>
    <n v="49.37"/>
    <n v="63.569200000000002"/>
    <n v="63.972999999999999"/>
    <n v="60.976900000000001"/>
    <n v="66.69"/>
    <s v="103_Tuesday"/>
    <s v="103_Week1_Tuesday"/>
    <n v="1"/>
    <n v="60"/>
    <n v="67.674999999999997"/>
    <n v="58.05"/>
    <s v="Yes"/>
    <s v="NO"/>
    <s v="MTWRF"/>
    <s v="Yes"/>
    <s v="Yes"/>
    <s v="Y"/>
    <s v="Y"/>
    <n v="60"/>
    <n v="12.342499999999999"/>
    <n v="15.892300000000001"/>
    <n v="15.99325"/>
    <n v="15.244225"/>
  </r>
  <r>
    <s v="14044"/>
    <s v="73506"/>
    <s v="0"/>
    <x v="0"/>
    <x v="3"/>
    <x v="3"/>
    <s v="80"/>
    <s v="101"/>
    <s v="F"/>
    <n v="25"/>
    <s v="B CUBED"/>
    <s v="666 MCKINLEY AVE, ALPENA MI 49707 US, ALPENA MI 49707 US"/>
    <n v="1.80264739379862"/>
    <s v="-677"/>
    <s v="7"/>
    <d v="1899-12-30T10:39:24"/>
    <d v="1899-12-30T10:47:36"/>
    <n v="0"/>
    <n v="15.243333333333334"/>
    <s v="-83.4491633"/>
    <s v="45.0669067"/>
    <n v="0.59362324477750195"/>
    <n v="9612.65"/>
    <n v="12"/>
    <n v="0.95555555555555605"/>
    <n v="14"/>
    <n v="269"/>
    <n v="26"/>
    <s v="101_Week1_Friday"/>
    <n v="174.3246"/>
    <n v="201.8938"/>
    <n v="170.37569999999999"/>
    <n v="195.2764"/>
    <n v="200.34"/>
    <s v="101_Friday"/>
    <s v="101_Week1_Friday"/>
    <n v="1"/>
    <n v="270"/>
    <n v="181.405"/>
    <n v="175.10120000000001"/>
    <s v="No"/>
    <s v="NO"/>
    <s v="MTWRF"/>
    <s v="No"/>
    <s v="No"/>
    <s v="Y"/>
    <s v="N"/>
    <m/>
    <n v="43.581150000000001"/>
    <n v="50.47345"/>
    <n v="42.593924999999999"/>
    <n v="48.819099999999999"/>
  </r>
  <r>
    <s v="14790"/>
    <s v="73537"/>
    <s v="0"/>
    <x v="0"/>
    <x v="1"/>
    <x v="1"/>
    <s v="60"/>
    <s v="105"/>
    <s v="T"/>
    <n v="285"/>
    <s v="SWAMP II"/>
    <s v="6549 N OLD 27, FREDERIC MI 49733 US, FREDERIC MI 49733 US"/>
    <n v="17.224840135291299"/>
    <s v="-30"/>
    <s v="5"/>
    <d v="1899-12-30T16:13:06"/>
    <d v="1899-12-30T16:40:32"/>
    <n v="0"/>
    <n v="27.425000000000001"/>
    <s v="-84.755297"/>
    <s v="44.779558"/>
    <n v="18.4641638549707"/>
    <n v="1347.91"/>
    <n v="0"/>
    <n v="0"/>
    <n v="0"/>
    <n v="0"/>
    <n v="286"/>
    <s v="105_Week1_Tuesday"/>
    <n v="76.043999999999997"/>
    <n v="68.44"/>
    <n v="70.31"/>
    <n v="69.8"/>
    <n v="36.76"/>
    <s v="103_Tuesday"/>
    <s v="103_Week1_Tuesday"/>
    <n v="1"/>
    <n v="0"/>
    <n v="36.68"/>
    <n v="35.344999999999999"/>
    <s v="Yes"/>
    <s v="NO"/>
    <s v="MTWRF"/>
    <s v="Yes"/>
    <s v="No"/>
    <s v="Y"/>
    <s v="N"/>
    <n v="0"/>
    <n v="19.010999999999999"/>
    <n v="17.11"/>
    <n v="17.577500000000001"/>
    <n v="17.45"/>
  </r>
  <r>
    <s v="2094"/>
    <s v="70655"/>
    <s v="0"/>
    <x v="0"/>
    <x v="3"/>
    <x v="3"/>
    <s v="40"/>
    <s v="101"/>
    <s v="W"/>
    <n v="140"/>
    <s v="19th Hole"/>
    <s v="1081 U.S.23 North, Alpena MI 49707 US, Alpena MI 49707 US"/>
    <n v="2.0913374374703699"/>
    <s v="-673"/>
    <s v="5"/>
    <d v="1899-12-30T09:07:31"/>
    <d v="1899-12-30T09:33:54"/>
    <n v="0"/>
    <n v="20.766666666666666"/>
    <s v="-83.45743"/>
    <s v="45.086734"/>
    <n v="1.4736773246964501"/>
    <n v="940.16"/>
    <n v="0"/>
    <n v="0"/>
    <n v="0"/>
    <n v="0"/>
    <n v="141"/>
    <s v="101_Week1_Wednesday"/>
    <n v="39.944000000000003"/>
    <n v="41.881599999999999"/>
    <n v="49.0871"/>
    <n v="44.43"/>
    <n v="26.09"/>
    <s v="101_Friday"/>
    <s v="101_Week1_Friday"/>
    <n v="1"/>
    <n v="0"/>
    <n v="23.975000000000001"/>
    <n v="22.215"/>
    <s v="Yes"/>
    <s v="NO"/>
    <s v="MTWRF"/>
    <s v="No"/>
    <s v="Yes"/>
    <s v="Y"/>
    <s v="Y"/>
    <n v="0"/>
    <n v="9.9860000000000007"/>
    <n v="10.4704"/>
    <n v="12.271775"/>
    <n v="11.1075"/>
  </r>
  <r>
    <s v="10039"/>
    <s v="99031"/>
    <s v="110"/>
    <x v="0"/>
    <x v="1"/>
    <x v="1"/>
    <s v="70"/>
    <s v="105"/>
    <s v="T"/>
    <n v="280"/>
    <s v="BLARNEY WATERS"/>
    <s v="10703 OLD US 27 SOUTH, WATERS MI 49797 US, WATERS MI 49797 US"/>
    <n v="8.6784877798337394"/>
    <s v="-31"/>
    <s v="7"/>
    <d v="1899-12-30T16:49:12"/>
    <d v="1899-12-30T17:07:54"/>
    <n v="0"/>
    <n v="21.987500000000001"/>
    <s v="-84.6986903099133"/>
    <s v="44.8763149739182"/>
    <n v="7.8061546277293701"/>
    <n v="8279.56"/>
    <n v="0"/>
    <n v="0"/>
    <n v="0"/>
    <n v="0"/>
    <n v="281"/>
    <s v="105_Week1_Tuesday"/>
    <n v="155.42570000000001"/>
    <n v="121.0061"/>
    <n v="146.20529999999999"/>
    <n v="151.50380000000001"/>
    <n v="140.80000000000001"/>
    <s v="103_Tuesday"/>
    <s v="103_Week1_Tuesday"/>
    <n v="1"/>
    <n v="0"/>
    <n v="151.59119999999999"/>
    <n v="152.30869999999999"/>
    <s v="Yes"/>
    <s v="NO"/>
    <s v="MTWRF"/>
    <s v="Yes"/>
    <s v="No"/>
    <s v="Y"/>
    <s v="N"/>
    <n v="0"/>
    <n v="38.856425000000002"/>
    <n v="30.251525000000001"/>
    <n v="36.551324999999999"/>
    <n v="37.875950000000003"/>
  </r>
  <r>
    <s v="1979"/>
    <s v="70530"/>
    <s v="0"/>
    <x v="0"/>
    <x v="3"/>
    <x v="4"/>
    <s v="160"/>
    <s v="101"/>
    <s v="W"/>
    <n v="317"/>
    <s v="Big Boy Ripley"/>
    <s v="400 South Ripley, Alpena MI 49707 US, Alpena MI 49707 US"/>
    <n v="1.17276857959314"/>
    <s v="-664"/>
    <s v="7"/>
    <d v="1899-12-30T10:22:24"/>
    <d v="1899-12-30T10:42:21"/>
    <n v="0"/>
    <n v="23.05"/>
    <s v="-83.452781"/>
    <s v="45.048124"/>
    <n v="0.44947071804599698"/>
    <n v="5335.39"/>
    <n v="0"/>
    <n v="0"/>
    <n v="0"/>
    <n v="0"/>
    <n v="318"/>
    <s v="101_Week1_Wednesday"/>
    <n v="115.36660000000001"/>
    <n v="119.0921"/>
    <n v="128.02610000000001"/>
    <n v="131.8784"/>
    <n v="133.41"/>
    <s v="101_Thursday"/>
    <s v="101_Week1_Thursday"/>
    <n v="1"/>
    <n v="0"/>
    <n v="129.74369999999999"/>
    <n v="127.845"/>
    <s v="Yes"/>
    <s v="NO"/>
    <s v="MTWRF"/>
    <s v="No"/>
    <s v="Yes"/>
    <s v="Y"/>
    <s v="Y"/>
    <n v="0"/>
    <n v="28.841650000000001"/>
    <n v="29.773025000000001"/>
    <n v="32.006525000000003"/>
    <n v="32.9696"/>
  </r>
  <r>
    <s v="2455"/>
    <s v="71046"/>
    <s v="0"/>
    <x v="0"/>
    <x v="1"/>
    <x v="1"/>
    <s v="80"/>
    <s v="105"/>
    <s v="T"/>
    <n v="260"/>
    <s v="Michigan Spine &amp; Pain"/>
    <s v="5059 OLD US 27 SOUTH, Gaylord MI 49735 US, Gaylord MI 49735 US"/>
    <n v="7.0729034267649196"/>
    <s v="-32"/>
    <s v="7"/>
    <d v="1899-12-30T17:14:58"/>
    <d v="1899-12-30T17:20:47"/>
    <n v="0"/>
    <n v="7.3125"/>
    <s v="-84.68129"/>
    <s v="44.958252"/>
    <n v="5.7781470550901401"/>
    <n v="4422.43"/>
    <n v="0"/>
    <n v="0"/>
    <n v="0"/>
    <n v="0"/>
    <n v="261"/>
    <s v="105_Week1_Tuesday"/>
    <n v="81.822299999999998"/>
    <n v="83.588399999999993"/>
    <n v="89.472300000000004"/>
    <n v="91.315299999999993"/>
    <n v="96.35"/>
    <s v="103_Tuesday"/>
    <s v="103_Week1_Tuesday"/>
    <n v="1"/>
    <n v="0"/>
    <n v="86.478700000000003"/>
    <n v="90.894999999999996"/>
    <s v="Yes"/>
    <s v="NO"/>
    <s v="MTWRF"/>
    <s v="Yes"/>
    <s v="No"/>
    <s v="Y"/>
    <s v="N"/>
    <n v="0"/>
    <n v="20.455575"/>
    <n v="20.897099999999998"/>
    <n v="22.368075000000001"/>
    <n v="22.828824999999998"/>
  </r>
  <r>
    <s v="2046"/>
    <s v="70603"/>
    <s v="0"/>
    <x v="0"/>
    <x v="3"/>
    <x v="3"/>
    <s v="140"/>
    <s v="101"/>
    <s v="W"/>
    <n v="100"/>
    <s v="ALLEGRA PRINTING"/>
    <s v="829 W. Chisholm St., Alpena MI 49707 US, Alpena MI 49707 US"/>
    <n v="0.40798966347313098"/>
    <s v="-683"/>
    <s v="5"/>
    <d v="1899-12-30T11:35:03"/>
    <d v="1899-12-30T11:41:45"/>
    <n v="0"/>
    <n v="6.2416666666666671"/>
    <s v="-83.442205"/>
    <s v="45.070042"/>
    <n v="9.4730497800964097E-2"/>
    <n v="1224.1300000000001"/>
    <n v="0"/>
    <n v="0"/>
    <n v="0"/>
    <n v="0"/>
    <n v="101"/>
    <s v="101_Week1_Wednesday"/>
    <n v="47.768500000000003"/>
    <n v="46.59"/>
    <n v="46.702800000000003"/>
    <n v="48.465000000000003"/>
    <n v="25.69"/>
    <s v="101_Friday"/>
    <s v="101_Week1_Friday"/>
    <n v="1"/>
    <n v="0"/>
    <n v="23.295000000000002"/>
    <n v="24.232500000000002"/>
    <s v="Yes"/>
    <s v="NO"/>
    <s v="MTWRF"/>
    <s v="No"/>
    <s v="Yes"/>
    <s v="Y"/>
    <s v="Y"/>
    <n v="0"/>
    <n v="11.942125000000001"/>
    <n v="11.647500000000001"/>
    <n v="11.675700000000001"/>
    <n v="12.116250000000001"/>
  </r>
  <r>
    <s v="2511"/>
    <s v="71106"/>
    <s v="0"/>
    <x v="0"/>
    <x v="1"/>
    <x v="1"/>
    <s v="90"/>
    <s v="105"/>
    <s v="T"/>
    <n v="250"/>
    <s v="LAPPAN'S OF GAYLORD"/>
    <s v="4085 Old 27, Gaylord MI 49735 US, Gaylord MI 49735 US"/>
    <n v="1.1759535799668599"/>
    <s v="-33"/>
    <s v="7"/>
    <d v="1899-12-30T17:21:58"/>
    <d v="1899-12-30T17:34:40"/>
    <n v="0"/>
    <n v="12.691666666666666"/>
    <s v="-84.681199"/>
    <s v="44.971541"/>
    <n v="1.04826362157284"/>
    <n v="5618.52"/>
    <n v="23"/>
    <n v="0.79090909090909101"/>
    <n v="5"/>
    <n v="115"/>
    <n v="251"/>
    <s v="105_Week1_Tuesday"/>
    <n v="110.0692"/>
    <n v="99.542100000000005"/>
    <n v="108.2261"/>
    <n v="119.3246"/>
    <n v="115.42"/>
    <s v="103_Tuesday"/>
    <s v="103_Week1_Tuesday"/>
    <n v="1"/>
    <n v="110"/>
    <n v="107.2162"/>
    <n v="120.9237"/>
    <s v="Yes"/>
    <s v="NO"/>
    <s v="MTWRF"/>
    <s v="Yes"/>
    <s v="No"/>
    <s v="Y"/>
    <s v="N"/>
    <n v="110"/>
    <n v="27.517299999999999"/>
    <n v="24.885525000000001"/>
    <n v="27.056525000000001"/>
    <n v="29.831150000000001"/>
  </r>
  <r>
    <s v="2511"/>
    <s v="71106"/>
    <s v="0"/>
    <x v="1"/>
    <x v="1"/>
    <x v="1"/>
    <s v="60"/>
    <s v="105"/>
    <s v="T"/>
    <n v="250"/>
    <s v="LAPPAN'S OF GAYLORD"/>
    <s v="4085 Old 27, Gaylord MI 49735 US, Gaylord MI 49735 US"/>
    <n v="1.1860772234685399"/>
    <s v="-173"/>
    <s v="7"/>
    <d v="1899-12-30T08:59:43"/>
    <d v="1899-12-30T09:12:25"/>
    <n v="0"/>
    <n v="12.691666666666666"/>
    <s v="-84.681199"/>
    <s v="44.971541"/>
    <n v="1.04826362157285"/>
    <n v="5618.52"/>
    <n v="23"/>
    <n v="0.79090909090909101"/>
    <n v="5"/>
    <n v="115"/>
    <n v="251"/>
    <s v="105_Week2_Tuesday"/>
    <n v="110.0692"/>
    <n v="99.542100000000005"/>
    <n v="108.2261"/>
    <n v="119.3246"/>
    <n v="115.42"/>
    <s v="103_Tuesday"/>
    <s v="103_Week2_Tuesday"/>
    <n v="1"/>
    <n v="110"/>
    <n v="107.2162"/>
    <n v="120.9237"/>
    <s v="Yes"/>
    <s v="NO"/>
    <s v="MTWRF"/>
    <s v="Yes"/>
    <s v="No"/>
    <s v="Y"/>
    <s v="N"/>
    <n v="110"/>
    <n v="27.517299999999999"/>
    <n v="24.885525000000001"/>
    <n v="27.056525000000001"/>
    <n v="29.831150000000001"/>
  </r>
  <r>
    <s v="13595"/>
    <s v="99103"/>
    <s v="6"/>
    <x v="0"/>
    <x v="3"/>
    <x v="3"/>
    <s v="110"/>
    <s v="101"/>
    <s v="F"/>
    <n v="232"/>
    <s v="ADMIRAL #5866"/>
    <s v="906 W WASHINGTON AVE, ALPENA MI 49707 US, ALPENA MI 49707 US"/>
    <n v="0.56166031981194897"/>
    <s v="-680"/>
    <s v="7"/>
    <d v="1899-12-30T11:06:16"/>
    <d v="1899-12-30T11:13:01"/>
    <n v="0"/>
    <n v="7.43"/>
    <s v="-83.452418"/>
    <s v="45.06144"/>
    <n v="9.0561673662115594E-2"/>
    <n v="1194.67"/>
    <n v="0"/>
    <n v="0"/>
    <n v="0"/>
    <n v="0"/>
    <n v="233"/>
    <s v="101_Week1_Friday"/>
    <n v="24.03"/>
    <n v="24.479199999999999"/>
    <n v="22.0061"/>
    <n v="22.1021"/>
    <n v="23.46"/>
    <s v="101_Friday"/>
    <s v="101_Week1_Friday"/>
    <n v="1"/>
    <n v="0"/>
    <n v="22.914999999999999"/>
    <n v="22.0975"/>
    <s v="No"/>
    <s v="NO"/>
    <s v="MTWRF"/>
    <s v="No"/>
    <s v="No"/>
    <s v="Y"/>
    <s v="N"/>
    <m/>
    <n v="6.0075000000000003"/>
    <n v="6.1197999999999997"/>
    <n v="5.501525"/>
    <n v="5.525525"/>
  </r>
  <r>
    <s v="8531"/>
    <s v="99031"/>
    <s v="58"/>
    <x v="0"/>
    <x v="1"/>
    <x v="1"/>
    <s v="100"/>
    <s v="101"/>
    <s v="M"/>
    <n v="0"/>
    <s v="BLARNEY CASTLE #484"/>
    <s v="2778 OLD 27 SOUTH, GAYLORD MI 49734 US, GAYLORD MI 49734 US"/>
    <n v="1.7896505428824401"/>
    <s v="-34"/>
    <s v="7"/>
    <d v="1899-12-30T17:36:27"/>
    <d v="1899-12-30T17:51:51"/>
    <n v="0"/>
    <n v="14.558333333333334"/>
    <s v="-84.6769707308092"/>
    <s v="44.9888972510964"/>
    <n v="1.3356984695536001"/>
    <n v="3163.31"/>
    <n v="0"/>
    <n v="0"/>
    <n v="0"/>
    <n v="0"/>
    <n v="1"/>
    <s v="101_Week1_Monday"/>
    <n v="63.223500000000001"/>
    <n v="44.1357"/>
    <n v="50.084600000000002"/>
    <n v="51.23"/>
    <n v="44.66"/>
    <s v="103_Tuesday"/>
    <s v="103_Week1_Tuesday"/>
    <n v="1"/>
    <n v="0"/>
    <n v="54.011200000000002"/>
    <n v="48.956200000000003"/>
    <s v="Yes"/>
    <s v="NO"/>
    <s v="MTWRF"/>
    <s v="Yes"/>
    <s v="Yes"/>
    <s v="Y"/>
    <s v="Y"/>
    <n v="0"/>
    <n v="15.805875"/>
    <n v="11.033925"/>
    <n v="12.52115"/>
    <n v="12.807499999999999"/>
  </r>
  <r>
    <s v="8531"/>
    <s v="99031"/>
    <s v="58"/>
    <x v="1"/>
    <x v="1"/>
    <x v="1"/>
    <s v="70"/>
    <s v="101"/>
    <s v="M"/>
    <n v="0"/>
    <s v="BLARNEY CASTLE #484"/>
    <s v="2778 OLD 27 SOUTH, GAYLORD MI 49734 US, GAYLORD MI 49734 US"/>
    <n v="1.7614503433814499"/>
    <s v="-174"/>
    <s v="7"/>
    <d v="1899-12-30T09:14:11"/>
    <d v="1899-12-30T09:29:35"/>
    <n v="0"/>
    <n v="14.558333333333334"/>
    <s v="-84.6769707308092"/>
    <s v="44.9888972510964"/>
    <n v="1.3356984695535801"/>
    <n v="3163.31"/>
    <n v="0"/>
    <n v="0"/>
    <n v="0"/>
    <n v="0"/>
    <n v="1"/>
    <s v="101_Week2_Monday"/>
    <n v="63.223500000000001"/>
    <n v="44.1357"/>
    <n v="50.084600000000002"/>
    <n v="51.23"/>
    <n v="44.66"/>
    <s v="103_Tuesday"/>
    <s v="103_Week2_Tuesday"/>
    <n v="1"/>
    <n v="0"/>
    <n v="54.011200000000002"/>
    <n v="48.956200000000003"/>
    <s v="Yes"/>
    <s v="NO"/>
    <s v="MTWRF"/>
    <s v="Yes"/>
    <s v="Yes"/>
    <s v="Y"/>
    <s v="Y"/>
    <n v="0"/>
    <n v="15.805875"/>
    <n v="11.033925"/>
    <n v="12.52115"/>
    <n v="12.807499999999999"/>
  </r>
  <r>
    <s v="1984"/>
    <s v="70535"/>
    <s v="0"/>
    <x v="0"/>
    <x v="3"/>
    <x v="3"/>
    <s v="90"/>
    <s v="101"/>
    <s v="W"/>
    <n v="260"/>
    <s v="Alpena Beverage"/>
    <s v="1313 Kline Rd., Alpena MI 49707 US, Alpena MI 49707 US"/>
    <n v="5.7034860548731698"/>
    <s v="-678"/>
    <s v="1"/>
    <d v="1899-12-30T10:53:18"/>
    <d v="1899-12-30T10:56:48"/>
    <n v="0"/>
    <n v="3.5"/>
    <s v="-83.483739"/>
    <s v="45.059812"/>
    <n v="2.2185569241724798"/>
    <n v="459.32"/>
    <n v="0"/>
    <n v="0"/>
    <n v="0"/>
    <n v="0"/>
    <n v="261"/>
    <s v="101_Week1_Wednesday"/>
    <n v="35"/>
    <n v="35"/>
    <n v="35"/>
    <n v="35"/>
    <n v="9.2799999999999994"/>
    <s v="101_Friday"/>
    <s v="101_Week1_Friday"/>
    <n v="1"/>
    <n v="0"/>
    <n v="8.75"/>
    <n v="8.75"/>
    <s v="Yes"/>
    <s v="NO"/>
    <s v="MTWRF"/>
    <s v="No"/>
    <s v="Yes"/>
    <s v="Y"/>
    <s v="Y"/>
    <n v="0"/>
    <n v="8.75"/>
    <n v="8.75"/>
    <n v="8.75"/>
    <n v="8.75"/>
  </r>
  <r>
    <s v="2528"/>
    <s v="99058"/>
    <s v="14"/>
    <x v="0"/>
    <x v="1"/>
    <x v="1"/>
    <s v="110"/>
    <s v="101"/>
    <s v="M"/>
    <n v="0"/>
    <s v="Forwards - Gaylord South 144"/>
    <s v="2870 S. Ostego Ave. P.O. Box 1457, Gaylord MI 4973 P.O. Box 1457, Gaylord MI 49735 US"/>
    <n v="0.22897979157971801"/>
    <s v="-35"/>
    <s v="7"/>
    <d v="1899-12-30T17:52:04"/>
    <d v="1899-12-30T18:12:53"/>
    <n v="0"/>
    <n v="20.775000000000002"/>
    <s v="-84.677631"/>
    <s v="44.99067"/>
    <n v="0.123989750481732"/>
    <n v="1995.38"/>
    <n v="0"/>
    <n v="0"/>
    <n v="0"/>
    <n v="0"/>
    <n v="1"/>
    <s v="101_Week1_Monday"/>
    <n v="43.072299999999998"/>
    <n v="35.08"/>
    <n v="35.08"/>
    <n v="35.316899999999997"/>
    <n v="35.47"/>
    <s v="103_Tuesday"/>
    <s v="103_Week1_Tuesday"/>
    <n v="1"/>
    <n v="0"/>
    <n v="35.08"/>
    <n v="35.08"/>
    <s v="Yes"/>
    <s v="NO"/>
    <s v="MTWRF"/>
    <s v="Yes"/>
    <s v="Yes"/>
    <s v="Y"/>
    <s v="Y"/>
    <n v="0"/>
    <n v="10.768075"/>
    <n v="8.77"/>
    <n v="8.77"/>
    <n v="8.8292249999999992"/>
  </r>
  <r>
    <s v="2528"/>
    <s v="99058"/>
    <s v="14"/>
    <x v="1"/>
    <x v="1"/>
    <x v="1"/>
    <s v="80"/>
    <s v="101"/>
    <s v="M"/>
    <n v="0"/>
    <s v="Forwards - Gaylord South 144"/>
    <s v="2870 S. Ostego Ave. P.O. Box 1457, Gaylord MI 4973 P.O. Box 1457, Gaylord MI 49735 US"/>
    <n v="0.229437195246561"/>
    <s v="-175"/>
    <s v="7"/>
    <d v="1899-12-30T09:29:48"/>
    <d v="1899-12-30T09:50:37"/>
    <n v="0"/>
    <n v="20.775000000000002"/>
    <s v="-84.677631"/>
    <s v="44.99067"/>
    <n v="0.123989750481732"/>
    <n v="1995.38"/>
    <n v="0"/>
    <n v="0"/>
    <n v="0"/>
    <n v="0"/>
    <n v="1"/>
    <s v="101_Week2_Monday"/>
    <n v="43.072299999999998"/>
    <n v="35.08"/>
    <n v="35.08"/>
    <n v="35.316899999999997"/>
    <n v="35.47"/>
    <s v="103_Tuesday"/>
    <s v="103_Week2_Tuesday"/>
    <n v="1"/>
    <n v="0"/>
    <n v="35.08"/>
    <n v="35.08"/>
    <s v="Yes"/>
    <s v="NO"/>
    <s v="MTWRF"/>
    <s v="Yes"/>
    <s v="Yes"/>
    <s v="Y"/>
    <s v="Y"/>
    <n v="0"/>
    <n v="10.768075"/>
    <n v="8.77"/>
    <n v="8.77"/>
    <n v="8.8292249999999992"/>
  </r>
  <r>
    <s v="2054"/>
    <s v="70611"/>
    <s v="0"/>
    <x v="0"/>
    <x v="3"/>
    <x v="4"/>
    <s v="150"/>
    <s v="101"/>
    <s v="F"/>
    <n v="130"/>
    <s v="Birchwood Meadows"/>
    <s v="2550 E. Grant St., Alpena MI 49707 US, Alpena MI 49707 US"/>
    <n v="1.4029660331232201"/>
    <s v="-663"/>
    <s v="5"/>
    <d v="1899-12-30T10:17:26"/>
    <d v="1899-12-30T10:21:13"/>
    <n v="0"/>
    <n v="3.6583333333333332"/>
    <s v="-83.4595983"/>
    <s v="45.0464783"/>
    <n v="0.77043367650255801"/>
    <n v="986.79"/>
    <n v="0"/>
    <n v="0"/>
    <n v="0"/>
    <n v="0"/>
    <n v="131"/>
    <s v="101_Week1_Friday"/>
    <n v="40.74"/>
    <n v="37.46"/>
    <n v="35"/>
    <n v="35"/>
    <n v="18.55"/>
    <s v="101_Thursday"/>
    <s v="101_Week1_Thursday"/>
    <n v="1"/>
    <n v="0"/>
    <n v="17.5"/>
    <n v="17.5"/>
    <s v="Yes"/>
    <s v="NO"/>
    <s v="MTWRF"/>
    <s v="No"/>
    <s v="Yes"/>
    <s v="Y"/>
    <s v="N"/>
    <n v="0"/>
    <n v="10.185"/>
    <n v="9.3650000000000002"/>
    <n v="8.75"/>
    <n v="8.75"/>
  </r>
  <r>
    <s v="2849"/>
    <s v="99058"/>
    <s v="36"/>
    <x v="0"/>
    <x v="1"/>
    <x v="1"/>
    <s v="120"/>
    <s v="101"/>
    <s v="M"/>
    <n v="0"/>
    <s v="FORWARDS/SUBWAY-308"/>
    <s v="2859 S OTSEGO AVE, GAYLORD MI 49735 US, GAYLORD MI 49735 US"/>
    <n v="0.51318286895639198"/>
    <s v="-36"/>
    <s v="7"/>
    <d v="1899-12-30T18:13:24"/>
    <d v="1899-12-30T18:13:42"/>
    <n v="0"/>
    <n v="0.22500000000000001"/>
    <s v="-84.67626"/>
    <s v="44.990319"/>
    <n v="0.112779438313693"/>
    <n v="849.53"/>
    <n v="0"/>
    <n v="0"/>
    <n v="0"/>
    <n v="0"/>
    <n v="1"/>
    <s v="101_Week1_Monday"/>
    <n v="17.3507"/>
    <n v="15.42"/>
    <n v="15.42"/>
    <n v="15.42"/>
    <n v="15.62"/>
    <s v="103_Tuesday"/>
    <s v="103_Week1_Tuesday"/>
    <n v="1"/>
    <n v="0"/>
    <n v="15.42"/>
    <n v="15.42"/>
    <s v="Yes"/>
    <s v="NO"/>
    <s v="MTWRF"/>
    <s v="Yes"/>
    <s v="Yes"/>
    <s v="Y"/>
    <s v="Y"/>
    <n v="0"/>
    <n v="4.3376749999999999"/>
    <n v="3.855"/>
    <n v="3.855"/>
    <n v="3.855"/>
  </r>
  <r>
    <s v="2849"/>
    <s v="99058"/>
    <s v="36"/>
    <x v="1"/>
    <x v="1"/>
    <x v="1"/>
    <s v="90"/>
    <s v="101"/>
    <s v="M"/>
    <n v="0"/>
    <s v="FORWARDS/SUBWAY-308"/>
    <s v="2859 S OTSEGO AVE, GAYLORD MI 49735 US, GAYLORD MI 49735 US"/>
    <n v="0.50764732760930498"/>
    <s v="-176"/>
    <s v="7"/>
    <d v="1899-12-30T09:51:07"/>
    <d v="1899-12-30T09:51:25"/>
    <n v="0"/>
    <n v="0.22500000000000001"/>
    <s v="-84.67626"/>
    <s v="44.990319"/>
    <n v="0.112779438313693"/>
    <n v="849.53"/>
    <n v="0"/>
    <n v="0"/>
    <n v="0"/>
    <n v="0"/>
    <n v="1"/>
    <s v="101_Week2_Monday"/>
    <n v="17.3507"/>
    <n v="15.42"/>
    <n v="15.42"/>
    <n v="15.42"/>
    <n v="15.62"/>
    <s v="103_Tuesday"/>
    <s v="103_Week2_Tuesday"/>
    <n v="1"/>
    <n v="0"/>
    <n v="15.42"/>
    <n v="15.42"/>
    <s v="Yes"/>
    <s v="NO"/>
    <s v="MTWRF"/>
    <s v="Yes"/>
    <s v="Yes"/>
    <s v="Y"/>
    <s v="Y"/>
    <n v="0"/>
    <n v="4.3376749999999999"/>
    <n v="3.855"/>
    <n v="3.855"/>
    <n v="3.855"/>
  </r>
  <r>
    <s v="13587"/>
    <s v="73498"/>
    <s v="0"/>
    <x v="0"/>
    <x v="3"/>
    <x v="2"/>
    <s v="310"/>
    <s v="105"/>
    <s v="R"/>
    <n v="280"/>
    <s v="ALCONA BREW HAUS"/>
    <s v="676 N. US-23, HARRISVILLE MI 48740 US, HARRISVILLE MI 48740 US"/>
    <n v="0"/>
    <s v="-643"/>
    <s v="7"/>
    <d v="1899-12-30T14:49:23"/>
    <d v="1899-12-30T14:57:16"/>
    <n v="0"/>
    <n v="9.0400000000000009"/>
    <s v="-83.290475"/>
    <s v="44.675762"/>
    <m/>
    <n v="4361.42"/>
    <n v="0"/>
    <n v="0"/>
    <n v="0"/>
    <n v="0"/>
    <n v="281"/>
    <s v="105_Week1_Thursday"/>
    <n v="69.52"/>
    <n v="78.889200000000002"/>
    <n v="98.940700000000007"/>
    <n v="98.877600000000001"/>
    <n v="109.98"/>
    <s v="101_Wednesday"/>
    <s v="101_Week1_Wednesday"/>
    <n v="2"/>
    <n v="0"/>
    <n v="45.503100000000003"/>
    <n v="50.154350000000001"/>
    <s v="Yes"/>
    <s v="NO"/>
    <s v="WRF"/>
    <s v="Yes"/>
    <s v="Yes"/>
    <s v="Y"/>
    <s v="N"/>
    <n v="0"/>
    <n v="17.38"/>
    <n v="19.722300000000001"/>
    <n v="24.735175000000002"/>
    <n v="24.7194"/>
  </r>
  <r>
    <s v="13587"/>
    <s v="73498"/>
    <s v="0"/>
    <x v="0"/>
    <x v="3"/>
    <x v="2"/>
    <s v="300"/>
    <s v="105"/>
    <s v="R"/>
    <n v="280"/>
    <s v="ALCONA BREW HAUS"/>
    <s v="676 N. US-23, HARRISVILLE MI 48740 US, HARRISVILLE MI 48740 US"/>
    <n v="1.8666382342318"/>
    <s v="-642"/>
    <s v="7"/>
    <d v="1899-12-30T14:41:29"/>
    <d v="1899-12-30T14:49:22"/>
    <n v="0"/>
    <n v="9.0400000000000009"/>
    <s v="-83.290475"/>
    <s v="44.675762"/>
    <n v="1.27592636749042"/>
    <n v="4361.42"/>
    <n v="0"/>
    <n v="0"/>
    <n v="0"/>
    <n v="0"/>
    <n v="281"/>
    <s v="105_Week1_Thursday"/>
    <n v="69.52"/>
    <n v="78.889200000000002"/>
    <n v="98.940700000000007"/>
    <n v="98.877600000000001"/>
    <n v="109.98"/>
    <s v="101_Wednesday"/>
    <s v="101_Week1_Wednesday"/>
    <n v="2"/>
    <n v="0"/>
    <n v="45.503100000000003"/>
    <n v="50.154350000000001"/>
    <s v="Yes"/>
    <s v="NO"/>
    <s v="WRF"/>
    <s v="Yes"/>
    <s v="Yes"/>
    <s v="Y"/>
    <s v="N"/>
    <n v="0"/>
    <n v="17.38"/>
    <n v="19.722300000000001"/>
    <n v="24.735175000000002"/>
    <n v="24.7194"/>
  </r>
  <r>
    <s v="11687"/>
    <s v="73437"/>
    <s v="0"/>
    <x v="0"/>
    <x v="1"/>
    <x v="1"/>
    <s v="130"/>
    <s v="105"/>
    <s v="T"/>
    <n v="210"/>
    <s v="JO JO'S MARKET"/>
    <s v="1459 S. OTSEGO AVE, GAYLORD MI 49735 US, GAYLORD MI 49735 US"/>
    <n v="3.0184931632406902"/>
    <s v="-37"/>
    <s v="3"/>
    <d v="1899-12-30T18:16:42"/>
    <d v="1899-12-30T18:26:22"/>
    <n v="0"/>
    <n v="3.9666666666666668"/>
    <s v="-84.676447"/>
    <s v="45.010424"/>
    <n v="1.44633248799047"/>
    <n v="796.88"/>
    <n v="0"/>
    <n v="0"/>
    <n v="0"/>
    <n v="0"/>
    <n v="211"/>
    <s v="105_Week1_Tuesday"/>
    <n v="60.53"/>
    <n v="60.53"/>
    <n v="62.75"/>
    <n v="63.86"/>
    <n v="16.920000000000002"/>
    <s v="103_Tuesday"/>
    <s v="103_Week1_Tuesday"/>
    <n v="1"/>
    <n v="0"/>
    <n v="15.1325"/>
    <n v="15.965"/>
    <s v="Yes"/>
    <s v="NO"/>
    <s v="MTWRF"/>
    <s v="Yes"/>
    <s v="No"/>
    <s v="Y"/>
    <s v="N"/>
    <n v="0"/>
    <n v="15.1325"/>
    <n v="15.1325"/>
    <n v="15.6875"/>
    <n v="15.965"/>
  </r>
  <r>
    <s v="2877"/>
    <s v="73045"/>
    <s v="0"/>
    <x v="0"/>
    <x v="1"/>
    <x v="1"/>
    <s v="140"/>
    <s v="105"/>
    <s v="T"/>
    <n v="180"/>
    <s v="ZIP'S HARLEY DAVIDSON"/>
    <s v="980 S. WISCONSIN AVE., GAYLORD MI 49735 US, GAYLORD MI 49735 US"/>
    <n v="2.8000139965988602"/>
    <s v="-38"/>
    <s v="7"/>
    <d v="1899-12-30T18:29:10"/>
    <d v="1899-12-30T18:39:53"/>
    <n v="0"/>
    <n v="8.0875000000000004"/>
    <s v="-84.682025"/>
    <s v="45.016724"/>
    <n v="0.92910729337341802"/>
    <n v="7089.49"/>
    <n v="7"/>
    <n v="0.88709677419354804"/>
    <n v="3"/>
    <n v="69"/>
    <n v="181"/>
    <s v="105_Week1_Tuesday"/>
    <n v="129.36000000000001"/>
    <n v="129.2038"/>
    <n v="154.2423"/>
    <n v="132.21"/>
    <n v="165.52"/>
    <s v="103_Tuesday"/>
    <s v="103_Week1_Tuesday"/>
    <n v="1"/>
    <n v="62"/>
    <n v="148.82"/>
    <n v="132.5737"/>
    <s v="Yes"/>
    <s v="NO"/>
    <s v="TWRF"/>
    <s v="Yes"/>
    <s v="No"/>
    <s v="Y"/>
    <s v="N"/>
    <n v="62"/>
    <n v="32.340000000000003"/>
    <n v="32.30095"/>
    <n v="38.560575"/>
    <n v="33.052500000000002"/>
  </r>
  <r>
    <s v="2877"/>
    <s v="73045"/>
    <s v="0"/>
    <x v="1"/>
    <x v="1"/>
    <x v="1"/>
    <s v="10"/>
    <s v="105"/>
    <s v="T"/>
    <n v="180"/>
    <s v="ZIP'S HARLEY DAVIDSON"/>
    <s v="980 S. WISCONSIN AVE., GAYLORD MI 49735 US, GAYLORD MI 49735 US"/>
    <n v="78.502166435564206"/>
    <s v="-168"/>
    <s v="7"/>
    <d v="1899-12-30T07:18:30"/>
    <d v="1899-12-30T07:29:13"/>
    <n v="0"/>
    <n v="8.0875000000000004"/>
    <s v="-84.682025"/>
    <s v="45.016724"/>
    <n v="72.134081689302604"/>
    <n v="7089.49"/>
    <n v="7"/>
    <n v="0.88709677419354804"/>
    <n v="3"/>
    <n v="69"/>
    <n v="181"/>
    <s v="105_Week2_Tuesday"/>
    <n v="129.36000000000001"/>
    <n v="129.2038"/>
    <n v="154.2423"/>
    <n v="132.21"/>
    <n v="165.52"/>
    <s v="103_Tuesday"/>
    <s v="103_Week2_Tuesday"/>
    <n v="1"/>
    <n v="62"/>
    <n v="148.82"/>
    <n v="132.5737"/>
    <s v="Yes"/>
    <s v="NO"/>
    <s v="TWRF"/>
    <s v="Yes"/>
    <s v="No"/>
    <s v="Y"/>
    <s v="N"/>
    <n v="62"/>
    <n v="32.340000000000003"/>
    <n v="32.30095"/>
    <n v="38.560575"/>
    <n v="33.052500000000002"/>
  </r>
  <r>
    <s v="2460"/>
    <s v="73063"/>
    <s v="2"/>
    <x v="0"/>
    <x v="3"/>
    <x v="2"/>
    <s v="290"/>
    <s v="105"/>
    <s v="F"/>
    <n v="315"/>
    <s v="Alcona Health Center - Harrisv"/>
    <s v="205 North State Street P.O. Box 130, Harrisville M P.O. Box 130, Harrisville MI 48740 US"/>
    <n v="0"/>
    <s v="-641"/>
    <s v="7"/>
    <d v="1899-12-30T14:33:33"/>
    <d v="1899-12-30T14:39:37"/>
    <n v="0"/>
    <n v="6.1633333333333331"/>
    <s v="-83.294992"/>
    <s v="44.657998"/>
    <m/>
    <n v="1571.48"/>
    <n v="0"/>
    <n v="0"/>
    <n v="0"/>
    <n v="0"/>
    <n v="316"/>
    <s v="105_Week1_Friday"/>
    <n v="29.5869"/>
    <n v="30.21"/>
    <n v="30.960699999999999"/>
    <n v="31.404199999999999"/>
    <n v="31.43"/>
    <s v="101_Wednesday"/>
    <s v="101_Week1_Wednesday"/>
    <n v="2"/>
    <n v="0"/>
    <n v="15.105"/>
    <n v="15.703749999999999"/>
    <s v="Yes"/>
    <s v="NO"/>
    <s v="MTWRF"/>
    <s v="Yes"/>
    <s v="Yes"/>
    <s v="Y"/>
    <s v="N"/>
    <n v="0"/>
    <n v="7.396725"/>
    <n v="7.5525000000000002"/>
    <n v="7.7401749999999998"/>
    <n v="7.8510499999999999"/>
  </r>
  <r>
    <s v="2460"/>
    <s v="73063"/>
    <s v="2"/>
    <x v="0"/>
    <x v="3"/>
    <x v="2"/>
    <s v="280"/>
    <s v="105"/>
    <s v="F"/>
    <n v="315"/>
    <s v="Alcona Health Center - Harrisv"/>
    <s v="205 North State Street P.O. Box 130, Harrisville M P.O. Box 130, Harrisville MI 48740 US"/>
    <n v="15.1592861574188"/>
    <s v="-640"/>
    <s v="7"/>
    <d v="1899-12-30T14:27:29"/>
    <d v="1899-12-30T14:33:33"/>
    <n v="0"/>
    <n v="6.1633333333333331"/>
    <s v="-83.294992"/>
    <s v="44.657998"/>
    <n v="13.332983820781401"/>
    <n v="1571.48"/>
    <n v="0"/>
    <n v="0"/>
    <n v="0"/>
    <n v="0"/>
    <n v="316"/>
    <s v="105_Week1_Friday"/>
    <n v="29.5869"/>
    <n v="30.21"/>
    <n v="30.960699999999999"/>
    <n v="31.404199999999999"/>
    <n v="31.43"/>
    <s v="101_Wednesday"/>
    <s v="101_Week1_Wednesday"/>
    <n v="2"/>
    <n v="0"/>
    <n v="15.105"/>
    <n v="15.703749999999999"/>
    <s v="Yes"/>
    <s v="NO"/>
    <s v="MTWRF"/>
    <s v="Yes"/>
    <s v="Yes"/>
    <s v="Y"/>
    <s v="N"/>
    <n v="0"/>
    <n v="7.396725"/>
    <n v="7.5525000000000002"/>
    <n v="7.7401749999999998"/>
    <n v="7.8510499999999999"/>
  </r>
  <r>
    <s v="2501"/>
    <s v="71094"/>
    <s v="0"/>
    <x v="0"/>
    <x v="1"/>
    <x v="1"/>
    <s v="150"/>
    <s v="101"/>
    <s v="M"/>
    <n v="0"/>
    <s v="MDOT-Gaylord"/>
    <s v="1088 M-32 East, Gaylord MI 49735 US, Gaylord MI 49735 US"/>
    <n v="5.1030294677169703"/>
    <s v="-39"/>
    <s v="6"/>
    <d v="1899-12-30T18:45:00"/>
    <d v="1899-12-30T18:52:23"/>
    <n v="0"/>
    <n v="9.4583333333333339"/>
    <s v="-84.6456157"/>
    <s v="45.026336"/>
    <n v="2.4895667904000098"/>
    <n v="1619.28"/>
    <n v="0"/>
    <n v="0"/>
    <n v="0"/>
    <n v="0"/>
    <n v="1"/>
    <s v="101_Week1_Monday"/>
    <n v="61.71"/>
    <n v="61.71"/>
    <n v="63.3566"/>
    <n v="64.180000000000007"/>
    <n v="32.090000000000003"/>
    <s v="103_Tuesday"/>
    <s v="103_Week1_Tuesday"/>
    <n v="1"/>
    <n v="0"/>
    <n v="30.855"/>
    <n v="32.090000000000003"/>
    <s v="Yes"/>
    <s v="NO"/>
    <s v="MTWRF"/>
    <s v="Yes"/>
    <s v="Yes"/>
    <s v="Y"/>
    <s v="Y"/>
    <n v="0"/>
    <n v="15.4275"/>
    <n v="15.4275"/>
    <n v="15.83915"/>
    <n v="16.045000000000002"/>
  </r>
  <r>
    <s v="8530"/>
    <s v="99031"/>
    <s v="57"/>
    <x v="0"/>
    <x v="3"/>
    <x v="4"/>
    <s v="30"/>
    <s v="101"/>
    <s v="T"/>
    <n v="5"/>
    <s v="BLARNEY CASTLE #736"/>
    <s v="11596 US 23 SO, OSSINEKE MI 49766 US, OSSINEKE MI 49766 US"/>
    <n v="11.236061124192901"/>
    <s v="-651"/>
    <s v="7"/>
    <d v="1899-12-30T06:45:35"/>
    <d v="1899-12-30T07:04:20"/>
    <n v="0"/>
    <n v="20.491666666666667"/>
    <s v="-83.44357"/>
    <s v="44.908698"/>
    <n v="9.4916122698601306"/>
    <n v="5083.08"/>
    <n v="0"/>
    <n v="0"/>
    <n v="0"/>
    <n v="0"/>
    <n v="6"/>
    <s v="101_Week1_Tuesday"/>
    <n v="97.8476"/>
    <n v="81.032300000000006"/>
    <n v="84.766400000000004"/>
    <n v="107.2321"/>
    <n v="99.07"/>
    <s v="101_Thursday"/>
    <s v="101_Week1_Thursday"/>
    <n v="1"/>
    <n v="0"/>
    <n v="83.688699999999997"/>
    <n v="108.58750000000001"/>
    <s v="Yes"/>
    <s v="NO"/>
    <s v="MTWRF"/>
    <s v="No"/>
    <s v="Yes"/>
    <s v="Y"/>
    <s v="Y"/>
    <n v="0"/>
    <n v="24.4619"/>
    <n v="20.258075000000002"/>
    <n v="21.191600000000001"/>
    <n v="26.808025000000001"/>
  </r>
  <r>
    <s v="2520"/>
    <s v="71115"/>
    <s v="0"/>
    <x v="0"/>
    <x v="1"/>
    <x v="1"/>
    <s v="160"/>
    <s v="101"/>
    <s v="M"/>
    <n v="0"/>
    <s v="Earthworks Enterprises"/>
    <s v="5584 E. M-32, Gaylord MI 49735 US, Gaylord MI 49735 US"/>
    <n v="6.0894331849983701"/>
    <s v="-40"/>
    <s v="7"/>
    <d v="1899-12-30T18:58:28"/>
    <d v="1899-12-30T19:10:28"/>
    <n v="0"/>
    <n v="9.5583333333333336"/>
    <s v="-84.5494358"/>
    <s v="45.0051498"/>
    <n v="5.5691201678432902"/>
    <n v="5755.02"/>
    <n v="16"/>
    <n v="0.89808917197452198"/>
    <n v="10"/>
    <n v="169"/>
    <n v="1"/>
    <s v="101_Week1_Monday"/>
    <n v="114.28"/>
    <n v="110.883"/>
    <n v="101.47920000000001"/>
    <n v="114.1892"/>
    <n v="105.64"/>
    <s v="103_Tuesday"/>
    <s v="103_Week1_Tuesday"/>
    <n v="1"/>
    <n v="157"/>
    <n v="101.01"/>
    <n v="113.69370000000001"/>
    <s v="Yes"/>
    <s v="NO"/>
    <s v="MTWRF"/>
    <s v="Yes"/>
    <s v="Yes"/>
    <s v="Y"/>
    <s v="Y"/>
    <n v="157"/>
    <n v="28.57"/>
    <n v="27.720749999999999"/>
    <n v="25.369800000000001"/>
    <n v="28.5473"/>
  </r>
  <r>
    <s v="2520"/>
    <s v="71115"/>
    <s v="0"/>
    <x v="1"/>
    <x v="1"/>
    <x v="1"/>
    <s v="110"/>
    <s v="101"/>
    <s v="M"/>
    <n v="0"/>
    <s v="Earthworks Enterprises"/>
    <s v="5584 E. M-32, Gaylord MI 49735 US, Gaylord MI 49735 US"/>
    <n v="7.6983110616435502"/>
    <s v="-178"/>
    <s v="7"/>
    <d v="1899-12-30T10:07:02"/>
    <d v="1899-12-30T10:19:02"/>
    <n v="0"/>
    <n v="9.5583333333333336"/>
    <s v="-84.5494358"/>
    <s v="45.0051498"/>
    <n v="5.82834333637651"/>
    <n v="5755.02"/>
    <n v="16"/>
    <n v="0.89808917197452198"/>
    <n v="10"/>
    <n v="169"/>
    <n v="1"/>
    <s v="101_Week2_Monday"/>
    <n v="114.28"/>
    <n v="110.883"/>
    <n v="101.47920000000001"/>
    <n v="114.1892"/>
    <n v="105.64"/>
    <s v="103_Tuesday"/>
    <s v="103_Week2_Tuesday"/>
    <n v="1"/>
    <n v="157"/>
    <n v="101.01"/>
    <n v="113.69370000000001"/>
    <s v="Yes"/>
    <s v="NO"/>
    <s v="MTWRF"/>
    <s v="Yes"/>
    <s v="Yes"/>
    <s v="Y"/>
    <s v="Y"/>
    <n v="157"/>
    <n v="28.57"/>
    <n v="27.720749999999999"/>
    <n v="25.369800000000001"/>
    <n v="28.5473"/>
  </r>
  <r>
    <s v="13596"/>
    <s v="99103"/>
    <s v="7"/>
    <x v="0"/>
    <x v="3"/>
    <x v="4"/>
    <s v="20"/>
    <s v="101"/>
    <s v="F"/>
    <n v="151"/>
    <s v="ADMIRAL #5867"/>
    <s v="2520 US HIGWAY 23 S, ALPENA MI 49707 US, ALPENA MI 49707 US"/>
    <n v="2.0536255988558101"/>
    <s v="-650"/>
    <s v="7"/>
    <d v="1899-12-30T06:22:39"/>
    <d v="1899-12-30T06:34:21"/>
    <n v="0"/>
    <n v="8.7466666666666661"/>
    <s v="-83.4636246"/>
    <s v="45.0382746"/>
    <n v="1.08711562446638"/>
    <n v="780"/>
    <n v="0"/>
    <n v="0"/>
    <n v="0"/>
    <n v="0"/>
    <n v="152"/>
    <s v="101_Week1_Friday"/>
    <n v="15"/>
    <n v="15"/>
    <n v="15"/>
    <n v="16.4285"/>
    <n v="15.9"/>
    <s v="101_Thursday"/>
    <s v="101_Week1_Thursday"/>
    <n v="2"/>
    <n v="0"/>
    <n v="7.5"/>
    <n v="8.4375"/>
    <s v="Yes"/>
    <s v="NO"/>
    <s v="MTWRF"/>
    <s v="No"/>
    <s v="Yes"/>
    <s v="Y"/>
    <s v="N"/>
    <n v="0"/>
    <n v="3.75"/>
    <n v="3.75"/>
    <n v="3.75"/>
    <n v="4.1071249999999999"/>
  </r>
  <r>
    <s v="13596"/>
    <s v="99103"/>
    <s v="7"/>
    <x v="0"/>
    <x v="0"/>
    <x v="2"/>
    <s v="300"/>
    <s v="101"/>
    <s v="F"/>
    <n v="151"/>
    <s v="ADMIRAL #5867"/>
    <s v="2520 US HIGWAY 23 S, ALPENA MI 49707 US, ALPENA MI 49707 US"/>
    <n v="0.77249700282493505"/>
    <s v="-1124"/>
    <s v="7"/>
    <d v="1899-12-30T16:55:41"/>
    <d v="1899-12-30T17:07:23"/>
    <n v="0"/>
    <n v="8.7466666666666661"/>
    <s v="-83.4636246"/>
    <s v="45.0382746"/>
    <n v="0.43235629153253102"/>
    <n v="780"/>
    <n v="0"/>
    <n v="0"/>
    <n v="0"/>
    <n v="0"/>
    <n v="152"/>
    <s v="101_Week1_Friday"/>
    <n v="15"/>
    <n v="15"/>
    <n v="15"/>
    <n v="16.4285"/>
    <n v="15.9"/>
    <s v="105_Wednesday"/>
    <s v="105_Week1_Wednesday"/>
    <n v="2"/>
    <n v="0"/>
    <n v="7.5"/>
    <n v="8.4375"/>
    <s v="Yes"/>
    <s v="NO"/>
    <s v="MTWRF"/>
    <s v="Yes"/>
    <s v="Yes"/>
    <s v="Y"/>
    <s v="N"/>
    <n v="0"/>
    <n v="3.75"/>
    <n v="3.75"/>
    <n v="3.75"/>
    <n v="4.1071249999999999"/>
  </r>
  <r>
    <s v="2510"/>
    <s v="71105"/>
    <s v="0"/>
    <x v="0"/>
    <x v="1"/>
    <x v="1"/>
    <s v="170"/>
    <s v="105"/>
    <s v="T"/>
    <n v="20"/>
    <s v="Old Depot"/>
    <s v="10826 M-32 East, Johannesburg MI 49751 US, Johannesburg MI 49751 US"/>
    <n v="6.5080050367436098"/>
    <s v="-41"/>
    <s v="4"/>
    <d v="1899-12-30T19:16:58"/>
    <d v="1899-12-30T19:26:38"/>
    <n v="0"/>
    <n v="7.8666666666666671"/>
    <s v="-84.455004"/>
    <s v="44.985337"/>
    <n v="5.7647162766731999"/>
    <n v="537.83000000000004"/>
    <n v="0"/>
    <n v="0"/>
    <n v="0"/>
    <n v="0"/>
    <n v="21"/>
    <s v="105_Week1_Tuesday"/>
    <n v="51.414999999999999"/>
    <n v="51.95"/>
    <n v="57.916600000000003"/>
    <n v="54.52"/>
    <n v="16.14"/>
    <s v="103_Tuesday"/>
    <s v="103_Week1_Tuesday"/>
    <n v="1"/>
    <n v="0"/>
    <n v="12.987500000000001"/>
    <n v="6.8150000000000004"/>
    <s v="Yes"/>
    <s v="NO"/>
    <s v="MTWRF"/>
    <s v="Yes"/>
    <s v="No"/>
    <s v="Y"/>
    <s v="N"/>
    <n v="0"/>
    <n v="12.85375"/>
    <n v="12.987500000000001"/>
    <n v="14.479150000000001"/>
    <n v="13.63"/>
  </r>
  <r>
    <s v="2147"/>
    <s v="70711"/>
    <s v="0"/>
    <x v="0"/>
    <x v="3"/>
    <x v="4"/>
    <s v="140"/>
    <s v="101"/>
    <s v="F"/>
    <n v="150"/>
    <s v="Bogarts Tavern"/>
    <s v="2085 Werth Rd., Alpena MI 49707 US, Alpena MI 49707 US"/>
    <n v="11.5773805431889"/>
    <s v="-662"/>
    <s v="5"/>
    <d v="1899-12-30T10:06:58"/>
    <d v="1899-12-30T10:16:02"/>
    <n v="0"/>
    <n v="8.7583333333333329"/>
    <s v="-83.461684"/>
    <s v="45.041214"/>
    <n v="9.7125088257832104"/>
    <n v="1827.61"/>
    <n v="0"/>
    <n v="0"/>
    <n v="0"/>
    <n v="0"/>
    <n v="151"/>
    <s v="101_Week1_Friday"/>
    <n v="75.402500000000003"/>
    <n v="88.307100000000005"/>
    <n v="84.923299999999998"/>
    <n v="98.1828"/>
    <n v="45.59"/>
    <s v="101_Thursday"/>
    <s v="101_Week1_Thursday"/>
    <n v="2"/>
    <n v="0"/>
    <n v="20.494350000000001"/>
    <n v="23.81185"/>
    <s v="Yes"/>
    <s v="NO"/>
    <s v="MTWRF"/>
    <s v="No"/>
    <s v="Yes"/>
    <s v="Y"/>
    <s v="N"/>
    <n v="0"/>
    <n v="18.850625000000001"/>
    <n v="22.076775000000001"/>
    <n v="21.230824999999999"/>
    <n v="24.5457"/>
  </r>
  <r>
    <s v="2147"/>
    <s v="70711"/>
    <s v="0"/>
    <x v="0"/>
    <x v="0"/>
    <x v="2"/>
    <s v="310"/>
    <s v="101"/>
    <s v="F"/>
    <n v="150"/>
    <s v="Bogarts Tavern"/>
    <s v="2085 Werth Rd., Alpena MI 49707 US, Alpena MI 49707 US"/>
    <n v="0.70218602624299797"/>
    <s v="-1125"/>
    <s v="5"/>
    <d v="1899-12-30T17:08:05"/>
    <d v="1899-12-30T17:17:09"/>
    <n v="0"/>
    <n v="8.7583333333333329"/>
    <s v="-83.461684"/>
    <s v="45.041214"/>
    <n v="0.25973527461108098"/>
    <n v="1827.61"/>
    <n v="0"/>
    <n v="0"/>
    <n v="0"/>
    <n v="0"/>
    <n v="151"/>
    <s v="101_Week1_Friday"/>
    <n v="75.402500000000003"/>
    <n v="88.307100000000005"/>
    <n v="84.923299999999998"/>
    <n v="98.1828"/>
    <n v="45.59"/>
    <s v="105_Wednesday"/>
    <s v="105_Week1_Wednesday"/>
    <n v="2"/>
    <n v="0"/>
    <n v="20.494350000000001"/>
    <n v="23.81185"/>
    <s v="Yes"/>
    <s v="NO"/>
    <s v="MTWRF"/>
    <s v="Yes"/>
    <s v="Yes"/>
    <s v="Y"/>
    <s v="N"/>
    <n v="0"/>
    <n v="18.850625000000001"/>
    <n v="22.076775000000001"/>
    <n v="21.230824999999999"/>
    <n v="24.5457"/>
  </r>
  <r>
    <s v="2496"/>
    <s v="71088"/>
    <s v="0"/>
    <x v="0"/>
    <x v="1"/>
    <x v="1"/>
    <s v="180"/>
    <s v="101"/>
    <s v="M"/>
    <n v="0"/>
    <s v="Charlton Township Hall"/>
    <s v="10900 E. M-32, Johannesburg MI 49751 US, Johannesburg MI 49751 US"/>
    <n v="0.246034044073667"/>
    <s v="-42"/>
    <s v="5"/>
    <d v="1899-12-30T19:26:53"/>
    <d v="1899-12-30T19:30:00"/>
    <n v="0"/>
    <n v="2.6166666666666667"/>
    <s v="-84.456284"/>
    <s v="44.984959"/>
    <n v="0.148357461511153"/>
    <n v="579.09"/>
    <n v="0"/>
    <n v="0"/>
    <n v="0"/>
    <n v="0"/>
    <n v="1"/>
    <s v="101_Week1_Monday"/>
    <n v="37.700000000000003"/>
    <n v="49.13"/>
    <n v="38.06"/>
    <n v="38.06"/>
    <n v="20.170000000000002"/>
    <s v="103_Tuesday"/>
    <s v="103_Week1_Tuesday"/>
    <n v="1"/>
    <n v="0"/>
    <n v="15.6562"/>
    <n v="19.03"/>
    <s v="Yes"/>
    <s v="YES"/>
    <s v="MTWRF"/>
    <s v="Yes"/>
    <s v="Yes"/>
    <s v="Y"/>
    <s v="Y"/>
    <n v="0"/>
    <n v="9.4250000000000007"/>
    <n v="12.282500000000001"/>
    <n v="9.5150000000000006"/>
    <n v="9.5150000000000006"/>
  </r>
  <r>
    <s v="10601"/>
    <s v="73378"/>
    <s v="0"/>
    <x v="0"/>
    <x v="0"/>
    <x v="0"/>
    <s v="10"/>
    <s v="103"/>
    <s v="F"/>
    <n v="61"/>
    <s v="CORNER EXPRESS 2"/>
    <s v="2997 COOK ROAD, WEST BRANCH MI 48661 US, WEST BRANCH MI 48661 US"/>
    <n v="114.697687858108"/>
    <s v="-1027"/>
    <s v="5"/>
    <d v="1899-12-30T07:54:41"/>
    <d v="1899-12-30T08:05:29"/>
    <n v="0"/>
    <n v="9.8416666666666668"/>
    <s v="-84.224316"/>
    <s v="44.248225"/>
    <n v="109.06163248684"/>
    <n v="3375.02"/>
    <n v="0"/>
    <n v="0"/>
    <n v="0"/>
    <n v="0"/>
    <n v="62"/>
    <s v="103_Week1_Friday"/>
    <n v="128.82"/>
    <n v="128.82"/>
    <n v="132.22"/>
    <n v="136.6114"/>
    <n v="70.98"/>
    <s v="105_Monday"/>
    <s v="105_Week1_Monday"/>
    <n v="1"/>
    <n v="0"/>
    <n v="64.41"/>
    <n v="69.314999999999998"/>
    <s v="Yes"/>
    <s v="NO"/>
    <s v="MTWRF"/>
    <s v="Yes"/>
    <s v="Yes"/>
    <s v="Y"/>
    <s v="N"/>
    <n v="0"/>
    <n v="32.204999999999998"/>
    <n v="32.204999999999998"/>
    <n v="33.055"/>
    <n v="34.152850000000001"/>
  </r>
  <r>
    <s v="14390"/>
    <s v="99152"/>
    <s v="0"/>
    <x v="0"/>
    <x v="1"/>
    <x v="1"/>
    <s v="190"/>
    <s v="102"/>
    <s v="W"/>
    <n v="260"/>
    <s v="HILLMAN IMAGING DEPT."/>
    <s v="15774 STATE STREET, HILLMAN MI 49746 US, HILLMAN MI 49746 US"/>
    <n v="40.307485750569498"/>
    <s v="-43"/>
    <s v="7"/>
    <d v="1899-12-30T20:10:18"/>
    <d v="1899-12-30T20:26:17"/>
    <n v="0"/>
    <n v="4.3708333333333336"/>
    <s v="-83.9016567"/>
    <s v="45.0699433"/>
    <n v="36.122347970212999"/>
    <n v="5037.24"/>
    <n v="0"/>
    <n v="0"/>
    <n v="0"/>
    <n v="0"/>
    <n v="261"/>
    <s v="102_Week1_Wednesday"/>
    <n v="96.14"/>
    <n v="96.14"/>
    <n v="98.161500000000004"/>
    <n v="99.06"/>
    <n v="99.06"/>
    <s v="103_Tuesday"/>
    <s v="103_Week1_Tuesday"/>
    <n v="1"/>
    <n v="0"/>
    <n v="96.14"/>
    <n v="99.06"/>
    <s v="Yes"/>
    <s v="NO"/>
    <s v="MTWRF"/>
    <s v="Yes"/>
    <s v="Yes"/>
    <s v="Y"/>
    <s v="N"/>
    <n v="0"/>
    <n v="24.035"/>
    <n v="24.035"/>
    <n v="24.540375000000001"/>
    <n v="24.765000000000001"/>
  </r>
  <r>
    <s v="14390"/>
    <s v="99152"/>
    <s v="0"/>
    <x v="1"/>
    <x v="1"/>
    <x v="1"/>
    <s v="160"/>
    <s v="102"/>
    <s v="W"/>
    <n v="260"/>
    <s v="HILLMAN IMAGING DEPT."/>
    <s v="15774 STATE STREET, HILLMAN MI 49746 US, HILLMAN MI 49746 US"/>
    <n v="2.85777915039125"/>
    <s v="-183"/>
    <s v="7"/>
    <d v="1899-12-30T16:21:22"/>
    <d v="1899-12-30T16:37:21"/>
    <n v="0"/>
    <n v="4.3708333333333336"/>
    <s v="-83.9016567"/>
    <s v="45.0699433"/>
    <n v="1.0220679683101199"/>
    <n v="5037.24"/>
    <n v="0"/>
    <n v="0"/>
    <n v="0"/>
    <n v="0"/>
    <n v="261"/>
    <s v="102_Week2_Wednesday"/>
    <n v="96.14"/>
    <n v="96.14"/>
    <n v="98.161500000000004"/>
    <n v="99.06"/>
    <n v="99.06"/>
    <s v="103_Tuesday"/>
    <s v="103_Week2_Tuesday"/>
    <n v="1"/>
    <n v="0"/>
    <n v="96.14"/>
    <n v="99.06"/>
    <s v="Yes"/>
    <s v="NO"/>
    <s v="MTWRF"/>
    <s v="Yes"/>
    <s v="Yes"/>
    <s v="Y"/>
    <s v="N"/>
    <n v="0"/>
    <n v="24.035"/>
    <n v="24.035"/>
    <n v="24.540375000000001"/>
    <n v="24.765000000000001"/>
  </r>
  <r>
    <s v="8533"/>
    <s v="99031"/>
    <s v="60"/>
    <x v="0"/>
    <x v="0"/>
    <x v="0"/>
    <s v="110"/>
    <s v="105"/>
    <s v="M"/>
    <n v="0"/>
    <s v="BLARNEY CASTLE #380"/>
    <s v="2541 M-65, CURRAN MI 48728 US"/>
    <n v="42.798476469429097"/>
    <s v="-1037"/>
    <s v="7"/>
    <d v="1899-12-30T10:45:35"/>
    <d v="1899-12-30T10:51:53"/>
    <n v="0"/>
    <n v="14.153333333333334"/>
    <s v="-83.808255"/>
    <s v="44.727619"/>
    <n v="37.8008661280385"/>
    <n v="6001.21"/>
    <m/>
    <n v="0"/>
    <n v="0"/>
    <n v="0"/>
    <n v="1"/>
    <s v="105_Week1_Monday"/>
    <n v="369.20089999999999"/>
    <n v="0"/>
    <n v="0"/>
    <n v="166.905"/>
    <n v="112.7236"/>
    <s v="105_Monday"/>
    <s v="105_Week1_Monday"/>
    <n v="1"/>
    <m/>
    <n v="0"/>
    <n v="197.84"/>
    <s v="No"/>
    <s v=""/>
    <s v="MTWRF"/>
    <s v="No"/>
    <s v="No"/>
    <s v="Y"/>
    <s v="N"/>
    <m/>
    <n v="92.300224999999998"/>
    <n v="0"/>
    <n v="0"/>
    <n v="41.72625"/>
  </r>
  <r>
    <s v="8533"/>
    <s v="99031"/>
    <s v="60"/>
    <x v="1"/>
    <x v="0"/>
    <x v="0"/>
    <s v="160"/>
    <s v="105"/>
    <s v="M"/>
    <n v="0"/>
    <s v="BLARNEY CASTLE #380"/>
    <s v="2541 M-65, CURRAN MI 48728 US"/>
    <n v="42.835769859133798"/>
    <s v="-1207"/>
    <s v="7"/>
    <d v="1899-12-30T11:47:23"/>
    <d v="1899-12-30T11:53:41"/>
    <n v="0"/>
    <n v="14.153333333333334"/>
    <s v="-83.808255"/>
    <s v="44.727619"/>
    <n v="37.8008661280384"/>
    <n v="6001.21"/>
    <m/>
    <n v="0"/>
    <n v="0"/>
    <n v="0"/>
    <n v="1"/>
    <s v="105_Week2_Monday"/>
    <n v="369.20089999999999"/>
    <n v="0"/>
    <n v="0"/>
    <n v="166.905"/>
    <n v="112.7236"/>
    <s v="105_Monday"/>
    <s v="105_Week2_Monday"/>
    <n v="1"/>
    <m/>
    <n v="0"/>
    <n v="197.84"/>
    <s v="No"/>
    <s v=""/>
    <s v="MTWRF"/>
    <s v="No"/>
    <s v="No"/>
    <s v="Y"/>
    <s v="N"/>
    <m/>
    <n v="92.300224999999998"/>
    <n v="0"/>
    <n v="0"/>
    <n v="41.72625"/>
  </r>
  <r>
    <s v="2242"/>
    <s v="73404"/>
    <s v="5"/>
    <x v="0"/>
    <x v="1"/>
    <x v="1"/>
    <s v="200"/>
    <s v="102"/>
    <s v="W"/>
    <n v="280"/>
    <s v="Thunder Bay Health-Hillman"/>
    <s v="15774 STATE STREET PO BOX 427, HILLMAN MI 49746 US PO BOX 427, HILLMAN MI 49746 US"/>
    <n v="0"/>
    <s v="-44"/>
    <s v="7"/>
    <d v="1899-12-30T20:26:17"/>
    <d v="1899-12-30T20:26:39"/>
    <n v="0"/>
    <n v="0.45416666666666666"/>
    <s v="-83.9016567"/>
    <s v="45.0699433"/>
    <m/>
    <n v="4873.83"/>
    <n v="0"/>
    <n v="0"/>
    <n v="0"/>
    <n v="0"/>
    <n v="281"/>
    <s v="102_Week1_Wednesday"/>
    <n v="94.630700000000004"/>
    <n v="93.657600000000002"/>
    <n v="97.0715"/>
    <n v="92.6584"/>
    <n v="94.04"/>
    <s v="103_Tuesday"/>
    <s v="103_Week1_Tuesday"/>
    <n v="1"/>
    <n v="0"/>
    <n v="97.793700000000001"/>
    <n v="94.653700000000001"/>
    <s v="Yes"/>
    <s v="NO"/>
    <s v="MTWRF"/>
    <s v="Yes"/>
    <s v="Yes"/>
    <s v="Y"/>
    <s v="N"/>
    <n v="0"/>
    <n v="23.657675000000001"/>
    <n v="23.414400000000001"/>
    <n v="24.267875"/>
    <n v="23.1646"/>
  </r>
  <r>
    <s v="8681"/>
    <s v="99031"/>
    <s v="96"/>
    <x v="0"/>
    <x v="0"/>
    <x v="0"/>
    <s v="100"/>
    <s v="105"/>
    <s v="M"/>
    <n v="0"/>
    <s v="BLARNEY CASTLE"/>
    <s v="619 M-33, ROSE CITY MI 48854 US, ROSE CITY MI 48854 US"/>
    <n v="11.507554402789401"/>
    <s v="-1036"/>
    <s v="7"/>
    <d v="1899-12-30T09:43:29"/>
    <d v="1899-12-30T10:02:47"/>
    <n v="0"/>
    <n v="17.791666666666668"/>
    <s v="-84.11575"/>
    <s v="44.414607"/>
    <n v="9.9898110561277598"/>
    <n v="4171.09"/>
    <n v="0"/>
    <n v="0"/>
    <n v="0"/>
    <n v="0"/>
    <n v="1"/>
    <s v="105_Week1_Monday"/>
    <n v="74.396100000000004"/>
    <n v="75.867599999999996"/>
    <n v="73.170699999999997"/>
    <n v="75.720699999999994"/>
    <n v="79.3"/>
    <s v="105_Monday"/>
    <s v="105_Week1_Monday"/>
    <n v="1"/>
    <n v="0"/>
    <n v="76.905000000000001"/>
    <n v="73.316199999999995"/>
    <s v="No"/>
    <s v="NO"/>
    <s v="MTWRF"/>
    <s v="No"/>
    <s v="No"/>
    <s v="Y"/>
    <s v="N"/>
    <m/>
    <n v="18.599025000000001"/>
    <n v="18.966899999999999"/>
    <n v="18.292674999999999"/>
    <n v="18.930174999999998"/>
  </r>
  <r>
    <s v="8681"/>
    <s v="99031"/>
    <s v="96"/>
    <x v="1"/>
    <x v="0"/>
    <x v="0"/>
    <s v="150"/>
    <s v="105"/>
    <s v="M"/>
    <n v="0"/>
    <s v="BLARNEY CASTLE"/>
    <s v="619 M-33, ROSE CITY MI 48854 US, ROSE CITY MI 48854 US"/>
    <n v="11.5566470840226"/>
    <s v="-1206"/>
    <s v="7"/>
    <d v="1899-12-30T10:45:15"/>
    <d v="1899-12-30T11:04:33"/>
    <n v="0"/>
    <n v="17.791666666666668"/>
    <s v="-84.11575"/>
    <s v="44.414607"/>
    <n v="9.9898110561277598"/>
    <n v="4171.09"/>
    <n v="0"/>
    <n v="0"/>
    <n v="0"/>
    <n v="0"/>
    <n v="1"/>
    <s v="105_Week2_Monday"/>
    <n v="74.396100000000004"/>
    <n v="75.867599999999996"/>
    <n v="73.170699999999997"/>
    <n v="75.720699999999994"/>
    <n v="79.3"/>
    <s v="105_Monday"/>
    <s v="105_Week2_Monday"/>
    <n v="1"/>
    <n v="0"/>
    <n v="76.905000000000001"/>
    <n v="73.316199999999995"/>
    <s v="No"/>
    <s v="NO"/>
    <s v="MTWRF"/>
    <s v="No"/>
    <s v="No"/>
    <s v="Y"/>
    <s v="N"/>
    <m/>
    <n v="18.599025000000001"/>
    <n v="18.966899999999999"/>
    <n v="18.292674999999999"/>
    <n v="18.930174999999998"/>
  </r>
  <r>
    <s v="2644"/>
    <s v="71241"/>
    <s v="0"/>
    <x v="0"/>
    <x v="1"/>
    <x v="1"/>
    <s v="210"/>
    <s v="103"/>
    <s v="M"/>
    <n v="0"/>
    <s v="Bernard Building - Hillman"/>
    <s v="27300 M-32 P.O. Box 398, Hillman MI 49746 US P.O. Box 398, Hillman MI 49746 US"/>
    <n v="3.86279314695037"/>
    <s v="-45"/>
    <s v="7"/>
    <d v="1899-12-30T20:30:31"/>
    <d v="1899-12-30T20:34:59"/>
    <n v="0"/>
    <n v="5.958333333333333"/>
    <s v="-83.893919"/>
    <s v="45.056978"/>
    <n v="1.76294128691347"/>
    <n v="2458.4"/>
    <n v="0"/>
    <n v="0"/>
    <n v="0"/>
    <n v="0"/>
    <n v="1"/>
    <s v="103_Week1_Monday"/>
    <n v="45.136099999999999"/>
    <n v="47.504600000000003"/>
    <n v="48.386899999999997"/>
    <n v="51.023000000000003"/>
    <n v="53.15"/>
    <s v="103_Tuesday"/>
    <s v="103_Week1_Tuesday"/>
    <n v="1"/>
    <n v="0"/>
    <n v="47.284999999999997"/>
    <n v="50.145000000000003"/>
    <s v="Yes"/>
    <s v="NO"/>
    <s v="MTWRF"/>
    <s v="No"/>
    <s v="Yes"/>
    <s v="Y"/>
    <s v="Y"/>
    <n v="0"/>
    <n v="11.284025"/>
    <n v="11.876150000000001"/>
    <n v="12.096724999999999"/>
    <n v="12.755750000000001"/>
  </r>
  <r>
    <s v="11604"/>
    <s v="73432"/>
    <s v="0"/>
    <x v="0"/>
    <x v="0"/>
    <x v="0"/>
    <s v="90"/>
    <s v="105"/>
    <s v="M"/>
    <n v="0"/>
    <s v="M&amp;B TRUCKING"/>
    <s v="166 W. M-55, WEST BRANCH MI 48661 US, WEST BRANCH MI 48661 US"/>
    <n v="0.241493829962309"/>
    <s v="-1035"/>
    <s v="7"/>
    <d v="1899-12-30T09:20:34"/>
    <d v="1899-12-30T09:31:58"/>
    <n v="0"/>
    <n v="7.5375000000000005"/>
    <s v="-84.1322998"/>
    <s v="44.2776412"/>
    <n v="0.221672956896868"/>
    <n v="2164.0100000000002"/>
    <n v="6"/>
    <n v="0.79310344827586199"/>
    <n v="2"/>
    <n v="31"/>
    <n v="1"/>
    <s v="105_Week1_Monday"/>
    <n v="44.54"/>
    <n v="53.286099999999998"/>
    <n v="50.593000000000004"/>
    <n v="41.633800000000001"/>
    <n v="16.57"/>
    <s v="105_Monday"/>
    <s v="105_Week1_Monday"/>
    <n v="1"/>
    <n v="29"/>
    <n v="55.91"/>
    <n v="39.042499999999997"/>
    <s v="No"/>
    <s v="NO"/>
    <s v="MTWRF"/>
    <s v="No"/>
    <s v="No"/>
    <s v="Y"/>
    <s v="N"/>
    <m/>
    <n v="11.135"/>
    <n v="13.321524999999999"/>
    <n v="12.648250000000001"/>
    <n v="10.40845"/>
  </r>
  <r>
    <s v="11604"/>
    <s v="73432"/>
    <s v="0"/>
    <x v="1"/>
    <x v="0"/>
    <x v="0"/>
    <s v="140"/>
    <s v="105"/>
    <s v="M"/>
    <n v="0"/>
    <s v="M&amp;B TRUCKING"/>
    <s v="166 W. M-55, WEST BRANCH MI 48661 US, WEST BRANCH MI 48661 US"/>
    <n v="0.243621715338975"/>
    <s v="-1205"/>
    <s v="7"/>
    <d v="1899-12-30T10:22:17"/>
    <d v="1899-12-30T10:33:41"/>
    <n v="0"/>
    <n v="7.5375000000000005"/>
    <s v="-84.1322998"/>
    <s v="44.2776412"/>
    <n v="0.22167295689688701"/>
    <n v="2164.0100000000002"/>
    <n v="6"/>
    <n v="0.79310344827586199"/>
    <n v="2"/>
    <n v="31"/>
    <n v="1"/>
    <s v="105_Week2_Monday"/>
    <n v="44.54"/>
    <n v="53.286099999999998"/>
    <n v="50.593000000000004"/>
    <n v="41.633800000000001"/>
    <n v="16.57"/>
    <s v="105_Monday"/>
    <s v="105_Week2_Monday"/>
    <n v="1"/>
    <n v="29"/>
    <n v="55.91"/>
    <n v="39.042499999999997"/>
    <s v="No"/>
    <s v="NO"/>
    <s v="MTWRF"/>
    <s v="No"/>
    <s v="No"/>
    <s v="Y"/>
    <s v="N"/>
    <m/>
    <n v="11.135"/>
    <n v="13.321524999999999"/>
    <n v="12.648250000000001"/>
    <n v="10.40845"/>
  </r>
  <r>
    <s v="2241"/>
    <s v="99031"/>
    <s v="138"/>
    <x v="0"/>
    <x v="1"/>
    <x v="1"/>
    <s v="220"/>
    <s v="102"/>
    <s v="W"/>
    <n v="330"/>
    <s v="BLARNEY CASTLE"/>
    <s v="27400 M-32, Hillman MI 49746 US, Hillman MI 49746 US"/>
    <n v="6.15129635850735E-2"/>
    <s v="-46"/>
    <s v="7"/>
    <d v="1899-12-30T20:35:03"/>
    <d v="1899-12-30T20:57:45"/>
    <n v="0"/>
    <n v="19.866666666666667"/>
    <s v="-83.89283"/>
    <s v="45.057549"/>
    <n v="6.1276258943317299E-2"/>
    <n v="6618.29"/>
    <n v="0"/>
    <n v="0"/>
    <n v="0"/>
    <n v="0"/>
    <n v="331"/>
    <s v="102_Week1_Wednesday"/>
    <n v="125.41840000000001"/>
    <n v="126.6246"/>
    <n v="127.86150000000001"/>
    <n v="121.6815"/>
    <n v="131.54"/>
    <s v="103_Tuesday"/>
    <s v="103_Week1_Tuesday"/>
    <n v="1"/>
    <n v="0"/>
    <n v="124.325"/>
    <n v="118.69499999999999"/>
    <s v="Yes"/>
    <s v="NO"/>
    <s v="MTWRF"/>
    <s v="Yes"/>
    <s v="Yes"/>
    <s v="Y"/>
    <s v="N"/>
    <n v="0"/>
    <n v="31.354600000000001"/>
    <n v="31.65615"/>
    <n v="31.965375000000002"/>
    <n v="30.420375"/>
  </r>
  <r>
    <s v="2800"/>
    <s v="71406"/>
    <s v="0"/>
    <x v="0"/>
    <x v="0"/>
    <x v="0"/>
    <s v="140"/>
    <s v="103"/>
    <s v="F"/>
    <n v="160"/>
    <s v="Moose Lodge #2051"/>
    <s v="1731 State Road, West Branch MI 48661 US, West Branch MI 48661 US"/>
    <n v="14.2730093919432"/>
    <s v="-1040"/>
    <s v="1"/>
    <d v="1899-12-30T12:16:33"/>
    <d v="1899-12-30T12:27:50"/>
    <n v="0"/>
    <n v="11.283333333333333"/>
    <s v="-84.19524"/>
    <s v="44.293995"/>
    <n v="11.9573759314173"/>
    <n v="982.95"/>
    <n v="0"/>
    <n v="0"/>
    <n v="0"/>
    <n v="0"/>
    <n v="161"/>
    <s v="103_Week1_Friday"/>
    <n v="66.334999999999994"/>
    <n v="84.596599999999995"/>
    <n v="103.8233"/>
    <n v="98.834999999999994"/>
    <n v="28.95"/>
    <s v="105_Monday"/>
    <s v="105_Week1_Monday"/>
    <n v="1"/>
    <n v="0"/>
    <n v="23.2425"/>
    <n v="22.105"/>
    <s v="Yes"/>
    <s v="NO"/>
    <s v="MTWRF"/>
    <s v="Yes"/>
    <s v="Yes"/>
    <s v="Y"/>
    <s v="N"/>
    <n v="0"/>
    <n v="16.583749999999998"/>
    <n v="21.149149999999999"/>
    <n v="25.955825000000001"/>
    <n v="24.708749999999998"/>
  </r>
  <r>
    <s v="11486"/>
    <s v="73418"/>
    <s v="0"/>
    <x v="0"/>
    <x v="1"/>
    <x v="1"/>
    <s v="230"/>
    <s v="101"/>
    <s v="M"/>
    <n v="0"/>
    <s v="BUCKY'S MEATS"/>
    <s v="13370 DALLAS RD, LACHINE MI 49753 US, LACHINE MI 49753 US"/>
    <n v="9.16209618371545"/>
    <s v="-47"/>
    <s v="6"/>
    <d v="1899-12-30T21:06:55"/>
    <d v="1899-12-30T21:13:26"/>
    <n v="0"/>
    <n v="6.2750000000000004"/>
    <s v="-83.7231572"/>
    <s v="45.0585247"/>
    <n v="9.5319432977604794"/>
    <n v="1365.86"/>
    <n v="0"/>
    <n v="0"/>
    <n v="0"/>
    <n v="0"/>
    <n v="1"/>
    <s v="101_Week1_Monday"/>
    <n v="53.333300000000001"/>
    <n v="51.63"/>
    <n v="53.35"/>
    <n v="54.21"/>
    <n v="28.73"/>
    <s v="103_Tuesday"/>
    <s v="103_Week1_Tuesday"/>
    <n v="1"/>
    <n v="0"/>
    <n v="25.815000000000001"/>
    <n v="27.105"/>
    <s v="Yes"/>
    <s v="NO"/>
    <s v="MTWRF"/>
    <s v="Yes"/>
    <s v="Yes"/>
    <s v="Y"/>
    <s v="Y"/>
    <n v="0"/>
    <n v="13.333325"/>
    <n v="12.907500000000001"/>
    <n v="13.3375"/>
    <n v="13.5525"/>
  </r>
  <r>
    <s v="13007"/>
    <s v="99161"/>
    <s v="109"/>
    <x v="0"/>
    <x v="0"/>
    <x v="0"/>
    <s v="130"/>
    <s v="105"/>
    <s v="M"/>
    <n v="0"/>
    <s v="FAMILY FARE #1505 FIRST AID"/>
    <s v="2626 N. M-33 P.O. BOX 480, ROSE CITY MI 48654 US P.O. BOX 480, ROSE CITY MI 48654 US"/>
    <n v="0"/>
    <s v="-1039"/>
    <s v="7"/>
    <d v="1899-12-30T11:52:36"/>
    <d v="1899-12-30T12:02:16"/>
    <n v="0"/>
    <n v="9.4354006285390355"/>
    <s v="-84.1163119416857"/>
    <s v="44.4293661802041"/>
    <m/>
    <n v="9.35"/>
    <n v="0"/>
    <n v="0"/>
    <n v="0"/>
    <n v="0"/>
    <n v="1"/>
    <s v="105_Week1_Monday"/>
    <n v="0"/>
    <n v="0"/>
    <n v="0"/>
    <n v="0"/>
    <s v="$ -"/>
    <s v="105_Monday"/>
    <s v="105_Week1_Monday"/>
    <n v="1"/>
    <n v="0"/>
    <n v="0"/>
    <n v="0"/>
    <s v="No"/>
    <s v="NO"/>
    <s v="MTWRF"/>
    <s v="No"/>
    <s v="No"/>
    <s v="Y"/>
    <s v="N"/>
    <m/>
    <n v="0"/>
    <n v="0"/>
    <n v="0"/>
    <n v="0"/>
  </r>
  <r>
    <s v="13007"/>
    <s v="99161"/>
    <s v="109"/>
    <x v="1"/>
    <x v="0"/>
    <x v="0"/>
    <s v="180"/>
    <s v="105"/>
    <s v="M"/>
    <n v="0"/>
    <s v="FAMILY FARE #1505 FIRST AID"/>
    <s v="2626 N. M-33 P.O. BOX 480, ROSE CITY MI 48654 US P.O. BOX 480, ROSE CITY MI 48654 US"/>
    <n v="0"/>
    <s v="-1209"/>
    <s v="7"/>
    <d v="1899-12-30T12:54:26"/>
    <d v="1899-12-30T13:04:06"/>
    <n v="0"/>
    <n v="9.4354006285390355"/>
    <s v="-84.1163119416857"/>
    <s v="44.4293661802041"/>
    <m/>
    <n v="9.35"/>
    <n v="0"/>
    <n v="0"/>
    <n v="0"/>
    <n v="0"/>
    <n v="1"/>
    <s v="105_Week2_Monday"/>
    <n v="0"/>
    <n v="0"/>
    <n v="0"/>
    <n v="0"/>
    <s v="$ -"/>
    <s v="105_Monday"/>
    <s v="105_Week2_Monday"/>
    <n v="1"/>
    <n v="0"/>
    <n v="0"/>
    <n v="0"/>
    <s v="No"/>
    <s v="NO"/>
    <s v="MTWRF"/>
    <s v="No"/>
    <s v="No"/>
    <s v="Y"/>
    <s v="N"/>
    <m/>
    <n v="0"/>
    <n v="0"/>
    <n v="0"/>
    <n v="0"/>
  </r>
  <r>
    <s v="2180"/>
    <s v="70747"/>
    <s v="0"/>
    <x v="0"/>
    <x v="1"/>
    <x v="1"/>
    <s v="240"/>
    <s v="102"/>
    <s v="W"/>
    <n v="220"/>
    <s v="K &amp; T Party Store"/>
    <s v="10084 M-32, Herron MI 49744 US, Herron MI 49744 US"/>
    <n v="3.8464827635046999"/>
    <s v="-48"/>
    <s v="6"/>
    <d v="1899-12-30T21:17:16"/>
    <d v="1899-12-30T21:26:56"/>
    <n v="0"/>
    <n v="5.9833333333333334"/>
    <s v="-83.656807"/>
    <s v="45.06529"/>
    <n v="3.85572589289638"/>
    <n v="1517.7"/>
    <n v="0"/>
    <n v="0"/>
    <n v="0"/>
    <n v="0"/>
    <n v="221"/>
    <s v="102_Week1_Wednesday"/>
    <n v="57.3"/>
    <n v="57.84"/>
    <n v="60.12"/>
    <n v="63.071399999999997"/>
    <n v="32.28"/>
    <s v="103_Tuesday"/>
    <s v="103_Week1_Tuesday"/>
    <n v="1"/>
    <n v="0"/>
    <n v="29.28"/>
    <n v="31.97"/>
    <s v="Yes"/>
    <s v="NO"/>
    <s v="MTWRF"/>
    <s v="Yes"/>
    <s v="Yes"/>
    <s v="Y"/>
    <s v="N"/>
    <n v="0"/>
    <n v="14.324999999999999"/>
    <n v="14.46"/>
    <n v="15.03"/>
    <n v="15.767849999999999"/>
  </r>
  <r>
    <s v="2440"/>
    <s v="99061"/>
    <s v="109"/>
    <x v="0"/>
    <x v="0"/>
    <x v="0"/>
    <s v="120"/>
    <s v="105"/>
    <s v="M"/>
    <n v="0"/>
    <s v="FAMILY FARE #1505"/>
    <s v="2626 N. M-33 PO BOX 480, ROSE CITY MI 48654 US PO BOX 480, ROSE CITY MI 48654 US"/>
    <n v="40.6282749433704"/>
    <s v="-1038"/>
    <s v="7"/>
    <d v="1899-12-30T11:32:31"/>
    <d v="1899-12-30T11:52:37"/>
    <n v="0"/>
    <n v="18.658333333333335"/>
    <s v="-84.1163119416857"/>
    <s v="44.4293661802041"/>
    <n v="36.743653838649102"/>
    <n v="2931.67"/>
    <n v="3"/>
    <n v="0.89285714285714302"/>
    <n v="3"/>
    <n v="28"/>
    <n v="1"/>
    <s v="105_Week1_Monday"/>
    <n v="56.028399999999998"/>
    <n v="57.7376"/>
    <n v="55.256900000000002"/>
    <n v="65.606899999999996"/>
    <n v="57.19"/>
    <s v="105_Monday"/>
    <s v="105_Week1_Monday"/>
    <n v="1"/>
    <n v="28"/>
    <n v="56.087499999999999"/>
    <n v="69.186199999999999"/>
    <s v="No"/>
    <s v="NO"/>
    <s v="MTWRF"/>
    <s v="No"/>
    <s v="No"/>
    <s v="Y"/>
    <s v="N"/>
    <m/>
    <n v="14.007099999999999"/>
    <n v="14.4344"/>
    <n v="13.814225"/>
    <n v="16.401724999999999"/>
  </r>
  <r>
    <s v="2440"/>
    <s v="99061"/>
    <s v="109"/>
    <x v="1"/>
    <x v="0"/>
    <x v="0"/>
    <s v="170"/>
    <s v="105"/>
    <s v="M"/>
    <n v="0"/>
    <s v="FAMILY FARE #1505"/>
    <s v="2626 N. M-33 PO BOX 480, ROSE CITY MI 48654 US PO BOX 480, ROSE CITY MI 48654 US"/>
    <n v="40.6666672844133"/>
    <s v="-1208"/>
    <s v="7"/>
    <d v="1899-12-30T12:34:21"/>
    <d v="1899-12-30T12:54:27"/>
    <n v="0"/>
    <n v="18.658333333333335"/>
    <s v="-84.1163119416857"/>
    <s v="44.4293661802041"/>
    <n v="36.743653838649202"/>
    <n v="2931.67"/>
    <n v="3"/>
    <n v="0.89285714285714302"/>
    <n v="3"/>
    <n v="28"/>
    <n v="1"/>
    <s v="105_Week2_Monday"/>
    <n v="56.028399999999998"/>
    <n v="57.7376"/>
    <n v="55.256900000000002"/>
    <n v="65.606899999999996"/>
    <n v="57.19"/>
    <s v="105_Monday"/>
    <s v="105_Week2_Monday"/>
    <n v="1"/>
    <n v="28"/>
    <n v="56.087499999999999"/>
    <n v="69.186199999999999"/>
    <s v="No"/>
    <s v="NO"/>
    <s v="MTWRF"/>
    <s v="No"/>
    <s v="No"/>
    <s v="Y"/>
    <s v="N"/>
    <m/>
    <n v="14.007099999999999"/>
    <n v="14.4344"/>
    <n v="13.814225"/>
    <n v="16.401724999999999"/>
  </r>
  <r>
    <s v="2187"/>
    <s v="70756"/>
    <s v="0"/>
    <x v="0"/>
    <x v="1"/>
    <x v="1"/>
    <s v="250"/>
    <s v="102"/>
    <s v="W"/>
    <n v="235"/>
    <s v="Little Town Lounge"/>
    <s v="10026 M-32 West, Herron MI 49744 US, Herron MI 49744 US"/>
    <n v="6.6937059388010298E-2"/>
    <s v="-49"/>
    <s v="5"/>
    <d v="1899-12-30T21:27:01"/>
    <d v="1899-12-30T21:40:20"/>
    <n v="0"/>
    <n v="7.2583333333333337"/>
    <s v="-83.656204"/>
    <s v="45.06502"/>
    <n v="4.4124141261774101E-2"/>
    <n v="1376.23"/>
    <n v="0"/>
    <n v="0"/>
    <n v="0"/>
    <n v="0"/>
    <n v="236"/>
    <s v="102_Week1_Wednesday"/>
    <n v="61.516599999999997"/>
    <n v="61.568300000000001"/>
    <n v="63.802799999999998"/>
    <n v="65.813299999999998"/>
    <n v="34.31"/>
    <s v="103_Tuesday"/>
    <s v="103_Week1_Tuesday"/>
    <n v="1"/>
    <n v="0"/>
    <n v="30.81"/>
    <n v="33.174999999999997"/>
    <s v="Yes"/>
    <s v="NO"/>
    <s v="MTWRF"/>
    <s v="Yes"/>
    <s v="Yes"/>
    <s v="Y"/>
    <s v="N"/>
    <n v="0"/>
    <n v="15.379149999999999"/>
    <n v="15.392075"/>
    <n v="15.950699999999999"/>
    <n v="16.453325"/>
  </r>
  <r>
    <s v="2343"/>
    <s v="70926"/>
    <s v="0"/>
    <x v="0"/>
    <x v="0"/>
    <x v="0"/>
    <s v="80"/>
    <s v="105"/>
    <s v="M"/>
    <n v="0"/>
    <s v="Miller Construction"/>
    <s v="262 W. M-55, West Branch MI 48661 US, West Branch MI 48661 US"/>
    <n v="6.0417489975243903"/>
    <s v="-1034"/>
    <s v="7"/>
    <d v="1899-12-30T09:11:19"/>
    <d v="1899-12-30T09:20:21"/>
    <n v="0"/>
    <n v="10.466666666666667"/>
    <s v="-84.1367732"/>
    <s v="44.2774422"/>
    <n v="4.5274428824230597"/>
    <n v="7448.64"/>
    <n v="27"/>
    <n v="0.76315789473684204"/>
    <n v="5"/>
    <n v="151"/>
    <n v="1"/>
    <s v="105_Week1_Monday"/>
    <n v="139.97069999999999"/>
    <n v="141.4307"/>
    <n v="148.5684"/>
    <n v="150.73230000000001"/>
    <n v="160.01"/>
    <s v="105_Monday"/>
    <s v="105_Week1_Monday"/>
    <n v="1"/>
    <n v="114"/>
    <n v="142.47499999999999"/>
    <n v="150.95500000000001"/>
    <s v="No"/>
    <s v="NO"/>
    <s v="MTWRF"/>
    <s v="No"/>
    <s v="No"/>
    <s v="Y"/>
    <s v="N"/>
    <m/>
    <n v="34.992674999999998"/>
    <n v="35.357675"/>
    <n v="37.142099999999999"/>
    <n v="37.683075000000002"/>
  </r>
  <r>
    <s v="2343"/>
    <s v="70926"/>
    <s v="0"/>
    <x v="1"/>
    <x v="0"/>
    <x v="0"/>
    <s v="130"/>
    <s v="105"/>
    <s v="M"/>
    <n v="0"/>
    <s v="Miller Construction"/>
    <s v="262 W. M-55, West Branch MI 48661 US, West Branch MI 48661 US"/>
    <n v="6.1000811385629596"/>
    <s v="-1204"/>
    <s v="7"/>
    <d v="1899-12-30T10:13:01"/>
    <d v="1899-12-30T10:22:03"/>
    <n v="0"/>
    <n v="10.466666666666667"/>
    <s v="-84.1367732"/>
    <s v="44.2774422"/>
    <n v="4.5274428824230597"/>
    <n v="7448.64"/>
    <n v="27"/>
    <n v="0.76315789473684204"/>
    <n v="5"/>
    <n v="151"/>
    <n v="1"/>
    <s v="105_Week2_Monday"/>
    <n v="139.97069999999999"/>
    <n v="141.4307"/>
    <n v="148.5684"/>
    <n v="150.73230000000001"/>
    <n v="160.01"/>
    <s v="105_Monday"/>
    <s v="105_Week2_Monday"/>
    <n v="1"/>
    <n v="114"/>
    <n v="142.47499999999999"/>
    <n v="150.95500000000001"/>
    <s v="No"/>
    <s v="NO"/>
    <s v="MTWRF"/>
    <s v="No"/>
    <s v="No"/>
    <s v="Y"/>
    <s v="N"/>
    <m/>
    <n v="34.992674999999998"/>
    <n v="35.357675"/>
    <n v="37.142099999999999"/>
    <n v="37.683075000000002"/>
  </r>
  <r>
    <s v="14085"/>
    <s v="73507"/>
    <s v="0"/>
    <x v="0"/>
    <x v="1"/>
    <x v="1"/>
    <s v="260"/>
    <s v="103"/>
    <s v="T"/>
    <n v="1"/>
    <s v="FITZPATRICK HARDWARE"/>
    <s v="2733 US 23 SOUTH, ALPENA MI 49707 US, ALPENA MI 49707 US"/>
    <n v="14.3534349150921"/>
    <s v="-50"/>
    <s v="7"/>
    <d v="1899-12-30T21:54:41"/>
    <d v="1899-12-30T22:03:43"/>
    <n v="0"/>
    <n v="15.329166666666667"/>
    <s v="-83.463336"/>
    <s v="45.033109"/>
    <n v="11.7326603944915"/>
    <n v="3639.61"/>
    <n v="5"/>
    <n v="0.92647058823529405"/>
    <n v="3"/>
    <n v="69"/>
    <n v="2"/>
    <s v="103_Week1_Tuesday"/>
    <n v="69.910700000000006"/>
    <n v="68.699200000000005"/>
    <n v="71.545299999999997"/>
    <n v="72.930000000000007"/>
    <n v="77.31"/>
    <s v="103_Tuesday"/>
    <s v="103_Week1_Tuesday"/>
    <n v="1"/>
    <n v="68"/>
    <n v="68.867500000000007"/>
    <n v="72.930000000000007"/>
    <s v="No"/>
    <s v="NO"/>
    <s v="MTWRF"/>
    <s v="No"/>
    <s v="No"/>
    <s v="Y"/>
    <s v="N"/>
    <m/>
    <n v="17.477675000000001"/>
    <n v="17.174800000000001"/>
    <n v="17.886324999999999"/>
    <n v="18.232500000000002"/>
  </r>
  <r>
    <s v="11166"/>
    <s v="99058"/>
    <s v="42"/>
    <x v="0"/>
    <x v="0"/>
    <x v="0"/>
    <s v="40"/>
    <s v="103"/>
    <s v="F"/>
    <n v="59"/>
    <s v="LUMBER JACK"/>
    <s v="2980 COOK RD, WEST BRANCH MI 48661 US, WEST BRANCH MI 48661 US"/>
    <n v="0"/>
    <s v="-1030"/>
    <s v="7"/>
    <d v="1899-12-30T08:16:36"/>
    <d v="1899-12-30T08:27:16"/>
    <n v="0"/>
    <n v="16.2"/>
    <s v="-84.226817"/>
    <s v="44.249914"/>
    <m/>
    <n v="11426.7"/>
    <n v="12"/>
    <n v="0.91836734693877597"/>
    <n v="7"/>
    <n v="147"/>
    <n v="60"/>
    <s v="103_Week1_Friday"/>
    <n v="169.16919999999999"/>
    <n v="225.14920000000001"/>
    <n v="225.2073"/>
    <n v="236.2175"/>
    <n v="274.12"/>
    <s v="105_Monday"/>
    <s v="105_Week1_Monday"/>
    <n v="1"/>
    <n v="147"/>
    <n v="231.56870000000001"/>
    <n v="279.36369999999999"/>
    <s v="Yes"/>
    <s v="NO"/>
    <s v="MTRF"/>
    <s v="Yes"/>
    <s v="Yes"/>
    <s v="Y"/>
    <s v="N"/>
    <n v="147"/>
    <n v="42.292299999999997"/>
    <n v="56.287300000000002"/>
    <n v="56.301825000000001"/>
    <n v="59.054375"/>
  </r>
  <r>
    <s v="11166"/>
    <s v="99058"/>
    <s v="42"/>
    <x v="1"/>
    <x v="0"/>
    <x v="0"/>
    <s v="80"/>
    <s v="103"/>
    <s v="F"/>
    <n v="59"/>
    <s v="LUMBER JACK"/>
    <s v="2980 COOK RD, WEST BRANCH MI 48661 US, WEST BRANCH MI 48661 US"/>
    <n v="0"/>
    <s v="-1199"/>
    <s v="7"/>
    <d v="1899-12-30T09:23:16"/>
    <d v="1899-12-30T09:33:56"/>
    <n v="0"/>
    <n v="16.2"/>
    <s v="-84.226817"/>
    <s v="44.249914"/>
    <m/>
    <n v="11426.7"/>
    <n v="12"/>
    <n v="0.91836734693877597"/>
    <n v="7"/>
    <n v="147"/>
    <n v="60"/>
    <s v="103_Week2_Friday"/>
    <n v="169.16919999999999"/>
    <n v="225.14920000000001"/>
    <n v="225.2073"/>
    <n v="236.2175"/>
    <n v="274.12"/>
    <s v="105_Monday"/>
    <s v="105_Week2_Monday"/>
    <n v="1"/>
    <n v="147"/>
    <n v="231.56870000000001"/>
    <n v="279.36369999999999"/>
    <s v="Yes"/>
    <s v="NO"/>
    <s v="MTRF"/>
    <s v="Yes"/>
    <s v="Yes"/>
    <s v="Y"/>
    <s v="N"/>
    <n v="147"/>
    <n v="42.292299999999997"/>
    <n v="56.287300000000002"/>
    <n v="56.301825000000001"/>
    <n v="59.054375"/>
  </r>
  <r>
    <s v="1929"/>
    <s v="70477"/>
    <s v="0"/>
    <x v="0"/>
    <x v="1"/>
    <x v="1"/>
    <s v="270"/>
    <s v="103"/>
    <s v="T"/>
    <n v="76"/>
    <s v="Brett's Auto"/>
    <s v="1249 W. Chisholm St., Alpena MI 49707 US, Alpena MI 49707 US"/>
    <n v="7.8101196138431996"/>
    <s v="-51"/>
    <s v="7"/>
    <d v="1899-12-30T22:11:31"/>
    <d v="1899-12-30T22:22:10"/>
    <n v="0"/>
    <n v="11.216666666666667"/>
    <s v="-83.446906"/>
    <s v="45.074074"/>
    <n v="3.8836882449593202"/>
    <n v="1982.76"/>
    <n v="9"/>
    <n v="0.65384615384615397"/>
    <n v="1"/>
    <n v="23"/>
    <n v="77"/>
    <s v="103_Week1_Tuesday"/>
    <n v="37.56"/>
    <n v="37.56"/>
    <n v="39.138399999999997"/>
    <n v="41.453000000000003"/>
    <n v="47.51"/>
    <s v="103_Tuesday"/>
    <s v="103_Week1_Tuesday"/>
    <n v="1"/>
    <n v="26"/>
    <n v="37.56"/>
    <n v="42.17"/>
    <s v="No"/>
    <s v="NO"/>
    <s v="MTWRF"/>
    <s v="No"/>
    <s v="No"/>
    <s v="Y"/>
    <s v="N"/>
    <m/>
    <n v="9.39"/>
    <n v="9.39"/>
    <n v="9.7845999999999993"/>
    <n v="10.363250000000001"/>
  </r>
  <r>
    <s v="2349"/>
    <s v="70932"/>
    <s v="0"/>
    <x v="0"/>
    <x v="0"/>
    <x v="0"/>
    <s v="30"/>
    <s v="103"/>
    <s v="F"/>
    <n v="60"/>
    <s v="Quality Inn"/>
    <s v="2980 Cook Rd P.O. Box 369, West Branch MI 48661 US P.O. Box 369, West Branch MI 48661 US"/>
    <n v="0.2602363124291"/>
    <s v="-1029"/>
    <s v="7"/>
    <d v="1899-12-30T08:16:30"/>
    <d v="1899-12-30T08:16:36"/>
    <n v="0"/>
    <n v="1.37"/>
    <s v="-84.226817"/>
    <s v="44.249914"/>
    <n v="0.14238146513713401"/>
    <n v="2652.12"/>
    <n v="0"/>
    <n v="0"/>
    <n v="0"/>
    <n v="0"/>
    <n v="61"/>
    <s v="103_Week1_Friday"/>
    <n v="45.94"/>
    <n v="45.94"/>
    <n v="55.347999999999999"/>
    <n v="48.22"/>
    <n v="79.569999999999993"/>
    <s v="105_Monday"/>
    <s v="105_Week1_Monday"/>
    <n v="1"/>
    <n v="0"/>
    <n v="45.94"/>
    <n v="48.22"/>
    <s v="Yes"/>
    <s v="NO"/>
    <s v="MTWRF"/>
    <s v="Yes"/>
    <s v="Yes"/>
    <s v="Y"/>
    <s v="N"/>
    <n v="0"/>
    <n v="11.484999999999999"/>
    <n v="11.484999999999999"/>
    <n v="13.837"/>
    <n v="12.055"/>
  </r>
  <r>
    <s v="2349"/>
    <s v="70932"/>
    <s v="0"/>
    <x v="1"/>
    <x v="0"/>
    <x v="0"/>
    <s v="70"/>
    <s v="103"/>
    <s v="F"/>
    <n v="60"/>
    <s v="Quality Inn"/>
    <s v="2980 Cook Rd P.O. Box 369, West Branch MI 48661 US P.O. Box 369, West Branch MI 48661 US"/>
    <n v="0.27883273942430298"/>
    <s v="-1198"/>
    <s v="7"/>
    <d v="1899-12-30T09:23:09"/>
    <d v="1899-12-30T09:23:15"/>
    <n v="0"/>
    <n v="1.37"/>
    <s v="-84.226817"/>
    <s v="44.249914"/>
    <n v="0.14238146513713401"/>
    <n v="2652.12"/>
    <n v="0"/>
    <n v="0"/>
    <n v="0"/>
    <n v="0"/>
    <n v="61"/>
    <s v="103_Week2_Friday"/>
    <n v="45.94"/>
    <n v="45.94"/>
    <n v="55.347999999999999"/>
    <n v="48.22"/>
    <n v="79.569999999999993"/>
    <s v="105_Monday"/>
    <s v="105_Week2_Monday"/>
    <n v="1"/>
    <n v="0"/>
    <n v="45.94"/>
    <n v="48.22"/>
    <s v="Yes"/>
    <s v="NO"/>
    <s v="MTWRF"/>
    <s v="Yes"/>
    <s v="Yes"/>
    <s v="Y"/>
    <s v="N"/>
    <n v="0"/>
    <n v="11.484999999999999"/>
    <n v="11.484999999999999"/>
    <n v="13.837"/>
    <n v="12.055"/>
  </r>
  <r>
    <s v="2051"/>
    <s v="70608"/>
    <s v="0"/>
    <x v="0"/>
    <x v="1"/>
    <x v="1"/>
    <s v="280"/>
    <s v="103"/>
    <s v="T"/>
    <n v="10"/>
    <s v="Besser Company"/>
    <s v="801 Johnson St., Alpena MI 49707 US, Alpena MI 49707 US"/>
    <n v="2.63653467176698"/>
    <s v="-52"/>
    <s v="7"/>
    <d v="1899-12-30T22:24:49"/>
    <d v="1899-12-30T22:34:06"/>
    <n v="0"/>
    <n v="10.620833333333334"/>
    <s v="-83.4385059"/>
    <s v="45.078044"/>
    <n v="1.28457096054141"/>
    <n v="20361.64"/>
    <n v="23"/>
    <n v="0.85161290322580596"/>
    <n v="10"/>
    <n v="156"/>
    <n v="11"/>
    <s v="103_Week1_Tuesday"/>
    <n v="393.23840000000001"/>
    <n v="401.57380000000001"/>
    <n v="412.64460000000003"/>
    <n v="402.62920000000003"/>
    <n v="403.31"/>
    <s v="103_Tuesday"/>
    <s v="103_Week1_Tuesday"/>
    <n v="1"/>
    <n v="155"/>
    <n v="412.3075"/>
    <n v="403.3075"/>
    <s v="No"/>
    <s v="NO"/>
    <s v="MTWRF"/>
    <s v="No"/>
    <s v="No"/>
    <s v="Y"/>
    <s v="N"/>
    <m/>
    <n v="98.309600000000003"/>
    <n v="100.39345"/>
    <n v="103.16115000000001"/>
    <n v="100.65730000000001"/>
  </r>
  <r>
    <s v="2953"/>
    <s v="73149"/>
    <s v="0"/>
    <x v="0"/>
    <x v="0"/>
    <x v="0"/>
    <s v="20"/>
    <s v="105"/>
    <s v="M"/>
    <n v="0"/>
    <s v="APPLEBEES"/>
    <s v="2992 COOK RD, WEST BRANCH MI 48661 US, WEST BRANCH MI 48661 US"/>
    <n v="0.31790797215467098"/>
    <s v="-1028"/>
    <s v="7"/>
    <d v="1899-12-30T08:05:48"/>
    <d v="1899-12-30T08:16:14"/>
    <n v="0"/>
    <n v="8.2333333333333343"/>
    <s v="-84.226401"/>
    <s v="44.248106"/>
    <n v="0.18105567183736199"/>
    <n v="4571.04"/>
    <n v="0"/>
    <n v="0"/>
    <n v="0"/>
    <n v="0"/>
    <n v="1"/>
    <s v="105_Week1_Monday"/>
    <n v="85.223799999999997"/>
    <n v="88.401499999999999"/>
    <n v="95.505300000000005"/>
    <n v="95.852999999999994"/>
    <n v="103.59"/>
    <s v="105_Monday"/>
    <s v="105_Week1_Monday"/>
    <n v="1"/>
    <n v="0"/>
    <n v="93.084999999999994"/>
    <n v="96.072500000000005"/>
    <s v="No"/>
    <s v="NO"/>
    <s v="MTWRF"/>
    <s v="No"/>
    <s v="No"/>
    <s v="Y"/>
    <s v="N"/>
    <m/>
    <n v="21.305949999999999"/>
    <n v="22.100375"/>
    <n v="23.876325000000001"/>
    <n v="23.963249999999999"/>
  </r>
  <r>
    <s v="2953"/>
    <s v="73149"/>
    <s v="0"/>
    <x v="1"/>
    <x v="0"/>
    <x v="0"/>
    <s v="60"/>
    <s v="105"/>
    <s v="M"/>
    <n v="0"/>
    <s v="APPLEBEES"/>
    <s v="2992 COOK RD, WEST BRANCH MI 48661 US, WEST BRANCH MI 48661 US"/>
    <n v="4.9424819035849303"/>
    <s v="-1197"/>
    <s v="7"/>
    <d v="1899-12-30T09:12:27"/>
    <d v="1899-12-30T09:22:53"/>
    <n v="0"/>
    <n v="8.2333333333333343"/>
    <s v="-84.226401"/>
    <s v="44.248106"/>
    <n v="3.8605708543068502"/>
    <n v="4571.04"/>
    <n v="0"/>
    <n v="0"/>
    <n v="0"/>
    <n v="0"/>
    <n v="1"/>
    <s v="105_Week2_Monday"/>
    <n v="85.223799999999997"/>
    <n v="88.401499999999999"/>
    <n v="95.505300000000005"/>
    <n v="95.852999999999994"/>
    <n v="103.59"/>
    <s v="105_Monday"/>
    <s v="105_Week2_Monday"/>
    <n v="1"/>
    <n v="0"/>
    <n v="93.084999999999994"/>
    <n v="96.072500000000005"/>
    <s v="No"/>
    <s v="NO"/>
    <s v="MTWRF"/>
    <s v="No"/>
    <s v="No"/>
    <s v="Y"/>
    <s v="N"/>
    <m/>
    <n v="21.305949999999999"/>
    <n v="22.100375"/>
    <n v="23.876325000000001"/>
    <n v="23.963249999999999"/>
  </r>
  <r>
    <s v="11726"/>
    <s v="70608"/>
    <s v="1"/>
    <x v="0"/>
    <x v="1"/>
    <x v="1"/>
    <s v="290"/>
    <s v="103"/>
    <s v="T"/>
    <n v="75"/>
    <s v="BESSER 23 NORTH"/>
    <s v="801 JOHNSON ST, ALPENA MI 49707 US, ALPENA MI 49707 US"/>
    <n v="0"/>
    <s v="-53"/>
    <s v="7"/>
    <d v="1899-12-30T22:34:06"/>
    <d v="1899-12-30T22:36:38"/>
    <n v="0"/>
    <n v="3.2124999999999999"/>
    <s v="-83.4385059"/>
    <s v="45.078044"/>
    <m/>
    <n v="2192.1"/>
    <n v="8"/>
    <n v="0.61904761904761896"/>
    <n v="3"/>
    <n v="20"/>
    <n v="76"/>
    <s v="103_Week1_Tuesday"/>
    <n v="43.49"/>
    <n v="44.043799999999997"/>
    <n v="45.344499999999996"/>
    <n v="40.99"/>
    <n v="45.42"/>
    <s v="103_Tuesday"/>
    <s v="103_Week1_Tuesday"/>
    <n v="1"/>
    <n v="21"/>
    <n v="33.217500000000001"/>
    <n v="40.99"/>
    <s v="No"/>
    <s v="NO"/>
    <s v="MTWRF"/>
    <s v="No"/>
    <s v="No"/>
    <s v="Y"/>
    <s v="N"/>
    <m/>
    <n v="10.8725"/>
    <n v="11.010949999999999"/>
    <n v="11.336124999999999"/>
    <n v="10.2475"/>
  </r>
  <r>
    <s v="11692"/>
    <s v="99080"/>
    <s v="1"/>
    <x v="0"/>
    <x v="0"/>
    <x v="0"/>
    <s v="70"/>
    <s v="105"/>
    <s v="M"/>
    <n v="0"/>
    <s v="MERCANTILE BANK"/>
    <s v="2087 S M-76, WEST BRANCH MI 48661 US, WEST BRANCH MI 48661 US"/>
    <n v="2.8166037505421602"/>
    <s v="-1033"/>
    <s v="6"/>
    <d v="1899-12-30T08:59:42"/>
    <d v="1899-12-30T09:05:16"/>
    <n v="0"/>
    <n v="5.9874999999999998"/>
    <s v="-84.221196"/>
    <s v="44.274821"/>
    <n v="1.83066596884967"/>
    <n v="944.95"/>
    <n v="0"/>
    <n v="0"/>
    <n v="0"/>
    <n v="0"/>
    <n v="1"/>
    <s v="105_Week1_Monday"/>
    <n v="23.8461"/>
    <n v="21.215"/>
    <n v="24.05"/>
    <n v="20.7363"/>
    <n v="12.75"/>
    <s v="105_Monday"/>
    <s v="105_Week1_Monday"/>
    <n v="1"/>
    <n v="0"/>
    <n v="12.025"/>
    <n v="20"/>
    <s v="No"/>
    <s v="NO"/>
    <s v="MTWRF"/>
    <s v="No"/>
    <s v="No"/>
    <s v="Y"/>
    <s v="N"/>
    <m/>
    <n v="5.961525"/>
    <n v="5.30375"/>
    <n v="6.0125000000000002"/>
    <n v="5.184075"/>
  </r>
  <r>
    <s v="11692"/>
    <s v="99080"/>
    <s v="1"/>
    <x v="1"/>
    <x v="0"/>
    <x v="0"/>
    <s v="120"/>
    <s v="105"/>
    <s v="M"/>
    <n v="0"/>
    <s v="MERCANTILE BANK"/>
    <s v="2087 S M-76, WEST BRANCH MI 48661 US, WEST BRANCH MI 48661 US"/>
    <n v="1.4591205434474801"/>
    <s v="-1203"/>
    <s v="6"/>
    <d v="1899-12-30T10:01:21"/>
    <d v="1899-12-30T10:06:55"/>
    <n v="0"/>
    <n v="5.9874999999999998"/>
    <s v="-84.221196"/>
    <s v="44.274821"/>
    <n v="0.93771240045236903"/>
    <n v="944.95"/>
    <n v="0"/>
    <n v="0"/>
    <n v="0"/>
    <n v="0"/>
    <n v="1"/>
    <s v="105_Week2_Monday"/>
    <n v="23.8461"/>
    <n v="21.215"/>
    <n v="24.05"/>
    <n v="20.7363"/>
    <n v="12.75"/>
    <s v="105_Monday"/>
    <s v="105_Week2_Monday"/>
    <n v="1"/>
    <n v="0"/>
    <n v="12.025"/>
    <n v="20"/>
    <s v="No"/>
    <s v="NO"/>
    <s v="MTWRF"/>
    <s v="No"/>
    <s v="No"/>
    <s v="Y"/>
    <s v="N"/>
    <m/>
    <n v="5.961525"/>
    <n v="5.30375"/>
    <n v="6.0125000000000002"/>
    <n v="5.184075"/>
  </r>
  <r>
    <s v="9844"/>
    <s v="73341"/>
    <s v="0"/>
    <x v="0"/>
    <x v="1"/>
    <x v="1"/>
    <s v="300"/>
    <s v="103"/>
    <s v="T"/>
    <n v="1"/>
    <s v="NEMROC"/>
    <s v="800 BOLTON, ALPENA MI 49707 US, ALPENA MI 49707 US"/>
    <n v="2.9409788761986402"/>
    <s v="-54"/>
    <s v="7"/>
    <d v="1899-12-30T22:39:34"/>
    <d v="1899-12-30T22:50:49"/>
    <n v="0"/>
    <n v="6.9"/>
    <s v="-83.4216"/>
    <s v="45.07438"/>
    <n v="1.17393966284421"/>
    <n v="2075.62"/>
    <n v="6"/>
    <n v="0.78571428571428603"/>
    <n v="2"/>
    <n v="28"/>
    <n v="2"/>
    <s v="103_Week1_Tuesday"/>
    <n v="39.130000000000003"/>
    <n v="39.418399999999998"/>
    <n v="41.250700000000002"/>
    <n v="41.86"/>
    <n v="41.86"/>
    <s v="103_Tuesday"/>
    <s v="103_Week1_Tuesday"/>
    <n v="1"/>
    <n v="28"/>
    <n v="39.880000000000003"/>
    <n v="41.86"/>
    <s v="No"/>
    <s v="NO"/>
    <s v="MTWRF"/>
    <s v="No"/>
    <s v="No"/>
    <s v="Y"/>
    <s v="N"/>
    <m/>
    <n v="9.7825000000000006"/>
    <n v="9.8545999999999996"/>
    <n v="10.312675"/>
    <n v="10.465"/>
  </r>
  <r>
    <s v="9425"/>
    <s v="73304"/>
    <s v="0"/>
    <x v="0"/>
    <x v="0"/>
    <x v="0"/>
    <s v="60"/>
    <s v="103"/>
    <s v="F"/>
    <n v="50"/>
    <s v="TIM HORTON'S"/>
    <s v="2960 COOK RD, WEST BRANCH MI 48661 US, WEST BRANCH MI 48661 US"/>
    <n v="6.6667027687458399E-2"/>
    <s v="-1032"/>
    <s v="7"/>
    <d v="1899-12-30T08:39:04"/>
    <d v="1899-12-30T08:47:03"/>
    <n v="0"/>
    <n v="7.2266666666666666"/>
    <s v="-84.226168"/>
    <s v="44.250415"/>
    <n v="3.4879431130166103E-2"/>
    <n v="2487.7600000000002"/>
    <n v="0"/>
    <n v="0"/>
    <n v="0"/>
    <n v="0"/>
    <n v="51"/>
    <s v="103_Week1_Friday"/>
    <n v="49.34"/>
    <n v="49.34"/>
    <n v="49.798400000000001"/>
    <n v="52.3"/>
    <n v="53.66"/>
    <s v="105_Monday"/>
    <s v="105_Week1_Monday"/>
    <n v="1"/>
    <n v="0"/>
    <n v="49.34"/>
    <n v="45.762500000000003"/>
    <s v="Yes"/>
    <s v="NO"/>
    <s v="MTWRF"/>
    <s v="Yes"/>
    <s v="Yes"/>
    <s v="Y"/>
    <s v="N"/>
    <n v="0"/>
    <n v="12.335000000000001"/>
    <n v="12.335000000000001"/>
    <n v="12.4496"/>
    <n v="13.074999999999999"/>
  </r>
  <r>
    <s v="9425"/>
    <s v="73304"/>
    <s v="0"/>
    <x v="1"/>
    <x v="0"/>
    <x v="0"/>
    <s v="100"/>
    <s v="103"/>
    <s v="F"/>
    <n v="50"/>
    <s v="TIM HORTON'S"/>
    <s v="2960 COOK RD, WEST BRANCH MI 48661 US, WEST BRANCH MI 48661 US"/>
    <n v="7.5362722534151799E-2"/>
    <s v="-1201"/>
    <s v="7"/>
    <d v="1899-12-30T09:45:44"/>
    <d v="1899-12-30T09:53:43"/>
    <n v="0"/>
    <n v="7.2266666666666666"/>
    <s v="-84.226168"/>
    <s v="44.250415"/>
    <n v="3.4879431130129902E-2"/>
    <n v="2487.7600000000002"/>
    <n v="0"/>
    <n v="0"/>
    <n v="0"/>
    <n v="0"/>
    <n v="51"/>
    <s v="103_Week2_Friday"/>
    <n v="49.34"/>
    <n v="49.34"/>
    <n v="49.798400000000001"/>
    <n v="52.3"/>
    <n v="53.66"/>
    <s v="105_Monday"/>
    <s v="105_Week2_Monday"/>
    <n v="1"/>
    <n v="0"/>
    <n v="49.34"/>
    <n v="45.762500000000003"/>
    <s v="Yes"/>
    <s v="NO"/>
    <s v="MTWRF"/>
    <s v="Yes"/>
    <s v="Yes"/>
    <s v="Y"/>
    <s v="N"/>
    <n v="0"/>
    <n v="12.335000000000001"/>
    <n v="12.335000000000001"/>
    <n v="12.4496"/>
    <n v="13.074999999999999"/>
  </r>
  <r>
    <s v="2309"/>
    <s v="70890"/>
    <s v="0"/>
    <x v="0"/>
    <x v="1"/>
    <x v="2"/>
    <s v="10"/>
    <s v="101"/>
    <s v="M"/>
    <n v="0"/>
    <s v="WAGAR MOTOR SALES SERVICE"/>
    <s v="2086 S Otsego Avenue, Gaylord MI 49735 US"/>
    <n v="76.621066944248895"/>
    <s v="-57"/>
    <s v="7"/>
    <d v="1899-12-30T07:16:37"/>
    <d v="1899-12-30T07:21:41"/>
    <n v="0"/>
    <n v="15.904166666666667"/>
    <s v="-84.677932"/>
    <s v="45.001094"/>
    <n v="71.027092423385398"/>
    <n v="7299.99"/>
    <n v="10"/>
    <n v="0.86842105263157898"/>
    <n v="4"/>
    <n v="76"/>
    <n v="1"/>
    <s v="101_Week1_Monday"/>
    <n v="146.06610000000001"/>
    <n v="133.50530000000001"/>
    <n v="154.77070000000001"/>
    <n v="134.5684"/>
    <n v="140.3844"/>
    <s v="103_Wednesday"/>
    <s v="103_Week1_Wednesday"/>
    <n v="1"/>
    <n v="76"/>
    <n v="140.9862"/>
    <n v="126.985"/>
    <s v="Yes"/>
    <s v=""/>
    <s v="MTWRF"/>
    <s v="Yes"/>
    <s v="Yes"/>
    <s v="Y"/>
    <s v="Y"/>
    <n v="76"/>
    <n v="36.516525000000001"/>
    <n v="33.376325000000001"/>
    <n v="38.692675000000001"/>
    <n v="33.642099999999999"/>
  </r>
  <r>
    <s v="2358"/>
    <s v="99058"/>
    <s v="12"/>
    <x v="0"/>
    <x v="0"/>
    <x v="0"/>
    <s v="50"/>
    <s v="105"/>
    <s v="M"/>
    <n v="0"/>
    <s v="FORWARDS"/>
    <s v="2980 Cook Rd. 219 N. Front St., West Branch MI 486 219 N. Front St., West Branch MI 48661 US"/>
    <n v="0"/>
    <s v="-1031"/>
    <s v="7"/>
    <d v="1899-12-30T08:27:17"/>
    <d v="1899-12-30T08:39:00"/>
    <n v="0"/>
    <n v="12.308333333333334"/>
    <s v="-84.226817"/>
    <s v="44.249914"/>
    <m/>
    <n v="3837.08"/>
    <n v="0"/>
    <n v="0"/>
    <n v="0"/>
    <n v="0"/>
    <n v="1"/>
    <s v="105_Week1_Monday"/>
    <n v="86.787599999999998"/>
    <n v="61.36"/>
    <n v="70.045699999999997"/>
    <n v="61.36"/>
    <n v="86.59"/>
    <s v="105_Monday"/>
    <s v="105_Week1_Monday"/>
    <n v="1"/>
    <n v="0"/>
    <n v="61.36"/>
    <n v="61.36"/>
    <s v="No"/>
    <s v="NO"/>
    <s v="MTWRF"/>
    <s v="No"/>
    <s v="No"/>
    <s v="Y"/>
    <s v="N"/>
    <m/>
    <n v="21.696899999999999"/>
    <n v="15.34"/>
    <n v="17.511424999999999"/>
    <n v="15.34"/>
  </r>
  <r>
    <s v="2358"/>
    <s v="99058"/>
    <s v="12"/>
    <x v="1"/>
    <x v="0"/>
    <x v="0"/>
    <s v="90"/>
    <s v="105"/>
    <s v="M"/>
    <n v="0"/>
    <s v="FORWARDS"/>
    <s v="2980 Cook Rd. 219 N. Front St., West Branch MI 486 219 N. Front St., West Branch MI 48661 US"/>
    <n v="0"/>
    <s v="-1200"/>
    <s v="7"/>
    <d v="1899-12-30T09:33:56"/>
    <d v="1899-12-30T09:45:39"/>
    <n v="0"/>
    <n v="12.308333333333334"/>
    <s v="-84.226817"/>
    <s v="44.249914"/>
    <m/>
    <n v="3837.08"/>
    <n v="0"/>
    <n v="0"/>
    <n v="0"/>
    <n v="0"/>
    <n v="1"/>
    <s v="105_Week2_Monday"/>
    <n v="86.787599999999998"/>
    <n v="61.36"/>
    <n v="70.045699999999997"/>
    <n v="61.36"/>
    <n v="86.59"/>
    <s v="105_Monday"/>
    <s v="105_Week2_Monday"/>
    <n v="1"/>
    <n v="0"/>
    <n v="61.36"/>
    <n v="61.36"/>
    <s v="No"/>
    <s v="NO"/>
    <s v="MTWRF"/>
    <s v="No"/>
    <s v="No"/>
    <s v="Y"/>
    <s v="N"/>
    <m/>
    <n v="21.696899999999999"/>
    <n v="15.34"/>
    <n v="17.511424999999999"/>
    <n v="15.34"/>
  </r>
  <r>
    <s v="2845"/>
    <s v="99061"/>
    <s v="118"/>
    <x v="0"/>
    <x v="1"/>
    <x v="2"/>
    <s v="20"/>
    <s v="105"/>
    <s v="T"/>
    <n v="110"/>
    <s v="FAMILY FARE #1510-DELI"/>
    <s v="829 W. MAIN POB 580, GAYLORD MI 49734 US POB 580, GAYLORD MI 49734 US"/>
    <n v="4.4877814316354696"/>
    <s v="-58"/>
    <s v="7"/>
    <d v="1899-12-30T07:26:11"/>
    <d v="1899-12-30T07:26:26"/>
    <n v="0"/>
    <n v="0.21249999999999999"/>
    <s v="-84.684313"/>
    <s v="45.025745"/>
    <n v="4.10173535956105"/>
    <n v="927.07"/>
    <n v="0"/>
    <n v="0"/>
    <n v="0"/>
    <n v="0"/>
    <n v="111"/>
    <s v="105_Week1_Tuesday"/>
    <n v="22.386900000000001"/>
    <n v="14.44"/>
    <n v="14.44"/>
    <n v="14.546099999999999"/>
    <n v="15.31"/>
    <s v="103_Wednesday"/>
    <s v="103_Week1_Wednesday"/>
    <n v="1"/>
    <n v="0"/>
    <n v="14.44"/>
    <n v="14.555"/>
    <s v="Yes"/>
    <s v="NO"/>
    <s v="MTWRF"/>
    <s v="Yes"/>
    <s v="Yes"/>
    <s v="Y"/>
    <s v="Y"/>
    <n v="0"/>
    <n v="5.5967250000000002"/>
    <n v="3.61"/>
    <n v="3.61"/>
    <n v="3.6365249999999998"/>
  </r>
  <r>
    <s v="2766"/>
    <s v="71371"/>
    <s v="0"/>
    <x v="0"/>
    <x v="0"/>
    <x v="1"/>
    <s v="150"/>
    <s v="105"/>
    <s v="W"/>
    <n v="70"/>
    <s v="JEN'S HEN HOUSE"/>
    <s v="1965 N ST HELEN ROAD, St. Helen MI 48656 US, St. Helen MI 48656 US"/>
    <n v="0.22674963812193"/>
    <s v="-1069"/>
    <s v="5"/>
    <d v="1899-12-30T13:32:27"/>
    <d v="1899-12-30T13:37:35"/>
    <n v="0"/>
    <n v="8.8250000000000011"/>
    <s v="-84.410631"/>
    <s v="44.36293"/>
    <n v="5.9565159729394898E-2"/>
    <n v="5310.79"/>
    <n v="0"/>
    <n v="0"/>
    <n v="0"/>
    <n v="0"/>
    <n v="71"/>
    <s v="105_Week1_Wednesday"/>
    <n v="175.20570000000001"/>
    <n v="226.38499999999999"/>
    <n v="246.1328"/>
    <n v="213.88499999999999"/>
    <n v="130.80000000000001"/>
    <s v="105_Tuesday"/>
    <s v="105_Week1_Tuesday"/>
    <n v="1"/>
    <n v="0"/>
    <n v="125.0675"/>
    <n v="105.9375"/>
    <s v="Yes"/>
    <s v="NO"/>
    <s v="WRF"/>
    <s v="No"/>
    <s v="Yes"/>
    <s v="N"/>
    <s v="N"/>
    <n v="0"/>
    <n v="43.801425000000002"/>
    <n v="56.596249999999998"/>
    <n v="61.533200000000001"/>
    <n v="53.471249999999998"/>
  </r>
  <r>
    <s v="2844"/>
    <s v="99061"/>
    <s v="117"/>
    <x v="0"/>
    <x v="1"/>
    <x v="2"/>
    <s v="30"/>
    <s v="105"/>
    <s v="T"/>
    <n v="100"/>
    <s v="FAMILY FARE #1510-BAKERY"/>
    <s v="829 W. MAIN POB 580, GAYLORD MI 49734 US POB 580, GAYLORD MI 49734 US"/>
    <n v="0"/>
    <s v="-59"/>
    <s v="7"/>
    <d v="1899-12-30T07:26:26"/>
    <d v="1899-12-30T07:26:41"/>
    <n v="0"/>
    <n v="0.21249999999999999"/>
    <s v="-84.684313"/>
    <s v="45.025745"/>
    <m/>
    <n v="643.28"/>
    <n v="0"/>
    <n v="0"/>
    <n v="0"/>
    <n v="0"/>
    <n v="101"/>
    <s v="105_Week1_Tuesday"/>
    <n v="14.5823"/>
    <n v="10.77"/>
    <n v="10.77"/>
    <n v="10.8484"/>
    <n v="11.42"/>
    <s v="103_Wednesday"/>
    <s v="103_Week1_Wednesday"/>
    <n v="1"/>
    <n v="0"/>
    <n v="10.77"/>
    <n v="10.855"/>
    <s v="Yes"/>
    <s v="NO"/>
    <s v="MTWRF"/>
    <s v="Yes"/>
    <s v="Yes"/>
    <s v="Y"/>
    <s v="Y"/>
    <n v="0"/>
    <n v="3.645575"/>
    <n v="2.6924999999999999"/>
    <n v="2.6924999999999999"/>
    <n v="2.7121"/>
  </r>
  <r>
    <s v="13053"/>
    <s v="99161"/>
    <s v="115"/>
    <x v="0"/>
    <x v="0"/>
    <x v="2"/>
    <s v="130"/>
    <s v="103"/>
    <s v="F"/>
    <n v="1"/>
    <s v="FAMILY FARE #1508 FIRST AID"/>
    <s v="305 MORENCI POB 549, MIO MI 48647 US POB 549, MIO MI 48647 US"/>
    <n v="0.55505844307185703"/>
    <s v="-1107"/>
    <s v="7"/>
    <d v="1899-12-30T11:33:45"/>
    <d v="1899-12-30T11:43:25"/>
    <n v="0"/>
    <n v="9.4354006285390355"/>
    <s v="-84.1309335"/>
    <s v="44.6548057"/>
    <n v="0.119516568929019"/>
    <n v="0"/>
    <n v="0"/>
    <n v="0"/>
    <n v="0"/>
    <n v="0"/>
    <n v="2"/>
    <s v="103_Week1_Friday"/>
    <n v="0"/>
    <n v="0"/>
    <n v="0"/>
    <n v="136.22999999999999"/>
    <n v="1.6"/>
    <s v="105_Wednesday"/>
    <s v="105_Week1_Wednesday"/>
    <n v="1"/>
    <n v="0"/>
    <n v="0"/>
    <n v="17.028700000000001"/>
    <s v="Yes"/>
    <s v="NO"/>
    <s v="MTWRF"/>
    <s v="Yes"/>
    <s v="Yes"/>
    <s v="Y"/>
    <s v="N"/>
    <n v="0"/>
    <n v="0"/>
    <n v="0"/>
    <n v="0"/>
    <n v="34.057499999999997"/>
  </r>
  <r>
    <s v="2843"/>
    <s v="99061"/>
    <s v="116"/>
    <x v="0"/>
    <x v="1"/>
    <x v="2"/>
    <s v="40"/>
    <s v="105"/>
    <s v="T"/>
    <n v="90"/>
    <s v="FAMILY FARE #1510-STARBUCKS"/>
    <s v="829 W. MAIN POB 580, GAYLORD MI 49734 US POB 580, GAYLORD MI 49734 US"/>
    <n v="0"/>
    <s v="-60"/>
    <s v="7"/>
    <d v="1899-12-30T07:26:41"/>
    <d v="1899-12-30T07:26:52"/>
    <n v="0"/>
    <n v="0.15833333333333333"/>
    <s v="-84.684313"/>
    <s v="45.025745"/>
    <m/>
    <n v="234.65"/>
    <n v="0"/>
    <n v="0"/>
    <n v="0"/>
    <n v="0"/>
    <n v="91"/>
    <s v="105_Week1_Tuesday"/>
    <n v="4.5"/>
    <n v="4.5"/>
    <n v="4.5"/>
    <n v="4.5346000000000002"/>
    <n v="4.7699999999999996"/>
    <s v="103_Wednesday"/>
    <s v="103_Week1_Wednesday"/>
    <n v="1"/>
    <n v="0"/>
    <n v="4.5"/>
    <n v="4.5374999999999996"/>
    <s v="Yes"/>
    <s v="NO"/>
    <s v="MTWRF"/>
    <s v="Yes"/>
    <s v="Yes"/>
    <s v="Y"/>
    <s v="Y"/>
    <n v="0"/>
    <n v="1.125"/>
    <n v="1.125"/>
    <n v="1.125"/>
    <n v="1.13365"/>
  </r>
  <r>
    <s v="2700"/>
    <s v="71303"/>
    <s v="0"/>
    <x v="0"/>
    <x v="0"/>
    <x v="2"/>
    <s v="120"/>
    <s v="103"/>
    <s v="F"/>
    <n v="290"/>
    <s v="Pioneer Store"/>
    <s v="432 North Mt.Tom Rd., Mio MI 48647 US, Mio MI 48647 US"/>
    <n v="2.7118676673501301"/>
    <s v="-1106"/>
    <s v="5"/>
    <d v="1899-12-30T11:25:52"/>
    <d v="1899-12-30T11:33:12"/>
    <n v="0"/>
    <n v="8.1166666666666671"/>
    <s v="-84.1298"/>
    <s v="44.65623"/>
    <n v="1.0247430442715799"/>
    <n v="1032.95"/>
    <n v="0"/>
    <n v="0"/>
    <n v="0"/>
    <n v="0"/>
    <n v="291"/>
    <s v="103_Week1_Friday"/>
    <n v="38.369999999999997"/>
    <n v="38.369999999999997"/>
    <n v="39.383299999999998"/>
    <n v="39.89"/>
    <n v="21.14"/>
    <s v="105_Wednesday"/>
    <s v="105_Week1_Wednesday"/>
    <n v="1"/>
    <n v="0"/>
    <n v="19.184999999999999"/>
    <n v="19.945"/>
    <s v="Yes"/>
    <s v="NO"/>
    <s v="MTWRF"/>
    <s v="Yes"/>
    <s v="Yes"/>
    <s v="Y"/>
    <s v="N"/>
    <n v="0"/>
    <n v="9.5924999999999994"/>
    <n v="9.5924999999999994"/>
    <n v="9.8458249999999996"/>
    <n v="9.9725000000000001"/>
  </r>
  <r>
    <s v="2847"/>
    <s v="99061"/>
    <s v="120"/>
    <x v="0"/>
    <x v="1"/>
    <x v="2"/>
    <s v="50"/>
    <s v="105"/>
    <s v="T"/>
    <n v="130"/>
    <s v="FAMILY FARE #1510-DAIRY QUEEN"/>
    <s v="829 W. MAIN POB 580, GAYLORD MI 49734 US POB 580, GAYLORD MI 49734 US"/>
    <n v="0"/>
    <s v="-61"/>
    <s v="7"/>
    <d v="1899-12-30T07:26:52"/>
    <d v="1899-12-30T07:27:04"/>
    <n v="0"/>
    <n v="0.1875"/>
    <s v="-84.684313"/>
    <s v="45.025745"/>
    <m/>
    <n v="589.54999999999995"/>
    <n v="0"/>
    <n v="0"/>
    <n v="0"/>
    <n v="0"/>
    <n v="131"/>
    <s v="105_Week1_Tuesday"/>
    <n v="11.4"/>
    <n v="11.25"/>
    <n v="11.25"/>
    <n v="11.3376"/>
    <n v="11.93"/>
    <s v="103_Wednesday"/>
    <s v="103_Week1_Wednesday"/>
    <n v="1"/>
    <n v="0"/>
    <n v="11.25"/>
    <n v="11.345000000000001"/>
    <s v="Yes"/>
    <s v="NO"/>
    <s v="MTWRF"/>
    <s v="Yes"/>
    <s v="Yes"/>
    <s v="Y"/>
    <s v="Y"/>
    <n v="0"/>
    <n v="2.85"/>
    <n v="2.8125"/>
    <n v="2.8125"/>
    <n v="2.8344"/>
  </r>
  <r>
    <s v="15637"/>
    <s v="73404"/>
    <s v="9"/>
    <x v="0"/>
    <x v="0"/>
    <x v="2"/>
    <s v="110"/>
    <s v="103"/>
    <s v="F"/>
    <n v="1"/>
    <s v="THUNDER BAY HEALTH-MIO"/>
    <s v="1110 W 8TH STREET, MIO MI 48647 US, MIO MI 48647 US"/>
    <n v="8.71008259968551"/>
    <s v="-1105"/>
    <s v="5"/>
    <d v="1899-12-30T11:23:03"/>
    <d v="1899-12-30T11:23:09"/>
    <n v="0"/>
    <n v="0.1"/>
    <s v="-84.144435"/>
    <s v="44.653265"/>
    <n v="7.8676484982160098"/>
    <n v="311.66000000000003"/>
    <n v="0"/>
    <n v="0"/>
    <n v="0"/>
    <n v="0"/>
    <n v="2"/>
    <s v="103_Week1_Friday"/>
    <n v="0"/>
    <n v="0"/>
    <n v="51.276600000000002"/>
    <n v="52.61"/>
    <n v="25.81"/>
    <s v="105_Wednesday"/>
    <s v="105_Week1_Wednesday"/>
    <n v="1"/>
    <n v="0"/>
    <n v="0"/>
    <n v="26.305"/>
    <s v="Yes"/>
    <s v="NO"/>
    <s v="MTWRF"/>
    <s v="Yes"/>
    <s v="Yes"/>
    <s v="Y"/>
    <s v="N"/>
    <n v="0"/>
    <n v="0"/>
    <n v="0"/>
    <n v="12.81915"/>
    <n v="13.1525"/>
  </r>
  <r>
    <s v="13140"/>
    <s v="99161"/>
    <s v="110"/>
    <x v="0"/>
    <x v="1"/>
    <x v="2"/>
    <s v="60"/>
    <s v="105"/>
    <s v="T"/>
    <n v="1"/>
    <s v="FAMILY FARE #1510 FIRST AID"/>
    <s v="829 W. MAIN POB 580, GAYLORD MI 49734 US POB 580, GAYLORD MI 49734 US"/>
    <n v="0"/>
    <s v="-62"/>
    <s v="7"/>
    <d v="1899-12-30T07:27:05"/>
    <d v="1899-12-30T07:36:45"/>
    <n v="0"/>
    <n v="9.4354006285390355"/>
    <s v="-84.684313"/>
    <s v="45.025745"/>
    <m/>
    <n v="0"/>
    <n v="0"/>
    <n v="0"/>
    <n v="0"/>
    <n v="0"/>
    <n v="2"/>
    <s v="105_Week1_Tuesday"/>
    <n v="0"/>
    <n v="0"/>
    <n v="0"/>
    <n v="0"/>
    <s v="$ -"/>
    <s v="103_Wednesday"/>
    <s v="103_Week1_Wednesday"/>
    <n v="1"/>
    <n v="0"/>
    <n v="0"/>
    <n v="0"/>
    <s v="Yes"/>
    <s v="NO"/>
    <s v="MTWRF"/>
    <s v="Yes"/>
    <s v="Yes"/>
    <s v="Y"/>
    <s v="Y"/>
    <n v="0"/>
    <n v="0"/>
    <n v="0"/>
    <n v="0"/>
    <n v="0"/>
  </r>
  <r>
    <s v="14308"/>
    <s v="73513"/>
    <s v="0"/>
    <x v="0"/>
    <x v="0"/>
    <x v="2"/>
    <s v="160"/>
    <s v="103"/>
    <s v="F"/>
    <n v="1"/>
    <s v="THE FARM KITCHEN"/>
    <s v="50 W. KITTLE ROAD, MIO MI 48647 US, MIO MI 48647 US"/>
    <n v="1.0743938268414599"/>
    <s v="-1110"/>
    <s v="7"/>
    <d v="1899-12-30T12:20:30"/>
    <d v="1899-12-30T12:27:00"/>
    <n v="0"/>
    <n v="17.086666666666666"/>
    <s v="-84.130544"/>
    <s v="44.695983"/>
    <n v="0.94568324442992502"/>
    <n v="2804.08"/>
    <n v="0"/>
    <n v="0"/>
    <n v="0"/>
    <n v="0"/>
    <n v="2"/>
    <s v="103_Week1_Friday"/>
    <n v="53.285299999999999"/>
    <n v="54.195300000000003"/>
    <n v="58.463000000000001"/>
    <n v="56.7057"/>
    <n v="59.53"/>
    <s v="105_Wednesday"/>
    <s v="105_Week1_Wednesday"/>
    <n v="1"/>
    <n v="0"/>
    <n v="57.454999999999998"/>
    <n v="56.153700000000001"/>
    <s v="Yes"/>
    <s v="NO"/>
    <s v="MTWRF"/>
    <s v="Yes"/>
    <s v="Yes"/>
    <s v="Y"/>
    <s v="N"/>
    <n v="0"/>
    <n v="13.321325"/>
    <n v="13.548825000000001"/>
    <n v="14.61575"/>
    <n v="14.176425"/>
  </r>
  <r>
    <s v="14308"/>
    <s v="73513"/>
    <s v="0"/>
    <x v="1"/>
    <x v="0"/>
    <x v="2"/>
    <s v="160"/>
    <s v="103"/>
    <s v="F"/>
    <n v="1"/>
    <s v="THE FARM KITCHEN"/>
    <s v="50 W. KITTLE ROAD, MIO MI 48647 US, MIO MI 48647 US"/>
    <n v="1.37619016397394"/>
    <s v="-1275"/>
    <s v="7"/>
    <d v="1899-12-30T11:34:25"/>
    <d v="1899-12-30T11:40:55"/>
    <n v="0"/>
    <n v="17.086666666666666"/>
    <s v="-84.130544"/>
    <s v="44.695983"/>
    <n v="0.855124933616634"/>
    <n v="2804.08"/>
    <n v="0"/>
    <n v="0"/>
    <n v="0"/>
    <n v="0"/>
    <n v="2"/>
    <s v="103_Week2_Friday"/>
    <n v="53.285299999999999"/>
    <n v="54.195300000000003"/>
    <n v="58.463000000000001"/>
    <n v="56.7057"/>
    <n v="59.53"/>
    <s v="105_Wednesday"/>
    <s v="105_Week2_Wednesday"/>
    <n v="1"/>
    <n v="0"/>
    <n v="57.454999999999998"/>
    <n v="56.153700000000001"/>
    <s v="Yes"/>
    <s v="NO"/>
    <s v="MTWRF"/>
    <s v="Yes"/>
    <s v="Yes"/>
    <s v="Y"/>
    <s v="N"/>
    <n v="0"/>
    <n v="13.321325"/>
    <n v="13.548825000000001"/>
    <n v="14.61575"/>
    <n v="14.176425"/>
  </r>
  <r>
    <s v="2499"/>
    <s v="99061"/>
    <s v="111"/>
    <x v="0"/>
    <x v="1"/>
    <x v="2"/>
    <s v="70"/>
    <s v="105"/>
    <s v="T"/>
    <n v="150"/>
    <s v="FAMILY FARE #1510 MEAT"/>
    <s v="829 W. MAIN POB 580, GAYLORD MI 49734 US POB 580, GAYLORD MI 49734 US"/>
    <n v="0"/>
    <s v="-63"/>
    <s v="7"/>
    <d v="1899-12-30T07:36:45"/>
    <d v="1899-12-30T08:19:09"/>
    <n v="0"/>
    <n v="45.175000000000004"/>
    <s v="-84.684313"/>
    <s v="45.025745"/>
    <m/>
    <n v="3458.75"/>
    <n v="9"/>
    <n v="0.80851063829787195"/>
    <n v="2"/>
    <n v="47"/>
    <n v="151"/>
    <s v="105_Week1_Tuesday"/>
    <n v="70.412999999999997"/>
    <n v="58.269199999999998"/>
    <n v="68.106899999999996"/>
    <n v="74.390699999999995"/>
    <n v="70.5"/>
    <s v="103_Wednesday"/>
    <s v="103_Week1_Wednesday"/>
    <n v="1"/>
    <n v="47"/>
    <n v="65.89"/>
    <n v="76.592500000000001"/>
    <s v="Yes"/>
    <s v="NO"/>
    <s v="MTWRF"/>
    <s v="Yes"/>
    <s v="Yes"/>
    <s v="Y"/>
    <s v="Y"/>
    <n v="47"/>
    <n v="17.603249999999999"/>
    <n v="14.567299999999999"/>
    <n v="17.026724999999999"/>
    <n v="18.597674999999999"/>
  </r>
  <r>
    <s v="2710"/>
    <s v="71313"/>
    <s v="0"/>
    <x v="0"/>
    <x v="0"/>
    <x v="2"/>
    <s v="150"/>
    <s v="103"/>
    <s v="F"/>
    <n v="280"/>
    <s v="Dwaynes Precision Collison"/>
    <s v="33 W. Troyer, Mio MI 48647 US, Mio MI 48647 US"/>
    <n v="2.8852290082211298"/>
    <s v="-1109"/>
    <s v="7"/>
    <d v="1899-12-30T12:05:48"/>
    <d v="1899-12-30T12:19:26"/>
    <n v="0"/>
    <n v="10.346666666666668"/>
    <s v="-84.1312282"/>
    <s v="44.6824097"/>
    <n v="1.9562668369269001"/>
    <n v="1920.67"/>
    <n v="3"/>
    <n v="0.72727272727272696"/>
    <n v="1"/>
    <n v="11"/>
    <n v="281"/>
    <s v="103_Week1_Friday"/>
    <n v="39.481499999999997"/>
    <n v="32.948500000000003"/>
    <n v="35"/>
    <n v="35"/>
    <n v="32.46"/>
    <s v="105_Wednesday"/>
    <s v="105_Week1_Wednesday"/>
    <n v="1"/>
    <n v="11"/>
    <n v="35"/>
    <n v="35"/>
    <s v="Yes"/>
    <s v="NO"/>
    <s v="MTWRF"/>
    <s v="Yes"/>
    <s v="Yes"/>
    <s v="Y"/>
    <s v="N"/>
    <n v="11"/>
    <n v="9.8703749999999992"/>
    <n v="8.2371250000000007"/>
    <n v="8.75"/>
    <n v="8.75"/>
  </r>
  <r>
    <s v="2525"/>
    <s v="71121"/>
    <s v="0"/>
    <x v="0"/>
    <x v="1"/>
    <x v="2"/>
    <s v="80"/>
    <s v="101"/>
    <s v="M"/>
    <n v="0"/>
    <s v="Gaylord Eye Care Center"/>
    <s v="829 W. Main Suite E, Gaylord MI 49735 US Suite E, Gaylord MI 49735 US"/>
    <n v="0"/>
    <s v="-64"/>
    <s v="6"/>
    <d v="1899-12-30T08:19:09"/>
    <d v="1899-12-30T08:26:11"/>
    <n v="0"/>
    <n v="7.05"/>
    <s v="-84.684313"/>
    <s v="45.025745"/>
    <m/>
    <n v="2578.84"/>
    <n v="0"/>
    <n v="0"/>
    <n v="0"/>
    <n v="0"/>
    <n v="1"/>
    <s v="101_Week1_Monday"/>
    <n v="96.59"/>
    <n v="99.49"/>
    <n v="102.1566"/>
    <n v="103.49"/>
    <n v="54.85"/>
    <s v="103_Wednesday"/>
    <s v="103_Week1_Wednesday"/>
    <n v="1"/>
    <n v="0"/>
    <n v="49.744999999999997"/>
    <n v="51.744999999999997"/>
    <s v="Yes"/>
    <s v="NO"/>
    <s v="MTWRF"/>
    <s v="Yes"/>
    <s v="Yes"/>
    <s v="Y"/>
    <s v="Y"/>
    <n v="0"/>
    <n v="24.147500000000001"/>
    <n v="24.872499999999999"/>
    <n v="25.539149999999999"/>
    <n v="25.872499999999999"/>
  </r>
  <r>
    <s v="2702"/>
    <s v="99061"/>
    <s v="115"/>
    <x v="0"/>
    <x v="0"/>
    <x v="2"/>
    <s v="140"/>
    <s v="103"/>
    <s v="F"/>
    <n v="260"/>
    <s v="FAMILY FARE #1508"/>
    <s v="305 MORENCI PO BOX 549, MIO MI 48647 US PO BOX 549, MIO MI 48647 US"/>
    <n v="0"/>
    <s v="-1108"/>
    <s v="7"/>
    <d v="1899-12-30T11:43:25"/>
    <d v="1899-12-30T12:02:54"/>
    <n v="0"/>
    <n v="17.113333333333333"/>
    <s v="-84.1309335"/>
    <s v="44.6548057"/>
    <m/>
    <n v="4573.2299999999996"/>
    <n v="5"/>
    <n v="0.79166666666666596"/>
    <n v="2"/>
    <n v="23"/>
    <n v="261"/>
    <s v="103_Week1_Friday"/>
    <n v="86.110699999999994"/>
    <n v="96.203500000000005"/>
    <n v="78.808400000000006"/>
    <n v="82.244200000000006"/>
    <n v="84.3"/>
    <s v="105_Wednesday"/>
    <s v="105_Week1_Wednesday"/>
    <n v="1"/>
    <n v="24"/>
    <n v="80.082499999999996"/>
    <n v="82.548699999999997"/>
    <s v="Yes"/>
    <s v="NO"/>
    <s v="MTWRF"/>
    <s v="Yes"/>
    <s v="Yes"/>
    <s v="Y"/>
    <s v="N"/>
    <n v="24"/>
    <n v="21.527674999999999"/>
    <n v="24.050875000000001"/>
    <n v="19.702100000000002"/>
    <n v="20.561050000000002"/>
  </r>
  <r>
    <s v="13133"/>
    <s v="99161"/>
    <s v="203"/>
    <x v="0"/>
    <x v="1"/>
    <x v="2"/>
    <s v="90"/>
    <s v="105"/>
    <s v="T"/>
    <n v="1"/>
    <s v="SPARTAN #838 FIRST AID"/>
    <s v="835 W. MAIN STREET, GAYLORD MI 49734 US, GAYLORD MI 49734 US"/>
    <n v="0.174098425456918"/>
    <s v="-65"/>
    <s v="7"/>
    <d v="1899-12-30T08:26:21"/>
    <d v="1899-12-30T08:26:34"/>
    <n v="0"/>
    <n v="0.21666666666666667"/>
    <s v="-84.685908"/>
    <s v="45.027006"/>
    <n v="7.8255428818316694E-2"/>
    <n v="0"/>
    <n v="0"/>
    <n v="0"/>
    <n v="0"/>
    <n v="0"/>
    <n v="2"/>
    <s v="105_Week1_Tuesday"/>
    <n v="0"/>
    <n v="0"/>
    <n v="0"/>
    <n v="0"/>
    <s v="$ -"/>
    <s v="103_Wednesday"/>
    <s v="103_Week1_Wednesday"/>
    <n v="1"/>
    <n v="0"/>
    <n v="0"/>
    <n v="0"/>
    <s v="Yes"/>
    <s v="NO"/>
    <s v="MTWRF"/>
    <s v="Yes"/>
    <s v="Yes"/>
    <s v="Y"/>
    <s v="Y"/>
    <n v="0"/>
    <n v="0"/>
    <n v="0"/>
    <n v="0"/>
    <n v="0"/>
  </r>
  <r>
    <s v="2698"/>
    <s v="71301"/>
    <s v="0"/>
    <x v="0"/>
    <x v="0"/>
    <x v="2"/>
    <s v="100"/>
    <s v="103"/>
    <s v="F"/>
    <n v="210"/>
    <s v="Luzerne Express"/>
    <s v="3535 W. Park (M-72), Luzerne MI 48636 US, Luzerne MI 48636 US"/>
    <n v="7.53878208348124"/>
    <s v="-1104"/>
    <s v="7"/>
    <d v="1899-12-30T10:58:30"/>
    <d v="1899-12-30T11:14:21"/>
    <n v="0"/>
    <n v="13.59"/>
    <s v="-84.2729145"/>
    <s v="44.61523"/>
    <n v="7.3792091012745402"/>
    <n v="10419.870000000001"/>
    <n v="0"/>
    <n v="0"/>
    <n v="0"/>
    <n v="0"/>
    <n v="211"/>
    <s v="103_Week1_Friday"/>
    <n v="168.02850000000001"/>
    <n v="207.273"/>
    <n v="227.83840000000001"/>
    <n v="177.43279999999999"/>
    <n v="215.65"/>
    <s v="105_Wednesday"/>
    <s v="105_Week1_Wednesday"/>
    <n v="1"/>
    <n v="0"/>
    <n v="214.59620000000001"/>
    <n v="187.73500000000001"/>
    <s v="Yes"/>
    <s v="NO"/>
    <s v="MTWRF"/>
    <s v="Yes"/>
    <s v="Yes"/>
    <s v="Y"/>
    <s v="N"/>
    <n v="0"/>
    <n v="42.007125000000002"/>
    <n v="51.818249999999999"/>
    <n v="56.959600000000002"/>
    <n v="44.358199999999997"/>
  </r>
  <r>
    <s v="2500"/>
    <s v="99061"/>
    <s v="203"/>
    <x v="0"/>
    <x v="1"/>
    <x v="2"/>
    <s v="100"/>
    <s v="105"/>
    <s v="T"/>
    <n v="85"/>
    <s v="SPARTAN QUICK STOP #838"/>
    <s v="835 W. MAIN STREET, GAYLORD MI 49734 US, GAYLORD MI 49734 US"/>
    <n v="0"/>
    <s v="-66"/>
    <s v="7"/>
    <d v="1899-12-30T08:26:34"/>
    <d v="1899-12-30T08:34:54"/>
    <n v="0"/>
    <n v="8.2458333333333336"/>
    <s v="-84.685908"/>
    <s v="45.027006"/>
    <m/>
    <n v="1446.92"/>
    <n v="0"/>
    <n v="0"/>
    <n v="0"/>
    <n v="0"/>
    <n v="86"/>
    <s v="105_Week1_Tuesday"/>
    <n v="26.089200000000002"/>
    <n v="28.0061"/>
    <n v="30.126100000000001"/>
    <n v="33.031500000000001"/>
    <n v="30.57"/>
    <s v="103_Wednesday"/>
    <s v="103_Week1_Wednesday"/>
    <n v="1"/>
    <n v="0"/>
    <n v="29.09"/>
    <n v="34.692500000000003"/>
    <s v="Yes"/>
    <s v="NO"/>
    <s v="MTWRF"/>
    <s v="Yes"/>
    <s v="Yes"/>
    <s v="Y"/>
    <s v="Y"/>
    <n v="0"/>
    <n v="6.5223000000000004"/>
    <n v="7.001525"/>
    <n v="7.5315250000000002"/>
    <n v="8.2578750000000003"/>
  </r>
  <r>
    <s v="2500"/>
    <s v="99061"/>
    <s v="203"/>
    <x v="1"/>
    <x v="1"/>
    <x v="2"/>
    <s v="90"/>
    <s v="105"/>
    <s v="T"/>
    <n v="85"/>
    <s v="SPARTAN QUICK STOP #838"/>
    <s v="835 W. MAIN STREET, GAYLORD MI 49734 US, GAYLORD MI 49734 US"/>
    <n v="0"/>
    <s v="-212"/>
    <s v="7"/>
    <d v="1899-12-30T08:50:18"/>
    <d v="1899-12-30T08:58:38"/>
    <n v="0"/>
    <n v="8.2458333333333336"/>
    <s v="-84.685908"/>
    <s v="45.027006"/>
    <m/>
    <n v="1446.92"/>
    <n v="0"/>
    <n v="0"/>
    <n v="0"/>
    <n v="0"/>
    <n v="86"/>
    <s v="105_Week2_Tuesday"/>
    <n v="26.089200000000002"/>
    <n v="28.0061"/>
    <n v="30.126100000000001"/>
    <n v="33.031500000000001"/>
    <n v="30.57"/>
    <s v="103_Wednesday"/>
    <s v="103_Week2_Wednesday"/>
    <n v="1"/>
    <n v="0"/>
    <n v="29.09"/>
    <n v="34.692500000000003"/>
    <s v="Yes"/>
    <s v="NO"/>
    <s v="MTWRF"/>
    <s v="Yes"/>
    <s v="Yes"/>
    <s v="Y"/>
    <s v="Y"/>
    <n v="0"/>
    <n v="6.5223000000000004"/>
    <n v="7.001525"/>
    <n v="7.5315250000000002"/>
    <n v="8.2578750000000003"/>
  </r>
  <r>
    <s v="2704"/>
    <s v="71307"/>
    <s v="0"/>
    <x v="0"/>
    <x v="0"/>
    <x v="2"/>
    <s v="60"/>
    <s v="103"/>
    <s v="F"/>
    <n v="20"/>
    <s v="Blair's Service"/>
    <s v="210 S. M-33, Mio MI 48647 US, Mio MI 48647 US"/>
    <n v="0.54814605251652904"/>
    <s v="-1100"/>
    <s v="5"/>
    <d v="1899-12-30T10:13:13"/>
    <d v="1899-12-30T10:16:30"/>
    <n v="0"/>
    <n v="3.7583333333333333"/>
    <s v="-84.13044"/>
    <s v="44.650903"/>
    <n v="5.8165214296430498E-2"/>
    <n v="805.68"/>
    <n v="0"/>
    <n v="0"/>
    <n v="0"/>
    <n v="0"/>
    <n v="21"/>
    <s v="103_Week1_Friday"/>
    <n v="35"/>
    <n v="36.037100000000002"/>
    <n v="37.548000000000002"/>
    <n v="38.28"/>
    <n v="15.22"/>
    <s v="105_Wednesday"/>
    <s v="105_Week1_Wednesday"/>
    <n v="1"/>
    <n v="0"/>
    <n v="18.225000000000001"/>
    <n v="14.355"/>
    <s v="Yes"/>
    <s v="NO"/>
    <s v="MTWRF"/>
    <s v="Yes"/>
    <s v="Yes"/>
    <s v="Y"/>
    <s v="N"/>
    <n v="0"/>
    <n v="8.75"/>
    <n v="9.0092750000000006"/>
    <n v="9.3870000000000005"/>
    <n v="9.57"/>
  </r>
  <r>
    <s v="2504"/>
    <s v="99051"/>
    <s v="54"/>
    <x v="0"/>
    <x v="1"/>
    <x v="2"/>
    <s v="110"/>
    <s v="101"/>
    <s v="M"/>
    <n v="0"/>
    <s v="JET'S PIZZA MI-058"/>
    <s v="111 WEST STREET, GAYLORD MI 49735 US, GAYLORD MI 49735 US"/>
    <n v="0.32432891633601502"/>
    <s v="-67"/>
    <s v="7"/>
    <d v="1899-12-30T08:35:14"/>
    <d v="1899-12-30T08:48:43"/>
    <n v="0"/>
    <n v="17.150000000000002"/>
    <s v="-84.68651"/>
    <s v="45.027824"/>
    <n v="4.26869950819663E-2"/>
    <n v="6294.47"/>
    <n v="0"/>
    <n v="0"/>
    <n v="0"/>
    <n v="0"/>
    <n v="1"/>
    <s v="101_Week1_Monday"/>
    <n v="115.54689999999999"/>
    <n v="120.643"/>
    <n v="125.7976"/>
    <n v="133.48689999999999"/>
    <n v="133.83000000000001"/>
    <s v="103_Wednesday"/>
    <s v="103_Week1_Wednesday"/>
    <n v="1"/>
    <n v="0"/>
    <n v="121.0012"/>
    <n v="129.85749999999999"/>
    <s v="Yes"/>
    <s v="NO"/>
    <s v="MTWRF"/>
    <s v="Yes"/>
    <s v="Yes"/>
    <s v="Y"/>
    <s v="Y"/>
    <n v="0"/>
    <n v="28.886724999999998"/>
    <n v="30.16075"/>
    <n v="31.449400000000001"/>
    <n v="33.371724999999998"/>
  </r>
  <r>
    <s v="2504"/>
    <s v="99051"/>
    <s v="54"/>
    <x v="1"/>
    <x v="1"/>
    <x v="2"/>
    <s v="70"/>
    <s v="101"/>
    <s v="M"/>
    <n v="0"/>
    <s v="JET'S PIZZA MI-058"/>
    <s v="111 WEST STREET, GAYLORD MI 49735 US, GAYLORD MI 49735 US"/>
    <n v="2.90224757773038"/>
    <s v="-210"/>
    <s v="7"/>
    <d v="1899-12-30T08:36:17"/>
    <d v="1899-12-30T08:49:46"/>
    <n v="0"/>
    <n v="17.150000000000002"/>
    <s v="-84.68651"/>
    <s v="45.027824"/>
    <n v="0.61949607701454801"/>
    <n v="6294.47"/>
    <n v="0"/>
    <n v="0"/>
    <n v="0"/>
    <n v="0"/>
    <n v="1"/>
    <s v="101_Week2_Monday"/>
    <n v="115.54689999999999"/>
    <n v="120.643"/>
    <n v="125.7976"/>
    <n v="133.48689999999999"/>
    <n v="133.83000000000001"/>
    <s v="103_Wednesday"/>
    <s v="103_Week2_Wednesday"/>
    <n v="1"/>
    <n v="0"/>
    <n v="121.0012"/>
    <n v="129.85749999999999"/>
    <s v="Yes"/>
    <s v="NO"/>
    <s v="MTWRF"/>
    <s v="Yes"/>
    <s v="Yes"/>
    <s v="Y"/>
    <s v="Y"/>
    <n v="0"/>
    <n v="28.886724999999998"/>
    <n v="30.16075"/>
    <n v="31.449400000000001"/>
    <n v="33.371724999999998"/>
  </r>
  <r>
    <s v="2832"/>
    <s v="99082"/>
    <s v="11"/>
    <x v="0"/>
    <x v="0"/>
    <x v="2"/>
    <s v="50"/>
    <s v="103"/>
    <s v="F"/>
    <n v="255"/>
    <s v="Sunrise Convenience Store #28"/>
    <s v="300 S Morenci, Mio MI 48647 US, Mio MI 48647 US"/>
    <n v="0.76931640725160799"/>
    <s v="-1099"/>
    <s v="7"/>
    <d v="1899-12-30T09:49:20"/>
    <d v="1899-12-30T10:12:41"/>
    <n v="0"/>
    <n v="18.876666666666669"/>
    <s v="-84.130555"/>
    <s v="44.649682"/>
    <n v="0.297602036119619"/>
    <n v="3007.41"/>
    <n v="0"/>
    <n v="0"/>
    <n v="0"/>
    <n v="0"/>
    <n v="256"/>
    <s v="103_Week1_Friday"/>
    <n v="64.767200000000003"/>
    <n v="58.343499999999999"/>
    <n v="66.316100000000006"/>
    <n v="70.056399999999996"/>
    <n v="71.39"/>
    <s v="105_Wednesday"/>
    <s v="105_Week1_Wednesday"/>
    <n v="1"/>
    <n v="0"/>
    <n v="65.31"/>
    <n v="70.302499999999995"/>
    <s v="Yes"/>
    <s v="NO"/>
    <s v="MTWRF"/>
    <s v="Yes"/>
    <s v="Yes"/>
    <s v="Y"/>
    <s v="N"/>
    <n v="0"/>
    <n v="16.191800000000001"/>
    <n v="14.585875"/>
    <n v="16.579025000000001"/>
    <n v="17.514099999999999"/>
  </r>
  <r>
    <s v="2512"/>
    <s v="99058"/>
    <s v="13"/>
    <x v="0"/>
    <x v="1"/>
    <x v="2"/>
    <s v="120"/>
    <s v="105"/>
    <s v="T"/>
    <n v="80"/>
    <s v="Forwards - Gaylord North 147"/>
    <s v="1025 W. Main R#2 P.O. Box 652, Gaylord MI 49735 US P.O. Box 652, Gaylord MI 49735 US"/>
    <n v="1.05631348540501"/>
    <s v="-68"/>
    <s v="7"/>
    <d v="1899-12-30T08:49:46"/>
    <d v="1899-12-30T09:01:16"/>
    <n v="0"/>
    <n v="12.458333333333334"/>
    <s v="-84.691373"/>
    <s v="45.026844"/>
    <n v="0.30209668592455202"/>
    <n v="2869.96"/>
    <n v="0"/>
    <n v="0"/>
    <n v="0"/>
    <n v="0"/>
    <n v="81"/>
    <s v="105_Week1_Tuesday"/>
    <n v="68.231399999999994"/>
    <n v="48.952300000000001"/>
    <n v="43.77"/>
    <n v="46.871499999999997"/>
    <n v="44.6"/>
    <s v="103_Wednesday"/>
    <s v="103_Week1_Wednesday"/>
    <n v="1"/>
    <n v="0"/>
    <n v="43.77"/>
    <n v="47.13"/>
    <s v="Yes"/>
    <s v="NO"/>
    <s v="MTWRF"/>
    <s v="Yes"/>
    <s v="Yes"/>
    <s v="Y"/>
    <s v="Y"/>
    <n v="0"/>
    <n v="17.057849999999998"/>
    <n v="12.238075"/>
    <n v="10.942500000000001"/>
    <n v="11.717874999999999"/>
  </r>
  <r>
    <s v="2705"/>
    <s v="71308"/>
    <s v="0"/>
    <x v="0"/>
    <x v="0"/>
    <x v="2"/>
    <s v="40"/>
    <s v="103"/>
    <s v="F"/>
    <n v="257"/>
    <s v="Mike's Auto &amp; Glass"/>
    <s v="525 S. Morenci Ave P.O.Box 532, Mio MI 48647 US P.O.Box 532, Mio MI 48647 US"/>
    <n v="0.94816639560775695"/>
    <s v="-1098"/>
    <s v="7"/>
    <d v="1899-12-30T09:34:15"/>
    <d v="1899-12-30T09:48:33"/>
    <n v="0"/>
    <n v="9.5366666666666671"/>
    <s v="-84.129617"/>
    <s v="44.646595"/>
    <n v="0.30248193451092298"/>
    <n v="2207.9699999999998"/>
    <n v="13"/>
    <n v="0.85227272727272696"/>
    <n v="4"/>
    <n v="90"/>
    <n v="258"/>
    <s v="103_Week1_Friday"/>
    <n v="32.394599999999997"/>
    <n v="41.8384"/>
    <n v="46.082299999999996"/>
    <n v="55.825000000000003"/>
    <n v="50.38"/>
    <s v="105_Wednesday"/>
    <s v="105_Week1_Wednesday"/>
    <n v="1"/>
    <n v="88"/>
    <n v="45.134999999999998"/>
    <n v="59.1875"/>
    <s v="Yes"/>
    <s v="NO"/>
    <s v="MTWRF"/>
    <s v="Yes"/>
    <s v="Yes"/>
    <s v="Y"/>
    <s v="N"/>
    <n v="88"/>
    <n v="8.0986499999999992"/>
    <n v="10.4596"/>
    <n v="11.520574999999999"/>
    <n v="13.956250000000001"/>
  </r>
  <r>
    <s v="2705"/>
    <s v="71308"/>
    <s v="0"/>
    <x v="1"/>
    <x v="0"/>
    <x v="2"/>
    <s v="70"/>
    <s v="103"/>
    <s v="F"/>
    <n v="257"/>
    <s v="Mike's Auto &amp; Glass"/>
    <s v="525 S. Morenci Ave P.O.Box 532, Mio MI 48647 US P.O.Box 532, Mio MI 48647 US"/>
    <n v="0.27946001462467501"/>
    <s v="-1266"/>
    <s v="7"/>
    <d v="1899-12-30T09:17:20"/>
    <d v="1899-12-30T09:31:38"/>
    <n v="0"/>
    <n v="9.5366666666666671"/>
    <s v="-84.129617"/>
    <s v="44.646595"/>
    <n v="9.8154480973139793E-2"/>
    <n v="2207.9699999999998"/>
    <n v="13"/>
    <n v="0.85227272727272696"/>
    <n v="4"/>
    <n v="90"/>
    <n v="258"/>
    <s v="103_Week2_Friday"/>
    <n v="32.394599999999997"/>
    <n v="41.8384"/>
    <n v="46.082299999999996"/>
    <n v="55.825000000000003"/>
    <n v="50.38"/>
    <s v="105_Wednesday"/>
    <s v="105_Week2_Wednesday"/>
    <n v="1"/>
    <n v="88"/>
    <n v="45.134999999999998"/>
    <n v="59.1875"/>
    <s v="Yes"/>
    <s v="NO"/>
    <s v="MTWRF"/>
    <s v="Yes"/>
    <s v="Yes"/>
    <s v="Y"/>
    <s v="N"/>
    <n v="88"/>
    <n v="8.0986499999999992"/>
    <n v="10.4596"/>
    <n v="11.520574999999999"/>
    <n v="13.956250000000001"/>
  </r>
  <r>
    <s v="2421"/>
    <s v="71008"/>
    <s v="0"/>
    <x v="0"/>
    <x v="1"/>
    <x v="2"/>
    <s v="130"/>
    <s v="101"/>
    <s v="M"/>
    <n v="0"/>
    <s v="WCISEL CONSTRUCTION"/>
    <s v="1054 ANNA DR, GAYLORD MI 49735 US, GAYLORD MI 49735 US"/>
    <n v="1.87934622686794"/>
    <s v="-69"/>
    <s v="7"/>
    <d v="1899-12-30T09:03:09"/>
    <d v="1899-12-30T09:10:05"/>
    <n v="0"/>
    <n v="6.854166666666667"/>
    <s v="-84.695003"/>
    <s v="45.029955"/>
    <n v="0.38491309472837798"/>
    <n v="2739.66"/>
    <n v="13"/>
    <n v="0.51851851851851904"/>
    <n v="2"/>
    <n v="35"/>
    <n v="1"/>
    <s v="101_Week1_Monday"/>
    <n v="51.205300000000001"/>
    <n v="52.58"/>
    <n v="54.7607"/>
    <n v="58.056100000000001"/>
    <n v="59.07"/>
    <s v="103_Wednesday"/>
    <s v="103_Week1_Wednesday"/>
    <n v="1"/>
    <n v="27"/>
    <n v="52.58"/>
    <n v="59.09"/>
    <s v="Yes"/>
    <s v="NO"/>
    <s v="MTWRF"/>
    <s v="Yes"/>
    <s v="Yes"/>
    <s v="Y"/>
    <s v="Y"/>
    <n v="27"/>
    <n v="12.801325"/>
    <n v="13.145"/>
    <n v="13.690175"/>
    <n v="14.514025"/>
  </r>
  <r>
    <s v="2421"/>
    <s v="71008"/>
    <s v="0"/>
    <x v="1"/>
    <x v="1"/>
    <x v="2"/>
    <s v="60"/>
    <s v="101"/>
    <s v="M"/>
    <n v="0"/>
    <s v="WCISEL CONSTRUCTION"/>
    <s v="1054 ANNA DR, GAYLORD MI 49735 US, GAYLORD MI 49735 US"/>
    <n v="4.2742727804461298"/>
    <s v="-209"/>
    <s v="7"/>
    <d v="1899-12-30T08:26:27"/>
    <d v="1899-12-30T08:33:23"/>
    <n v="0"/>
    <n v="6.854166666666667"/>
    <s v="-84.695003"/>
    <s v="45.029955"/>
    <n v="2.4397534028644001"/>
    <n v="2739.66"/>
    <n v="13"/>
    <n v="0.51851851851851904"/>
    <n v="2"/>
    <n v="35"/>
    <n v="1"/>
    <s v="101_Week2_Monday"/>
    <n v="51.205300000000001"/>
    <n v="52.58"/>
    <n v="54.7607"/>
    <n v="58.056100000000001"/>
    <n v="59.07"/>
    <s v="103_Wednesday"/>
    <s v="103_Week2_Wednesday"/>
    <n v="1"/>
    <n v="27"/>
    <n v="52.58"/>
    <n v="59.09"/>
    <s v="Yes"/>
    <s v="NO"/>
    <s v="MTWRF"/>
    <s v="Yes"/>
    <s v="Yes"/>
    <s v="Y"/>
    <s v="Y"/>
    <n v="27"/>
    <n v="12.801325"/>
    <n v="13.145"/>
    <n v="13.690175"/>
    <n v="14.514025"/>
  </r>
  <r>
    <s v="2663"/>
    <s v="71261"/>
    <s v="0"/>
    <x v="0"/>
    <x v="0"/>
    <x v="2"/>
    <s v="90"/>
    <s v="105"/>
    <s v="W"/>
    <n v="8"/>
    <s v="MDOT MIO"/>
    <s v="1163 M-72 P.O. Box 437, Mio MI 48647 US P.O. Box 437, Mio MI 48647 US"/>
    <n v="1.9999471997692799"/>
    <s v="-1103"/>
    <s v="1"/>
    <d v="1899-12-30T10:39:26"/>
    <d v="1899-12-30T10:50:57"/>
    <n v="0"/>
    <n v="11.516666666666667"/>
    <s v="-84.149035"/>
    <s v="44.6475233"/>
    <n v="1.2044668888553201"/>
    <n v="1554.29"/>
    <n v="0"/>
    <n v="0"/>
    <n v="0"/>
    <n v="0"/>
    <n v="9"/>
    <s v="105_Week1_Wednesday"/>
    <n v="117.93"/>
    <n v="117.93"/>
    <n v="121.905"/>
    <n v="123.23"/>
    <n v="30.81"/>
    <s v="105_Wednesday"/>
    <s v="105_Week1_Wednesday"/>
    <n v="1"/>
    <n v="0"/>
    <n v="29.482500000000002"/>
    <n v="30.807500000000001"/>
    <s v="No"/>
    <s v="YES"/>
    <s v="MTWRF"/>
    <s v="No"/>
    <s v="No"/>
    <s v="Y"/>
    <s v="N"/>
    <m/>
    <n v="29.482500000000002"/>
    <n v="29.482500000000002"/>
    <n v="30.47625"/>
    <n v="30.807500000000001"/>
  </r>
  <r>
    <s v="11062"/>
    <s v="99031"/>
    <s v="133"/>
    <x v="0"/>
    <x v="1"/>
    <x v="2"/>
    <s v="140"/>
    <s v="105"/>
    <s v="T"/>
    <n v="50"/>
    <s v="GAYLORD WEST EZ MART #488"/>
    <s v="3400 M32 WEST, GAYLORD MI 49735 US, GAYLORD MI 49735 US"/>
    <n v="4.3939065355505704"/>
    <s v="-70"/>
    <s v="7"/>
    <d v="1899-12-30T09:14:28"/>
    <d v="1899-12-30T09:33:18"/>
    <n v="0"/>
    <n v="19.120833333333334"/>
    <s v="-84.739947"/>
    <s v="45.027898"/>
    <n v="2.4804498221332101"/>
    <n v="8610.5300000000007"/>
    <n v="0"/>
    <n v="0"/>
    <n v="0"/>
    <n v="0"/>
    <n v="51"/>
    <s v="105_Week1_Tuesday"/>
    <n v="144.13069999999999"/>
    <n v="148.43299999999999"/>
    <n v="189.65379999999999"/>
    <n v="167.00460000000001"/>
    <n v="196.85"/>
    <s v="103_Wednesday"/>
    <s v="103_Week1_Wednesday"/>
    <n v="1"/>
    <n v="0"/>
    <n v="176.2337"/>
    <n v="166.83619999999999"/>
    <s v="Yes"/>
    <s v="NO"/>
    <s v="MTWRF"/>
    <s v="Yes"/>
    <s v="Yes"/>
    <s v="Y"/>
    <s v="Y"/>
    <n v="0"/>
    <n v="36.032674999999998"/>
    <n v="37.108249999999998"/>
    <n v="47.413449999999997"/>
    <n v="41.751150000000003"/>
  </r>
  <r>
    <s v="2665"/>
    <s v="71263"/>
    <s v="0"/>
    <x v="0"/>
    <x v="0"/>
    <x v="2"/>
    <s v="80"/>
    <s v="102"/>
    <s v="M"/>
    <n v="0"/>
    <s v="MDOT-Mio"/>
    <s v="305 W. M-72 P.O. Box 437, Mio MI 48647 US P.O. Box 437, Mio MI 48647 US"/>
    <n v="1.0730507464507999"/>
    <s v="-1102"/>
    <s v="0"/>
    <d v="1899-12-30T10:27:46"/>
    <d v="1899-12-30T10:37:26"/>
    <n v="0"/>
    <n v="9.4354006285390355"/>
    <s v="-84.133425"/>
    <s v="44.651164"/>
    <n v="0.28185402640746998"/>
    <n v="0"/>
    <n v="0"/>
    <m/>
    <n v="0"/>
    <n v="0"/>
    <n v="1"/>
    <s v="102_Week1_Monday"/>
    <n v="0"/>
    <n v="0"/>
    <n v="0"/>
    <n v="0"/>
    <s v="$ -"/>
    <s v="105_Wednesday"/>
    <s v="105_Week1_Wednesday"/>
    <n v="1"/>
    <n v="0"/>
    <n v="0"/>
    <n v="0"/>
    <s v="Yes"/>
    <s v="NO"/>
    <s v="MTWRF"/>
    <s v="Yes"/>
    <s v="Yes"/>
    <s v="Y"/>
    <s v="Y"/>
    <n v="0"/>
    <n v="0"/>
    <n v="0"/>
    <n v="0"/>
    <n v="0"/>
  </r>
  <r>
    <s v="11051"/>
    <s v="73397"/>
    <s v="0"/>
    <x v="0"/>
    <x v="1"/>
    <x v="2"/>
    <s v="150"/>
    <s v="105"/>
    <s v="T"/>
    <n v="45"/>
    <s v="AWAKON-GAYLORD"/>
    <s v="1496 WEST MAIN, GAYLORD MI 49735 US, GAYLORD MI 49735 US"/>
    <n v="2.4795823566099702"/>
    <s v="-71"/>
    <s v="6"/>
    <d v="1899-12-30T09:35:47"/>
    <d v="1899-12-30T09:40:01"/>
    <n v="0"/>
    <n v="4.1083333333333334"/>
    <s v="-84.703496"/>
    <s v="45.028476"/>
    <n v="1.8199320532418899"/>
    <n v="1066.92"/>
    <n v="0"/>
    <n v="0"/>
    <n v="0"/>
    <n v="0"/>
    <n v="46"/>
    <s v="105_Week1_Tuesday"/>
    <n v="40.47"/>
    <n v="40.47"/>
    <n v="42.103299999999997"/>
    <n v="42.92"/>
    <n v="21.46"/>
    <s v="103_Wednesday"/>
    <s v="103_Week1_Wednesday"/>
    <n v="1"/>
    <n v="0"/>
    <n v="20.234999999999999"/>
    <n v="21.46"/>
    <s v="Yes"/>
    <s v="NO"/>
    <s v="MTWRF"/>
    <s v="Yes"/>
    <s v="Yes"/>
    <s v="Y"/>
    <s v="Y"/>
    <n v="0"/>
    <n v="10.1175"/>
    <n v="10.1175"/>
    <n v="10.525824999999999"/>
    <n v="10.73"/>
  </r>
  <r>
    <s v="2022"/>
    <s v="99046"/>
    <s v="9"/>
    <x v="0"/>
    <x v="0"/>
    <x v="2"/>
    <s v="70"/>
    <s v="105"/>
    <s v="M"/>
    <n v="0"/>
    <s v="Alpena Oil - Mio"/>
    <s v="222 MORENCI AVE., Mio MI 48647 US, Mio MI 48647 US"/>
    <n v="0.219211102464556"/>
    <s v="-1101"/>
    <s v="6"/>
    <d v="1899-12-30T10:16:43"/>
    <d v="1899-12-30T10:26:41"/>
    <n v="0"/>
    <n v="10.554166666666667"/>
    <s v="-84.130463"/>
    <s v="44.650409"/>
    <n v="3.4052866447944599E-2"/>
    <n v="6540.3"/>
    <n v="0"/>
    <n v="0"/>
    <n v="0"/>
    <n v="0"/>
    <n v="1"/>
    <s v="105_Week1_Monday"/>
    <n v="118.893"/>
    <n v="158.71180000000001"/>
    <n v="236.85"/>
    <n v="157.00450000000001"/>
    <n v="153.09"/>
    <s v="105_Wednesday"/>
    <s v="105_Week1_Wednesday"/>
    <n v="1"/>
    <n v="0"/>
    <n v="131.94749999999999"/>
    <n v="145.3125"/>
    <s v="Yes"/>
    <s v="NO"/>
    <s v="MTWRF"/>
    <s v="No"/>
    <s v="Yes"/>
    <s v="Y"/>
    <s v="Y"/>
    <n v="0"/>
    <n v="29.72325"/>
    <n v="39.677950000000003"/>
    <n v="59.212499999999999"/>
    <n v="39.251125000000002"/>
  </r>
  <r>
    <s v="11789"/>
    <s v="73443"/>
    <s v="0"/>
    <x v="0"/>
    <x v="1"/>
    <x v="2"/>
    <s v="160"/>
    <s v="105"/>
    <s v="T"/>
    <n v="40"/>
    <s v="PANERA BREAD"/>
    <s v="1386 WEST MAIN, GAYLORD MI 49735 US, GAYLORD MI 49735 US"/>
    <n v="0.808639878793457"/>
    <s v="-72"/>
    <s v="7"/>
    <d v="1899-12-30T09:40:50"/>
    <d v="1899-12-30T09:55:00"/>
    <n v="0"/>
    <n v="13.925000000000001"/>
    <s v="-84.699039"/>
    <s v="45.02785"/>
    <n v="0.313038880300684"/>
    <n v="4227.87"/>
    <n v="0"/>
    <n v="0"/>
    <n v="0"/>
    <n v="0"/>
    <n v="41"/>
    <s v="105_Week1_Tuesday"/>
    <n v="78.27"/>
    <n v="79.885300000000001"/>
    <n v="85.174599999999998"/>
    <n v="87.568399999999997"/>
    <n v="92.12"/>
    <s v="103_Wednesday"/>
    <s v="103_Week1_Wednesday"/>
    <n v="1"/>
    <n v="0"/>
    <n v="81.27"/>
    <n v="87.846199999999996"/>
    <s v="Yes"/>
    <s v="NO"/>
    <s v="MTWRF"/>
    <s v="Yes"/>
    <s v="Yes"/>
    <s v="Y"/>
    <s v="Y"/>
    <n v="0"/>
    <n v="19.567499999999999"/>
    <n v="19.971325"/>
    <n v="21.29365"/>
    <n v="21.892099999999999"/>
  </r>
  <r>
    <s v="11789"/>
    <s v="73443"/>
    <s v="0"/>
    <x v="1"/>
    <x v="1"/>
    <x v="2"/>
    <s v="40"/>
    <s v="105"/>
    <s v="T"/>
    <n v="40"/>
    <s v="PANERA BREAD"/>
    <s v="1386 WEST MAIN, GAYLORD MI 49735 US, GAYLORD MI 49735 US"/>
    <n v="0.23924660136488299"/>
    <s v="-207"/>
    <s v="7"/>
    <d v="1899-12-30T07:46:36"/>
    <d v="1899-12-30T08:00:46"/>
    <n v="0"/>
    <n v="13.925000000000001"/>
    <s v="-84.699039"/>
    <s v="45.02785"/>
    <n v="0.158571677638424"/>
    <n v="4227.87"/>
    <n v="0"/>
    <n v="0"/>
    <n v="0"/>
    <n v="0"/>
    <n v="41"/>
    <s v="105_Week2_Tuesday"/>
    <n v="78.27"/>
    <n v="79.885300000000001"/>
    <n v="85.174599999999998"/>
    <n v="87.568399999999997"/>
    <n v="92.12"/>
    <s v="103_Wednesday"/>
    <s v="103_Week2_Wednesday"/>
    <n v="1"/>
    <n v="0"/>
    <n v="81.27"/>
    <n v="87.846199999999996"/>
    <s v="Yes"/>
    <s v="NO"/>
    <s v="MTWRF"/>
    <s v="Yes"/>
    <s v="Yes"/>
    <s v="Y"/>
    <s v="Y"/>
    <n v="0"/>
    <n v="19.567499999999999"/>
    <n v="19.971325"/>
    <n v="21.29365"/>
    <n v="21.892099999999999"/>
  </r>
  <r>
    <s v="9537"/>
    <s v="73308"/>
    <s v="0"/>
    <x v="0"/>
    <x v="0"/>
    <x v="2"/>
    <s v="170"/>
    <s v="103"/>
    <s v="F"/>
    <n v="300"/>
    <s v="HIGHLAND LUMBER"/>
    <s v="693 E KITTLE RD, MIO MI 48647 US, MIO MI 48647 US"/>
    <n v="1.6237727101128001"/>
    <s v="-1111"/>
    <s v="5"/>
    <d v="1899-12-30T12:28:37"/>
    <d v="1899-12-30T12:35:47"/>
    <n v="0"/>
    <n v="7.4583333333333339"/>
    <s v="-84.1043058"/>
    <s v="44.6963158"/>
    <n v="1.29236495921765"/>
    <n v="1826.36"/>
    <n v="0"/>
    <n v="0"/>
    <n v="0"/>
    <n v="0"/>
    <n v="301"/>
    <s v="103_Week1_Friday"/>
    <n v="67.7"/>
    <n v="69.092799999999997"/>
    <n v="73.536600000000007"/>
    <n v="76.967100000000002"/>
    <n v="39.659999999999997"/>
    <s v="105_Wednesday"/>
    <s v="105_Week1_Wednesday"/>
    <n v="1"/>
    <n v="0"/>
    <n v="35.475000000000001"/>
    <n v="39.284999999999997"/>
    <s v="Yes"/>
    <s v="NO"/>
    <s v="MTWRF"/>
    <s v="Yes"/>
    <s v="Yes"/>
    <s v="Y"/>
    <s v="N"/>
    <n v="0"/>
    <n v="16.925000000000001"/>
    <n v="17.273199999999999"/>
    <n v="18.384150000000002"/>
    <n v="19.241775000000001"/>
  </r>
  <r>
    <s v="9589"/>
    <s v="73312"/>
    <s v="0"/>
    <x v="0"/>
    <x v="1"/>
    <x v="2"/>
    <s v="170"/>
    <s v="105"/>
    <s v="T"/>
    <n v="70"/>
    <s v="BIG BOY GAYLORD"/>
    <s v="1359 N MAIN, GAYLORD MI 49735 US, GAYLORD MI 49735 US"/>
    <n v="0.29374607465536001"/>
    <s v="-73"/>
    <s v="7"/>
    <d v="1899-12-30T09:55:18"/>
    <d v="1899-12-30T10:04:13"/>
    <n v="0"/>
    <n v="10.058333333333334"/>
    <s v="-84.695808"/>
    <s v="45.026981"/>
    <n v="0.15857167763843399"/>
    <n v="2944.66"/>
    <n v="0"/>
    <n v="0"/>
    <n v="0"/>
    <n v="0"/>
    <n v="71"/>
    <s v="105_Week1_Tuesday"/>
    <n v="47.010800000000003"/>
    <n v="66.063000000000002"/>
    <n v="74.238399999999999"/>
    <n v="80.08"/>
    <n v="80.7"/>
    <s v="103_Wednesday"/>
    <s v="103_Week1_Wednesday"/>
    <n v="1"/>
    <n v="0"/>
    <n v="73.788700000000006"/>
    <n v="80.08"/>
    <s v="Yes"/>
    <s v="NO"/>
    <s v="MTWRF"/>
    <s v="Yes"/>
    <s v="Yes"/>
    <s v="Y"/>
    <s v="Y"/>
    <n v="0"/>
    <n v="11.752700000000001"/>
    <n v="16.515750000000001"/>
    <n v="18.5596"/>
    <n v="20.02"/>
  </r>
  <r>
    <s v="9589"/>
    <s v="73312"/>
    <s v="0"/>
    <x v="1"/>
    <x v="1"/>
    <x v="2"/>
    <s v="30"/>
    <s v="105"/>
    <s v="T"/>
    <n v="70"/>
    <s v="BIG BOY GAYLORD"/>
    <s v="1359 N MAIN, GAYLORD MI 49735 US, GAYLORD MI 49735 US"/>
    <n v="0.60251709076345605"/>
    <s v="-206"/>
    <s v="7"/>
    <d v="1899-12-30T07:37:27"/>
    <d v="1899-12-30T07:46:22"/>
    <n v="0"/>
    <n v="10.058333333333334"/>
    <s v="-84.695808"/>
    <s v="45.026981"/>
    <n v="0.26705217477663601"/>
    <n v="2944.66"/>
    <n v="0"/>
    <n v="0"/>
    <n v="0"/>
    <n v="0"/>
    <n v="71"/>
    <s v="105_Week2_Tuesday"/>
    <n v="47.010800000000003"/>
    <n v="66.063000000000002"/>
    <n v="74.238399999999999"/>
    <n v="80.08"/>
    <n v="80.7"/>
    <s v="103_Wednesday"/>
    <s v="103_Week2_Wednesday"/>
    <n v="1"/>
    <n v="0"/>
    <n v="73.788700000000006"/>
    <n v="80.08"/>
    <s v="Yes"/>
    <s v="NO"/>
    <s v="MTWRF"/>
    <s v="Yes"/>
    <s v="Yes"/>
    <s v="Y"/>
    <s v="Y"/>
    <n v="0"/>
    <n v="11.752700000000001"/>
    <n v="16.515750000000001"/>
    <n v="18.5596"/>
    <n v="20.02"/>
  </r>
  <r>
    <s v="2066"/>
    <s v="70624"/>
    <s v="0"/>
    <x v="0"/>
    <x v="0"/>
    <x v="2"/>
    <s v="270"/>
    <s v="103"/>
    <s v="T"/>
    <n v="200"/>
    <s v="Benjey Machine Shop"/>
    <s v="2293 Werth Rd., Alpena MI 49707 US, Alpena MI 49707 US"/>
    <n v="4.5058365803626002"/>
    <s v="-1121"/>
    <s v="1"/>
    <d v="1899-12-30T16:33:53"/>
    <d v="1899-12-30T16:53:13"/>
    <n v="0"/>
    <n v="19.333333333333332"/>
    <s v="-83.468635"/>
    <s v="45.038238"/>
    <n v="3.60089841423581"/>
    <n v="455"/>
    <n v="0"/>
    <n v="0"/>
    <n v="0"/>
    <n v="0"/>
    <n v="201"/>
    <s v="103_Week1_Tuesday"/>
    <n v="35"/>
    <n v="35"/>
    <n v="35"/>
    <n v="35"/>
    <n v="9.2799999999999994"/>
    <s v="105_Wednesday"/>
    <s v="105_Week1_Wednesday"/>
    <n v="1"/>
    <n v="0"/>
    <n v="8.75"/>
    <n v="8.75"/>
    <s v="Yes"/>
    <s v="NO"/>
    <s v="MTWRF"/>
    <s v="Yes"/>
    <s v="Yes"/>
    <s v="Y"/>
    <s v="Y"/>
    <n v="0"/>
    <n v="8.75"/>
    <n v="8.75"/>
    <n v="8.75"/>
    <n v="8.75"/>
  </r>
  <r>
    <s v="8413"/>
    <s v="73245"/>
    <s v="0"/>
    <x v="0"/>
    <x v="1"/>
    <x v="2"/>
    <s v="180"/>
    <s v="105"/>
    <s v="T"/>
    <n v="295"/>
    <s v="H&amp;R BLOCK-SPAP INC"/>
    <s v="604 WEST MAIN, GAYLORD MI 49735 US, GAYLORD MI 49735 US"/>
    <n v="2.61872767375749"/>
    <s v="-74"/>
    <s v="1"/>
    <d v="1899-12-30T10:06:50"/>
    <d v="1899-12-30T10:12:04"/>
    <n v="0"/>
    <n v="5.2333333333333334"/>
    <s v="-84.681436"/>
    <s v="45.02778"/>
    <n v="0.74915637953704595"/>
    <n v="554.49"/>
    <n v="0"/>
    <n v="0"/>
    <n v="0"/>
    <n v="0"/>
    <n v="296"/>
    <s v="105_Week1_Tuesday"/>
    <n v="42.13"/>
    <n v="42.13"/>
    <n v="43.405000000000001"/>
    <n v="43.83"/>
    <n v="11.62"/>
    <s v="103_Wednesday"/>
    <s v="103_Week1_Wednesday"/>
    <n v="1"/>
    <n v="0"/>
    <n v="10.532500000000001"/>
    <n v="10.9575"/>
    <s v="Yes"/>
    <s v="NO"/>
    <s v="MTWRF"/>
    <s v="Yes"/>
    <s v="Yes"/>
    <s v="Y"/>
    <s v="Y"/>
    <n v="0"/>
    <n v="10.532500000000001"/>
    <n v="10.532500000000001"/>
    <n v="10.85125"/>
    <n v="10.9575"/>
  </r>
  <r>
    <s v="2062"/>
    <s v="70619"/>
    <s v="0"/>
    <x v="0"/>
    <x v="0"/>
    <x v="2"/>
    <s v="260"/>
    <s v="105"/>
    <s v="W"/>
    <n v="435"/>
    <s v="GOODRICH TRUCKING"/>
    <s v="3851 WORTH ROAD, Alpena MI 49707 US, Alpena MI 49707 US"/>
    <n v="0"/>
    <s v="-1120"/>
    <s v="7"/>
    <d v="1899-12-30T16:26:02"/>
    <d v="1899-12-30T16:29:22"/>
    <n v="0"/>
    <n v="7.3833333333333337"/>
    <s v="-83.524533"/>
    <s v="45.009757"/>
    <m/>
    <n v="1478.97"/>
    <n v="6"/>
    <n v="0.53846153846153799"/>
    <n v="1"/>
    <n v="13"/>
    <n v="436"/>
    <s v="105_Week1_Wednesday"/>
    <n v="31.586099999999998"/>
    <n v="26.610700000000001"/>
    <n v="25"/>
    <n v="35.627600000000001"/>
    <n v="26.5"/>
    <s v="105_Wednesday"/>
    <s v="105_Week1_Wednesday"/>
    <n v="1"/>
    <n v="13"/>
    <n v="25"/>
    <n v="35.793700000000001"/>
    <s v="No"/>
    <s v="NO"/>
    <s v="MTWRF"/>
    <s v="No"/>
    <s v="No"/>
    <s v="Y"/>
    <s v="N"/>
    <m/>
    <n v="7.8965249999999996"/>
    <n v="6.6526750000000003"/>
    <n v="6.25"/>
    <n v="8.9069000000000003"/>
  </r>
  <r>
    <s v="2519"/>
    <s v="99058"/>
    <s v="35"/>
    <x v="0"/>
    <x v="1"/>
    <x v="2"/>
    <s v="190"/>
    <s v="105"/>
    <s v="T"/>
    <n v="30"/>
    <s v="FORWARDS/SUBWAY-307"/>
    <s v="400 WEST MAIN, GAYLORD MI 49735 US, GAYLORD MI 49735 US"/>
    <n v="0.52343442925453598"/>
    <s v="-75"/>
    <s v="7"/>
    <d v="1899-12-30T10:12:35"/>
    <d v="1899-12-30T10:20:17"/>
    <n v="0"/>
    <n v="7.0458333333333334"/>
    <s v="-84.678722"/>
    <s v="45.028035"/>
    <n v="0.14457077399840201"/>
    <n v="1672.42"/>
    <n v="0"/>
    <n v="0"/>
    <n v="0"/>
    <n v="0"/>
    <n v="31"/>
    <s v="105_Week1_Tuesday"/>
    <n v="32.175699999999999"/>
    <n v="48.375700000000002"/>
    <n v="28.89"/>
    <n v="28.89"/>
    <n v="29.4"/>
    <s v="103_Wednesday"/>
    <s v="103_Week1_Wednesday"/>
    <n v="1"/>
    <n v="0"/>
    <n v="28.89"/>
    <n v="28.89"/>
    <s v="Yes"/>
    <s v="NO"/>
    <s v="MTWRF"/>
    <s v="Yes"/>
    <s v="Yes"/>
    <s v="Y"/>
    <s v="Y"/>
    <n v="0"/>
    <n v="8.0439249999999998"/>
    <n v="12.093925"/>
    <n v="7.2225000000000001"/>
    <n v="7.2225000000000001"/>
  </r>
  <r>
    <s v="2519"/>
    <s v="99058"/>
    <s v="35"/>
    <x v="1"/>
    <x v="1"/>
    <x v="2"/>
    <s v="180"/>
    <s v="105"/>
    <s v="T"/>
    <n v="30"/>
    <s v="FORWARDS/SUBWAY-307"/>
    <s v="400 WEST MAIN, GAYLORD MI 49735 US, GAYLORD MI 49735 US"/>
    <n v="1.6868654639873999"/>
    <s v="-221"/>
    <s v="7"/>
    <d v="1899-12-30T10:12:48"/>
    <d v="1899-12-30T10:20:30"/>
    <n v="0"/>
    <n v="7.0458333333333334"/>
    <s v="-84.678722"/>
    <s v="45.028035"/>
    <n v="0.40076984777278601"/>
    <n v="1672.42"/>
    <n v="0"/>
    <n v="0"/>
    <n v="0"/>
    <n v="0"/>
    <n v="31"/>
    <s v="105_Week2_Tuesday"/>
    <n v="32.175699999999999"/>
    <n v="48.375700000000002"/>
    <n v="28.89"/>
    <n v="28.89"/>
    <n v="29.4"/>
    <s v="103_Wednesday"/>
    <s v="103_Week2_Wednesday"/>
    <n v="1"/>
    <n v="0"/>
    <n v="28.89"/>
    <n v="28.89"/>
    <s v="Yes"/>
    <s v="NO"/>
    <s v="MTWRF"/>
    <s v="Yes"/>
    <s v="Yes"/>
    <s v="Y"/>
    <s v="Y"/>
    <n v="0"/>
    <n v="8.0439249999999998"/>
    <n v="12.093925"/>
    <n v="7.2225000000000001"/>
    <n v="7.2225000000000001"/>
  </r>
  <r>
    <s v="8281"/>
    <s v="73227"/>
    <s v="0"/>
    <x v="0"/>
    <x v="0"/>
    <x v="2"/>
    <s v="250"/>
    <s v="105"/>
    <s v="W"/>
    <n v="436"/>
    <s v="EVERETT GOODRICH INC"/>
    <s v="3851 WERTH RD, ALPENA MI 49707 US, ALPENA MI 49707 US"/>
    <n v="1.1212291435146"/>
    <s v="-1119"/>
    <s v="5"/>
    <d v="1899-12-30T16:19:10"/>
    <d v="1899-12-30T16:26:02"/>
    <n v="0"/>
    <n v="6.3500000000000005"/>
    <s v="-83.524533"/>
    <s v="45.009757"/>
    <n v="0.971965537418509"/>
    <n v="906.03"/>
    <n v="0"/>
    <n v="0"/>
    <n v="0"/>
    <n v="0"/>
    <n v="437"/>
    <s v="105_Week1_Wednesday"/>
    <n v="34.299999999999997"/>
    <n v="35.049999999999997"/>
    <n v="35.2928"/>
    <n v="36.883299999999998"/>
    <n v="18.920000000000002"/>
    <s v="105_Wednesday"/>
    <s v="105_Week1_Wednesday"/>
    <n v="1"/>
    <n v="0"/>
    <n v="17.149999999999999"/>
    <n v="18.739999999999998"/>
    <s v="No"/>
    <s v="NO"/>
    <s v="MTWRF"/>
    <s v="No"/>
    <s v="No"/>
    <s v="Y"/>
    <s v="N"/>
    <m/>
    <n v="8.5749999999999993"/>
    <n v="8.7624999999999993"/>
    <n v="8.8231999999999999"/>
    <n v="9.2208249999999996"/>
  </r>
  <r>
    <s v="12387"/>
    <s v="73460"/>
    <s v="0"/>
    <x v="0"/>
    <x v="1"/>
    <x v="2"/>
    <s v="200"/>
    <s v="101"/>
    <s v="M"/>
    <n v="0"/>
    <s v="IPEC, INC"/>
    <s v="400 WEST MAIN, GAYLORD MI 49735 US, GAYLORD MI 49735 US"/>
    <n v="0"/>
    <s v="-76"/>
    <s v="3"/>
    <d v="1899-12-30T10:20:17"/>
    <d v="1899-12-30T10:29:57"/>
    <n v="0"/>
    <n v="5.3"/>
    <s v="-84.678722"/>
    <s v="45.028035"/>
    <m/>
    <n v="459.23"/>
    <n v="0"/>
    <n v="0"/>
    <n v="0"/>
    <n v="0"/>
    <n v="1"/>
    <s v="101_Week1_Monday"/>
    <n v="35"/>
    <n v="35"/>
    <n v="35.94"/>
    <n v="37.013300000000001"/>
    <n v="9.65"/>
    <s v="103_Wednesday"/>
    <s v="103_Week1_Wednesday"/>
    <n v="1"/>
    <n v="0"/>
    <n v="8.75"/>
    <n v="9.3286999999999995"/>
    <s v="Yes"/>
    <s v="NO"/>
    <s v="MTWRF"/>
    <s v="Yes"/>
    <s v="Yes"/>
    <s v="Y"/>
    <s v="Y"/>
    <n v="0"/>
    <n v="8.75"/>
    <n v="8.75"/>
    <n v="8.9849999999999994"/>
    <n v="9.2533250000000002"/>
  </r>
  <r>
    <s v="14291"/>
    <s v="70723"/>
    <s v="1"/>
    <x v="0"/>
    <x v="1"/>
    <x v="2"/>
    <s v="210"/>
    <s v="101"/>
    <s v="M"/>
    <n v="0"/>
    <s v="GAYLORD ORAL SURGERY"/>
    <s v="400 WEST MAIN ST. SUITE 113, GAYLORD MI 49735 US SUITE 113, GAYLORD MI 49735 US"/>
    <n v="0"/>
    <s v="-77"/>
    <s v="7"/>
    <d v="1899-12-30T10:29:58"/>
    <d v="1899-12-30T10:42:22"/>
    <n v="0"/>
    <n v="11.041666666666666"/>
    <s v="-84.678722"/>
    <s v="45.028035"/>
    <m/>
    <n v="2782.05"/>
    <n v="0"/>
    <n v="0"/>
    <n v="0"/>
    <n v="0"/>
    <n v="1"/>
    <s v="101_Week1_Monday"/>
    <n v="53.815300000000001"/>
    <n v="53.185299999999998"/>
    <n v="54.314599999999999"/>
    <n v="54.826099999999997"/>
    <n v="58.72"/>
    <s v="103_Wednesday"/>
    <s v="103_Week1_Wednesday"/>
    <n v="1"/>
    <n v="0"/>
    <n v="53.725000000000001"/>
    <n v="55.387500000000003"/>
    <s v="Yes"/>
    <s v="NO"/>
    <s v="MTWRF"/>
    <s v="Yes"/>
    <s v="Yes"/>
    <s v="Y"/>
    <s v="Y"/>
    <n v="0"/>
    <n v="13.453825"/>
    <n v="13.296325"/>
    <n v="13.57865"/>
    <n v="13.706524999999999"/>
  </r>
  <r>
    <s v="2825"/>
    <s v="71433"/>
    <s v="0"/>
    <x v="0"/>
    <x v="0"/>
    <x v="2"/>
    <s v="290"/>
    <s v="103"/>
    <s v="T"/>
    <n v="240"/>
    <s v="NICK'S SOUTHSIDE DINER"/>
    <s v="3023 US 23 South, Alpena MI 49707 US, Alpena MI 49707 US"/>
    <n v="0.97452721139438803"/>
    <s v="-1123"/>
    <s v="7"/>
    <d v="1899-12-30T16:54:37"/>
    <d v="1899-12-30T16:54:55"/>
    <n v="0"/>
    <n v="5.7958333333333334"/>
    <s v="-83.463816"/>
    <s v="45.031924"/>
    <n v="0.45352702463830802"/>
    <n v="1765.78"/>
    <n v="0"/>
    <n v="0"/>
    <n v="0"/>
    <n v="0"/>
    <n v="241"/>
    <s v="103_Week1_Tuesday"/>
    <n v="45.651200000000003"/>
    <n v="42.460900000000002"/>
    <n v="46.555300000000003"/>
    <n v="45.78"/>
    <n v="50.8"/>
    <s v="105_Wednesday"/>
    <s v="105_Week1_Wednesday"/>
    <n v="1"/>
    <n v="0"/>
    <n v="44.01"/>
    <n v="40.057499999999997"/>
    <s v="Yes"/>
    <s v="NO"/>
    <s v="MTWRF"/>
    <s v="Yes"/>
    <s v="Yes"/>
    <s v="Y"/>
    <s v="Y"/>
    <n v="0"/>
    <n v="11.412800000000001"/>
    <n v="10.615225000000001"/>
    <n v="11.638825000000001"/>
    <n v="11.445"/>
  </r>
  <r>
    <s v="2825"/>
    <s v="71433"/>
    <s v="0"/>
    <x v="1"/>
    <x v="0"/>
    <x v="2"/>
    <s v="230"/>
    <s v="103"/>
    <s v="T"/>
    <n v="240"/>
    <s v="NICK'S SOUTHSIDE DINER"/>
    <s v="3023 US 23 South, Alpena MI 49707 US, Alpena MI 49707 US"/>
    <n v="11.347564167831599"/>
    <s v="-1282"/>
    <s v="7"/>
    <d v="1899-12-30T13:52:51"/>
    <d v="1899-12-30T13:53:09"/>
    <n v="0"/>
    <n v="5.7958333333333334"/>
    <s v="-83.463816"/>
    <s v="45.031924"/>
    <n v="8.1051613266548905"/>
    <n v="1765.78"/>
    <n v="0"/>
    <n v="0"/>
    <n v="0"/>
    <n v="0"/>
    <n v="241"/>
    <s v="103_Week2_Tuesday"/>
    <n v="45.651200000000003"/>
    <n v="42.460900000000002"/>
    <n v="46.555300000000003"/>
    <n v="45.78"/>
    <n v="50.8"/>
    <s v="105_Wednesday"/>
    <s v="105_Week2_Wednesday"/>
    <n v="1"/>
    <n v="0"/>
    <n v="44.01"/>
    <n v="40.057499999999997"/>
    <s v="Yes"/>
    <s v="NO"/>
    <s v="MTWRF"/>
    <s v="Yes"/>
    <s v="Yes"/>
    <s v="Y"/>
    <s v="Y"/>
    <n v="0"/>
    <n v="11.412800000000001"/>
    <n v="10.615225000000001"/>
    <n v="11.638825000000001"/>
    <n v="11.445"/>
  </r>
  <r>
    <s v="15844"/>
    <s v="73562"/>
    <s v="0"/>
    <x v="0"/>
    <x v="1"/>
    <x v="2"/>
    <s v="220"/>
    <s v="101"/>
    <s v="M"/>
    <n v="0"/>
    <s v="NEWDALE PROPERTIES"/>
    <s v="400 WEST MAIN STREET SUITE 106, GAYLORD MI 49735 US"/>
    <n v="0"/>
    <s v="-78"/>
    <s v="7"/>
    <d v="1899-12-30T10:42:21"/>
    <d v="1899-12-30T11:05:21"/>
    <n v="0"/>
    <n v="5.2333333333333334"/>
    <s v="-84.678722"/>
    <s v="45.028035"/>
    <m/>
    <n v="168.59"/>
    <m/>
    <n v="0"/>
    <n v="0"/>
    <n v="0"/>
    <n v="1"/>
    <s v="101_Week1_Monday"/>
    <n v="0"/>
    <n v="0"/>
    <n v="0"/>
    <n v="0"/>
    <n v="56.196599999999997"/>
    <s v="103_Wednesday"/>
    <s v="103_Week1_Wednesday"/>
    <n v="1"/>
    <m/>
    <n v="0"/>
    <n v="0"/>
    <s v="Yes"/>
    <s v=""/>
    <s v="MTWRF"/>
    <s v="Yes"/>
    <s v="Yes"/>
    <s v="Y"/>
    <s v="Y"/>
    <m/>
    <n v="0"/>
    <n v="0"/>
    <n v="0"/>
    <n v="0"/>
  </r>
  <r>
    <s v="2153"/>
    <s v="99052"/>
    <s v="8"/>
    <x v="0"/>
    <x v="0"/>
    <x v="2"/>
    <s v="280"/>
    <s v="103"/>
    <s v="T"/>
    <n v="330"/>
    <s v="APS LINCOLN ELEMENTARY SCHOOL"/>
    <s v="2373 Gordon Rd., Alpena MI 49707 US, Alpena MI 49707 US"/>
    <n v="0.29518181441949298"/>
    <s v="-1122"/>
    <s v="5"/>
    <d v="1899-12-30T16:53:30"/>
    <d v="1899-12-30T16:53:38"/>
    <n v="0"/>
    <n v="0.27500000000000002"/>
    <s v="-83.466161"/>
    <s v="45.036612"/>
    <n v="0.22198609076574499"/>
    <n v="1114.69"/>
    <n v="0"/>
    <n v="0"/>
    <n v="0"/>
    <n v="0"/>
    <n v="331"/>
    <s v="103_Week1_Tuesday"/>
    <n v="33.982799999999997"/>
    <n v="42.585000000000001"/>
    <n v="57.942"/>
    <n v="64.505700000000004"/>
    <n v="21.08"/>
    <s v="105_Wednesday"/>
    <s v="105_Week1_Wednesday"/>
    <n v="1"/>
    <n v="0"/>
    <n v="28.585000000000001"/>
    <n v="33.479999999999997"/>
    <s v="Yes"/>
    <s v="NO"/>
    <s v="MTWRF"/>
    <s v="Yes"/>
    <s v="Yes"/>
    <s v="Y"/>
    <s v="Y"/>
    <n v="0"/>
    <n v="8.4956999999999994"/>
    <n v="10.64625"/>
    <n v="14.4855"/>
    <n v="16.126425000000001"/>
  </r>
  <r>
    <s v="2506"/>
    <s v="71100"/>
    <s v="0"/>
    <x v="0"/>
    <x v="1"/>
    <x v="2"/>
    <s v="230"/>
    <s v="101"/>
    <s v="M"/>
    <n v="0"/>
    <s v="Mid-North Printing"/>
    <s v="316 W. Second St., Gaylord MI 49735 US, Gaylord MI 49735 US"/>
    <n v="1.00212259006213"/>
    <s v="-79"/>
    <s v="2"/>
    <d v="1899-12-30T11:06:21"/>
    <d v="1899-12-30T11:16:11"/>
    <n v="0"/>
    <n v="9.8333333333333339"/>
    <s v="-84.6781005"/>
    <s v="45.0257317"/>
    <n v="0.24262249925621401"/>
    <n v="674.62"/>
    <n v="0"/>
    <n v="0"/>
    <n v="0"/>
    <n v="0"/>
    <n v="1"/>
    <s v="101_Week1_Monday"/>
    <n v="49.02"/>
    <n v="44.11"/>
    <n v="45.896599999999999"/>
    <n v="46.79"/>
    <n v="11.7"/>
    <s v="103_Wednesday"/>
    <s v="103_Week1_Wednesday"/>
    <n v="1"/>
    <n v="0"/>
    <n v="11.0275"/>
    <n v="11.6975"/>
    <s v="Yes"/>
    <s v="NO"/>
    <s v="MTWRF"/>
    <s v="Yes"/>
    <s v="Yes"/>
    <s v="Y"/>
    <s v="Y"/>
    <n v="0"/>
    <n v="12.255000000000001"/>
    <n v="11.0275"/>
    <n v="11.47415"/>
    <n v="11.6975"/>
  </r>
  <r>
    <s v="1988"/>
    <s v="70540"/>
    <s v="0"/>
    <x v="0"/>
    <x v="0"/>
    <x v="2"/>
    <s v="240"/>
    <s v="103"/>
    <s v="F"/>
    <n v="360"/>
    <s v="Mid-Pointe Convenience"/>
    <s v="4199 Werth Rd., Alpena MI 49707 US, Alpena MI 49707 US"/>
    <n v="12.384987220813899"/>
    <s v="-1118"/>
    <s v="1"/>
    <d v="1899-12-30T16:12:15"/>
    <d v="1899-12-30T16:18:03"/>
    <n v="0"/>
    <n v="5.8"/>
    <s v="-83.526042"/>
    <s v="44.995764"/>
    <n v="11.2709885276326"/>
    <n v="476.02"/>
    <n v="0"/>
    <n v="0"/>
    <n v="0"/>
    <n v="0"/>
    <n v="361"/>
    <s v="103_Week1_Friday"/>
    <n v="38.94"/>
    <n v="39.206600000000002"/>
    <n v="40.793300000000002"/>
    <n v="41.32"/>
    <n v="10.95"/>
    <s v="105_Wednesday"/>
    <s v="105_Week1_Wednesday"/>
    <n v="1"/>
    <n v="0"/>
    <n v="9.9350000000000005"/>
    <n v="10.33"/>
    <s v="Yes"/>
    <s v="NO"/>
    <s v="MTWRF"/>
    <s v="Yes"/>
    <s v="Yes"/>
    <s v="Y"/>
    <s v="N"/>
    <n v="0"/>
    <n v="9.7349999999999994"/>
    <n v="9.8016500000000004"/>
    <n v="10.198325000000001"/>
    <n v="10.33"/>
  </r>
  <r>
    <s v="10110"/>
    <s v="99054"/>
    <s v="36"/>
    <x v="0"/>
    <x v="1"/>
    <x v="2"/>
    <s v="240"/>
    <s v="105"/>
    <s v="T"/>
    <n v="160"/>
    <s v="CHARTER COMMUNICATIONS"/>
    <s v="408 WEST 4TH ST, GAYLORD MI 49735 US, GAYLORD MI 49735 US"/>
    <n v="0.90611626311897497"/>
    <s v="-80"/>
    <s v="7"/>
    <d v="1899-12-30T11:17:05"/>
    <d v="1899-12-30T11:19:23"/>
    <n v="0"/>
    <n v="2.9958333333333336"/>
    <s v="-84.679088"/>
    <s v="45.02402"/>
    <n v="0.24306086948861599"/>
    <n v="1164.94"/>
    <n v="0"/>
    <n v="0"/>
    <n v="0"/>
    <n v="0"/>
    <n v="161"/>
    <s v="105_Week1_Tuesday"/>
    <n v="15.4015"/>
    <n v="22.755299999999998"/>
    <n v="28.48"/>
    <n v="32.884599999999999"/>
    <n v="33.97"/>
    <s v="103_Wednesday"/>
    <s v="103_Week1_Wednesday"/>
    <n v="1"/>
    <n v="0"/>
    <n v="24.89"/>
    <n v="34.5"/>
    <s v="Yes"/>
    <s v="NO"/>
    <s v="MTWRF"/>
    <s v="Yes"/>
    <s v="Yes"/>
    <s v="Y"/>
    <s v="Y"/>
    <n v="0"/>
    <n v="3.8503750000000001"/>
    <n v="5.6888249999999996"/>
    <n v="7.12"/>
    <n v="8.2211499999999997"/>
  </r>
  <r>
    <s v="2743"/>
    <s v="71346"/>
    <s v="0"/>
    <x v="0"/>
    <x v="0"/>
    <x v="2"/>
    <s v="200"/>
    <s v="103"/>
    <s v="F"/>
    <n v="349"/>
    <s v="CLIFF'S FAIRVIEW GARAGE"/>
    <s v="1998 E. MILLER RD. PO BOX 224, FAIRVIEW MI 48621 U PO BOX 224, FAIRVIEW MI 48621 US"/>
    <n v="0.13155495463576"/>
    <s v="-1114"/>
    <s v="7"/>
    <d v="1899-12-30T12:49:29"/>
    <d v="1899-12-30T13:08:16"/>
    <n v="0"/>
    <n v="10.59"/>
    <s v="-84.05088"/>
    <s v="44.724851"/>
    <n v="5.3539923810696902E-2"/>
    <n v="2858.58"/>
    <n v="13"/>
    <n v="0.77192982456140402"/>
    <n v="3"/>
    <n v="58"/>
    <n v="350"/>
    <s v="103_Week1_Friday"/>
    <n v="55.593000000000004"/>
    <n v="48.37"/>
    <n v="49.368400000000001"/>
    <n v="55.8962"/>
    <n v="59.95"/>
    <s v="105_Wednesday"/>
    <s v="105_Week1_Wednesday"/>
    <n v="1"/>
    <n v="57"/>
    <n v="42.645000000000003"/>
    <n v="62.966200000000001"/>
    <s v="Yes"/>
    <s v="NO"/>
    <s v="MTWRF"/>
    <s v="Yes"/>
    <s v="Yes"/>
    <s v="Y"/>
    <s v="N"/>
    <n v="57"/>
    <n v="13.898250000000001"/>
    <n v="12.092499999999999"/>
    <n v="12.3421"/>
    <n v="13.97405"/>
  </r>
  <r>
    <s v="2743"/>
    <s v="71346"/>
    <s v="0"/>
    <x v="1"/>
    <x v="0"/>
    <x v="2"/>
    <s v="190"/>
    <s v="103"/>
    <s v="F"/>
    <n v="349"/>
    <s v="CLIFF'S FAIRVIEW GARAGE"/>
    <s v="1998 E. MILLER RD. PO BOX 224, FAIRVIEW MI 48621 U PO BOX 224, FAIRVIEW MI 48621 US"/>
    <n v="0.13503512288161801"/>
    <s v="-1278"/>
    <s v="7"/>
    <d v="1899-12-30T11:55:32"/>
    <d v="1899-12-30T12:14:19"/>
    <n v="0"/>
    <n v="10.59"/>
    <s v="-84.05088"/>
    <s v="44.724851"/>
    <n v="5.3539923810696902E-2"/>
    <n v="2858.58"/>
    <n v="13"/>
    <n v="0.77192982456140402"/>
    <n v="3"/>
    <n v="58"/>
    <n v="350"/>
    <s v="103_Week2_Friday"/>
    <n v="55.593000000000004"/>
    <n v="48.37"/>
    <n v="49.368400000000001"/>
    <n v="55.8962"/>
    <n v="59.95"/>
    <s v="105_Wednesday"/>
    <s v="105_Week2_Wednesday"/>
    <n v="1"/>
    <n v="57"/>
    <n v="42.645000000000003"/>
    <n v="62.966200000000001"/>
    <s v="Yes"/>
    <s v="NO"/>
    <s v="MTWRF"/>
    <s v="Yes"/>
    <s v="Yes"/>
    <s v="Y"/>
    <s v="N"/>
    <n v="57"/>
    <n v="13.898250000000001"/>
    <n v="12.092499999999999"/>
    <n v="12.3421"/>
    <n v="13.97405"/>
  </r>
  <r>
    <s v="2517"/>
    <s v="71112"/>
    <s v="0"/>
    <x v="0"/>
    <x v="1"/>
    <x v="2"/>
    <s v="250"/>
    <s v="101"/>
    <s v="M"/>
    <n v="0"/>
    <s v="BJ'S CATERING AND CONFERENCE"/>
    <s v="990 N. Center P.O. Box 1120, Gaylord MI 49734 US P.O. Box 1120, Gaylord MI 49734 US"/>
    <n v="4.0853294940005798"/>
    <s v="-81"/>
    <s v="6"/>
    <d v="1899-12-30T11:23:29"/>
    <d v="1899-12-30T11:41:09"/>
    <n v="0"/>
    <n v="15.983333333333334"/>
    <s v="-84.673417"/>
    <s v="45.040649"/>
    <n v="1.4022910051047599"/>
    <n v="10668.72"/>
    <n v="0"/>
    <n v="0"/>
    <n v="0"/>
    <n v="0"/>
    <n v="1"/>
    <s v="101_Week1_Monday"/>
    <n v="94.866600000000005"/>
    <n v="151.893"/>
    <n v="210.16159999999999"/>
    <n v="208.54470000000001"/>
    <n v="407.31"/>
    <s v="103_Wednesday"/>
    <s v="103_Week1_Wednesday"/>
    <n v="1"/>
    <n v="0"/>
    <n v="272.69869999999997"/>
    <n v="351.71249999999998"/>
    <s v="Yes"/>
    <s v="NO"/>
    <s v="MTWRF"/>
    <s v="Yes"/>
    <s v="Yes"/>
    <s v="Y"/>
    <s v="Y"/>
    <n v="0"/>
    <n v="23.716650000000001"/>
    <n v="37.97325"/>
    <n v="52.540399999999998"/>
    <n v="52.136175000000001"/>
  </r>
  <r>
    <s v="11690"/>
    <s v="99080"/>
    <s v="8"/>
    <x v="0"/>
    <x v="0"/>
    <x v="2"/>
    <s v="190"/>
    <s v="103"/>
    <s v="F"/>
    <n v="348"/>
    <s v="MERCANTILE BANK"/>
    <s v="1979 E. MILLER RD, FAIRVIEW MI 48621 US, FAIRVIEW MI 48621 US"/>
    <n v="0.24497491972857699"/>
    <s v="-1113"/>
    <s v="5"/>
    <d v="1899-12-30T12:44:32"/>
    <d v="1899-12-30T12:49:21"/>
    <n v="0"/>
    <n v="5.67"/>
    <s v="-84.051966"/>
    <s v="44.725372"/>
    <n v="0.125321572789966"/>
    <n v="660.65"/>
    <n v="0"/>
    <n v="0"/>
    <n v="0"/>
    <n v="0"/>
    <n v="349"/>
    <s v="103_Week1_Friday"/>
    <n v="15.2"/>
    <n v="16.594999999999999"/>
    <n v="19.850000000000001"/>
    <n v="17.225000000000001"/>
    <n v="10.52"/>
    <s v="105_Wednesday"/>
    <s v="105_Week1_Wednesday"/>
    <n v="1"/>
    <n v="0"/>
    <n v="9.9250000000000007"/>
    <n v="16.7"/>
    <s v="Yes"/>
    <s v="NO"/>
    <s v="MTWRF"/>
    <s v="Yes"/>
    <s v="Yes"/>
    <s v="Y"/>
    <s v="N"/>
    <n v="0"/>
    <n v="3.8"/>
    <n v="4.1487499999999997"/>
    <n v="4.9625000000000004"/>
    <n v="4.3062500000000004"/>
  </r>
  <r>
    <s v="11690"/>
    <s v="99080"/>
    <s v="8"/>
    <x v="1"/>
    <x v="0"/>
    <x v="2"/>
    <s v="180"/>
    <s v="103"/>
    <s v="F"/>
    <n v="348"/>
    <s v="MERCANTILE BANK"/>
    <s v="1979 E. MILLER RD, FAIRVIEW MI 48621 US, FAIRVIEW MI 48621 US"/>
    <n v="0.24832041484126"/>
    <s v="-1277"/>
    <s v="5"/>
    <d v="1899-12-30T11:50:35"/>
    <d v="1899-12-30T11:55:24"/>
    <n v="0"/>
    <n v="5.67"/>
    <s v="-84.051966"/>
    <s v="44.725372"/>
    <n v="0.12532157278998399"/>
    <n v="660.65"/>
    <n v="0"/>
    <n v="0"/>
    <n v="0"/>
    <n v="0"/>
    <n v="349"/>
    <s v="103_Week2_Friday"/>
    <n v="15.2"/>
    <n v="16.594999999999999"/>
    <n v="19.850000000000001"/>
    <n v="17.225000000000001"/>
    <n v="10.52"/>
    <s v="105_Wednesday"/>
    <s v="105_Week2_Wednesday"/>
    <n v="1"/>
    <n v="0"/>
    <n v="9.9250000000000007"/>
    <n v="16.7"/>
    <s v="Yes"/>
    <s v="NO"/>
    <s v="MTWRF"/>
    <s v="Yes"/>
    <s v="Yes"/>
    <s v="Y"/>
    <s v="N"/>
    <n v="0"/>
    <n v="3.8"/>
    <n v="4.1487499999999997"/>
    <n v="4.9625000000000004"/>
    <n v="4.3062500000000004"/>
  </r>
  <r>
    <s v="14937"/>
    <s v="73546"/>
    <s v="0"/>
    <x v="0"/>
    <x v="1"/>
    <x v="2"/>
    <s v="260"/>
    <s v="101"/>
    <s v="M"/>
    <n v="0"/>
    <s v="E3 EVENTS &amp; BJ'S"/>
    <s v="977 N. CENTER, GAYLORD MI 49734 US, GAYLORD MI 49734 US"/>
    <n v="2.25001245896124E-2"/>
    <s v="-82"/>
    <s v="7"/>
    <d v="1899-12-30T11:41:10"/>
    <d v="1899-12-30T12:04:10"/>
    <n v="0"/>
    <n v="23"/>
    <s v="-84.674762"/>
    <s v="45.040838"/>
    <n v="1.3048867455314901E-2"/>
    <n v="7733.98"/>
    <n v="0"/>
    <n v="0"/>
    <n v="0"/>
    <n v="0"/>
    <n v="1"/>
    <s v="101_Week1_Monday"/>
    <n v="0"/>
    <n v="259.51620000000003"/>
    <n v="209.2552"/>
    <n v="81.283100000000005"/>
    <n v="355.51"/>
    <s v="103_Wednesday"/>
    <s v="103_Week1_Wednesday"/>
    <n v="1"/>
    <n v="0"/>
    <n v="511.61250000000001"/>
    <n v="56.9437"/>
    <s v="Yes"/>
    <s v="NO"/>
    <s v="MTWRF"/>
    <s v="Yes"/>
    <s v="Yes"/>
    <s v="Y"/>
    <s v="Y"/>
    <n v="0"/>
    <n v="0"/>
    <n v="64.879050000000007"/>
    <n v="52.313800000000001"/>
    <n v="20.320775000000001"/>
  </r>
  <r>
    <s v="14389"/>
    <s v="73404"/>
    <s v="7"/>
    <x v="0"/>
    <x v="0"/>
    <x v="2"/>
    <s v="180"/>
    <s v="103"/>
    <s v="F"/>
    <n v="1"/>
    <s v="THUNDER BAY HEALTH-FAIRVIEW"/>
    <s v="1910 E. MILLER RD., FAIRVIEW MI 48621 US, FAIRVIEW MI 48621 US"/>
    <n v="5.2558289707476398"/>
    <s v="-1112"/>
    <s v="7"/>
    <d v="1899-12-30T12:41:03"/>
    <d v="1899-12-30T12:44:18"/>
    <n v="0"/>
    <n v="3.2033333333333336"/>
    <s v="-84.0545117"/>
    <s v="44.7245917"/>
    <n v="4.4216239828973496"/>
    <n v="2486.34"/>
    <n v="0"/>
    <n v="0"/>
    <n v="0"/>
    <n v="0"/>
    <n v="2"/>
    <s v="103_Week1_Friday"/>
    <n v="47.41"/>
    <n v="47.41"/>
    <n v="48.326900000000002"/>
    <n v="49.23"/>
    <n v="48.96"/>
    <s v="105_Wednesday"/>
    <s v="105_Week1_Wednesday"/>
    <n v="1"/>
    <n v="0"/>
    <n v="47.41"/>
    <n v="49.23"/>
    <s v="Yes"/>
    <s v="NO"/>
    <s v="MTWRF"/>
    <s v="Yes"/>
    <s v="Yes"/>
    <s v="Y"/>
    <s v="N"/>
    <n v="0"/>
    <n v="11.852499999999999"/>
    <n v="11.852499999999999"/>
    <n v="12.081725"/>
    <n v="12.307499999999999"/>
  </r>
  <r>
    <s v="14389"/>
    <s v="73404"/>
    <s v="7"/>
    <x v="1"/>
    <x v="0"/>
    <x v="2"/>
    <s v="170"/>
    <s v="103"/>
    <s v="F"/>
    <n v="1"/>
    <s v="THUNDER BAY HEALTH-FAIRVIEW"/>
    <s v="1910 E. MILLER RD., FAIRVIEW MI 48621 US, FAIRVIEW MI 48621 US"/>
    <n v="6.1693227558936297"/>
    <s v="-1276"/>
    <s v="7"/>
    <d v="1899-12-30T11:47:05"/>
    <d v="1899-12-30T11:50:20"/>
    <n v="0"/>
    <n v="3.2033333333333336"/>
    <s v="-84.0545117"/>
    <s v="44.7245917"/>
    <n v="5.5460074731452798"/>
    <n v="2486.34"/>
    <n v="0"/>
    <n v="0"/>
    <n v="0"/>
    <n v="0"/>
    <n v="2"/>
    <s v="103_Week2_Friday"/>
    <n v="47.41"/>
    <n v="47.41"/>
    <n v="48.326900000000002"/>
    <n v="49.23"/>
    <n v="48.96"/>
    <s v="105_Wednesday"/>
    <s v="105_Week2_Wednesday"/>
    <n v="1"/>
    <n v="0"/>
    <n v="47.41"/>
    <n v="49.23"/>
    <s v="Yes"/>
    <s v="NO"/>
    <s v="MTWRF"/>
    <s v="Yes"/>
    <s v="Yes"/>
    <s v="Y"/>
    <s v="N"/>
    <n v="0"/>
    <n v="11.852499999999999"/>
    <n v="11.852499999999999"/>
    <n v="12.081725"/>
    <n v="12.307499999999999"/>
  </r>
  <r>
    <s v="11479"/>
    <s v="73416"/>
    <s v="0"/>
    <x v="0"/>
    <x v="1"/>
    <x v="2"/>
    <s v="270"/>
    <s v="101"/>
    <s v="M"/>
    <n v="0"/>
    <s v="HEALTH DEPT OF NW MICH"/>
    <s v="95 LIVINGSTON BLVD, GAYLORD MI 49735 US, GAYLORD MI 49735 US"/>
    <n v="0.875454699713202"/>
    <s v="-83"/>
    <s v="1"/>
    <d v="1899-12-30T12:05:03"/>
    <d v="1899-12-30T12:13:53"/>
    <n v="0"/>
    <n v="8.8333333333333339"/>
    <s v="-84.670057"/>
    <s v="45.04325"/>
    <n v="0.37543721537339098"/>
    <n v="997.4"/>
    <n v="0"/>
    <n v="0"/>
    <n v="0"/>
    <n v="0"/>
    <n v="1"/>
    <s v="101_Week1_Monday"/>
    <n v="74.28"/>
    <n v="76.52"/>
    <n v="79.114999999999995"/>
    <n v="79.98"/>
    <n v="20"/>
    <s v="103_Wednesday"/>
    <s v="103_Week1_Wednesday"/>
    <n v="1"/>
    <n v="0"/>
    <n v="19.13"/>
    <n v="19.995000000000001"/>
    <s v="Yes"/>
    <s v="NO"/>
    <s v="MTWRF"/>
    <s v="Yes"/>
    <s v="Yes"/>
    <s v="Y"/>
    <s v="Y"/>
    <n v="0"/>
    <n v="18.57"/>
    <n v="19.13"/>
    <n v="19.778749999999999"/>
    <n v="19.995000000000001"/>
  </r>
  <r>
    <s v="10584"/>
    <s v="73376"/>
    <s v="0"/>
    <x v="0"/>
    <x v="0"/>
    <x v="2"/>
    <s v="230"/>
    <s v="103"/>
    <s v="F"/>
    <n v="355"/>
    <s v="PAPPY'S PUB"/>
    <s v="6449 M-65, LACHINE MI 49753 US, LACHINE MI 49753 US"/>
    <n v="3.3139605198625799"/>
    <s v="-1117"/>
    <s v="5"/>
    <d v="1899-12-30T15:59:41"/>
    <d v="1899-12-30T15:59:52"/>
    <n v="0"/>
    <n v="3.9777777766666667"/>
    <s v="-83.748547"/>
    <s v="44.981105"/>
    <n v="3.5237867807588601"/>
    <n v="1733.44"/>
    <n v="0"/>
    <n v="0"/>
    <n v="0"/>
    <n v="0"/>
    <n v="356"/>
    <s v="103_Week1_Friday"/>
    <n v="68.444000000000003"/>
    <n v="81.611599999999996"/>
    <n v="86.043300000000002"/>
    <n v="78.872"/>
    <n v="42.92"/>
    <s v="105_Wednesday"/>
    <s v="105_Week1_Wednesday"/>
    <n v="1"/>
    <n v="0"/>
    <n v="34.452500000000001"/>
    <n v="18.927499999999998"/>
    <s v="Yes"/>
    <s v="NO"/>
    <s v="MTWRF"/>
    <s v="Yes"/>
    <s v="Yes"/>
    <s v="Y"/>
    <s v="N"/>
    <n v="0"/>
    <n v="17.111000000000001"/>
    <n v="20.402899999999999"/>
    <n v="21.510825000000001"/>
    <n v="19.718"/>
  </r>
  <r>
    <s v="14793"/>
    <s v="99031"/>
    <s v="162"/>
    <x v="0"/>
    <x v="1"/>
    <x v="2"/>
    <s v="280"/>
    <s v="105"/>
    <s v="T"/>
    <n v="290"/>
    <s v="BLARNEY CASTLE EZ MART #891"/>
    <s v="8114 MILLS ST, VANDERBILT MI 49795 US, VANDERBILT MI 49795 US"/>
    <n v="9.1633160508598106"/>
    <s v="-84"/>
    <s v="7"/>
    <d v="1899-12-30T12:23:03"/>
    <d v="1899-12-30T12:35:07"/>
    <n v="0"/>
    <n v="15.004166666666666"/>
    <s v="-84.662776"/>
    <s v="45.143883"/>
    <n v="7.3527525985161404"/>
    <n v="4961.97"/>
    <n v="0"/>
    <n v="0"/>
    <n v="0"/>
    <n v="0"/>
    <n v="291"/>
    <s v="105_Week1_Tuesday"/>
    <n v="127.57769999999999"/>
    <n v="104.85299999999999"/>
    <n v="150.0138"/>
    <n v="138.4153"/>
    <n v="146.57"/>
    <s v="103_Wednesday"/>
    <s v="103_Week1_Wednesday"/>
    <n v="1"/>
    <n v="0"/>
    <n v="140.09119999999999"/>
    <n v="141.60499999999999"/>
    <s v="Yes"/>
    <s v="NO"/>
    <s v="MTWRF"/>
    <s v="Yes"/>
    <s v="Yes"/>
    <s v="Y"/>
    <s v="Y"/>
    <n v="0"/>
    <n v="31.894424999999998"/>
    <n v="26.213249999999999"/>
    <n v="37.503450000000001"/>
    <n v="34.603825000000001"/>
  </r>
  <r>
    <s v="2184"/>
    <s v="70753"/>
    <s v="0"/>
    <x v="0"/>
    <x v="0"/>
    <x v="2"/>
    <s v="220"/>
    <s v="105"/>
    <s v="M"/>
    <n v="0"/>
    <s v="Beaver Lake IGA"/>
    <s v="9543 M-65, Lachine MI 49753 US, Lachine MI 49753 US"/>
    <n v="21.873613088313999"/>
    <s v="-1116"/>
    <s v="5"/>
    <d v="1899-12-30T14:09:24"/>
    <d v="1899-12-30T14:15:20"/>
    <n v="0"/>
    <n v="7.375"/>
    <s v="-83.766555"/>
    <s v="44.935914"/>
    <n v="23.329379853770099"/>
    <n v="919.31"/>
    <n v="0"/>
    <n v="0"/>
    <n v="0"/>
    <n v="0"/>
    <n v="1"/>
    <s v="105_Week1_Monday"/>
    <n v="35"/>
    <n v="35"/>
    <n v="35.950000000000003"/>
    <n v="36.33"/>
    <n v="19.260000000000002"/>
    <s v="105_Wednesday"/>
    <s v="105_Week1_Wednesday"/>
    <n v="1"/>
    <n v="0"/>
    <n v="17.5"/>
    <n v="18.164999999999999"/>
    <s v="Yes"/>
    <s v="NO"/>
    <s v="MTWRF"/>
    <s v="No"/>
    <s v="Yes"/>
    <s v="Y"/>
    <s v="Y"/>
    <n v="0"/>
    <n v="8.75"/>
    <n v="8.75"/>
    <n v="8.9875000000000007"/>
    <n v="9.0824999999999996"/>
  </r>
  <r>
    <s v="2930"/>
    <s v="73122"/>
    <s v="0"/>
    <x v="0"/>
    <x v="1"/>
    <x v="2"/>
    <s v="290"/>
    <s v="103"/>
    <s v="W"/>
    <n v="130"/>
    <s v="FREESE HYDRAULICS"/>
    <s v="1088 WALTER ST, ALPENA MI 49707 US, ALPENA MI 49707 US"/>
    <n v="83.318136616249504"/>
    <s v="-85"/>
    <s v="7"/>
    <d v="1899-12-30T13:58:26"/>
    <d v="1899-12-30T13:58:34"/>
    <n v="0"/>
    <n v="4.7541666666666664"/>
    <s v="-83.4924785"/>
    <s v="45.0628138"/>
    <n v="80.446515938037095"/>
    <n v="2969.77"/>
    <n v="25"/>
    <n v="0.62121212121212099"/>
    <n v="3"/>
    <n v="77"/>
    <n v="131"/>
    <s v="103_Week1_Wednesday"/>
    <n v="59.525300000000001"/>
    <n v="55.117600000000003"/>
    <n v="60.427599999999998"/>
    <n v="56.086100000000002"/>
    <n v="61.68"/>
    <s v="103_Wednesday"/>
    <s v="103_Week1_Wednesday"/>
    <n v="1"/>
    <n v="66"/>
    <n v="57.61"/>
    <n v="54.965000000000003"/>
    <s v="No"/>
    <s v="NO"/>
    <s v="MTWRF"/>
    <s v="No"/>
    <s v="No"/>
    <s v="Y"/>
    <s v="N"/>
    <m/>
    <n v="14.881325"/>
    <n v="13.779400000000001"/>
    <n v="15.1069"/>
    <n v="14.021525"/>
  </r>
  <r>
    <s v="2739"/>
    <s v="71342"/>
    <s v="0"/>
    <x v="0"/>
    <x v="0"/>
    <x v="2"/>
    <s v="210"/>
    <s v="105"/>
    <s v="W"/>
    <n v="60"/>
    <s v="Fairview Enterprises"/>
    <s v="4701 E MILLER RD M-72, Fairview MI 48621 US, Fairview MI 48621 US"/>
    <n v="5.6215364032484603"/>
    <s v="-1115"/>
    <s v="0"/>
    <d v="1899-12-30T13:13:53"/>
    <d v="1899-12-30T13:47:31"/>
    <n v="0"/>
    <n v="33.633333333333333"/>
    <s v="-83.941707904955"/>
    <s v="44.7211911139216"/>
    <n v="5.56545303118593"/>
    <n v="3995.75"/>
    <n v="0"/>
    <n v="0"/>
    <n v="0"/>
    <n v="0"/>
    <n v="61"/>
    <s v="105_Week1_Wednesday"/>
    <n v="155.11199999999999"/>
    <n v="143.42330000000001"/>
    <n v="201.31549999999999"/>
    <n v="248.52330000000001"/>
    <n v="145.52000000000001"/>
    <s v="105_Wednesday"/>
    <s v="105_Week1_Wednesday"/>
    <n v="1"/>
    <n v="0"/>
    <n v="106.17619999999999"/>
    <n v="70.623699999999999"/>
    <s v="No"/>
    <s v="NO"/>
    <s v="MTWRF"/>
    <s v="No"/>
    <s v="No"/>
    <s v="Y"/>
    <s v="N"/>
    <m/>
    <n v="38.777999999999999"/>
    <n v="35.855825000000003"/>
    <n v="50.328874999999996"/>
    <n v="62.130825000000002"/>
  </r>
  <r>
    <s v="2739"/>
    <s v="71342"/>
    <s v="0"/>
    <x v="1"/>
    <x v="0"/>
    <x v="2"/>
    <s v="200"/>
    <s v="105"/>
    <s v="W"/>
    <n v="60"/>
    <s v="Fairview Enterprises"/>
    <s v="4701 E MILLER RD M-72, Fairview MI 48621 US, Fairview MI 48621 US"/>
    <n v="5.6379172955570303"/>
    <s v="-1279"/>
    <s v="0"/>
    <d v="1899-12-30T12:19:57"/>
    <d v="1899-12-30T12:53:35"/>
    <n v="0"/>
    <n v="33.633333333333333"/>
    <s v="-83.941707904955"/>
    <s v="44.7211911139216"/>
    <n v="5.56545303118593"/>
    <n v="3995.75"/>
    <n v="0"/>
    <n v="0"/>
    <n v="0"/>
    <n v="0"/>
    <n v="61"/>
    <s v="105_Week2_Wednesday"/>
    <n v="155.11199999999999"/>
    <n v="143.42330000000001"/>
    <n v="201.31549999999999"/>
    <n v="248.52330000000001"/>
    <n v="145.52000000000001"/>
    <s v="105_Wednesday"/>
    <s v="105_Week2_Wednesday"/>
    <n v="1"/>
    <n v="0"/>
    <n v="106.17619999999999"/>
    <n v="70.623699999999999"/>
    <s v="No"/>
    <s v="NO"/>
    <s v="MTWRF"/>
    <s v="No"/>
    <s v="No"/>
    <s v="Y"/>
    <s v="N"/>
    <m/>
    <n v="38.777999999999999"/>
    <n v="35.855825000000003"/>
    <n v="50.328874999999996"/>
    <n v="62.130825000000002"/>
  </r>
  <r>
    <s v="14687"/>
    <s v="73395"/>
    <s v="2"/>
    <x v="0"/>
    <x v="1"/>
    <x v="2"/>
    <s v="300"/>
    <s v="103"/>
    <s v="T"/>
    <n v="283"/>
    <s v="MANGO (US-23)"/>
    <s v="2205 THUNDER BAY SHOPPING CENT, ALPENA MI 49707 US, ALPENA MI 49707 US"/>
    <n v="7.4038413066872399"/>
    <s v="-86"/>
    <s v="7"/>
    <d v="1899-12-30T14:05:58"/>
    <d v="1899-12-30T14:15:38"/>
    <n v="0"/>
    <n v="0.1"/>
    <s v="-83.4530520963555"/>
    <s v="45.0451124631666"/>
    <n v="3.1846725114757199"/>
    <n v="2144.52"/>
    <n v="0"/>
    <n v="0"/>
    <n v="0"/>
    <n v="0"/>
    <n v="284"/>
    <s v="103_Week1_Tuesday"/>
    <n v="42.096899999999998"/>
    <n v="42"/>
    <n v="42"/>
    <n v="42"/>
    <n v="44.52"/>
    <s v="103_Wednesday"/>
    <s v="103_Week1_Wednesday"/>
    <n v="1"/>
    <n v="0"/>
    <n v="42"/>
    <n v="21"/>
    <s v="Yes"/>
    <s v="NO"/>
    <s v="MTWRF"/>
    <s v="No"/>
    <s v="Yes"/>
    <s v="Y"/>
    <s v="Y"/>
    <n v="0"/>
    <n v="10.524224999999999"/>
    <n v="10.5"/>
    <n v="10.5"/>
    <n v="10.5"/>
  </r>
  <r>
    <s v="2477"/>
    <s v="99058"/>
    <s v="7"/>
    <x v="0"/>
    <x v="0"/>
    <x v="1"/>
    <s v="250"/>
    <s v="105"/>
    <s v="W"/>
    <n v="280"/>
    <s v="Forward #28 (Hale)"/>
    <s v="103 Washington 219 N. Front St., Hale MI 48739 US 219 N. Front St., Hale MI 48739 US"/>
    <n v="0.37460160583987101"/>
    <s v="-1079"/>
    <s v="7"/>
    <d v="1899-12-30T16:06:45"/>
    <d v="1899-12-30T16:13:03"/>
    <n v="0"/>
    <n v="10.170833333333334"/>
    <s v="-83.805264"/>
    <s v="44.378295"/>
    <n v="0.19183260519058801"/>
    <n v="2743.36"/>
    <n v="0"/>
    <n v="0"/>
    <n v="0"/>
    <n v="0"/>
    <n v="281"/>
    <s v="105_Week1_Wednesday"/>
    <n v="57.296100000000003"/>
    <n v="48.65"/>
    <n v="48.65"/>
    <n v="48.65"/>
    <n v="49.22"/>
    <s v="105_Tuesday"/>
    <s v="105_Week1_Tuesday"/>
    <n v="1"/>
    <n v="0"/>
    <n v="48.65"/>
    <n v="48.65"/>
    <s v="Yes"/>
    <s v="NO"/>
    <s v="MTWRF"/>
    <s v="No"/>
    <s v="Yes"/>
    <s v="Y"/>
    <s v="N"/>
    <n v="0"/>
    <n v="14.324025000000001"/>
    <n v="12.1625"/>
    <n v="12.1625"/>
    <n v="12.1625"/>
  </r>
  <r>
    <s v="2477"/>
    <s v="99058"/>
    <s v="7"/>
    <x v="1"/>
    <x v="0"/>
    <x v="1"/>
    <s v="190"/>
    <s v="105"/>
    <s v="W"/>
    <n v="280"/>
    <s v="Forward #28 (Hale)"/>
    <s v="103 Washington 219 N. Front St., Hale MI 48739 US 219 N. Front St., Hale MI 48739 US"/>
    <n v="0.42700745635966098"/>
    <s v="-1238"/>
    <s v="7"/>
    <d v="1899-12-30T11:57:58"/>
    <d v="1899-12-30T12:04:16"/>
    <n v="0"/>
    <n v="10.170833333333334"/>
    <s v="-83.805264"/>
    <s v="44.378295"/>
    <n v="8.5133448394565797E-2"/>
    <n v="2743.36"/>
    <n v="0"/>
    <n v="0"/>
    <n v="0"/>
    <n v="0"/>
    <n v="281"/>
    <s v="105_Week2_Wednesday"/>
    <n v="57.296100000000003"/>
    <n v="48.65"/>
    <n v="48.65"/>
    <n v="48.65"/>
    <n v="49.22"/>
    <s v="105_Tuesday"/>
    <s v="105_Week2_Tuesday"/>
    <n v="1"/>
    <n v="0"/>
    <n v="48.65"/>
    <n v="48.65"/>
    <s v="Yes"/>
    <s v="NO"/>
    <s v="MTWRF"/>
    <s v="No"/>
    <s v="Yes"/>
    <s v="Y"/>
    <s v="N"/>
    <n v="0"/>
    <n v="14.324025000000001"/>
    <n v="12.1625"/>
    <n v="12.1625"/>
    <n v="12.1625"/>
  </r>
  <r>
    <s v="2032"/>
    <s v="70587"/>
    <s v="0"/>
    <x v="0"/>
    <x v="1"/>
    <x v="2"/>
    <s v="310"/>
    <s v="103"/>
    <s v="W"/>
    <n v="170"/>
    <s v="BOBS MUFFLER &amp; REPAIR"/>
    <s v="2277 US-23 SOUTH COMPANY 101, Alpena MI 49707 US COMPANY 101, Alpena MI 49707 US"/>
    <n v="0.71696186715126897"/>
    <s v="-87"/>
    <s v="7"/>
    <d v="1899-12-30T14:16:21"/>
    <d v="1899-12-30T14:24:57"/>
    <n v="0"/>
    <n v="10.354166666666666"/>
    <s v="-83.457247"/>
    <s v="45.043043"/>
    <n v="0.244974965418398"/>
    <n v="2814.13"/>
    <n v="7"/>
    <n v="0.70833333333333304"/>
    <n v="1"/>
    <n v="26"/>
    <n v="171"/>
    <s v="103_Week1_Wednesday"/>
    <n v="49.74"/>
    <n v="53.969200000000001"/>
    <n v="67.653300000000002"/>
    <n v="72.597499999999997"/>
    <n v="61.84"/>
    <s v="103_Wednesday"/>
    <s v="103_Week1_Wednesday"/>
    <n v="1"/>
    <n v="24"/>
    <n v="59.817500000000003"/>
    <n v="70.66"/>
    <s v="No"/>
    <s v="NO"/>
    <s v="MTWRF"/>
    <s v="No"/>
    <s v="No"/>
    <s v="Y"/>
    <s v="N"/>
    <m/>
    <n v="12.435"/>
    <n v="13.4923"/>
    <n v="16.913325"/>
    <n v="18.149374999999999"/>
  </r>
  <r>
    <s v="2475"/>
    <s v="71067"/>
    <s v="0"/>
    <x v="0"/>
    <x v="0"/>
    <x v="1"/>
    <s v="240"/>
    <s v="105"/>
    <s v="W"/>
    <n v="140"/>
    <s v="Alwards Market"/>
    <s v="118 S. Washington, Hale MI 48739 US, Hale MI 48739 US"/>
    <n v="0.26716039904078998"/>
    <s v="-1078"/>
    <s v="7"/>
    <d v="1899-12-30T15:56:10"/>
    <d v="1899-12-30T16:06:22"/>
    <n v="0"/>
    <n v="15.891666666666667"/>
    <s v="-83.805311"/>
    <s v="44.376861"/>
    <n v="0.17735161333587701"/>
    <n v="6037.33"/>
    <n v="1"/>
    <n v="0.96"/>
    <n v="2"/>
    <n v="25"/>
    <n v="141"/>
    <s v="105_Week1_Wednesday"/>
    <n v="132.23759999999999"/>
    <n v="113.88760000000001"/>
    <n v="106.7976"/>
    <n v="97.900700000000001"/>
    <n v="125.69"/>
    <s v="105_Tuesday"/>
    <s v="105_Week1_Tuesday"/>
    <n v="1"/>
    <n v="25"/>
    <n v="93.978700000000003"/>
    <n v="104.9562"/>
    <s v="Yes"/>
    <s v="NO"/>
    <s v="MTWRF"/>
    <s v="No"/>
    <s v="Yes"/>
    <s v="Y"/>
    <s v="N"/>
    <n v="25"/>
    <n v="33.059399999999997"/>
    <n v="28.471900000000002"/>
    <n v="26.699400000000001"/>
    <n v="24.475175"/>
  </r>
  <r>
    <s v="2475"/>
    <s v="71067"/>
    <s v="0"/>
    <x v="1"/>
    <x v="0"/>
    <x v="1"/>
    <s v="200"/>
    <s v="105"/>
    <s v="W"/>
    <n v="140"/>
    <s v="Alwards Market"/>
    <s v="118 S. Washington, Hale MI 48739 US, Hale MI 48739 US"/>
    <n v="0.35141145092944698"/>
    <s v="-1239"/>
    <s v="7"/>
    <d v="1899-12-30T12:04:38"/>
    <d v="1899-12-30T12:14:50"/>
    <n v="0"/>
    <n v="15.891666666666667"/>
    <s v="-83.805311"/>
    <s v="44.376861"/>
    <n v="0.19183260519058801"/>
    <n v="6037.33"/>
    <n v="1"/>
    <n v="0.96"/>
    <n v="2"/>
    <n v="25"/>
    <n v="141"/>
    <s v="105_Week2_Wednesday"/>
    <n v="132.23759999999999"/>
    <n v="113.88760000000001"/>
    <n v="106.7976"/>
    <n v="97.900700000000001"/>
    <n v="125.69"/>
    <s v="105_Tuesday"/>
    <s v="105_Week2_Tuesday"/>
    <n v="1"/>
    <n v="25"/>
    <n v="93.978700000000003"/>
    <n v="104.9562"/>
    <s v="Yes"/>
    <s v="NO"/>
    <s v="MTWRF"/>
    <s v="No"/>
    <s v="Yes"/>
    <s v="Y"/>
    <s v="N"/>
    <n v="25"/>
    <n v="33.059399999999997"/>
    <n v="28.471900000000002"/>
    <n v="26.699400000000001"/>
    <n v="24.475175"/>
  </r>
  <r>
    <s v="1970"/>
    <s v="70521"/>
    <s v="0"/>
    <x v="0"/>
    <x v="1"/>
    <x v="2"/>
    <s v="320"/>
    <s v="103"/>
    <s v="W"/>
    <n v="152"/>
    <s v="Beaver's Automotive"/>
    <s v="600 N. Ripley, Alpena MI 49707 US, Alpena MI 49707 US"/>
    <n v="3.0924807591712802"/>
    <s v="-88"/>
    <s v="7"/>
    <d v="1899-12-30T14:28:03"/>
    <d v="1899-12-30T14:28:11"/>
    <n v="0"/>
    <n v="9.2874999999999996"/>
    <s v="-83.452327"/>
    <s v="45.058731"/>
    <n v="1.18367286447256"/>
    <n v="3511"/>
    <n v="23"/>
    <n v="0.65151515151515205"/>
    <n v="3"/>
    <n v="72"/>
    <n v="153"/>
    <s v="103_Week1_Wednesday"/>
    <n v="67.057599999999994"/>
    <n v="66.740700000000004"/>
    <n v="71.014600000000002"/>
    <n v="72.27"/>
    <n v="72.8"/>
    <s v="103_Wednesday"/>
    <s v="103_Week1_Wednesday"/>
    <n v="1"/>
    <n v="66"/>
    <n v="68.19"/>
    <n v="72.27"/>
    <s v="No"/>
    <s v="NO"/>
    <s v="MTWRF"/>
    <s v="No"/>
    <s v="No"/>
    <s v="Y"/>
    <s v="N"/>
    <m/>
    <n v="16.764399999999998"/>
    <n v="16.685175000000001"/>
    <n v="17.75365"/>
    <n v="18.067499999999999"/>
  </r>
  <r>
    <s v="2487"/>
    <s v="99058"/>
    <s v="9"/>
    <x v="0"/>
    <x v="0"/>
    <x v="1"/>
    <s v="230"/>
    <s v="105"/>
    <s v="W"/>
    <n v="285"/>
    <s v="Forward #53 (Hale Main St.)"/>
    <s v="101 Main St. 219 N. Front St., Hale MI 48739 US 219 N. Front St., Hale MI 48739 US"/>
    <n v="0.40086554798676799"/>
    <s v="-1077"/>
    <s v="7"/>
    <d v="1899-12-30T15:43:50"/>
    <d v="1899-12-30T15:55:54"/>
    <n v="0"/>
    <n v="10.579166666666667"/>
    <s v="-83.805547"/>
    <s v="44.377586"/>
    <n v="0.28932625566137699"/>
    <n v="2500.31"/>
    <n v="0"/>
    <n v="0"/>
    <n v="0"/>
    <n v="0"/>
    <n v="286"/>
    <s v="105_Week1_Wednesday"/>
    <n v="50.835299999999997"/>
    <n v="44.781500000000001"/>
    <n v="45.82"/>
    <n v="45.82"/>
    <n v="46.33"/>
    <s v="105_Tuesday"/>
    <s v="105_Week1_Tuesday"/>
    <n v="1"/>
    <n v="0"/>
    <n v="45.82"/>
    <n v="45.82"/>
    <s v="Yes"/>
    <s v="NO"/>
    <s v="MTWRF"/>
    <s v="No"/>
    <s v="Yes"/>
    <s v="Y"/>
    <s v="N"/>
    <n v="0"/>
    <n v="12.708824999999999"/>
    <n v="11.195375"/>
    <n v="11.455"/>
    <n v="11.455"/>
  </r>
  <r>
    <s v="2487"/>
    <s v="99058"/>
    <s v="9"/>
    <x v="1"/>
    <x v="0"/>
    <x v="1"/>
    <s v="210"/>
    <s v="105"/>
    <s v="W"/>
    <n v="285"/>
    <s v="Forward #53 (Hale Main St.)"/>
    <s v="101 Main St. 219 N. Front St., Hale MI 48739 US 219 N. Front St., Hale MI 48739 US"/>
    <n v="0.27414775932271601"/>
    <s v="-1240"/>
    <s v="7"/>
    <d v="1899-12-30T12:15:06"/>
    <d v="1899-12-30T12:27:10"/>
    <n v="0"/>
    <n v="10.579166666666667"/>
    <s v="-83.805547"/>
    <s v="44.377586"/>
    <n v="0.177351613335859"/>
    <n v="2500.31"/>
    <n v="0"/>
    <n v="0"/>
    <n v="0"/>
    <n v="0"/>
    <n v="286"/>
    <s v="105_Week2_Wednesday"/>
    <n v="50.835299999999997"/>
    <n v="44.781500000000001"/>
    <n v="45.82"/>
    <n v="45.82"/>
    <n v="46.33"/>
    <s v="105_Tuesday"/>
    <s v="105_Week2_Tuesday"/>
    <n v="1"/>
    <n v="0"/>
    <n v="45.82"/>
    <n v="45.82"/>
    <s v="Yes"/>
    <s v="NO"/>
    <s v="MTWRF"/>
    <s v="No"/>
    <s v="Yes"/>
    <s v="Y"/>
    <s v="N"/>
    <n v="0"/>
    <n v="12.708824999999999"/>
    <n v="11.195375"/>
    <n v="11.455"/>
    <n v="11.455"/>
  </r>
  <r>
    <s v="2000"/>
    <s v="70552"/>
    <s v="0"/>
    <x v="0"/>
    <x v="1"/>
    <x v="2"/>
    <s v="330"/>
    <s v="103"/>
    <s v="W"/>
    <n v="36"/>
    <s v="Larry's Collision"/>
    <s v="1212 US-23 North, Alpena MI 49707 US, Alpena MI 49707 US"/>
    <n v="7.0084871588283599"/>
    <s v="-89"/>
    <s v="7"/>
    <d v="1899-12-30T14:35:11"/>
    <d v="1899-12-30T14:45:14"/>
    <n v="0"/>
    <n v="16.766666666666666"/>
    <s v="-83.456777"/>
    <s v="45.092603"/>
    <n v="2.7928416333541999"/>
    <n v="7386.35"/>
    <n v="2"/>
    <n v="0.984615384615385"/>
    <n v="7"/>
    <n v="132"/>
    <n v="37"/>
    <s v="103_Week1_Wednesday"/>
    <n v="119.8253"/>
    <n v="113.94329999999999"/>
    <n v="152.04"/>
    <n v="159.2407"/>
    <n v="181.53"/>
    <s v="103_Wednesday"/>
    <s v="103_Week1_Wednesday"/>
    <n v="1"/>
    <n v="130"/>
    <n v="134.62370000000001"/>
    <n v="169.2587"/>
    <s v="No"/>
    <s v="NO"/>
    <s v="MTWRF"/>
    <s v="No"/>
    <s v="No"/>
    <s v="Y"/>
    <s v="N"/>
    <m/>
    <n v="29.956325"/>
    <n v="28.485824999999998"/>
    <n v="38.01"/>
    <n v="39.810175000000001"/>
  </r>
  <r>
    <s v="14901"/>
    <s v="73542"/>
    <s v="0"/>
    <x v="0"/>
    <x v="0"/>
    <x v="1"/>
    <s v="280"/>
    <s v="105"/>
    <s v="W"/>
    <n v="128"/>
    <s v="GRUMPY GUNNY'S"/>
    <s v="4949 N. LONG LAKE RD, HALE MI 48739 US, HALE MI 48739 US"/>
    <n v="8.6936706834244397"/>
    <s v="-1082"/>
    <s v="7"/>
    <d v="1899-12-30T16:48:02"/>
    <d v="1899-12-30T16:57:42"/>
    <n v="0"/>
    <n v="9.4354006285390355"/>
    <s v="-83.872728"/>
    <s v="44.41978"/>
    <n v="6.3859289766026803"/>
    <n v="3224.62"/>
    <n v="0"/>
    <n v="0"/>
    <n v="0"/>
    <n v="0"/>
    <n v="129"/>
    <s v="105_Week1_Wednesday"/>
    <n v="0"/>
    <n v="304.92570000000001"/>
    <n v="65.266099999999994"/>
    <n v="62.843000000000004"/>
    <n v="68.22"/>
    <s v="105_Tuesday"/>
    <s v="105_Week1_Tuesday"/>
    <n v="1"/>
    <n v="0"/>
    <n v="274.23"/>
    <n v="64.357500000000002"/>
    <s v="Yes"/>
    <s v="YES"/>
    <s v="MTWRF"/>
    <s v="No"/>
    <s v="Yes"/>
    <s v="Y"/>
    <s v="N"/>
    <n v="0"/>
    <n v="0"/>
    <n v="76.231425000000002"/>
    <n v="16.316524999999999"/>
    <n v="15.710750000000001"/>
  </r>
  <r>
    <s v="14901"/>
    <s v="73542"/>
    <s v="0"/>
    <x v="1"/>
    <x v="0"/>
    <x v="1"/>
    <s v="260"/>
    <s v="105"/>
    <s v="W"/>
    <n v="128"/>
    <s v="GRUMPY GUNNY'S"/>
    <s v="4949 N. LONG LAKE RD, HALE MI 48739 US, HALE MI 48739 US"/>
    <n v="0.51722141815048395"/>
    <s v="-1245"/>
    <s v="7"/>
    <d v="1899-12-30T13:26:25"/>
    <d v="1899-12-30T13:36:05"/>
    <n v="0"/>
    <n v="9.4354006285390355"/>
    <s v="-83.872728"/>
    <s v="44.41978"/>
    <n v="0.195640401292762"/>
    <n v="3224.62"/>
    <n v="0"/>
    <n v="0"/>
    <n v="0"/>
    <n v="0"/>
    <n v="129"/>
    <s v="105_Week2_Wednesday"/>
    <n v="0"/>
    <n v="304.92570000000001"/>
    <n v="65.266099999999994"/>
    <n v="62.843000000000004"/>
    <n v="68.22"/>
    <s v="105_Tuesday"/>
    <s v="105_Week2_Tuesday"/>
    <n v="1"/>
    <n v="0"/>
    <n v="274.23"/>
    <n v="64.357500000000002"/>
    <s v="Yes"/>
    <s v="YES"/>
    <s v="MTWRF"/>
    <s v="No"/>
    <s v="Yes"/>
    <s v="Y"/>
    <s v="N"/>
    <n v="0"/>
    <n v="0"/>
    <n v="76.231425000000002"/>
    <n v="16.316524999999999"/>
    <n v="15.710750000000001"/>
  </r>
  <r>
    <s v="2155"/>
    <s v="99053"/>
    <s v="8"/>
    <x v="0"/>
    <x v="1"/>
    <x v="4"/>
    <s v="10"/>
    <s v="103"/>
    <s v="W"/>
    <n v="31"/>
    <s v="Conveyor Systems"/>
    <s v="167 N. Industrial Hwy. P.O. Box 33, Alpena MI 4970 P.O. Box 33, Alpena MI 49707 US"/>
    <n v="6.9673564178437202"/>
    <s v="-92"/>
    <s v="2"/>
    <d v="1899-12-30T06:06:58"/>
    <d v="1899-12-30T07:49:55"/>
    <n v="0"/>
    <n v="102.95"/>
    <s v="-83.457608"/>
    <s v="45.103102"/>
    <n v="5.0769593028829698"/>
    <n v="3012.5"/>
    <n v="0"/>
    <n v="0"/>
    <n v="0"/>
    <n v="0"/>
    <n v="32"/>
    <s v="103_Week1_Wednesday"/>
    <n v="203.45"/>
    <n v="205.89"/>
    <n v="253.11660000000001"/>
    <n v="192.72"/>
    <n v="54.82"/>
    <s v="103_Thursday"/>
    <s v="103_Week1_Thursday"/>
    <n v="1"/>
    <n v="0"/>
    <n v="86.397499999999994"/>
    <n v="52.755000000000003"/>
    <s v="Yes"/>
    <s v="NO"/>
    <s v="MTWRF"/>
    <s v="No"/>
    <s v="Yes"/>
    <s v="Y"/>
    <s v="Y"/>
    <n v="0"/>
    <n v="50.862499999999997"/>
    <n v="51.472499999999997"/>
    <n v="63.279150000000001"/>
    <n v="48.18"/>
  </r>
  <r>
    <s v="11499"/>
    <s v="73421"/>
    <s v="0"/>
    <x v="0"/>
    <x v="0"/>
    <x v="1"/>
    <s v="270"/>
    <s v="105"/>
    <s v="W"/>
    <n v="172"/>
    <s v="HOMETOWN PHARMACY"/>
    <s v="3270 M-65, HALE MI 48739 US, HALE MI 48739 US"/>
    <n v="0.245002801150349"/>
    <s v="-1081"/>
    <s v="1"/>
    <d v="1899-12-30T16:35:31"/>
    <d v="1899-12-30T16:39:20"/>
    <n v="0"/>
    <n v="3.8166666666666669"/>
    <s v="-83.805862"/>
    <s v="44.371203"/>
    <n v="0.171792625238258"/>
    <n v="712.61"/>
    <n v="0"/>
    <n v="0"/>
    <n v="0"/>
    <n v="0"/>
    <n v="173"/>
    <s v="105_Week1_Wednesday"/>
    <n v="50.46"/>
    <n v="50.46"/>
    <n v="51.96"/>
    <n v="52.46"/>
    <n v="13.9"/>
    <s v="105_Tuesday"/>
    <s v="105_Week1_Tuesday"/>
    <n v="1"/>
    <n v="0"/>
    <n v="12.615"/>
    <n v="13.115"/>
    <s v="Yes"/>
    <s v="NO"/>
    <s v="MTWRF"/>
    <s v="No"/>
    <s v="Yes"/>
    <s v="Y"/>
    <s v="N"/>
    <n v="0"/>
    <n v="12.615"/>
    <n v="12.615"/>
    <n v="12.99"/>
    <n v="13.115"/>
  </r>
  <r>
    <s v="1996"/>
    <s v="70548"/>
    <s v="0"/>
    <x v="0"/>
    <x v="1"/>
    <x v="4"/>
    <s v="20"/>
    <s v="103"/>
    <s v="W"/>
    <n v="35"/>
    <s v="Eagle Engineering &amp; Supply"/>
    <s v="101 North Industrial Hwy, Alpena MI 49707 US, Alpena MI 49707 US"/>
    <n v="0.88623099884554801"/>
    <s v="-93"/>
    <s v="6"/>
    <d v="1899-12-30T07:59:57"/>
    <d v="1899-12-30T08:00:11"/>
    <n v="0"/>
    <n v="2.375"/>
    <s v="-83.455732"/>
    <s v="45.100345"/>
    <n v="0.36711894615322899"/>
    <n v="1264.68"/>
    <n v="0"/>
    <n v="0"/>
    <n v="0"/>
    <n v="0"/>
    <n v="36"/>
    <s v="103_Week1_Wednesday"/>
    <n v="51.77"/>
    <n v="49.984200000000001"/>
    <n v="54.093299999999999"/>
    <n v="55.041400000000003"/>
    <n v="32.6"/>
    <s v="103_Thursday"/>
    <s v="103_Week1_Thursday"/>
    <n v="1"/>
    <n v="0"/>
    <n v="19.635000000000002"/>
    <n v="32.29"/>
    <s v="Yes"/>
    <s v="NO"/>
    <s v="MTWRF"/>
    <s v="No"/>
    <s v="Yes"/>
    <s v="Y"/>
    <s v="Y"/>
    <n v="0"/>
    <n v="12.942500000000001"/>
    <n v="12.49605"/>
    <n v="13.523325"/>
    <n v="13.760350000000001"/>
  </r>
  <r>
    <s v="12497"/>
    <s v="99062"/>
    <s v="118"/>
    <x v="0"/>
    <x v="0"/>
    <x v="1"/>
    <s v="260"/>
    <s v="105"/>
    <s v="W"/>
    <n v="170"/>
    <s v="ROGERS FAMILY FOODS 4985"/>
    <s v="3195 M-65, HALE MI 48739 US, HALE MI 48739 US"/>
    <n v="0.96144653352132503"/>
    <s v="-1080"/>
    <s v="7"/>
    <d v="1899-12-30T16:14:01"/>
    <d v="1899-12-30T16:35:16"/>
    <n v="0"/>
    <n v="16.212499999999999"/>
    <s v="-83.806106"/>
    <s v="44.371555"/>
    <n v="0.55437509356974701"/>
    <n v="4087.11"/>
    <n v="10"/>
    <n v="0.73684210526315796"/>
    <n v="2"/>
    <n v="42"/>
    <n v="171"/>
    <s v="105_Week1_Wednesday"/>
    <n v="89.717600000000004"/>
    <n v="49.249200000000002"/>
    <n v="70.08"/>
    <n v="70.663799999999995"/>
    <n v="74.28"/>
    <s v="105_Tuesday"/>
    <s v="105_Week1_Tuesday"/>
    <n v="1"/>
    <n v="38"/>
    <n v="62.666200000000003"/>
    <n v="70.787499999999994"/>
    <s v="Yes"/>
    <s v="NO"/>
    <s v="MTWRF"/>
    <s v="No"/>
    <s v="Yes"/>
    <s v="Y"/>
    <s v="N"/>
    <n v="38"/>
    <n v="22.429400000000001"/>
    <n v="12.3123"/>
    <n v="17.52"/>
    <n v="17.665949999999999"/>
  </r>
  <r>
    <s v="12497"/>
    <s v="99062"/>
    <s v="118"/>
    <x v="1"/>
    <x v="0"/>
    <x v="1"/>
    <s v="240"/>
    <s v="105"/>
    <s v="W"/>
    <n v="170"/>
    <s v="ROGERS FAMILY FOODS 4985"/>
    <s v="3195 M-65, HALE MI 48739 US, HALE MI 48739 US"/>
    <n v="0"/>
    <s v="-1243"/>
    <s v="7"/>
    <d v="1899-12-30T12:45:31"/>
    <d v="1899-12-30T13:06:46"/>
    <n v="0"/>
    <n v="16.212499999999999"/>
    <s v="-83.806106"/>
    <s v="44.371555"/>
    <m/>
    <n v="4087.11"/>
    <n v="10"/>
    <n v="0.73684210526315796"/>
    <n v="2"/>
    <n v="42"/>
    <n v="171"/>
    <s v="105_Week2_Wednesday"/>
    <n v="89.717600000000004"/>
    <n v="49.249200000000002"/>
    <n v="70.08"/>
    <n v="70.663799999999995"/>
    <n v="74.28"/>
    <s v="105_Tuesday"/>
    <s v="105_Week2_Tuesday"/>
    <n v="1"/>
    <n v="38"/>
    <n v="62.666200000000003"/>
    <n v="70.787499999999994"/>
    <s v="Yes"/>
    <s v="NO"/>
    <s v="MTWRF"/>
    <s v="No"/>
    <s v="Yes"/>
    <s v="Y"/>
    <s v="N"/>
    <n v="38"/>
    <n v="22.429400000000001"/>
    <n v="12.3123"/>
    <n v="17.52"/>
    <n v="17.665949999999999"/>
  </r>
  <r>
    <s v="2011"/>
    <s v="70564"/>
    <s v="0"/>
    <x v="0"/>
    <x v="1"/>
    <x v="4"/>
    <s v="30"/>
    <s v="103"/>
    <s v="W"/>
    <n v="35"/>
    <s v="Chee Peng Restaurant"/>
    <s v="1237 US-23 North, Alpena MI 49707 US, Alpena MI 49707 US"/>
    <n v="0.62313010275825298"/>
    <s v="-94"/>
    <s v="5"/>
    <d v="1899-12-30T08:00:48"/>
    <d v="1899-12-30T08:10:28"/>
    <n v="0"/>
    <n v="8.4833333333333343"/>
    <s v="-83.457845"/>
    <s v="45.093486"/>
    <n v="0.50291972292332698"/>
    <n v="505.34"/>
    <n v="0"/>
    <n v="0"/>
    <n v="0"/>
    <n v="0"/>
    <n v="36"/>
    <s v="103_Week1_Wednesday"/>
    <n v="24.97"/>
    <n v="24.97"/>
    <n v="25.63"/>
    <n v="26.313300000000002"/>
    <n v="13.76"/>
    <s v="103_Thursday"/>
    <s v="103_Week1_Thursday"/>
    <n v="1"/>
    <n v="0"/>
    <n v="9.3636999999999997"/>
    <n v="13.244999999999999"/>
    <s v="Yes"/>
    <s v="NO"/>
    <s v="MTWRF"/>
    <s v="No"/>
    <s v="Yes"/>
    <s v="Y"/>
    <s v="Y"/>
    <n v="0"/>
    <n v="6.2424999999999997"/>
    <n v="6.2424999999999997"/>
    <n v="6.4074999999999998"/>
    <n v="6.5783250000000004"/>
  </r>
  <r>
    <s v="2474"/>
    <s v="71066"/>
    <s v="0"/>
    <x v="0"/>
    <x v="0"/>
    <x v="1"/>
    <s v="220"/>
    <s v="105"/>
    <s v="W"/>
    <n v="230"/>
    <s v="Bernard Building"/>
    <s v="395 S. Washington P.O. Box 190, Hale MI 48739 US P.O. Box 190, Hale MI 48739 US"/>
    <n v="0.79156623367441603"/>
    <s v="-1076"/>
    <s v="7"/>
    <d v="1899-12-30T15:31:10"/>
    <d v="1899-12-30T15:43:25"/>
    <n v="0"/>
    <n v="15.375"/>
    <s v="-83.8030367"/>
    <s v="44.3752177"/>
    <n v="0.498138865484612"/>
    <n v="5018.6499999999996"/>
    <n v="6"/>
    <n v="0.86363636363636398"/>
    <n v="1"/>
    <n v="50"/>
    <n v="231"/>
    <s v="105_Week1_Wednesday"/>
    <n v="104.7384"/>
    <n v="90.970699999999994"/>
    <n v="95.920699999999997"/>
    <n v="101.3215"/>
    <n v="101.13"/>
    <s v="105_Tuesday"/>
    <s v="105_Week1_Tuesday"/>
    <n v="1"/>
    <n v="44"/>
    <n v="96.932500000000005"/>
    <n v="106.8887"/>
    <s v="Yes"/>
    <s v="NO"/>
    <s v="MTWRF"/>
    <s v="No"/>
    <s v="Yes"/>
    <s v="Y"/>
    <s v="N"/>
    <n v="44"/>
    <n v="26.1846"/>
    <n v="22.742674999999998"/>
    <n v="23.980174999999999"/>
    <n v="25.330375"/>
  </r>
  <r>
    <s v="2474"/>
    <s v="71066"/>
    <s v="0"/>
    <x v="1"/>
    <x v="0"/>
    <x v="1"/>
    <s v="160"/>
    <s v="105"/>
    <s v="W"/>
    <n v="230"/>
    <s v="Bernard Building"/>
    <s v="395 S. Washington P.O. Box 190, Hale MI 48739 US P.O. Box 190, Hale MI 48739 US"/>
    <n v="0.81284997016791705"/>
    <s v="-1235"/>
    <s v="7"/>
    <d v="1899-12-30T11:34:22"/>
    <d v="1899-12-30T11:46:37"/>
    <n v="0"/>
    <n v="15.375"/>
    <s v="-83.8030367"/>
    <s v="44.3752177"/>
    <n v="0.49813886548457598"/>
    <n v="5018.6499999999996"/>
    <n v="6"/>
    <n v="0.86363636363636398"/>
    <n v="1"/>
    <n v="50"/>
    <n v="231"/>
    <s v="105_Week2_Wednesday"/>
    <n v="104.7384"/>
    <n v="90.970699999999994"/>
    <n v="95.920699999999997"/>
    <n v="101.3215"/>
    <n v="101.13"/>
    <s v="105_Tuesday"/>
    <s v="105_Week2_Tuesday"/>
    <n v="1"/>
    <n v="44"/>
    <n v="96.932500000000005"/>
    <n v="106.8887"/>
    <s v="Yes"/>
    <s v="NO"/>
    <s v="MTWRF"/>
    <s v="No"/>
    <s v="Yes"/>
    <s v="Y"/>
    <s v="N"/>
    <n v="44"/>
    <n v="26.1846"/>
    <n v="22.742674999999998"/>
    <n v="23.980174999999999"/>
    <n v="25.330375"/>
  </r>
  <r>
    <s v="2886"/>
    <s v="73063"/>
    <s v="0"/>
    <x v="0"/>
    <x v="1"/>
    <x v="4"/>
    <s v="40"/>
    <s v="103"/>
    <s v="W"/>
    <n v="275"/>
    <s v="ALPENA SERVICES"/>
    <s v="1185 US - 23 NORTH, ALPENA MI 49707 US, ALPENA MI 49707 US"/>
    <n v="0.77926451681480602"/>
    <s v="-95"/>
    <s v="7"/>
    <d v="1899-12-30T08:11:15"/>
    <d v="1899-12-30T08:11:25"/>
    <n v="0"/>
    <n v="11.55"/>
    <s v="-83.458447"/>
    <s v="45.091083"/>
    <n v="0.50681607464711997"/>
    <n v="10037.69"/>
    <n v="0"/>
    <n v="0"/>
    <n v="0"/>
    <n v="0"/>
    <n v="276"/>
    <s v="103_Week1_Wednesday"/>
    <n v="194.17"/>
    <n v="194.17"/>
    <n v="191.02"/>
    <n v="189.5676"/>
    <n v="189.62"/>
    <s v="103_Thursday"/>
    <s v="103_Week1_Thursday"/>
    <n v="1"/>
    <n v="0"/>
    <n v="194.17"/>
    <n v="189.57749999999999"/>
    <s v="Yes"/>
    <s v="NO"/>
    <s v="MTWRF"/>
    <s v="No"/>
    <s v="Yes"/>
    <s v="Y"/>
    <s v="Y"/>
    <n v="0"/>
    <n v="48.542499999999997"/>
    <n v="48.542499999999997"/>
    <n v="47.755000000000003"/>
    <n v="47.3919"/>
  </r>
  <r>
    <s v="1909"/>
    <s v="70337"/>
    <s v="0"/>
    <x v="0"/>
    <x v="0"/>
    <x v="1"/>
    <s v="180"/>
    <s v="105"/>
    <s v="W"/>
    <n v="95"/>
    <s v="FIREHOUSE BAR &amp; GRILL"/>
    <s v="465 N HELEN RD., ST HELEN MI 48656 US, ST HELEN MI 48656 US"/>
    <n v="1.0035972714036301"/>
    <s v="-1072"/>
    <s v="7"/>
    <d v="1899-12-30T14:01:17"/>
    <d v="1899-12-30T14:08:23"/>
    <n v="0"/>
    <n v="8.8541666666666661"/>
    <s v="-84.410732"/>
    <s v="44.341313"/>
    <n v="0.62435562311276704"/>
    <n v="3605.97"/>
    <n v="0"/>
    <n v="0"/>
    <n v="0"/>
    <n v="0"/>
    <n v="96"/>
    <s v="105_Week1_Wednesday"/>
    <n v="83.6"/>
    <n v="86.727599999999995"/>
    <n v="90.332300000000004"/>
    <n v="89.544600000000003"/>
    <n v="96.47"/>
    <s v="105_Tuesday"/>
    <s v="105_Week1_Tuesday"/>
    <n v="1"/>
    <n v="0"/>
    <n v="89.133700000000005"/>
    <n v="90.14"/>
    <s v="Yes"/>
    <s v="NO"/>
    <s v="MTWRF"/>
    <s v="No"/>
    <s v="Yes"/>
    <s v="Y"/>
    <s v="N"/>
    <n v="0"/>
    <n v="20.9"/>
    <n v="21.681899999999999"/>
    <n v="22.583075000000001"/>
    <n v="22.386150000000001"/>
  </r>
  <r>
    <s v="1909"/>
    <s v="70337"/>
    <s v="0"/>
    <x v="1"/>
    <x v="0"/>
    <x v="1"/>
    <s v="140"/>
    <s v="105"/>
    <s v="W"/>
    <n v="95"/>
    <s v="FIREHOUSE BAR &amp; GRILL"/>
    <s v="465 N HELEN RD., ST HELEN MI 48656 US, ST HELEN MI 48656 US"/>
    <n v="0.95264785405072405"/>
    <s v="-1233"/>
    <s v="7"/>
    <d v="1899-12-30T10:28:49"/>
    <d v="1899-12-30T10:35:55"/>
    <n v="0"/>
    <n v="8.8541666666666661"/>
    <s v="-84.410732"/>
    <s v="44.341313"/>
    <n v="0.62435562311276704"/>
    <n v="3605.97"/>
    <n v="0"/>
    <n v="0"/>
    <n v="0"/>
    <n v="0"/>
    <n v="96"/>
    <s v="105_Week2_Wednesday"/>
    <n v="83.6"/>
    <n v="86.727599999999995"/>
    <n v="90.332300000000004"/>
    <n v="89.544600000000003"/>
    <n v="96.47"/>
    <s v="105_Tuesday"/>
    <s v="105_Week2_Tuesday"/>
    <n v="1"/>
    <n v="0"/>
    <n v="89.133700000000005"/>
    <n v="90.14"/>
    <s v="Yes"/>
    <s v="NO"/>
    <s v="MTWRF"/>
    <s v="No"/>
    <s v="Yes"/>
    <s v="Y"/>
    <s v="N"/>
    <n v="0"/>
    <n v="20.9"/>
    <n v="21.681899999999999"/>
    <n v="22.583075000000001"/>
    <n v="22.386150000000001"/>
  </r>
  <r>
    <s v="1977"/>
    <s v="70528"/>
    <s v="0"/>
    <x v="0"/>
    <x v="1"/>
    <x v="4"/>
    <s v="50"/>
    <s v="103"/>
    <s v="W"/>
    <n v="80"/>
    <s v="Perch's IGA"/>
    <s v="1025 US-23 North Hwy., Alpena MI 49707 US, Alpena MI 49707 US"/>
    <n v="0.74309552087177599"/>
    <s v="-96"/>
    <s v="7"/>
    <d v="1899-12-30T08:12:09"/>
    <d v="1899-12-30T08:21:34"/>
    <n v="0"/>
    <n v="14.104166666666666"/>
    <s v="-83.457001"/>
    <s v="45.085124"/>
    <n v="0.53463701671066699"/>
    <n v="8321.6200000000008"/>
    <n v="0"/>
    <n v="0"/>
    <n v="0"/>
    <n v="0"/>
    <n v="81"/>
    <s v="103_Week1_Wednesday"/>
    <n v="181.73150000000001"/>
    <n v="158.82300000000001"/>
    <n v="149.88"/>
    <n v="169.4084"/>
    <n v="170.09"/>
    <s v="103_Thursday"/>
    <s v="103_Week1_Thursday"/>
    <n v="1"/>
    <n v="0"/>
    <n v="140.88999999999999"/>
    <n v="174.4862"/>
    <s v="Yes"/>
    <s v="NO"/>
    <s v="MTWRF"/>
    <s v="No"/>
    <s v="Yes"/>
    <s v="Y"/>
    <s v="Y"/>
    <n v="0"/>
    <n v="45.432875000000003"/>
    <n v="39.705750000000002"/>
    <n v="37.47"/>
    <n v="42.3521"/>
  </r>
  <r>
    <s v="2414"/>
    <s v="99046"/>
    <s v="17"/>
    <x v="0"/>
    <x v="0"/>
    <x v="1"/>
    <s v="170"/>
    <s v="105"/>
    <s v="W"/>
    <n v="90"/>
    <s v="Louie's Market - St. Helen"/>
    <s v="1025 N St. 235 Water St., St. Helen MI 48656 US 235 Water St., St. Helen MI 48656 US"/>
    <n v="2.34403754413017"/>
    <s v="-1071"/>
    <s v="6"/>
    <d v="1899-12-30T13:44:56"/>
    <d v="1899-12-30T14:00:17"/>
    <n v="0"/>
    <n v="15.645833333333334"/>
    <s v="-84.41105"/>
    <s v="44.349607"/>
    <n v="1.0823030048023801"/>
    <n v="15058.58"/>
    <n v="2"/>
    <n v="0.92"/>
    <n v="3"/>
    <n v="27"/>
    <n v="91"/>
    <s v="105_Week1_Wednesday"/>
    <n v="253.72380000000001"/>
    <n v="456.75549999999998"/>
    <n v="524.11500000000001"/>
    <n v="350.34089999999998"/>
    <n v="361.18"/>
    <s v="105_Tuesday"/>
    <s v="105_Week1_Tuesday"/>
    <n v="1"/>
    <n v="25"/>
    <n v="333.99"/>
    <n v="296.95249999999999"/>
    <s v="Yes"/>
    <s v="NO"/>
    <s v="MTWRF"/>
    <s v="No"/>
    <s v="Yes"/>
    <s v="Y"/>
    <s v="N"/>
    <n v="25"/>
    <n v="63.430950000000003"/>
    <n v="114.188875"/>
    <n v="131.02875"/>
    <n v="87.585224999999994"/>
  </r>
  <r>
    <s v="2414"/>
    <s v="99046"/>
    <s v="17"/>
    <x v="1"/>
    <x v="0"/>
    <x v="1"/>
    <s v="130"/>
    <s v="105"/>
    <s v="W"/>
    <n v="90"/>
    <s v="Louie's Market - St. Helen"/>
    <s v="1025 N St. 235 Water St., St. Helen MI 48656 US 235 Water St., St. Helen MI 48656 US"/>
    <n v="2.2395817554606499"/>
    <s v="-1232"/>
    <s v="6"/>
    <d v="1899-12-30T10:12:31"/>
    <d v="1899-12-30T10:27:52"/>
    <n v="0"/>
    <n v="15.645833333333334"/>
    <s v="-84.41105"/>
    <s v="44.349607"/>
    <n v="1.08687859829915"/>
    <n v="15058.58"/>
    <n v="2"/>
    <n v="0.92"/>
    <n v="3"/>
    <n v="27"/>
    <n v="91"/>
    <s v="105_Week2_Wednesday"/>
    <n v="253.72380000000001"/>
    <n v="456.75549999999998"/>
    <n v="524.11500000000001"/>
    <n v="350.34089999999998"/>
    <n v="361.18"/>
    <s v="105_Tuesday"/>
    <s v="105_Week2_Tuesday"/>
    <n v="1"/>
    <n v="25"/>
    <n v="333.99"/>
    <n v="296.95249999999999"/>
    <s v="Yes"/>
    <s v="NO"/>
    <s v="MTWRF"/>
    <s v="No"/>
    <s v="Yes"/>
    <s v="Y"/>
    <s v="N"/>
    <n v="25"/>
    <n v="63.430950000000003"/>
    <n v="114.188875"/>
    <n v="131.02875"/>
    <n v="87.585224999999994"/>
  </r>
  <r>
    <s v="2037"/>
    <s v="99152"/>
    <s v="9"/>
    <x v="0"/>
    <x v="1"/>
    <x v="4"/>
    <s v="60"/>
    <s v="103"/>
    <s v="R"/>
    <n v="370"/>
    <s v="ARMC MEDICAL GROUP-CARDIO ASSO"/>
    <s v="460 Long Rapids Plaza, Alpena MI 49707 US, Alpena MI 49707 US"/>
    <n v="3.0338451475598802"/>
    <s v="-97"/>
    <s v="6"/>
    <d v="1899-12-30T09:00:26"/>
    <d v="1899-12-30T09:01:31"/>
    <n v="0"/>
    <n v="4.9222222216666669"/>
    <s v="-83.4918627476107"/>
    <s v="45.0901392638725"/>
    <n v="2.4452722005732399"/>
    <n v="3631.95"/>
    <n v="0"/>
    <n v="0"/>
    <n v="0"/>
    <n v="0"/>
    <n v="371"/>
    <s v="103_Week1_Thursday"/>
    <n v="129.37"/>
    <n v="136.4066"/>
    <n v="153.91999999999999"/>
    <n v="156.5"/>
    <n v="78.25"/>
    <s v="103_Thursday"/>
    <s v="103_Week1_Thursday"/>
    <n v="1"/>
    <n v="0"/>
    <n v="75.239999999999995"/>
    <n v="78.25"/>
    <s v="No"/>
    <s v="NO"/>
    <s v="MTWRF"/>
    <s v="No"/>
    <s v="No"/>
    <s v="Y"/>
    <s v="N"/>
    <m/>
    <n v="32.342500000000001"/>
    <n v="34.101649999999999"/>
    <n v="38.479999999999997"/>
    <n v="39.125"/>
  </r>
  <r>
    <s v="11691"/>
    <s v="99080"/>
    <s v="0"/>
    <x v="0"/>
    <x v="0"/>
    <x v="1"/>
    <s v="160"/>
    <s v="105"/>
    <s v="W"/>
    <n v="70"/>
    <s v="MERCANTILE BANK"/>
    <s v="1990 N ST HELEN RD, ST HELEN MI 48656 US, ST HELEN MI 48656 US"/>
    <n v="0.23158054456473601"/>
    <s v="-1070"/>
    <s v="6"/>
    <d v="1899-12-30T13:37:49"/>
    <d v="1899-12-30T13:42:35"/>
    <n v="0"/>
    <n v="7.5125000000000002"/>
    <s v="-84.409618"/>
    <s v="44.363218"/>
    <n v="7.52839753804012E-2"/>
    <n v="1144.3499999999999"/>
    <n v="0"/>
    <n v="0"/>
    <n v="0"/>
    <n v="0"/>
    <n v="71"/>
    <s v="105_Week1_Wednesday"/>
    <n v="27"/>
    <n v="28.754999999999999"/>
    <n v="32.85"/>
    <n v="28.063600000000001"/>
    <n v="17.41"/>
    <s v="105_Tuesday"/>
    <s v="105_Week1_Tuesday"/>
    <n v="1"/>
    <n v="0"/>
    <n v="16.425000000000001"/>
    <n v="27"/>
    <s v="Yes"/>
    <s v="NO"/>
    <s v="MTWRF"/>
    <s v="No"/>
    <s v="Yes"/>
    <s v="Y"/>
    <s v="N"/>
    <n v="0"/>
    <n v="6.75"/>
    <n v="7.1887499999999998"/>
    <n v="8.2125000000000004"/>
    <n v="7.0159000000000002"/>
  </r>
  <r>
    <s v="11691"/>
    <s v="99080"/>
    <s v="0"/>
    <x v="1"/>
    <x v="0"/>
    <x v="1"/>
    <s v="110"/>
    <s v="105"/>
    <s v="W"/>
    <n v="70"/>
    <s v="MERCANTILE BANK"/>
    <s v="1990 N ST HELEN RD, ST HELEN MI 48656 US, ST HELEN MI 48656 US"/>
    <n v="0.17348505709398401"/>
    <s v="-1230"/>
    <s v="6"/>
    <d v="1899-12-30T10:05:01"/>
    <d v="1899-12-30T10:09:47"/>
    <n v="0"/>
    <n v="7.5125000000000002"/>
    <s v="-84.409618"/>
    <s v="44.363218"/>
    <n v="4.7226380173922E-2"/>
    <n v="1144.3499999999999"/>
    <n v="0"/>
    <n v="0"/>
    <n v="0"/>
    <n v="0"/>
    <n v="71"/>
    <s v="105_Week2_Wednesday"/>
    <n v="27"/>
    <n v="28.754999999999999"/>
    <n v="32.85"/>
    <n v="28.063600000000001"/>
    <n v="17.41"/>
    <s v="105_Tuesday"/>
    <s v="105_Week2_Tuesday"/>
    <n v="1"/>
    <n v="0"/>
    <n v="16.425000000000001"/>
    <n v="27"/>
    <s v="Yes"/>
    <s v="NO"/>
    <s v="MTWRF"/>
    <s v="No"/>
    <s v="Yes"/>
    <s v="Y"/>
    <s v="N"/>
    <n v="0"/>
    <n v="6.75"/>
    <n v="7.1887499999999998"/>
    <n v="8.2125000000000004"/>
    <n v="7.0159000000000002"/>
  </r>
  <r>
    <s v="1948"/>
    <s v="99046"/>
    <s v="7"/>
    <x v="0"/>
    <x v="1"/>
    <x v="4"/>
    <s v="70"/>
    <s v="103"/>
    <s v="R"/>
    <n v="380"/>
    <s v="LONG RAPIDS SHELL OIL"/>
    <s v="999 LONG RAPIDS RD, ALPENA MI 49707 US, ALPENA MI 49707 US"/>
    <n v="1.7141522949525001"/>
    <s v="-98"/>
    <s v="6"/>
    <d v="1899-12-30T09:03:14"/>
    <d v="1899-12-30T09:11:42"/>
    <n v="0"/>
    <n v="7.99"/>
    <s v="-83.47291"/>
    <s v="45.078439"/>
    <n v="1.2752363187281099"/>
    <n v="3972.17"/>
    <n v="0"/>
    <n v="0"/>
    <n v="0"/>
    <n v="0"/>
    <n v="381"/>
    <s v="103_Week1_Thursday"/>
    <n v="95.35"/>
    <n v="99.847700000000003"/>
    <n v="118.5385"/>
    <n v="99.708100000000002"/>
    <n v="62.6"/>
    <s v="103_Thursday"/>
    <s v="103_Week1_Thursday"/>
    <n v="1"/>
    <n v="0"/>
    <n v="59.102499999999999"/>
    <n v="95.665000000000006"/>
    <s v="No"/>
    <s v="NO"/>
    <s v="MTWRF"/>
    <s v="No"/>
    <s v="No"/>
    <s v="Y"/>
    <s v="N"/>
    <m/>
    <n v="23.837499999999999"/>
    <n v="24.961925000000001"/>
    <n v="29.634625"/>
    <n v="24.927025"/>
  </r>
  <r>
    <s v="12499"/>
    <s v="73467"/>
    <s v="0"/>
    <x v="0"/>
    <x v="0"/>
    <x v="1"/>
    <s v="210"/>
    <s v="105"/>
    <s v="W"/>
    <n v="173"/>
    <s v="MAIN STREET PIZZA &amp; BBQ"/>
    <s v="3150 N M-65, HALE MI 48739 US, HALE MI 48739 US"/>
    <n v="0.112505448345701"/>
    <s v="-1075"/>
    <s v="7"/>
    <d v="1899-12-30T15:17:01"/>
    <d v="1899-12-30T15:30:22"/>
    <n v="0"/>
    <n v="14.204166666666667"/>
    <s v="-83.804089"/>
    <s v="44.370594"/>
    <n v="7.1069792517099106E-2"/>
    <n v="5645.86"/>
    <n v="0"/>
    <n v="0"/>
    <n v="0"/>
    <n v="0"/>
    <n v="174"/>
    <s v="105_Week1_Wednesday"/>
    <n v="90.19"/>
    <n v="100.6876"/>
    <n v="126.1857"/>
    <n v="116.2084"/>
    <n v="133.78"/>
    <s v="105_Tuesday"/>
    <s v="105_Week1_Tuesday"/>
    <n v="1"/>
    <n v="0"/>
    <n v="130.63499999999999"/>
    <n v="104.795"/>
    <s v="Yes"/>
    <s v="NO"/>
    <s v="MTWRF"/>
    <s v="No"/>
    <s v="Yes"/>
    <s v="Y"/>
    <s v="N"/>
    <n v="0"/>
    <n v="22.547499999999999"/>
    <n v="25.171900000000001"/>
    <n v="31.546424999999999"/>
    <n v="29.052099999999999"/>
  </r>
  <r>
    <s v="12499"/>
    <s v="73467"/>
    <s v="0"/>
    <x v="1"/>
    <x v="0"/>
    <x v="1"/>
    <s v="150"/>
    <s v="105"/>
    <s v="W"/>
    <n v="173"/>
    <s v="MAIN STREET PIZZA &amp; BBQ"/>
    <s v="3150 N M-65, HALE MI 48739 US, HALE MI 48739 US"/>
    <n v="44.298750575577003"/>
    <s v="-1234"/>
    <s v="7"/>
    <d v="1899-12-30T11:20:12"/>
    <d v="1899-12-30T11:33:33"/>
    <n v="0"/>
    <n v="14.204166666666667"/>
    <s v="-83.804089"/>
    <s v="44.370594"/>
    <n v="39.623415408177102"/>
    <n v="5645.86"/>
    <n v="0"/>
    <n v="0"/>
    <n v="0"/>
    <n v="0"/>
    <n v="174"/>
    <s v="105_Week2_Wednesday"/>
    <n v="90.19"/>
    <n v="100.6876"/>
    <n v="126.1857"/>
    <n v="116.2084"/>
    <n v="133.78"/>
    <s v="105_Tuesday"/>
    <s v="105_Week2_Tuesday"/>
    <n v="1"/>
    <n v="0"/>
    <n v="130.63499999999999"/>
    <n v="104.795"/>
    <s v="Yes"/>
    <s v="NO"/>
    <s v="MTWRF"/>
    <s v="No"/>
    <s v="Yes"/>
    <s v="Y"/>
    <s v="N"/>
    <n v="0"/>
    <n v="22.547499999999999"/>
    <n v="25.171900000000001"/>
    <n v="31.546424999999999"/>
    <n v="29.052099999999999"/>
  </r>
  <r>
    <s v="2901"/>
    <s v="73082"/>
    <s v="0"/>
    <x v="0"/>
    <x v="1"/>
    <x v="4"/>
    <s v="80"/>
    <s v="103"/>
    <s v="R"/>
    <n v="350"/>
    <s v="MID MICH PHYS GRP GEN SURGERY"/>
    <s v="311 LONG RAPIDS PLAZA, ALPENA MI 49707 US, ALPENA MI 49707 US"/>
    <n v="0.91391170845241698"/>
    <s v="-99"/>
    <s v="7"/>
    <d v="1899-12-30T09:12:37"/>
    <d v="1899-12-30T09:17:21"/>
    <n v="0"/>
    <n v="5.1566666666666672"/>
    <s v="-83.46437"/>
    <s v="45.0780967"/>
    <n v="0.471416431372568"/>
    <n v="1862.64"/>
    <n v="0"/>
    <n v="0"/>
    <n v="0"/>
    <n v="0"/>
    <n v="351"/>
    <s v="103_Week1_Thursday"/>
    <n v="37.11"/>
    <n v="36.136099999999999"/>
    <n v="35"/>
    <n v="24.060700000000001"/>
    <n v="35"/>
    <s v="103_Thursday"/>
    <s v="103_Week1_Thursday"/>
    <n v="1"/>
    <n v="0"/>
    <n v="35"/>
    <n v="20.998699999999999"/>
    <s v="No"/>
    <s v="NO"/>
    <s v="MTWRF"/>
    <s v="No"/>
    <s v="No"/>
    <s v="Y"/>
    <s v="N"/>
    <m/>
    <n v="9.2774999999999999"/>
    <n v="9.0340249999999997"/>
    <n v="8.75"/>
    <n v="6.0151750000000002"/>
  </r>
  <r>
    <s v="14822"/>
    <s v="99161"/>
    <s v="00118"/>
    <x v="0"/>
    <x v="0"/>
    <x v="1"/>
    <s v="200"/>
    <s v="105"/>
    <s v="W"/>
    <n v="1"/>
    <s v="ROGERS FAMILY FOODS 4985 F.A."/>
    <s v="3195 M-65, HALE MI 48739 US, HALE MI 48739 US"/>
    <n v="32.591565420259798"/>
    <s v="-1074"/>
    <s v="7 "/>
    <d v="1899-12-30T15:07:14"/>
    <d v="1899-12-30T15:16:54"/>
    <n v="0"/>
    <n v="9.4354006285390355"/>
    <s v="-83.806106"/>
    <s v="44.371555"/>
    <n v="28.339388349681698"/>
    <n v="163.78"/>
    <n v="0"/>
    <n v="0"/>
    <n v="0"/>
    <n v="0"/>
    <n v="2"/>
    <s v="105_Week1_Wednesday"/>
    <n v="163.78"/>
    <n v="0"/>
    <n v="0"/>
    <n v="0"/>
    <n v="4.5494000000000003"/>
    <s v="105_Tuesday"/>
    <s v="105_Week1_Tuesday"/>
    <n v="1"/>
    <n v="0"/>
    <n v="0"/>
    <n v="0"/>
    <s v="Yes"/>
    <s v="NO"/>
    <s v="MTWRF"/>
    <s v="No"/>
    <s v="Yes"/>
    <s v="Y"/>
    <s v="N"/>
    <n v="0"/>
    <n v="40.945"/>
    <n v="0"/>
    <n v="0"/>
    <n v="0"/>
  </r>
  <r>
    <s v="14822"/>
    <s v="99161"/>
    <s v="00118"/>
    <x v="1"/>
    <x v="0"/>
    <x v="1"/>
    <s v="230"/>
    <s v="105"/>
    <s v="W"/>
    <n v="1"/>
    <s v="ROGERS FAMILY FOODS 4985 F.A."/>
    <s v="3195 M-65, HALE MI 48739 US, HALE MI 48739 US"/>
    <n v="0.39789023278524399"/>
    <s v="-1242"/>
    <s v="7 "/>
    <d v="1899-12-30T12:35:51"/>
    <d v="1899-12-30T12:45:31"/>
    <n v="0"/>
    <n v="9.4354006285390355"/>
    <s v="-83.806106"/>
    <s v="44.371555"/>
    <n v="0.240650021680236"/>
    <n v="163.78"/>
    <n v="0"/>
    <n v="0"/>
    <n v="0"/>
    <n v="0"/>
    <n v="2"/>
    <s v="105_Week2_Wednesday"/>
    <n v="163.78"/>
    <n v="0"/>
    <n v="0"/>
    <n v="0"/>
    <n v="4.5494000000000003"/>
    <s v="105_Tuesday"/>
    <s v="105_Week2_Tuesday"/>
    <n v="1"/>
    <n v="0"/>
    <n v="0"/>
    <n v="0"/>
    <s v="Yes"/>
    <s v="NO"/>
    <s v="MTWRF"/>
    <s v="No"/>
    <s v="Yes"/>
    <s v="Y"/>
    <s v="N"/>
    <n v="0"/>
    <n v="40.945"/>
    <n v="0"/>
    <n v="0"/>
    <n v="0"/>
  </r>
  <r>
    <s v="11940"/>
    <s v="73450"/>
    <s v="0"/>
    <x v="0"/>
    <x v="1"/>
    <x v="4"/>
    <s v="90"/>
    <s v="103"/>
    <s v="R"/>
    <n v="334"/>
    <s v="ADVANCED DERMATOLOGY"/>
    <s v="105 ARBOR LANE, ALPENA MI 49707 US, ALPENA MI 49707 US"/>
    <n v="1.2592597794949301"/>
    <s v="-100"/>
    <s v="7"/>
    <d v="1899-12-30T09:18:36"/>
    <d v="1899-12-30T09:20:53"/>
    <n v="0"/>
    <n v="5.82"/>
    <s v="-83.460158"/>
    <s v="45.078669"/>
    <n v="0.34880850735029101"/>
    <n v="4689.29"/>
    <n v="0"/>
    <n v="0"/>
    <n v="0"/>
    <n v="0"/>
    <n v="335"/>
    <s v="103_Week1_Thursday"/>
    <n v="94.126599999999996"/>
    <n v="94.75"/>
    <n v="98.253500000000003"/>
    <n v="100.2"/>
    <n v="106.21"/>
    <s v="103_Thursday"/>
    <s v="103_Week1_Thursday"/>
    <n v="1"/>
    <n v="0"/>
    <n v="94.75"/>
    <n v="100.2"/>
    <s v="No"/>
    <s v="NO"/>
    <s v="MTWRF"/>
    <s v="No"/>
    <s v="No"/>
    <s v="Y"/>
    <s v="N"/>
    <m/>
    <n v="23.531649999999999"/>
    <n v="23.6875"/>
    <n v="24.563375000000001"/>
    <n v="25.05"/>
  </r>
  <r>
    <s v="2346"/>
    <s v="70929"/>
    <s v="0"/>
    <x v="0"/>
    <x v="0"/>
    <x v="1"/>
    <s v="190"/>
    <s v="103"/>
    <s v="F"/>
    <n v="100"/>
    <s v="China Inn"/>
    <s v="601 W. Houghton Ave P.O. Box 334, West Branch MI 4 P.O. Box 334, West Branch MI 48661 US"/>
    <n v="11.8839174367808"/>
    <s v="-1073"/>
    <s v="5"/>
    <d v="1899-12-30T14:20:16"/>
    <d v="1899-12-30T14:34:39"/>
    <n v="0"/>
    <n v="13.425000000000001"/>
    <s v="-84.242835"/>
    <s v="44.276468"/>
    <n v="11.3550849992974"/>
    <n v="4681.6899999999996"/>
    <n v="0"/>
    <n v="0"/>
    <n v="0"/>
    <n v="0"/>
    <n v="101"/>
    <s v="103_Week1_Friday"/>
    <n v="112.758"/>
    <n v="115.7"/>
    <n v="137.61920000000001"/>
    <n v="136.9075"/>
    <n v="131.26"/>
    <s v="105_Tuesday"/>
    <s v="105_Week1_Tuesday"/>
    <n v="1"/>
    <n v="0"/>
    <n v="148.64500000000001"/>
    <n v="115.375"/>
    <s v="Yes"/>
    <s v="NO"/>
    <s v="TWRF"/>
    <s v="Yes"/>
    <s v="Yes"/>
    <s v="Y"/>
    <s v="N"/>
    <n v="0"/>
    <n v="28.189499999999999"/>
    <n v="28.925000000000001"/>
    <n v="34.404800000000002"/>
    <n v="34.226875"/>
  </r>
  <r>
    <s v="2956"/>
    <s v="73152"/>
    <s v="0"/>
    <x v="0"/>
    <x v="1"/>
    <x v="4"/>
    <s v="100"/>
    <s v="103"/>
    <s v="M"/>
    <n v="0"/>
    <s v="ALPENA COLLEGE - PAPER ACCT"/>
    <s v="666 JOHNSON STREET, ALPENA MI 49707 US, ALPENA MI 49707 US"/>
    <n v="2.74585906020135"/>
    <s v="-101"/>
    <s v="0"/>
    <d v="1899-12-30T09:23:38"/>
    <d v="1899-12-30T09:33:18"/>
    <n v="0"/>
    <n v="9.4354006285390355"/>
    <s v="-83.4451563"/>
    <s v="45.0810807"/>
    <n v="0.87713095855967005"/>
    <n v="0"/>
    <n v="0"/>
    <n v="0"/>
    <n v="0"/>
    <n v="0"/>
    <n v="1"/>
    <s v="103_Week1_Monday"/>
    <n v="0"/>
    <n v="0"/>
    <n v="0"/>
    <n v="0"/>
    <s v="$ -"/>
    <s v="103_Thursday"/>
    <s v="103_Week1_Thursday"/>
    <n v="1"/>
    <n v="0"/>
    <n v="0"/>
    <n v="0"/>
    <s v="Yes"/>
    <s v="NO"/>
    <s v="MTWRF"/>
    <s v="No"/>
    <s v="Yes"/>
    <s v="Y"/>
    <s v="N"/>
    <n v="0"/>
    <n v="0"/>
    <n v="0"/>
    <n v="0"/>
    <n v="0"/>
  </r>
  <r>
    <s v="2325"/>
    <s v="70906"/>
    <s v="0"/>
    <x v="0"/>
    <x v="0"/>
    <x v="1"/>
    <s v="290"/>
    <s v="105"/>
    <s v="W"/>
    <n v="125"/>
    <s v="Long Lake Bar"/>
    <s v="5002 N. Main, Long Lake MI 48743 US, Long Lake MI 48743 US"/>
    <n v="0.36600414061956599"/>
    <s v="-1083"/>
    <s v="7"/>
    <d v="1899-12-30T16:58:04"/>
    <d v="1899-12-30T17:08:14"/>
    <n v="0"/>
    <n v="13.254166666666666"/>
    <s v="-83.874712"/>
    <s v="44.422086"/>
    <n v="0.195640401292762"/>
    <n v="6152.85"/>
    <n v="0"/>
    <n v="0"/>
    <n v="0"/>
    <n v="0"/>
    <n v="126"/>
    <s v="105_Week1_Wednesday"/>
    <n v="109.539"/>
    <n v="118.9271"/>
    <n v="155.75530000000001"/>
    <n v="147.4007"/>
    <n v="169.14"/>
    <s v="105_Tuesday"/>
    <s v="105_Week1_Tuesday"/>
    <n v="1"/>
    <n v="0"/>
    <n v="146.19749999999999"/>
    <n v="140.4975"/>
    <s v="Yes"/>
    <s v="NO"/>
    <s v="MTWRF"/>
    <s v="No"/>
    <s v="Yes"/>
    <s v="Y"/>
    <s v="N"/>
    <n v="0"/>
    <n v="27.38475"/>
    <n v="29.731774999999999"/>
    <n v="38.938825000000001"/>
    <n v="36.850175"/>
  </r>
  <r>
    <s v="2325"/>
    <s v="70906"/>
    <s v="0"/>
    <x v="1"/>
    <x v="0"/>
    <x v="1"/>
    <s v="250"/>
    <s v="105"/>
    <s v="W"/>
    <n v="125"/>
    <s v="Long Lake Bar"/>
    <s v="5002 N. Main, Long Lake MI 48743 US, Long Lake MI 48743 US"/>
    <n v="8.9565616217041093"/>
    <s v="-1244"/>
    <s v="7"/>
    <d v="1899-12-30T13:15:44"/>
    <d v="1899-12-30T13:25:54"/>
    <n v="0"/>
    <n v="13.254166666666666"/>
    <s v="-83.874712"/>
    <s v="44.422086"/>
    <n v="6.3978183721334903"/>
    <n v="6152.85"/>
    <n v="0"/>
    <n v="0"/>
    <n v="0"/>
    <n v="0"/>
    <n v="126"/>
    <s v="105_Week2_Wednesday"/>
    <n v="109.539"/>
    <n v="118.9271"/>
    <n v="155.75530000000001"/>
    <n v="147.4007"/>
    <n v="169.14"/>
    <s v="105_Tuesday"/>
    <s v="105_Week2_Tuesday"/>
    <n v="1"/>
    <n v="0"/>
    <n v="146.19749999999999"/>
    <n v="140.4975"/>
    <s v="Yes"/>
    <s v="NO"/>
    <s v="MTWRF"/>
    <s v="No"/>
    <s v="Yes"/>
    <s v="Y"/>
    <s v="N"/>
    <n v="0"/>
    <n v="27.38475"/>
    <n v="29.731774999999999"/>
    <n v="38.938825000000001"/>
    <n v="36.850175"/>
  </r>
  <r>
    <s v="2945"/>
    <s v="73140"/>
    <s v="0"/>
    <x v="0"/>
    <x v="1"/>
    <x v="4"/>
    <s v="110"/>
    <s v="103"/>
    <s v="R"/>
    <n v="315"/>
    <s v="SPECIFICATIONS STONE PRODUCTS"/>
    <s v="1009 LONG LAKE AVE, ALPENA MI 49707 US, ALPENA MI 49707 US"/>
    <n v="5.7108239857706504"/>
    <s v="-102"/>
    <s v="7"/>
    <d v="1899-12-30T09:39:01"/>
    <d v="1899-12-30T09:58:53"/>
    <n v="0"/>
    <n v="16.016666666666666"/>
    <s v="-83.4258967"/>
    <s v="45.081886"/>
    <n v="2.01105708959942"/>
    <n v="2904.42"/>
    <n v="0"/>
    <n v="0"/>
    <n v="0"/>
    <n v="0"/>
    <n v="316"/>
    <s v="103_Week1_Thursday"/>
    <n v="60.779000000000003"/>
    <n v="61.27"/>
    <n v="63.204999999999998"/>
    <n v="64.28"/>
    <n v="64.28"/>
    <s v="103_Thursday"/>
    <s v="103_Week1_Thursday"/>
    <n v="1"/>
    <n v="0"/>
    <n v="61.27"/>
    <n v="64.28"/>
    <s v="No"/>
    <s v="NO"/>
    <s v="MTWRF"/>
    <s v="No"/>
    <s v="No"/>
    <s v="Y"/>
    <s v="N"/>
    <m/>
    <n v="15.194750000000001"/>
    <n v="15.317500000000001"/>
    <n v="15.80125"/>
    <n v="16.07"/>
  </r>
  <r>
    <s v="1980"/>
    <s v="70531"/>
    <s v="0"/>
    <x v="0"/>
    <x v="1"/>
    <x v="4"/>
    <s v="120"/>
    <s v="103"/>
    <s v="R"/>
    <n v="260"/>
    <s v="MCINERNEY CHRYSLER, DODGE JEEP"/>
    <s v="832 W. Chisholm, Alpena MI 49707 US, Alpena MI 49707 US"/>
    <n v="4.9973166307651704"/>
    <s v="-103"/>
    <s v="7"/>
    <d v="1899-12-30T10:03:53"/>
    <d v="1899-12-30T10:20:26"/>
    <n v="0"/>
    <n v="19.827777778333335"/>
    <s v="-83.442668"/>
    <s v="45.069518"/>
    <n v="1.6657852978571099"/>
    <n v="22981.14"/>
    <n v="28"/>
    <n v="0.93548387096774199"/>
    <n v="22"/>
    <n v="403"/>
    <n v="261"/>
    <s v="103_Week1_Thursday"/>
    <n v="319.88830000000002"/>
    <n v="378.27929999999998"/>
    <n v="464.315"/>
    <n v="566.55349999999999"/>
    <n v="569.94000000000005"/>
    <s v="103_Thursday"/>
    <s v="103_Week1_Thursday"/>
    <n v="1"/>
    <n v="434"/>
    <n v="511.745"/>
    <n v="551.97370000000001"/>
    <s v="No"/>
    <s v="NO"/>
    <s v="MTWRF"/>
    <s v="No"/>
    <s v="No"/>
    <s v="Y"/>
    <s v="N"/>
    <m/>
    <n v="79.972075000000004"/>
    <n v="94.569824999999994"/>
    <n v="116.07875"/>
    <n v="141.638375"/>
  </r>
  <r>
    <s v="2575"/>
    <s v="71171"/>
    <s v="0"/>
    <x v="0"/>
    <x v="0"/>
    <x v="1"/>
    <s v="380"/>
    <s v="105"/>
    <s v="W"/>
    <n v="405"/>
    <s v="Chat &amp; Chew"/>
    <s v="3310 State (M-65), Glennie MI 48737 US, Glennie MI 48737 US"/>
    <n v="0.14092120079499201"/>
    <s v="-1092"/>
    <s v="5"/>
    <d v="1899-12-30T18:46:21"/>
    <d v="1899-12-30T18:56:13"/>
    <n v="0"/>
    <n v="8.0749999999999993"/>
    <s v="-83.72496"/>
    <s v="44.558942"/>
    <n v="5.5117830533738199E-2"/>
    <n v="1146.2"/>
    <n v="0"/>
    <n v="0"/>
    <n v="0"/>
    <n v="0"/>
    <n v="406"/>
    <s v="105_Week1_Wednesday"/>
    <n v="43.896599999999999"/>
    <n v="44.533299999999997"/>
    <n v="48.691400000000002"/>
    <n v="49.36"/>
    <n v="26.16"/>
    <s v="105_Tuesday"/>
    <s v="105_Week1_Tuesday"/>
    <n v="1"/>
    <n v="0"/>
    <n v="23.51"/>
    <n v="24.68"/>
    <s v="Yes"/>
    <s v="NO"/>
    <s v="MTWRF"/>
    <s v="No"/>
    <s v="Yes"/>
    <s v="Y"/>
    <s v="N"/>
    <n v="0"/>
    <n v="10.97415"/>
    <n v="11.133324999999999"/>
    <n v="12.17285"/>
    <n v="12.34"/>
  </r>
  <r>
    <s v="2019"/>
    <s v="99046"/>
    <s v="6"/>
    <x v="0"/>
    <x v="1"/>
    <x v="4"/>
    <s v="130"/>
    <s v="103"/>
    <s v="R"/>
    <n v="280"/>
    <s v="CHISHOLM SHELL OIL"/>
    <s v="1017 CHISHOLM ST, ALPENA MI 49707 US, ALPENA MI 49707 US"/>
    <n v="0.58402888530486097"/>
    <s v="-104"/>
    <s v="6"/>
    <d v="1899-12-30T10:21:01"/>
    <d v="1899-12-30T10:48:28"/>
    <n v="0"/>
    <n v="20.873333333333335"/>
    <s v="-83.443944"/>
    <s v="45.071511"/>
    <n v="0.13900142272764801"/>
    <n v="2513.98"/>
    <n v="0"/>
    <n v="0"/>
    <n v="0"/>
    <n v="0"/>
    <n v="281"/>
    <s v="103_Week1_Thursday"/>
    <n v="59.24"/>
    <n v="63.638800000000003"/>
    <n v="74.09"/>
    <n v="71.931799999999996"/>
    <n v="39.64"/>
    <s v="103_Thursday"/>
    <s v="103_Week1_Thursday"/>
    <n v="1"/>
    <n v="0"/>
    <n v="36.575000000000003"/>
    <n v="70.930000000000007"/>
    <s v="No"/>
    <s v="NO"/>
    <s v="MTWRF"/>
    <s v="No"/>
    <s v="No"/>
    <s v="Y"/>
    <s v="N"/>
    <m/>
    <n v="14.81"/>
    <n v="15.909700000000001"/>
    <n v="18.522500000000001"/>
    <n v="17.982949999999999"/>
  </r>
  <r>
    <s v="2572"/>
    <s v="99126"/>
    <s v="6"/>
    <x v="0"/>
    <x v="0"/>
    <x v="1"/>
    <s v="370"/>
    <s v="105"/>
    <s v="W"/>
    <n v="410"/>
    <s v="Glennie Ace Hardware"/>
    <s v="3280 State Rd., Glennie MI 48737 US, Glennie MI 48737 US"/>
    <n v="0.26647521802772201"/>
    <s v="-1091"/>
    <s v="7"/>
    <d v="1899-12-30T18:41:52"/>
    <d v="1899-12-30T18:46:13"/>
    <n v="0"/>
    <n v="4.4833333333333334"/>
    <s v="-83.725294"/>
    <s v="44.559703"/>
    <n v="8.8441025802985906E-2"/>
    <n v="579.99"/>
    <n v="0"/>
    <n v="0"/>
    <n v="0"/>
    <n v="0"/>
    <n v="411"/>
    <s v="105_Week1_Wednesday"/>
    <n v="10.51"/>
    <n v="10.51"/>
    <n v="10.876899999999999"/>
    <n v="12.113"/>
    <n v="11.7"/>
    <s v="105_Tuesday"/>
    <s v="105_Week1_Tuesday"/>
    <n v="1"/>
    <n v="0"/>
    <n v="10.51"/>
    <n v="12.7837"/>
    <s v="Yes"/>
    <s v="NO"/>
    <s v="MTWRF"/>
    <s v="No"/>
    <s v="Yes"/>
    <s v="Y"/>
    <s v="N"/>
    <n v="0"/>
    <n v="2.6274999999999999"/>
    <n v="2.6274999999999999"/>
    <n v="2.7192249999999998"/>
    <n v="3.0282499999999999"/>
  </r>
  <r>
    <s v="8536"/>
    <s v="99031"/>
    <s v="63"/>
    <x v="0"/>
    <x v="1"/>
    <x v="4"/>
    <s v="140"/>
    <s v="103"/>
    <s v="W"/>
    <n v="10"/>
    <s v="BLARNEY CASTLE #224"/>
    <s v="1035 W. CHISHOLM ST, ALPENA MI 49707 US, ALPENA MI 49707 US"/>
    <n v="0.40354588868422098"/>
    <s v="-105"/>
    <s v="7"/>
    <d v="1899-12-30T10:48:52"/>
    <d v="1899-12-30T10:49:04"/>
    <n v="0"/>
    <n v="1.0958333333333334"/>
    <s v="-83.444203"/>
    <s v="45.071966"/>
    <n v="9.4085756168814802E-2"/>
    <n v="5324.04"/>
    <n v="0"/>
    <n v="0"/>
    <n v="0"/>
    <n v="0"/>
    <n v="11"/>
    <s v="103_Week1_Wednesday"/>
    <n v="113.99299999999999"/>
    <n v="87.332300000000004"/>
    <n v="83.645700000000005"/>
    <n v="85.528000000000006"/>
    <n v="96.28"/>
    <s v="103_Thursday"/>
    <s v="103_Week1_Thursday"/>
    <n v="1"/>
    <n v="0"/>
    <n v="84.212500000000006"/>
    <n v="99.87"/>
    <s v="Yes"/>
    <s v="NO"/>
    <s v="MTWRF"/>
    <s v="No"/>
    <s v="Yes"/>
    <s v="Y"/>
    <s v="Y"/>
    <n v="0"/>
    <n v="28.498249999999999"/>
    <n v="21.833075000000001"/>
    <n v="20.911425000000001"/>
    <n v="21.382000000000001"/>
  </r>
  <r>
    <s v="2694"/>
    <s v="71295"/>
    <s v="0"/>
    <x v="0"/>
    <x v="0"/>
    <x v="2"/>
    <s v="30"/>
    <s v="105"/>
    <s v="W"/>
    <n v="10"/>
    <s v="Oscoda County Sheriff"/>
    <s v="301 S MORENCI AVE, Mio MI 48647 US, Mio MI 48647 US"/>
    <n v="2.86155172963799"/>
    <s v="-1097"/>
    <s v="5"/>
    <d v="1899-12-30T09:22:45"/>
    <d v="1899-12-30T09:33:18"/>
    <n v="0"/>
    <n v="8.9083333333333332"/>
    <s v="-84.129306"/>
    <s v="44.649812"/>
    <n v="1.2845702984493601"/>
    <n v="1329.49"/>
    <n v="0"/>
    <n v="0"/>
    <n v="0"/>
    <n v="0"/>
    <n v="11"/>
    <s v="105_Week1_Wednesday"/>
    <n v="42.97"/>
    <n v="37.82"/>
    <n v="58.585700000000003"/>
    <n v="48.15"/>
    <n v="35.770000000000003"/>
    <s v="105_Wednesday"/>
    <s v="105_Week1_Wednesday"/>
    <n v="1"/>
    <n v="0"/>
    <n v="20.32"/>
    <n v="22.697500000000002"/>
    <s v="No"/>
    <s v="NO"/>
    <s v="MTWRF"/>
    <s v="No"/>
    <s v="No"/>
    <s v="Y"/>
    <s v="N"/>
    <m/>
    <n v="10.7425"/>
    <n v="9.4550000000000001"/>
    <n v="14.646425000000001"/>
    <n v="12.0375"/>
  </r>
  <r>
    <s v="2103"/>
    <s v="70665"/>
    <s v="0"/>
    <x v="0"/>
    <x v="1"/>
    <x v="4"/>
    <s v="150"/>
    <s v="103"/>
    <s v="R"/>
    <n v="400"/>
    <s v="Alpena Auto Electric"/>
    <s v="1643 M-32, Alpena MI 49707 US, Alpena MI 49707 US"/>
    <n v="5.9141377316907402"/>
    <s v="-106"/>
    <s v="7"/>
    <d v="1899-12-30T10:55:00"/>
    <d v="1899-12-30T11:08:51"/>
    <n v="0"/>
    <n v="10.52"/>
    <s v="-83.4850017"/>
    <s v="45.06119"/>
    <n v="2.5682914646314301"/>
    <n v="2011.03"/>
    <n v="15"/>
    <n v="0.65116279069767402"/>
    <n v="3"/>
    <n v="49"/>
    <n v="401"/>
    <s v="103_Week1_Thursday"/>
    <n v="37.89"/>
    <n v="37.89"/>
    <n v="40.480699999999999"/>
    <n v="42.371499999999997"/>
    <n v="42.11"/>
    <s v="103_Thursday"/>
    <s v="103_Week1_Thursday"/>
    <n v="1"/>
    <n v="43"/>
    <n v="40.353700000000003"/>
    <n v="43.712499999999999"/>
    <s v="No"/>
    <s v="NO"/>
    <s v="MTWRF"/>
    <s v="No"/>
    <s v="No"/>
    <s v="Y"/>
    <s v="N"/>
    <m/>
    <n v="9.4725000000000001"/>
    <n v="9.4725000000000001"/>
    <n v="10.120175"/>
    <n v="10.592874999999999"/>
  </r>
  <r>
    <s v="2695"/>
    <s v="71296"/>
    <s v="0"/>
    <x v="0"/>
    <x v="0"/>
    <x v="2"/>
    <s v="20"/>
    <s v="103"/>
    <s v="F"/>
    <n v="270"/>
    <s v="Mio Ranger District"/>
    <s v="107 McKinley Rd., Mio MI 48647 US, Mio MI 48647 US"/>
    <n v="12.018522202455101"/>
    <s v="-1096"/>
    <s v="1"/>
    <d v="1899-12-30T09:00:08"/>
    <d v="1899-12-30T09:19:54"/>
    <n v="0"/>
    <n v="19.766666666666666"/>
    <s v="-84.1269275"/>
    <s v="44.6654333"/>
    <n v="10.409358923146399"/>
    <n v="1656.88"/>
    <n v="0"/>
    <n v="0"/>
    <n v="0"/>
    <n v="0"/>
    <n v="271"/>
    <s v="103_Week1_Friday"/>
    <n v="136.27000000000001"/>
    <n v="136.27000000000001"/>
    <n v="141.68"/>
    <n v="141.68"/>
    <n v="35.42"/>
    <s v="105_Wednesday"/>
    <s v="105_Week1_Wednesday"/>
    <n v="1"/>
    <n v="0"/>
    <n v="17.0337"/>
    <n v="35.42"/>
    <s v="Yes"/>
    <s v="NO"/>
    <s v="MTWRF"/>
    <s v="Yes"/>
    <s v="Yes"/>
    <s v="Y"/>
    <s v="N"/>
    <n v="0"/>
    <n v="34.067500000000003"/>
    <n v="34.067500000000003"/>
    <n v="35.42"/>
    <n v="35.42"/>
  </r>
  <r>
    <s v="2085"/>
    <s v="70644"/>
    <s v="0"/>
    <x v="0"/>
    <x v="1"/>
    <x v="4"/>
    <s v="160"/>
    <s v="103"/>
    <s v="R"/>
    <n v="390"/>
    <s v="Alpena Diesel Service"/>
    <s v="1700 M-32 West, Alpena MI 49707 US, Alpena MI 49707 US"/>
    <n v="0.54301161976900403"/>
    <s v="-107"/>
    <s v="7"/>
    <d v="1899-12-30T11:09:23"/>
    <d v="1899-12-30T11:14:48"/>
    <n v="0"/>
    <n v="9.4366666666666674"/>
    <s v="-83.486143"/>
    <s v="45.06225"/>
    <n v="0.11469458333194101"/>
    <n v="10861.72"/>
    <n v="16"/>
    <n v="0.87401574803149595"/>
    <n v="6"/>
    <n v="129"/>
    <n v="391"/>
    <s v="103_Week1_Thursday"/>
    <n v="195.8366"/>
    <n v="196.36420000000001"/>
    <n v="223.40350000000001"/>
    <n v="208.83"/>
    <n v="228.35"/>
    <s v="103_Thursday"/>
    <s v="103_Week1_Thursday"/>
    <n v="1"/>
    <n v="127"/>
    <n v="226.7362"/>
    <n v="221.3537"/>
    <s v="No"/>
    <s v="NO"/>
    <s v="MTWRF"/>
    <s v="No"/>
    <s v="No"/>
    <s v="Y"/>
    <s v="N"/>
    <m/>
    <n v="48.959150000000001"/>
    <n v="49.091050000000003"/>
    <n v="55.850875000000002"/>
    <n v="52.207500000000003"/>
  </r>
  <r>
    <s v="2746"/>
    <s v="71349"/>
    <s v="0"/>
    <x v="0"/>
    <x v="0"/>
    <x v="2"/>
    <s v="10"/>
    <s v="103"/>
    <s v="F"/>
    <n v="271"/>
    <s v="Scenic Riverwood Bar &amp; Restaur"/>
    <s v="4700 McKinley, Mio MI 48674 US, Mio MI 48674 US"/>
    <n v="56.285652308312102"/>
    <s v="-1095"/>
    <s v="1"/>
    <d v="1899-12-30T06:56:17"/>
    <d v="1899-12-30T07:06:25"/>
    <n v="0"/>
    <n v="10.133333333333333"/>
    <s v="-83.939736"/>
    <s v="44.646793"/>
    <n v="53.151341474122603"/>
    <n v="716.51"/>
    <n v="0"/>
    <n v="0"/>
    <n v="0"/>
    <n v="0"/>
    <n v="272"/>
    <s v="103_Week1_Friday"/>
    <n v="56.02"/>
    <n v="57.756599999999999"/>
    <n v="85.38"/>
    <n v="87.53"/>
    <n v="23.2"/>
    <s v="105_Wednesday"/>
    <s v="105_Week1_Wednesday"/>
    <n v="1"/>
    <n v="0"/>
    <n v="17.741199999999999"/>
    <n v="21.8825"/>
    <s v="Yes"/>
    <s v="NO"/>
    <s v="MTWRF"/>
    <s v="Yes"/>
    <s v="Yes"/>
    <s v="Y"/>
    <s v="N"/>
    <n v="0"/>
    <n v="14.005000000000001"/>
    <n v="14.43915"/>
    <n v="21.344999999999999"/>
    <n v="21.8825"/>
  </r>
  <r>
    <s v="2374"/>
    <s v="70959"/>
    <s v="0"/>
    <x v="0"/>
    <x v="1"/>
    <x v="4"/>
    <s v="170"/>
    <s v="103"/>
    <s v="R"/>
    <n v="120"/>
    <s v="Kipfmiller"/>
    <s v="2584 US 23 S., Alpena MI 49707 US, Alpena MI 49707 US"/>
    <n v="6.9281111320800601"/>
    <s v="-108"/>
    <s v="7"/>
    <d v="1899-12-30T11:21:44"/>
    <d v="1899-12-30T11:31:24"/>
    <n v="0"/>
    <n v="9.4354006285390355"/>
    <s v="-83.464327"/>
    <s v="45.03647"/>
    <n v="3.0851654963954198"/>
    <n v="4279.3900000000003"/>
    <n v="4"/>
    <n v="0.91111111111111098"/>
    <n v="1"/>
    <n v="45"/>
    <n v="121"/>
    <s v="103_Week1_Thursday"/>
    <n v="0"/>
    <n v="130.54570000000001"/>
    <n v="138.90780000000001"/>
    <n v="138.63999999999999"/>
    <n v="146.96"/>
    <s v="103_Thursday"/>
    <s v="103_Week1_Thursday"/>
    <n v="1"/>
    <n v="45"/>
    <n v="136.64500000000001"/>
    <n v="121.31"/>
    <s v="No"/>
    <s v="NO"/>
    <s v="MTWRF"/>
    <s v="No"/>
    <s v="No"/>
    <s v="Y"/>
    <s v="N"/>
    <m/>
    <n v="0"/>
    <n v="32.636425000000003"/>
    <n v="34.726950000000002"/>
    <n v="34.659999999999997"/>
  </r>
  <r>
    <s v="2576"/>
    <s v="71172"/>
    <s v="0"/>
    <x v="0"/>
    <x v="0"/>
    <x v="1"/>
    <s v="360"/>
    <s v="105"/>
    <s v="W"/>
    <n v="430"/>
    <s v="Glennie Tavern"/>
    <s v="3229 E. State Rd., Glennie MI 48737 US, Glennie MI 48737 US"/>
    <n v="0.31651894308640699"/>
    <s v="-1090"/>
    <s v="7"/>
    <d v="1899-12-30T18:32:02"/>
    <d v="1899-12-30T18:41:36"/>
    <n v="0"/>
    <n v="10.9"/>
    <s v="-83.725416"/>
    <s v="44.561178"/>
    <n v="8.3989200184824198E-2"/>
    <n v="4957.99"/>
    <n v="0"/>
    <n v="0"/>
    <n v="0"/>
    <n v="0"/>
    <n v="431"/>
    <s v="105_Week1_Wednesday"/>
    <n v="79.391499999999994"/>
    <n v="93.735299999999995"/>
    <n v="114.6369"/>
    <n v="112.94459999999999"/>
    <n v="128.29"/>
    <s v="105_Tuesday"/>
    <s v="105_Week1_Tuesday"/>
    <n v="1"/>
    <n v="0"/>
    <n v="102.77119999999999"/>
    <n v="113.2187"/>
    <s v="Yes"/>
    <s v="NO"/>
    <s v="MTWRF"/>
    <s v="No"/>
    <s v="Yes"/>
    <s v="Y"/>
    <s v="N"/>
    <n v="0"/>
    <n v="19.847874999999998"/>
    <n v="23.433824999999999"/>
    <n v="28.659224999999999"/>
    <n v="28.236149999999999"/>
  </r>
  <r>
    <s v="2101"/>
    <s v="70971"/>
    <s v="1"/>
    <x v="0"/>
    <x v="1"/>
    <x v="4"/>
    <s v="180"/>
    <s v="103"/>
    <s v="T"/>
    <n v="230"/>
    <s v="Sports Unlimited"/>
    <s v="3137 US-23 South, Alpena MI 49707 US, Alpena MI 49707 US"/>
    <n v="0.79244334341683498"/>
    <s v="-109"/>
    <s v="7"/>
    <d v="1899-12-30T11:32:12"/>
    <d v="1899-12-30T11:44:56"/>
    <n v="0"/>
    <n v="13.4375"/>
    <s v="-83.463831"/>
    <s v="45.028848"/>
    <n v="0.51785434840620903"/>
    <n v="2574.06"/>
    <n v="0"/>
    <n v="0"/>
    <n v="0"/>
    <n v="0"/>
    <n v="231"/>
    <s v="103_Week1_Tuesday"/>
    <n v="49.860700000000001"/>
    <n v="51.069200000000002"/>
    <n v="46.593800000000002"/>
    <n v="52.625300000000003"/>
    <n v="47.53"/>
    <s v="103_Thursday"/>
    <s v="103_Week1_Thursday"/>
    <n v="1"/>
    <n v="0"/>
    <n v="50.465000000000003"/>
    <n v="53.51"/>
    <s v="Yes"/>
    <s v="NO"/>
    <s v="MTWRF"/>
    <s v="No"/>
    <s v="Yes"/>
    <s v="Y"/>
    <s v="Y"/>
    <n v="0"/>
    <n v="12.465175"/>
    <n v="12.767300000000001"/>
    <n v="11.64845"/>
    <n v="13.156325000000001"/>
  </r>
  <r>
    <s v="9311"/>
    <s v="73294"/>
    <s v="0"/>
    <x v="0"/>
    <x v="0"/>
    <x v="1"/>
    <s v="320"/>
    <s v="105"/>
    <s v="W"/>
    <n v="386"/>
    <s v="EAGLE RIDGE GOLF COURSE"/>
    <s v="3501 STATE RD, GLENNIE MI 48737 US, GLENNIE MI 48737 US"/>
    <n v="1.98635969699467"/>
    <s v="-1086"/>
    <s v="7"/>
    <d v="1899-12-30T17:51:33"/>
    <d v="1899-12-30T18:01:13"/>
    <n v="0"/>
    <n v="9.4354006285390355"/>
    <s v="-83.721237"/>
    <s v="44.553344"/>
    <n v="1.89691453301408"/>
    <n v="1533.25"/>
    <n v="0"/>
    <n v="0"/>
    <n v="0"/>
    <n v="0"/>
    <n v="387"/>
    <s v="105_Week1_Wednesday"/>
    <n v="0"/>
    <n v="86.42"/>
    <n v="92.248099999999994"/>
    <n v="0"/>
    <n v="75.87"/>
    <s v="105_Tuesday"/>
    <s v="105_Week1_Tuesday"/>
    <n v="1"/>
    <n v="0"/>
    <n v="86.68"/>
    <n v="0"/>
    <s v="Yes"/>
    <s v="NO"/>
    <s v="MTWRF"/>
    <s v="No"/>
    <s v="Yes"/>
    <s v="Y"/>
    <s v="N"/>
    <n v="0"/>
    <n v="0"/>
    <n v="21.605"/>
    <n v="23.062024999999998"/>
    <n v="0"/>
  </r>
  <r>
    <s v="9311"/>
    <s v="73294"/>
    <s v="0"/>
    <x v="1"/>
    <x v="0"/>
    <x v="1"/>
    <s v="320"/>
    <s v="105"/>
    <s v="W"/>
    <n v="386"/>
    <s v="EAGLE RIDGE GOLF COURSE"/>
    <s v="3501 STATE RD, GLENNIE MI 48737 US, GLENNIE MI 48737 US"/>
    <n v="2.0134303129825599"/>
    <s v="-1251"/>
    <s v="7"/>
    <d v="1899-12-30T14:51:57"/>
    <d v="1899-12-30T15:01:37"/>
    <n v="0"/>
    <n v="9.4354006285390355"/>
    <s v="-83.721237"/>
    <s v="44.553344"/>
    <n v="1.89691453301404"/>
    <n v="1533.25"/>
    <n v="0"/>
    <n v="0"/>
    <n v="0"/>
    <n v="0"/>
    <n v="387"/>
    <s v="105_Week2_Wednesday"/>
    <n v="0"/>
    <n v="86.42"/>
    <n v="92.248099999999994"/>
    <n v="0"/>
    <n v="75.87"/>
    <s v="105_Tuesday"/>
    <s v="105_Week2_Tuesday"/>
    <n v="1"/>
    <n v="0"/>
    <n v="86.68"/>
    <n v="0"/>
    <s v="Yes"/>
    <s v="NO"/>
    <s v="MTWRF"/>
    <s v="No"/>
    <s v="Yes"/>
    <s v="Y"/>
    <s v="N"/>
    <n v="0"/>
    <n v="0"/>
    <n v="21.605"/>
    <n v="23.062024999999998"/>
    <n v="0"/>
  </r>
  <r>
    <s v="1975"/>
    <s v="70526"/>
    <s v="0"/>
    <x v="0"/>
    <x v="1"/>
    <x v="4"/>
    <s v="190"/>
    <s v="103"/>
    <s v="R"/>
    <n v="100"/>
    <s v="C &amp; S Carrier"/>
    <s v="3224 US-23 SOUTH, ALPENA MI 49707 US, ALPENA MI 49707 US"/>
    <n v="0.864584955488226"/>
    <s v="-110"/>
    <s v="7"/>
    <d v="1899-12-30T11:45:48"/>
    <d v="1899-12-30T11:56:48"/>
    <n v="0"/>
    <n v="9.706666666666667"/>
    <s v="-83.4658757"/>
    <s v="45.0253117"/>
    <n v="0.28844142248275001"/>
    <n v="5417.83"/>
    <n v="14"/>
    <n v="0.89393939393939403"/>
    <n v="6"/>
    <n v="113"/>
    <n v="101"/>
    <s v="103_Week1_Thursday"/>
    <n v="97.641599999999997"/>
    <n v="102.9353"/>
    <n v="121.1921"/>
    <n v="113.27"/>
    <n v="128.03"/>
    <s v="103_Thursday"/>
    <s v="103_Week1_Thursday"/>
    <n v="1"/>
    <n v="132"/>
    <n v="117.9875"/>
    <n v="115.0887"/>
    <s v="No"/>
    <s v="NO"/>
    <s v="MTWRF"/>
    <s v="No"/>
    <s v="No"/>
    <s v="Y"/>
    <s v="N"/>
    <m/>
    <n v="24.410399999999999"/>
    <n v="25.733825"/>
    <n v="30.298024999999999"/>
    <n v="28.317499999999999"/>
  </r>
  <r>
    <s v="10893"/>
    <s v="73392"/>
    <s v="0"/>
    <x v="0"/>
    <x v="0"/>
    <x v="1"/>
    <s v="310"/>
    <s v="105"/>
    <s v="W"/>
    <n v="381"/>
    <s v="DOCKSIDE MARINA"/>
    <s v="4320 STATE RD, GLENNIE MI 48737 US, GLENNIE MI 48737 US"/>
    <n v="12.1477666190458"/>
    <s v="-1085"/>
    <s v="0"/>
    <d v="1899-12-30T17:39:54"/>
    <d v="1899-12-30T17:49:34"/>
    <n v="0"/>
    <n v="9.4354006285390355"/>
    <s v="-83.697923"/>
    <s v="44.533168"/>
    <n v="12.5745217147362"/>
    <n v="164.85"/>
    <n v="0"/>
    <n v="0"/>
    <n v="0"/>
    <n v="0"/>
    <n v="382"/>
    <s v="105_Week1_Wednesday"/>
    <n v="0"/>
    <n v="164.85"/>
    <n v="0"/>
    <n v="0"/>
    <s v="$ -"/>
    <s v="105_Tuesday"/>
    <s v="105_Week1_Tuesday"/>
    <n v="1"/>
    <n v="0"/>
    <n v="20.606200000000001"/>
    <n v="0"/>
    <s v="Yes"/>
    <s v="NO"/>
    <s v="MTWRF"/>
    <s v="No"/>
    <s v="Yes"/>
    <s v="Y"/>
    <s v="N"/>
    <n v="0"/>
    <n v="0"/>
    <n v="41.212499999999999"/>
    <n v="0"/>
    <n v="0"/>
  </r>
  <r>
    <s v="10893"/>
    <s v="73392"/>
    <s v="0"/>
    <x v="1"/>
    <x v="0"/>
    <x v="1"/>
    <s v="310"/>
    <s v="105"/>
    <s v="W"/>
    <n v="381"/>
    <s v="DOCKSIDE MARINA"/>
    <s v="4320 STATE RD, GLENNIE MI 48737 US, GLENNIE MI 48737 US"/>
    <n v="11.766930593783201"/>
    <s v="-1250"/>
    <s v="0"/>
    <d v="1899-12-30T14:40:16"/>
    <d v="1899-12-30T14:49:56"/>
    <n v="0"/>
    <n v="9.4354006285390355"/>
    <s v="-83.697923"/>
    <s v="44.533168"/>
    <n v="12.075256787429399"/>
    <n v="164.85"/>
    <n v="0"/>
    <n v="0"/>
    <n v="0"/>
    <n v="0"/>
    <n v="382"/>
    <s v="105_Week2_Wednesday"/>
    <n v="0"/>
    <n v="164.85"/>
    <n v="0"/>
    <n v="0"/>
    <s v="$ -"/>
    <s v="105_Tuesday"/>
    <s v="105_Week2_Tuesday"/>
    <n v="1"/>
    <n v="0"/>
    <n v="20.606200000000001"/>
    <n v="0"/>
    <s v="Yes"/>
    <s v="NO"/>
    <s v="MTWRF"/>
    <s v="No"/>
    <s v="Yes"/>
    <s v="Y"/>
    <s v="N"/>
    <n v="0"/>
    <n v="0"/>
    <n v="41.212499999999999"/>
    <n v="0"/>
    <n v="0"/>
  </r>
  <r>
    <s v="1982"/>
    <s v="70533"/>
    <s v="0"/>
    <x v="0"/>
    <x v="1"/>
    <x v="4"/>
    <s v="200"/>
    <s v="103"/>
    <s v="R"/>
    <n v="180"/>
    <s v="Ball Tire"/>
    <s v="620 S. Ripley Blvd., Alpena MI 49707 US, Alpena MI 49707 US"/>
    <n v="3.5983087949127301"/>
    <s v="-111"/>
    <s v="7"/>
    <d v="1899-12-30T12:00:24"/>
    <d v="1899-12-30T12:07:02"/>
    <n v="0"/>
    <n v="9.1533333333333342"/>
    <s v="-83.453931"/>
    <s v="45.046389"/>
    <n v="2.1362357113799"/>
    <n v="10387.18"/>
    <n v="15"/>
    <n v="0.89361702127659604"/>
    <n v="6"/>
    <n v="124"/>
    <n v="181"/>
    <s v="103_Week1_Thursday"/>
    <n v="199.58330000000001"/>
    <n v="203.49299999999999"/>
    <n v="190.16640000000001"/>
    <n v="183.8246"/>
    <n v="200.05"/>
    <s v="103_Thursday"/>
    <s v="103_Week1_Thursday"/>
    <n v="1"/>
    <n v="141"/>
    <n v="191.41370000000001"/>
    <n v="171.3075"/>
    <s v="No"/>
    <s v="NO"/>
    <s v="MTWRF"/>
    <s v="No"/>
    <s v="No"/>
    <s v="Y"/>
    <s v="N"/>
    <m/>
    <n v="49.895825000000002"/>
    <n v="50.873249999999999"/>
    <n v="47.541600000000003"/>
    <n v="45.956150000000001"/>
  </r>
  <r>
    <s v="2482"/>
    <s v="71074"/>
    <s v="0"/>
    <x v="0"/>
    <x v="0"/>
    <x v="1"/>
    <s v="300"/>
    <s v="105"/>
    <s v="W"/>
    <n v="340"/>
    <s v="Hale Eagles"/>
    <s v="5971 N. M-65, Hale MI 48739 US, Hale MI 48739 US"/>
    <n v="6.3880217153722496"/>
    <s v="-1084"/>
    <s v="5"/>
    <d v="1899-12-30T17:14:37"/>
    <d v="1899-12-30T17:27:45"/>
    <n v="0"/>
    <n v="11.775"/>
    <s v="-83.804815"/>
    <s v="44.451169"/>
    <n v="5.2386721925015003"/>
    <n v="3850.84"/>
    <n v="0"/>
    <n v="0"/>
    <n v="0"/>
    <n v="0"/>
    <n v="341"/>
    <s v="105_Week1_Wednesday"/>
    <n v="112.8177"/>
    <n v="154.35159999999999"/>
    <n v="165.05"/>
    <n v="171.64"/>
    <n v="82.06"/>
    <s v="105_Tuesday"/>
    <s v="105_Week1_Tuesday"/>
    <n v="1"/>
    <n v="0"/>
    <n v="77.612499999999997"/>
    <n v="87.931200000000004"/>
    <s v="Yes"/>
    <s v="NO"/>
    <s v="MTWRF"/>
    <s v="No"/>
    <s v="Yes"/>
    <s v="Y"/>
    <s v="N"/>
    <n v="0"/>
    <n v="28.204425000000001"/>
    <n v="38.587899999999998"/>
    <n v="41.262500000000003"/>
    <n v="42.91"/>
  </r>
  <r>
    <s v="2124"/>
    <s v="70687"/>
    <s v="0"/>
    <x v="0"/>
    <x v="1"/>
    <x v="4"/>
    <s v="210"/>
    <s v="103"/>
    <s v="R"/>
    <n v="295"/>
    <s v="DEAN ARBOUR FORD LINCOLN MERCU"/>
    <s v="1001 US-23 North, Alpena MI 49707 US, Alpena MI 49707 US"/>
    <n v="1.8584777736290901"/>
    <s v="-112"/>
    <s v="7"/>
    <d v="1899-12-30T12:08:53"/>
    <d v="1899-12-30T12:25:54"/>
    <n v="0"/>
    <n v="14.52"/>
    <s v="-83.4450988"/>
    <s v="45.0503698"/>
    <n v="0.78013031405892497"/>
    <n v="10946.9"/>
    <n v="7"/>
    <n v="0.96"/>
    <n v="8"/>
    <n v="154"/>
    <n v="296"/>
    <s v="103_Week1_Thursday"/>
    <n v="194.75659999999999"/>
    <n v="190.87299999999999"/>
    <n v="210.74420000000001"/>
    <n v="208.0615"/>
    <n v="223.33"/>
    <s v="103_Thursday"/>
    <s v="103_Week1_Thursday"/>
    <n v="1"/>
    <n v="175"/>
    <n v="197.92750000000001"/>
    <n v="194.3887"/>
    <s v="No"/>
    <s v="NO"/>
    <s v="MTWRF"/>
    <s v="No"/>
    <s v="No"/>
    <s v="Y"/>
    <s v="N"/>
    <m/>
    <n v="48.689149999999998"/>
    <n v="47.718249999999998"/>
    <n v="52.686050000000002"/>
    <n v="52.015374999999999"/>
  </r>
  <r>
    <s v="14827"/>
    <s v="99161"/>
    <s v="00119"/>
    <x v="0"/>
    <x v="0"/>
    <x v="1"/>
    <s v="350"/>
    <s v="105"/>
    <s v="W"/>
    <n v="1"/>
    <s v="ROGERS FOOD PRIDE 4505 F. A."/>
    <s v="3257 STATE RD, GLENNIE MI 48737 US, GLENNIE MI 48737 US"/>
    <n v="0"/>
    <s v="-1089"/>
    <s v="7 "/>
    <d v="1899-12-30T18:22:03"/>
    <d v="1899-12-30T18:31:43"/>
    <n v="0"/>
    <n v="9.4354006285390355"/>
    <s v="-83.724404"/>
    <s v="44.56014"/>
    <m/>
    <n v="185.12"/>
    <n v="0"/>
    <n v="0"/>
    <n v="0"/>
    <n v="0"/>
    <n v="2"/>
    <s v="105_Week1_Wednesday"/>
    <n v="185.12"/>
    <n v="0"/>
    <n v="0"/>
    <n v="0"/>
    <n v="5.2891000000000004"/>
    <s v="105_Tuesday"/>
    <s v="105_Week1_Tuesday"/>
    <n v="1"/>
    <n v="0"/>
    <n v="0"/>
    <n v="0"/>
    <s v="Yes"/>
    <s v="NO"/>
    <s v="MTWRF"/>
    <s v="No"/>
    <s v="Yes"/>
    <s v="Y"/>
    <s v="N"/>
    <n v="0"/>
    <n v="46.28"/>
    <n v="0"/>
    <n v="0"/>
    <n v="0"/>
  </r>
  <r>
    <s v="1934"/>
    <s v="70483"/>
    <s v="0"/>
    <x v="0"/>
    <x v="1"/>
    <x v="4"/>
    <s v="220"/>
    <s v="103"/>
    <s v="R"/>
    <n v="300"/>
    <s v="Alpena City Garage-uniforms"/>
    <s v="208 N. First St., Alpena MI 49707 US, Alpena MI 49707 US"/>
    <n v="2.8823744121741002"/>
    <s v="-113"/>
    <s v="7"/>
    <d v="1899-12-30T12:28:47"/>
    <d v="1899-12-30T12:28:53"/>
    <n v="0"/>
    <n v="0.35333333333333333"/>
    <s v="-83.431224"/>
    <s v="45.06168"/>
    <n v="1.1085764983428601"/>
    <n v="4672.05"/>
    <n v="27"/>
    <n v="0.95135135135135096"/>
    <n v="16"/>
    <n v="521"/>
    <n v="301"/>
    <s v="103_Week1_Thursday"/>
    <n v="82.949100000000001"/>
    <n v="82.458399999999997"/>
    <n v="104.0407"/>
    <n v="155.0684"/>
    <n v="106.93"/>
    <s v="103_Thursday"/>
    <s v="103_Week1_Thursday"/>
    <n v="1"/>
    <n v="555"/>
    <n v="94.394999999999996"/>
    <n v="185.35499999999999"/>
    <s v="No"/>
    <s v="NO"/>
    <s v="MTWRF"/>
    <s v="No"/>
    <s v="No"/>
    <s v="Y"/>
    <s v="N"/>
    <m/>
    <n v="20.737275"/>
    <n v="20.614599999999999"/>
    <n v="26.010175"/>
    <n v="38.767099999999999"/>
  </r>
  <r>
    <s v="2574"/>
    <s v="99062"/>
    <s v="119"/>
    <x v="0"/>
    <x v="0"/>
    <x v="1"/>
    <s v="340"/>
    <s v="105"/>
    <s v="W"/>
    <n v="420"/>
    <s v="ROGER'S FOOD PRIDE 4505"/>
    <s v="3257 State Rd., Glennie MI 48737 US, Glennie MI 48737 US"/>
    <n v="0.57306649460224401"/>
    <s v="-1088"/>
    <s v="7"/>
    <d v="1899-12-30T18:13:40"/>
    <d v="1899-12-30T18:22:02"/>
    <n v="0"/>
    <n v="8.0875000000000004"/>
    <s v="-83.724404"/>
    <s v="44.56014"/>
    <n v="0.164085438107516"/>
    <n v="1251.9000000000001"/>
    <n v="3"/>
    <n v="0.72727272727272696"/>
    <n v="1"/>
    <n v="11"/>
    <n v="421"/>
    <s v="105_Week1_Wednesday"/>
    <n v="32.86"/>
    <n v="20.613"/>
    <n v="15.29"/>
    <n v="15.476900000000001"/>
    <n v="16.21"/>
    <s v="105_Tuesday"/>
    <s v="105_Week1_Tuesday"/>
    <n v="1"/>
    <n v="11"/>
    <n v="23.94"/>
    <n v="15.4925"/>
    <s v="Yes"/>
    <s v="NO"/>
    <s v="MTWRF"/>
    <s v="No"/>
    <s v="Yes"/>
    <s v="Y"/>
    <s v="N"/>
    <n v="11"/>
    <n v="8.2149999999999999"/>
    <n v="5.1532499999999999"/>
    <n v="3.8224999999999998"/>
    <n v="3.8692250000000001"/>
  </r>
  <r>
    <s v="14267"/>
    <s v="70483"/>
    <s v="3"/>
    <x v="0"/>
    <x v="1"/>
    <x v="4"/>
    <s v="230"/>
    <s v="103"/>
    <s v="R"/>
    <n v="1"/>
    <s v="ALPENA CITY HALL"/>
    <s v="208 N. FIRST STREET, ALPENA MI 49707 US, ALPENA MI 49707 US"/>
    <n v="0"/>
    <s v="-114"/>
    <s v="7"/>
    <d v="1899-12-30T12:28:53"/>
    <d v="1899-12-30T12:35:52"/>
    <n v="0"/>
    <n v="12.33"/>
    <s v="-83.431224"/>
    <s v="45.06168"/>
    <m/>
    <n v="1319.5"/>
    <n v="0"/>
    <n v="0"/>
    <n v="0"/>
    <n v="0"/>
    <n v="2"/>
    <s v="103_Week1_Thursday"/>
    <n v="25"/>
    <n v="25"/>
    <n v="25.964200000000002"/>
    <n v="26.5"/>
    <n v="26.5"/>
    <s v="103_Thursday"/>
    <s v="103_Week1_Thursday"/>
    <n v="1"/>
    <n v="0"/>
    <n v="25"/>
    <n v="26.5"/>
    <s v="No"/>
    <s v="NO"/>
    <s v="MTWRF"/>
    <s v="No"/>
    <s v="No"/>
    <s v="Y"/>
    <s v="N"/>
    <m/>
    <n v="6.25"/>
    <n v="6.25"/>
    <n v="6.4910500000000004"/>
    <n v="6.625"/>
  </r>
  <r>
    <s v="9183"/>
    <s v="73288"/>
    <s v="0"/>
    <x v="0"/>
    <x v="0"/>
    <x v="1"/>
    <s v="330"/>
    <s v="105"/>
    <s v="W"/>
    <n v="425"/>
    <s v="TUBE FORMING"/>
    <s v="4614 INDUSTRIAL ROW, OSCODA MI 48750 US, OSCODA MI 48750 US"/>
    <n v="0.59441332336166397"/>
    <s v="-1087"/>
    <s v="7"/>
    <d v="1899-12-30T18:01:49"/>
    <d v="1899-12-30T18:13:05"/>
    <n v="0"/>
    <n v="8.2166666666666668"/>
    <s v="-83.72455"/>
    <s v="44.5592467"/>
    <n v="0.43402103060630098"/>
    <n v="4761.38"/>
    <n v="28"/>
    <n v="0.73333333333333395"/>
    <n v="5"/>
    <n v="111"/>
    <n v="426"/>
    <s v="105_Week1_Wednesday"/>
    <n v="88.7423"/>
    <n v="91.769199999999998"/>
    <n v="93.976900000000001"/>
    <n v="96.03"/>
    <n v="102.94"/>
    <s v="105_Tuesday"/>
    <s v="105_Week1_Tuesday"/>
    <n v="1"/>
    <n v="105"/>
    <n v="91.938699999999997"/>
    <n v="95.995000000000005"/>
    <s v="Yes"/>
    <s v="NO"/>
    <s v="MTWRF"/>
    <s v="No"/>
    <s v="Yes"/>
    <s v="Y"/>
    <s v="N"/>
    <n v="105"/>
    <n v="22.185575"/>
    <n v="22.942299999999999"/>
    <n v="23.494225"/>
    <n v="24.0075"/>
  </r>
  <r>
    <s v="14265"/>
    <s v="70483"/>
    <s v="1"/>
    <x v="0"/>
    <x v="1"/>
    <x v="4"/>
    <s v="240"/>
    <s v="103"/>
    <s v="R"/>
    <n v="1"/>
    <s v="ALPENA CITY GARAGE-MATS"/>
    <s v="208 N. FIRST STREET, ALPENA MI 49707 US, ALPENA MI 49707 US"/>
    <n v="0"/>
    <s v="-115"/>
    <s v="7"/>
    <d v="1899-12-30T12:35:52"/>
    <d v="1899-12-30T12:47:30"/>
    <n v="0"/>
    <n v="10.733333333333334"/>
    <s v="-83.431224"/>
    <s v="45.06168"/>
    <m/>
    <n v="2563.0700000000002"/>
    <n v="0"/>
    <n v="0"/>
    <n v="0"/>
    <n v="0"/>
    <n v="2"/>
    <s v="103_Week1_Thursday"/>
    <n v="40.5"/>
    <n v="40.5"/>
    <n v="50.994"/>
    <n v="49.674599999999998"/>
    <n v="42.89"/>
    <s v="103_Thursday"/>
    <s v="103_Week1_Thursday"/>
    <n v="1"/>
    <n v="0"/>
    <n v="40.5"/>
    <n v="53.914999999999999"/>
    <s v="No"/>
    <s v="NO"/>
    <s v="MTWRF"/>
    <s v="No"/>
    <s v="No"/>
    <s v="Y"/>
    <s v="N"/>
    <m/>
    <n v="10.125"/>
    <n v="10.125"/>
    <n v="12.7485"/>
    <n v="12.41865"/>
  </r>
  <r>
    <s v="2625"/>
    <s v="71222"/>
    <s v="0"/>
    <x v="0"/>
    <x v="3"/>
    <x v="2"/>
    <s v="40"/>
    <s v="101"/>
    <s v="R"/>
    <n v="130"/>
    <s v="P &amp; L Development"/>
    <s v="4025 Arrow St., Oscoda MI 48750 US, Oscoda MI 48750 US"/>
    <n v="58.474322776122897"/>
    <s v="-616"/>
    <s v="7"/>
    <d v="1899-12-30T08:29:05"/>
    <d v="1899-12-30T09:03:07"/>
    <n v="0"/>
    <n v="35.843333333333334"/>
    <s v="-83.3586767"/>
    <s v="44.4539983"/>
    <n v="47.176536550153202"/>
    <n v="21795.1"/>
    <n v="0"/>
    <n v="1"/>
    <n v="1"/>
    <n v="26"/>
    <n v="131"/>
    <s v="101_Week1_Thursday"/>
    <n v="429.88909999999998"/>
    <n v="414.88150000000002"/>
    <n v="438.97140000000002"/>
    <n v="417.38760000000002"/>
    <n v="422.57"/>
    <s v="101_Wednesday"/>
    <s v="101_Week1_Wednesday"/>
    <n v="1"/>
    <n v="24"/>
    <n v="487.83499999999998"/>
    <n v="377.86869999999999"/>
    <s v="Yes"/>
    <s v="NO"/>
    <s v="MTWRF"/>
    <s v="No"/>
    <s v="Yes"/>
    <s v="Y"/>
    <s v="N"/>
    <n v="24"/>
    <n v="107.472275"/>
    <n v="103.720375"/>
    <n v="109.74285"/>
    <n v="104.34690000000001"/>
  </r>
  <r>
    <s v="14266"/>
    <s v="70483"/>
    <s v="2"/>
    <x v="0"/>
    <x v="1"/>
    <x v="4"/>
    <s v="250"/>
    <s v="103"/>
    <s v="R"/>
    <n v="1"/>
    <s v="ALPENA PUBLIC SAFETY"/>
    <s v="208 N. FIRST STREET, ALPENA MI 49707 US, ALPENA MI 49707 US"/>
    <n v="0"/>
    <s v="-116"/>
    <s v="7"/>
    <d v="1899-12-30T12:47:30"/>
    <d v="1899-12-30T13:07:45"/>
    <n v="0"/>
    <n v="19.206666666666667"/>
    <s v="-83.431224"/>
    <s v="45.06168"/>
    <m/>
    <n v="844.48"/>
    <n v="0"/>
    <n v="0"/>
    <n v="0"/>
    <n v="0"/>
    <n v="2"/>
    <s v="103_Week1_Thursday"/>
    <n v="16"/>
    <n v="16"/>
    <n v="16.617100000000001"/>
    <n v="16.96"/>
    <n v="16.96"/>
    <s v="103_Thursday"/>
    <s v="103_Week1_Thursday"/>
    <n v="1"/>
    <n v="0"/>
    <n v="16"/>
    <n v="16.96"/>
    <s v="No"/>
    <s v="NO"/>
    <s v="MTWRF"/>
    <s v="No"/>
    <s v="No"/>
    <s v="Y"/>
    <s v="N"/>
    <m/>
    <n v="4"/>
    <n v="4"/>
    <n v="4.1542750000000002"/>
    <n v="4.24"/>
  </r>
  <r>
    <s v="2160"/>
    <s v="99053"/>
    <s v="6"/>
    <x v="0"/>
    <x v="3"/>
    <x v="3"/>
    <s v="180"/>
    <s v="101"/>
    <s v="W"/>
    <n v="312"/>
    <s v="PCI - 2nd Ave."/>
    <s v="112 2nd Ave P.O. Box 115, Alpena MI 49707 US P.O. Box 115, Alpena MI 49707 US"/>
    <n v="0.94793504458743905"/>
    <s v="-687"/>
    <s v="1"/>
    <d v="1899-12-30T12:03:58"/>
    <d v="1899-12-30T12:13:50"/>
    <n v="0"/>
    <n v="9.8666666666666671"/>
    <s v="-83.432461"/>
    <s v="45.06246"/>
    <n v="0.18832606728628801"/>
    <n v="1148.74"/>
    <n v="0"/>
    <n v="0"/>
    <n v="0"/>
    <n v="0"/>
    <n v="313"/>
    <s v="101_Week1_Wednesday"/>
    <n v="87.32"/>
    <n v="87.32"/>
    <n v="89.754999999999995"/>
    <n v="91.16"/>
    <n v="24.16"/>
    <s v="101_Friday"/>
    <s v="101_Week1_Friday"/>
    <n v="1"/>
    <n v="0"/>
    <n v="21.83"/>
    <n v="22.79"/>
    <s v="Yes"/>
    <s v="NO"/>
    <s v="MTWRF"/>
    <s v="No"/>
    <s v="Yes"/>
    <s v="Y"/>
    <s v="Y"/>
    <n v="0"/>
    <n v="21.83"/>
    <n v="21.83"/>
    <n v="22.438749999999999"/>
    <n v="22.79"/>
  </r>
  <r>
    <s v="2020"/>
    <s v="99046"/>
    <s v="5"/>
    <x v="0"/>
    <x v="1"/>
    <x v="4"/>
    <s v="260"/>
    <s v="103"/>
    <s v="R"/>
    <n v="150"/>
    <s v="DIAMOND SHELL OIL"/>
    <s v="235 WATER ST, ALPENA MI 49707 US, ALPENA MI 49707 US"/>
    <n v="0.52035336400712096"/>
    <s v="-117"/>
    <s v="6"/>
    <d v="1899-12-30T13:08:17"/>
    <d v="1899-12-30T13:36:11"/>
    <n v="0"/>
    <n v="23.426666666666666"/>
    <s v="-83.4293885"/>
    <s v="45.0615955"/>
    <n v="0.12962820522681401"/>
    <n v="4865.24"/>
    <n v="0"/>
    <n v="0"/>
    <n v="0"/>
    <n v="0"/>
    <n v="151"/>
    <s v="103_Week1_Thursday"/>
    <n v="111.33410000000001"/>
    <n v="97.724500000000006"/>
    <n v="138.065"/>
    <n v="110.8845"/>
    <n v="93.75"/>
    <s v="103_Thursday"/>
    <s v="103_Week1_Thursday"/>
    <n v="1"/>
    <n v="0"/>
    <n v="71.133700000000005"/>
    <n v="106.2062"/>
    <s v="No"/>
    <s v="NO"/>
    <s v="MTWRF"/>
    <s v="No"/>
    <s v="No"/>
    <s v="Y"/>
    <s v="N"/>
    <m/>
    <n v="27.833525000000002"/>
    <n v="24.431125000000002"/>
    <n v="34.516249999999999"/>
    <n v="27.721125000000001"/>
  </r>
  <r>
    <s v="1950"/>
    <s v="70500"/>
    <s v="0"/>
    <x v="0"/>
    <x v="3"/>
    <x v="3"/>
    <s v="120"/>
    <s v="101"/>
    <s v="W"/>
    <n v="300"/>
    <s v="Players Pub &amp; Grub"/>
    <s v="113 S. Ninth St., Alpena MI 49707 US, Alpena MI 49707 US"/>
    <n v="2.1716939236278598"/>
    <s v="-681"/>
    <s v="7"/>
    <d v="1899-12-30T11:15:12"/>
    <d v="1899-12-30T11:25:41"/>
    <n v="0"/>
    <n v="10.945833333333333"/>
    <s v="-83.4422808"/>
    <s v="45.0687915"/>
    <n v="0.72171765577042402"/>
    <n v="2602.5300000000002"/>
    <n v="0"/>
    <n v="0"/>
    <n v="0"/>
    <n v="0"/>
    <n v="301"/>
    <s v="101_Week1_Wednesday"/>
    <n v="109.1683"/>
    <n v="106.44499999999999"/>
    <n v="81.661799999999999"/>
    <n v="75.1661"/>
    <n v="80.260000000000005"/>
    <s v="101_Friday"/>
    <s v="101_Week1_Friday"/>
    <n v="1"/>
    <n v="0"/>
    <n v="51.77"/>
    <n v="75.717500000000001"/>
    <s v="Yes"/>
    <s v="NO"/>
    <s v="MTWRF"/>
    <s v="No"/>
    <s v="Yes"/>
    <s v="Y"/>
    <s v="Y"/>
    <n v="0"/>
    <n v="27.292075000000001"/>
    <n v="26.611249999999998"/>
    <n v="20.41545"/>
    <n v="18.791525"/>
  </r>
  <r>
    <s v="14671"/>
    <s v="73530"/>
    <s v="0"/>
    <x v="0"/>
    <x v="1"/>
    <x v="4"/>
    <s v="270"/>
    <s v="103"/>
    <s v="T"/>
    <n v="284"/>
    <s v="RED BRICK TAP &amp; BARREL"/>
    <s v="109 RIVER STREET, ALPENA MI 49707 US, ALPENA MI 49707 US"/>
    <n v="1.4500039512504901"/>
    <s v="-118"/>
    <s v="7"/>
    <d v="1899-12-30T13:37:38"/>
    <d v="1899-12-30T13:37:59"/>
    <n v="0"/>
    <n v="6.7"/>
    <s v="-83.432515"/>
    <s v="45.063245"/>
    <n v="0.228510422648739"/>
    <n v="6288.99"/>
    <n v="0"/>
    <n v="0"/>
    <n v="0"/>
    <n v="0"/>
    <n v="285"/>
    <s v="103_Week1_Tuesday"/>
    <n v="71.822100000000006"/>
    <n v="127.4161"/>
    <n v="176.04849999999999"/>
    <n v="166.1876"/>
    <n v="206.31"/>
    <s v="103_Thursday"/>
    <s v="103_Week1_Thursday"/>
    <n v="1"/>
    <n v="0"/>
    <n v="166.86869999999999"/>
    <n v="161.3775"/>
    <s v="Yes"/>
    <s v="NO"/>
    <s v="MTWRF"/>
    <s v="No"/>
    <s v="Yes"/>
    <s v="Y"/>
    <s v="Y"/>
    <n v="0"/>
    <n v="17.955525000000002"/>
    <n v="31.854025"/>
    <n v="44.012124999999997"/>
    <n v="41.546900000000001"/>
  </r>
  <r>
    <s v="2607"/>
    <s v="71204"/>
    <s v="0"/>
    <x v="0"/>
    <x v="3"/>
    <x v="0"/>
    <s v="220"/>
    <s v="105"/>
    <s v="R"/>
    <n v="190"/>
    <s v="Oscoda G's Pizzeria"/>
    <s v="5226 N. US-23, Oscoda MI 48750 US, Oscoda MI 48750 US"/>
    <n v="2.1268649030985798"/>
    <s v="-588"/>
    <s v="7"/>
    <d v="1899-12-30T12:59:52"/>
    <d v="1899-12-30T13:16:32"/>
    <n v="0"/>
    <n v="12.66"/>
    <s v="-83.329243"/>
    <s v="44.431558"/>
    <n v="0.74075063694656296"/>
    <n v="6582.51"/>
    <n v="0"/>
    <n v="0"/>
    <n v="0"/>
    <n v="0"/>
    <n v="191"/>
    <s v="105_Week1_Thursday"/>
    <n v="101.7775"/>
    <n v="115.25279999999999"/>
    <n v="153.66569999999999"/>
    <n v="131.21690000000001"/>
    <n v="154.55000000000001"/>
    <s v="101_Monday"/>
    <s v="101_Week1_Monday"/>
    <n v="1"/>
    <n v="0"/>
    <n v="159.7825"/>
    <n v="131.3912"/>
    <s v="Yes"/>
    <s v="NO"/>
    <s v="MTWRF"/>
    <s v="Yes"/>
    <s v="Yes"/>
    <s v="Y"/>
    <s v="N"/>
    <n v="0"/>
    <n v="25.444375000000001"/>
    <n v="28.813199999999998"/>
    <n v="38.416424999999997"/>
    <n v="32.804225000000002"/>
  </r>
  <r>
    <s v="15608"/>
    <s v="73551"/>
    <s v="0"/>
    <x v="0"/>
    <x v="1"/>
    <x v="4"/>
    <s v="280"/>
    <s v="103"/>
    <s v="R"/>
    <n v="405"/>
    <s v="HOPSIDE BREWERY"/>
    <s v="129 W. CHISHOLM ST., ALPENA MI 49707 US, ALPENA MI 49707 US"/>
    <n v="1.0901693011365801"/>
    <s v="-119"/>
    <s v="7"/>
    <d v="1899-12-30T14:00:18"/>
    <d v="1899-12-30T14:08:58"/>
    <n v="0"/>
    <n v="6.62"/>
    <s v="-83.433987"/>
    <s v="45.063127"/>
    <n v="0.16477969309884499"/>
    <n v="592.22"/>
    <n v="0"/>
    <n v="0"/>
    <n v="0"/>
    <n v="0"/>
    <n v="406"/>
    <s v="103_Week1_Thursday"/>
    <n v="0"/>
    <n v="0"/>
    <n v="43.594000000000001"/>
    <n v="36.6327"/>
    <n v="45.91"/>
    <s v="103_Thursday"/>
    <s v="103_Week1_Thursday"/>
    <n v="1"/>
    <n v="0"/>
    <n v="4.8837000000000002"/>
    <n v="25.911200000000001"/>
    <s v="No"/>
    <s v="NO"/>
    <s v="MTWRF"/>
    <s v="No"/>
    <s v="No"/>
    <s v="Y"/>
    <s v="N"/>
    <m/>
    <n v="0"/>
    <n v="0"/>
    <n v="10.8985"/>
    <n v="9.158175"/>
  </r>
  <r>
    <s v="2618"/>
    <s v="71215"/>
    <s v="0"/>
    <x v="0"/>
    <x v="3"/>
    <x v="0"/>
    <s v="60"/>
    <s v="105"/>
    <s v="R"/>
    <n v="170"/>
    <s v="Oscoda Kentucky Fried Chicken"/>
    <s v="5150 N US-23 P.O. Box 1385, Oscoda MI 48750 US P.O. Box 1385, Oscoda MI 48750 US"/>
    <n v="0.27980702174008298"/>
    <s v="-572"/>
    <s v="5"/>
    <d v="1899-12-30T09:48:57"/>
    <d v="1899-12-30T09:55:38"/>
    <n v="0"/>
    <n v="8.9083333333333332"/>
    <s v="-83.329645"/>
    <s v="44.429369"/>
    <n v="0.184737062186835"/>
    <n v="1610.59"/>
    <n v="0"/>
    <n v="0"/>
    <n v="0"/>
    <n v="0"/>
    <n v="171"/>
    <s v="105_Week1_Thursday"/>
    <n v="56.51"/>
    <n v="51.634999999999998"/>
    <n v="71.108500000000006"/>
    <n v="74.046599999999998"/>
    <n v="37.46"/>
    <s v="101_Monday"/>
    <s v="101_Week1_Monday"/>
    <n v="1"/>
    <n v="0"/>
    <n v="33.641199999999998"/>
    <n v="38.703699999999998"/>
    <s v="Yes"/>
    <s v="NO"/>
    <s v="MTWRF"/>
    <s v="Yes"/>
    <s v="Yes"/>
    <s v="Y"/>
    <s v="N"/>
    <n v="0"/>
    <n v="14.1275"/>
    <n v="12.90875"/>
    <n v="17.777125000000002"/>
    <n v="18.511649999999999"/>
  </r>
  <r>
    <s v="12964"/>
    <s v="73395"/>
    <s v="1"/>
    <x v="0"/>
    <x v="1"/>
    <x v="4"/>
    <s v="290"/>
    <s v="103"/>
    <s v="T"/>
    <n v="285"/>
    <s v="MANGOS"/>
    <s v="121 WEST CHISHOLM, ALPENA MI 49707 US, ALPENA MI 49707 US"/>
    <n v="0.102882881707046"/>
    <s v="-120"/>
    <s v="7"/>
    <d v="1899-12-30T14:09:04"/>
    <d v="1899-12-30T14:10:49"/>
    <n v="0"/>
    <n v="6.6749999999999998"/>
    <s v="-83.433654"/>
    <s v="45.062969"/>
    <n v="2.0760602514962499E-2"/>
    <n v="3529.48"/>
    <n v="0"/>
    <n v="0"/>
    <n v="0"/>
    <n v="0"/>
    <n v="286"/>
    <s v="103_Week1_Tuesday"/>
    <n v="75.25"/>
    <n v="76.438400000000001"/>
    <n v="78.34"/>
    <n v="78.34"/>
    <n v="83.04"/>
    <s v="103_Thursday"/>
    <s v="103_Week1_Thursday"/>
    <n v="1"/>
    <n v="0"/>
    <n v="78.34"/>
    <n v="78.34"/>
    <s v="Yes"/>
    <s v="NO"/>
    <s v="MTWR"/>
    <s v="No"/>
    <s v="Yes"/>
    <s v="Y"/>
    <s v="Y"/>
    <n v="0"/>
    <n v="18.8125"/>
    <n v="19.1096"/>
    <n v="19.585000000000001"/>
    <n v="19.585000000000001"/>
  </r>
  <r>
    <s v="2193"/>
    <s v="70763"/>
    <s v="0"/>
    <x v="0"/>
    <x v="3"/>
    <x v="4"/>
    <s v="120"/>
    <s v="101"/>
    <s v="T"/>
    <n v="1"/>
    <s v="Ossineke Health Center"/>
    <s v="11745 US 23 S PO Box 83, Ossineke MI 49766 US PO Box 83, Ossineke MI 49766 US"/>
    <n v="1.3134366316010899"/>
    <s v="-660"/>
    <s v="7"/>
    <d v="1899-12-30T09:36:36"/>
    <d v="1899-12-30T09:45:31"/>
    <n v="0"/>
    <n v="10.733333333333334"/>
    <s v="-83.442202"/>
    <s v="44.905986"/>
    <n v="0.36127790430308798"/>
    <n v="2069.34"/>
    <n v="0"/>
    <n v="0"/>
    <n v="0"/>
    <n v="0"/>
    <n v="2"/>
    <s v="101_Week1_Tuesday"/>
    <n v="39.4"/>
    <n v="39.4"/>
    <n v="40.4938"/>
    <n v="40.98"/>
    <n v="40.98"/>
    <s v="101_Thursday"/>
    <s v="101_Week1_Thursday"/>
    <n v="1"/>
    <n v="0"/>
    <n v="39.4"/>
    <n v="40.98"/>
    <s v="Yes"/>
    <s v="NO"/>
    <s v="MTWRF"/>
    <s v="No"/>
    <s v="Yes"/>
    <s v="Y"/>
    <s v="Y"/>
    <n v="0"/>
    <n v="9.85"/>
    <n v="9.85"/>
    <n v="10.12345"/>
    <n v="10.244999999999999"/>
  </r>
  <r>
    <s v="8537"/>
    <s v="99031"/>
    <s v="64"/>
    <x v="0"/>
    <x v="1"/>
    <x v="3"/>
    <s v="10"/>
    <s v="103"/>
    <s v="R"/>
    <n v="170"/>
    <s v="BLARNEY CASTLE #225"/>
    <s v="2222 US 23 SO., ALPENA MI 49707 US, ALPENA MI 49707 US"/>
    <n v="8.2955115356927998"/>
    <s v="-123"/>
    <s v="7"/>
    <d v="1899-12-30T06:08:17"/>
    <d v="1899-12-30T06:25:49"/>
    <n v="0"/>
    <n v="16.740000000000002"/>
    <s v="-83.4644534220908"/>
    <s v="45.0321696966945"/>
    <n v="3.9599784700801801"/>
    <n v="5537.15"/>
    <n v="0"/>
    <n v="0"/>
    <n v="0"/>
    <n v="0"/>
    <n v="171"/>
    <s v="103_Week1_Thursday"/>
    <n v="101.77760000000001"/>
    <n v="93.806399999999996"/>
    <n v="95.4178"/>
    <n v="88.033799999999999"/>
    <n v="96.77"/>
    <s v="103_Friday"/>
    <s v="103_Week1_Friday"/>
    <n v="1"/>
    <n v="0"/>
    <n v="103.36369999999999"/>
    <n v="85.606200000000001"/>
    <s v="Yes"/>
    <s v="NO"/>
    <s v="MTWRF"/>
    <s v="No"/>
    <s v="Yes"/>
    <s v="Y"/>
    <s v="Y"/>
    <n v="0"/>
    <n v="25.444400000000002"/>
    <n v="23.451599999999999"/>
    <n v="23.85445"/>
    <n v="22.00845"/>
  </r>
  <r>
    <s v="15885"/>
    <s v="73563"/>
    <s v="0"/>
    <x v="0"/>
    <x v="3"/>
    <x v="2"/>
    <s v="340"/>
    <s v="101"/>
    <s v="F"/>
    <n v="1"/>
    <s v="PLOWMANS"/>
    <s v="3146 US 23 SOUTH, ALPENA MI 49707 US"/>
    <n v="3.31204878856704"/>
    <s v="-646"/>
    <s v="7"/>
    <d v="1899-12-30T16:09:44"/>
    <d v="1899-12-30T16:19:44"/>
    <n v="0"/>
    <n v="9.4354006285390355"/>
    <s v="-83.465137"/>
    <s v="45.028589"/>
    <n v="2.2741364146421299"/>
    <m/>
    <m/>
    <n v="1"/>
    <n v="0"/>
    <n v="0"/>
    <n v="2"/>
    <s v="101_Week1_Friday"/>
    <n v="0"/>
    <n v="0"/>
    <n v="0"/>
    <n v="0"/>
    <m/>
    <s v="101_Wednesday"/>
    <s v="101_Week1_Wednesday"/>
    <n v="1"/>
    <n v="121"/>
    <n v="0"/>
    <n v="0"/>
    <s v="Yes"/>
    <m/>
    <s v="MTWRF"/>
    <s v="No"/>
    <s v="Yes"/>
    <s v="Y"/>
    <s v="N"/>
    <n v="121"/>
    <n v="0"/>
    <n v="0"/>
    <n v="0"/>
    <n v="0"/>
  </r>
  <r>
    <s v="2035"/>
    <s v="70591"/>
    <s v="0"/>
    <x v="0"/>
    <x v="1"/>
    <x v="3"/>
    <s v="20"/>
    <s v="103"/>
    <s v="W"/>
    <n v="215"/>
    <s v="Ziebart Tidy Car"/>
    <s v="2673 US-23 South, Alpena MI 49707 US, Alpena MI 49707 US"/>
    <n v="0.19628798269693701"/>
    <s v="-124"/>
    <s v="5"/>
    <d v="1899-12-30T06:59:31"/>
    <d v="1899-12-30T07:12:25"/>
    <n v="0"/>
    <n v="9.2666666666666675"/>
    <s v="-83.463351"/>
    <s v="45.03412"/>
    <n v="0.14634338004744599"/>
    <n v="927.98"/>
    <n v="0"/>
    <n v="0"/>
    <n v="0"/>
    <n v="0"/>
    <n v="216"/>
    <s v="103_Week1_Wednesday"/>
    <n v="35"/>
    <n v="37.996600000000001"/>
    <n v="35"/>
    <n v="35"/>
    <n v="18.55"/>
    <s v="103_Friday"/>
    <s v="103_Week1_Friday"/>
    <n v="1"/>
    <n v="0"/>
    <n v="17.5"/>
    <n v="17.5"/>
    <s v="Yes"/>
    <s v="NO"/>
    <s v="MTWRF"/>
    <s v="No"/>
    <s v="Yes"/>
    <s v="Y"/>
    <s v="Y"/>
    <n v="0"/>
    <n v="8.75"/>
    <n v="9.4991500000000002"/>
    <n v="8.75"/>
    <n v="8.75"/>
  </r>
  <r>
    <s v="14254"/>
    <s v="73511"/>
    <s v="00000"/>
    <x v="0"/>
    <x v="3"/>
    <x v="1"/>
    <s v="10"/>
    <s v="101"/>
    <s v="T"/>
    <n v="160"/>
    <s v="ROX'S FAMILY DINER"/>
    <s v="210 S. SECOND ST., LINCOLN MI 48742 US, LINCOLN MI 48742 US"/>
    <n v="37.353206634504303"/>
    <s v="-594"/>
    <s v="0 "/>
    <d v="1899-12-30T06:37:21"/>
    <d v="1899-12-30T06:41:41"/>
    <n v="0"/>
    <n v="4.333333333333333"/>
    <s v="-83.4117066381005"/>
    <s v="44.6836474194424"/>
    <n v="29.461379655806699"/>
    <n v="246.78"/>
    <n v="0"/>
    <n v="0"/>
    <n v="0"/>
    <n v="0"/>
    <n v="161"/>
    <s v="101_Week1_Tuesday"/>
    <n v="36.57"/>
    <n v="42.35"/>
    <n v="44.47"/>
    <n v="46.26"/>
    <n v="6.1695000000000002"/>
    <s v="101_Tuesday"/>
    <s v="101_Week1_Tuesday"/>
    <n v="1"/>
    <n v="0"/>
    <n v="5.2937000000000003"/>
    <n v="6.0061999999999998"/>
    <s v="No"/>
    <s v="NO"/>
    <s v="MTWRF"/>
    <s v="No"/>
    <s v="No"/>
    <s v="Y"/>
    <s v="N"/>
    <m/>
    <n v="9.1425000000000001"/>
    <n v="10.5875"/>
    <n v="11.1175"/>
    <n v="11.565"/>
  </r>
  <r>
    <s v="1971"/>
    <s v="70522"/>
    <s v="0"/>
    <x v="0"/>
    <x v="1"/>
    <x v="3"/>
    <s v="30"/>
    <s v="103"/>
    <s v="W"/>
    <n v="220"/>
    <s v="St. Vincent DePaul"/>
    <s v="2635 US 23 SOUTH, Alpena MI 49707 US, Alpena MI 49707 US"/>
    <n v="8.9224778329736396E-2"/>
    <s v="-125"/>
    <s v="6"/>
    <d v="1899-12-30T07:12:31"/>
    <d v="1899-12-30T07:12:40"/>
    <n v="0"/>
    <n v="8.4916666666666671"/>
    <s v="-83.463258"/>
    <s v="45.035053"/>
    <n v="6.5597524941594904E-2"/>
    <n v="3853.08"/>
    <n v="0"/>
    <n v="0"/>
    <n v="0"/>
    <n v="0"/>
    <n v="221"/>
    <s v="103_Week1_Wednesday"/>
    <n v="142.5966"/>
    <n v="149.52420000000001"/>
    <n v="157.9633"/>
    <n v="154.8142"/>
    <n v="80.06"/>
    <s v="103_Friday"/>
    <s v="103_Week1_Friday"/>
    <n v="1"/>
    <n v="0"/>
    <n v="77.177499999999995"/>
    <n v="78.863699999999994"/>
    <s v="Yes"/>
    <s v="NO"/>
    <s v="MTWRF"/>
    <s v="No"/>
    <s v="Yes"/>
    <s v="Y"/>
    <s v="Y"/>
    <n v="0"/>
    <n v="35.649149999999999"/>
    <n v="37.381050000000002"/>
    <n v="39.490825000000001"/>
    <n v="38.70355"/>
  </r>
  <r>
    <s v="7834"/>
    <s v="7000101"/>
    <s v="0"/>
    <x v="0"/>
    <x v="3"/>
    <x v="3"/>
    <s v="10"/>
    <s v="101"/>
    <s v=""/>
    <n v="0"/>
    <s v="RT 101 COD ACCOUNT"/>
    <s v="120 E Herman St,, Alpena 49707 US, ALPENA MI 49707 US"/>
    <n v="0"/>
    <s v="-670"/>
    <s v="0"/>
    <d v="1899-12-30T06:00:00"/>
    <d v="1899-12-30T06:05:39"/>
    <n v="0"/>
    <n v="9.4354006285390355"/>
    <s v="-83.416387"/>
    <s v="45.0710235"/>
    <m/>
    <m/>
    <m/>
    <n v="0"/>
    <n v="0"/>
    <n v="0"/>
    <n v="1"/>
    <e v="#N/A"/>
    <n v="0"/>
    <n v="0"/>
    <n v="0"/>
    <n v="0"/>
    <m/>
    <s v="101_Friday"/>
    <s v="101_Week1_Friday"/>
    <n v="1"/>
    <m/>
    <n v="0"/>
    <n v="0"/>
    <s v="Yes"/>
    <s v=""/>
    <s v="MTWRF"/>
    <s v="No"/>
    <s v="Yes"/>
    <s v="Y"/>
    <s v="N"/>
    <m/>
    <n v="0"/>
    <n v="0"/>
    <n v="0"/>
    <n v="0"/>
  </r>
  <r>
    <s v="8538"/>
    <s v="99031"/>
    <s v="65"/>
    <x v="0"/>
    <x v="1"/>
    <x v="3"/>
    <s v="40"/>
    <s v="103"/>
    <s v="W"/>
    <n v="20"/>
    <s v="BLARNEY CASTLE #228"/>
    <s v="1000 M-32 WEST, ALPENA MI 49707 US, ALPENA MI 49707 US"/>
    <n v="5.1176006864253099"/>
    <s v="-126"/>
    <s v="7"/>
    <d v="1899-12-30T07:17:47"/>
    <d v="1899-12-30T07:26:19"/>
    <n v="0"/>
    <n v="9.375"/>
    <s v="-83.47269"/>
    <s v="45.062484"/>
    <n v="2.4531360199484902"/>
    <n v="5860.17"/>
    <n v="0"/>
    <n v="0"/>
    <n v="0"/>
    <n v="0"/>
    <n v="21"/>
    <s v="103_Week1_Wednesday"/>
    <n v="106.3021"/>
    <n v="100.3738"/>
    <n v="106.69459999999999"/>
    <n v="92.501499999999993"/>
    <n v="114.69"/>
    <s v="103_Friday"/>
    <s v="103_Week1_Friday"/>
    <n v="1"/>
    <n v="0"/>
    <n v="99.795000000000002"/>
    <n v="91.587500000000006"/>
    <s v="Yes"/>
    <s v="NO"/>
    <s v="MTWRF"/>
    <s v="No"/>
    <s v="Yes"/>
    <s v="Y"/>
    <s v="Y"/>
    <n v="0"/>
    <n v="26.575524999999999"/>
    <n v="25.093450000000001"/>
    <n v="26.673649999999999"/>
    <n v="23.125374999999998"/>
  </r>
  <r>
    <s v="1868"/>
    <s v="70031"/>
    <s v="0"/>
    <x v="0"/>
    <x v="3"/>
    <x v="0"/>
    <s v="160"/>
    <s v="101"/>
    <s v="R"/>
    <n v="302"/>
    <s v="SANDCASTLE BEACH RESORT"/>
    <s v="3354 US 23, OSCODA MI 48750 US, OSCODA MI 48750 US"/>
    <n v="3.8209633883286598"/>
    <s v="-582"/>
    <s v="7"/>
    <d v="1899-12-30T11:34:06"/>
    <d v="1899-12-30T11:43:46"/>
    <n v="0"/>
    <n v="9.4354006285390355"/>
    <s v="-83.3325614"/>
    <s v="44.37745"/>
    <n v="2.4750130960554899"/>
    <n v="6863.82"/>
    <n v="0"/>
    <n v="0"/>
    <n v="0"/>
    <n v="0"/>
    <n v="303"/>
    <s v="101_Week1_Thursday"/>
    <n v="0"/>
    <n v="318.37279999999998"/>
    <n v="396.6841"/>
    <n v="0"/>
    <n v="354.92"/>
    <s v="101_Monday"/>
    <s v="101_Week1_Monday"/>
    <n v="1"/>
    <n v="0"/>
    <n v="396.34"/>
    <n v="0"/>
    <s v="Yes"/>
    <s v="NO"/>
    <s v="MTWRF"/>
    <s v="No"/>
    <s v="Yes"/>
    <s v="Y"/>
    <s v="N"/>
    <n v="0"/>
    <n v="0"/>
    <n v="79.593199999999996"/>
    <n v="99.171025"/>
    <n v="0"/>
  </r>
  <r>
    <s v="1974"/>
    <s v="70525"/>
    <s v="0"/>
    <x v="0"/>
    <x v="1"/>
    <x v="3"/>
    <s v="50"/>
    <s v="103"/>
    <s v="W"/>
    <n v="120"/>
    <s v="Applebee's"/>
    <s v="1468 M-32 W., Alpena MI 49707 US, Alpena MI 49707 US"/>
    <n v="0.725603743659335"/>
    <s v="-127"/>
    <s v="7"/>
    <d v="1899-12-30T07:27:02"/>
    <d v="1899-12-30T07:41:11"/>
    <n v="0"/>
    <n v="13.104166666666666"/>
    <s v="-83.480414"/>
    <s v="45.062023"/>
    <n v="0.37726605969898902"/>
    <n v="4965.33"/>
    <n v="0"/>
    <n v="0"/>
    <n v="0"/>
    <n v="0"/>
    <n v="121"/>
    <s v="103_Week1_Wednesday"/>
    <n v="96.612300000000005"/>
    <n v="98.77"/>
    <n v="102.1553"/>
    <n v="106.0715"/>
    <n v="104.17"/>
    <s v="103_Friday"/>
    <s v="103_Week1_Friday"/>
    <n v="1"/>
    <n v="0"/>
    <n v="98.77"/>
    <n v="106.795"/>
    <s v="Yes"/>
    <s v="NO"/>
    <s v="MTWRF"/>
    <s v="No"/>
    <s v="Yes"/>
    <s v="Y"/>
    <s v="Y"/>
    <n v="0"/>
    <n v="24.153075000000001"/>
    <n v="24.692499999999999"/>
    <n v="25.538824999999999"/>
    <n v="26.517875"/>
  </r>
  <r>
    <s v="2853"/>
    <s v="99046"/>
    <s v="14"/>
    <x v="0"/>
    <x v="3"/>
    <x v="4"/>
    <s v="50"/>
    <s v="101"/>
    <s v="T"/>
    <n v="335"/>
    <s v="QUICK &amp; CONVENIENT STORE"/>
    <s v="7120 HURBERT RD, HUBBARD LAKE MI 49747 US, HUBBARD LAKE MI 49747 US"/>
    <n v="0.30431214360226"/>
    <s v="-653"/>
    <s v="6"/>
    <d v="1899-12-30T07:26:47"/>
    <d v="1899-12-30T07:35:55"/>
    <n v="0"/>
    <n v="9.9875000000000007"/>
    <s v="-83.58996"/>
    <s v="44.859335"/>
    <n v="0.15010792808885701"/>
    <n v="2684.82"/>
    <n v="0"/>
    <n v="0"/>
    <n v="0"/>
    <n v="0"/>
    <n v="336"/>
    <s v="101_Week1_Tuesday"/>
    <n v="58.17"/>
    <n v="72.126599999999996"/>
    <n v="90.103300000000004"/>
    <n v="75.3172"/>
    <n v="48.11"/>
    <s v="101_Thursday"/>
    <s v="101_Week1_Thursday"/>
    <n v="1"/>
    <n v="0"/>
    <n v="44.384999999999998"/>
    <n v="70.819999999999993"/>
    <s v="Yes"/>
    <s v="NO"/>
    <s v="MTWRF"/>
    <s v="No"/>
    <s v="Yes"/>
    <s v="Y"/>
    <s v="Y"/>
    <n v="0"/>
    <n v="14.5425"/>
    <n v="18.031649999999999"/>
    <n v="22.525825000000001"/>
    <n v="18.8293"/>
  </r>
  <r>
    <s v="12939"/>
    <s v="73470"/>
    <s v="1"/>
    <x v="0"/>
    <x v="1"/>
    <x v="3"/>
    <s v="60"/>
    <s v="103"/>
    <s v="W"/>
    <n v="151"/>
    <s v="BIGGBY #557"/>
    <s v="1253 M-32, ALPENA MI 49707 US, ALPENA MI 49707 US"/>
    <n v="6.8023976345642695E-2"/>
    <s v="-128"/>
    <s v="7"/>
    <d v="1899-12-30T07:41:15"/>
    <d v="1899-12-30T07:44:54"/>
    <n v="0"/>
    <n v="9.0958333333333332"/>
    <s v="-83.481414"/>
    <s v="45.059646"/>
    <n v="5.1233328621721898E-2"/>
    <n v="1863.77"/>
    <n v="0"/>
    <n v="0"/>
    <n v="0"/>
    <n v="0"/>
    <n v="152"/>
    <s v="103_Week1_Wednesday"/>
    <n v="35.193800000000003"/>
    <n v="35.6"/>
    <n v="36.866900000000001"/>
    <n v="37.43"/>
    <n v="39.68"/>
    <s v="103_Friday"/>
    <s v="103_Week1_Friday"/>
    <n v="1"/>
    <n v="0"/>
    <n v="35.6"/>
    <n v="37.43"/>
    <s v="Yes"/>
    <s v="NO"/>
    <s v="MTWRF"/>
    <s v="No"/>
    <s v="Yes"/>
    <s v="Y"/>
    <s v="Y"/>
    <n v="0"/>
    <n v="8.7984500000000008"/>
    <n v="8.9"/>
    <n v="9.2167250000000003"/>
    <n v="9.3574999999999999"/>
  </r>
  <r>
    <s v="9919"/>
    <s v="99062"/>
    <s v="120"/>
    <x v="0"/>
    <x v="3"/>
    <x v="0"/>
    <s v="50"/>
    <s v="105"/>
    <s v="R"/>
    <n v="168"/>
    <s v="ROGERS-OSCOCA 4055"/>
    <s v="5112 US 23, OSCODA MI 48750 US, OSCODA MI 48750 US"/>
    <n v="0.43892205702903198"/>
    <s v="-571"/>
    <s v="7"/>
    <d v="1899-12-30T09:34:47"/>
    <d v="1899-12-30T09:48:40"/>
    <n v="0"/>
    <n v="14.01"/>
    <s v="-83.329316"/>
    <s v="44.427904"/>
    <n v="0.25589766121726998"/>
    <n v="2242.98"/>
    <n v="10"/>
    <n v="0.71428571428571397"/>
    <n v="1"/>
    <n v="35"/>
    <n v="169"/>
    <s v="105_Week1_Thursday"/>
    <n v="54.752499999999998"/>
    <n v="31.146899999999999"/>
    <n v="34.0471"/>
    <n v="30.547599999999999"/>
    <n v="36.31"/>
    <s v="101_Monday"/>
    <s v="101_Week1_Monday"/>
    <n v="1"/>
    <n v="35"/>
    <n v="32.83"/>
    <n v="29.797499999999999"/>
    <s v="Yes"/>
    <s v="NO"/>
    <s v="MTWRF"/>
    <s v="Yes"/>
    <s v="Yes"/>
    <s v="Y"/>
    <s v="N"/>
    <n v="35"/>
    <n v="13.688124999999999"/>
    <n v="7.7867249999999997"/>
    <n v="8.5117750000000001"/>
    <n v="7.6368999999999998"/>
  </r>
  <r>
    <s v="14652"/>
    <s v="73529"/>
    <s v="0"/>
    <x v="0"/>
    <x v="1"/>
    <x v="3"/>
    <s v="70"/>
    <s v="103"/>
    <s v="T"/>
    <n v="80"/>
    <s v="TOTALLY KIDS DAYCARE"/>
    <s v="2884 M-32 WEST, ALPENA MI 49707 US, ALPENA MI 49707 US"/>
    <n v="1.53794433218245"/>
    <s v="-129"/>
    <s v="5"/>
    <d v="1899-12-30T07:46:25"/>
    <d v="1899-12-30T08:02:54"/>
    <n v="0"/>
    <n v="11.441666666666666"/>
    <s v="-83.5103946427018"/>
    <s v="45.06146178497"/>
    <n v="1.41703956029269"/>
    <n v="1199.96"/>
    <n v="0"/>
    <n v="0"/>
    <n v="0"/>
    <n v="0"/>
    <n v="81"/>
    <s v="103_Week1_Tuesday"/>
    <n v="45.42"/>
    <n v="45.42"/>
    <n v="47.3628"/>
    <n v="48.14"/>
    <n v="25.52"/>
    <s v="103_Friday"/>
    <s v="103_Week1_Friday"/>
    <n v="1"/>
    <n v="0"/>
    <n v="22.71"/>
    <n v="24.07"/>
    <s v="Yes"/>
    <s v="NO"/>
    <s v="MTWRF"/>
    <s v="No"/>
    <s v="Yes"/>
    <s v="Y"/>
    <s v="N"/>
    <n v="0"/>
    <n v="11.355"/>
    <n v="11.355"/>
    <n v="11.8407"/>
    <n v="12.035"/>
  </r>
  <r>
    <s v="2192"/>
    <s v="70762"/>
    <s v="0"/>
    <x v="0"/>
    <x v="3"/>
    <x v="4"/>
    <s v="100"/>
    <s v="101"/>
    <s v="F"/>
    <n v="200"/>
    <s v="Rosa's Lookout Inn"/>
    <s v="6808 US-23 South, Spruce MI 48762 US, Spruce MI 48762 US"/>
    <n v="10.394671063666101"/>
    <s v="-658"/>
    <s v="5"/>
    <d v="1899-12-30T08:56:11"/>
    <d v="1899-12-30T09:12:22"/>
    <n v="0"/>
    <n v="12.558333333333334"/>
    <s v="-83.418689"/>
    <s v="44.854673"/>
    <n v="6.9417697658583597"/>
    <n v="5667.21"/>
    <n v="0"/>
    <n v="0"/>
    <n v="0"/>
    <n v="0"/>
    <n v="201"/>
    <s v="101_Week1_Friday"/>
    <n v="230.44499999999999"/>
    <n v="255.70849999999999"/>
    <n v="285.39330000000001"/>
    <n v="290.61"/>
    <n v="154.11000000000001"/>
    <s v="101_Thursday"/>
    <s v="101_Week1_Thursday"/>
    <n v="1"/>
    <n v="0"/>
    <n v="134.56620000000001"/>
    <n v="148.16999999999999"/>
    <s v="Yes"/>
    <s v="NO"/>
    <s v="R"/>
    <s v="No"/>
    <s v="Yes"/>
    <s v="Y"/>
    <s v="N"/>
    <n v="0"/>
    <n v="57.611249999999998"/>
    <n v="63.927124999999997"/>
    <n v="71.348325000000003"/>
    <n v="72.652500000000003"/>
  </r>
  <r>
    <s v="2931"/>
    <s v="99054"/>
    <s v="29"/>
    <x v="0"/>
    <x v="1"/>
    <x v="3"/>
    <s v="80"/>
    <s v="103"/>
    <s v="W"/>
    <n v="140"/>
    <s v="CHARTER COMMUNICATIONS"/>
    <s v="2074 M-32 WEST, Alpena MI 49707 US, Alpena MI 49707 US"/>
    <n v="0.91721555715325598"/>
    <s v="-130"/>
    <s v="6"/>
    <d v="1899-12-30T08:03:50"/>
    <d v="1899-12-30T08:04:03"/>
    <n v="0"/>
    <n v="3.6083333333333334"/>
    <s v="-83.492881"/>
    <s v="45.06192"/>
    <n v="0.85706792386436503"/>
    <n v="2643.25"/>
    <n v="0"/>
    <n v="0"/>
    <n v="0"/>
    <n v="0"/>
    <n v="141"/>
    <s v="103_Week1_Wednesday"/>
    <n v="102.1433"/>
    <n v="105.59569999999999"/>
    <n v="100.57"/>
    <n v="71.185699999999997"/>
    <n v="54.17"/>
    <s v="103_Friday"/>
    <s v="103_Week1_Friday"/>
    <n v="1"/>
    <n v="0"/>
    <n v="48.655000000000001"/>
    <n v="29.704999999999998"/>
    <s v="Yes"/>
    <s v="NO"/>
    <s v="MTWRF"/>
    <s v="No"/>
    <s v="Yes"/>
    <s v="Y"/>
    <s v="Y"/>
    <n v="0"/>
    <n v="25.535824999999999"/>
    <n v="26.398924999999998"/>
    <n v="25.142499999999998"/>
    <n v="17.796424999999999"/>
  </r>
  <r>
    <s v="2587"/>
    <s v="71183"/>
    <s v="0"/>
    <x v="0"/>
    <x v="3"/>
    <x v="1"/>
    <s v="30"/>
    <s v="101"/>
    <s v="T"/>
    <n v="210"/>
    <s v="Northern Precision"/>
    <s v="601 South Lake St, Lincoln MI 48742 US, Lincoln MI 48742 US"/>
    <n v="1.83758071767461"/>
    <s v="-596"/>
    <s v="7"/>
    <d v="1899-12-30T06:55:59"/>
    <d v="1899-12-30T07:06:41"/>
    <n v="0"/>
    <n v="9.7666666666666675"/>
    <s v="-83.4129063"/>
    <s v="44.6790728"/>
    <n v="0.60874927130128997"/>
    <n v="7526.33"/>
    <n v="0"/>
    <n v="0"/>
    <n v="0"/>
    <n v="0"/>
    <n v="211"/>
    <s v="101_Week1_Tuesday"/>
    <n v="138.63380000000001"/>
    <n v="145.0669"/>
    <n v="149.57"/>
    <n v="155.58920000000001"/>
    <n v="155.36000000000001"/>
    <s v="101_Tuesday"/>
    <s v="101_Week1_Tuesday"/>
    <n v="1"/>
    <n v="0"/>
    <n v="145.23500000000001"/>
    <n v="153.91499999999999"/>
    <s v="No"/>
    <s v="NO"/>
    <s v="MTWRF"/>
    <s v="No"/>
    <s v="No"/>
    <s v="Y"/>
    <s v="N"/>
    <m/>
    <n v="34.658450000000002"/>
    <n v="36.266725000000001"/>
    <n v="37.392499999999998"/>
    <n v="38.897300000000001"/>
  </r>
  <r>
    <s v="2127"/>
    <s v="70690"/>
    <s v="0"/>
    <x v="0"/>
    <x v="1"/>
    <x v="3"/>
    <s v="90"/>
    <s v="103"/>
    <s v="W"/>
    <n v="149"/>
    <s v="Hunan Restaurant"/>
    <s v="1283 M-32 West, Alpena MI 49707 US, Alpena MI 49707 US"/>
    <n v="1.06882132120464"/>
    <s v="-131"/>
    <s v="7"/>
    <d v="1899-12-30T08:05:07"/>
    <d v="1899-12-30T08:09:05"/>
    <n v="0"/>
    <n v="6.9291666666666671"/>
    <s v="-83.47685"/>
    <s v="45.061133"/>
    <n v="0.78401016411176305"/>
    <n v="1758.91"/>
    <n v="0"/>
    <n v="0"/>
    <n v="0"/>
    <n v="0"/>
    <n v="150"/>
    <s v="103_Week1_Wednesday"/>
    <n v="44.77"/>
    <n v="37.746899999999997"/>
    <n v="35.122199999999999"/>
    <n v="35.22"/>
    <n v="23.33"/>
    <s v="103_Friday"/>
    <s v="103_Week1_Friday"/>
    <n v="1"/>
    <n v="0"/>
    <n v="35"/>
    <n v="35.22"/>
    <s v="Yes"/>
    <s v="NO"/>
    <s v="TWRF"/>
    <s v="No"/>
    <s v="Yes"/>
    <s v="Y"/>
    <s v="Y"/>
    <n v="0"/>
    <n v="11.192500000000001"/>
    <n v="9.4367249999999991"/>
    <n v="8.7805499999999999"/>
    <n v="8.8049999999999997"/>
  </r>
  <r>
    <s v="2466"/>
    <s v="71058"/>
    <s v="0"/>
    <x v="0"/>
    <x v="3"/>
    <x v="2"/>
    <s v="230"/>
    <s v="101"/>
    <s v="R"/>
    <n v="50"/>
    <s v="Manus Tool"/>
    <s v="510 S. Third St. P.O. Box 248, Harrisville MI 4874 P.O. Box 248, Harrisville MI 48740 US"/>
    <n v="0"/>
    <s v="-635"/>
    <s v="7"/>
    <d v="1899-12-30T12:51:31"/>
    <d v="1899-12-30T12:59:22"/>
    <n v="0"/>
    <n v="8.2766666666666673"/>
    <s v="-83.294262"/>
    <s v="44.651854"/>
    <m/>
    <n v="7266.38"/>
    <n v="3"/>
    <n v="0.90909090909090895"/>
    <n v="2"/>
    <n v="33"/>
    <n v="51"/>
    <s v="101_Week1_Thursday"/>
    <n v="138.00749999999999"/>
    <n v="137.75839999999999"/>
    <n v="141.9914"/>
    <n v="148.16380000000001"/>
    <n v="146.09"/>
    <s v="101_Wednesday"/>
    <s v="101_Week1_Wednesday"/>
    <n v="2"/>
    <n v="33"/>
    <n v="69.003749999999997"/>
    <n v="74.168750000000003"/>
    <s v="Yes"/>
    <s v="NO"/>
    <s v="MTWRF"/>
    <s v="No"/>
    <s v="Yes"/>
    <s v="Y"/>
    <s v="N"/>
    <n v="33"/>
    <n v="34.501874999999998"/>
    <n v="34.439599999999999"/>
    <n v="35.49785"/>
    <n v="37.040950000000002"/>
  </r>
  <r>
    <s v="2466"/>
    <s v="71058"/>
    <s v="0"/>
    <x v="0"/>
    <x v="3"/>
    <x v="2"/>
    <s v="220"/>
    <s v="101"/>
    <s v="R"/>
    <n v="50"/>
    <s v="Manus Tool"/>
    <s v="510 S. Third St. P.O. Box 248, Harrisville MI 4874 P.O. Box 248, Harrisville MI 48740 US"/>
    <n v="1.4293641013326801"/>
    <s v="-634"/>
    <s v="7"/>
    <d v="1899-12-30T12:43:40"/>
    <d v="1899-12-30T12:51:31"/>
    <n v="0"/>
    <n v="8.2766666666666673"/>
    <s v="-83.294262"/>
    <s v="44.651854"/>
    <n v="0.366473685779581"/>
    <n v="7266.38"/>
    <n v="3"/>
    <n v="0.90909090909090895"/>
    <n v="2"/>
    <n v="33"/>
    <n v="51"/>
    <s v="101_Week1_Thursday"/>
    <n v="138.00749999999999"/>
    <n v="137.75839999999999"/>
    <n v="141.9914"/>
    <n v="148.16380000000001"/>
    <n v="146.09"/>
    <s v="101_Wednesday"/>
    <s v="101_Week1_Wednesday"/>
    <n v="2"/>
    <n v="33"/>
    <n v="69.003749999999997"/>
    <n v="74.168750000000003"/>
    <s v="Yes"/>
    <s v="NO"/>
    <s v="MTWRF"/>
    <s v="No"/>
    <s v="Yes"/>
    <s v="Y"/>
    <s v="N"/>
    <n v="33"/>
    <n v="34.501874999999998"/>
    <n v="34.439599999999999"/>
    <n v="35.49785"/>
    <n v="37.040950000000002"/>
  </r>
  <r>
    <s v="2213"/>
    <s v="70785"/>
    <s v="0"/>
    <x v="0"/>
    <x v="1"/>
    <x v="3"/>
    <s v="100"/>
    <s v="103"/>
    <s v="M"/>
    <n v="0"/>
    <s v="Alpena VFW #2496 Post"/>
    <s v="2900 Connon St. 13460 White Ash, Alpena MI 49707 U 13460 White Ash, Alpena MI 49707 US"/>
    <n v="4.2720515653871303"/>
    <s v="-132"/>
    <s v="5"/>
    <d v="1899-12-30T08:13:21"/>
    <d v="1899-12-30T08:13:50"/>
    <n v="0"/>
    <n v="0.31666666666666665"/>
    <s v="-83.46335"/>
    <s v="45.04209"/>
    <n v="1.97780986696218"/>
    <n v="1177.76"/>
    <n v="0"/>
    <n v="0"/>
    <n v="0"/>
    <n v="0"/>
    <n v="1"/>
    <s v="103_Week1_Monday"/>
    <n v="55.331600000000002"/>
    <n v="47.601599999999998"/>
    <n v="53.197099999999999"/>
    <n v="49.62"/>
    <n v="27.12"/>
    <s v="103_Friday"/>
    <s v="103_Week1_Friday"/>
    <n v="1"/>
    <n v="0"/>
    <n v="26.352499999999999"/>
    <n v="25.28"/>
    <s v="Yes"/>
    <s v="NO"/>
    <s v="MTWRF"/>
    <s v="No"/>
    <s v="Yes"/>
    <s v="Y"/>
    <s v="N"/>
    <n v="0"/>
    <n v="13.8329"/>
    <n v="11.900399999999999"/>
    <n v="13.299275"/>
    <n v="12.404999999999999"/>
  </r>
  <r>
    <s v="2015"/>
    <s v="70568"/>
    <s v="0"/>
    <x v="0"/>
    <x v="1"/>
    <x v="3"/>
    <s v="110"/>
    <s v="103"/>
    <s v="M"/>
    <n v="0"/>
    <s v="Alpena VFW #2496 Lounge"/>
    <s v="2900 Connon St., Alpena MI 49707 US, Alpena MI 49707 US"/>
    <n v="0"/>
    <s v="-133"/>
    <s v="5"/>
    <d v="1899-12-30T08:13:50"/>
    <d v="1899-12-30T08:14:01"/>
    <n v="0"/>
    <n v="0.25833333333333336"/>
    <s v="-83.46335"/>
    <s v="45.04209"/>
    <m/>
    <n v="1369.05"/>
    <n v="0"/>
    <n v="0"/>
    <n v="0"/>
    <n v="0"/>
    <n v="1"/>
    <s v="103_Week1_Monday"/>
    <n v="56.22"/>
    <n v="68.558300000000003"/>
    <n v="72.148499999999999"/>
    <n v="61.281599999999997"/>
    <n v="43.11"/>
    <s v="103_Friday"/>
    <s v="103_Week1_Friday"/>
    <n v="1"/>
    <n v="0"/>
    <n v="28.63"/>
    <n v="30.94"/>
    <s v="Yes"/>
    <s v="NO"/>
    <s v="MTWRF"/>
    <s v="No"/>
    <s v="Yes"/>
    <s v="Y"/>
    <s v="N"/>
    <n v="0"/>
    <n v="14.055"/>
    <n v="17.139575000000001"/>
    <n v="18.037125"/>
    <n v="15.320399999999999"/>
  </r>
  <r>
    <s v="9618"/>
    <s v="73314"/>
    <s v="0"/>
    <x v="0"/>
    <x v="3"/>
    <x v="1"/>
    <s v="170"/>
    <s v="105"/>
    <s v="R"/>
    <n v="370"/>
    <s v="MARATHON"/>
    <s v="921 N BARLOW, LINCOLN MI 48742 US, LINCOLN MI 48742 US"/>
    <n v="0.17013960570801601"/>
    <s v="-610"/>
    <s v="7"/>
    <d v="1899-12-30T10:52:13"/>
    <d v="1899-12-30T11:00:26"/>
    <n v="0"/>
    <n v="7.91"/>
    <s v="-83.403769"/>
    <s v="44.68212"/>
    <n v="7.2746954612912501E-2"/>
    <n v="2889.66"/>
    <n v="0"/>
    <n v="0"/>
    <n v="0"/>
    <n v="0"/>
    <n v="371"/>
    <s v="105_Week1_Thursday"/>
    <n v="50.52"/>
    <n v="50.52"/>
    <n v="63.832799999999999"/>
    <n v="69.58"/>
    <n v="73.75"/>
    <s v="101_Tuesday"/>
    <s v="101_Week1_Tuesday"/>
    <n v="1"/>
    <n v="0"/>
    <n v="52.375"/>
    <n v="69.58"/>
    <s v="Yes"/>
    <s v="NO"/>
    <s v="MTWRF"/>
    <s v="Yes"/>
    <s v="Yes"/>
    <s v="Y"/>
    <s v="N"/>
    <n v="0"/>
    <n v="12.63"/>
    <n v="12.63"/>
    <n v="15.9582"/>
    <n v="17.395"/>
  </r>
  <r>
    <s v="1990"/>
    <s v="99052"/>
    <s v="2"/>
    <x v="0"/>
    <x v="1"/>
    <x v="3"/>
    <s v="120"/>
    <s v="103"/>
    <s v="R"/>
    <n v="230"/>
    <s v="APS ELLA WHITE ELEMENTARY"/>
    <s v="2373 Gordon Rd., Alpena MI 49707 US, Alpena MI 49707 US"/>
    <n v="0.71832585425192996"/>
    <s v="-134"/>
    <s v="7"/>
    <d v="1899-12-30T08:14:44"/>
    <d v="1899-12-30T08:14:52"/>
    <n v="0"/>
    <n v="3.71"/>
    <s v="-83.466161"/>
    <s v="45.036612"/>
    <n v="0.53142183472808202"/>
    <n v="1127.7"/>
    <n v="0"/>
    <n v="0"/>
    <n v="0"/>
    <n v="0"/>
    <n v="231"/>
    <s v="103_Week1_Thursday"/>
    <n v="23.241499999999998"/>
    <n v="31.438800000000001"/>
    <n v="28.0657"/>
    <n v="39.017800000000001"/>
    <n v="24.56"/>
    <s v="103_Friday"/>
    <s v="103_Week1_Friday"/>
    <n v="1"/>
    <n v="0"/>
    <n v="0"/>
    <n v="46.17"/>
    <s v="Yes"/>
    <s v="NO"/>
    <s v="MTWRF"/>
    <s v="No"/>
    <s v="Yes"/>
    <s v="Y"/>
    <s v="Y"/>
    <n v="0"/>
    <n v="5.8103749999999996"/>
    <n v="7.8597000000000001"/>
    <n v="7.0164249999999999"/>
    <n v="9.7544500000000003"/>
  </r>
  <r>
    <s v="2621"/>
    <s v="71218"/>
    <s v="0"/>
    <x v="0"/>
    <x v="3"/>
    <x v="0"/>
    <s v="170"/>
    <s v="101"/>
    <s v="R"/>
    <n v="305"/>
    <s v="Mama's Country Kitchen"/>
    <s v="384 S. State Street, Oscoda MI 48750 US, Oscoda MI 48750 US"/>
    <n v="2.7949593763792699"/>
    <s v="-583"/>
    <s v="7"/>
    <d v="1899-12-30T11:46:34"/>
    <d v="1899-12-30T12:06:38"/>
    <n v="0"/>
    <n v="22.330000000000002"/>
    <s v="-83.3259177"/>
    <s v="44.4110612"/>
    <n v="2.3732187033182601"/>
    <n v="3162.01"/>
    <n v="0"/>
    <n v="0"/>
    <n v="0"/>
    <n v="0"/>
    <n v="306"/>
    <s v="101_Week1_Thursday"/>
    <n v="55.911200000000001"/>
    <n v="73.301400000000001"/>
    <n v="85.963499999999996"/>
    <n v="83.806600000000003"/>
    <n v="97.27"/>
    <s v="101_Monday"/>
    <s v="101_Week1_Monday"/>
    <n v="1"/>
    <n v="0"/>
    <n v="75.53"/>
    <n v="79.795000000000002"/>
    <s v="Yes"/>
    <s v="NO"/>
    <s v="MTWRF"/>
    <s v="No"/>
    <s v="Yes"/>
    <s v="Y"/>
    <s v="N"/>
    <n v="0"/>
    <n v="13.9778"/>
    <n v="18.32535"/>
    <n v="21.490874999999999"/>
    <n v="20.951650000000001"/>
  </r>
  <r>
    <s v="2121"/>
    <s v="99052"/>
    <s v="0"/>
    <x v="0"/>
    <x v="1"/>
    <x v="3"/>
    <s v="130"/>
    <s v="103"/>
    <s v="R"/>
    <n v="241"/>
    <s v="APS SENIOR HIGH SCHOOL"/>
    <s v="2373 Gordon Rd., Alpena MI 49707 US, Alpena MI 49707 US"/>
    <n v="0"/>
    <s v="-135"/>
    <s v="7"/>
    <d v="1899-12-30T08:14:52"/>
    <d v="1899-12-30T08:24:47"/>
    <n v="0"/>
    <n v="7.9733333333333336"/>
    <s v="-83.466161"/>
    <s v="45.036612"/>
    <m/>
    <n v="5053.1000000000004"/>
    <n v="0"/>
    <n v="0"/>
    <n v="0"/>
    <n v="0"/>
    <n v="242"/>
    <s v="103_Week1_Thursday"/>
    <n v="95.33"/>
    <n v="95.254599999999996"/>
    <n v="97.982100000000003"/>
    <n v="107.87690000000001"/>
    <n v="100"/>
    <s v="103_Friday"/>
    <s v="103_Week1_Friday"/>
    <n v="1"/>
    <n v="0"/>
    <n v="94.35"/>
    <n v="106.5425"/>
    <s v="Yes"/>
    <s v="NO"/>
    <s v="MTWRF"/>
    <s v="No"/>
    <s v="Yes"/>
    <s v="Y"/>
    <s v="Y"/>
    <n v="0"/>
    <n v="23.8325"/>
    <n v="23.813649999999999"/>
    <n v="24.495525000000001"/>
    <n v="26.969225000000002"/>
  </r>
  <r>
    <s v="2012"/>
    <s v="70565"/>
    <s v="0"/>
    <x v="0"/>
    <x v="3"/>
    <x v="4"/>
    <s v="10"/>
    <s v="101"/>
    <s v="W"/>
    <n v="180"/>
    <s v="Mancino's - Alpena"/>
    <s v="1235 State St. 319 Parson St., Alpena MI 49707 US 319 Parson St., Alpena MI 49707 US"/>
    <n v="5.9290685889492698"/>
    <s v="-649"/>
    <s v="7"/>
    <d v="1899-12-30T06:05:55"/>
    <d v="1899-12-30T06:20:35"/>
    <n v="0"/>
    <n v="15.366666666666667"/>
    <s v="-83.447651"/>
    <s v="45.048427"/>
    <n v="2.5223878530891102"/>
    <n v="8641.31"/>
    <n v="0"/>
    <n v="0"/>
    <n v="0"/>
    <n v="0"/>
    <n v="181"/>
    <s v="101_Week1_Wednesday"/>
    <n v="170.33609999999999"/>
    <n v="166.2792"/>
    <n v="159.285"/>
    <n v="155.75299999999999"/>
    <n v="191.32"/>
    <s v="101_Thursday"/>
    <s v="101_Week1_Thursday"/>
    <n v="1"/>
    <n v="0"/>
    <n v="158.54249999999999"/>
    <n v="149.9025"/>
    <s v="Yes"/>
    <s v="NO"/>
    <s v="MTWRF"/>
    <s v="No"/>
    <s v="Yes"/>
    <s v="Y"/>
    <s v="Y"/>
    <n v="0"/>
    <n v="42.584024999999997"/>
    <n v="41.569800000000001"/>
    <n v="39.821249999999999"/>
    <n v="38.938249999999996"/>
  </r>
  <r>
    <s v="1983"/>
    <s v="99052"/>
    <s v="6"/>
    <x v="0"/>
    <x v="1"/>
    <x v="3"/>
    <s v="140"/>
    <s v="103"/>
    <s v="R"/>
    <n v="240"/>
    <s v="APS THUNDER BAY JR HIGH"/>
    <s v="2373 Gordon Rd., Alpena MI 49707 US, Alpena MI 49707 US"/>
    <n v="0"/>
    <s v="-136"/>
    <s v="7"/>
    <d v="1899-12-30T08:24:47"/>
    <d v="1899-12-30T08:37:04"/>
    <n v="0"/>
    <n v="10.836666666666668"/>
    <s v="-83.466161"/>
    <s v="45.036612"/>
    <m/>
    <n v="2831.78"/>
    <n v="0"/>
    <n v="0"/>
    <n v="0"/>
    <n v="0"/>
    <n v="241"/>
    <s v="103_Week1_Thursday"/>
    <n v="53.26"/>
    <n v="46.810699999999997"/>
    <n v="52.209200000000003"/>
    <n v="67.933800000000005"/>
    <n v="62.05"/>
    <s v="103_Friday"/>
    <s v="103_Week1_Friday"/>
    <n v="1"/>
    <n v="0"/>
    <n v="41.64"/>
    <n v="67.933700000000002"/>
    <s v="Yes"/>
    <s v="NO"/>
    <s v="MTWRF"/>
    <s v="No"/>
    <s v="Yes"/>
    <s v="Y"/>
    <s v="Y"/>
    <n v="0"/>
    <n v="13.315"/>
    <n v="11.702674999999999"/>
    <n v="13.052300000000001"/>
    <n v="16.983450000000001"/>
  </r>
  <r>
    <s v="2986"/>
    <s v="73184"/>
    <s v="0"/>
    <x v="0"/>
    <x v="3"/>
    <x v="2"/>
    <s v="110"/>
    <s v="105"/>
    <s v="R"/>
    <n v="46"/>
    <s v="MANCINOS-OSCODA"/>
    <s v="5565 US 23 N, OSCODA MI 48750 US, OSCODA MI 48750 US"/>
    <n v="2.2331697558515802"/>
    <s v="-623"/>
    <s v="7"/>
    <d v="1899-12-30T10:24:40"/>
    <d v="1899-12-30T10:43:46"/>
    <n v="0"/>
    <n v="19.010000000000002"/>
    <s v="-83.32682"/>
    <s v="44.4544533"/>
    <n v="1.2458274527376301"/>
    <n v="7837.71"/>
    <n v="0"/>
    <n v="0"/>
    <n v="0"/>
    <n v="0"/>
    <n v="47"/>
    <s v="105_Week1_Thursday"/>
    <n v="71.332300000000004"/>
    <n v="163.20930000000001"/>
    <n v="172.53139999999999"/>
    <n v="130.01660000000001"/>
    <n v="183.63"/>
    <s v="101_Wednesday"/>
    <s v="101_Week1_Wednesday"/>
    <n v="1"/>
    <n v="0"/>
    <n v="162.11750000000001"/>
    <n v="148.4075"/>
    <s v="Yes"/>
    <s v="NO"/>
    <s v="WRF"/>
    <s v="Yes"/>
    <s v="Yes"/>
    <s v="Y"/>
    <s v="N"/>
    <n v="0"/>
    <n v="17.833075000000001"/>
    <n v="40.802325000000003"/>
    <n v="43.132849999999998"/>
    <n v="32.504150000000003"/>
  </r>
  <r>
    <s v="1945"/>
    <s v="70495"/>
    <s v="0"/>
    <x v="0"/>
    <x v="1"/>
    <x v="3"/>
    <s v="150"/>
    <s v="103"/>
    <s v="W"/>
    <n v="190"/>
    <s v="North Coney Island"/>
    <s v="2668 US-23 South, Alpena MI 49707 US, Alpena MI 49707 US"/>
    <n v="0.13666054655666901"/>
    <s v="-137"/>
    <s v="7"/>
    <d v="1899-12-30T08:37:13"/>
    <d v="1899-12-30T08:52:49"/>
    <n v="0"/>
    <n v="23.541666666666668"/>
    <s v="-83.466306"/>
    <s v="45.034935"/>
    <n v="0.11321599687355099"/>
    <n v="2010.7"/>
    <n v="0"/>
    <n v="0"/>
    <n v="0"/>
    <n v="0"/>
    <n v="191"/>
    <s v="103_Week1_Wednesday"/>
    <n v="48.838999999999999"/>
    <n v="46.191499999999998"/>
    <n v="46.637500000000003"/>
    <n v="47.2"/>
    <n v="50.03"/>
    <s v="103_Friday"/>
    <s v="103_Week1_Friday"/>
    <n v="1"/>
    <n v="0"/>
    <n v="39.331200000000003"/>
    <n v="47.2"/>
    <s v="Yes"/>
    <s v="NO"/>
    <s v="MTWRF"/>
    <s v="No"/>
    <s v="Yes"/>
    <s v="Y"/>
    <s v="Y"/>
    <n v="0"/>
    <n v="12.20975"/>
    <n v="11.547874999999999"/>
    <n v="11.659375000000001"/>
    <n v="11.8"/>
  </r>
  <r>
    <s v="11250"/>
    <s v="73407"/>
    <s v="0"/>
    <x v="0"/>
    <x v="3"/>
    <x v="3"/>
    <s v="70"/>
    <s v="101"/>
    <s v="F"/>
    <n v="60"/>
    <s v="MI STOP"/>
    <s v="1124 US 23 N, ALPENA MI 49707 US, ALPENA MI 49707 US"/>
    <n v="2.8327027899805999"/>
    <s v="-676"/>
    <s v="7"/>
    <d v="1899-12-30T10:19:19"/>
    <d v="1899-12-30T10:37:35"/>
    <n v="0"/>
    <n v="17.196666666666665"/>
    <s v="-83.4453818451523"/>
    <s v="45.0722631474604"/>
    <n v="1.2437655253115201"/>
    <n v="7088.7"/>
    <n v="0"/>
    <n v="0"/>
    <n v="0"/>
    <n v="0"/>
    <n v="61"/>
    <s v="101_Week1_Friday"/>
    <n v="97.251400000000004"/>
    <n v="197.38630000000001"/>
    <n v="216.04150000000001"/>
    <n v="217.9264"/>
    <n v="231.86"/>
    <s v="101_Friday"/>
    <s v="101_Week1_Friday"/>
    <n v="1"/>
    <n v="0"/>
    <n v="214.66370000000001"/>
    <n v="218.73750000000001"/>
    <s v="No"/>
    <s v="NO"/>
    <s v="MTWRF"/>
    <s v="No"/>
    <s v="No"/>
    <s v="Y"/>
    <s v="N"/>
    <m/>
    <n v="24.312850000000001"/>
    <n v="49.346575000000001"/>
    <n v="54.010375000000003"/>
    <n v="54.4816"/>
  </r>
  <r>
    <s v="2171"/>
    <s v="70738"/>
    <s v="0"/>
    <x v="0"/>
    <x v="1"/>
    <x v="3"/>
    <s v="160"/>
    <s v="103"/>
    <s v="W"/>
    <n v="162"/>
    <s v="Grand China Buffet"/>
    <s v="2270 U.S. 23 South, Alpena MI 49707 US, Alpena MI 49707 US"/>
    <n v="1.5757189267150999"/>
    <s v="-138"/>
    <s v="5"/>
    <d v="1899-12-30T09:00:09"/>
    <d v="1899-12-30T09:10:51"/>
    <n v="0"/>
    <n v="11.675000000000001"/>
    <s v="-83.457574"/>
    <s v="45.043803"/>
    <n v="1.16602280255483"/>
    <n v="851.26"/>
    <n v="0"/>
    <n v="0"/>
    <n v="0"/>
    <n v="0"/>
    <n v="163"/>
    <s v="103_Week1_Wednesday"/>
    <n v="39.442"/>
    <n v="40.799999999999997"/>
    <n v="41.8157"/>
    <n v="39.47"/>
    <n v="21"/>
    <s v="103_Friday"/>
    <s v="103_Week1_Friday"/>
    <n v="1"/>
    <n v="0"/>
    <n v="20"/>
    <n v="19.734999999999999"/>
    <s v="Yes"/>
    <s v="NO"/>
    <s v="TWRF"/>
    <s v="No"/>
    <s v="Yes"/>
    <s v="Y"/>
    <s v="Y"/>
    <n v="0"/>
    <n v="9.8605"/>
    <n v="10.199999999999999"/>
    <n v="10.453925"/>
    <n v="9.8674999999999997"/>
  </r>
  <r>
    <s v="9759"/>
    <s v="73327"/>
    <s v="0"/>
    <x v="0"/>
    <x v="3"/>
    <x v="2"/>
    <s v="320"/>
    <s v="105"/>
    <s v="F"/>
    <n v="325"/>
    <s v="MOUNTAIN FOOD SERVICE"/>
    <s v="5495 US 23 N, BLACK RIVER MI 48721 US, BLACK RIVER MI 48721 US"/>
    <n v="11.6786037523757"/>
    <s v="-644"/>
    <s v="5"/>
    <d v="1899-12-30T15:08:57"/>
    <d v="1899-12-30T15:35:45"/>
    <n v="0"/>
    <n v="22.425000000000001"/>
    <s v="-83.3568901094524"/>
    <s v="44.8139621425122"/>
    <n v="10.4943147102022"/>
    <n v="3757.09"/>
    <n v="0"/>
    <n v="0"/>
    <n v="0"/>
    <n v="0"/>
    <n v="326"/>
    <s v="105_Week1_Friday"/>
    <n v="109.25830000000001"/>
    <n v="127.7814"/>
    <n v="173.73159999999999"/>
    <n v="193.55250000000001"/>
    <n v="98.87"/>
    <s v="101_Wednesday"/>
    <s v="101_Week1_Wednesday"/>
    <n v="1"/>
    <n v="0"/>
    <n v="73.038700000000006"/>
    <n v="88.094999999999999"/>
    <s v="Yes"/>
    <s v="NO"/>
    <s v="MTWRF"/>
    <s v="Yes"/>
    <s v="Yes"/>
    <s v="Y"/>
    <s v="N"/>
    <n v="0"/>
    <n v="27.314575000000001"/>
    <n v="31.945350000000001"/>
    <n v="43.432899999999997"/>
    <n v="48.388125000000002"/>
  </r>
  <r>
    <s v="9987"/>
    <s v="73350"/>
    <s v="0"/>
    <x v="0"/>
    <x v="1"/>
    <x v="3"/>
    <s v="170"/>
    <s v="103"/>
    <s v="T"/>
    <n v="180"/>
    <s v="JIMMY JOHN'S SUBS"/>
    <s v="494 S RIPLEY, ALPENA MI 49707 US, ALPENA MI 49707 US"/>
    <n v="1.21216177031084"/>
    <s v="-139"/>
    <s v="5"/>
    <d v="1899-12-30T09:12:04"/>
    <d v="1899-12-30T09:14:19"/>
    <n v="0"/>
    <n v="5.166666666666667"/>
    <s v="-83.453157"/>
    <s v="45.04733"/>
    <n v="0.40908530039277202"/>
    <n v="1017.46"/>
    <n v="0"/>
    <n v="0"/>
    <n v="0"/>
    <n v="0"/>
    <n v="181"/>
    <s v="103_Week1_Tuesday"/>
    <n v="38.46"/>
    <n v="38.46"/>
    <n v="40.245699999999999"/>
    <n v="42.326599999999999"/>
    <n v="21.71"/>
    <s v="103_Friday"/>
    <s v="103_Week1_Friday"/>
    <n v="1"/>
    <n v="0"/>
    <n v="19.23"/>
    <n v="21.504999999999999"/>
    <s v="Yes"/>
    <s v="NO"/>
    <s v="MTWRF"/>
    <s v="No"/>
    <s v="Yes"/>
    <s v="Y"/>
    <s v="N"/>
    <n v="0"/>
    <n v="9.6150000000000002"/>
    <n v="9.6150000000000002"/>
    <n v="10.061425"/>
    <n v="10.58165"/>
  </r>
  <r>
    <s v="14418"/>
    <s v="73515"/>
    <s v="0"/>
    <x v="0"/>
    <x v="3"/>
    <x v="4"/>
    <s v="190"/>
    <s v="101"/>
    <s v="F"/>
    <n v="225"/>
    <s v="NORTHERN INDUSTRIAL SUPPLY"/>
    <s v="1105 STATE STREET, ALPENA MI 49707 US, ALPENA MI 49707 US"/>
    <n v="6.07683606265823E-2"/>
    <s v="-667"/>
    <s v="5"/>
    <d v="1899-12-30T10:53:37"/>
    <d v="1899-12-30T10:58:27"/>
    <n v="0"/>
    <n v="6.5916666666666668"/>
    <s v="-83.4460883"/>
    <s v="45.0493117"/>
    <n v="2.9520181142554201E-2"/>
    <n v="1666.92"/>
    <n v="0"/>
    <n v="0"/>
    <n v="0"/>
    <n v="0"/>
    <n v="226"/>
    <s v="101_Week1_Friday"/>
    <n v="62.89"/>
    <n v="63.73"/>
    <n v="65.636600000000001"/>
    <n v="66.59"/>
    <n v="35.299999999999997"/>
    <s v="101_Thursday"/>
    <s v="101_Week1_Thursday"/>
    <n v="1"/>
    <n v="0"/>
    <n v="31.864999999999998"/>
    <n v="33.295000000000002"/>
    <s v="Yes"/>
    <s v="NO"/>
    <s v="MTWRF"/>
    <s v="No"/>
    <s v="Yes"/>
    <s v="Y"/>
    <s v="N"/>
    <n v="0"/>
    <n v="15.7225"/>
    <n v="15.932499999999999"/>
    <n v="16.40915"/>
    <n v="16.647500000000001"/>
  </r>
  <r>
    <s v="1965"/>
    <s v="70516"/>
    <s v="0"/>
    <x v="0"/>
    <x v="1"/>
    <x v="3"/>
    <s v="180"/>
    <s v="103"/>
    <s v="R"/>
    <n v="210"/>
    <s v="Lappan Agency"/>
    <s v="180 S. Ripley, Alpena MI 49707 US, Alpena MI 49707 US"/>
    <n v="0.744071598257392"/>
    <s v="-140"/>
    <s v="5"/>
    <d v="1899-12-30T09:15:04"/>
    <d v="1899-12-30T09:15:11"/>
    <n v="0"/>
    <n v="3.75"/>
    <s v="-83.452505"/>
    <s v="45.051117"/>
    <n v="0.30004658208677498"/>
    <n v="1453.13"/>
    <n v="0"/>
    <n v="0"/>
    <n v="0"/>
    <n v="0"/>
    <n v="211"/>
    <s v="103_Week1_Thursday"/>
    <n v="55.3"/>
    <n v="55.3"/>
    <n v="56.864199999999997"/>
    <n v="58.26"/>
    <n v="30.47"/>
    <s v="103_Friday"/>
    <s v="103_Week1_Friday"/>
    <n v="1"/>
    <n v="0"/>
    <n v="27.65"/>
    <n v="29.322500000000002"/>
    <s v="Yes"/>
    <s v="NO"/>
    <s v="MTWRF"/>
    <s v="No"/>
    <s v="Yes"/>
    <s v="Y"/>
    <s v="Y"/>
    <n v="0"/>
    <n v="13.824999999999999"/>
    <n v="13.824999999999999"/>
    <n v="14.216049999999999"/>
    <n v="14.565"/>
  </r>
  <r>
    <s v="2586"/>
    <s v="71182"/>
    <s v="0"/>
    <x v="0"/>
    <x v="3"/>
    <x v="1"/>
    <s v="50"/>
    <s v="101"/>
    <s v="T"/>
    <n v="240"/>
    <s v="NORTHERN INDUSTRIAL WOOD INC."/>
    <s v="507 STATE ROAD COMPANY 164, Lincoln MI 48742 US COMPANY 164, Lincoln MI 48742 US"/>
    <n v="0.10145323024139"/>
    <s v="-598"/>
    <s v="5"/>
    <d v="1899-12-30T07:20:49"/>
    <d v="1899-12-30T07:29:47"/>
    <n v="0"/>
    <n v="8.9250000000000007"/>
    <s v="-83.4177133"/>
    <s v="44.6793067"/>
    <n v="4.2024927418020303E-2"/>
    <n v="2337.3200000000002"/>
    <n v="0"/>
    <n v="0"/>
    <n v="0"/>
    <n v="0"/>
    <n v="241"/>
    <s v="101_Week1_Tuesday"/>
    <n v="85.72"/>
    <n v="82.746600000000001"/>
    <n v="84.77"/>
    <n v="81.540000000000006"/>
    <n v="46.78"/>
    <s v="101_Tuesday"/>
    <s v="101_Week1_Tuesday"/>
    <n v="1"/>
    <n v="0"/>
    <n v="38.56"/>
    <n v="39.087499999999999"/>
    <s v="No"/>
    <s v="NO"/>
    <s v="MTWRF"/>
    <s v="No"/>
    <s v="No"/>
    <s v="Y"/>
    <s v="N"/>
    <m/>
    <n v="21.43"/>
    <n v="20.68665"/>
    <n v="21.192499999999999"/>
    <n v="20.385000000000002"/>
  </r>
  <r>
    <s v="13576"/>
    <s v="73496"/>
    <s v="0"/>
    <x v="0"/>
    <x v="3"/>
    <x v="0"/>
    <s v="20"/>
    <s v="101"/>
    <s v="M"/>
    <n v="0"/>
    <s v="MIDWEST DIESEL SERVICE LLC"/>
    <s v="7230 M-32, ALPENA MI 49707 US, ALPENA MI 49707 US"/>
    <n v="7.19669660909938"/>
    <s v="-568"/>
    <s v="7"/>
    <d v="1899-12-30T08:00:08"/>
    <d v="1899-12-30T08:16:26"/>
    <n v="0"/>
    <n v="16.237500000000001"/>
    <s v="-83.597586"/>
    <s v="45.061156"/>
    <n v="6.5916704112701998"/>
    <n v="8301.16"/>
    <n v="16"/>
    <n v="0.85046728971962604"/>
    <n v="5"/>
    <n v="106"/>
    <n v="1"/>
    <s v="101_Week1_Monday"/>
    <n v="138.53460000000001"/>
    <n v="180.46729999999999"/>
    <n v="150.2176"/>
    <n v="149.76070000000001"/>
    <n v="160.37"/>
    <s v="101_Monday"/>
    <s v="101_Week1_Monday"/>
    <n v="1"/>
    <n v="107"/>
    <n v="248.30250000000001"/>
    <n v="147.02500000000001"/>
    <s v="No"/>
    <s v="NO"/>
    <s v="MTWRF"/>
    <s v="No"/>
    <s v="No"/>
    <s v="Y"/>
    <s v="N"/>
    <m/>
    <n v="34.633650000000003"/>
    <n v="45.116824999999999"/>
    <n v="37.554400000000001"/>
    <n v="37.440175000000004"/>
  </r>
  <r>
    <s v="2579"/>
    <s v="71175"/>
    <s v="0"/>
    <x v="0"/>
    <x v="3"/>
    <x v="0"/>
    <s v="230"/>
    <s v="101"/>
    <s v="R"/>
    <n v="362"/>
    <s v="Mikado Market"/>
    <s v="2276 F-41 P.O. Box 165, Mikado MI 48745 US P.O. Box 165, Mikado MI 48745 US"/>
    <n v="16.1406541121308"/>
    <s v="-589"/>
    <s v="2"/>
    <d v="1899-12-30T13:32:41"/>
    <d v="1899-12-30T13:40:40"/>
    <n v="0"/>
    <n v="7.9833333333333334"/>
    <s v="-83.422876"/>
    <s v="44.5901"/>
    <n v="13.424978550252501"/>
    <n v="1572.38"/>
    <n v="0"/>
    <n v="0"/>
    <n v="0"/>
    <n v="0"/>
    <n v="363"/>
    <s v="101_Week1_Thursday"/>
    <n v="119.57"/>
    <n v="119.57"/>
    <n v="123.5633"/>
    <n v="131.215"/>
    <n v="33.270000000000003"/>
    <s v="101_Monday"/>
    <s v="101_Week1_Monday"/>
    <n v="1"/>
    <n v="0"/>
    <n v="29.892499999999998"/>
    <n v="33.274999999999999"/>
    <s v="Yes"/>
    <s v="NO"/>
    <s v="MTWRF"/>
    <s v="No"/>
    <s v="Yes"/>
    <s v="Y"/>
    <s v="N"/>
    <n v="0"/>
    <n v="29.892499999999998"/>
    <n v="29.892499999999998"/>
    <n v="30.890825"/>
    <n v="32.803750000000001"/>
  </r>
  <r>
    <s v="2602"/>
    <s v="71199"/>
    <s v="0"/>
    <x v="0"/>
    <x v="3"/>
    <x v="0"/>
    <s v="250"/>
    <s v="101"/>
    <s v="R"/>
    <n v="365"/>
    <s v="Mikado Tavern"/>
    <s v="2167 S. F 41, Mikado MI 48745 US, Mikado MI 48745 US"/>
    <n v="0.70466398958520005"/>
    <s v="-591"/>
    <s v="6"/>
    <d v="1899-12-30T15:00:05"/>
    <d v="1899-12-30T15:16:08"/>
    <n v="0"/>
    <n v="26.36111111"/>
    <s v="-83.42221"/>
    <s v="44.593389"/>
    <n v="0.367987966271213"/>
    <n v="918.8"/>
    <n v="0"/>
    <n v="0"/>
    <n v="0"/>
    <n v="0"/>
    <n v="366"/>
    <s v="101_Week1_Thursday"/>
    <n v="35"/>
    <n v="35.9833"/>
    <n v="61.945700000000002"/>
    <n v="52.496600000000001"/>
    <n v="29.24"/>
    <s v="101_Monday"/>
    <s v="101_Week1_Monday"/>
    <n v="1"/>
    <n v="0"/>
    <n v="31.293700000000001"/>
    <n v="21.695"/>
    <s v="Yes"/>
    <s v="NO"/>
    <s v="MTWRF"/>
    <s v="No"/>
    <s v="Yes"/>
    <s v="Y"/>
    <s v="N"/>
    <n v="0"/>
    <n v="8.75"/>
    <n v="8.995825"/>
    <n v="15.486425000000001"/>
    <n v="13.12415"/>
  </r>
  <r>
    <s v="2682"/>
    <s v="71281"/>
    <s v="0"/>
    <x v="1"/>
    <x v="1"/>
    <x v="0"/>
    <s v="190"/>
    <s v="103"/>
    <s v="M"/>
    <n v="0"/>
    <s v="TWIN LAKES AUTO REPAIR"/>
    <s v="1080 Co. Rd. 612, Lewiston MI 49756 US, Lewiston MI 49756 US"/>
    <n v="4.4337649855680796"/>
    <s v="-161"/>
    <s v="6"/>
    <d v="1899-12-30T11:09:21"/>
    <d v="1899-12-30T11:17:32"/>
    <n v="0"/>
    <n v="7.0833333333333339"/>
    <s v="-84.369799"/>
    <s v="44.884138"/>
    <n v="3.33735921115295"/>
    <n v="864.54"/>
    <n v="0"/>
    <n v="0"/>
    <n v="0"/>
    <n v="0"/>
    <n v="1"/>
    <s v="103_Week2_Monday"/>
    <n v="35.479999999999997"/>
    <n v="35.479999999999997"/>
    <n v="36.926600000000001"/>
    <n v="42.825699999999998"/>
    <n v="19.96"/>
    <s v="103_Monday"/>
    <s v="103_Week2_Monday"/>
    <n v="1"/>
    <n v="0"/>
    <n v="17.739999999999998"/>
    <n v="21.44"/>
    <s v="No"/>
    <s v="NO"/>
    <s v="MTWRF"/>
    <s v="No"/>
    <s v="No"/>
    <s v="Y"/>
    <s v="N"/>
    <m/>
    <n v="8.8699999999999992"/>
    <n v="8.8699999999999992"/>
    <n v="9.2316500000000001"/>
    <n v="10.706424999999999"/>
  </r>
  <r>
    <s v="2594"/>
    <s v="71191"/>
    <s v="0"/>
    <x v="0"/>
    <x v="3"/>
    <x v="1"/>
    <s v="130"/>
    <s v="101"/>
    <s v="T"/>
    <n v="165"/>
    <s v="Snyder's Lincoln Pharmacy"/>
    <s v="301 Second St P.O. Box 237, Lincoln MI 48742 US P.O. Box 237, Lincoln MI 48742 US"/>
    <n v="0.159658828419765"/>
    <s v="-606"/>
    <s v="7"/>
    <d v="1899-12-30T10:05:36"/>
    <d v="1899-12-30T10:11:54"/>
    <n v="0"/>
    <n v="5.8666666666666671"/>
    <s v="-83.411411"/>
    <s v="44.68257"/>
    <n v="3.3673415053547102E-2"/>
    <n v="2089.5"/>
    <n v="0"/>
    <n v="0"/>
    <n v="0"/>
    <n v="0"/>
    <n v="166"/>
    <s v="101_Week1_Tuesday"/>
    <n v="39.592300000000002"/>
    <n v="40.357599999999998"/>
    <n v="40.146099999999997"/>
    <n v="41.326900000000002"/>
    <n v="40.880000000000003"/>
    <s v="101_Tuesday"/>
    <s v="101_Week1_Tuesday"/>
    <n v="1"/>
    <n v="0"/>
    <n v="39.975000000000001"/>
    <n v="40.875"/>
    <s v="No"/>
    <s v="NO"/>
    <s v="MTWRF"/>
    <s v="No"/>
    <s v="No"/>
    <s v="Y"/>
    <s v="N"/>
    <m/>
    <n v="9.8980750000000004"/>
    <n v="10.089399999999999"/>
    <n v="10.036524999999999"/>
    <n v="10.331725"/>
  </r>
  <r>
    <s v="2104"/>
    <s v="70666"/>
    <s v="0"/>
    <x v="0"/>
    <x v="3"/>
    <x v="3"/>
    <s v="130"/>
    <s v="101"/>
    <s v="W"/>
    <n v="90"/>
    <s v="Sports Page Lounge"/>
    <s v="823 W. Chisholm St., Alpena MI 49707 US, Alpena MI 49707 US"/>
    <n v="0.33503841991364403"/>
    <s v="-682"/>
    <s v="5"/>
    <d v="1899-12-30T11:26:01"/>
    <d v="1899-12-30T11:34:38"/>
    <n v="0"/>
    <n v="9.4083333333333332"/>
    <s v="-83.4415"/>
    <s v="45.06927"/>
    <n v="5.1019624810577702E-2"/>
    <n v="1353.44"/>
    <n v="0"/>
    <n v="0"/>
    <n v="0"/>
    <n v="0"/>
    <n v="91"/>
    <s v="101_Week1_Wednesday"/>
    <n v="68.352500000000006"/>
    <n v="69.996600000000001"/>
    <n v="68.900000000000006"/>
    <n v="69.2166"/>
    <n v="38.03"/>
    <s v="101_Friday"/>
    <s v="101_Week1_Friday"/>
    <n v="1"/>
    <n v="0"/>
    <n v="34.176200000000001"/>
    <n v="35.267499999999998"/>
    <s v="Yes"/>
    <s v="NO"/>
    <s v="MTWRF"/>
    <s v="No"/>
    <s v="Yes"/>
    <s v="Y"/>
    <s v="Y"/>
    <n v="0"/>
    <n v="17.088125000000002"/>
    <n v="17.49915"/>
    <n v="17.225000000000001"/>
    <n v="17.30415"/>
  </r>
  <r>
    <s v="2580"/>
    <s v="71176"/>
    <s v="0"/>
    <x v="0"/>
    <x v="3"/>
    <x v="1"/>
    <s v="70"/>
    <s v="101"/>
    <s v="T"/>
    <n v="260"/>
    <s v="SCOTT'S BAR &amp; GRILL"/>
    <s v="1758 Trask Lake Rd., Barton City MI 48705 US, Barton City MI 48705 US"/>
    <n v="4.2512010333425103E-2"/>
    <s v="-600"/>
    <s v="5"/>
    <d v="1899-12-30T07:51:19"/>
    <d v="1899-12-30T08:06:56"/>
    <n v="0"/>
    <n v="11.625"/>
    <s v="-83.598663"/>
    <s v="44.682985"/>
    <n v="3.5219464661734902E-2"/>
    <n v="1598.16"/>
    <n v="0"/>
    <n v="0"/>
    <n v="0"/>
    <n v="0"/>
    <n v="261"/>
    <s v="101_Week1_Tuesday"/>
    <n v="85.522499999999994"/>
    <n v="91.635999999999996"/>
    <n v="71.011200000000002"/>
    <n v="75.266599999999997"/>
    <n v="45.88"/>
    <s v="101_Tuesday"/>
    <s v="101_Week1_Tuesday"/>
    <n v="1"/>
    <n v="0"/>
    <n v="37.671199999999999"/>
    <n v="38.086199999999998"/>
    <s v="No"/>
    <s v="NO"/>
    <s v="MTWRF"/>
    <s v="No"/>
    <s v="No"/>
    <s v="Y"/>
    <s v="N"/>
    <m/>
    <n v="21.380624999999998"/>
    <n v="22.908999999999999"/>
    <n v="17.752800000000001"/>
    <n v="18.816649999999999"/>
  </r>
  <r>
    <s v="10900"/>
    <s v="73393"/>
    <s v="0"/>
    <x v="0"/>
    <x v="3"/>
    <x v="3"/>
    <s v="100"/>
    <s v="103"/>
    <s v="T"/>
    <n v="102"/>
    <s v="SCHULZE, OSWALD, MILLER &amp; EDWA"/>
    <s v="120 N. RIPLEY, ALPENA MI 49707 US, ALPENA MI 49707 US"/>
    <n v="4.9634361672978597"/>
    <s v="-679"/>
    <s v="1"/>
    <d v="1899-12-30T11:01:46"/>
    <d v="1899-12-30T11:05:43"/>
    <n v="0"/>
    <n v="3.95"/>
    <s v="-83.451772"/>
    <s v="45.062343"/>
    <n v="1.91811466986948"/>
    <n v="694.89"/>
    <n v="0"/>
    <n v="0"/>
    <n v="0"/>
    <n v="0"/>
    <n v="103"/>
    <s v="103_Week1_Tuesday"/>
    <n v="51.85"/>
    <n v="53.39"/>
    <n v="54.987499999999997"/>
    <n v="55.52"/>
    <n v="14.71"/>
    <s v="101_Friday"/>
    <s v="101_Week1_Friday"/>
    <n v="1"/>
    <n v="0"/>
    <n v="13.3475"/>
    <n v="13.88"/>
    <s v="Yes"/>
    <s v="NO"/>
    <s v="MTWRF"/>
    <s v="Yes"/>
    <s v="Yes"/>
    <s v="Y"/>
    <s v="N"/>
    <n v="0"/>
    <n v="12.9625"/>
    <n v="13.3475"/>
    <n v="13.746874999999999"/>
    <n v="13.88"/>
  </r>
  <r>
    <s v="2467"/>
    <s v="71059"/>
    <s v="0"/>
    <x v="0"/>
    <x v="3"/>
    <x v="2"/>
    <s v="210"/>
    <s v="105"/>
    <s v="R"/>
    <n v="260"/>
    <s v="SHOTMAKERS"/>
    <s v="49 Main Street, HARRISVILLE MI 48740 US, HARRISVILLE MI 48740 US"/>
    <n v="0"/>
    <s v="-633"/>
    <s v="7"/>
    <d v="1899-12-30T12:31:41"/>
    <d v="1899-12-30T12:42:14"/>
    <n v="0"/>
    <n v="10.233333333333334"/>
    <s v="-83.2945433"/>
    <s v="44.65629"/>
    <m/>
    <n v="4402.9799999999996"/>
    <n v="0"/>
    <n v="0"/>
    <n v="0"/>
    <n v="0"/>
    <n v="261"/>
    <s v="105_Week1_Thursday"/>
    <n v="105.7337"/>
    <n v="107.0916"/>
    <n v="109.77209999999999"/>
    <n v="115.58069999999999"/>
    <n v="118.39"/>
    <s v="101_Wednesday"/>
    <s v="101_Week1_Wednesday"/>
    <n v="2"/>
    <n v="0"/>
    <n v="53.16"/>
    <n v="58.655000000000001"/>
    <s v="Yes"/>
    <s v="NO"/>
    <s v="MTWRF"/>
    <s v="Yes"/>
    <s v="Yes"/>
    <s v="Y"/>
    <s v="N"/>
    <n v="0"/>
    <n v="26.433425"/>
    <n v="26.7729"/>
    <n v="27.443024999999999"/>
    <n v="28.895174999999998"/>
  </r>
  <r>
    <s v="2467"/>
    <s v="71059"/>
    <s v="0"/>
    <x v="0"/>
    <x v="3"/>
    <x v="2"/>
    <s v="200"/>
    <s v="105"/>
    <s v="R"/>
    <n v="260"/>
    <s v="SHOTMAKERS"/>
    <s v="49 Main Street, HARRISVILLE MI 48740 US, HARRISVILLE MI 48740 US"/>
    <n v="0.60227749009572995"/>
    <s v="-632"/>
    <s v="7"/>
    <d v="1899-12-30T12:21:08"/>
    <d v="1899-12-30T12:31:41"/>
    <n v="0"/>
    <n v="10.233333333333334"/>
    <s v="-83.2945433"/>
    <s v="44.65629"/>
    <n v="0.19268980174469"/>
    <n v="4402.9799999999996"/>
    <n v="0"/>
    <n v="0"/>
    <n v="0"/>
    <n v="0"/>
    <n v="261"/>
    <s v="105_Week1_Thursday"/>
    <n v="105.7337"/>
    <n v="107.0916"/>
    <n v="109.77209999999999"/>
    <n v="115.58069999999999"/>
    <n v="118.39"/>
    <s v="101_Wednesday"/>
    <s v="101_Week1_Wednesday"/>
    <n v="2"/>
    <n v="0"/>
    <n v="53.16"/>
    <n v="58.655000000000001"/>
    <s v="Yes"/>
    <s v="NO"/>
    <s v="MTWRF"/>
    <s v="Yes"/>
    <s v="Yes"/>
    <s v="Y"/>
    <s v="N"/>
    <n v="0"/>
    <n v="26.433425"/>
    <n v="26.7729"/>
    <n v="27.443024999999999"/>
    <n v="28.895174999999998"/>
  </r>
  <r>
    <s v="11498"/>
    <s v="73420"/>
    <s v="0"/>
    <x v="0"/>
    <x v="3"/>
    <x v="4"/>
    <s v="90"/>
    <s v="101"/>
    <s v="T"/>
    <n v="125"/>
    <s v="LOST LAKE WOODS"/>
    <s v="4243 LOST LAKE TRAIL, LINCOLN MI 48742 US, LINCOLN MI 48742 US"/>
    <n v="13.704607165566699"/>
    <s v="-657"/>
    <s v="7"/>
    <d v="1899-12-30T08:39:50"/>
    <d v="1899-12-30T08:45:47"/>
    <n v="0"/>
    <n v="6.2666666666666666"/>
    <s v="-83.433946"/>
    <s v="44.778513"/>
    <n v="6.6870613127381002"/>
    <n v="4160.9399999999996"/>
    <n v="0"/>
    <n v="0"/>
    <n v="0"/>
    <n v="0"/>
    <n v="126"/>
    <s v="101_Week1_Tuesday"/>
    <n v="63.2"/>
    <n v="77.696899999999999"/>
    <n v="94.601500000000001"/>
    <n v="94.36"/>
    <n v="100.89"/>
    <s v="101_Thursday"/>
    <s v="101_Week1_Thursday"/>
    <n v="1"/>
    <n v="0"/>
    <n v="93.18"/>
    <n v="94.36"/>
    <s v="Yes"/>
    <s v="NO"/>
    <s v="MTWRF"/>
    <s v="No"/>
    <s v="Yes"/>
    <s v="Y"/>
    <s v="Y"/>
    <n v="0"/>
    <n v="15.8"/>
    <n v="19.424225"/>
    <n v="23.650375"/>
    <n v="23.59"/>
  </r>
  <r>
    <s v="1962"/>
    <s v="70512"/>
    <s v="0"/>
    <x v="0"/>
    <x v="3"/>
    <x v="3"/>
    <s v="50"/>
    <s v="102"/>
    <s v="W"/>
    <n v="50"/>
    <s v="CLIFF ANSCHUETZ CHEVY - BODY"/>
    <s v="1074 US-23 NORTH, ALPENA MI 49707 US, ALPENA MI 49707 US"/>
    <n v="0.180639173682238"/>
    <s v="-674"/>
    <s v="7"/>
    <d v="1899-12-30T09:34:05"/>
    <d v="1899-12-30T09:37:28"/>
    <n v="0"/>
    <n v="1.0666666666666667"/>
    <s v="-83.455893"/>
    <s v="45.08653"/>
    <n v="7.4830389739735506E-2"/>
    <n v="1726.48"/>
    <n v="3"/>
    <n v="5.7692307692307702E-2"/>
    <n v="4"/>
    <n v="54"/>
    <n v="51"/>
    <s v="102_Week1_Wednesday"/>
    <n v="34.7776"/>
    <n v="31.226900000000001"/>
    <n v="31.620699999999999"/>
    <n v="36.21"/>
    <n v="34.520000000000003"/>
    <s v="101_Friday"/>
    <s v="101_Week1_Friday"/>
    <n v="1"/>
    <n v="55"/>
    <n v="30"/>
    <n v="37.4375"/>
    <s v="Yes"/>
    <s v="NO"/>
    <s v="MTWRF"/>
    <s v="Yes"/>
    <s v="Yes"/>
    <s v="Y"/>
    <s v="Y"/>
    <n v="55"/>
    <n v="8.6943999999999999"/>
    <n v="7.8067250000000001"/>
    <n v="7.9051749999999998"/>
    <n v="9.0525000000000002"/>
  </r>
  <r>
    <s v="2596"/>
    <s v="71193"/>
    <s v="0"/>
    <x v="0"/>
    <x v="3"/>
    <x v="1"/>
    <s v="20"/>
    <s v="101"/>
    <s v="T"/>
    <n v="150"/>
    <s v="Alcona County Road"/>
    <s v="301 N LAKE ST PO BOX 40, LINCOLN MI 48742 US PO BOX 40, LINCOLN MI 48742 US"/>
    <n v="1.28506801634038"/>
    <s v="-595"/>
    <s v="7"/>
    <d v="1899-12-30T06:42:58"/>
    <d v="1899-12-30T06:54:08"/>
    <n v="0"/>
    <n v="16.212499999999999"/>
    <s v="-83.414273"/>
    <s v="44.687208"/>
    <n v="0.40941109186560098"/>
    <n v="7468.23"/>
    <n v="14"/>
    <n v="0.72549019607843102"/>
    <n v="2"/>
    <n v="53"/>
    <n v="151"/>
    <s v="101_Week1_Tuesday"/>
    <n v="144.19149999999999"/>
    <n v="140.93610000000001"/>
    <n v="146.16300000000001"/>
    <n v="134.6285"/>
    <n v="144.03"/>
    <s v="101_Tuesday"/>
    <s v="101_Week1_Tuesday"/>
    <n v="1"/>
    <n v="51"/>
    <n v="143.90119999999999"/>
    <n v="146.16249999999999"/>
    <s v="No"/>
    <s v="NO"/>
    <s v="MTWRF"/>
    <s v="No"/>
    <s v="No"/>
    <s v="Y"/>
    <s v="N"/>
    <m/>
    <n v="36.047874999999998"/>
    <n v="35.234025000000003"/>
    <n v="36.540750000000003"/>
    <n v="33.657125000000001"/>
  </r>
  <r>
    <s v="2601"/>
    <s v="71198"/>
    <s v="0"/>
    <x v="0"/>
    <x v="3"/>
    <x v="0"/>
    <s v="240"/>
    <s v="101"/>
    <s v="R"/>
    <n v="363"/>
    <s v="American Legion #254"/>
    <s v="2205 Alger P.O. Box 161, Mikado MI 48745 US P.O. Box 161, Mikado MI 48745 US"/>
    <n v="0.61740170514411796"/>
    <s v="-590"/>
    <s v="2"/>
    <d v="1899-12-30T13:41:17"/>
    <d v="1899-12-30T13:48:44"/>
    <n v="0"/>
    <n v="7.45"/>
    <s v="-83.420475"/>
    <s v="44.592527"/>
    <n v="0.26189342084330902"/>
    <n v="701.1"/>
    <n v="0"/>
    <n v="0"/>
    <n v="0"/>
    <n v="0"/>
    <n v="364"/>
    <s v="101_Week1_Thursday"/>
    <n v="65.260000000000005"/>
    <n v="46.63"/>
    <n v="79.855000000000004"/>
    <n v="78.442499999999995"/>
    <n v="24.83"/>
    <s v="101_Monday"/>
    <s v="101_Week1_Monday"/>
    <n v="1"/>
    <n v="0"/>
    <n v="21.815000000000001"/>
    <n v="14.6775"/>
    <s v="Yes"/>
    <s v="NO"/>
    <s v="MTWRF"/>
    <s v="No"/>
    <s v="Yes"/>
    <s v="Y"/>
    <s v="N"/>
    <n v="0"/>
    <n v="16.315000000000001"/>
    <n v="11.657500000000001"/>
    <n v="19.963750000000001"/>
    <n v="19.610624999999999"/>
  </r>
  <r>
    <s v="2578"/>
    <s v="71174"/>
    <s v="0"/>
    <x v="0"/>
    <x v="3"/>
    <x v="1"/>
    <s v="80"/>
    <s v="101"/>
    <s v="T"/>
    <n v="250"/>
    <s v="Barton City Eagles"/>
    <s v="671 Sanborn Rd., Barton City MI 48705 US, Barton City MI 48705 US"/>
    <n v="1.78216432962344"/>
    <s v="-601"/>
    <s v="5"/>
    <d v="1899-12-30T08:59:37"/>
    <d v="1899-12-30T09:15:17"/>
    <n v="0"/>
    <n v="11.108333333333334"/>
    <s v="-83.5853"/>
    <s v="44.66934"/>
    <n v="1.3610506428904501"/>
    <n v="2139.6799999999998"/>
    <n v="0"/>
    <n v="0"/>
    <n v="0"/>
    <n v="0"/>
    <n v="251"/>
    <s v="101_Week1_Tuesday"/>
    <n v="85.452500000000001"/>
    <n v="96.566599999999994"/>
    <n v="106.64709999999999"/>
    <n v="111.78830000000001"/>
    <n v="62.13"/>
    <s v="101_Tuesday"/>
    <s v="101_Week1_Tuesday"/>
    <n v="1"/>
    <n v="0"/>
    <n v="42.296199999999999"/>
    <n v="53.893700000000003"/>
    <s v="No"/>
    <s v="NO"/>
    <s v="MTWRF"/>
    <s v="No"/>
    <s v="No"/>
    <s v="Y"/>
    <s v="N"/>
    <m/>
    <n v="21.363125"/>
    <n v="24.141649999999998"/>
    <n v="26.661774999999999"/>
    <n v="27.947075000000002"/>
  </r>
  <r>
    <s v="15677"/>
    <s v="73554"/>
    <s v="0"/>
    <x v="0"/>
    <x v="3"/>
    <x v="1"/>
    <s v="60"/>
    <s v="101"/>
    <s v="T"/>
    <n v="1"/>
    <s v="BEAR CLAW GRILL"/>
    <s v="1770 W. TRASK LAKE RD., BARTON CITY MI 48705 US, BARTON CITY MI 48705 US"/>
    <n v="11.82544830306"/>
    <s v="-599"/>
    <s v="5"/>
    <d v="1899-12-30T07:41:36"/>
    <d v="1899-12-30T07:51:16"/>
    <n v="0"/>
    <n v="9.4354006285390355"/>
    <s v="-83.598"/>
    <s v="44.68275"/>
    <n v="9.2114058059351294"/>
    <n v="234.7"/>
    <n v="0"/>
    <n v="0"/>
    <n v="0"/>
    <n v="0"/>
    <n v="2"/>
    <s v="101_Week1_Tuesday"/>
    <n v="0"/>
    <n v="0"/>
    <n v="123.9"/>
    <n v="54.825000000000003"/>
    <n v="16.420000000000002"/>
    <s v="101_Tuesday"/>
    <s v="101_Week1_Tuesday"/>
    <n v="1"/>
    <n v="0"/>
    <n v="0"/>
    <n v="27.268699999999999"/>
    <s v="No"/>
    <s v="YES"/>
    <s v="MTWRF"/>
    <s v="No"/>
    <s v="No"/>
    <s v="Y"/>
    <s v="N"/>
    <m/>
    <n v="0"/>
    <n v="0"/>
    <n v="30.975000000000001"/>
    <n v="13.706250000000001"/>
  </r>
  <r>
    <s v="2912"/>
    <s v="73099"/>
    <s v="0"/>
    <x v="0"/>
    <x v="3"/>
    <x v="3"/>
    <s v="60"/>
    <s v="101"/>
    <s v="F"/>
    <n v="55"/>
    <s v="CLIFF ANSCHUETZ CHEV - SERVICE"/>
    <s v="1074 US - 23 NORTH, ALPENA MI 49707 US, ALPENA MI 49707 US"/>
    <n v="0"/>
    <s v="-675"/>
    <s v="7"/>
    <d v="1899-12-30T09:37:28"/>
    <d v="1899-12-30T10:16:30"/>
    <n v="0"/>
    <n v="35.88666666666667"/>
    <s v="-83.455893"/>
    <s v="45.08653"/>
    <m/>
    <n v="11455.7"/>
    <n v="58"/>
    <n v="0.78909090909090895"/>
    <n v="13"/>
    <n v="278"/>
    <n v="56"/>
    <s v="101_Week1_Friday"/>
    <n v="218.71530000000001"/>
    <n v="202.345"/>
    <n v="226.19759999999999"/>
    <n v="235.32499999999999"/>
    <n v="243.36"/>
    <s v="101_Friday"/>
    <s v="101_Week1_Friday"/>
    <n v="1"/>
    <n v="275"/>
    <n v="217.33"/>
    <n v="300.11250000000001"/>
    <s v="No"/>
    <s v="NO"/>
    <s v="MTWRF"/>
    <s v="No"/>
    <s v="No"/>
    <s v="Y"/>
    <s v="N"/>
    <m/>
    <n v="54.678825000000003"/>
    <n v="50.58625"/>
    <n v="56.549399999999999"/>
    <n v="58.831249999999997"/>
  </r>
  <r>
    <s v="2209"/>
    <s v="70780"/>
    <s v="0"/>
    <x v="0"/>
    <x v="3"/>
    <x v="4"/>
    <s v="130"/>
    <s v="101"/>
    <s v="T"/>
    <n v="30"/>
    <s v="Connie's Cafe"/>
    <s v="11585 US-23 South, Ossineke MI 49766 US, Ossineke MI 49766 US"/>
    <n v="1.91800334234225"/>
    <s v="-661"/>
    <s v="7"/>
    <d v="1899-12-30T09:47:27"/>
    <d v="1899-12-30T09:55:24"/>
    <n v="0"/>
    <n v="7.375"/>
    <s v="-83.442377"/>
    <s v="44.908148"/>
    <n v="0.61395799840639098"/>
    <n v="3090.57"/>
    <n v="0"/>
    <n v="0"/>
    <n v="0"/>
    <n v="0"/>
    <n v="31"/>
    <s v="101_Week1_Tuesday"/>
    <n v="56.228400000000001"/>
    <n v="69.964600000000004"/>
    <n v="65.871499999999997"/>
    <n v="66.864599999999996"/>
    <n v="71.27"/>
    <s v="101_Thursday"/>
    <s v="101_Week1_Thursday"/>
    <n v="1"/>
    <n v="0"/>
    <n v="66.174999999999997"/>
    <n v="67.234999999999999"/>
    <s v="Yes"/>
    <s v="NO"/>
    <s v="MTWRF"/>
    <s v="No"/>
    <s v="Yes"/>
    <s v="Y"/>
    <s v="Y"/>
    <n v="0"/>
    <n v="14.0571"/>
    <n v="17.491150000000001"/>
    <n v="16.467874999999999"/>
    <n v="16.716149999999999"/>
  </r>
  <r>
    <s v="2637"/>
    <s v="99047"/>
    <s v="0"/>
    <x v="0"/>
    <x v="3"/>
    <x v="0"/>
    <s v="150"/>
    <s v="101"/>
    <s v="R"/>
    <n v="223"/>
    <s v="Alpena Alcona Area C.U. (Oscod"/>
    <s v="103 S. State St. P.O. Box 515, Oscoda MI 48750 US P.O. Box 515, Oscoda MI 48750 US"/>
    <n v="0.26425121493923598"/>
    <s v="-581"/>
    <s v="5"/>
    <d v="1899-12-30T11:25:33"/>
    <d v="1899-12-30T11:30:17"/>
    <n v="0"/>
    <n v="5.3166666666666664"/>
    <s v="-83.3315114548439"/>
    <s v="44.4086153443763"/>
    <n v="6.0230172587517498E-2"/>
    <n v="1930.37"/>
    <n v="0"/>
    <n v="0"/>
    <n v="0"/>
    <n v="0"/>
    <n v="224"/>
    <s v="101_Week1_Thursday"/>
    <n v="88.071600000000004"/>
    <n v="115.782"/>
    <n v="65.798699999999997"/>
    <n v="74.358500000000006"/>
    <n v="45.99"/>
    <s v="101_Monday"/>
    <s v="101_Week1_Monday"/>
    <n v="1"/>
    <n v="0"/>
    <n v="45.421199999999999"/>
    <n v="49.531199999999998"/>
    <s v="Yes"/>
    <s v="NO"/>
    <s v="MTWRF"/>
    <s v="No"/>
    <s v="Yes"/>
    <s v="Y"/>
    <s v="N"/>
    <n v="0"/>
    <n v="22.017900000000001"/>
    <n v="28.945499999999999"/>
    <n v="16.449674999999999"/>
    <n v="18.589625000000002"/>
  </r>
  <r>
    <s v="2891"/>
    <s v="99054"/>
    <s v="30"/>
    <x v="0"/>
    <x v="3"/>
    <x v="0"/>
    <s v="140"/>
    <s v="105"/>
    <s v="R"/>
    <n v="145"/>
    <s v="CHARTER COMMUNICATION OSCODA"/>
    <s v="345 S. STATE ST., OSCODA MI 48750 US, OSCODA MI 48750 US"/>
    <n v="0.63171299685143401"/>
    <s v="-580"/>
    <s v="7"/>
    <d v="1899-12-30T11:19:11"/>
    <d v="1899-12-30T11:25:16"/>
    <n v="0"/>
    <n v="7.8900000000000006"/>
    <s v="-83.33206"/>
    <s v="44.408121"/>
    <n v="0.12335369819872199"/>
    <n v="2176.9899999999998"/>
    <n v="0"/>
    <n v="0"/>
    <n v="0"/>
    <n v="0"/>
    <n v="146"/>
    <s v="105_Week1_Thursday"/>
    <n v="34.366599999999998"/>
    <n v="43.369199999999999"/>
    <n v="44.164999999999999"/>
    <n v="38.9176"/>
    <n v="44.23"/>
    <s v="101_Monday"/>
    <s v="101_Week1_Monday"/>
    <n v="1"/>
    <n v="0"/>
    <n v="47.325000000000003"/>
    <n v="33.32"/>
    <s v="Yes"/>
    <s v="NO"/>
    <s v="MTWRF"/>
    <s v="Yes"/>
    <s v="Yes"/>
    <s v="Y"/>
    <s v="N"/>
    <n v="0"/>
    <n v="8.5916499999999996"/>
    <n v="10.8423"/>
    <n v="11.04125"/>
    <n v="9.7294"/>
  </r>
  <r>
    <s v="2622"/>
    <s v="71219"/>
    <s v="0"/>
    <x v="0"/>
    <x v="3"/>
    <x v="0"/>
    <s v="130"/>
    <s v="101"/>
    <s v="R"/>
    <n v="150"/>
    <s v="CHANG YANG"/>
    <s v="220 S. State St., Oscoda MI 48750 US, Oscoda MI 48750 US"/>
    <n v="14.1121793237758"/>
    <s v="-579"/>
    <s v="5"/>
    <d v="1899-12-30T11:14:30"/>
    <d v="1899-12-30T11:18:34"/>
    <n v="0"/>
    <n v="3.4750000000000001"/>
    <s v="-83.3339765797817"/>
    <s v="44.4071296543162"/>
    <n v="9.7847966985629693"/>
    <n v="2085.7199999999998"/>
    <n v="0"/>
    <n v="0"/>
    <n v="0"/>
    <n v="0"/>
    <n v="151"/>
    <s v="101_Week1_Thursday"/>
    <n v="79.17"/>
    <n v="79.17"/>
    <n v="81.955699999999993"/>
    <n v="85.823300000000003"/>
    <n v="44.03"/>
    <s v="101_Monday"/>
    <s v="101_Week1_Monday"/>
    <n v="1"/>
    <n v="0"/>
    <n v="39.585000000000001"/>
    <n v="43.6"/>
    <s v="Yes"/>
    <s v="YES"/>
    <s v="MTWRF"/>
    <s v="No"/>
    <s v="Yes"/>
    <s v="Y"/>
    <s v="N"/>
    <n v="0"/>
    <n v="19.7925"/>
    <n v="19.7925"/>
    <n v="20.488924999999998"/>
    <n v="21.455825000000001"/>
  </r>
  <r>
    <s v="2024"/>
    <s v="99046"/>
    <s v="13"/>
    <x v="0"/>
    <x v="3"/>
    <x v="0"/>
    <s v="210"/>
    <s v="101"/>
    <s v="R"/>
    <n v="132"/>
    <s v="Alpena Oil - Oscoda"/>
    <s v="235 Water St., Oscoda MI 48750 US, Oscoda MI 48750 US"/>
    <n v="1.40931641323635"/>
    <s v="-587"/>
    <s v="6"/>
    <d v="1899-12-30T12:29:48"/>
    <d v="1899-12-30T12:57:45"/>
    <n v="0"/>
    <n v="28.03"/>
    <s v="-83.3280597561316"/>
    <s v="44.4234168963529"/>
    <n v="0.34127822015673798"/>
    <n v="8510.69"/>
    <n v="0"/>
    <n v="0"/>
    <n v="0"/>
    <n v="0"/>
    <n v="133"/>
    <s v="101_Week1_Thursday"/>
    <n v="181.26660000000001"/>
    <n v="212.1644"/>
    <n v="247.76570000000001"/>
    <n v="211.19630000000001"/>
    <n v="132.57"/>
    <s v="101_Monday"/>
    <s v="101_Week1_Monday"/>
    <n v="1"/>
    <n v="0"/>
    <n v="122.31"/>
    <n v="201.55619999999999"/>
    <s v="Yes"/>
    <s v="NO"/>
    <s v="MTWRF"/>
    <s v="No"/>
    <s v="Yes"/>
    <s v="Y"/>
    <s v="N"/>
    <n v="0"/>
    <n v="45.316650000000003"/>
    <n v="53.0411"/>
    <n v="61.941425000000002"/>
    <n v="52.799075000000002"/>
  </r>
  <r>
    <s v="15576"/>
    <s v="73548"/>
    <s v="0"/>
    <x v="0"/>
    <x v="3"/>
    <x v="0"/>
    <s v="190"/>
    <s v="105"/>
    <s v="R"/>
    <n v="147"/>
    <s v="AUSABLE INN RESTAURANT"/>
    <s v="600 S STATE STREET, OSCODA MI 48750 US, OSCODA MI 48750 US"/>
    <n v="0.58157118813426201"/>
    <s v="-585"/>
    <s v="7"/>
    <d v="1899-12-30T12:11:17"/>
    <d v="1899-12-30T12:21:10"/>
    <n v="0"/>
    <n v="10.950000000000001"/>
    <s v="-83.329723"/>
    <s v="44.415054"/>
    <n v="0.24670693990511799"/>
    <n v="1492.6"/>
    <n v="0"/>
    <n v="0"/>
    <n v="0"/>
    <n v="0"/>
    <n v="148"/>
    <s v="105_Week1_Thursday"/>
    <n v="0"/>
    <n v="0"/>
    <n v="90.04"/>
    <n v="77.330699999999993"/>
    <n v="100.08"/>
    <s v="101_Monday"/>
    <s v="101_Week1_Monday"/>
    <n v="1"/>
    <n v="0"/>
    <n v="39.986199999999997"/>
    <n v="77.064999999999998"/>
    <s v="Yes"/>
    <s v="NO"/>
    <s v="MTWRF"/>
    <s v="Yes"/>
    <s v="Yes"/>
    <s v="Y"/>
    <s v="N"/>
    <n v="0"/>
    <n v="0"/>
    <n v="0"/>
    <n v="22.51"/>
    <n v="19.332674999999998"/>
  </r>
  <r>
    <s v="9797"/>
    <s v="73332"/>
    <s v="0"/>
    <x v="0"/>
    <x v="3"/>
    <x v="4"/>
    <s v="80"/>
    <s v="101"/>
    <s v="T"/>
    <n v="270"/>
    <s v="COUSINS GRILL"/>
    <s v="214 W MT. MARIE RD, SPRUCE MI 48762 US, SPRUCE MI 48762 US"/>
    <n v="0.85672925051898097"/>
    <s v="-656"/>
    <s v="5"/>
    <d v="1899-12-30T08:10:35"/>
    <d v="1899-12-30T08:26:08"/>
    <n v="0"/>
    <n v="14.133333333333333"/>
    <s v="-83.533343"/>
    <s v="44.756618"/>
    <n v="0.50614207950073897"/>
    <n v="1203.01"/>
    <n v="0"/>
    <n v="0"/>
    <n v="0"/>
    <n v="0"/>
    <n v="271"/>
    <s v="101_Week1_Tuesday"/>
    <n v="41.852800000000002"/>
    <n v="49.401600000000002"/>
    <n v="55.495699999999999"/>
    <n v="45.7483"/>
    <n v="26.29"/>
    <s v="101_Thursday"/>
    <s v="101_Week1_Thursday"/>
    <n v="1"/>
    <n v="0"/>
    <n v="23.335000000000001"/>
    <n v="24.496200000000002"/>
    <s v="Yes"/>
    <s v="NO"/>
    <s v="MTWRF"/>
    <s v="No"/>
    <s v="Yes"/>
    <s v="Y"/>
    <s v="Y"/>
    <n v="0"/>
    <n v="10.463200000000001"/>
    <n v="12.3504"/>
    <n v="13.873925"/>
    <n v="11.437075"/>
  </r>
  <r>
    <s v="2811"/>
    <s v="99152"/>
    <s v="4"/>
    <x v="0"/>
    <x v="3"/>
    <x v="1"/>
    <s v="90"/>
    <s v="105"/>
    <s v="R"/>
    <n v="70"/>
    <s v="ALPENA GENERAL HOSP.-OSCODA"/>
    <s v="177 N. BARLOW ROAD, LINCOLN MI 48742 US, LINCOLN MI 48742 US"/>
    <n v="10.198548320937499"/>
    <s v="-602"/>
    <s v="7"/>
    <d v="1899-12-30T09:25:29"/>
    <d v="1899-12-30T09:32:48"/>
    <n v="0"/>
    <n v="6.2633333333333336"/>
    <s v="-83.403719"/>
    <s v="44.661088"/>
    <n v="10.332112499473"/>
    <n v="9282.9599999999991"/>
    <n v="0"/>
    <n v="0"/>
    <n v="0"/>
    <n v="0"/>
    <n v="71"/>
    <s v="105_Week1_Thursday"/>
    <n v="81.564999999999998"/>
    <n v="241.70609999999999"/>
    <n v="224.13499999999999"/>
    <n v="259.4153"/>
    <n v="231.43"/>
    <s v="101_Tuesday"/>
    <s v="101_Week1_Tuesday"/>
    <n v="1"/>
    <n v="0"/>
    <n v="212.34"/>
    <n v="256.12619999999998"/>
    <s v="Yes"/>
    <s v="NO"/>
    <s v="MTWRF"/>
    <s v="Yes"/>
    <s v="Yes"/>
    <s v="Y"/>
    <s v="N"/>
    <n v="0"/>
    <n v="20.391249999999999"/>
    <n v="60.426524999999998"/>
    <n v="56.033749999999998"/>
    <n v="64.853825000000001"/>
  </r>
  <r>
    <s v="8540"/>
    <s v="99031"/>
    <s v="67"/>
    <x v="0"/>
    <x v="3"/>
    <x v="2"/>
    <s v="140"/>
    <s v="105"/>
    <s v="R"/>
    <n v="6"/>
    <s v="BLARNEY CASTLE SUBWAY"/>
    <s v="449 S. US 23, HARRISVILLE MI 48740 US, HARRISVILLE MI 48740 US"/>
    <n v="0"/>
    <s v="-626"/>
    <s v="7"/>
    <d v="1899-12-30T11:14:06"/>
    <d v="1899-12-30T11:21:50"/>
    <n v="0"/>
    <n v="4.7233333333333336"/>
    <s v="-83.304158"/>
    <s v="44.643395"/>
    <m/>
    <n v="1656.48"/>
    <n v="0"/>
    <n v="0"/>
    <n v="0"/>
    <n v="0"/>
    <n v="7"/>
    <s v="105_Week1_Thursday"/>
    <n v="37.190800000000003"/>
    <n v="24.112300000000001"/>
    <n v="21.1464"/>
    <n v="24.4846"/>
    <n v="21.81"/>
    <s v="101_Wednesday"/>
    <s v="101_Week1_Wednesday"/>
    <n v="2"/>
    <n v="0"/>
    <n v="10.255000000000001"/>
    <n v="11.1531"/>
    <s v="Yes"/>
    <s v="NO"/>
    <s v="MTWRF"/>
    <s v="Yes"/>
    <s v="Yes"/>
    <s v="Y"/>
    <s v="N"/>
    <n v="0"/>
    <n v="9.2977000000000007"/>
    <n v="6.0280750000000003"/>
    <n v="5.2866"/>
    <n v="6.1211500000000001"/>
  </r>
  <r>
    <s v="8540"/>
    <s v="99031"/>
    <s v="67"/>
    <x v="0"/>
    <x v="3"/>
    <x v="2"/>
    <s v="130"/>
    <s v="105"/>
    <s v="R"/>
    <n v="6"/>
    <s v="BLARNEY CASTLE SUBWAY"/>
    <s v="449 S. US 23, HARRISVILLE MI 48740 US, HARRISVILLE MI 48740 US"/>
    <n v="6.2572813236400302"/>
    <s v="-625"/>
    <s v="7"/>
    <d v="1899-12-30T11:06:22"/>
    <d v="1899-12-30T11:14:06"/>
    <n v="0"/>
    <n v="4.7233333333333336"/>
    <s v="-83.304158"/>
    <s v="44.643395"/>
    <n v="5.7128821105783203"/>
    <n v="1656.48"/>
    <n v="0"/>
    <n v="0"/>
    <n v="0"/>
    <n v="0"/>
    <n v="7"/>
    <s v="105_Week1_Thursday"/>
    <n v="37.190800000000003"/>
    <n v="24.112300000000001"/>
    <n v="21.1464"/>
    <n v="24.4846"/>
    <n v="21.81"/>
    <s v="101_Wednesday"/>
    <s v="101_Week1_Wednesday"/>
    <n v="2"/>
    <n v="0"/>
    <n v="10.255000000000001"/>
    <n v="11.1531"/>
    <s v="Yes"/>
    <s v="NO"/>
    <s v="MTWRF"/>
    <s v="Yes"/>
    <s v="Yes"/>
    <s v="Y"/>
    <s v="N"/>
    <n v="0"/>
    <n v="9.2977000000000007"/>
    <n v="6.0280750000000003"/>
    <n v="5.2866"/>
    <n v="6.1211500000000001"/>
  </r>
  <r>
    <s v="14715"/>
    <s v="73533"/>
    <s v="0"/>
    <x v="0"/>
    <x v="3"/>
    <x v="2"/>
    <s v="70"/>
    <s v="101"/>
    <s v="R"/>
    <n v="95"/>
    <s v="AUSABLE COLLISION"/>
    <s v="5660 F-41, OSCODA MI 48750 US, OSCODA MI 48750 US"/>
    <n v="0.70859747227288505"/>
    <s v="-619"/>
    <s v="5"/>
    <d v="1899-12-30T09:19:14"/>
    <d v="1899-12-30T09:25:52"/>
    <n v="0"/>
    <n v="5.8666666666666671"/>
    <s v="-83.346789"/>
    <s v="44.448705"/>
    <n v="0.54551040314759203"/>
    <n v="946.14"/>
    <n v="0"/>
    <n v="0"/>
    <n v="0"/>
    <n v="0"/>
    <n v="96"/>
    <s v="101_Week1_Thursday"/>
    <n v="37.44"/>
    <n v="37.44"/>
    <n v="38.647100000000002"/>
    <n v="40.436599999999999"/>
    <n v="20.74"/>
    <s v="101_Wednesday"/>
    <s v="101_Week1_Wednesday"/>
    <n v="1"/>
    <n v="0"/>
    <n v="18.72"/>
    <n v="20.545000000000002"/>
    <s v="Yes"/>
    <s v="NO"/>
    <s v="MTWRF"/>
    <s v="No"/>
    <s v="Yes"/>
    <s v="Y"/>
    <s v="N"/>
    <n v="0"/>
    <n v="9.36"/>
    <n v="9.36"/>
    <n v="9.6617750000000004"/>
    <n v="10.10915"/>
  </r>
  <r>
    <s v="8539"/>
    <s v="99031"/>
    <s v="66"/>
    <x v="0"/>
    <x v="3"/>
    <x v="2"/>
    <s v="160"/>
    <s v="105"/>
    <s v="R"/>
    <n v="5"/>
    <s v="BLARNEY CASTLE #536"/>
    <s v="449 S. US 23, HARRISVILLE MI 48740 US, HARRISVILLE MI 48740 US"/>
    <n v="0"/>
    <s v="-628"/>
    <s v="7"/>
    <d v="1899-12-30T11:36:30"/>
    <d v="1899-12-30T11:51:10"/>
    <n v="0"/>
    <n v="17.076666666666668"/>
    <s v="-83.304158"/>
    <s v="44.643395"/>
    <m/>
    <n v="5661.82"/>
    <n v="0"/>
    <n v="0"/>
    <n v="0"/>
    <n v="0"/>
    <n v="6"/>
    <s v="105_Week1_Thursday"/>
    <n v="101.6225"/>
    <n v="94.270700000000005"/>
    <n v="116.9314"/>
    <n v="104.5153"/>
    <n v="113.1"/>
    <s v="101_Wednesday"/>
    <s v="101_Week1_Wednesday"/>
    <n v="2"/>
    <n v="0"/>
    <n v="56.546250000000001"/>
    <n v="49.004350000000002"/>
    <s v="Yes"/>
    <s v="NO"/>
    <s v="MTWRF"/>
    <s v="Yes"/>
    <s v="Yes"/>
    <s v="Y"/>
    <s v="N"/>
    <n v="0"/>
    <n v="25.405625000000001"/>
    <n v="23.567675000000001"/>
    <n v="29.232849999999999"/>
    <n v="26.128824999999999"/>
  </r>
  <r>
    <s v="8539"/>
    <s v="99031"/>
    <s v="66"/>
    <x v="0"/>
    <x v="3"/>
    <x v="2"/>
    <s v="150"/>
    <s v="105"/>
    <s v="R"/>
    <n v="5"/>
    <s v="BLARNEY CASTLE #536"/>
    <s v="449 S. US 23, HARRISVILLE MI 48740 US, HARRISVILLE MI 48740 US"/>
    <n v="0"/>
    <s v="-627"/>
    <s v="7"/>
    <d v="1899-12-30T11:21:50"/>
    <d v="1899-12-30T11:36:30"/>
    <n v="0"/>
    <n v="17.076666666666668"/>
    <s v="-83.304158"/>
    <s v="44.643395"/>
    <m/>
    <n v="5661.82"/>
    <n v="0"/>
    <n v="0"/>
    <n v="0"/>
    <n v="0"/>
    <n v="6"/>
    <s v="105_Week1_Thursday"/>
    <n v="101.6225"/>
    <n v="94.270700000000005"/>
    <n v="116.9314"/>
    <n v="104.5153"/>
    <n v="113.1"/>
    <s v="101_Wednesday"/>
    <s v="101_Week1_Wednesday"/>
    <n v="2"/>
    <n v="0"/>
    <n v="56.546250000000001"/>
    <n v="49.004350000000002"/>
    <s v="Yes"/>
    <s v="NO"/>
    <s v="MTWRF"/>
    <s v="Yes"/>
    <s v="Yes"/>
    <s v="Y"/>
    <s v="N"/>
    <n v="0"/>
    <n v="25.405625000000001"/>
    <n v="23.567675000000001"/>
    <n v="29.232849999999999"/>
    <n v="26.128824999999999"/>
  </r>
  <r>
    <s v="2814"/>
    <s v="73063"/>
    <s v="4"/>
    <x v="0"/>
    <x v="3"/>
    <x v="2"/>
    <s v="60"/>
    <s v="105"/>
    <s v="R"/>
    <n v="80"/>
    <s v="ALCONA HEALTH CENTER - OSCODA"/>
    <s v="5671 N SKEEL RD, OSCODA MI 48750 US, OSCODA MI 48750 US"/>
    <n v="0"/>
    <s v="-618"/>
    <s v="7"/>
    <d v="1899-12-30T09:09:27"/>
    <d v="1899-12-30T09:18:31"/>
    <n v="0"/>
    <n v="10.48"/>
    <s v="-83.353148"/>
    <s v="44.450185"/>
    <m/>
    <n v="6556.08"/>
    <n v="0"/>
    <n v="0"/>
    <n v="0"/>
    <n v="0"/>
    <n v="81"/>
    <s v="105_Week1_Thursday"/>
    <n v="124.0133"/>
    <n v="133.96690000000001"/>
    <n v="129.995"/>
    <n v="130.0883"/>
    <n v="131.53"/>
    <s v="101_Wednesday"/>
    <s v="101_Week1_Wednesday"/>
    <n v="1"/>
    <n v="0"/>
    <n v="126.46"/>
    <n v="129.9237"/>
    <s v="Yes"/>
    <s v="YES"/>
    <s v="MTWRF"/>
    <s v="Yes"/>
    <s v="Yes"/>
    <s v="Y"/>
    <s v="N"/>
    <n v="0"/>
    <n v="31.003325"/>
    <n v="33.491725000000002"/>
    <n v="32.498750000000001"/>
    <n v="32.522075000000001"/>
  </r>
  <r>
    <s v="13577"/>
    <s v="99152"/>
    <s v="5"/>
    <x v="0"/>
    <x v="3"/>
    <x v="1"/>
    <s v="100"/>
    <s v="105"/>
    <s v="R"/>
    <n v="300"/>
    <s v="ALPENA GENERAL HOSP.-LINCOLN"/>
    <s v="177 N. BARLOW ROAD, LINCOLN MI 48742 US, LINCOLN MI 48742 US"/>
    <n v="0"/>
    <s v="-603"/>
    <s v="7"/>
    <d v="1899-12-30T09:32:48"/>
    <d v="1899-12-30T09:39:23"/>
    <n v="0"/>
    <n v="6.8366666666666669"/>
    <s v="-83.403719"/>
    <s v="44.661088"/>
    <m/>
    <n v="6069.19"/>
    <n v="0"/>
    <n v="0"/>
    <n v="0"/>
    <n v="0"/>
    <n v="301"/>
    <s v="105_Week1_Thursday"/>
    <n v="122.25579999999999"/>
    <n v="115.7561"/>
    <n v="121.5685"/>
    <n v="125.50230000000001"/>
    <n v="124.99"/>
    <s v="101_Tuesday"/>
    <s v="101_Week1_Tuesday"/>
    <n v="1"/>
    <n v="0"/>
    <n v="116.18"/>
    <n v="124.99"/>
    <s v="Yes"/>
    <s v="NO"/>
    <s v="MTWRF"/>
    <s v="Yes"/>
    <s v="Yes"/>
    <s v="Y"/>
    <s v="N"/>
    <n v="0"/>
    <n v="30.563949999999998"/>
    <n v="28.939025000000001"/>
    <n v="30.392125"/>
    <n v="31.375575000000001"/>
  </r>
  <r>
    <s v="2219"/>
    <s v="70792"/>
    <s v="0"/>
    <x v="0"/>
    <x v="3"/>
    <x v="2"/>
    <s v="180"/>
    <s v="101"/>
    <s v="R"/>
    <n v="20"/>
    <s v="City of Harrisville"/>
    <s v="200 North 5th Street P.O. Box 278, Harrisville MI P.O. Box 278, Harrisville MI 48740 US"/>
    <n v="0"/>
    <s v="-630"/>
    <s v="7"/>
    <d v="1899-12-30T12:02:25"/>
    <d v="1899-12-30T12:11:17"/>
    <n v="0"/>
    <n v="10.936666666666667"/>
    <s v="-83.2960627"/>
    <s v="44.6575658"/>
    <m/>
    <n v="2017.78"/>
    <n v="3"/>
    <n v="0.86363636363636398"/>
    <n v="1"/>
    <n v="22"/>
    <n v="21"/>
    <s v="101_Week1_Thursday"/>
    <n v="36.79"/>
    <n v="39.969200000000001"/>
    <n v="37.947099999999999"/>
    <n v="38.590000000000003"/>
    <n v="38.590000000000003"/>
    <s v="101_Wednesday"/>
    <s v="101_Week1_Wednesday"/>
    <n v="2"/>
    <n v="22"/>
    <n v="18.395"/>
    <n v="19.295000000000002"/>
    <s v="Yes"/>
    <s v="NO"/>
    <s v="MTWRF"/>
    <s v="No"/>
    <s v="Yes"/>
    <s v="Y"/>
    <s v="N"/>
    <n v="22"/>
    <n v="9.1974999999999998"/>
    <n v="9.9923000000000002"/>
    <n v="9.4867749999999997"/>
    <n v="9.6475000000000009"/>
  </r>
  <r>
    <s v="2219"/>
    <s v="70792"/>
    <s v="0"/>
    <x v="0"/>
    <x v="3"/>
    <x v="2"/>
    <s v="170"/>
    <s v="101"/>
    <s v="R"/>
    <n v="20"/>
    <s v="City of Harrisville"/>
    <s v="200 North 5th Street P.O. Box 278, Harrisville MI P.O. Box 278, Harrisville MI 48740 US"/>
    <n v="2.3816367965826002"/>
    <s v="-629"/>
    <s v="7"/>
    <d v="1899-12-30T11:53:33"/>
    <d v="1899-12-30T12:02:25"/>
    <n v="0"/>
    <n v="10.936666666666667"/>
    <s v="-83.2960627"/>
    <s v="44.6575658"/>
    <n v="1.1450385196412001"/>
    <n v="2017.78"/>
    <n v="3"/>
    <n v="0.86363636363636398"/>
    <n v="1"/>
    <n v="22"/>
    <n v="21"/>
    <s v="101_Week1_Thursday"/>
    <n v="36.79"/>
    <n v="39.969200000000001"/>
    <n v="37.947099999999999"/>
    <n v="38.590000000000003"/>
    <n v="38.590000000000003"/>
    <s v="101_Wednesday"/>
    <s v="101_Week1_Wednesday"/>
    <n v="2"/>
    <n v="22"/>
    <n v="18.395"/>
    <n v="19.295000000000002"/>
    <s v="Yes"/>
    <s v="NO"/>
    <s v="MTWRF"/>
    <s v="No"/>
    <s v="Yes"/>
    <s v="Y"/>
    <s v="N"/>
    <n v="22"/>
    <n v="9.1974999999999998"/>
    <n v="9.9923000000000002"/>
    <n v="9.4867749999999997"/>
    <n v="9.6475000000000009"/>
  </r>
  <r>
    <s v="12368"/>
    <s v="73063"/>
    <s v="6"/>
    <x v="0"/>
    <x v="3"/>
    <x v="2"/>
    <s v="50"/>
    <s v="105"/>
    <s v="R"/>
    <n v="90"/>
    <s v="ALCONA HEALTH CENTER-OSCODA"/>
    <s v="5671 N SKEEL RD, OSCODA MI 48750 US, OSCODA MI 48750 US"/>
    <n v="0.66230186275535596"/>
    <s v="-617"/>
    <s v="7"/>
    <d v="1899-12-30T09:03:47"/>
    <d v="1899-12-30T09:09:27"/>
    <n v="0"/>
    <n v="5.3533333333333335"/>
    <s v="-83.353148"/>
    <s v="44.450185"/>
    <n v="0.54873633510522801"/>
    <n v="489.32"/>
    <n v="0"/>
    <n v="0"/>
    <n v="0"/>
    <n v="0"/>
    <n v="91"/>
    <s v="105_Week1_Thursday"/>
    <n v="9.2065999999999999"/>
    <n v="9.3800000000000008"/>
    <n v="9.6757000000000009"/>
    <n v="11.563000000000001"/>
    <n v="9.84"/>
    <s v="101_Wednesday"/>
    <s v="101_Week1_Wednesday"/>
    <n v="1"/>
    <n v="0"/>
    <n v="9.3800000000000008"/>
    <n v="11.24"/>
    <s v="Yes"/>
    <s v="YES"/>
    <s v="MTWRF"/>
    <s v="Yes"/>
    <s v="Yes"/>
    <s v="Y"/>
    <s v="N"/>
    <n v="0"/>
    <n v="2.30165"/>
    <n v="2.3450000000000002"/>
    <n v="2.4189250000000002"/>
    <n v="2.8907500000000002"/>
  </r>
  <r>
    <s v="2228"/>
    <s v="70801"/>
    <s v="0"/>
    <x v="0"/>
    <x v="3"/>
    <x v="1"/>
    <s v="140"/>
    <s v="101"/>
    <s v="T"/>
    <n v="136"/>
    <s v="ALCONA COUNTY COMMISION ON AGI"/>
    <s v="207 CHURCH ST., LINCOLN MI 48742 US, LINCOLN MI 48742 US"/>
    <n v="1.39143466793004"/>
    <s v="-607"/>
    <s v="1"/>
    <d v="1899-12-30T10:13:18"/>
    <d v="1899-12-30T10:23:21"/>
    <n v="0"/>
    <n v="10.050000000000001"/>
    <s v="-83.408116"/>
    <s v="44.68328"/>
    <n v="0.31279047662338699"/>
    <n v="1814.05"/>
    <n v="0"/>
    <n v="0"/>
    <n v="0"/>
    <n v="0"/>
    <n v="137"/>
    <s v="101_Week1_Tuesday"/>
    <n v="135.0633"/>
    <n v="143.85"/>
    <n v="148.17750000000001"/>
    <n v="149.62"/>
    <n v="37.409999999999997"/>
    <s v="101_Tuesday"/>
    <s v="101_Week1_Tuesday"/>
    <n v="1"/>
    <n v="0"/>
    <n v="35.962499999999999"/>
    <n v="37.405000000000001"/>
    <s v="No"/>
    <s v="NO"/>
    <s v="MTWRF"/>
    <s v="No"/>
    <s v="No"/>
    <s v="Y"/>
    <s v="N"/>
    <m/>
    <n v="33.765825"/>
    <n v="35.962499999999999"/>
    <n v="37.044375000000002"/>
    <n v="37.405000000000001"/>
  </r>
  <r>
    <s v="1937"/>
    <s v="70486"/>
    <s v="0"/>
    <x v="0"/>
    <x v="3"/>
    <x v="1"/>
    <s v="110"/>
    <s v="101"/>
    <s v="T"/>
    <n v="185"/>
    <s v="Alcona Motors, Inc."/>
    <s v="313 S. Second Lincoln P.O. Box 130, Lincoln MI 487 P.O. Box 130, Lincoln MI 48742 US"/>
    <n v="2.7922304192980798"/>
    <s v="-604"/>
    <s v="7"/>
    <d v="1899-12-30T09:42:11"/>
    <d v="1899-12-30T09:56:46"/>
    <n v="0"/>
    <n v="12.766666666666667"/>
    <s v="-83.411045"/>
    <s v="44.681902"/>
    <n v="1.6684328209105299"/>
    <n v="11605.22"/>
    <n v="37"/>
    <n v="0.81407035175879405"/>
    <n v="11"/>
    <n v="202"/>
    <n v="186"/>
    <s v="101_Week1_Tuesday"/>
    <n v="211.39920000000001"/>
    <n v="222.2807"/>
    <n v="235.24610000000001"/>
    <n v="218.30840000000001"/>
    <n v="236.86"/>
    <s v="101_Tuesday"/>
    <s v="101_Week1_Tuesday"/>
    <n v="1"/>
    <n v="199"/>
    <n v="233.06"/>
    <n v="211.60249999999999"/>
    <s v="No"/>
    <s v="NO"/>
    <s v="MTWRF"/>
    <s v="No"/>
    <s v="No"/>
    <s v="Y"/>
    <s v="N"/>
    <m/>
    <n v="52.849800000000002"/>
    <n v="55.570174999999999"/>
    <n v="58.811525000000003"/>
    <n v="54.577100000000002"/>
  </r>
  <r>
    <s v="2232"/>
    <s v="70805"/>
    <s v="0"/>
    <x v="0"/>
    <x v="3"/>
    <x v="2"/>
    <s v="80"/>
    <s v="101"/>
    <s v="R"/>
    <n v="310"/>
    <s v="Irish Pub"/>
    <s v="4709 F-41, Oscoda MI 48750 US, Oscoda MI 48750 US"/>
    <n v="1.9488849481538999"/>
    <s v="-620"/>
    <s v="7"/>
    <d v="1899-12-30T09:27:49"/>
    <d v="1899-12-30T09:34:54"/>
    <n v="0"/>
    <n v="5.2733333333333334"/>
    <s v="-83.332569"/>
    <s v="44.4365462"/>
    <n v="1.2476146549170799"/>
    <n v="1871.79"/>
    <n v="0"/>
    <n v="0"/>
    <n v="0"/>
    <n v="0"/>
    <n v="311"/>
    <s v="101_Week1_Thursday"/>
    <n v="43.36"/>
    <n v="43.466900000000003"/>
    <n v="49.191400000000002"/>
    <n v="47.953000000000003"/>
    <n v="49.89"/>
    <s v="101_Wednesday"/>
    <s v="101_Week1_Wednesday"/>
    <n v="1"/>
    <n v="0"/>
    <n v="49.63"/>
    <n v="47.935000000000002"/>
    <s v="Yes"/>
    <s v="NO"/>
    <s v="MTWRF"/>
    <s v="No"/>
    <s v="Yes"/>
    <s v="Y"/>
    <s v="N"/>
    <n v="0"/>
    <n v="10.84"/>
    <n v="10.866725000000001"/>
    <n v="12.29785"/>
    <n v="11.988250000000001"/>
  </r>
  <r>
    <s v="12227"/>
    <s v="73457"/>
    <s v="0"/>
    <x v="0"/>
    <x v="3"/>
    <x v="1"/>
    <s v="150"/>
    <s v="101"/>
    <s v="T"/>
    <n v="137"/>
    <s v="JACKS GARAGE"/>
    <s v="324 E HAWLEY, LINCOLN MI 48742 US, LINCOLN MI 48742 US"/>
    <n v="0.66353485943841395"/>
    <s v="-608"/>
    <s v="7"/>
    <d v="1899-12-30T10:24:01"/>
    <d v="1899-12-30T10:36:31"/>
    <n v="0"/>
    <n v="11.991666666666667"/>
    <s v="-83.407024"/>
    <s v="44.6825785"/>
    <n v="0.10703894211124"/>
    <n v="1920.38"/>
    <n v="13"/>
    <n v="0.72916666666666696"/>
    <n v="3"/>
    <n v="49"/>
    <n v="138"/>
    <s v="101_Week1_Tuesday"/>
    <n v="38.08"/>
    <n v="35.83"/>
    <n v="37.491500000000002"/>
    <n v="37.442300000000003"/>
    <n v="40.520000000000003"/>
    <s v="101_Tuesday"/>
    <s v="101_Week1_Tuesday"/>
    <n v="1"/>
    <n v="48"/>
    <n v="35.83"/>
    <n v="37.7575"/>
    <s v="No"/>
    <s v="NO"/>
    <s v="MTWRF"/>
    <s v="No"/>
    <s v="No"/>
    <s v="Y"/>
    <s v="N"/>
    <m/>
    <n v="9.52"/>
    <n v="8.9574999999999996"/>
    <n v="9.3728750000000005"/>
    <n v="9.3605750000000008"/>
  </r>
  <r>
    <s v="2804"/>
    <s v="71411"/>
    <s v="0"/>
    <x v="0"/>
    <x v="3"/>
    <x v="2"/>
    <s v="260"/>
    <s v="105"/>
    <s v="R"/>
    <n v="10"/>
    <s v="Jamieson Nursing Home"/>
    <s v="790 U.S. 23 South P.O. Box 369, Harrisville MI 487 P.O. Box 369, Harrisville MI 48740 US"/>
    <n v="4.7278998503393801"/>
    <s v="-638"/>
    <s v="7"/>
    <d v="1899-12-30T13:34:06"/>
    <d v="1899-12-30T13:54:07"/>
    <n v="0"/>
    <n v="19.836666666666666"/>
    <s v="-83.311008"/>
    <s v="44.634412"/>
    <n v="2.1426105873532402"/>
    <n v="15246.69"/>
    <n v="0"/>
    <n v="0"/>
    <n v="0"/>
    <n v="0"/>
    <n v="11"/>
    <s v="105_Week1_Thursday"/>
    <n v="295.58"/>
    <n v="276.89690000000002"/>
    <n v="313.17140000000001"/>
    <n v="336.4384"/>
    <n v="327.48"/>
    <s v="101_Wednesday"/>
    <s v="101_Week1_Wednesday"/>
    <n v="1"/>
    <n v="0"/>
    <n v="340.1712"/>
    <n v="365.23869999999999"/>
    <s v="Yes"/>
    <s v="NO"/>
    <s v="MTWRF"/>
    <s v="Yes"/>
    <s v="Yes"/>
    <s v="Y"/>
    <s v="N"/>
    <n v="0"/>
    <n v="73.894999999999996"/>
    <n v="69.224225000000004"/>
    <n v="78.292850000000001"/>
    <n v="84.1096"/>
  </r>
  <r>
    <s v="14258"/>
    <s v="73509"/>
    <s v="1"/>
    <x v="0"/>
    <x v="3"/>
    <x v="0"/>
    <s v="80"/>
    <s v="105"/>
    <s v="R"/>
    <n v="95"/>
    <s v="GARY OIL BASE GARAGE"/>
    <s v="5123 N. US-23, OSCODA MI 48750 US, OSCODA MI 48750 US"/>
    <n v="0"/>
    <s v="-574"/>
    <s v="7"/>
    <d v="1899-12-30T10:03:13"/>
    <d v="1899-12-30T10:14:11"/>
    <n v="0"/>
    <n v="11.836666666666668"/>
    <s v="-83.3305433"/>
    <s v="44.4286883"/>
    <m/>
    <n v="4673.88"/>
    <n v="24"/>
    <n v="0.73333333333333395"/>
    <n v="5"/>
    <n v="91"/>
    <n v="96"/>
    <s v="105_Week1_Thursday"/>
    <n v="91.92"/>
    <n v="92.612300000000005"/>
    <n v="90.122799999999998"/>
    <n v="72.988399999999999"/>
    <n v="93.28"/>
    <s v="101_Monday"/>
    <s v="101_Week1_Monday"/>
    <n v="1"/>
    <n v="90"/>
    <n v="91.92"/>
    <n v="73.064999999999998"/>
    <s v="Yes"/>
    <s v="YES"/>
    <s v="MTWRF"/>
    <s v="Yes"/>
    <s v="Yes"/>
    <s v="Y"/>
    <s v="N"/>
    <n v="90"/>
    <n v="22.98"/>
    <n v="23.153075000000001"/>
    <n v="22.5307"/>
    <n v="18.2471"/>
  </r>
  <r>
    <s v="2021"/>
    <s v="99046"/>
    <s v="10"/>
    <x v="0"/>
    <x v="3"/>
    <x v="2"/>
    <s v="190"/>
    <s v="101"/>
    <s v="R"/>
    <n v="70"/>
    <s v="HARRISVILLE SHELL OIL"/>
    <s v="217 S STATE, HARRISVILLE MI 48740 US, HARRISVILLE MI 48740 US"/>
    <n v="1.3216811243648301"/>
    <s v="-631"/>
    <s v="6"/>
    <d v="1899-12-30T12:12:37"/>
    <d v="1899-12-30T12:20:32"/>
    <n v="0"/>
    <n v="8.82"/>
    <s v="-83.29677"/>
    <s v="44.654293"/>
    <n v="0.30415354880323398"/>
    <n v="1971.82"/>
    <n v="0"/>
    <n v="0"/>
    <n v="0"/>
    <n v="0"/>
    <n v="71"/>
    <s v="101_Week1_Thursday"/>
    <n v="41.96"/>
    <n v="52.184399999999997"/>
    <n v="68.514200000000002"/>
    <n v="49.064500000000002"/>
    <n v="36.659999999999997"/>
    <s v="101_Wednesday"/>
    <s v="101_Week1_Wednesday"/>
    <n v="1"/>
    <n v="0"/>
    <n v="33.82"/>
    <n v="44.524999999999999"/>
    <s v="Yes"/>
    <s v="NO"/>
    <s v="MTWRF"/>
    <s v="No"/>
    <s v="Yes"/>
    <s v="Y"/>
    <s v="N"/>
    <n v="0"/>
    <n v="10.49"/>
    <n v="13.046099999999999"/>
    <n v="17.128550000000001"/>
    <n v="12.266125000000001"/>
  </r>
  <r>
    <s v="15759"/>
    <s v="73559"/>
    <s v="0"/>
    <x v="0"/>
    <x v="3"/>
    <x v="0"/>
    <s v="180"/>
    <s v="101"/>
    <s v="R"/>
    <n v="309"/>
    <s v="HOPE SHORES ALLIANCE"/>
    <s v="837 S. STATE, OSCODA MI 48750 US"/>
    <n v="0.31551651819614801"/>
    <s v="-584"/>
    <s v="5"/>
    <d v="1899-12-30T12:06:57"/>
    <d v="1899-12-30T12:10:42"/>
    <n v="0"/>
    <n v="8.1833333333333336"/>
    <s v="-83.32644"/>
    <s v="44.412777"/>
    <n v="0.14480184668742199"/>
    <n v="287.33999999999997"/>
    <m/>
    <n v="0"/>
    <n v="0"/>
    <n v="0"/>
    <n v="310"/>
    <s v="101_Week1_Thursday"/>
    <n v="0"/>
    <n v="0"/>
    <n v="0"/>
    <n v="47.89"/>
    <n v="23.945"/>
    <s v="101_Monday"/>
    <s v="101_Week1_Monday"/>
    <n v="1"/>
    <m/>
    <n v="0"/>
    <n v="11.9725"/>
    <s v="Yes"/>
    <s v=""/>
    <s v="MTWRF"/>
    <s v="No"/>
    <s v="Yes"/>
    <s v="Y"/>
    <s v="N"/>
    <m/>
    <n v="0"/>
    <n v="0"/>
    <n v="0"/>
    <n v="11.9725"/>
  </r>
  <r>
    <s v="2173"/>
    <s v="70740"/>
    <s v="0"/>
    <x v="0"/>
    <x v="3"/>
    <x v="3"/>
    <s v="190"/>
    <s v="101"/>
    <s v="W"/>
    <n v="322"/>
    <s v="Joe's Bar"/>
    <s v="1300 Ford Ave., Alpena MI 49707 US, Alpena MI 49707 US"/>
    <n v="3.1164624780047898"/>
    <s v="-688"/>
    <s v="7"/>
    <d v="1899-12-30T12:16:57"/>
    <d v="1899-12-30T12:23:25"/>
    <n v="0"/>
    <n v="6.1000000000000005"/>
    <s v="-83.417866"/>
    <s v="45.06883"/>
    <n v="0.926532227003529"/>
    <n v="3299.62"/>
    <n v="0"/>
    <n v="0"/>
    <n v="0"/>
    <n v="0"/>
    <n v="323"/>
    <s v="101_Week1_Wednesday"/>
    <n v="75.205500000000001"/>
    <n v="78.6815"/>
    <n v="83.485299999999995"/>
    <n v="82.621499999999997"/>
    <n v="87.93"/>
    <s v="101_Friday"/>
    <s v="101_Week1_Friday"/>
    <n v="1"/>
    <n v="0"/>
    <n v="85.28"/>
    <n v="82.952500000000001"/>
    <s v="Yes"/>
    <s v="NO"/>
    <s v="MTWRF"/>
    <s v="No"/>
    <s v="Yes"/>
    <s v="Y"/>
    <s v="Y"/>
    <n v="0"/>
    <n v="18.801375"/>
    <n v="19.670375"/>
    <n v="20.871324999999999"/>
    <n v="20.655374999999999"/>
  </r>
  <r>
    <s v="2966"/>
    <s v="73162"/>
    <s v="0"/>
    <x v="0"/>
    <x v="3"/>
    <x v="3"/>
    <s v="20"/>
    <s v="101"/>
    <s v="F"/>
    <n v="20"/>
    <s v="LAFARGE MIDWEST INC OFFICE"/>
    <s v="1435 FORD AVE, ALPENA MI 49707 US, ALPENA MI 49707 US"/>
    <n v="0.97589865353185701"/>
    <s v="-671"/>
    <s v="7"/>
    <d v="1899-12-30T06:06:37"/>
    <d v="1899-12-30T08:49:10"/>
    <n v="0"/>
    <n v="169.52333333333334"/>
    <s v="-83.409056"/>
    <s v="45.0707383"/>
    <n v="0.414964024554073"/>
    <n v="24846.29"/>
    <n v="0"/>
    <n v="0"/>
    <n v="0"/>
    <n v="0"/>
    <n v="21"/>
    <s v="101_Week1_Friday"/>
    <n v="377.64920000000001"/>
    <n v="700.43349999999998"/>
    <n v="395.88690000000003"/>
    <n v="404.61"/>
    <n v="428.89"/>
    <s v="101_Friday"/>
    <s v="101_Week1_Friday"/>
    <n v="1"/>
    <n v="0"/>
    <n v="987.05250000000001"/>
    <n v="404.61"/>
    <s v="No"/>
    <s v="NO"/>
    <s v="MTWRF"/>
    <s v="No"/>
    <s v="No"/>
    <s v="Y"/>
    <s v="N"/>
    <m/>
    <n v="94.412300000000002"/>
    <n v="175.108375"/>
    <n v="98.971725000000006"/>
    <n v="101.1525"/>
  </r>
  <r>
    <s v="1967"/>
    <s v="70518"/>
    <s v="0"/>
    <x v="0"/>
    <x v="3"/>
    <x v="0"/>
    <s v="10"/>
    <s v="101"/>
    <s v="M"/>
    <n v="0"/>
    <s v="Alpena County Road"/>
    <s v="1400 N. BAGLEY STREET, ALPENA MI 49707 US, ALPENA MI 49707 US"/>
    <n v="7.46437667997448"/>
    <s v="-567"/>
    <s v="7"/>
    <d v="1899-12-30T06:07:27"/>
    <d v="1899-12-30T06:32:36"/>
    <n v="0"/>
    <n v="20.704166666666666"/>
    <s v="-83.4732837"/>
    <s v="45.0661747"/>
    <n v="3.5662229060520101"/>
    <n v="12200.16"/>
    <n v="2"/>
    <n v="0.98581560283687897"/>
    <n v="25"/>
    <n v="152"/>
    <n v="1"/>
    <s v="101_Week1_Monday"/>
    <n v="224.55709999999999"/>
    <n v="232.54920000000001"/>
    <n v="240.01609999999999"/>
    <n v="237.76689999999999"/>
    <n v="238.52"/>
    <s v="101_Monday"/>
    <s v="101_Week1_Monday"/>
    <n v="1"/>
    <n v="141"/>
    <n v="238.6712"/>
    <n v="243.41249999999999"/>
    <s v="No"/>
    <s v="NO"/>
    <s v="MTWRF"/>
    <s v="No"/>
    <s v="No"/>
    <s v="Y"/>
    <s v="N"/>
    <m/>
    <n v="56.139274999999998"/>
    <n v="58.137300000000003"/>
    <n v="60.004024999999999"/>
    <n v="59.441724999999998"/>
  </r>
  <r>
    <s v="1952"/>
    <s v="70502"/>
    <s v="0"/>
    <x v="0"/>
    <x v="3"/>
    <x v="3"/>
    <s v="160"/>
    <s v="101"/>
    <s v="W"/>
    <n v="310"/>
    <s v="Latitudes"/>
    <s v="307 W. Chisholm St., Alpena MI 49707 US, Alpena MI 49707 US"/>
    <n v="0.249357506602678"/>
    <s v="-685"/>
    <s v="7"/>
    <d v="1899-12-30T11:50:34"/>
    <d v="1899-12-30T11:58:08"/>
    <n v="0"/>
    <n v="8.2583333333333329"/>
    <s v="-83.435797"/>
    <s v="45.06455"/>
    <n v="0.10328276257197"/>
    <n v="2369.29"/>
    <n v="0"/>
    <n v="0"/>
    <n v="0"/>
    <n v="0"/>
    <n v="311"/>
    <s v="101_Week1_Wednesday"/>
    <n v="48.356999999999999"/>
    <n v="55.470700000000001"/>
    <n v="59.975299999999997"/>
    <n v="61.857599999999998"/>
    <n v="64.95"/>
    <s v="101_Friday"/>
    <s v="101_Week1_Friday"/>
    <n v="1"/>
    <n v="0"/>
    <n v="58.945"/>
    <n v="61.274999999999999"/>
    <s v="Yes"/>
    <s v="NO"/>
    <s v="MTWRF"/>
    <s v="No"/>
    <s v="Yes"/>
    <s v="Y"/>
    <s v="Y"/>
    <n v="0"/>
    <n v="12.08925"/>
    <n v="13.867675"/>
    <n v="14.993824999999999"/>
    <n v="15.464399999999999"/>
  </r>
  <r>
    <s v="2585"/>
    <s v="71181"/>
    <s v="0"/>
    <x v="0"/>
    <x v="3"/>
    <x v="1"/>
    <s v="120"/>
    <s v="101"/>
    <s v="T"/>
    <n v="170"/>
    <s v="Lincoln Outdoor Center"/>
    <s v="300 S SECOND ST, LINCOLN MI 48742 US, LINCOLN MI 48742 US"/>
    <n v="0.60300812176728902"/>
    <s v="-605"/>
    <s v="7"/>
    <d v="1899-12-30T09:57:22"/>
    <d v="1899-12-30T10:05:27"/>
    <n v="0"/>
    <n v="11.55"/>
    <s v="-83.412004"/>
    <s v="44.682569"/>
    <n v="0.11952167413609401"/>
    <n v="2078.88"/>
    <n v="4"/>
    <n v="0.71428571428571397"/>
    <n v="1"/>
    <n v="17"/>
    <n v="171"/>
    <s v="101_Week1_Tuesday"/>
    <n v="35"/>
    <n v="33.944000000000003"/>
    <n v="46.8461"/>
    <n v="43.778399999999998"/>
    <n v="47.68"/>
    <s v="101_Tuesday"/>
    <s v="101_Week1_Tuesday"/>
    <n v="1"/>
    <n v="14"/>
    <n v="45.09"/>
    <n v="42.924999999999997"/>
    <s v="No"/>
    <s v="NO"/>
    <s v="MTWRF"/>
    <s v="No"/>
    <s v="No"/>
    <s v="Y"/>
    <s v="N"/>
    <m/>
    <n v="8.75"/>
    <n v="8.4860000000000007"/>
    <n v="11.711525"/>
    <n v="10.944599999999999"/>
  </r>
  <r>
    <s v="2627"/>
    <s v="71224"/>
    <s v="0"/>
    <x v="0"/>
    <x v="3"/>
    <x v="0"/>
    <s v="30"/>
    <s v="105"/>
    <s v="R"/>
    <n v="180"/>
    <s v="Vista Lanes"/>
    <s v="5214 N. US-23 P.O. Box 481, Oscoda MI 48750 US P.O. Box 481, Oscoda MI 48750 US"/>
    <n v="62.4299517832969"/>
    <s v="-569"/>
    <s v="7"/>
    <d v="1899-12-30T09:18:52"/>
    <d v="1899-12-30T09:29:02"/>
    <n v="0"/>
    <n v="11.936666666666667"/>
    <s v="-83.329344"/>
    <s v="44.430907"/>
    <n v="54.116409935004803"/>
    <n v="3470.12"/>
    <n v="0"/>
    <n v="0"/>
    <n v="0"/>
    <n v="0"/>
    <n v="181"/>
    <s v="105_Week1_Thursday"/>
    <n v="89.933700000000002"/>
    <n v="97.848399999999998"/>
    <n v="66.277100000000004"/>
    <n v="101.1484"/>
    <n v="75.739999999999995"/>
    <s v="101_Monday"/>
    <s v="101_Week1_Monday"/>
    <n v="1"/>
    <n v="0"/>
    <n v="61.323700000000002"/>
    <n v="105.7037"/>
    <s v="Yes"/>
    <s v="NO"/>
    <s v="MTRF"/>
    <s v="Yes"/>
    <s v="Yes"/>
    <s v="Y"/>
    <s v="N"/>
    <n v="0"/>
    <n v="22.483425"/>
    <n v="24.4621"/>
    <n v="16.569275000000001"/>
    <n v="25.287099999999999"/>
  </r>
  <r>
    <s v="2627"/>
    <s v="71224"/>
    <s v="0"/>
    <x v="1"/>
    <x v="3"/>
    <x v="0"/>
    <s v="10"/>
    <s v="105"/>
    <s v="R"/>
    <n v="180"/>
    <s v="Vista Lanes"/>
    <s v="5214 N. US-23 P.O. Box 481, Oscoda MI 48750 US P.O. Box 481, Oscoda MI 48750 US"/>
    <n v="58.757558350786802"/>
    <s v="-691"/>
    <s v="7"/>
    <d v="1899-12-30T06:58:45"/>
    <d v="1899-12-30T07:08:55"/>
    <n v="0"/>
    <n v="11.936666666666667"/>
    <s v="-83.329344"/>
    <s v="44.430907"/>
    <n v="49.080221781062299"/>
    <n v="3470.12"/>
    <n v="0"/>
    <n v="0"/>
    <n v="0"/>
    <n v="0"/>
    <n v="181"/>
    <s v="105_Week2_Thursday"/>
    <n v="89.933700000000002"/>
    <n v="97.848399999999998"/>
    <n v="66.277100000000004"/>
    <n v="101.1484"/>
    <n v="75.739999999999995"/>
    <s v="101_Monday"/>
    <s v="101_Week2_Monday"/>
    <n v="1"/>
    <n v="0"/>
    <n v="61.323700000000002"/>
    <n v="105.7037"/>
    <s v="Yes"/>
    <s v="NO"/>
    <s v="MTRF"/>
    <s v="Yes"/>
    <s v="Yes"/>
    <s v="Y"/>
    <s v="N"/>
    <n v="0"/>
    <n v="22.483425"/>
    <n v="24.4621"/>
    <n v="16.569275000000001"/>
    <n v="25.287099999999999"/>
  </r>
  <r>
    <s v="2071"/>
    <s v="70629"/>
    <s v="0"/>
    <x v="0"/>
    <x v="3"/>
    <x v="4"/>
    <s v="170"/>
    <s v="101"/>
    <s v="F"/>
    <n v="230"/>
    <s v="K &amp; I Partnership"/>
    <s v="421 S. Ripley Blvd, Alpena MI 49707 US, Alpena MI 49707 US"/>
    <n v="0.35390436057917901"/>
    <s v="-665"/>
    <s v="5"/>
    <d v="1899-12-30T10:42:42"/>
    <d v="1899-12-30T10:48:11"/>
    <n v="0"/>
    <n v="6.1166666666666671"/>
    <s v="-83.451781"/>
    <s v="45.04828"/>
    <n v="7.2338714135870993E-2"/>
    <n v="1347.56"/>
    <n v="0"/>
    <n v="0"/>
    <n v="0"/>
    <n v="0"/>
    <n v="231"/>
    <s v="101_Week1_Friday"/>
    <n v="51.28"/>
    <n v="51.28"/>
    <n v="52.64"/>
    <n v="53.32"/>
    <n v="28.26"/>
    <s v="101_Thursday"/>
    <s v="101_Week1_Thursday"/>
    <n v="1"/>
    <n v="0"/>
    <n v="25.64"/>
    <n v="26.66"/>
    <s v="Yes"/>
    <s v="NO"/>
    <s v="MTWRF"/>
    <s v="No"/>
    <s v="Yes"/>
    <s v="Y"/>
    <s v="N"/>
    <n v="0"/>
    <n v="12.82"/>
    <n v="12.82"/>
    <n v="13.16"/>
    <n v="13.33"/>
  </r>
  <r>
    <s v="2628"/>
    <s v="71225"/>
    <s v="0"/>
    <x v="0"/>
    <x v="3"/>
    <x v="0"/>
    <s v="40"/>
    <s v="101"/>
    <s v="R"/>
    <n v="140"/>
    <s v="Block &amp; Bottle"/>
    <s v="5155 US-23 North P.O. Box 243, Oscoda MI 48750 US P.O. Box 243, Oscoda MI 48750 US"/>
    <n v="7.30441698046604E-2"/>
    <s v="-570"/>
    <s v="5"/>
    <d v="1899-12-30T09:29:07"/>
    <d v="1899-12-30T09:34:21"/>
    <n v="0"/>
    <n v="5.2333333333333334"/>
    <s v="-83.330653"/>
    <s v="44.430515"/>
    <n v="2.76543291035222E-2"/>
    <n v="945.53"/>
    <n v="0"/>
    <n v="0"/>
    <n v="0"/>
    <n v="0"/>
    <n v="141"/>
    <s v="101_Week1_Thursday"/>
    <n v="35.79"/>
    <n v="35.79"/>
    <n v="36.804200000000002"/>
    <n v="39.32"/>
    <n v="18.61"/>
    <s v="101_Monday"/>
    <s v="101_Week1_Monday"/>
    <n v="1"/>
    <n v="0"/>
    <n v="17.895"/>
    <n v="15.272500000000001"/>
    <s v="Yes"/>
    <s v="NO"/>
    <s v="MTWRF"/>
    <s v="No"/>
    <s v="Yes"/>
    <s v="Y"/>
    <s v="N"/>
    <n v="0"/>
    <n v="8.9474999999999998"/>
    <n v="8.9474999999999998"/>
    <n v="9.2010500000000004"/>
    <n v="9.83"/>
  </r>
  <r>
    <s v="1885"/>
    <s v="70106"/>
    <s v="0"/>
    <x v="0"/>
    <x v="3"/>
    <x v="4"/>
    <s v="180"/>
    <s v="101"/>
    <s v="W"/>
    <n v="170"/>
    <s v="KENTUCKY FRIED CHICKEN"/>
    <s v="1130 STATE ST, ALPENA MI 49707 US, ALPENA MI 49707 US"/>
    <n v="1.0495266121539499"/>
    <s v="-666"/>
    <s v="7"/>
    <d v="1899-12-30T10:49:14"/>
    <d v="1899-12-30T10:53:34"/>
    <n v="0"/>
    <n v="7.2083333333333339"/>
    <s v="-83.446096"/>
    <s v="45.048542"/>
    <n v="0.34484392678489401"/>
    <n v="4209.05"/>
    <n v="0"/>
    <n v="0"/>
    <n v="0"/>
    <n v="0"/>
    <n v="171"/>
    <s v="101_Week1_Wednesday"/>
    <n v="78.027600000000007"/>
    <n v="83.970699999999994"/>
    <n v="82.154600000000002"/>
    <n v="86.195300000000003"/>
    <n v="84.6"/>
    <s v="101_Thursday"/>
    <s v="101_Week1_Thursday"/>
    <n v="1"/>
    <n v="0"/>
    <n v="80.545000000000002"/>
    <n v="88.722499999999997"/>
    <s v="Yes"/>
    <s v="NO"/>
    <s v="MTWRF"/>
    <s v="No"/>
    <s v="Yes"/>
    <s v="Y"/>
    <s v="Y"/>
    <n v="0"/>
    <n v="19.506900000000002"/>
    <n v="20.992674999999998"/>
    <n v="20.538650000000001"/>
    <n v="21.548825000000001"/>
  </r>
  <r>
    <s v="2593"/>
    <s v="71190"/>
    <s v="0"/>
    <x v="0"/>
    <x v="3"/>
    <x v="1"/>
    <s v="160"/>
    <s v="105"/>
    <s v="R"/>
    <n v="350"/>
    <s v="Kris Mart"/>
    <s v="863 N. Barlow Rd., Lincoln MI 48742 US, Lincoln MI 48742 US"/>
    <n v="1.3059586889785399"/>
    <s v="-609"/>
    <s v="7"/>
    <d v="1899-12-30T10:37:49"/>
    <d v="1899-12-30T10:52:03"/>
    <n v="0"/>
    <n v="11.69"/>
    <s v="-83.404028"/>
    <s v="44.681067"/>
    <n v="0.26406981427613302"/>
    <n v="5234.6899999999996"/>
    <n v="0"/>
    <n v="0"/>
    <n v="0"/>
    <n v="0"/>
    <n v="351"/>
    <s v="105_Week1_Thursday"/>
    <n v="94.62"/>
    <n v="91.2971"/>
    <n v="109.0878"/>
    <n v="105.7146"/>
    <n v="117.2"/>
    <s v="101_Tuesday"/>
    <s v="101_Week1_Tuesday"/>
    <n v="1"/>
    <n v="0"/>
    <n v="104.17"/>
    <n v="103.6662"/>
    <s v="Yes"/>
    <s v="NO"/>
    <s v="MTWRF"/>
    <s v="Yes"/>
    <s v="Yes"/>
    <s v="Y"/>
    <s v="N"/>
    <n v="0"/>
    <n v="23.655000000000001"/>
    <n v="22.824275"/>
    <n v="27.27195"/>
    <n v="26.428650000000001"/>
  </r>
  <r>
    <s v="14179"/>
    <s v="73509"/>
    <s v="0"/>
    <x v="0"/>
    <x v="3"/>
    <x v="0"/>
    <s v="70"/>
    <s v="105"/>
    <s v="R"/>
    <n v="170"/>
    <s v="GARY OIL"/>
    <s v="5123 N. US-23, OSCODA MI 48750 US, OSCODA MI 48750 US"/>
    <n v="0.20500218553743799"/>
    <s v="-573"/>
    <s v="7"/>
    <d v="1899-12-30T09:55:50"/>
    <d v="1899-12-30T10:03:13"/>
    <n v="0"/>
    <n v="7.4033333333333333"/>
    <s v="-83.3305433"/>
    <s v="44.4286883"/>
    <n v="0.108238385814311"/>
    <n v="2481.94"/>
    <n v="4"/>
    <n v="0.81818181818181801"/>
    <n v="1"/>
    <n v="22"/>
    <n v="171"/>
    <s v="105_Week1_Thursday"/>
    <n v="47.65"/>
    <n v="41.083799999999997"/>
    <n v="41.458500000000001"/>
    <n v="52.859200000000001"/>
    <n v="44.87"/>
    <s v="101_Monday"/>
    <s v="101_Week1_Monday"/>
    <n v="1"/>
    <n v="22"/>
    <n v="39.89"/>
    <n v="54.02"/>
    <s v="Yes"/>
    <s v="NO"/>
    <s v="MTWRF"/>
    <s v="Yes"/>
    <s v="Yes"/>
    <s v="Y"/>
    <s v="N"/>
    <n v="22"/>
    <n v="11.9125"/>
    <n v="10.270949999999999"/>
    <n v="10.364625"/>
    <n v="13.2148"/>
  </r>
  <r>
    <s v="9154"/>
    <s v="70489"/>
    <s v="1"/>
    <x v="0"/>
    <x v="3"/>
    <x v="2"/>
    <s v="10"/>
    <s v="101"/>
    <s v="W"/>
    <n v="1"/>
    <s v="Decorative Panels Internationa"/>
    <s v="416 Ford Ave., Alpena MI 49707 US, Alpena MI 49707 US"/>
    <n v="1.75738529624177"/>
    <s v="-613"/>
    <s v="7"/>
    <d v="1899-12-30T06:01:45"/>
    <d v="1899-12-30T06:01:57"/>
    <n v="0"/>
    <n v="0.2"/>
    <s v="-83.426479"/>
    <s v="45.064027"/>
    <n v="0.71915176374442602"/>
    <n v="20270.13"/>
    <n v="109"/>
    <n v="0.84110787172011603"/>
    <n v="37"/>
    <n v="701"/>
    <n v="2"/>
    <s v="101_Week1_Wednesday"/>
    <n v="381.83530000000002"/>
    <n v="362.60849999999999"/>
    <n v="404.99919999999997"/>
    <n v="389.48570000000001"/>
    <n v="427.28"/>
    <s v="101_Wednesday"/>
    <s v="101_Week1_Wednesday"/>
    <n v="1"/>
    <n v="686"/>
    <n v="392.83870000000002"/>
    <n v="431.13119999999998"/>
    <s v="No"/>
    <s v="NO"/>
    <s v="W"/>
    <s v="No"/>
    <s v="No"/>
    <s v="Y"/>
    <s v="N"/>
    <m/>
    <n v="95.458825000000004"/>
    <n v="90.652124999999998"/>
    <n v="101.24979999999999"/>
    <n v="97.371425000000002"/>
  </r>
  <r>
    <s v="13645"/>
    <s v="99103"/>
    <s v="45"/>
    <x v="0"/>
    <x v="3"/>
    <x v="0"/>
    <s v="90"/>
    <s v="101"/>
    <s v="R"/>
    <n v="134"/>
    <s v="ADMIRAL #5774"/>
    <s v="405 N. STATE ST, OSCODA MI 48750-1742 US, OSCODA MI 48750-1742 US"/>
    <n v="0.70687095384519705"/>
    <s v="-575"/>
    <s v="7"/>
    <d v="1899-12-30T10:14:54"/>
    <d v="1899-12-30T10:19:15"/>
    <n v="0"/>
    <n v="4.2666666666666666"/>
    <s v="-83.330541"/>
    <s v="44.423715"/>
    <n v="0.34555684771185002"/>
    <n v="780"/>
    <n v="0"/>
    <n v="0"/>
    <n v="0"/>
    <n v="0"/>
    <n v="135"/>
    <s v="101_Week1_Thursday"/>
    <n v="15"/>
    <n v="15"/>
    <n v="15"/>
    <n v="16.538399999999999"/>
    <n v="15.9"/>
    <s v="101_Monday"/>
    <s v="101_Week1_Monday"/>
    <n v="1"/>
    <n v="0"/>
    <n v="15"/>
    <n v="16.875"/>
    <s v="Yes"/>
    <s v="NO"/>
    <s v="MTWRF"/>
    <s v="No"/>
    <s v="Yes"/>
    <s v="Y"/>
    <s v="N"/>
    <n v="0"/>
    <n v="3.75"/>
    <n v="3.75"/>
    <n v="3.75"/>
    <n v="4.1345999999999998"/>
  </r>
  <r>
    <s v="10326"/>
    <s v="70489"/>
    <s v="3"/>
    <x v="0"/>
    <x v="3"/>
    <x v="2"/>
    <s v="20"/>
    <s v="101"/>
    <s v="W"/>
    <n v="1"/>
    <s v="Decorative Panels Internationa"/>
    <s v="416 Ford Ave., Alpena MI 49707 US, Alpena MI 49707 US"/>
    <n v="0"/>
    <s v="-614"/>
    <s v="7"/>
    <d v="1899-12-30T06:01:57"/>
    <d v="1899-12-30T06:33:30"/>
    <n v="0"/>
    <n v="15.866666666666667"/>
    <s v="-83.426479"/>
    <s v="45.064027"/>
    <m/>
    <n v="10977.31"/>
    <n v="22"/>
    <n v="0.85714285714285698"/>
    <n v="7"/>
    <n v="156"/>
    <n v="2"/>
    <s v="101_Week1_Wednesday"/>
    <n v="237.75069999999999"/>
    <n v="218.65610000000001"/>
    <n v="169.89"/>
    <n v="176.08"/>
    <n v="184.53"/>
    <s v="101_Wednesday"/>
    <s v="101_Week1_Wednesday"/>
    <n v="1"/>
    <n v="154"/>
    <n v="183.51499999999999"/>
    <n v="176.08"/>
    <s v="No"/>
    <s v="NO"/>
    <s v="W"/>
    <s v="No"/>
    <s v="No"/>
    <s v="Y"/>
    <s v="N"/>
    <m/>
    <n v="59.437674999999999"/>
    <n v="54.664025000000002"/>
    <n v="42.472499999999997"/>
    <n v="44.02"/>
  </r>
  <r>
    <s v="13277"/>
    <s v="70622"/>
    <s v="2"/>
    <x v="0"/>
    <x v="3"/>
    <x v="0"/>
    <s v="100"/>
    <s v="105"/>
    <s v="R"/>
    <n v="150"/>
    <s v="WOLVERINE STATE CREDIT UNION"/>
    <s v="201 N. STATE AVE., OSCODA MI 48750 US, OSCODA MI 48750 US"/>
    <n v="0.49366823625678102"/>
    <s v="-576"/>
    <s v="5"/>
    <d v="1899-12-30T10:19:45"/>
    <d v="1899-12-30T10:29:51"/>
    <n v="0"/>
    <n v="8.6166666666666671"/>
    <s v="-83.330539"/>
    <s v="44.421708"/>
    <n v="0.165242593985655"/>
    <n v="1945.17"/>
    <n v="0"/>
    <n v="0"/>
    <n v="0"/>
    <n v="0"/>
    <n v="151"/>
    <s v="105_Week1_Thursday"/>
    <n v="73.02"/>
    <n v="74.47"/>
    <n v="76.862799999999993"/>
    <n v="77.819999999999993"/>
    <n v="41.25"/>
    <s v="101_Monday"/>
    <s v="101_Week1_Monday"/>
    <n v="1"/>
    <n v="0"/>
    <n v="37.234999999999999"/>
    <n v="38.909999999999997"/>
    <s v="Yes"/>
    <s v="NO"/>
    <s v="MTWRF"/>
    <s v="Yes"/>
    <s v="Yes"/>
    <s v="Y"/>
    <s v="N"/>
    <n v="0"/>
    <n v="18.254999999999999"/>
    <n v="18.6175"/>
    <n v="19.215699999999998"/>
    <n v="19.454999999999998"/>
  </r>
  <r>
    <s v="2907"/>
    <s v="73091"/>
    <s v="0"/>
    <x v="0"/>
    <x v="3"/>
    <x v="0"/>
    <s v="110"/>
    <s v="105"/>
    <s v="R"/>
    <n v="105"/>
    <s v="SUNRISE DISPOSAL"/>
    <s v="4775 SUNSET STREET, OSCODA MI 48750 US, OSCODA MI 48750 US"/>
    <n v="2.82674083398325"/>
    <s v="-577"/>
    <s v="7"/>
    <d v="1899-12-30T10:32:40"/>
    <d v="1899-12-30T10:42:33"/>
    <n v="0"/>
    <n v="12.24"/>
    <s v="-83.348111"/>
    <s v="44.418244"/>
    <n v="1.1259276973688399"/>
    <n v="5723.85"/>
    <n v="9"/>
    <n v="0.79545454545454597"/>
    <n v="3"/>
    <n v="44"/>
    <n v="106"/>
    <s v="105_Week1_Thursday"/>
    <n v="104.23"/>
    <n v="101.6484"/>
    <n v="127.4385"/>
    <n v="102.193"/>
    <n v="128.71"/>
    <s v="101_Monday"/>
    <s v="101_Week1_Monday"/>
    <n v="1"/>
    <n v="44"/>
    <n v="131.57"/>
    <n v="103.36"/>
    <s v="Yes"/>
    <s v="NO"/>
    <s v="MTWRF"/>
    <s v="Yes"/>
    <s v="Yes"/>
    <s v="Y"/>
    <s v="N"/>
    <n v="44"/>
    <n v="26.057500000000001"/>
    <n v="25.412099999999999"/>
    <n v="31.859625000000001"/>
    <n v="25.548249999999999"/>
  </r>
  <r>
    <s v="14596"/>
    <s v="73528"/>
    <s v="0"/>
    <x v="0"/>
    <x v="3"/>
    <x v="4"/>
    <s v="60"/>
    <s v="101"/>
    <s v="T"/>
    <n v="275"/>
    <s v="DAVE'S CUSTOM TILLAGE, INC."/>
    <s v="289 E. SWEDE ROAD, SPRUCE MI 48762 US, SPRUCE MI 48762 US"/>
    <n v="7.3215537591008397"/>
    <s v="-654"/>
    <s v="7"/>
    <d v="1899-12-30T07:43:14"/>
    <d v="1899-12-30T07:51:56"/>
    <n v="0"/>
    <n v="6.0458333333333334"/>
    <s v="-83.5140333"/>
    <s v="44.8295012"/>
    <n v="5.82230696633912"/>
    <n v="2946.48"/>
    <n v="8"/>
    <n v="0.91011235955056202"/>
    <n v="4"/>
    <n v="74"/>
    <n v="276"/>
    <s v="101_Week1_Tuesday"/>
    <n v="60.897599999999997"/>
    <n v="54.606900000000003"/>
    <n v="63.292299999999997"/>
    <n v="53.220700000000001"/>
    <n v="70.510000000000005"/>
    <s v="101_Thursday"/>
    <s v="101_Week1_Thursday"/>
    <n v="1"/>
    <n v="89"/>
    <n v="57.45"/>
    <n v="51.79"/>
    <s v="Yes"/>
    <s v="NO"/>
    <s v="MTWRF"/>
    <s v="No"/>
    <s v="Yes"/>
    <s v="Y"/>
    <s v="Y"/>
    <n v="89"/>
    <n v="15.224399999999999"/>
    <n v="13.651725000000001"/>
    <n v="15.823074999999999"/>
    <n v="13.305175"/>
  </r>
  <r>
    <s v="2634"/>
    <s v="71231"/>
    <s v="0"/>
    <x v="0"/>
    <x v="3"/>
    <x v="0"/>
    <s v="120"/>
    <s v="105"/>
    <s v="R"/>
    <n v="103"/>
    <s v="Desi's Taco Lounge"/>
    <s v="1945 W. River, Oscoda MI 48750 US, Oscoda MI 48750 US"/>
    <n v="11.223471151053699"/>
    <s v="-578"/>
    <s v="5"/>
    <d v="1899-12-30T10:53:47"/>
    <d v="1899-12-30T11:00:23"/>
    <n v="0"/>
    <n v="5.7"/>
    <s v="-83.4381982595079"/>
    <s v="44.4404817743917"/>
    <n v="8.41570992175361"/>
    <n v="1186.9000000000001"/>
    <n v="0"/>
    <n v="0"/>
    <n v="0"/>
    <n v="0"/>
    <n v="104"/>
    <s v="105_Week1_Thursday"/>
    <n v="49.448300000000003"/>
    <n v="54.9285"/>
    <n v="41.577100000000002"/>
    <n v="39.203299999999999"/>
    <n v="19.37"/>
    <s v="101_Monday"/>
    <s v="101_Week1_Monday"/>
    <n v="1"/>
    <n v="0"/>
    <n v="26.1937"/>
    <n v="19.920000000000002"/>
    <s v="Yes"/>
    <s v="NO"/>
    <s v="MWRF"/>
    <s v="Yes"/>
    <s v="Yes"/>
    <s v="Y"/>
    <s v="N"/>
    <n v="0"/>
    <n v="12.362075000000001"/>
    <n v="13.732125"/>
    <n v="10.394275"/>
    <n v="9.8008249999999997"/>
  </r>
  <r>
    <s v="1939"/>
    <s v="70489"/>
    <s v="0"/>
    <x v="0"/>
    <x v="3"/>
    <x v="2"/>
    <s v="30"/>
    <s v="101"/>
    <s v="W"/>
    <n v="2"/>
    <s v="Decorative Panels Internationa"/>
    <s v="416 Ford Ave., Alpena MI 49707 US, Alpena MI 49707 US"/>
    <n v="0"/>
    <s v="-615"/>
    <s v="7"/>
    <d v="1899-12-30T06:33:29"/>
    <d v="1899-12-30T07:30:37"/>
    <n v="0"/>
    <n v="66.429166666666674"/>
    <s v="-83.426479"/>
    <s v="45.064027"/>
    <m/>
    <n v="21270.38"/>
    <n v="0"/>
    <n v="0"/>
    <n v="0"/>
    <n v="0"/>
    <n v="3"/>
    <s v="101_Week1_Wednesday"/>
    <n v="415.71069999999997"/>
    <n v="402.90300000000002"/>
    <n v="414.59530000000001"/>
    <n v="414.51530000000002"/>
    <n v="434.36"/>
    <s v="101_Wednesday"/>
    <s v="101_Week1_Wednesday"/>
    <n v="1"/>
    <n v="0"/>
    <n v="387.255"/>
    <n v="388.52370000000002"/>
    <s v="No"/>
    <s v="NO"/>
    <s v="W"/>
    <s v="No"/>
    <s v="No"/>
    <s v="Y"/>
    <s v="N"/>
    <m/>
    <n v="103.92767499999999"/>
    <n v="100.72575000000001"/>
    <n v="103.648825"/>
    <n v="103.62882500000001"/>
  </r>
  <r>
    <s v="13077"/>
    <s v="99161"/>
    <s v="113"/>
    <x v="0"/>
    <x v="3"/>
    <x v="2"/>
    <s v="90"/>
    <s v="105"/>
    <s v="R"/>
    <n v="1"/>
    <s v="FAMILY FARE #1519 FIRST AID"/>
    <s v="5463 N. HURON RD., OSCODA MI 48750 US, OSCODA MI 48750 US"/>
    <n v="0.96998365701784905"/>
    <s v="-621"/>
    <s v="7"/>
    <d v="1899-12-30T09:35:52"/>
    <d v="1899-12-30T09:45:32"/>
    <n v="0"/>
    <n v="9.4354006285390355"/>
    <s v="-83.330908"/>
    <s v="44.437776"/>
    <n v="0.483721120956846"/>
    <n v="364"/>
    <n v="0"/>
    <n v="0"/>
    <n v="0"/>
    <n v="0"/>
    <n v="2"/>
    <s v="105_Week1_Thursday"/>
    <n v="80.59"/>
    <n v="67.6066"/>
    <n v="0"/>
    <n v="210.6"/>
    <s v="$ -"/>
    <s v="101_Wednesday"/>
    <s v="101_Week1_Wednesday"/>
    <n v="1"/>
    <n v="0"/>
    <n v="19.6175"/>
    <n v="0"/>
    <s v="Yes"/>
    <s v="NO"/>
    <s v="MTWRF"/>
    <s v="Yes"/>
    <s v="Yes"/>
    <s v="Y"/>
    <s v="N"/>
    <n v="0"/>
    <n v="20.147500000000001"/>
    <n v="16.90165"/>
    <n v="0"/>
    <n v="52.65"/>
  </r>
  <r>
    <s v="2199"/>
    <s v="70769"/>
    <s v="0"/>
    <x v="0"/>
    <x v="3"/>
    <x v="4"/>
    <s v="110"/>
    <s v="101"/>
    <s v="T"/>
    <n v="50"/>
    <s v="Francis Service"/>
    <s v="11923 US-23 SOUTH COMPANY 159, Ossineke MI 49766 U COMPANY 159, Ossineke MI 49766 US"/>
    <n v="4.1158060531426797"/>
    <s v="-659"/>
    <s v="7"/>
    <d v="1899-12-30T09:16:29"/>
    <d v="1899-12-30T09:35:17"/>
    <n v="0"/>
    <n v="16.304166666666667"/>
    <s v="-83.442621"/>
    <s v="44.903046"/>
    <n v="3.6530512076452499"/>
    <n v="8805.34"/>
    <n v="23"/>
    <n v="0.634920634920635"/>
    <n v="3"/>
    <n v="63"/>
    <n v="51"/>
    <s v="101_Week1_Tuesday"/>
    <n v="169.91229999999999"/>
    <n v="165.79"/>
    <n v="166.6292"/>
    <n v="169.7807"/>
    <n v="165.68"/>
    <s v="101_Thursday"/>
    <s v="101_Week1_Thursday"/>
    <n v="1"/>
    <n v="63"/>
    <n v="161.45869999999999"/>
    <n v="171.0712"/>
    <s v="Yes"/>
    <s v="NO"/>
    <s v="MTWRF"/>
    <s v="No"/>
    <s v="Yes"/>
    <s v="Y"/>
    <s v="Y"/>
    <n v="63"/>
    <n v="42.478074999999997"/>
    <n v="41.447499999999998"/>
    <n v="41.657299999999999"/>
    <n v="42.445174999999999"/>
  </r>
  <r>
    <s v="2097"/>
    <s v="70658"/>
    <s v="0"/>
    <x v="0"/>
    <x v="3"/>
    <x v="3"/>
    <s v="170"/>
    <s v="101"/>
    <s v="F"/>
    <n v="240"/>
    <s v="Garant Office Supplies"/>
    <s v="117 Washington Ave., Alpena MI 49707 US, Alpena MI 49707 US"/>
    <n v="1.01098915132633"/>
    <s v="-686"/>
    <s v="1"/>
    <d v="1899-12-30T11:59:09"/>
    <d v="1899-12-30T12:03:01"/>
    <n v="0"/>
    <n v="3.8666666666666667"/>
    <s v="-83.435823"/>
    <s v="45.061658"/>
    <n v="0.29800626512621903"/>
    <n v="670.27"/>
    <n v="0"/>
    <n v="0"/>
    <n v="0"/>
    <n v="0"/>
    <n v="241"/>
    <s v="101_Week1_Friday"/>
    <n v="50.63"/>
    <n v="50.63"/>
    <n v="52.643300000000004"/>
    <n v="53.65"/>
    <n v="14.22"/>
    <s v="101_Friday"/>
    <s v="101_Week1_Friday"/>
    <n v="1"/>
    <n v="0"/>
    <n v="12.657500000000001"/>
    <n v="13.4125"/>
    <s v="No"/>
    <s v="NO"/>
    <s v="MTWRF"/>
    <s v="No"/>
    <s v="No"/>
    <s v="Y"/>
    <s v="N"/>
    <m/>
    <n v="12.657500000000001"/>
    <n v="12.657500000000001"/>
    <n v="13.160825000000001"/>
    <n v="13.4125"/>
  </r>
  <r>
    <s v="2640"/>
    <s v="71237"/>
    <s v="0"/>
    <x v="0"/>
    <x v="3"/>
    <x v="2"/>
    <s v="270"/>
    <s v="101"/>
    <s v="R"/>
    <n v="312"/>
    <s v="Eagles"/>
    <s v="6685 US-23 North, Oscoda MI 48750 US, Oscoda MI 48750 US"/>
    <n v="13.068056060464199"/>
    <s v="-639"/>
    <s v="7"/>
    <d v="1899-12-30T14:07:11"/>
    <d v="1899-12-30T14:12:20"/>
    <n v="0"/>
    <n v="16.733333333333334"/>
    <s v="-83.323018"/>
    <s v="44.471865"/>
    <n v="11.8272076122259"/>
    <n v="2441.71"/>
    <n v="0"/>
    <n v="0"/>
    <n v="0"/>
    <n v="0"/>
    <n v="313"/>
    <s v="101_Week1_Thursday"/>
    <n v="58.856200000000001"/>
    <n v="55.388399999999997"/>
    <n v="62.655999999999999"/>
    <n v="60.276899999999998"/>
    <n v="73.98"/>
    <s v="101_Wednesday"/>
    <s v="101_Week1_Wednesday"/>
    <n v="1"/>
    <n v="0"/>
    <n v="60.042499999999997"/>
    <n v="58.4375"/>
    <s v="Yes"/>
    <s v="NO"/>
    <s v="MTWRF"/>
    <s v="No"/>
    <s v="Yes"/>
    <s v="Y"/>
    <s v="N"/>
    <n v="0"/>
    <n v="14.71405"/>
    <n v="13.847099999999999"/>
    <n v="15.664"/>
    <n v="15.069224999999999"/>
  </r>
  <r>
    <s v="2603"/>
    <s v="99061"/>
    <s v="113"/>
    <x v="0"/>
    <x v="3"/>
    <x v="2"/>
    <s v="100"/>
    <s v="105"/>
    <s v="R"/>
    <n v="50"/>
    <s v="FAMILY FARE #1519"/>
    <s v="5463 N. HURON RD. 5463 N. HURON RD, OSCODA MI 4875 5463 N. HURON RD, OSCODA MI 48750 US"/>
    <n v="0"/>
    <s v="-622"/>
    <s v="7"/>
    <d v="1899-12-30T09:45:32"/>
    <d v="1899-12-30T10:22:26"/>
    <n v="0"/>
    <n v="35.986666666666665"/>
    <s v="-83.330908"/>
    <s v="44.437776"/>
    <m/>
    <n v="7632.52"/>
    <n v="4"/>
    <n v="0.82608695652173902"/>
    <n v="2"/>
    <n v="23"/>
    <n v="51"/>
    <s v="105_Week1_Thursday"/>
    <n v="148.3383"/>
    <n v="142.25"/>
    <n v="144.745"/>
    <n v="156.22839999999999"/>
    <n v="151.41"/>
    <s v="101_Wednesday"/>
    <s v="101_Week1_Wednesday"/>
    <n v="1"/>
    <n v="23"/>
    <n v="148.08369999999999"/>
    <n v="160.32499999999999"/>
    <s v="Yes"/>
    <s v="NO"/>
    <s v="MTWRF"/>
    <s v="Yes"/>
    <s v="Yes"/>
    <s v="Y"/>
    <s v="N"/>
    <n v="23"/>
    <n v="37.084575000000001"/>
    <n v="35.5625"/>
    <n v="36.186250000000001"/>
    <n v="39.057099999999998"/>
  </r>
  <r>
    <s v="2609"/>
    <s v="71206"/>
    <s v="0"/>
    <x v="0"/>
    <x v="3"/>
    <x v="0"/>
    <s v="200"/>
    <s v="101"/>
    <s v="R"/>
    <n v="210"/>
    <s v="Tait's Bill of Fare"/>
    <s v="111 E. Dwight Ave., Oscoda MI 48750 US, Oscoda MI 48750 US"/>
    <n v="1.14795218025876"/>
    <s v="-586"/>
    <s v="1"/>
    <d v="1899-12-30T12:22:19"/>
    <d v="1899-12-30T12:28:23"/>
    <n v="0"/>
    <n v="6.0666666666666664"/>
    <s v="-83.329413"/>
    <s v="44.419678"/>
    <n v="0.34067805098064902"/>
    <n v="560.52"/>
    <n v="0"/>
    <n v="0"/>
    <n v="0"/>
    <n v="0"/>
    <n v="211"/>
    <s v="101_Week1_Thursday"/>
    <n v="36.643300000000004"/>
    <n v="41.435000000000002"/>
    <n v="34.603999999999999"/>
    <n v="39.270000000000003"/>
    <n v="10.41"/>
    <s v="101_Monday"/>
    <s v="101_Week1_Monday"/>
    <n v="1"/>
    <n v="0"/>
    <n v="16.046199999999999"/>
    <n v="9.8175000000000008"/>
    <s v="Yes"/>
    <s v="NO"/>
    <s v="MTWRF"/>
    <s v="No"/>
    <s v="Yes"/>
    <s v="Y"/>
    <s v="N"/>
    <n v="0"/>
    <n v="9.1608250000000009"/>
    <n v="10.358750000000001"/>
    <n v="8.6509999999999998"/>
    <n v="9.8175000000000008"/>
  </r>
  <r>
    <s v="9932"/>
    <s v="73346"/>
    <s v="0"/>
    <x v="0"/>
    <x v="2"/>
    <x v="2"/>
    <s v="30"/>
    <s v="102"/>
    <s v="R"/>
    <n v="156"/>
    <s v="NANCY KELLY'S"/>
    <s v="230 N. US31, PELLSTON MI 49769 US, PELLSTON MI 49769 US"/>
    <n v="2.5212254324941901"/>
    <s v="-1762"/>
    <s v="0"/>
    <d v="1899-12-30T08:04:18"/>
    <d v="1899-12-30T08:13:58"/>
    <n v="0"/>
    <n v="9.4354006285390355"/>
    <s v="-84.784105"/>
    <s v="45.554296"/>
    <n v="1.4072485019378"/>
    <n v="230.82"/>
    <n v="0"/>
    <n v="0"/>
    <n v="0"/>
    <n v="0"/>
    <n v="157"/>
    <s v="102_Week1_Thursday"/>
    <n v="27.03"/>
    <n v="79.06"/>
    <n v="31.182500000000001"/>
    <n v="0"/>
    <n v="9.36"/>
    <s v="102_Wednesday"/>
    <s v="102_Week1_Wednesday"/>
    <n v="1"/>
    <n v="0"/>
    <n v="16.64"/>
    <n v="0"/>
    <s v="Yes"/>
    <s v="NO"/>
    <s v="MTWRF"/>
    <s v="No"/>
    <s v="Yes"/>
    <s v="Y"/>
    <s v="N"/>
    <n v="0"/>
    <n v="6.7575000000000003"/>
    <n v="19.765000000000001"/>
    <n v="7.7956250000000002"/>
    <n v="0"/>
  </r>
  <r>
    <s v="9932"/>
    <s v="73346"/>
    <s v="0"/>
    <x v="1"/>
    <x v="2"/>
    <x v="2"/>
    <s v="120"/>
    <s v="102"/>
    <s v="R"/>
    <n v="156"/>
    <s v="NANCY KELLY'S"/>
    <s v="230 N. US31, PELLSTON MI 49769 US, PELLSTON MI 49769 US"/>
    <n v="4.5337341760030103"/>
    <s v="-1935"/>
    <s v="0"/>
    <d v="1899-12-30T10:55:24"/>
    <d v="1899-12-30T11:05:04"/>
    <n v="0"/>
    <n v="9.4354006285390355"/>
    <s v="-84.784105"/>
    <s v="45.554296"/>
    <n v="3.7599649028003701"/>
    <n v="230.82"/>
    <n v="0"/>
    <n v="0"/>
    <n v="0"/>
    <n v="0"/>
    <n v="157"/>
    <s v="102_Week2_Thursday"/>
    <n v="27.03"/>
    <n v="79.06"/>
    <n v="31.182500000000001"/>
    <n v="0"/>
    <n v="9.36"/>
    <s v="102_Wednesday"/>
    <s v="102_Week2_Wednesday"/>
    <n v="1"/>
    <n v="0"/>
    <n v="16.64"/>
    <n v="0"/>
    <s v="Yes"/>
    <s v="NO"/>
    <s v="MTWRF"/>
    <s v="No"/>
    <s v="Yes"/>
    <s v="Y"/>
    <s v="N"/>
    <n v="0"/>
    <n v="6.7575000000000003"/>
    <n v="19.765000000000001"/>
    <n v="7.7956250000000002"/>
    <n v="0"/>
  </r>
  <r>
    <s v="14926"/>
    <s v="73544"/>
    <s v="0"/>
    <x v="0"/>
    <x v="2"/>
    <x v="2"/>
    <s v="20"/>
    <s v="102"/>
    <s v="R"/>
    <n v="156"/>
    <s v="HOPPIES LANDING"/>
    <s v="1395 N. US-31, PELLSTON MI 49769 US, PELLSTON MI 49769 US"/>
    <n v="8.9073113678433806"/>
    <s v="-1761"/>
    <s v="7"/>
    <d v="1899-12-30T07:57:06"/>
    <d v="1899-12-30T08:01:47"/>
    <n v="0"/>
    <n v="4.6433333333333335"/>
    <s v="-84.785984"/>
    <s v="45.57158"/>
    <n v="3.7029114282699398"/>
    <n v="1133.3599999999999"/>
    <n v="0"/>
    <n v="0"/>
    <n v="0"/>
    <n v="0"/>
    <n v="157"/>
    <s v="102_Week1_Thursday"/>
    <n v="0"/>
    <n v="42.534199999999998"/>
    <n v="46.415700000000001"/>
    <n v="40.904600000000002"/>
    <n v="52.07"/>
    <s v="102_Wednesday"/>
    <s v="102_Week1_Wednesday"/>
    <n v="1"/>
    <n v="0"/>
    <n v="41.29"/>
    <n v="38.44"/>
    <s v="Yes"/>
    <s v="NO"/>
    <s v="MTWRF"/>
    <s v="No"/>
    <s v="Yes"/>
    <s v="Y"/>
    <s v="N"/>
    <n v="0"/>
    <n v="0"/>
    <n v="10.63355"/>
    <n v="11.603925"/>
    <n v="10.226150000000001"/>
  </r>
  <r>
    <s v="14926"/>
    <s v="73544"/>
    <s v="0"/>
    <x v="1"/>
    <x v="2"/>
    <x v="2"/>
    <s v="130"/>
    <s v="102"/>
    <s v="R"/>
    <n v="156"/>
    <s v="HOPPIES LANDING"/>
    <s v="1395 N. US-31, PELLSTON MI 49769 US, PELLSTON MI 49769 US"/>
    <n v="2.1625211241397402"/>
    <s v="-1936"/>
    <s v="7"/>
    <d v="1899-12-30T11:07:14"/>
    <d v="1899-12-30T11:11:55"/>
    <n v="0"/>
    <n v="4.6433333333333335"/>
    <s v="-84.785984"/>
    <s v="45.57158"/>
    <n v="1.3172213820565599"/>
    <n v="1133.3599999999999"/>
    <n v="0"/>
    <n v="0"/>
    <n v="0"/>
    <n v="0"/>
    <n v="157"/>
    <s v="102_Week2_Thursday"/>
    <n v="0"/>
    <n v="42.534199999999998"/>
    <n v="46.415700000000001"/>
    <n v="40.904600000000002"/>
    <n v="52.07"/>
    <s v="102_Wednesday"/>
    <s v="102_Week2_Wednesday"/>
    <n v="1"/>
    <n v="0"/>
    <n v="41.29"/>
    <n v="38.44"/>
    <s v="Yes"/>
    <s v="NO"/>
    <s v="MTWRF"/>
    <s v="No"/>
    <s v="Yes"/>
    <s v="Y"/>
    <s v="N"/>
    <n v="0"/>
    <n v="0"/>
    <n v="10.63355"/>
    <n v="11.603925"/>
    <n v="10.226150000000001"/>
  </r>
  <r>
    <s v="2276"/>
    <s v="70852"/>
    <s v="0"/>
    <x v="0"/>
    <x v="2"/>
    <x v="2"/>
    <s v="10"/>
    <s v="102"/>
    <s v="R"/>
    <n v="165"/>
    <s v="DOUGLAS LAKE BAR &amp; STEAKHOUSE"/>
    <s v="7314 DOUGLAS LAKE DRIVE, PELLSTON MI 49769 US, PELLSTON MI 49769 US"/>
    <n v="98.532131711967693"/>
    <s v="-1760"/>
    <s v="7"/>
    <d v="1899-12-30T07:38:31"/>
    <d v="1899-12-30T07:48:11"/>
    <n v="0"/>
    <n v="9.4354006285390355"/>
    <s v="-84.71399"/>
    <s v="45.5700999"/>
    <n v="98.195304361464295"/>
    <n v="12514.11"/>
    <n v="0"/>
    <n v="0"/>
    <n v="0"/>
    <n v="0"/>
    <n v="166"/>
    <s v="102_Week1_Thursday"/>
    <n v="0"/>
    <n v="338.0754"/>
    <n v="463.89120000000003"/>
    <n v="359.88330000000002"/>
    <n v="530.17999999999995"/>
    <s v="102_Wednesday"/>
    <s v="102_Week1_Wednesday"/>
    <n v="1"/>
    <n v="0"/>
    <n v="505.7337"/>
    <n v="224.1437"/>
    <s v="Yes"/>
    <s v="NO"/>
    <s v="MTWRF"/>
    <s v="No"/>
    <s v="Yes"/>
    <s v="Y"/>
    <s v="N"/>
    <n v="0"/>
    <n v="0"/>
    <n v="84.51885"/>
    <n v="115.97280000000001"/>
    <n v="89.970825000000005"/>
  </r>
  <r>
    <s v="2276"/>
    <s v="70852"/>
    <s v="0"/>
    <x v="1"/>
    <x v="2"/>
    <x v="2"/>
    <s v="140"/>
    <s v="102"/>
    <s v="R"/>
    <n v="165"/>
    <s v="DOUGLAS LAKE BAR &amp; STEAKHOUSE"/>
    <s v="7314 DOUGLAS LAKE DRIVE, PELLSTON MI 49769 US, PELLSTON MI 49769 US"/>
    <n v="9.8144988832588105"/>
    <s v="-1937"/>
    <s v="7"/>
    <d v="1899-12-30T11:21:43"/>
    <d v="1899-12-30T11:31:23"/>
    <n v="0"/>
    <n v="9.4354006285390355"/>
    <s v="-84.71399"/>
    <s v="45.5700999"/>
    <n v="3.7929385481511901"/>
    <n v="12514.11"/>
    <n v="0"/>
    <n v="0"/>
    <n v="0"/>
    <n v="0"/>
    <n v="166"/>
    <s v="102_Week2_Thursday"/>
    <n v="0"/>
    <n v="338.0754"/>
    <n v="463.89120000000003"/>
    <n v="359.88330000000002"/>
    <n v="530.17999999999995"/>
    <s v="102_Wednesday"/>
    <s v="102_Week2_Wednesday"/>
    <n v="1"/>
    <n v="0"/>
    <n v="505.7337"/>
    <n v="224.1437"/>
    <s v="Yes"/>
    <s v="NO"/>
    <s v="MTWRF"/>
    <s v="No"/>
    <s v="Yes"/>
    <s v="Y"/>
    <s v="N"/>
    <n v="0"/>
    <n v="0"/>
    <n v="84.51885"/>
    <n v="115.97280000000001"/>
    <n v="89.970825000000005"/>
  </r>
  <r>
    <s v="2278"/>
    <s v="99046"/>
    <s v="15"/>
    <x v="0"/>
    <x v="2"/>
    <x v="2"/>
    <s v="60"/>
    <s v="102"/>
    <s v="R"/>
    <n v="120"/>
    <s v="Louie's Fresh Market"/>
    <s v="235 Water St., Alanson MI 49706 US, Alanson MI 49706 US"/>
    <n v="2.2471467503405602"/>
    <s v="-1765"/>
    <s v="6"/>
    <d v="1899-12-30T08:42:20"/>
    <d v="1899-12-30T09:05:46"/>
    <n v="0"/>
    <n v="19.893333333333334"/>
    <s v="-84.772182"/>
    <s v="45.442356"/>
    <n v="1.08280010297514"/>
    <n v="10648.41"/>
    <n v="13"/>
    <n v="0.33333333333333298"/>
    <n v="2"/>
    <n v="39"/>
    <n v="121"/>
    <s v="102_Week1_Thursday"/>
    <n v="241.44499999999999"/>
    <n v="285.14"/>
    <n v="335.2"/>
    <n v="275.86270000000002"/>
    <n v="178.24"/>
    <s v="102_Wednesday"/>
    <s v="102_Week1_Wednesday"/>
    <n v="1"/>
    <n v="41"/>
    <n v="166.87"/>
    <n v="261.26249999999999"/>
    <s v="Yes"/>
    <s v="NO"/>
    <s v="MTWRF"/>
    <s v="No"/>
    <s v="Yes"/>
    <s v="Y"/>
    <s v="N"/>
    <n v="41"/>
    <n v="60.361249999999998"/>
    <n v="71.284999999999997"/>
    <n v="83.8"/>
    <n v="68.965675000000005"/>
  </r>
  <r>
    <s v="2278"/>
    <s v="99046"/>
    <s v="15"/>
    <x v="1"/>
    <x v="2"/>
    <x v="2"/>
    <s v="90"/>
    <s v="102"/>
    <s v="R"/>
    <n v="120"/>
    <s v="Louie's Fresh Market"/>
    <s v="235 Water St., Alanson MI 49706 US, Alanson MI 49706 US"/>
    <n v="17.695310448193901"/>
    <s v="-1932"/>
    <s v="6"/>
    <d v="1899-12-30T10:03:06"/>
    <d v="1899-12-30T10:26:32"/>
    <n v="0"/>
    <n v="19.893333333333334"/>
    <s v="-84.772182"/>
    <s v="45.442356"/>
    <n v="15.4124196502459"/>
    <n v="10648.41"/>
    <n v="13"/>
    <n v="0.33333333333333298"/>
    <n v="2"/>
    <n v="39"/>
    <n v="121"/>
    <s v="102_Week2_Thursday"/>
    <n v="241.44499999999999"/>
    <n v="285.14"/>
    <n v="335.2"/>
    <n v="275.86270000000002"/>
    <n v="178.24"/>
    <s v="102_Wednesday"/>
    <s v="102_Week2_Wednesday"/>
    <n v="1"/>
    <n v="41"/>
    <n v="166.87"/>
    <n v="261.26249999999999"/>
    <s v="Yes"/>
    <s v="NO"/>
    <s v="MTWRF"/>
    <s v="No"/>
    <s v="Yes"/>
    <s v="Y"/>
    <s v="N"/>
    <n v="41"/>
    <n v="60.361249999999998"/>
    <n v="71.284999999999997"/>
    <n v="83.8"/>
    <n v="68.965675000000005"/>
  </r>
  <r>
    <s v="8534"/>
    <s v="99031"/>
    <s v="61"/>
    <x v="0"/>
    <x v="2"/>
    <x v="2"/>
    <s v="50"/>
    <s v="102"/>
    <s v="R"/>
    <n v="135"/>
    <s v="BLARNEY CASTLE #220"/>
    <s v="7640 US31 SOUTH, ALANSON MI 49706 US, ALANSON MI 49706 US"/>
    <n v="5.66457308325678"/>
    <s v="-1764"/>
    <s v="7"/>
    <d v="1899-12-30T08:27:08"/>
    <d v="1899-12-30T08:40:05"/>
    <n v="0"/>
    <n v="13.856666666666667"/>
    <s v="-84.790657"/>
    <s v="45.440225"/>
    <n v="4.3465772457917398"/>
    <n v="4633.0200000000004"/>
    <n v="0"/>
    <n v="0"/>
    <n v="0"/>
    <n v="0"/>
    <n v="136"/>
    <s v="102_Week1_Thursday"/>
    <n v="89.2483"/>
    <n v="83.052300000000002"/>
    <n v="78.736599999999996"/>
    <n v="83.974599999999995"/>
    <n v="90.78"/>
    <s v="102_Wednesday"/>
    <s v="102_Week1_Wednesday"/>
    <n v="1"/>
    <n v="0"/>
    <n v="72.308700000000002"/>
    <n v="79.674999999999997"/>
    <s v="Yes"/>
    <s v="NO"/>
    <s v="MTWRF"/>
    <s v="No"/>
    <s v="Yes"/>
    <s v="Y"/>
    <s v="N"/>
    <n v="0"/>
    <n v="22.312075"/>
    <n v="20.763075000000001"/>
    <n v="19.684149999999999"/>
    <n v="20.993649999999999"/>
  </r>
  <r>
    <s v="8534"/>
    <s v="99031"/>
    <s v="61"/>
    <x v="1"/>
    <x v="2"/>
    <x v="2"/>
    <s v="100"/>
    <s v="102"/>
    <s v="R"/>
    <n v="135"/>
    <s v="BLARNEY CASTLE #220"/>
    <s v="7640 US31 SOUTH, ALANSON MI 49706 US, ALANSON MI 49706 US"/>
    <n v="2.49331044144196"/>
    <s v="-1933"/>
    <s v="7"/>
    <d v="1899-12-30T10:29:01"/>
    <d v="1899-12-30T10:41:58"/>
    <n v="0"/>
    <n v="13.856666666666667"/>
    <s v="-84.790657"/>
    <s v="45.440225"/>
    <n v="1.0891952884365801"/>
    <n v="4633.0200000000004"/>
    <n v="0"/>
    <n v="0"/>
    <n v="0"/>
    <n v="0"/>
    <n v="136"/>
    <s v="102_Week2_Thursday"/>
    <n v="89.2483"/>
    <n v="83.052300000000002"/>
    <n v="78.736599999999996"/>
    <n v="83.974599999999995"/>
    <n v="90.78"/>
    <s v="102_Wednesday"/>
    <s v="102_Week2_Wednesday"/>
    <n v="1"/>
    <n v="0"/>
    <n v="72.308700000000002"/>
    <n v="79.674999999999997"/>
    <s v="Yes"/>
    <s v="NO"/>
    <s v="MTWRF"/>
    <s v="No"/>
    <s v="Yes"/>
    <s v="Y"/>
    <s v="N"/>
    <n v="0"/>
    <n v="22.312075"/>
    <n v="20.763075000000001"/>
    <n v="19.684149999999999"/>
    <n v="20.993649999999999"/>
  </r>
  <r>
    <s v="10328"/>
    <s v="73366"/>
    <s v="0"/>
    <x v="0"/>
    <x v="2"/>
    <x v="2"/>
    <s v="40"/>
    <s v="102"/>
    <s v="R"/>
    <n v="155"/>
    <s v="RUSTY SAW TAVERN"/>
    <s v="3459 US 31, BRUTUS MI 49716 US, BRUTUS MI 49716 US"/>
    <n v="4.5414352027428597"/>
    <s v="-1763"/>
    <s v="7"/>
    <d v="1899-12-30T08:18:31"/>
    <d v="1899-12-30T08:21:28"/>
    <n v="0"/>
    <n v="2.25"/>
    <s v="-84.7805135"/>
    <s v="45.501409"/>
    <n v="3.7599649028003901"/>
    <n v="2381.41"/>
    <n v="2"/>
    <n v="5.7142857142857099E-2"/>
    <n v="0"/>
    <n v="0"/>
    <n v="156"/>
    <s v="102_Week1_Thursday"/>
    <n v="0"/>
    <n v="82.251499999999993"/>
    <n v="73.442099999999996"/>
    <n v="42.96"/>
    <n v="73.92"/>
    <s v="102_Wednesday"/>
    <s v="102_Week1_Wednesday"/>
    <n v="1"/>
    <n v="0"/>
    <n v="80.276200000000003"/>
    <n v="42.96"/>
    <s v="Yes"/>
    <s v="NO"/>
    <s v="MTWRF"/>
    <s v="No"/>
    <s v="Yes"/>
    <s v="Y"/>
    <s v="N"/>
    <n v="0"/>
    <n v="0"/>
    <n v="20.562874999999998"/>
    <n v="18.360524999999999"/>
    <n v="10.74"/>
  </r>
  <r>
    <s v="10328"/>
    <s v="73366"/>
    <s v="0"/>
    <x v="1"/>
    <x v="2"/>
    <x v="2"/>
    <s v="110"/>
    <s v="102"/>
    <s v="R"/>
    <n v="155"/>
    <s v="RUSTY SAW TAVERN"/>
    <s v="3459 US 31, BRUTUS MI 49716 US, BRUTUS MI 49716 US"/>
    <n v="5.9457429145098804"/>
    <s v="-1934"/>
    <s v="7"/>
    <d v="1899-12-30T10:47:55"/>
    <d v="1899-12-30T10:50:52"/>
    <n v="0"/>
    <n v="2.25"/>
    <s v="-84.7805135"/>
    <s v="45.501409"/>
    <n v="4.3465772457917398"/>
    <n v="2381.41"/>
    <n v="2"/>
    <n v="5.7142857142857099E-2"/>
    <n v="0"/>
    <n v="0"/>
    <n v="156"/>
    <s v="102_Week2_Thursday"/>
    <n v="0"/>
    <n v="82.251499999999993"/>
    <n v="73.442099999999996"/>
    <n v="42.96"/>
    <n v="73.92"/>
    <s v="102_Wednesday"/>
    <s v="102_Week2_Wednesday"/>
    <n v="1"/>
    <n v="0"/>
    <n v="80.276200000000003"/>
    <n v="42.96"/>
    <s v="Yes"/>
    <s v="NO"/>
    <s v="MTWRF"/>
    <s v="No"/>
    <s v="Yes"/>
    <s v="Y"/>
    <s v="N"/>
    <n v="0"/>
    <n v="0"/>
    <n v="20.562874999999998"/>
    <n v="18.360524999999999"/>
    <n v="10.74"/>
  </r>
  <r>
    <s v="2539"/>
    <s v="99062"/>
    <s v="96"/>
    <x v="0"/>
    <x v="2"/>
    <x v="1"/>
    <s v="300"/>
    <s v="102"/>
    <s v="M"/>
    <n v="0"/>
    <s v="TOM'S FAMILY MARKET 132"/>
    <s v="20597 STATE ST, Onaway MI 49765 US, Onaway MI 49765 US"/>
    <n v="1.1614777520299"/>
    <s v="-1754"/>
    <s v="7"/>
    <d v="1899-12-30T12:42:26"/>
    <d v="1899-12-30T12:49:32"/>
    <n v="0"/>
    <n v="4.0166666666666666"/>
    <s v="-84.225884"/>
    <s v="45.35698"/>
    <n v="0.36090136134214501"/>
    <n v="4636.0600000000004"/>
    <n v="26"/>
    <n v="0.490566037735849"/>
    <n v="3"/>
    <n v="101"/>
    <n v="1"/>
    <s v="102_Week1_Monday"/>
    <n v="91.046099999999996"/>
    <n v="90.233000000000004"/>
    <n v="87.23"/>
    <n v="84.001499999999993"/>
    <n v="92.46"/>
    <s v="102_Tuesday"/>
    <s v="102_Week1_Tuesday"/>
    <n v="1"/>
    <n v="70"/>
    <n v="88.408699999999996"/>
    <n v="82.2"/>
    <s v="Yes"/>
    <s v="NO"/>
    <s v="MTWRF"/>
    <s v="No"/>
    <s v="Yes"/>
    <s v="Y"/>
    <s v="Y"/>
    <n v="70"/>
    <n v="22.761524999999999"/>
    <n v="22.558250000000001"/>
    <n v="21.807500000000001"/>
    <n v="21.000374999999998"/>
  </r>
  <r>
    <s v="2539"/>
    <s v="99062"/>
    <s v="96"/>
    <x v="1"/>
    <x v="2"/>
    <x v="1"/>
    <s v="40"/>
    <s v="102"/>
    <s v="M"/>
    <n v="0"/>
    <s v="TOM'S FAMILY MARKET 132"/>
    <s v="20597 STATE ST, Onaway MI 49765 US, Onaway MI 49765 US"/>
    <n v="0.72473578155040697"/>
    <s v="-1888"/>
    <s v="7"/>
    <d v="1899-12-30T07:27:45"/>
    <d v="1899-12-30T07:34:51"/>
    <n v="0"/>
    <n v="4.0166666666666666"/>
    <s v="-84.225884"/>
    <s v="45.35698"/>
    <n v="0.106926794349613"/>
    <n v="4636.0600000000004"/>
    <n v="26"/>
    <n v="0.490566037735849"/>
    <n v="3"/>
    <n v="101"/>
    <n v="1"/>
    <s v="102_Week2_Monday"/>
    <n v="91.046099999999996"/>
    <n v="90.233000000000004"/>
    <n v="87.23"/>
    <n v="84.001499999999993"/>
    <n v="92.46"/>
    <s v="102_Tuesday"/>
    <s v="102_Week2_Tuesday"/>
    <n v="1"/>
    <n v="70"/>
    <n v="88.408699999999996"/>
    <n v="82.2"/>
    <s v="Yes"/>
    <s v="NO"/>
    <s v="MTWRF"/>
    <s v="No"/>
    <s v="Yes"/>
    <s v="Y"/>
    <s v="Y"/>
    <n v="70"/>
    <n v="22.761524999999999"/>
    <n v="22.558250000000001"/>
    <n v="21.807500000000001"/>
    <n v="21.000374999999998"/>
  </r>
  <r>
    <s v="2589"/>
    <s v="71185"/>
    <s v="0"/>
    <x v="0"/>
    <x v="3"/>
    <x v="1"/>
    <s v="40"/>
    <s v="101"/>
    <s v="T"/>
    <n v="245"/>
    <s v="Viking Energy of Lincoln"/>
    <s v="509 W. State St., Lincoln MI 48742 US, Lincoln MI 48742 US"/>
    <n v="1.8677954202290701"/>
    <s v="-597"/>
    <s v="7"/>
    <d v="1899-12-30T07:08:32"/>
    <d v="1899-12-30T07:20:42"/>
    <n v="0"/>
    <n v="16.658333333333335"/>
    <s v="-83.4185533"/>
    <s v="44.6801583"/>
    <n v="0.82455520885213995"/>
    <n v="19842.46"/>
    <n v="28"/>
    <n v="0.93086419753086402"/>
    <n v="23"/>
    <n v="498"/>
    <n v="246"/>
    <s v="101_Week1_Tuesday"/>
    <n v="344.0838"/>
    <n v="405.59840000000003"/>
    <n v="439.31689999999998"/>
    <n v="422.48689999999999"/>
    <n v="438.45"/>
    <s v="101_Tuesday"/>
    <s v="101_Week1_Tuesday"/>
    <n v="1"/>
    <n v="405"/>
    <n v="427.38"/>
    <n v="425.99"/>
    <s v="No"/>
    <s v="NO"/>
    <s v="MTWRF"/>
    <s v="No"/>
    <s v="No"/>
    <s v="Y"/>
    <s v="N"/>
    <m/>
    <n v="86.020949999999999"/>
    <n v="101.39960000000001"/>
    <n v="109.82922499999999"/>
    <n v="105.621725"/>
  </r>
  <r>
    <s v="2876"/>
    <s v="73044"/>
    <s v="0"/>
    <x v="0"/>
    <x v="2"/>
    <x v="1"/>
    <s v="290"/>
    <s v="102"/>
    <s v="M"/>
    <n v="0"/>
    <s v="AWAKON FCU-ONWAY"/>
    <s v="20855 WASHINGTON AVE, ONWAY MI 49765 US, ONWAY MI 49765 US"/>
    <n v="0.45960181206464801"/>
    <s v="-1753"/>
    <s v="5"/>
    <d v="1899-12-30T12:37:13"/>
    <d v="1899-12-30T12:41:16"/>
    <n v="0"/>
    <n v="5.7166666666666668"/>
    <s v="-84.230898"/>
    <s v="45.355891"/>
    <n v="0.21598241315723399"/>
    <n v="797.66"/>
    <n v="0"/>
    <n v="0"/>
    <n v="0"/>
    <n v="0"/>
    <n v="1"/>
    <s v="102_Week1_Monday"/>
    <n v="30.1557"/>
    <n v="30.33"/>
    <n v="31.63"/>
    <n v="32.15"/>
    <n v="16.079999999999998"/>
    <s v="102_Tuesday"/>
    <s v="102_Week1_Tuesday"/>
    <n v="1"/>
    <n v="0"/>
    <n v="15.164999999999999"/>
    <n v="16.074999999999999"/>
    <s v="Yes"/>
    <s v="NO"/>
    <s v="MTWRF"/>
    <s v="No"/>
    <s v="Yes"/>
    <s v="Y"/>
    <s v="Y"/>
    <n v="0"/>
    <n v="7.5389249999999999"/>
    <n v="7.5824999999999996"/>
    <n v="7.9074999999999998"/>
    <n v="8.0374999999999996"/>
  </r>
  <r>
    <s v="2968"/>
    <s v="73164"/>
    <s v="0"/>
    <x v="0"/>
    <x v="2"/>
    <x v="1"/>
    <s v="280"/>
    <s v="102"/>
    <s v="M"/>
    <n v="0"/>
    <s v="VILLAGE CORNER PARTY STORE"/>
    <s v="21016 M 68 HWY, ONAWAY MI 49765 US, ONAWAY MI 49765 US"/>
    <n v="0.61576994508504901"/>
    <s v="-1752"/>
    <s v="7"/>
    <d v="1899-12-30T12:32:48"/>
    <d v="1899-12-30T12:36:45"/>
    <n v="0"/>
    <n v="7.8250000000000002"/>
    <s v="-84.234349"/>
    <s v="45.354342"/>
    <n v="0.364817524429497"/>
    <n v="2667.91"/>
    <n v="0"/>
    <n v="0"/>
    <n v="0"/>
    <n v="0"/>
    <n v="1"/>
    <s v="102_Week1_Monday"/>
    <n v="62.438400000000001"/>
    <n v="45.58"/>
    <n v="45.442999999999998"/>
    <n v="53.001399999999997"/>
    <n v="49.35"/>
    <s v="102_Tuesday"/>
    <s v="102_Week1_Tuesday"/>
    <n v="1"/>
    <n v="0"/>
    <n v="43.27"/>
    <n v="63.698700000000002"/>
    <s v="Yes"/>
    <s v="NO"/>
    <s v="MTWRF"/>
    <s v="No"/>
    <s v="Yes"/>
    <s v="Y"/>
    <s v="Y"/>
    <n v="0"/>
    <n v="15.6096"/>
    <n v="11.395"/>
    <n v="11.360749999999999"/>
    <n v="13.250349999999999"/>
  </r>
  <r>
    <s v="2968"/>
    <s v="73164"/>
    <s v="0"/>
    <x v="1"/>
    <x v="2"/>
    <x v="1"/>
    <s v="100"/>
    <s v="102"/>
    <s v="M"/>
    <n v="0"/>
    <s v="VILLAGE CORNER PARTY STORE"/>
    <s v="21016 M 68 HWY, ONAWAY MI 49765 US, ONAWAY MI 49765 US"/>
    <n v="0.12748654372990101"/>
    <s v="-1894"/>
    <s v="7"/>
    <d v="1899-12-30T08:14:43"/>
    <d v="1899-12-30T08:18:40"/>
    <n v="0"/>
    <n v="7.8250000000000002"/>
    <s v="-84.234349"/>
    <s v="45.354342"/>
    <n v="4.0248818984101403E-2"/>
    <n v="2667.91"/>
    <n v="0"/>
    <n v="0"/>
    <n v="0"/>
    <n v="0"/>
    <n v="1"/>
    <s v="102_Week2_Monday"/>
    <n v="62.438400000000001"/>
    <n v="45.58"/>
    <n v="45.442999999999998"/>
    <n v="53.001399999999997"/>
    <n v="49.35"/>
    <s v="102_Tuesday"/>
    <s v="102_Week2_Tuesday"/>
    <n v="1"/>
    <n v="0"/>
    <n v="43.27"/>
    <n v="63.698700000000002"/>
    <s v="Yes"/>
    <s v="NO"/>
    <s v="MTWRF"/>
    <s v="No"/>
    <s v="Yes"/>
    <s v="Y"/>
    <s v="Y"/>
    <n v="0"/>
    <n v="15.6096"/>
    <n v="11.395"/>
    <n v="11.360749999999999"/>
    <n v="13.250349999999999"/>
  </r>
  <r>
    <s v="2050"/>
    <s v="70607"/>
    <s v="0"/>
    <x v="0"/>
    <x v="2"/>
    <x v="1"/>
    <s v="330"/>
    <s v="102"/>
    <s v="W"/>
    <n v="55"/>
    <s v="MEDILODGE OF GREENVIEW"/>
    <s v="1234 Golf Course Rd., Alpena MI 49707 US, Alpena MI 49707 US"/>
    <n v="52.908753011375701"/>
    <s v="-1757"/>
    <s v="1"/>
    <d v="1899-12-30T14:07:28"/>
    <d v="1899-12-30T14:12:00"/>
    <n v="0"/>
    <n v="4.5333333333333332"/>
    <s v="-83.462635"/>
    <s v="45.086682"/>
    <n v="46.913601799003601"/>
    <n v="451.38"/>
    <n v="0"/>
    <n v="0"/>
    <n v="0"/>
    <n v="0"/>
    <n v="56"/>
    <s v="102_Week1_Wednesday"/>
    <n v="34.22"/>
    <n v="34.22"/>
    <n v="35.442500000000003"/>
    <n v="35.85"/>
    <n v="9.5"/>
    <s v="102_Tuesday"/>
    <s v="102_Week1_Tuesday"/>
    <n v="1"/>
    <n v="0"/>
    <n v="8.5549999999999997"/>
    <n v="8.9625000000000004"/>
    <s v="Yes"/>
    <s v="NO"/>
    <s v="MTWRF"/>
    <s v="No"/>
    <s v="Yes"/>
    <s v="Y"/>
    <s v="N"/>
    <n v="0"/>
    <n v="8.5549999999999997"/>
    <n v="8.5549999999999997"/>
    <n v="8.8606250000000006"/>
    <n v="8.9625000000000004"/>
  </r>
  <r>
    <s v="14572"/>
    <s v="99137"/>
    <s v="2"/>
    <x v="0"/>
    <x v="2"/>
    <x v="1"/>
    <s v="320"/>
    <s v="102"/>
    <s v="M"/>
    <n v="0"/>
    <s v="MILLERSBURG MINI-MART"/>
    <s v="5285 MAIN ST., MILLERSBURG MI 49759 US, MILLERSBURG MI 49759 US"/>
    <n v="10.9952327292413"/>
    <s v="-1756"/>
    <s v="5"/>
    <d v="1899-12-30T13:00:42"/>
    <d v="1899-12-30T13:14:33"/>
    <n v="0"/>
    <n v="11.166666666666666"/>
    <s v="-84.059689"/>
    <s v="45.337442"/>
    <n v="9.5127204397496499"/>
    <n v="1985.8"/>
    <n v="0"/>
    <n v="0"/>
    <n v="0"/>
    <n v="0"/>
    <n v="1"/>
    <s v="102_Week1_Monday"/>
    <n v="48.44"/>
    <n v="62.618299999999998"/>
    <n v="67.242800000000003"/>
    <n v="70.298299999999998"/>
    <n v="36.229999999999997"/>
    <s v="102_Tuesday"/>
    <s v="102_Week1_Tuesday"/>
    <n v="1"/>
    <n v="0"/>
    <n v="32.225000000000001"/>
    <n v="35.633699999999997"/>
    <s v="Yes"/>
    <s v="NO"/>
    <s v="MTWRF"/>
    <s v="No"/>
    <s v="Yes"/>
    <s v="Y"/>
    <s v="Y"/>
    <n v="0"/>
    <n v="12.11"/>
    <n v="15.654574999999999"/>
    <n v="16.810700000000001"/>
    <n v="17.574574999999999"/>
  </r>
  <r>
    <s v="14698"/>
    <s v="99161"/>
    <s v="96"/>
    <x v="0"/>
    <x v="2"/>
    <x v="1"/>
    <s v="310"/>
    <s v="102"/>
    <s v="M"/>
    <n v="0"/>
    <s v="TOM'S FAMILY MARKET F.A."/>
    <s v="20597 STATE ST, ONAWAY MI 49765 US, ONAWAY MI 49765 US"/>
    <n v="0"/>
    <s v="-1755"/>
    <s v="7"/>
    <d v="1899-12-30T12:49:32"/>
    <d v="1899-12-30T12:49:43"/>
    <n v="0"/>
    <n v="0.16666666666666666"/>
    <s v="-84.225884"/>
    <s v="45.35698"/>
    <m/>
    <n v="0"/>
    <n v="0"/>
    <m/>
    <n v="0"/>
    <n v="0"/>
    <n v="1"/>
    <s v="102_Week1_Monday"/>
    <n v="0"/>
    <n v="0"/>
    <n v="0"/>
    <n v="0"/>
    <s v="$ -"/>
    <s v="102_Tuesday"/>
    <s v="102_Week1_Tuesday"/>
    <n v="1"/>
    <n v="0"/>
    <n v="0"/>
    <n v="0"/>
    <s v="Yes"/>
    <s v="NO"/>
    <s v="MTWRF"/>
    <s v="No"/>
    <s v="Yes"/>
    <s v="Y"/>
    <s v="Y"/>
    <n v="0"/>
    <n v="0"/>
    <n v="0"/>
    <n v="0"/>
    <n v="0"/>
  </r>
  <r>
    <s v="14698"/>
    <s v="99161"/>
    <s v="96"/>
    <x v="1"/>
    <x v="2"/>
    <x v="1"/>
    <s v="50"/>
    <s v="102"/>
    <s v="M"/>
    <n v="0"/>
    <s v="TOM'S FAMILY MARKET F.A."/>
    <s v="20597 STATE ST, ONAWAY MI 49765 US, ONAWAY MI 49765 US"/>
    <n v="0"/>
    <s v="-1889"/>
    <s v="7"/>
    <d v="1899-12-30T07:34:51"/>
    <d v="1899-12-30T07:35:02"/>
    <n v="0"/>
    <n v="0.16666666666666666"/>
    <s v="-84.225884"/>
    <s v="45.35698"/>
    <m/>
    <n v="0"/>
    <n v="0"/>
    <m/>
    <n v="0"/>
    <n v="0"/>
    <n v="1"/>
    <s v="102_Week2_Monday"/>
    <n v="0"/>
    <n v="0"/>
    <n v="0"/>
    <n v="0"/>
    <s v="$ -"/>
    <s v="102_Tuesday"/>
    <s v="102_Week2_Tuesday"/>
    <n v="1"/>
    <n v="0"/>
    <n v="0"/>
    <n v="0"/>
    <s v="Yes"/>
    <s v="NO"/>
    <s v="MTWRF"/>
    <s v="No"/>
    <s v="Yes"/>
    <s v="Y"/>
    <s v="Y"/>
    <n v="0"/>
    <n v="0"/>
    <n v="0"/>
    <n v="0"/>
    <n v="0"/>
  </r>
  <r>
    <s v="8563"/>
    <s v="99031"/>
    <s v="90"/>
    <x v="0"/>
    <x v="2"/>
    <x v="2"/>
    <s v="70"/>
    <s v="102"/>
    <s v="M"/>
    <n v="0"/>
    <s v="BLARNEY CASTLE #600"/>
    <s v="6220 M-68, INDIAN RIVER MI 49749 US, INDIAN RIVER MI 49749 US"/>
    <n v="9.5403962632395594"/>
    <s v="-1766"/>
    <s v="7"/>
    <d v="1899-12-30T09:15:18"/>
    <d v="1899-12-30T09:35:50"/>
    <n v="0"/>
    <n v="18.387499999999999"/>
    <s v="-84.629668"/>
    <s v="45.396535"/>
    <n v="8.5070529503048498"/>
    <n v="6016.43"/>
    <n v="0"/>
    <n v="0"/>
    <n v="0"/>
    <n v="0"/>
    <n v="1"/>
    <s v="102_Week1_Monday"/>
    <n v="90.596900000000005"/>
    <n v="110.14530000000001"/>
    <n v="144.99459999999999"/>
    <n v="117.00149999999999"/>
    <n v="133.19"/>
    <s v="102_Wednesday"/>
    <s v="102_Week1_Wednesday"/>
    <n v="1"/>
    <n v="0"/>
    <n v="140.655"/>
    <n v="110.9675"/>
    <s v="Yes"/>
    <s v="NO"/>
    <s v="MTWRF"/>
    <s v="No"/>
    <s v="Yes"/>
    <s v="Y"/>
    <s v="Y"/>
    <n v="0"/>
    <n v="22.649225000000001"/>
    <n v="27.536325000000001"/>
    <n v="36.248649999999998"/>
    <n v="29.250374999999998"/>
  </r>
  <r>
    <s v="8563"/>
    <s v="99031"/>
    <s v="90"/>
    <x v="1"/>
    <x v="2"/>
    <x v="2"/>
    <s v="60"/>
    <s v="102"/>
    <s v="M"/>
    <n v="0"/>
    <s v="BLARNEY CASTLE #600"/>
    <s v="6220 M-68, INDIAN RIVER MI 49749 US, INDIAN RIVER MI 49749 US"/>
    <n v="0"/>
    <s v="-1929"/>
    <s v="7"/>
    <d v="1899-12-30T09:00:49"/>
    <d v="1899-12-30T09:21:21"/>
    <n v="0"/>
    <n v="18.387499999999999"/>
    <s v="-84.629668"/>
    <s v="45.396535"/>
    <n v="2.1929126169551201E-4"/>
    <n v="6016.43"/>
    <n v="0"/>
    <n v="0"/>
    <n v="0"/>
    <n v="0"/>
    <n v="1"/>
    <s v="102_Week2_Monday"/>
    <n v="90.596900000000005"/>
    <n v="110.14530000000001"/>
    <n v="144.99459999999999"/>
    <n v="117.00149999999999"/>
    <n v="133.19"/>
    <s v="102_Wednesday"/>
    <s v="102_Week2_Wednesday"/>
    <n v="1"/>
    <n v="0"/>
    <n v="140.655"/>
    <n v="110.9675"/>
    <s v="Yes"/>
    <s v="NO"/>
    <s v="MTWRF"/>
    <s v="No"/>
    <s v="Yes"/>
    <s v="Y"/>
    <s v="Y"/>
    <n v="0"/>
    <n v="22.649225000000001"/>
    <n v="27.536325000000001"/>
    <n v="36.248649999999998"/>
    <n v="29.250374999999998"/>
  </r>
  <r>
    <s v="2933"/>
    <s v="73126"/>
    <s v="0"/>
    <x v="0"/>
    <x v="2"/>
    <x v="2"/>
    <s v="170"/>
    <s v="102"/>
    <s v="M"/>
    <n v="0"/>
    <s v="INLAND TRANSMISSIONS"/>
    <s v="5839 S. Straits Highway, INDIAN RIVER MI 49749 US, INDIAN RIVER MI 49749 US"/>
    <n v="1.2070048984844599"/>
    <s v="-1776"/>
    <s v="1"/>
    <d v="1899-12-30T11:42:07"/>
    <d v="1899-12-30T11:42:15"/>
    <n v="0"/>
    <n v="0.13333333333333333"/>
    <s v="-84.628642"/>
    <s v="45.377473"/>
    <n v="0.73283557620797402"/>
    <n v="873.73"/>
    <n v="0"/>
    <n v="0"/>
    <n v="0"/>
    <n v="0"/>
    <n v="1"/>
    <s v="102_Week1_Monday"/>
    <n v="53.676600000000001"/>
    <n v="80.876599999999996"/>
    <n v="75.842500000000001"/>
    <n v="57.686599999999999"/>
    <n v="23.07"/>
    <s v="102_Wednesday"/>
    <s v="102_Week1_Wednesday"/>
    <n v="1"/>
    <n v="0"/>
    <n v="10.647500000000001"/>
    <n v="11.442500000000001"/>
    <s v="Yes"/>
    <s v="NO"/>
    <s v="MTWRF"/>
    <s v="No"/>
    <s v="Yes"/>
    <s v="Y"/>
    <s v="Y"/>
    <n v="0"/>
    <n v="13.41915"/>
    <n v="20.219149999999999"/>
    <n v="18.960625"/>
    <n v="14.42165"/>
  </r>
  <r>
    <s v="2898"/>
    <s v="73079"/>
    <s v="0"/>
    <x v="0"/>
    <x v="2"/>
    <x v="2"/>
    <s v="160"/>
    <s v="102"/>
    <s v="M"/>
    <n v="0"/>
    <s v="CHEBOYGAN COUNTY ROAD COMMISSI"/>
    <s v="7055 BUNKER RD, INDIAN RIVER MI 49749 US, INDIAN RIVER MI 49749 US"/>
    <n v="3.6122889085947301"/>
    <s v="-1775"/>
    <s v="7"/>
    <d v="1899-12-30T11:31:14"/>
    <d v="1899-12-30T11:40:54"/>
    <n v="0"/>
    <n v="9.4354006285390355"/>
    <s v="-84.63181"/>
    <s v="45.38522"/>
    <n v="1.9613520090947401"/>
    <n v="0"/>
    <n v="0"/>
    <m/>
    <n v="0"/>
    <n v="0"/>
    <n v="1"/>
    <s v="102_Week1_Monday"/>
    <n v="0"/>
    <n v="0"/>
    <n v="0"/>
    <n v="0"/>
    <s v="$ -"/>
    <s v="102_Wednesday"/>
    <s v="102_Week1_Wednesday"/>
    <n v="1"/>
    <n v="0"/>
    <n v="0"/>
    <n v="0"/>
    <s v="Yes"/>
    <s v="NO"/>
    <s v="MTWRF"/>
    <s v="No"/>
    <s v="Yes"/>
    <s v="Y"/>
    <s v="Y"/>
    <n v="0"/>
    <n v="0"/>
    <n v="0"/>
    <n v="0"/>
    <n v="0"/>
  </r>
  <r>
    <s v="2898"/>
    <s v="73079"/>
    <s v="0"/>
    <x v="1"/>
    <x v="2"/>
    <x v="2"/>
    <s v="70"/>
    <s v="102"/>
    <s v="M"/>
    <n v="0"/>
    <s v="CHEBOYGAN COUNTY ROAD COMMISSI"/>
    <s v="7055 BUNKER RD, INDIAN RIVER MI 49749 US, INDIAN RIVER MI 49749 US"/>
    <n v="1.6484372844322801"/>
    <s v="-1930"/>
    <s v="7"/>
    <d v="1899-12-30T09:22:59"/>
    <d v="1899-12-30T09:32:39"/>
    <n v="0"/>
    <n v="9.4354006285390355"/>
    <s v="-84.63181"/>
    <s v="45.38522"/>
    <n v="0.92476242298799105"/>
    <n v="0"/>
    <n v="0"/>
    <m/>
    <n v="0"/>
    <n v="0"/>
    <n v="1"/>
    <s v="102_Week2_Monday"/>
    <n v="0"/>
    <n v="0"/>
    <n v="0"/>
    <n v="0"/>
    <s v="$ -"/>
    <s v="102_Wednesday"/>
    <s v="102_Week2_Wednesday"/>
    <n v="1"/>
    <n v="0"/>
    <n v="0"/>
    <n v="0"/>
    <s v="Yes"/>
    <s v="NO"/>
    <s v="MTWRF"/>
    <s v="No"/>
    <s v="Yes"/>
    <s v="Y"/>
    <s v="Y"/>
    <n v="0"/>
    <n v="0"/>
    <n v="0"/>
    <n v="0"/>
    <n v="0"/>
  </r>
  <r>
    <s v="2260"/>
    <s v="99046"/>
    <s v="11"/>
    <x v="0"/>
    <x v="2"/>
    <x v="2"/>
    <s v="150"/>
    <s v="102"/>
    <s v="M"/>
    <n v="0"/>
    <s v="Indian River Shell Oil"/>
    <s v="235 Water St., Indian River MI 49749 US, Indian River MI 49749 US"/>
    <n v="0.18959179492429701"/>
    <s v="-1774"/>
    <s v="6"/>
    <d v="1899-12-30T11:12:13"/>
    <d v="1899-12-30T11:27:37"/>
    <n v="0"/>
    <n v="19.916666666666668"/>
    <s v="-84.612657"/>
    <s v="45.40292"/>
    <n v="8.7785220780105797E-2"/>
    <n v="5779.06"/>
    <n v="0"/>
    <n v="0"/>
    <n v="0"/>
    <n v="0"/>
    <n v="1"/>
    <s v="102_Week1_Monday"/>
    <n v="132.3561"/>
    <n v="152.8655"/>
    <n v="175.26329999999999"/>
    <n v="140.80539999999999"/>
    <n v="95.32"/>
    <s v="102_Wednesday"/>
    <s v="102_Week1_Wednesday"/>
    <n v="1"/>
    <n v="0"/>
    <n v="88.045000000000002"/>
    <n v="130.2662"/>
    <s v="Yes"/>
    <s v="NO"/>
    <s v="MTWRF"/>
    <s v="No"/>
    <s v="Yes"/>
    <s v="Y"/>
    <s v="Y"/>
    <n v="0"/>
    <n v="33.089024999999999"/>
    <n v="38.216374999999999"/>
    <n v="43.815824999999997"/>
    <n v="35.201349999999998"/>
  </r>
  <r>
    <s v="2260"/>
    <s v="99046"/>
    <s v="11"/>
    <x v="1"/>
    <x v="2"/>
    <x v="2"/>
    <s v="10"/>
    <s v="102"/>
    <s v="M"/>
    <n v="0"/>
    <s v="Indian River Shell Oil"/>
    <s v="235 Water St., Indian River MI 49749 US, Indian River MI 49749 US"/>
    <n v="81.218025806734502"/>
    <s v="-1924"/>
    <s v="6"/>
    <d v="1899-12-30T07:21:13"/>
    <d v="1899-12-30T07:36:37"/>
    <n v="0"/>
    <n v="19.916666666666668"/>
    <s v="-84.612657"/>
    <s v="45.40292"/>
    <n v="80.416516048523604"/>
    <n v="5779.06"/>
    <n v="0"/>
    <n v="0"/>
    <n v="0"/>
    <n v="0"/>
    <n v="1"/>
    <s v="102_Week2_Monday"/>
    <n v="132.3561"/>
    <n v="152.8655"/>
    <n v="175.26329999999999"/>
    <n v="140.80539999999999"/>
    <n v="95.32"/>
    <s v="102_Wednesday"/>
    <s v="102_Week2_Wednesday"/>
    <n v="1"/>
    <n v="0"/>
    <n v="88.045000000000002"/>
    <n v="130.2662"/>
    <s v="Yes"/>
    <s v="NO"/>
    <s v="MTWRF"/>
    <s v="No"/>
    <s v="Yes"/>
    <s v="Y"/>
    <s v="Y"/>
    <n v="0"/>
    <n v="33.089024999999999"/>
    <n v="38.216374999999999"/>
    <n v="43.815824999999997"/>
    <n v="35.201349999999998"/>
  </r>
  <r>
    <s v="2075"/>
    <s v="70634"/>
    <s v="0"/>
    <x v="0"/>
    <x v="2"/>
    <x v="2"/>
    <s v="200"/>
    <s v="102"/>
    <s v="W"/>
    <n v="10"/>
    <s v="Magnaloy Coupling"/>
    <s v="501 Commerce Drive P.O. Box 455, Alpena MI 49707 U P.O. Box 455, Alpena MI 49707 US"/>
    <n v="98.732920948521297"/>
    <s v="-1779"/>
    <s v="7"/>
    <d v="1899-12-30T13:40:07"/>
    <d v="1899-12-30T13:54:35"/>
    <n v="0"/>
    <n v="11.637500000000001"/>
    <s v="-83.4236967"/>
    <s v="45.0757233"/>
    <n v="92.310471078337898"/>
    <n v="7489.21"/>
    <n v="28"/>
    <n v="0.51851851851851805"/>
    <n v="3"/>
    <n v="68"/>
    <n v="11"/>
    <s v="102_Week1_Wednesday"/>
    <n v="144.7646"/>
    <n v="132.01920000000001"/>
    <n v="139.39279999999999"/>
    <n v="145.00530000000001"/>
    <n v="151.77000000000001"/>
    <s v="102_Wednesday"/>
    <s v="102_Week1_Wednesday"/>
    <n v="1"/>
    <n v="66"/>
    <n v="137.26499999999999"/>
    <n v="147.2475"/>
    <s v="No"/>
    <s v="NO"/>
    <s v="MTWRF"/>
    <s v="No"/>
    <s v="No"/>
    <s v="Y"/>
    <s v="N"/>
    <m/>
    <n v="36.19115"/>
    <n v="33.004800000000003"/>
    <n v="34.848199999999999"/>
    <n v="36.251325000000001"/>
  </r>
  <r>
    <s v="2075"/>
    <s v="70634"/>
    <s v="0"/>
    <x v="1"/>
    <x v="2"/>
    <x v="2"/>
    <s v="160"/>
    <s v="102"/>
    <s v="W"/>
    <n v="10"/>
    <s v="Magnaloy Coupling"/>
    <s v="501 Commerce Drive P.O. Box 455, Alpena MI 49707 U P.O. Box 455, Alpena MI 49707 US"/>
    <n v="88.723150824908402"/>
    <s v="-1939"/>
    <s v="7"/>
    <d v="1899-12-30T13:21:57"/>
    <d v="1899-12-30T13:36:25"/>
    <n v="0"/>
    <n v="11.637500000000001"/>
    <s v="-83.4236967"/>
    <s v="45.0757233"/>
    <n v="84.361028107453393"/>
    <n v="7489.21"/>
    <n v="28"/>
    <n v="0.51851851851851805"/>
    <n v="3"/>
    <n v="68"/>
    <n v="11"/>
    <s v="102_Week2_Wednesday"/>
    <n v="144.7646"/>
    <n v="132.01920000000001"/>
    <n v="139.39279999999999"/>
    <n v="145.00530000000001"/>
    <n v="151.77000000000001"/>
    <s v="102_Wednesday"/>
    <s v="102_Week2_Wednesday"/>
    <n v="1"/>
    <n v="66"/>
    <n v="137.26499999999999"/>
    <n v="147.2475"/>
    <s v="No"/>
    <s v="NO"/>
    <s v="MTWRF"/>
    <s v="No"/>
    <s v="No"/>
    <s v="Y"/>
    <s v="N"/>
    <m/>
    <n v="36.19115"/>
    <n v="33.004800000000003"/>
    <n v="34.848199999999999"/>
    <n v="36.251325000000001"/>
  </r>
  <r>
    <s v="2873"/>
    <s v="73041"/>
    <s v="0"/>
    <x v="0"/>
    <x v="2"/>
    <x v="2"/>
    <s v="190"/>
    <s v="102"/>
    <s v="M"/>
    <n v="0"/>
    <s v="AWAKON FCU-WOLVERINE"/>
    <s v="12842 S. STATE HWY, WOLVERINE MI 49799 US, WOLVERINE MI 49799 US"/>
    <n v="4.17647113042523"/>
    <s v="-1778"/>
    <s v="5"/>
    <d v="1899-12-30T11:58:10"/>
    <d v="1899-12-30T12:01:23"/>
    <n v="0"/>
    <n v="1.75"/>
    <s v="-84.5920843323959"/>
    <s v="45.2480292752454"/>
    <n v="3.4363396669507602"/>
    <n v="1372.54"/>
    <n v="0"/>
    <n v="0"/>
    <n v="0"/>
    <n v="0"/>
    <n v="1"/>
    <s v="102_Week1_Monday"/>
    <n v="51.888500000000001"/>
    <n v="52.18"/>
    <n v="54.422800000000002"/>
    <n v="55.32"/>
    <n v="27.66"/>
    <s v="102_Wednesday"/>
    <s v="102_Week1_Wednesday"/>
    <n v="1"/>
    <n v="0"/>
    <n v="26.09"/>
    <n v="27.66"/>
    <s v="Yes"/>
    <s v="NO"/>
    <s v="MTWRF"/>
    <s v="No"/>
    <s v="Yes"/>
    <s v="Y"/>
    <s v="Y"/>
    <n v="0"/>
    <n v="12.972125"/>
    <n v="13.045"/>
    <n v="13.605700000000001"/>
    <n v="13.83"/>
  </r>
  <r>
    <s v="14480"/>
    <s v="73517"/>
    <s v="0"/>
    <x v="0"/>
    <x v="2"/>
    <x v="2"/>
    <s v="180"/>
    <s v="102"/>
    <s v="M"/>
    <n v="0"/>
    <s v="THE THIRSTY STURGEON"/>
    <s v="11900 SCOTT ROAD, WOLVERINE MI 49799 US, WOLVERINE MI 49799 US"/>
    <n v="7.6202074842260004"/>
    <s v="-1777"/>
    <s v="7"/>
    <d v="1899-12-30T11:49:52"/>
    <d v="1899-12-30T11:54:00"/>
    <n v="0"/>
    <n v="4.4833333333333334"/>
    <s v="-84.608283"/>
    <s v="45.291795"/>
    <n v="6.4361144607904501"/>
    <n v="3142.22"/>
    <n v="0"/>
    <n v="0"/>
    <n v="0"/>
    <n v="0"/>
    <n v="1"/>
    <s v="102_Week1_Monday"/>
    <n v="58.3508"/>
    <n v="65.42"/>
    <n v="80.200699999999998"/>
    <n v="79.876000000000005"/>
    <n v="83.1"/>
    <s v="102_Wednesday"/>
    <s v="102_Week1_Wednesday"/>
    <n v="1"/>
    <n v="0"/>
    <n v="82.2"/>
    <n v="53.055"/>
    <s v="Yes"/>
    <s v="NO"/>
    <s v="MTWRF"/>
    <s v="No"/>
    <s v="Yes"/>
    <s v="Y"/>
    <s v="Y"/>
    <n v="0"/>
    <n v="14.5877"/>
    <n v="16.355"/>
    <n v="20.050174999999999"/>
    <n v="19.969000000000001"/>
  </r>
  <r>
    <s v="14480"/>
    <s v="73517"/>
    <s v="0"/>
    <x v="1"/>
    <x v="2"/>
    <x v="2"/>
    <s v="80"/>
    <s v="102"/>
    <s v="M"/>
    <n v="0"/>
    <s v="THE THIRSTY STURGEON"/>
    <s v="11900 SCOTT ROAD, WOLVERINE MI 49799 US, WOLVERINE MI 49799 US"/>
    <n v="8.6154756137925705"/>
    <s v="-1931"/>
    <s v="7"/>
    <d v="1899-12-30T09:41:16"/>
    <d v="1899-12-30T09:45:24"/>
    <n v="0"/>
    <n v="4.4833333333333334"/>
    <s v="-84.608283"/>
    <s v="45.291795"/>
    <n v="7.1006110556667803"/>
    <n v="3142.22"/>
    <n v="0"/>
    <n v="0"/>
    <n v="0"/>
    <n v="0"/>
    <n v="1"/>
    <s v="102_Week2_Monday"/>
    <n v="58.3508"/>
    <n v="65.42"/>
    <n v="80.200699999999998"/>
    <n v="79.876000000000005"/>
    <n v="83.1"/>
    <s v="102_Wednesday"/>
    <s v="102_Week2_Wednesday"/>
    <n v="1"/>
    <n v="0"/>
    <n v="82.2"/>
    <n v="53.055"/>
    <s v="Yes"/>
    <s v="NO"/>
    <s v="MTWRF"/>
    <s v="No"/>
    <s v="Yes"/>
    <s v="Y"/>
    <s v="Y"/>
    <n v="0"/>
    <n v="14.5877"/>
    <n v="16.355"/>
    <n v="20.050174999999999"/>
    <n v="19.969000000000001"/>
  </r>
  <r>
    <s v="9098"/>
    <s v="73280"/>
    <s v="0"/>
    <x v="0"/>
    <x v="2"/>
    <x v="2"/>
    <s v="140"/>
    <s v="102"/>
    <s v="M"/>
    <n v="0"/>
    <s v="AWAKON FCU-INDIAN RIVER"/>
    <s v="6272 M-68 HWY, INDIAN RIVER MI 48749 US, INDIAN RIVER MI 48749 US"/>
    <n v="1.13595380570365"/>
    <s v="-1773"/>
    <s v="5"/>
    <d v="1899-12-30T11:06:28"/>
    <d v="1899-12-30T11:12:02"/>
    <n v="0"/>
    <n v="6.083333333333333"/>
    <s v="-84.614047"/>
    <s v="45.404429"/>
    <n v="0.191346654603327"/>
    <n v="1502.43"/>
    <n v="0"/>
    <n v="0"/>
    <n v="0"/>
    <n v="0"/>
    <n v="1"/>
    <s v="102_Week1_Monday"/>
    <n v="56.77"/>
    <n v="57.25"/>
    <n v="59.7"/>
    <n v="60.68"/>
    <n v="30.34"/>
    <s v="102_Wednesday"/>
    <s v="102_Week1_Wednesday"/>
    <n v="1"/>
    <n v="0"/>
    <n v="28.625"/>
    <n v="30.34"/>
    <s v="Yes"/>
    <s v="NO"/>
    <s v="MTWRF"/>
    <s v="No"/>
    <s v="Yes"/>
    <s v="Y"/>
    <s v="Y"/>
    <n v="0"/>
    <n v="14.192500000000001"/>
    <n v="14.3125"/>
    <n v="14.925000000000001"/>
    <n v="15.17"/>
  </r>
  <r>
    <s v="2258"/>
    <s v="70832"/>
    <s v="0"/>
    <x v="0"/>
    <x v="2"/>
    <x v="2"/>
    <s v="100"/>
    <s v="102"/>
    <s v="M"/>
    <n v="0"/>
    <s v="Wilson's Rivers Edge"/>
    <s v="4208 South Straits Hwy, Indian River MI 49749 US, Indian River MI 49749 US"/>
    <n v="0.66283359188975099"/>
    <s v="-1769"/>
    <s v="7"/>
    <d v="1899-12-30T09:56:29"/>
    <d v="1899-12-30T10:13:50"/>
    <n v="0"/>
    <n v="18.570833333333333"/>
    <s v="-84.61889"/>
    <s v="45.402212"/>
    <n v="0.45913095214880401"/>
    <n v="3850.81"/>
    <n v="0"/>
    <n v="0"/>
    <n v="0"/>
    <n v="0"/>
    <n v="1"/>
    <s v="102_Week1_Monday"/>
    <n v="0"/>
    <n v="117.8977"/>
    <n v="150.535"/>
    <n v="140.83840000000001"/>
    <n v="148.69999999999999"/>
    <s v="102_Wednesday"/>
    <s v="102_Week1_Wednesday"/>
    <n v="1"/>
    <n v="0"/>
    <n v="138.78870000000001"/>
    <n v="135.43"/>
    <s v="Yes"/>
    <s v="NO"/>
    <s v="MTWRF"/>
    <s v="No"/>
    <s v="Yes"/>
    <s v="Y"/>
    <s v="Y"/>
    <n v="0"/>
    <n v="0"/>
    <n v="29.474425"/>
    <n v="37.633749999999999"/>
    <n v="35.209600000000002"/>
  </r>
  <r>
    <s v="2258"/>
    <s v="70832"/>
    <s v="0"/>
    <x v="1"/>
    <x v="2"/>
    <x v="2"/>
    <s v="40"/>
    <s v="102"/>
    <s v="M"/>
    <n v="0"/>
    <s v="Wilson's Rivers Edge"/>
    <s v="4208 South Straits Hwy, Indian River MI 49749 US, Indian River MI 49749 US"/>
    <n v="1.3933264161202299"/>
    <s v="-1927"/>
    <s v="7"/>
    <d v="1899-12-30T08:25:29"/>
    <d v="1899-12-30T08:42:50"/>
    <n v="0"/>
    <n v="18.570833333333333"/>
    <s v="-84.61889"/>
    <s v="45.402212"/>
    <n v="0.32771601757629198"/>
    <n v="3850.81"/>
    <n v="0"/>
    <n v="0"/>
    <n v="0"/>
    <n v="0"/>
    <n v="1"/>
    <s v="102_Week2_Monday"/>
    <n v="0"/>
    <n v="117.8977"/>
    <n v="150.535"/>
    <n v="140.83840000000001"/>
    <n v="148.69999999999999"/>
    <s v="102_Wednesday"/>
    <s v="102_Week2_Wednesday"/>
    <n v="1"/>
    <n v="0"/>
    <n v="138.78870000000001"/>
    <n v="135.43"/>
    <s v="Yes"/>
    <s v="NO"/>
    <s v="MTWRF"/>
    <s v="No"/>
    <s v="Yes"/>
    <s v="Y"/>
    <s v="Y"/>
    <n v="0"/>
    <n v="0"/>
    <n v="29.474425"/>
    <n v="37.633749999999999"/>
    <n v="35.209600000000002"/>
  </r>
  <r>
    <s v="14858"/>
    <s v="73404"/>
    <s v="8"/>
    <x v="0"/>
    <x v="2"/>
    <x v="2"/>
    <s v="90"/>
    <s v="102"/>
    <s v="M"/>
    <n v="0"/>
    <s v="THUNDER BAY HEALTH-INDIAN RIVE"/>
    <s v="4363 S STRAITS HWY, INDIAN RIVER MI 49749 US, INDIAN RIVER MI 49749 US"/>
    <n v="0.409178907788601"/>
    <s v="-1768"/>
    <s v="5"/>
    <d v="1899-12-30T09:53:08"/>
    <d v="1899-12-30T09:55:49"/>
    <n v="0"/>
    <n v="3.2222222216666667"/>
    <s v="-84.626735"/>
    <s v="45.3986933"/>
    <n v="0.224083767425658"/>
    <n v="827"/>
    <n v="0"/>
    <n v="0"/>
    <n v="0"/>
    <n v="0"/>
    <n v="1"/>
    <s v="102_Week1_Monday"/>
    <n v="0"/>
    <n v="81.400000000000006"/>
    <n v="83.025000000000006"/>
    <n v="84.65"/>
    <n v="41.51"/>
    <s v="102_Wednesday"/>
    <s v="102_Week1_Wednesday"/>
    <n v="1"/>
    <n v="0"/>
    <n v="0"/>
    <n v="42.325000000000003"/>
    <s v="Yes"/>
    <s v="NO"/>
    <s v="MTWRF"/>
    <s v="No"/>
    <s v="Yes"/>
    <s v="Y"/>
    <s v="Y"/>
    <n v="0"/>
    <n v="0"/>
    <n v="20.350000000000001"/>
    <n v="20.756250000000001"/>
    <n v="21.162500000000001"/>
  </r>
  <r>
    <s v="8562"/>
    <s v="99031"/>
    <s v="89"/>
    <x v="0"/>
    <x v="2"/>
    <x v="2"/>
    <s v="80"/>
    <s v="102"/>
    <s v="M"/>
    <n v="0"/>
    <s v="BLARNEY CASTLE #592"/>
    <s v="4524 S. STRAITS HWY, INDIAN RIVER MI 49749 US, INDIAN RIVER MI 49749 US"/>
    <n v="0"/>
    <s v="-1767"/>
    <s v="7"/>
    <d v="1899-12-30T09:35:49"/>
    <d v="1899-12-30T09:52:43"/>
    <n v="0"/>
    <n v="12.054166666666667"/>
    <s v="-84.629666"/>
    <s v="45.396473"/>
    <n v="2.19291261677427E-4"/>
    <n v="2953.52"/>
    <n v="0"/>
    <n v="0"/>
    <n v="0"/>
    <n v="0"/>
    <n v="1"/>
    <s v="102_Week1_Monday"/>
    <n v="49.832299999999996"/>
    <n v="45.339199999999998"/>
    <n v="58.534599999999998"/>
    <n v="77.221500000000006"/>
    <n v="61.63"/>
    <s v="102_Wednesday"/>
    <s v="102_Week1_Wednesday"/>
    <n v="1"/>
    <n v="0"/>
    <n v="49.607500000000002"/>
    <n v="81.073700000000002"/>
    <s v="Yes"/>
    <s v="NO"/>
    <s v="MTWRF"/>
    <s v="No"/>
    <s v="Yes"/>
    <s v="Y"/>
    <s v="Y"/>
    <n v="0"/>
    <n v="12.458074999999999"/>
    <n v="11.3348"/>
    <n v="14.633649999999999"/>
    <n v="19.305375000000002"/>
  </r>
  <r>
    <s v="8562"/>
    <s v="99031"/>
    <s v="89"/>
    <x v="1"/>
    <x v="2"/>
    <x v="2"/>
    <s v="50"/>
    <s v="102"/>
    <s v="M"/>
    <n v="0"/>
    <s v="BLARNEY CASTLE #592"/>
    <s v="4524 S. STRAITS HWY, INDIAN RIVER MI 49749 US, INDIAN RIVER MI 49749 US"/>
    <n v="1.08330151564849"/>
    <s v="-1928"/>
    <s v="7"/>
    <d v="1899-12-30T08:43:55"/>
    <d v="1899-12-30T09:00:49"/>
    <n v="0"/>
    <n v="12.054166666666667"/>
    <s v="-84.629666"/>
    <s v="45.396473"/>
    <n v="0.68319101614426203"/>
    <n v="2953.52"/>
    <n v="0"/>
    <n v="0"/>
    <n v="0"/>
    <n v="0"/>
    <n v="1"/>
    <s v="102_Week2_Monday"/>
    <n v="49.832299999999996"/>
    <n v="45.339199999999998"/>
    <n v="58.534599999999998"/>
    <n v="77.221500000000006"/>
    <n v="61.63"/>
    <s v="102_Wednesday"/>
    <s v="102_Week2_Wednesday"/>
    <n v="1"/>
    <n v="0"/>
    <n v="49.607500000000002"/>
    <n v="81.073700000000002"/>
    <s v="Yes"/>
    <s v="NO"/>
    <s v="MTWRF"/>
    <s v="No"/>
    <s v="Yes"/>
    <s v="Y"/>
    <s v="Y"/>
    <n v="0"/>
    <n v="12.458074999999999"/>
    <n v="11.3348"/>
    <n v="14.633649999999999"/>
    <n v="19.305375000000002"/>
  </r>
  <r>
    <s v="2262"/>
    <s v="99062"/>
    <s v="37"/>
    <x v="0"/>
    <x v="2"/>
    <x v="2"/>
    <s v="130"/>
    <s v="102"/>
    <s v="M"/>
    <n v="0"/>
    <s v="KEN'S VILLAGE MARKET 213"/>
    <s v="6433 Barbra Indian River P.O. Box 2009, Indian Riv P.O. Box 2009, Indian River MI 49749 US"/>
    <n v="0"/>
    <s v="-1772"/>
    <s v="7"/>
    <d v="1899-12-30T10:28:31"/>
    <d v="1899-12-30T11:05:19"/>
    <n v="0"/>
    <n v="37.524999999999999"/>
    <s v="-84.617712"/>
    <s v="45.403873"/>
    <m/>
    <n v="12451.07"/>
    <n v="8"/>
    <n v="0.15094339622641501"/>
    <n v="12"/>
    <n v="79"/>
    <n v="1"/>
    <s v="102_Week1_Monday"/>
    <n v="241.90610000000001"/>
    <n v="243.19300000000001"/>
    <n v="222.48570000000001"/>
    <n v="211.69380000000001"/>
    <n v="241.85"/>
    <s v="102_Wednesday"/>
    <s v="102_Week1_Wednesday"/>
    <n v="1"/>
    <n v="73"/>
    <n v="238.38749999999999"/>
    <n v="206.3237"/>
    <s v="Yes"/>
    <s v="NO"/>
    <s v="MTWRF"/>
    <s v="No"/>
    <s v="Yes"/>
    <s v="Y"/>
    <s v="Y"/>
    <n v="73"/>
    <n v="60.476525000000002"/>
    <n v="60.798250000000003"/>
    <n v="55.621425000000002"/>
    <n v="52.923450000000003"/>
  </r>
  <r>
    <s v="2262"/>
    <s v="99062"/>
    <s v="37"/>
    <x v="1"/>
    <x v="2"/>
    <x v="2"/>
    <s v="30"/>
    <s v="102"/>
    <s v="M"/>
    <n v="0"/>
    <s v="KEN'S VILLAGE MARKET 213"/>
    <s v="6433 Barbra Indian River P.O. Box 2009, Indian Riv P.O. Box 2009, Indian River MI 49749 US"/>
    <n v="0"/>
    <s v="-1926"/>
    <s v="7"/>
    <d v="1899-12-30T07:47:17"/>
    <d v="1899-12-30T08:24:05"/>
    <n v="0"/>
    <n v="37.524999999999999"/>
    <s v="-84.617712"/>
    <s v="45.403873"/>
    <m/>
    <n v="12451.07"/>
    <n v="8"/>
    <n v="0.15094339622641501"/>
    <n v="12"/>
    <n v="79"/>
    <n v="1"/>
    <s v="102_Week2_Monday"/>
    <n v="241.90610000000001"/>
    <n v="243.19300000000001"/>
    <n v="222.48570000000001"/>
    <n v="211.69380000000001"/>
    <n v="241.85"/>
    <s v="102_Wednesday"/>
    <s v="102_Week2_Wednesday"/>
    <n v="1"/>
    <n v="73"/>
    <n v="238.38749999999999"/>
    <n v="206.3237"/>
    <s v="Yes"/>
    <s v="NO"/>
    <s v="MTWRF"/>
    <s v="No"/>
    <s v="Yes"/>
    <s v="Y"/>
    <s v="Y"/>
    <n v="73"/>
    <n v="60.476525000000002"/>
    <n v="60.798250000000003"/>
    <n v="55.621425000000002"/>
    <n v="52.923450000000003"/>
  </r>
  <r>
    <s v="13581"/>
    <s v="99161"/>
    <s v="37"/>
    <x v="0"/>
    <x v="2"/>
    <x v="2"/>
    <s v="120"/>
    <s v="102"/>
    <s v="M"/>
    <n v="0"/>
    <s v="KEN'S VILLAGE MARKET FIRST AID"/>
    <s v="6433 BARBRA INDIAN RIVER P.O. BOX 2009, INDIAN RIV P.O. BOX 2009, INDIAN RIVER MI 49749 US"/>
    <n v="0.96369751271816995"/>
    <s v="-1771"/>
    <s v="0"/>
    <d v="1899-12-30T10:18:51"/>
    <d v="1899-12-30T10:28:31"/>
    <n v="0"/>
    <n v="9.4354006285390355"/>
    <s v="-84.617712"/>
    <s v="45.403873"/>
    <n v="0.201466720889343"/>
    <n v="0"/>
    <n v="0"/>
    <m/>
    <n v="0"/>
    <n v="0"/>
    <n v="1"/>
    <s v="102_Week1_Monday"/>
    <n v="0"/>
    <n v="0"/>
    <n v="0"/>
    <n v="0"/>
    <s v="$ -"/>
    <s v="102_Wednesday"/>
    <s v="102_Week1_Wednesday"/>
    <n v="1"/>
    <n v="0"/>
    <n v="0"/>
    <n v="0"/>
    <s v="Yes"/>
    <s v="NO"/>
    <s v="MTWRF"/>
    <s v="No"/>
    <s v="Yes"/>
    <s v="Y"/>
    <s v="Y"/>
    <n v="0"/>
    <n v="0"/>
    <n v="0"/>
    <n v="0"/>
    <n v="0"/>
  </r>
  <r>
    <s v="13581"/>
    <s v="99161"/>
    <s v="37"/>
    <x v="1"/>
    <x v="2"/>
    <x v="2"/>
    <s v="20"/>
    <s v="102"/>
    <s v="M"/>
    <n v="0"/>
    <s v="KEN'S VILLAGE MARKET FIRST AID"/>
    <s v="6433 BARBRA INDIAN RIVER P.O. BOX 2009, INDIAN RIV P.O. BOX 2009, INDIAN RIVER MI 49749 US"/>
    <n v="0.99056197479792696"/>
    <s v="-1925"/>
    <s v="0"/>
    <d v="1899-12-30T07:37:37"/>
    <d v="1899-12-30T07:47:17"/>
    <n v="0"/>
    <n v="9.4354006285390355"/>
    <s v="-84.617712"/>
    <s v="45.403873"/>
    <n v="0.27913187538343198"/>
    <n v="0"/>
    <n v="0"/>
    <m/>
    <n v="0"/>
    <n v="0"/>
    <n v="1"/>
    <s v="102_Week2_Monday"/>
    <n v="0"/>
    <n v="0"/>
    <n v="0"/>
    <n v="0"/>
    <s v="$ -"/>
    <s v="102_Wednesday"/>
    <s v="102_Week2_Wednesday"/>
    <n v="1"/>
    <n v="0"/>
    <n v="0"/>
    <n v="0"/>
    <s v="Yes"/>
    <s v="NO"/>
    <s v="MTWRF"/>
    <s v="No"/>
    <s v="Yes"/>
    <s v="Y"/>
    <s v="Y"/>
    <n v="0"/>
    <n v="0"/>
    <n v="0"/>
    <n v="0"/>
    <n v="0"/>
  </r>
  <r>
    <s v="12492"/>
    <s v="73464"/>
    <s v="0"/>
    <x v="0"/>
    <x v="2"/>
    <x v="2"/>
    <s v="110"/>
    <s v="102"/>
    <s v="M"/>
    <n v="0"/>
    <s v="MODERN PHARMACY"/>
    <s v="3944 SOUTH STRAITS HWY, INDIAN RIVER MI 49749 US, INDIAN RIVER MI 49749 US"/>
    <n v="0.77535439766415903"/>
    <s v="-1770"/>
    <s v="5"/>
    <d v="1899-12-30T10:14:36"/>
    <d v="1899-12-30T10:17:53"/>
    <n v="0"/>
    <n v="4.583333333333333"/>
    <s v="-84.615113"/>
    <s v="45.405638"/>
    <n v="0.31701642718678702"/>
    <n v="971.35"/>
    <n v="0"/>
    <n v="0"/>
    <n v="0"/>
    <n v="0"/>
    <n v="1"/>
    <s v="102_Week1_Monday"/>
    <n v="36.924199999999999"/>
    <n v="37.130000000000003"/>
    <n v="38.18"/>
    <n v="38.6"/>
    <n v="20.46"/>
    <s v="102_Wednesday"/>
    <s v="102_Week1_Wednesday"/>
    <n v="1"/>
    <n v="0"/>
    <n v="18.565000000000001"/>
    <n v="19.3"/>
    <s v="Yes"/>
    <s v="NO"/>
    <s v="MTWRF"/>
    <s v="No"/>
    <s v="Yes"/>
    <s v="Y"/>
    <s v="Y"/>
    <n v="0"/>
    <n v="9.2310499999999998"/>
    <n v="9.2825000000000006"/>
    <n v="9.5449999999999999"/>
    <n v="9.65"/>
  </r>
  <r>
    <s v="2302"/>
    <s v="70883"/>
    <s v="0"/>
    <x v="0"/>
    <x v="2"/>
    <x v="1"/>
    <s v="100"/>
    <s v="102"/>
    <s v="F"/>
    <n v="120"/>
    <s v="Modern Pharmacy"/>
    <s v="127 N. Main Street, Cheboygan MI 49721 US, Cheboygan MI 49721 US"/>
    <n v="0.58034462109208096"/>
    <s v="-1734"/>
    <s v="7"/>
    <d v="1899-12-30T08:36:35"/>
    <d v="1899-12-30T08:44:18"/>
    <n v="0"/>
    <n v="7.0266666666666664"/>
    <s v="-84.47769"/>
    <s v="45.643894"/>
    <n v="0.149925383248107"/>
    <n v="3002.61"/>
    <n v="0"/>
    <n v="0"/>
    <n v="0"/>
    <n v="0"/>
    <n v="121"/>
    <s v="102_Week1_Friday"/>
    <n v="57.02"/>
    <n v="57.02"/>
    <n v="58.798400000000001"/>
    <n v="60.557099999999998"/>
    <n v="63.5"/>
    <s v="102_Tuesday"/>
    <s v="102_Week1_Tuesday"/>
    <n v="1"/>
    <n v="0"/>
    <n v="57.02"/>
    <n v="61.042499999999997"/>
    <s v="Yes"/>
    <s v="NO"/>
    <s v="MTWRF"/>
    <s v="No"/>
    <s v="Yes"/>
    <s v="Y"/>
    <s v="N"/>
    <n v="0"/>
    <n v="14.255000000000001"/>
    <n v="14.255000000000001"/>
    <n v="14.6996"/>
    <n v="15.139275"/>
  </r>
  <r>
    <s v="2302"/>
    <s v="70883"/>
    <s v="0"/>
    <x v="1"/>
    <x v="2"/>
    <x v="1"/>
    <s v="260"/>
    <s v="102"/>
    <s v="F"/>
    <n v="120"/>
    <s v="Modern Pharmacy"/>
    <s v="127 N. Main Street, Cheboygan MI 49721 US, Cheboygan MI 49721 US"/>
    <n v="0.94742439314723004"/>
    <s v="-1910"/>
    <s v="7"/>
    <d v="1899-12-30T11:37:11"/>
    <d v="1899-12-30T11:44:54"/>
    <n v="0"/>
    <n v="7.0266666666666664"/>
    <s v="-84.47769"/>
    <s v="45.643894"/>
    <n v="0.34433927314970397"/>
    <n v="3002.61"/>
    <n v="0"/>
    <n v="0"/>
    <n v="0"/>
    <n v="0"/>
    <n v="121"/>
    <s v="102_Week2_Friday"/>
    <n v="57.02"/>
    <n v="57.02"/>
    <n v="58.798400000000001"/>
    <n v="60.557099999999998"/>
    <n v="63.5"/>
    <s v="102_Tuesday"/>
    <s v="102_Week2_Tuesday"/>
    <n v="1"/>
    <n v="0"/>
    <n v="57.02"/>
    <n v="61.042499999999997"/>
    <s v="Yes"/>
    <s v="NO"/>
    <s v="MTWRF"/>
    <s v="No"/>
    <s v="Yes"/>
    <s v="Y"/>
    <s v="N"/>
    <n v="0"/>
    <n v="14.255000000000001"/>
    <n v="14.255000000000001"/>
    <n v="14.6996"/>
    <n v="15.139275"/>
  </r>
  <r>
    <s v="14502"/>
    <s v="73522"/>
    <s v="0"/>
    <x v="0"/>
    <x v="2"/>
    <x v="1"/>
    <s v="90"/>
    <s v="102"/>
    <s v="F"/>
    <n v="110"/>
    <s v="MULLIGANS RESTAURANT"/>
    <s v="320 NORTH MAIN, CHEBOYGAN MI 49721 US, CHEBOYGAN MI 49721 US"/>
    <n v="1.28075385652483"/>
    <s v="-1733"/>
    <s v="7"/>
    <d v="1899-12-30T08:27:14"/>
    <d v="1899-12-30T08:36:01"/>
    <n v="0"/>
    <n v="6.3866666666666667"/>
    <s v="-84.4757"/>
    <s v="45.645423"/>
    <n v="0.224826033842563"/>
    <n v="4551.5600000000004"/>
    <n v="0"/>
    <n v="0"/>
    <n v="0"/>
    <n v="0"/>
    <n v="111"/>
    <s v="102_Week1_Friday"/>
    <n v="77.4983"/>
    <n v="107.66459999999999"/>
    <n v="147.55840000000001"/>
    <n v="120.96850000000001"/>
    <n v="158.76"/>
    <s v="102_Tuesday"/>
    <s v="102_Week1_Tuesday"/>
    <n v="1"/>
    <n v="0"/>
    <n v="141.95500000000001"/>
    <n v="115.54"/>
    <s v="Yes"/>
    <s v="NO"/>
    <s v="MTWRF"/>
    <s v="No"/>
    <s v="Yes"/>
    <s v="Y"/>
    <s v="N"/>
    <n v="0"/>
    <n v="19.374575"/>
    <n v="26.916149999999998"/>
    <n v="36.889600000000002"/>
    <n v="30.242125000000001"/>
  </r>
  <r>
    <s v="14502"/>
    <s v="73522"/>
    <s v="0"/>
    <x v="1"/>
    <x v="2"/>
    <x v="1"/>
    <s v="270"/>
    <s v="102"/>
    <s v="F"/>
    <n v="110"/>
    <s v="MULLIGANS RESTAURANT"/>
    <s v="320 NORTH MAIN, CHEBOYGAN MI 49721 US, CHEBOYGAN MI 49721 US"/>
    <n v="0.57413379289209798"/>
    <s v="-1911"/>
    <s v="7"/>
    <d v="1899-12-30T11:45:29"/>
    <d v="1899-12-30T11:54:16"/>
    <n v="0"/>
    <n v="6.3866666666666667"/>
    <s v="-84.4757"/>
    <s v="45.645423"/>
    <n v="0.149925383248107"/>
    <n v="4551.5600000000004"/>
    <n v="0"/>
    <n v="0"/>
    <n v="0"/>
    <n v="0"/>
    <n v="111"/>
    <s v="102_Week2_Friday"/>
    <n v="77.4983"/>
    <n v="107.66459999999999"/>
    <n v="147.55840000000001"/>
    <n v="120.96850000000001"/>
    <n v="158.76"/>
    <s v="102_Tuesday"/>
    <s v="102_Week2_Tuesday"/>
    <n v="1"/>
    <n v="0"/>
    <n v="141.95500000000001"/>
    <n v="115.54"/>
    <s v="Yes"/>
    <s v="NO"/>
    <s v="MTWRF"/>
    <s v="No"/>
    <s v="Yes"/>
    <s v="Y"/>
    <s v="N"/>
    <n v="0"/>
    <n v="19.374575"/>
    <n v="26.916149999999998"/>
    <n v="36.889600000000002"/>
    <n v="30.242125000000001"/>
  </r>
  <r>
    <s v="2293"/>
    <s v="99046"/>
    <s v="16"/>
    <x v="0"/>
    <x v="2"/>
    <x v="1"/>
    <s v="80"/>
    <s v="102"/>
    <s v="F"/>
    <n v="25"/>
    <s v="Louie's Fresh Market - Cheboyg"/>
    <s v="604 Main St. 235 Water St., Cheboygan MI 49721 US 235 Water St., Cheboygan MI 49721 US"/>
    <n v="1.47080110944808"/>
    <s v="-1732"/>
    <s v="6"/>
    <d v="1899-12-30T08:14:47"/>
    <d v="1899-12-30T08:25:57"/>
    <n v="0"/>
    <n v="11.200000000000001"/>
    <s v="-84.4731068367582"/>
    <s v="45.6473099397764"/>
    <n v="0.33735518496859501"/>
    <n v="7531.01"/>
    <n v="8"/>
    <n v="0.20512820512820501"/>
    <n v="1"/>
    <n v="27"/>
    <n v="26"/>
    <s v="102_Week1_Friday"/>
    <n v="154.11070000000001"/>
    <n v="210.3955"/>
    <n v="253.52420000000001"/>
    <n v="179.18360000000001"/>
    <n v="137.71"/>
    <s v="102_Tuesday"/>
    <s v="102_Week1_Tuesday"/>
    <n v="1"/>
    <n v="30"/>
    <n v="123.13249999999999"/>
    <n v="167.0575"/>
    <s v="Yes"/>
    <s v="NO"/>
    <s v="MTWRF"/>
    <s v="No"/>
    <s v="Yes"/>
    <s v="Y"/>
    <s v="N"/>
    <n v="30"/>
    <n v="38.527675000000002"/>
    <n v="52.598875"/>
    <n v="63.381050000000002"/>
    <n v="44.795900000000003"/>
  </r>
  <r>
    <s v="2293"/>
    <s v="99046"/>
    <s v="16"/>
    <x v="1"/>
    <x v="2"/>
    <x v="1"/>
    <s v="280"/>
    <s v="102"/>
    <s v="F"/>
    <n v="25"/>
    <s v="Louie's Fresh Market - Cheboyg"/>
    <s v="604 Main St. 235 Water St., Cheboygan MI 49721 US 235 Water St., Cheboygan MI 49721 US"/>
    <n v="1.1185816600918801"/>
    <s v="-1912"/>
    <s v="6"/>
    <d v="1899-12-30T11:55:22"/>
    <d v="1899-12-30T12:06:32"/>
    <n v="0"/>
    <n v="11.200000000000001"/>
    <s v="-84.4731068367582"/>
    <s v="45.6473099397764"/>
    <n v="0.224826033842563"/>
    <n v="7531.01"/>
    <n v="8"/>
    <n v="0.20512820512820501"/>
    <n v="1"/>
    <n v="27"/>
    <n v="26"/>
    <s v="102_Week2_Friday"/>
    <n v="154.11070000000001"/>
    <n v="210.3955"/>
    <n v="253.52420000000001"/>
    <n v="179.18360000000001"/>
    <n v="137.71"/>
    <s v="102_Tuesday"/>
    <s v="102_Week2_Tuesday"/>
    <n v="1"/>
    <n v="30"/>
    <n v="123.13249999999999"/>
    <n v="167.0575"/>
    <s v="Yes"/>
    <s v="NO"/>
    <s v="MTWRF"/>
    <s v="No"/>
    <s v="Yes"/>
    <s v="Y"/>
    <s v="N"/>
    <n v="30"/>
    <n v="38.527675000000002"/>
    <n v="52.598875"/>
    <n v="63.381050000000002"/>
    <n v="44.795900000000003"/>
  </r>
  <r>
    <s v="13329"/>
    <s v="73491"/>
    <s v="0"/>
    <x v="0"/>
    <x v="2"/>
    <x v="1"/>
    <s v="130"/>
    <s v="102"/>
    <s v="F"/>
    <n v="170"/>
    <s v="HOSPICE HOUSE"/>
    <s v="722 SOUTH STREET, CHEBOYGAN MI 49721 US, CHEBOYGAN MI 49721 US"/>
    <n v="1.4788678009063001"/>
    <s v="-1737"/>
    <s v="1"/>
    <d v="1899-12-30T09:02:12"/>
    <d v="1899-12-30T09:02:18"/>
    <n v="0"/>
    <n v="0.1"/>
    <s v="-84.478985"/>
    <s v="45.633154"/>
    <n v="0.87391437302289898"/>
    <n v="437.88"/>
    <n v="0"/>
    <n v="0"/>
    <n v="0"/>
    <n v="0"/>
    <n v="171"/>
    <s v="102_Week1_Friday"/>
    <n v="33"/>
    <n v="33.44"/>
    <n v="34.406599999999997"/>
    <n v="34.89"/>
    <n v="8.7200000000000006"/>
    <s v="102_Tuesday"/>
    <s v="102_Week1_Tuesday"/>
    <n v="1"/>
    <n v="0"/>
    <n v="8.36"/>
    <n v="8.7225000000000001"/>
    <s v="Yes"/>
    <s v="NO"/>
    <s v="MTWRF"/>
    <s v="No"/>
    <s v="Yes"/>
    <s v="Y"/>
    <s v="N"/>
    <n v="0"/>
    <n v="8.25"/>
    <n v="8.36"/>
    <n v="8.6016499999999994"/>
    <n v="8.7225000000000001"/>
  </r>
  <r>
    <s v="2294"/>
    <s v="70874"/>
    <s v="0"/>
    <x v="0"/>
    <x v="2"/>
    <x v="1"/>
    <s v="120"/>
    <s v="102"/>
    <s v="F"/>
    <n v="175"/>
    <s v="MCLAREN HEALTH MANAGEMENT GRP"/>
    <s v="761 Lafayette 761 Lafayette, Cheboygan MI 49721 US 761 Lafayette, Cheboygan MI 49721 US"/>
    <n v="4.1613552365452096"/>
    <s v="-1736"/>
    <s v="1"/>
    <d v="1899-12-30T08:53:03"/>
    <d v="1899-12-30T09:00:43"/>
    <n v="0"/>
    <n v="7.666666666666667"/>
    <s v="-84.462845"/>
    <s v="45.63138"/>
    <n v="1.44185668168197"/>
    <n v="324.01"/>
    <n v="0"/>
    <n v="0"/>
    <n v="0"/>
    <n v="0"/>
    <n v="176"/>
    <s v="102_Week1_Friday"/>
    <n v="34.67"/>
    <n v="35.369999999999997"/>
    <n v="36.549999999999997"/>
    <n v="37.14"/>
    <n v="9.2899999999999991"/>
    <s v="102_Tuesday"/>
    <s v="102_Week1_Tuesday"/>
    <n v="1"/>
    <n v="0"/>
    <n v="8.8424999999999994"/>
    <n v="4.6425000000000001"/>
    <s v="Yes"/>
    <s v="NO"/>
    <s v="MTWRF"/>
    <s v="No"/>
    <s v="Yes"/>
    <s v="Y"/>
    <s v="N"/>
    <n v="0"/>
    <n v="8.6675000000000004"/>
    <n v="8.8424999999999994"/>
    <n v="9.1374999999999993"/>
    <n v="9.2850000000000001"/>
  </r>
  <r>
    <s v="8702"/>
    <s v="73260"/>
    <s v="0"/>
    <x v="0"/>
    <x v="2"/>
    <x v="1"/>
    <s v="110"/>
    <s v="102"/>
    <s v="F"/>
    <n v="134"/>
    <s v="TENDERCARE"/>
    <s v="824 S. HURON ST., CHEBOYGAN MI 49721 US, CHEBOYGAN MI 49721 US"/>
    <n v="4.3344623632729098"/>
    <s v="-1735"/>
    <s v="5"/>
    <d v="1899-12-30T08:48:38"/>
    <d v="1899-12-30T08:48:53"/>
    <n v="0"/>
    <n v="8.0416666666666661"/>
    <s v="-84.486279"/>
    <s v="45.629648"/>
    <n v="1.1220040611545099"/>
    <n v="713.42"/>
    <n v="0"/>
    <n v="0"/>
    <n v="0"/>
    <n v="0"/>
    <n v="135"/>
    <s v="102_Week1_Friday"/>
    <n v="31.38"/>
    <n v="31.8828"/>
    <n v="33.366599999999998"/>
    <n v="33.92"/>
    <n v="17.98"/>
    <s v="102_Tuesday"/>
    <s v="102_Week1_Tuesday"/>
    <n v="1"/>
    <n v="0"/>
    <n v="16.13"/>
    <n v="16.96"/>
    <s v="Yes"/>
    <s v="NO"/>
    <s v="MTWRF"/>
    <s v="No"/>
    <s v="Yes"/>
    <s v="Y"/>
    <s v="N"/>
    <n v="0"/>
    <n v="7.8449999999999998"/>
    <n v="7.9706999999999999"/>
    <n v="8.3416499999999996"/>
    <n v="8.48"/>
  </r>
  <r>
    <s v="14824"/>
    <s v="73538"/>
    <s v="0"/>
    <x v="0"/>
    <x v="3"/>
    <x v="2"/>
    <s v="120"/>
    <s v="105"/>
    <s v="R"/>
    <n v="15"/>
    <s v="THE RED FORK"/>
    <s v="3228 US-23, GREENBUSH MI 48738 US, GREENBUSH MI 48738 US"/>
    <n v="9.3490241414703004"/>
    <s v="-624"/>
    <s v="7"/>
    <d v="1899-12-30T10:53:07"/>
    <d v="1899-12-30T11:00:07"/>
    <n v="0"/>
    <n v="8"/>
    <s v="-83.315451"/>
    <s v="44.563342"/>
    <n v="7.8288455902769698"/>
    <n v="1411.12"/>
    <n v="0"/>
    <n v="0"/>
    <n v="0"/>
    <n v="0"/>
    <n v="16"/>
    <s v="105_Week1_Thursday"/>
    <n v="36.869999999999997"/>
    <n v="38.391500000000001"/>
    <n v="40.711399999999998"/>
    <n v="44.789200000000001"/>
    <n v="42.59"/>
    <s v="101_Wednesday"/>
    <s v="101_Week1_Wednesday"/>
    <n v="1"/>
    <n v="0"/>
    <n v="40.924999999999997"/>
    <n v="54.291200000000003"/>
    <s v="Yes"/>
    <s v="NO"/>
    <s v="MTWRF"/>
    <s v="Yes"/>
    <s v="Yes"/>
    <s v="Y"/>
    <s v="N"/>
    <n v="0"/>
    <n v="9.2174999999999994"/>
    <n v="9.5978750000000002"/>
    <n v="10.177849999999999"/>
    <n v="11.1973"/>
  </r>
  <r>
    <s v="13590"/>
    <s v="99103"/>
    <s v="1"/>
    <x v="0"/>
    <x v="2"/>
    <x v="1"/>
    <s v="70"/>
    <s v="102"/>
    <s v="F"/>
    <n v="10"/>
    <s v="NEXT DOOR STR #5018"/>
    <s v="309 E STATE ST, CHEBOYGAN MI 49721 US, CHEBOYGAN MI 49721 US"/>
    <n v="4.7591170035302603"/>
    <s v="-1731"/>
    <s v="7"/>
    <d v="1899-12-30T08:09:15"/>
    <d v="1899-12-30T08:13:18"/>
    <n v="0"/>
    <n v="4.0533333333333337"/>
    <s v="-84.469687"/>
    <s v="45.644919"/>
    <n v="1.90586484951737"/>
    <n v="780"/>
    <n v="0"/>
    <n v="0"/>
    <n v="0"/>
    <n v="0"/>
    <n v="11"/>
    <s v="102_Week1_Friday"/>
    <n v="15"/>
    <n v="15"/>
    <n v="15"/>
    <n v="16.4285"/>
    <n v="15.9"/>
    <s v="102_Tuesday"/>
    <s v="102_Week1_Tuesday"/>
    <n v="1"/>
    <n v="0"/>
    <n v="15"/>
    <n v="16.875"/>
    <s v="Yes"/>
    <s v="NO"/>
    <s v="MTWRF"/>
    <s v="No"/>
    <s v="Yes"/>
    <s v="Y"/>
    <s v="N"/>
    <n v="0"/>
    <n v="3.75"/>
    <n v="3.75"/>
    <n v="3.75"/>
    <n v="4.1071249999999999"/>
  </r>
  <r>
    <s v="13590"/>
    <s v="99103"/>
    <s v="1"/>
    <x v="1"/>
    <x v="2"/>
    <x v="1"/>
    <s v="290"/>
    <s v="102"/>
    <s v="F"/>
    <n v="10"/>
    <s v="NEXT DOOR STR #5018"/>
    <s v="309 E STATE ST, CHEBOYGAN MI 49721 US, CHEBOYGAN MI 49721 US"/>
    <n v="1.5479821283370301"/>
    <s v="-1913"/>
    <s v="7"/>
    <d v="1899-12-30T12:08:05"/>
    <d v="1899-12-30T12:12:08"/>
    <n v="0"/>
    <n v="4.0533333333333337"/>
    <s v="-84.469687"/>
    <s v="45.644919"/>
    <n v="0.33735518496859501"/>
    <n v="780"/>
    <n v="0"/>
    <n v="0"/>
    <n v="0"/>
    <n v="0"/>
    <n v="11"/>
    <s v="102_Week2_Friday"/>
    <n v="15"/>
    <n v="15"/>
    <n v="15"/>
    <n v="16.4285"/>
    <n v="15.9"/>
    <s v="102_Tuesday"/>
    <s v="102_Week2_Tuesday"/>
    <n v="1"/>
    <n v="0"/>
    <n v="15"/>
    <n v="16.875"/>
    <s v="Yes"/>
    <s v="NO"/>
    <s v="MTWRF"/>
    <s v="No"/>
    <s v="Yes"/>
    <s v="Y"/>
    <s v="N"/>
    <n v="0"/>
    <n v="3.75"/>
    <n v="3.75"/>
    <n v="3.75"/>
    <n v="4.1071249999999999"/>
  </r>
  <r>
    <s v="12285"/>
    <s v="73459"/>
    <s v="0"/>
    <x v="0"/>
    <x v="2"/>
    <x v="1"/>
    <s v="30"/>
    <s v="102"/>
    <s v="T"/>
    <n v="216"/>
    <s v="UP NORTH 23"/>
    <s v="530 NORTH 3RD, ROGER CITY MI 49779 US, ROGER CITY MI 49779 US"/>
    <n v="2.19470419175923"/>
    <s v="-1727"/>
    <s v="5"/>
    <d v="1899-12-30T06:52:08"/>
    <d v="1899-12-30T07:01:48"/>
    <n v="0"/>
    <n v="9.4354006285390355"/>
    <s v="-83.822051"/>
    <s v="45.425121"/>
    <n v="1.03523268377927"/>
    <n v="3556.45"/>
    <n v="0"/>
    <n v="0"/>
    <n v="0"/>
    <n v="0"/>
    <n v="217"/>
    <s v="102_Week1_Tuesday"/>
    <n v="0"/>
    <n v="140.18"/>
    <n v="154.50299999999999"/>
    <n v="167.3955"/>
    <n v="100.53"/>
    <s v="102_Tuesday"/>
    <s v="102_Week1_Tuesday"/>
    <n v="1"/>
    <n v="0"/>
    <n v="110.62"/>
    <n v="94.435000000000002"/>
    <s v="No"/>
    <s v="NO"/>
    <s v="MTWRF"/>
    <s v="No"/>
    <s v="No"/>
    <s v="Y"/>
    <s v="N"/>
    <m/>
    <n v="0"/>
    <n v="35.045000000000002"/>
    <n v="38.625749999999996"/>
    <n v="41.848875"/>
  </r>
  <r>
    <s v="2992"/>
    <s v="73190"/>
    <s v="0"/>
    <x v="0"/>
    <x v="2"/>
    <x v="1"/>
    <s v="20"/>
    <s v="102"/>
    <s v="T"/>
    <n v="191"/>
    <s v="MEDILODGE OF ROGERS CITY"/>
    <s v="555 N BRADLEY HWY SUITE D, ROGER CITY MI 49779 US SUITE D, ROGER CITY MI 49779 US"/>
    <n v="0.81837274134159099"/>
    <s v="-1726"/>
    <s v="7"/>
    <d v="1899-12-30T06:46:29"/>
    <d v="1899-12-30T06:49:56"/>
    <n v="0"/>
    <n v="3.65"/>
    <s v="-83.835032"/>
    <s v="45.422018"/>
    <n v="0.33776761118244097"/>
    <n v="1199.6099999999999"/>
    <n v="0"/>
    <n v="0"/>
    <n v="0"/>
    <n v="0"/>
    <n v="192"/>
    <s v="102_Week1_Tuesday"/>
    <n v="30.82"/>
    <n v="31.281099999999999"/>
    <n v="33.520000000000003"/>
    <n v="33.520000000000003"/>
    <n v="22.21"/>
    <s v="102_Tuesday"/>
    <s v="102_Week1_Tuesday"/>
    <n v="1"/>
    <n v="0"/>
    <n v="0"/>
    <n v="33.520000000000003"/>
    <s v="No"/>
    <s v="NO"/>
    <s v="MTWRF"/>
    <s v="No"/>
    <s v="No"/>
    <s v="Y"/>
    <s v="N"/>
    <m/>
    <n v="7.7050000000000001"/>
    <n v="7.8202749999999996"/>
    <n v="8.3800000000000008"/>
    <n v="8.3800000000000008"/>
  </r>
  <r>
    <s v="2992"/>
    <s v="73190"/>
    <s v="0"/>
    <x v="1"/>
    <x v="2"/>
    <x v="1"/>
    <s v="350"/>
    <s v="102"/>
    <s v="T"/>
    <n v="191"/>
    <s v="MEDILODGE OF ROGERS CITY"/>
    <s v="555 N BRADLEY HWY SUITE D, ROGER CITY MI 49779 US SUITE D, ROGER CITY MI 49779 US"/>
    <n v="2.4205506052821901"/>
    <s v="-1919"/>
    <s v="7"/>
    <d v="1899-12-30T13:38:58"/>
    <d v="1899-12-30T13:42:25"/>
    <n v="0"/>
    <n v="3.65"/>
    <s v="-83.835032"/>
    <s v="45.422018"/>
    <n v="1.10869650311669"/>
    <n v="1199.6099999999999"/>
    <n v="0"/>
    <n v="0"/>
    <n v="0"/>
    <n v="0"/>
    <n v="192"/>
    <s v="102_Week2_Tuesday"/>
    <n v="30.82"/>
    <n v="31.281099999999999"/>
    <n v="33.520000000000003"/>
    <n v="33.520000000000003"/>
    <n v="22.21"/>
    <s v="102_Tuesday"/>
    <s v="102_Week2_Tuesday"/>
    <n v="1"/>
    <n v="0"/>
    <n v="0"/>
    <n v="33.520000000000003"/>
    <s v="No"/>
    <s v="NO"/>
    <s v="MTWRF"/>
    <s v="No"/>
    <s v="No"/>
    <s v="Y"/>
    <s v="N"/>
    <m/>
    <n v="7.7050000000000001"/>
    <n v="7.8202749999999996"/>
    <n v="8.3800000000000008"/>
    <n v="8.3800000000000008"/>
  </r>
  <r>
    <s v="14570"/>
    <s v="99137"/>
    <s v="0"/>
    <x v="0"/>
    <x v="2"/>
    <x v="1"/>
    <s v="10"/>
    <s v="102"/>
    <s v="T"/>
    <n v="185"/>
    <s v="ADRIAN'S SPORT SHOP"/>
    <s v="335 N. BRADLEY HWY., ROGERS CITY MI 49779 US, ROGERS CITY MI 49779 US"/>
    <n v="42.454232301563003"/>
    <s v="-1725"/>
    <s v="5"/>
    <d v="1899-12-30T06:42:27"/>
    <d v="1899-12-30T06:45:40"/>
    <n v="0"/>
    <n v="11.75"/>
    <s v="-83.8309751"/>
    <s v="45.4182907"/>
    <n v="39.1609815833406"/>
    <n v="2450.89"/>
    <n v="0"/>
    <n v="0"/>
    <n v="0"/>
    <n v="0"/>
    <n v="186"/>
    <s v="102_Week1_Tuesday"/>
    <n v="66.650000000000006"/>
    <n v="83.083299999999994"/>
    <n v="70.525700000000001"/>
    <n v="75.863299999999995"/>
    <n v="38"/>
    <s v="102_Tuesday"/>
    <s v="102_Week1_Tuesday"/>
    <n v="1"/>
    <n v="0"/>
    <n v="33.795000000000002"/>
    <n v="38.972499999999997"/>
    <s v="No"/>
    <s v="NO"/>
    <s v="MTWRF"/>
    <s v="No"/>
    <s v="No"/>
    <s v="Y"/>
    <s v="N"/>
    <m/>
    <n v="16.662500000000001"/>
    <n v="20.770824999999999"/>
    <n v="17.631425"/>
    <n v="18.965824999999999"/>
  </r>
  <r>
    <s v="2879"/>
    <s v="73047"/>
    <s v="0"/>
    <x v="0"/>
    <x v="2"/>
    <x v="1"/>
    <s v="60"/>
    <s v="102"/>
    <s v="R"/>
    <n v="5"/>
    <s v="DUNCAN BAY BOAT CLUB"/>
    <s v="902 BOAT CLUB DRIVE P.O. BOX 6041, CHEBOYGAN MI 49 P.O. BOX 6041, CHEBOYGAN MI 49721 US"/>
    <n v="24.926621152088"/>
    <s v="-1730"/>
    <s v="7"/>
    <d v="1899-12-30T07:54:50"/>
    <d v="1899-12-30T08:04:30"/>
    <n v="0"/>
    <n v="9.4354006285390355"/>
    <s v="-84.4408249"/>
    <s v="45.651286"/>
    <n v="24.4020827309092"/>
    <n v="3181.47"/>
    <n v="0"/>
    <n v="0"/>
    <n v="0"/>
    <n v="0"/>
    <n v="6"/>
    <s v="102_Week1_Thursday"/>
    <n v="0"/>
    <n v="103.0566"/>
    <n v="183.08070000000001"/>
    <n v="0"/>
    <n v="147.21"/>
    <s v="102_Tuesday"/>
    <s v="102_Week1_Tuesday"/>
    <n v="1"/>
    <n v="0"/>
    <n v="203.28370000000001"/>
    <n v="0"/>
    <s v="Yes"/>
    <s v="NO"/>
    <s v="MTWRF"/>
    <s v="No"/>
    <s v="Yes"/>
    <s v="Y"/>
    <s v="N"/>
    <n v="0"/>
    <n v="0"/>
    <n v="25.764150000000001"/>
    <n v="45.770175000000002"/>
    <n v="0"/>
  </r>
  <r>
    <s v="2879"/>
    <s v="73047"/>
    <s v="0"/>
    <x v="1"/>
    <x v="2"/>
    <x v="1"/>
    <s v="310"/>
    <s v="102"/>
    <s v="R"/>
    <n v="5"/>
    <s v="DUNCAN BAY BOAT CLUB"/>
    <s v="902 BOAT CLUB DRIVE P.O. BOX 6041, CHEBOYGAN MI 49 P.O. BOX 6041, CHEBOYGAN MI 49721 US"/>
    <n v="4.7455686684697902"/>
    <s v="-1915"/>
    <s v="7"/>
    <d v="1899-12-30T12:20:15"/>
    <d v="1899-12-30T12:29:55"/>
    <n v="0"/>
    <n v="9.4354006285390355"/>
    <s v="-84.4408249"/>
    <s v="45.651286"/>
    <n v="1.9554873228702001"/>
    <n v="3181.47"/>
    <n v="0"/>
    <n v="0"/>
    <n v="0"/>
    <n v="0"/>
    <n v="6"/>
    <s v="102_Week2_Thursday"/>
    <n v="0"/>
    <n v="103.0566"/>
    <n v="183.08070000000001"/>
    <n v="0"/>
    <n v="147.21"/>
    <s v="102_Tuesday"/>
    <s v="102_Week2_Tuesday"/>
    <n v="1"/>
    <n v="0"/>
    <n v="203.28370000000001"/>
    <n v="0"/>
    <s v="Yes"/>
    <s v="NO"/>
    <s v="MTWRF"/>
    <s v="No"/>
    <s v="Yes"/>
    <s v="Y"/>
    <s v="N"/>
    <n v="0"/>
    <n v="0"/>
    <n v="25.764150000000001"/>
    <n v="45.770175000000002"/>
    <n v="0"/>
  </r>
  <r>
    <s v="8707"/>
    <s v="73262"/>
    <s v="0"/>
    <x v="0"/>
    <x v="2"/>
    <x v="1"/>
    <s v="50"/>
    <s v="102"/>
    <s v="F"/>
    <n v="190"/>
    <s v="ROSA'S SQUEEZE INN"/>
    <s v="16454 US 23 N, MILLERSBURG MI 49759 US, MILLERSBURG MI 49759 US"/>
    <n v="10.5070890039206"/>
    <s v="-1729"/>
    <s v="7"/>
    <d v="1899-12-30T07:20:14"/>
    <d v="1899-12-30T07:29:54"/>
    <n v="0"/>
    <n v="9.4354006285390355"/>
    <s v="-84.0963333"/>
    <s v="45.4943267"/>
    <n v="10.9183780775546"/>
    <n v="5016.08"/>
    <n v="8"/>
    <n v="0.21052631578947401"/>
    <n v="3"/>
    <n v="33"/>
    <n v="191"/>
    <s v="102_Week1_Friday"/>
    <n v="0"/>
    <n v="155.9922"/>
    <n v="190.3415"/>
    <n v="163.4066"/>
    <n v="204.09"/>
    <s v="102_Tuesday"/>
    <s v="102_Week1_Tuesday"/>
    <n v="1"/>
    <n v="33"/>
    <n v="183.2962"/>
    <n v="134.34620000000001"/>
    <s v="Yes"/>
    <s v="NO"/>
    <s v="MTWRF"/>
    <s v="No"/>
    <s v="Yes"/>
    <s v="Y"/>
    <s v="N"/>
    <n v="33"/>
    <n v="0"/>
    <n v="38.998049999999999"/>
    <n v="47.585374999999999"/>
    <n v="40.851649999999999"/>
  </r>
  <r>
    <s v="8707"/>
    <s v="73262"/>
    <s v="0"/>
    <x v="1"/>
    <x v="2"/>
    <x v="1"/>
    <s v="320"/>
    <s v="102"/>
    <s v="F"/>
    <n v="190"/>
    <s v="ROSA'S SQUEEZE INN"/>
    <s v="16454 US 23 N, MILLERSBURG MI 49759 US, MILLERSBURG MI 49759 US"/>
    <n v="25.210282213985899"/>
    <s v="-1916"/>
    <s v="7"/>
    <d v="1899-12-30T12:55:08"/>
    <d v="1899-12-30T13:04:48"/>
    <n v="0"/>
    <n v="9.4354006285390355"/>
    <s v="-84.0963333"/>
    <s v="45.4943267"/>
    <n v="24.401931028956"/>
    <n v="5016.08"/>
    <n v="8"/>
    <n v="0.21052631578947401"/>
    <n v="3"/>
    <n v="33"/>
    <n v="191"/>
    <s v="102_Week2_Friday"/>
    <n v="0"/>
    <n v="155.9922"/>
    <n v="190.3415"/>
    <n v="163.4066"/>
    <n v="204.09"/>
    <s v="102_Tuesday"/>
    <s v="102_Week2_Tuesday"/>
    <n v="1"/>
    <n v="33"/>
    <n v="183.2962"/>
    <n v="134.34620000000001"/>
    <s v="Yes"/>
    <s v="NO"/>
    <s v="MTWRF"/>
    <s v="No"/>
    <s v="Yes"/>
    <s v="Y"/>
    <s v="N"/>
    <n v="33"/>
    <n v="0"/>
    <n v="38.998049999999999"/>
    <n v="47.585374999999999"/>
    <n v="40.851649999999999"/>
  </r>
  <r>
    <s v="2549"/>
    <s v="71145"/>
    <s v="0"/>
    <x v="0"/>
    <x v="2"/>
    <x v="1"/>
    <s v="40"/>
    <s v="102"/>
    <s v="F"/>
    <n v="195"/>
    <s v="Lutz Auto Repair"/>
    <s v="5613 US-23 North, Rogers City MI 49779 US, Rogers City MI 49779 US"/>
    <n v="5.3830225728452197"/>
    <s v="-1728"/>
    <s v="7"/>
    <d v="1899-12-30T07:07:11"/>
    <d v="1899-12-30T07:09:44"/>
    <n v="0"/>
    <n v="7.5966666666666667"/>
    <s v="-83.888645"/>
    <s v="45.467345"/>
    <n v="4.6105138704480204"/>
    <n v="3070.1"/>
    <n v="25"/>
    <n v="0.480769230769231"/>
    <n v="5"/>
    <n v="100"/>
    <n v="196"/>
    <s v="102_Week1_Friday"/>
    <n v="57.8292"/>
    <n v="57.453800000000001"/>
    <n v="57.379199999999997"/>
    <n v="76.037800000000004"/>
    <n v="61.84"/>
    <s v="102_Tuesday"/>
    <s v="102_Week1_Tuesday"/>
    <n v="1"/>
    <n v="101"/>
    <n v="57.695"/>
    <n v="77.22"/>
    <s v="Yes"/>
    <s v="NO"/>
    <s v="MTWRF"/>
    <s v="No"/>
    <s v="Yes"/>
    <s v="Y"/>
    <s v="N"/>
    <n v="101"/>
    <n v="14.4573"/>
    <n v="14.36345"/>
    <n v="14.344799999999999"/>
    <n v="19.009450000000001"/>
  </r>
  <r>
    <s v="2549"/>
    <s v="71145"/>
    <s v="0"/>
    <x v="1"/>
    <x v="2"/>
    <x v="1"/>
    <s v="330"/>
    <s v="102"/>
    <s v="F"/>
    <n v="195"/>
    <s v="Lutz Auto Repair"/>
    <s v="5613 US-23 North, Rogers City MI 49779 US, Rogers City MI 49779 US"/>
    <n v="10.558391060680201"/>
    <s v="-1917"/>
    <s v="7"/>
    <d v="1899-12-30T13:15:21"/>
    <d v="1899-12-30T13:17:54"/>
    <n v="0"/>
    <n v="7.5966666666666667"/>
    <s v="-83.888645"/>
    <s v="45.467345"/>
    <n v="10.9182643010897"/>
    <n v="3070.1"/>
    <n v="25"/>
    <n v="0.480769230769231"/>
    <n v="5"/>
    <n v="100"/>
    <n v="196"/>
    <s v="102_Week2_Friday"/>
    <n v="57.8292"/>
    <n v="57.453800000000001"/>
    <n v="57.379199999999997"/>
    <n v="76.037800000000004"/>
    <n v="61.84"/>
    <s v="102_Tuesday"/>
    <s v="102_Week2_Tuesday"/>
    <n v="1"/>
    <n v="101"/>
    <n v="57.695"/>
    <n v="77.22"/>
    <s v="Yes"/>
    <s v="NO"/>
    <s v="MTWRF"/>
    <s v="No"/>
    <s v="Yes"/>
    <s v="Y"/>
    <s v="N"/>
    <n v="101"/>
    <n v="14.4573"/>
    <n v="14.36345"/>
    <n v="14.344799999999999"/>
    <n v="19.009450000000001"/>
  </r>
  <r>
    <s v="2462"/>
    <s v="71054"/>
    <s v="0"/>
    <x v="0"/>
    <x v="3"/>
    <x v="2"/>
    <s v="240"/>
    <s v="101"/>
    <s v="R"/>
    <n v="40"/>
    <s v="Sunrise Tool Products"/>
    <s v="604 S. Third, Harrisville MI 48740 US, Harrisville MI 48740 US"/>
    <n v="0.14232422942956199"/>
    <s v="-636"/>
    <s v="7"/>
    <d v="1899-12-30T12:59:31"/>
    <d v="1899-12-30T13:14:27"/>
    <n v="0"/>
    <n v="14.683333333333334"/>
    <s v="-83.294174"/>
    <s v="44.6513113"/>
    <n v="3.7164213424241997E-2"/>
    <n v="2893.36"/>
    <n v="0"/>
    <n v="0"/>
    <n v="0"/>
    <n v="0"/>
    <n v="41"/>
    <s v="101_Week1_Thursday"/>
    <n v="55.673299999999998"/>
    <n v="53.767600000000002"/>
    <n v="57.609200000000001"/>
    <n v="61.272300000000001"/>
    <n v="60.45"/>
    <s v="101_Wednesday"/>
    <s v="101_Week1_Wednesday"/>
    <n v="2"/>
    <n v="0"/>
    <n v="27.032499999999999"/>
    <n v="31.422499999999999"/>
    <s v="Yes"/>
    <s v="NO"/>
    <s v="MTWRF"/>
    <s v="No"/>
    <s v="Yes"/>
    <s v="Y"/>
    <s v="N"/>
    <n v="0"/>
    <n v="13.918324999999999"/>
    <n v="13.4419"/>
    <n v="14.4023"/>
    <n v="15.318075"/>
  </r>
  <r>
    <s v="2462"/>
    <s v="71054"/>
    <s v="0"/>
    <x v="0"/>
    <x v="3"/>
    <x v="2"/>
    <s v="250"/>
    <s v="101"/>
    <s v="R"/>
    <n v="40"/>
    <s v="Sunrise Tool Products"/>
    <s v="604 S. Third, Harrisville MI 48740 US, Harrisville MI 48740 US"/>
    <n v="0"/>
    <s v="-637"/>
    <s v="7"/>
    <d v="1899-12-30T13:14:27"/>
    <d v="1899-12-30T13:29:23"/>
    <n v="0"/>
    <n v="14.683333333333334"/>
    <s v="-83.294174"/>
    <s v="44.6513113"/>
    <m/>
    <n v="2893.36"/>
    <n v="0"/>
    <n v="0"/>
    <n v="0"/>
    <n v="0"/>
    <n v="41"/>
    <s v="101_Week1_Thursday"/>
    <n v="55.673299999999998"/>
    <n v="53.767600000000002"/>
    <n v="57.609200000000001"/>
    <n v="61.272300000000001"/>
    <n v="60.45"/>
    <s v="101_Wednesday"/>
    <s v="101_Week1_Wednesday"/>
    <n v="2"/>
    <n v="0"/>
    <n v="27.032499999999999"/>
    <n v="31.422499999999999"/>
    <s v="Yes"/>
    <s v="NO"/>
    <s v="MTWRF"/>
    <s v="No"/>
    <s v="Yes"/>
    <s v="Y"/>
    <s v="N"/>
    <n v="0"/>
    <n v="13.918324999999999"/>
    <n v="13.4419"/>
    <n v="14.4023"/>
    <n v="15.318075"/>
  </r>
  <r>
    <s v="13227"/>
    <s v="73490"/>
    <s v="0"/>
    <x v="0"/>
    <x v="2"/>
    <x v="1"/>
    <s v="140"/>
    <s v="102"/>
    <s v="F"/>
    <n v="137"/>
    <s v="ARBY'S"/>
    <s v="840 SOUTH MAIN, CHEBOYGAN MI 49721 US, CHEBOYGAN MI 49721 US"/>
    <n v="1.15920412912965"/>
    <s v="-1738"/>
    <s v="7"/>
    <d v="1899-12-30T09:03:27"/>
    <d v="1899-12-30T09:09:55"/>
    <n v="0"/>
    <n v="7.63"/>
    <s v="-84.480967"/>
    <s v="45.630595"/>
    <n v="0.43312625256003301"/>
    <n v="89.34"/>
    <n v="0"/>
    <n v="0"/>
    <n v="0"/>
    <n v="0"/>
    <n v="138"/>
    <s v="102_Week1_Friday"/>
    <n v="44.22"/>
    <n v="0"/>
    <n v="45.12"/>
    <n v="40.44"/>
    <n v="5.98"/>
    <s v="102_Tuesday"/>
    <s v="102_Week1_Tuesday"/>
    <n v="1"/>
    <n v="0"/>
    <n v="0"/>
    <n v="15.164999999999999"/>
    <s v="Yes"/>
    <s v="NO"/>
    <s v="MTWRF"/>
    <s v="No"/>
    <s v="Yes"/>
    <s v="Y"/>
    <s v="N"/>
    <n v="0"/>
    <n v="11.055"/>
    <n v="0"/>
    <n v="11.28"/>
    <n v="10.11"/>
  </r>
  <r>
    <s v="13227"/>
    <s v="73490"/>
    <s v="0"/>
    <x v="1"/>
    <x v="2"/>
    <x v="1"/>
    <s v="180"/>
    <s v="102"/>
    <s v="F"/>
    <n v="137"/>
    <s v="ARBY'S"/>
    <s v="840 SOUTH MAIN, CHEBOYGAN MI 49721 US, CHEBOYGAN MI 49721 US"/>
    <n v="29.522538255900098"/>
    <s v="-1902"/>
    <s v="7"/>
    <d v="1899-12-30T09:45:40"/>
    <d v="1899-12-30T09:52:08"/>
    <n v="0"/>
    <n v="7.63"/>
    <s v="-84.480967"/>
    <s v="45.630595"/>
    <n v="23.9049800380518"/>
    <n v="89.34"/>
    <n v="0"/>
    <n v="0"/>
    <n v="0"/>
    <n v="0"/>
    <n v="138"/>
    <s v="102_Week2_Friday"/>
    <n v="44.22"/>
    <n v="0"/>
    <n v="45.12"/>
    <n v="40.44"/>
    <n v="5.98"/>
    <s v="102_Tuesday"/>
    <s v="102_Week2_Tuesday"/>
    <n v="1"/>
    <n v="0"/>
    <n v="0"/>
    <n v="15.164999999999999"/>
    <s v="Yes"/>
    <s v="NO"/>
    <s v="MTWRF"/>
    <s v="No"/>
    <s v="Yes"/>
    <s v="Y"/>
    <s v="N"/>
    <n v="0"/>
    <n v="11.055"/>
    <n v="0"/>
    <n v="11.28"/>
    <n v="10.11"/>
  </r>
  <r>
    <s v="2536"/>
    <s v="71132"/>
    <s v="0"/>
    <x v="0"/>
    <x v="2"/>
    <x v="1"/>
    <s v="240"/>
    <s v="102"/>
    <s v="M"/>
    <n v="0"/>
    <s v="Manzana's Deli"/>
    <s v="4068 Michigan Ave., Onaway MI 49765 US, Onaway MI 49765 US"/>
    <n v="0.217834467068315"/>
    <s v="-1748"/>
    <s v="7"/>
    <d v="1899-12-30T12:08:50"/>
    <d v="1899-12-30T12:17:16"/>
    <n v="0"/>
    <n v="6.541666666666667"/>
    <s v="-84.234335"/>
    <s v="45.35316"/>
    <n v="4.6610423551262499E-2"/>
    <n v="2217.33"/>
    <n v="0"/>
    <n v="0"/>
    <n v="0"/>
    <n v="0"/>
    <n v="1"/>
    <s v="102_Week1_Monday"/>
    <n v="44.99"/>
    <n v="37.06"/>
    <n v="41.680700000000002"/>
    <n v="46.728400000000001"/>
    <n v="49.63"/>
    <s v="102_Tuesday"/>
    <s v="102_Week1_Tuesday"/>
    <n v="1"/>
    <n v="0"/>
    <n v="37.06"/>
    <n v="49.47"/>
    <s v="Yes"/>
    <s v="NO"/>
    <s v="MTWRF"/>
    <s v="No"/>
    <s v="Yes"/>
    <s v="Y"/>
    <s v="Y"/>
    <n v="0"/>
    <n v="11.2475"/>
    <n v="9.2650000000000006"/>
    <n v="10.420175"/>
    <n v="11.6821"/>
  </r>
  <r>
    <s v="2536"/>
    <s v="71132"/>
    <s v="0"/>
    <x v="1"/>
    <x v="2"/>
    <x v="1"/>
    <s v="80"/>
    <s v="102"/>
    <s v="M"/>
    <n v="0"/>
    <s v="Manzana's Deli"/>
    <s v="4068 Michigan Ave., Onaway MI 49765 US, Onaway MI 49765 US"/>
    <n v="6.6504446789622307E-2"/>
    <s v="-1892"/>
    <s v="7"/>
    <d v="1899-12-30T07:41:39"/>
    <d v="1899-12-30T07:50:05"/>
    <n v="0"/>
    <n v="6.541666666666667"/>
    <s v="-84.234335"/>
    <s v="45.35316"/>
    <n v="1.53296504129386E-2"/>
    <n v="2217.33"/>
    <n v="0"/>
    <n v="0"/>
    <n v="0"/>
    <n v="0"/>
    <n v="1"/>
    <s v="102_Week2_Monday"/>
    <n v="44.99"/>
    <n v="37.06"/>
    <n v="41.680700000000002"/>
    <n v="46.728400000000001"/>
    <n v="49.63"/>
    <s v="102_Tuesday"/>
    <s v="102_Week2_Tuesday"/>
    <n v="1"/>
    <n v="0"/>
    <n v="37.06"/>
    <n v="49.47"/>
    <s v="Yes"/>
    <s v="NO"/>
    <s v="MTWRF"/>
    <s v="No"/>
    <s v="Yes"/>
    <s v="Y"/>
    <s v="Y"/>
    <n v="0"/>
    <n v="11.2475"/>
    <n v="9.2650000000000006"/>
    <n v="10.420175"/>
    <n v="11.6821"/>
  </r>
  <r>
    <s v="2023"/>
    <s v="99046"/>
    <s v="8"/>
    <x v="0"/>
    <x v="2"/>
    <x v="1"/>
    <s v="230"/>
    <s v="102"/>
    <s v="M"/>
    <n v="0"/>
    <s v="ALPENA FOOD MART - ONAWAY"/>
    <s v="101 MICHIGAN AVE, ONAWAY MI 49765 US, ONAWAY MI 49765 US"/>
    <n v="0.64091249369084802"/>
    <s v="-1747"/>
    <s v="6"/>
    <d v="1899-12-30T11:44:19"/>
    <d v="1899-12-30T12:08:37"/>
    <n v="0"/>
    <n v="21.558333333333334"/>
    <s v="-84.233763"/>
    <s v="45.353835"/>
    <n v="0.26684656501106302"/>
    <n v="6302.78"/>
    <n v="0"/>
    <n v="0"/>
    <n v="0"/>
    <n v="0"/>
    <n v="1"/>
    <s v="102_Week1_Monday"/>
    <n v="150.89230000000001"/>
    <n v="158.85550000000001"/>
    <n v="173.53"/>
    <n v="150.41810000000001"/>
    <n v="92.65"/>
    <s v="102_Tuesday"/>
    <s v="102_Week1_Tuesday"/>
    <n v="1"/>
    <n v="0"/>
    <n v="89.11"/>
    <n v="144.61869999999999"/>
    <s v="Yes"/>
    <s v="NO"/>
    <s v="MTWRF"/>
    <s v="No"/>
    <s v="Yes"/>
    <s v="Y"/>
    <s v="Y"/>
    <n v="0"/>
    <n v="37.723075000000001"/>
    <n v="39.713875000000002"/>
    <n v="43.3825"/>
    <n v="37.604525000000002"/>
  </r>
  <r>
    <s v="2023"/>
    <s v="99046"/>
    <s v="8"/>
    <x v="1"/>
    <x v="2"/>
    <x v="1"/>
    <s v="90"/>
    <s v="102"/>
    <s v="M"/>
    <n v="0"/>
    <s v="ALPENA FOOD MART - ONAWAY"/>
    <s v="101 MICHIGAN AVE, ONAWAY MI 49765 US, ONAWAY MI 49765 US"/>
    <n v="0.202209467068315"/>
    <s v="-1893"/>
    <s v="6"/>
    <d v="1899-12-30T07:50:18"/>
    <d v="1899-12-30T08:14:36"/>
    <n v="0"/>
    <n v="21.558333333333334"/>
    <s v="-84.233763"/>
    <s v="45.353835"/>
    <n v="4.6610423551262499E-2"/>
    <n v="6302.78"/>
    <n v="0"/>
    <n v="0"/>
    <n v="0"/>
    <n v="0"/>
    <n v="1"/>
    <s v="102_Week2_Monday"/>
    <n v="150.89230000000001"/>
    <n v="158.85550000000001"/>
    <n v="173.53"/>
    <n v="150.41810000000001"/>
    <n v="92.65"/>
    <s v="102_Tuesday"/>
    <s v="102_Week2_Tuesday"/>
    <n v="1"/>
    <n v="0"/>
    <n v="89.11"/>
    <n v="144.61869999999999"/>
    <s v="Yes"/>
    <s v="NO"/>
    <s v="MTWRF"/>
    <s v="No"/>
    <s v="Yes"/>
    <s v="Y"/>
    <s v="Y"/>
    <n v="0"/>
    <n v="37.723075000000001"/>
    <n v="39.713875000000002"/>
    <n v="43.3825"/>
    <n v="37.604525000000002"/>
  </r>
  <r>
    <s v="2532"/>
    <s v="71128"/>
    <s v="0"/>
    <x v="0"/>
    <x v="2"/>
    <x v="1"/>
    <s v="220"/>
    <s v="102"/>
    <s v="M"/>
    <n v="0"/>
    <s v="Woodwind Restaurant"/>
    <s v="403 M-68 P.O. Box 403, Onaway MI 49765 US P.O. Box 403, Onaway MI 49765 US"/>
    <n v="3.51036576926708"/>
    <s v="-1746"/>
    <s v="6"/>
    <d v="1899-12-30T11:38:10"/>
    <d v="1899-12-30T11:43:41"/>
    <n v="0"/>
    <n v="4.1416666666666666"/>
    <s v="-84.230505"/>
    <s v="45.356851"/>
    <n v="2.5458436610168902"/>
    <n v="1656.49"/>
    <n v="0"/>
    <n v="0"/>
    <n v="4"/>
    <n v="110"/>
    <n v="1"/>
    <s v="102_Week1_Monday"/>
    <n v="44.94"/>
    <n v="97.746200000000002"/>
    <n v="47.333300000000001"/>
    <n v="65.667699999999996"/>
    <n v="25.49"/>
    <s v="102_Tuesday"/>
    <s v="102_Week1_Tuesday"/>
    <n v="1"/>
    <n v="78"/>
    <n v="81.113699999999994"/>
    <n v="51.887500000000003"/>
    <s v="Yes"/>
    <s v="NO"/>
    <s v="MTWRF"/>
    <s v="No"/>
    <s v="Yes"/>
    <s v="Y"/>
    <s v="Y"/>
    <n v="78"/>
    <n v="11.234999999999999"/>
    <n v="24.43655"/>
    <n v="11.833325"/>
    <n v="16.416924999999999"/>
  </r>
  <r>
    <s v="2532"/>
    <s v="71128"/>
    <s v="0"/>
    <x v="1"/>
    <x v="2"/>
    <x v="1"/>
    <s v="140"/>
    <s v="102"/>
    <s v="M"/>
    <n v="0"/>
    <s v="Woodwind Restaurant"/>
    <s v="403 M-68 P.O. Box 403, Onaway MI 49765 US P.O. Box 403, Onaway MI 49765 US"/>
    <n v="0.55995641462504897"/>
    <s v="-1898"/>
    <s v="6"/>
    <d v="1899-12-30T08:34:26"/>
    <d v="1899-12-30T08:39:57"/>
    <n v="0"/>
    <n v="4.1416666666666666"/>
    <s v="-84.230505"/>
    <s v="45.356851"/>
    <n v="0.26240138637919003"/>
    <n v="1656.49"/>
    <n v="0"/>
    <n v="0"/>
    <n v="4"/>
    <n v="110"/>
    <n v="1"/>
    <s v="102_Week2_Monday"/>
    <n v="44.94"/>
    <n v="97.746200000000002"/>
    <n v="47.333300000000001"/>
    <n v="65.667699999999996"/>
    <n v="25.49"/>
    <s v="102_Tuesday"/>
    <s v="102_Week2_Tuesday"/>
    <n v="1"/>
    <n v="78"/>
    <n v="81.113699999999994"/>
    <n v="51.887500000000003"/>
    <s v="Yes"/>
    <s v="NO"/>
    <s v="MTWRF"/>
    <s v="No"/>
    <s v="Yes"/>
    <s v="Y"/>
    <s v="Y"/>
    <n v="78"/>
    <n v="11.234999999999999"/>
    <n v="24.43655"/>
    <n v="11.833325"/>
    <n v="16.416924999999999"/>
  </r>
  <r>
    <s v="14520"/>
    <s v="99152"/>
    <s v="1"/>
    <x v="0"/>
    <x v="2"/>
    <x v="1"/>
    <s v="270"/>
    <s v="102"/>
    <s v="M"/>
    <n v="0"/>
    <s v="ONAWAY IMAGING DEPARTMENT"/>
    <s v="21258 W. M-68 HWY, ONAWAY MI 49765 US, ONAWAY MI 49765 US"/>
    <n v="0"/>
    <s v="-1751"/>
    <s v="7"/>
    <d v="1899-12-30T12:29:17"/>
    <d v="1899-12-30T12:32:11"/>
    <n v="0"/>
    <n v="2.3125"/>
    <s v="-84.241833"/>
    <s v="45.354402"/>
    <m/>
    <n v="2432.8200000000002"/>
    <n v="0"/>
    <n v="0"/>
    <n v="0"/>
    <n v="0"/>
    <n v="1"/>
    <s v="102_Week1_Monday"/>
    <n v="46.4"/>
    <n v="46.4"/>
    <n v="47.466099999999997"/>
    <n v="47.94"/>
    <n v="47.94"/>
    <s v="102_Tuesday"/>
    <s v="102_Week1_Tuesday"/>
    <n v="1"/>
    <n v="0"/>
    <n v="46.4"/>
    <n v="47.94"/>
    <s v="Yes"/>
    <s v="NO"/>
    <s v="MTWRF"/>
    <s v="No"/>
    <s v="Yes"/>
    <s v="Y"/>
    <s v="Y"/>
    <n v="0"/>
    <n v="11.6"/>
    <n v="11.6"/>
    <n v="11.866524999999999"/>
    <n v="11.984999999999999"/>
  </r>
  <r>
    <s v="14520"/>
    <s v="99152"/>
    <s v="1"/>
    <x v="1"/>
    <x v="2"/>
    <x v="1"/>
    <s v="120"/>
    <s v="102"/>
    <s v="M"/>
    <n v="0"/>
    <s v="ONAWAY IMAGING DEPARTMENT"/>
    <s v="21258 W. M-68 HWY, ONAWAY MI 49765 US, ONAWAY MI 49765 US"/>
    <n v="0"/>
    <s v="-1896"/>
    <s v="7"/>
    <d v="1899-12-30T08:23:53"/>
    <d v="1899-12-30T08:26:47"/>
    <n v="0"/>
    <n v="2.3125"/>
    <s v="-84.241833"/>
    <s v="45.354402"/>
    <m/>
    <n v="2432.8200000000002"/>
    <n v="0"/>
    <n v="0"/>
    <n v="0"/>
    <n v="0"/>
    <n v="1"/>
    <s v="102_Week2_Monday"/>
    <n v="46.4"/>
    <n v="46.4"/>
    <n v="47.466099999999997"/>
    <n v="47.94"/>
    <n v="47.94"/>
    <s v="102_Tuesday"/>
    <s v="102_Week2_Tuesday"/>
    <n v="1"/>
    <n v="0"/>
    <n v="46.4"/>
    <n v="47.94"/>
    <s v="Yes"/>
    <s v="NO"/>
    <s v="MTWRF"/>
    <s v="No"/>
    <s v="Yes"/>
    <s v="Y"/>
    <s v="Y"/>
    <n v="0"/>
    <n v="11.6"/>
    <n v="11.6"/>
    <n v="11.866524999999999"/>
    <n v="11.984999999999999"/>
  </r>
  <r>
    <s v="2943"/>
    <s v="73404"/>
    <s v="1"/>
    <x v="0"/>
    <x v="2"/>
    <x v="1"/>
    <s v="260"/>
    <s v="102"/>
    <s v="M"/>
    <n v="0"/>
    <s v="THUNDER BAY HEALTH"/>
    <s v="21258 W M-68 HWY PO Box 722, ONAWAY MI 49765 US PO Box 722, ONAWAY MI 49765 US"/>
    <n v="0.60241103731095802"/>
    <s v="-1750"/>
    <s v="7"/>
    <d v="1899-12-30T12:24:40"/>
    <d v="1899-12-30T12:29:17"/>
    <n v="0"/>
    <n v="1.97"/>
    <s v="-84.241833"/>
    <s v="45.354402"/>
    <n v="0.36738950965535899"/>
    <n v="4104.05"/>
    <n v="0"/>
    <n v="0"/>
    <n v="0"/>
    <n v="0"/>
    <n v="1"/>
    <s v="102_Week1_Monday"/>
    <n v="76.786100000000005"/>
    <n v="78.27"/>
    <n v="76.543800000000005"/>
    <n v="85.632999999999996"/>
    <n v="77.42"/>
    <s v="102_Tuesday"/>
    <s v="102_Week1_Tuesday"/>
    <n v="1"/>
    <n v="0"/>
    <n v="79.257499999999993"/>
    <n v="81.227500000000006"/>
    <s v="Yes"/>
    <s v="NO"/>
    <s v="MTWRF"/>
    <s v="No"/>
    <s v="Yes"/>
    <s v="Y"/>
    <s v="Y"/>
    <n v="0"/>
    <n v="19.196525000000001"/>
    <n v="19.567499999999999"/>
    <n v="19.135950000000001"/>
    <n v="21.408249999999999"/>
  </r>
  <r>
    <s v="2943"/>
    <s v="73404"/>
    <s v="1"/>
    <x v="1"/>
    <x v="2"/>
    <x v="1"/>
    <s v="110"/>
    <s v="102"/>
    <s v="M"/>
    <n v="0"/>
    <s v="THUNDER BAY HEALTH"/>
    <s v="21258 W M-68 HWY PO Box 722, ONAWAY MI 49765 US PO Box 722, ONAWAY MI 49765 US"/>
    <n v="0.59756970778107599"/>
    <s v="-1895"/>
    <s v="7"/>
    <d v="1899-12-30T08:19:16"/>
    <d v="1899-12-30T08:23:53"/>
    <n v="0"/>
    <n v="1.97"/>
    <s v="-84.241833"/>
    <s v="45.354402"/>
    <n v="0.364817524429497"/>
    <n v="4104.05"/>
    <n v="0"/>
    <n v="0"/>
    <n v="0"/>
    <n v="0"/>
    <n v="1"/>
    <s v="102_Week2_Monday"/>
    <n v="76.786100000000005"/>
    <n v="78.27"/>
    <n v="76.543800000000005"/>
    <n v="85.632999999999996"/>
    <n v="77.42"/>
    <s v="102_Tuesday"/>
    <s v="102_Week2_Tuesday"/>
    <n v="1"/>
    <n v="0"/>
    <n v="79.257499999999993"/>
    <n v="81.227500000000006"/>
    <s v="Yes"/>
    <s v="NO"/>
    <s v="MTWRF"/>
    <s v="No"/>
    <s v="Yes"/>
    <s v="Y"/>
    <s v="Y"/>
    <n v="0"/>
    <n v="19.196525000000001"/>
    <n v="19.567499999999999"/>
    <n v="19.135950000000001"/>
    <n v="21.408249999999999"/>
  </r>
  <r>
    <s v="2082"/>
    <s v="70641"/>
    <s v="0"/>
    <x v="0"/>
    <x v="3"/>
    <x v="2"/>
    <s v="330"/>
    <s v="101"/>
    <s v="W"/>
    <n v="190"/>
    <s v="State St. Lube"/>
    <s v="105 Mason St., Alpena MI 49707 US, Alpena MI 49707 US"/>
    <n v="21.631332250684999"/>
    <s v="-645"/>
    <s v="7"/>
    <d v="1899-12-30T15:57:23"/>
    <d v="1899-12-30T16:06:26"/>
    <n v="0"/>
    <n v="11.308333333333334"/>
    <s v="-83.4485"/>
    <s v="45.04766"/>
    <n v="18.901747856791399"/>
    <n v="4310.28"/>
    <n v="11"/>
    <n v="0.9"/>
    <n v="6"/>
    <n v="134"/>
    <n v="191"/>
    <s v="101_Week1_Wednesday"/>
    <n v="70.66"/>
    <n v="87.968000000000004"/>
    <n v="72.096900000000005"/>
    <n v="71.844200000000001"/>
    <n v="80.38"/>
    <s v="101_Wednesday"/>
    <s v="101_Week1_Wednesday"/>
    <n v="1"/>
    <n v="110"/>
    <n v="105.97"/>
    <n v="77.650000000000006"/>
    <s v="No"/>
    <s v="NO"/>
    <s v="MTWRF"/>
    <s v="No"/>
    <s v="No"/>
    <s v="Y"/>
    <s v="N"/>
    <m/>
    <n v="17.664999999999999"/>
    <n v="21.992000000000001"/>
    <n v="18.024225000000001"/>
    <n v="17.96105"/>
  </r>
  <r>
    <s v="14475"/>
    <s v="73516"/>
    <s v="0"/>
    <x v="0"/>
    <x v="2"/>
    <x v="1"/>
    <s v="250"/>
    <s v="102"/>
    <s v="M"/>
    <n v="0"/>
    <s v="PAINTER PETROLEUM"/>
    <s v="4016 MICHIGAN AVENUE, ONAWAY MI 49765 US, ONAWAY MI 49765 US"/>
    <n v="0.324854681268334"/>
    <s v="-1749"/>
    <s v="7"/>
    <d v="1899-12-30T12:17:35"/>
    <d v="1899-12-30T12:24:03"/>
    <n v="0"/>
    <n v="5.3166666666666664"/>
    <s v="-84.23428"/>
    <s v="45.353873"/>
    <n v="8.4287257309501998E-2"/>
    <n v="1740.83"/>
    <n v="0"/>
    <n v="0"/>
    <n v="0"/>
    <n v="0"/>
    <n v="1"/>
    <s v="102_Week1_Monday"/>
    <n v="35"/>
    <n v="35.966099999999997"/>
    <n v="37.719200000000001"/>
    <n v="39.980699999999999"/>
    <n v="40.520000000000003"/>
    <s v="102_Tuesday"/>
    <s v="102_Week1_Tuesday"/>
    <n v="1"/>
    <n v="0"/>
    <n v="36.57"/>
    <n v="39.652500000000003"/>
    <s v="Yes"/>
    <s v="NO"/>
    <s v="MTWRF"/>
    <s v="No"/>
    <s v="Yes"/>
    <s v="Y"/>
    <s v="Y"/>
    <n v="0"/>
    <n v="8.75"/>
    <n v="8.9915249999999993"/>
    <n v="9.4298000000000002"/>
    <n v="9.9951749999999997"/>
  </r>
  <r>
    <s v="14475"/>
    <s v="73516"/>
    <s v="0"/>
    <x v="1"/>
    <x v="2"/>
    <x v="1"/>
    <s v="130"/>
    <s v="102"/>
    <s v="M"/>
    <n v="0"/>
    <s v="PAINTER PETROLEUM"/>
    <s v="4016 MICHIGAN AVENUE, ONAWAY MI 49765 US, ONAWAY MI 49765 US"/>
    <n v="0.62068900465965304"/>
    <s v="-1897"/>
    <s v="7"/>
    <d v="1899-12-30T08:27:24"/>
    <d v="1899-12-30T08:33:52"/>
    <n v="0"/>
    <n v="5.3166666666666664"/>
    <s v="-84.23428"/>
    <s v="45.353873"/>
    <n v="0.36738950965535899"/>
    <n v="1740.83"/>
    <n v="0"/>
    <n v="0"/>
    <n v="0"/>
    <n v="0"/>
    <n v="1"/>
    <s v="102_Week2_Monday"/>
    <n v="35"/>
    <n v="35.966099999999997"/>
    <n v="37.719200000000001"/>
    <n v="39.980699999999999"/>
    <n v="40.520000000000003"/>
    <s v="102_Tuesday"/>
    <s v="102_Week2_Tuesday"/>
    <n v="1"/>
    <n v="0"/>
    <n v="36.57"/>
    <n v="39.652500000000003"/>
    <s v="Yes"/>
    <s v="NO"/>
    <s v="MTWRF"/>
    <s v="No"/>
    <s v="Yes"/>
    <s v="Y"/>
    <s v="Y"/>
    <n v="0"/>
    <n v="8.75"/>
    <n v="8.9915249999999993"/>
    <n v="9.4298000000000002"/>
    <n v="9.9951749999999997"/>
  </r>
  <r>
    <s v="14131"/>
    <s v="73508"/>
    <s v="0"/>
    <x v="0"/>
    <x v="2"/>
    <x v="1"/>
    <s v="210"/>
    <s v="102"/>
    <s v="M"/>
    <n v="0"/>
    <s v="PAC SANITATION"/>
    <s v="1273 M-211, ONAWAY MI 49765 US, ONAWAY MI 49765 US"/>
    <n v="27.8656613864005"/>
    <s v="-1745"/>
    <s v="7"/>
    <d v="1899-12-30T11:12:08"/>
    <d v="1899-12-30T11:34:39"/>
    <n v="0"/>
    <n v="14.700000000000001"/>
    <s v="-84.2270967"/>
    <s v="45.3924317"/>
    <n v="23.320080965410099"/>
    <n v="4213.1899999999996"/>
    <n v="25"/>
    <n v="0.480769230769231"/>
    <n v="7"/>
    <n v="148"/>
    <n v="1"/>
    <s v="102_Week1_Monday"/>
    <n v="82.3"/>
    <n v="82.3"/>
    <n v="78.176100000000005"/>
    <n v="79.872299999999996"/>
    <n v="83.85"/>
    <s v="102_Tuesday"/>
    <s v="102_Week1_Tuesday"/>
    <n v="1"/>
    <n v="143"/>
    <n v="79.198700000000002"/>
    <n v="79.727500000000006"/>
    <s v="Yes"/>
    <s v="NO"/>
    <s v="MTWRF"/>
    <s v="No"/>
    <s v="Yes"/>
    <s v="Y"/>
    <s v="Y"/>
    <n v="143"/>
    <n v="20.574999999999999"/>
    <n v="20.574999999999999"/>
    <n v="19.544025000000001"/>
    <n v="19.968074999999999"/>
  </r>
  <r>
    <s v="14131"/>
    <s v="73508"/>
    <s v="0"/>
    <x v="1"/>
    <x v="2"/>
    <x v="1"/>
    <s v="160"/>
    <s v="102"/>
    <s v="M"/>
    <n v="0"/>
    <s v="PAC SANITATION"/>
    <s v="1273 M-211, ONAWAY MI 49765 US, ONAWAY MI 49765 US"/>
    <n v="3.6308457888662802"/>
    <s v="-1900"/>
    <s v="7"/>
    <d v="1899-12-30T08:44:45"/>
    <d v="1899-12-30T09:07:16"/>
    <n v="0"/>
    <n v="14.700000000000001"/>
    <s v="-84.2270967"/>
    <s v="45.3924317"/>
    <n v="2.4464008168703399"/>
    <n v="4213.1899999999996"/>
    <n v="25"/>
    <n v="0.480769230769231"/>
    <n v="7"/>
    <n v="148"/>
    <n v="1"/>
    <s v="102_Week2_Monday"/>
    <n v="82.3"/>
    <n v="82.3"/>
    <n v="78.176100000000005"/>
    <n v="79.872299999999996"/>
    <n v="83.85"/>
    <s v="102_Tuesday"/>
    <s v="102_Week2_Tuesday"/>
    <n v="1"/>
    <n v="143"/>
    <n v="79.198700000000002"/>
    <n v="79.727500000000006"/>
    <s v="Yes"/>
    <s v="NO"/>
    <s v="MTWRF"/>
    <s v="No"/>
    <s v="Yes"/>
    <s v="Y"/>
    <s v="Y"/>
    <n v="143"/>
    <n v="20.574999999999999"/>
    <n v="20.574999999999999"/>
    <n v="19.544025000000001"/>
    <n v="19.968074999999999"/>
  </r>
  <r>
    <s v="2287"/>
    <s v="99061"/>
    <s v="106"/>
    <x v="0"/>
    <x v="2"/>
    <x v="1"/>
    <s v="170"/>
    <s v="102"/>
    <s v="F"/>
    <n v="20"/>
    <s v="SPT. FAMILY FARE #1504"/>
    <s v="992 S. MAIN 992 S MAIN ST, CHEBOYGAN MI 49721 US 992 S MAIN ST, CHEBOYGAN MI 49721 US"/>
    <n v="0.63679696246981599"/>
    <s v="-1741"/>
    <s v="7"/>
    <d v="1899-12-30T09:24:00"/>
    <d v="1899-12-30T09:49:29"/>
    <n v="0"/>
    <n v="20.226666666666667"/>
    <s v="-84.482395"/>
    <s v="45.628502"/>
    <n v="0.12700710648288599"/>
    <n v="4188.54"/>
    <n v="6"/>
    <n v="0.115384615384615"/>
    <n v="3"/>
    <n v="31"/>
    <n v="21"/>
    <s v="102_Week1_Friday"/>
    <n v="80.169200000000004"/>
    <n v="80.192300000000003"/>
    <n v="81.226900000000001"/>
    <n v="83.665000000000006"/>
    <n v="86.54"/>
    <s v="102_Tuesday"/>
    <s v="102_Week1_Tuesday"/>
    <n v="1"/>
    <n v="31"/>
    <n v="81.752499999999998"/>
    <n v="84.016199999999998"/>
    <s v="Yes"/>
    <s v="NO"/>
    <s v="MTWRF"/>
    <s v="No"/>
    <s v="Yes"/>
    <s v="Y"/>
    <s v="N"/>
    <n v="31"/>
    <n v="20.042300000000001"/>
    <n v="20.048075000000001"/>
    <n v="20.306725"/>
    <n v="20.916250000000002"/>
  </r>
  <r>
    <s v="2287"/>
    <s v="99061"/>
    <s v="106"/>
    <x v="1"/>
    <x v="2"/>
    <x v="1"/>
    <s v="220"/>
    <s v="102"/>
    <s v="F"/>
    <n v="20"/>
    <s v="SPT. FAMILY FARE #1504"/>
    <s v="992 S. MAIN 992 S MAIN ST, CHEBOYGAN MI 49721 US 992 S MAIN ST, CHEBOYGAN MI 49721 US"/>
    <n v="0.63679696246981599"/>
    <s v="-1906"/>
    <s v="7"/>
    <d v="1899-12-30T10:20:06"/>
    <d v="1899-12-30T10:45:35"/>
    <n v="0"/>
    <n v="20.226666666666667"/>
    <s v="-84.482395"/>
    <s v="45.628502"/>
    <n v="0.12700710648288599"/>
    <n v="4188.54"/>
    <n v="6"/>
    <n v="0.115384615384615"/>
    <n v="3"/>
    <n v="31"/>
    <n v="21"/>
    <s v="102_Week2_Friday"/>
    <n v="80.169200000000004"/>
    <n v="80.192300000000003"/>
    <n v="81.226900000000001"/>
    <n v="83.665000000000006"/>
    <n v="86.54"/>
    <s v="102_Tuesday"/>
    <s v="102_Week2_Tuesday"/>
    <n v="1"/>
    <n v="31"/>
    <n v="81.752499999999998"/>
    <n v="84.016199999999998"/>
    <s v="Yes"/>
    <s v="NO"/>
    <s v="MTWRF"/>
    <s v="No"/>
    <s v="Yes"/>
    <s v="Y"/>
    <s v="N"/>
    <n v="31"/>
    <n v="20.042300000000001"/>
    <n v="20.048075000000001"/>
    <n v="20.306725"/>
    <n v="20.916250000000002"/>
  </r>
  <r>
    <s v="8564"/>
    <s v="99031"/>
    <s v="91"/>
    <x v="0"/>
    <x v="2"/>
    <x v="1"/>
    <s v="160"/>
    <s v="102"/>
    <s v="F"/>
    <n v="15"/>
    <s v="BLARNEY CASTLE #808"/>
    <s v="912 S. MAIN ST, CHEBOYGAN MI 49721 US, CHEBOYGAN MI 49721 US"/>
    <n v="0.15857873857021301"/>
    <s v="-1740"/>
    <s v="7"/>
    <d v="1899-12-30T09:16:02"/>
    <d v="1899-12-30T09:23:22"/>
    <n v="0"/>
    <n v="7.0633333333333335"/>
    <s v="-84.479809"/>
    <s v="45.629203"/>
    <n v="4.22127919012781E-2"/>
    <n v="2358.21"/>
    <n v="0"/>
    <n v="0"/>
    <n v="0"/>
    <n v="0"/>
    <n v="16"/>
    <s v="102_Week1_Friday"/>
    <n v="48.749200000000002"/>
    <n v="39.655299999999997"/>
    <n v="40.4861"/>
    <n v="47.545000000000002"/>
    <n v="45.96"/>
    <s v="102_Tuesday"/>
    <s v="102_Week1_Tuesday"/>
    <n v="1"/>
    <n v="0"/>
    <n v="39.781199999999998"/>
    <n v="55.1312"/>
    <s v="Yes"/>
    <s v="NO"/>
    <s v="MTWRF"/>
    <s v="No"/>
    <s v="Yes"/>
    <s v="Y"/>
    <s v="N"/>
    <n v="0"/>
    <n v="12.1873"/>
    <n v="9.9138249999999992"/>
    <n v="10.121525"/>
    <n v="11.88625"/>
  </r>
  <r>
    <s v="8564"/>
    <s v="99031"/>
    <s v="91"/>
    <x v="1"/>
    <x v="2"/>
    <x v="1"/>
    <s v="210"/>
    <s v="102"/>
    <s v="F"/>
    <n v="15"/>
    <s v="BLARNEY CASTLE #808"/>
    <s v="912 S. MAIN ST, CHEBOYGAN MI 49721 US, CHEBOYGAN MI 49721 US"/>
    <n v="0.52458097226917699"/>
    <s v="-1905"/>
    <s v="7"/>
    <d v="1899-12-30T10:12:07"/>
    <d v="1899-12-30T10:19:27"/>
    <n v="0"/>
    <n v="7.0633333333333335"/>
    <s v="-84.479809"/>
    <s v="45.629203"/>
    <n v="0.113253714882752"/>
    <n v="2358.21"/>
    <n v="0"/>
    <n v="0"/>
    <n v="0"/>
    <n v="0"/>
    <n v="16"/>
    <s v="102_Week2_Friday"/>
    <n v="48.749200000000002"/>
    <n v="39.655299999999997"/>
    <n v="40.4861"/>
    <n v="47.545000000000002"/>
    <n v="45.96"/>
    <s v="102_Tuesday"/>
    <s v="102_Week2_Tuesday"/>
    <n v="1"/>
    <n v="0"/>
    <n v="39.781199999999998"/>
    <n v="55.1312"/>
    <s v="Yes"/>
    <s v="NO"/>
    <s v="MTWRF"/>
    <s v="No"/>
    <s v="Yes"/>
    <s v="Y"/>
    <s v="N"/>
    <n v="0"/>
    <n v="12.1873"/>
    <n v="9.9138249999999992"/>
    <n v="10.121525"/>
    <n v="11.88625"/>
  </r>
  <r>
    <s v="2291"/>
    <s v="70870"/>
    <s v="0"/>
    <x v="0"/>
    <x v="2"/>
    <x v="1"/>
    <s v="150"/>
    <s v="102"/>
    <s v="F"/>
    <n v="22"/>
    <s v="BIG BOY RESTAURANT"/>
    <s v="861 S MAIN ST, Cheboygan MI 49721 US, Cheboygan MI 49721 US"/>
    <n v="0.20830140262842201"/>
    <s v="-1739"/>
    <s v="7"/>
    <d v="1899-12-30T09:10:07"/>
    <d v="1899-12-30T09:15:52"/>
    <n v="0"/>
    <n v="4.79"/>
    <s v="-84.479049"/>
    <s v="45.630255"/>
    <n v="8.7965230621790402E-2"/>
    <n v="1930.92"/>
    <n v="0"/>
    <n v="0"/>
    <n v="0"/>
    <n v="0"/>
    <n v="23"/>
    <s v="102_Week1_Friday"/>
    <n v="43.86"/>
    <n v="43.86"/>
    <n v="51.696899999999999"/>
    <n v="67.56"/>
    <n v="59.34"/>
    <s v="102_Tuesday"/>
    <s v="102_Week1_Tuesday"/>
    <n v="1"/>
    <n v="0"/>
    <n v="43.86"/>
    <n v="67.56"/>
    <s v="Yes"/>
    <s v="NO"/>
    <s v="MTWRF"/>
    <s v="No"/>
    <s v="Yes"/>
    <s v="Y"/>
    <s v="N"/>
    <n v="0"/>
    <n v="10.965"/>
    <n v="10.965"/>
    <n v="12.924225"/>
    <n v="16.89"/>
  </r>
  <r>
    <s v="2291"/>
    <s v="70870"/>
    <s v="0"/>
    <x v="1"/>
    <x v="2"/>
    <x v="1"/>
    <s v="190"/>
    <s v="102"/>
    <s v="F"/>
    <n v="22"/>
    <s v="BIG BOY RESTAURANT"/>
    <s v="861 S MAIN ST, Cheboygan MI 49721 US, Cheboygan MI 49721 US"/>
    <n v="0.20830140262842201"/>
    <s v="-1903"/>
    <s v="7"/>
    <d v="1899-12-30T09:52:21"/>
    <d v="1899-12-30T09:58:06"/>
    <n v="0"/>
    <n v="4.79"/>
    <s v="-84.479049"/>
    <s v="45.630255"/>
    <n v="8.7965230621790402E-2"/>
    <n v="1930.92"/>
    <n v="0"/>
    <n v="0"/>
    <n v="0"/>
    <n v="0"/>
    <n v="23"/>
    <s v="102_Week2_Friday"/>
    <n v="43.86"/>
    <n v="43.86"/>
    <n v="51.696899999999999"/>
    <n v="67.56"/>
    <n v="59.34"/>
    <s v="102_Tuesday"/>
    <s v="102_Week2_Tuesday"/>
    <n v="1"/>
    <n v="0"/>
    <n v="43.86"/>
    <n v="67.56"/>
    <s v="Yes"/>
    <s v="NO"/>
    <s v="MTWRF"/>
    <s v="No"/>
    <s v="Yes"/>
    <s v="Y"/>
    <s v="N"/>
    <n v="0"/>
    <n v="10.965"/>
    <n v="10.965"/>
    <n v="12.924225"/>
    <n v="16.89"/>
  </r>
  <r>
    <s v="11541"/>
    <s v="73426"/>
    <s v="0"/>
    <x v="0"/>
    <x v="3"/>
    <x v="4"/>
    <s v="40"/>
    <s v="101"/>
    <s v="T"/>
    <n v="320"/>
    <s v="STONE BAR &amp; GRILL"/>
    <s v="7002 HURBERT RD, HUBBARD LAKE MI 49747 US, HUBBARD LAKE MI 49747 US"/>
    <n v="12.4742388608448"/>
    <s v="-652"/>
    <s v="7"/>
    <d v="1899-12-30T07:16:49"/>
    <d v="1899-12-30T07:26:29"/>
    <n v="0"/>
    <n v="8.9250000000000007"/>
    <s v="-83.587519"/>
    <s v="44.859347"/>
    <n v="10.4341114154763"/>
    <n v="2366.5"/>
    <n v="0"/>
    <n v="0"/>
    <n v="0"/>
    <n v="0"/>
    <n v="321"/>
    <s v="101_Week1_Tuesday"/>
    <n v="63.41"/>
    <n v="58.2453"/>
    <n v="73.590699999999998"/>
    <n v="69.792299999999997"/>
    <n v="75.31"/>
    <s v="101_Thursday"/>
    <s v="101_Week1_Thursday"/>
    <n v="1"/>
    <n v="0"/>
    <n v="63.31"/>
    <n v="71.042500000000004"/>
    <s v="Yes"/>
    <s v="NO"/>
    <s v="MTWRF"/>
    <s v="No"/>
    <s v="Yes"/>
    <s v="Y"/>
    <s v="Y"/>
    <n v="0"/>
    <n v="15.852499999999999"/>
    <n v="14.561325"/>
    <n v="18.397675"/>
    <n v="17.448074999999999"/>
  </r>
  <r>
    <s v="8748"/>
    <s v="73264"/>
    <s v="0"/>
    <x v="0"/>
    <x v="2"/>
    <x v="1"/>
    <s v="200"/>
    <s v="102"/>
    <s v="R"/>
    <n v="170"/>
    <s v="PIER M33 ON THE CHEBOYGAN"/>
    <s v="9500 N. M-33, CHEBOYGAN MI 49721 US, CHEBOYGAN MI 49721 US"/>
    <n v="10.3398652411997"/>
    <s v="-1744"/>
    <s v="5"/>
    <d v="1899-12-30T10:26:52"/>
    <d v="1899-12-30T10:44:16"/>
    <n v="0"/>
    <n v="14.200000000000001"/>
    <s v="-84.473717"/>
    <s v="45.596049"/>
    <n v="8.6808634252081003"/>
    <n v="3846.26"/>
    <n v="0"/>
    <n v="0"/>
    <n v="0"/>
    <n v="0"/>
    <n v="171"/>
    <s v="102_Week1_Thursday"/>
    <n v="61.563299999999998"/>
    <n v="142.1885"/>
    <n v="205.84880000000001"/>
    <n v="127.13"/>
    <n v="143.88"/>
    <s v="102_Tuesday"/>
    <s v="102_Week1_Tuesday"/>
    <n v="1"/>
    <n v="0"/>
    <n v="129.2637"/>
    <n v="75.327500000000001"/>
    <s v="Yes"/>
    <s v="NO"/>
    <s v="MTWRF"/>
    <s v="No"/>
    <s v="Yes"/>
    <s v="Y"/>
    <s v="N"/>
    <n v="0"/>
    <n v="15.390825"/>
    <n v="35.547125000000001"/>
    <n v="51.462200000000003"/>
    <n v="31.782499999999999"/>
  </r>
  <r>
    <s v="8650"/>
    <s v="99031"/>
    <s v="97"/>
    <x v="0"/>
    <x v="2"/>
    <x v="1"/>
    <s v="190"/>
    <s v="102"/>
    <s v="R"/>
    <n v="165"/>
    <s v="BLARNEY BRANCH OFFICE"/>
    <s v="6416 RIGGSVILLE RD, CHEBOYGAN MI 49721 US, CHEBOYGAN MI 49721 US"/>
    <n v="11.554172309115501"/>
    <s v="-1743"/>
    <s v="7"/>
    <d v="1899-12-30T10:10:43"/>
    <d v="1899-12-30T10:16:32"/>
    <n v="0"/>
    <n v="5.98"/>
    <s v="-84.618787"/>
    <s v="45.578816"/>
    <n v="8.31693234726702"/>
    <n v="1720.83"/>
    <n v="0"/>
    <n v="0"/>
    <n v="0"/>
    <n v="0"/>
    <n v="166"/>
    <s v="102_Week1_Thursday"/>
    <n v="31.5108"/>
    <n v="35.0092"/>
    <n v="26.922799999999999"/>
    <n v="27.982299999999999"/>
    <n v="32.01"/>
    <s v="102_Tuesday"/>
    <s v="102_Week1_Tuesday"/>
    <n v="1"/>
    <n v="0"/>
    <n v="24.758700000000001"/>
    <n v="30.897500000000001"/>
    <s v="Yes"/>
    <s v="NO"/>
    <s v="MTWRF"/>
    <s v="No"/>
    <s v="Yes"/>
    <s v="Y"/>
    <s v="N"/>
    <n v="0"/>
    <n v="7.8776999999999999"/>
    <n v="8.7523"/>
    <n v="6.7306999999999997"/>
    <n v="6.9955749999999997"/>
  </r>
  <r>
    <s v="8650"/>
    <s v="99031"/>
    <s v="97"/>
    <x v="1"/>
    <x v="2"/>
    <x v="1"/>
    <s v="240"/>
    <s v="102"/>
    <s v="R"/>
    <n v="165"/>
    <s v="BLARNEY BRANCH OFFICE"/>
    <s v="6416 RIGGSVILLE RD, CHEBOYGAN MI 49721 US, CHEBOYGAN MI 49721 US"/>
    <n v="11.554172309115501"/>
    <s v="-1908"/>
    <s v="7"/>
    <d v="1899-12-30T11:06:48"/>
    <d v="1899-12-30T11:12:37"/>
    <n v="0"/>
    <n v="5.98"/>
    <s v="-84.618787"/>
    <s v="45.578816"/>
    <n v="8.31693234726702"/>
    <n v="1720.83"/>
    <n v="0"/>
    <n v="0"/>
    <n v="0"/>
    <n v="0"/>
    <n v="166"/>
    <s v="102_Week2_Thursday"/>
    <n v="31.5108"/>
    <n v="35.0092"/>
    <n v="26.922799999999999"/>
    <n v="27.982299999999999"/>
    <n v="32.01"/>
    <s v="102_Tuesday"/>
    <s v="102_Week2_Tuesday"/>
    <n v="1"/>
    <n v="0"/>
    <n v="24.758700000000001"/>
    <n v="30.897500000000001"/>
    <s v="Yes"/>
    <s v="NO"/>
    <s v="MTWRF"/>
    <s v="No"/>
    <s v="Yes"/>
    <s v="Y"/>
    <s v="N"/>
    <n v="0"/>
    <n v="7.8776999999999999"/>
    <n v="8.7523"/>
    <n v="6.7306999999999997"/>
    <n v="6.9955749999999997"/>
  </r>
  <r>
    <s v="13055"/>
    <s v="99161"/>
    <s v="106"/>
    <x v="0"/>
    <x v="2"/>
    <x v="1"/>
    <s v="180"/>
    <s v="102"/>
    <s v="F"/>
    <n v="1"/>
    <s v="SPT. FAM FARE #1504 FIRST AID"/>
    <s v="992 S. MAIN, CHEBOYGAN MI 49721 US, CHEBOYGAN MI 49721 US"/>
    <n v="0"/>
    <s v="-1742"/>
    <s v="7"/>
    <d v="1899-12-30T09:49:29"/>
    <d v="1899-12-30T09:59:09"/>
    <n v="0"/>
    <n v="9.4354006285390355"/>
    <s v="-84.482395"/>
    <s v="45.628502"/>
    <m/>
    <n v="0"/>
    <n v="0"/>
    <m/>
    <n v="0"/>
    <n v="0"/>
    <n v="2"/>
    <s v="102_Week1_Friday"/>
    <n v="0"/>
    <n v="0"/>
    <n v="0"/>
    <n v="0"/>
    <s v="$ -"/>
    <s v="102_Tuesday"/>
    <s v="102_Week1_Tuesday"/>
    <n v="1"/>
    <n v="0"/>
    <n v="0"/>
    <n v="0"/>
    <s v="Yes"/>
    <s v="NO"/>
    <s v="MTWRF"/>
    <s v="No"/>
    <s v="Yes"/>
    <s v="Y"/>
    <s v="N"/>
    <n v="0"/>
    <n v="0"/>
    <n v="0"/>
    <n v="0"/>
    <n v="0"/>
  </r>
  <r>
    <s v="13055"/>
    <s v="99161"/>
    <s v="106"/>
    <x v="1"/>
    <x v="2"/>
    <x v="1"/>
    <s v="230"/>
    <s v="102"/>
    <s v="F"/>
    <n v="1"/>
    <s v="SPT. FAM FARE #1504 FIRST AID"/>
    <s v="992 S. MAIN, CHEBOYGAN MI 49721 US, CHEBOYGAN MI 49721 US"/>
    <n v="0"/>
    <s v="-1907"/>
    <s v="7"/>
    <d v="1899-12-30T10:45:35"/>
    <d v="1899-12-30T10:55:15"/>
    <n v="0"/>
    <n v="9.4354006285390355"/>
    <s v="-84.482395"/>
    <s v="45.628502"/>
    <m/>
    <n v="0"/>
    <n v="0"/>
    <m/>
    <n v="0"/>
    <n v="0"/>
    <n v="2"/>
    <s v="102_Week2_Friday"/>
    <n v="0"/>
    <n v="0"/>
    <n v="0"/>
    <n v="0"/>
    <s v="$ -"/>
    <s v="102_Tuesday"/>
    <s v="102_Week2_Tuesday"/>
    <n v="1"/>
    <n v="0"/>
    <n v="0"/>
    <n v="0"/>
    <s v="Yes"/>
    <s v="NO"/>
    <s v="MTWRF"/>
    <s v="No"/>
    <s v="Yes"/>
    <s v="Y"/>
    <s v="N"/>
    <n v="0"/>
    <n v="0"/>
    <n v="0"/>
    <n v="0"/>
    <n v="0"/>
  </r>
  <r>
    <s v="2581"/>
    <s v="71177"/>
    <s v="0"/>
    <x v="0"/>
    <x v="3"/>
    <x v="4"/>
    <s v="70"/>
    <s v="101"/>
    <s v="T"/>
    <n v="263"/>
    <s v="White Pine Golf"/>
    <s v="3450 N.Hubbard Lake Rd., Spruce MI 48762 US, Spruce MI 48762 US"/>
    <n v="8.1107537198031796"/>
    <s v="-655"/>
    <s v="7"/>
    <d v="1899-12-30T08:00:03"/>
    <d v="1899-12-30T08:09:43"/>
    <n v="0"/>
    <n v="9.4354006285390355"/>
    <s v="-83.525289"/>
    <s v="44.754415"/>
    <n v="5.9247949710857704"/>
    <n v="2187.09"/>
    <n v="0"/>
    <n v="0"/>
    <n v="0"/>
    <n v="0"/>
    <n v="264"/>
    <s v="101_Week1_Tuesday"/>
    <n v="0"/>
    <n v="85.727500000000006"/>
    <n v="89.519199999999998"/>
    <n v="84.38"/>
    <n v="100.82"/>
    <s v="101_Thursday"/>
    <s v="101_Week1_Thursday"/>
    <n v="1"/>
    <n v="0"/>
    <n v="89.738699999999994"/>
    <n v="10.547499999999999"/>
    <s v="Yes"/>
    <s v="NO"/>
    <s v="MTWRF"/>
    <s v="No"/>
    <s v="Yes"/>
    <s v="Y"/>
    <s v="Y"/>
    <n v="0"/>
    <n v="0"/>
    <n v="21.431875000000002"/>
    <n v="22.379799999999999"/>
    <n v="21.094999999999999"/>
  </r>
  <r>
    <s v="2581"/>
    <s v="71177"/>
    <s v="0"/>
    <x v="1"/>
    <x v="3"/>
    <x v="4"/>
    <s v="90"/>
    <s v="101"/>
    <s v="T"/>
    <n v="263"/>
    <s v="White Pine Golf"/>
    <s v="3450 N.Hubbard Lake Rd., Spruce MI 48762 US, Spruce MI 48762 US"/>
    <n v="12.9094003196951"/>
    <s v="-774"/>
    <s v="7"/>
    <d v="1899-12-30T08:38:26"/>
    <d v="1899-12-30T08:48:06"/>
    <n v="0"/>
    <n v="9.4354006285390355"/>
    <s v="-83.525289"/>
    <s v="44.754415"/>
    <n v="6.4823128332113402"/>
    <n v="2187.09"/>
    <n v="0"/>
    <n v="0"/>
    <n v="0"/>
    <n v="0"/>
    <n v="264"/>
    <s v="101_Week2_Tuesday"/>
    <n v="0"/>
    <n v="85.727500000000006"/>
    <n v="89.519199999999998"/>
    <n v="84.38"/>
    <n v="100.82"/>
    <s v="101_Thursday"/>
    <s v="101_Week2_Thursday"/>
    <n v="1"/>
    <n v="0"/>
    <n v="89.738699999999994"/>
    <n v="10.547499999999999"/>
    <s v="Yes"/>
    <s v="NO"/>
    <s v="MTWRF"/>
    <s v="No"/>
    <s v="Yes"/>
    <s v="Y"/>
    <s v="Y"/>
    <n v="0"/>
    <n v="0"/>
    <n v="21.431875000000002"/>
    <n v="22.379799999999999"/>
    <n v="21.094999999999999"/>
  </r>
  <r>
    <s v="1847"/>
    <s v="70010"/>
    <s v="0"/>
    <x v="0"/>
    <x v="2"/>
    <x v="3"/>
    <s v="110"/>
    <s v="102"/>
    <s v="F"/>
    <n v="90"/>
    <s v="DARROW'S FAMILY RESTAURANT"/>
    <s v="301 N. LOUVINGNY P.O.BOX 857, MACKINAW CITY MI 497 P.O.BOX 857, MACKINAW CITY MI 49701 US"/>
    <n v="10.4629065878689"/>
    <s v="-1819"/>
    <s v="7"/>
    <d v="1899-12-30T09:54:00"/>
    <d v="1899-12-30T10:03:40"/>
    <n v="0"/>
    <n v="9.4354006285390355"/>
    <s v="-84.734854"/>
    <s v="45.784022"/>
    <n v="6.6314475889559104"/>
    <n v="7702.65"/>
    <n v="0"/>
    <n v="0"/>
    <n v="0"/>
    <n v="0"/>
    <n v="91"/>
    <s v="102_Week1_Friday"/>
    <n v="0"/>
    <n v="248.5275"/>
    <n v="302.25839999999999"/>
    <n v="263.6533"/>
    <n v="309.18"/>
    <s v="102_Friday"/>
    <s v="102_Week1_Friday"/>
    <n v="1"/>
    <n v="0"/>
    <n v="285.51620000000003"/>
    <n v="0"/>
    <s v="No"/>
    <s v="NO"/>
    <s v="MTWRF"/>
    <s v="No"/>
    <s v="No"/>
    <s v="Y"/>
    <s v="N"/>
    <m/>
    <n v="0"/>
    <n v="62.131875000000001"/>
    <n v="75.564599999999999"/>
    <n v="65.913325"/>
  </r>
  <r>
    <s v="11852"/>
    <s v="99031"/>
    <s v="148"/>
    <x v="0"/>
    <x v="2"/>
    <x v="3"/>
    <s v="100"/>
    <s v="102"/>
    <s v="R"/>
    <n v="114"/>
    <s v="BLARNEY CASTLE #850"/>
    <s v="98 W. US 2, ST. IGNACE MI 49781 US, ST. IGNACE MI 49781 US"/>
    <n v="1.19266442768276"/>
    <s v="-1818"/>
    <s v="7"/>
    <d v="1899-12-30T09:30:26"/>
    <d v="1899-12-30T09:43:32"/>
    <n v="0"/>
    <n v="13.59"/>
    <s v="-84.7573383"/>
    <s v="45.854595"/>
    <n v="1.0002249036137401"/>
    <n v="5653.98"/>
    <n v="0"/>
    <n v="0"/>
    <n v="0"/>
    <n v="0"/>
    <n v="115"/>
    <s v="102_Week1_Thursday"/>
    <n v="91.643299999999996"/>
    <n v="103.9276"/>
    <n v="144.70920000000001"/>
    <n v="102.85"/>
    <n v="147.78"/>
    <s v="102_Friday"/>
    <s v="102_Week1_Friday"/>
    <n v="1"/>
    <n v="0"/>
    <n v="142.27619999999999"/>
    <n v="109.26"/>
    <s v="Yes"/>
    <s v="NO"/>
    <s v="MTWRF"/>
    <s v="No"/>
    <s v="Yes"/>
    <s v="Y"/>
    <s v="Y"/>
    <n v="0"/>
    <n v="22.910824999999999"/>
    <n v="25.9819"/>
    <n v="36.177300000000002"/>
    <n v="25.712499999999999"/>
  </r>
  <r>
    <s v="8567"/>
    <s v="99031"/>
    <s v="94"/>
    <x v="0"/>
    <x v="2"/>
    <x v="3"/>
    <s v="90"/>
    <s v="102"/>
    <s v="R"/>
    <n v="115"/>
    <s v="BLARNEY CASTLE #856"/>
    <s v="253 WEST US 2, ST IGNACE MI 49781 US, ST IGNACE MI 49781 US"/>
    <n v="10.5754206348211"/>
    <s v="-1817"/>
    <s v="7"/>
    <d v="1899-12-30T09:15:10"/>
    <d v="1899-12-30T09:29:15"/>
    <n v="0"/>
    <n v="18.203333333333333"/>
    <s v="-84.7367883"/>
    <s v="45.8561457"/>
    <n v="6.0287033972326496"/>
    <n v="9185.32"/>
    <n v="0"/>
    <n v="0"/>
    <n v="0"/>
    <n v="0"/>
    <n v="116"/>
    <s v="102_Week1_Thursday"/>
    <n v="154.91079999999999"/>
    <n v="165.84379999999999"/>
    <n v="222.8792"/>
    <n v="158.29839999999999"/>
    <n v="215.31"/>
    <s v="102_Friday"/>
    <s v="102_Week1_Friday"/>
    <n v="1"/>
    <n v="0"/>
    <n v="224.00120000000001"/>
    <n v="154.63749999999999"/>
    <s v="Yes"/>
    <s v="NO"/>
    <s v="MTWRF"/>
    <s v="No"/>
    <s v="Yes"/>
    <s v="Y"/>
    <s v="Y"/>
    <n v="0"/>
    <n v="38.727699999999999"/>
    <n v="41.460949999999997"/>
    <n v="55.719799999999999"/>
    <n v="39.574599999999997"/>
  </r>
  <r>
    <s v="13589"/>
    <s v="99103"/>
    <s v="0"/>
    <x v="0"/>
    <x v="2"/>
    <x v="3"/>
    <s v="140"/>
    <s v="102"/>
    <s v="F"/>
    <n v="70"/>
    <s v="NEXT DOOR STR #5017"/>
    <s v="308 S NICOLET ST, MACKINAW CITY MI 49701 US, MACKINAW CITY MI 49701 US"/>
    <n v="2.3131130672991298"/>
    <s v="-1822"/>
    <s v="7"/>
    <d v="1899-12-30T10:22:37"/>
    <d v="1899-12-30T10:26:20"/>
    <n v="0"/>
    <n v="4.03"/>
    <s v="-84.73254"/>
    <s v="45.778651"/>
    <n v="1.3282195725480299"/>
    <n v="780"/>
    <n v="0"/>
    <n v="0"/>
    <n v="0"/>
    <n v="0"/>
    <n v="71"/>
    <s v="102_Week1_Friday"/>
    <n v="15"/>
    <n v="15"/>
    <n v="15"/>
    <n v="16.4285"/>
    <n v="15.9"/>
    <s v="102_Friday"/>
    <s v="102_Week1_Friday"/>
    <n v="1"/>
    <n v="0"/>
    <n v="15"/>
    <n v="16.875"/>
    <s v="No"/>
    <s v="NO"/>
    <s v="MTWRF"/>
    <s v="No"/>
    <s v="No"/>
    <s v="Y"/>
    <s v="N"/>
    <m/>
    <n v="3.75"/>
    <n v="3.75"/>
    <n v="3.75"/>
    <n v="4.1071249999999999"/>
  </r>
  <r>
    <s v="1850"/>
    <s v="70013"/>
    <s v="0"/>
    <x v="0"/>
    <x v="2"/>
    <x v="3"/>
    <s v="130"/>
    <s v="102"/>
    <s v="F"/>
    <n v="95"/>
    <s v="THE BRIDGEVIEW 24-HR DINER"/>
    <s v="110 W. CENTRAL, MACKINAW CITY MI 49701 US, MACKINAW CITY MI 49701 US"/>
    <n v="0.54840352758765198"/>
    <s v="-1821"/>
    <s v="7"/>
    <d v="1899-12-30T10:10:38"/>
    <d v="1899-12-30T10:20:18"/>
    <n v="0"/>
    <n v="9.4354006285390355"/>
    <s v="-84.7335357"/>
    <s v="45.7820272"/>
    <n v="0.174339680941824"/>
    <n v="1299.33"/>
    <n v="7"/>
    <n v="0.31818181818181801"/>
    <n v="0"/>
    <n v="0"/>
    <n v="96"/>
    <s v="102_Week1_Friday"/>
    <n v="0"/>
    <n v="82.521600000000007"/>
    <n v="80.42"/>
    <n v="0"/>
    <n v="43.85"/>
    <s v="102_Friday"/>
    <s v="102_Week1_Friday"/>
    <n v="1"/>
    <n v="0"/>
    <n v="85.231200000000001"/>
    <n v="0"/>
    <s v="No"/>
    <s v="NO"/>
    <s v="MTWRF"/>
    <s v="No"/>
    <s v="No"/>
    <s v="Y"/>
    <s v="N"/>
    <m/>
    <n v="0"/>
    <n v="20.630400000000002"/>
    <n v="20.105"/>
    <n v="0"/>
  </r>
  <r>
    <s v="2018"/>
    <s v="99046"/>
    <s v="12"/>
    <x v="0"/>
    <x v="2"/>
    <x v="3"/>
    <s v="120"/>
    <s v="102"/>
    <s v="F"/>
    <n v="85"/>
    <s v="MACKINAW CITY SHELL OIL"/>
    <s v="101 JANET ST., MACKINAW CITY MI 49701 US, MACKINAW CITY MI 49701 US"/>
    <n v="0.40899466164410098"/>
    <s v="-1820"/>
    <s v="6"/>
    <d v="1899-12-30T10:04:05"/>
    <d v="1899-12-30T10:10:05"/>
    <n v="0"/>
    <n v="6.4666666666666668"/>
    <s v="-84.733432"/>
    <s v="45.783377"/>
    <n v="8.2307241025886102E-2"/>
    <n v="2164.2199999999998"/>
    <n v="0"/>
    <n v="0"/>
    <n v="0"/>
    <n v="0"/>
    <n v="86"/>
    <s v="102_Week1_Friday"/>
    <n v="48.496099999999998"/>
    <n v="58.583300000000001"/>
    <n v="68.677099999999996"/>
    <n v="68.490899999999996"/>
    <n v="36.75"/>
    <s v="102_Friday"/>
    <s v="102_Week1_Friday"/>
    <n v="1"/>
    <n v="0"/>
    <n v="33.9"/>
    <n v="70.2"/>
    <s v="No"/>
    <s v="NO"/>
    <s v="MTWRF"/>
    <s v="No"/>
    <s v="No"/>
    <s v="Y"/>
    <s v="N"/>
    <m/>
    <n v="12.124025"/>
    <n v="14.645825"/>
    <n v="17.169274999999999"/>
    <n v="17.122724999999999"/>
  </r>
  <r>
    <s v="14487"/>
    <s v="73519"/>
    <s v="0"/>
    <x v="0"/>
    <x v="2"/>
    <x v="3"/>
    <s v="80"/>
    <s v="102"/>
    <s v="F"/>
    <n v="83"/>
    <s v="AUDIE'S RESTAURANT"/>
    <s v="314 N. STREET, MACKINAC CITY MI 49701 US, MACKINAC CITY MI 49701 US"/>
    <n v="2.23252593353391"/>
    <s v="-1816"/>
    <s v="7"/>
    <d v="1899-12-30T08:59:04"/>
    <d v="1899-12-30T09:04:35"/>
    <n v="0"/>
    <n v="7.7666666666666666"/>
    <s v="-84.7318713"/>
    <s v="45.7844581"/>
    <n v="0.49208733286317802"/>
    <n v="7026.77"/>
    <n v="0"/>
    <n v="0"/>
    <n v="0"/>
    <n v="0"/>
    <n v="84"/>
    <s v="102_Week1_Friday"/>
    <n v="88.6571"/>
    <n v="90.893500000000003"/>
    <n v="172.99770000000001"/>
    <n v="135.5821"/>
    <n v="276.48"/>
    <s v="102_Friday"/>
    <s v="102_Week1_Friday"/>
    <n v="1"/>
    <n v="0"/>
    <n v="223.2337"/>
    <n v="74.161199999999994"/>
    <s v="No"/>
    <s v="NO"/>
    <s v="MTWRF"/>
    <s v="No"/>
    <s v="No"/>
    <s v="Y"/>
    <s v="N"/>
    <m/>
    <n v="22.164275"/>
    <n v="22.723375000000001"/>
    <n v="43.249425000000002"/>
    <n v="33.895524999999999"/>
  </r>
  <r>
    <s v="2268"/>
    <s v="99138"/>
    <s v="2"/>
    <x v="0"/>
    <x v="2"/>
    <x v="3"/>
    <s v="40"/>
    <s v="102"/>
    <s v="F"/>
    <n v="30"/>
    <s v="Dixie Saloon Food &amp; Spirits"/>
    <s v="401 E. Central, Mackinaw City MI 49701 US, Mackinaw City MI 49701 US"/>
    <n v="1.17972472310066"/>
    <s v="-1812"/>
    <s v="7"/>
    <d v="1899-12-30T08:15:15"/>
    <d v="1899-12-30T08:27:12"/>
    <n v="0"/>
    <n v="10.26"/>
    <s v="-84.7252007"/>
    <s v="45.7819027"/>
    <n v="0.18468952065376601"/>
    <n v="8160.17"/>
    <n v="0"/>
    <n v="0"/>
    <n v="0"/>
    <n v="0"/>
    <n v="31"/>
    <s v="102_Week1_Friday"/>
    <n v="117.9153"/>
    <n v="173.16300000000001"/>
    <n v="209.57380000000001"/>
    <n v="122.1857"/>
    <n v="224.42"/>
    <s v="102_Friday"/>
    <s v="102_Week1_Friday"/>
    <n v="1"/>
    <n v="0"/>
    <n v="194.22499999999999"/>
    <n v="101.27500000000001"/>
    <s v="No"/>
    <s v="NO"/>
    <s v="MTWRF"/>
    <s v="No"/>
    <s v="No"/>
    <s v="Y"/>
    <s v="N"/>
    <m/>
    <n v="29.478825000000001"/>
    <n v="43.290750000000003"/>
    <n v="52.393450000000001"/>
    <n v="30.546424999999999"/>
  </r>
  <r>
    <s v="10862"/>
    <s v="73389"/>
    <s v="0"/>
    <x v="0"/>
    <x v="2"/>
    <x v="3"/>
    <s v="30"/>
    <s v="102"/>
    <s v="F"/>
    <n v="35"/>
    <s v="SHEPLER FERRY-MACKINAW"/>
    <s v="556 EAST CENTUZL, MACKINAW CITY MI 49701 US, MACKINAW CITY MI 49701 US"/>
    <n v="2.12878125905991"/>
    <s v="-1811"/>
    <s v="7"/>
    <d v="1899-12-30T08:04:24"/>
    <d v="1899-12-30T08:14:04"/>
    <n v="0"/>
    <n v="9.4354006285390355"/>
    <s v="-84.722255"/>
    <s v="45.781478"/>
    <n v="0.45732906821563502"/>
    <n v="2949.17"/>
    <n v="0"/>
    <n v="0"/>
    <n v="0"/>
    <n v="0"/>
    <n v="36"/>
    <s v="102_Week1_Friday"/>
    <n v="0"/>
    <n v="107.42"/>
    <n v="109.8561"/>
    <n v="111.71"/>
    <n v="118.41"/>
    <s v="102_Friday"/>
    <s v="102_Week1_Friday"/>
    <n v="1"/>
    <n v="0"/>
    <n v="107.0887"/>
    <n v="0"/>
    <s v="No"/>
    <s v="NO"/>
    <s v="MTWRF"/>
    <s v="No"/>
    <s v="No"/>
    <s v="Y"/>
    <s v="N"/>
    <m/>
    <n v="0"/>
    <n v="26.855"/>
    <n v="27.464024999999999"/>
    <n v="27.927499999999998"/>
  </r>
  <r>
    <s v="14554"/>
    <s v="73526"/>
    <s v="0"/>
    <x v="0"/>
    <x v="2"/>
    <x v="3"/>
    <s v="20"/>
    <s v="102"/>
    <s v="F"/>
    <n v="109"/>
    <s v="MICKEY'S MINI MART"/>
    <s v="404 S. HURON AVE, MACKINAC CITY MI 49701 US, MACKINAC CITY MI 49701 US"/>
    <n v="0.88466503657400597"/>
    <s v="-1810"/>
    <s v="5"/>
    <d v="1899-12-30T07:52:36"/>
    <d v="1899-12-30T08:02:16"/>
    <n v="0"/>
    <n v="9.4354006285390355"/>
    <s v="-84.726833"/>
    <s v="45.7777023"/>
    <n v="0.29463541486765898"/>
    <n v="489.3"/>
    <n v="0"/>
    <n v="0"/>
    <n v="0"/>
    <n v="0"/>
    <n v="110"/>
    <s v="102_Week1_Friday"/>
    <n v="0"/>
    <n v="40.049999999999997"/>
    <n v="46.886600000000001"/>
    <n v="47.78"/>
    <n v="25.33"/>
    <s v="102_Friday"/>
    <s v="102_Week1_Friday"/>
    <n v="1"/>
    <n v="0"/>
    <n v="22.55"/>
    <n v="0"/>
    <s v="No"/>
    <s v="NO"/>
    <s v="MTWRF"/>
    <s v="No"/>
    <s v="No"/>
    <s v="Y"/>
    <s v="N"/>
    <m/>
    <n v="0"/>
    <n v="10.012499999999999"/>
    <n v="11.72165"/>
    <n v="11.945"/>
  </r>
  <r>
    <s v="11031"/>
    <s v="73394"/>
    <s v="0"/>
    <x v="0"/>
    <x v="2"/>
    <x v="3"/>
    <s v="70"/>
    <s v="102"/>
    <s v="F"/>
    <n v="80"/>
    <s v="MACKINAW CITY POPCORN FACTORY"/>
    <s v="301 E. CENTRAL, MACKINAW MI 49701 US, MACKINAW MI 49701 US"/>
    <n v="1.35158430784941E-2"/>
    <s v="-1815"/>
    <s v="7"/>
    <d v="1899-12-30T08:47:10"/>
    <d v="1899-12-30T08:56:50"/>
    <n v="0"/>
    <n v="9.4354006285390355"/>
    <s v="-84.727024"/>
    <s v="45.781831"/>
    <n v="1.9571387612121998E-3"/>
    <n v="848.66"/>
    <n v="0"/>
    <n v="0"/>
    <n v="0"/>
    <n v="0"/>
    <n v="81"/>
    <s v="102_Week1_Friday"/>
    <n v="0"/>
    <n v="37.880000000000003"/>
    <n v="38.926099999999998"/>
    <n v="39.58"/>
    <n v="41.95"/>
    <s v="102_Friday"/>
    <s v="102_Week1_Friday"/>
    <n v="1"/>
    <n v="0"/>
    <n v="37.880000000000003"/>
    <n v="0"/>
    <s v="No"/>
    <s v="NO"/>
    <s v="MTWRF"/>
    <s v="No"/>
    <s v="No"/>
    <s v="Y"/>
    <s v="N"/>
    <m/>
    <n v="0"/>
    <n v="9.4700000000000006"/>
    <n v="9.7315249999999995"/>
    <n v="9.8949999999999996"/>
  </r>
  <r>
    <s v="1852"/>
    <s v="70015"/>
    <s v="0"/>
    <x v="0"/>
    <x v="2"/>
    <x v="3"/>
    <s v="60"/>
    <s v="102"/>
    <s v="R"/>
    <n v="57"/>
    <s v="JOANN'S FUDGE"/>
    <s v="303 E CENTRAL AVE VIA-ARNOLD LINE, MACKINAC ISLAND VIA-ARNOLD LINE, MACKINAC ISLAND MI 49757 US"/>
    <n v="0"/>
    <s v="-1814"/>
    <s v="7"/>
    <d v="1899-12-30T08:37:29"/>
    <d v="1899-12-30T08:47:09"/>
    <n v="0"/>
    <n v="9.4354006285390355"/>
    <s v="-84.7269835"/>
    <s v="45.7818955"/>
    <m/>
    <n v="3114.97"/>
    <n v="0"/>
    <n v="0"/>
    <n v="0"/>
    <n v="0"/>
    <n v="58"/>
    <s v="102_Week1_Thursday"/>
    <n v="0"/>
    <n v="119.7225"/>
    <n v="107.2758"/>
    <n v="152.18"/>
    <n v="150.78"/>
    <s v="102_Friday"/>
    <s v="102_Week1_Friday"/>
    <n v="1"/>
    <n v="0"/>
    <n v="118.91249999999999"/>
    <n v="0"/>
    <s v="Yes"/>
    <s v="NO"/>
    <s v="MTWRF"/>
    <s v="No"/>
    <s v="Yes"/>
    <s v="Y"/>
    <s v="Y"/>
    <n v="0"/>
    <n v="0"/>
    <n v="29.930624999999999"/>
    <n v="26.818950000000001"/>
    <n v="38.045000000000002"/>
  </r>
  <r>
    <s v="1848"/>
    <s v="70011"/>
    <s v="0"/>
    <x v="0"/>
    <x v="2"/>
    <x v="3"/>
    <s v="50"/>
    <s v="102"/>
    <s v="F"/>
    <n v="60"/>
    <s v="JOANN'S FUDGE - MAC. CITY"/>
    <s v="303 E. CENTRAL AVE., MACKINAW CITY MI 49701 US, MACKINAW CITY MI 49701 US"/>
    <n v="0.61914525181055102"/>
    <s v="-1813"/>
    <s v="7"/>
    <d v="1899-12-30T08:27:49"/>
    <d v="1899-12-30T08:37:29"/>
    <n v="0"/>
    <n v="9.4354006285390355"/>
    <s v="-84.7269835"/>
    <s v="45.7818955"/>
    <n v="9.4951162912060003E-2"/>
    <n v="1988.93"/>
    <n v="0"/>
    <n v="0"/>
    <n v="0"/>
    <n v="0"/>
    <n v="61"/>
    <s v="102_Week1_Friday"/>
    <n v="0"/>
    <n v="76.254999999999995"/>
    <n v="85.360699999999994"/>
    <n v="89.7333"/>
    <n v="95.29"/>
    <s v="102_Friday"/>
    <s v="102_Week1_Friday"/>
    <n v="1"/>
    <n v="0"/>
    <n v="77.334999999999994"/>
    <n v="0"/>
    <s v="No"/>
    <s v="NO"/>
    <s v="MTWRF"/>
    <s v="No"/>
    <s v="No"/>
    <s v="Y"/>
    <s v="N"/>
    <m/>
    <n v="0"/>
    <n v="19.063749999999999"/>
    <n v="21.340174999999999"/>
    <n v="22.433325"/>
  </r>
  <r>
    <s v="11659"/>
    <s v="99138"/>
    <s v="8"/>
    <x v="0"/>
    <x v="2"/>
    <x v="3"/>
    <s v="150"/>
    <s v="102"/>
    <s v="F"/>
    <n v="69"/>
    <s v="WIENERLICIOUS"/>
    <s v="102 E. CENTRAL, MACKINAW CITY MI 49701 US, MACKINAW CITY MI 49701 US"/>
    <n v="0.65553205087780997"/>
    <s v="-1823"/>
    <s v="7"/>
    <d v="1899-12-30T10:26:59"/>
    <d v="1899-12-30T10:36:39"/>
    <n v="0"/>
    <n v="9.4354006285390355"/>
    <s v="-84.731856"/>
    <s v="45.781227"/>
    <n v="0.18223715536298099"/>
    <n v="1270.73"/>
    <n v="0"/>
    <n v="0"/>
    <n v="0"/>
    <n v="0"/>
    <n v="70"/>
    <s v="102_Week1_Friday"/>
    <n v="0"/>
    <n v="38.301099999999998"/>
    <n v="57.773800000000001"/>
    <n v="58.32"/>
    <n v="61.82"/>
    <s v="102_Friday"/>
    <s v="102_Week1_Friday"/>
    <n v="1"/>
    <n v="0"/>
    <n v="49.655000000000001"/>
    <n v="0"/>
    <s v="No"/>
    <s v="NO"/>
    <s v="MTWRF"/>
    <s v="No"/>
    <s v="No"/>
    <s v="Y"/>
    <s v="N"/>
    <m/>
    <n v="0"/>
    <n v="9.5752749999999995"/>
    <n v="14.44345"/>
    <n v="14.58"/>
  </r>
  <r>
    <s v="10295"/>
    <s v="73365"/>
    <s v="0"/>
    <x v="0"/>
    <x v="3"/>
    <x v="3"/>
    <s v="30"/>
    <s v="101"/>
    <s v="F"/>
    <n v="58"/>
    <s v="THE BOAT HOUSE"/>
    <s v="2015 HAMILTON RD, ALPENA MI 49707 US, ALPENA MI 49707 US"/>
    <n v="6.5779312034189799"/>
    <s v="-672"/>
    <s v="7"/>
    <d v="1899-12-30T08:55:45"/>
    <d v="1899-12-30T09:05:25"/>
    <n v="0"/>
    <n v="13.591666666666667"/>
    <s v="-83.45018"/>
    <s v="45.1045967"/>
    <n v="4.4701006046967198"/>
    <n v="3571.06"/>
    <n v="5"/>
    <n v="0.931506849315068"/>
    <n v="4"/>
    <n v="77"/>
    <n v="59"/>
    <s v="101_Week1_Friday"/>
    <n v="0"/>
    <n v="102.46250000000001"/>
    <n v="115.0692"/>
    <n v="118.7437"/>
    <n v="125.46"/>
    <s v="101_Friday"/>
    <s v="101_Week1_Friday"/>
    <n v="1"/>
    <n v="73"/>
    <n v="112.1125"/>
    <n v="43.101199999999999"/>
    <s v="No"/>
    <s v="NO"/>
    <s v="MTWRF"/>
    <s v="No"/>
    <s v="No"/>
    <s v="Y"/>
    <s v="N"/>
    <m/>
    <n v="0"/>
    <n v="25.615625000000001"/>
    <n v="28.767299999999999"/>
    <n v="29.685925000000001"/>
  </r>
  <r>
    <s v="11660"/>
    <s v="99138"/>
    <s v="4"/>
    <x v="0"/>
    <x v="2"/>
    <x v="3"/>
    <s v="250"/>
    <s v="102"/>
    <s v="F"/>
    <n v="84"/>
    <s v="TOAST-A-GO-GO"/>
    <s v="416 S. HURON, MACKINAW CITY MI 49701 US, MACKINAW CITY MI 49701 US"/>
    <n v="0.59128857962787196"/>
    <s v="-1833"/>
    <s v="7"/>
    <d v="1899-12-30T11:50:57"/>
    <d v="1899-12-30T12:00:37"/>
    <n v="0"/>
    <n v="9.4354006285390355"/>
    <s v="-84.7272872"/>
    <s v="45.7772777"/>
    <n v="0.119163841555589"/>
    <n v="3573.89"/>
    <n v="0"/>
    <n v="0"/>
    <n v="0"/>
    <n v="0"/>
    <n v="85"/>
    <s v="102_Week1_Friday"/>
    <n v="0"/>
    <n v="130.97329999999999"/>
    <n v="142.21459999999999"/>
    <n v="136.58500000000001"/>
    <n v="149.78"/>
    <s v="102_Friday"/>
    <s v="102_Week1_Friday"/>
    <n v="1"/>
    <n v="0"/>
    <n v="137.44"/>
    <n v="0"/>
    <s v="No"/>
    <s v="NO"/>
    <s v="MTWRF"/>
    <s v="No"/>
    <s v="No"/>
    <s v="Y"/>
    <s v="N"/>
    <m/>
    <n v="0"/>
    <n v="32.743324999999999"/>
    <n v="35.553649999999998"/>
    <n v="34.146250000000002"/>
  </r>
  <r>
    <s v="1896"/>
    <s v="99138"/>
    <s v="0"/>
    <x v="0"/>
    <x v="2"/>
    <x v="3"/>
    <s v="240"/>
    <s v="102"/>
    <s v="F"/>
    <n v="55"/>
    <s v="NONNA LISA"/>
    <s v="312 S. HURON, MACKINAW CITY MI 49701 US, MACKINAW CITY MI 49701 US"/>
    <n v="0.50608962960541204"/>
    <s v="-1832"/>
    <s v="7"/>
    <d v="1899-12-30T11:40:41"/>
    <d v="1899-12-30T11:50:21"/>
    <n v="0"/>
    <n v="9.4354006285390355"/>
    <s v="-84.726742"/>
    <s v="45.778344"/>
    <n v="0.13448398493820299"/>
    <n v="4274.41"/>
    <n v="0"/>
    <n v="0"/>
    <n v="1"/>
    <n v="11"/>
    <n v="56"/>
    <s v="102_Week1_Friday"/>
    <n v="0"/>
    <n v="108.7741"/>
    <n v="190.4853"/>
    <n v="123.2025"/>
    <n v="202.76"/>
    <s v="102_Friday"/>
    <s v="102_Week1_Friday"/>
    <n v="1"/>
    <n v="11"/>
    <n v="162.02619999999999"/>
    <n v="0"/>
    <s v="No"/>
    <s v="NO"/>
    <s v="MTWRF"/>
    <s v="No"/>
    <s v="No"/>
    <s v="Y"/>
    <s v="N"/>
    <m/>
    <n v="0"/>
    <n v="27.193525000000001"/>
    <n v="47.621324999999999"/>
    <n v="30.800625"/>
  </r>
  <r>
    <s v="12585"/>
    <s v="99138"/>
    <s v="1"/>
    <x v="0"/>
    <x v="2"/>
    <x v="3"/>
    <s v="230"/>
    <s v="102"/>
    <s v="F"/>
    <n v="87"/>
    <s v="MACKINAW COFFEE"/>
    <s v="302 SOUTH HURON, MACKINAW CITY MI 49701 US, MACKINAW CITY MI 49701 US"/>
    <n v="0.40543030388653301"/>
    <s v="-1831"/>
    <s v="7"/>
    <d v="1899-12-30T11:30:31"/>
    <d v="1899-12-30T11:40:11"/>
    <n v="0"/>
    <n v="9.4354006285390355"/>
    <s v="-84.7260475"/>
    <s v="45.7797368"/>
    <n v="0.101502218242012"/>
    <n v="1622.52"/>
    <n v="0"/>
    <n v="0"/>
    <n v="0"/>
    <n v="0"/>
    <n v="88"/>
    <s v="102_Week1_Friday"/>
    <n v="0"/>
    <n v="44.572499999999998"/>
    <n v="67.979200000000006"/>
    <n v="50.98"/>
    <n v="73.53"/>
    <s v="102_Friday"/>
    <s v="102_Week1_Friday"/>
    <n v="1"/>
    <n v="0"/>
    <n v="65.84"/>
    <n v="0"/>
    <s v="No"/>
    <s v="NO"/>
    <s v="MTWRF"/>
    <s v="No"/>
    <s v="No"/>
    <s v="Y"/>
    <s v="N"/>
    <m/>
    <n v="0"/>
    <n v="11.143125"/>
    <n v="16.994800000000001"/>
    <n v="12.744999999999999"/>
  </r>
  <r>
    <s v="11217"/>
    <s v="73404"/>
    <s v="0"/>
    <x v="0"/>
    <x v="2"/>
    <x v="3"/>
    <s v="270"/>
    <s v="102"/>
    <s v="F"/>
    <n v="130"/>
    <s v="THUNDER BAY HEALTH-CHEBOYGAN"/>
    <s v="905 W. LINCOLN, CHEBOYGAN MI 49721 US, CHEBOYGAN MI 49721 US"/>
    <n v="20.5947106406093"/>
    <s v="-1835"/>
    <s v="5"/>
    <d v="1899-12-30T12:32:48"/>
    <d v="1899-12-30T12:32:57"/>
    <n v="0"/>
    <n v="2.0499999999999998"/>
    <s v="-84.497003"/>
    <s v="45.632194"/>
    <n v="15.985714895785"/>
    <n v="1494.63"/>
    <n v="0"/>
    <n v="0"/>
    <n v="0"/>
    <n v="0"/>
    <n v="131"/>
    <s v="102_Week1_Friday"/>
    <n v="49.51"/>
    <n v="57.6357"/>
    <n v="64.571600000000004"/>
    <n v="59.94"/>
    <n v="32.82"/>
    <s v="102_Friday"/>
    <s v="102_Week1_Friday"/>
    <n v="1"/>
    <n v="0"/>
    <n v="31.864999999999998"/>
    <n v="18.873699999999999"/>
    <s v="No"/>
    <s v="NO"/>
    <s v="MTWRF"/>
    <s v="No"/>
    <s v="No"/>
    <s v="Y"/>
    <s v="N"/>
    <m/>
    <n v="12.3775"/>
    <n v="14.408925"/>
    <n v="16.142900000000001"/>
    <n v="14.984999999999999"/>
  </r>
  <r>
    <s v="12139"/>
    <s v="99138"/>
    <s v="7"/>
    <x v="0"/>
    <x v="2"/>
    <x v="3"/>
    <s v="260"/>
    <s v="102"/>
    <s v="F"/>
    <n v="27"/>
    <s v="BREWS &amp; BURGERS"/>
    <s v="918 SOUTH HURON, MACKINAW CITY MI 49760 US, MACKINAW CITY MI 49760 US"/>
    <n v="1.9114223457872901"/>
    <s v="-1834"/>
    <s v="7"/>
    <d v="1899-12-30T12:02:32"/>
    <d v="1899-12-30T12:12:12"/>
    <n v="0"/>
    <n v="9.4354006285390355"/>
    <s v="-84.726499"/>
    <s v="45.76908"/>
    <n v="0.58962025365121296"/>
    <n v="489.18"/>
    <n v="0"/>
    <n v="0"/>
    <n v="0"/>
    <n v="0"/>
    <n v="28"/>
    <s v="102_Week1_Friday"/>
    <n v="0"/>
    <n v="0"/>
    <n v="44.4709"/>
    <n v="0"/>
    <n v="31.98"/>
    <s v="102_Friday"/>
    <s v="102_Week1_Friday"/>
    <n v="1"/>
    <n v="0"/>
    <n v="25.5625"/>
    <n v="0"/>
    <s v="No"/>
    <s v="NO"/>
    <s v="MTWRF"/>
    <s v="No"/>
    <s v="No"/>
    <s v="Y"/>
    <s v="N"/>
    <m/>
    <n v="0"/>
    <n v="0"/>
    <n v="11.117725"/>
    <n v="0"/>
  </r>
  <r>
    <s v="12616"/>
    <s v="99138"/>
    <s v="6"/>
    <x v="0"/>
    <x v="2"/>
    <x v="3"/>
    <s v="220"/>
    <s v="102"/>
    <s v="F"/>
    <n v="86"/>
    <s v="THE HISTORIC DEPOT"/>
    <s v="248 S. HURON, MACKINAW CITY MI 49701 US, MACKINAW CITY MI 49701 US"/>
    <n v="0.91597062349319402"/>
    <s v="-1830"/>
    <s v="7"/>
    <d v="1899-12-30T11:20:26"/>
    <d v="1899-12-30T11:30:06"/>
    <n v="0"/>
    <n v="9.4354006285390355"/>
    <s v="-84.727303"/>
    <s v="45.780214"/>
    <n v="0.157460831348332"/>
    <n v="1283.5999999999999"/>
    <n v="0"/>
    <n v="0"/>
    <n v="0"/>
    <n v="0"/>
    <n v="87"/>
    <s v="102_Week1_Friday"/>
    <n v="0"/>
    <n v="70"/>
    <n v="66.876900000000006"/>
    <n v="64.2"/>
    <n v="68.05"/>
    <s v="102_Friday"/>
    <s v="102_Week1_Friday"/>
    <n v="1"/>
    <n v="0"/>
    <n v="70"/>
    <n v="0"/>
    <s v="No"/>
    <s v="NO"/>
    <s v="MTWRF"/>
    <s v="No"/>
    <s v="No"/>
    <s v="Y"/>
    <s v="N"/>
    <m/>
    <n v="0"/>
    <n v="17.5"/>
    <n v="16.719225000000002"/>
    <n v="16.05"/>
  </r>
  <r>
    <s v="2318"/>
    <s v="70899"/>
    <s v="0"/>
    <x v="0"/>
    <x v="2"/>
    <x v="3"/>
    <s v="180"/>
    <s v="102"/>
    <s v="F"/>
    <n v="105"/>
    <s v="MURDICK'S FUDGE (CROSSINGS)"/>
    <s v="190 S. HURON, MACKINAC CITY MI 49701 US, MACKINAC CITY MI 49701 US"/>
    <n v="0"/>
    <s v="-1826"/>
    <s v="5"/>
    <d v="1899-12-30T10:57:25"/>
    <d v="1899-12-30T11:07:05"/>
    <n v="0"/>
    <n v="9.4354006285390355"/>
    <s v="-84.728079"/>
    <s v="45.780752"/>
    <m/>
    <n v="0"/>
    <n v="0"/>
    <m/>
    <n v="0"/>
    <n v="0"/>
    <n v="106"/>
    <s v="102_Week1_Friday"/>
    <n v="0"/>
    <n v="0"/>
    <n v="0"/>
    <n v="0"/>
    <s v="$ -"/>
    <s v="102_Friday"/>
    <s v="102_Week1_Friday"/>
    <n v="1"/>
    <n v="0"/>
    <n v="0"/>
    <n v="0"/>
    <s v="No"/>
    <s v="NO"/>
    <s v="MTWRF"/>
    <s v="No"/>
    <s v="No"/>
    <s v="Y"/>
    <s v="N"/>
    <m/>
    <n v="0"/>
    <n v="0"/>
    <n v="0"/>
    <n v="0"/>
  </r>
  <r>
    <s v="13700"/>
    <s v="70897"/>
    <s v="1"/>
    <x v="0"/>
    <x v="2"/>
    <x v="3"/>
    <s v="170"/>
    <s v="102"/>
    <s v="R"/>
    <n v="30"/>
    <s v="MURDICKS FUDGE"/>
    <s v="190 SHURON AVE SHELPERS BOAT, MACKINAC ISLAND MI 4 SHELPERS BOAT, MACKINAC ISLAND MI 49701 US"/>
    <n v="0.24922548979520801"/>
    <s v="-1825"/>
    <s v="7"/>
    <d v="1899-12-30T10:47:44"/>
    <d v="1899-12-30T10:57:24"/>
    <n v="0"/>
    <n v="9.4354006285390355"/>
    <s v="-84.728079"/>
    <s v="45.780752"/>
    <n v="3.8307371231871598E-2"/>
    <n v="4615.57"/>
    <n v="0"/>
    <n v="0"/>
    <n v="0"/>
    <n v="0"/>
    <n v="31"/>
    <s v="102_Week1_Thursday"/>
    <n v="0"/>
    <n v="184.7714"/>
    <n v="195.14349999999999"/>
    <n v="196.72"/>
    <n v="208.52"/>
    <s v="102_Friday"/>
    <s v="102_Week1_Friday"/>
    <n v="1"/>
    <n v="0"/>
    <n v="190.19120000000001"/>
    <n v="0"/>
    <s v="Yes"/>
    <s v="NO"/>
    <s v="MTWRF"/>
    <s v="No"/>
    <s v="Yes"/>
    <s v="Y"/>
    <s v="Y"/>
    <n v="0"/>
    <n v="0"/>
    <n v="46.19285"/>
    <n v="48.785874999999997"/>
    <n v="49.18"/>
  </r>
  <r>
    <s v="11516"/>
    <s v="73425"/>
    <s v="0"/>
    <x v="0"/>
    <x v="2"/>
    <x v="3"/>
    <s v="160"/>
    <s v="102"/>
    <s v="F"/>
    <n v="75"/>
    <s v="KILWINS/MACKINAW CITY"/>
    <s v="226 E. CENTRAL AVE, MACKINAW CITY MI 49701 US, MACKINAW CITY MI 49701 US"/>
    <n v="1.16035092808306"/>
    <s v="-1824"/>
    <s v="7"/>
    <d v="1899-12-30T10:37:49"/>
    <d v="1899-12-30T10:47:29"/>
    <n v="0"/>
    <n v="9.4354006285390355"/>
    <s v="-84.728128"/>
    <s v="45.78108"/>
    <n v="0.243467154982728"/>
    <n v="5050.2"/>
    <n v="0"/>
    <n v="0"/>
    <n v="0"/>
    <n v="0"/>
    <n v="76"/>
    <s v="102_Week1_Friday"/>
    <n v="0"/>
    <n v="376.20499999999998"/>
    <n v="150.16300000000001"/>
    <n v="44.22"/>
    <n v="201.14"/>
    <s v="102_Friday"/>
    <s v="102_Week1_Friday"/>
    <n v="1"/>
    <n v="0"/>
    <n v="278.27499999999998"/>
    <n v="0"/>
    <s v="No"/>
    <s v="NO"/>
    <s v="MTWRF"/>
    <s v="No"/>
    <s v="No"/>
    <s v="Y"/>
    <s v="N"/>
    <m/>
    <n v="0"/>
    <n v="94.051249999999996"/>
    <n v="37.540750000000003"/>
    <n v="11.055"/>
  </r>
  <r>
    <s v="12751"/>
    <s v="99138"/>
    <s v="5"/>
    <x v="0"/>
    <x v="2"/>
    <x v="3"/>
    <s v="210"/>
    <s v="102"/>
    <s v="F"/>
    <n v="57"/>
    <s v="THE HOOK"/>
    <s v="201 S. HURON, MACKINAW CITY MI 49701 US, MACKINAW CITY MI 49701 US"/>
    <n v="0.68626539781689599"/>
    <s v="-1829"/>
    <s v="7"/>
    <d v="1899-12-30T11:09:51"/>
    <d v="1899-12-30T11:19:31"/>
    <n v="0"/>
    <n v="9.4354006285390355"/>
    <s v="-84.724594"/>
    <s v="45.779733"/>
    <n v="8.5060374371903003E-2"/>
    <n v="2583.87"/>
    <n v="0"/>
    <n v="0"/>
    <n v="0"/>
    <n v="0"/>
    <n v="58"/>
    <s v="102_Week1_Friday"/>
    <n v="0"/>
    <n v="75.98"/>
    <n v="122.3115"/>
    <n v="128.66"/>
    <n v="136.38"/>
    <s v="102_Friday"/>
    <s v="102_Week1_Friday"/>
    <n v="1"/>
    <n v="0"/>
    <n v="97.834999999999994"/>
    <n v="0"/>
    <s v="No"/>
    <s v="NO"/>
    <s v="MTWRF"/>
    <s v="No"/>
    <s v="No"/>
    <s v="Y"/>
    <s v="N"/>
    <m/>
    <n v="0"/>
    <n v="18.995000000000001"/>
    <n v="30.577874999999999"/>
    <n v="32.164999999999999"/>
  </r>
  <r>
    <s v="2270"/>
    <s v="70845"/>
    <s v="0"/>
    <x v="0"/>
    <x v="2"/>
    <x v="3"/>
    <s v="200"/>
    <s v="102"/>
    <s v="F"/>
    <n v="29"/>
    <s v="American Legion Post 159"/>
    <s v="106 South Huron, Mackinaw City MI 49701 US, Mackinaw City MI 49701 US"/>
    <n v="0.66605478338897195"/>
    <s v="-1828"/>
    <s v="5"/>
    <d v="1899-12-30T11:09:01"/>
    <d v="1899-12-30T11:09:10"/>
    <n v="0"/>
    <n v="1.4000000000000001"/>
    <s v="-84.725823"/>
    <s v="45.7809195"/>
    <n v="0.12007732340298"/>
    <n v="726.65"/>
    <n v="0"/>
    <n v="0"/>
    <n v="0"/>
    <n v="0"/>
    <n v="30"/>
    <s v="102_Week1_Friday"/>
    <n v="33.957500000000003"/>
    <n v="34.049999999999997"/>
    <n v="35.19"/>
    <n v="35.76"/>
    <n v="18.96"/>
    <s v="102_Friday"/>
    <s v="102_Week1_Friday"/>
    <n v="1"/>
    <n v="0"/>
    <n v="17.024999999999999"/>
    <n v="17.88"/>
    <s v="No"/>
    <s v="NO"/>
    <s v="MTWRF"/>
    <s v="No"/>
    <s v="No"/>
    <s v="Y"/>
    <s v="N"/>
    <m/>
    <n v="8.4893750000000008"/>
    <n v="8.5124999999999993"/>
    <n v="8.7974999999999994"/>
    <n v="8.94"/>
  </r>
  <r>
    <s v="1954"/>
    <s v="70622"/>
    <s v="1"/>
    <x v="0"/>
    <x v="3"/>
    <x v="3"/>
    <s v="150"/>
    <s v="101"/>
    <s v="W"/>
    <n v="80"/>
    <s v="WOLVERINE STATE CREDIT UNION"/>
    <s v="417 W. Chisholm St., Alpena MI 49707 US, Alpena MI 49707 US"/>
    <n v="1.90521622904618"/>
    <s v="-684"/>
    <s v="5"/>
    <d v="1899-12-30T11:43:39"/>
    <d v="1899-12-30T11:50:19"/>
    <n v="0"/>
    <n v="6.625"/>
    <s v="-83.437022"/>
    <s v="45.065837"/>
    <n v="0.51918801435116602"/>
    <n v="1015.38"/>
    <n v="0"/>
    <n v="0"/>
    <n v="0"/>
    <n v="0"/>
    <n v="81"/>
    <s v="101_Week1_Wednesday"/>
    <n v="38.590000000000003"/>
    <n v="38.590000000000003"/>
    <n v="39.8185"/>
    <n v="40.31"/>
    <n v="21.37"/>
    <s v="101_Friday"/>
    <s v="101_Week1_Friday"/>
    <n v="1"/>
    <n v="0"/>
    <n v="19.295000000000002"/>
    <n v="20.155000000000001"/>
    <s v="Yes"/>
    <s v="NO"/>
    <s v="MTWRF"/>
    <s v="No"/>
    <s v="Yes"/>
    <s v="Y"/>
    <s v="Y"/>
    <n v="0"/>
    <n v="9.6475000000000009"/>
    <n v="9.6475000000000009"/>
    <n v="9.9546250000000001"/>
    <n v="10.077500000000001"/>
  </r>
  <r>
    <s v="2762"/>
    <s v="71366"/>
    <s v="0"/>
    <x v="0"/>
    <x v="2"/>
    <x v="3"/>
    <s v="190"/>
    <s v="102"/>
    <s v="F"/>
    <n v="50"/>
    <s v="Marshall's Fudge"/>
    <s v="308 E. Central Ave., Mackinaw City MI 49701 US, Mackinaw City MI 49701 US"/>
    <n v="0.47371087595820399"/>
    <s v="-1827"/>
    <s v="7"/>
    <d v="1899-12-30T11:07:33"/>
    <d v="1899-12-30T11:08:21"/>
    <n v="0"/>
    <n v="12.433333333333334"/>
    <s v="-84.726712"/>
    <s v="45.781181"/>
    <n v="6.6622546648278103E-2"/>
    <n v="2390.73"/>
    <n v="0"/>
    <n v="0"/>
    <n v="0"/>
    <n v="0"/>
    <n v="51"/>
    <s v="102_Week1_Friday"/>
    <n v="81.99"/>
    <n v="56.517099999999999"/>
    <n v="65.695300000000003"/>
    <n v="64.683999999999997"/>
    <n v="65.75"/>
    <s v="102_Friday"/>
    <s v="102_Week1_Friday"/>
    <n v="1"/>
    <n v="0"/>
    <n v="50.373699999999999"/>
    <n v="46.323700000000002"/>
    <s v="No"/>
    <s v="NO"/>
    <s v="MTWRF"/>
    <s v="No"/>
    <s v="No"/>
    <s v="Y"/>
    <s v="N"/>
    <m/>
    <n v="20.497499999999999"/>
    <n v="14.129275"/>
    <n v="16.423825000000001"/>
    <n v="16.170999999999999"/>
  </r>
  <r>
    <s v="13967"/>
    <s v="73502"/>
    <s v="0"/>
    <x v="0"/>
    <x v="2"/>
    <x v="4"/>
    <s v="100"/>
    <s v="102"/>
    <s v="R"/>
    <n v="22"/>
    <s v="KINGSTON KITCHEN"/>
    <s v="1384 HOBAN, MACKINAC ISLAND MI 49757 US, MACKINAC ISLAND MI 49757 US"/>
    <n v="0"/>
    <s v="-1791"/>
    <s v="7"/>
    <d v="1899-12-30T10:12:55"/>
    <d v="1899-12-30T10:22:35"/>
    <n v="0"/>
    <n v="9.4354006285390355"/>
    <s v="-84.61924"/>
    <s v="45.848106"/>
    <m/>
    <n v="2913.62"/>
    <n v="0"/>
    <n v="0"/>
    <n v="0"/>
    <n v="0"/>
    <n v="23"/>
    <s v="102_Week1_Thursday"/>
    <n v="0"/>
    <n v="94.227099999999993"/>
    <n v="141.67779999999999"/>
    <n v="90.18"/>
    <n v="143.66"/>
    <s v="102_Thursday"/>
    <s v="102_Week1_Thursday"/>
    <n v="1"/>
    <n v="0"/>
    <n v="126.4662"/>
    <n v="0"/>
    <s v="No"/>
    <s v="NO"/>
    <s v="MTWRF"/>
    <s v="No"/>
    <s v="No"/>
    <s v="Y"/>
    <s v="N"/>
    <m/>
    <n v="0"/>
    <n v="23.556774999999998"/>
    <n v="35.419449999999998"/>
    <n v="22.545000000000002"/>
  </r>
  <r>
    <s v="11440"/>
    <s v="73415"/>
    <s v="1"/>
    <x v="0"/>
    <x v="2"/>
    <x v="4"/>
    <s v="90"/>
    <s v="102"/>
    <s v="R"/>
    <n v="70"/>
    <s v="WINCHESTER'S"/>
    <s v="7416 MAIN ST VIA-STARLINE MACKINAW CITY, MACKINAW VIA-STARLINE MACKINAW CITY, MACKINAW ISLAND MI 49757 US"/>
    <n v="0"/>
    <s v="-1790"/>
    <s v="7"/>
    <d v="1899-12-30T10:03:15"/>
    <d v="1899-12-30T10:12:55"/>
    <n v="0"/>
    <n v="9.4354006285390355"/>
    <s v="-84.619021"/>
    <s v="45.848396"/>
    <m/>
    <n v="2602.36"/>
    <n v="0"/>
    <n v="0"/>
    <n v="0"/>
    <n v="0"/>
    <n v="71"/>
    <s v="102_Week1_Thursday"/>
    <n v="0"/>
    <n v="111.11"/>
    <n v="107.7428"/>
    <n v="68.36"/>
    <n v="110.81"/>
    <s v="102_Thursday"/>
    <s v="102_Week1_Thursday"/>
    <n v="1"/>
    <n v="0"/>
    <n v="111.11"/>
    <n v="0"/>
    <s v="No"/>
    <s v="NO"/>
    <s v="MTWRF"/>
    <s v="No"/>
    <s v="No"/>
    <s v="Y"/>
    <s v="N"/>
    <m/>
    <n v="0"/>
    <n v="27.7775"/>
    <n v="26.935700000000001"/>
    <n v="17.09"/>
  </r>
  <r>
    <s v="11440"/>
    <s v="73415"/>
    <s v="1"/>
    <x v="1"/>
    <x v="2"/>
    <x v="4"/>
    <s v="100"/>
    <s v="102"/>
    <s v="R"/>
    <n v="70"/>
    <s v="WINCHESTER'S"/>
    <s v="7416 MAIN ST VIA-STARLINE MACKINAW CITY, MACKINAW VIA-STARLINE MACKINAW CITY, MACKINAW ISLAND MI 49757 US"/>
    <n v="0"/>
    <s v="-1951"/>
    <s v="7"/>
    <d v="1899-12-30T10:12:55"/>
    <d v="1899-12-30T10:22:35"/>
    <n v="0"/>
    <n v="9.4354006285390355"/>
    <s v="-84.619021"/>
    <s v="45.848396"/>
    <m/>
    <n v="2602.36"/>
    <n v="0"/>
    <n v="0"/>
    <n v="0"/>
    <n v="0"/>
    <n v="71"/>
    <s v="102_Week2_Thursday"/>
    <n v="0"/>
    <n v="111.11"/>
    <n v="107.7428"/>
    <n v="68.36"/>
    <n v="110.81"/>
    <s v="102_Thursday"/>
    <s v="102_Week2_Thursday"/>
    <n v="1"/>
    <n v="0"/>
    <n v="111.11"/>
    <n v="0"/>
    <s v="No"/>
    <s v="NO"/>
    <s v="MTWRF"/>
    <s v="No"/>
    <s v="No"/>
    <s v="Y"/>
    <s v="N"/>
    <m/>
    <n v="0"/>
    <n v="27.7775"/>
    <n v="26.935700000000001"/>
    <n v="17.09"/>
  </r>
  <r>
    <s v="1873"/>
    <s v="70036"/>
    <s v="0"/>
    <x v="0"/>
    <x v="2"/>
    <x v="4"/>
    <s v="80"/>
    <s v="102"/>
    <s v="R"/>
    <n v="60"/>
    <s v="YANKEE REBEL"/>
    <s v="1493 ASTOR ST VIA-SHEPPLER ST IGNACE, MACKINAC ISL VIA-SHEPPLER ST IGNACE, MACKINAC ISLAND MI 49701 US"/>
    <n v="0"/>
    <s v="-1789"/>
    <s v="7"/>
    <d v="1899-12-30T09:53:35"/>
    <d v="1899-12-30T10:03:15"/>
    <n v="0"/>
    <n v="9.4354006285390355"/>
    <s v="-84.618702"/>
    <s v="45.849262"/>
    <m/>
    <n v="2671.23"/>
    <n v="0"/>
    <n v="0"/>
    <n v="0"/>
    <n v="0"/>
    <n v="61"/>
    <s v="102_Week1_Thursday"/>
    <n v="0"/>
    <n v="115.6014"/>
    <n v="111.0842"/>
    <n v="76.709999999999994"/>
    <n v="113.46"/>
    <s v="102_Thursday"/>
    <s v="102_Week1_Thursday"/>
    <n v="1"/>
    <n v="0"/>
    <n v="115.53"/>
    <n v="0"/>
    <s v="No"/>
    <s v="NO"/>
    <s v="MTWRF"/>
    <s v="No"/>
    <s v="No"/>
    <s v="Y"/>
    <s v="N"/>
    <m/>
    <n v="0"/>
    <n v="28.90035"/>
    <n v="27.771049999999999"/>
    <n v="19.177499999999998"/>
  </r>
  <r>
    <s v="1873"/>
    <s v="70036"/>
    <s v="0"/>
    <x v="1"/>
    <x v="2"/>
    <x v="4"/>
    <s v="30"/>
    <s v="102"/>
    <s v="R"/>
    <n v="60"/>
    <s v="YANKEE REBEL"/>
    <s v="1493 ASTOR ST VIA-SHEPPLER ST IGNACE, MACKINAC ISL VIA-SHEPPLER ST IGNACE, MACKINAC ISLAND MI 49701 US"/>
    <n v="0"/>
    <s v="-1944"/>
    <s v="7"/>
    <d v="1899-12-30T09:05:14"/>
    <d v="1899-12-30T09:14:54"/>
    <n v="0"/>
    <n v="9.4354006285390355"/>
    <s v="-84.618702"/>
    <s v="45.849262"/>
    <m/>
    <n v="2671.23"/>
    <n v="0"/>
    <n v="0"/>
    <n v="0"/>
    <n v="0"/>
    <n v="61"/>
    <s v="102_Week2_Thursday"/>
    <n v="0"/>
    <n v="115.6014"/>
    <n v="111.0842"/>
    <n v="76.709999999999994"/>
    <n v="113.46"/>
    <s v="102_Thursday"/>
    <s v="102_Week2_Thursday"/>
    <n v="1"/>
    <n v="0"/>
    <n v="115.53"/>
    <n v="0"/>
    <s v="No"/>
    <s v="NO"/>
    <s v="MTWRF"/>
    <s v="No"/>
    <s v="No"/>
    <s v="Y"/>
    <s v="N"/>
    <m/>
    <n v="0"/>
    <n v="28.90035"/>
    <n v="27.771049999999999"/>
    <n v="19.177499999999998"/>
  </r>
  <r>
    <s v="12612"/>
    <s v="73474"/>
    <s v="0"/>
    <x v="0"/>
    <x v="2"/>
    <x v="4"/>
    <s v="130"/>
    <s v="102"/>
    <s v="R"/>
    <n v="56"/>
    <s v="MIGHTY MAC"/>
    <s v="7315 MAIN ST, MACKINAW ISLAND MI 49757 US, MACKINAW ISLAND MI 49757 US"/>
    <n v="0"/>
    <s v="-1794"/>
    <s v="7"/>
    <d v="1899-12-30T10:41:56"/>
    <d v="1899-12-30T10:51:36"/>
    <n v="0"/>
    <n v="9.4354006285390355"/>
    <s v="-84.6186658120255"/>
    <s v="45.8475363919055"/>
    <m/>
    <n v="1595.03"/>
    <n v="0"/>
    <n v="0"/>
    <n v="0"/>
    <n v="0"/>
    <n v="57"/>
    <s v="102_Week1_Thursday"/>
    <n v="0"/>
    <n v="39.906599999999997"/>
    <n v="76.417100000000005"/>
    <n v="77.61"/>
    <n v="82.27"/>
    <s v="102_Thursday"/>
    <s v="102_Week1_Thursday"/>
    <n v="1"/>
    <n v="0"/>
    <n v="65.892499999999998"/>
    <n v="0"/>
    <s v="No"/>
    <s v="NO"/>
    <s v="MTWRF"/>
    <s v="No"/>
    <s v="No"/>
    <s v="Y"/>
    <s v="N"/>
    <m/>
    <n v="0"/>
    <n v="9.9766499999999994"/>
    <n v="19.104275000000001"/>
    <n v="19.4025"/>
  </r>
  <r>
    <s v="11439"/>
    <s v="73415"/>
    <s v="0"/>
    <x v="0"/>
    <x v="2"/>
    <x v="4"/>
    <s v="120"/>
    <s v="102"/>
    <s v="R"/>
    <n v="65"/>
    <s v="THE GREAT TURTLE BREWING &amp; DIS"/>
    <s v="1359 HOBAN ST VIA-STARLINE MACKNIAW CITY, MACKINAW VIA-STARLINE MACKNIAW CITY, MACKINAW ISLAND MI 49757 US"/>
    <n v="0"/>
    <s v="-1793"/>
    <s v="7"/>
    <d v="1899-12-30T10:32:16"/>
    <d v="1899-12-30T10:41:56"/>
    <n v="0"/>
    <n v="9.4354006285390355"/>
    <s v="-84.61899"/>
    <s v="45.847777"/>
    <m/>
    <n v="5530.21"/>
    <n v="0"/>
    <n v="0"/>
    <n v="0"/>
    <n v="0"/>
    <n v="66"/>
    <s v="102_Week1_Thursday"/>
    <n v="0"/>
    <n v="245.72"/>
    <n v="239.2792"/>
    <n v="153.41999999999999"/>
    <n v="246.73"/>
    <s v="102_Thursday"/>
    <s v="102_Week1_Thursday"/>
    <n v="1"/>
    <n v="0"/>
    <n v="245.72"/>
    <n v="0"/>
    <s v="No"/>
    <s v="NO"/>
    <s v="MTWRF"/>
    <s v="No"/>
    <s v="No"/>
    <s v="Y"/>
    <s v="N"/>
    <m/>
    <n v="0"/>
    <n v="61.43"/>
    <n v="59.819800000000001"/>
    <n v="38.354999999999997"/>
  </r>
  <r>
    <s v="2798"/>
    <s v="71404"/>
    <s v="0"/>
    <x v="0"/>
    <x v="2"/>
    <x v="4"/>
    <s v="110"/>
    <s v="102"/>
    <s v="R"/>
    <n v="25"/>
    <s v="SEABISCUIT"/>
    <s v="1997 MAIN ST. VIA-ARNOLD LINE, MACKINAW ISLAND MI VIA-ARNOLD LINE, MACKINAW ISLAND MI 49757 US"/>
    <n v="0"/>
    <s v="-1792"/>
    <s v="7"/>
    <d v="1899-12-30T10:22:36"/>
    <d v="1899-12-30T10:32:16"/>
    <n v="0"/>
    <n v="9.4354006285390355"/>
    <s v="-84.6223884958899"/>
    <s v="45.8467865833301"/>
    <m/>
    <n v="4713.74"/>
    <n v="0"/>
    <n v="0"/>
    <n v="0"/>
    <n v="0"/>
    <n v="26"/>
    <s v="102_Week1_Thursday"/>
    <n v="0"/>
    <n v="158.84370000000001"/>
    <n v="214.64349999999999"/>
    <n v="218.99"/>
    <n v="219.17"/>
    <s v="102_Thursday"/>
    <s v="102_Week1_Thursday"/>
    <n v="1"/>
    <n v="0"/>
    <n v="193.11250000000001"/>
    <n v="0"/>
    <s v="No"/>
    <s v="NO"/>
    <s v="MTWRF"/>
    <s v="No"/>
    <s v="No"/>
    <s v="Y"/>
    <s v="N"/>
    <m/>
    <n v="0"/>
    <n v="39.710925000000003"/>
    <n v="53.660874999999997"/>
    <n v="54.747500000000002"/>
  </r>
  <r>
    <s v="11508"/>
    <s v="73422"/>
    <s v="0"/>
    <x v="0"/>
    <x v="2"/>
    <x v="4"/>
    <s v="70"/>
    <s v="102"/>
    <s v="R"/>
    <n v="80"/>
    <s v="ISLAND HOUSE HOTEL"/>
    <s v="6966 MAIN ST VIA-ARNOLD LINE, MACKINAC ISLAND MI 4 VIA-ARNOLD LINE, MACKINAC ISLAND MI 49757 US"/>
    <n v="0"/>
    <s v="-1788"/>
    <s v="7"/>
    <d v="1899-12-30T09:43:55"/>
    <d v="1899-12-30T09:53:35"/>
    <n v="0"/>
    <n v="9.4354006285390355"/>
    <s v="-84.613853"/>
    <s v="45.851185"/>
    <m/>
    <n v="14876.18"/>
    <n v="0"/>
    <n v="0"/>
    <n v="0"/>
    <n v="0"/>
    <n v="81"/>
    <s v="102_Week1_Thursday"/>
    <n v="0"/>
    <n v="528.94880000000001"/>
    <n v="630.96140000000003"/>
    <n v="641.09"/>
    <n v="641.09"/>
    <s v="102_Thursday"/>
    <s v="102_Week1_Thursday"/>
    <n v="1"/>
    <n v="0"/>
    <n v="606.84249999999997"/>
    <n v="0"/>
    <s v="No"/>
    <s v="NO"/>
    <s v="MTWRF"/>
    <s v="No"/>
    <s v="No"/>
    <s v="Y"/>
    <s v="N"/>
    <m/>
    <n v="0"/>
    <n v="132.2372"/>
    <n v="157.74035000000001"/>
    <n v="160.27250000000001"/>
  </r>
  <r>
    <s v="11508"/>
    <s v="73422"/>
    <s v="0"/>
    <x v="1"/>
    <x v="2"/>
    <x v="4"/>
    <s v="80"/>
    <s v="102"/>
    <s v="R"/>
    <n v="80"/>
    <s v="ISLAND HOUSE HOTEL"/>
    <s v="6966 MAIN ST VIA-ARNOLD LINE, MACKINAC ISLAND MI 4 VIA-ARNOLD LINE, MACKINAC ISLAND MI 49757 US"/>
    <n v="0"/>
    <s v="-1949"/>
    <s v="7"/>
    <d v="1899-12-30T09:53:35"/>
    <d v="1899-12-30T10:03:15"/>
    <n v="0"/>
    <n v="9.4354006285390355"/>
    <s v="-84.613853"/>
    <s v="45.851185"/>
    <m/>
    <n v="14876.18"/>
    <n v="0"/>
    <n v="0"/>
    <n v="0"/>
    <n v="0"/>
    <n v="81"/>
    <s v="102_Week2_Thursday"/>
    <n v="0"/>
    <n v="528.94880000000001"/>
    <n v="630.96140000000003"/>
    <n v="641.09"/>
    <n v="641.09"/>
    <s v="102_Thursday"/>
    <s v="102_Week2_Thursday"/>
    <n v="1"/>
    <n v="0"/>
    <n v="606.84249999999997"/>
    <n v="0"/>
    <s v="No"/>
    <s v="NO"/>
    <s v="MTWRF"/>
    <s v="No"/>
    <s v="No"/>
    <s v="Y"/>
    <s v="N"/>
    <m/>
    <n v="0"/>
    <n v="132.2372"/>
    <n v="157.74035000000001"/>
    <n v="160.27250000000001"/>
  </r>
  <r>
    <s v="2323"/>
    <s v="70904"/>
    <s v="0"/>
    <x v="0"/>
    <x v="2"/>
    <x v="4"/>
    <s v="30"/>
    <s v="102"/>
    <s v="R"/>
    <n v="35"/>
    <s v="MILLIES ON MAIN"/>
    <s v="7294 MAIN ST VIA-ARNOLD LINE, MACKINAC ISLAND MI 4 VIA-ARNOLD LINE, MACKINAC ISLAND MI 49757 US"/>
    <n v="0"/>
    <s v="-1784"/>
    <s v="7"/>
    <d v="1899-12-30T09:05:14"/>
    <d v="1899-12-30T09:14:54"/>
    <n v="0"/>
    <n v="9.4354006285390355"/>
    <s v="-84.61805"/>
    <s v="45.849682"/>
    <m/>
    <n v="2372.1"/>
    <n v="0"/>
    <n v="0"/>
    <n v="0"/>
    <n v="0"/>
    <n v="36"/>
    <s v="102_Week1_Thursday"/>
    <n v="0"/>
    <n v="63.51"/>
    <n v="112.0057"/>
    <n v="114.64"/>
    <n v="121.52"/>
    <s v="102_Thursday"/>
    <s v="102_Week1_Thursday"/>
    <n v="1"/>
    <n v="0"/>
    <n v="102.4987"/>
    <n v="0"/>
    <s v="No"/>
    <s v="NO"/>
    <s v="MTWRF"/>
    <s v="No"/>
    <s v="No"/>
    <s v="Y"/>
    <s v="N"/>
    <m/>
    <n v="0"/>
    <n v="15.8775"/>
    <n v="28.001425000000001"/>
    <n v="28.66"/>
  </r>
  <r>
    <s v="2323"/>
    <s v="70904"/>
    <s v="0"/>
    <x v="1"/>
    <x v="2"/>
    <x v="4"/>
    <s v="40"/>
    <s v="102"/>
    <s v="R"/>
    <n v="35"/>
    <s v="MILLIES ON MAIN"/>
    <s v="7294 MAIN ST VIA-ARNOLD LINE, MACKINAC ISLAND MI 4 VIA-ARNOLD LINE, MACKINAC ISLAND MI 49757 US"/>
    <n v="0"/>
    <s v="-1945"/>
    <s v="7"/>
    <d v="1899-12-30T09:14:54"/>
    <d v="1899-12-30T09:24:34"/>
    <n v="0"/>
    <n v="9.4354006285390355"/>
    <s v="-84.61805"/>
    <s v="45.849682"/>
    <m/>
    <n v="2372.1"/>
    <n v="0"/>
    <n v="0"/>
    <n v="0"/>
    <n v="0"/>
    <n v="36"/>
    <s v="102_Week2_Thursday"/>
    <n v="0"/>
    <n v="63.51"/>
    <n v="112.0057"/>
    <n v="114.64"/>
    <n v="121.52"/>
    <s v="102_Thursday"/>
    <s v="102_Week2_Thursday"/>
    <n v="1"/>
    <n v="0"/>
    <n v="102.4987"/>
    <n v="0"/>
    <s v="No"/>
    <s v="NO"/>
    <s v="MTWRF"/>
    <s v="No"/>
    <s v="No"/>
    <s v="Y"/>
    <s v="N"/>
    <m/>
    <n v="0"/>
    <n v="15.8775"/>
    <n v="28.001425000000001"/>
    <n v="28.66"/>
  </r>
  <r>
    <s v="3001"/>
    <s v="73199"/>
    <s v="0"/>
    <x v="0"/>
    <x v="2"/>
    <x v="4"/>
    <s v="20"/>
    <s v="102"/>
    <s v="R"/>
    <n v="50"/>
    <s v="ISLAND SLICE PIZZERIA"/>
    <s v="7234 MAIN ST, MACKINAW ISLAND MI 49757 US, MACKINAW ISLAND MI 49757 US"/>
    <n v="0"/>
    <s v="-1783"/>
    <s v="7"/>
    <d v="1899-12-30T08:55:34"/>
    <d v="1899-12-30T09:05:14"/>
    <n v="0"/>
    <n v="9.4354006285390355"/>
    <s v="-84.6175018"/>
    <s v="45.8501157"/>
    <m/>
    <n v="2157.1"/>
    <n v="0"/>
    <n v="0"/>
    <n v="0"/>
    <n v="0"/>
    <n v="51"/>
    <s v="102_Week1_Thursday"/>
    <n v="0"/>
    <n v="91.145700000000005"/>
    <n v="89.136399999999995"/>
    <n v="90.39"/>
    <n v="95.81"/>
    <s v="102_Thursday"/>
    <s v="102_Week1_Thursday"/>
    <n v="1"/>
    <n v="0"/>
    <n v="86.88"/>
    <n v="0"/>
    <s v="No"/>
    <s v="NO"/>
    <s v="MTWRF"/>
    <s v="No"/>
    <s v="No"/>
    <s v="Y"/>
    <s v="N"/>
    <m/>
    <n v="0"/>
    <n v="22.786425000000001"/>
    <n v="22.284099999999999"/>
    <n v="22.5975"/>
  </r>
  <r>
    <s v="3001"/>
    <s v="73199"/>
    <s v="0"/>
    <x v="1"/>
    <x v="2"/>
    <x v="4"/>
    <s v="20"/>
    <s v="102"/>
    <s v="R"/>
    <n v="50"/>
    <s v="ISLAND SLICE PIZZERIA"/>
    <s v="7234 MAIN ST, MACKINAW ISLAND MI 49757 US, MACKINAW ISLAND MI 49757 US"/>
    <n v="0"/>
    <s v="-1943"/>
    <s v="7"/>
    <d v="1899-12-30T08:55:34"/>
    <d v="1899-12-30T09:05:14"/>
    <n v="0"/>
    <n v="9.4354006285390355"/>
    <s v="-84.6175018"/>
    <s v="45.8501157"/>
    <m/>
    <n v="2157.1"/>
    <n v="0"/>
    <n v="0"/>
    <n v="0"/>
    <n v="0"/>
    <n v="51"/>
    <s v="102_Week2_Thursday"/>
    <n v="0"/>
    <n v="91.145700000000005"/>
    <n v="89.136399999999995"/>
    <n v="90.39"/>
    <n v="95.81"/>
    <s v="102_Thursday"/>
    <s v="102_Week2_Thursday"/>
    <n v="1"/>
    <n v="0"/>
    <n v="86.88"/>
    <n v="0"/>
    <s v="No"/>
    <s v="NO"/>
    <s v="MTWRF"/>
    <s v="No"/>
    <s v="No"/>
    <s v="Y"/>
    <s v="N"/>
    <m/>
    <n v="0"/>
    <n v="22.786425000000001"/>
    <n v="22.284099999999999"/>
    <n v="22.5975"/>
  </r>
  <r>
    <s v="2316"/>
    <s v="70897"/>
    <s v="0"/>
    <x v="0"/>
    <x v="2"/>
    <x v="4"/>
    <s v="10"/>
    <s v="102"/>
    <s v="R"/>
    <n v="45"/>
    <s v="GOOD DAY CAFE"/>
    <s v="7216 MAIN ST FREIGHT BOAT ONLY, MACKINAC ISLAND MI FREIGHT BOAT ONLY, MACKINAC ISLAND MI 49757 US"/>
    <n v="165.906390154734"/>
    <s v="-1782"/>
    <s v="7"/>
    <d v="1899-12-30T08:45:54"/>
    <d v="1899-12-30T08:55:34"/>
    <n v="0"/>
    <n v="9.4354006285390355"/>
    <s v="-84.617428"/>
    <s v="45.850336"/>
    <n v="95.146474856953603"/>
    <n v="2996.08"/>
    <n v="0"/>
    <n v="0"/>
    <n v="0"/>
    <n v="0"/>
    <n v="46"/>
    <s v="102_Week1_Thursday"/>
    <n v="0"/>
    <n v="141.67400000000001"/>
    <n v="134.08709999999999"/>
    <n v="136.83000000000001"/>
    <n v="145.04"/>
    <s v="102_Thursday"/>
    <s v="102_Week1_Thursday"/>
    <n v="1"/>
    <n v="0"/>
    <n v="129.2062"/>
    <n v="0"/>
    <s v="No"/>
    <s v="NO"/>
    <s v="MTWRF"/>
    <s v="No"/>
    <s v="No"/>
    <s v="Y"/>
    <s v="N"/>
    <m/>
    <n v="0"/>
    <n v="35.418500000000002"/>
    <n v="33.521774999999998"/>
    <n v="34.207500000000003"/>
  </r>
  <r>
    <s v="2316"/>
    <s v="70897"/>
    <s v="0"/>
    <x v="1"/>
    <x v="2"/>
    <x v="4"/>
    <s v="10"/>
    <s v="102"/>
    <s v="R"/>
    <n v="45"/>
    <s v="GOOD DAY CAFE"/>
    <s v="7216 MAIN ST FREIGHT BOAT ONLY, MACKINAC ISLAND MI FREIGHT BOAT ONLY, MACKINAC ISLAND MI 49757 US"/>
    <n v="165.906390154734"/>
    <s v="-1942"/>
    <s v="7"/>
    <d v="1899-12-30T08:45:54"/>
    <d v="1899-12-30T08:55:34"/>
    <n v="0"/>
    <n v="9.4354006285390355"/>
    <s v="-84.617428"/>
    <s v="45.850336"/>
    <n v="95.146474856953603"/>
    <n v="2996.08"/>
    <n v="0"/>
    <n v="0"/>
    <n v="0"/>
    <n v="0"/>
    <n v="46"/>
    <s v="102_Week2_Thursday"/>
    <n v="0"/>
    <n v="141.67400000000001"/>
    <n v="134.08709999999999"/>
    <n v="136.83000000000001"/>
    <n v="145.04"/>
    <s v="102_Thursday"/>
    <s v="102_Week2_Thursday"/>
    <n v="1"/>
    <n v="0"/>
    <n v="129.2062"/>
    <n v="0"/>
    <s v="No"/>
    <s v="NO"/>
    <s v="MTWRF"/>
    <s v="No"/>
    <s v="No"/>
    <s v="Y"/>
    <s v="N"/>
    <m/>
    <n v="0"/>
    <n v="35.418500000000002"/>
    <n v="33.521774999999998"/>
    <n v="34.207500000000003"/>
  </r>
  <r>
    <s v="2319"/>
    <s v="70900"/>
    <s v="0"/>
    <x v="0"/>
    <x v="2"/>
    <x v="4"/>
    <s v="60"/>
    <s v="102"/>
    <s v="R"/>
    <n v="24"/>
    <s v="PANCAKE HOUSE"/>
    <s v="7245 MAINT ST VIA-ARNOLD LINE, MACKINAC ISLAND MI VIA-ARNOLD LINE, MACKINAC ISLAND MI 49757 US"/>
    <n v="0"/>
    <s v="-1787"/>
    <s v="7"/>
    <d v="1899-12-30T09:34:15"/>
    <d v="1899-12-30T09:43:55"/>
    <n v="0"/>
    <n v="9.4354006285390355"/>
    <s v="-84.617338"/>
    <s v="45.849884"/>
    <m/>
    <n v="5203.09"/>
    <n v="0"/>
    <n v="0"/>
    <n v="0"/>
    <n v="0"/>
    <n v="25"/>
    <s v="102_Week1_Thursday"/>
    <n v="0"/>
    <n v="216.25120000000001"/>
    <n v="216.6371"/>
    <n v="220.08"/>
    <n v="220.08"/>
    <s v="102_Thursday"/>
    <s v="102_Week1_Thursday"/>
    <n v="1"/>
    <n v="0"/>
    <n v="212.04750000000001"/>
    <n v="0"/>
    <s v="No"/>
    <s v="NO"/>
    <s v="MTWRF"/>
    <s v="No"/>
    <s v="No"/>
    <s v="Y"/>
    <s v="N"/>
    <m/>
    <n v="0"/>
    <n v="54.062800000000003"/>
    <n v="54.159275000000001"/>
    <n v="55.02"/>
  </r>
  <r>
    <s v="2319"/>
    <s v="70900"/>
    <s v="0"/>
    <x v="1"/>
    <x v="2"/>
    <x v="4"/>
    <s v="70"/>
    <s v="102"/>
    <s v="R"/>
    <n v="24"/>
    <s v="PANCAKE HOUSE"/>
    <s v="7245 MAINT ST VIA-ARNOLD LINE, MACKINAC ISLAND MI VIA-ARNOLD LINE, MACKINAC ISLAND MI 49757 US"/>
    <n v="0"/>
    <s v="-1948"/>
    <s v="7"/>
    <d v="1899-12-30T09:43:55"/>
    <d v="1899-12-30T09:53:35"/>
    <n v="0"/>
    <n v="9.4354006285390355"/>
    <s v="-84.617338"/>
    <s v="45.849884"/>
    <m/>
    <n v="5203.09"/>
    <n v="0"/>
    <n v="0"/>
    <n v="0"/>
    <n v="0"/>
    <n v="25"/>
    <s v="102_Week2_Thursday"/>
    <n v="0"/>
    <n v="216.25120000000001"/>
    <n v="216.6371"/>
    <n v="220.08"/>
    <n v="220.08"/>
    <s v="102_Thursday"/>
    <s v="102_Week2_Thursday"/>
    <n v="1"/>
    <n v="0"/>
    <n v="212.04750000000001"/>
    <n v="0"/>
    <s v="No"/>
    <s v="NO"/>
    <s v="MTWRF"/>
    <s v="No"/>
    <s v="No"/>
    <s v="Y"/>
    <s v="N"/>
    <m/>
    <n v="0"/>
    <n v="54.062800000000003"/>
    <n v="54.159275000000001"/>
    <n v="55.02"/>
  </r>
  <r>
    <s v="1851"/>
    <s v="70014"/>
    <s v="0"/>
    <x v="0"/>
    <x v="2"/>
    <x v="4"/>
    <s v="50"/>
    <s v="102"/>
    <s v="R"/>
    <n v="95"/>
    <s v="STARBUCKS"/>
    <s v="7308 MIAN ST VIA-ARNOLD LINE, MACKINAC ISLAND MI 4 VIA-ARNOLD LINE, MACKINAC ISLAND MI 49757 US"/>
    <n v="0"/>
    <s v="-1786"/>
    <s v="7"/>
    <d v="1899-12-30T09:24:35"/>
    <d v="1899-12-30T09:34:15"/>
    <n v="0"/>
    <n v="9.4354006285390355"/>
    <s v="-84.618211"/>
    <s v="45.849494"/>
    <m/>
    <n v="1432.65"/>
    <n v="0"/>
    <n v="0"/>
    <n v="0"/>
    <n v="0"/>
    <n v="96"/>
    <s v="102_Week1_Thursday"/>
    <n v="0"/>
    <n v="54.866199999999999"/>
    <n v="61.9771"/>
    <n v="63.02"/>
    <n v="63.02"/>
    <s v="102_Thursday"/>
    <s v="102_Week1_Thursday"/>
    <n v="1"/>
    <n v="0"/>
    <n v="60.238700000000001"/>
    <n v="0"/>
    <s v="No"/>
    <s v="NO"/>
    <s v="MTWRF"/>
    <s v="No"/>
    <s v="No"/>
    <s v="Y"/>
    <s v="N"/>
    <m/>
    <n v="0"/>
    <n v="13.71655"/>
    <n v="15.494275"/>
    <n v="15.755000000000001"/>
  </r>
  <r>
    <s v="1851"/>
    <s v="70014"/>
    <s v="0"/>
    <x v="1"/>
    <x v="2"/>
    <x v="4"/>
    <s v="60"/>
    <s v="102"/>
    <s v="R"/>
    <n v="95"/>
    <s v="STARBUCKS"/>
    <s v="7308 MIAN ST VIA-ARNOLD LINE, MACKINAC ISLAND MI 4 VIA-ARNOLD LINE, MACKINAC ISLAND MI 49757 US"/>
    <n v="0"/>
    <s v="-1947"/>
    <s v="7"/>
    <d v="1899-12-30T09:34:15"/>
    <d v="1899-12-30T09:43:55"/>
    <n v="0"/>
    <n v="9.4354006285390355"/>
    <s v="-84.618211"/>
    <s v="45.849494"/>
    <m/>
    <n v="1432.65"/>
    <n v="0"/>
    <n v="0"/>
    <n v="0"/>
    <n v="0"/>
    <n v="96"/>
    <s v="102_Week2_Thursday"/>
    <n v="0"/>
    <n v="54.866199999999999"/>
    <n v="61.9771"/>
    <n v="63.02"/>
    <n v="63.02"/>
    <s v="102_Thursday"/>
    <s v="102_Week2_Thursday"/>
    <n v="1"/>
    <n v="0"/>
    <n v="60.238700000000001"/>
    <n v="0"/>
    <s v="No"/>
    <s v="NO"/>
    <s v="MTWRF"/>
    <s v="No"/>
    <s v="No"/>
    <s v="Y"/>
    <s v="N"/>
    <m/>
    <n v="0"/>
    <n v="13.71655"/>
    <n v="15.494275"/>
    <n v="15.755000000000001"/>
  </r>
  <r>
    <s v="2320"/>
    <s v="70901"/>
    <s v="0"/>
    <x v="0"/>
    <x v="2"/>
    <x v="4"/>
    <s v="40"/>
    <s v="102"/>
    <s v="R"/>
    <n v="55"/>
    <s v="HORN'S BAR"/>
    <s v="7300 MAIN ST VIA-SHEPPLER ST IGNACE, MACKINAC ISLA VIA-SHEPPLER ST IGNACE, MACKINAC ISLAND MI 49701 US"/>
    <n v="0"/>
    <s v="-1785"/>
    <s v="7"/>
    <d v="1899-12-30T09:14:54"/>
    <d v="1899-12-30T09:24:34"/>
    <n v="0"/>
    <n v="9.4354006285390355"/>
    <s v="-84.618106"/>
    <s v="45.84962"/>
    <m/>
    <n v="2558.77"/>
    <n v="0"/>
    <n v="0"/>
    <n v="0"/>
    <n v="0"/>
    <n v="56"/>
    <s v="102_Week1_Thursday"/>
    <n v="0"/>
    <n v="95.764399999999995"/>
    <n v="98.847800000000007"/>
    <n v="78.254999999999995"/>
    <n v="106.56"/>
    <s v="102_Thursday"/>
    <s v="102_Week1_Thursday"/>
    <n v="1"/>
    <n v="0"/>
    <n v="95.82"/>
    <n v="0"/>
    <s v="No"/>
    <s v="NO"/>
    <s v="MTWRF"/>
    <s v="No"/>
    <s v="No"/>
    <s v="Y"/>
    <s v="N"/>
    <m/>
    <n v="0"/>
    <n v="23.941099999999999"/>
    <n v="24.711950000000002"/>
    <n v="19.563749999999999"/>
  </r>
  <r>
    <s v="2320"/>
    <s v="70901"/>
    <s v="0"/>
    <x v="1"/>
    <x v="2"/>
    <x v="4"/>
    <s v="50"/>
    <s v="102"/>
    <s v="R"/>
    <n v="55"/>
    <s v="HORN'S BAR"/>
    <s v="7300 MAIN ST VIA-SHEPPLER ST IGNACE, MACKINAC ISLA VIA-SHEPPLER ST IGNACE, MACKINAC ISLAND MI 49701 US"/>
    <n v="0"/>
    <s v="-1946"/>
    <s v="7"/>
    <d v="1899-12-30T09:24:35"/>
    <d v="1899-12-30T09:34:15"/>
    <n v="0"/>
    <n v="9.4354006285390355"/>
    <s v="-84.618106"/>
    <s v="45.84962"/>
    <m/>
    <n v="2558.77"/>
    <n v="0"/>
    <n v="0"/>
    <n v="0"/>
    <n v="0"/>
    <n v="56"/>
    <s v="102_Week2_Thursday"/>
    <n v="0"/>
    <n v="95.764399999999995"/>
    <n v="98.847800000000007"/>
    <n v="78.254999999999995"/>
    <n v="106.56"/>
    <s v="102_Thursday"/>
    <s v="102_Week2_Thursday"/>
    <n v="1"/>
    <n v="0"/>
    <n v="95.82"/>
    <n v="0"/>
    <s v="No"/>
    <s v="NO"/>
    <s v="MTWRF"/>
    <s v="No"/>
    <s v="No"/>
    <s v="Y"/>
    <s v="N"/>
    <m/>
    <n v="0"/>
    <n v="23.941099999999999"/>
    <n v="24.711950000000002"/>
    <n v="19.563749999999999"/>
  </r>
  <r>
    <s v="2324"/>
    <s v="70905"/>
    <s v="0"/>
    <x v="0"/>
    <x v="2"/>
    <x v="4"/>
    <s v="140"/>
    <s v="102"/>
    <s v="R"/>
    <n v="90"/>
    <s v="MARY'S BISTRO"/>
    <s v="7463 MAINT ST VIA-STARLINE, MACKINAC ISLAND MI 497 VIA-STARLINE, MACKINAC ISLAND MI 49757 US"/>
    <n v="0"/>
    <s v="-1795"/>
    <s v="7"/>
    <d v="1899-12-30T10:51:36"/>
    <d v="1899-12-30T11:01:16"/>
    <n v="0"/>
    <n v="9.4354006285390355"/>
    <s v="-84.61846"/>
    <s v="45.847444"/>
    <m/>
    <n v="4061.67"/>
    <n v="0"/>
    <n v="0"/>
    <n v="0"/>
    <n v="0"/>
    <n v="91"/>
    <s v="102_Week1_Thursday"/>
    <n v="0"/>
    <n v="123.9755"/>
    <n v="183.6678"/>
    <n v="187.27"/>
    <n v="198.13"/>
    <s v="102_Thursday"/>
    <s v="102_Week1_Thursday"/>
    <n v="1"/>
    <n v="0"/>
    <n v="168.85499999999999"/>
    <n v="0"/>
    <s v="No"/>
    <s v="NO"/>
    <s v="MTWRF"/>
    <s v="No"/>
    <s v="No"/>
    <s v="Y"/>
    <s v="N"/>
    <m/>
    <n v="0"/>
    <n v="30.993874999999999"/>
    <n v="45.91695"/>
    <n v="46.817500000000003"/>
  </r>
  <r>
    <s v="13078"/>
    <s v="99161"/>
    <s v="107"/>
    <x v="0"/>
    <x v="2"/>
    <x v="4"/>
    <s v="240"/>
    <s v="102"/>
    <s v="R"/>
    <n v="1"/>
    <s v="SPT. FAMILY FARE #1530 FIRST A"/>
    <s v="699 US 2, ST. IGNACE MI 49781 US, ST. IGNACE MI 49781 US"/>
    <n v="3.3061808776110402"/>
    <s v="-1805"/>
    <s v="7"/>
    <d v="1899-12-30T14:40:32"/>
    <d v="1899-12-30T14:50:12"/>
    <n v="0"/>
    <n v="9.4354006285390355"/>
    <s v="-84.7195217"/>
    <s v="45.8573467"/>
    <n v="1.04382173529603"/>
    <n v="25.95"/>
    <n v="0"/>
    <n v="0"/>
    <n v="0"/>
    <n v="0"/>
    <n v="2"/>
    <s v="102_Week1_Thursday"/>
    <n v="25.95"/>
    <n v="0"/>
    <n v="0"/>
    <n v="2.66"/>
    <s v="$ -"/>
    <s v="102_Thursday"/>
    <s v="102_Week1_Thursday"/>
    <n v="1"/>
    <n v="0"/>
    <n v="0"/>
    <n v="0.33250000000000002"/>
    <s v="No"/>
    <s v="NO"/>
    <s v="MTWRF"/>
    <s v="No"/>
    <s v="No"/>
    <s v="Y"/>
    <s v="N"/>
    <m/>
    <n v="6.4874999999999998"/>
    <n v="0"/>
    <n v="0"/>
    <n v="0.66500000000000004"/>
  </r>
  <r>
    <s v="2313"/>
    <s v="70894"/>
    <s v="0"/>
    <x v="0"/>
    <x v="2"/>
    <x v="4"/>
    <s v="230"/>
    <s v="102"/>
    <s v="R"/>
    <n v="20"/>
    <s v="MDOT-St. Ignace"/>
    <s v="500 FERRY LANE, St. Ignace MI 49781 US, St. Ignace MI 49781 US"/>
    <n v="1.20816609635949"/>
    <s v="-1804"/>
    <s v="7"/>
    <d v="1899-12-30T14:26:40"/>
    <d v="1899-12-30T14:37:14"/>
    <n v="0"/>
    <n v="10.536666666666667"/>
    <s v="-84.7036623"/>
    <s v="45.8532267"/>
    <n v="0.19149536289719801"/>
    <n v="1753.94"/>
    <n v="12"/>
    <n v="0.292682926829268"/>
    <n v="2"/>
    <n v="44"/>
    <n v="21"/>
    <s v="102_Week1_Thursday"/>
    <n v="32.29"/>
    <n v="51.880699999999997"/>
    <n v="39.814999999999998"/>
    <n v="47.3384"/>
    <n v="22.44"/>
    <s v="102_Thursday"/>
    <s v="102_Week1_Thursday"/>
    <n v="1"/>
    <n v="44"/>
    <n v="36.1"/>
    <n v="46.604999999999997"/>
    <s v="No"/>
    <s v="NO"/>
    <s v="MTWRF"/>
    <s v="No"/>
    <s v="No"/>
    <s v="Y"/>
    <s v="N"/>
    <m/>
    <n v="8.0724999999999998"/>
    <n v="12.970174999999999"/>
    <n v="9.9537499999999994"/>
    <n v="11.8346"/>
  </r>
  <r>
    <s v="13939"/>
    <s v="73415"/>
    <s v="3"/>
    <x v="0"/>
    <x v="2"/>
    <x v="4"/>
    <s v="220"/>
    <s v="102"/>
    <s v="R"/>
    <n v="27"/>
    <s v="SANDERS CANDIES"/>
    <s v="303 FERRY LANE, MACKINAC ISLAND MI 49708 US, MACKINAC ISLAND MI 49708 US"/>
    <n v="3.1957053411751999"/>
    <s v="-1803"/>
    <s v="7"/>
    <d v="1899-12-30T14:15:47"/>
    <d v="1899-12-30T14:25:27"/>
    <n v="0"/>
    <n v="9.4354006285390355"/>
    <s v="-84.7027178"/>
    <s v="45.854356"/>
    <n v="1.1732616018805899"/>
    <n v="1823.66"/>
    <n v="0"/>
    <n v="0"/>
    <n v="0"/>
    <n v="0"/>
    <n v="28"/>
    <s v="102_Week1_Thursday"/>
    <n v="0"/>
    <n v="74.400000000000006"/>
    <n v="76.624200000000002"/>
    <n v="77.86"/>
    <n v="82.53"/>
    <s v="102_Thursday"/>
    <s v="102_Week1_Thursday"/>
    <n v="1"/>
    <n v="0"/>
    <n v="74.400000000000006"/>
    <n v="0"/>
    <s v="No"/>
    <s v="NO"/>
    <s v="MTWRF"/>
    <s v="No"/>
    <s v="No"/>
    <s v="Y"/>
    <s v="N"/>
    <m/>
    <n v="0"/>
    <n v="18.600000000000001"/>
    <n v="19.15605"/>
    <n v="19.465"/>
  </r>
  <r>
    <s v="10683"/>
    <s v="73383"/>
    <s v="0"/>
    <x v="1"/>
    <x v="3"/>
    <x v="2"/>
    <s v="80"/>
    <s v="105"/>
    <s v="R"/>
    <n v="65"/>
    <s v="VILLAGES OF OSCODA"/>
    <s v="5631 GEORGIA DRIVE, OSCODA MI 48750 US, OSCODA MI 48750 US"/>
    <n v="0.77376965549905197"/>
    <s v="-742"/>
    <s v="2"/>
    <d v="1899-12-30T11:32:30"/>
    <d v="1899-12-30T11:35:47"/>
    <n v="0"/>
    <n v="3.2833333333333332"/>
    <s v="-83.3534467"/>
    <s v="44.4433167"/>
    <n v="0.64107319516426098"/>
    <n v="462.64"/>
    <n v="0"/>
    <n v="0"/>
    <n v="0"/>
    <n v="0"/>
    <n v="66"/>
    <s v="105_Week2_Thursday"/>
    <n v="35.26"/>
    <n v="35.26"/>
    <n v="36.206600000000002"/>
    <n v="36.68"/>
    <n v="9.7200000000000006"/>
    <s v="101_Wednesday"/>
    <s v="101_Week2_Wednesday"/>
    <n v="1"/>
    <n v="0"/>
    <n v="8.8149999999999995"/>
    <n v="9.17"/>
    <s v="Yes"/>
    <s v="NO"/>
    <s v="MTWRF"/>
    <s v="Yes"/>
    <s v="Yes"/>
    <s v="Y"/>
    <s v="N"/>
    <n v="0"/>
    <n v="8.8149999999999995"/>
    <n v="8.8149999999999995"/>
    <n v="9.0516500000000004"/>
    <n v="9.17"/>
  </r>
  <r>
    <s v="12053"/>
    <s v="99138"/>
    <s v="3"/>
    <x v="0"/>
    <x v="2"/>
    <x v="3"/>
    <s v="10"/>
    <s v="102"/>
    <s v="F"/>
    <n v="85"/>
    <s v="THE LIGHTHOUSE RESTAURANT"/>
    <s v="718 S HURON, MACKINAW CITY MI 49701 US, MACKINAW CITY MI 49701 US"/>
    <n v="102.04888742975901"/>
    <s v="-1809"/>
    <s v="7"/>
    <d v="1899-12-30T07:42:02"/>
    <d v="1899-12-30T07:51:42"/>
    <n v="0"/>
    <n v="9.4354006285390355"/>
    <s v="-84.726833180263"/>
    <s v="45.7733461913389"/>
    <n v="94.981971446660694"/>
    <n v="1516.39"/>
    <n v="0"/>
    <n v="0"/>
    <n v="0"/>
    <n v="0"/>
    <n v="86"/>
    <s v="102_Week1_Friday"/>
    <n v="0"/>
    <n v="56.433300000000003"/>
    <n v="77.104600000000005"/>
    <n v="73.002499999999998"/>
    <n v="88.69"/>
    <s v="102_Friday"/>
    <s v="102_Week1_Friday"/>
    <n v="1"/>
    <n v="0"/>
    <n v="54.786200000000001"/>
    <n v="0"/>
    <s v="No"/>
    <s v="NO"/>
    <s v="MTWRF"/>
    <s v="No"/>
    <s v="No"/>
    <s v="Y"/>
    <s v="N"/>
    <m/>
    <n v="0"/>
    <n v="14.108325000000001"/>
    <n v="19.276150000000001"/>
    <n v="18.250624999999999"/>
  </r>
  <r>
    <s v="14553"/>
    <s v="73525"/>
    <s v="0"/>
    <x v="0"/>
    <x v="2"/>
    <x v="4"/>
    <s v="250"/>
    <s v="102"/>
    <s v="F"/>
    <n v="28"/>
    <s v="STEP INN RESTAURANT"/>
    <s v="325 N MAIN STREET, CHEBOYGAN MI 49721 US, CHEBOYGAN MI 49721 US"/>
    <n v="31.1202529948205"/>
    <s v="-1806"/>
    <s v="5"/>
    <d v="1899-12-30T15:21:19"/>
    <d v="1899-12-30T15:30:59"/>
    <n v="0"/>
    <n v="9.4354006285390355"/>
    <s v="-84.476249"/>
    <s v="45.645734"/>
    <n v="26.795462229251498"/>
    <n v="629.89"/>
    <n v="0"/>
    <n v="0"/>
    <n v="0"/>
    <n v="0"/>
    <n v="29"/>
    <s v="102_Week1_Friday"/>
    <n v="0"/>
    <n v="46.93"/>
    <n v="49.13"/>
    <n v="50.23"/>
    <n v="19.97"/>
    <s v="102_Thursday"/>
    <s v="102_Week1_Thursday"/>
    <n v="1"/>
    <n v="0"/>
    <n v="23.465"/>
    <n v="12.557499999999999"/>
    <s v="Yes"/>
    <s v="NO"/>
    <s v="MTWRF"/>
    <s v="No"/>
    <s v="Yes"/>
    <s v="Y"/>
    <s v="N"/>
    <n v="0"/>
    <n v="0"/>
    <n v="11.7325"/>
    <n v="12.282500000000001"/>
    <n v="12.557499999999999"/>
  </r>
  <r>
    <s v="2314"/>
    <s v="70895"/>
    <s v="0"/>
    <x v="0"/>
    <x v="2"/>
    <x v="4"/>
    <s v="210"/>
    <s v="102"/>
    <s v="R"/>
    <n v="37"/>
    <s v="Village Inn - St. Ignace"/>
    <s v="250 S. State St., St. Ignace MI 49781 US, St. Ignace MI 49781 US"/>
    <n v="0.124262984842062"/>
    <s v="-1802"/>
    <s v="7"/>
    <d v="1899-12-30T13:59:44"/>
    <d v="1899-12-30T14:12:35"/>
    <n v="0"/>
    <n v="11.33"/>
    <s v="-84.719217"/>
    <s v="45.864275"/>
    <n v="3.1555943617157599E-2"/>
    <n v="8353.24"/>
    <n v="0"/>
    <n v="0"/>
    <n v="0"/>
    <n v="0"/>
    <n v="38"/>
    <s v="102_Week1_Thursday"/>
    <n v="136.80619999999999"/>
    <n v="172.96610000000001"/>
    <n v="224.93209999999999"/>
    <n v="236.43"/>
    <n v="242.64"/>
    <s v="102_Thursday"/>
    <s v="102_Week1_Thursday"/>
    <n v="1"/>
    <n v="0"/>
    <n v="203.3262"/>
    <n v="210.1662"/>
    <s v="No"/>
    <s v="NO"/>
    <s v="MTWRF"/>
    <s v="No"/>
    <s v="No"/>
    <s v="Y"/>
    <s v="N"/>
    <m/>
    <n v="34.201549999999997"/>
    <n v="43.241525000000003"/>
    <n v="56.233024999999998"/>
    <n v="59.107500000000002"/>
  </r>
  <r>
    <s v="10861"/>
    <s v="73388"/>
    <s v="0"/>
    <x v="0"/>
    <x v="2"/>
    <x v="4"/>
    <s v="170"/>
    <s v="102"/>
    <s v="R"/>
    <n v="73"/>
    <s v="SHEPLER FERRY-ST IGNACE"/>
    <s v="601 NORTH STATE ST, ST IGNACE MI 49781 US, ST IGNACE MI 49781 US"/>
    <n v="3.63617476634681"/>
    <s v="-1798"/>
    <s v="7"/>
    <d v="1899-12-30T13:17:25"/>
    <d v="1899-12-30T13:27:05"/>
    <n v="0"/>
    <n v="9.4354006285390355"/>
    <s v="-84.727312"/>
    <s v="45.874202"/>
    <n v="2.0163728248853001"/>
    <n v="1958.72"/>
    <n v="0"/>
    <n v="0"/>
    <n v="0"/>
    <n v="0"/>
    <n v="74"/>
    <s v="102_Week1_Thursday"/>
    <n v="0"/>
    <n v="65.706000000000003"/>
    <n v="72.342799999999997"/>
    <n v="72.215000000000003"/>
    <n v="76.55"/>
    <s v="102_Thursday"/>
    <s v="102_Week1_Thursday"/>
    <n v="1"/>
    <n v="0"/>
    <n v="69.101200000000006"/>
    <n v="0"/>
    <s v="No"/>
    <s v="NO"/>
    <s v="MTWRF"/>
    <s v="No"/>
    <s v="No"/>
    <s v="Y"/>
    <s v="N"/>
    <m/>
    <n v="0"/>
    <n v="16.426500000000001"/>
    <n v="18.085699999999999"/>
    <n v="18.053750000000001"/>
  </r>
  <r>
    <s v="12619"/>
    <s v="73476"/>
    <s v="0"/>
    <x v="0"/>
    <x v="2"/>
    <x v="4"/>
    <s v="160"/>
    <s v="102"/>
    <s v="R"/>
    <n v="100"/>
    <s v="MASSEY FISH CO."/>
    <s v="1442 W. ROAD, ST IGNACE MI 49781 US, ST IGNACE MI 49781 US"/>
    <n v="4.1382311992347196"/>
    <s v="-1797"/>
    <s v="7"/>
    <d v="1899-12-30T13:07:49"/>
    <d v="1899-12-30T13:13:47"/>
    <n v="0"/>
    <n v="5.68"/>
    <s v="-84.738093"/>
    <s v="45.897739"/>
    <n v="4.1342531319257798"/>
    <n v="4186.8500000000004"/>
    <n v="0"/>
    <n v="0"/>
    <n v="0"/>
    <n v="0"/>
    <n v="101"/>
    <s v="102_Week1_Thursday"/>
    <n v="67.837500000000006"/>
    <n v="76.710700000000003"/>
    <n v="105.0706"/>
    <n v="88.633799999999994"/>
    <n v="113.52"/>
    <s v="102_Thursday"/>
    <s v="102_Week1_Thursday"/>
    <n v="1"/>
    <n v="0"/>
    <n v="110.46"/>
    <n v="84.567499999999995"/>
    <s v="No"/>
    <s v="NO"/>
    <s v="MTWRF"/>
    <s v="No"/>
    <s v="No"/>
    <s v="Y"/>
    <s v="N"/>
    <m/>
    <n v="16.959375000000001"/>
    <n v="19.177675000000001"/>
    <n v="26.26765"/>
    <n v="22.158449999999998"/>
  </r>
  <r>
    <s v="14908"/>
    <s v="73543"/>
    <s v="0"/>
    <x v="0"/>
    <x v="2"/>
    <x v="4"/>
    <s v="150"/>
    <s v="102"/>
    <s v="R"/>
    <n v="117"/>
    <s v="JOHNNIE'S RESTAURANT"/>
    <s v="748 US-2, ST IGNACE MI 49781 US, ST IGNACE MI 49781 US"/>
    <n v="112.342994630337"/>
    <s v="-1796"/>
    <s v="7"/>
    <d v="1899-12-30T12:53:37"/>
    <d v="1899-12-30T13:03:41"/>
    <n v="0"/>
    <n v="10.703333333333333"/>
    <s v="-84.7307526364312"/>
    <s v="45.8605727324625"/>
    <n v="41.448721812790801"/>
    <n v="1837.97"/>
    <n v="0"/>
    <n v="0"/>
    <n v="0"/>
    <n v="0"/>
    <n v="118"/>
    <s v="102_Week1_Thursday"/>
    <n v="0"/>
    <n v="60.7211"/>
    <n v="72.285700000000006"/>
    <n v="57.686900000000001"/>
    <n v="78.97"/>
    <s v="102_Thursday"/>
    <s v="102_Week1_Thursday"/>
    <n v="1"/>
    <n v="0"/>
    <n v="66.811199999999999"/>
    <n v="50.787500000000001"/>
    <s v="No"/>
    <s v="NO"/>
    <s v="MTWRF"/>
    <s v="No"/>
    <s v="No"/>
    <s v="Y"/>
    <s v="N"/>
    <m/>
    <n v="0"/>
    <n v="15.180275"/>
    <n v="18.071425000000001"/>
    <n v="14.421725"/>
  </r>
  <r>
    <s v="8566"/>
    <s v="99031"/>
    <s v="93"/>
    <x v="0"/>
    <x v="2"/>
    <x v="4"/>
    <s v="200"/>
    <s v="102"/>
    <s v="R"/>
    <n v="105"/>
    <s v="BLARNEY CASTLE #852"/>
    <s v="200 S. STATE, ST IGNACE MI 49781 US, ST IGNACE MI 49781 US"/>
    <n v="1.2678164634853599"/>
    <s v="-1801"/>
    <s v="7"/>
    <d v="1899-12-30T13:47:44"/>
    <d v="1899-12-30T13:59:37"/>
    <n v="0"/>
    <n v="12.066666666666666"/>
    <s v="-84.71965"/>
    <s v="45.864679"/>
    <n v="0.42313412692668001"/>
    <n v="5156.1099999999997"/>
    <n v="0"/>
    <n v="0"/>
    <n v="0"/>
    <n v="0"/>
    <n v="106"/>
    <s v="102_Week1_Thursday"/>
    <n v="90.790800000000004"/>
    <n v="98.307599999999994"/>
    <n v="106.6892"/>
    <n v="86.586100000000002"/>
    <n v="105.8"/>
    <s v="102_Thursday"/>
    <s v="102_Week1_Thursday"/>
    <n v="1"/>
    <n v="0"/>
    <n v="104.6412"/>
    <n v="83.522499999999994"/>
    <s v="No"/>
    <s v="NO"/>
    <s v="MTWRF"/>
    <s v="No"/>
    <s v="No"/>
    <s v="Y"/>
    <s v="N"/>
    <m/>
    <n v="22.697700000000001"/>
    <n v="24.576899999999998"/>
    <n v="26.6723"/>
    <n v="21.646525"/>
  </r>
  <r>
    <s v="15575"/>
    <s v="73547"/>
    <s v="0"/>
    <x v="0"/>
    <x v="2"/>
    <x v="4"/>
    <s v="190"/>
    <s v="102"/>
    <s v="R"/>
    <n v="40"/>
    <s v="THE GALLEY RESTAURANT"/>
    <s v="241 N STATE STREET, ST IGNACE MI 49781 US, ST IGNACE MI 49781 US"/>
    <n v="1.6681459788233"/>
    <s v="-1800"/>
    <s v="7"/>
    <d v="1899-12-30T13:36:47"/>
    <d v="1899-12-30T13:46:27"/>
    <n v="0"/>
    <n v="9.4354006285390355"/>
    <s v="-84.726084"/>
    <s v="45.868662"/>
    <n v="0.56854698566653405"/>
    <n v="946.04"/>
    <n v="0"/>
    <n v="0"/>
    <n v="0"/>
    <n v="0"/>
    <n v="41"/>
    <s v="102_Week1_Thursday"/>
    <n v="0"/>
    <n v="0"/>
    <n v="67.491500000000002"/>
    <n v="68.650000000000006"/>
    <n v="72.77"/>
    <s v="102_Thursday"/>
    <s v="102_Week1_Thursday"/>
    <n v="1"/>
    <n v="0"/>
    <n v="32.442500000000003"/>
    <n v="0"/>
    <s v="No"/>
    <s v="NO"/>
    <s v="MTWRF"/>
    <s v="No"/>
    <s v="No"/>
    <s v="Y"/>
    <s v="N"/>
    <m/>
    <n v="0"/>
    <n v="0"/>
    <n v="16.872875000000001"/>
    <n v="17.162500000000001"/>
  </r>
  <r>
    <s v="12635"/>
    <s v="73478"/>
    <s v="0"/>
    <x v="0"/>
    <x v="2"/>
    <x v="4"/>
    <s v="180"/>
    <s v="102"/>
    <s v="R"/>
    <n v="101"/>
    <s v="LEHTOS"/>
    <s v="626 N STATE, ST IGNACE MI 49781 US, ST IGNACE MI 49781 US"/>
    <n v="0.76747639849782001"/>
    <s v="-1799"/>
    <s v="5"/>
    <d v="1899-12-30T13:27:51"/>
    <d v="1899-12-30T13:35:07"/>
    <n v="0"/>
    <n v="4.1416666666666666"/>
    <s v="-84.7299035"/>
    <s v="45.8746188"/>
    <n v="0.149495426552084"/>
    <n v="1316.97"/>
    <n v="0"/>
    <n v="0"/>
    <n v="0"/>
    <n v="0"/>
    <n v="102"/>
    <s v="102_Week1_Thursday"/>
    <n v="41.96"/>
    <n v="57.5"/>
    <n v="80.575699999999998"/>
    <n v="57.613300000000002"/>
    <n v="44.26"/>
    <s v="102_Thursday"/>
    <s v="102_Week1_Thursday"/>
    <n v="1"/>
    <n v="0"/>
    <n v="35.049999999999997"/>
    <n v="25.63"/>
    <s v="No"/>
    <s v="NO"/>
    <s v="MTWRF"/>
    <s v="No"/>
    <s v="No"/>
    <s v="Y"/>
    <s v="N"/>
    <m/>
    <n v="10.49"/>
    <n v="14.375"/>
    <n v="20.143924999999999"/>
    <n v="14.403325000000001"/>
  </r>
  <r>
    <s v="9555"/>
    <s v="73063"/>
    <s v="1"/>
    <x v="0"/>
    <x v="0"/>
    <x v="3"/>
    <s v="50"/>
    <s v="103"/>
    <s v="W"/>
    <n v="37"/>
    <s v="DENTAL SERVICES"/>
    <s v="1185 US - 23 NORTH, ALPENA MI 49707 US, ALPENA MI 49707 US"/>
    <n v="1.4758134460185299"/>
    <s v="-1164"/>
    <s v="7"/>
    <d v="1899-12-30T08:04:13"/>
    <d v="1899-12-30T08:11:31"/>
    <n v="0"/>
    <n v="7.8916666666666666"/>
    <s v="-83.458447"/>
    <s v="45.091083"/>
    <n v="0.75498879165945298"/>
    <n v="2809.78"/>
    <n v="0"/>
    <n v="0"/>
    <n v="0"/>
    <n v="0"/>
    <n v="38"/>
    <s v="103_Week1_Wednesday"/>
    <n v="52.933"/>
    <n v="53.85"/>
    <n v="55.4146"/>
    <n v="57.982300000000002"/>
    <n v="56.11"/>
    <s v="105_Friday"/>
    <s v="105_Week1_Friday"/>
    <n v="1"/>
    <n v="0"/>
    <n v="53.85"/>
    <n v="57.6312"/>
    <s v="Yes"/>
    <s v="NO"/>
    <s v="MTWRF"/>
    <s v="Yes"/>
    <s v="Yes"/>
    <s v="Y"/>
    <s v="Y"/>
    <n v="0"/>
    <n v="13.23325"/>
    <n v="13.4625"/>
    <n v="13.85365"/>
    <n v="14.495575000000001"/>
  </r>
  <r>
    <s v="2028"/>
    <s v="99052"/>
    <s v="1"/>
    <x v="0"/>
    <x v="0"/>
    <x v="3"/>
    <s v="40"/>
    <s v="103"/>
    <s v="T"/>
    <n v="40"/>
    <s v="APS BESSER ELEMENTARY SCHOOL"/>
    <s v="375 WILSON ST, Alpena MI 49707 US, Alpena MI 49707 US"/>
    <n v="2.3642833509994601"/>
    <s v="-1163"/>
    <s v="7"/>
    <d v="1899-12-30T07:51:44"/>
    <d v="1899-12-30T08:02:44"/>
    <n v="0"/>
    <n v="11.166666666666666"/>
    <s v="-83.452565"/>
    <s v="45.084634"/>
    <n v="0.73891406251179004"/>
    <n v="2006.53"/>
    <n v="0"/>
    <n v="0"/>
    <n v="0"/>
    <n v="0"/>
    <n v="41"/>
    <s v="103_Week1_Tuesday"/>
    <n v="37.333300000000001"/>
    <n v="37.714599999999997"/>
    <n v="38.107799999999997"/>
    <n v="43.365299999999998"/>
    <n v="45.72"/>
    <s v="105_Friday"/>
    <s v="105_Week1_Friday"/>
    <n v="1"/>
    <n v="0"/>
    <n v="31.98"/>
    <n v="46.802500000000002"/>
    <s v="Yes"/>
    <s v="NO"/>
    <s v="MTWRF"/>
    <s v="Yes"/>
    <s v="Yes"/>
    <s v="Y"/>
    <s v="N"/>
    <n v="0"/>
    <n v="9.3333250000000003"/>
    <n v="9.4286499999999993"/>
    <n v="9.5269499999999994"/>
    <n v="10.841324999999999"/>
  </r>
  <r>
    <s v="2144"/>
    <s v="99152"/>
    <s v="8"/>
    <x v="0"/>
    <x v="0"/>
    <x v="3"/>
    <s v="30"/>
    <s v="101"/>
    <s v="F"/>
    <n v="1"/>
    <s v="ALPENA REGIONAL MEDICAL CENTER"/>
    <s v="1501 W. Chisholm, Alpena MI 49707 US, Alpena MI 49707 US"/>
    <n v="4.5625515659080103"/>
    <s v="-1162"/>
    <s v="8"/>
    <d v="1899-12-30T07:36:25"/>
    <d v="1899-12-30T07:49:22"/>
    <n v="0"/>
    <n v="12.27037037"/>
    <s v="-83.449542"/>
    <s v="45.077664"/>
    <n v="1.6112278537275899"/>
    <n v="13970.9"/>
    <n v="0"/>
    <n v="0"/>
    <n v="0"/>
    <n v="0"/>
    <n v="2"/>
    <s v="101_Week1_Friday"/>
    <n v="131.06190000000001"/>
    <n v="143.6507"/>
    <n v="130.0461"/>
    <n v="119.5433"/>
    <n v="238.36"/>
    <s v="105_Friday"/>
    <s v="105_Week1_Friday"/>
    <n v="1"/>
    <n v="0"/>
    <n v="279.41370000000001"/>
    <n v="249.32249999999999"/>
    <s v="Yes"/>
    <s v="NO"/>
    <s v="MTWRF"/>
    <s v="Yes"/>
    <s v="Yes"/>
    <s v="Y"/>
    <s v="N"/>
    <n v="0"/>
    <n v="32.765475000000002"/>
    <n v="35.912675"/>
    <n v="32.511524999999999"/>
    <n v="29.885825000000001"/>
  </r>
  <r>
    <s v="9649"/>
    <s v="73316"/>
    <s v="0"/>
    <x v="0"/>
    <x v="0"/>
    <x v="3"/>
    <s v="80"/>
    <s v="103"/>
    <s v="R"/>
    <n v="335"/>
    <s v="MEDILODGE OF ALPENA"/>
    <s v="301 LONG RAPIDS, ALPENA MI 49707 US, ALPENA MI 49707 US"/>
    <n v="3.8970048387376202"/>
    <s v="-1167"/>
    <s v="7"/>
    <d v="1899-12-30T08:52:01"/>
    <d v="1899-12-30T08:54:48"/>
    <n v="0"/>
    <n v="2.7600000000000002"/>
    <s v="-83.462477"/>
    <s v="45.078165"/>
    <n v="2.37421479316746"/>
    <n v="2402.42"/>
    <n v="0"/>
    <n v="0"/>
    <n v="0"/>
    <n v="0"/>
    <n v="336"/>
    <s v="103_Week1_Thursday"/>
    <n v="41.48"/>
    <n v="49.375"/>
    <n v="52.607100000000003"/>
    <n v="55.643300000000004"/>
    <n v="56.82"/>
    <s v="105_Friday"/>
    <s v="105_Week1_Friday"/>
    <n v="1"/>
    <n v="0"/>
    <n v="44.467500000000001"/>
    <n v="49.965000000000003"/>
    <s v="Yes"/>
    <s v="NO"/>
    <s v="MTWRF"/>
    <s v="Yes"/>
    <s v="Yes"/>
    <s v="Y"/>
    <s v="Y"/>
    <n v="0"/>
    <n v="10.37"/>
    <n v="12.34375"/>
    <n v="13.151775000000001"/>
    <n v="13.910825000000001"/>
  </r>
  <r>
    <s v="2154"/>
    <s v="99053"/>
    <s v="5"/>
    <x v="0"/>
    <x v="0"/>
    <x v="3"/>
    <s v="70"/>
    <s v="103"/>
    <s v="T"/>
    <n v="70"/>
    <s v="NORTHWOOD SOLUTIONS INC"/>
    <s v="4040 US - 23 North, Alpena MI 49707 US, Alpena MI 49707 US"/>
    <n v="0.27666525069855702"/>
    <s v="-1166"/>
    <s v="7"/>
    <d v="1899-12-30T08:39:16"/>
    <d v="1899-12-30T08:48:07"/>
    <n v="0"/>
    <n v="4.479166666666667"/>
    <s v="-83.4531537"/>
    <s v="45.1066202"/>
    <n v="0.223656650030403"/>
    <n v="2677.5"/>
    <n v="0"/>
    <n v="0"/>
    <n v="0"/>
    <n v="0"/>
    <n v="71"/>
    <s v="103_Week1_Tuesday"/>
    <n v="51.04"/>
    <n v="51.04"/>
    <n v="52.1676"/>
    <n v="53.23"/>
    <n v="55.89"/>
    <s v="105_Friday"/>
    <s v="105_Week1_Friday"/>
    <n v="1"/>
    <n v="0"/>
    <n v="51.04"/>
    <n v="53.23"/>
    <s v="Yes"/>
    <s v="NO"/>
    <s v="MTWRF"/>
    <s v="Yes"/>
    <s v="Yes"/>
    <s v="Y"/>
    <s v="N"/>
    <n v="0"/>
    <n v="12.76"/>
    <n v="12.76"/>
    <n v="13.0419"/>
    <n v="13.307499999999999"/>
  </r>
  <r>
    <s v="9605"/>
    <s v="99053"/>
    <s v="2"/>
    <x v="0"/>
    <x v="0"/>
    <x v="3"/>
    <s v="60"/>
    <s v="103"/>
    <s v="T"/>
    <n v="75"/>
    <s v="VP 4150, LLC"/>
    <s v="4150 US 23 N, ALPENA MI 49707 US, ALPENA MI 49707 US"/>
    <n v="1.9303840530212999"/>
    <s v="-1165"/>
    <s v="5"/>
    <d v="1899-12-30T08:13:27"/>
    <d v="1899-12-30T08:38:59"/>
    <n v="0"/>
    <n v="12.816666666666666"/>
    <s v="-83.452195"/>
    <s v="45.1089713"/>
    <n v="1.60479102995881"/>
    <n v="1177.0999999999999"/>
    <n v="0"/>
    <n v="0"/>
    <n v="0"/>
    <n v="0"/>
    <n v="76"/>
    <s v="103_Week1_Tuesday"/>
    <n v="44.86"/>
    <n v="44.86"/>
    <n v="45.845700000000001"/>
    <n v="46.78"/>
    <n v="24.56"/>
    <s v="105_Friday"/>
    <s v="105_Week1_Friday"/>
    <n v="1"/>
    <n v="0"/>
    <n v="22.43"/>
    <n v="23.39"/>
    <s v="Yes"/>
    <s v="NO"/>
    <s v="MTWRF"/>
    <s v="Yes"/>
    <s v="Yes"/>
    <s v="Y"/>
    <s v="N"/>
    <n v="0"/>
    <n v="11.215"/>
    <n v="11.215"/>
    <n v="11.461425"/>
    <n v="11.695"/>
  </r>
  <r>
    <s v="1973"/>
    <s v="70524"/>
    <s v="0"/>
    <x v="0"/>
    <x v="0"/>
    <x v="3"/>
    <s v="20"/>
    <s v="101"/>
    <s v="W"/>
    <n v="66"/>
    <s v="J &amp; J Bar &amp; Grille"/>
    <s v="411 N. Second, Alpena MI 49707 US, Alpena MI 49707 US"/>
    <n v="2.1577307463342499"/>
    <s v="-1161"/>
    <s v="7"/>
    <d v="1899-12-30T07:00:00"/>
    <d v="1899-12-30T07:31:52"/>
    <n v="49.8333333333333"/>
    <n v="45.229166666666664"/>
    <s v="-83.429562"/>
    <s v="45.064784"/>
    <n v="0.92624673425896997"/>
    <n v="15621.71"/>
    <n v="0"/>
    <n v="0"/>
    <n v="0"/>
    <n v="0"/>
    <n v="67"/>
    <s v="101_Week1_Wednesday"/>
    <n v="157.71129999999999"/>
    <n v="317.47070000000002"/>
    <n v="343.78"/>
    <n v="382.57530000000003"/>
    <n v="442.25"/>
    <s v="105_Friday"/>
    <s v="105_Week1_Friday"/>
    <n v="1"/>
    <n v="0"/>
    <n v="421.81619999999998"/>
    <n v="366.84"/>
    <s v="Yes"/>
    <s v="NO"/>
    <s v="MTWRF"/>
    <s v="Yes"/>
    <s v="Yes"/>
    <s v="Y"/>
    <s v="Y"/>
    <n v="0"/>
    <n v="39.427824999999999"/>
    <n v="79.367675000000006"/>
    <n v="85.944999999999993"/>
    <n v="95.643825000000007"/>
  </r>
  <r>
    <s v="2399"/>
    <s v="70986"/>
    <s v="0"/>
    <x v="0"/>
    <x v="0"/>
    <x v="4"/>
    <s v="290"/>
    <s v="105"/>
    <s v="F"/>
    <n v="272"/>
    <s v="Kentucky Fried Chicken-East Ta"/>
    <s v="600 W. Bay P.O. Box 1385, East Tawas MI 48730 US P.O. Box 1385, East Tawas MI 48730 US"/>
    <n v="0.80984399574720101"/>
    <s v="-1156"/>
    <s v="5"/>
    <d v="1899-12-30T14:30:46"/>
    <d v="1899-12-30T14:42:59"/>
    <n v="0"/>
    <n v="15.841666666666667"/>
    <s v="-83.497524"/>
    <s v="44.278213"/>
    <n v="0.46964719034275698"/>
    <n v="1505.94"/>
    <n v="0"/>
    <n v="0"/>
    <n v="0"/>
    <n v="0"/>
    <n v="273"/>
    <s v="105_Week1_Friday"/>
    <n v="47.1"/>
    <n v="50.872799999999998"/>
    <n v="75.023300000000006"/>
    <n v="78.077100000000002"/>
    <n v="40.4"/>
    <s v="105_Thursday"/>
    <s v="105_Week1_Thursday"/>
    <n v="1"/>
    <n v="0"/>
    <n v="33.228700000000003"/>
    <n v="39.731200000000001"/>
    <s v="Yes"/>
    <s v="NO"/>
    <s v="MTWRF"/>
    <s v="No"/>
    <s v="Yes"/>
    <s v="Y"/>
    <s v="N"/>
    <n v="0"/>
    <n v="11.775"/>
    <n v="12.7182"/>
    <n v="18.755825000000002"/>
    <n v="19.519275"/>
  </r>
  <r>
    <s v="13592"/>
    <s v="99103"/>
    <s v="3"/>
    <x v="0"/>
    <x v="0"/>
    <x v="4"/>
    <s v="280"/>
    <s v="105"/>
    <s v="F"/>
    <n v="30"/>
    <s v="ADMIRAL #5838"/>
    <s v="512 E LAKE ST, TAWAS CITY MI 48763 US, TAWAS CITY MI 48763 US"/>
    <n v="0.302295588743618"/>
    <s v="-1155"/>
    <s v="7"/>
    <d v="1899-12-30T14:26:38"/>
    <d v="1899-12-30T14:29:58"/>
    <n v="0"/>
    <n v="3.4766666666666666"/>
    <s v="-83.506051"/>
    <s v="44.275237"/>
    <n v="0.162047819366194"/>
    <n v="780"/>
    <n v="0"/>
    <n v="0"/>
    <n v="0"/>
    <n v="0"/>
    <n v="31"/>
    <s v="105_Week1_Friday"/>
    <n v="15"/>
    <n v="15"/>
    <n v="15"/>
    <n v="16.4285"/>
    <n v="15.9"/>
    <s v="105_Thursday"/>
    <s v="105_Week1_Thursday"/>
    <n v="1"/>
    <n v="0"/>
    <n v="15"/>
    <n v="16.875"/>
    <s v="Yes"/>
    <s v="NO"/>
    <s v="MTWRF"/>
    <s v="No"/>
    <s v="Yes"/>
    <s v="Y"/>
    <s v="N"/>
    <n v="0"/>
    <n v="3.75"/>
    <n v="3.75"/>
    <n v="3.75"/>
    <n v="4.1071249999999999"/>
  </r>
  <r>
    <s v="2411"/>
    <s v="99058"/>
    <s v="4"/>
    <x v="0"/>
    <x v="0"/>
    <x v="4"/>
    <s v="270"/>
    <s v="101"/>
    <s v="R"/>
    <n v="300"/>
    <s v="Forward #17 (Tawas)"/>
    <s v="309 Lake St. 219 N. Front St., Tawas MI 48763 US 219 N. Front St., Tawas MI 48763 US"/>
    <n v="0.620523611356532"/>
    <s v="-1154"/>
    <s v="7"/>
    <d v="1899-12-30T14:03:57"/>
    <d v="1899-12-30T14:26:21"/>
    <n v="0"/>
    <n v="20.893333333333334"/>
    <s v="-83.508981"/>
    <s v="44.274202"/>
    <n v="0.18889341340810101"/>
    <n v="2734.81"/>
    <n v="0"/>
    <n v="0"/>
    <n v="0"/>
    <n v="0"/>
    <n v="301"/>
    <s v="101_Week1_Thursday"/>
    <n v="63.555"/>
    <n v="48.662300000000002"/>
    <n v="43.279200000000003"/>
    <n v="52.89"/>
    <n v="44.1"/>
    <s v="105_Thursday"/>
    <s v="105_Week1_Thursday"/>
    <n v="1"/>
    <n v="0"/>
    <n v="42.54"/>
    <n v="52.89"/>
    <s v="Yes"/>
    <s v="NO"/>
    <s v="MTWRF"/>
    <s v="Yes"/>
    <s v="No"/>
    <s v="Y"/>
    <s v="N"/>
    <n v="0"/>
    <n v="15.88875"/>
    <n v="12.165575"/>
    <n v="10.819800000000001"/>
    <n v="13.2225"/>
  </r>
  <r>
    <s v="7838"/>
    <s v="7000105"/>
    <s v="0"/>
    <x v="0"/>
    <x v="0"/>
    <x v="3"/>
    <s v="10"/>
    <s v="105"/>
    <s v=""/>
    <n v="0"/>
    <s v="RT 105 COD ACCOUNT"/>
    <s v="120 E Herman St,, Alpena 49707 US, ALPENA MI 49707 US"/>
    <n v="0"/>
    <s v="-1160"/>
    <s v="0"/>
    <d v="1899-12-30T06:00:00"/>
    <d v="1899-12-30T06:08:00"/>
    <n v="0"/>
    <n v="9.4354006285390355"/>
    <s v="-83.416387"/>
    <s v="45.0710235"/>
    <m/>
    <m/>
    <m/>
    <n v="0"/>
    <n v="0"/>
    <n v="0"/>
    <n v="1"/>
    <e v="#N/A"/>
    <n v="0"/>
    <n v="0"/>
    <n v="0"/>
    <n v="0"/>
    <m/>
    <s v="105_Friday"/>
    <s v="105_Week1_Friday"/>
    <n v="1"/>
    <m/>
    <n v="0"/>
    <n v="0"/>
    <s v="Yes"/>
    <s v=""/>
    <s v="MTWRF"/>
    <s v="No"/>
    <s v="Yes"/>
    <s v="Y"/>
    <s v="N"/>
    <m/>
    <n v="0"/>
    <n v="0"/>
    <n v="0"/>
    <n v="0"/>
  </r>
  <r>
    <s v="2331"/>
    <s v="70913"/>
    <s v="0"/>
    <x v="0"/>
    <x v="0"/>
    <x v="4"/>
    <s v="300"/>
    <s v="101"/>
    <s v="R"/>
    <n v="282"/>
    <s v="Almo Manifold &amp; Tool Company"/>
    <s v="777 Aulerich Road, East Tawas MI 48730 US, East Tawas MI 48730 US"/>
    <n v="6.4992048206920003"/>
    <s v="-1157"/>
    <s v="1"/>
    <d v="1899-12-30T14:49:29"/>
    <d v="1899-12-30T15:03:23"/>
    <n v="0"/>
    <n v="13.9"/>
    <s v="-83.4285565"/>
    <s v="44.3031647"/>
    <n v="4.0901696961183802"/>
    <n v="1615.32"/>
    <n v="0"/>
    <n v="1"/>
    <n v="1"/>
    <n v="5"/>
    <n v="283"/>
    <s v="101_Week1_Thursday"/>
    <n v="121.94"/>
    <n v="121.95659999999999"/>
    <n v="127.5775"/>
    <n v="129.44"/>
    <n v="32.53"/>
    <s v="105_Thursday"/>
    <s v="105_Week1_Thursday"/>
    <n v="1"/>
    <n v="5"/>
    <n v="30.497499999999999"/>
    <n v="32.36"/>
    <s v="Yes"/>
    <s v="NO"/>
    <s v="MTWRF"/>
    <s v="Yes"/>
    <s v="No"/>
    <s v="Y"/>
    <s v="N"/>
    <n v="5"/>
    <n v="30.484999999999999"/>
    <n v="30.489149999999999"/>
    <n v="31.894375"/>
    <n v="32.36"/>
  </r>
  <r>
    <s v="2146"/>
    <s v="99152"/>
    <s v="10"/>
    <x v="0"/>
    <x v="0"/>
    <x v="3"/>
    <s v="90"/>
    <s v="103"/>
    <s v="T"/>
    <n v="60"/>
    <s v="Alpena Orthopaedic Assoc."/>
    <s v="401 Long Rapids Plaza, Alpena MI 49707 US, Alpena MI 49707 US"/>
    <n v="0.84325851205022695"/>
    <s v="-1168"/>
    <s v="5"/>
    <d v="1899-12-30T08:55:39"/>
    <d v="1899-12-30T08:55:46"/>
    <n v="0"/>
    <n v="3.6916666666666669"/>
    <s v="-83.463378"/>
    <s v="45.078962"/>
    <n v="0.28005320509076997"/>
    <n v="1409.33"/>
    <n v="0"/>
    <n v="0"/>
    <n v="0"/>
    <n v="0"/>
    <n v="61"/>
    <s v="103_Week1_Tuesday"/>
    <n v="73.260000000000005"/>
    <n v="50.244999999999997"/>
    <n v="37.118499999999997"/>
    <n v="49.01"/>
    <n v="18.77"/>
    <s v="105_Friday"/>
    <s v="105_Week1_Friday"/>
    <n v="1"/>
    <n v="0"/>
    <n v="18.045000000000002"/>
    <n v="27.375"/>
    <s v="Yes"/>
    <s v="NO"/>
    <s v="MTWRF"/>
    <s v="Yes"/>
    <s v="Yes"/>
    <s v="Y"/>
    <s v="N"/>
    <n v="0"/>
    <n v="18.315000000000001"/>
    <n v="12.561249999999999"/>
    <n v="9.2796249999999993"/>
    <n v="12.2525"/>
  </r>
  <r>
    <s v="14556"/>
    <s v="73527"/>
    <s v="0"/>
    <x v="0"/>
    <x v="0"/>
    <x v="3"/>
    <s v="190"/>
    <s v="105"/>
    <s v="R"/>
    <n v="380"/>
    <s v="POMPEYOS MEXICAN GRILL"/>
    <s v="1120 S. STATE STREET, ALPENA MI 49707 US, ALPENA MI 49707 US"/>
    <n v="1.63437494650938"/>
    <s v="-1178"/>
    <s v="7"/>
    <d v="1899-12-30T10:12:36"/>
    <d v="1899-12-30T10:19:00"/>
    <n v="0"/>
    <n v="9.33"/>
    <s v="-83.445675"/>
    <s v="45.048626"/>
    <n v="0.54722052542552502"/>
    <n v="3277.75"/>
    <n v="0"/>
    <n v="0"/>
    <n v="0"/>
    <n v="0"/>
    <n v="381"/>
    <s v="105_Week1_Thursday"/>
    <n v="63.43"/>
    <n v="64.685299999999998"/>
    <n v="81.846400000000003"/>
    <n v="78.826099999999997"/>
    <n v="89.62"/>
    <s v="105_Friday"/>
    <s v="105_Week1_Friday"/>
    <n v="1"/>
    <n v="0"/>
    <n v="76.668700000000001"/>
    <n v="79.267499999999998"/>
    <s v="Yes"/>
    <s v="NO"/>
    <s v="MTWRF"/>
    <s v="No"/>
    <s v="Yes"/>
    <s v="Y"/>
    <s v="Y"/>
    <n v="0"/>
    <n v="15.8575"/>
    <n v="16.171325"/>
    <n v="20.461600000000001"/>
    <n v="19.706524999999999"/>
  </r>
  <r>
    <s v="2053"/>
    <s v="70610"/>
    <s v="0"/>
    <x v="0"/>
    <x v="0"/>
    <x v="3"/>
    <s v="180"/>
    <s v="103"/>
    <s v="T"/>
    <n v="170"/>
    <s v="Banner Realty Co."/>
    <s v="259 S. Ripley Blvd, Alpena MI 49707 US, Alpena MI 49707 US"/>
    <n v="2.5513709148536101"/>
    <s v="-1177"/>
    <s v="1"/>
    <d v="1899-12-30T09:58:25"/>
    <d v="1899-12-30T10:10:58"/>
    <n v="0"/>
    <n v="12.55"/>
    <s v="-83.451558"/>
    <s v="45.050253"/>
    <n v="0.98910451989759596"/>
    <n v="656.7"/>
    <n v="0"/>
    <n v="0"/>
    <n v="0"/>
    <n v="0"/>
    <n v="171"/>
    <s v="103_Week1_Tuesday"/>
    <n v="49.9"/>
    <n v="49.9"/>
    <n v="51.4"/>
    <n v="51.9"/>
    <n v="13.75"/>
    <s v="105_Friday"/>
    <s v="105_Week1_Friday"/>
    <n v="1"/>
    <n v="0"/>
    <n v="12.475"/>
    <n v="12.975"/>
    <s v="Yes"/>
    <s v="NO"/>
    <s v="MTWRF"/>
    <s v="Yes"/>
    <s v="Yes"/>
    <s v="Y"/>
    <s v="N"/>
    <n v="0"/>
    <n v="12.475"/>
    <n v="12.475"/>
    <n v="12.85"/>
    <n v="12.975"/>
  </r>
  <r>
    <s v="2126"/>
    <s v="70689"/>
    <s v="0"/>
    <x v="0"/>
    <x v="0"/>
    <x v="3"/>
    <s v="170"/>
    <s v="103"/>
    <s v="T"/>
    <n v="260"/>
    <s v="Eye Talk Family Optical"/>
    <s v="2483 US-23 South, Alpena MI 49707 US, Alpena MI 49707 US"/>
    <n v="5.8802059708686203"/>
    <s v="-1176"/>
    <s v="1"/>
    <d v="1899-12-30T09:48:03"/>
    <d v="1899-12-30T09:55:52"/>
    <n v="0"/>
    <n v="7.8166666666666664"/>
    <s v="-83.462282"/>
    <s v="45.0390345"/>
    <n v="2.8343709054415398"/>
    <n v="528.82000000000005"/>
    <n v="0"/>
    <n v="0"/>
    <n v="0"/>
    <n v="0"/>
    <n v="261"/>
    <s v="103_Week1_Tuesday"/>
    <n v="40.18"/>
    <n v="40.18"/>
    <n v="41.395000000000003"/>
    <n v="41.8"/>
    <n v="11.08"/>
    <s v="105_Friday"/>
    <s v="105_Week1_Friday"/>
    <n v="1"/>
    <n v="0"/>
    <n v="10.045"/>
    <n v="10.45"/>
    <s v="Yes"/>
    <s v="NO"/>
    <s v="TRF"/>
    <s v="Yes"/>
    <s v="Yes"/>
    <s v="Y"/>
    <s v="N"/>
    <n v="0"/>
    <n v="10.045"/>
    <n v="10.045"/>
    <n v="10.348750000000001"/>
    <n v="10.45"/>
  </r>
  <r>
    <s v="11986"/>
    <s v="73452"/>
    <s v="0"/>
    <x v="0"/>
    <x v="0"/>
    <x v="3"/>
    <s v="220"/>
    <s v="103"/>
    <s v="T"/>
    <n v="285"/>
    <s v="SHERWIN WILLIAMS"/>
    <s v="119 E. CHISHOLM ST, ALPENA MI 49707 US, ALPENA MI 49707 US"/>
    <n v="0.25671589856710902"/>
    <s v="-1181"/>
    <s v="5"/>
    <d v="1899-12-30T10:50:15"/>
    <d v="1899-12-30T11:13:37"/>
    <n v="0"/>
    <n v="15.9"/>
    <s v="-83.432502"/>
    <s v="45.061877"/>
    <n v="6.6573066014120399E-2"/>
    <n v="956.21"/>
    <n v="0"/>
    <n v="0"/>
    <n v="0"/>
    <n v="0"/>
    <n v="286"/>
    <s v="103_Week1_Tuesday"/>
    <n v="36.29"/>
    <n v="36.29"/>
    <n v="37.582799999999999"/>
    <n v="38.1"/>
    <n v="20.2"/>
    <s v="105_Friday"/>
    <s v="105_Week1_Friday"/>
    <n v="1"/>
    <n v="0"/>
    <n v="18.145"/>
    <n v="19.05"/>
    <s v="Yes"/>
    <s v="NO"/>
    <s v="MTWRF"/>
    <s v="Yes"/>
    <s v="Yes"/>
    <s v="Y"/>
    <s v="N"/>
    <n v="0"/>
    <n v="9.0724999999999998"/>
    <n v="9.0724999999999998"/>
    <n v="9.3956999999999997"/>
    <n v="9.5250000000000004"/>
  </r>
  <r>
    <s v="12557"/>
    <s v="73470"/>
    <s v="0"/>
    <x v="0"/>
    <x v="0"/>
    <x v="3"/>
    <s v="210"/>
    <s v="103"/>
    <s v="T"/>
    <n v="1"/>
    <s v="BIGGBY COFFEE"/>
    <s v="224 E. CHISHOLM STREET, ALPENA MI 49707 US, ALPENA MI 49707 US"/>
    <n v="0"/>
    <s v="-1180"/>
    <s v="7"/>
    <d v="1899-12-30T10:21:43"/>
    <d v="1899-12-30T10:49:59"/>
    <n v="0"/>
    <n v="18.104166666666668"/>
    <s v="-83.432013"/>
    <s v="45.060696"/>
    <m/>
    <n v="3780.68"/>
    <n v="0"/>
    <n v="0"/>
    <n v="0"/>
    <n v="0"/>
    <n v="2"/>
    <s v="103_Week1_Tuesday"/>
    <n v="71.483000000000004"/>
    <n v="72.319999999999993"/>
    <n v="74.618399999999994"/>
    <n v="75.64"/>
    <n v="80.180000000000007"/>
    <s v="105_Friday"/>
    <s v="105_Week1_Friday"/>
    <n v="1"/>
    <n v="0"/>
    <n v="72.319999999999993"/>
    <n v="75.64"/>
    <s v="Yes"/>
    <s v="NO"/>
    <s v="MTWRF"/>
    <s v="Yes"/>
    <s v="Yes"/>
    <s v="Y"/>
    <s v="N"/>
    <n v="0"/>
    <n v="17.870750000000001"/>
    <n v="18.079999999999998"/>
    <n v="18.654599999999999"/>
    <n v="18.91"/>
  </r>
  <r>
    <s v="2004"/>
    <s v="70556"/>
    <s v="0"/>
    <x v="0"/>
    <x v="0"/>
    <x v="3"/>
    <s v="200"/>
    <s v="103"/>
    <s v="T"/>
    <n v="270"/>
    <s v="Dr. Harkins &amp; Dr. Karsten"/>
    <s v="224 E. Chisholm Suite A, Alpena MI 49707 US Suite A, Alpena MI 49707 US"/>
    <n v="2.5731768538921602"/>
    <s v="-1179"/>
    <s v="1"/>
    <d v="1899-12-30T10:21:34"/>
    <d v="1899-12-30T10:21:43"/>
    <n v="0"/>
    <n v="0.15"/>
    <s v="-83.432013"/>
    <s v="45.060696"/>
    <n v="1.1036116101153299"/>
    <n v="691.33"/>
    <n v="0"/>
    <n v="0"/>
    <n v="0"/>
    <n v="0"/>
    <n v="271"/>
    <s v="103_Week1_Tuesday"/>
    <n v="52.53"/>
    <n v="52.53"/>
    <n v="54.112499999999997"/>
    <n v="54.64"/>
    <n v="14.48"/>
    <s v="105_Friday"/>
    <s v="105_Week1_Friday"/>
    <n v="1"/>
    <n v="0"/>
    <n v="13.1325"/>
    <n v="13.66"/>
    <s v="Yes"/>
    <s v="NO"/>
    <s v="MTWRF"/>
    <s v="Yes"/>
    <s v="Yes"/>
    <s v="Y"/>
    <s v="N"/>
    <n v="0"/>
    <n v="13.1325"/>
    <n v="13.1325"/>
    <n v="13.528124999999999"/>
    <n v="13.66"/>
  </r>
  <r>
    <s v="2970"/>
    <s v="73167"/>
    <s v="0"/>
    <x v="0"/>
    <x v="0"/>
    <x v="3"/>
    <s v="160"/>
    <s v="101"/>
    <s v="W"/>
    <n v="252"/>
    <s v="THUNDER BAY ELECTRIC"/>
    <s v="1693 M32, ALPENA MI 49707 US, ALPENA MI 49707 US"/>
    <n v="2.3091968693570699"/>
    <s v="-1175"/>
    <s v="7"/>
    <d v="1899-12-30T09:39:12"/>
    <d v="1899-12-30T09:42:10"/>
    <n v="0"/>
    <n v="3.7708333333333335"/>
    <s v="-83.4863883"/>
    <s v="45.0611067"/>
    <n v="0.97379215363474703"/>
    <n v="4326.34"/>
    <n v="0"/>
    <n v="1"/>
    <n v="2"/>
    <n v="22"/>
    <n v="253"/>
    <s v="101_Week1_Wednesday"/>
    <n v="56.9985"/>
    <n v="85.876300000000001"/>
    <n v="61.839300000000001"/>
    <n v="70.621300000000005"/>
    <n v="52.18"/>
    <s v="105_Friday"/>
    <s v="105_Week1_Friday"/>
    <n v="1"/>
    <n v="22"/>
    <n v="142.65369999999999"/>
    <n v="96.415000000000006"/>
    <s v="Yes"/>
    <s v="NO"/>
    <s v="MTWRF"/>
    <s v="Yes"/>
    <s v="Yes"/>
    <s v="Y"/>
    <s v="Y"/>
    <n v="22"/>
    <n v="14.249625"/>
    <n v="21.469075"/>
    <n v="15.459825"/>
    <n v="17.655325000000001"/>
  </r>
  <r>
    <s v="2783"/>
    <s v="71389"/>
    <s v="0"/>
    <x v="0"/>
    <x v="0"/>
    <x v="3"/>
    <s v="120"/>
    <s v="103"/>
    <s v="T"/>
    <n v="78"/>
    <s v="NORTHERN LIGHTS ARENA"/>
    <s v="751 WOODWARD, ALPENA MI 49707 US, ALPENA MI 49707 US"/>
    <n v="0.59504610881202802"/>
    <s v="-1171"/>
    <s v="1"/>
    <d v="1899-12-30T09:11:11"/>
    <d v="1899-12-30T09:11:20"/>
    <n v="0"/>
    <n v="0.12777777833333334"/>
    <s v="-83.440083"/>
    <s v="45.081516"/>
    <n v="0.19559215941001001"/>
    <n v="3629.72"/>
    <n v="0"/>
    <n v="0"/>
    <n v="0"/>
    <n v="0"/>
    <n v="79"/>
    <s v="103_Week1_Tuesday"/>
    <n v="214.17"/>
    <n v="106.33329999999999"/>
    <n v="102.6133"/>
    <n v="246.386"/>
    <n v="34.94"/>
    <s v="105_Friday"/>
    <s v="105_Week1_Friday"/>
    <n v="1"/>
    <n v="0"/>
    <n v="41.351199999999999"/>
    <n v="87.234999999999999"/>
    <s v="Yes"/>
    <s v="NO"/>
    <s v="MTWRF"/>
    <s v="Yes"/>
    <s v="Yes"/>
    <s v="Y"/>
    <s v="N"/>
    <n v="0"/>
    <n v="53.542499999999997"/>
    <n v="26.583324999999999"/>
    <n v="25.653324999999999"/>
    <n v="61.596499999999999"/>
  </r>
  <r>
    <s v="2372"/>
    <s v="70957"/>
    <s v="0"/>
    <x v="0"/>
    <x v="0"/>
    <x v="3"/>
    <s v="110"/>
    <s v="103"/>
    <s v="T"/>
    <n v="30"/>
    <s v="ALPENA EVENTS COMPLEX"/>
    <s v="701 Woodward Ave., Alpena MI 49707 US, Alpena MI 49707 US"/>
    <n v="2.9351893584761801"/>
    <s v="-1170"/>
    <s v="1"/>
    <d v="1899-12-30T09:10:27"/>
    <d v="1899-12-30T09:10:35"/>
    <n v="0"/>
    <n v="0.13333333333333333"/>
    <s v="-83.4399283"/>
    <s v="45.080535"/>
    <n v="1.35761429509119"/>
    <n v="737.94"/>
    <n v="0"/>
    <n v="0"/>
    <n v="0"/>
    <n v="0"/>
    <n v="31"/>
    <s v="103_Week1_Tuesday"/>
    <n v="46.52"/>
    <n v="66.674999999999997"/>
    <n v="80.667500000000004"/>
    <n v="72.98"/>
    <n v="23.01"/>
    <s v="105_Friday"/>
    <s v="105_Week1_Friday"/>
    <n v="1"/>
    <n v="0"/>
    <n v="5.8150000000000004"/>
    <n v="12.08"/>
    <s v="Yes"/>
    <s v="NO"/>
    <s v="MTWRF"/>
    <s v="Yes"/>
    <s v="Yes"/>
    <s v="Y"/>
    <s v="N"/>
    <n v="0"/>
    <n v="11.63"/>
    <n v="16.668749999999999"/>
    <n v="20.166875000000001"/>
    <n v="18.245000000000001"/>
  </r>
  <r>
    <s v="2842"/>
    <s v="99152"/>
    <s v="7"/>
    <x v="0"/>
    <x v="0"/>
    <x v="3"/>
    <s v="100"/>
    <s v="103"/>
    <s v="T"/>
    <n v="62"/>
    <s v="LONG RAPIDS FAMILY CARE"/>
    <s v="393 LONG RAPIDS RD, ALPENA MI 49707 US, ALPENA MI 49707 US"/>
    <n v="0.98290593773489798"/>
    <s v="-1169"/>
    <s v="5"/>
    <d v="1899-12-30T08:56:45"/>
    <d v="1899-12-30T09:07:31"/>
    <n v="0"/>
    <n v="16.574999999999999"/>
    <s v="-83.4642847"/>
    <s v="45.0774857"/>
    <n v="0.18938774116203499"/>
    <n v="1526.76"/>
    <n v="0"/>
    <n v="0"/>
    <n v="0"/>
    <n v="0"/>
    <n v="63"/>
    <s v="103_Week1_Tuesday"/>
    <n v="68.937100000000001"/>
    <n v="61.213299999999997"/>
    <n v="45"/>
    <n v="45"/>
    <n v="22.5"/>
    <s v="105_Friday"/>
    <s v="105_Week1_Friday"/>
    <n v="1"/>
    <n v="0"/>
    <n v="22.5"/>
    <n v="22.5"/>
    <s v="Yes"/>
    <s v="NO"/>
    <s v="MTWRF"/>
    <s v="Yes"/>
    <s v="Yes"/>
    <s v="Y"/>
    <s v="N"/>
    <n v="0"/>
    <n v="17.234275"/>
    <n v="15.303324999999999"/>
    <n v="11.25"/>
    <n v="11.25"/>
  </r>
  <r>
    <s v="2064"/>
    <s v="70622"/>
    <s v="0"/>
    <x v="0"/>
    <x v="0"/>
    <x v="3"/>
    <s v="150"/>
    <s v="101"/>
    <s v="F"/>
    <n v="110"/>
    <s v="WOLVERINE STATE CREDIT UNION"/>
    <s v="1381 N. Bagley St P.O. Box 395, Alpena MI 49707 US P.O. Box 395, Alpena MI 49707 US"/>
    <n v="0.42143236286628399"/>
    <s v="-1174"/>
    <s v="5"/>
    <d v="1899-12-30T09:31:31"/>
    <d v="1899-12-30T09:36:53"/>
    <n v="0"/>
    <n v="5.9750000000000005"/>
    <s v="-83.470976"/>
    <s v="45.065142"/>
    <n v="0.169723699002513"/>
    <n v="1958.27"/>
    <n v="0"/>
    <n v="0"/>
    <n v="0"/>
    <n v="0"/>
    <n v="111"/>
    <s v="101_Week1_Friday"/>
    <n v="75"/>
    <n v="75"/>
    <n v="75.758300000000006"/>
    <n v="76.239999999999995"/>
    <n v="40.35"/>
    <s v="105_Friday"/>
    <s v="105_Week1_Friday"/>
    <n v="1"/>
    <n v="0"/>
    <n v="37.5"/>
    <n v="38.119999999999997"/>
    <s v="Yes"/>
    <s v="NO"/>
    <s v="MTWRF"/>
    <s v="Yes"/>
    <s v="No"/>
    <s v="Y"/>
    <s v="N"/>
    <n v="0"/>
    <n v="18.75"/>
    <n v="18.75"/>
    <n v="18.939575000000001"/>
    <n v="19.059999999999999"/>
  </r>
  <r>
    <s v="2056"/>
    <s v="70613"/>
    <s v="0"/>
    <x v="0"/>
    <x v="0"/>
    <x v="3"/>
    <s v="140"/>
    <s v="103"/>
    <s v="R"/>
    <n v="382"/>
    <s v="Subway- Bagley"/>
    <s v="13456 Macarthur Rd., Alpena MI 49707 US, Alpena MI 49707 US"/>
    <n v="3.43211823655668"/>
    <s v="-1173"/>
    <s v="5"/>
    <d v="1899-12-30T09:27:08"/>
    <d v="1899-12-30T09:31:06"/>
    <n v="0"/>
    <n v="4.8"/>
    <s v="-83.470996"/>
    <s v="45.062755"/>
    <n v="1.5658780956045599"/>
    <n v="838.29"/>
    <n v="0"/>
    <n v="0"/>
    <n v="0"/>
    <n v="0"/>
    <n v="383"/>
    <s v="103_Week1_Thursday"/>
    <n v="31.9"/>
    <n v="31.9"/>
    <n v="32.807099999999998"/>
    <n v="33.17"/>
    <n v="17.579999999999998"/>
    <s v="105_Friday"/>
    <s v="105_Week1_Friday"/>
    <n v="1"/>
    <n v="0"/>
    <n v="15.95"/>
    <n v="16.585000000000001"/>
    <s v="Yes"/>
    <s v="NO"/>
    <s v="MTWRF"/>
    <s v="Yes"/>
    <s v="Yes"/>
    <s v="Y"/>
    <s v="Y"/>
    <n v="0"/>
    <n v="7.9749999999999996"/>
    <n v="7.9749999999999996"/>
    <n v="8.2017749999999996"/>
    <n v="8.2925000000000004"/>
  </r>
  <r>
    <s v="1944"/>
    <s v="70494"/>
    <s v="0"/>
    <x v="0"/>
    <x v="0"/>
    <x v="3"/>
    <s v="130"/>
    <s v="101"/>
    <s v="W"/>
    <n v="295"/>
    <s v="Alpena Supply Co."/>
    <s v="410 S. 11th AVE, ALPENA MI 49707 US, ALPENA MI 49707 US"/>
    <n v="4.9050713634705998"/>
    <s v="-1172"/>
    <s v="7"/>
    <d v="1899-12-30T09:16:14"/>
    <d v="1899-12-30T09:23:42"/>
    <n v="0"/>
    <n v="7.0791666666666666"/>
    <s v="-83.44741"/>
    <s v="45.06821"/>
    <n v="2.0027645872270901"/>
    <n v="4170.8900000000003"/>
    <n v="3"/>
    <n v="0.8125"/>
    <n v="2"/>
    <n v="16"/>
    <n v="296"/>
    <s v="101_Week1_Wednesday"/>
    <n v="77.901499999999999"/>
    <n v="80.162999999999997"/>
    <n v="73.88"/>
    <n v="76.154600000000002"/>
    <n v="77.61"/>
    <s v="105_Friday"/>
    <s v="105_Week1_Friday"/>
    <n v="1"/>
    <n v="16"/>
    <n v="76.14"/>
    <n v="73.215000000000003"/>
    <s v="Yes"/>
    <s v="NO"/>
    <s v="MTWRF"/>
    <s v="Yes"/>
    <s v="Yes"/>
    <s v="Y"/>
    <s v="Y"/>
    <n v="16"/>
    <n v="19.475375"/>
    <n v="20.040749999999999"/>
    <n v="18.47"/>
    <n v="19.038650000000001"/>
  </r>
  <r>
    <s v="2394"/>
    <s v="70981"/>
    <s v="0"/>
    <x v="0"/>
    <x v="0"/>
    <x v="4"/>
    <s v="90"/>
    <s v="105"/>
    <s v="F"/>
    <n v="305"/>
    <s v="Big Boy - East Tawas"/>
    <s v="1222 N. US 23, East Tawas MI 48730 US, East Tawas MI 48730 US"/>
    <n v="0"/>
    <s v="-1136"/>
    <s v="7"/>
    <d v="1899-12-30T10:15:40"/>
    <d v="1899-12-30T10:28:48"/>
    <n v="0"/>
    <n v="15.806666666666667"/>
    <s v="-83.472731"/>
    <s v="44.28203"/>
    <m/>
    <n v="3375.92"/>
    <n v="0"/>
    <n v="1"/>
    <n v="3"/>
    <n v="40"/>
    <n v="306"/>
    <s v="105_Week1_Friday"/>
    <n v="58.015000000000001"/>
    <n v="76.319999999999993"/>
    <n v="69.2"/>
    <n v="86.87"/>
    <n v="85.82"/>
    <s v="105_Thursday"/>
    <s v="105_Week1_Thursday"/>
    <n v="1"/>
    <n v="40"/>
    <n v="78.17"/>
    <n v="88.1875"/>
    <s v="Yes"/>
    <s v="NO"/>
    <s v="MTWRF"/>
    <s v="No"/>
    <s v="Yes"/>
    <s v="Y"/>
    <s v="N"/>
    <n v="40"/>
    <n v="14.50375"/>
    <n v="19.079999999999998"/>
    <n v="17.3"/>
    <n v="21.717500000000001"/>
  </r>
  <r>
    <s v="2395"/>
    <s v="70982"/>
    <s v="0"/>
    <x v="0"/>
    <x v="0"/>
    <x v="4"/>
    <s v="80"/>
    <s v="105"/>
    <s v="F"/>
    <n v="300"/>
    <s v="Northwoods Steakhouse"/>
    <s v="1222 N. US 23, East Tawas MI 48730 US, East Tawas MI 48730 US"/>
    <n v="1.13570189805495"/>
    <s v="-1135"/>
    <s v="7"/>
    <d v="1899-12-30T10:15:24"/>
    <d v="1899-12-30T10:15:40"/>
    <n v="0"/>
    <n v="0.20666666666666667"/>
    <s v="-83.472731"/>
    <s v="44.28203"/>
    <n v="0.84679699283444898"/>
    <n v="2555.4499999999998"/>
    <n v="0"/>
    <n v="0"/>
    <n v="0"/>
    <n v="0"/>
    <n v="301"/>
    <s v="105_Week1_Friday"/>
    <n v="33.295000000000002"/>
    <n v="66.675299999999993"/>
    <n v="71.002300000000005"/>
    <n v="72.687799999999996"/>
    <n v="79.819999999999993"/>
    <s v="105_Thursday"/>
    <s v="105_Week1_Thursday"/>
    <n v="1"/>
    <n v="0"/>
    <n v="62.48"/>
    <n v="54.477499999999999"/>
    <s v="Yes"/>
    <s v="NO"/>
    <s v="WRF"/>
    <s v="No"/>
    <s v="Yes"/>
    <s v="Y"/>
    <s v="N"/>
    <n v="0"/>
    <n v="8.3237500000000004"/>
    <n v="16.668824999999998"/>
    <n v="17.750575000000001"/>
    <n v="18.171949999999999"/>
  </r>
  <r>
    <s v="2386"/>
    <s v="70971"/>
    <s v="0"/>
    <x v="0"/>
    <x v="0"/>
    <x v="4"/>
    <s v="70"/>
    <s v="101"/>
    <s v="R"/>
    <n v="290"/>
    <s v="Jay's RV Center"/>
    <s v="1552 US-23 N, East Tawas MI 48730 US, East Tawas MI 48730 US"/>
    <n v="0.15451681082259899"/>
    <s v="-1134"/>
    <s v="7"/>
    <d v="1899-12-30T09:56:14"/>
    <d v="1899-12-30T10:14:15"/>
    <n v="0"/>
    <n v="21.116666666666667"/>
    <s v="-83.458266"/>
    <s v="44.288495"/>
    <n v="0.115214755393183"/>
    <n v="2527.75"/>
    <n v="26"/>
    <n v="0.65789473684210498"/>
    <n v="3"/>
    <n v="81"/>
    <n v="291"/>
    <s v="101_Week1_Thursday"/>
    <n v="28.3858"/>
    <n v="46.635300000000001"/>
    <n v="61.604199999999999"/>
    <n v="59.117800000000003"/>
    <n v="69.260000000000005"/>
    <s v="105_Thursday"/>
    <s v="105_Week1_Thursday"/>
    <n v="1"/>
    <n v="76"/>
    <n v="54.88"/>
    <n v="64.16"/>
    <s v="Yes"/>
    <s v="NO"/>
    <s v="MTWRF"/>
    <s v="Yes"/>
    <s v="No"/>
    <s v="Y"/>
    <s v="N"/>
    <n v="76"/>
    <n v="7.0964499999999999"/>
    <n v="11.658825"/>
    <n v="15.40105"/>
    <n v="14.779450000000001"/>
  </r>
  <r>
    <s v="2384"/>
    <s v="70969"/>
    <s v="0"/>
    <x v="0"/>
    <x v="0"/>
    <x v="4"/>
    <s v="120"/>
    <s v="105"/>
    <s v="F"/>
    <n v="110"/>
    <s v="Klenow's Market"/>
    <s v="201 Newman St., East Tawas MI 48730 US, East Tawas MI 48730 US"/>
    <n v="1.3261544443061599"/>
    <s v="-1139"/>
    <s v="7"/>
    <d v="1899-12-30T10:52:55"/>
    <d v="1899-12-30T11:03:45"/>
    <n v="0"/>
    <n v="12.266666666666667"/>
    <s v="-83.49105"/>
    <s v="44.280866"/>
    <n v="0.14424282501303301"/>
    <n v="3319.47"/>
    <n v="0"/>
    <n v="0"/>
    <n v="0"/>
    <n v="0"/>
    <n v="111"/>
    <s v="105_Week1_Friday"/>
    <n v="62.04"/>
    <n v="64.399199999999993"/>
    <n v="63.58"/>
    <n v="69.039199999999994"/>
    <n v="64.78"/>
    <s v="105_Thursday"/>
    <s v="105_Week1_Thursday"/>
    <n v="1"/>
    <n v="0"/>
    <n v="61.66"/>
    <n v="71.418700000000001"/>
    <s v="Yes"/>
    <s v="NO"/>
    <s v="MTWRF"/>
    <s v="No"/>
    <s v="Yes"/>
    <s v="Y"/>
    <s v="N"/>
    <n v="0"/>
    <n v="15.51"/>
    <n v="16.099799999999998"/>
    <n v="15.895"/>
    <n v="17.259799999999998"/>
  </r>
  <r>
    <s v="2961"/>
    <s v="73157"/>
    <s v="0"/>
    <x v="0"/>
    <x v="0"/>
    <x v="4"/>
    <s v="110"/>
    <s v="101"/>
    <s v="R"/>
    <n v="295"/>
    <s v="G'S PIZZA"/>
    <s v="115 BAY, EAST TAWAS MI 48730 US, EAST TAWAS MI 48730 US"/>
    <n v="0.95420346542289303"/>
    <s v="-1138"/>
    <s v="7"/>
    <d v="1899-12-30T10:40:53"/>
    <d v="1899-12-30T10:51:36"/>
    <n v="0"/>
    <n v="10.193333333333333"/>
    <s v="-83.489557"/>
    <s v="44.279861"/>
    <n v="0.41381538397294998"/>
    <n v="5233.5600000000004"/>
    <n v="0"/>
    <n v="0"/>
    <n v="0"/>
    <n v="0"/>
    <n v="296"/>
    <s v="101_Week1_Thursday"/>
    <n v="78.756600000000006"/>
    <n v="112.4969"/>
    <n v="121.9828"/>
    <n v="79.12"/>
    <n v="116.81"/>
    <s v="105_Thursday"/>
    <s v="105_Week1_Thursday"/>
    <n v="1"/>
    <n v="0"/>
    <n v="126.9637"/>
    <n v="79.12"/>
    <s v="Yes"/>
    <s v="NO"/>
    <s v="MTWRF"/>
    <s v="Yes"/>
    <s v="No"/>
    <s v="Y"/>
    <s v="N"/>
    <n v="0"/>
    <n v="19.689150000000001"/>
    <n v="28.124224999999999"/>
    <n v="30.495699999999999"/>
    <n v="19.78"/>
  </r>
  <r>
    <s v="11154"/>
    <s v="73401"/>
    <s v="0"/>
    <x v="0"/>
    <x v="0"/>
    <x v="4"/>
    <s v="100"/>
    <s v="105"/>
    <s v="F"/>
    <n v="281"/>
    <s v="CHINA BUFFET OF EAST TAWAS"/>
    <s v="734 E. BAY ST, EAST TAWAS MI 48730 US, EAST TAWAS MI 48730 US"/>
    <n v="0.76366193433315699"/>
    <s v="-1137"/>
    <s v="7"/>
    <d v="1899-12-30T10:29:34"/>
    <d v="1899-12-30T10:39:55"/>
    <n v="0"/>
    <n v="9.42"/>
    <s v="-83.4815617"/>
    <s v="44.2805717"/>
    <n v="0.44918573536630102"/>
    <n v="3280.98"/>
    <n v="0"/>
    <n v="0"/>
    <n v="0"/>
    <n v="0"/>
    <n v="282"/>
    <s v="105_Week1_Friday"/>
    <n v="90.301599999999993"/>
    <n v="106.4485"/>
    <n v="101.8623"/>
    <n v="100.17"/>
    <n v="106.18"/>
    <s v="105_Thursday"/>
    <s v="105_Week1_Thursday"/>
    <n v="1"/>
    <n v="0"/>
    <n v="79.1387"/>
    <n v="95.557500000000005"/>
    <s v="Yes"/>
    <s v="NO"/>
    <s v="MTWRF"/>
    <s v="No"/>
    <s v="Yes"/>
    <s v="Y"/>
    <s v="N"/>
    <n v="0"/>
    <n v="22.575399999999998"/>
    <n v="26.612124999999999"/>
    <n v="25.465575000000001"/>
    <n v="25.0425"/>
  </r>
  <r>
    <s v="14219"/>
    <s v="73510"/>
    <s v="0"/>
    <x v="0"/>
    <x v="0"/>
    <x v="4"/>
    <s v="60"/>
    <s v="101"/>
    <s v="R"/>
    <n v="287"/>
    <s v="ROUTE 23 BBQ"/>
    <s v="1626 E. US 23, EAST TAWAS MI 48730 US, EAST TAWAS MI 48730 US"/>
    <n v="0.275430148486009"/>
    <s v="-1133"/>
    <s v="5"/>
    <d v="1899-12-30T09:37:21"/>
    <d v="1899-12-30T09:56:05"/>
    <n v="0"/>
    <n v="16.425000000000001"/>
    <s v="-83.456408"/>
    <s v="44.289496"/>
    <n v="0.20043964960703101"/>
    <n v="2572.92"/>
    <n v="0"/>
    <n v="0"/>
    <n v="0"/>
    <n v="0"/>
    <n v="288"/>
    <s v="101_Week1_Thursday"/>
    <n v="69.739999999999995"/>
    <n v="99.384200000000007"/>
    <n v="114.00620000000001"/>
    <n v="105.7616"/>
    <n v="62.85"/>
    <s v="105_Thursday"/>
    <s v="105_Week1_Thursday"/>
    <n v="1"/>
    <n v="0"/>
    <n v="64.707499999999996"/>
    <n v="49.673699999999997"/>
    <s v="Yes"/>
    <s v="NO"/>
    <s v="WRF"/>
    <s v="Yes"/>
    <s v="No"/>
    <s v="Y"/>
    <s v="N"/>
    <n v="0"/>
    <n v="17.434999999999999"/>
    <n v="24.846050000000002"/>
    <n v="28.501550000000002"/>
    <n v="26.4404"/>
  </r>
  <r>
    <s v="12501"/>
    <s v="73469"/>
    <s v="0"/>
    <x v="0"/>
    <x v="0"/>
    <x v="4"/>
    <s v="20"/>
    <s v="105"/>
    <s v="F"/>
    <n v="1"/>
    <s v="IOSCO TRANSIT CORP"/>
    <s v="1036 N. AULERICH, E TAWAS MI 48730 US, E TAWAS MI 48730 US"/>
    <n v="0"/>
    <s v="-1129"/>
    <s v="7"/>
    <d v="1899-12-30T08:14:08"/>
    <d v="1899-12-30T08:24:20"/>
    <n v="0"/>
    <n v="7.21"/>
    <s v="-83.4218235"/>
    <s v="44.3092987"/>
    <m/>
    <n v="1641.31"/>
    <n v="0"/>
    <n v="0"/>
    <n v="0"/>
    <n v="0"/>
    <n v="2"/>
    <s v="105_Week1_Friday"/>
    <n v="34.203000000000003"/>
    <n v="31.975300000000001"/>
    <n v="30.454599999999999"/>
    <n v="33.184199999999997"/>
    <n v="32.590000000000003"/>
    <s v="105_Thursday"/>
    <s v="105_Week1_Thursday"/>
    <n v="1"/>
    <n v="0"/>
    <n v="27.04"/>
    <n v="36.7575"/>
    <s v="Yes"/>
    <s v="NO"/>
    <s v="MTWRF"/>
    <s v="No"/>
    <s v="Yes"/>
    <s v="Y"/>
    <s v="N"/>
    <n v="0"/>
    <n v="8.5507500000000007"/>
    <n v="7.9938250000000002"/>
    <n v="7.6136499999999998"/>
    <n v="8.2960499999999993"/>
  </r>
  <r>
    <s v="12502"/>
    <s v="73469"/>
    <s v="1"/>
    <x v="0"/>
    <x v="0"/>
    <x v="4"/>
    <s v="10"/>
    <s v="105"/>
    <s v="F"/>
    <n v="1"/>
    <s v="IOSCO TRANSIT CORP"/>
    <s v="1036 N. AULERICH, E TAWAS MI 48730 US, E TAWAS MI 48730 US"/>
    <n v="73.954829197765093"/>
    <s v="-1128"/>
    <s v="7"/>
    <d v="1899-12-30T08:13:57"/>
    <d v="1899-12-30T08:14:09"/>
    <n v="0"/>
    <n v="0.19666666666666668"/>
    <s v="-83.4218235"/>
    <s v="44.3092987"/>
    <n v="60.513420385423402"/>
    <n v="986.57"/>
    <n v="6"/>
    <n v="0.72727272727272696"/>
    <n v="1"/>
    <n v="23"/>
    <n v="2"/>
    <s v="105_Week1_Friday"/>
    <n v="18.632999999999999"/>
    <n v="18.91"/>
    <n v="19.506900000000002"/>
    <n v="19.88"/>
    <n v="19.88"/>
    <s v="105_Thursday"/>
    <s v="105_Week1_Thursday"/>
    <n v="1"/>
    <n v="22"/>
    <n v="18.91"/>
    <n v="19.88"/>
    <s v="Yes"/>
    <s v="NO"/>
    <s v="MTWRF"/>
    <s v="No"/>
    <s v="Yes"/>
    <s v="Y"/>
    <s v="N"/>
    <n v="22"/>
    <n v="4.6582499999999998"/>
    <n v="4.7275"/>
    <n v="4.8767250000000004"/>
    <n v="4.97"/>
  </r>
  <r>
    <s v="2381"/>
    <s v="70966"/>
    <s v="0"/>
    <x v="0"/>
    <x v="0"/>
    <x v="4"/>
    <s v="50"/>
    <s v="105"/>
    <s v="F"/>
    <n v="122"/>
    <s v="Clearview Car Wash &amp; Lube"/>
    <s v="1748 N. US-23, East Tawas MI 48730 US, East Tawas MI 48730 US"/>
    <n v="0.40018116263715298"/>
    <s v="-1132"/>
    <s v="7"/>
    <d v="1899-12-30T09:28:38"/>
    <d v="1899-12-30T09:37:05"/>
    <n v="0"/>
    <n v="9.0733333333333341"/>
    <s v="-83.4529115"/>
    <s v="44.2909663"/>
    <n v="0.298347506517538"/>
    <n v="3635.82"/>
    <n v="23"/>
    <n v="0.75"/>
    <n v="6"/>
    <n v="102"/>
    <n v="123"/>
    <s v="105_Week1_Friday"/>
    <n v="65.138400000000004"/>
    <n v="57.196899999999999"/>
    <n v="69.077600000000004"/>
    <n v="84.149199999999993"/>
    <n v="82.41"/>
    <s v="105_Thursday"/>
    <s v="105_Week1_Thursday"/>
    <n v="1"/>
    <n v="92"/>
    <n v="56.96"/>
    <n v="89.037499999999994"/>
    <s v="Yes"/>
    <s v="NO"/>
    <s v="MTWRF"/>
    <s v="No"/>
    <s v="Yes"/>
    <s v="Y"/>
    <s v="N"/>
    <n v="92"/>
    <n v="16.284600000000001"/>
    <n v="14.299225"/>
    <n v="17.269400000000001"/>
    <n v="21.037299999999998"/>
  </r>
  <r>
    <s v="2939"/>
    <s v="73133"/>
    <s v="0"/>
    <x v="0"/>
    <x v="0"/>
    <x v="4"/>
    <s v="40"/>
    <s v="101"/>
    <s v="R"/>
    <n v="285"/>
    <s v="DEAN ARBOUR CHEVROLET"/>
    <s v="1859 N US 23 PO BOX 191, EAST TAWAS MI 48730 US PO BOX 191, EAST TAWAS MI 48730 US"/>
    <n v="0.31137579888373101"/>
    <s v="-1131"/>
    <s v="7"/>
    <d v="1899-12-30T09:05:49"/>
    <d v="1899-12-30T09:28:14"/>
    <n v="0"/>
    <n v="28.836666666666666"/>
    <s v="-83.447606"/>
    <s v="44.293687"/>
    <n v="0.232175944564013"/>
    <n v="5306.8"/>
    <n v="19"/>
    <n v="0.92936802973977695"/>
    <n v="13"/>
    <n v="269"/>
    <n v="286"/>
    <s v="101_Week1_Thursday"/>
    <n v="102.3407"/>
    <n v="96.884600000000006"/>
    <n v="97.912800000000004"/>
    <n v="114.5853"/>
    <n v="109.04"/>
    <s v="105_Thursday"/>
    <s v="105_Week1_Thursday"/>
    <n v="1"/>
    <n v="269"/>
    <n v="95.935000000000002"/>
    <n v="119.11620000000001"/>
    <s v="Yes"/>
    <s v="NO"/>
    <s v="MTWRF"/>
    <s v="Yes"/>
    <s v="No"/>
    <s v="Y"/>
    <s v="N"/>
    <n v="269"/>
    <n v="25.585175"/>
    <n v="24.221150000000002"/>
    <n v="24.478200000000001"/>
    <n v="28.646325000000001"/>
  </r>
  <r>
    <s v="9401"/>
    <s v="73299"/>
    <s v="0"/>
    <x v="0"/>
    <x v="0"/>
    <x v="4"/>
    <s v="30"/>
    <s v="105"/>
    <s v="F"/>
    <n v="123"/>
    <s v="SUNRISE SIDE VETERINARY"/>
    <s v="1941 US 23, EAST TAWAS MI 48730 US, EAST TAWAS MI 48730 US"/>
    <n v="2.1128428815016802"/>
    <s v="-1130"/>
    <s v="5"/>
    <d v="1899-12-30T09:00:24"/>
    <d v="1899-12-30T09:05:31"/>
    <n v="0"/>
    <n v="5.3916666666666666"/>
    <s v="-83.442906"/>
    <s v="44.29413"/>
    <n v="1.7091844317670399"/>
    <n v="955.07"/>
    <n v="0"/>
    <n v="0"/>
    <n v="0"/>
    <n v="0"/>
    <n v="124"/>
    <s v="105_Week1_Friday"/>
    <n v="36.159999999999997"/>
    <n v="36.159999999999997"/>
    <n v="37.58"/>
    <n v="38.29"/>
    <n v="20.3"/>
    <s v="105_Thursday"/>
    <s v="105_Week1_Thursday"/>
    <n v="1"/>
    <n v="0"/>
    <n v="18.079999999999998"/>
    <n v="19.145"/>
    <s v="Yes"/>
    <s v="NO"/>
    <s v="MTWRF"/>
    <s v="No"/>
    <s v="Yes"/>
    <s v="Y"/>
    <s v="N"/>
    <n v="0"/>
    <n v="9.0399999999999991"/>
    <n v="9.0399999999999991"/>
    <n v="9.3949999999999996"/>
    <n v="9.5724999999999998"/>
  </r>
  <r>
    <s v="15610"/>
    <s v="73468"/>
    <s v="1"/>
    <x v="0"/>
    <x v="0"/>
    <x v="4"/>
    <s v="130"/>
    <s v="105"/>
    <s v="F"/>
    <n v="115"/>
    <s v="THE LAZY TOASTER"/>
    <s v="221 NEWMAN STREET, EAST TAWAS MI 48763 US, EAST TAWAS MI 48763 US"/>
    <n v="0.42384803557987999"/>
    <s v="-1140"/>
    <s v="7"/>
    <d v="1899-12-30T11:04:10"/>
    <d v="1899-12-30T11:09:20"/>
    <n v="0"/>
    <n v="7.3500000000000005"/>
    <s v="-83.491077"/>
    <s v="44.281299"/>
    <n v="5.2021604347163797E-2"/>
    <n v="559.17999999999995"/>
    <n v="0"/>
    <n v="0"/>
    <n v="0"/>
    <n v="0"/>
    <n v="116"/>
    <s v="105_Week1_Friday"/>
    <n v="0"/>
    <n v="0"/>
    <n v="38.6755"/>
    <n v="42.22"/>
    <n v="42.22"/>
    <s v="105_Thursday"/>
    <s v="105_Week1_Thursday"/>
    <n v="1"/>
    <n v="0"/>
    <n v="4.4800000000000004"/>
    <n v="42.22"/>
    <s v="Yes"/>
    <s v="NO"/>
    <s v="MTWRF"/>
    <s v="No"/>
    <s v="Yes"/>
    <s v="Y"/>
    <s v="N"/>
    <n v="0"/>
    <n v="0"/>
    <n v="0"/>
    <n v="9.6688749999999999"/>
    <n v="10.555"/>
  </r>
  <r>
    <s v="2906"/>
    <s v="73090"/>
    <s v="0"/>
    <x v="0"/>
    <x v="0"/>
    <x v="4"/>
    <s v="230"/>
    <s v="105"/>
    <s v="F"/>
    <n v="90"/>
    <s v="NEIMAN'S FAMLY MRKT - DELI"/>
    <s v="220 W Lake St, TAWAS CITY MI 48763 US, TAWAS CITY MI 48763 US"/>
    <n v="0"/>
    <s v="-1150"/>
    <s v="7"/>
    <d v="1899-12-30T12:56:48"/>
    <d v="1899-12-30T12:57:09"/>
    <n v="0"/>
    <n v="0.23666666666666666"/>
    <s v="-83.51384"/>
    <s v="44.270974"/>
    <m/>
    <n v="810.5"/>
    <n v="0"/>
    <n v="0"/>
    <n v="0"/>
    <n v="0"/>
    <n v="91"/>
    <s v="105_Week1_Friday"/>
    <n v="13.7761"/>
    <n v="13.98"/>
    <n v="18.770700000000001"/>
    <n v="19.61"/>
    <n v="20.79"/>
    <s v="105_Thursday"/>
    <s v="105_Week1_Thursday"/>
    <n v="1"/>
    <n v="0"/>
    <n v="16.135000000000002"/>
    <n v="12.2562"/>
    <s v="Yes"/>
    <s v="NO"/>
    <s v="MTWRF"/>
    <s v="No"/>
    <s v="Yes"/>
    <s v="Y"/>
    <s v="N"/>
    <n v="0"/>
    <n v="3.4440249999999999"/>
    <n v="3.4950000000000001"/>
    <n v="4.6926750000000004"/>
    <n v="4.9024999999999999"/>
  </r>
  <r>
    <s v="2905"/>
    <s v="73089"/>
    <s v="0"/>
    <x v="0"/>
    <x v="0"/>
    <x v="4"/>
    <s v="220"/>
    <s v="105"/>
    <s v="F"/>
    <n v="80"/>
    <s v="NEIMAN'S FAMILY MRKT - BAKERY"/>
    <s v="220 LAKE ST., TAWAS CITY MI 48763 US, TAWAS CITY MI 48763 US"/>
    <n v="0"/>
    <s v="-1149"/>
    <s v="7"/>
    <d v="1899-12-30T12:56:11"/>
    <d v="1899-12-30T12:56:49"/>
    <n v="0"/>
    <n v="0.34666666666666668"/>
    <s v="-83.51384"/>
    <s v="44.270974"/>
    <m/>
    <n v="1630.2"/>
    <n v="0"/>
    <n v="0"/>
    <n v="0"/>
    <n v="0"/>
    <n v="81"/>
    <s v="105_Week1_Friday"/>
    <n v="30.593800000000002"/>
    <n v="31.19"/>
    <n v="32.537599999999998"/>
    <n v="33.380000000000003"/>
    <n v="35.380000000000003"/>
    <s v="105_Thursday"/>
    <s v="105_Week1_Thursday"/>
    <n v="1"/>
    <n v="0"/>
    <n v="31.19"/>
    <n v="33.380000000000003"/>
    <s v="Yes"/>
    <s v="NO"/>
    <s v="MTWRF"/>
    <s v="No"/>
    <s v="Yes"/>
    <s v="Y"/>
    <s v="N"/>
    <n v="0"/>
    <n v="7.6484500000000004"/>
    <n v="7.7975000000000003"/>
    <n v="8.1343999999999994"/>
    <n v="8.3450000000000006"/>
  </r>
  <r>
    <s v="8292"/>
    <s v="70997"/>
    <s v="1"/>
    <x v="0"/>
    <x v="0"/>
    <x v="4"/>
    <s v="210"/>
    <s v="105"/>
    <s v="F"/>
    <n v="100"/>
    <s v="NEIMAN'S FAMILY MKT-MEAT DEPT."/>
    <s v="220 LAKE ST, TAWAS CITY MI 48763 US 220 LAKE ST, TAWAS CITY MI 48763 US"/>
    <n v="0.77314011018648898"/>
    <s v="-1148"/>
    <s v="7"/>
    <d v="1899-12-30T12:55:48"/>
    <d v="1899-12-30T12:56:11"/>
    <n v="0"/>
    <n v="0.24666666666666667"/>
    <s v="-83.51384"/>
    <s v="44.270974"/>
    <n v="0.31704240790663801"/>
    <n v="2735.12"/>
    <n v="10"/>
    <n v="0.65517241379310398"/>
    <n v="3"/>
    <n v="41"/>
    <n v="101"/>
    <s v="105_Week1_Friday"/>
    <n v="48.572299999999998"/>
    <n v="52.391500000000001"/>
    <n v="57.354599999999998"/>
    <n v="51.62"/>
    <n v="59.45"/>
    <s v="105_Thursday"/>
    <s v="105_Week1_Thursday"/>
    <n v="1"/>
    <n v="29"/>
    <n v="57.61"/>
    <n v="51.62"/>
    <s v="Yes"/>
    <s v="NO"/>
    <s v="MTWRF"/>
    <s v="No"/>
    <s v="Yes"/>
    <s v="Y"/>
    <s v="N"/>
    <n v="29"/>
    <n v="12.143075"/>
    <n v="13.097875"/>
    <n v="14.338649999999999"/>
    <n v="12.904999999999999"/>
  </r>
  <r>
    <s v="13980"/>
    <s v="73505"/>
    <s v="0"/>
    <x v="0"/>
    <x v="0"/>
    <x v="4"/>
    <s v="260"/>
    <s v="105"/>
    <s v="F"/>
    <n v="250"/>
    <s v="TAWAS PIZZA COMPANY"/>
    <s v="115 E. LAKE ST., TAWAS CITY MI 48763 US, TAWAS CITY MI 48763 US"/>
    <n v="0.22839578944115099"/>
    <s v="-1153"/>
    <s v="5"/>
    <d v="1899-12-30T13:54:52"/>
    <d v="1899-12-30T14:03:19"/>
    <n v="0"/>
    <n v="7.0833333333333339"/>
    <s v="-83.511516"/>
    <s v="44.272543"/>
    <n v="8.9817715535218196E-2"/>
    <n v="1415.32"/>
    <n v="0"/>
    <n v="0"/>
    <n v="0"/>
    <n v="0"/>
    <n v="251"/>
    <s v="105_Week1_Friday"/>
    <n v="42.75"/>
    <n v="64.812799999999996"/>
    <n v="63.296599999999998"/>
    <n v="53.6571"/>
    <n v="32.979999999999997"/>
    <s v="105_Thursday"/>
    <s v="105_Week1_Thursday"/>
    <n v="1"/>
    <n v="0"/>
    <n v="30.32"/>
    <n v="22.3125"/>
    <s v="Yes"/>
    <s v="NO"/>
    <s v="MTWRF"/>
    <s v="No"/>
    <s v="Yes"/>
    <s v="Y"/>
    <s v="N"/>
    <n v="0"/>
    <n v="10.6875"/>
    <n v="16.203199999999999"/>
    <n v="15.824149999999999"/>
    <n v="13.414275"/>
  </r>
  <r>
    <s v="12500"/>
    <s v="73468"/>
    <s v="0"/>
    <x v="0"/>
    <x v="0"/>
    <x v="4"/>
    <s v="250"/>
    <s v="105"/>
    <s v="F"/>
    <n v="242"/>
    <s v="AUGIES ON THE BAY"/>
    <s v="175 W. LAKE ST PO BOX 147, TAWAS CITY MI 48764 US PO BOX 147, TAWAS CITY MI 48764 US"/>
    <n v="0.363511965978148"/>
    <s v="-1152"/>
    <s v="7"/>
    <d v="1899-12-30T13:41:37"/>
    <d v="1899-12-30T13:54:39"/>
    <n v="0"/>
    <n v="15.243333333333334"/>
    <s v="-83.512123"/>
    <s v="44.271247"/>
    <n v="0.121711450115344"/>
    <n v="4145.45"/>
    <n v="0"/>
    <n v="0"/>
    <n v="0"/>
    <n v="0"/>
    <n v="243"/>
    <s v="105_Week1_Friday"/>
    <n v="70.680000000000007"/>
    <n v="81.912300000000002"/>
    <n v="90.902299999999997"/>
    <n v="89.629199999999997"/>
    <n v="98.17"/>
    <s v="105_Thursday"/>
    <s v="105_Week1_Thursday"/>
    <n v="1"/>
    <n v="0"/>
    <n v="87.476200000000006"/>
    <n v="89.132499999999993"/>
    <s v="Yes"/>
    <s v="NO"/>
    <s v="MTWRF"/>
    <s v="No"/>
    <s v="Yes"/>
    <s v="Y"/>
    <s v="N"/>
    <n v="0"/>
    <n v="17.670000000000002"/>
    <n v="20.478075"/>
    <n v="22.725574999999999"/>
    <n v="22.407299999999999"/>
  </r>
  <r>
    <s v="2410"/>
    <s v="70997"/>
    <s v="0"/>
    <x v="0"/>
    <x v="0"/>
    <x v="4"/>
    <s v="240"/>
    <s v="105"/>
    <s v="F"/>
    <n v="100"/>
    <s v="NEIMAN'S FAMILY MARKET-GENERAL"/>
    <s v="220 W LAKE ST, TAWAS CITY MI 48763 US, TAWAS CITY MI 48763 US"/>
    <n v="0"/>
    <s v="-1151"/>
    <s v="7"/>
    <d v="1899-12-30T12:57:10"/>
    <d v="1899-12-30T13:41:15"/>
    <n v="0"/>
    <n v="43.64"/>
    <s v="-83.51384"/>
    <s v="44.270974"/>
    <m/>
    <n v="10834.56"/>
    <n v="0"/>
    <n v="0"/>
    <n v="0"/>
    <n v="0"/>
    <n v="101"/>
    <s v="105_Week1_Friday"/>
    <n v="195.7569"/>
    <n v="198.88"/>
    <n v="223.84639999999999"/>
    <n v="208.87"/>
    <n v="221.4"/>
    <s v="105_Thursday"/>
    <s v="105_Week1_Thursday"/>
    <n v="1"/>
    <n v="0"/>
    <n v="257.44119999999998"/>
    <n v="208.87"/>
    <s v="Yes"/>
    <s v="NO"/>
    <s v="MTWRF"/>
    <s v="No"/>
    <s v="Yes"/>
    <s v="Y"/>
    <s v="N"/>
    <n v="0"/>
    <n v="48.939225"/>
    <n v="49.72"/>
    <n v="55.961599999999997"/>
    <n v="52.217500000000001"/>
  </r>
  <r>
    <s v="12568"/>
    <s v="73471"/>
    <s v="105"/>
    <x v="0"/>
    <x v="0"/>
    <x v="4"/>
    <s v="200"/>
    <s v="105"/>
    <s v="F"/>
    <n v="238"/>
    <s v="BOATHOUSE BEER CO &amp; BOZERY"/>
    <s v="450 W. LAKE ST., TAWAS CITY MI 48763 US, TAWAS CITY MI 48763 US"/>
    <n v="15.5953645302941"/>
    <s v="-1147"/>
    <s v="7"/>
    <d v="1899-12-30T12:47:18"/>
    <d v="1899-12-30T12:55:01"/>
    <n v="0"/>
    <n v="6.99"/>
    <s v="-83.518035"/>
    <s v="44.267584"/>
    <n v="11.4767193063206"/>
    <n v="1709.82"/>
    <n v="0"/>
    <n v="0"/>
    <n v="0"/>
    <n v="0"/>
    <n v="239"/>
    <s v="105_Week1_Friday"/>
    <n v="0"/>
    <n v="51.878300000000003"/>
    <n v="64"/>
    <n v="49.0321"/>
    <n v="49.77"/>
    <s v="105_Thursday"/>
    <s v="105_Week1_Thursday"/>
    <n v="1"/>
    <n v="0"/>
    <n v="57.965000000000003"/>
    <n v="50.422499999999999"/>
    <s v="Yes"/>
    <s v="NO"/>
    <s v="RF"/>
    <s v="No"/>
    <s v="Yes"/>
    <s v="Y"/>
    <s v="N"/>
    <n v="0"/>
    <n v="0"/>
    <n v="12.969575000000001"/>
    <n v="16"/>
    <n v="12.258025"/>
  </r>
  <r>
    <s v="2404"/>
    <s v="70991"/>
    <s v="0"/>
    <x v="0"/>
    <x v="0"/>
    <x v="4"/>
    <s v="160"/>
    <s v="105"/>
    <s v="F"/>
    <n v="240"/>
    <s v="FREEL'S MARKET"/>
    <s v="1139 W Lake Street, Tawas City MI 48763 US, Tawas City MI 48763 US"/>
    <n v="4.7621634548918301"/>
    <s v="-1143"/>
    <s v="7"/>
    <d v="1899-12-30T11:32:05"/>
    <d v="1899-12-30T11:39:15"/>
    <n v="0"/>
    <n v="7.2333333333333334"/>
    <s v="-83.53728"/>
    <s v="44.252794"/>
    <n v="2.2108086929669799"/>
    <n v="4061.01"/>
    <n v="0"/>
    <n v="0"/>
    <n v="0"/>
    <n v="0"/>
    <n v="241"/>
    <s v="105_Week1_Friday"/>
    <n v="70.482299999999995"/>
    <n v="74.793000000000006"/>
    <n v="74.757599999999996"/>
    <n v="76.2286"/>
    <n v="75.2"/>
    <s v="105_Thursday"/>
    <s v="105_Week1_Thursday"/>
    <n v="1"/>
    <n v="0"/>
    <n v="78.681200000000004"/>
    <n v="79.400000000000006"/>
    <s v="Yes"/>
    <s v="NO"/>
    <s v="MTWRF"/>
    <s v="No"/>
    <s v="Yes"/>
    <s v="Y"/>
    <s v="N"/>
    <n v="0"/>
    <n v="17.620574999999999"/>
    <n v="18.698250000000002"/>
    <n v="18.689399999999999"/>
    <n v="19.05715"/>
  </r>
  <r>
    <s v="13766"/>
    <s v="73500"/>
    <s v="0"/>
    <x v="0"/>
    <x v="0"/>
    <x v="4"/>
    <s v="150"/>
    <s v="105"/>
    <s v="F"/>
    <n v="126"/>
    <s v="DEAN ARBOUR"/>
    <s v="55 W. M-55, TAWAS CITY MI 48763 US, TAWAS CITY MI 48763 US"/>
    <n v="3.9098161753607599"/>
    <s v="-1142"/>
    <s v="7"/>
    <d v="1899-12-30T11:18:14"/>
    <d v="1899-12-30T11:27:18"/>
    <n v="0"/>
    <n v="10.136666666666667"/>
    <s v="-83.522922"/>
    <s v="44.278769"/>
    <n v="1.71662743054254"/>
    <n v="4217.8900000000003"/>
    <n v="49"/>
    <n v="0.82051282051282004"/>
    <n v="13"/>
    <n v="281"/>
    <n v="127"/>
    <s v="105_Week1_Friday"/>
    <n v="79.659199999999998"/>
    <n v="83.754599999999996"/>
    <n v="80.143000000000001"/>
    <n v="78.905000000000001"/>
    <n v="84.71"/>
    <s v="105_Thursday"/>
    <s v="105_Week1_Thursday"/>
    <n v="1"/>
    <n v="273"/>
    <n v="81.025000000000006"/>
    <n v="79.400000000000006"/>
    <s v="Yes"/>
    <s v="NO"/>
    <s v="MTWRF"/>
    <s v="No"/>
    <s v="Yes"/>
    <s v="Y"/>
    <s v="N"/>
    <n v="273"/>
    <n v="19.9148"/>
    <n v="20.938649999999999"/>
    <n v="20.03575"/>
    <n v="19.72625"/>
  </r>
  <r>
    <s v="2177"/>
    <s v="70744"/>
    <s v="0"/>
    <x v="0"/>
    <x v="0"/>
    <x v="4"/>
    <s v="140"/>
    <s v="105"/>
    <s v="F"/>
    <n v="120"/>
    <s v="Tawas Bay Insurance Agency"/>
    <s v="108 W. State St. PO BOX 432, East Tawas MI 48730 U PO BOX 432, East Tawas MI 48730 US"/>
    <n v="0.539495857717043"/>
    <s v="-1141"/>
    <s v="7"/>
    <d v="1899-12-30T11:09:53"/>
    <d v="1899-12-30T11:14:20"/>
    <n v="0"/>
    <n v="7.5333333333333332"/>
    <s v="-83.491687"/>
    <s v="44.281742"/>
    <n v="6.2855380520476498E-2"/>
    <n v="3948.94"/>
    <n v="0"/>
    <n v="0"/>
    <n v="0"/>
    <n v="0"/>
    <n v="121"/>
    <s v="105_Week1_Friday"/>
    <n v="73.401499999999999"/>
    <n v="75.98"/>
    <n v="77.838399999999993"/>
    <n v="81.539199999999994"/>
    <n v="83.74"/>
    <s v="105_Thursday"/>
    <s v="105_Week1_Thursday"/>
    <n v="1"/>
    <n v="0"/>
    <n v="75.98"/>
    <n v="82.95"/>
    <s v="Yes"/>
    <s v="NO"/>
    <s v="MTWRF"/>
    <s v="No"/>
    <s v="Yes"/>
    <s v="Y"/>
    <s v="N"/>
    <n v="0"/>
    <n v="18.350375"/>
    <n v="18.995000000000001"/>
    <n v="19.459599999999998"/>
    <n v="20.384799999999998"/>
  </r>
  <r>
    <s v="2427"/>
    <s v="71014"/>
    <s v="0"/>
    <x v="0"/>
    <x v="0"/>
    <x v="4"/>
    <s v="190"/>
    <s v="105"/>
    <s v="F"/>
    <n v="193"/>
    <s v="Lake Breeze Food &amp; Liquor"/>
    <s v="3985 Saginaw Street, National City MI 48748 US, National City MI 48748 US"/>
    <n v="0.61870813504236799"/>
    <s v="-1146"/>
    <s v="1"/>
    <d v="1899-12-30T12:17:08"/>
    <d v="1899-12-30T12:31:43"/>
    <n v="0"/>
    <n v="14.583333333333334"/>
    <s v="-83.684123"/>
    <s v="44.319339"/>
    <n v="0.161269357555552"/>
    <n v="477.75"/>
    <n v="0"/>
    <n v="0"/>
    <n v="0"/>
    <n v="0"/>
    <n v="194"/>
    <s v="105_Week1_Friday"/>
    <n v="36.19"/>
    <n v="36.19"/>
    <n v="37.403300000000002"/>
    <n v="38.01"/>
    <n v="10.07"/>
    <s v="105_Thursday"/>
    <s v="105_Week1_Thursday"/>
    <n v="1"/>
    <n v="0"/>
    <n v="9.0474999999999994"/>
    <n v="9.5024999999999995"/>
    <s v="Yes"/>
    <s v="NO"/>
    <s v="MTWRF"/>
    <s v="No"/>
    <s v="Yes"/>
    <s v="Y"/>
    <s v="N"/>
    <n v="0"/>
    <n v="9.0474999999999994"/>
    <n v="9.0474999999999994"/>
    <n v="9.3508250000000004"/>
    <n v="9.5024999999999995"/>
  </r>
  <r>
    <s v="2428"/>
    <s v="71015"/>
    <s v="0"/>
    <x v="0"/>
    <x v="0"/>
    <x v="4"/>
    <s v="180"/>
    <s v="105"/>
    <s v="F"/>
    <n v="190"/>
    <s v="Sand Lake Bar"/>
    <s v="3949 Saginaw St, National City, MI 48748, NATIONAL CITY MI 48730 US"/>
    <n v="14.6287128861974"/>
    <s v="-1145"/>
    <s v="5"/>
    <d v="1899-12-30T12:04:03"/>
    <d v="1899-12-30T12:16:31"/>
    <n v="0"/>
    <n v="10.950000000000001"/>
    <s v="-83.682454"/>
    <s v="44.318668"/>
    <n v="12.0028818183096"/>
    <n v="2098.2199999999998"/>
    <n v="0"/>
    <n v="0"/>
    <n v="0"/>
    <n v="0"/>
    <n v="191"/>
    <s v="105_Week1_Friday"/>
    <n v="82.515000000000001"/>
    <n v="110.6842"/>
    <n v="103.4166"/>
    <n v="86.985699999999994"/>
    <n v="52.82"/>
    <s v="105_Thursday"/>
    <s v="105_Week1_Thursday"/>
    <n v="1"/>
    <n v="0"/>
    <n v="58.071199999999997"/>
    <n v="43.282499999999999"/>
    <s v="Yes"/>
    <s v="NO"/>
    <s v="MTWRF"/>
    <s v="No"/>
    <s v="Yes"/>
    <s v="Y"/>
    <s v="N"/>
    <n v="0"/>
    <n v="20.62875"/>
    <n v="27.671050000000001"/>
    <n v="25.854150000000001"/>
    <n v="21.746424999999999"/>
  </r>
  <r>
    <s v="2972"/>
    <s v="73169"/>
    <s v="00000"/>
    <x v="0"/>
    <x v="0"/>
    <x v="4"/>
    <s v="170"/>
    <s v="101"/>
    <s v="R"/>
    <n v="315"/>
    <s v="SOUTHSIDE SERVICE"/>
    <s v="1210 S US 23, TAWAS CITY MI 48763 US, TAWAS CITY MI 48763 US"/>
    <n v="0.490253572154074"/>
    <s v="-1144"/>
    <s v="0 "/>
    <d v="1899-12-30T11:39:45"/>
    <d v="1899-12-30T11:49:25"/>
    <n v="0"/>
    <n v="9.4354006285390355"/>
    <s v="-83.542991"/>
    <s v="44.2499082"/>
    <n v="0.35869864306230798"/>
    <n v="112.78"/>
    <n v="0"/>
    <n v="0"/>
    <n v="0"/>
    <n v="0"/>
    <n v="316"/>
    <s v="101_Week1_Thursday"/>
    <n v="0"/>
    <n v="0"/>
    <n v="94.84"/>
    <n v="0"/>
    <n v="2.2113"/>
    <s v="105_Thursday"/>
    <s v="105_Week1_Thursday"/>
    <n v="1"/>
    <n v="0"/>
    <n v="11.855"/>
    <n v="0"/>
    <s v="Yes"/>
    <s v="NO"/>
    <s v="MTWRF"/>
    <s v="Yes"/>
    <s v="No"/>
    <s v="Y"/>
    <s v="N"/>
    <n v="0"/>
    <n v="0"/>
    <n v="0"/>
    <n v="23.71"/>
    <n v="0"/>
  </r>
  <r>
    <s v="2111"/>
    <s v="70673"/>
    <s v="0"/>
    <x v="0"/>
    <x v="0"/>
    <x v="3"/>
    <s v="230"/>
    <s v="103"/>
    <s v="T"/>
    <n v="77"/>
    <s v="The Center Building"/>
    <s v="109 N. Second Suite 200, Alpena MI 49707 US Suite 200, Alpena MI 49707 US"/>
    <n v="0.46182627893603001"/>
    <s v="-1182"/>
    <s v="1"/>
    <d v="1899-12-30T11:14:05"/>
    <d v="1899-12-30T11:51:12"/>
    <n v="0"/>
    <n v="18.641666666666666"/>
    <s v="-83.433161"/>
    <s v="45.062726"/>
    <n v="7.3670750311867497E-2"/>
    <n v="2483.7600000000002"/>
    <n v="0"/>
    <n v="0"/>
    <n v="0"/>
    <n v="0"/>
    <n v="78"/>
    <s v="103_Week1_Tuesday"/>
    <n v="187.38659999999999"/>
    <n v="189.88"/>
    <n v="195.5575"/>
    <n v="197.45"/>
    <n v="52.33"/>
    <s v="105_Friday"/>
    <s v="105_Week1_Friday"/>
    <n v="1"/>
    <n v="0"/>
    <n v="47.47"/>
    <n v="49.362499999999997"/>
    <s v="Yes"/>
    <s v="NO"/>
    <s v="MTWRF"/>
    <s v="Yes"/>
    <s v="Yes"/>
    <s v="Y"/>
    <s v="N"/>
    <n v="0"/>
    <n v="46.846649999999997"/>
    <n v="47.47"/>
    <n v="48.889375000000001"/>
    <n v="49.362499999999997"/>
  </r>
  <r>
    <s v="2163"/>
    <s v="99053"/>
    <s v="4"/>
    <x v="0"/>
    <x v="2"/>
    <x v="0"/>
    <s v="290"/>
    <s v="102"/>
    <s v="T"/>
    <n v="13"/>
    <s v="REN-TECH INDUSTRIAL GROUP"/>
    <s v="3580 US 23 North, Alpena MI 49707 US, Alpena MI 49707 US"/>
    <n v="0.29902746390183699"/>
    <s v="-1706"/>
    <s v="5"/>
    <d v="1899-12-30T11:05:42"/>
    <d v="1899-12-30T11:10:36"/>
    <n v="0"/>
    <n v="4.2249999999999996"/>
    <s v="-83.4561662"/>
    <s v="45.0985267"/>
    <n v="0.25897328569227202"/>
    <n v="908.83"/>
    <n v="0"/>
    <n v="0"/>
    <n v="0"/>
    <n v="0"/>
    <n v="14"/>
    <s v="102_Week1_Tuesday"/>
    <n v="34.64"/>
    <n v="34.64"/>
    <n v="35.39"/>
    <n v="36.11"/>
    <n v="18.95"/>
    <s v="102_Monday"/>
    <s v="102_Week1_Monday"/>
    <n v="1"/>
    <n v="0"/>
    <n v="17.32"/>
    <n v="18.055"/>
    <s v="Yes"/>
    <s v="NO"/>
    <s v="MTWRF"/>
    <s v="No"/>
    <s v="Yes"/>
    <s v="Y"/>
    <s v="N"/>
    <n v="0"/>
    <n v="8.66"/>
    <n v="8.66"/>
    <n v="8.8475000000000001"/>
    <n v="9.0274999999999999"/>
  </r>
  <r>
    <s v="2166"/>
    <s v="99053"/>
    <s v="9"/>
    <x v="0"/>
    <x v="2"/>
    <x v="0"/>
    <s v="280"/>
    <s v="102"/>
    <s v="T"/>
    <n v="15"/>
    <s v="Metal - Tech"/>
    <s v="3800 U.S. 23 North P.O. Box 115, Alpena MI 49707 U P.O. Box 115, Alpena MI 49707 US"/>
    <n v="1.2395900879961299"/>
    <s v="-1705"/>
    <s v="5"/>
    <d v="1899-12-30T10:57:58"/>
    <d v="1899-12-30T11:05:24"/>
    <n v="0"/>
    <n v="5.25"/>
    <s v="-83.4547322"/>
    <s v="45.1021218"/>
    <n v="0.59397008273113605"/>
    <n v="1362.27"/>
    <n v="0"/>
    <n v="0"/>
    <n v="0"/>
    <n v="0"/>
    <n v="16"/>
    <s v="102_Week1_Tuesday"/>
    <n v="51.91"/>
    <n v="51.91"/>
    <n v="53.0657"/>
    <n v="54.17"/>
    <n v="28.43"/>
    <s v="102_Monday"/>
    <s v="102_Week1_Monday"/>
    <n v="1"/>
    <n v="0"/>
    <n v="25.954999999999998"/>
    <n v="27.085000000000001"/>
    <s v="Yes"/>
    <s v="NO"/>
    <s v="MTWRF"/>
    <s v="No"/>
    <s v="Yes"/>
    <s v="Y"/>
    <s v="N"/>
    <n v="0"/>
    <n v="12.977499999999999"/>
    <n v="12.977499999999999"/>
    <n v="13.266425"/>
    <n v="13.5425"/>
  </r>
  <r>
    <s v="2080"/>
    <s v="70639"/>
    <s v="0"/>
    <x v="0"/>
    <x v="2"/>
    <x v="0"/>
    <s v="270"/>
    <s v="102"/>
    <s v="W"/>
    <n v="30"/>
    <s v="Great Northern Food"/>
    <s v="170 N. Industrial Hwy. P.O. Box 475, Alpena MI 497 P.O. Box 475, Alpena MI 49707 US"/>
    <n v="3.50768857089821"/>
    <s v="-1704"/>
    <s v="7"/>
    <d v="1899-12-30T10:51:01"/>
    <d v="1899-12-30T10:56:43"/>
    <n v="0"/>
    <n v="5.8624999999999998"/>
    <s v="-83.4602"/>
    <s v="45.10359"/>
    <n v="2.6790834995527"/>
    <n v="6054.04"/>
    <n v="14"/>
    <n v="0.269230769230769"/>
    <n v="6"/>
    <n v="58"/>
    <n v="31"/>
    <s v="102_Week1_Wednesday"/>
    <n v="106.26690000000001"/>
    <n v="115.1215"/>
    <n v="129.23840000000001"/>
    <n v="134.57069999999999"/>
    <n v="140.72999999999999"/>
    <s v="102_Monday"/>
    <s v="102_Week1_Monday"/>
    <n v="1"/>
    <n v="55"/>
    <n v="120.105"/>
    <n v="132.76"/>
    <s v="Yes"/>
    <s v="NO"/>
    <s v="MTWRF"/>
    <s v="No"/>
    <s v="Yes"/>
    <s v="Y"/>
    <s v="N"/>
    <n v="55"/>
    <n v="26.566725000000002"/>
    <n v="28.780374999999999"/>
    <n v="32.309600000000003"/>
    <n v="33.642674999999997"/>
  </r>
  <r>
    <s v="2080"/>
    <s v="70639"/>
    <s v="0"/>
    <x v="1"/>
    <x v="2"/>
    <x v="0"/>
    <s v="380"/>
    <s v="102"/>
    <s v="W"/>
    <n v="30"/>
    <s v="Great Northern Food"/>
    <s v="170 N. Industrial Hwy. P.O. Box 475, Alpena MI 497 P.O. Box 475, Alpena MI 49707 US"/>
    <n v="1.2686625350181699"/>
    <s v="-1875"/>
    <s v="7"/>
    <d v="1899-12-30T13:12:16"/>
    <d v="1899-12-30T13:17:58"/>
    <n v="0"/>
    <n v="5.8624999999999998"/>
    <s v="-83.4602"/>
    <s v="45.10359"/>
    <n v="0.62689887211693995"/>
    <n v="6054.04"/>
    <n v="14"/>
    <n v="0.269230769230769"/>
    <n v="6"/>
    <n v="58"/>
    <n v="31"/>
    <s v="102_Week2_Wednesday"/>
    <n v="106.26690000000001"/>
    <n v="115.1215"/>
    <n v="129.23840000000001"/>
    <n v="134.57069999999999"/>
    <n v="140.72999999999999"/>
    <s v="102_Monday"/>
    <s v="102_Week2_Monday"/>
    <n v="1"/>
    <n v="55"/>
    <n v="120.105"/>
    <n v="132.76"/>
    <s v="Yes"/>
    <s v="NO"/>
    <s v="MTWRF"/>
    <s v="No"/>
    <s v="Yes"/>
    <s v="Y"/>
    <s v="N"/>
    <n v="55"/>
    <n v="26.566725000000002"/>
    <n v="28.780374999999999"/>
    <n v="32.309600000000003"/>
    <n v="33.642674999999997"/>
  </r>
  <r>
    <s v="2122"/>
    <s v="70685"/>
    <s v="0"/>
    <x v="0"/>
    <x v="2"/>
    <x v="0"/>
    <s v="320"/>
    <s v="102"/>
    <s v="W"/>
    <n v="505"/>
    <s v="Don's Tractor Sales"/>
    <s v="2516 M-32 West, Alpena MI 49707 US, Alpena MI 49707 US"/>
    <n v="1.0662614377330899"/>
    <s v="-1709"/>
    <s v="7"/>
    <d v="1899-12-30T11:30:41"/>
    <d v="1899-12-30T11:51:37"/>
    <n v="0"/>
    <n v="14.683333333333334"/>
    <s v="-83.502195"/>
    <s v="45.062068"/>
    <n v="0.91933253425814898"/>
    <n v="5231.1499999999996"/>
    <n v="6"/>
    <n v="0.115384615384615"/>
    <n v="1"/>
    <n v="10"/>
    <n v="506"/>
    <s v="102_Week1_Wednesday"/>
    <n v="101.02460000000001"/>
    <n v="95.795299999999997"/>
    <n v="117.0153"/>
    <n v="87.229200000000006"/>
    <n v="124.61"/>
    <s v="102_Monday"/>
    <s v="102_Week1_Monday"/>
    <n v="1"/>
    <n v="11"/>
    <n v="103.95869999999999"/>
    <n v="90.674999999999997"/>
    <s v="Yes"/>
    <s v="NO"/>
    <s v="MTWRF"/>
    <s v="No"/>
    <s v="Yes"/>
    <s v="Y"/>
    <s v="N"/>
    <n v="11"/>
    <n v="25.256150000000002"/>
    <n v="23.948824999999999"/>
    <n v="29.253824999999999"/>
    <n v="21.807300000000001"/>
  </r>
  <r>
    <s v="2122"/>
    <s v="70685"/>
    <s v="0"/>
    <x v="1"/>
    <x v="2"/>
    <x v="0"/>
    <s v="280"/>
    <s v="102"/>
    <s v="W"/>
    <n v="505"/>
    <s v="Don's Tractor Sales"/>
    <s v="2516 M-32 West, Alpena MI 49707 US, Alpena MI 49707 US"/>
    <n v="1.0145505303413"/>
    <s v="-1865"/>
    <s v="7"/>
    <d v="1899-12-30T11:17:57"/>
    <d v="1899-12-30T11:38:53"/>
    <n v="0"/>
    <n v="14.683333333333334"/>
    <s v="-83.502195"/>
    <s v="45.062068"/>
    <n v="0.972500004227834"/>
    <n v="5231.1499999999996"/>
    <n v="6"/>
    <n v="0.115384615384615"/>
    <n v="1"/>
    <n v="10"/>
    <n v="506"/>
    <s v="102_Week2_Wednesday"/>
    <n v="101.02460000000001"/>
    <n v="95.795299999999997"/>
    <n v="117.0153"/>
    <n v="87.229200000000006"/>
    <n v="124.61"/>
    <s v="102_Monday"/>
    <s v="102_Week2_Monday"/>
    <n v="1"/>
    <n v="11"/>
    <n v="103.95869999999999"/>
    <n v="90.674999999999997"/>
    <s v="Yes"/>
    <s v="NO"/>
    <s v="MTWRF"/>
    <s v="No"/>
    <s v="Yes"/>
    <s v="Y"/>
    <s v="N"/>
    <n v="11"/>
    <n v="25.256150000000002"/>
    <n v="23.948824999999999"/>
    <n v="29.253824999999999"/>
    <n v="21.807300000000001"/>
  </r>
  <r>
    <s v="2033"/>
    <s v="70588"/>
    <s v="0"/>
    <x v="0"/>
    <x v="2"/>
    <x v="0"/>
    <s v="310"/>
    <s v="102"/>
    <s v="M"/>
    <n v="0"/>
    <s v="Alpena Electric Motor Service"/>
    <s v="1581 M-32 West P.O. Box 565, Alpena MI 49707 US P.O. Box 565, Alpena MI 49707 US"/>
    <n v="9.6866166538213694"/>
    <s v="-1708"/>
    <s v="7"/>
    <d v="1899-12-30T11:23:36"/>
    <d v="1899-12-30T11:29:37"/>
    <n v="0"/>
    <n v="3.1958333333333333"/>
    <s v="-83.4837433"/>
    <s v="45.0610183"/>
    <n v="4.3697417604965496"/>
    <n v="5477.52"/>
    <n v="18"/>
    <n v="0.34615384615384598"/>
    <n v="5"/>
    <n v="103"/>
    <n v="1"/>
    <s v="102_Week1_Monday"/>
    <n v="95.445300000000003"/>
    <n v="109.5376"/>
    <n v="116.9384"/>
    <n v="117.2861"/>
    <n v="122.32"/>
    <s v="102_Monday"/>
    <s v="102_Week1_Monday"/>
    <n v="1"/>
    <n v="102"/>
    <n v="109.19"/>
    <n v="118.81"/>
    <s v="No"/>
    <s v="NO"/>
    <s v="MTWRF"/>
    <s v="No"/>
    <s v="No"/>
    <s v="Y"/>
    <s v="N"/>
    <m/>
    <n v="23.861325000000001"/>
    <n v="27.384399999999999"/>
    <n v="29.2346"/>
    <n v="29.321525000000001"/>
  </r>
  <r>
    <s v="2033"/>
    <s v="70588"/>
    <s v="0"/>
    <x v="1"/>
    <x v="2"/>
    <x v="0"/>
    <s v="290"/>
    <s v="102"/>
    <s v="M"/>
    <n v="0"/>
    <s v="Alpena Electric Motor Service"/>
    <s v="1581 M-32 West P.O. Box 565, Alpena MI 49707 US P.O. Box 565, Alpena MI 49707 US"/>
    <n v="1.0819725350252201"/>
    <s v="-1866"/>
    <s v="7"/>
    <d v="1899-12-30T11:39:58"/>
    <d v="1899-12-30T11:45:59"/>
    <n v="0"/>
    <n v="3.1958333333333333"/>
    <s v="-83.4837433"/>
    <s v="45.0610183"/>
    <n v="0.91933253425814898"/>
    <n v="5477.52"/>
    <n v="18"/>
    <n v="0.34615384615384598"/>
    <n v="5"/>
    <n v="103"/>
    <n v="1"/>
    <s v="102_Week2_Monday"/>
    <n v="95.445300000000003"/>
    <n v="109.5376"/>
    <n v="116.9384"/>
    <n v="117.2861"/>
    <n v="122.32"/>
    <s v="102_Monday"/>
    <s v="102_Week2_Monday"/>
    <n v="1"/>
    <n v="102"/>
    <n v="109.19"/>
    <n v="118.81"/>
    <s v="No"/>
    <s v="NO"/>
    <s v="MTWRF"/>
    <s v="No"/>
    <s v="No"/>
    <s v="Y"/>
    <s v="N"/>
    <m/>
    <n v="23.861325000000001"/>
    <n v="27.384399999999999"/>
    <n v="29.2346"/>
    <n v="29.321525000000001"/>
  </r>
  <r>
    <s v="11615"/>
    <s v="99053"/>
    <s v="14"/>
    <x v="0"/>
    <x v="2"/>
    <x v="0"/>
    <s v="300"/>
    <s v="102"/>
    <s v="T"/>
    <n v="14"/>
    <s v="REN-TECH #3544"/>
    <s v="3544 US 23 N, ALPENA MI 49707 US, ALPENA MI 49707 US"/>
    <n v="2.60858337119316E-2"/>
    <s v="-1707"/>
    <s v="5"/>
    <d v="1899-12-30T11:10:37"/>
    <d v="1899-12-30T11:13:55"/>
    <n v="0"/>
    <n v="2.7083333333333335"/>
    <s v="-83.4565032"/>
    <s v="45.0982917"/>
    <n v="2.27007384611611E-2"/>
    <n v="553.62"/>
    <n v="0"/>
    <n v="0"/>
    <n v="0"/>
    <n v="0"/>
    <n v="15"/>
    <s v="102_Week1_Tuesday"/>
    <n v="20.420000000000002"/>
    <n v="21.16"/>
    <n v="22.351400000000002"/>
    <n v="22.79"/>
    <n v="11.97"/>
    <s v="102_Monday"/>
    <s v="102_Week1_Monday"/>
    <n v="1"/>
    <n v="0"/>
    <n v="10.95"/>
    <n v="11.395"/>
    <s v="Yes"/>
    <s v="NO"/>
    <s v="MTWRF"/>
    <s v="No"/>
    <s v="Yes"/>
    <s v="Y"/>
    <s v="N"/>
    <n v="0"/>
    <n v="5.1050000000000004"/>
    <n v="5.29"/>
    <n v="5.5878500000000004"/>
    <n v="5.6974999999999998"/>
  </r>
  <r>
    <s v="9279"/>
    <s v="73289"/>
    <s v="0"/>
    <x v="0"/>
    <x v="2"/>
    <x v="0"/>
    <s v="260"/>
    <s v="102"/>
    <s v="T"/>
    <n v="17"/>
    <s v="IMPORT &amp; DOMESTIC AUTO SERVICE"/>
    <s v="6201 US 23 N, ALPENA MI 49707 US, ALPENA MI 49707 US"/>
    <n v="4.9969813378996797"/>
    <s v="-1703"/>
    <s v="7"/>
    <d v="1899-12-30T10:37:53"/>
    <d v="1899-12-30T10:47:31"/>
    <n v="0"/>
    <n v="7.3166666666666664"/>
    <s v="-83.4402733"/>
    <s v="45.1369617"/>
    <n v="4.48628608703092"/>
    <n v="3712.04"/>
    <n v="8"/>
    <n v="0.15384615384615399"/>
    <n v="3"/>
    <n v="61"/>
    <n v="18"/>
    <s v="102_Week1_Tuesday"/>
    <n v="68.430000000000007"/>
    <n v="69.8215"/>
    <n v="73.077600000000004"/>
    <n v="82.965400000000002"/>
    <n v="80.680000000000007"/>
    <s v="102_Monday"/>
    <s v="102_Week1_Monday"/>
    <n v="1"/>
    <n v="57"/>
    <n v="65.457499999999996"/>
    <n v="63.286200000000001"/>
    <s v="Yes"/>
    <s v="NO"/>
    <s v="MTWRF"/>
    <s v="No"/>
    <s v="Yes"/>
    <s v="Y"/>
    <s v="N"/>
    <n v="57"/>
    <n v="17.107500000000002"/>
    <n v="17.455375"/>
    <n v="18.269400000000001"/>
    <n v="20.741350000000001"/>
  </r>
  <r>
    <s v="9279"/>
    <s v="73289"/>
    <s v="0"/>
    <x v="1"/>
    <x v="2"/>
    <x v="0"/>
    <s v="410"/>
    <s v="102"/>
    <s v="T"/>
    <n v="17"/>
    <s v="IMPORT &amp; DOMESTIC AUTO SERVICE"/>
    <s v="6201 US 23 N, ALPENA MI 49707 US, ALPENA MI 49707 US"/>
    <n v="2.0363743104354599"/>
    <s v="-1878"/>
    <s v="7"/>
    <d v="1899-12-30T13:32:14"/>
    <d v="1899-12-30T13:41:52"/>
    <n v="0"/>
    <n v="7.3166666666666664"/>
    <s v="-83.4402733"/>
    <s v="45.1369617"/>
    <n v="1.8634629846031101"/>
    <n v="3712.04"/>
    <n v="8"/>
    <n v="0.15384615384615399"/>
    <n v="3"/>
    <n v="61"/>
    <n v="18"/>
    <s v="102_Week2_Tuesday"/>
    <n v="68.430000000000007"/>
    <n v="69.8215"/>
    <n v="73.077600000000004"/>
    <n v="82.965400000000002"/>
    <n v="80.680000000000007"/>
    <s v="102_Monday"/>
    <s v="102_Week2_Monday"/>
    <n v="1"/>
    <n v="57"/>
    <n v="65.457499999999996"/>
    <n v="63.286200000000001"/>
    <s v="Yes"/>
    <s v="NO"/>
    <s v="MTWRF"/>
    <s v="No"/>
    <s v="Yes"/>
    <s v="Y"/>
    <s v="N"/>
    <n v="57"/>
    <n v="17.107500000000002"/>
    <n v="17.455375"/>
    <n v="18.269400000000001"/>
    <n v="20.741350000000001"/>
  </r>
  <r>
    <s v="2874"/>
    <s v="73042"/>
    <s v="0"/>
    <x v="0"/>
    <x v="2"/>
    <x v="0"/>
    <s v="220"/>
    <s v="102"/>
    <s v="T"/>
    <n v="164"/>
    <s v="AWAKON FCU-ROGER CITY"/>
    <s v="279 US 23, ROGER CITY MI 49779 US, ROGER CITY MI 49779 US"/>
    <n v="0.167618229631216"/>
    <s v="-1699"/>
    <s v="5"/>
    <d v="1899-12-30T09:44:38"/>
    <d v="1899-12-30T09:53:40"/>
    <n v="0"/>
    <n v="7.6833333333333336"/>
    <s v="-83.825541"/>
    <s v="45.410042"/>
    <n v="9.6275606548890405E-2"/>
    <n v="1537.44"/>
    <n v="0"/>
    <n v="0"/>
    <n v="0"/>
    <n v="0"/>
    <n v="165"/>
    <s v="102_Week1_Tuesday"/>
    <n v="58.121400000000001"/>
    <n v="58.45"/>
    <n v="60.964199999999998"/>
    <n v="61.97"/>
    <n v="30.99"/>
    <s v="102_Monday"/>
    <s v="102_Week1_Monday"/>
    <n v="1"/>
    <n v="0"/>
    <n v="29.225000000000001"/>
    <n v="30.984999999999999"/>
    <s v="Yes"/>
    <s v="NO"/>
    <s v="MTWRF"/>
    <s v="No"/>
    <s v="Yes"/>
    <s v="Y"/>
    <s v="N"/>
    <n v="0"/>
    <n v="14.53035"/>
    <n v="14.612500000000001"/>
    <n v="15.24105"/>
    <n v="15.4925"/>
  </r>
  <r>
    <s v="2546"/>
    <s v="73404"/>
    <s v="2"/>
    <x v="0"/>
    <x v="2"/>
    <x v="0"/>
    <s v="210"/>
    <s v="102"/>
    <s v="T"/>
    <n v="162"/>
    <s v="Thunder Bay Health - Rogers Ci"/>
    <s v="205 S Bradley, ROGERS CITY MI 49779 US, ROGERS CITY MI 49779 US"/>
    <n v="1.04899665900854"/>
    <s v="-1698"/>
    <s v="7"/>
    <d v="1899-12-30T09:34:31"/>
    <d v="1899-12-30T09:44:28"/>
    <n v="0"/>
    <n v="10.604166666666666"/>
    <s v="-83.826676"/>
    <s v="45.411112"/>
    <n v="0.34469083163252301"/>
    <n v="4252.6499999999996"/>
    <n v="0"/>
    <n v="0"/>
    <n v="0"/>
    <n v="0"/>
    <n v="163"/>
    <s v="102_Week1_Tuesday"/>
    <n v="83.020700000000005"/>
    <n v="79.3292"/>
    <n v="84.204599999999999"/>
    <n v="83.295299999999997"/>
    <n v="83.1"/>
    <s v="102_Monday"/>
    <s v="102_Week1_Monday"/>
    <n v="1"/>
    <n v="0"/>
    <n v="81.174999999999997"/>
    <n v="85.215000000000003"/>
    <s v="Yes"/>
    <s v="NO"/>
    <s v="MTWRF"/>
    <s v="No"/>
    <s v="Yes"/>
    <s v="Y"/>
    <s v="N"/>
    <n v="0"/>
    <n v="20.755175000000001"/>
    <n v="19.8323"/>
    <n v="21.05115"/>
    <n v="20.823824999999999"/>
  </r>
  <r>
    <s v="2546"/>
    <s v="73404"/>
    <s v="2"/>
    <x v="1"/>
    <x v="2"/>
    <x v="0"/>
    <s v="140"/>
    <s v="102"/>
    <s v="T"/>
    <n v="162"/>
    <s v="Thunder Bay Health - Rogers Ci"/>
    <s v="205 S Bradley, ROGERS CITY MI 49779 US, ROGERS CITY MI 49779 US"/>
    <n v="1.0265782815319799"/>
    <s v="-1851"/>
    <s v="7"/>
    <d v="1899-12-30T08:52:46"/>
    <d v="1899-12-30T09:02:43"/>
    <n v="0"/>
    <n v="10.604166666666666"/>
    <s v="-83.826676"/>
    <s v="45.411112"/>
    <n v="0.34469083163252301"/>
    <n v="4252.6499999999996"/>
    <n v="0"/>
    <n v="0"/>
    <n v="0"/>
    <n v="0"/>
    <n v="163"/>
    <s v="102_Week2_Tuesday"/>
    <n v="83.020700000000005"/>
    <n v="79.3292"/>
    <n v="84.204599999999999"/>
    <n v="83.295299999999997"/>
    <n v="83.1"/>
    <s v="102_Monday"/>
    <s v="102_Week2_Monday"/>
    <n v="1"/>
    <n v="0"/>
    <n v="81.174999999999997"/>
    <n v="85.215000000000003"/>
    <s v="Yes"/>
    <s v="NO"/>
    <s v="MTWRF"/>
    <s v="No"/>
    <s v="Yes"/>
    <s v="Y"/>
    <s v="N"/>
    <n v="0"/>
    <n v="20.755175000000001"/>
    <n v="19.8323"/>
    <n v="21.05115"/>
    <n v="20.823824999999999"/>
  </r>
  <r>
    <s v="2557"/>
    <s v="99061"/>
    <s v="112"/>
    <x v="0"/>
    <x v="2"/>
    <x v="0"/>
    <s v="200"/>
    <s v="102"/>
    <s v="T"/>
    <n v="150"/>
    <s v="FAMILY FARE #1502"/>
    <s v="100 S. BRADLEY HWY., ROGERS CITY MI 49779 US, ROGERS CITY MI 49779 US"/>
    <n v="0"/>
    <s v="-1697"/>
    <s v="7"/>
    <d v="1899-12-30T09:04:29"/>
    <d v="1899-12-30T09:33:28"/>
    <n v="0"/>
    <n v="22.745833333333334"/>
    <s v="-83.825057"/>
    <s v="45.41273"/>
    <m/>
    <n v="2830.84"/>
    <n v="0"/>
    <n v="0"/>
    <n v="3"/>
    <n v="15"/>
    <n v="151"/>
    <s v="102_Week1_Tuesday"/>
    <n v="60.07"/>
    <n v="48.9861"/>
    <n v="55.591500000000003"/>
    <n v="51.868400000000001"/>
    <n v="53.37"/>
    <s v="102_Monday"/>
    <s v="102_Week1_Monday"/>
    <n v="1"/>
    <n v="15"/>
    <n v="62.151200000000003"/>
    <n v="49.502499999999998"/>
    <s v="Yes"/>
    <s v="NO"/>
    <s v="MTWRF"/>
    <s v="No"/>
    <s v="Yes"/>
    <s v="Y"/>
    <s v="N"/>
    <n v="15"/>
    <n v="15.0175"/>
    <n v="12.246525"/>
    <n v="13.897875000000001"/>
    <n v="12.9671"/>
  </r>
  <r>
    <s v="2557"/>
    <s v="99061"/>
    <s v="112"/>
    <x v="1"/>
    <x v="2"/>
    <x v="0"/>
    <s v="130"/>
    <s v="102"/>
    <s v="T"/>
    <n v="150"/>
    <s v="FAMILY FARE #1502"/>
    <s v="100 S. BRADLEY HWY., ROGERS CITY MI 49779 US, ROGERS CITY MI 49779 US"/>
    <n v="0"/>
    <s v="-1850"/>
    <s v="7"/>
    <d v="1899-12-30T08:22:45"/>
    <d v="1899-12-30T08:51:44"/>
    <n v="0"/>
    <n v="22.745833333333334"/>
    <s v="-83.825057"/>
    <s v="45.41273"/>
    <m/>
    <n v="2830.84"/>
    <n v="0"/>
    <n v="0"/>
    <n v="3"/>
    <n v="15"/>
    <n v="151"/>
    <s v="102_Week2_Tuesday"/>
    <n v="60.07"/>
    <n v="48.9861"/>
    <n v="55.591500000000003"/>
    <n v="51.868400000000001"/>
    <n v="53.37"/>
    <s v="102_Monday"/>
    <s v="102_Week2_Monday"/>
    <n v="1"/>
    <n v="15"/>
    <n v="62.151200000000003"/>
    <n v="49.502499999999998"/>
    <s v="Yes"/>
    <s v="NO"/>
    <s v="MTWRF"/>
    <s v="No"/>
    <s v="Yes"/>
    <s v="Y"/>
    <s v="N"/>
    <n v="15"/>
    <n v="15.0175"/>
    <n v="12.246525"/>
    <n v="13.897875000000001"/>
    <n v="12.9671"/>
  </r>
  <r>
    <s v="2793"/>
    <s v="71399"/>
    <s v="0"/>
    <x v="0"/>
    <x v="2"/>
    <x v="0"/>
    <s v="250"/>
    <s v="102"/>
    <s v="M"/>
    <n v="0"/>
    <s v="Hideaway Bar"/>
    <s v="10085 US 23, Alpena MI 49707 US, Alpena MI 49707 US"/>
    <n v="2.2680757011897299"/>
    <s v="-1702"/>
    <s v="7"/>
    <d v="1899-12-30T10:26:10"/>
    <d v="1899-12-30T10:32:54"/>
    <n v="0"/>
    <n v="5.9333333333333336"/>
    <s v="-83.434614"/>
    <s v="45.193737"/>
    <n v="2.0541318011944498"/>
    <n v="2846.85"/>
    <n v="0"/>
    <n v="0"/>
    <n v="0"/>
    <n v="0"/>
    <n v="1"/>
    <s v="102_Week1_Monday"/>
    <n v="79.822500000000005"/>
    <n v="87.134200000000007"/>
    <n v="86.66"/>
    <n v="88.236099999999993"/>
    <n v="88.64"/>
    <s v="102_Monday"/>
    <s v="102_Week1_Monday"/>
    <n v="1"/>
    <n v="0"/>
    <n v="68.597499999999997"/>
    <n v="93.473699999999994"/>
    <s v="No"/>
    <s v="NO"/>
    <s v="TWRF"/>
    <s v="No"/>
    <s v="No"/>
    <s v="N"/>
    <s v="N"/>
    <m/>
    <n v="19.955625000000001"/>
    <n v="21.783550000000002"/>
    <n v="21.664999999999999"/>
    <n v="22.059024999999998"/>
  </r>
  <r>
    <s v="2793"/>
    <s v="71399"/>
    <s v="0"/>
    <x v="1"/>
    <x v="2"/>
    <x v="0"/>
    <s v="10"/>
    <s v="102"/>
    <s v="M"/>
    <n v="0"/>
    <s v="Hideaway Bar"/>
    <s v="10085 US 23, Alpena MI 49707 US, Alpena MI 49707 US"/>
    <n v="11.278608650902999"/>
    <s v="-1838"/>
    <s v="7"/>
    <d v="1899-12-30T06:11:16"/>
    <d v="1899-12-30T06:18:00"/>
    <n v="0"/>
    <n v="5.9333333333333336"/>
    <s v="-83.434614"/>
    <s v="45.193737"/>
    <n v="9.4669288585429907"/>
    <n v="2846.85"/>
    <n v="0"/>
    <n v="0"/>
    <n v="0"/>
    <n v="0"/>
    <n v="1"/>
    <s v="102_Week2_Monday"/>
    <n v="79.822500000000005"/>
    <n v="87.134200000000007"/>
    <n v="86.66"/>
    <n v="88.236099999999993"/>
    <n v="88.64"/>
    <s v="102_Monday"/>
    <s v="102_Week2_Monday"/>
    <n v="1"/>
    <n v="0"/>
    <n v="68.597499999999997"/>
    <n v="93.473699999999994"/>
    <s v="No"/>
    <s v="NO"/>
    <s v="TWRF"/>
    <s v="No"/>
    <s v="No"/>
    <s v="N"/>
    <s v="N"/>
    <m/>
    <n v="19.955625000000001"/>
    <n v="21.783550000000002"/>
    <n v="21.664999999999999"/>
    <n v="22.059024999999998"/>
  </r>
  <r>
    <s v="13972"/>
    <s v="73504"/>
    <s v="0"/>
    <x v="0"/>
    <x v="2"/>
    <x v="0"/>
    <s v="240"/>
    <s v="102"/>
    <s v="T"/>
    <n v="110"/>
    <s v="THE PARKER HOUSE"/>
    <s v="24732 US-23, PRESQUE ISLE MI 49707 US, PRESQUE ISLE MI 49707 US"/>
    <n v="25.6072277751367"/>
    <s v="-1701"/>
    <s v="7"/>
    <d v="1899-12-30T10:22:54"/>
    <d v="1899-12-30T10:23:54"/>
    <n v="0"/>
    <n v="0.83333333333333337"/>
    <s v="-83.466062"/>
    <s v="45.212271"/>
    <n v="25.179689235403401"/>
    <n v="4487.79"/>
    <n v="0"/>
    <n v="0"/>
    <n v="0"/>
    <n v="0"/>
    <n v="111"/>
    <s v="102_Week1_Tuesday"/>
    <n v="77.732799999999997"/>
    <n v="93.4161"/>
    <n v="167.6036"/>
    <n v="63.214599999999997"/>
    <n v="142.12"/>
    <s v="102_Monday"/>
    <s v="102_Week1_Monday"/>
    <n v="1"/>
    <n v="0"/>
    <n v="111.8725"/>
    <n v="70.527500000000003"/>
    <s v="Yes"/>
    <s v="YES"/>
    <s v="MTWRF"/>
    <s v="No"/>
    <s v="Yes"/>
    <s v="Y"/>
    <s v="N"/>
    <n v="0"/>
    <n v="19.433199999999999"/>
    <n v="23.354025"/>
    <n v="41.9009"/>
    <n v="15.803649999999999"/>
  </r>
  <r>
    <s v="13972"/>
    <s v="73504"/>
    <s v="0"/>
    <x v="1"/>
    <x v="2"/>
    <x v="0"/>
    <s v="440"/>
    <s v="102"/>
    <s v="T"/>
    <n v="110"/>
    <s v="THE PARKER HOUSE"/>
    <s v="24732 US-23, PRESQUE ISLE MI 49707 US, PRESQUE ISLE MI 49707 US"/>
    <n v="9.1669007526912196"/>
    <s v="-1881"/>
    <s v="7"/>
    <d v="1899-12-30T14:17:01"/>
    <d v="1899-12-30T14:18:01"/>
    <n v="0"/>
    <n v="0.83333333333333337"/>
    <s v="-83.466062"/>
    <s v="45.212271"/>
    <n v="7.5080746666316402"/>
    <n v="4487.79"/>
    <n v="0"/>
    <n v="0"/>
    <n v="0"/>
    <n v="0"/>
    <n v="111"/>
    <s v="102_Week2_Tuesday"/>
    <n v="77.732799999999997"/>
    <n v="93.4161"/>
    <n v="167.6036"/>
    <n v="63.214599999999997"/>
    <n v="142.12"/>
    <s v="102_Monday"/>
    <s v="102_Week2_Monday"/>
    <n v="1"/>
    <n v="0"/>
    <n v="111.8725"/>
    <n v="70.527500000000003"/>
    <s v="Yes"/>
    <s v="YES"/>
    <s v="MTWRF"/>
    <s v="No"/>
    <s v="Yes"/>
    <s v="Y"/>
    <s v="N"/>
    <n v="0"/>
    <n v="19.433199999999999"/>
    <n v="23.354025"/>
    <n v="41.9009"/>
    <n v="15.803649999999999"/>
  </r>
  <r>
    <s v="2566"/>
    <s v="99103"/>
    <s v="52"/>
    <x v="0"/>
    <x v="2"/>
    <x v="0"/>
    <s v="230"/>
    <s v="102"/>
    <s v="T"/>
    <n v="140"/>
    <s v="ROGERS CITY EXPRESS STOP #164"/>
    <s v="285 Bradley Hwy P.O. Box 175, Rogers City MI 49779 P.O. Box 175, Rogers City MI 49779 US"/>
    <n v="6.2350133524631701E-2"/>
    <s v="-1700"/>
    <s v="5"/>
    <d v="1899-12-30T09:53:44"/>
    <d v="1899-12-30T09:57:17"/>
    <n v="0"/>
    <n v="3.9666666666666668"/>
    <s v="-83.825334"/>
    <s v="45.409494"/>
    <n v="3.5812315502303897E-2"/>
    <n v="1345.33"/>
    <n v="0"/>
    <n v="0"/>
    <n v="0"/>
    <n v="0"/>
    <n v="141"/>
    <s v="102_Week1_Tuesday"/>
    <n v="57.13"/>
    <n v="62.155000000000001"/>
    <n v="68.793999999999997"/>
    <n v="42.386000000000003"/>
    <n v="18.52"/>
    <s v="102_Monday"/>
    <s v="102_Week1_Monday"/>
    <n v="1"/>
    <n v="0"/>
    <n v="33.590000000000003"/>
    <n v="23.991199999999999"/>
    <s v="Yes"/>
    <s v="NO"/>
    <s v="MTWRF"/>
    <s v="No"/>
    <s v="Yes"/>
    <s v="Y"/>
    <s v="N"/>
    <n v="0"/>
    <n v="14.282500000000001"/>
    <n v="15.53875"/>
    <n v="17.198499999999999"/>
    <n v="10.596500000000001"/>
  </r>
  <r>
    <s v="2566"/>
    <s v="99103"/>
    <s v="52"/>
    <x v="1"/>
    <x v="2"/>
    <x v="0"/>
    <s v="150"/>
    <s v="102"/>
    <s v="T"/>
    <n v="140"/>
    <s v="ROGERS CITY EXPRESS STOP #164"/>
    <s v="285 Bradley Hwy P.O. Box 175, Rogers City MI 49779 P.O. Box 175, Rogers City MI 49779 US"/>
    <n v="0.22586177235695001"/>
    <s v="-1852"/>
    <s v="5"/>
    <d v="1899-12-30T09:02:56"/>
    <d v="1899-12-30T09:06:29"/>
    <n v="0"/>
    <n v="3.9666666666666668"/>
    <s v="-83.825334"/>
    <s v="45.409494"/>
    <n v="0.13208792205119399"/>
    <n v="1345.33"/>
    <n v="0"/>
    <n v="0"/>
    <n v="0"/>
    <n v="0"/>
    <n v="141"/>
    <s v="102_Week2_Tuesday"/>
    <n v="57.13"/>
    <n v="62.155000000000001"/>
    <n v="68.793999999999997"/>
    <n v="42.386000000000003"/>
    <n v="18.52"/>
    <s v="102_Monday"/>
    <s v="102_Week2_Monday"/>
    <n v="1"/>
    <n v="0"/>
    <n v="33.590000000000003"/>
    <n v="23.991199999999999"/>
    <s v="Yes"/>
    <s v="NO"/>
    <s v="MTWRF"/>
    <s v="No"/>
    <s v="Yes"/>
    <s v="Y"/>
    <s v="N"/>
    <n v="0"/>
    <n v="14.282500000000001"/>
    <n v="15.53875"/>
    <n v="17.198499999999999"/>
    <n v="10.596500000000001"/>
  </r>
  <r>
    <s v="2007"/>
    <s v="70559"/>
    <s v="0"/>
    <x v="0"/>
    <x v="2"/>
    <x v="0"/>
    <s v="330"/>
    <s v="102"/>
    <s v="W"/>
    <n v="175"/>
    <s v="PHELPS COLLINS THE RIVER CLUB"/>
    <s v="5884 G Street Phelps Collins ANG, Alpena MI 49707 Phelps Collins ANG, Alpena MI 49707 US"/>
    <n v="8.50108148291406"/>
    <s v="-1710"/>
    <s v="5"/>
    <d v="1899-12-30T12:00:07"/>
    <d v="1899-12-30T12:05:18"/>
    <n v="0"/>
    <n v="7.3666666666666671"/>
    <s v="-83.5704522"/>
    <s v="45.0833658"/>
    <n v="4.8924062630432603"/>
    <n v="1363.38"/>
    <n v="0"/>
    <n v="0"/>
    <n v="0"/>
    <n v="0"/>
    <n v="176"/>
    <s v="102_Week1_Wednesday"/>
    <n v="34.229999999999997"/>
    <n v="46.012799999999999"/>
    <n v="73.942800000000005"/>
    <n v="47.573300000000003"/>
    <n v="37.57"/>
    <s v="102_Monday"/>
    <s v="102_Week1_Monday"/>
    <n v="1"/>
    <n v="0"/>
    <n v="33.795000000000002"/>
    <n v="21.454999999999998"/>
    <s v="Yes"/>
    <s v="NO"/>
    <s v="MTWRF"/>
    <s v="No"/>
    <s v="Yes"/>
    <s v="Y"/>
    <s v="N"/>
    <n v="0"/>
    <n v="8.5574999999999992"/>
    <n v="11.5032"/>
    <n v="18.485700000000001"/>
    <n v="11.893325000000001"/>
  </r>
  <r>
    <s v="1960"/>
    <s v="70510"/>
    <s v="0"/>
    <x v="0"/>
    <x v="2"/>
    <x v="0"/>
    <s v="430"/>
    <s v="102"/>
    <s v="T"/>
    <n v="25"/>
    <s v="Alpena News"/>
    <s v="130 Park Place PO BOX 367, Alpena MI 49707 US PO BOX 367, Alpena MI 49707 US"/>
    <n v="0.34815163672857402"/>
    <s v="-1720"/>
    <s v="7"/>
    <d v="1899-12-30T13:05:21"/>
    <d v="1899-12-30T13:06:36"/>
    <n v="0"/>
    <n v="1.625"/>
    <s v="-83.43171"/>
    <s v="45.06197"/>
    <n v="7.2550018039795397E-2"/>
    <n v="2601.0300000000002"/>
    <n v="0"/>
    <n v="0"/>
    <n v="0"/>
    <n v="0"/>
    <n v="26"/>
    <s v="102_Week1_Tuesday"/>
    <n v="47.492800000000003"/>
    <n v="45.782299999999999"/>
    <n v="59.0623"/>
    <n v="50.4315"/>
    <n v="69.709999999999994"/>
    <s v="102_Monday"/>
    <s v="102_Week1_Monday"/>
    <n v="1"/>
    <n v="0"/>
    <n v="48.155000000000001"/>
    <n v="50.547499999999999"/>
    <s v="Yes"/>
    <s v="NO"/>
    <s v="MTWRF"/>
    <s v="No"/>
    <s v="Yes"/>
    <s v="Y"/>
    <s v="N"/>
    <n v="0"/>
    <n v="11.873200000000001"/>
    <n v="11.445575"/>
    <n v="14.765575"/>
    <n v="12.607875"/>
  </r>
  <r>
    <s v="1960"/>
    <s v="70510"/>
    <s v="0"/>
    <x v="1"/>
    <x v="2"/>
    <x v="0"/>
    <s v="320"/>
    <s v="102"/>
    <s v="T"/>
    <n v="25"/>
    <s v="Alpena News"/>
    <s v="130 Park Place PO BOX 367, Alpena MI 49707 US PO BOX 367, Alpena MI 49707 US"/>
    <n v="0.34815163672862998"/>
    <s v="-1869"/>
    <s v="7"/>
    <d v="1899-12-30T12:04:56"/>
    <d v="1899-12-30T12:06:11"/>
    <n v="0"/>
    <n v="1.625"/>
    <s v="-83.43171"/>
    <s v="45.06197"/>
    <n v="7.2550018039795397E-2"/>
    <n v="2601.0300000000002"/>
    <n v="0"/>
    <n v="0"/>
    <n v="0"/>
    <n v="0"/>
    <n v="26"/>
    <s v="102_Week2_Tuesday"/>
    <n v="47.492800000000003"/>
    <n v="45.782299999999999"/>
    <n v="59.0623"/>
    <n v="50.4315"/>
    <n v="69.709999999999994"/>
    <s v="102_Monday"/>
    <s v="102_Week2_Monday"/>
    <n v="1"/>
    <n v="0"/>
    <n v="48.155000000000001"/>
    <n v="50.547499999999999"/>
    <s v="Yes"/>
    <s v="NO"/>
    <s v="MTWRF"/>
    <s v="No"/>
    <s v="Yes"/>
    <s v="Y"/>
    <s v="N"/>
    <n v="0"/>
    <n v="11.873200000000001"/>
    <n v="11.445575"/>
    <n v="14.765575"/>
    <n v="12.607875"/>
  </r>
  <r>
    <s v="2065"/>
    <s v="70623"/>
    <s v="0"/>
    <x v="0"/>
    <x v="2"/>
    <x v="0"/>
    <s v="420"/>
    <s v="102"/>
    <s v="M"/>
    <n v="0"/>
    <s v="Downtown Union 76"/>
    <s v="201 E. Chisholm St., Alpena MI 49707 US, Alpena MI 49707 US"/>
    <n v="5.8797178331403197"/>
    <s v="-1719"/>
    <s v="7"/>
    <d v="1899-12-30T13:04:02"/>
    <d v="1899-12-30T13:04:59"/>
    <n v="0"/>
    <n v="1.4958333333333333"/>
    <s v="-83.431776"/>
    <s v="45.061298"/>
    <n v="2.8947012656026301"/>
    <n v="3373.97"/>
    <n v="17"/>
    <n v="0.32692307692307698"/>
    <n v="2"/>
    <n v="53"/>
    <n v="1"/>
    <s v="102_Week1_Monday"/>
    <n v="76.863"/>
    <n v="52.199199999999998"/>
    <n v="57.9876"/>
    <n v="60.230699999999999"/>
    <n v="63.35"/>
    <s v="102_Monday"/>
    <s v="102_Week1_Monday"/>
    <n v="1"/>
    <n v="44"/>
    <n v="54.39"/>
    <n v="59.453699999999998"/>
    <s v="No"/>
    <s v="NO"/>
    <s v="MTWRF"/>
    <s v="No"/>
    <s v="No"/>
    <s v="Y"/>
    <s v="N"/>
    <m/>
    <n v="19.21575"/>
    <n v="13.049799999999999"/>
    <n v="14.4969"/>
    <n v="15.057675"/>
  </r>
  <r>
    <s v="2065"/>
    <s v="70623"/>
    <s v="0"/>
    <x v="1"/>
    <x v="2"/>
    <x v="0"/>
    <s v="310"/>
    <s v="102"/>
    <s v="M"/>
    <n v="0"/>
    <s v="Downtown Union 76"/>
    <s v="201 E. Chisholm St., Alpena MI 49707 US, Alpena MI 49707 US"/>
    <n v="3.6350305326380998"/>
    <s v="-1868"/>
    <s v="7"/>
    <d v="1899-12-30T12:03:38"/>
    <d v="1899-12-30T12:04:35"/>
    <n v="0"/>
    <n v="1.4958333333333333"/>
    <s v="-83.431776"/>
    <s v="45.061298"/>
    <n v="1.17587624705493"/>
    <n v="3373.97"/>
    <n v="17"/>
    <n v="0.32692307692307698"/>
    <n v="2"/>
    <n v="53"/>
    <n v="1"/>
    <s v="102_Week2_Monday"/>
    <n v="76.863"/>
    <n v="52.199199999999998"/>
    <n v="57.9876"/>
    <n v="60.230699999999999"/>
    <n v="63.35"/>
    <s v="102_Monday"/>
    <s v="102_Week2_Monday"/>
    <n v="1"/>
    <n v="44"/>
    <n v="54.39"/>
    <n v="59.453699999999998"/>
    <s v="No"/>
    <s v="NO"/>
    <s v="MTWRF"/>
    <s v="No"/>
    <s v="No"/>
    <s v="Y"/>
    <s v="N"/>
    <m/>
    <n v="19.21575"/>
    <n v="13.049799999999999"/>
    <n v="14.4969"/>
    <n v="15.057675"/>
  </r>
  <r>
    <s v="2214"/>
    <s v="99052"/>
    <s v="9"/>
    <x v="0"/>
    <x v="2"/>
    <x v="0"/>
    <s v="410"/>
    <s v="102"/>
    <s v="T"/>
    <n v="81"/>
    <s v="APS HINKS ELEMENTARY SCHOOL"/>
    <s v="2373 Gordon Rd., Alpena MI 49707 US, Alpena MI 49707 US"/>
    <n v="7.8858633706862502"/>
    <s v="-1718"/>
    <s v="5"/>
    <d v="1899-12-30T12:57:59"/>
    <d v="1899-12-30T12:58:10"/>
    <n v="0"/>
    <n v="5.6833333333333336"/>
    <s v="-83.466161"/>
    <s v="45.036612"/>
    <n v="4.5808184298761399"/>
    <n v="667.42"/>
    <n v="0"/>
    <n v="0"/>
    <n v="0"/>
    <n v="0"/>
    <n v="82"/>
    <s v="102_Week1_Tuesday"/>
    <n v="25.437999999999999"/>
    <n v="34.214199999999998"/>
    <n v="26.961400000000001"/>
    <n v="28.711600000000001"/>
    <n v="13.66"/>
    <s v="102_Monday"/>
    <s v="102_Week1_Monday"/>
    <n v="1"/>
    <n v="0"/>
    <n v="14.465"/>
    <n v="15.3362"/>
    <s v="Yes"/>
    <s v="NO"/>
    <s v="MTWRF"/>
    <s v="No"/>
    <s v="Yes"/>
    <s v="Y"/>
    <s v="N"/>
    <n v="0"/>
    <n v="6.3594999999999997"/>
    <n v="8.5535499999999995"/>
    <n v="6.7403500000000003"/>
    <n v="7.1779000000000002"/>
  </r>
  <r>
    <s v="2802"/>
    <s v="71408"/>
    <s v="0"/>
    <x v="0"/>
    <x v="2"/>
    <x v="0"/>
    <s v="450"/>
    <s v="102"/>
    <s v="W"/>
    <n v="70"/>
    <s v="UNITED WATER RECYCLE PLANT"/>
    <s v="210 HARBOR DRIVE, ALPENA MI 49707 US, ALPENA MI 49707 US"/>
    <n v="0"/>
    <s v="-1722"/>
    <s v="7"/>
    <d v="1899-12-30T13:13:00"/>
    <d v="1899-12-30T13:27:03"/>
    <n v="0"/>
    <n v="13.200000000000001"/>
    <s v="-83.4277"/>
    <s v="45.06033"/>
    <m/>
    <n v="6255.5"/>
    <n v="0"/>
    <n v="0"/>
    <n v="0"/>
    <n v="0"/>
    <n v="71"/>
    <s v="102_Week1_Wednesday"/>
    <n v="116.953"/>
    <n v="99.596900000000005"/>
    <n v="125.423"/>
    <n v="108.7807"/>
    <n v="151.82"/>
    <s v="102_Monday"/>
    <s v="102_Week1_Monday"/>
    <n v="1"/>
    <n v="0"/>
    <n v="95.99"/>
    <n v="110.1075"/>
    <s v="Yes"/>
    <s v="NO"/>
    <s v="MTWRF"/>
    <s v="No"/>
    <s v="Yes"/>
    <s v="Y"/>
    <s v="N"/>
    <n v="0"/>
    <n v="29.238250000000001"/>
    <n v="24.899225000000001"/>
    <n v="31.35575"/>
    <n v="27.195174999999999"/>
  </r>
  <r>
    <s v="2802"/>
    <s v="71408"/>
    <s v="0"/>
    <x v="1"/>
    <x v="2"/>
    <x v="0"/>
    <s v="340"/>
    <s v="102"/>
    <s v="W"/>
    <n v="70"/>
    <s v="UNITED WATER RECYCLE PLANT"/>
    <s v="210 HARBOR DRIVE, ALPENA MI 49707 US, ALPENA MI 49707 US"/>
    <n v="0"/>
    <s v="-1871"/>
    <s v="7"/>
    <d v="1899-12-30T12:12:36"/>
    <d v="1899-12-30T12:26:39"/>
    <n v="0"/>
    <n v="13.200000000000001"/>
    <s v="-83.4277"/>
    <s v="45.06033"/>
    <m/>
    <n v="6255.5"/>
    <n v="0"/>
    <n v="0"/>
    <n v="0"/>
    <n v="0"/>
    <n v="71"/>
    <s v="102_Week2_Wednesday"/>
    <n v="116.953"/>
    <n v="99.596900000000005"/>
    <n v="125.423"/>
    <n v="108.7807"/>
    <n v="151.82"/>
    <s v="102_Monday"/>
    <s v="102_Week2_Monday"/>
    <n v="1"/>
    <n v="0"/>
    <n v="95.99"/>
    <n v="110.1075"/>
    <s v="Yes"/>
    <s v="NO"/>
    <s v="MTWRF"/>
    <s v="No"/>
    <s v="Yes"/>
    <s v="Y"/>
    <s v="N"/>
    <n v="0"/>
    <n v="29.238250000000001"/>
    <n v="24.899225000000001"/>
    <n v="31.35575"/>
    <n v="27.195174999999999"/>
  </r>
  <r>
    <s v="2858"/>
    <s v="73026"/>
    <s v="0"/>
    <x v="0"/>
    <x v="2"/>
    <x v="0"/>
    <s v="440"/>
    <s v="102"/>
    <s v="W"/>
    <n v="60"/>
    <s v="UNITED WATER WATER FILTRATION"/>
    <s v="210 HARBOR DRIVE, ALPENA MI 49707 US, ALPENA MI 49707 US"/>
    <n v="0.97658609672095098"/>
    <s v="-1721"/>
    <s v="7"/>
    <d v="1899-12-30T13:07:34"/>
    <d v="1899-12-30T13:13:00"/>
    <n v="0"/>
    <n v="5.4333333333333336"/>
    <s v="-83.4277"/>
    <s v="45.06033"/>
    <n v="0.212959861055074"/>
    <n v="2041.94"/>
    <n v="0"/>
    <n v="0"/>
    <n v="0"/>
    <n v="0"/>
    <n v="61"/>
    <s v="102_Week1_Wednesday"/>
    <n v="35.776899999999998"/>
    <n v="44.012300000000003"/>
    <n v="40.490699999999997"/>
    <n v="41.280700000000003"/>
    <n v="43.66"/>
    <s v="102_Monday"/>
    <s v="102_Week1_Monday"/>
    <n v="1"/>
    <n v="0"/>
    <n v="38.909999999999997"/>
    <n v="41.16"/>
    <s v="Yes"/>
    <s v="NO"/>
    <s v="MTWRF"/>
    <s v="No"/>
    <s v="Yes"/>
    <s v="Y"/>
    <s v="N"/>
    <n v="0"/>
    <n v="8.9442249999999994"/>
    <n v="11.003075000000001"/>
    <n v="10.122674999999999"/>
    <n v="10.320175000000001"/>
  </r>
  <r>
    <s v="2858"/>
    <s v="73026"/>
    <s v="0"/>
    <x v="1"/>
    <x v="2"/>
    <x v="0"/>
    <s v="330"/>
    <s v="102"/>
    <s v="W"/>
    <n v="60"/>
    <s v="UNITED WATER WATER FILTRATION"/>
    <s v="210 HARBOR DRIVE, ALPENA MI 49707 US, ALPENA MI 49707 US"/>
    <n v="0.97658609672089403"/>
    <s v="-1870"/>
    <s v="7"/>
    <d v="1899-12-30T12:07:10"/>
    <d v="1899-12-30T12:12:36"/>
    <n v="0"/>
    <n v="5.4333333333333336"/>
    <s v="-83.4277"/>
    <s v="45.06033"/>
    <n v="0.212959861055074"/>
    <n v="2041.94"/>
    <n v="0"/>
    <n v="0"/>
    <n v="0"/>
    <n v="0"/>
    <n v="61"/>
    <s v="102_Week2_Wednesday"/>
    <n v="35.776899999999998"/>
    <n v="44.012300000000003"/>
    <n v="40.490699999999997"/>
    <n v="41.280700000000003"/>
    <n v="43.66"/>
    <s v="102_Monday"/>
    <s v="102_Week2_Monday"/>
    <n v="1"/>
    <n v="0"/>
    <n v="38.909999999999997"/>
    <n v="41.16"/>
    <s v="Yes"/>
    <s v="NO"/>
    <s v="MTWRF"/>
    <s v="No"/>
    <s v="Yes"/>
    <s v="Y"/>
    <s v="N"/>
    <n v="0"/>
    <n v="8.9442249999999994"/>
    <n v="11.003075000000001"/>
    <n v="10.122674999999999"/>
    <n v="10.320175000000001"/>
  </r>
  <r>
    <s v="2114"/>
    <s v="70676"/>
    <s v="0"/>
    <x v="0"/>
    <x v="2"/>
    <x v="0"/>
    <s v="400"/>
    <s v="102"/>
    <s v="W"/>
    <n v="500"/>
    <s v="Switzer Vet Clinic"/>
    <s v="3463 M-32 West, Alpena MI 49707 US, Alpena MI 49707 US"/>
    <n v="5.5784497310800099"/>
    <s v="-1717"/>
    <s v="7"/>
    <d v="1899-12-30T12:43:01"/>
    <d v="1899-12-30T12:50:05"/>
    <n v="0"/>
    <n v="4.6833333333333336"/>
    <s v="-83.520658"/>
    <s v="45.060796"/>
    <n v="3.5486814115080301"/>
    <n v="2385.9899999999998"/>
    <n v="0"/>
    <n v="0"/>
    <n v="0"/>
    <n v="0"/>
    <n v="501"/>
    <s v="102_Week1_Wednesday"/>
    <n v="44.85"/>
    <n v="45.365299999999998"/>
    <n v="47.4846"/>
    <n v="48.06"/>
    <n v="50.94"/>
    <s v="102_Monday"/>
    <s v="102_Week1_Monday"/>
    <n v="1"/>
    <n v="0"/>
    <n v="46.19"/>
    <n v="48.06"/>
    <s v="Yes"/>
    <s v="NO"/>
    <s v="MTWRF"/>
    <s v="No"/>
    <s v="Yes"/>
    <s v="Y"/>
    <s v="N"/>
    <n v="0"/>
    <n v="11.2125"/>
    <n v="11.341324999999999"/>
    <n v="11.87115"/>
    <n v="12.015000000000001"/>
  </r>
  <r>
    <s v="2114"/>
    <s v="70676"/>
    <s v="0"/>
    <x v="1"/>
    <x v="2"/>
    <x v="0"/>
    <s v="270"/>
    <s v="102"/>
    <s v="W"/>
    <n v="500"/>
    <s v="Switzer Vet Clinic"/>
    <s v="3463 M-32 West, Alpena MI 49707 US, Alpena MI 49707 US"/>
    <n v="5.5784497310799601"/>
    <s v="-1864"/>
    <s v="7"/>
    <d v="1899-12-30T11:09:53"/>
    <d v="1899-12-30T11:16:57"/>
    <n v="0"/>
    <n v="4.6833333333333336"/>
    <s v="-83.520658"/>
    <s v="45.060796"/>
    <n v="3.5486814115080301"/>
    <n v="2385.9899999999998"/>
    <n v="0"/>
    <n v="0"/>
    <n v="0"/>
    <n v="0"/>
    <n v="501"/>
    <s v="102_Week2_Wednesday"/>
    <n v="44.85"/>
    <n v="45.365299999999998"/>
    <n v="47.4846"/>
    <n v="48.06"/>
    <n v="50.94"/>
    <s v="102_Monday"/>
    <s v="102_Week2_Monday"/>
    <n v="1"/>
    <n v="0"/>
    <n v="46.19"/>
    <n v="48.06"/>
    <s v="Yes"/>
    <s v="NO"/>
    <s v="MTWRF"/>
    <s v="No"/>
    <s v="Yes"/>
    <s v="Y"/>
    <s v="N"/>
    <n v="0"/>
    <n v="11.2125"/>
    <n v="11.341324999999999"/>
    <n v="11.87115"/>
    <n v="12.015000000000001"/>
  </r>
  <r>
    <s v="2918"/>
    <s v="73107"/>
    <s v="0"/>
    <x v="0"/>
    <x v="2"/>
    <x v="0"/>
    <s v="360"/>
    <s v="102"/>
    <s v="W"/>
    <n v="210"/>
    <s v="ALPENA CRTC VECHILE MAINTENANC"/>
    <s v="5884 A ST BLDG 7, ALPENA MI 49707 US BLDG 7, ALPENA MI 49707 US"/>
    <n v="0"/>
    <s v="-1713"/>
    <s v="7"/>
    <d v="1899-12-30T12:09:15"/>
    <d v="1899-12-30T12:11:51"/>
    <n v="0"/>
    <n v="4.9958333333333336"/>
    <s v="-83.570388"/>
    <s v="45.077396"/>
    <m/>
    <n v="1878"/>
    <n v="2"/>
    <n v="3.8461538461538498E-2"/>
    <n v="2"/>
    <n v="21"/>
    <n v="211"/>
    <s v="102_Week1_Wednesday"/>
    <n v="33.75"/>
    <n v="36.057600000000001"/>
    <n v="39.057600000000001"/>
    <n v="39.75"/>
    <n v="39.75"/>
    <s v="102_Monday"/>
    <s v="102_Week1_Monday"/>
    <n v="1"/>
    <n v="22"/>
    <n v="37.5"/>
    <n v="39.75"/>
    <s v="Yes"/>
    <s v="NO"/>
    <s v="MTWRF"/>
    <s v="No"/>
    <s v="Yes"/>
    <s v="Y"/>
    <s v="N"/>
    <n v="22"/>
    <n v="8.4375"/>
    <n v="9.0144000000000002"/>
    <n v="9.7644000000000002"/>
    <n v="9.9375"/>
  </r>
  <r>
    <s v="2918"/>
    <s v="73107"/>
    <s v="0"/>
    <x v="1"/>
    <x v="2"/>
    <x v="0"/>
    <s v="230"/>
    <s v="102"/>
    <s v="W"/>
    <n v="210"/>
    <s v="ALPENA CRTC VECHILE MAINTENANC"/>
    <s v="5884 A ST BLDG 7, ALPENA MI 49707 US BLDG 7, ALPENA MI 49707 US"/>
    <n v="0"/>
    <s v="-1860"/>
    <s v="7"/>
    <d v="1899-12-30T10:36:07"/>
    <d v="1899-12-30T10:38:43"/>
    <n v="0"/>
    <n v="4.9958333333333336"/>
    <s v="-83.570388"/>
    <s v="45.077396"/>
    <m/>
    <n v="1878"/>
    <n v="2"/>
    <n v="3.8461538461538498E-2"/>
    <n v="2"/>
    <n v="21"/>
    <n v="211"/>
    <s v="102_Week2_Wednesday"/>
    <n v="33.75"/>
    <n v="36.057600000000001"/>
    <n v="39.057600000000001"/>
    <n v="39.75"/>
    <n v="39.75"/>
    <s v="102_Monday"/>
    <s v="102_Week2_Monday"/>
    <n v="1"/>
    <n v="22"/>
    <n v="37.5"/>
    <n v="39.75"/>
    <s v="Yes"/>
    <s v="NO"/>
    <s v="MTWRF"/>
    <s v="No"/>
    <s v="Yes"/>
    <s v="Y"/>
    <s v="N"/>
    <n v="22"/>
    <n v="8.4375"/>
    <n v="9.0144000000000002"/>
    <n v="9.7644000000000002"/>
    <n v="9.9375"/>
  </r>
  <r>
    <s v="9052"/>
    <s v="73277"/>
    <s v="0"/>
    <x v="0"/>
    <x v="2"/>
    <x v="0"/>
    <s v="350"/>
    <s v="102"/>
    <s v="W"/>
    <n v="211"/>
    <s v="ALPENA CRTC-CUSTODIAL SERVICES"/>
    <s v="5884 A ST, ALPENA MI 49707 US, ALPENA MI 49707 US"/>
    <n v="0"/>
    <s v="-1712"/>
    <s v="7"/>
    <d v="1899-12-30T12:08:32"/>
    <d v="1899-12-30T12:09:15"/>
    <n v="0"/>
    <n v="0.34583333333333333"/>
    <s v="-83.570388"/>
    <s v="45.077396"/>
    <m/>
    <n v="4712.1499999999996"/>
    <n v="0"/>
    <n v="0"/>
    <n v="0"/>
    <n v="0"/>
    <n v="212"/>
    <s v="102_Week1_Wednesday"/>
    <n v="74.615300000000005"/>
    <n v="132.81530000000001"/>
    <n v="150.60550000000001"/>
    <n v="53.56"/>
    <n v="100.93"/>
    <s v="102_Monday"/>
    <s v="102_Week1_Monday"/>
    <n v="1"/>
    <n v="0"/>
    <n v="106.7"/>
    <n v="11.5875"/>
    <s v="Yes"/>
    <s v="NO"/>
    <s v="MTWRF"/>
    <s v="No"/>
    <s v="Yes"/>
    <s v="Y"/>
    <s v="N"/>
    <n v="0"/>
    <n v="18.653825000000001"/>
    <n v="33.203825000000002"/>
    <n v="37.651375000000002"/>
    <n v="13.39"/>
  </r>
  <r>
    <s v="9052"/>
    <s v="73277"/>
    <s v="0"/>
    <x v="1"/>
    <x v="2"/>
    <x v="0"/>
    <s v="220"/>
    <s v="102"/>
    <s v="W"/>
    <n v="211"/>
    <s v="ALPENA CRTC-CUSTODIAL SERVICES"/>
    <s v="5884 A ST, ALPENA MI 49707 US, ALPENA MI 49707 US"/>
    <n v="0"/>
    <s v="-1859"/>
    <s v="7"/>
    <d v="1899-12-30T10:35:24"/>
    <d v="1899-12-30T10:36:07"/>
    <n v="0"/>
    <n v="0.34583333333333333"/>
    <s v="-83.570388"/>
    <s v="45.077396"/>
    <m/>
    <n v="4712.1499999999996"/>
    <n v="0"/>
    <n v="0"/>
    <n v="0"/>
    <n v="0"/>
    <n v="212"/>
    <s v="102_Week2_Wednesday"/>
    <n v="74.615300000000005"/>
    <n v="132.81530000000001"/>
    <n v="150.60550000000001"/>
    <n v="53.56"/>
    <n v="100.93"/>
    <s v="102_Monday"/>
    <s v="102_Week2_Monday"/>
    <n v="1"/>
    <n v="0"/>
    <n v="106.7"/>
    <n v="11.5875"/>
    <s v="Yes"/>
    <s v="NO"/>
    <s v="MTWRF"/>
    <s v="No"/>
    <s v="Yes"/>
    <s v="Y"/>
    <s v="N"/>
    <n v="0"/>
    <n v="18.653825000000001"/>
    <n v="33.203825000000002"/>
    <n v="37.651375000000002"/>
    <n v="13.39"/>
  </r>
  <r>
    <s v="13544"/>
    <s v="73495"/>
    <s v="0"/>
    <x v="0"/>
    <x v="2"/>
    <x v="0"/>
    <s v="340"/>
    <s v="102"/>
    <s v="W"/>
    <n v="175"/>
    <s v="ALPENA CRTC OPERATIONS"/>
    <s v="5884 A STREET, ALPENA MI 49707 US, ALPENA MI 49707 US"/>
    <n v="2.81696851587134"/>
    <s v="-1711"/>
    <s v="7"/>
    <d v="1899-12-30T12:08:07"/>
    <d v="1899-12-30T12:08:32"/>
    <n v="0"/>
    <n v="0.25416666666666665"/>
    <s v="-83.570388"/>
    <s v="45.077396"/>
    <n v="0.58347010178737801"/>
    <n v="1016.91"/>
    <n v="0"/>
    <n v="0"/>
    <n v="8"/>
    <n v="23"/>
    <n v="176"/>
    <s v="102_Week1_Wednesday"/>
    <n v="19.350000000000001"/>
    <n v="19.350000000000001"/>
    <n v="19.807600000000001"/>
    <n v="20.54"/>
    <n v="20.09"/>
    <s v="102_Monday"/>
    <s v="102_Week1_Monday"/>
    <n v="1"/>
    <n v="24"/>
    <n v="19.350000000000001"/>
    <n v="20.54"/>
    <s v="Yes"/>
    <s v="NO"/>
    <s v="MTWRF"/>
    <s v="No"/>
    <s v="Yes"/>
    <s v="Y"/>
    <s v="N"/>
    <n v="24"/>
    <n v="4.8375000000000004"/>
    <n v="4.8375000000000004"/>
    <n v="4.9519000000000002"/>
    <n v="5.1349999999999998"/>
  </r>
  <r>
    <s v="13544"/>
    <s v="73495"/>
    <s v="0"/>
    <x v="1"/>
    <x v="2"/>
    <x v="0"/>
    <s v="210"/>
    <s v="102"/>
    <s v="W"/>
    <n v="175"/>
    <s v="ALPENA CRTC OPERATIONS"/>
    <s v="5884 A STREET, ALPENA MI 49707 US, ALPENA MI 49707 US"/>
    <n v="18.349711206196801"/>
    <s v="-1858"/>
    <s v="7"/>
    <d v="1899-12-30T10:34:59"/>
    <d v="1899-12-30T10:35:24"/>
    <n v="0"/>
    <n v="0.25416666666666665"/>
    <s v="-83.570388"/>
    <s v="45.077396"/>
    <n v="14.605596028187099"/>
    <n v="1016.91"/>
    <n v="0"/>
    <n v="0"/>
    <n v="8"/>
    <n v="23"/>
    <n v="176"/>
    <s v="102_Week2_Wednesday"/>
    <n v="19.350000000000001"/>
    <n v="19.350000000000001"/>
    <n v="19.807600000000001"/>
    <n v="20.54"/>
    <n v="20.09"/>
    <s v="102_Monday"/>
    <s v="102_Week2_Monday"/>
    <n v="1"/>
    <n v="24"/>
    <n v="19.350000000000001"/>
    <n v="20.54"/>
    <s v="Yes"/>
    <s v="NO"/>
    <s v="MTWRF"/>
    <s v="No"/>
    <s v="Yes"/>
    <s v="Y"/>
    <s v="N"/>
    <n v="24"/>
    <n v="4.8375000000000004"/>
    <n v="4.8375000000000004"/>
    <n v="4.9519000000000002"/>
    <n v="5.1349999999999998"/>
  </r>
  <r>
    <s v="2818"/>
    <s v="71425"/>
    <s v="0"/>
    <x v="0"/>
    <x v="2"/>
    <x v="0"/>
    <s v="390"/>
    <s v="102"/>
    <s v="W"/>
    <n v="180"/>
    <s v="ALPENA CRTC ROADS AND GROUNDS"/>
    <s v="5884 A STREET, ALPENA MI 49707 US, ALPENA MI 49707 US"/>
    <n v="0"/>
    <s v="-1716"/>
    <s v="7"/>
    <d v="1899-12-30T12:27:47"/>
    <d v="1899-12-30T12:37:27"/>
    <n v="0"/>
    <n v="9.4354006285390355"/>
    <s v="-83.570388"/>
    <s v="45.077396"/>
    <m/>
    <n v="939.45"/>
    <n v="0"/>
    <n v="0"/>
    <n v="2"/>
    <n v="10"/>
    <n v="181"/>
    <s v="102_Week1_Wednesday"/>
    <n v="16.809999999999999"/>
    <n v="16.809999999999999"/>
    <n v="19.391400000000001"/>
    <n v="16.9453"/>
    <n v="23.43"/>
    <s v="102_Monday"/>
    <s v="102_Week1_Monday"/>
    <n v="1"/>
    <n v="10"/>
    <n v="16.809999999999999"/>
    <n v="15.63"/>
    <s v="Yes"/>
    <s v="NO"/>
    <s v="MTWRF"/>
    <s v="No"/>
    <s v="Yes"/>
    <s v="Y"/>
    <s v="N"/>
    <n v="10"/>
    <n v="4.2024999999999997"/>
    <n v="4.2024999999999997"/>
    <n v="4.8478500000000002"/>
    <n v="4.2363249999999999"/>
  </r>
  <r>
    <s v="2818"/>
    <s v="71425"/>
    <s v="0"/>
    <x v="1"/>
    <x v="2"/>
    <x v="0"/>
    <s v="250"/>
    <s v="102"/>
    <s v="W"/>
    <n v="180"/>
    <s v="ALPENA CRTC ROADS AND GROUNDS"/>
    <s v="5884 A STREET, ALPENA MI 49707 US, ALPENA MI 49707 US"/>
    <n v="0"/>
    <s v="-1862"/>
    <s v="7"/>
    <d v="1899-12-30T10:44:58"/>
    <d v="1899-12-30T10:54:38"/>
    <n v="0"/>
    <n v="9.4354006285390355"/>
    <s v="-83.570388"/>
    <s v="45.077396"/>
    <m/>
    <n v="939.45"/>
    <n v="0"/>
    <n v="0"/>
    <n v="2"/>
    <n v="10"/>
    <n v="181"/>
    <s v="102_Week2_Wednesday"/>
    <n v="16.809999999999999"/>
    <n v="16.809999999999999"/>
    <n v="19.391400000000001"/>
    <n v="16.9453"/>
    <n v="23.43"/>
    <s v="102_Monday"/>
    <s v="102_Week2_Monday"/>
    <n v="1"/>
    <n v="10"/>
    <n v="16.809999999999999"/>
    <n v="15.63"/>
    <s v="Yes"/>
    <s v="NO"/>
    <s v="MTWRF"/>
    <s v="No"/>
    <s v="Yes"/>
    <s v="Y"/>
    <s v="N"/>
    <n v="10"/>
    <n v="4.2024999999999997"/>
    <n v="4.2024999999999997"/>
    <n v="4.8478500000000002"/>
    <n v="4.2363249999999999"/>
  </r>
  <r>
    <s v="2857"/>
    <s v="73020"/>
    <s v="0"/>
    <x v="0"/>
    <x v="2"/>
    <x v="0"/>
    <s v="380"/>
    <s v="102"/>
    <s v="W"/>
    <n v="215"/>
    <s v="ALPENA CRTC BASE SERVICES #122"/>
    <s v="5884 A-STREET, ALPENA MI 49707-8125 US, ALPENA MI 49707-8125 US"/>
    <n v="0"/>
    <s v="-1715"/>
    <s v="0"/>
    <d v="1899-12-30T12:18:06"/>
    <d v="1899-12-30T12:27:46"/>
    <n v="0"/>
    <n v="9.4354006285390355"/>
    <s v="-83.570388"/>
    <s v="45.077396"/>
    <m/>
    <n v="22279.31"/>
    <n v="0"/>
    <n v="0"/>
    <n v="0"/>
    <n v="0"/>
    <n v="216"/>
    <s v="102_Week1_Wednesday"/>
    <n v="1597.4749999999999"/>
    <n v="1705.63"/>
    <n v="2053.415"/>
    <n v="1171.1099999999999"/>
    <n v="678.85"/>
    <s v="102_Monday"/>
    <s v="102_Week1_Monday"/>
    <n v="1"/>
    <n v="0"/>
    <n v="753.47500000000002"/>
    <n v="0"/>
    <s v="Yes"/>
    <s v="NO"/>
    <s v="MTWRF"/>
    <s v="No"/>
    <s v="Yes"/>
    <s v="Y"/>
    <s v="N"/>
    <n v="0"/>
    <n v="399.36874999999998"/>
    <n v="426.40750000000003"/>
    <n v="513.35374999999999"/>
    <n v="292.77749999999997"/>
  </r>
  <r>
    <s v="2857"/>
    <s v="73020"/>
    <s v="0"/>
    <x v="1"/>
    <x v="2"/>
    <x v="0"/>
    <s v="260"/>
    <s v="102"/>
    <s v="W"/>
    <n v="215"/>
    <s v="ALPENA CRTC BASE SERVICES #122"/>
    <s v="5884 A-STREET, ALPENA MI 49707-8125 US, ALPENA MI 49707-8125 US"/>
    <n v="0"/>
    <s v="-1863"/>
    <s v="0"/>
    <d v="1899-12-30T10:54:38"/>
    <d v="1899-12-30T11:04:18"/>
    <n v="0"/>
    <n v="9.4354006285390355"/>
    <s v="-83.570388"/>
    <s v="45.077396"/>
    <m/>
    <n v="22279.31"/>
    <n v="0"/>
    <n v="0"/>
    <n v="0"/>
    <n v="0"/>
    <n v="216"/>
    <s v="102_Week2_Wednesday"/>
    <n v="1597.4749999999999"/>
    <n v="1705.63"/>
    <n v="2053.415"/>
    <n v="1171.1099999999999"/>
    <n v="678.85"/>
    <s v="102_Monday"/>
    <s v="102_Week2_Monday"/>
    <n v="1"/>
    <n v="0"/>
    <n v="753.47500000000002"/>
    <n v="0"/>
    <s v="Yes"/>
    <s v="NO"/>
    <s v="MTWRF"/>
    <s v="No"/>
    <s v="Yes"/>
    <s v="Y"/>
    <s v="N"/>
    <n v="0"/>
    <n v="399.36874999999998"/>
    <n v="426.40750000000003"/>
    <n v="513.35374999999999"/>
    <n v="292.77749999999997"/>
  </r>
  <r>
    <s v="11842"/>
    <s v="73445"/>
    <s v="0"/>
    <x v="0"/>
    <x v="2"/>
    <x v="0"/>
    <s v="370"/>
    <s v="102"/>
    <s v="W"/>
    <n v="212"/>
    <s v="ALPENA CRTC CIVIL ENGINEERING"/>
    <s v="5884 A STREET BUILDING 122, ALPENA MI 49707 US BUILDING 122, ALPENA MI 49707 US"/>
    <n v="0"/>
    <s v="-1714"/>
    <s v="7"/>
    <d v="1899-12-30T12:11:51"/>
    <d v="1899-12-30T12:18:06"/>
    <n v="0"/>
    <n v="1.6916666666666667"/>
    <s v="-83.570388"/>
    <s v="45.077396"/>
    <m/>
    <n v="4710.3"/>
    <n v="0"/>
    <n v="0"/>
    <n v="0"/>
    <n v="0"/>
    <n v="213"/>
    <s v="102_Week1_Wednesday"/>
    <n v="74.615300000000005"/>
    <n v="132.81530000000001"/>
    <n v="150.49440000000001"/>
    <n v="53.3"/>
    <n v="100.8"/>
    <s v="102_Monday"/>
    <s v="102_Week1_Monday"/>
    <n v="1"/>
    <n v="0"/>
    <n v="106.7"/>
    <n v="11.5312"/>
    <s v="Yes"/>
    <s v="NO"/>
    <s v="MTWRF"/>
    <s v="No"/>
    <s v="Yes"/>
    <s v="Y"/>
    <s v="N"/>
    <n v="0"/>
    <n v="18.653825000000001"/>
    <n v="33.203825000000002"/>
    <n v="37.623600000000003"/>
    <n v="13.324999999999999"/>
  </r>
  <r>
    <s v="11842"/>
    <s v="73445"/>
    <s v="0"/>
    <x v="1"/>
    <x v="2"/>
    <x v="0"/>
    <s v="240"/>
    <s v="102"/>
    <s v="W"/>
    <n v="212"/>
    <s v="ALPENA CRTC CIVIL ENGINEERING"/>
    <s v="5884 A STREET BUILDING 122, ALPENA MI 49707 US BUILDING 122, ALPENA MI 49707 US"/>
    <n v="0"/>
    <s v="-1861"/>
    <s v="7"/>
    <d v="1899-12-30T10:38:43"/>
    <d v="1899-12-30T10:44:58"/>
    <n v="0"/>
    <n v="1.6916666666666667"/>
    <s v="-83.570388"/>
    <s v="45.077396"/>
    <m/>
    <n v="4710.3"/>
    <n v="0"/>
    <n v="0"/>
    <n v="0"/>
    <n v="0"/>
    <n v="213"/>
    <s v="102_Week2_Wednesday"/>
    <n v="74.615300000000005"/>
    <n v="132.81530000000001"/>
    <n v="150.49440000000001"/>
    <n v="53.3"/>
    <n v="100.8"/>
    <s v="102_Monday"/>
    <s v="102_Week2_Monday"/>
    <n v="1"/>
    <n v="0"/>
    <n v="106.7"/>
    <n v="11.5312"/>
    <s v="Yes"/>
    <s v="NO"/>
    <s v="MTWRF"/>
    <s v="No"/>
    <s v="Yes"/>
    <s v="Y"/>
    <s v="N"/>
    <n v="0"/>
    <n v="18.653825000000001"/>
    <n v="33.203825000000002"/>
    <n v="37.623600000000003"/>
    <n v="13.324999999999999"/>
  </r>
  <r>
    <s v="15577"/>
    <s v="73549"/>
    <s v="0"/>
    <x v="0"/>
    <x v="2"/>
    <x v="0"/>
    <s v="20"/>
    <s v="102"/>
    <s v="T"/>
    <n v="590"/>
    <s v="BOLTON BAR"/>
    <s v="9101 S. BOLTON RD, POSEN MI 49776 US, POSEN MI 49776 US"/>
    <n v="17.110431382966802"/>
    <s v="-1679"/>
    <s v="7"/>
    <d v="1899-12-30T06:35:45"/>
    <d v="1899-12-30T06:48:15"/>
    <n v="0"/>
    <n v="10.691666666666666"/>
    <s v="-83.589863"/>
    <s v="45.179118"/>
    <n v="12.9907310337389"/>
    <n v="1234.69"/>
    <n v="0"/>
    <n v="0"/>
    <n v="0"/>
    <n v="0"/>
    <n v="591"/>
    <s v="102_Week1_Tuesday"/>
    <n v="0"/>
    <n v="0"/>
    <n v="73.537499999999994"/>
    <n v="85.523799999999994"/>
    <n v="78.78"/>
    <s v="102_Monday"/>
    <s v="102_Week1_Monday"/>
    <n v="1"/>
    <n v="0"/>
    <n v="27.723700000000001"/>
    <n v="84.527500000000003"/>
    <s v="Yes"/>
    <s v="NO"/>
    <s v="MTWRF"/>
    <s v="No"/>
    <s v="Yes"/>
    <s v="Y"/>
    <s v="N"/>
    <n v="0"/>
    <n v="0"/>
    <n v="0"/>
    <n v="18.384374999999999"/>
    <n v="21.380949999999999"/>
  </r>
  <r>
    <s v="15577"/>
    <s v="73549"/>
    <s v="0"/>
    <x v="1"/>
    <x v="2"/>
    <x v="0"/>
    <s v="200"/>
    <s v="102"/>
    <s v="T"/>
    <n v="590"/>
    <s v="BOLTON BAR"/>
    <s v="9101 S. BOLTON RD, POSEN MI 49776 US, POSEN MI 49776 US"/>
    <n v="13.145856453341199"/>
    <s v="-1857"/>
    <s v="7"/>
    <d v="1899-12-30T10:04:08"/>
    <d v="1899-12-30T10:16:38"/>
    <n v="0"/>
    <n v="10.691666666666666"/>
    <s v="-83.589863"/>
    <s v="45.179118"/>
    <n v="11.304188903270401"/>
    <n v="1234.69"/>
    <n v="0"/>
    <n v="0"/>
    <n v="0"/>
    <n v="0"/>
    <n v="591"/>
    <s v="102_Week2_Tuesday"/>
    <n v="0"/>
    <n v="0"/>
    <n v="73.537499999999994"/>
    <n v="85.523799999999994"/>
    <n v="78.78"/>
    <s v="102_Monday"/>
    <s v="102_Week2_Monday"/>
    <n v="1"/>
    <n v="0"/>
    <n v="27.723700000000001"/>
    <n v="84.527500000000003"/>
    <s v="Yes"/>
    <s v="NO"/>
    <s v="MTWRF"/>
    <s v="No"/>
    <s v="Yes"/>
    <s v="Y"/>
    <s v="N"/>
    <n v="0"/>
    <n v="0"/>
    <n v="0"/>
    <n v="18.384374999999999"/>
    <n v="21.380949999999999"/>
  </r>
  <r>
    <s v="1985"/>
    <s v="70537"/>
    <s v="0"/>
    <x v="0"/>
    <x v="2"/>
    <x v="0"/>
    <s v="10"/>
    <s v="102"/>
    <s v="T"/>
    <n v="4"/>
    <s v="Shalla's"/>
    <s v="326 Long Lake Ave, Alpena MI 49707 US, Alpena MI 49707 US"/>
    <n v="2.3209535195775599"/>
    <s v="-1678"/>
    <s v="7"/>
    <d v="1899-12-30T06:02:19"/>
    <d v="1899-12-30T06:18:39"/>
    <n v="0"/>
    <n v="9.8541666666666661"/>
    <s v="-83.431821"/>
    <s v="45.072337"/>
    <n v="0.98096807007021003"/>
    <n v="4776.6400000000003"/>
    <n v="0"/>
    <n v="0"/>
    <n v="0"/>
    <n v="0"/>
    <n v="5"/>
    <s v="102_Week1_Tuesday"/>
    <n v="101.2976"/>
    <n v="92.591499999999996"/>
    <n v="82.840699999999998"/>
    <n v="95.352999999999994"/>
    <n v="84.8"/>
    <s v="102_Monday"/>
    <s v="102_Week1_Monday"/>
    <n v="1"/>
    <n v="0"/>
    <n v="84.87"/>
    <n v="90.86"/>
    <s v="Yes"/>
    <s v="NO"/>
    <s v="MTWRF"/>
    <s v="No"/>
    <s v="Yes"/>
    <s v="Y"/>
    <s v="N"/>
    <n v="0"/>
    <n v="25.324400000000001"/>
    <n v="23.147874999999999"/>
    <n v="20.710175"/>
    <n v="23.838249999999999"/>
  </r>
  <r>
    <s v="1985"/>
    <s v="70537"/>
    <s v="0"/>
    <x v="1"/>
    <x v="2"/>
    <x v="0"/>
    <s v="360"/>
    <s v="102"/>
    <s v="T"/>
    <n v="4"/>
    <s v="Shalla's"/>
    <s v="326 Long Lake Ave, Alpena MI 49707 US, Alpena MI 49707 US"/>
    <n v="1.3431758870313499"/>
    <s v="-1873"/>
    <s v="7"/>
    <d v="1899-12-30T12:43:20"/>
    <d v="1899-12-30T12:59:40"/>
    <n v="0"/>
    <n v="9.8541666666666661"/>
    <s v="-83.431821"/>
    <s v="45.072337"/>
    <n v="0.39817901918559001"/>
    <n v="4776.6400000000003"/>
    <n v="0"/>
    <n v="0"/>
    <n v="0"/>
    <n v="0"/>
    <n v="5"/>
    <s v="102_Week2_Tuesday"/>
    <n v="101.2976"/>
    <n v="92.591499999999996"/>
    <n v="82.840699999999998"/>
    <n v="95.352999999999994"/>
    <n v="84.8"/>
    <s v="102_Monday"/>
    <s v="102_Week2_Monday"/>
    <n v="1"/>
    <n v="0"/>
    <n v="84.87"/>
    <n v="90.86"/>
    <s v="Yes"/>
    <s v="NO"/>
    <s v="MTWRF"/>
    <s v="No"/>
    <s v="Yes"/>
    <s v="Y"/>
    <s v="N"/>
    <n v="0"/>
    <n v="25.324400000000001"/>
    <n v="23.147874999999999"/>
    <n v="20.710175"/>
    <n v="23.838249999999999"/>
  </r>
  <r>
    <s v="9732"/>
    <s v="99031"/>
    <s v="104"/>
    <x v="0"/>
    <x v="2"/>
    <x v="0"/>
    <s v="50"/>
    <s v="102"/>
    <s v="T"/>
    <n v="530"/>
    <s v="BLARNEY CASTLE"/>
    <s v="10698 MICHIGAN AVE POSEN EZ MART #772, POSEN MI 49 POSEN EZ MART #772, POSEN MI 49776 US"/>
    <n v="0.77861057020028601"/>
    <s v="-1682"/>
    <s v="7"/>
    <d v="1899-12-30T07:17:09"/>
    <d v="1899-12-30T07:23:45"/>
    <n v="0"/>
    <n v="10.533333333333333"/>
    <s v="-83.69931"/>
    <s v="45.266653"/>
    <n v="0.40868217335273899"/>
    <n v="3750.05"/>
    <n v="0"/>
    <n v="0"/>
    <n v="0"/>
    <n v="0"/>
    <n v="531"/>
    <s v="102_Week1_Tuesday"/>
    <n v="73.9953"/>
    <n v="64.362799999999993"/>
    <n v="63.455300000000001"/>
    <n v="61.185299999999998"/>
    <n v="69.16"/>
    <s v="102_Monday"/>
    <s v="102_Week1_Monday"/>
    <n v="1"/>
    <n v="0"/>
    <n v="64.046199999999999"/>
    <n v="54.8887"/>
    <s v="Yes"/>
    <s v="NO"/>
    <s v="MTWRF"/>
    <s v="No"/>
    <s v="Yes"/>
    <s v="Y"/>
    <s v="N"/>
    <n v="0"/>
    <n v="18.498825"/>
    <n v="16.090699999999998"/>
    <n v="15.863825"/>
    <n v="15.296325"/>
  </r>
  <r>
    <s v="9732"/>
    <s v="99031"/>
    <s v="104"/>
    <x v="1"/>
    <x v="2"/>
    <x v="0"/>
    <s v="170"/>
    <s v="102"/>
    <s v="T"/>
    <n v="530"/>
    <s v="BLARNEY CASTLE"/>
    <s v="10698 MICHIGAN AVE POSEN EZ MART #772, POSEN MI 49 POSEN EZ MART #772, POSEN MI 49776 US"/>
    <n v="3.8646633169023499"/>
    <s v="-1854"/>
    <s v="7"/>
    <d v="1899-12-30T09:32:46"/>
    <d v="1899-12-30T09:39:22"/>
    <n v="0"/>
    <n v="10.533333333333333"/>
    <s v="-83.69931"/>
    <s v="45.266653"/>
    <n v="3.2582471515249298"/>
    <n v="3750.05"/>
    <n v="0"/>
    <n v="0"/>
    <n v="0"/>
    <n v="0"/>
    <n v="531"/>
    <s v="102_Week2_Tuesday"/>
    <n v="73.9953"/>
    <n v="64.362799999999993"/>
    <n v="63.455300000000001"/>
    <n v="61.185299999999998"/>
    <n v="69.16"/>
    <s v="102_Monday"/>
    <s v="102_Week2_Monday"/>
    <n v="1"/>
    <n v="0"/>
    <n v="64.046199999999999"/>
    <n v="54.8887"/>
    <s v="Yes"/>
    <s v="NO"/>
    <s v="MTWRF"/>
    <s v="No"/>
    <s v="Yes"/>
    <s v="Y"/>
    <s v="N"/>
    <n v="0"/>
    <n v="18.498825"/>
    <n v="16.090699999999998"/>
    <n v="15.863825"/>
    <n v="15.296325"/>
  </r>
  <r>
    <s v="2657"/>
    <s v="71255"/>
    <s v="0"/>
    <x v="0"/>
    <x v="2"/>
    <x v="0"/>
    <s v="40"/>
    <s v="102"/>
    <s v="T"/>
    <n v="559"/>
    <s v="E &amp; T Party Store"/>
    <s v="7090 State St., Posen MI 49776 US, Posen MI 49776 US"/>
    <n v="0.33350764792763199"/>
    <s v="-1681"/>
    <s v="5"/>
    <d v="1899-12-30T07:06:03"/>
    <d v="1899-12-30T07:16:22"/>
    <n v="0"/>
    <n v="9.3166666666666664"/>
    <s v="-83.700910030562"/>
    <s v="45.2622146926681"/>
    <n v="0.14857095186553601"/>
    <n v="1106.9000000000001"/>
    <n v="0"/>
    <n v="0"/>
    <n v="0"/>
    <n v="0"/>
    <n v="560"/>
    <s v="102_Week1_Tuesday"/>
    <n v="41.427100000000003"/>
    <n v="42.305"/>
    <n v="44.174199999999999"/>
    <n v="43.99"/>
    <n v="23.32"/>
    <s v="102_Monday"/>
    <s v="102_Week1_Monday"/>
    <n v="1"/>
    <n v="0"/>
    <n v="21.1525"/>
    <n v="21.995000000000001"/>
    <s v="Yes"/>
    <s v="NO"/>
    <s v="MTWRF"/>
    <s v="No"/>
    <s v="Yes"/>
    <s v="Y"/>
    <s v="N"/>
    <n v="0"/>
    <n v="10.356775000000001"/>
    <n v="10.57625"/>
    <n v="11.04355"/>
    <n v="10.9975"/>
  </r>
  <r>
    <s v="14511"/>
    <s v="73523"/>
    <s v="1"/>
    <x v="0"/>
    <x v="2"/>
    <x v="0"/>
    <s v="30"/>
    <s v="102"/>
    <s v="T"/>
    <n v="570"/>
    <s v="POSEN POST OFFICE"/>
    <s v="10933 MICHIGAN AVE., POSEN MI 49776 US, POSEN MI 49776 US"/>
    <n v="12.556198346491"/>
    <s v="-1680"/>
    <s v="5"/>
    <d v="1899-12-30T07:00:48"/>
    <d v="1899-12-30T07:05:43"/>
    <n v="0"/>
    <n v="7.1583333333333332"/>
    <s v="-83.6988018154967"/>
    <s v="45.2608084922195"/>
    <n v="11.0879151760897"/>
    <n v="1098.6500000000001"/>
    <n v="0"/>
    <n v="0"/>
    <n v="0"/>
    <n v="0"/>
    <n v="571"/>
    <s v="102_Week1_Tuesday"/>
    <n v="41.21"/>
    <n v="41.626600000000003"/>
    <n v="43.831400000000002"/>
    <n v="44.38"/>
    <n v="22.19"/>
    <s v="102_Monday"/>
    <s v="102_Week1_Monday"/>
    <n v="1"/>
    <n v="0"/>
    <n v="21.23"/>
    <n v="22.19"/>
    <s v="Yes"/>
    <s v="NO"/>
    <s v="MTWRF"/>
    <s v="No"/>
    <s v="Yes"/>
    <s v="Y"/>
    <s v="N"/>
    <n v="0"/>
    <n v="10.3025"/>
    <n v="10.406650000000001"/>
    <n v="10.957850000000001"/>
    <n v="11.095000000000001"/>
  </r>
  <r>
    <s v="12408"/>
    <s v="73063"/>
    <s v="7"/>
    <x v="0"/>
    <x v="0"/>
    <x v="3"/>
    <s v="300"/>
    <s v="103"/>
    <s v="T"/>
    <n v="340"/>
    <s v="ALCONA HEALTH-LINCOLN SCHOOL"/>
    <s v="309 WEST LAKE ST, ALPENA MI 49707 US, ALPENA MI 49707 US"/>
    <n v="3.4456738891282201"/>
    <s v="-1189"/>
    <s v="7"/>
    <d v="1899-12-30T12:13:55"/>
    <d v="1899-12-30T12:14:05"/>
    <n v="0"/>
    <n v="0.90416666666666667"/>
    <s v="-83.429141"/>
    <s v="45.069381"/>
    <n v="0.92343172206594204"/>
    <n v="3268.07"/>
    <n v="0"/>
    <n v="0"/>
    <n v="0"/>
    <n v="0"/>
    <n v="341"/>
    <s v="103_Week1_Tuesday"/>
    <n v="62.22"/>
    <n v="62.22"/>
    <n v="63.957599999999999"/>
    <n v="64.728399999999993"/>
    <n v="64.73"/>
    <s v="105_Friday"/>
    <s v="105_Week1_Friday"/>
    <n v="1"/>
    <n v="0"/>
    <n v="62.22"/>
    <n v="64.728700000000003"/>
    <s v="Yes"/>
    <s v="NO"/>
    <s v="MTWRF"/>
    <s v="Yes"/>
    <s v="Yes"/>
    <s v="Y"/>
    <s v="N"/>
    <n v="0"/>
    <n v="15.555"/>
    <n v="15.555"/>
    <n v="15.9894"/>
    <n v="16.182099999999998"/>
  </r>
  <r>
    <s v="8183"/>
    <s v="73222"/>
    <s v="0"/>
    <x v="0"/>
    <x v="0"/>
    <x v="3"/>
    <s v="260"/>
    <s v="103"/>
    <s v="T"/>
    <n v="287"/>
    <s v="THE BLACK SHEEP"/>
    <s v="113 S 2ND AVE, ALPENA MI 49707 US, ALPENA MI 49707 US"/>
    <n v="0.39111343979499202"/>
    <s v="-1185"/>
    <s v="5"/>
    <d v="1899-12-30T12:02:43"/>
    <d v="1899-12-30T12:03:02"/>
    <n v="0"/>
    <n v="2.0499999999999998"/>
    <s v="-83.4340662"/>
    <s v="45.0624017"/>
    <n v="9.3076397219857096E-2"/>
    <n v="929.84"/>
    <n v="0"/>
    <n v="0"/>
    <n v="0"/>
    <n v="0"/>
    <n v="288"/>
    <s v="103_Week1_Tuesday"/>
    <n v="41.47"/>
    <n v="41.47"/>
    <n v="43.255699999999997"/>
    <n v="43.97"/>
    <n v="23.31"/>
    <s v="105_Friday"/>
    <s v="105_Week1_Friday"/>
    <n v="1"/>
    <n v="0"/>
    <n v="20.734999999999999"/>
    <n v="21.984999999999999"/>
    <s v="Yes"/>
    <s v="NO"/>
    <s v="MTWRF"/>
    <s v="Yes"/>
    <s v="Yes"/>
    <s v="Y"/>
    <s v="N"/>
    <n v="0"/>
    <n v="10.3675"/>
    <n v="10.3675"/>
    <n v="10.813924999999999"/>
    <n v="10.9925"/>
  </r>
  <r>
    <s v="2963"/>
    <s v="73159"/>
    <s v="0"/>
    <x v="0"/>
    <x v="0"/>
    <x v="3"/>
    <s v="250"/>
    <s v="103"/>
    <s v="T"/>
    <n v="300"/>
    <s v="MUDDY PAWS"/>
    <s v="217 W CHISHOLM, ALPENA MI 49707 US, ALPENA MI 49707 US"/>
    <n v="1.4798513838473499"/>
    <s v="-1184"/>
    <s v="5"/>
    <d v="1899-12-30T12:02:12"/>
    <d v="1899-12-30T12:02:20"/>
    <n v="0"/>
    <n v="0.11666666666666667"/>
    <s v="-83.434974"/>
    <s v="45.063837"/>
    <n v="0.31509630192347399"/>
    <n v="910"/>
    <n v="0"/>
    <n v="0"/>
    <n v="0"/>
    <n v="0"/>
    <n v="301"/>
    <s v="103_Week1_Tuesday"/>
    <n v="35"/>
    <n v="35"/>
    <n v="35"/>
    <n v="35"/>
    <n v="18.55"/>
    <s v="105_Friday"/>
    <s v="105_Week1_Friday"/>
    <n v="1"/>
    <n v="0"/>
    <n v="17.5"/>
    <n v="17.5"/>
    <s v="Yes"/>
    <s v="NO"/>
    <s v="MTWRF"/>
    <s v="Yes"/>
    <s v="Yes"/>
    <s v="Y"/>
    <s v="N"/>
    <n v="0"/>
    <n v="8.75"/>
    <n v="8.75"/>
    <n v="8.75"/>
    <n v="8.75"/>
  </r>
  <r>
    <s v="10082"/>
    <s v="73355"/>
    <s v="0"/>
    <x v="0"/>
    <x v="0"/>
    <x v="3"/>
    <s v="240"/>
    <s v="105"/>
    <s v="T"/>
    <n v="310"/>
    <s v="THE FRESH PALATE"/>
    <s v="109 N SECOND, ALPENA MI 49707 US, ALPENA MI 49707 US"/>
    <n v="0"/>
    <s v="-1183"/>
    <s v="7"/>
    <d v="1899-12-30T11:51:12"/>
    <d v="1899-12-30T12:00:44"/>
    <n v="0"/>
    <n v="7.7166666666666668"/>
    <s v="-83.433161"/>
    <s v="45.062726"/>
    <m/>
    <n v="8675.56"/>
    <n v="0"/>
    <n v="0"/>
    <n v="0"/>
    <n v="0"/>
    <n v="311"/>
    <s v="105_Week1_Tuesday"/>
    <n v="107.49"/>
    <n v="174.38069999999999"/>
    <n v="261.73349999999999"/>
    <n v="174.19380000000001"/>
    <n v="297.89"/>
    <s v="105_Friday"/>
    <s v="105_Week1_Friday"/>
    <n v="1"/>
    <n v="0"/>
    <n v="260.57619999999997"/>
    <n v="159.16"/>
    <s v="Yes"/>
    <s v="NO"/>
    <s v="MTWRF"/>
    <s v="No"/>
    <s v="Yes"/>
    <s v="Y"/>
    <s v="N"/>
    <n v="0"/>
    <n v="26.872499999999999"/>
    <n v="43.595174999999998"/>
    <n v="65.433374999999998"/>
    <n v="43.548450000000003"/>
  </r>
  <r>
    <s v="9838"/>
    <s v="73339"/>
    <s v="0"/>
    <x v="0"/>
    <x v="0"/>
    <x v="3"/>
    <s v="290"/>
    <s v="103"/>
    <s v="T"/>
    <n v="325"/>
    <s v="CAR QUEST"/>
    <s v="115 LOCKWOOD, ALPENA MI 49707 US, ALPENA MI 49707 US"/>
    <n v="0.89592975343202896"/>
    <s v="-1188"/>
    <s v="7"/>
    <d v="1899-12-30T12:07:03"/>
    <d v="1899-12-30T12:10:28"/>
    <n v="0"/>
    <n v="4.3875000000000002"/>
    <s v="-83.434746"/>
    <s v="45.062111"/>
    <n v="0.17183519701990099"/>
    <n v="2039.31"/>
    <n v="0"/>
    <n v="0"/>
    <n v="0"/>
    <n v="0"/>
    <n v="326"/>
    <s v="103_Week1_Tuesday"/>
    <n v="38.729999999999997"/>
    <n v="38.729999999999997"/>
    <n v="40.08"/>
    <n v="40.68"/>
    <n v="43.12"/>
    <s v="105_Friday"/>
    <s v="105_Week1_Friday"/>
    <n v="1"/>
    <n v="0"/>
    <n v="38.729999999999997"/>
    <n v="40.68"/>
    <s v="Yes"/>
    <s v="NO"/>
    <s v="MTWRF"/>
    <s v="Yes"/>
    <s v="Yes"/>
    <s v="Y"/>
    <s v="N"/>
    <n v="0"/>
    <n v="9.6824999999999992"/>
    <n v="9.6824999999999992"/>
    <n v="10.02"/>
    <n v="10.17"/>
  </r>
  <r>
    <s v="1995"/>
    <s v="70547"/>
    <s v="0"/>
    <x v="0"/>
    <x v="0"/>
    <x v="3"/>
    <s v="280"/>
    <s v="103"/>
    <s v="T"/>
    <n v="290"/>
    <s v="Hospice of Northeastern MI"/>
    <s v="112 W. CHISHOLM, Alpena MI 49707 US, Alpena MI 49707 US"/>
    <n v="5.2171549968534202E-2"/>
    <s v="-1187"/>
    <s v="1"/>
    <d v="1899-12-30T12:06:04"/>
    <d v="1899-12-30T12:06:09"/>
    <n v="0"/>
    <n v="8.3333333333333329E-2"/>
    <s v="-83.434154"/>
    <s v="45.062501"/>
    <n v="9.4538921356700709E-3"/>
    <n v="357.31"/>
    <n v="0"/>
    <n v="0"/>
    <n v="0"/>
    <n v="0"/>
    <n v="291"/>
    <s v="103_Week1_Tuesday"/>
    <n v="27.15"/>
    <n v="27.15"/>
    <n v="27.967500000000001"/>
    <n v="28.24"/>
    <n v="7.48"/>
    <s v="105_Friday"/>
    <s v="105_Week1_Friday"/>
    <n v="1"/>
    <n v="0"/>
    <n v="6.7874999999999996"/>
    <n v="7.06"/>
    <s v="Yes"/>
    <s v="NO"/>
    <s v="MTWRF"/>
    <s v="Yes"/>
    <s v="Yes"/>
    <s v="Y"/>
    <s v="N"/>
    <n v="0"/>
    <n v="6.7874999999999996"/>
    <n v="6.7874999999999996"/>
    <n v="6.9918750000000003"/>
    <n v="7.06"/>
  </r>
  <r>
    <s v="2165"/>
    <s v="99053"/>
    <s v="12"/>
    <x v="0"/>
    <x v="0"/>
    <x v="3"/>
    <s v="270"/>
    <s v="103"/>
    <s v="T"/>
    <n v="286"/>
    <s v="Employment Services Inc."/>
    <s v="110 W. Chisholm St. P.O. Box 832, Alpena MI 49707 P.O. Box 832, Alpena MI 49707 US"/>
    <n v="0"/>
    <s v="-1186"/>
    <s v="7"/>
    <d v="1899-12-30T12:03:02"/>
    <d v="1899-12-30T12:06:01"/>
    <n v="0"/>
    <n v="7.166666666666667"/>
    <s v="-83.433956"/>
    <s v="45.062487"/>
    <n v="1.89800893888276E-3"/>
    <n v="283.52"/>
    <n v="0"/>
    <n v="0"/>
    <n v="0"/>
    <n v="0"/>
    <n v="287"/>
    <s v="103_Week1_Tuesday"/>
    <n v="15.18"/>
    <n v="0"/>
    <n v="0"/>
    <n v="15.64"/>
    <s v="$ -"/>
    <s v="105_Friday"/>
    <s v="105_Week1_Friday"/>
    <n v="1"/>
    <n v="0"/>
    <n v="0"/>
    <n v="15.64"/>
    <s v="Yes"/>
    <s v="NO"/>
    <s v="MTWRF"/>
    <s v="Yes"/>
    <s v="Yes"/>
    <s v="Y"/>
    <s v="N"/>
    <n v="0"/>
    <n v="3.7949999999999999"/>
    <n v="0"/>
    <n v="0"/>
    <n v="3.91"/>
  </r>
  <r>
    <s v="11400"/>
    <s v="73413"/>
    <s v="0"/>
    <x v="0"/>
    <x v="2"/>
    <x v="0"/>
    <s v="60"/>
    <s v="102"/>
    <s v="T"/>
    <n v="565"/>
    <s v="HINCKA LOGGING LLC"/>
    <s v="6464 LAKE AUGUSTA HWY, POSEN MI 49776 US, POSEN MI 49776 US"/>
    <n v="3.66511973604453"/>
    <s v="-1683"/>
    <s v="7"/>
    <d v="1899-12-30T07:27:25"/>
    <d v="1899-12-30T07:38:40"/>
    <n v="0"/>
    <n v="9.5750000000000011"/>
    <s v="-83.7107533"/>
    <s v="45.3083383"/>
    <n v="3.2582471515249201"/>
    <n v="14773.63"/>
    <n v="105"/>
    <n v="2.0192307692307701"/>
    <n v="24"/>
    <n v="536"/>
    <n v="566"/>
    <s v="102_Week1_Tuesday"/>
    <n v="283.6207"/>
    <n v="277.98689999999999"/>
    <n v="287.58609999999999"/>
    <n v="297.53460000000001"/>
    <n v="295.27"/>
    <s v="102_Monday"/>
    <s v="102_Week1_Monday"/>
    <n v="1"/>
    <n v="518"/>
    <n v="268.84750000000003"/>
    <n v="294.52"/>
    <s v="Yes"/>
    <s v="NO"/>
    <s v="MTWRF"/>
    <s v="No"/>
    <s v="Yes"/>
    <s v="Y"/>
    <s v="N"/>
    <n v="518"/>
    <n v="70.905175"/>
    <n v="69.496724999999998"/>
    <n v="71.896524999999997"/>
    <n v="74.383650000000003"/>
  </r>
  <r>
    <s v="11400"/>
    <s v="73413"/>
    <s v="0"/>
    <x v="1"/>
    <x v="2"/>
    <x v="0"/>
    <s v="160"/>
    <s v="102"/>
    <s v="T"/>
    <n v="565"/>
    <s v="HINCKA LOGGING LLC"/>
    <s v="6464 LAKE AUGUSTA HWY, POSEN MI 49776 US, POSEN MI 49776 US"/>
    <n v="11.147940555639501"/>
    <s v="-1853"/>
    <s v="7"/>
    <d v="1899-12-30T09:17:38"/>
    <d v="1899-12-30T09:28:53"/>
    <n v="0"/>
    <n v="9.5750000000000011"/>
    <s v="-83.7107533"/>
    <s v="45.3083383"/>
    <n v="11.1217896583598"/>
    <n v="14773.63"/>
    <n v="105"/>
    <n v="2.0192307692307701"/>
    <n v="24"/>
    <n v="536"/>
    <n v="566"/>
    <s v="102_Week2_Tuesday"/>
    <n v="283.6207"/>
    <n v="277.98689999999999"/>
    <n v="287.58609999999999"/>
    <n v="297.53460000000001"/>
    <n v="295.27"/>
    <s v="102_Monday"/>
    <s v="102_Week2_Monday"/>
    <n v="1"/>
    <n v="518"/>
    <n v="268.84750000000003"/>
    <n v="294.52"/>
    <s v="Yes"/>
    <s v="NO"/>
    <s v="MTWRF"/>
    <s v="No"/>
    <s v="Yes"/>
    <s v="Y"/>
    <s v="N"/>
    <n v="518"/>
    <n v="70.905175"/>
    <n v="69.496724999999998"/>
    <n v="71.896524999999997"/>
    <n v="74.383650000000003"/>
  </r>
  <r>
    <s v="2550"/>
    <s v="71146"/>
    <s v="0"/>
    <x v="0"/>
    <x v="2"/>
    <x v="0"/>
    <s v="160"/>
    <s v="102"/>
    <s v="T"/>
    <n v="160"/>
    <s v="Mike Lynch Ford"/>
    <s v="135 N. Bradley Hwy, Roger City MI 49779 US, Roger City MI 49779 US"/>
    <n v="1.20897873651415E-2"/>
    <s v="-1693"/>
    <s v="7"/>
    <d v="1899-12-30T08:58:07"/>
    <d v="1899-12-30T08:58:42"/>
    <n v="0"/>
    <n v="3.9250000000000003"/>
    <s v="-83.82796"/>
    <s v="45.413191"/>
    <n v="5.3965545606226104E-3"/>
    <n v="2304.54"/>
    <n v="4"/>
    <n v="7.54716981132076E-2"/>
    <n v="4"/>
    <n v="48"/>
    <n v="161"/>
    <s v="102_Week1_Tuesday"/>
    <n v="45.983800000000002"/>
    <n v="44.317599999999999"/>
    <n v="39.960700000000003"/>
    <n v="36.924599999999998"/>
    <n v="40.21"/>
    <s v="102_Monday"/>
    <s v="102_Week1_Monday"/>
    <n v="1"/>
    <n v="49"/>
    <n v="43.547499999999999"/>
    <n v="37.085000000000001"/>
    <s v="Yes"/>
    <s v="NO"/>
    <s v="MTWRF"/>
    <s v="No"/>
    <s v="Yes"/>
    <s v="Y"/>
    <s v="N"/>
    <n v="49"/>
    <n v="11.495950000000001"/>
    <n v="11.0794"/>
    <n v="9.9901750000000007"/>
    <n v="9.2311499999999995"/>
  </r>
  <r>
    <s v="2550"/>
    <s v="71146"/>
    <s v="0"/>
    <x v="1"/>
    <x v="2"/>
    <x v="0"/>
    <s v="100"/>
    <s v="102"/>
    <s v="T"/>
    <n v="160"/>
    <s v="Mike Lynch Ford"/>
    <s v="135 N. Bradley Hwy, Roger City MI 49779 US, Roger City MI 49779 US"/>
    <n v="1.18086296878062E-2"/>
    <s v="-1847"/>
    <s v="7"/>
    <d v="1899-12-30T08:18:57"/>
    <d v="1899-12-30T08:19:32"/>
    <n v="0"/>
    <n v="3.9250000000000003"/>
    <s v="-83.82796"/>
    <s v="45.413191"/>
    <n v="5.3965545606090501E-3"/>
    <n v="2304.54"/>
    <n v="4"/>
    <n v="7.54716981132076E-2"/>
    <n v="4"/>
    <n v="48"/>
    <n v="161"/>
    <s v="102_Week2_Tuesday"/>
    <n v="45.983800000000002"/>
    <n v="44.317599999999999"/>
    <n v="39.960700000000003"/>
    <n v="36.924599999999998"/>
    <n v="40.21"/>
    <s v="102_Monday"/>
    <s v="102_Week2_Monday"/>
    <n v="1"/>
    <n v="49"/>
    <n v="43.547499999999999"/>
    <n v="37.085000000000001"/>
    <s v="Yes"/>
    <s v="NO"/>
    <s v="MTWRF"/>
    <s v="No"/>
    <s v="Yes"/>
    <s v="Y"/>
    <s v="N"/>
    <n v="49"/>
    <n v="11.495950000000001"/>
    <n v="11.0794"/>
    <n v="9.9901750000000007"/>
    <n v="9.2311499999999995"/>
  </r>
  <r>
    <s v="8565"/>
    <s v="99031"/>
    <s v="92"/>
    <x v="0"/>
    <x v="2"/>
    <x v="0"/>
    <s v="150"/>
    <s v="102"/>
    <s v="T"/>
    <n v="161"/>
    <s v="BLARNEY CASTLE #816"/>
    <s v="101 S. BRADLEY HWY, ROGERS CITY MI 49779 US, ROGERS CITY MI 49779 US"/>
    <n v="1.3425579805321199"/>
    <s v="-1692"/>
    <s v="7"/>
    <d v="1899-12-30T08:44:41"/>
    <d v="1899-12-30T08:58:07"/>
    <n v="0"/>
    <n v="13.183333333333334"/>
    <s v="-83.827228"/>
    <s v="45.412089"/>
    <n v="0.62261672995582196"/>
    <n v="4142.92"/>
    <n v="0"/>
    <n v="0"/>
    <n v="0"/>
    <n v="0"/>
    <n v="162"/>
    <s v="102_Week1_Tuesday"/>
    <n v="82.882300000000001"/>
    <n v="77.284599999999998"/>
    <n v="74.662300000000002"/>
    <n v="76.895300000000006"/>
    <n v="70.540000000000006"/>
    <s v="102_Monday"/>
    <s v="102_Week1_Monday"/>
    <n v="1"/>
    <n v="0"/>
    <n v="81.777500000000003"/>
    <n v="74.224999999999994"/>
    <s v="Yes"/>
    <s v="NO"/>
    <s v="MTWRF"/>
    <s v="No"/>
    <s v="Yes"/>
    <s v="Y"/>
    <s v="N"/>
    <n v="0"/>
    <n v="20.720575"/>
    <n v="19.321149999999999"/>
    <n v="18.665575"/>
    <n v="19.223825000000001"/>
  </r>
  <r>
    <s v="8565"/>
    <s v="99031"/>
    <s v="92"/>
    <x v="1"/>
    <x v="2"/>
    <x v="0"/>
    <s v="90"/>
    <s v="102"/>
    <s v="T"/>
    <n v="161"/>
    <s v="BLARNEY CASTLE #816"/>
    <s v="101 S. BRADLEY HWY, ROGERS CITY MI 49779 US, ROGERS CITY MI 49779 US"/>
    <n v="1.3136678593630899"/>
    <s v="-1846"/>
    <s v="7"/>
    <d v="1899-12-30T08:05:30"/>
    <d v="1899-12-30T08:18:56"/>
    <n v="0"/>
    <n v="13.183333333333334"/>
    <s v="-83.827228"/>
    <s v="45.412089"/>
    <n v="0.62261672995584005"/>
    <n v="4142.92"/>
    <n v="0"/>
    <n v="0"/>
    <n v="0"/>
    <n v="0"/>
    <n v="162"/>
    <s v="102_Week2_Tuesday"/>
    <n v="82.882300000000001"/>
    <n v="77.284599999999998"/>
    <n v="74.662300000000002"/>
    <n v="76.895300000000006"/>
    <n v="70.540000000000006"/>
    <s v="102_Monday"/>
    <s v="102_Week2_Monday"/>
    <n v="1"/>
    <n v="0"/>
    <n v="81.777500000000003"/>
    <n v="74.224999999999994"/>
    <s v="Yes"/>
    <s v="NO"/>
    <s v="MTWRF"/>
    <s v="No"/>
    <s v="Yes"/>
    <s v="Y"/>
    <s v="N"/>
    <n v="0"/>
    <n v="20.720575"/>
    <n v="19.321149999999999"/>
    <n v="18.665575"/>
    <n v="19.223825000000001"/>
  </r>
  <r>
    <s v="2563"/>
    <s v="71159"/>
    <s v="0"/>
    <x v="0"/>
    <x v="2"/>
    <x v="0"/>
    <s v="140"/>
    <s v="102"/>
    <s v="T"/>
    <n v="190"/>
    <s v="BISHOP CHEVROLET BUICK, INC."/>
    <s v="420 US 23, Rogers City MI 49779 US, Rogers City MI 49779 US"/>
    <n v="2.7335114921236499"/>
    <s v="-1691"/>
    <s v="7"/>
    <d v="1899-12-30T08:38:38"/>
    <d v="1899-12-30T08:43:20"/>
    <n v="0"/>
    <n v="9.15"/>
    <s v="-83.831184"/>
    <s v="45.420333"/>
    <n v="0.77043322231852496"/>
    <n v="9389.93"/>
    <n v="28"/>
    <n v="0.53846153846153799"/>
    <n v="5"/>
    <n v="100"/>
    <n v="191"/>
    <s v="102_Week1_Tuesday"/>
    <n v="186.60149999999999"/>
    <n v="190.98"/>
    <n v="161.32300000000001"/>
    <n v="155.7961"/>
    <n v="167.32"/>
    <s v="102_Monday"/>
    <s v="102_Week1_Monday"/>
    <n v="1"/>
    <n v="98"/>
    <n v="168.27119999999999"/>
    <n v="149.70750000000001"/>
    <s v="Yes"/>
    <s v="NO"/>
    <s v="MTWRF"/>
    <s v="No"/>
    <s v="Yes"/>
    <s v="Y"/>
    <s v="N"/>
    <n v="98"/>
    <n v="46.650374999999997"/>
    <n v="47.744999999999997"/>
    <n v="40.330750000000002"/>
    <n v="38.949024999999999"/>
  </r>
  <r>
    <s v="2563"/>
    <s v="71159"/>
    <s v="0"/>
    <x v="1"/>
    <x v="2"/>
    <x v="0"/>
    <s v="80"/>
    <s v="102"/>
    <s v="T"/>
    <n v="190"/>
    <s v="BISHOP CHEVROLET BUICK, INC."/>
    <s v="420 US 23, Rogers City MI 49779 US, Rogers City MI 49779 US"/>
    <n v="2.6597359944729999"/>
    <s v="-1845"/>
    <s v="7"/>
    <d v="1899-12-30T07:59:29"/>
    <d v="1899-12-30T08:04:11"/>
    <n v="0"/>
    <n v="9.15"/>
    <s v="-83.831184"/>
    <s v="45.420333"/>
    <n v="0.77043322231852496"/>
    <n v="9389.93"/>
    <n v="28"/>
    <n v="0.53846153846153799"/>
    <n v="5"/>
    <n v="100"/>
    <n v="191"/>
    <s v="102_Week2_Tuesday"/>
    <n v="186.60149999999999"/>
    <n v="190.98"/>
    <n v="161.32300000000001"/>
    <n v="155.7961"/>
    <n v="167.32"/>
    <s v="102_Monday"/>
    <s v="102_Week2_Monday"/>
    <n v="1"/>
    <n v="98"/>
    <n v="168.27119999999999"/>
    <n v="149.70750000000001"/>
    <s v="Yes"/>
    <s v="NO"/>
    <s v="MTWRF"/>
    <s v="No"/>
    <s v="Yes"/>
    <s v="Y"/>
    <s v="N"/>
    <n v="98"/>
    <n v="46.650374999999997"/>
    <n v="47.744999999999997"/>
    <n v="40.330750000000002"/>
    <n v="38.949024999999999"/>
  </r>
  <r>
    <s v="13139"/>
    <s v="99161"/>
    <s v="112"/>
    <x v="0"/>
    <x v="2"/>
    <x v="0"/>
    <s v="190"/>
    <s v="102"/>
    <s v="T"/>
    <n v="1"/>
    <s v="FAMILY FARE #1502 FIRST AID"/>
    <s v="100 S. BRADLEY HWY., ROGERS CITY MI 49779 US, ROGERS CITY MI 49779 US"/>
    <n v="0.46887577439480299"/>
    <s v="-1696"/>
    <s v="7"/>
    <d v="1899-12-30T09:04:19"/>
    <d v="1899-12-30T09:04:29"/>
    <n v="0"/>
    <n v="0.15416666666666667"/>
    <s v="-83.825057"/>
    <s v="45.41273"/>
    <n v="0.19590891958768"/>
    <n v="35.94"/>
    <n v="0"/>
    <n v="0"/>
    <n v="0"/>
    <n v="0"/>
    <n v="2"/>
    <s v="102_Week1_Tuesday"/>
    <n v="11.98"/>
    <n v="11.98"/>
    <n v="0"/>
    <n v="0"/>
    <s v="$ -"/>
    <s v="102_Monday"/>
    <s v="102_Week1_Monday"/>
    <n v="1"/>
    <n v="0"/>
    <n v="0"/>
    <n v="0"/>
    <s v="Yes"/>
    <s v="NO"/>
    <s v="MTWRF"/>
    <s v="No"/>
    <s v="Yes"/>
    <s v="Y"/>
    <s v="N"/>
    <n v="0"/>
    <n v="2.9950000000000001"/>
    <n v="2.9950000000000001"/>
    <n v="0"/>
    <n v="0"/>
  </r>
  <r>
    <s v="13139"/>
    <s v="99161"/>
    <s v="112"/>
    <x v="1"/>
    <x v="2"/>
    <x v="0"/>
    <s v="120"/>
    <s v="102"/>
    <s v="T"/>
    <n v="1"/>
    <s v="FAMILY FARE #1502 FIRST AID"/>
    <s v="100 S. BRADLEY HWY., ROGERS CITY MI 49779 US, ROGERS CITY MI 49779 US"/>
    <n v="0.46176247988987001"/>
    <s v="-1849"/>
    <s v="7"/>
    <d v="1899-12-30T08:22:34"/>
    <d v="1899-12-30T08:22:44"/>
    <n v="0"/>
    <n v="0.15416666666666667"/>
    <s v="-83.825057"/>
    <s v="45.41273"/>
    <n v="0.19590891958768"/>
    <n v="35.94"/>
    <n v="0"/>
    <n v="0"/>
    <n v="0"/>
    <n v="0"/>
    <n v="2"/>
    <s v="102_Week2_Tuesday"/>
    <n v="11.98"/>
    <n v="11.98"/>
    <n v="0"/>
    <n v="0"/>
    <s v="$ -"/>
    <s v="102_Monday"/>
    <s v="102_Week2_Monday"/>
    <n v="1"/>
    <n v="0"/>
    <n v="0"/>
    <n v="0"/>
    <s v="Yes"/>
    <s v="NO"/>
    <s v="MTWRF"/>
    <s v="No"/>
    <s v="Yes"/>
    <s v="Y"/>
    <s v="N"/>
    <n v="0"/>
    <n v="2.9950000000000001"/>
    <n v="2.9950000000000001"/>
    <n v="0"/>
    <n v="0"/>
  </r>
  <r>
    <s v="2567"/>
    <s v="71163"/>
    <s v="0"/>
    <x v="0"/>
    <x v="2"/>
    <x v="0"/>
    <s v="180"/>
    <s v="102"/>
    <s v="T"/>
    <n v="152"/>
    <s v="NAUTICAL CITY QUICK LUBE"/>
    <s v="100 N. Bradley Hwy., Rogers City MI 49779 US, Rogers City MI 49779 US"/>
    <n v="0.85104602804392504"/>
    <s v="-1695"/>
    <s v="7"/>
    <d v="1899-12-30T09:01:31"/>
    <d v="1899-12-30T09:03:51"/>
    <n v="0"/>
    <n v="2.8250000000000002"/>
    <s v="-83.826572"/>
    <s v="45.413896"/>
    <n v="0.26705472751381598"/>
    <n v="2414.09"/>
    <n v="9"/>
    <n v="0.17307692307692299"/>
    <n v="1"/>
    <n v="22"/>
    <n v="153"/>
    <s v="102_Week1_Tuesday"/>
    <n v="61.2988"/>
    <n v="41.898400000000002"/>
    <n v="42.985300000000002"/>
    <n v="43.13"/>
    <n v="43.13"/>
    <s v="102_Monday"/>
    <s v="102_Week1_Monday"/>
    <n v="1"/>
    <n v="22"/>
    <n v="42.99"/>
    <n v="43.13"/>
    <s v="Yes"/>
    <s v="NO"/>
    <s v="MTWRF"/>
    <s v="No"/>
    <s v="Yes"/>
    <s v="Y"/>
    <s v="N"/>
    <n v="22"/>
    <n v="15.3247"/>
    <n v="10.474600000000001"/>
    <n v="10.746325000000001"/>
    <n v="10.782500000000001"/>
  </r>
  <r>
    <s v="2567"/>
    <s v="71163"/>
    <s v="0"/>
    <x v="1"/>
    <x v="2"/>
    <x v="0"/>
    <s v="110"/>
    <s v="102"/>
    <s v="T"/>
    <n v="152"/>
    <s v="NAUTICAL CITY QUICK LUBE"/>
    <s v="100 N. Bradley Hwy., Rogers City MI 49779 US, Rogers City MI 49779 US"/>
    <n v="0.26191299233360599"/>
    <s v="-1848"/>
    <s v="7"/>
    <d v="1899-12-30T08:19:47"/>
    <d v="1899-12-30T08:22:07"/>
    <n v="0"/>
    <n v="2.8250000000000002"/>
    <s v="-83.826572"/>
    <s v="45.413896"/>
    <n v="8.4898435983610798E-2"/>
    <n v="2414.09"/>
    <n v="9"/>
    <n v="0.17307692307692299"/>
    <n v="1"/>
    <n v="22"/>
    <n v="153"/>
    <s v="102_Week2_Tuesday"/>
    <n v="61.2988"/>
    <n v="41.898400000000002"/>
    <n v="42.985300000000002"/>
    <n v="43.13"/>
    <n v="43.13"/>
    <s v="102_Monday"/>
    <s v="102_Week2_Monday"/>
    <n v="1"/>
    <n v="22"/>
    <n v="42.99"/>
    <n v="43.13"/>
    <s v="Yes"/>
    <s v="NO"/>
    <s v="MTWRF"/>
    <s v="No"/>
    <s v="Yes"/>
    <s v="Y"/>
    <s v="N"/>
    <n v="22"/>
    <n v="15.3247"/>
    <n v="10.474600000000001"/>
    <n v="10.746325000000001"/>
    <n v="10.782500000000001"/>
  </r>
  <r>
    <s v="2544"/>
    <s v="99126"/>
    <s v="3"/>
    <x v="0"/>
    <x v="2"/>
    <x v="0"/>
    <s v="170"/>
    <s v="102"/>
    <s v="T"/>
    <n v="151"/>
    <s v="ROGERS CITY ACE HARDWARE"/>
    <s v="1040 M-68, ROGERS CITY MI 49779 US, ROGERS CITY MI 49779 US"/>
    <n v="0.34742840557427701"/>
    <s v="-1694"/>
    <s v="5"/>
    <d v="1899-12-30T08:59:03"/>
    <d v="1899-12-30T09:00:40"/>
    <n v="0"/>
    <n v="2.9583333333333335"/>
    <s v="-83.830983"/>
    <s v="45.411712"/>
    <n v="0.18215629153020399"/>
    <n v="1107.02"/>
    <n v="0"/>
    <n v="0"/>
    <n v="0"/>
    <n v="0"/>
    <n v="152"/>
    <s v="102_Week1_Tuesday"/>
    <n v="42.12"/>
    <n v="42.12"/>
    <n v="43.334200000000003"/>
    <n v="43.82"/>
    <n v="23.23"/>
    <s v="102_Monday"/>
    <s v="102_Week1_Monday"/>
    <n v="1"/>
    <n v="0"/>
    <n v="21.06"/>
    <n v="21.91"/>
    <s v="Yes"/>
    <s v="NO"/>
    <s v="MTWRF"/>
    <s v="No"/>
    <s v="Yes"/>
    <s v="Y"/>
    <s v="N"/>
    <n v="0"/>
    <n v="10.53"/>
    <n v="10.53"/>
    <n v="10.833550000000001"/>
    <n v="10.955"/>
  </r>
  <r>
    <s v="2565"/>
    <s v="71161"/>
    <s v="0"/>
    <x v="0"/>
    <x v="2"/>
    <x v="0"/>
    <s v="130"/>
    <s v="102"/>
    <s v="T"/>
    <n v="210"/>
    <s v="Lighthouse Restaurant"/>
    <s v="377 N. Third St., Rogers City MI 49779 US, Rogers City MI 49779 US"/>
    <n v="0.87755012017507295"/>
    <s v="-1690"/>
    <s v="7"/>
    <d v="1899-12-30T08:19:52"/>
    <d v="1899-12-30T08:35:54"/>
    <n v="0"/>
    <n v="12.729166666666666"/>
    <s v="-83.819732"/>
    <s v="45.422841"/>
    <n v="0.28227516139301301"/>
    <n v="2451.42"/>
    <n v="0"/>
    <n v="0"/>
    <n v="0"/>
    <n v="0"/>
    <n v="211"/>
    <s v="102_Week1_Tuesday"/>
    <n v="58.5822"/>
    <n v="54.863799999999998"/>
    <n v="64.418400000000005"/>
    <n v="79.779200000000003"/>
    <n v="70.790000000000006"/>
    <s v="102_Monday"/>
    <s v="102_Week1_Monday"/>
    <n v="1"/>
    <n v="0"/>
    <n v="57.993699999999997"/>
    <n v="93.726200000000006"/>
    <s v="Yes"/>
    <s v="NO"/>
    <s v="MTWRF"/>
    <s v="No"/>
    <s v="Yes"/>
    <s v="Y"/>
    <s v="N"/>
    <n v="0"/>
    <n v="14.64555"/>
    <n v="13.715949999999999"/>
    <n v="16.104600000000001"/>
    <n v="19.944800000000001"/>
  </r>
  <r>
    <s v="2565"/>
    <s v="71161"/>
    <s v="0"/>
    <x v="1"/>
    <x v="2"/>
    <x v="0"/>
    <s v="70"/>
    <s v="102"/>
    <s v="T"/>
    <n v="210"/>
    <s v="Lighthouse Restaurant"/>
    <s v="377 N. Third St., Rogers City MI 49779 US, Rogers City MI 49779 US"/>
    <n v="2.1522902843999701"/>
    <s v="-1844"/>
    <s v="7"/>
    <d v="1899-12-30T07:40:47"/>
    <d v="1899-12-30T07:56:49"/>
    <n v="0"/>
    <n v="12.729166666666666"/>
    <s v="-83.819732"/>
    <s v="45.422841"/>
    <n v="0.80671121100717502"/>
    <n v="2451.42"/>
    <n v="0"/>
    <n v="0"/>
    <n v="0"/>
    <n v="0"/>
    <n v="211"/>
    <s v="102_Week2_Tuesday"/>
    <n v="58.5822"/>
    <n v="54.863799999999998"/>
    <n v="64.418400000000005"/>
    <n v="79.779200000000003"/>
    <n v="70.790000000000006"/>
    <s v="102_Monday"/>
    <s v="102_Week2_Monday"/>
    <n v="1"/>
    <n v="0"/>
    <n v="57.993699999999997"/>
    <n v="93.726200000000006"/>
    <s v="Yes"/>
    <s v="NO"/>
    <s v="MTWRF"/>
    <s v="No"/>
    <s v="Yes"/>
    <s v="Y"/>
    <s v="N"/>
    <n v="0"/>
    <n v="14.64555"/>
    <n v="13.715949999999999"/>
    <n v="16.104600000000001"/>
    <n v="19.944800000000001"/>
  </r>
  <r>
    <s v="11826"/>
    <s v="73444"/>
    <s v="0"/>
    <x v="0"/>
    <x v="2"/>
    <x v="0"/>
    <s v="90"/>
    <s v="102"/>
    <s v="T"/>
    <n v="131"/>
    <s v="FIRST CLASS AUTO REPAIR"/>
    <s v="498 S 6TH STREET, ROGER CITY MI 49779 US, ROGER CITY MI 49779 US"/>
    <n v="0.348776436041078"/>
    <s v="-1686"/>
    <s v="7"/>
    <d v="1899-12-30T07:55:19"/>
    <d v="1899-12-30T08:04:11"/>
    <n v="0"/>
    <n v="6.0333333333333332"/>
    <s v="-83.814552"/>
    <s v="45.410736"/>
    <n v="9.5301233280440698E-2"/>
    <n v="1940.12"/>
    <n v="15"/>
    <n v="0.28846153846153799"/>
    <n v="2"/>
    <n v="44"/>
    <n v="132"/>
    <s v="102_Week1_Tuesday"/>
    <n v="36.869999999999997"/>
    <n v="36.869999999999997"/>
    <n v="38.0884"/>
    <n v="40.526899999999998"/>
    <n v="40.950000000000003"/>
    <s v="102_Monday"/>
    <s v="102_Week1_Monday"/>
    <n v="1"/>
    <n v="44"/>
    <n v="36.869999999999997"/>
    <n v="41.37"/>
    <s v="Yes"/>
    <s v="NO"/>
    <s v="MTWRF"/>
    <s v="No"/>
    <s v="Yes"/>
    <s v="Y"/>
    <s v="N"/>
    <n v="44"/>
    <n v="9.2174999999999994"/>
    <n v="9.2174999999999994"/>
    <n v="9.5221"/>
    <n v="10.131724999999999"/>
  </r>
  <r>
    <s v="11826"/>
    <s v="73444"/>
    <s v="0"/>
    <x v="1"/>
    <x v="2"/>
    <x v="0"/>
    <s v="50"/>
    <s v="102"/>
    <s v="T"/>
    <n v="131"/>
    <s v="FIRST CLASS AUTO REPAIR"/>
    <s v="498 S 6TH STREET, ROGER CITY MI 49779 US, ROGER CITY MI 49779 US"/>
    <n v="0.20123880934932001"/>
    <s v="-1842"/>
    <s v="7"/>
    <d v="1899-12-30T06:58:16"/>
    <d v="1899-12-30T07:07:08"/>
    <n v="0"/>
    <n v="6.0333333333333332"/>
    <s v="-83.814552"/>
    <s v="45.410736"/>
    <n v="5.1191771755400697E-2"/>
    <n v="1940.12"/>
    <n v="15"/>
    <n v="0.28846153846153799"/>
    <n v="2"/>
    <n v="44"/>
    <n v="132"/>
    <s v="102_Week2_Tuesday"/>
    <n v="36.869999999999997"/>
    <n v="36.869999999999997"/>
    <n v="38.0884"/>
    <n v="40.526899999999998"/>
    <n v="40.950000000000003"/>
    <s v="102_Monday"/>
    <s v="102_Week2_Monday"/>
    <n v="1"/>
    <n v="44"/>
    <n v="36.869999999999997"/>
    <n v="41.37"/>
    <s v="Yes"/>
    <s v="NO"/>
    <s v="MTWRF"/>
    <s v="No"/>
    <s v="Yes"/>
    <s v="Y"/>
    <s v="N"/>
    <n v="44"/>
    <n v="9.2174999999999994"/>
    <n v="9.2174999999999994"/>
    <n v="9.5221"/>
    <n v="10.131724999999999"/>
  </r>
  <r>
    <s v="1861"/>
    <s v="70024"/>
    <s v="0"/>
    <x v="0"/>
    <x v="2"/>
    <x v="0"/>
    <s v="80"/>
    <s v="102"/>
    <s v="T"/>
    <n v="120"/>
    <s v="CURTIS EXCAVATING"/>
    <s v="501 PARK DR, ROGERS CITY MI 49779 US, ROGERS CITY MI 49779 US"/>
    <n v="6.9907190779246902"/>
    <s v="-1685"/>
    <s v="7"/>
    <d v="1899-12-30T07:53:36"/>
    <d v="1899-12-30T07:54:58"/>
    <n v="0"/>
    <n v="5.4041666666666668"/>
    <s v="-83.8145141"/>
    <s v="45.4088745"/>
    <n v="6.6145065764689601"/>
    <n v="4586.63"/>
    <n v="33"/>
    <n v="0.63461538461538503"/>
    <n v="5"/>
    <n v="114"/>
    <n v="121"/>
    <s v="102_Week1_Tuesday"/>
    <n v="69.982299999999995"/>
    <n v="86.779200000000003"/>
    <n v="103.41379999999999"/>
    <n v="104.09"/>
    <n v="111.53"/>
    <s v="102_Monday"/>
    <s v="102_Week1_Monday"/>
    <n v="1"/>
    <n v="110"/>
    <n v="99.35"/>
    <n v="103.52500000000001"/>
    <s v="Yes"/>
    <s v="NO"/>
    <s v="MTWRF"/>
    <s v="No"/>
    <s v="Yes"/>
    <s v="Y"/>
    <s v="N"/>
    <n v="110"/>
    <n v="17.495574999999999"/>
    <n v="21.694800000000001"/>
    <n v="25.853449999999999"/>
    <n v="26.022500000000001"/>
  </r>
  <r>
    <s v="1861"/>
    <s v="70024"/>
    <s v="0"/>
    <x v="1"/>
    <x v="2"/>
    <x v="0"/>
    <s v="30"/>
    <s v="102"/>
    <s v="T"/>
    <n v="120"/>
    <s v="CURTIS EXCAVATING"/>
    <s v="501 PARK DR, ROGERS CITY MI 49779 US, ROGERS CITY MI 49779 US"/>
    <n v="6.8816190647133801"/>
    <s v="-1840"/>
    <s v="7"/>
    <d v="1899-12-30T06:49:20"/>
    <d v="1899-12-30T06:50:42"/>
    <n v="0"/>
    <n v="5.4041666666666668"/>
    <s v="-83.8145141"/>
    <s v="45.4088745"/>
    <n v="6.6145065764689601"/>
    <n v="4586.63"/>
    <n v="33"/>
    <n v="0.63461538461538503"/>
    <n v="5"/>
    <n v="114"/>
    <n v="121"/>
    <s v="102_Week2_Tuesday"/>
    <n v="69.982299999999995"/>
    <n v="86.779200000000003"/>
    <n v="103.41379999999999"/>
    <n v="104.09"/>
    <n v="111.53"/>
    <s v="102_Monday"/>
    <s v="102_Week2_Monday"/>
    <n v="1"/>
    <n v="110"/>
    <n v="99.35"/>
    <n v="103.52500000000001"/>
    <s v="Yes"/>
    <s v="NO"/>
    <s v="MTWRF"/>
    <s v="No"/>
    <s v="Yes"/>
    <s v="Y"/>
    <s v="N"/>
    <n v="110"/>
    <n v="17.495574999999999"/>
    <n v="21.694800000000001"/>
    <n v="25.853449999999999"/>
    <n v="26.022500000000001"/>
  </r>
  <r>
    <s v="2248"/>
    <s v="70822"/>
    <s v="0"/>
    <x v="0"/>
    <x v="2"/>
    <x v="0"/>
    <s v="70"/>
    <s v="102"/>
    <s v="F"/>
    <n v="5"/>
    <s v="Cadillac Products"/>
    <s v="4858 Williams Rd., Rogers City MI 49779 US, Rogers City MI 49779 US"/>
    <n v="5.1672535876946597"/>
    <s v="-1684"/>
    <s v="7"/>
    <d v="1899-12-30T07:43:51"/>
    <d v="1899-12-30T07:46:37"/>
    <n v="0"/>
    <n v="3.5766666666666667"/>
    <s v="-83.7418683"/>
    <s v="45.3504617"/>
    <n v="5.1469071106545696"/>
    <n v="6877.55"/>
    <n v="3"/>
    <n v="5.4545454545454501E-2"/>
    <n v="7"/>
    <n v="145"/>
    <n v="6"/>
    <s v="102_Week1_Friday"/>
    <n v="139.863"/>
    <n v="134.4761"/>
    <n v="123.8246"/>
    <n v="120.5685"/>
    <n v="129.44999999999999"/>
    <s v="102_Monday"/>
    <s v="102_Week1_Monday"/>
    <n v="1"/>
    <n v="144"/>
    <n v="129.99619999999999"/>
    <n v="120.5125"/>
    <s v="Yes"/>
    <s v="NO"/>
    <s v="MTWRF"/>
    <s v="No"/>
    <s v="Yes"/>
    <s v="Y"/>
    <s v="N"/>
    <n v="144"/>
    <n v="34.96575"/>
    <n v="33.619025000000001"/>
    <n v="30.956150000000001"/>
    <n v="30.142125"/>
  </r>
  <r>
    <s v="2248"/>
    <s v="70822"/>
    <s v="0"/>
    <x v="1"/>
    <x v="2"/>
    <x v="0"/>
    <s v="20"/>
    <s v="102"/>
    <s v="F"/>
    <n v="5"/>
    <s v="Cadillac Products"/>
    <s v="4858 Williams Rd., Rogers City MI 49779 US, Rogers City MI 49779 US"/>
    <n v="21.684675435868598"/>
    <s v="-1839"/>
    <s v="7"/>
    <d v="1899-12-30T06:39:41"/>
    <d v="1899-12-30T06:42:27"/>
    <n v="0"/>
    <n v="3.5766666666666667"/>
    <s v="-83.7418683"/>
    <s v="45.3504617"/>
    <n v="21.204643006898699"/>
    <n v="6877.55"/>
    <n v="3"/>
    <n v="5.4545454545454501E-2"/>
    <n v="7"/>
    <n v="145"/>
    <n v="6"/>
    <s v="102_Week2_Friday"/>
    <n v="139.863"/>
    <n v="134.4761"/>
    <n v="123.8246"/>
    <n v="120.5685"/>
    <n v="129.44999999999999"/>
    <s v="102_Monday"/>
    <s v="102_Week2_Monday"/>
    <n v="1"/>
    <n v="144"/>
    <n v="129.99619999999999"/>
    <n v="120.5125"/>
    <s v="Yes"/>
    <s v="NO"/>
    <s v="MTWRF"/>
    <s v="No"/>
    <s v="Yes"/>
    <s v="Y"/>
    <s v="N"/>
    <n v="144"/>
    <n v="34.96575"/>
    <n v="33.619025000000001"/>
    <n v="30.956150000000001"/>
    <n v="30.142125"/>
  </r>
  <r>
    <s v="14510"/>
    <s v="73523"/>
    <s v="0"/>
    <x v="0"/>
    <x v="2"/>
    <x v="0"/>
    <s v="120"/>
    <s v="102"/>
    <s v="T"/>
    <n v="300"/>
    <s v="ROGERS CITY POST OFFICE"/>
    <s v="188 N. THIRD ST., ROGERS CITY MI 49779 US, ROGERS CITY MI 49779 US"/>
    <n v="0.41500615534545199"/>
    <s v="-1689"/>
    <s v="5"/>
    <d v="1899-12-30T08:18:31"/>
    <d v="1899-12-30T08:18:59"/>
    <n v="0"/>
    <n v="4.6916666666666664"/>
    <s v="-83.816274"/>
    <s v="45.420401"/>
    <n v="0.129765205140316"/>
    <n v="1184.22"/>
    <n v="0"/>
    <n v="0"/>
    <n v="0"/>
    <n v="0"/>
    <n v="301"/>
    <s v="102_Week1_Tuesday"/>
    <n v="39.414200000000001"/>
    <n v="48.933300000000003"/>
    <n v="51.52"/>
    <n v="52.16"/>
    <n v="26.08"/>
    <s v="102_Monday"/>
    <s v="102_Week1_Monday"/>
    <n v="1"/>
    <n v="0"/>
    <n v="24.96"/>
    <n v="26.08"/>
    <s v="Yes"/>
    <s v="NO"/>
    <s v="MTWRF"/>
    <s v="No"/>
    <s v="Yes"/>
    <s v="Y"/>
    <s v="N"/>
    <n v="0"/>
    <n v="9.8535500000000003"/>
    <n v="12.233325000000001"/>
    <n v="12.88"/>
    <n v="13.04"/>
  </r>
  <r>
    <s v="2552"/>
    <s v="71148"/>
    <s v="0"/>
    <x v="0"/>
    <x v="2"/>
    <x v="0"/>
    <s v="110"/>
    <s v="102"/>
    <s v="T"/>
    <n v="380"/>
    <s v="Chee Peng Restaurant"/>
    <s v="119 W. Third St., Rogers City MI 49779 US, Rogers City MI 49779 US"/>
    <n v="0.40095625047149502"/>
    <s v="-1688"/>
    <s v="5"/>
    <d v="1899-12-30T08:14:44"/>
    <d v="1899-12-30T08:18:07"/>
    <n v="0"/>
    <n v="1.9000000000000001"/>
    <s v="-83.81605"/>
    <s v="45.419479"/>
    <n v="8.8315232959553999E-2"/>
    <n v="1280.3900000000001"/>
    <n v="0"/>
    <n v="0"/>
    <n v="0"/>
    <n v="0"/>
    <n v="381"/>
    <s v="102_Week1_Tuesday"/>
    <n v="46.94"/>
    <n v="46.94"/>
    <n v="58.722799999999999"/>
    <n v="59.145000000000003"/>
    <n v="31.35"/>
    <s v="102_Monday"/>
    <s v="102_Week1_Monday"/>
    <n v="1"/>
    <n v="0"/>
    <n v="24.64"/>
    <n v="29.572500000000002"/>
    <s v="Yes"/>
    <s v="NO"/>
    <s v="MTWRF"/>
    <s v="No"/>
    <s v="Yes"/>
    <s v="Y"/>
    <s v="N"/>
    <n v="0"/>
    <n v="11.734999999999999"/>
    <n v="11.734999999999999"/>
    <n v="14.6807"/>
    <n v="14.786250000000001"/>
  </r>
  <r>
    <s v="14571"/>
    <s v="99137"/>
    <s v="1"/>
    <x v="0"/>
    <x v="2"/>
    <x v="0"/>
    <s v="100"/>
    <s v="102"/>
    <s v="T"/>
    <n v="350"/>
    <s v="ROGERS CITY CITGO"/>
    <s v="159 S. 3RD STREET, ROGERS CITY MI 49779 US, ROGERS CITY MI 49779 US"/>
    <n v="2.2776068453614799"/>
    <s v="-1687"/>
    <s v="5"/>
    <d v="1899-12-30T08:06:28"/>
    <d v="1899-12-30T08:14:19"/>
    <n v="0"/>
    <n v="8.4"/>
    <s v="-83.8148073778734"/>
    <s v="45.4186083318028"/>
    <n v="0.68424458364077101"/>
    <n v="1779.98"/>
    <n v="0"/>
    <n v="0"/>
    <n v="0"/>
    <n v="0"/>
    <n v="351"/>
    <s v="102_Week1_Tuesday"/>
    <n v="49.7"/>
    <n v="54.7316"/>
    <n v="57.415700000000001"/>
    <n v="65.363299999999995"/>
    <n v="30.94"/>
    <s v="102_Monday"/>
    <s v="102_Week1_Monday"/>
    <n v="1"/>
    <n v="0"/>
    <n v="27.515000000000001"/>
    <n v="34.43"/>
    <s v="Yes"/>
    <s v="NO"/>
    <s v="MTWRF"/>
    <s v="No"/>
    <s v="Yes"/>
    <s v="Y"/>
    <s v="N"/>
    <n v="0"/>
    <n v="12.425000000000001"/>
    <n v="13.6829"/>
    <n v="14.353925"/>
    <n v="16.340824999999999"/>
  </r>
  <r>
    <s v="2648"/>
    <s v="71245"/>
    <s v="0"/>
    <x v="1"/>
    <x v="0"/>
    <x v="0"/>
    <s v="10"/>
    <s v="105"/>
    <s v="M"/>
    <n v="0"/>
    <s v="Crossroads Citgo"/>
    <s v="30 N. M65, Whittemore MI 48770 US, Whittemore MI 48770 US"/>
    <n v="83.052686865253804"/>
    <s v="-1192"/>
    <s v="6"/>
    <d v="1899-12-30T07:23:03"/>
    <d v="1899-12-30T07:28:25"/>
    <n v="0"/>
    <n v="7.1222222216666671"/>
    <s v="-83.802567"/>
    <s v="44.277802"/>
    <n v="83.262617639615002"/>
    <n v="2450.0100000000002"/>
    <n v="0"/>
    <n v="0"/>
    <n v="0"/>
    <n v="0"/>
    <n v="1"/>
    <s v="105_Week2_Monday"/>
    <n v="95.523300000000006"/>
    <n v="91.658500000000004"/>
    <n v="98.625"/>
    <n v="96.38"/>
    <n v="51.01"/>
    <s v="105_Monday"/>
    <s v="105_Week2_Monday"/>
    <n v="1"/>
    <n v="0"/>
    <n v="46.82"/>
    <n v="48.19"/>
    <s v="No"/>
    <s v="NO"/>
    <s v="MTWRF"/>
    <s v="No"/>
    <s v="No"/>
    <s v="Y"/>
    <s v="N"/>
    <m/>
    <n v="23.880825000000002"/>
    <n v="22.914625000000001"/>
    <n v="24.65625"/>
    <n v="24.094999999999999"/>
  </r>
  <r>
    <s v="15804"/>
    <s v="99158"/>
    <s v="2"/>
    <x v="1"/>
    <x v="0"/>
    <x v="0"/>
    <s v="110"/>
    <s v="105"/>
    <s v="M"/>
    <n v="0"/>
    <s v="H P C Credit Union"/>
    <s v="2498 1-75 BUSINESS LOOP, WEST BRANCH MI 48661 US"/>
    <n v="1.5385527378314801"/>
    <s v="-1202"/>
    <s v="2"/>
    <d v="1899-12-30T09:55:15"/>
    <d v="1899-12-30T09:59:54"/>
    <n v="0"/>
    <n v="8.5666666666666664"/>
    <s v="-84.2181543"/>
    <s v="44.262463"/>
    <n v="0.97050163458529803"/>
    <n v="136.83000000000001"/>
    <m/>
    <n v="0"/>
    <n v="0"/>
    <n v="0"/>
    <n v="1"/>
    <s v="105_Week2_Monday"/>
    <n v="0"/>
    <n v="0"/>
    <n v="0"/>
    <n v="45.61"/>
    <n v="15.2033"/>
    <s v="105_Monday"/>
    <s v="105_Week2_Monday"/>
    <n v="1"/>
    <m/>
    <n v="0"/>
    <n v="0"/>
    <s v="No"/>
    <s v=""/>
    <s v="MTWRF"/>
    <s v="No"/>
    <s v="No"/>
    <s v="Y"/>
    <s v="N"/>
    <m/>
    <n v="0"/>
    <n v="0"/>
    <n v="0"/>
    <n v="11.4025"/>
  </r>
  <r>
    <s v="13508"/>
    <s v="73494"/>
    <s v="0"/>
    <x v="1"/>
    <x v="0"/>
    <x v="0"/>
    <s v="220"/>
    <s v="105"/>
    <s v="M"/>
    <n v="0"/>
    <s v="BUCCILLI'S PIZZA"/>
    <s v="221 W. HOUGHTON AVE, WEST BRANCH MI 48661 US, WEST BRANCH MI 48661 US"/>
    <n v="0.11533687787544999"/>
    <s v="-1213"/>
    <s v="6"/>
    <d v="1899-12-30T13:58:11"/>
    <d v="1899-12-30T14:10:16"/>
    <n v="0"/>
    <n v="11.275"/>
    <s v="-84.238187"/>
    <s v="44.276439"/>
    <n v="2.9363416076875599E-2"/>
    <n v="1980.01"/>
    <n v="0"/>
    <n v="0"/>
    <n v="0"/>
    <n v="0"/>
    <n v="1"/>
    <s v="105_Week2_Monday"/>
    <n v="69.47"/>
    <n v="86.134200000000007"/>
    <n v="83.751599999999996"/>
    <n v="83.6785"/>
    <n v="44.71"/>
    <s v="105_Monday"/>
    <s v="105_Week2_Monday"/>
    <n v="1"/>
    <n v="0"/>
    <n v="42.945"/>
    <n v="42.6462"/>
    <s v="No"/>
    <s v="NO"/>
    <s v="MTWRF"/>
    <s v="No"/>
    <s v="No"/>
    <s v="Y"/>
    <s v="N"/>
    <m/>
    <n v="17.3675"/>
    <n v="21.533550000000002"/>
    <n v="20.937899999999999"/>
    <n v="20.919625"/>
  </r>
  <r>
    <s v="2359"/>
    <s v="70942"/>
    <s v="0"/>
    <x v="1"/>
    <x v="0"/>
    <x v="0"/>
    <s v="250"/>
    <s v="103"/>
    <s v="F"/>
    <n v="106"/>
    <s v="BAY REGIONAL MEDICAL CENTER"/>
    <s v="611 Court St., West Branch MI 48661 US, West Branch MI 48661 US"/>
    <n v="1.4904846061646699"/>
    <s v="-1216"/>
    <s v="2"/>
    <d v="1899-12-30T14:25:56"/>
    <d v="1899-12-30T14:35:36"/>
    <n v="0"/>
    <n v="0.2"/>
    <s v="-84.245405"/>
    <s v="44.268849"/>
    <n v="0.73981942580267301"/>
    <n v="580.49"/>
    <n v="0"/>
    <n v="0"/>
    <n v="0"/>
    <n v="0"/>
    <n v="107"/>
    <s v="103_Week2_Friday"/>
    <n v="48.74"/>
    <n v="48.74"/>
    <n v="48.74"/>
    <n v="50.21"/>
    <n v="12.19"/>
    <s v="105_Monday"/>
    <s v="105_Week2_Monday"/>
    <n v="1"/>
    <n v="0"/>
    <n v="12.185"/>
    <n v="12.675000000000001"/>
    <s v="Yes"/>
    <s v="NO"/>
    <s v="MTWRF"/>
    <s v="Yes"/>
    <s v="Yes"/>
    <s v="Y"/>
    <s v="N"/>
    <n v="0"/>
    <n v="12.185"/>
    <n v="12.185"/>
    <n v="12.185"/>
    <n v="12.5525"/>
  </r>
  <r>
    <s v="2892"/>
    <s v="99054"/>
    <s v="28"/>
    <x v="1"/>
    <x v="0"/>
    <x v="0"/>
    <s v="260"/>
    <s v="103"/>
    <s v="F"/>
    <n v="105"/>
    <s v="CHARTER COMMUNICATIONS- WEST"/>
    <s v="3432 M-76, WEST BRANCH MI 48661 US, WEST BRANCH MI 48661 US"/>
    <n v="1.9947747653075101"/>
    <s v="-1217"/>
    <s v="6"/>
    <d v="1899-12-30T14:37:36"/>
    <d v="1899-12-30T14:49:11"/>
    <n v="0"/>
    <n v="18.211111110000001"/>
    <s v="-84.264076"/>
    <s v="44.277772"/>
    <n v="1.3973843177110901"/>
    <n v="3131.78"/>
    <n v="0"/>
    <n v="0"/>
    <n v="0"/>
    <n v="0"/>
    <n v="106"/>
    <s v="103_Week2_Friday"/>
    <n v="120.98"/>
    <n v="117.78660000000001"/>
    <n v="124.4542"/>
    <n v="118.4228"/>
    <n v="67.34"/>
    <s v="105_Monday"/>
    <s v="105_Week2_Monday"/>
    <n v="1"/>
    <n v="0"/>
    <n v="56.49"/>
    <n v="59.33"/>
    <s v="Yes"/>
    <s v="NO"/>
    <s v="MTWRF"/>
    <s v="Yes"/>
    <s v="Yes"/>
    <s v="Y"/>
    <s v="N"/>
    <n v="0"/>
    <n v="30.245000000000001"/>
    <n v="29.446650000000002"/>
    <n v="31.11355"/>
    <n v="29.605699999999999"/>
  </r>
  <r>
    <s v="13811"/>
    <s v="73501"/>
    <s v="0"/>
    <x v="1"/>
    <x v="0"/>
    <x v="1"/>
    <s v="80"/>
    <s v="105"/>
    <s v="W"/>
    <n v="96"/>
    <s v="ANGRY OVEN"/>
    <s v="2570 N. ST. HELEN ROAD, ST. HELEN MI 48656 US, ST. HELEN MI 48656 US"/>
    <n v="1.7003643923307501"/>
    <s v="-1227"/>
    <s v="6"/>
    <d v="1899-12-30T09:42:01"/>
    <d v="1899-12-30T09:45:20"/>
    <n v="0"/>
    <n v="8.5833333333333339"/>
    <s v="-84.409681"/>
    <s v="44.371628"/>
    <n v="1.03788737830109"/>
    <n v="2294.61"/>
    <n v="0"/>
    <n v="0"/>
    <n v="0"/>
    <n v="0"/>
    <n v="97"/>
    <s v="105_Week2_Wednesday"/>
    <n v="82.938299999999998"/>
    <n v="91.697100000000006"/>
    <n v="105.59"/>
    <n v="107.9085"/>
    <n v="56.13"/>
    <s v="105_Tuesday"/>
    <s v="105_Week2_Tuesday"/>
    <n v="1"/>
    <n v="0"/>
    <n v="50.697499999999998"/>
    <n v="51.09"/>
    <s v="Yes"/>
    <s v="NO"/>
    <s v="MTWRF"/>
    <s v="No"/>
    <s v="Yes"/>
    <s v="Y"/>
    <s v="N"/>
    <n v="0"/>
    <n v="20.734575"/>
    <n v="22.924275000000002"/>
    <n v="26.397500000000001"/>
    <n v="26.977125000000001"/>
  </r>
  <r>
    <s v="2417"/>
    <s v="71004"/>
    <s v="0"/>
    <x v="1"/>
    <x v="0"/>
    <x v="1"/>
    <s v="120"/>
    <s v="105"/>
    <s v="W"/>
    <n v="67"/>
    <s v="No Limits Pizza - St. Helen"/>
    <s v="2040 St. Helen Rd., St. Helen MI 48656 US, St. Helen MI 48656 US"/>
    <n v="0.24902052420225099"/>
    <s v="-1231"/>
    <s v="6"/>
    <d v="1899-12-30T10:10:03"/>
    <d v="1899-12-30T10:10:17"/>
    <n v="0"/>
    <n v="5.8250000000000002"/>
    <s v="-84.409904"/>
    <s v="44.364077"/>
    <n v="6.7520789321662597E-2"/>
    <n v="1417.94"/>
    <n v="0"/>
    <n v="0"/>
    <n v="0"/>
    <n v="0"/>
    <n v="68"/>
    <s v="105_Week2_Wednesday"/>
    <n v="54.414999999999999"/>
    <n v="54.031399999999998"/>
    <n v="55.386600000000001"/>
    <n v="40.747100000000003"/>
    <n v="29.6"/>
    <s v="105_Tuesday"/>
    <s v="105_Week2_Tuesday"/>
    <n v="1"/>
    <n v="0"/>
    <n v="28.093699999999998"/>
    <n v="20.491199999999999"/>
    <s v="Yes"/>
    <s v="NO"/>
    <s v="TWRF"/>
    <s v="No"/>
    <s v="Yes"/>
    <s v="Y"/>
    <s v="N"/>
    <n v="0"/>
    <n v="13.60375"/>
    <n v="13.507849999999999"/>
    <n v="13.84665"/>
    <n v="10.186775000000001"/>
  </r>
  <r>
    <s v="2624"/>
    <s v="71221"/>
    <s v="0"/>
    <x v="1"/>
    <x v="0"/>
    <x v="1"/>
    <s v="170"/>
    <s v="105"/>
    <s v="W"/>
    <n v="240"/>
    <s v="BURESH FUNERAL HOME INC"/>
    <s v="121 S. WASHINGTON, Hale MI 48739 US, Hale MI 48739 US"/>
    <n v="8.3526874244569199E-2"/>
    <s v="-1236"/>
    <s v="6"/>
    <d v="1899-12-30T11:46:43"/>
    <d v="1899-12-30T11:50:44"/>
    <n v="0"/>
    <n v="2.0750000000000002"/>
    <s v="-83.8044405"/>
    <s v="44.3768102"/>
    <n v="6.91922240849491E-2"/>
    <n v="1036.74"/>
    <n v="0"/>
    <n v="0"/>
    <n v="0"/>
    <n v="0"/>
    <n v="241"/>
    <s v="105_Week2_Wednesday"/>
    <n v="39.479999999999997"/>
    <n v="39.479999999999997"/>
    <n v="40.619999999999997"/>
    <n v="41.19"/>
    <n v="21.83"/>
    <s v="105_Tuesday"/>
    <s v="105_Week2_Tuesday"/>
    <n v="1"/>
    <n v="0"/>
    <n v="19.739999999999998"/>
    <n v="20.594999999999999"/>
    <s v="Yes"/>
    <s v="YES"/>
    <s v="MTWRF"/>
    <s v="No"/>
    <s v="Yes"/>
    <s v="Y"/>
    <s v="N"/>
    <n v="0"/>
    <n v="9.8699999999999992"/>
    <n v="9.8699999999999992"/>
    <n v="10.154999999999999"/>
    <n v="10.297499999999999"/>
  </r>
  <r>
    <s v="2483"/>
    <s v="71075"/>
    <s v="0"/>
    <x v="1"/>
    <x v="0"/>
    <x v="1"/>
    <s v="180"/>
    <s v="105"/>
    <s v="W"/>
    <n v="252"/>
    <s v="Hale U.S. Post Office"/>
    <s v="120 E. Main St. PO BOX 9998, Hale MI 48739 US PO BOX 9998, Hale MI 48739 US"/>
    <n v="0.564797611140193"/>
    <s v="-1237"/>
    <s v="6"/>
    <d v="1899-12-30T11:51:18"/>
    <d v="1899-12-30T11:57:33"/>
    <n v="0"/>
    <n v="5.2250000000000005"/>
    <s v="-83.803538"/>
    <s v="44.377623"/>
    <n v="0.183998927208988"/>
    <n v="986.68"/>
    <n v="0"/>
    <n v="0"/>
    <n v="0"/>
    <n v="0"/>
    <n v="253"/>
    <s v="105_Week2_Wednesday"/>
    <n v="37.520000000000003"/>
    <n v="37.520000000000003"/>
    <n v="38.76"/>
    <n v="39.380000000000003"/>
    <n v="20.87"/>
    <s v="105_Tuesday"/>
    <s v="105_Week2_Tuesday"/>
    <n v="1"/>
    <n v="0"/>
    <n v="18.760000000000002"/>
    <n v="19.690000000000001"/>
    <s v="Yes"/>
    <s v="NO"/>
    <s v="MTWRF"/>
    <s v="No"/>
    <s v="Yes"/>
    <s v="Y"/>
    <s v="N"/>
    <n v="0"/>
    <n v="9.3800000000000008"/>
    <n v="9.3800000000000008"/>
    <n v="9.69"/>
    <n v="9.8450000000000006"/>
  </r>
  <r>
    <s v="2480"/>
    <s v="71072"/>
    <s v="0"/>
    <x v="1"/>
    <x v="0"/>
    <x v="1"/>
    <s v="220"/>
    <s v="105"/>
    <s v="W"/>
    <n v="160"/>
    <s v="Big Bob's Restaurant"/>
    <s v="306 S. Washington, Hale MI 48739 US, Hale MI 48739 US"/>
    <n v="0.48527182471889302"/>
    <s v="-1241"/>
    <s v="6"/>
    <d v="1899-12-30T12:27:40"/>
    <d v="1899-12-30T12:35:27"/>
    <n v="0"/>
    <n v="15.041666666666668"/>
    <s v="-83.805228"/>
    <s v="44.375074"/>
    <n v="0.29924408003478098"/>
    <n v="4110.5"/>
    <n v="0"/>
    <n v="0"/>
    <n v="0"/>
    <n v="0"/>
    <n v="161"/>
    <s v="105_Week2_Wednesday"/>
    <n v="129.98660000000001"/>
    <n v="174.8185"/>
    <n v="199.45660000000001"/>
    <n v="151.06"/>
    <n v="106.19"/>
    <s v="105_Tuesday"/>
    <s v="105_Week2_Tuesday"/>
    <n v="1"/>
    <n v="0"/>
    <n v="85.916200000000003"/>
    <n v="81.691199999999995"/>
    <s v="Yes"/>
    <s v="NO"/>
    <s v="MTWRF"/>
    <s v="No"/>
    <s v="Yes"/>
    <s v="Y"/>
    <s v="N"/>
    <n v="0"/>
    <n v="32.496650000000002"/>
    <n v="43.704625"/>
    <n v="49.864150000000002"/>
    <n v="37.765000000000001"/>
  </r>
  <r>
    <s v="2329"/>
    <s v="70910"/>
    <s v="0"/>
    <x v="1"/>
    <x v="0"/>
    <x v="1"/>
    <s v="270"/>
    <s v="105"/>
    <s v="W"/>
    <n v="120"/>
    <s v="SOUTH BRANCH GENERAL STORE"/>
    <s v="6386 E. County Line Rd., South Branch MI 48761 US, South Branch MI 48761 US"/>
    <n v="4.1289910013294397"/>
    <s v="-1246"/>
    <s v="2"/>
    <d v="1899-12-30T13:40:13"/>
    <d v="1899-12-30T13:46:23"/>
    <n v="0"/>
    <n v="6.166666666666667"/>
    <s v="-83.8851883"/>
    <s v="44.4620777"/>
    <n v="3.2544418667672401"/>
    <n v="463.29"/>
    <n v="0"/>
    <n v="0"/>
    <n v="0"/>
    <n v="0"/>
    <n v="121"/>
    <s v="105_Week2_Wednesday"/>
    <n v="35.31"/>
    <n v="35.31"/>
    <n v="36.256599999999999"/>
    <n v="36.729999999999997"/>
    <n v="9.73"/>
    <s v="105_Tuesday"/>
    <s v="105_Week2_Tuesday"/>
    <n v="1"/>
    <n v="0"/>
    <n v="8.8275000000000006"/>
    <n v="9.1824999999999992"/>
    <s v="Yes"/>
    <s v="NO"/>
    <s v="MTWRF"/>
    <s v="No"/>
    <s v="Yes"/>
    <s v="Y"/>
    <s v="N"/>
    <n v="0"/>
    <n v="8.8275000000000006"/>
    <n v="8.8275000000000006"/>
    <n v="9.0641499999999997"/>
    <n v="9.1824999999999992"/>
  </r>
  <r>
    <s v="11925"/>
    <s v="73448"/>
    <s v="0"/>
    <x v="1"/>
    <x v="0"/>
    <x v="1"/>
    <s v="280"/>
    <s v="105"/>
    <s v="W"/>
    <n v="122"/>
    <s v="MATTHEWS MILL"/>
    <s v="6400 EAST COUNTY LINE ROAD, SOUTH BRANCH MI 48761, SOUTH BRANCH MI 48761 US"/>
    <n v="0.26808762024325"/>
    <s v="-1247"/>
    <s v="6"/>
    <d v="1899-12-30T13:46:39"/>
    <d v="1899-12-30T13:57:05"/>
    <n v="0"/>
    <n v="12.225"/>
    <s v="-83.88196"/>
    <s v="44.4617417"/>
    <n v="0.222109235060892"/>
    <n v="1828.13"/>
    <n v="0"/>
    <n v="0"/>
    <n v="0"/>
    <n v="0"/>
    <n v="123"/>
    <s v="105_Week2_Wednesday"/>
    <n v="69.41"/>
    <n v="69.88"/>
    <n v="72.226600000000005"/>
    <n v="73.400000000000006"/>
    <n v="38.9"/>
    <s v="105_Tuesday"/>
    <s v="105_Week2_Tuesday"/>
    <n v="1"/>
    <n v="0"/>
    <n v="34.94"/>
    <n v="36.700000000000003"/>
    <s v="Yes"/>
    <s v="NO"/>
    <s v="MTWRF"/>
    <s v="No"/>
    <s v="Yes"/>
    <s v="Y"/>
    <s v="N"/>
    <n v="0"/>
    <n v="17.352499999999999"/>
    <n v="17.47"/>
    <n v="18.056650000000001"/>
    <n v="18.350000000000001"/>
  </r>
  <r>
    <s v="14489"/>
    <s v="73520"/>
    <s v="0"/>
    <x v="1"/>
    <x v="0"/>
    <x v="1"/>
    <s v="290"/>
    <s v="105"/>
    <s v="M"/>
    <n v="0"/>
    <s v="CURTISVILLE MALL"/>
    <s v="7999 BAMFIELD RD., SOUTH BRANCH MI 48761 US, SOUTH BRANCH MI 48761 US"/>
    <n v="11.9142245429901"/>
    <s v="-1248"/>
    <s v="6"/>
    <d v="1899-12-30T14:09:00"/>
    <d v="1899-12-30T14:09:18"/>
    <n v="0"/>
    <n v="0.3"/>
    <s v="-83.846579"/>
    <s v="44.559679"/>
    <n v="8.7768895162296108"/>
    <n v="1002"/>
    <n v="0"/>
    <n v="0"/>
    <n v="0"/>
    <n v="0"/>
    <n v="1"/>
    <s v="105_Week2_Monday"/>
    <n v="38.43"/>
    <n v="40.545000000000002"/>
    <n v="41.945"/>
    <n v="45.094999999999999"/>
    <n v="22.24"/>
    <s v="105_Tuesday"/>
    <s v="105_Week2_Tuesday"/>
    <n v="1"/>
    <n v="0"/>
    <n v="20.95"/>
    <n v="12.0062"/>
    <s v="Yes"/>
    <s v="NO"/>
    <s v="MTWRF"/>
    <s v="No"/>
    <s v="Yes"/>
    <s v="Y"/>
    <s v="Y"/>
    <n v="0"/>
    <n v="9.6074999999999999"/>
    <n v="10.13625"/>
    <n v="10.48625"/>
    <n v="11.27375"/>
  </r>
  <r>
    <s v="2492"/>
    <s v="71084"/>
    <s v="0"/>
    <x v="1"/>
    <x v="0"/>
    <x v="1"/>
    <s v="300"/>
    <s v="105"/>
    <s v="W"/>
    <n v="360"/>
    <s v="The Bear's Store"/>
    <s v="6787 M-65, Hale MI 48739 US, Hale MI 48739 US"/>
    <n v="12.1172181568762"/>
    <s v="-1249"/>
    <s v="6"/>
    <d v="1899-12-30T14:21:25"/>
    <d v="1899-12-30T14:28:30"/>
    <n v="0"/>
    <n v="11.266666666666667"/>
    <s v="-83.79705"/>
    <s v="44.45321"/>
    <n v="10.065908462522"/>
    <n v="6686.37"/>
    <n v="0"/>
    <n v="0"/>
    <n v="0"/>
    <n v="0"/>
    <n v="361"/>
    <s v="105_Week2_Wednesday"/>
    <n v="156.91"/>
    <n v="287.79419999999999"/>
    <n v="241.2433"/>
    <n v="220.9057"/>
    <n v="155.21"/>
    <s v="105_Tuesday"/>
    <s v="105_Week2_Tuesday"/>
    <n v="1"/>
    <n v="0"/>
    <n v="151.435"/>
    <n v="147.41749999999999"/>
    <s v="Yes"/>
    <s v="NO"/>
    <s v="MTWRF"/>
    <s v="No"/>
    <s v="Yes"/>
    <s v="Y"/>
    <s v="N"/>
    <n v="0"/>
    <n v="39.227499999999999"/>
    <n v="71.948549999999997"/>
    <n v="60.310825000000001"/>
    <n v="55.226424999999999"/>
  </r>
  <r>
    <s v="2711"/>
    <s v="71314"/>
    <s v="0"/>
    <x v="1"/>
    <x v="0"/>
    <x v="2"/>
    <s v="30"/>
    <s v="103"/>
    <s v="F"/>
    <n v="236"/>
    <s v="Mio Saloon"/>
    <s v="106 Morenci, Mio MI 48647 US, Mio MI 48647 US"/>
    <n v="3.1037229701658999"/>
    <s v="-1262"/>
    <s v="6"/>
    <d v="1899-12-30T08:17:04"/>
    <d v="1899-12-30T08:32:35"/>
    <n v="0"/>
    <n v="19.216666666666669"/>
    <s v="-84.1303788"/>
    <s v="44.6519613"/>
    <n v="2.1211223526748602"/>
    <n v="2874.01"/>
    <n v="0"/>
    <n v="0"/>
    <n v="0"/>
    <n v="0"/>
    <n v="237"/>
    <s v="103_Week2_Friday"/>
    <n v="125.372"/>
    <n v="129.0283"/>
    <n v="139.22139999999999"/>
    <n v="145.46"/>
    <n v="75.319999999999993"/>
    <s v="105_Wednesday"/>
    <s v="105_Week2_Wednesday"/>
    <n v="1"/>
    <n v="0"/>
    <n v="67.685000000000002"/>
    <n v="73.52"/>
    <s v="Yes"/>
    <s v="NO"/>
    <s v="MTWRF"/>
    <s v="Yes"/>
    <s v="Yes"/>
    <s v="Y"/>
    <s v="N"/>
    <n v="0"/>
    <n v="31.343"/>
    <n v="32.257075"/>
    <n v="34.805349999999997"/>
    <n v="36.365000000000002"/>
  </r>
  <r>
    <s v="2696"/>
    <s v="71298"/>
    <s v="0"/>
    <x v="1"/>
    <x v="0"/>
    <x v="2"/>
    <s v="60"/>
    <s v="103"/>
    <s v="F"/>
    <n v="205"/>
    <s v="American Collision"/>
    <s v="414 N. Morenci P.O. Box 100, Mio MI 48647 US P.O. Box 100, Mio MI 48647 US"/>
    <n v="0.48362976114105999"/>
    <s v="-1265"/>
    <s v="2"/>
    <d v="1899-12-30T09:07:23"/>
    <d v="1899-12-30T09:17:03"/>
    <n v="0"/>
    <n v="0.31666666666666665"/>
    <s v="-84.1302533"/>
    <s v="44.6476517"/>
    <n v="0.19944755514647899"/>
    <n v="655.4"/>
    <n v="0"/>
    <n v="0"/>
    <n v="0"/>
    <n v="0"/>
    <n v="206"/>
    <s v="103_Week2_Friday"/>
    <n v="49.73"/>
    <n v="49.73"/>
    <n v="51.71"/>
    <n v="52.7"/>
    <n v="13.18"/>
    <s v="105_Wednesday"/>
    <s v="105_Week2_Wednesday"/>
    <n v="1"/>
    <n v="0"/>
    <n v="12.432499999999999"/>
    <n v="13.175000000000001"/>
    <s v="Yes"/>
    <s v="NO"/>
    <s v="MTWRF"/>
    <s v="Yes"/>
    <s v="Yes"/>
    <s v="Y"/>
    <s v="N"/>
    <n v="0"/>
    <n v="12.432499999999999"/>
    <n v="12.432499999999999"/>
    <n v="12.9275"/>
    <n v="13.175000000000001"/>
  </r>
  <r>
    <s v="11927"/>
    <s v="73449"/>
    <s v="0"/>
    <x v="1"/>
    <x v="0"/>
    <x v="2"/>
    <s v="150"/>
    <s v="103"/>
    <s v="F"/>
    <n v="282"/>
    <s v="COUNTRY FEED SUPPLY"/>
    <s v="389 W. KITTLE RD, MIO MI 48647 US, MIO MI 48647 US"/>
    <n v="2.6529324630500399"/>
    <s v="-1274"/>
    <s v="6"/>
    <d v="1899-12-30T11:23:35"/>
    <d v="1899-12-30T11:33:02"/>
    <n v="0"/>
    <n v="6.8500000000000005"/>
    <s v="-84.14791"/>
    <s v="44.695174"/>
    <n v="1.6523780690320899"/>
    <n v="2100.83"/>
    <n v="0"/>
    <n v="0"/>
    <n v="0"/>
    <n v="0"/>
    <n v="283"/>
    <s v="103_Week2_Friday"/>
    <n v="114.4742"/>
    <n v="58.69"/>
    <n v="60.375700000000002"/>
    <n v="83.171400000000006"/>
    <n v="32.67"/>
    <s v="105_Wednesday"/>
    <s v="105_Week2_Wednesday"/>
    <n v="1"/>
    <n v="0"/>
    <n v="29.344999999999999"/>
    <n v="43.38"/>
    <s v="Yes"/>
    <s v="NO"/>
    <s v="MTWRF"/>
    <s v="Yes"/>
    <s v="Yes"/>
    <s v="Y"/>
    <s v="N"/>
    <n v="0"/>
    <n v="28.618549999999999"/>
    <n v="14.672499999999999"/>
    <n v="15.093925"/>
    <n v="20.792850000000001"/>
  </r>
  <r>
    <s v="9538"/>
    <s v="73309"/>
    <s v="0"/>
    <x v="1"/>
    <x v="0"/>
    <x v="2"/>
    <s v="210"/>
    <s v="103"/>
    <s v="F"/>
    <n v="380"/>
    <s v="BOB-A-LU MARKET &amp; HARDWARE"/>
    <s v="10010 WERTH RD, HERRON MI 49744 US, HERRON MI 49744 US"/>
    <n v="30.648073055918601"/>
    <s v="-1280"/>
    <s v="6"/>
    <d v="1899-12-30T13:24:14"/>
    <d v="1899-12-30T13:26:33"/>
    <n v="0"/>
    <n v="1.1555555566666667"/>
    <s v="-83.647248"/>
    <s v="44.9827698"/>
    <n v="31.818926996487299"/>
    <n v="1022.04"/>
    <n v="0"/>
    <n v="0"/>
    <n v="0"/>
    <n v="0"/>
    <n v="381"/>
    <s v="103_Week2_Friday"/>
    <n v="38.82"/>
    <n v="38.82"/>
    <n v="40.031399999999998"/>
    <n v="40.94"/>
    <n v="21.7"/>
    <s v="105_Wednesday"/>
    <s v="105_Week2_Wednesday"/>
    <n v="1"/>
    <n v="0"/>
    <n v="19.41"/>
    <n v="20.47"/>
    <s v="Yes"/>
    <s v="NO"/>
    <s v="MTWRF"/>
    <s v="Yes"/>
    <s v="Yes"/>
    <s v="Y"/>
    <s v="N"/>
    <n v="0"/>
    <n v="9.7050000000000001"/>
    <n v="9.7050000000000001"/>
    <n v="10.007849999999999"/>
    <n v="10.234999999999999"/>
  </r>
  <r>
    <s v="1999"/>
    <s v="70551"/>
    <s v="0"/>
    <x v="1"/>
    <x v="0"/>
    <x v="2"/>
    <s v="220"/>
    <s v="101"/>
    <s v="T"/>
    <n v="400"/>
    <s v="River's Edge Golf Course"/>
    <s v="6373 Werth Rd., Alpena MI 49707 US, Alpena MI 49707 US"/>
    <n v="5.2884610062069397"/>
    <s v="-1281"/>
    <s v="6"/>
    <d v="1899-12-30T13:31:50"/>
    <d v="1899-12-30T13:41:30"/>
    <n v="0"/>
    <n v="9.4354006285390355"/>
    <s v="-83.574395"/>
    <s v="44.97872"/>
    <n v="3.9397518634514501"/>
    <n v="1730.83"/>
    <n v="0"/>
    <n v="0"/>
    <n v="0"/>
    <n v="0"/>
    <n v="401"/>
    <s v="101_Week2_Tuesday"/>
    <n v="0"/>
    <n v="127.76"/>
    <n v="132.88659999999999"/>
    <n v="135.44999999999999"/>
    <n v="71.790000000000006"/>
    <s v="105_Wednesday"/>
    <s v="105_Week2_Wednesday"/>
    <n v="1"/>
    <n v="0"/>
    <n v="63.88"/>
    <n v="0"/>
    <s v="Yes"/>
    <s v="NO"/>
    <s v="MTWRF"/>
    <s v="Yes"/>
    <s v="Yes"/>
    <s v="Y"/>
    <s v="Y"/>
    <n v="0"/>
    <n v="0"/>
    <n v="31.94"/>
    <n v="33.221649999999997"/>
    <n v="33.862499999999997"/>
  </r>
  <r>
    <s v="2808"/>
    <s v="71415"/>
    <s v="0"/>
    <x v="1"/>
    <x v="2"/>
    <x v="0"/>
    <s v="60"/>
    <s v="102"/>
    <s v="T"/>
    <n v="55"/>
    <s v="O.N. Minerals"/>
    <s v="1035 Calcite Rd., Rogers City MI 49779 US, Rogers City MI 49779 US"/>
    <n v="2.6164131321918802"/>
    <s v="-1843"/>
    <s v="6"/>
    <d v="1899-12-30T07:09:45"/>
    <d v="1899-12-30T07:38:38"/>
    <n v="0"/>
    <n v="16.641666666666666"/>
    <s v="-83.807596"/>
    <s v="45.418859"/>
    <n v="0.74873387791261803"/>
    <n v="5998.93"/>
    <n v="0"/>
    <n v="0"/>
    <n v="0"/>
    <n v="0"/>
    <n v="56"/>
    <s v="102_Week2_Tuesday"/>
    <n v="273"/>
    <n v="234.99709999999999"/>
    <n v="232.0266"/>
    <n v="235.02"/>
    <n v="117.51"/>
    <s v="102_Monday"/>
    <s v="102_Week2_Monday"/>
    <n v="1"/>
    <n v="0"/>
    <n v="113.02"/>
    <n v="117.51"/>
    <s v="Yes"/>
    <s v="NO"/>
    <s v="MTWRF"/>
    <s v="No"/>
    <s v="Yes"/>
    <s v="Y"/>
    <s v="N"/>
    <n v="0"/>
    <n v="68.25"/>
    <n v="58.749274999999997"/>
    <n v="58.00665"/>
    <n v="58.755000000000003"/>
  </r>
  <r>
    <s v="2564"/>
    <s v="71160"/>
    <s v="0"/>
    <x v="1"/>
    <x v="2"/>
    <x v="0"/>
    <s v="40"/>
    <s v="102"/>
    <s v="T"/>
    <n v="130"/>
    <s v="CHEBOYGAN LIFE SUPPORT"/>
    <s v="500 PARK DR, ROGERS CITY MI 49779 US, ROGERS CITY MI 49779 US"/>
    <n v="0.14753762669176501"/>
    <s v="-1841"/>
    <s v="6"/>
    <d v="1899-12-30T06:50:51"/>
    <d v="1899-12-30T06:58:04"/>
    <n v="0"/>
    <n v="5.1333333333333337"/>
    <s v="-83.8145335"/>
    <s v="45.4099945"/>
    <n v="4.4109461525048799E-2"/>
    <n v="2405.94"/>
    <n v="0"/>
    <n v="0"/>
    <n v="0"/>
    <n v="0"/>
    <n v="131"/>
    <s v="102_Week2_Tuesday"/>
    <n v="88.193299999999994"/>
    <n v="94.534199999999998"/>
    <n v="102.5166"/>
    <n v="100.57"/>
    <n v="56.25"/>
    <s v="102_Monday"/>
    <s v="102_Week2_Monday"/>
    <n v="1"/>
    <n v="0"/>
    <n v="46.7575"/>
    <n v="51.303699999999999"/>
    <s v="Yes"/>
    <s v="NO"/>
    <s v="MTWRF"/>
    <s v="No"/>
    <s v="Yes"/>
    <s v="Y"/>
    <s v="N"/>
    <n v="0"/>
    <n v="22.048324999999998"/>
    <n v="23.63355"/>
    <n v="25.629149999999999"/>
    <n v="25.142499999999998"/>
  </r>
  <r>
    <s v="2556"/>
    <s v="71152"/>
    <s v="0"/>
    <x v="1"/>
    <x v="2"/>
    <x v="1"/>
    <s v="340"/>
    <s v="102"/>
    <s v="T"/>
    <n v="224"/>
    <s v="Calcite Credit Union - R.C."/>
    <s v="478 N. Third St., Rogers City MI 49779 US, Rogers City MI 49779 US"/>
    <n v="5.4821200221776998"/>
    <s v="-1918"/>
    <s v="2"/>
    <d v="1899-12-30T13:23:23"/>
    <d v="1899-12-30T13:36:33"/>
    <n v="0"/>
    <n v="13.166666666666666"/>
    <s v="-83.820821"/>
    <s v="45.424324"/>
    <n v="4.6839776897854302"/>
    <n v="2322.81"/>
    <n v="0"/>
    <n v="0"/>
    <n v="0"/>
    <n v="0"/>
    <n v="225"/>
    <s v="102_Week2_Tuesday"/>
    <n v="191.64"/>
    <n v="191.64"/>
    <n v="196.78"/>
    <n v="199.35"/>
    <n v="52.83"/>
    <s v="102_Tuesday"/>
    <s v="102_Week2_Tuesday"/>
    <n v="1"/>
    <n v="0"/>
    <n v="47.91"/>
    <n v="49.837499999999999"/>
    <s v="No"/>
    <s v="NO"/>
    <s v="MTWRF"/>
    <s v="No"/>
    <s v="No"/>
    <s v="Y"/>
    <s v="N"/>
    <m/>
    <n v="47.91"/>
    <n v="47.91"/>
    <n v="49.195"/>
    <n v="49.837499999999999"/>
  </r>
  <r>
    <s v="2654"/>
    <s v="71252"/>
    <s v="0"/>
    <x v="1"/>
    <x v="2"/>
    <x v="1"/>
    <s v="360"/>
    <s v="102"/>
    <s v="T"/>
    <n v="520"/>
    <s v="Calcite Credit Union - Posen"/>
    <s v="10514 N. Michigan, Posen MI 49776 US, Posen MI 49776 US"/>
    <n v="14.8096113651991"/>
    <s v="-1920"/>
    <s v="2"/>
    <d v="1899-12-30T13:57:14"/>
    <d v="1899-12-30T14:08:09"/>
    <n v="0"/>
    <n v="10.916666666666666"/>
    <s v="-83.699545"/>
    <s v="45.269065"/>
    <n v="14.0891495021697"/>
    <n v="1881.96"/>
    <n v="0"/>
    <n v="0"/>
    <n v="0"/>
    <n v="0"/>
    <n v="521"/>
    <s v="102_Week2_Tuesday"/>
    <n v="155.27000000000001"/>
    <n v="155.27000000000001"/>
    <n v="159.43"/>
    <n v="161.51"/>
    <n v="42.8"/>
    <s v="102_Tuesday"/>
    <s v="102_Week2_Tuesday"/>
    <n v="1"/>
    <n v="0"/>
    <n v="38.817500000000003"/>
    <n v="40.377499999999998"/>
    <s v="No"/>
    <s v="NO"/>
    <s v="MTWRF"/>
    <s v="No"/>
    <s v="No"/>
    <s v="Y"/>
    <s v="N"/>
    <m/>
    <n v="38.817500000000003"/>
    <n v="38.817500000000003"/>
    <n v="39.857500000000002"/>
    <n v="40.377499999999998"/>
  </r>
  <r>
    <s v="2076"/>
    <s v="70635"/>
    <s v="0"/>
    <x v="1"/>
    <x v="2"/>
    <x v="1"/>
    <s v="370"/>
    <s v="102"/>
    <s v="W"/>
    <n v="170"/>
    <s v="MDOT-Alpena"/>
    <s v="1540 Airport Rd., Alpena MI 49707 US, Alpena MI 49707 US"/>
    <n v="22.376251669600599"/>
    <s v="-1921"/>
    <s v="2"/>
    <d v="1899-12-30T14:30:31"/>
    <d v="1899-12-30T14:40:11"/>
    <n v="0"/>
    <n v="5.2166666666666668"/>
    <s v="-83.5682"/>
    <s v="45.06858"/>
    <n v="22.385212376315199"/>
    <n v="707.96"/>
    <n v="0"/>
    <n v="0"/>
    <n v="0"/>
    <n v="0"/>
    <n v="171"/>
    <s v="102_Week2_Wednesday"/>
    <n v="63.67"/>
    <n v="63.67"/>
    <n v="66.2"/>
    <n v="68.180000000000007"/>
    <n v="16.55"/>
    <s v="102_Tuesday"/>
    <s v="102_Week2_Tuesday"/>
    <n v="1"/>
    <n v="0"/>
    <n v="0"/>
    <n v="17.21"/>
    <s v="Yes"/>
    <s v="NO"/>
    <s v="MTWRF"/>
    <s v="No"/>
    <s v="Yes"/>
    <s v="Y"/>
    <s v="N"/>
    <n v="0"/>
    <n v="15.9175"/>
    <n v="15.9175"/>
    <n v="16.55"/>
    <n v="17.045000000000002"/>
  </r>
  <r>
    <s v="2295"/>
    <s v="70876"/>
    <s v="0"/>
    <x v="1"/>
    <x v="2"/>
    <x v="1"/>
    <s v="300"/>
    <s v="102"/>
    <s v="F"/>
    <n v="180"/>
    <s v="Straits Area Printing"/>
    <s v="313 LaFayette Ave, Cheboygan MI 49721 US, Cheboygan MI 49721 US"/>
    <n v="1.07520703785121"/>
    <s v="-1914"/>
    <s v="2"/>
    <d v="1899-12-30T12:13:13"/>
    <d v="1899-12-30T12:15:30"/>
    <n v="0"/>
    <n v="2.2833333333333332"/>
    <s v="-84.46345"/>
    <s v="45.6413017"/>
    <n v="0.40201794453047102"/>
    <n v="618.75"/>
    <n v="0"/>
    <n v="0"/>
    <n v="0"/>
    <n v="0"/>
    <n v="181"/>
    <s v="102_Week2_Friday"/>
    <n v="41.93"/>
    <n v="49.2"/>
    <n v="51.18"/>
    <n v="53.21"/>
    <n v="13.83"/>
    <s v="102_Tuesday"/>
    <s v="102_Week2_Tuesday"/>
    <n v="1"/>
    <n v="0"/>
    <n v="12.3"/>
    <n v="13.3025"/>
    <s v="Yes"/>
    <s v="NO"/>
    <s v="MTWRF"/>
    <s v="No"/>
    <s v="Yes"/>
    <s v="Y"/>
    <s v="N"/>
    <n v="0"/>
    <n v="10.4825"/>
    <n v="12.3"/>
    <n v="12.795"/>
    <n v="13.3025"/>
  </r>
  <r>
    <s v="2283"/>
    <s v="70861"/>
    <s v="0"/>
    <x v="1"/>
    <x v="2"/>
    <x v="1"/>
    <s v="200"/>
    <s v="102"/>
    <s v="F"/>
    <n v="165"/>
    <s v="Calcite Credit Union Cheboygan"/>
    <s v="1005 S MAIN ST, Cheboygan MI 49721 US, Cheboygan MI 49721 US"/>
    <n v="0.54077838174998805"/>
    <s v="-1904"/>
    <s v="2"/>
    <d v="1899-12-30T09:58:38"/>
    <d v="1899-12-30T10:11:36"/>
    <n v="0"/>
    <n v="12.966666666666667"/>
    <s v="-84.4781742"/>
    <s v="45.6285902"/>
    <n v="0.115866100913518"/>
    <n v="1511.3"/>
    <n v="0"/>
    <n v="0"/>
    <n v="0"/>
    <n v="0"/>
    <n v="166"/>
    <s v="102_Week2_Friday"/>
    <n v="115.19"/>
    <n v="115.19"/>
    <n v="118.2633"/>
    <n v="123"/>
    <n v="31.75"/>
    <s v="102_Tuesday"/>
    <s v="102_Week2_Tuesday"/>
    <n v="1"/>
    <n v="0"/>
    <n v="28.797499999999999"/>
    <n v="31.15"/>
    <s v="Yes"/>
    <s v="NO"/>
    <s v="MTWRF"/>
    <s v="No"/>
    <s v="Yes"/>
    <s v="Y"/>
    <s v="N"/>
    <n v="0"/>
    <n v="28.797499999999999"/>
    <n v="28.797499999999999"/>
    <n v="29.565825"/>
    <n v="30.75"/>
  </r>
  <r>
    <s v="2303"/>
    <s v="99120"/>
    <s v="3"/>
    <x v="1"/>
    <x v="2"/>
    <x v="1"/>
    <s v="250"/>
    <s v="102"/>
    <s v="F"/>
    <n v="130"/>
    <s v="M BANK - CHEBOYGAN"/>
    <s v="350 S. MAIN ST., CHEBOYGAN MI 49721 US, CHEBOYGAN MI 49721 US"/>
    <n v="11.729957502335299"/>
    <s v="-1909"/>
    <s v="2"/>
    <d v="1899-12-30T11:24:21"/>
    <d v="1899-12-30T11:36:14"/>
    <n v="0"/>
    <n v="11.883333333333333"/>
    <s v="-84.481112"/>
    <s v="45.639913"/>
    <n v="8.9386210074010695"/>
    <n v="1112.42"/>
    <n v="0"/>
    <n v="0"/>
    <n v="0"/>
    <n v="0"/>
    <n v="131"/>
    <s v="102_Week2_Friday"/>
    <n v="86.174999999999997"/>
    <n v="87.04"/>
    <n v="84.223299999999995"/>
    <n v="83.31"/>
    <n v="21.95"/>
    <s v="102_Tuesday"/>
    <s v="102_Week2_Tuesday"/>
    <n v="1"/>
    <n v="0"/>
    <n v="21.76"/>
    <n v="20.827500000000001"/>
    <s v="Yes"/>
    <s v="NO"/>
    <s v="MTWRF"/>
    <s v="No"/>
    <s v="Yes"/>
    <s v="Y"/>
    <s v="N"/>
    <n v="0"/>
    <n v="21.543749999999999"/>
    <n v="21.76"/>
    <n v="21.055824999999999"/>
    <n v="20.827500000000001"/>
  </r>
  <r>
    <s v="12632"/>
    <s v="73477"/>
    <s v="0"/>
    <x v="1"/>
    <x v="2"/>
    <x v="4"/>
    <s v="90"/>
    <s v="102"/>
    <s v="R"/>
    <n v="69"/>
    <s v="SMOKEY JOSES"/>
    <s v="7263 MAIN STREET, MACKINAW ISLAND MI 49757 US, MACKINAW ISLAND MI 49757 US"/>
    <n v="0"/>
    <s v="-1950"/>
    <s v="6"/>
    <d v="1899-12-30T10:03:15"/>
    <d v="1899-12-30T10:12:55"/>
    <n v="0"/>
    <n v="9.4354006285390355"/>
    <s v="-84.617129"/>
    <s v="45.849774"/>
    <m/>
    <n v="2142.2800000000002"/>
    <n v="0"/>
    <n v="0"/>
    <n v="0"/>
    <n v="0"/>
    <n v="70"/>
    <s v="102_Week2_Thursday"/>
    <n v="0"/>
    <n v="112.32"/>
    <n v="119.8488"/>
    <n v="138.69999999999999"/>
    <n v="73.510000000000005"/>
    <s v="102_Thursday"/>
    <s v="102_Week2_Thursday"/>
    <n v="1"/>
    <n v="0"/>
    <n v="82.8262"/>
    <n v="0"/>
    <s v="No"/>
    <s v="NO"/>
    <s v="MTWRF"/>
    <s v="No"/>
    <s v="No"/>
    <s v="Y"/>
    <s v="N"/>
    <m/>
    <n v="0"/>
    <n v="28.08"/>
    <n v="29.962199999999999"/>
    <n v="34.674999999999997"/>
  </r>
  <r>
    <s v="13670"/>
    <s v="73499"/>
    <s v="0"/>
    <x v="1"/>
    <x v="2"/>
    <x v="2"/>
    <s v="150"/>
    <s v="102"/>
    <s v="M"/>
    <n v="0"/>
    <s v="ORTHOSPORT PHYSICAL THERAPY"/>
    <s v="351 S. STRAITS HWY, INDIAN RIVER MI 49749 US, INDIAN RIVER MI 49749 US"/>
    <n v="17.431400178090701"/>
    <s v="-1938"/>
    <s v="2"/>
    <d v="1899-12-30T11:48:49"/>
    <d v="1899-12-30T11:53:13"/>
    <n v="0"/>
    <n v="4.4000000000000004"/>
    <s v="-84.609074"/>
    <s v="45.456869"/>
    <n v="15.730161168552399"/>
    <n v="1180.43"/>
    <n v="0"/>
    <n v="0"/>
    <n v="0"/>
    <n v="0"/>
    <n v="1"/>
    <s v="102_Week2_Monday"/>
    <n v="89.63"/>
    <n v="89.63"/>
    <n v="92.016599999999997"/>
    <n v="93.21"/>
    <n v="24.7"/>
    <s v="102_Wednesday"/>
    <s v="102_Week2_Wednesday"/>
    <n v="1"/>
    <n v="0"/>
    <n v="22.407499999999999"/>
    <n v="23.302499999999998"/>
    <s v="Yes"/>
    <s v="NO"/>
    <s v="MTWRF"/>
    <s v="No"/>
    <s v="Yes"/>
    <s v="Y"/>
    <s v="Y"/>
    <n v="0"/>
    <n v="22.407499999999999"/>
    <n v="22.407499999999999"/>
    <n v="23.004149999999999"/>
    <n v="23.302499999999998"/>
  </r>
  <r>
    <s v="2782"/>
    <s v="71388"/>
    <s v="0"/>
    <x v="1"/>
    <x v="2"/>
    <x v="0"/>
    <s v="300"/>
    <s v="102"/>
    <s v="W"/>
    <n v="55"/>
    <s v="Benjey Reynolds Shop"/>
    <s v="351 Cavanaugh St., Alpena MI 49707 US, Alpena MI 49707 US"/>
    <n v="4.3358159255511701"/>
    <s v="-1867"/>
    <s v="2"/>
    <d v="1899-12-30T11:50:20"/>
    <d v="1899-12-30T12:00:00"/>
    <n v="0"/>
    <n v="10.433333333333334"/>
    <s v="-83.45064"/>
    <s v="45.06479"/>
    <n v="1.8926095837693999"/>
    <n v="3071.13"/>
    <n v="0"/>
    <n v="0"/>
    <n v="0"/>
    <n v="0"/>
    <n v="56"/>
    <s v="102_Week2_Wednesday"/>
    <n v="233.04"/>
    <n v="249.34"/>
    <n v="225.98660000000001"/>
    <n v="256.22500000000002"/>
    <n v="65.430000000000007"/>
    <s v="102_Monday"/>
    <s v="102_Week2_Monday"/>
    <n v="1"/>
    <n v="0"/>
    <n v="52.147500000000001"/>
    <n v="64.832499999999996"/>
    <s v="Yes"/>
    <s v="NO"/>
    <s v="MTWRF"/>
    <s v="No"/>
    <s v="Yes"/>
    <s v="Y"/>
    <s v="N"/>
    <n v="0"/>
    <n v="58.26"/>
    <n v="62.335000000000001"/>
    <n v="56.496650000000002"/>
    <n v="64.056250000000006"/>
  </r>
  <r>
    <s v="2162"/>
    <s v="99053"/>
    <s v="7"/>
    <x v="1"/>
    <x v="2"/>
    <x v="0"/>
    <s v="350"/>
    <s v="102"/>
    <s v="T"/>
    <n v="5"/>
    <s v="P.M.I."/>
    <s v="820 Long Lake Ave P.O. Box 115, Alpena MI 49707 US P.O. Box 115, Alpena MI 49707 US"/>
    <n v="4.8815460254043002"/>
    <s v="-1872"/>
    <s v="2"/>
    <d v="1899-12-30T12:31:32"/>
    <d v="1899-12-30T12:42:00"/>
    <n v="0"/>
    <n v="10.466666666666667"/>
    <s v="-83.432288"/>
    <s v="45.078032"/>
    <n v="1.47812243780741"/>
    <n v="830.22"/>
    <n v="0"/>
    <n v="0"/>
    <n v="0"/>
    <n v="0"/>
    <n v="6"/>
    <s v="102_Week2_Tuesday"/>
    <n v="68.55"/>
    <n v="68.55"/>
    <n v="70.086600000000004"/>
    <n v="71.56"/>
    <n v="18.78"/>
    <s v="102_Monday"/>
    <s v="102_Week2_Monday"/>
    <n v="1"/>
    <n v="0"/>
    <n v="17.137499999999999"/>
    <n v="17.89"/>
    <s v="Yes"/>
    <s v="NO"/>
    <s v="MTWRF"/>
    <s v="No"/>
    <s v="Yes"/>
    <s v="Y"/>
    <s v="N"/>
    <n v="0"/>
    <n v="17.137499999999999"/>
    <n v="17.137499999999999"/>
    <n v="17.521650000000001"/>
    <n v="17.89"/>
  </r>
  <r>
    <s v="10175"/>
    <s v="99053"/>
    <s v="11"/>
    <x v="1"/>
    <x v="2"/>
    <x v="0"/>
    <s v="390"/>
    <s v="102"/>
    <s v="T"/>
    <n v="16"/>
    <s v="RENTEC-DYNA 1995, LLC"/>
    <s v="1995 HAMILTON RD, ALPENA MI 49707 US, ALPENA MI 49707 US"/>
    <n v="0.88495638716250402"/>
    <s v="-1876"/>
    <s v="2"/>
    <d v="1899-12-30T13:18:51"/>
    <d v="1899-12-30T13:26:13"/>
    <n v="0"/>
    <n v="7.3666666666666671"/>
    <s v="-83.4542108"/>
    <s v="45.105268"/>
    <n v="0.36657303375734102"/>
    <n v="1086.3900000000001"/>
    <n v="0"/>
    <n v="0"/>
    <n v="0"/>
    <n v="0"/>
    <n v="17"/>
    <s v="102_Week2_Tuesday"/>
    <n v="82.86"/>
    <n v="82.86"/>
    <n v="84.72"/>
    <n v="86.49"/>
    <n v="22.7"/>
    <s v="102_Monday"/>
    <s v="102_Week2_Monday"/>
    <n v="1"/>
    <n v="0"/>
    <n v="20.715"/>
    <n v="21.622499999999999"/>
    <s v="Yes"/>
    <s v="NO"/>
    <s v="MTWRF"/>
    <s v="No"/>
    <s v="Yes"/>
    <s v="Y"/>
    <s v="N"/>
    <n v="0"/>
    <n v="20.715"/>
    <n v="20.715"/>
    <n v="21.18"/>
    <n v="21.622499999999999"/>
  </r>
  <r>
    <s v="2039"/>
    <s v="70595"/>
    <s v="0"/>
    <x v="1"/>
    <x v="2"/>
    <x v="0"/>
    <s v="400"/>
    <s v="102"/>
    <s v="T"/>
    <n v="50"/>
    <s v="CHARTER TOWNSHIP OF ALPENA"/>
    <s v="4385 US-23 North, Alpena MI 49707 US, Alpena MI 49707 US"/>
    <n v="0.59831295968655196"/>
    <s v="-1877"/>
    <s v="2"/>
    <d v="1899-12-30T13:26:49"/>
    <d v="1899-12-30T13:30:11"/>
    <n v="0"/>
    <n v="3.3666666666666667"/>
    <s v="-83.4500298"/>
    <s v="45.1108792"/>
    <n v="0.44904748119226601"/>
    <n v="1265.83"/>
    <n v="0"/>
    <n v="0"/>
    <n v="0"/>
    <n v="0"/>
    <n v="51"/>
    <s v="102_Week2_Tuesday"/>
    <n v="106.4233"/>
    <n v="104.05"/>
    <n v="106.75660000000001"/>
    <n v="119.11499999999999"/>
    <n v="27.2"/>
    <s v="102_Monday"/>
    <s v="102_Week2_Monday"/>
    <n v="1"/>
    <n v="0"/>
    <n v="25.6675"/>
    <n v="31.004999999999999"/>
    <s v="Yes"/>
    <s v="NO"/>
    <s v="MTWRF"/>
    <s v="No"/>
    <s v="Yes"/>
    <s v="Y"/>
    <s v="N"/>
    <n v="0"/>
    <n v="26.605824999999999"/>
    <n v="26.012499999999999"/>
    <n v="26.689150000000001"/>
    <n v="29.778749999999999"/>
  </r>
  <r>
    <s v="14866"/>
    <s v="73540"/>
    <s v="0"/>
    <x v="1"/>
    <x v="2"/>
    <x v="0"/>
    <s v="180"/>
    <s v="102"/>
    <s v="T"/>
    <n v="540"/>
    <s v="ROUTE 65 DINER"/>
    <s v="10760 MICHIGAN AVE, POSEN MI 49776 US, POSEN MI 49776 US"/>
    <n v="0.27793366563213301"/>
    <s v="-1855"/>
    <s v="6"/>
    <d v="1899-12-30T09:39:39"/>
    <d v="1899-12-30T09:40:57"/>
    <n v="0"/>
    <n v="5.7583333333333337"/>
    <s v="-83.699165"/>
    <s v="45.265733"/>
    <n v="6.3478277921777598E-2"/>
    <n v="1057.8399999999999"/>
    <n v="0"/>
    <n v="0"/>
    <n v="0"/>
    <n v="0"/>
    <n v="541"/>
    <s v="102_Week2_Tuesday"/>
    <n v="52.89"/>
    <n v="55.85"/>
    <n v="75.703299999999999"/>
    <n v="79.89"/>
    <n v="40.68"/>
    <s v="102_Monday"/>
    <s v="102_Week2_Monday"/>
    <n v="1"/>
    <n v="0"/>
    <n v="34.215000000000003"/>
    <n v="39.945"/>
    <s v="Yes"/>
    <s v="NO"/>
    <s v="MTWRF"/>
    <s v="No"/>
    <s v="Yes"/>
    <s v="Y"/>
    <s v="N"/>
    <n v="0"/>
    <n v="13.2225"/>
    <n v="13.9625"/>
    <n v="18.925825"/>
    <n v="19.9725"/>
  </r>
  <r>
    <s v="2653"/>
    <s v="71251"/>
    <s v="0"/>
    <x v="1"/>
    <x v="2"/>
    <x v="0"/>
    <s v="190"/>
    <s v="102"/>
    <s v="T"/>
    <n v="560"/>
    <s v="FIRST MERIT BANK 0100217"/>
    <s v="10875 Michigan Ave 101 N. Washington Ave., Posen M 101 N. Washington Ave., Posen MI 49776 US"/>
    <n v="0.36062069792416201"/>
    <s v="-1856"/>
    <s v="6"/>
    <d v="1899-12-30T09:41:19"/>
    <d v="1899-12-30T09:50:59"/>
    <n v="0"/>
    <n v="9.4354006285390355"/>
    <s v="-83.6986898"/>
    <s v="45.2639402"/>
    <n v="0.123694791742586"/>
    <n v="0"/>
    <n v="0"/>
    <m/>
    <n v="0"/>
    <n v="0"/>
    <n v="561"/>
    <s v="102_Week2_Tuesday"/>
    <n v="0"/>
    <n v="0"/>
    <n v="0"/>
    <n v="0"/>
    <s v="$ -"/>
    <s v="102_Monday"/>
    <s v="102_Week2_Monday"/>
    <n v="1"/>
    <n v="0"/>
    <n v="0"/>
    <n v="0"/>
    <s v="Yes"/>
    <s v="NO"/>
    <s v="MTWRF"/>
    <s v="No"/>
    <s v="Yes"/>
    <s v="Y"/>
    <s v="N"/>
    <n v="0"/>
    <n v="0"/>
    <n v="0"/>
    <n v="0"/>
    <n v="0"/>
  </r>
  <r>
    <s v="9766"/>
    <s v="73328"/>
    <s v="0"/>
    <x v="1"/>
    <x v="2"/>
    <x v="1"/>
    <s v="70"/>
    <s v="102"/>
    <s v="M"/>
    <n v="0"/>
    <s v="ONAWAY DENTISTRY"/>
    <s v="4080 MICHIGAN AVE, ONAWAY MI 49765 US, ONAWAY MI 49765 US"/>
    <n v="1.26466216146946"/>
    <s v="-1891"/>
    <s v="6"/>
    <d v="1899-12-30T07:39:38"/>
    <d v="1899-12-30T07:41:36"/>
    <n v="0"/>
    <n v="1.1333333333333333"/>
    <s v="-84.234377"/>
    <s v="45.352938"/>
    <n v="0.45199905437758398"/>
    <n v="1002.32"/>
    <n v="0"/>
    <n v="0"/>
    <n v="0"/>
    <n v="0"/>
    <n v="1"/>
    <s v="102_Week2_Monday"/>
    <n v="38.200000000000003"/>
    <n v="38.200000000000003"/>
    <n v="39.213299999999997"/>
    <n v="39.72"/>
    <n v="21.05"/>
    <s v="102_Tuesday"/>
    <s v="102_Week2_Tuesday"/>
    <n v="1"/>
    <n v="0"/>
    <n v="19.100000000000001"/>
    <n v="19.86"/>
    <s v="Yes"/>
    <s v="NO"/>
    <s v="MTWRF"/>
    <s v="No"/>
    <s v="Yes"/>
    <s v="Y"/>
    <s v="Y"/>
    <n v="0"/>
    <n v="9.5500000000000007"/>
    <n v="9.5500000000000007"/>
    <n v="9.8033249999999992"/>
    <n v="9.93"/>
  </r>
  <r>
    <s v="14550"/>
    <s v="73524"/>
    <s v="0"/>
    <x v="1"/>
    <x v="2"/>
    <x v="1"/>
    <s v="170"/>
    <s v="102"/>
    <s v="M"/>
    <n v="0"/>
    <s v="211 BAR &amp; GRILL"/>
    <s v="3444 M-21, ONAWAY MI 49765 US, ONAWAY MI 49765 US"/>
    <n v="3.0400492940097998"/>
    <s v="-1901"/>
    <s v="6"/>
    <d v="1899-12-30T09:10:18"/>
    <d v="1899-12-30T09:16:09"/>
    <n v="0"/>
    <n v="4.4249999999999998"/>
    <s v="-84.229372"/>
    <s v="45.431372"/>
    <n v="2.6917824446771998"/>
    <n v="906.15"/>
    <n v="0"/>
    <n v="0"/>
    <n v="0"/>
    <n v="0"/>
    <n v="1"/>
    <s v="102_Week2_Monday"/>
    <n v="36.869999999999997"/>
    <n v="42.208500000000001"/>
    <n v="56.751600000000003"/>
    <n v="61.35"/>
    <n v="32.520000000000003"/>
    <s v="102_Tuesday"/>
    <s v="102_Week2_Tuesday"/>
    <n v="1"/>
    <n v="0"/>
    <n v="23.774999999999999"/>
    <n v="30.675000000000001"/>
    <s v="Yes"/>
    <s v="NO"/>
    <s v="MTWRF"/>
    <s v="No"/>
    <s v="Yes"/>
    <s v="Y"/>
    <s v="Y"/>
    <n v="0"/>
    <n v="9.2174999999999994"/>
    <n v="10.552125"/>
    <n v="14.187900000000001"/>
    <n v="15.3375"/>
  </r>
  <r>
    <s v="2540"/>
    <s v="71136"/>
    <s v="0"/>
    <x v="1"/>
    <x v="2"/>
    <x v="1"/>
    <s v="150"/>
    <s v="102"/>
    <s v="M"/>
    <n v="0"/>
    <s v="City of Onaway - City Hall"/>
    <s v="20774 Historical Courthouse P.O. Box 761, Onaway M P.O. Box 761, Onaway MI 49765 US"/>
    <n v="0.63886723853647698"/>
    <s v="-1899"/>
    <s v="2"/>
    <d v="1899-12-30T08:40:36"/>
    <d v="1899-12-30T08:41:07"/>
    <n v="0"/>
    <n v="0.51666666666666672"/>
    <s v="-84.22935"/>
    <s v="45.358319"/>
    <n v="0.18333402422467801"/>
    <n v="535.54999999999995"/>
    <n v="0"/>
    <n v="0"/>
    <n v="0"/>
    <n v="0"/>
    <n v="1"/>
    <s v="102_Week2_Monday"/>
    <n v="40.82"/>
    <n v="40.82"/>
    <n v="41.906599999999997"/>
    <n v="42.45"/>
    <n v="10.61"/>
    <s v="102_Tuesday"/>
    <s v="102_Week2_Tuesday"/>
    <n v="1"/>
    <n v="0"/>
    <n v="10.205"/>
    <n v="10.612500000000001"/>
    <s v="Yes"/>
    <s v="NO"/>
    <s v="MTWRF"/>
    <s v="No"/>
    <s v="Yes"/>
    <s v="Y"/>
    <s v="Y"/>
    <n v="0"/>
    <n v="10.205"/>
    <n v="10.205"/>
    <n v="10.476649999999999"/>
    <n v="10.612500000000001"/>
  </r>
  <r>
    <s v="2531"/>
    <s v="73404"/>
    <s v="3"/>
    <x v="1"/>
    <x v="2"/>
    <x v="1"/>
    <s v="60"/>
    <s v="102"/>
    <s v="M"/>
    <n v="0"/>
    <s v="THUNDER BAY HEALTH - HS"/>
    <s v="4549 M 33 SBHC-HIGH SCHOOL, ONAWAY MI 49765 US SBHC-HIGH SCHOOL, ONAWAY MI 49765 US"/>
    <n v="3.22118322923779"/>
    <s v="-1890"/>
    <s v="6"/>
    <d v="1899-12-30T07:38:16"/>
    <d v="1899-12-30T07:38:22"/>
    <n v="0"/>
    <n v="4.2833333333333332"/>
    <s v="-84.228407"/>
    <s v="45.349059"/>
    <n v="0.88585759419028798"/>
    <n v="2227.52"/>
    <n v="0"/>
    <n v="0"/>
    <n v="0"/>
    <n v="0"/>
    <n v="1"/>
    <s v="102_Week2_Monday"/>
    <n v="84.45"/>
    <n v="84.45"/>
    <n v="87.101600000000005"/>
    <n v="89.78"/>
    <n v="44.21"/>
    <s v="102_Tuesday"/>
    <s v="102_Week2_Tuesday"/>
    <n v="1"/>
    <n v="0"/>
    <n v="42.225000000000001"/>
    <n v="44.233699999999999"/>
    <s v="Yes"/>
    <s v="NO"/>
    <s v="MTWRF"/>
    <s v="No"/>
    <s v="Yes"/>
    <s v="Y"/>
    <s v="Y"/>
    <n v="0"/>
    <n v="21.112500000000001"/>
    <n v="21.112500000000001"/>
    <n v="21.775400000000001"/>
    <n v="22.445"/>
  </r>
  <r>
    <s v="10213"/>
    <s v="73362"/>
    <s v="0"/>
    <x v="1"/>
    <x v="2"/>
    <x v="0"/>
    <s v="450"/>
    <s v="102"/>
    <s v="W"/>
    <n v="510"/>
    <s v="NOWICKI'S SAUSAGE SHOP"/>
    <s v="1224 2ND AVE, ALPENA MI 49707 US, ALPENA MI 49707 US"/>
    <n v="14.107936134371901"/>
    <s v="-1882"/>
    <s v="2"/>
    <d v="1899-12-30T14:32:08"/>
    <d v="1899-12-30T14:41:48"/>
    <n v="0"/>
    <n v="0.71666666666666667"/>
    <s v="-83.419896"/>
    <s v="45.069854"/>
    <n v="11.530947914688401"/>
    <n v="971.45"/>
    <n v="0"/>
    <n v="0"/>
    <n v="0"/>
    <n v="0"/>
    <n v="511"/>
    <s v="102_Week2_Wednesday"/>
    <n v="49.905999999999999"/>
    <n v="55.72"/>
    <n v="57.206600000000002"/>
    <n v="70.0625"/>
    <n v="15.36"/>
    <s v="102_Monday"/>
    <s v="102_Week2_Monday"/>
    <n v="1"/>
    <n v="0"/>
    <n v="13.93"/>
    <n v="14.487500000000001"/>
    <s v="Yes"/>
    <s v="NO"/>
    <s v="MTWRF"/>
    <s v="No"/>
    <s v="Yes"/>
    <s v="Y"/>
    <s v="N"/>
    <n v="0"/>
    <n v="12.4765"/>
    <n v="13.93"/>
    <n v="14.30165"/>
    <n v="17.515625"/>
  </r>
  <r>
    <s v="10364"/>
    <s v="73368"/>
    <s v="0"/>
    <x v="1"/>
    <x v="2"/>
    <x v="0"/>
    <s v="430"/>
    <s v="102"/>
    <s v="R"/>
    <n v="310"/>
    <s v="SAND BAR &amp; GRILL"/>
    <s v="9027 W LONG LAKE RD, ALPENA MI 49707 US, ALPENA MI 49707 US"/>
    <n v="1.4340589546121401"/>
    <s v="-1880"/>
    <s v="6"/>
    <d v="1899-12-30T14:00:32"/>
    <d v="1899-12-30T14:07:51"/>
    <n v="0"/>
    <n v="5.5166666666666666"/>
    <s v="-83.457461"/>
    <s v="45.177913"/>
    <n v="0.73551553621847499"/>
    <n v="2681"/>
    <n v="0"/>
    <n v="0"/>
    <n v="0"/>
    <n v="0"/>
    <n v="311"/>
    <s v="102_Week2_Thursday"/>
    <n v="86.658000000000001"/>
    <n v="116.36"/>
    <n v="169.53280000000001"/>
    <n v="111.0757"/>
    <n v="84.84"/>
    <s v="102_Monday"/>
    <s v="102_Week2_Monday"/>
    <n v="1"/>
    <n v="0"/>
    <n v="81.371200000000002"/>
    <n v="49.5687"/>
    <s v="Yes"/>
    <s v="YES"/>
    <s v="MTWRF"/>
    <s v="No"/>
    <s v="Yes"/>
    <s v="Y"/>
    <s v="N"/>
    <n v="0"/>
    <n v="21.6645"/>
    <n v="29.09"/>
    <n v="42.383200000000002"/>
    <n v="27.768924999999999"/>
  </r>
  <r>
    <s v="15590"/>
    <s v="73550"/>
    <s v="0"/>
    <x v="1"/>
    <x v="2"/>
    <x v="0"/>
    <s v="420"/>
    <s v="102"/>
    <s v="R"/>
    <n v="320"/>
    <s v="BENSMAN LONG LAKE MARKET"/>
    <s v="9538 W. LONG LAKE ROAD, ALPENA MI 49707 US, ALPENA MI 49707 US"/>
    <n v="5.8812324360408796"/>
    <s v="-1879"/>
    <s v="6"/>
    <d v="1899-12-30T13:47:44"/>
    <d v="1899-12-30T13:51:50"/>
    <n v="0"/>
    <n v="3.7555555549999999"/>
    <s v="-83.468359"/>
    <s v="45.184772"/>
    <n v="4.2791143899104398"/>
    <n v="317.60000000000002"/>
    <n v="0"/>
    <n v="0"/>
    <n v="0"/>
    <n v="0"/>
    <n v="321"/>
    <s v="102_Week2_Thursday"/>
    <n v="0"/>
    <n v="0"/>
    <n v="39.700000000000003"/>
    <n v="39.700000000000003"/>
    <n v="21.04"/>
    <s v="102_Monday"/>
    <s v="102_Week2_Monday"/>
    <n v="1"/>
    <n v="0"/>
    <n v="9.9250000000000007"/>
    <n v="19.850000000000001"/>
    <s v="Yes"/>
    <s v="NO"/>
    <s v="MTWRF"/>
    <s v="No"/>
    <s v="Yes"/>
    <s v="Y"/>
    <s v="N"/>
    <n v="0"/>
    <n v="0"/>
    <n v="0"/>
    <n v="9.9250000000000007"/>
    <n v="9.9250000000000007"/>
  </r>
  <r>
    <s v="1858"/>
    <s v="70021"/>
    <s v="0"/>
    <x v="1"/>
    <x v="2"/>
    <x v="1"/>
    <s v="30"/>
    <s v="102"/>
    <s v="M"/>
    <n v="0"/>
    <s v="DAIRY QUEEN - ONAWAY"/>
    <s v="20560 STATE ST, ONAWAY MI 49765 US, ONAWAY MI 49765 US"/>
    <n v="8.7219378054141998"/>
    <s v="-1887"/>
    <s v="6"/>
    <d v="1899-12-30T07:21:19"/>
    <d v="1899-12-30T07:27:02"/>
    <n v="0"/>
    <n v="8.4250000000000007"/>
    <s v="-84.224953"/>
    <s v="45.357765"/>
    <n v="8.7422730119173799"/>
    <n v="641.22"/>
    <n v="0"/>
    <n v="0"/>
    <n v="0"/>
    <n v="0"/>
    <n v="1"/>
    <s v="102_Week2_Monday"/>
    <n v="35.03"/>
    <n v="35.03"/>
    <n v="36.2166"/>
    <n v="36.81"/>
    <n v="19.510000000000002"/>
    <s v="102_Tuesday"/>
    <s v="102_Week2_Tuesday"/>
    <n v="1"/>
    <n v="0"/>
    <n v="17.515000000000001"/>
    <n v="0"/>
    <s v="Yes"/>
    <s v="NO"/>
    <s v="MTWRF"/>
    <s v="No"/>
    <s v="Yes"/>
    <s v="Y"/>
    <s v="Y"/>
    <n v="0"/>
    <n v="8.7575000000000003"/>
    <n v="8.7575000000000003"/>
    <n v="9.0541499999999999"/>
    <n v="9.2025000000000006"/>
  </r>
  <r>
    <s v="14760"/>
    <s v="73535"/>
    <s v="0"/>
    <x v="1"/>
    <x v="2"/>
    <x v="1"/>
    <s v="10"/>
    <s v="102"/>
    <s v="T"/>
    <n v="600"/>
    <s v="MALE'S GROCERY, INC."/>
    <s v="6811 LONG RAPIDS ROAD, ALPENA MI 49707 US, ALPENA MI 49707 US"/>
    <n v="16.180965350940799"/>
    <s v="-1885"/>
    <s v="2"/>
    <d v="1899-12-30T06:16:10"/>
    <d v="1899-12-30T06:26:12"/>
    <n v="0"/>
    <n v="10.033333333333333"/>
    <s v="-83.590538"/>
    <s v="45.130426"/>
    <n v="10.426105565568401"/>
    <n v="807.63"/>
    <n v="0"/>
    <n v="0"/>
    <n v="0"/>
    <n v="0"/>
    <n v="601"/>
    <s v="102_Week2_Tuesday"/>
    <n v="62.094999999999999"/>
    <n v="42.47"/>
    <n v="43.743299999999998"/>
    <n v="50.45"/>
    <n v="11.76"/>
    <s v="102_Tuesday"/>
    <s v="102_Week2_Tuesday"/>
    <n v="1"/>
    <n v="0"/>
    <n v="10.6175"/>
    <n v="11.095000000000001"/>
    <s v="No"/>
    <s v="NO"/>
    <s v="MTWRF"/>
    <s v="No"/>
    <s v="No"/>
    <s v="Y"/>
    <s v="N"/>
    <m/>
    <n v="15.52375"/>
    <n v="10.6175"/>
    <n v="10.935824999999999"/>
    <n v="12.612500000000001"/>
  </r>
  <r>
    <s v="2535"/>
    <s v="71131"/>
    <s v="0"/>
    <x v="1"/>
    <x v="2"/>
    <x v="1"/>
    <s v="20"/>
    <s v="102"/>
    <s v="M"/>
    <n v="0"/>
    <s v="Eagles - Millersburg"/>
    <s v="12551 Orcutt Hwy., Millersburg MI 49759 US, Millersburg MI 49759 US"/>
    <n v="42.853281158953898"/>
    <s v="-1886"/>
    <s v="2"/>
    <d v="1899-12-30T07:09:04"/>
    <d v="1899-12-30T07:12:36"/>
    <n v="0"/>
    <n v="3.5333333333333332"/>
    <s v="-84.061214"/>
    <s v="45.365906"/>
    <n v="42.276850852864897"/>
    <n v="548.96"/>
    <n v="0"/>
    <n v="0"/>
    <n v="0"/>
    <n v="0"/>
    <n v="1"/>
    <s v="102_Week2_Monday"/>
    <n v="54.17"/>
    <n v="54.17"/>
    <n v="55.783299999999997"/>
    <n v="56.59"/>
    <n v="15"/>
    <s v="102_Tuesday"/>
    <s v="102_Week2_Tuesday"/>
    <n v="1"/>
    <n v="0"/>
    <n v="13.5425"/>
    <n v="14.147500000000001"/>
    <s v="Yes"/>
    <s v="NO"/>
    <s v="MTWRF"/>
    <s v="No"/>
    <s v="Yes"/>
    <s v="Y"/>
    <s v="Y"/>
    <n v="0"/>
    <n v="13.5425"/>
    <n v="13.5425"/>
    <n v="13.945824999999999"/>
    <n v="14.147500000000001"/>
  </r>
  <r>
    <s v="2022"/>
    <s v="99046"/>
    <s v="9"/>
    <x v="1"/>
    <x v="0"/>
    <x v="2"/>
    <s v="40"/>
    <s v="105"/>
    <s v="M"/>
    <n v="0"/>
    <s v="Alpena Oil - Mio"/>
    <s v="222 MORENCI AVE., Mio MI 48647 US, Mio MI 48647 US"/>
    <n v="0.85721650318521403"/>
    <s v="-1263"/>
    <s v="6"/>
    <d v="1899-12-30T08:33:26"/>
    <d v="1899-12-30T08:43:24"/>
    <n v="0"/>
    <n v="10.554166666666667"/>
    <s v="-84.130463"/>
    <s v="44.650409"/>
    <n v="0.18739598325593201"/>
    <n v="6540.3"/>
    <n v="0"/>
    <n v="0"/>
    <n v="0"/>
    <n v="0"/>
    <n v="1"/>
    <s v="105_Week2_Monday"/>
    <n v="118.893"/>
    <n v="158.71180000000001"/>
    <n v="236.85"/>
    <n v="157.00450000000001"/>
    <n v="153.09"/>
    <s v="105_Wednesday"/>
    <s v="105_Week2_Wednesday"/>
    <n v="1"/>
    <n v="0"/>
    <n v="131.94749999999999"/>
    <n v="145.3125"/>
    <s v="Yes"/>
    <s v="NO"/>
    <s v="MTWRF"/>
    <s v="No"/>
    <s v="Yes"/>
    <s v="Y"/>
    <s v="Y"/>
    <n v="0"/>
    <n v="29.72325"/>
    <n v="39.677950000000003"/>
    <n v="59.212499999999999"/>
    <n v="39.251125000000002"/>
  </r>
  <r>
    <s v="2832"/>
    <s v="99082"/>
    <s v="11"/>
    <x v="1"/>
    <x v="0"/>
    <x v="2"/>
    <s v="50"/>
    <s v="103"/>
    <s v="F"/>
    <n v="255"/>
    <s v="Sunrise Convenience Store #28"/>
    <s v="300 S Morenci, Mio MI 48647 US, Mio MI 48647 US"/>
    <n v="0.14136145065233999"/>
    <s v="-1264"/>
    <s v="7"/>
    <d v="1899-12-30T08:43:33"/>
    <d v="1899-12-30T09:06:54"/>
    <n v="0"/>
    <n v="18.876666666666669"/>
    <s v="-84.130555"/>
    <s v="44.649682"/>
    <n v="2.4112347848512999E-2"/>
    <n v="3007.41"/>
    <n v="0"/>
    <n v="0"/>
    <n v="0"/>
    <n v="0"/>
    <n v="256"/>
    <s v="103_Week2_Friday"/>
    <n v="64.767200000000003"/>
    <n v="58.343499999999999"/>
    <n v="66.316100000000006"/>
    <n v="70.056399999999996"/>
    <n v="71.39"/>
    <s v="105_Wednesday"/>
    <s v="105_Week2_Wednesday"/>
    <n v="1"/>
    <n v="0"/>
    <n v="65.31"/>
    <n v="70.302499999999995"/>
    <s v="Yes"/>
    <s v="NO"/>
    <s v="MTWRF"/>
    <s v="Yes"/>
    <s v="Yes"/>
    <s v="Y"/>
    <s v="N"/>
    <n v="0"/>
    <n v="16.191800000000001"/>
    <n v="14.585875"/>
    <n v="16.579025000000001"/>
    <n v="17.514099999999999"/>
  </r>
  <r>
    <s v="11062"/>
    <s v="99031"/>
    <s v="133"/>
    <x v="1"/>
    <x v="1"/>
    <x v="2"/>
    <s v="50"/>
    <s v="105"/>
    <s v="T"/>
    <n v="50"/>
    <s v="GAYLORD WEST EZ MART #488"/>
    <s v="3400 M32 WEST, GAYLORD MI 49735 US, GAYLORD MI 49735 US"/>
    <n v="2.5716276093074599"/>
    <s v="-208"/>
    <s v="7"/>
    <d v="1899-12-30T08:03:21"/>
    <d v="1899-12-30T08:22:11"/>
    <n v="0"/>
    <n v="19.120833333333334"/>
    <s v="-84.739947"/>
    <s v="45.027898"/>
    <n v="2.0032818811366901"/>
    <n v="8610.5300000000007"/>
    <n v="0"/>
    <n v="0"/>
    <n v="0"/>
    <n v="0"/>
    <n v="51"/>
    <s v="105_Week2_Tuesday"/>
    <n v="144.13069999999999"/>
    <n v="148.43299999999999"/>
    <n v="189.65379999999999"/>
    <n v="167.00460000000001"/>
    <n v="196.85"/>
    <s v="103_Wednesday"/>
    <s v="103_Week2_Wednesday"/>
    <n v="1"/>
    <n v="0"/>
    <n v="176.2337"/>
    <n v="166.83619999999999"/>
    <s v="Yes"/>
    <s v="NO"/>
    <s v="MTWRF"/>
    <s v="Yes"/>
    <s v="Yes"/>
    <s v="Y"/>
    <s v="Y"/>
    <n v="0"/>
    <n v="36.032674999999998"/>
    <n v="37.108249999999998"/>
    <n v="47.413449999999997"/>
    <n v="41.751150000000003"/>
  </r>
  <r>
    <s v="2680"/>
    <s v="99061"/>
    <s v="114"/>
    <x v="1"/>
    <x v="1"/>
    <x v="0"/>
    <s v="110"/>
    <s v="103"/>
    <s v="M"/>
    <n v="0"/>
    <s v="FAMILY FARE #1515"/>
    <s v="5105 CO. RD 612 PO Box 40, LEWISTON MI 49756 US PO Box 40, LEWISTON MI 49756 US"/>
    <n v="0"/>
    <s v="-153"/>
    <s v="7"/>
    <d v="1899-12-30T09:31:51"/>
    <d v="1899-12-30T10:05:12"/>
    <n v="0"/>
    <n v="37.970833333333331"/>
    <s v="-84.290873"/>
    <s v="44.883137"/>
    <m/>
    <n v="4597"/>
    <n v="7"/>
    <n v="0.76666666666666605"/>
    <n v="2"/>
    <n v="29"/>
    <n v="1"/>
    <s v="103_Week2_Monday"/>
    <n v="99.696399999999997"/>
    <n v="101.2253"/>
    <n v="72.362300000000005"/>
    <n v="67.145700000000005"/>
    <n v="77.459999999999994"/>
    <s v="103_Monday"/>
    <s v="103_Week2_Monday"/>
    <n v="1"/>
    <n v="30"/>
    <n v="71.307500000000005"/>
    <n v="72.569999999999993"/>
    <s v="No"/>
    <s v="NO"/>
    <s v="MTWRF"/>
    <s v="No"/>
    <s v="No"/>
    <s v="Y"/>
    <s v="N"/>
    <m/>
    <n v="24.924099999999999"/>
    <n v="25.306325000000001"/>
    <n v="18.090575000000001"/>
    <n v="16.786425000000001"/>
  </r>
  <r>
    <s v="2512"/>
    <s v="99058"/>
    <s v="13"/>
    <x v="1"/>
    <x v="1"/>
    <x v="2"/>
    <s v="20"/>
    <s v="105"/>
    <s v="T"/>
    <n v="80"/>
    <s v="Forwards - Gaylord North 147"/>
    <s v="1025 W. Main R#2 P.O. Box 652, Gaylord MI 49735 US P.O. Box 652, Gaylord MI 49735 US"/>
    <n v="3.6518971915209"/>
    <s v="-205"/>
    <s v="7"/>
    <d v="1899-12-30T07:25:20"/>
    <d v="1899-12-30T07:36:50"/>
    <n v="0"/>
    <n v="12.458333333333334"/>
    <s v="-84.691373"/>
    <s v="45.026844"/>
    <n v="2.28440407600378"/>
    <n v="2869.96"/>
    <n v="0"/>
    <n v="0"/>
    <n v="0"/>
    <n v="0"/>
    <n v="81"/>
    <s v="105_Week2_Tuesday"/>
    <n v="68.231399999999994"/>
    <n v="48.952300000000001"/>
    <n v="43.77"/>
    <n v="46.871499999999997"/>
    <n v="44.6"/>
    <s v="103_Wednesday"/>
    <s v="103_Week2_Wednesday"/>
    <n v="1"/>
    <n v="0"/>
    <n v="43.77"/>
    <n v="47.13"/>
    <s v="Yes"/>
    <s v="NO"/>
    <s v="MTWRF"/>
    <s v="Yes"/>
    <s v="Yes"/>
    <s v="Y"/>
    <s v="Y"/>
    <n v="0"/>
    <n v="17.057849999999998"/>
    <n v="12.238075"/>
    <n v="10.942500000000001"/>
    <n v="11.717874999999999"/>
  </r>
  <r>
    <s v="2702"/>
    <s v="99061"/>
    <s v="115"/>
    <x v="1"/>
    <x v="0"/>
    <x v="2"/>
    <s v="110"/>
    <s v="103"/>
    <s v="F"/>
    <n v="260"/>
    <s v="FAMILY FARE #1508"/>
    <s v="305 MORENCI PO BOX 549, MIO MI 48647 US PO BOX 549, MIO MI 48647 US"/>
    <n v="0"/>
    <s v="-1270"/>
    <s v="7"/>
    <d v="1899-12-30T10:04:40"/>
    <d v="1899-12-30T10:24:09"/>
    <n v="0"/>
    <n v="17.113333333333333"/>
    <s v="-84.1309335"/>
    <s v="44.6548057"/>
    <m/>
    <n v="4573.2299999999996"/>
    <n v="5"/>
    <n v="0.79166666666666596"/>
    <n v="2"/>
    <n v="23"/>
    <n v="261"/>
    <s v="103_Week2_Friday"/>
    <n v="86.110699999999994"/>
    <n v="96.203500000000005"/>
    <n v="78.808400000000006"/>
    <n v="82.244200000000006"/>
    <n v="84.3"/>
    <s v="105_Wednesday"/>
    <s v="105_Week2_Wednesday"/>
    <n v="1"/>
    <n v="24"/>
    <n v="80.082499999999996"/>
    <n v="82.548699999999997"/>
    <s v="Yes"/>
    <s v="NO"/>
    <s v="MTWRF"/>
    <s v="Yes"/>
    <s v="Yes"/>
    <s v="Y"/>
    <s v="N"/>
    <n v="24"/>
    <n v="21.527674999999999"/>
    <n v="24.050875000000001"/>
    <n v="19.702100000000002"/>
    <n v="20.561050000000002"/>
  </r>
  <r>
    <s v="2250"/>
    <s v="73404"/>
    <s v="4"/>
    <x v="1"/>
    <x v="1"/>
    <x v="0"/>
    <s v="70"/>
    <s v="103"/>
    <s v="M"/>
    <n v="0"/>
    <s v="Thunder Bay Health - Atlanta 2"/>
    <s v="11899 M-32 W, Atlanta MI 49709 US, Atlanta MI 49709 US"/>
    <n v="0"/>
    <s v="-149"/>
    <s v="7"/>
    <d v="1899-12-30T08:21:44"/>
    <d v="1899-12-30T08:26:11"/>
    <n v="0"/>
    <n v="5.7166666666666668"/>
    <s v="-84.1553572"/>
    <s v="45.0067353"/>
    <m/>
    <n v="8466.07"/>
    <n v="0"/>
    <n v="0"/>
    <n v="0"/>
    <n v="0"/>
    <n v="1"/>
    <s v="103_Week2_Monday"/>
    <n v="159.9315"/>
    <n v="155.63919999999999"/>
    <n v="160.55070000000001"/>
    <n v="159.5746"/>
    <n v="168.43"/>
    <s v="103_Monday"/>
    <s v="103_Week2_Monday"/>
    <n v="1"/>
    <n v="0"/>
    <n v="152.32499999999999"/>
    <n v="159.06"/>
    <s v="No"/>
    <s v="NO"/>
    <s v="MTWRF"/>
    <s v="No"/>
    <s v="No"/>
    <s v="Y"/>
    <s v="N"/>
    <m/>
    <n v="39.982875"/>
    <n v="38.909799999999997"/>
    <n v="40.137675000000002"/>
    <n v="39.893650000000001"/>
  </r>
  <r>
    <s v="2636"/>
    <s v="71233"/>
    <s v="0"/>
    <x v="1"/>
    <x v="3"/>
    <x v="0"/>
    <s v="150"/>
    <s v="101"/>
    <s v="R"/>
    <n v="144"/>
    <s v="TERRA S. MALLAIS DDS"/>
    <s v="305 N State Street PO Box 527, Oscoda MI 48750 US PO Box 527, Oscoda MI 48750 US"/>
    <n v="1.02022105957454"/>
    <s v="-705"/>
    <s v="2"/>
    <d v="1899-12-30T09:46:27"/>
    <d v="1899-12-30T09:49:56"/>
    <n v="0"/>
    <n v="3.4833333333333334"/>
    <s v="-83.330651"/>
    <s v="44.422717"/>
    <n v="0.25827571275635502"/>
    <n v="512.46"/>
    <n v="0"/>
    <n v="0"/>
    <n v="0"/>
    <n v="0"/>
    <n v="145"/>
    <s v="101_Week2_Thursday"/>
    <n v="38.840000000000003"/>
    <n v="39.36"/>
    <n v="40.4"/>
    <n v="40.92"/>
    <n v="10.85"/>
    <s v="101_Monday"/>
    <s v="101_Week2_Monday"/>
    <n v="1"/>
    <n v="0"/>
    <n v="9.84"/>
    <n v="10.23"/>
    <s v="Yes"/>
    <s v="NO"/>
    <s v="MTWRF"/>
    <s v="No"/>
    <s v="Yes"/>
    <s v="Y"/>
    <s v="N"/>
    <n v="0"/>
    <n v="9.7100000000000009"/>
    <n v="9.84"/>
    <n v="10.1"/>
    <n v="10.23"/>
  </r>
  <r>
    <s v="13053"/>
    <s v="99161"/>
    <s v="115"/>
    <x v="1"/>
    <x v="0"/>
    <x v="2"/>
    <s v="100"/>
    <s v="103"/>
    <s v="F"/>
    <n v="1"/>
    <s v="FAMILY FARE #1508 FIRST AID"/>
    <s v="305 MORENCI POB 549, MIO MI 48647 US POB 549, MIO MI 48647 US"/>
    <n v="1.6944267571098499"/>
    <s v="-1269"/>
    <s v="7"/>
    <d v="1899-12-30T09:55:00"/>
    <d v="1899-12-30T10:04:40"/>
    <n v="0"/>
    <n v="9.4354006285390355"/>
    <s v="-84.1309335"/>
    <s v="44.6548057"/>
    <n v="0.417241779584204"/>
    <n v="0"/>
    <n v="0"/>
    <n v="0"/>
    <n v="0"/>
    <n v="0"/>
    <n v="2"/>
    <s v="103_Week2_Friday"/>
    <n v="0"/>
    <n v="0"/>
    <n v="0"/>
    <n v="136.22999999999999"/>
    <n v="1.6"/>
    <s v="105_Wednesday"/>
    <s v="105_Week2_Wednesday"/>
    <n v="1"/>
    <n v="0"/>
    <n v="0"/>
    <n v="17.028700000000001"/>
    <s v="Yes"/>
    <s v="NO"/>
    <s v="MTWRF"/>
    <s v="Yes"/>
    <s v="Yes"/>
    <s v="Y"/>
    <s v="N"/>
    <n v="0"/>
    <n v="0"/>
    <n v="0"/>
    <n v="0"/>
    <n v="34.057499999999997"/>
  </r>
  <r>
    <s v="2376"/>
    <s v="70961"/>
    <s v="0"/>
    <x v="1"/>
    <x v="3"/>
    <x v="3"/>
    <s v="160"/>
    <s v="101"/>
    <s v="W"/>
    <n v="315"/>
    <s v="WMCR"/>
    <s v="224 WEST CHISHOLM, ALPENA MI 49707 US, ALPENA MI 49707 US"/>
    <n v="0.30133464384425701"/>
    <s v="-802"/>
    <s v="6"/>
    <d v="1899-12-30T12:08:45"/>
    <d v="1899-12-30T12:14:58"/>
    <n v="0"/>
    <n v="5.1000000000000005"/>
    <s v="-83.4348855756681"/>
    <s v="45.0634615269899"/>
    <n v="8.02788948845643E-2"/>
    <n v="1589.74"/>
    <n v="0"/>
    <n v="0"/>
    <n v="0"/>
    <n v="0"/>
    <n v="316"/>
    <s v="101_Week2_Wednesday"/>
    <n v="60.59"/>
    <n v="60.59"/>
    <n v="62.19"/>
    <n v="62.99"/>
    <n v="33.39"/>
    <s v="101_Friday"/>
    <s v="101_Week2_Friday"/>
    <n v="1"/>
    <n v="0"/>
    <n v="30.295000000000002"/>
    <n v="31.495000000000001"/>
    <s v="Yes"/>
    <s v="NO"/>
    <s v="MTWRF"/>
    <s v="No"/>
    <s v="Yes"/>
    <s v="Y"/>
    <s v="Y"/>
    <n v="0"/>
    <n v="15.147500000000001"/>
    <n v="15.147500000000001"/>
    <n v="15.547499999999999"/>
    <n v="15.7475"/>
  </r>
  <r>
    <s v="2698"/>
    <s v="71301"/>
    <s v="0"/>
    <x v="1"/>
    <x v="0"/>
    <x v="2"/>
    <s v="130"/>
    <s v="103"/>
    <s v="F"/>
    <n v="210"/>
    <s v="Luzerne Express"/>
    <s v="3535 W. Park (M-72), Luzerne MI 48636 US, Luzerne MI 48636 US"/>
    <n v="7.2399376880809996E-2"/>
    <s v="-1272"/>
    <s v="7"/>
    <d v="1899-12-30T10:44:47"/>
    <d v="1899-12-30T11:00:38"/>
    <n v="0"/>
    <n v="13.59"/>
    <s v="-84.2729145"/>
    <s v="44.61523"/>
    <n v="4.77849363198651E-2"/>
    <n v="10419.870000000001"/>
    <n v="0"/>
    <n v="0"/>
    <n v="0"/>
    <n v="0"/>
    <n v="211"/>
    <s v="103_Week2_Friday"/>
    <n v="168.02850000000001"/>
    <n v="207.273"/>
    <n v="227.83840000000001"/>
    <n v="177.43279999999999"/>
    <n v="215.65"/>
    <s v="105_Wednesday"/>
    <s v="105_Week2_Wednesday"/>
    <n v="1"/>
    <n v="0"/>
    <n v="214.59620000000001"/>
    <n v="187.73500000000001"/>
    <s v="Yes"/>
    <s v="NO"/>
    <s v="MTWRF"/>
    <s v="Yes"/>
    <s v="Yes"/>
    <s v="Y"/>
    <s v="N"/>
    <n v="0"/>
    <n v="42.007125000000002"/>
    <n v="51.818249999999999"/>
    <n v="56.959600000000002"/>
    <n v="44.358199999999997"/>
  </r>
  <r>
    <s v="2824"/>
    <s v="71432"/>
    <s v="0"/>
    <x v="1"/>
    <x v="0"/>
    <x v="2"/>
    <s v="140"/>
    <s v="103"/>
    <s v="F"/>
    <n v="281"/>
    <s v="Country Corners Bulk Foods"/>
    <s v="1284 W. Kittle Rd., Mio MI 48647 US, Mio MI 48647 US"/>
    <n v="11.440833710188601"/>
    <s v="-1273"/>
    <s v="6"/>
    <d v="1899-12-30T11:12:04"/>
    <d v="1899-12-30T11:20:56"/>
    <n v="0"/>
    <n v="41.56666666666667"/>
    <s v="-84.1814555"/>
    <s v="44.696731"/>
    <n v="8.7924548470965593"/>
    <n v="1633.2"/>
    <n v="0"/>
    <n v="0"/>
    <n v="0"/>
    <n v="0"/>
    <n v="282"/>
    <s v="103_Week2_Friday"/>
    <n v="51.668500000000002"/>
    <n v="67.3566"/>
    <n v="53.448500000000003"/>
    <n v="92.168499999999995"/>
    <n v="27.11"/>
    <s v="105_Wednesday"/>
    <s v="105_Week2_Wednesday"/>
    <n v="1"/>
    <n v="0"/>
    <n v="25.362500000000001"/>
    <n v="62.841200000000001"/>
    <s v="Yes"/>
    <s v="NO"/>
    <s v="MTWRF"/>
    <s v="Yes"/>
    <s v="Yes"/>
    <s v="Y"/>
    <s v="N"/>
    <n v="0"/>
    <n v="12.917125"/>
    <n v="16.83915"/>
    <n v="13.362125000000001"/>
    <n v="23.042124999999999"/>
  </r>
  <r>
    <s v="11658"/>
    <s v="73434"/>
    <s v="0"/>
    <x v="1"/>
    <x v="0"/>
    <x v="2"/>
    <s v="120"/>
    <s v="103"/>
    <s v="F"/>
    <n v="209"/>
    <s v="MA DEETER'S"/>
    <s v="2262 DETER RD, LUZERNE MI 48636 US, LUZERNE MI 48636 US"/>
    <n v="9.9516026331393697"/>
    <s v="-1271"/>
    <s v="6"/>
    <d v="1899-12-30T10:34:06"/>
    <d v="1899-12-30T10:44:42"/>
    <n v="0"/>
    <n v="8.4"/>
    <s v="-84.271929"/>
    <s v="44.615597"/>
    <n v="8.7338152745984807"/>
    <n v="3808.08"/>
    <n v="0"/>
    <n v="0"/>
    <n v="0"/>
    <n v="0"/>
    <n v="210"/>
    <s v="103_Week2_Friday"/>
    <n v="114.4228"/>
    <n v="140.97829999999999"/>
    <n v="187.6557"/>
    <n v="183.1728"/>
    <n v="107.4"/>
    <s v="105_Wednesday"/>
    <s v="105_Week2_Wednesday"/>
    <n v="1"/>
    <n v="0"/>
    <n v="80.202500000000001"/>
    <n v="88.546199999999999"/>
    <s v="Yes"/>
    <s v="NO"/>
    <s v="MTWRF"/>
    <s v="Yes"/>
    <s v="Yes"/>
    <s v="Y"/>
    <s v="N"/>
    <n v="0"/>
    <n v="28.605699999999999"/>
    <n v="35.244574999999998"/>
    <n v="46.913924999999999"/>
    <n v="45.793199999999999"/>
  </r>
  <r>
    <s v="13584"/>
    <s v="99152"/>
    <s v="3"/>
    <x v="1"/>
    <x v="1"/>
    <x v="0"/>
    <s v="60"/>
    <s v="103"/>
    <s v="M"/>
    <n v="0"/>
    <s v="ATLANTA IMAGING DEPT."/>
    <s v="11899 M-32, ATLANTA MI 48670 US, ATLANTA MI 48670 US"/>
    <n v="15.194907263823101"/>
    <s v="-148"/>
    <s v="7"/>
    <d v="1899-12-30T08:21:31"/>
    <d v="1899-12-30T08:21:44"/>
    <n v="0"/>
    <n v="0.1875"/>
    <s v="-84.1553572"/>
    <s v="45.0067353"/>
    <n v="13.546230838374701"/>
    <n v="4273.88"/>
    <n v="0"/>
    <n v="0"/>
    <n v="0"/>
    <n v="0"/>
    <n v="1"/>
    <s v="103_Week2_Monday"/>
    <n v="81.569999999999993"/>
    <n v="81.569999999999993"/>
    <n v="83.286900000000003"/>
    <n v="84.05"/>
    <n v="84.05"/>
    <s v="103_Monday"/>
    <s v="103_Week2_Monday"/>
    <n v="1"/>
    <n v="0"/>
    <n v="81.569999999999993"/>
    <n v="84.05"/>
    <s v="No"/>
    <s v="NO"/>
    <s v="MTWRF"/>
    <s v="No"/>
    <s v="No"/>
    <s v="Y"/>
    <s v="N"/>
    <m/>
    <n v="20.392499999999998"/>
    <n v="20.392499999999998"/>
    <n v="20.821725000000001"/>
    <n v="21.012499999999999"/>
  </r>
  <r>
    <s v="15844"/>
    <s v="73562"/>
    <s v="0"/>
    <x v="1"/>
    <x v="1"/>
    <x v="2"/>
    <s v="200"/>
    <s v="101"/>
    <s v="M"/>
    <n v="0"/>
    <s v="NEWDALE PROPERTIES"/>
    <s v="400 WEST MAIN STREET SUITE 106, GAYLORD MI 49735 US"/>
    <n v="0"/>
    <s v="-223"/>
    <s v="7"/>
    <d v="1899-12-30T10:32:53"/>
    <d v="1899-12-30T10:55:53"/>
    <n v="0"/>
    <n v="5.2333333333333334"/>
    <s v="-84.678722"/>
    <s v="45.028035"/>
    <m/>
    <n v="168.59"/>
    <m/>
    <n v="0"/>
    <n v="0"/>
    <n v="0"/>
    <n v="1"/>
    <s v="101_Week2_Monday"/>
    <n v="0"/>
    <n v="0"/>
    <n v="0"/>
    <n v="0"/>
    <n v="56.196599999999997"/>
    <s v="103_Wednesday"/>
    <s v="103_Week2_Wednesday"/>
    <n v="1"/>
    <m/>
    <n v="0"/>
    <n v="0"/>
    <s v="Yes"/>
    <s v=""/>
    <s v="MTWRF"/>
    <s v="Yes"/>
    <s v="Yes"/>
    <s v="Y"/>
    <s v="Y"/>
    <m/>
    <n v="0"/>
    <n v="0"/>
    <n v="0"/>
    <n v="0"/>
  </r>
  <r>
    <s v="2706"/>
    <s v="71309"/>
    <s v="0"/>
    <x v="1"/>
    <x v="0"/>
    <x v="2"/>
    <s v="80"/>
    <s v="103"/>
    <s v="F"/>
    <n v="235"/>
    <s v="LASHLEY FUNERAL HOME, INC."/>
    <s v="318 PEARL, MIO MI 48647 US, MIO MI 48647 US"/>
    <n v="1.3511443362415001"/>
    <s v="-1267"/>
    <s v="2"/>
    <d v="1899-12-30T09:32:59"/>
    <d v="1899-12-30T09:42:39"/>
    <n v="0"/>
    <n v="0.18333333333333335"/>
    <s v="-84.1328725"/>
    <s v="44.649005"/>
    <n v="0.415267514627982"/>
    <n v="1069.6300000000001"/>
    <n v="0"/>
    <n v="0"/>
    <n v="0"/>
    <n v="0"/>
    <n v="236"/>
    <s v="103_Week2_Friday"/>
    <n v="82.016000000000005"/>
    <n v="66.286600000000007"/>
    <n v="71.64"/>
    <n v="69.471999999999994"/>
    <n v="19.29"/>
    <s v="105_Wednesday"/>
    <s v="105_Week2_Wednesday"/>
    <n v="1"/>
    <n v="0"/>
    <n v="17.329999999999998"/>
    <n v="24.7712"/>
    <s v="Yes"/>
    <s v="YES"/>
    <s v="MTWRF"/>
    <s v="Yes"/>
    <s v="Yes"/>
    <s v="Y"/>
    <s v="N"/>
    <n v="0"/>
    <n v="20.504000000000001"/>
    <n v="16.571650000000002"/>
    <n v="17.91"/>
    <n v="17.367999999999999"/>
  </r>
  <r>
    <s v="14291"/>
    <s v="70723"/>
    <s v="1"/>
    <x v="1"/>
    <x v="1"/>
    <x v="2"/>
    <s v="190"/>
    <s v="101"/>
    <s v="M"/>
    <n v="0"/>
    <s v="GAYLORD ORAL SURGERY"/>
    <s v="400 WEST MAIN ST. SUITE 113, GAYLORD MI 49735 US SUITE 113, GAYLORD MI 49735 US"/>
    <n v="0"/>
    <s v="-222"/>
    <s v="7"/>
    <d v="1899-12-30T10:20:30"/>
    <d v="1899-12-30T10:32:54"/>
    <n v="0"/>
    <n v="11.041666666666666"/>
    <s v="-84.678722"/>
    <s v="45.028035"/>
    <m/>
    <n v="2782.05"/>
    <n v="0"/>
    <n v="0"/>
    <n v="0"/>
    <n v="0"/>
    <n v="1"/>
    <s v="101_Week2_Monday"/>
    <n v="53.815300000000001"/>
    <n v="53.185299999999998"/>
    <n v="54.314599999999999"/>
    <n v="54.826099999999997"/>
    <n v="58.72"/>
    <s v="103_Wednesday"/>
    <s v="103_Week2_Wednesday"/>
    <n v="1"/>
    <n v="0"/>
    <n v="53.725000000000001"/>
    <n v="55.387500000000003"/>
    <s v="Yes"/>
    <s v="NO"/>
    <s v="MTWRF"/>
    <s v="Yes"/>
    <s v="Yes"/>
    <s v="Y"/>
    <s v="Y"/>
    <n v="0"/>
    <n v="13.453825"/>
    <n v="13.296325"/>
    <n v="13.57865"/>
    <n v="13.706524999999999"/>
  </r>
  <r>
    <s v="10295"/>
    <s v="73365"/>
    <s v="0"/>
    <x v="1"/>
    <x v="3"/>
    <x v="3"/>
    <s v="20"/>
    <s v="101"/>
    <s v="F"/>
    <n v="58"/>
    <s v="THE BOAT HOUSE"/>
    <s v="2015 HAMILTON RD, ALPENA MI 49707 US, ALPENA MI 49707 US"/>
    <n v="6.5746252690977096"/>
    <s v="-788"/>
    <s v="7"/>
    <d v="1899-12-30T08:50:06"/>
    <d v="1899-12-30T08:59:46"/>
    <n v="0"/>
    <n v="13.591666666666667"/>
    <s v="-83.45018"/>
    <s v="45.1045967"/>
    <n v="4.4701006046967198"/>
    <n v="3571.06"/>
    <n v="5"/>
    <n v="0.931506849315068"/>
    <n v="4"/>
    <n v="77"/>
    <n v="59"/>
    <s v="101_Week2_Friday"/>
    <n v="0"/>
    <n v="102.46250000000001"/>
    <n v="115.0692"/>
    <n v="118.7437"/>
    <n v="125.46"/>
    <s v="101_Friday"/>
    <s v="101_Week2_Friday"/>
    <n v="1"/>
    <n v="73"/>
    <n v="112.1125"/>
    <n v="43.101199999999999"/>
    <s v="No"/>
    <s v="NO"/>
    <s v="MTWRF"/>
    <s v="No"/>
    <s v="No"/>
    <s v="Y"/>
    <s v="N"/>
    <m/>
    <n v="0"/>
    <n v="25.615625000000001"/>
    <n v="28.767299999999999"/>
    <n v="29.685925000000001"/>
  </r>
  <r>
    <s v="2880"/>
    <s v="73048"/>
    <s v="0"/>
    <x v="1"/>
    <x v="1"/>
    <x v="0"/>
    <s v="90"/>
    <s v="103"/>
    <s v="M"/>
    <n v="0"/>
    <s v="H. B. CARBIDE COMPANY #192"/>
    <s v="4210 DOYLE DR, LEWISTON MI 49756 US, LEWISTON MI 49756 US"/>
    <n v="0"/>
    <s v="-151"/>
    <s v="7"/>
    <d v="1899-12-30T08:44:54"/>
    <d v="1899-12-30T09:19:16"/>
    <n v="0"/>
    <n v="17.320833333333333"/>
    <s v="-84.300387"/>
    <s v="44.901605"/>
    <m/>
    <n v="55379.42"/>
    <n v="0"/>
    <n v="0"/>
    <n v="0"/>
    <n v="0"/>
    <n v="1"/>
    <s v="103_Week2_Monday"/>
    <n v="889.53060000000005"/>
    <n v="1025.6777999999999"/>
    <n v="896.29750000000001"/>
    <n v="942.90200000000004"/>
    <n v="1238.8900000000001"/>
    <s v="103_Monday"/>
    <s v="103_Week2_Monday"/>
    <n v="1"/>
    <n v="0"/>
    <n v="1108.3525"/>
    <n v="1026.2311999999999"/>
    <s v="No"/>
    <s v="NO"/>
    <s v="MTWRF"/>
    <s v="No"/>
    <s v="No"/>
    <s v="Y"/>
    <s v="N"/>
    <m/>
    <n v="222.38265000000001"/>
    <n v="256.41944999999998"/>
    <n v="224.074375"/>
    <n v="235.72550000000001"/>
  </r>
  <r>
    <s v="12081"/>
    <s v="73455"/>
    <s v="0"/>
    <x v="1"/>
    <x v="1"/>
    <x v="0"/>
    <s v="170"/>
    <s v="103"/>
    <s v="M"/>
    <n v="0"/>
    <s v="THE BAKLAVA SHOP"/>
    <s v="2889 KNEELAND ST, LEWISTON MI 49756 US, LEWISTON MI 49756 US"/>
    <n v="2.1167521402568901"/>
    <s v="-159"/>
    <s v="6"/>
    <d v="1899-12-30T10:50:31"/>
    <d v="1899-12-30T10:57:11"/>
    <n v="0"/>
    <n v="3.4166666666666665"/>
    <s v="-84.305015"/>
    <s v="44.882423"/>
    <n v="0.55245242929237004"/>
    <n v="869.09"/>
    <n v="0"/>
    <n v="0"/>
    <n v="0"/>
    <n v="0"/>
    <n v="1"/>
    <s v="103_Week2_Monday"/>
    <n v="36.51"/>
    <n v="39.502800000000001"/>
    <n v="41.923999999999999"/>
    <n v="42.74"/>
    <n v="16.989999999999998"/>
    <s v="103_Monday"/>
    <s v="103_Week2_Monday"/>
    <n v="1"/>
    <n v="0"/>
    <n v="20.350000000000001"/>
    <n v="16.0275"/>
    <s v="No"/>
    <s v="YES"/>
    <s v="MTWRF"/>
    <s v="No"/>
    <s v="No"/>
    <s v="Y"/>
    <s v="N"/>
    <m/>
    <n v="9.1274999999999995"/>
    <n v="9.8757000000000001"/>
    <n v="10.481"/>
    <n v="10.685"/>
  </r>
  <r>
    <s v="2678"/>
    <s v="71277"/>
    <s v="0"/>
    <x v="1"/>
    <x v="1"/>
    <x v="0"/>
    <s v="80"/>
    <s v="103"/>
    <s v="M"/>
    <n v="0"/>
    <s v="H. B. CARBIDE COMPANY #192"/>
    <s v="4210 DOYLE DR, Lewiston MI 49756 US, Lewiston MI 49756 US"/>
    <n v="17.329452923015999"/>
    <s v="-150"/>
    <s v="7"/>
    <d v="1899-12-30T08:43:31"/>
    <d v="1899-12-30T08:44:54"/>
    <n v="0"/>
    <n v="7.9433333333333334"/>
    <s v="-84.300387"/>
    <s v="44.901605"/>
    <n v="14.0335548294665"/>
    <n v="4804.24"/>
    <n v="28"/>
    <n v="0.87155963302752304"/>
    <n v="14"/>
    <n v="218"/>
    <n v="1"/>
    <s v="103_Week2_Monday"/>
    <n v="93.624600000000001"/>
    <n v="93.763000000000005"/>
    <n v="83.495699999999999"/>
    <n v="109.03149999999999"/>
    <n v="97.29"/>
    <s v="103_Monday"/>
    <s v="103_Week2_Monday"/>
    <n v="1"/>
    <n v="218"/>
    <n v="89.454999999999998"/>
    <n v="110.19"/>
    <s v="No"/>
    <s v="NO"/>
    <s v="MTWRF"/>
    <s v="No"/>
    <s v="No"/>
    <s v="Y"/>
    <s v="N"/>
    <m/>
    <n v="23.40615"/>
    <n v="23.440750000000001"/>
    <n v="20.873925"/>
    <n v="27.257874999999999"/>
  </r>
  <r>
    <s v="10110"/>
    <s v="99054"/>
    <s v="36"/>
    <x v="1"/>
    <x v="1"/>
    <x v="2"/>
    <s v="170"/>
    <s v="105"/>
    <s v="T"/>
    <n v="160"/>
    <s v="CHARTER COMMUNICATIONS"/>
    <s v="408 WEST 4TH ST, GAYLORD MI 49735 US, GAYLORD MI 49735 US"/>
    <n v="0.72827941856797895"/>
    <s v="-220"/>
    <s v="7"/>
    <d v="1899-12-30T10:08:48"/>
    <d v="1899-12-30T10:11:06"/>
    <n v="0"/>
    <n v="2.9958333333333336"/>
    <s v="-84.679088"/>
    <s v="45.02402"/>
    <n v="9.10685162344545E-2"/>
    <n v="1164.94"/>
    <n v="0"/>
    <n v="0"/>
    <n v="0"/>
    <n v="0"/>
    <n v="161"/>
    <s v="105_Week2_Tuesday"/>
    <n v="15.4015"/>
    <n v="22.755299999999998"/>
    <n v="28.48"/>
    <n v="32.884599999999999"/>
    <n v="33.97"/>
    <s v="103_Wednesday"/>
    <s v="103_Week2_Wednesday"/>
    <n v="1"/>
    <n v="0"/>
    <n v="24.89"/>
    <n v="34.5"/>
    <s v="Yes"/>
    <s v="NO"/>
    <s v="MTWRF"/>
    <s v="Yes"/>
    <s v="Yes"/>
    <s v="Y"/>
    <s v="Y"/>
    <n v="0"/>
    <n v="3.8503750000000001"/>
    <n v="5.6888249999999996"/>
    <n v="7.12"/>
    <n v="8.2211499999999997"/>
  </r>
  <r>
    <s v="2665"/>
    <s v="71263"/>
    <s v="0"/>
    <x v="1"/>
    <x v="0"/>
    <x v="2"/>
    <s v="90"/>
    <s v="102"/>
    <s v="M"/>
    <n v="0"/>
    <s v="MDOT-Mio"/>
    <s v="305 W. M-72 P.O. Box 437, Mio MI 48647 US P.O. Box 437, Mio MI 48647 US"/>
    <n v="0.98272829907659798"/>
    <s v="-1268"/>
    <s v="0"/>
    <d v="1899-12-30T09:43:38"/>
    <d v="1899-12-30T09:53:18"/>
    <n v="0"/>
    <n v="9.4354006285390355"/>
    <s v="-84.133425"/>
    <s v="44.651164"/>
    <n v="0.24838521544133399"/>
    <n v="0"/>
    <n v="0"/>
    <m/>
    <n v="0"/>
    <n v="0"/>
    <n v="1"/>
    <s v="102_Week2_Monday"/>
    <n v="0"/>
    <n v="0"/>
    <n v="0"/>
    <n v="0"/>
    <s v="$ -"/>
    <s v="105_Wednesday"/>
    <s v="105_Week2_Wednesday"/>
    <n v="1"/>
    <n v="0"/>
    <n v="0"/>
    <n v="0"/>
    <s v="Yes"/>
    <s v="NO"/>
    <s v="MTWRF"/>
    <s v="Yes"/>
    <s v="Yes"/>
    <s v="Y"/>
    <s v="Y"/>
    <n v="0"/>
    <n v="0"/>
    <n v="0"/>
    <n v="0"/>
    <n v="0"/>
  </r>
  <r>
    <s v="13133"/>
    <s v="99161"/>
    <s v="203"/>
    <x v="1"/>
    <x v="1"/>
    <x v="2"/>
    <s v="80"/>
    <s v="105"/>
    <s v="T"/>
    <n v="1"/>
    <s v="SPARTAN #838 FIRST AID"/>
    <s v="835 W. MAIN STREET, GAYLORD MI 49734 US, GAYLORD MI 49734 US"/>
    <n v="0.31441753203557699"/>
    <s v="-211"/>
    <s v="7"/>
    <d v="1899-12-30T08:50:05"/>
    <d v="1899-12-30T08:50:18"/>
    <n v="0"/>
    <n v="0.21666666666666667"/>
    <s v="-84.685908"/>
    <s v="45.027006"/>
    <n v="4.26869950819573E-2"/>
    <n v="0"/>
    <n v="0"/>
    <n v="0"/>
    <n v="0"/>
    <n v="0"/>
    <n v="2"/>
    <s v="105_Week2_Tuesday"/>
    <n v="0"/>
    <n v="0"/>
    <n v="0"/>
    <n v="0"/>
    <s v="$ -"/>
    <s v="103_Wednesday"/>
    <s v="103_Week2_Wednesday"/>
    <n v="1"/>
    <n v="0"/>
    <n v="0"/>
    <n v="0"/>
    <s v="Yes"/>
    <s v="NO"/>
    <s v="MTWRF"/>
    <s v="Yes"/>
    <s v="Yes"/>
    <s v="Y"/>
    <s v="Y"/>
    <n v="0"/>
    <n v="0"/>
    <n v="0"/>
    <n v="0"/>
    <n v="0"/>
  </r>
  <r>
    <s v=""/>
    <m/>
    <m/>
    <x v="1"/>
    <x v="1"/>
    <x v="3"/>
    <m/>
    <m/>
    <m/>
    <m/>
    <s v="Alpena Depot"/>
    <s v="120 E Herman St,, Alpena 49707 US"/>
    <n v="6.1314081021291997"/>
    <s v="-278"/>
    <m/>
    <d v="1899-12-30T10:00:44"/>
    <d v="1899-12-30T10:00:44"/>
    <n v="0"/>
    <m/>
    <s v="-83.416387"/>
    <s v="45.0710235"/>
    <n v="2.0870114328642302"/>
    <m/>
    <m/>
    <m/>
    <m/>
    <m/>
    <n v="1"/>
    <e v="#N/A"/>
    <m/>
    <m/>
    <m/>
    <m/>
    <m/>
    <s v="103_Friday"/>
    <s v="103_Week2_Friday"/>
    <n v="20"/>
    <m/>
    <m/>
    <m/>
    <s v="Yes"/>
    <m/>
    <m/>
    <s v="Yes"/>
    <s v="Yes"/>
    <m/>
    <s v="N"/>
    <m/>
    <m/>
    <m/>
    <m/>
    <m/>
  </r>
  <r>
    <s v="1929"/>
    <s v="70477"/>
    <s v="0"/>
    <x v="1"/>
    <x v="1"/>
    <x v="1"/>
    <s v="310"/>
    <s v="103"/>
    <s v="T"/>
    <n v="76"/>
    <s v="Brett's Auto"/>
    <s v="1249 W. Chisholm St., Alpena MI 49707 US, Alpena MI 49707 US"/>
    <n v="8.1557673626661007"/>
    <s v="-198"/>
    <s v="7"/>
    <d v="1899-12-30T19:09:31"/>
    <d v="1899-12-30T19:20:10"/>
    <n v="0"/>
    <n v="11.216666666666667"/>
    <s v="-83.446906"/>
    <s v="45.074074"/>
    <n v="3.7171289818001401"/>
    <n v="1982.76"/>
    <n v="9"/>
    <n v="0.65384615384615397"/>
    <n v="1"/>
    <n v="23"/>
    <n v="77"/>
    <s v="103_Week2_Tuesday"/>
    <n v="37.56"/>
    <n v="37.56"/>
    <n v="39.138399999999997"/>
    <n v="41.453000000000003"/>
    <n v="47.51"/>
    <s v="103_Tuesday"/>
    <s v="103_Week2_Tuesday"/>
    <n v="1"/>
    <n v="26"/>
    <n v="37.56"/>
    <n v="42.17"/>
    <s v="No"/>
    <s v="NO"/>
    <s v="MTWRF"/>
    <s v="No"/>
    <s v="No"/>
    <s v="Y"/>
    <s v="N"/>
    <m/>
    <n v="9.39"/>
    <n v="9.39"/>
    <n v="9.7845999999999993"/>
    <n v="10.363250000000001"/>
  </r>
  <r>
    <s v="14085"/>
    <s v="73507"/>
    <s v="0"/>
    <x v="1"/>
    <x v="1"/>
    <x v="1"/>
    <s v="300"/>
    <s v="103"/>
    <s v="T"/>
    <n v="1"/>
    <s v="FITZPATRICK HARDWARE"/>
    <s v="2733 US 23 SOUTH, ALPENA MI 49707 US, ALPENA MI 49707 US"/>
    <n v="25.516025365157201"/>
    <s v="-197"/>
    <s v="7"/>
    <d v="1899-12-30T18:52:21"/>
    <d v="1899-12-30T19:01:23"/>
    <n v="0"/>
    <n v="15.329166666666667"/>
    <s v="-83.463336"/>
    <s v="45.033109"/>
    <n v="23.421519097507598"/>
    <n v="3639.61"/>
    <n v="5"/>
    <n v="0.92647058823529405"/>
    <n v="3"/>
    <n v="69"/>
    <n v="2"/>
    <s v="103_Week2_Tuesday"/>
    <n v="69.910700000000006"/>
    <n v="68.699200000000005"/>
    <n v="71.545299999999997"/>
    <n v="72.930000000000007"/>
    <n v="77.31"/>
    <s v="103_Tuesday"/>
    <s v="103_Week2_Tuesday"/>
    <n v="1"/>
    <n v="68"/>
    <n v="68.867500000000007"/>
    <n v="72.930000000000007"/>
    <s v="No"/>
    <s v="NO"/>
    <s v="MTWRF"/>
    <s v="No"/>
    <s v="No"/>
    <s v="Y"/>
    <s v="N"/>
    <m/>
    <n v="17.477675000000001"/>
    <n v="17.174800000000001"/>
    <n v="17.886324999999999"/>
    <n v="18.232500000000002"/>
  </r>
  <r>
    <s v="2576"/>
    <s v="71172"/>
    <s v="0"/>
    <x v="1"/>
    <x v="0"/>
    <x v="1"/>
    <s v="370"/>
    <s v="105"/>
    <s v="W"/>
    <n v="430"/>
    <s v="Glennie Tavern"/>
    <s v="3229 E. State Rd., Glennie MI 48737 US, Glennie MI 48737 US"/>
    <n v="0.29548601117630802"/>
    <s v="-1256"/>
    <s v="7"/>
    <d v="1899-12-30T15:38:49"/>
    <d v="1899-12-30T15:48:23"/>
    <n v="0"/>
    <n v="10.9"/>
    <s v="-83.725416"/>
    <s v="44.561178"/>
    <n v="8.3989200184787505E-2"/>
    <n v="4957.99"/>
    <n v="0"/>
    <n v="0"/>
    <n v="0"/>
    <n v="0"/>
    <n v="431"/>
    <s v="105_Week2_Wednesday"/>
    <n v="79.391499999999994"/>
    <n v="93.735299999999995"/>
    <n v="114.6369"/>
    <n v="112.94459999999999"/>
    <n v="128.29"/>
    <s v="105_Tuesday"/>
    <s v="105_Week2_Tuesday"/>
    <n v="1"/>
    <n v="0"/>
    <n v="102.77119999999999"/>
    <n v="113.2187"/>
    <s v="Yes"/>
    <s v="NO"/>
    <s v="MTWRF"/>
    <s v="No"/>
    <s v="Yes"/>
    <s v="Y"/>
    <s v="N"/>
    <n v="0"/>
    <n v="19.847874999999998"/>
    <n v="23.433824999999999"/>
    <n v="28.659224999999999"/>
    <n v="28.236149999999999"/>
  </r>
  <r>
    <s v=""/>
    <m/>
    <m/>
    <x v="1"/>
    <x v="1"/>
    <x v="4"/>
    <m/>
    <m/>
    <m/>
    <m/>
    <s v="Alpena Depot"/>
    <s v="120 E Herman St,, Alpena 49707 US"/>
    <n v="3.7126424418787001"/>
    <s v="-264"/>
    <m/>
    <d v="1899-12-30T14:14:04"/>
    <d v="1899-12-30T14:14:04"/>
    <n v="0"/>
    <m/>
    <s v="-83.416387"/>
    <s v="45.0710235"/>
    <n v="1.1175362965714499"/>
    <m/>
    <m/>
    <m/>
    <m/>
    <m/>
    <n v="1"/>
    <e v="#N/A"/>
    <m/>
    <m/>
    <m/>
    <m/>
    <m/>
    <s v="103_Thursday"/>
    <s v="103_Week2_Thursday"/>
    <n v="20"/>
    <m/>
    <m/>
    <m/>
    <s v="Yes"/>
    <m/>
    <m/>
    <s v="Yes"/>
    <s v="Yes"/>
    <m/>
    <s v="N"/>
    <m/>
    <m/>
    <m/>
    <m/>
    <m/>
  </r>
  <r>
    <s v=""/>
    <m/>
    <m/>
    <x v="1"/>
    <x v="1"/>
    <x v="1"/>
    <m/>
    <m/>
    <m/>
    <m/>
    <s v="Alpena Depot"/>
    <s v="120 E Herman St,, Alpena 49707 US"/>
    <n v="2.03530272051978"/>
    <s v="-202"/>
    <m/>
    <d v="1899-12-30T19:51:09"/>
    <d v="1899-12-30T19:51:09"/>
    <n v="0"/>
    <m/>
    <s v="-83.416387"/>
    <s v="45.0710235"/>
    <n v="0.58528716615987098"/>
    <m/>
    <m/>
    <m/>
    <m/>
    <m/>
    <n v="1"/>
    <e v="#N/A"/>
    <m/>
    <m/>
    <m/>
    <m/>
    <m/>
    <s v="103_Tuesday"/>
    <s v="103_Week2_Tuesday"/>
    <n v="20"/>
    <m/>
    <m/>
    <m/>
    <s v="Yes"/>
    <m/>
    <m/>
    <s v="Yes"/>
    <s v="Yes"/>
    <m/>
    <s v="N"/>
    <m/>
    <m/>
    <m/>
    <m/>
    <m/>
  </r>
  <r>
    <s v=""/>
    <m/>
    <m/>
    <x v="1"/>
    <x v="1"/>
    <x v="0"/>
    <m/>
    <m/>
    <m/>
    <m/>
    <s v="Alpena Depot"/>
    <s v="120 E Herman St,, Alpena 49707 US"/>
    <n v="60.519748833271997"/>
    <s v="-166"/>
    <m/>
    <d v="1899-12-30T15:06:37"/>
    <d v="1899-12-30T15:06:37"/>
    <n v="0"/>
    <m/>
    <s v="-83.416387"/>
    <s v="45.0710235"/>
    <n v="53.731757118688201"/>
    <m/>
    <m/>
    <m/>
    <m/>
    <m/>
    <n v="1"/>
    <e v="#N/A"/>
    <m/>
    <m/>
    <m/>
    <m/>
    <m/>
    <s v="103_Monday"/>
    <s v="103_Week2_Monday"/>
    <n v="20"/>
    <m/>
    <m/>
    <m/>
    <s v="Yes"/>
    <m/>
    <m/>
    <s v="Yes"/>
    <s v="Yes"/>
    <m/>
    <s v="N"/>
    <m/>
    <m/>
    <m/>
    <m/>
    <m/>
  </r>
  <r>
    <s v=""/>
    <m/>
    <m/>
    <x v="1"/>
    <x v="1"/>
    <x v="2"/>
    <m/>
    <m/>
    <m/>
    <m/>
    <s v="Alpena Depot"/>
    <s v="120 E Herman St,, Alpena 49707 US"/>
    <n v="7.40242238394893"/>
    <s v="-230"/>
    <m/>
    <d v="1899-12-30T13:34:57"/>
    <d v="1899-12-30T13:34:57"/>
    <n v="0"/>
    <m/>
    <s v="-83.416387"/>
    <s v="45.0710235"/>
    <n v="5.4833155931191797"/>
    <m/>
    <m/>
    <m/>
    <m/>
    <m/>
    <n v="1"/>
    <e v="#N/A"/>
    <m/>
    <m/>
    <m/>
    <m/>
    <m/>
    <s v="103_Wednesday"/>
    <s v="103_Week2_Wednesday"/>
    <n v="20"/>
    <m/>
    <m/>
    <m/>
    <s v="Yes"/>
    <m/>
    <m/>
    <s v="Yes"/>
    <s v="Yes"/>
    <m/>
    <s v="N"/>
    <m/>
    <m/>
    <m/>
    <m/>
    <m/>
  </r>
  <r>
    <s v="2051"/>
    <s v="70608"/>
    <s v="0"/>
    <x v="1"/>
    <x v="1"/>
    <x v="1"/>
    <s v="320"/>
    <s v="103"/>
    <s v="T"/>
    <n v="10"/>
    <s v="Besser Company"/>
    <s v="801 Johnson St., Alpena MI 49707 US, Alpena MI 49707 US"/>
    <n v="2.7408067560925198"/>
    <s v="-199"/>
    <s v="7"/>
    <d v="1899-12-30T19:22:55"/>
    <d v="1899-12-30T19:32:12"/>
    <n v="0"/>
    <n v="10.620833333333334"/>
    <s v="-83.4385059"/>
    <s v="45.078044"/>
    <n v="1.28457096054137"/>
    <n v="20361.64"/>
    <n v="23"/>
    <n v="0.85161290322580596"/>
    <n v="10"/>
    <n v="156"/>
    <n v="11"/>
    <s v="103_Week2_Tuesday"/>
    <n v="393.23840000000001"/>
    <n v="401.57380000000001"/>
    <n v="412.64460000000003"/>
    <n v="402.62920000000003"/>
    <n v="403.31"/>
    <s v="103_Tuesday"/>
    <s v="103_Week2_Tuesday"/>
    <n v="1"/>
    <n v="155"/>
    <n v="412.3075"/>
    <n v="403.3075"/>
    <s v="No"/>
    <s v="NO"/>
    <s v="MTWRF"/>
    <s v="No"/>
    <s v="No"/>
    <s v="Y"/>
    <s v="N"/>
    <m/>
    <n v="98.309600000000003"/>
    <n v="100.39345"/>
    <n v="103.16115000000001"/>
    <n v="100.65730000000001"/>
  </r>
  <r>
    <s v="2242"/>
    <s v="73404"/>
    <s v="5"/>
    <x v="1"/>
    <x v="1"/>
    <x v="1"/>
    <s v="170"/>
    <s v="102"/>
    <s v="W"/>
    <n v="280"/>
    <s v="Thunder Bay Health-Hillman"/>
    <s v="15774 STATE STREET PO BOX 427, HILLMAN MI 49746 US PO BOX 427, HILLMAN MI 49746 US"/>
    <n v="0"/>
    <s v="-184"/>
    <s v="7"/>
    <d v="1899-12-30T16:37:21"/>
    <d v="1899-12-30T16:37:43"/>
    <n v="0"/>
    <n v="0.45416666666666666"/>
    <s v="-83.9016567"/>
    <s v="45.0699433"/>
    <m/>
    <n v="4873.83"/>
    <n v="0"/>
    <n v="0"/>
    <n v="0"/>
    <n v="0"/>
    <n v="281"/>
    <s v="102_Week2_Wednesday"/>
    <n v="94.630700000000004"/>
    <n v="93.657600000000002"/>
    <n v="97.0715"/>
    <n v="92.6584"/>
    <n v="94.04"/>
    <s v="103_Tuesday"/>
    <s v="103_Week2_Tuesday"/>
    <n v="1"/>
    <n v="0"/>
    <n v="97.793700000000001"/>
    <n v="94.653700000000001"/>
    <s v="Yes"/>
    <s v="NO"/>
    <s v="MTWRF"/>
    <s v="Yes"/>
    <s v="Yes"/>
    <s v="Y"/>
    <s v="N"/>
    <n v="0"/>
    <n v="23.657675000000001"/>
    <n v="23.414400000000001"/>
    <n v="24.267875"/>
    <n v="23.1646"/>
  </r>
  <r>
    <s v="2644"/>
    <s v="71241"/>
    <s v="0"/>
    <x v="1"/>
    <x v="1"/>
    <x v="1"/>
    <s v="260"/>
    <s v="103"/>
    <s v="M"/>
    <n v="0"/>
    <s v="Bernard Building - Hillman"/>
    <s v="27300 M-32 P.O. Box 398, Hillman MI 49746 US P.O. Box 398, Hillman MI 49746 US"/>
    <n v="1.1318743265407001"/>
    <s v="-193"/>
    <s v="7"/>
    <d v="1899-12-30T17:47:01"/>
    <d v="1899-12-30T17:51:29"/>
    <n v="0"/>
    <n v="5.958333333333333"/>
    <s v="-83.893919"/>
    <s v="45.056978"/>
    <n v="0.78716707522946705"/>
    <n v="2458.4"/>
    <n v="0"/>
    <n v="0"/>
    <n v="0"/>
    <n v="0"/>
    <n v="1"/>
    <s v="103_Week2_Monday"/>
    <n v="45.136099999999999"/>
    <n v="47.504600000000003"/>
    <n v="48.386899999999997"/>
    <n v="51.023000000000003"/>
    <n v="53.15"/>
    <s v="103_Tuesday"/>
    <s v="103_Week2_Tuesday"/>
    <n v="1"/>
    <n v="0"/>
    <n v="47.284999999999997"/>
    <n v="50.145000000000003"/>
    <s v="Yes"/>
    <s v="NO"/>
    <s v="MTWRF"/>
    <s v="No"/>
    <s v="Yes"/>
    <s v="Y"/>
    <s v="Y"/>
    <n v="0"/>
    <n v="11.284025"/>
    <n v="11.876150000000001"/>
    <n v="12.096724999999999"/>
    <n v="12.755750000000001"/>
  </r>
  <r>
    <s v=""/>
    <m/>
    <m/>
    <x v="1"/>
    <x v="3"/>
    <x v="1"/>
    <m/>
    <m/>
    <m/>
    <m/>
    <s v="Alpena Depot"/>
    <s v="120 E Herman St,, Alpena 49707 US"/>
    <n v="20.097184558786399"/>
    <s v="-733"/>
    <m/>
    <d v="1899-12-30T15:29:02"/>
    <d v="1899-12-30T15:29:02"/>
    <n v="0"/>
    <m/>
    <s v="-83.416387"/>
    <s v="45.0710235"/>
    <n v="13.7078686964804"/>
    <m/>
    <m/>
    <m/>
    <m/>
    <m/>
    <n v="1"/>
    <e v="#N/A"/>
    <m/>
    <m/>
    <m/>
    <m/>
    <m/>
    <s v="101_Tuesday"/>
    <s v="101_Week2_Tuesday"/>
    <n v="20"/>
    <m/>
    <m/>
    <m/>
    <s v="Yes"/>
    <m/>
    <m/>
    <s v="Yes"/>
    <s v="Yes"/>
    <m/>
    <s v="N"/>
    <m/>
    <m/>
    <m/>
    <m/>
    <m/>
  </r>
  <r>
    <s v=""/>
    <m/>
    <m/>
    <x v="1"/>
    <x v="3"/>
    <x v="0"/>
    <m/>
    <m/>
    <m/>
    <m/>
    <s v="Alpena Depot"/>
    <s v="120 E Herman St,, Alpena 49707 US"/>
    <n v="9.5017644872980895"/>
    <s v="-713"/>
    <m/>
    <d v="1899-12-30T12:43:58"/>
    <d v="1899-12-30T12:43:58"/>
    <n v="0"/>
    <m/>
    <s v="-83.416387"/>
    <s v="45.0710235"/>
    <n v="3.4411945745403001"/>
    <m/>
    <m/>
    <m/>
    <m/>
    <m/>
    <n v="1"/>
    <e v="#N/A"/>
    <m/>
    <m/>
    <m/>
    <m/>
    <m/>
    <s v="101_Monday"/>
    <s v="101_Week2_Monday"/>
    <n v="20"/>
    <m/>
    <m/>
    <m/>
    <s v="Yes"/>
    <m/>
    <m/>
    <s v="Yes"/>
    <s v="Yes"/>
    <m/>
    <s v="N"/>
    <m/>
    <m/>
    <m/>
    <m/>
    <m/>
  </r>
  <r>
    <s v="2241"/>
    <s v="99031"/>
    <s v="138"/>
    <x v="1"/>
    <x v="1"/>
    <x v="1"/>
    <s v="270"/>
    <s v="102"/>
    <s v="W"/>
    <n v="330"/>
    <s v="BLARNEY CASTLE"/>
    <s v="27400 M-32, Hillman MI 49746 US, Hillman MI 49746 US"/>
    <n v="6.34972528563367E-2"/>
    <s v="-194"/>
    <s v="7"/>
    <d v="1899-12-30T17:51:33"/>
    <d v="1899-12-30T18:14:15"/>
    <n v="0"/>
    <n v="19.866666666666667"/>
    <s v="-83.89283"/>
    <s v="45.057549"/>
    <n v="6.1276258943317299E-2"/>
    <n v="6618.29"/>
    <n v="0"/>
    <n v="0"/>
    <n v="0"/>
    <n v="0"/>
    <n v="331"/>
    <s v="102_Week2_Wednesday"/>
    <n v="125.41840000000001"/>
    <n v="126.6246"/>
    <n v="127.86150000000001"/>
    <n v="121.6815"/>
    <n v="131.54"/>
    <s v="103_Tuesday"/>
    <s v="103_Week2_Tuesday"/>
    <n v="1"/>
    <n v="0"/>
    <n v="124.325"/>
    <n v="118.69499999999999"/>
    <s v="Yes"/>
    <s v="NO"/>
    <s v="MTWRF"/>
    <s v="Yes"/>
    <s v="Yes"/>
    <s v="Y"/>
    <s v="N"/>
    <n v="0"/>
    <n v="31.354600000000001"/>
    <n v="31.65615"/>
    <n v="31.965375000000002"/>
    <n v="30.420375"/>
  </r>
  <r>
    <s v="14827"/>
    <s v="99161"/>
    <s v="00119"/>
    <x v="1"/>
    <x v="0"/>
    <x v="1"/>
    <s v="350"/>
    <s v="105"/>
    <s v="W"/>
    <n v="1"/>
    <s v="ROGERS FOOD PRIDE 4505 F. A."/>
    <s v="3257 STATE RD, GLENNIE MI 48737 US, GLENNIE MI 48737 US"/>
    <n v="0.60883169937801496"/>
    <s v="-1254"/>
    <s v="7 "/>
    <d v="1899-12-30T15:20:29"/>
    <d v="1899-12-30T15:30:09"/>
    <n v="0"/>
    <n v="9.4354006285390355"/>
    <s v="-83.724404"/>
    <s v="44.56014"/>
    <n v="0.14997692898832399"/>
    <n v="185.12"/>
    <n v="0"/>
    <n v="0"/>
    <n v="0"/>
    <n v="0"/>
    <n v="2"/>
    <s v="105_Week2_Wednesday"/>
    <n v="185.12"/>
    <n v="0"/>
    <n v="0"/>
    <n v="0"/>
    <n v="5.2891000000000004"/>
    <s v="105_Tuesday"/>
    <s v="105_Week2_Tuesday"/>
    <n v="1"/>
    <n v="0"/>
    <n v="0"/>
    <n v="0"/>
    <s v="Yes"/>
    <s v="NO"/>
    <s v="MTWRF"/>
    <s v="No"/>
    <s v="Yes"/>
    <s v="Y"/>
    <s v="N"/>
    <n v="0"/>
    <n v="46.28"/>
    <n v="0"/>
    <n v="0"/>
    <n v="0"/>
  </r>
  <r>
    <s v="2574"/>
    <s v="99062"/>
    <s v="119"/>
    <x v="1"/>
    <x v="0"/>
    <x v="1"/>
    <s v="360"/>
    <s v="105"/>
    <s v="W"/>
    <n v="420"/>
    <s v="ROGER'S FOOD PRIDE 4505"/>
    <s v="3257 State Rd., Glennie MI 48737 US, Glennie MI 48737 US"/>
    <n v="0"/>
    <s v="-1255"/>
    <s v="7"/>
    <d v="1899-12-30T15:30:09"/>
    <d v="1899-12-30T15:38:31"/>
    <n v="0"/>
    <n v="8.0875000000000004"/>
    <s v="-83.724404"/>
    <s v="44.56014"/>
    <m/>
    <n v="1251.9000000000001"/>
    <n v="3"/>
    <n v="0.72727272727272696"/>
    <n v="1"/>
    <n v="11"/>
    <n v="421"/>
    <s v="105_Week2_Wednesday"/>
    <n v="32.86"/>
    <n v="20.613"/>
    <n v="15.29"/>
    <n v="15.476900000000001"/>
    <n v="16.21"/>
    <s v="105_Tuesday"/>
    <s v="105_Week2_Tuesday"/>
    <n v="1"/>
    <n v="11"/>
    <n v="23.94"/>
    <n v="15.4925"/>
    <s v="Yes"/>
    <s v="NO"/>
    <s v="MTWRF"/>
    <s v="No"/>
    <s v="Yes"/>
    <s v="Y"/>
    <s v="N"/>
    <n v="11"/>
    <n v="8.2149999999999999"/>
    <n v="5.1532499999999999"/>
    <n v="3.8224999999999998"/>
    <n v="3.8692250000000001"/>
  </r>
  <r>
    <s v="9183"/>
    <s v="73288"/>
    <s v="0"/>
    <x v="1"/>
    <x v="0"/>
    <x v="1"/>
    <s v="330"/>
    <s v="105"/>
    <s v="W"/>
    <n v="425"/>
    <s v="TUBE FORMING"/>
    <s v="4614 INDUSTRIAL ROW, OSCODA MI 48750 US, OSCODA MI 48750 US"/>
    <n v="0.61315248752407603"/>
    <s v="-1252"/>
    <s v="7"/>
    <d v="1899-12-30T15:02:14"/>
    <d v="1899-12-30T15:13:30"/>
    <n v="0"/>
    <n v="8.2166666666666668"/>
    <s v="-83.72455"/>
    <s v="44.5592467"/>
    <n v="0.43402103060630098"/>
    <n v="4761.38"/>
    <n v="28"/>
    <n v="0.73333333333333395"/>
    <n v="5"/>
    <n v="111"/>
    <n v="426"/>
    <s v="105_Week2_Wednesday"/>
    <n v="88.7423"/>
    <n v="91.769199999999998"/>
    <n v="93.976900000000001"/>
    <n v="96.03"/>
    <n v="102.94"/>
    <s v="105_Tuesday"/>
    <s v="105_Week2_Tuesday"/>
    <n v="1"/>
    <n v="105"/>
    <n v="91.938699999999997"/>
    <n v="95.995000000000005"/>
    <s v="Yes"/>
    <s v="NO"/>
    <s v="MTWRF"/>
    <s v="No"/>
    <s v="Yes"/>
    <s v="Y"/>
    <s v="N"/>
    <n v="105"/>
    <n v="22.185575"/>
    <n v="22.942299999999999"/>
    <n v="23.494225"/>
    <n v="24.0075"/>
  </r>
  <r>
    <s v="2571"/>
    <s v="71167"/>
    <s v="0"/>
    <x v="1"/>
    <x v="0"/>
    <x v="1"/>
    <s v="340"/>
    <s v="105"/>
    <s v="W"/>
    <n v="390"/>
    <s v="Glennie Party Store"/>
    <s v="3289 M-65, Glennie MI 48737 US, Glennie MI 48737 US"/>
    <n v="3.2337289423935503E-2"/>
    <s v="-1253"/>
    <s v="6"/>
    <d v="1899-12-30T15:13:32"/>
    <d v="1899-12-30T15:19:52"/>
    <n v="0"/>
    <n v="9.0250000000000004"/>
    <s v="-83.724565"/>
    <s v="44.5594817"/>
    <n v="1.4108509119228301E-2"/>
    <n v="2325.19"/>
    <n v="0"/>
    <n v="0"/>
    <n v="0"/>
    <n v="0"/>
    <n v="391"/>
    <s v="105_Week2_Wednesday"/>
    <n v="94.2"/>
    <n v="84.89"/>
    <n v="87.73"/>
    <n v="96.1357"/>
    <n v="47.25"/>
    <s v="105_Tuesday"/>
    <s v="105_Week2_Tuesday"/>
    <n v="1"/>
    <n v="0"/>
    <n v="42.445"/>
    <n v="49.465000000000003"/>
    <s v="Yes"/>
    <s v="NO"/>
    <s v="MTWRF"/>
    <s v="No"/>
    <s v="Yes"/>
    <s v="Y"/>
    <s v="N"/>
    <n v="0"/>
    <n v="23.55"/>
    <n v="21.2225"/>
    <n v="21.932500000000001"/>
    <n v="24.033925"/>
  </r>
  <r>
    <s v="13140"/>
    <s v="99161"/>
    <s v="110"/>
    <x v="1"/>
    <x v="1"/>
    <x v="2"/>
    <s v="140"/>
    <s v="105"/>
    <s v="T"/>
    <n v="1"/>
    <s v="FAMILY FARE #1510 FIRST AID"/>
    <s v="829 W. MAIN POB 580, GAYLORD MI 49734 US POB 580, GAYLORD MI 49734 US"/>
    <n v="0"/>
    <s v="-217"/>
    <s v="7"/>
    <d v="1899-12-30T08:59:44"/>
    <d v="1899-12-30T09:09:24"/>
    <n v="0"/>
    <n v="9.4354006285390355"/>
    <s v="-84.684313"/>
    <s v="45.025745"/>
    <m/>
    <n v="0"/>
    <n v="0"/>
    <n v="0"/>
    <n v="0"/>
    <n v="0"/>
    <n v="2"/>
    <s v="105_Week2_Tuesday"/>
    <n v="0"/>
    <n v="0"/>
    <n v="0"/>
    <n v="0"/>
    <s v="$ -"/>
    <s v="103_Wednesday"/>
    <s v="103_Week2_Wednesday"/>
    <n v="1"/>
    <n v="0"/>
    <n v="0"/>
    <n v="0"/>
    <s v="Yes"/>
    <s v="NO"/>
    <s v="MTWRF"/>
    <s v="Yes"/>
    <s v="Yes"/>
    <s v="Y"/>
    <s v="Y"/>
    <n v="0"/>
    <n v="0"/>
    <n v="0"/>
    <n v="0"/>
    <n v="0"/>
  </r>
  <r>
    <s v="2687"/>
    <s v="71286"/>
    <s v="0"/>
    <x v="1"/>
    <x v="1"/>
    <x v="0"/>
    <s v="200"/>
    <s v="103"/>
    <s v="M"/>
    <n v="0"/>
    <s v="Timothy's Lewiston Lodge"/>
    <s v="1525 Fleming, Lewiston MI 49756 US, Lewiston MI 49756 US"/>
    <n v="7.5810523166481403"/>
    <s v="-162"/>
    <s v="7"/>
    <d v="1899-12-30T11:25:07"/>
    <d v="1899-12-30T11:34:14"/>
    <n v="0"/>
    <n v="20.693333333333335"/>
    <s v="-84.313882"/>
    <s v="44.863029"/>
    <n v="4.23653769858947"/>
    <n v="16292.78"/>
    <n v="0"/>
    <n v="0"/>
    <n v="0"/>
    <n v="0"/>
    <n v="1"/>
    <s v="103_Week2_Monday"/>
    <n v="145.19829999999999"/>
    <n v="199.846"/>
    <n v="259.71469999999999"/>
    <n v="202.41300000000001"/>
    <n v="425.62"/>
    <s v="103_Monday"/>
    <s v="103_Week2_Monday"/>
    <n v="1"/>
    <n v="0"/>
    <n v="523.23119999999994"/>
    <n v="262.42250000000001"/>
    <s v="No"/>
    <s v="NO"/>
    <s v="MTWRF"/>
    <s v="No"/>
    <s v="No"/>
    <s v="Y"/>
    <s v="N"/>
    <m/>
    <n v="36.299574999999997"/>
    <n v="49.961500000000001"/>
    <n v="64.928674999999998"/>
    <n v="50.603250000000003"/>
  </r>
  <r>
    <s v="2847"/>
    <s v="99061"/>
    <s v="120"/>
    <x v="1"/>
    <x v="1"/>
    <x v="2"/>
    <s v="120"/>
    <s v="105"/>
    <s v="T"/>
    <n v="130"/>
    <s v="FAMILY FARE #1510-DAIRY QUEEN"/>
    <s v="829 W. MAIN POB 580, GAYLORD MI 49734 US POB 580, GAYLORD MI 49734 US"/>
    <n v="0"/>
    <s v="-215"/>
    <s v="7"/>
    <d v="1899-12-30T08:59:20"/>
    <d v="1899-12-30T08:59:32"/>
    <n v="0"/>
    <n v="0.1875"/>
    <s v="-84.684313"/>
    <s v="45.025745"/>
    <m/>
    <n v="589.54999999999995"/>
    <n v="0"/>
    <n v="0"/>
    <n v="0"/>
    <n v="0"/>
    <n v="131"/>
    <s v="105_Week2_Tuesday"/>
    <n v="11.4"/>
    <n v="11.25"/>
    <n v="11.25"/>
    <n v="11.3376"/>
    <n v="11.93"/>
    <s v="103_Wednesday"/>
    <s v="103_Week2_Wednesday"/>
    <n v="1"/>
    <n v="0"/>
    <n v="11.25"/>
    <n v="11.345000000000001"/>
    <s v="Yes"/>
    <s v="NO"/>
    <s v="MTWRF"/>
    <s v="Yes"/>
    <s v="Yes"/>
    <s v="Y"/>
    <s v="Y"/>
    <n v="0"/>
    <n v="2.85"/>
    <n v="2.8125"/>
    <n v="2.8125"/>
    <n v="2.8344"/>
  </r>
  <r>
    <s v="2062"/>
    <s v="70619"/>
    <s v="0"/>
    <x v="1"/>
    <x v="0"/>
    <x v="2"/>
    <s v="10"/>
    <s v="105"/>
    <s v="W"/>
    <n v="435"/>
    <s v="GOODRICH TRUCKING"/>
    <s v="3851 WORTH ROAD, Alpena MI 49707 US, Alpena MI 49707 US"/>
    <n v="12.556974378928601"/>
    <s v="-1260"/>
    <s v="7"/>
    <d v="1899-12-30T07:00:00"/>
    <d v="1899-12-30T07:03:20"/>
    <n v="47.433333333333302"/>
    <n v="7.3833333333333337"/>
    <s v="-83.524533"/>
    <s v="45.009757"/>
    <n v="7.3237317269900597"/>
    <n v="1478.97"/>
    <n v="6"/>
    <n v="0.53846153846153799"/>
    <n v="1"/>
    <n v="13"/>
    <n v="436"/>
    <s v="105_Week2_Wednesday"/>
    <n v="31.586099999999998"/>
    <n v="26.610700000000001"/>
    <n v="25"/>
    <n v="35.627600000000001"/>
    <n v="26.5"/>
    <s v="105_Wednesday"/>
    <s v="105_Week2_Wednesday"/>
    <n v="1"/>
    <n v="13"/>
    <n v="25"/>
    <n v="35.793700000000001"/>
    <s v="No"/>
    <s v="NO"/>
    <s v="MTWRF"/>
    <s v="No"/>
    <s v="No"/>
    <s v="Y"/>
    <s v="N"/>
    <m/>
    <n v="7.8965249999999996"/>
    <n v="6.6526750000000003"/>
    <n v="6.25"/>
    <n v="8.9069000000000003"/>
  </r>
  <r>
    <s v="2499"/>
    <s v="99061"/>
    <s v="111"/>
    <x v="1"/>
    <x v="1"/>
    <x v="2"/>
    <s v="150"/>
    <s v="105"/>
    <s v="T"/>
    <n v="150"/>
    <s v="FAMILY FARE #1510 MEAT"/>
    <s v="829 W. MAIN POB 580, GAYLORD MI 49734 US POB 580, GAYLORD MI 49734 US"/>
    <n v="0"/>
    <s v="-218"/>
    <s v="7"/>
    <d v="1899-12-30T09:09:24"/>
    <d v="1899-12-30T09:51:48"/>
    <n v="0"/>
    <n v="45.175000000000004"/>
    <s v="-84.684313"/>
    <s v="45.025745"/>
    <m/>
    <n v="3458.75"/>
    <n v="9"/>
    <n v="0.80851063829787195"/>
    <n v="2"/>
    <n v="47"/>
    <n v="151"/>
    <s v="105_Week2_Tuesday"/>
    <n v="70.412999999999997"/>
    <n v="58.269199999999998"/>
    <n v="68.106899999999996"/>
    <n v="74.390699999999995"/>
    <n v="70.5"/>
    <s v="103_Wednesday"/>
    <s v="103_Week2_Wednesday"/>
    <n v="1"/>
    <n v="47"/>
    <n v="65.89"/>
    <n v="76.592500000000001"/>
    <s v="Yes"/>
    <s v="NO"/>
    <s v="MTWRF"/>
    <s v="Yes"/>
    <s v="Yes"/>
    <s v="Y"/>
    <s v="Y"/>
    <n v="47"/>
    <n v="17.603249999999999"/>
    <n v="14.567299999999999"/>
    <n v="17.026724999999999"/>
    <n v="18.597674999999999"/>
  </r>
  <r>
    <s v="14824"/>
    <s v="73538"/>
    <s v="0"/>
    <x v="1"/>
    <x v="3"/>
    <x v="2"/>
    <s v="180"/>
    <s v="105"/>
    <s v="R"/>
    <n v="15"/>
    <s v="THE RED FORK"/>
    <s v="3228 US-23, GREENBUSH MI 48738 US, GREENBUSH MI 48738 US"/>
    <n v="5.3842238413604901"/>
    <s v="-752"/>
    <s v="7"/>
    <d v="1899-12-30T14:38:21"/>
    <d v="1899-12-30T14:45:21"/>
    <n v="0"/>
    <n v="8"/>
    <s v="-83.315451"/>
    <s v="44.563342"/>
    <n v="4.8415960759421797"/>
    <n v="1411.12"/>
    <n v="0"/>
    <n v="0"/>
    <n v="0"/>
    <n v="0"/>
    <n v="16"/>
    <s v="105_Week2_Thursday"/>
    <n v="36.869999999999997"/>
    <n v="38.391500000000001"/>
    <n v="40.711399999999998"/>
    <n v="44.789200000000001"/>
    <n v="42.59"/>
    <s v="101_Wednesday"/>
    <s v="101_Week2_Wednesday"/>
    <n v="1"/>
    <n v="0"/>
    <n v="40.924999999999997"/>
    <n v="54.291200000000003"/>
    <s v="Yes"/>
    <s v="NO"/>
    <s v="MTWRF"/>
    <s v="Yes"/>
    <s v="Yes"/>
    <s v="Y"/>
    <s v="N"/>
    <n v="0"/>
    <n v="9.2174999999999994"/>
    <n v="9.5978750000000002"/>
    <n v="10.177849999999999"/>
    <n v="11.1973"/>
  </r>
  <r>
    <s v="2679"/>
    <s v="71278"/>
    <s v="0"/>
    <x v="1"/>
    <x v="1"/>
    <x v="0"/>
    <s v="210"/>
    <s v="103"/>
    <s v="M"/>
    <n v="0"/>
    <s v="The Villager Restaurant"/>
    <s v="1329 Pine Point, Lewiston MI 49756 US, Lewiston MI 49756 US"/>
    <n v="3.5477596219723799"/>
    <s v="-163"/>
    <s v="7"/>
    <d v="1899-12-30T11:37:47"/>
    <d v="1899-12-30T11:48:18"/>
    <n v="0"/>
    <n v="7.3166666666666664"/>
    <s v="-84.2889762"/>
    <s v="44.8594852"/>
    <n v="1.92499215909289"/>
    <n v="1958.48"/>
    <n v="6"/>
    <n v="0.81818181818181801"/>
    <n v="1"/>
    <n v="33"/>
    <n v="1"/>
    <s v="103_Week2_Monday"/>
    <n v="47.01"/>
    <n v="47.01"/>
    <n v="48.6646"/>
    <n v="49.4"/>
    <n v="52.36"/>
    <s v="103_Monday"/>
    <s v="103_Week2_Monday"/>
    <n v="1"/>
    <n v="33"/>
    <n v="47.01"/>
    <n v="49.4"/>
    <s v="No"/>
    <s v="NO"/>
    <s v="MTWRF"/>
    <s v="No"/>
    <s v="No"/>
    <s v="Y"/>
    <s v="N"/>
    <m/>
    <n v="11.7525"/>
    <n v="11.7525"/>
    <n v="12.16615"/>
    <n v="12.35"/>
  </r>
  <r>
    <s v="14684"/>
    <s v="73532"/>
    <s v="0"/>
    <x v="1"/>
    <x v="3"/>
    <x v="1"/>
    <s v="180"/>
    <s v="101"/>
    <s v="R"/>
    <n v="400"/>
    <s v="WAGON WHEEL BAR &amp; GRILL"/>
    <s v="2030 E. NICHOLSON HILL RD, OSSINEKE MI 49766 US, OSSINEKE MI 49766 US"/>
    <n v="18.2160612588881"/>
    <s v="-732"/>
    <s v="6"/>
    <d v="1899-12-30T15:01:35"/>
    <d v="1899-12-30T15:08:56"/>
    <n v="0"/>
    <n v="4.9444444450000002"/>
    <s v="-83.44428"/>
    <s v="44.902672"/>
    <n v="15.8200329577028"/>
    <n v="1592.9"/>
    <n v="0"/>
    <n v="0"/>
    <n v="0"/>
    <n v="0"/>
    <n v="401"/>
    <s v="101_Week2_Thursday"/>
    <n v="71.593999999999994"/>
    <n v="78"/>
    <n v="77.085700000000003"/>
    <n v="65.17"/>
    <n v="40.49"/>
    <s v="101_Tuesday"/>
    <s v="101_Week2_Tuesday"/>
    <n v="1"/>
    <n v="0"/>
    <n v="39"/>
    <n v="33.9375"/>
    <s v="Yes"/>
    <s v="NO"/>
    <s v="MTWRF"/>
    <s v="No"/>
    <s v="Yes"/>
    <s v="Y"/>
    <s v="N"/>
    <n v="0"/>
    <n v="17.898499999999999"/>
    <n v="19.5"/>
    <n v="19.271425000000001"/>
    <n v="16.2925"/>
  </r>
  <r>
    <s v="2710"/>
    <s v="71313"/>
    <s v="0"/>
    <x v="1"/>
    <x v="0"/>
    <x v="2"/>
    <s v="20"/>
    <s v="103"/>
    <s v="F"/>
    <n v="280"/>
    <s v="Dwaynes Precision Collison"/>
    <s v="33 W. Troyer, Mio MI 48647 US, Mio MI 48647 US"/>
    <n v="51.298996223192397"/>
    <s v="-1261"/>
    <s v="7"/>
    <d v="1899-12-30T08:00:20"/>
    <d v="1899-12-30T08:13:58"/>
    <n v="0"/>
    <n v="10.346666666666668"/>
    <s v="-84.1312282"/>
    <s v="44.6824097"/>
    <n v="51.258565587080703"/>
    <n v="1920.67"/>
    <n v="3"/>
    <n v="0.72727272727272696"/>
    <n v="1"/>
    <n v="11"/>
    <n v="281"/>
    <s v="103_Week2_Friday"/>
    <n v="39.481499999999997"/>
    <n v="32.948500000000003"/>
    <n v="35"/>
    <n v="35"/>
    <n v="32.46"/>
    <s v="105_Wednesday"/>
    <s v="105_Week2_Wednesday"/>
    <n v="1"/>
    <n v="11"/>
    <n v="35"/>
    <n v="35"/>
    <s v="Yes"/>
    <s v="NO"/>
    <s v="MTWRF"/>
    <s v="Yes"/>
    <s v="Yes"/>
    <s v="Y"/>
    <s v="N"/>
    <n v="11"/>
    <n v="9.8703749999999992"/>
    <n v="8.2371250000000007"/>
    <n v="8.75"/>
    <n v="8.75"/>
  </r>
  <r>
    <s v="2845"/>
    <s v="99061"/>
    <s v="118"/>
    <x v="1"/>
    <x v="1"/>
    <x v="2"/>
    <s v="100"/>
    <s v="105"/>
    <s v="T"/>
    <n v="110"/>
    <s v="FAMILY FARE #1510-DELI"/>
    <s v="829 W. MAIN POB 580, GAYLORD MI 49734 US POB 580, GAYLORD MI 49734 US"/>
    <n v="0.190911108822263"/>
    <s v="-213"/>
    <s v="7"/>
    <d v="1899-12-30T08:58:50"/>
    <d v="1899-12-30T08:59:05"/>
    <n v="0"/>
    <n v="0.21249999999999999"/>
    <s v="-84.684313"/>
    <s v="45.025745"/>
    <n v="7.8255428818307396E-2"/>
    <n v="927.07"/>
    <n v="0"/>
    <n v="0"/>
    <n v="0"/>
    <n v="0"/>
    <n v="111"/>
    <s v="105_Week2_Tuesday"/>
    <n v="22.386900000000001"/>
    <n v="14.44"/>
    <n v="14.44"/>
    <n v="14.546099999999999"/>
    <n v="15.31"/>
    <s v="103_Wednesday"/>
    <s v="103_Week2_Wednesday"/>
    <n v="1"/>
    <n v="0"/>
    <n v="14.44"/>
    <n v="14.555"/>
    <s v="Yes"/>
    <s v="NO"/>
    <s v="MTWRF"/>
    <s v="Yes"/>
    <s v="Yes"/>
    <s v="Y"/>
    <s v="Y"/>
    <n v="0"/>
    <n v="5.5967250000000002"/>
    <n v="3.61"/>
    <n v="3.61"/>
    <n v="3.6365249999999998"/>
  </r>
  <r>
    <s v="2572"/>
    <s v="99126"/>
    <s v="6"/>
    <x v="1"/>
    <x v="0"/>
    <x v="1"/>
    <s v="380"/>
    <s v="105"/>
    <s v="W"/>
    <n v="410"/>
    <s v="Glennie Ace Hardware"/>
    <s v="3280 State Rd., Glennie MI 48737 US, Glennie MI 48737 US"/>
    <n v="0.248890294254693"/>
    <s v="-1257"/>
    <s v="7"/>
    <d v="1899-12-30T15:48:39"/>
    <d v="1899-12-30T15:53:00"/>
    <n v="0"/>
    <n v="4.4833333333333334"/>
    <s v="-83.725294"/>
    <s v="44.559703"/>
    <n v="8.8441025803022599E-2"/>
    <n v="579.99"/>
    <n v="0"/>
    <n v="0"/>
    <n v="0"/>
    <n v="0"/>
    <n v="411"/>
    <s v="105_Week2_Wednesday"/>
    <n v="10.51"/>
    <n v="10.51"/>
    <n v="10.876899999999999"/>
    <n v="12.113"/>
    <n v="11.7"/>
    <s v="105_Tuesday"/>
    <s v="105_Week2_Tuesday"/>
    <n v="1"/>
    <n v="0"/>
    <n v="10.51"/>
    <n v="12.7837"/>
    <s v="Yes"/>
    <s v="NO"/>
    <s v="MTWRF"/>
    <s v="No"/>
    <s v="Yes"/>
    <s v="Y"/>
    <s v="N"/>
    <n v="0"/>
    <n v="2.6274999999999999"/>
    <n v="2.6274999999999999"/>
    <n v="2.7192249999999998"/>
    <n v="3.0282499999999999"/>
  </r>
  <r>
    <s v="11726"/>
    <s v="70608"/>
    <s v="1"/>
    <x v="1"/>
    <x v="1"/>
    <x v="1"/>
    <s v="330"/>
    <s v="103"/>
    <s v="T"/>
    <n v="75"/>
    <s v="BESSER 23 NORTH"/>
    <s v="801 JOHNSON ST, ALPENA MI 49707 US, ALPENA MI 49707 US"/>
    <n v="0"/>
    <s v="-200"/>
    <s v="7"/>
    <d v="1899-12-30T19:32:12"/>
    <d v="1899-12-30T19:34:44"/>
    <n v="0"/>
    <n v="3.2124999999999999"/>
    <s v="-83.4385059"/>
    <s v="45.078044"/>
    <m/>
    <n v="2192.1"/>
    <n v="8"/>
    <n v="0.61904761904761896"/>
    <n v="3"/>
    <n v="20"/>
    <n v="76"/>
    <s v="103_Week2_Tuesday"/>
    <n v="43.49"/>
    <n v="44.043799999999997"/>
    <n v="45.344499999999996"/>
    <n v="40.99"/>
    <n v="45.42"/>
    <s v="103_Tuesday"/>
    <s v="103_Week2_Tuesday"/>
    <n v="1"/>
    <n v="21"/>
    <n v="33.217500000000001"/>
    <n v="40.99"/>
    <s v="No"/>
    <s v="NO"/>
    <s v="MTWRF"/>
    <s v="No"/>
    <s v="No"/>
    <s v="Y"/>
    <s v="N"/>
    <m/>
    <n v="10.8725"/>
    <n v="11.010949999999999"/>
    <n v="11.336124999999999"/>
    <n v="10.2475"/>
  </r>
  <r>
    <s v="9844"/>
    <s v="73341"/>
    <s v="0"/>
    <x v="1"/>
    <x v="1"/>
    <x v="1"/>
    <s v="340"/>
    <s v="103"/>
    <s v="T"/>
    <n v="1"/>
    <s v="NEMROC"/>
    <s v="800 BOLTON, ALPENA MI 49707 US, ALPENA MI 49707 US"/>
    <n v="3.1310980564489901"/>
    <s v="-201"/>
    <s v="7"/>
    <d v="1899-12-30T19:37:52"/>
    <d v="1899-12-30T19:49:07"/>
    <n v="0"/>
    <n v="6.9"/>
    <s v="-83.4216"/>
    <s v="45.07438"/>
    <n v="1.17393966284421"/>
    <n v="2075.62"/>
    <n v="6"/>
    <n v="0.78571428571428603"/>
    <n v="2"/>
    <n v="28"/>
    <n v="2"/>
    <s v="103_Week2_Tuesday"/>
    <n v="39.130000000000003"/>
    <n v="39.418399999999998"/>
    <n v="41.250700000000002"/>
    <n v="41.86"/>
    <n v="41.86"/>
    <s v="103_Tuesday"/>
    <s v="103_Week2_Tuesday"/>
    <n v="1"/>
    <n v="28"/>
    <n v="39.880000000000003"/>
    <n v="41.86"/>
    <s v="No"/>
    <s v="NO"/>
    <s v="MTWRF"/>
    <s v="No"/>
    <s v="No"/>
    <s v="Y"/>
    <s v="N"/>
    <m/>
    <n v="9.7825000000000006"/>
    <n v="9.8545999999999996"/>
    <n v="10.312675"/>
    <n v="10.465"/>
  </r>
  <r>
    <s v="2844"/>
    <s v="99061"/>
    <s v="117"/>
    <x v="1"/>
    <x v="1"/>
    <x v="2"/>
    <s v="110"/>
    <s v="105"/>
    <s v="T"/>
    <n v="100"/>
    <s v="FAMILY FARE #1510-BAKERY"/>
    <s v="829 W. MAIN POB 580, GAYLORD MI 49734 US POB 580, GAYLORD MI 49734 US"/>
    <n v="0"/>
    <s v="-214"/>
    <s v="7"/>
    <d v="1899-12-30T08:59:05"/>
    <d v="1899-12-30T08:59:20"/>
    <n v="0"/>
    <n v="0.21249999999999999"/>
    <s v="-84.684313"/>
    <s v="45.025745"/>
    <m/>
    <n v="643.28"/>
    <n v="0"/>
    <n v="0"/>
    <n v="0"/>
    <n v="0"/>
    <n v="101"/>
    <s v="105_Week2_Tuesday"/>
    <n v="14.5823"/>
    <n v="10.77"/>
    <n v="10.77"/>
    <n v="10.8484"/>
    <n v="11.42"/>
    <s v="103_Wednesday"/>
    <s v="103_Week2_Wednesday"/>
    <n v="1"/>
    <n v="0"/>
    <n v="10.77"/>
    <n v="10.855"/>
    <s v="Yes"/>
    <s v="NO"/>
    <s v="MTWRF"/>
    <s v="Yes"/>
    <s v="Yes"/>
    <s v="Y"/>
    <s v="Y"/>
    <n v="0"/>
    <n v="3.645575"/>
    <n v="2.6924999999999999"/>
    <n v="2.6924999999999999"/>
    <n v="2.7121"/>
  </r>
  <r>
    <s v=""/>
    <m/>
    <m/>
    <x v="1"/>
    <x v="0"/>
    <x v="1"/>
    <m/>
    <m/>
    <m/>
    <m/>
    <s v="Alpena Depot"/>
    <s v="120 E Herman St,, Alpena 49707 US"/>
    <n v="59.3888074987726"/>
    <s v="-1258"/>
    <m/>
    <d v="1899-12-30T16:52:22"/>
    <d v="1899-12-30T16:52:22"/>
    <n v="0"/>
    <m/>
    <s v="-83.416387"/>
    <s v="45.0710235"/>
    <n v="56.216279154829401"/>
    <m/>
    <m/>
    <m/>
    <m/>
    <m/>
    <n v="1"/>
    <e v="#N/A"/>
    <m/>
    <m/>
    <m/>
    <m/>
    <m/>
    <s v="105_Tuesday"/>
    <s v="105_Week2_Tuesday"/>
    <n v="20"/>
    <m/>
    <m/>
    <m/>
    <s v="Yes"/>
    <m/>
    <m/>
    <s v="Yes"/>
    <s v="Yes"/>
    <m/>
    <s v="N"/>
    <m/>
    <m/>
    <m/>
    <m/>
    <m/>
  </r>
  <r>
    <s v="2309"/>
    <s v="70890"/>
    <s v="0"/>
    <x v="1"/>
    <x v="1"/>
    <x v="2"/>
    <s v="10"/>
    <s v="101"/>
    <s v="M"/>
    <n v="0"/>
    <s v="WAGAR MOTOR SALES SERVICE"/>
    <s v="2086 S Otsego Avenue, Gaylord MI 49735 US"/>
    <n v="76.621066944248895"/>
    <s v="-204"/>
    <s v="7"/>
    <d v="1899-12-30T07:16:37"/>
    <d v="1899-12-30T07:21:41"/>
    <n v="0"/>
    <n v="15.904166666666667"/>
    <s v="-84.677932"/>
    <s v="45.001094"/>
    <n v="71.027092423385398"/>
    <n v="7299.99"/>
    <n v="10"/>
    <n v="0.86842105263157898"/>
    <n v="4"/>
    <n v="76"/>
    <n v="1"/>
    <s v="101_Week2_Monday"/>
    <n v="146.06610000000001"/>
    <n v="133.50530000000001"/>
    <n v="154.77070000000001"/>
    <n v="134.5684"/>
    <n v="140.3844"/>
    <s v="103_Wednesday"/>
    <s v="103_Week2_Wednesday"/>
    <n v="1"/>
    <n v="76"/>
    <n v="140.9862"/>
    <n v="126.985"/>
    <s v="Yes"/>
    <s v=""/>
    <s v="MTWRF"/>
    <s v="Yes"/>
    <s v="Yes"/>
    <s v="Y"/>
    <s v="Y"/>
    <n v="76"/>
    <n v="36.516525000000001"/>
    <n v="33.376325000000001"/>
    <n v="38.692675000000001"/>
    <n v="33.642099999999999"/>
  </r>
  <r>
    <s v="2681"/>
    <s v="71280"/>
    <s v="0"/>
    <x v="1"/>
    <x v="1"/>
    <x v="0"/>
    <s v="230"/>
    <s v="103"/>
    <s v="M"/>
    <n v="0"/>
    <s v="Redwood Steakhouse"/>
    <s v="4965 SALLING AVE, LEWSITON MI 49756 US, LEWSITON MI 49756 US"/>
    <n v="0.14569169929688999"/>
    <s v="-165"/>
    <s v="7"/>
    <d v="1899-12-30T13:59:38"/>
    <d v="1899-12-30T14:06:06"/>
    <n v="0"/>
    <n v="6.8375000000000004"/>
    <s v="-84.293382"/>
    <s v="44.883422"/>
    <n v="3.12006597088046E-2"/>
    <n v="1059.7"/>
    <n v="0"/>
    <n v="0"/>
    <n v="0"/>
    <n v="0"/>
    <n v="1"/>
    <s v="103_Week2_Monday"/>
    <n v="58.99"/>
    <n v="0"/>
    <n v="51.881500000000003"/>
    <n v="49.59"/>
    <n v="51.57"/>
    <s v="103_Monday"/>
    <s v="103_Week2_Monday"/>
    <n v="1"/>
    <n v="0"/>
    <n v="30.403700000000001"/>
    <n v="49.59"/>
    <s v="No"/>
    <s v="YES"/>
    <s v="MTWRF"/>
    <s v="No"/>
    <s v="No"/>
    <s v="Y"/>
    <s v="N"/>
    <m/>
    <n v="14.7475"/>
    <n v="0"/>
    <n v="12.970375000000001"/>
    <n v="12.397500000000001"/>
  </r>
  <r>
    <s v="2843"/>
    <s v="99061"/>
    <s v="116"/>
    <x v="1"/>
    <x v="1"/>
    <x v="2"/>
    <s v="130"/>
    <s v="105"/>
    <s v="T"/>
    <n v="90"/>
    <s v="FAMILY FARE #1510-STARBUCKS"/>
    <s v="829 W. MAIN POB 580, GAYLORD MI 49734 US POB 580, GAYLORD MI 49734 US"/>
    <n v="0"/>
    <s v="-216"/>
    <s v="7"/>
    <d v="1899-12-30T08:59:33"/>
    <d v="1899-12-30T08:59:44"/>
    <n v="0"/>
    <n v="0.15833333333333333"/>
    <s v="-84.684313"/>
    <s v="45.025745"/>
    <m/>
    <n v="234.65"/>
    <n v="0"/>
    <n v="0"/>
    <n v="0"/>
    <n v="0"/>
    <n v="91"/>
    <s v="105_Week2_Tuesday"/>
    <n v="4.5"/>
    <n v="4.5"/>
    <n v="4.5"/>
    <n v="4.5346000000000002"/>
    <n v="4.7699999999999996"/>
    <s v="103_Wednesday"/>
    <s v="103_Week2_Wednesday"/>
    <n v="1"/>
    <n v="0"/>
    <n v="4.5"/>
    <n v="4.5374999999999996"/>
    <s v="Yes"/>
    <s v="NO"/>
    <s v="MTWRF"/>
    <s v="Yes"/>
    <s v="Yes"/>
    <s v="Y"/>
    <s v="Y"/>
    <n v="0"/>
    <n v="1.125"/>
    <n v="1.125"/>
    <n v="1.125"/>
    <n v="1.13365"/>
  </r>
  <r>
    <s v="12557"/>
    <s v="73470"/>
    <s v="0"/>
    <x v="1"/>
    <x v="0"/>
    <x v="3"/>
    <s v="210"/>
    <s v="103"/>
    <s v="T"/>
    <n v="1"/>
    <s v="BIGGBY COFFEE"/>
    <s v="224 E. CHISHOLM STREET, ALPENA MI 49707 US, ALPENA MI 49707 US"/>
    <n v="2.8151504876313398"/>
    <s v="-1343"/>
    <s v="7"/>
    <d v="1899-12-30T11:01:31"/>
    <d v="1899-12-30T11:29:47"/>
    <n v="0"/>
    <n v="18.104166666666668"/>
    <s v="-83.432013"/>
    <s v="45.060696"/>
    <n v="1.1703836330422299"/>
    <n v="3780.68"/>
    <n v="0"/>
    <n v="0"/>
    <n v="0"/>
    <n v="0"/>
    <n v="2"/>
    <s v="103_Week2_Tuesday"/>
    <n v="71.483000000000004"/>
    <n v="72.319999999999993"/>
    <n v="74.618399999999994"/>
    <n v="75.64"/>
    <n v="80.180000000000007"/>
    <s v="105_Friday"/>
    <s v="105_Week2_Friday"/>
    <n v="1"/>
    <n v="0"/>
    <n v="72.319999999999993"/>
    <n v="75.64"/>
    <s v="Yes"/>
    <s v="NO"/>
    <s v="MTWRF"/>
    <s v="Yes"/>
    <s v="Yes"/>
    <s v="Y"/>
    <s v="N"/>
    <n v="0"/>
    <n v="17.870750000000001"/>
    <n v="18.079999999999998"/>
    <n v="18.654599999999999"/>
    <n v="18.91"/>
  </r>
  <r>
    <s v="10082"/>
    <s v="73355"/>
    <s v="0"/>
    <x v="1"/>
    <x v="0"/>
    <x v="3"/>
    <s v="220"/>
    <s v="105"/>
    <s v="T"/>
    <n v="310"/>
    <s v="THE FRESH PALATE"/>
    <s v="109 N SECOND, ALPENA MI 49707 US, ALPENA MI 49707 US"/>
    <n v="0.73176822633212202"/>
    <s v="-1344"/>
    <s v="7"/>
    <d v="1899-12-30T11:30:31"/>
    <d v="1899-12-30T11:40:03"/>
    <n v="0"/>
    <n v="7.7166666666666668"/>
    <s v="-83.433161"/>
    <s v="45.062726"/>
    <n v="0.14024381632598501"/>
    <n v="8675.56"/>
    <n v="0"/>
    <n v="0"/>
    <n v="0"/>
    <n v="0"/>
    <n v="311"/>
    <s v="105_Week2_Tuesday"/>
    <n v="107.49"/>
    <n v="174.38069999999999"/>
    <n v="261.73349999999999"/>
    <n v="174.19380000000001"/>
    <n v="297.89"/>
    <s v="105_Friday"/>
    <s v="105_Week2_Friday"/>
    <n v="1"/>
    <n v="0"/>
    <n v="260.57619999999997"/>
    <n v="159.16"/>
    <s v="Yes"/>
    <s v="NO"/>
    <s v="MTWRF"/>
    <s v="No"/>
    <s v="Yes"/>
    <s v="Y"/>
    <s v="N"/>
    <n v="0"/>
    <n v="26.872499999999999"/>
    <n v="43.595174999999998"/>
    <n v="65.433374999999998"/>
    <n v="43.548450000000003"/>
  </r>
  <r>
    <s v="2040"/>
    <s v="70596"/>
    <s v="0"/>
    <x v="1"/>
    <x v="0"/>
    <x v="3"/>
    <s v="200"/>
    <s v="101"/>
    <s v="W"/>
    <n v="190"/>
    <s v="Lud's State"/>
    <s v="319 Parson St., Alpena MI 49707 US, Alpena MI 49707 US"/>
    <n v="0.35797425337966599"/>
    <s v="-1342"/>
    <s v="2"/>
    <d v="1899-12-30T10:55:59"/>
    <d v="1899-12-30T10:58:42"/>
    <n v="0"/>
    <n v="2.7166666666666668"/>
    <s v="-83.446775"/>
    <s v="45.0491818"/>
    <n v="6.6772022926902305E-2"/>
    <n v="466.44"/>
    <n v="0"/>
    <n v="0"/>
    <n v="0"/>
    <n v="0"/>
    <n v="191"/>
    <s v="101_Week2_Wednesday"/>
    <n v="35.549999999999997"/>
    <n v="35.549999999999997"/>
    <n v="36.503300000000003"/>
    <n v="36.979999999999997"/>
    <n v="9.8000000000000007"/>
    <s v="105_Friday"/>
    <s v="105_Week2_Friday"/>
    <n v="1"/>
    <n v="0"/>
    <n v="8.8874999999999993"/>
    <n v="9.2449999999999992"/>
    <s v="Yes"/>
    <s v="NO"/>
    <s v="MTWRF"/>
    <s v="Yes"/>
    <s v="Yes"/>
    <s v="Y"/>
    <s v="Y"/>
    <n v="0"/>
    <n v="8.8874999999999993"/>
    <n v="8.8874999999999993"/>
    <n v="9.1258250000000007"/>
    <n v="9.2449999999999992"/>
  </r>
  <r>
    <s v="2466"/>
    <s v="71058"/>
    <s v="0"/>
    <x v="1"/>
    <x v="3"/>
    <x v="2"/>
    <s v="250"/>
    <s v="101"/>
    <s v="R"/>
    <n v="50"/>
    <s v="Manus Tool"/>
    <s v="510 S. Third St. P.O. Box 248, Harrisville MI 4874 P.O. Box 248, Harrisville MI 48740 US"/>
    <n v="1.9086261583008799"/>
    <s v="-759"/>
    <s v="7"/>
    <d v="1899-12-30T16:07:33"/>
    <d v="1899-12-30T16:15:24"/>
    <n v="0"/>
    <n v="8.2766666666666673"/>
    <s v="-83.294262"/>
    <s v="44.651854"/>
    <n v="0.55916348752427103"/>
    <n v="7266.38"/>
    <n v="3"/>
    <n v="0.90909090909090895"/>
    <n v="2"/>
    <n v="33"/>
    <n v="51"/>
    <s v="101_Week2_Thursday"/>
    <n v="138.00749999999999"/>
    <n v="137.75839999999999"/>
    <n v="141.9914"/>
    <n v="148.16380000000001"/>
    <n v="146.09"/>
    <s v="101_Wednesday"/>
    <s v="101_Week2_Wednesday"/>
    <n v="2"/>
    <n v="33"/>
    <n v="69.003749999999997"/>
    <n v="74.168750000000003"/>
    <s v="Yes"/>
    <s v="NO"/>
    <s v="MTWRF"/>
    <s v="No"/>
    <s v="Yes"/>
    <s v="Y"/>
    <s v="N"/>
    <n v="33"/>
    <n v="34.501874999999998"/>
    <n v="34.439599999999999"/>
    <n v="35.49785"/>
    <n v="37.040950000000002"/>
  </r>
  <r>
    <s v="9624"/>
    <s v="73315"/>
    <s v="0"/>
    <x v="1"/>
    <x v="0"/>
    <x v="3"/>
    <s v="230"/>
    <s v="103"/>
    <s v="T"/>
    <n v="285"/>
    <s v="CAPTAIN QUARTERS"/>
    <s v="122 W CHISHOLM, ALPENA MI 49707 US, ALPENA MI 49707 US"/>
    <n v="1.5475692404668799"/>
    <s v="-1345"/>
    <s v="2"/>
    <d v="1899-12-30T11:41:35"/>
    <d v="1899-12-30T11:41:42"/>
    <n v="0"/>
    <n v="0.11666666666666667"/>
    <s v="-83.434269"/>
    <s v="45.062527"/>
    <n v="0.313205665143798"/>
    <n v="259.23"/>
    <n v="0"/>
    <n v="0"/>
    <n v="0"/>
    <n v="0"/>
    <n v="286"/>
    <s v="103_Week2_Tuesday"/>
    <n v="37.085000000000001"/>
    <n v="37.450000000000003"/>
    <n v="0"/>
    <n v="41.95"/>
    <s v="$ -"/>
    <s v="105_Friday"/>
    <s v="105_Week2_Friday"/>
    <n v="1"/>
    <n v="0"/>
    <n v="0"/>
    <n v="10.487500000000001"/>
    <s v="Yes"/>
    <s v="NO"/>
    <s v="MTWRF"/>
    <s v="Yes"/>
    <s v="Yes"/>
    <s v="Y"/>
    <s v="N"/>
    <n v="0"/>
    <n v="9.2712500000000002"/>
    <n v="9.3625000000000007"/>
    <n v="0"/>
    <n v="10.487500000000001"/>
  </r>
  <r>
    <s v="2165"/>
    <s v="99053"/>
    <s v="12"/>
    <x v="1"/>
    <x v="0"/>
    <x v="3"/>
    <s v="240"/>
    <s v="103"/>
    <s v="T"/>
    <n v="286"/>
    <s v="Employment Services Inc."/>
    <s v="110 W. Chisholm St. P.O. Box 832, Alpena MI 49707 P.O. Box 832, Alpena MI 49707 US"/>
    <n v="6.6727083714283694E-2"/>
    <s v="-1346"/>
    <s v="7"/>
    <d v="1899-12-30T11:41:46"/>
    <d v="1899-12-30T11:44:45"/>
    <n v="0"/>
    <n v="7.166666666666667"/>
    <s v="-83.433956"/>
    <s v="45.062487"/>
    <n v="1.5590787698419701E-2"/>
    <n v="283.52"/>
    <n v="0"/>
    <n v="0"/>
    <n v="0"/>
    <n v="0"/>
    <n v="287"/>
    <s v="103_Week2_Tuesday"/>
    <n v="15.18"/>
    <n v="0"/>
    <n v="0"/>
    <n v="15.64"/>
    <s v="$ -"/>
    <s v="105_Friday"/>
    <s v="105_Week2_Friday"/>
    <n v="1"/>
    <n v="0"/>
    <n v="0"/>
    <n v="15.64"/>
    <s v="Yes"/>
    <s v="NO"/>
    <s v="MTWRF"/>
    <s v="Yes"/>
    <s v="Yes"/>
    <s v="Y"/>
    <s v="N"/>
    <n v="0"/>
    <n v="3.7949999999999999"/>
    <n v="0"/>
    <n v="0"/>
    <n v="3.91"/>
  </r>
  <r>
    <s v="9618"/>
    <s v="73314"/>
    <s v="0"/>
    <x v="1"/>
    <x v="3"/>
    <x v="1"/>
    <s v="120"/>
    <s v="105"/>
    <s v="R"/>
    <n v="370"/>
    <s v="MARATHON"/>
    <s v="921 N BARLOW, LINCOLN MI 48742 US, LINCOLN MI 48742 US"/>
    <n v="1.1036415389729699"/>
    <s v="-726"/>
    <s v="7"/>
    <d v="1899-12-30T10:43:17"/>
    <d v="1899-12-30T10:51:30"/>
    <n v="0"/>
    <n v="7.91"/>
    <s v="-83.403769"/>
    <s v="44.68212"/>
    <n v="0.19132285966322099"/>
    <n v="2889.66"/>
    <n v="0"/>
    <n v="0"/>
    <n v="0"/>
    <n v="0"/>
    <n v="371"/>
    <s v="105_Week2_Thursday"/>
    <n v="50.52"/>
    <n v="50.52"/>
    <n v="63.832799999999999"/>
    <n v="69.58"/>
    <n v="73.75"/>
    <s v="101_Tuesday"/>
    <s v="101_Week2_Tuesday"/>
    <n v="1"/>
    <n v="0"/>
    <n v="52.375"/>
    <n v="69.58"/>
    <s v="Yes"/>
    <s v="NO"/>
    <s v="MTWRF"/>
    <s v="Yes"/>
    <s v="Yes"/>
    <s v="Y"/>
    <s v="N"/>
    <n v="0"/>
    <n v="12.63"/>
    <n v="12.63"/>
    <n v="15.9582"/>
    <n v="17.395"/>
  </r>
  <r>
    <s v="2019"/>
    <s v="99046"/>
    <s v="6"/>
    <x v="1"/>
    <x v="1"/>
    <x v="4"/>
    <s v="110"/>
    <s v="103"/>
    <s v="R"/>
    <n v="280"/>
    <s v="CHISHOLM SHELL OIL"/>
    <s v="1017 CHISHOLM ST, ALPENA MI 49707 US, ALPENA MI 49707 US"/>
    <n v="0.50843109975116396"/>
    <s v="-242"/>
    <s v="6"/>
    <d v="1899-12-30T09:25:18"/>
    <d v="1899-12-30T09:52:45"/>
    <n v="0"/>
    <n v="20.873333333333335"/>
    <s v="-83.443944"/>
    <s v="45.071511"/>
    <n v="9.4085756168813595E-2"/>
    <n v="2513.98"/>
    <n v="0"/>
    <n v="0"/>
    <n v="0"/>
    <n v="0"/>
    <n v="281"/>
    <s v="103_Week2_Thursday"/>
    <n v="59.24"/>
    <n v="63.638800000000003"/>
    <n v="74.09"/>
    <n v="71.931799999999996"/>
    <n v="39.64"/>
    <s v="103_Thursday"/>
    <s v="103_Week2_Thursday"/>
    <n v="1"/>
    <n v="0"/>
    <n v="36.575000000000003"/>
    <n v="70.930000000000007"/>
    <s v="No"/>
    <s v="NO"/>
    <s v="MTWRF"/>
    <s v="No"/>
    <s v="No"/>
    <s v="Y"/>
    <s v="N"/>
    <m/>
    <n v="14.81"/>
    <n v="15.909700000000001"/>
    <n v="18.522500000000001"/>
    <n v="17.982949999999999"/>
  </r>
  <r>
    <s v="2986"/>
    <s v="73184"/>
    <s v="0"/>
    <x v="1"/>
    <x v="3"/>
    <x v="2"/>
    <s v="150"/>
    <s v="105"/>
    <s v="R"/>
    <n v="46"/>
    <s v="MANCINOS-OSCODA"/>
    <s v="5565 US 23 N, OSCODA MI 48750 US, OSCODA MI 48750 US"/>
    <n v="1.5247166710823301"/>
    <s v="-749"/>
    <s v="7"/>
    <d v="1899-12-30T13:06:16"/>
    <d v="1899-12-30T13:25:22"/>
    <n v="0"/>
    <n v="19.010000000000002"/>
    <s v="-83.32682"/>
    <s v="44.4544533"/>
    <n v="0.66907917114900195"/>
    <n v="7837.71"/>
    <n v="0"/>
    <n v="0"/>
    <n v="0"/>
    <n v="0"/>
    <n v="47"/>
    <s v="105_Week2_Thursday"/>
    <n v="71.332300000000004"/>
    <n v="163.20930000000001"/>
    <n v="172.53139999999999"/>
    <n v="130.01660000000001"/>
    <n v="183.63"/>
    <s v="101_Wednesday"/>
    <s v="101_Week2_Wednesday"/>
    <n v="1"/>
    <n v="0"/>
    <n v="162.11750000000001"/>
    <n v="148.4075"/>
    <s v="Yes"/>
    <s v="NO"/>
    <s v="WRF"/>
    <s v="Yes"/>
    <s v="Yes"/>
    <s v="Y"/>
    <s v="N"/>
    <n v="0"/>
    <n v="17.833075000000001"/>
    <n v="40.802325000000003"/>
    <n v="43.132849999999998"/>
    <n v="32.504150000000003"/>
  </r>
  <r>
    <s v="1941"/>
    <s v="70491"/>
    <s v="0"/>
    <x v="1"/>
    <x v="0"/>
    <x v="3"/>
    <s v="170"/>
    <s v="101"/>
    <s v="F"/>
    <n v="140"/>
    <s v="The Drug Store"/>
    <s v="2236 US-23 South, Alpena MI 49707 US, Alpena MI 49707 US"/>
    <n v="3.2989985505258801"/>
    <s v="-1339"/>
    <s v="2"/>
    <d v="1899-12-30T10:37:02"/>
    <d v="1899-12-30T10:46:42"/>
    <n v="0"/>
    <n v="8.7833333333333332"/>
    <s v="-83.456665"/>
    <s v="45.04481"/>
    <n v="0.92154455181874695"/>
    <n v="1500.86"/>
    <n v="0"/>
    <n v="0"/>
    <n v="0"/>
    <n v="0"/>
    <n v="141"/>
    <s v="101_Week2_Friday"/>
    <n v="138.71250000000001"/>
    <n v="147.24"/>
    <n v="67.58"/>
    <n v="127.9425"/>
    <n v="21.8"/>
    <s v="105_Friday"/>
    <s v="105_Week2_Friday"/>
    <n v="1"/>
    <n v="0"/>
    <n v="19.4025"/>
    <n v="28.996200000000002"/>
    <s v="Yes"/>
    <s v="NO"/>
    <s v="MTWRF"/>
    <s v="Yes"/>
    <s v="No"/>
    <s v="Y"/>
    <s v="N"/>
    <n v="0"/>
    <n v="34.678125000000001"/>
    <n v="36.81"/>
    <n v="16.895"/>
    <n v="31.985624999999999"/>
  </r>
  <r>
    <s v="2373"/>
    <s v="70958"/>
    <s v="00000"/>
    <x v="1"/>
    <x v="0"/>
    <x v="3"/>
    <s v="180"/>
    <s v="101"/>
    <s v="W"/>
    <n v="210"/>
    <s v="Courtyard"/>
    <s v="2024 US 23 S., Alpena MI 49707 US, Alpena MI 49707 US"/>
    <n v="1.90937235516543"/>
    <s v="-1340"/>
    <s v="2 "/>
    <d v="1899-12-30T10:48:37"/>
    <d v="1899-12-30T10:48:48"/>
    <n v="0"/>
    <n v="0.18333333333333335"/>
    <s v="-83.449049"/>
    <s v="45.047023"/>
    <n v="0.78856008490335106"/>
    <n v="493.98"/>
    <n v="0"/>
    <n v="0"/>
    <n v="0"/>
    <n v="0"/>
    <n v="211"/>
    <s v="101_Week2_Wednesday"/>
    <n v="37.65"/>
    <n v="37.65"/>
    <n v="38.656599999999997"/>
    <n v="39.159999999999997"/>
    <n v="9.4995999999999992"/>
    <s v="105_Friday"/>
    <s v="105_Week2_Friday"/>
    <n v="1"/>
    <n v="0"/>
    <n v="9.4124999999999996"/>
    <n v="9.7899999999999991"/>
    <s v="Yes"/>
    <s v="NO"/>
    <s v="MTWRF"/>
    <s v="Yes"/>
    <s v="Yes"/>
    <s v="Y"/>
    <s v="Y"/>
    <n v="0"/>
    <n v="9.4124999999999996"/>
    <n v="9.4124999999999996"/>
    <n v="9.6641499999999994"/>
    <n v="9.7899999999999991"/>
  </r>
  <r>
    <s v="11498"/>
    <s v="73420"/>
    <s v="0"/>
    <x v="1"/>
    <x v="3"/>
    <x v="4"/>
    <s v="80"/>
    <s v="101"/>
    <s v="T"/>
    <n v="125"/>
    <s v="LOST LAKE WOODS"/>
    <s v="4243 LOST LAKE TRAIL, LINCOLN MI 48742 US, LINCOLN MI 48742 US"/>
    <n v="13.4251841370812"/>
    <s v="-773"/>
    <s v="7"/>
    <d v="1899-12-30T08:19:35"/>
    <d v="1899-12-30T08:25:32"/>
    <n v="0"/>
    <n v="6.2666666666666666"/>
    <s v="-83.433946"/>
    <s v="44.778513"/>
    <n v="10.209282075904801"/>
    <n v="4160.9399999999996"/>
    <n v="0"/>
    <n v="0"/>
    <n v="0"/>
    <n v="0"/>
    <n v="126"/>
    <s v="101_Week2_Tuesday"/>
    <n v="63.2"/>
    <n v="77.696899999999999"/>
    <n v="94.601500000000001"/>
    <n v="94.36"/>
    <n v="100.89"/>
    <s v="101_Thursday"/>
    <s v="101_Week2_Thursday"/>
    <n v="1"/>
    <n v="0"/>
    <n v="93.18"/>
    <n v="94.36"/>
    <s v="Yes"/>
    <s v="NO"/>
    <s v="MTWRF"/>
    <s v="No"/>
    <s v="Yes"/>
    <s v="Y"/>
    <s v="Y"/>
    <n v="0"/>
    <n v="15.8"/>
    <n v="19.424225"/>
    <n v="23.650375"/>
    <n v="23.59"/>
  </r>
  <r>
    <s v="13173"/>
    <s v="73489"/>
    <s v="0"/>
    <x v="1"/>
    <x v="0"/>
    <x v="3"/>
    <s v="160"/>
    <s v="103"/>
    <s v="T"/>
    <n v="125"/>
    <s v="ALPENA HOUSING COMMISSION"/>
    <s v="2340 SOUTH 4TH AVE, ALPENA MI 49707 US, ALPENA MI 49707 US"/>
    <n v="2.0297187106438601"/>
    <s v="-1338"/>
    <s v="2"/>
    <d v="1899-12-30T10:21:23"/>
    <d v="1899-12-30T10:33:44"/>
    <n v="0"/>
    <n v="12.35"/>
    <s v="-83.4568243"/>
    <s v="45.0555223"/>
    <n v="0.42645276164991702"/>
    <n v="763.84"/>
    <n v="0"/>
    <n v="0"/>
    <n v="0"/>
    <n v="0"/>
    <n v="126"/>
    <s v="103_Week2_Tuesday"/>
    <n v="58.19"/>
    <n v="58.57"/>
    <n v="60.1233"/>
    <n v="60.9"/>
    <n v="15.23"/>
    <s v="105_Friday"/>
    <s v="105_Week2_Friday"/>
    <n v="1"/>
    <n v="0"/>
    <n v="14.6425"/>
    <n v="15.225"/>
    <s v="Yes"/>
    <s v="NO"/>
    <s v="MTWRF"/>
    <s v="Yes"/>
    <s v="Yes"/>
    <s v="Y"/>
    <s v="N"/>
    <n v="0"/>
    <n v="14.547499999999999"/>
    <n v="14.6425"/>
    <n v="15.030825"/>
    <n v="15.225"/>
  </r>
  <r>
    <s v="2012"/>
    <s v="70565"/>
    <s v="0"/>
    <x v="1"/>
    <x v="3"/>
    <x v="4"/>
    <s v="10"/>
    <s v="101"/>
    <s v="W"/>
    <n v="180"/>
    <s v="Mancino's - Alpena"/>
    <s v="1235 State St. 319 Parson St., Alpena MI 49707 US 319 Parson St., Alpena MI 49707 US"/>
    <n v="5.9290685889492698"/>
    <s v="-766"/>
    <s v="7"/>
    <d v="1899-12-30T06:05:55"/>
    <d v="1899-12-30T06:20:35"/>
    <n v="0"/>
    <n v="15.366666666666667"/>
    <s v="-83.447651"/>
    <s v="45.048427"/>
    <n v="2.5223878530891102"/>
    <n v="8641.31"/>
    <n v="0"/>
    <n v="0"/>
    <n v="0"/>
    <n v="0"/>
    <n v="181"/>
    <s v="101_Week2_Wednesday"/>
    <n v="170.33609999999999"/>
    <n v="166.2792"/>
    <n v="159.285"/>
    <n v="155.75299999999999"/>
    <n v="191.32"/>
    <s v="101_Thursday"/>
    <s v="101_Week2_Thursday"/>
    <n v="1"/>
    <n v="0"/>
    <n v="158.54249999999999"/>
    <n v="149.9025"/>
    <s v="Yes"/>
    <s v="NO"/>
    <s v="MTWRF"/>
    <s v="No"/>
    <s v="Yes"/>
    <s v="Y"/>
    <s v="Y"/>
    <n v="0"/>
    <n v="42.584024999999997"/>
    <n v="41.569800000000001"/>
    <n v="39.821249999999999"/>
    <n v="38.938249999999996"/>
  </r>
  <r>
    <s v="1980"/>
    <s v="70531"/>
    <s v="0"/>
    <x v="1"/>
    <x v="1"/>
    <x v="4"/>
    <s v="120"/>
    <s v="103"/>
    <s v="R"/>
    <n v="260"/>
    <s v="MCINERNEY CHRYSLER, DODGE JEEP"/>
    <s v="832 W. Chisholm, Alpena MI 49707 US, Alpena MI 49707 US"/>
    <n v="0.43828557056554002"/>
    <s v="-243"/>
    <s v="7"/>
    <d v="1899-12-30T09:53:11"/>
    <d v="1899-12-30T10:09:44"/>
    <n v="0"/>
    <n v="19.827777778333335"/>
    <s v="-83.442668"/>
    <s v="45.069518"/>
    <n v="0.13900142272764601"/>
    <n v="22981.14"/>
    <n v="28"/>
    <n v="0.93548387096774199"/>
    <n v="22"/>
    <n v="403"/>
    <n v="261"/>
    <s v="103_Week2_Thursday"/>
    <n v="319.88830000000002"/>
    <n v="378.27929999999998"/>
    <n v="464.315"/>
    <n v="566.55349999999999"/>
    <n v="569.94000000000005"/>
    <s v="103_Thursday"/>
    <s v="103_Week2_Thursday"/>
    <n v="1"/>
    <n v="434"/>
    <n v="511.745"/>
    <n v="551.97370000000001"/>
    <s v="No"/>
    <s v="NO"/>
    <s v="MTWRF"/>
    <s v="No"/>
    <s v="No"/>
    <s v="Y"/>
    <s v="N"/>
    <m/>
    <n v="79.972075000000004"/>
    <n v="94.569824999999994"/>
    <n v="116.07875"/>
    <n v="141.638375"/>
  </r>
  <r>
    <s v="14556"/>
    <s v="73527"/>
    <s v="0"/>
    <x v="1"/>
    <x v="0"/>
    <x v="3"/>
    <s v="190"/>
    <s v="105"/>
    <s v="R"/>
    <n v="380"/>
    <s v="POMPEYOS MEXICAN GRILL"/>
    <s v="1120 S. STATE STREET, ALPENA MI 49707 US, ALPENA MI 49707 US"/>
    <n v="0.420498953682795"/>
    <s v="-1341"/>
    <s v="7"/>
    <d v="1899-12-30T10:49:13"/>
    <d v="1899-12-30T10:55:37"/>
    <n v="0"/>
    <n v="9.33"/>
    <s v="-83.445675"/>
    <s v="45.048626"/>
    <n v="0.20954072038822799"/>
    <n v="3277.75"/>
    <n v="0"/>
    <n v="0"/>
    <n v="0"/>
    <n v="0"/>
    <n v="381"/>
    <s v="105_Week2_Thursday"/>
    <n v="63.43"/>
    <n v="64.685299999999998"/>
    <n v="81.846400000000003"/>
    <n v="78.826099999999997"/>
    <n v="89.62"/>
    <s v="105_Friday"/>
    <s v="105_Week2_Friday"/>
    <n v="1"/>
    <n v="0"/>
    <n v="76.668700000000001"/>
    <n v="79.267499999999998"/>
    <s v="Yes"/>
    <s v="NO"/>
    <s v="MTWRF"/>
    <s v="No"/>
    <s v="Yes"/>
    <s v="Y"/>
    <s v="Y"/>
    <n v="0"/>
    <n v="15.8575"/>
    <n v="16.171325"/>
    <n v="20.461600000000001"/>
    <n v="19.706524999999999"/>
  </r>
  <r>
    <s v="2621"/>
    <s v="71218"/>
    <s v="0"/>
    <x v="1"/>
    <x v="3"/>
    <x v="0"/>
    <s v="100"/>
    <s v="101"/>
    <s v="R"/>
    <n v="305"/>
    <s v="Mama's Country Kitchen"/>
    <s v="384 S. State Street, Oscoda MI 48750 US, Oscoda MI 48750 US"/>
    <n v="2.7936464433036301"/>
    <s v="-700"/>
    <s v="7"/>
    <d v="1899-12-30T08:55:34"/>
    <d v="1899-12-30T09:15:38"/>
    <n v="0"/>
    <n v="22.330000000000002"/>
    <s v="-83.3259177"/>
    <s v="44.4110612"/>
    <n v="2.3732187033182601"/>
    <n v="3162.01"/>
    <n v="0"/>
    <n v="0"/>
    <n v="0"/>
    <n v="0"/>
    <n v="306"/>
    <s v="101_Week2_Thursday"/>
    <n v="55.911200000000001"/>
    <n v="73.301400000000001"/>
    <n v="85.963499999999996"/>
    <n v="83.806600000000003"/>
    <n v="97.27"/>
    <s v="101_Monday"/>
    <s v="101_Week2_Monday"/>
    <n v="1"/>
    <n v="0"/>
    <n v="75.53"/>
    <n v="79.795000000000002"/>
    <s v="Yes"/>
    <s v="NO"/>
    <s v="MTWRF"/>
    <s v="No"/>
    <s v="Yes"/>
    <s v="Y"/>
    <s v="N"/>
    <n v="0"/>
    <n v="13.9778"/>
    <n v="18.32535"/>
    <n v="21.490874999999999"/>
    <n v="20.951650000000001"/>
  </r>
  <r>
    <s v="2993"/>
    <s v="99053"/>
    <s v="1"/>
    <x v="1"/>
    <x v="0"/>
    <x v="3"/>
    <s v="250"/>
    <s v="103"/>
    <s v="T"/>
    <n v="290"/>
    <s v="OMNI METAL CRAFT"/>
    <s v="111 S SECOND AVE, ALPENA MI 49707 US, ALPENA MI 49707 US"/>
    <n v="1.3168507229131601"/>
    <s v="-1347"/>
    <s v="6"/>
    <d v="1899-12-30T11:46:04"/>
    <d v="1899-12-30T11:46:11"/>
    <n v="0"/>
    <n v="0.11666666666666667"/>
    <s v="-83.43401"/>
    <s v="45.062269"/>
    <n v="0.24896928433062601"/>
    <n v="1468.43"/>
    <n v="0"/>
    <n v="0"/>
    <n v="0"/>
    <n v="0"/>
    <n v="291"/>
    <s v="103_Week2_Tuesday"/>
    <n v="56.31"/>
    <n v="56.31"/>
    <n v="56.97"/>
    <n v="57.86"/>
    <n v="30.37"/>
    <s v="105_Friday"/>
    <s v="105_Week2_Friday"/>
    <n v="1"/>
    <n v="0"/>
    <n v="28.155000000000001"/>
    <n v="28.93"/>
    <s v="Yes"/>
    <s v="NO"/>
    <s v="MTWRF"/>
    <s v="Yes"/>
    <s v="Yes"/>
    <s v="Y"/>
    <s v="N"/>
    <n v="0"/>
    <n v="14.077500000000001"/>
    <n v="14.077500000000001"/>
    <n v="14.2425"/>
    <n v="14.465"/>
  </r>
  <r>
    <s v="8536"/>
    <s v="99031"/>
    <s v="63"/>
    <x v="1"/>
    <x v="1"/>
    <x v="4"/>
    <s v="100"/>
    <s v="103"/>
    <s v="W"/>
    <n v="10"/>
    <s v="BLARNEY CASTLE #224"/>
    <s v="1035 W. CHISHOLM ST, ALPENA MI 49707 US, ALPENA MI 49707 US"/>
    <n v="3.0505594485897198"/>
    <s v="-241"/>
    <s v="7"/>
    <d v="1899-12-30T09:24:35"/>
    <d v="1899-12-30T09:24:47"/>
    <n v="0"/>
    <n v="1.0958333333333334"/>
    <s v="-83.444203"/>
    <s v="45.071966"/>
    <n v="1.15591412692184"/>
    <n v="5324.04"/>
    <n v="0"/>
    <n v="0"/>
    <n v="0"/>
    <n v="0"/>
    <n v="11"/>
    <s v="103_Week2_Wednesday"/>
    <n v="113.99299999999999"/>
    <n v="87.332300000000004"/>
    <n v="83.645700000000005"/>
    <n v="85.528000000000006"/>
    <n v="96.28"/>
    <s v="103_Thursday"/>
    <s v="103_Week2_Thursday"/>
    <n v="1"/>
    <n v="0"/>
    <n v="84.212500000000006"/>
    <n v="99.87"/>
    <s v="Yes"/>
    <s v="NO"/>
    <s v="MTWRF"/>
    <s v="No"/>
    <s v="Yes"/>
    <s v="Y"/>
    <s v="Y"/>
    <n v="0"/>
    <n v="28.498249999999999"/>
    <n v="21.833075000000001"/>
    <n v="20.911425000000001"/>
    <n v="21.382000000000001"/>
  </r>
  <r>
    <s v="11924"/>
    <s v="73447"/>
    <s v="0"/>
    <x v="1"/>
    <x v="1"/>
    <x v="1"/>
    <s v="140"/>
    <s v="105"/>
    <s v="T"/>
    <n v="296"/>
    <s v="VAN PAMELS HOMETOWN DINER"/>
    <s v="14962 STATE ST, HILLMAN MI 49746 US, HILLMAN MI 49746 US"/>
    <n v="1.7087137662437"/>
    <s v="-181"/>
    <s v="6"/>
    <d v="1899-12-30T15:56:58"/>
    <d v="1899-12-30T16:08:49"/>
    <n v="0"/>
    <n v="8.6"/>
    <s v="-83.90111"/>
    <s v="45.058646"/>
    <n v="1.6417470632131299"/>
    <n v="2360.8200000000002"/>
    <n v="0"/>
    <n v="0"/>
    <n v="0"/>
    <n v="0"/>
    <n v="297"/>
    <s v="105_Week2_Tuesday"/>
    <n v="73.561599999999999"/>
    <n v="100.04"/>
    <n v="94.554199999999994"/>
    <n v="104.31570000000001"/>
    <n v="55.79"/>
    <s v="103_Tuesday"/>
    <s v="103_Week2_Tuesday"/>
    <n v="1"/>
    <n v="0"/>
    <n v="53.7712"/>
    <n v="51.623699999999999"/>
    <s v="Yes"/>
    <s v="NO"/>
    <s v="MTWRF"/>
    <s v="Yes"/>
    <s v="No"/>
    <s v="Y"/>
    <s v="N"/>
    <n v="0"/>
    <n v="18.3904"/>
    <n v="25.01"/>
    <n v="23.638549999999999"/>
    <n v="26.078925000000002"/>
  </r>
  <r>
    <s v="14780"/>
    <s v="73536"/>
    <s v="0"/>
    <x v="1"/>
    <x v="1"/>
    <x v="1"/>
    <s v="20"/>
    <s v="101"/>
    <s v="M"/>
    <n v="0"/>
    <s v="VALLEY TRUCK PARTS"/>
    <s v="2483 DICKERSON RD, GAYLORD MI 49735 US, GAYLORD MI 49735 US"/>
    <n v="3.5391377419642902"/>
    <s v="-169"/>
    <s v="7"/>
    <d v="1899-12-30T07:59:43"/>
    <d v="1899-12-30T08:07:31"/>
    <n v="0"/>
    <n v="8.3083333333333336"/>
    <s v="-84.686926"/>
    <s v="44.996759"/>
    <n v="1.8591365979102601"/>
    <n v="2422"/>
    <n v="11"/>
    <n v="0.81666666666666698"/>
    <n v="5"/>
    <n v="60"/>
    <n v="1"/>
    <s v="101_Week2_Monday"/>
    <n v="49.37"/>
    <n v="63.569200000000002"/>
    <n v="63.972999999999999"/>
    <n v="60.976900000000001"/>
    <n v="66.69"/>
    <s v="103_Tuesday"/>
    <s v="103_Week2_Tuesday"/>
    <n v="1"/>
    <n v="60"/>
    <n v="67.674999999999997"/>
    <n v="58.05"/>
    <s v="Yes"/>
    <s v="NO"/>
    <s v="MTWRF"/>
    <s v="Yes"/>
    <s v="Yes"/>
    <s v="Y"/>
    <s v="Y"/>
    <n v="60"/>
    <n v="12.342499999999999"/>
    <n v="15.892300000000001"/>
    <n v="15.99325"/>
    <n v="15.244225"/>
  </r>
  <r>
    <s v="2069"/>
    <s v="70627"/>
    <s v="0"/>
    <x v="1"/>
    <x v="1"/>
    <x v="3"/>
    <s v="110"/>
    <s v="103"/>
    <s v="W"/>
    <n v="132"/>
    <s v="BUILDERS FIRST SOURCE"/>
    <s v="1441 M-32 WEST, ALPENA MI 49707 US, ALPENA MI 49707 US"/>
    <n v="0.37136564565525998"/>
    <s v="-276"/>
    <s v="6"/>
    <d v="1899-12-30T08:48:47"/>
    <d v="1899-12-30T09:28:41"/>
    <n v="0"/>
    <n v="31.75"/>
    <s v="-83.480881"/>
    <s v="45.060735"/>
    <n v="0.197748646435467"/>
    <n v="2394.56"/>
    <n v="0"/>
    <n v="0"/>
    <n v="0"/>
    <n v="0"/>
    <n v="133"/>
    <s v="103_Week2_Wednesday"/>
    <n v="93.076599999999999"/>
    <n v="89.05"/>
    <n v="98.224999999999994"/>
    <n v="93.5"/>
    <n v="54.49"/>
    <s v="103_Friday"/>
    <s v="103_Week2_Friday"/>
    <n v="1"/>
    <n v="0"/>
    <n v="44.524999999999999"/>
    <n v="46.75"/>
    <s v="Yes"/>
    <s v="NO"/>
    <s v="MTWRF"/>
    <s v="No"/>
    <s v="Yes"/>
    <s v="Y"/>
    <s v="Y"/>
    <n v="0"/>
    <n v="23.26915"/>
    <n v="22.262499999999999"/>
    <n v="24.556249999999999"/>
    <n v="23.375"/>
  </r>
  <r>
    <s v="10039"/>
    <s v="99031"/>
    <s v="110"/>
    <x v="1"/>
    <x v="1"/>
    <x v="1"/>
    <s v="40"/>
    <s v="105"/>
    <s v="T"/>
    <n v="280"/>
    <s v="BLARNEY WATERS"/>
    <s v="10703 OLD US 27 SOUTH, WATERS MI 49797 US, WATERS MI 49797 US"/>
    <n v="9.2793634787182402"/>
    <s v="-171"/>
    <s v="7"/>
    <d v="1899-12-30T08:27:03"/>
    <d v="1899-12-30T08:45:45"/>
    <n v="0"/>
    <n v="21.987500000000001"/>
    <s v="-84.6986903099133"/>
    <s v="44.8763149739182"/>
    <n v="9.66307013069218"/>
    <n v="8279.56"/>
    <n v="0"/>
    <n v="0"/>
    <n v="0"/>
    <n v="0"/>
    <n v="281"/>
    <s v="105_Week2_Tuesday"/>
    <n v="155.42570000000001"/>
    <n v="121.0061"/>
    <n v="146.20529999999999"/>
    <n v="151.50380000000001"/>
    <n v="140.80000000000001"/>
    <s v="103_Tuesday"/>
    <s v="103_Week2_Tuesday"/>
    <n v="1"/>
    <n v="0"/>
    <n v="151.59119999999999"/>
    <n v="152.30869999999999"/>
    <s v="Yes"/>
    <s v="NO"/>
    <s v="MTWRF"/>
    <s v="Yes"/>
    <s v="No"/>
    <s v="Y"/>
    <s v="N"/>
    <n v="0"/>
    <n v="38.856425000000002"/>
    <n v="30.251525000000001"/>
    <n v="36.551324999999999"/>
    <n v="37.875950000000003"/>
  </r>
  <r>
    <s v="13394"/>
    <s v="73492"/>
    <s v="0"/>
    <x v="1"/>
    <x v="1"/>
    <x v="4"/>
    <s v="140"/>
    <s v="103"/>
    <s v="R"/>
    <n v="261"/>
    <s v="DAIRY QUEEN"/>
    <s v="600 W. CHISOLM, ALPENA MI 49707 US, ALPENA MI 49707 US"/>
    <n v="0.52087504306271604"/>
    <s v="-245"/>
    <s v="5"/>
    <d v="1899-12-30T10:14:18"/>
    <d v="1899-12-30T10:23:58"/>
    <n v="0"/>
    <n v="9.4354006285390355"/>
    <s v="-83.439417"/>
    <s v="45.067113"/>
    <n v="0.198760845982906"/>
    <n v="487.32"/>
    <n v="0"/>
    <n v="0"/>
    <n v="0"/>
    <n v="0"/>
    <n v="262"/>
    <s v="103_Week2_Thursday"/>
    <n v="34.04"/>
    <n v="34.588500000000003"/>
    <n v="35.193300000000001"/>
    <n v="0"/>
    <n v="14.22"/>
    <s v="103_Thursday"/>
    <s v="103_Week2_Thursday"/>
    <n v="1"/>
    <n v="0"/>
    <n v="17.02"/>
    <n v="0"/>
    <s v="No"/>
    <s v="NO"/>
    <s v="MTWRF"/>
    <s v="No"/>
    <s v="No"/>
    <s v="Y"/>
    <s v="N"/>
    <m/>
    <n v="8.51"/>
    <n v="8.6471250000000008"/>
    <n v="8.7983250000000002"/>
    <n v="0"/>
  </r>
  <r>
    <s v="2138"/>
    <s v="99120"/>
    <s v="0"/>
    <x v="1"/>
    <x v="1"/>
    <x v="4"/>
    <s v="240"/>
    <s v="103"/>
    <s v="W"/>
    <n v="280"/>
    <s v="MBANK"/>
    <s v="100 S. SECOND AVE., ALPENA MI 49707 US, ALPENA MI 49707 US"/>
    <n v="0.37529016388288"/>
    <s v="-255"/>
    <s v="6"/>
    <d v="1899-12-30T12:32:28"/>
    <d v="1899-12-30T12:32:36"/>
    <n v="0"/>
    <n v="0.125"/>
    <s v="-83.433748"/>
    <s v="45.061758"/>
    <n v="9.5077661521859605E-2"/>
    <n v="2270.7600000000002"/>
    <n v="0"/>
    <n v="0"/>
    <n v="0"/>
    <n v="0"/>
    <n v="281"/>
    <s v="103_Week2_Wednesday"/>
    <n v="93.573300000000003"/>
    <n v="97.527100000000004"/>
    <n v="78.236599999999996"/>
    <n v="60.457099999999997"/>
    <n v="40.22"/>
    <s v="103_Thursday"/>
    <s v="103_Week2_Thursday"/>
    <n v="1"/>
    <n v="0"/>
    <n v="42.88"/>
    <n v="32.35"/>
    <s v="Yes"/>
    <s v="NO"/>
    <s v="MTWRF"/>
    <s v="No"/>
    <s v="Yes"/>
    <s v="Y"/>
    <s v="Y"/>
    <n v="0"/>
    <n v="23.393325000000001"/>
    <n v="24.381775000000001"/>
    <n v="19.559149999999999"/>
    <n v="15.114274999999999"/>
  </r>
  <r>
    <s v="2029"/>
    <s v="70584"/>
    <s v="0"/>
    <x v="1"/>
    <x v="1"/>
    <x v="4"/>
    <s v="230"/>
    <s v="103"/>
    <s v="W"/>
    <n v="270"/>
    <s v="Bannan Funeral Home"/>
    <s v="222 S. Second Ave., Alpena MI 49707 US, Alpena MI 49707 US"/>
    <n v="0.10315989498815301"/>
    <s v="-254"/>
    <s v="6"/>
    <d v="1899-12-30T12:13:36"/>
    <d v="1899-12-30T12:32:05"/>
    <n v="0"/>
    <n v="11.533333333333333"/>
    <s v="-83.435133"/>
    <s v="45.060805"/>
    <n v="2.46809875807865E-2"/>
    <n v="1125.55"/>
    <n v="0"/>
    <n v="0"/>
    <n v="0"/>
    <n v="0"/>
    <n v="271"/>
    <s v="103_Week2_Wednesday"/>
    <n v="39.380000000000003"/>
    <n v="45.988700000000001"/>
    <n v="40.426600000000001"/>
    <n v="40.950000000000003"/>
    <n v="21.71"/>
    <s v="103_Thursday"/>
    <s v="103_Week2_Thursday"/>
    <n v="1"/>
    <n v="0"/>
    <n v="19.690000000000001"/>
    <n v="20.475000000000001"/>
    <s v="Yes"/>
    <s v="NO"/>
    <s v="MTWRF"/>
    <s v="No"/>
    <s v="Yes"/>
    <s v="Y"/>
    <s v="Y"/>
    <n v="0"/>
    <n v="9.8450000000000006"/>
    <n v="11.497175"/>
    <n v="10.10665"/>
    <n v="10.237500000000001"/>
  </r>
  <r>
    <s v="9801"/>
    <s v="73333"/>
    <s v="0"/>
    <x v="1"/>
    <x v="1"/>
    <x v="3"/>
    <s v="120"/>
    <s v="103"/>
    <s v="W"/>
    <n v="151"/>
    <s v="FREEDOM MOTORS"/>
    <s v="929 W WASHINGTON, ALPENA MI 49707 US, ALPENA MI 49707 US"/>
    <n v="2.7720822408671499"/>
    <s v="-277"/>
    <s v="5"/>
    <d v="1899-12-30T09:31:27"/>
    <d v="1899-12-30T09:54:36"/>
    <n v="0"/>
    <n v="18.133333333333333"/>
    <s v="-83.4535007"/>
    <s v="45.0619248"/>
    <n v="1.4067750960763601"/>
    <n v="3058.3"/>
    <n v="0"/>
    <n v="0"/>
    <n v="0"/>
    <n v="0"/>
    <n v="152"/>
    <s v="103_Week2_Wednesday"/>
    <n v="114.28"/>
    <n v="115.4066"/>
    <n v="122.7457"/>
    <n v="124.78"/>
    <n v="66.14"/>
    <s v="103_Friday"/>
    <s v="103_Week2_Friday"/>
    <n v="1"/>
    <n v="0"/>
    <n v="58.83"/>
    <n v="62.39"/>
    <s v="Yes"/>
    <s v="NO"/>
    <s v="MTWRF"/>
    <s v="No"/>
    <s v="Yes"/>
    <s v="Y"/>
    <s v="Y"/>
    <n v="0"/>
    <n v="28.57"/>
    <n v="28.851649999999999"/>
    <n v="30.686425"/>
    <n v="31.195"/>
  </r>
  <r>
    <s v="12439"/>
    <s v="73461"/>
    <s v="0"/>
    <x v="1"/>
    <x v="0"/>
    <x v="3"/>
    <s v="280"/>
    <s v="103"/>
    <s v="T"/>
    <n v="322"/>
    <s v="ALPENA COMMUNITY CREDIT UNION"/>
    <s v="710 WEST MILLER, ALPENA MI 49707 US, ALPENA MI 49707 US"/>
    <n v="1.55821982148086"/>
    <s v="-1350"/>
    <s v="2"/>
    <d v="1899-12-30T11:56:06"/>
    <d v="1899-12-30T11:56:27"/>
    <n v="0"/>
    <n v="0.35000000000000003"/>
    <s v="-83.435596"/>
    <s v="45.072215"/>
    <n v="0.48798427740320699"/>
    <n v="316.37"/>
    <n v="0"/>
    <n v="0"/>
    <n v="0"/>
    <n v="0"/>
    <n v="323"/>
    <s v="103_Week2_Tuesday"/>
    <n v="45.51"/>
    <n v="45.95"/>
    <n v="0"/>
    <n v="48.02"/>
    <s v="$ -"/>
    <s v="105_Friday"/>
    <s v="105_Week2_Friday"/>
    <n v="1"/>
    <n v="0"/>
    <n v="0"/>
    <n v="12.005000000000001"/>
    <s v="Yes"/>
    <s v="NO"/>
    <s v="MTWRF"/>
    <s v="Yes"/>
    <s v="Yes"/>
    <s v="Y"/>
    <s v="N"/>
    <n v="0"/>
    <n v="11.3775"/>
    <n v="11.487500000000001"/>
    <n v="0"/>
    <n v="12.005000000000001"/>
  </r>
  <r>
    <s v="11250"/>
    <s v="73407"/>
    <s v="0"/>
    <x v="1"/>
    <x v="3"/>
    <x v="3"/>
    <s v="100"/>
    <s v="101"/>
    <s v="F"/>
    <n v="60"/>
    <s v="MI STOP"/>
    <s v="1124 US 23 N, ALPENA MI 49707 US, ALPENA MI 49707 US"/>
    <n v="2.9949863275930402"/>
    <s v="-796"/>
    <s v="7"/>
    <d v="1899-12-30T11:00:50"/>
    <d v="1899-12-30T11:19:06"/>
    <n v="0"/>
    <n v="17.196666666666665"/>
    <s v="-83.4453818451523"/>
    <s v="45.0722631474604"/>
    <n v="0.94504732875678998"/>
    <n v="7088.7"/>
    <n v="0"/>
    <n v="0"/>
    <n v="0"/>
    <n v="0"/>
    <n v="61"/>
    <s v="101_Week2_Friday"/>
    <n v="97.251400000000004"/>
    <n v="197.38630000000001"/>
    <n v="216.04150000000001"/>
    <n v="217.9264"/>
    <n v="231.86"/>
    <s v="101_Friday"/>
    <s v="101_Week2_Friday"/>
    <n v="1"/>
    <n v="0"/>
    <n v="214.66370000000001"/>
    <n v="218.73750000000001"/>
    <s v="No"/>
    <s v="NO"/>
    <s v="MTWRF"/>
    <s v="No"/>
    <s v="No"/>
    <s v="Y"/>
    <s v="N"/>
    <m/>
    <n v="24.312850000000001"/>
    <n v="49.346575000000001"/>
    <n v="54.010375000000003"/>
    <n v="54.4816"/>
  </r>
  <r>
    <s v="9838"/>
    <s v="73339"/>
    <s v="0"/>
    <x v="1"/>
    <x v="0"/>
    <x v="3"/>
    <s v="260"/>
    <s v="103"/>
    <s v="T"/>
    <n v="325"/>
    <s v="CAR QUEST"/>
    <s v="115 LOCKWOOD, ALPENA MI 49707 US, ALPENA MI 49707 US"/>
    <n v="1.3384780597191901"/>
    <s v="-1348"/>
    <s v="7"/>
    <d v="1899-12-30T11:47:31"/>
    <d v="1899-12-30T11:50:56"/>
    <n v="0"/>
    <n v="4.3875000000000002"/>
    <s v="-83.434746"/>
    <s v="45.062111"/>
    <n v="0.23972145077528201"/>
    <n v="2039.31"/>
    <n v="0"/>
    <n v="0"/>
    <n v="0"/>
    <n v="0"/>
    <n v="326"/>
    <s v="103_Week2_Tuesday"/>
    <n v="38.729999999999997"/>
    <n v="38.729999999999997"/>
    <n v="40.08"/>
    <n v="40.68"/>
    <n v="43.12"/>
    <s v="105_Friday"/>
    <s v="105_Week2_Friday"/>
    <n v="1"/>
    <n v="0"/>
    <n v="38.729999999999997"/>
    <n v="40.68"/>
    <s v="Yes"/>
    <s v="NO"/>
    <s v="MTWRF"/>
    <s v="Yes"/>
    <s v="Yes"/>
    <s v="Y"/>
    <s v="N"/>
    <n v="0"/>
    <n v="9.6824999999999992"/>
    <n v="9.6824999999999992"/>
    <n v="10.02"/>
    <n v="10.17"/>
  </r>
  <r>
    <s v="12408"/>
    <s v="73063"/>
    <s v="7"/>
    <x v="1"/>
    <x v="0"/>
    <x v="3"/>
    <s v="270"/>
    <s v="103"/>
    <s v="T"/>
    <n v="340"/>
    <s v="ALCONA HEALTH-LINCOLN SCHOOL"/>
    <s v="309 WEST LAKE ST, ALPENA MI 49707 US, ALPENA MI 49707 US"/>
    <n v="3.4420577149630298"/>
    <s v="-1349"/>
    <s v="7"/>
    <d v="1899-12-30T11:54:23"/>
    <d v="1899-12-30T11:54:33"/>
    <n v="0"/>
    <n v="0.90416666666666667"/>
    <s v="-83.429141"/>
    <s v="45.069381"/>
    <n v="0.92343172206594204"/>
    <n v="3268.07"/>
    <n v="0"/>
    <n v="0"/>
    <n v="0"/>
    <n v="0"/>
    <n v="341"/>
    <s v="103_Week2_Tuesday"/>
    <n v="62.22"/>
    <n v="62.22"/>
    <n v="63.957599999999999"/>
    <n v="64.728399999999993"/>
    <n v="64.73"/>
    <s v="105_Friday"/>
    <s v="105_Week2_Friday"/>
    <n v="1"/>
    <n v="0"/>
    <n v="62.22"/>
    <n v="64.728700000000003"/>
    <s v="Yes"/>
    <s v="NO"/>
    <s v="MTWRF"/>
    <s v="Yes"/>
    <s v="Yes"/>
    <s v="Y"/>
    <s v="N"/>
    <n v="0"/>
    <n v="15.555"/>
    <n v="15.555"/>
    <n v="15.9894"/>
    <n v="16.182099999999998"/>
  </r>
  <r>
    <s v="11915"/>
    <s v="70613"/>
    <s v="2"/>
    <x v="1"/>
    <x v="3"/>
    <x v="0"/>
    <s v="170"/>
    <s v="105"/>
    <s v="R"/>
    <n v="102"/>
    <s v="SUBWAY- OSCODA"/>
    <s v="5121 US 23 NORTH, OSCODA MI 48750 US, OSCODA MI 48750 US"/>
    <n v="0.91760466440794597"/>
    <s v="-707"/>
    <s v="6"/>
    <d v="1899-12-30T09:55:37"/>
    <d v="1899-12-30T10:01:12"/>
    <n v="0"/>
    <n v="4.8833333333333337"/>
    <s v="-83.330663"/>
    <s v="44.428352"/>
    <n v="0.32236028120013399"/>
    <n v="1142.24"/>
    <n v="0"/>
    <n v="0"/>
    <n v="0"/>
    <n v="0"/>
    <n v="103"/>
    <s v="105_Week2_Thursday"/>
    <n v="43.62"/>
    <n v="43.5533"/>
    <n v="44.402799999999999"/>
    <n v="45.14"/>
    <n v="23.93"/>
    <s v="101_Monday"/>
    <s v="101_Week2_Monday"/>
    <n v="1"/>
    <n v="0"/>
    <n v="21.71"/>
    <n v="22.57"/>
    <s v="Yes"/>
    <s v="NO"/>
    <s v="MTWRF"/>
    <s v="Yes"/>
    <s v="Yes"/>
    <s v="Y"/>
    <s v="N"/>
    <n v="0"/>
    <n v="10.904999999999999"/>
    <n v="10.888325"/>
    <n v="11.1007"/>
    <n v="11.285"/>
  </r>
  <r>
    <s v="2589"/>
    <s v="71185"/>
    <s v="0"/>
    <x v="1"/>
    <x v="3"/>
    <x v="1"/>
    <s v="80"/>
    <s v="101"/>
    <s v="T"/>
    <n v="245"/>
    <s v="Viking Energy of Lincoln"/>
    <s v="509 W. State St., Lincoln MI 48742 US, Lincoln MI 48742 US"/>
    <n v="1.7930402900576901"/>
    <s v="-722"/>
    <s v="7"/>
    <d v="1899-12-30T09:48:39"/>
    <d v="1899-12-30T10:00:49"/>
    <n v="0"/>
    <n v="16.658333333333335"/>
    <s v="-83.4185533"/>
    <s v="44.6801583"/>
    <n v="0.793606124537103"/>
    <n v="19842.46"/>
    <n v="28"/>
    <n v="0.93086419753086402"/>
    <n v="23"/>
    <n v="498"/>
    <n v="246"/>
    <s v="101_Week2_Tuesday"/>
    <n v="344.0838"/>
    <n v="405.59840000000003"/>
    <n v="439.31689999999998"/>
    <n v="422.48689999999999"/>
    <n v="438.45"/>
    <s v="101_Tuesday"/>
    <s v="101_Week2_Tuesday"/>
    <n v="1"/>
    <n v="405"/>
    <n v="427.38"/>
    <n v="425.99"/>
    <s v="No"/>
    <s v="NO"/>
    <s v="MTWRF"/>
    <s v="No"/>
    <s v="No"/>
    <s v="Y"/>
    <s v="N"/>
    <m/>
    <n v="86.020949999999999"/>
    <n v="101.39960000000001"/>
    <n v="109.82922499999999"/>
    <n v="105.621725"/>
  </r>
  <r>
    <s v=""/>
    <m/>
    <m/>
    <x v="1"/>
    <x v="0"/>
    <x v="3"/>
    <m/>
    <m/>
    <m/>
    <m/>
    <s v="Alpena Depot"/>
    <s v="120 E Herman St,, Alpena 49707 US"/>
    <n v="3.7245587326287399"/>
    <s v="-1351"/>
    <m/>
    <d v="1899-12-30T12:00:11"/>
    <d v="1899-12-30T12:00:11"/>
    <n v="0"/>
    <m/>
    <s v="-83.416387"/>
    <s v="45.0710235"/>
    <n v="1.18830499729043"/>
    <m/>
    <m/>
    <m/>
    <m/>
    <m/>
    <n v="1"/>
    <e v="#N/A"/>
    <m/>
    <m/>
    <m/>
    <m/>
    <m/>
    <s v="105_Friday"/>
    <s v="105_Week2_Friday"/>
    <n v="20"/>
    <m/>
    <m/>
    <m/>
    <s v="Yes"/>
    <m/>
    <m/>
    <s v="Yes"/>
    <s v="Yes"/>
    <m/>
    <s v="N"/>
    <m/>
    <m/>
    <m/>
    <m/>
    <m/>
  </r>
  <r>
    <s v="13576"/>
    <s v="73496"/>
    <s v="0"/>
    <x v="1"/>
    <x v="3"/>
    <x v="0"/>
    <s v="210"/>
    <s v="101"/>
    <s v="M"/>
    <n v="0"/>
    <s v="MIDWEST DIESEL SERVICE LLC"/>
    <s v="7230 M-32, ALPENA MI 49707 US, ALPENA MI 49707 US"/>
    <n v="62.361293316955098"/>
    <s v="-711"/>
    <s v="7"/>
    <d v="1899-12-30T11:45:04"/>
    <d v="1899-12-30T12:01:22"/>
    <n v="0"/>
    <n v="16.237500000000001"/>
    <s v="-83.597586"/>
    <s v="45.061156"/>
    <n v="54.128084295873499"/>
    <n v="8301.16"/>
    <n v="16"/>
    <n v="0.85046728971962604"/>
    <n v="5"/>
    <n v="106"/>
    <n v="1"/>
    <s v="101_Week2_Monday"/>
    <n v="138.53460000000001"/>
    <n v="180.46729999999999"/>
    <n v="150.2176"/>
    <n v="149.76070000000001"/>
    <n v="160.37"/>
    <s v="101_Monday"/>
    <s v="101_Week2_Monday"/>
    <n v="1"/>
    <n v="107"/>
    <n v="248.30250000000001"/>
    <n v="147.02500000000001"/>
    <s v="No"/>
    <s v="NO"/>
    <s v="MTWRF"/>
    <s v="No"/>
    <s v="No"/>
    <s v="Y"/>
    <s v="N"/>
    <m/>
    <n v="34.633650000000003"/>
    <n v="45.116824999999999"/>
    <n v="37.554400000000001"/>
    <n v="37.440175000000004"/>
  </r>
  <r>
    <s v="1938"/>
    <s v="70487"/>
    <s v="0"/>
    <x v="1"/>
    <x v="0"/>
    <x v="3"/>
    <s v="80"/>
    <s v="103"/>
    <s v="T"/>
    <n v="41"/>
    <s v="HARBOR NORTH DENTAL ASSOCIATES"/>
    <s v="320 Long Rapids Plaza, Alpena MI 49707 US, Alpena MI 49707 US"/>
    <n v="1.46919266098712"/>
    <s v="-1330"/>
    <s v="2"/>
    <d v="1899-12-30T08:40:54"/>
    <d v="1899-12-30T08:48:50"/>
    <n v="0"/>
    <n v="7.9333333333333336"/>
    <s v="-83.4646768"/>
    <s v="45.0791837"/>
    <n v="0.47738458186111599"/>
    <n v="821.19"/>
    <n v="0"/>
    <n v="0"/>
    <n v="0"/>
    <n v="0"/>
    <n v="42"/>
    <s v="103_Week2_Tuesday"/>
    <n v="62.5533"/>
    <n v="62.96"/>
    <n v="64.646600000000007"/>
    <n v="65.489999999999995"/>
    <n v="17.36"/>
    <s v="105_Friday"/>
    <s v="105_Week2_Friday"/>
    <n v="1"/>
    <n v="0"/>
    <n v="15.74"/>
    <n v="16.372499999999999"/>
    <s v="Yes"/>
    <s v="NO"/>
    <s v="MTWRF"/>
    <s v="Yes"/>
    <s v="Yes"/>
    <s v="Y"/>
    <s v="N"/>
    <n v="0"/>
    <n v="15.638325"/>
    <n v="15.74"/>
    <n v="16.161650000000002"/>
    <n v="16.372499999999999"/>
  </r>
  <r>
    <s v="1989"/>
    <s v="70541"/>
    <s v="0"/>
    <x v="1"/>
    <x v="3"/>
    <x v="3"/>
    <s v="90"/>
    <s v="101"/>
    <s v="F"/>
    <n v="52"/>
    <s v="Immanuel Lutheran Church"/>
    <s v="351 Wilson St., Alpena MI 49707 US, Alpena MI 49707 US"/>
    <n v="1.4513342991382401"/>
    <s v="-795"/>
    <s v="2"/>
    <d v="1899-12-30T10:48:10"/>
    <d v="1899-12-30T10:57:50"/>
    <n v="0"/>
    <n v="0.13333333333333333"/>
    <s v="-83.452501"/>
    <s v="45.082956"/>
    <n v="0.51030361811012004"/>
    <n v="930.06"/>
    <n v="0"/>
    <n v="0"/>
    <n v="0"/>
    <n v="0"/>
    <n v="53"/>
    <s v="101_Week2_Friday"/>
    <n v="70.89"/>
    <n v="70.89"/>
    <n v="72.776600000000002"/>
    <n v="75.569999999999993"/>
    <n v="18.43"/>
    <s v="101_Friday"/>
    <s v="101_Week2_Friday"/>
    <n v="1"/>
    <n v="0"/>
    <n v="17.7225"/>
    <n v="18.892499999999998"/>
    <s v="No"/>
    <s v="NO"/>
    <s v="MTWRF"/>
    <s v="No"/>
    <s v="No"/>
    <s v="Y"/>
    <s v="N"/>
    <m/>
    <n v="17.7225"/>
    <n v="17.7225"/>
    <n v="18.19415"/>
    <n v="18.892499999999998"/>
  </r>
  <r>
    <s v="14326"/>
    <s v="73431"/>
    <s v="5"/>
    <x v="1"/>
    <x v="3"/>
    <x v="2"/>
    <s v="270"/>
    <s v="105"/>
    <s v="F"/>
    <n v="310"/>
    <s v="HURON COMMUNITY BANK-HARRISVIL"/>
    <s v="423 EAST MAIN STREET, HARRISVILLE MI 48740 US, HARRISVILLE MI 48740 US"/>
    <n v="2.3353265013242899"/>
    <s v="-761"/>
    <s v="3"/>
    <d v="1899-12-30T16:32:48"/>
    <d v="1899-12-30T16:42:28"/>
    <n v="0"/>
    <n v="5.2166666666666668"/>
    <s v="-83.289918"/>
    <s v="44.65673"/>
    <n v="0.54581337809472597"/>
    <n v="705.33"/>
    <n v="0"/>
    <n v="0"/>
    <n v="0"/>
    <n v="0"/>
    <n v="311"/>
    <s v="105_Week2_Friday"/>
    <n v="53.76"/>
    <n v="53.76"/>
    <n v="55.193300000000001"/>
    <n v="55.91"/>
    <n v="14.82"/>
    <s v="101_Wednesday"/>
    <s v="101_Week2_Wednesday"/>
    <n v="1"/>
    <n v="0"/>
    <n v="13.44"/>
    <n v="13.977499999999999"/>
    <s v="Yes"/>
    <s v="NO"/>
    <s v="MTWRF"/>
    <s v="Yes"/>
    <s v="Yes"/>
    <s v="Y"/>
    <s v="N"/>
    <n v="0"/>
    <n v="13.44"/>
    <n v="13.44"/>
    <n v="13.798325"/>
    <n v="13.977499999999999"/>
  </r>
  <r>
    <s v="15812"/>
    <s v="73560"/>
    <s v="0"/>
    <x v="1"/>
    <x v="0"/>
    <x v="3"/>
    <s v="70"/>
    <s v="103"/>
    <s v="W"/>
    <n v="90"/>
    <s v="GREAT LAKES EAR, NOSE &amp; THROAT"/>
    <s v="101 OXBOW DRIVE, ALPENA MI 49707 US"/>
    <n v="1.2101888376577099"/>
    <s v="-1329"/>
    <s v="6"/>
    <d v="1899-12-30T08:28:29"/>
    <d v="1899-12-30T08:39:26"/>
    <n v="0"/>
    <n v="3.4416666666666669"/>
    <s v="-83.467038"/>
    <s v="45.081253"/>
    <n v="0.67494381186430497"/>
    <n v="191.95"/>
    <m/>
    <n v="0"/>
    <n v="0"/>
    <n v="0"/>
    <n v="91"/>
    <s v="103_Week2_Wednesday"/>
    <n v="0"/>
    <n v="0"/>
    <n v="0"/>
    <n v="38.39"/>
    <n v="21.3277"/>
    <s v="105_Friday"/>
    <s v="105_Week2_Friday"/>
    <n v="1"/>
    <m/>
    <n v="0"/>
    <n v="0"/>
    <s v="Yes"/>
    <s v=""/>
    <s v="MTWRF"/>
    <s v="Yes"/>
    <s v="Yes"/>
    <s v="Y"/>
    <s v="Y"/>
    <m/>
    <n v="0"/>
    <n v="0"/>
    <n v="0"/>
    <n v="9.5975000000000001"/>
  </r>
  <r>
    <s v="2907"/>
    <s v="73091"/>
    <s v="0"/>
    <x v="1"/>
    <x v="3"/>
    <x v="0"/>
    <s v="50"/>
    <s v="105"/>
    <s v="R"/>
    <n v="105"/>
    <s v="SUNRISE DISPOSAL"/>
    <s v="4775 SUNSET STREET, OSCODA MI 48750 US, OSCODA MI 48750 US"/>
    <n v="3.5971168617493698"/>
    <s v="-695"/>
    <s v="7"/>
    <d v="1899-12-30T08:00:28"/>
    <d v="1899-12-30T08:10:21"/>
    <n v="0"/>
    <n v="12.24"/>
    <s v="-83.348111"/>
    <s v="44.418244"/>
    <n v="1.3500400768048599"/>
    <n v="5723.85"/>
    <n v="9"/>
    <n v="0.79545454545454597"/>
    <n v="3"/>
    <n v="44"/>
    <n v="106"/>
    <s v="105_Week2_Thursday"/>
    <n v="104.23"/>
    <n v="101.6484"/>
    <n v="127.4385"/>
    <n v="102.193"/>
    <n v="128.71"/>
    <s v="101_Monday"/>
    <s v="101_Week2_Monday"/>
    <n v="1"/>
    <n v="44"/>
    <n v="131.57"/>
    <n v="103.36"/>
    <s v="Yes"/>
    <s v="NO"/>
    <s v="MTWRF"/>
    <s v="Yes"/>
    <s v="Yes"/>
    <s v="Y"/>
    <s v="N"/>
    <n v="44"/>
    <n v="26.057500000000001"/>
    <n v="25.412099999999999"/>
    <n v="31.859625000000001"/>
    <n v="25.548249999999999"/>
  </r>
  <r>
    <s v="2804"/>
    <s v="71411"/>
    <s v="0"/>
    <x v="1"/>
    <x v="3"/>
    <x v="2"/>
    <s v="190"/>
    <s v="105"/>
    <s v="R"/>
    <n v="10"/>
    <s v="Jamieson Nursing Home"/>
    <s v="790 U.S. 23 South P.O. Box 369, Harrisville MI 487 P.O. Box 369, Harrisville MI 48740 US"/>
    <n v="5.8231156782950402"/>
    <s v="-753"/>
    <s v="7"/>
    <d v="1899-12-30T14:51:10"/>
    <d v="1899-12-30T15:11:11"/>
    <n v="0"/>
    <n v="19.836666666666666"/>
    <s v="-83.311008"/>
    <s v="44.634412"/>
    <n v="5.3140393952025198"/>
    <n v="15246.69"/>
    <n v="0"/>
    <n v="0"/>
    <n v="0"/>
    <n v="0"/>
    <n v="11"/>
    <s v="105_Week2_Thursday"/>
    <n v="295.58"/>
    <n v="276.89690000000002"/>
    <n v="313.17140000000001"/>
    <n v="336.4384"/>
    <n v="327.48"/>
    <s v="101_Wednesday"/>
    <s v="101_Week2_Wednesday"/>
    <n v="1"/>
    <n v="0"/>
    <n v="340.1712"/>
    <n v="365.23869999999999"/>
    <s v="Yes"/>
    <s v="NO"/>
    <s v="MTWRF"/>
    <s v="Yes"/>
    <s v="Yes"/>
    <s v="Y"/>
    <s v="N"/>
    <n v="0"/>
    <n v="73.894999999999996"/>
    <n v="69.224225000000004"/>
    <n v="78.292850000000001"/>
    <n v="84.1096"/>
  </r>
  <r>
    <s v="2232"/>
    <s v="70805"/>
    <s v="0"/>
    <x v="1"/>
    <x v="3"/>
    <x v="2"/>
    <s v="100"/>
    <s v="101"/>
    <s v="R"/>
    <n v="310"/>
    <s v="Irish Pub"/>
    <s v="4709 F-41, Oscoda MI 48750 US, Oscoda MI 48750 US"/>
    <n v="1.8211185411805699"/>
    <s v="-744"/>
    <s v="7"/>
    <d v="1899-12-30T11:53:57"/>
    <d v="1899-12-30T12:01:02"/>
    <n v="0"/>
    <n v="5.2733333333333334"/>
    <s v="-83.332569"/>
    <s v="44.4365462"/>
    <n v="1.1593967372212799"/>
    <n v="1871.79"/>
    <n v="0"/>
    <n v="0"/>
    <n v="0"/>
    <n v="0"/>
    <n v="311"/>
    <s v="101_Week2_Thursday"/>
    <n v="43.36"/>
    <n v="43.466900000000003"/>
    <n v="49.191400000000002"/>
    <n v="47.953000000000003"/>
    <n v="49.89"/>
    <s v="101_Wednesday"/>
    <s v="101_Week2_Wednesday"/>
    <n v="1"/>
    <n v="0"/>
    <n v="49.63"/>
    <n v="47.935000000000002"/>
    <s v="Yes"/>
    <s v="NO"/>
    <s v="MTWRF"/>
    <s v="No"/>
    <s v="Yes"/>
    <s v="Y"/>
    <s v="N"/>
    <n v="0"/>
    <n v="10.84"/>
    <n v="10.866725000000001"/>
    <n v="12.29785"/>
    <n v="11.988250000000001"/>
  </r>
  <r>
    <s v="12227"/>
    <s v="73457"/>
    <s v="0"/>
    <x v="1"/>
    <x v="3"/>
    <x v="1"/>
    <s v="110"/>
    <s v="101"/>
    <s v="T"/>
    <n v="137"/>
    <s v="JACKS GARAGE"/>
    <s v="324 E HAWLEY, LINCOLN MI 48742 US, LINCOLN MI 48742 US"/>
    <n v="0.96133485651984096"/>
    <s v="-725"/>
    <s v="7"/>
    <d v="1899-12-30T10:29:41"/>
    <d v="1899-12-30T10:42:11"/>
    <n v="0"/>
    <n v="11.991666666666667"/>
    <s v="-83.407024"/>
    <s v="44.6825785"/>
    <n v="0.27013781770453599"/>
    <n v="1920.38"/>
    <n v="13"/>
    <n v="0.72916666666666696"/>
    <n v="3"/>
    <n v="49"/>
    <n v="138"/>
    <s v="101_Week2_Tuesday"/>
    <n v="38.08"/>
    <n v="35.83"/>
    <n v="37.491500000000002"/>
    <n v="37.442300000000003"/>
    <n v="40.520000000000003"/>
    <s v="101_Tuesday"/>
    <s v="101_Week2_Tuesday"/>
    <n v="1"/>
    <n v="48"/>
    <n v="35.83"/>
    <n v="37.7575"/>
    <s v="No"/>
    <s v="NO"/>
    <s v="MTWRF"/>
    <s v="No"/>
    <s v="No"/>
    <s v="Y"/>
    <s v="N"/>
    <m/>
    <n v="9.52"/>
    <n v="8.9574999999999996"/>
    <n v="9.3728750000000005"/>
    <n v="9.3605750000000008"/>
  </r>
  <r>
    <s v="1947"/>
    <s v="70497"/>
    <s v="0"/>
    <x v="1"/>
    <x v="0"/>
    <x v="3"/>
    <s v="60"/>
    <s v="103"/>
    <s v="T"/>
    <n v="69"/>
    <s v="Sally's Care Home - St.Onge"/>
    <s v="740 St. Onge 1400 US 23 S., Alpena MI 49707 US 1400 US 23 S., Alpena MI 49707 US"/>
    <n v="1.08931955165784"/>
    <s v="-1328"/>
    <s v="6"/>
    <d v="1899-12-30T08:20:32"/>
    <d v="1899-12-30T08:27:17"/>
    <n v="0"/>
    <n v="6.65"/>
    <s v="-83.457022"/>
    <s v="45.08327"/>
    <n v="0.66269285457814497"/>
    <n v="966.14"/>
    <n v="0"/>
    <n v="0"/>
    <n v="0"/>
    <n v="0"/>
    <n v="70"/>
    <s v="103_Week2_Tuesday"/>
    <n v="36.82"/>
    <n v="36.82"/>
    <n v="37.799999999999997"/>
    <n v="38.29"/>
    <n v="20.3"/>
    <s v="105_Friday"/>
    <s v="105_Week2_Friday"/>
    <n v="1"/>
    <n v="0"/>
    <n v="18.41"/>
    <n v="19.145"/>
    <s v="Yes"/>
    <s v="NO"/>
    <s v="MTWRF"/>
    <s v="Yes"/>
    <s v="Yes"/>
    <s v="Y"/>
    <s v="N"/>
    <n v="0"/>
    <n v="9.2050000000000001"/>
    <n v="9.2050000000000001"/>
    <n v="9.4499999999999993"/>
    <n v="9.5724999999999998"/>
  </r>
  <r>
    <s v="2144"/>
    <s v="99152"/>
    <s v="8"/>
    <x v="1"/>
    <x v="0"/>
    <x v="3"/>
    <s v="20"/>
    <s v="101"/>
    <s v="F"/>
    <n v="1"/>
    <s v="ALPENA REGIONAL MEDICAL CENTER"/>
    <s v="1501 W. Chisholm, Alpena MI 49707 US, Alpena MI 49707 US"/>
    <n v="4.5625515659080103"/>
    <s v="-1324"/>
    <s v="8"/>
    <d v="1899-12-30T07:36:25"/>
    <d v="1899-12-30T07:49:22"/>
    <n v="0"/>
    <n v="12.27037037"/>
    <s v="-83.449542"/>
    <s v="45.077664"/>
    <n v="1.6112278537275899"/>
    <n v="13970.9"/>
    <n v="0"/>
    <n v="0"/>
    <n v="0"/>
    <n v="0"/>
    <n v="2"/>
    <s v="101_Week2_Friday"/>
    <n v="131.06190000000001"/>
    <n v="143.6507"/>
    <n v="130.0461"/>
    <n v="119.5433"/>
    <n v="238.36"/>
    <s v="105_Friday"/>
    <s v="105_Week2_Friday"/>
    <n v="1"/>
    <n v="0"/>
    <n v="279.41370000000001"/>
    <n v="249.32249999999999"/>
    <s v="Yes"/>
    <s v="NO"/>
    <s v="MTWRF"/>
    <s v="Yes"/>
    <s v="Yes"/>
    <s v="Y"/>
    <s v="N"/>
    <n v="0"/>
    <n v="32.765475000000002"/>
    <n v="35.912675"/>
    <n v="32.511524999999999"/>
    <n v="29.885825000000001"/>
  </r>
  <r>
    <s v="2021"/>
    <s v="99046"/>
    <s v="10"/>
    <x v="1"/>
    <x v="3"/>
    <x v="2"/>
    <s v="240"/>
    <s v="101"/>
    <s v="R"/>
    <n v="70"/>
    <s v="HARRISVILLE SHELL OIL"/>
    <s v="217 S STATE, HARRISVILLE MI 48740 US, HARRISVILLE MI 48740 US"/>
    <n v="0.54836467902146102"/>
    <s v="-758"/>
    <s v="6"/>
    <d v="1899-12-30T15:57:43"/>
    <d v="1899-12-30T16:05:38"/>
    <n v="0"/>
    <n v="8.82"/>
    <s v="-83.29677"/>
    <s v="44.654293"/>
    <n v="0.19268980174468101"/>
    <n v="1971.82"/>
    <n v="0"/>
    <n v="0"/>
    <n v="0"/>
    <n v="0"/>
    <n v="71"/>
    <s v="101_Week2_Thursday"/>
    <n v="41.96"/>
    <n v="52.184399999999997"/>
    <n v="68.514200000000002"/>
    <n v="49.064500000000002"/>
    <n v="36.659999999999997"/>
    <s v="101_Wednesday"/>
    <s v="101_Week2_Wednesday"/>
    <n v="1"/>
    <n v="0"/>
    <n v="33.82"/>
    <n v="44.524999999999999"/>
    <s v="Yes"/>
    <s v="NO"/>
    <s v="MTWRF"/>
    <s v="No"/>
    <s v="Yes"/>
    <s v="Y"/>
    <s v="N"/>
    <n v="0"/>
    <n v="10.49"/>
    <n v="13.046099999999999"/>
    <n v="17.128550000000001"/>
    <n v="12.266125000000001"/>
  </r>
  <r>
    <s v=""/>
    <m/>
    <m/>
    <x v="1"/>
    <x v="0"/>
    <x v="4"/>
    <m/>
    <m/>
    <m/>
    <m/>
    <s v="Alpena Depot"/>
    <s v="120 E Herman St,, Alpena 49707 US"/>
    <n v="76.471436602553297"/>
    <s v="-1321"/>
    <m/>
    <d v="1899-12-30T14:48:22"/>
    <d v="1899-12-30T14:48:22"/>
    <n v="0"/>
    <m/>
    <s v="-83.416387"/>
    <s v="45.0710235"/>
    <n v="60.759241289264502"/>
    <m/>
    <m/>
    <m/>
    <m/>
    <m/>
    <n v="1"/>
    <e v="#N/A"/>
    <m/>
    <m/>
    <m/>
    <m/>
    <m/>
    <s v="105_Thursday"/>
    <s v="105_Week2_Thursday"/>
    <n v="20"/>
    <m/>
    <m/>
    <m/>
    <s v="Yes"/>
    <m/>
    <m/>
    <s v="Yes"/>
    <s v="Yes"/>
    <m/>
    <s v="N"/>
    <m/>
    <m/>
    <m/>
    <m/>
    <m/>
  </r>
  <r>
    <s v="1973"/>
    <s v="70524"/>
    <s v="0"/>
    <x v="1"/>
    <x v="0"/>
    <x v="3"/>
    <s v="10"/>
    <s v="101"/>
    <s v="W"/>
    <n v="66"/>
    <s v="J &amp; J Bar &amp; Grille"/>
    <s v="411 N. Second, Alpena MI 49707 US, Alpena MI 49707 US"/>
    <n v="2.1577307463342499"/>
    <s v="-1323"/>
    <s v="7"/>
    <d v="1899-12-30T07:00:00"/>
    <d v="1899-12-30T07:31:52"/>
    <n v="57.8333333333333"/>
    <n v="45.229166666666664"/>
    <s v="-83.429562"/>
    <s v="45.064784"/>
    <n v="0.92624673425896997"/>
    <n v="15621.71"/>
    <n v="0"/>
    <n v="0"/>
    <n v="0"/>
    <n v="0"/>
    <n v="67"/>
    <s v="101_Week2_Wednesday"/>
    <n v="157.71129999999999"/>
    <n v="317.47070000000002"/>
    <n v="343.78"/>
    <n v="382.57530000000003"/>
    <n v="442.25"/>
    <s v="105_Friday"/>
    <s v="105_Week2_Friday"/>
    <n v="1"/>
    <n v="0"/>
    <n v="421.81619999999998"/>
    <n v="366.84"/>
    <s v="Yes"/>
    <s v="NO"/>
    <s v="MTWRF"/>
    <s v="Yes"/>
    <s v="Yes"/>
    <s v="Y"/>
    <s v="Y"/>
    <n v="0"/>
    <n v="39.427824999999999"/>
    <n v="79.367675000000006"/>
    <n v="85.944999999999993"/>
    <n v="95.643825000000007"/>
  </r>
  <r>
    <s v="14188"/>
    <s v="99053"/>
    <s v="15"/>
    <x v="1"/>
    <x v="0"/>
    <x v="3"/>
    <s v="40"/>
    <s v="103"/>
    <s v="T"/>
    <n v="71"/>
    <s v="REN-TECH"/>
    <s v="181 N. INDUSTRIAL HWY, ALPENA MI 49707 US, ALPENA MI 49707 US"/>
    <n v="0.79460950225001203"/>
    <s v="-1326"/>
    <s v="6"/>
    <d v="1899-12-30T08:09:28"/>
    <d v="1899-12-30T08:09:34"/>
    <n v="0"/>
    <n v="2.6166666666666667"/>
    <s v="-83.45867"/>
    <s v="45.1050133"/>
    <n v="0.32914782380929702"/>
    <n v="1360.34"/>
    <n v="0"/>
    <n v="0"/>
    <n v="0"/>
    <n v="0"/>
    <n v="72"/>
    <s v="103_Week2_Tuesday"/>
    <n v="51.8"/>
    <n v="51.8"/>
    <n v="53.126600000000003"/>
    <n v="54.59"/>
    <n v="28.51"/>
    <s v="105_Friday"/>
    <s v="105_Week2_Friday"/>
    <n v="1"/>
    <n v="0"/>
    <n v="25.9"/>
    <n v="27.295000000000002"/>
    <s v="Yes"/>
    <s v="NO"/>
    <s v="MTWRF"/>
    <s v="Yes"/>
    <s v="Yes"/>
    <s v="Y"/>
    <s v="N"/>
    <n v="0"/>
    <n v="12.95"/>
    <n v="12.95"/>
    <n v="13.281650000000001"/>
    <n v="13.647500000000001"/>
  </r>
  <r>
    <s v="9555"/>
    <s v="73063"/>
    <s v="1"/>
    <x v="1"/>
    <x v="0"/>
    <x v="3"/>
    <s v="50"/>
    <s v="103"/>
    <s v="W"/>
    <n v="37"/>
    <s v="DENTAL SERVICES"/>
    <s v="1185 US - 23 NORTH, ALPENA MI 49707 US, ALPENA MI 49707 US"/>
    <n v="2.5737385260847199"/>
    <s v="-1327"/>
    <s v="7"/>
    <d v="1899-12-30T08:12:08"/>
    <d v="1899-12-30T08:19:26"/>
    <n v="0"/>
    <n v="7.8916666666666666"/>
    <s v="-83.458447"/>
    <s v="45.091083"/>
    <n v="1.4949562592441199"/>
    <n v="2809.78"/>
    <n v="0"/>
    <n v="0"/>
    <n v="0"/>
    <n v="0"/>
    <n v="38"/>
    <s v="103_Week2_Wednesday"/>
    <n v="52.933"/>
    <n v="53.85"/>
    <n v="55.4146"/>
    <n v="57.982300000000002"/>
    <n v="56.11"/>
    <s v="105_Friday"/>
    <s v="105_Week2_Friday"/>
    <n v="1"/>
    <n v="0"/>
    <n v="53.85"/>
    <n v="57.6312"/>
    <s v="Yes"/>
    <s v="NO"/>
    <s v="MTWRF"/>
    <s v="Yes"/>
    <s v="Yes"/>
    <s v="Y"/>
    <s v="Y"/>
    <n v="0"/>
    <n v="13.23325"/>
    <n v="13.4625"/>
    <n v="13.85365"/>
    <n v="14.495575000000001"/>
  </r>
  <r>
    <s v="2154"/>
    <s v="99053"/>
    <s v="5"/>
    <x v="1"/>
    <x v="0"/>
    <x v="3"/>
    <s v="30"/>
    <s v="103"/>
    <s v="T"/>
    <n v="70"/>
    <s v="NORTHWOOD SOLUTIONS INC"/>
    <s v="4040 US - 23 North, Alpena MI 49707 US, Alpena MI 49707 US"/>
    <n v="3.8451694791901398"/>
    <s v="-1325"/>
    <s v="7"/>
    <d v="1899-12-30T07:59:49"/>
    <d v="1899-12-30T08:08:40"/>
    <n v="0"/>
    <n v="4.479166666666667"/>
    <s v="-83.4531537"/>
    <s v="45.1066202"/>
    <n v="2.2247251401607899"/>
    <n v="2677.5"/>
    <n v="0"/>
    <n v="0"/>
    <n v="0"/>
    <n v="0"/>
    <n v="71"/>
    <s v="103_Week2_Tuesday"/>
    <n v="51.04"/>
    <n v="51.04"/>
    <n v="52.1676"/>
    <n v="53.23"/>
    <n v="55.89"/>
    <s v="105_Friday"/>
    <s v="105_Week2_Friday"/>
    <n v="1"/>
    <n v="0"/>
    <n v="51.04"/>
    <n v="53.23"/>
    <s v="Yes"/>
    <s v="NO"/>
    <s v="MTWRF"/>
    <s v="Yes"/>
    <s v="Yes"/>
    <s v="Y"/>
    <s v="N"/>
    <n v="0"/>
    <n v="12.76"/>
    <n v="12.76"/>
    <n v="13.0419"/>
    <n v="13.307499999999999"/>
  </r>
  <r>
    <s v="9582"/>
    <s v="73311"/>
    <s v="0"/>
    <x v="1"/>
    <x v="3"/>
    <x v="0"/>
    <s v="60"/>
    <s v="105"/>
    <s v="R"/>
    <n v="112"/>
    <s v="HILLTOP BAR &amp; GRILL"/>
    <s v="401 N MILL ST, OSCODA MI 48750 US, OSCODA MI 48750 US"/>
    <n v="1.0702883591949"/>
    <s v="-696"/>
    <s v="6"/>
    <d v="1899-12-30T08:11:25"/>
    <d v="1899-12-30T08:21:19"/>
    <n v="0"/>
    <n v="12.155555554999999"/>
    <s v="-83.341904"/>
    <s v="44.419621"/>
    <n v="0.44337668058180402"/>
    <n v="3007.12"/>
    <n v="0"/>
    <n v="0"/>
    <n v="0"/>
    <n v="0"/>
    <n v="113"/>
    <s v="105_Week2_Thursday"/>
    <n v="118.996"/>
    <n v="135.44159999999999"/>
    <n v="136.1371"/>
    <n v="140.08420000000001"/>
    <n v="71.900000000000006"/>
    <s v="101_Monday"/>
    <s v="101_Week2_Monday"/>
    <n v="1"/>
    <n v="0"/>
    <n v="67.323700000000002"/>
    <n v="72.25"/>
    <s v="Yes"/>
    <s v="NO"/>
    <s v="MTWRF"/>
    <s v="Yes"/>
    <s v="Yes"/>
    <s v="Y"/>
    <s v="N"/>
    <n v="0"/>
    <n v="29.748999999999999"/>
    <n v="33.860399999999998"/>
    <n v="34.034275000000001"/>
    <n v="35.021050000000002"/>
  </r>
  <r>
    <s v="2157"/>
    <s v="70723"/>
    <s v="0"/>
    <x v="1"/>
    <x v="0"/>
    <x v="3"/>
    <s v="90"/>
    <s v="101"/>
    <s v="W"/>
    <n v="150"/>
    <s v="THUNDER BAY ORAL SURGERY"/>
    <s v="114 ARBOR LANE, ALPENA MI 49707 US, ALPENA MI 49707 US"/>
    <n v="2.1408105884951101"/>
    <s v="-1331"/>
    <s v="7"/>
    <d v="1899-12-30T08:59:42"/>
    <d v="1899-12-30T09:06:42"/>
    <n v="0"/>
    <n v="7.0833333333333339"/>
    <s v="-83.461055"/>
    <s v="45.079742"/>
    <n v="0.47799888171417598"/>
    <n v="5604.3"/>
    <n v="0"/>
    <n v="1"/>
    <n v="0"/>
    <n v="0"/>
    <n v="151"/>
    <s v="101_Week2_Wednesday"/>
    <n v="106.24420000000001"/>
    <n v="109.6484"/>
    <n v="111.25920000000001"/>
    <n v="55.685000000000002"/>
    <n v="121.07"/>
    <s v="105_Friday"/>
    <s v="105_Week2_Friday"/>
    <n v="1"/>
    <n v="3"/>
    <n v="107.6862"/>
    <n v="41.225000000000001"/>
    <s v="Yes"/>
    <s v="NO"/>
    <s v="MTWRF"/>
    <s v="Yes"/>
    <s v="Yes"/>
    <s v="Y"/>
    <s v="Y"/>
    <n v="3"/>
    <n v="26.561050000000002"/>
    <n v="27.412099999999999"/>
    <n v="27.814800000000002"/>
    <n v="13.921250000000001"/>
  </r>
  <r>
    <s v="1952"/>
    <s v="70502"/>
    <s v="0"/>
    <x v="1"/>
    <x v="3"/>
    <x v="3"/>
    <s v="150"/>
    <s v="101"/>
    <s v="W"/>
    <n v="310"/>
    <s v="Latitudes"/>
    <s v="307 W. Chisholm St., Alpena MI 49707 US, Alpena MI 49707 US"/>
    <n v="2.34781607851443"/>
    <s v="-801"/>
    <s v="7"/>
    <d v="1899-12-30T12:00:53"/>
    <d v="1899-12-30T12:08:27"/>
    <n v="0"/>
    <n v="8.2583333333333329"/>
    <s v="-83.435797"/>
    <s v="45.06455"/>
    <n v="0.90433325734872905"/>
    <n v="2369.29"/>
    <n v="0"/>
    <n v="0"/>
    <n v="0"/>
    <n v="0"/>
    <n v="311"/>
    <s v="101_Week2_Wednesday"/>
    <n v="48.356999999999999"/>
    <n v="55.470700000000001"/>
    <n v="59.975299999999997"/>
    <n v="61.857599999999998"/>
    <n v="64.95"/>
    <s v="101_Friday"/>
    <s v="101_Week2_Friday"/>
    <n v="1"/>
    <n v="0"/>
    <n v="58.945"/>
    <n v="61.274999999999999"/>
    <s v="Yes"/>
    <s v="NO"/>
    <s v="MTWRF"/>
    <s v="No"/>
    <s v="Yes"/>
    <s v="Y"/>
    <s v="Y"/>
    <n v="0"/>
    <n v="12.08925"/>
    <n v="13.867675"/>
    <n v="14.993824999999999"/>
    <n v="15.464399999999999"/>
  </r>
  <r>
    <s v="2945"/>
    <s v="73140"/>
    <s v="0"/>
    <x v="1"/>
    <x v="1"/>
    <x v="4"/>
    <s v="10"/>
    <s v="103"/>
    <s v="R"/>
    <n v="315"/>
    <s v="SPECIFICATIONS STONE PRODUCTS"/>
    <s v="1009 LONG LAKE AVE, ALPENA MI 49707 US, ALPENA MI 49707 US"/>
    <n v="4.8388043760854798"/>
    <s v="-232"/>
    <s v="7"/>
    <d v="1899-12-30T08:00:00"/>
    <d v="1899-12-30T08:19:52"/>
    <n v="115.15"/>
    <n v="16.016666666666666"/>
    <s v="-83.4258967"/>
    <s v="45.081886"/>
    <n v="1.8957843457204999"/>
    <n v="2904.42"/>
    <n v="0"/>
    <n v="0"/>
    <n v="0"/>
    <n v="0"/>
    <n v="316"/>
    <s v="103_Week2_Thursday"/>
    <n v="60.779000000000003"/>
    <n v="61.27"/>
    <n v="63.204999999999998"/>
    <n v="64.28"/>
    <n v="64.28"/>
    <s v="103_Thursday"/>
    <s v="103_Week2_Thursday"/>
    <n v="1"/>
    <n v="0"/>
    <n v="61.27"/>
    <n v="64.28"/>
    <s v="No"/>
    <s v="NO"/>
    <s v="MTWRF"/>
    <s v="No"/>
    <s v="No"/>
    <s v="Y"/>
    <s v="N"/>
    <m/>
    <n v="15.194750000000001"/>
    <n v="15.317500000000001"/>
    <n v="15.80125"/>
    <n v="16.07"/>
  </r>
  <r>
    <s v="2614"/>
    <s v="71211"/>
    <s v="0"/>
    <x v="1"/>
    <x v="3"/>
    <x v="2"/>
    <s v="170"/>
    <s v="105"/>
    <s v="R"/>
    <n v="225"/>
    <s v="Lakewood Shores P.O.A."/>
    <s v="7701 E. Cedar Lake Dr., Oscoda MI 48750 US, Oscoda MI 48750 US"/>
    <n v="3.29322735907704"/>
    <s v="-751"/>
    <s v="2"/>
    <d v="1899-12-30T14:09:02"/>
    <d v="1899-12-30T14:32:58"/>
    <n v="0"/>
    <n v="18.641666666666666"/>
    <s v="-83.3326127"/>
    <s v="44.5029742"/>
    <n v="2.9062715926278799"/>
    <n v="1103.94"/>
    <n v="0"/>
    <n v="0"/>
    <n v="0"/>
    <n v="0"/>
    <n v="226"/>
    <s v="105_Week2_Thursday"/>
    <n v="62.033299999999997"/>
    <n v="73"/>
    <n v="67.754999999999995"/>
    <n v="78.557500000000005"/>
    <n v="26.24"/>
    <s v="101_Wednesday"/>
    <s v="101_Week2_Wednesday"/>
    <n v="1"/>
    <n v="0"/>
    <n v="18.25"/>
    <n v="19.878699999999998"/>
    <s v="Yes"/>
    <s v="NO"/>
    <s v="MTWRF"/>
    <s v="Yes"/>
    <s v="Yes"/>
    <s v="Y"/>
    <s v="N"/>
    <n v="0"/>
    <n v="15.508324999999999"/>
    <n v="18.25"/>
    <n v="16.938749999999999"/>
    <n v="19.639375000000001"/>
  </r>
  <r>
    <s v="1944"/>
    <s v="70494"/>
    <s v="0"/>
    <x v="1"/>
    <x v="0"/>
    <x v="3"/>
    <s v="130"/>
    <s v="101"/>
    <s v="W"/>
    <n v="295"/>
    <s v="Alpena Supply Co."/>
    <s v="410 S. 11th AVE, ALPENA MI 49707 US, ALPENA MI 49707 US"/>
    <n v="2.1098425290014999"/>
    <s v="-1335"/>
    <s v="7"/>
    <d v="1899-12-30T09:43:44"/>
    <d v="1899-12-30T09:51:12"/>
    <n v="0"/>
    <n v="7.0791666666666666"/>
    <s v="-83.44741"/>
    <s v="45.06821"/>
    <n v="0.44662165212104799"/>
    <n v="4170.8900000000003"/>
    <n v="3"/>
    <n v="0.8125"/>
    <n v="2"/>
    <n v="16"/>
    <n v="296"/>
    <s v="101_Week2_Wednesday"/>
    <n v="77.901499999999999"/>
    <n v="80.162999999999997"/>
    <n v="73.88"/>
    <n v="76.154600000000002"/>
    <n v="77.61"/>
    <s v="105_Friday"/>
    <s v="105_Week2_Friday"/>
    <n v="1"/>
    <n v="16"/>
    <n v="76.14"/>
    <n v="73.215000000000003"/>
    <s v="Yes"/>
    <s v="NO"/>
    <s v="MTWRF"/>
    <s v="Yes"/>
    <s v="Yes"/>
    <s v="Y"/>
    <s v="Y"/>
    <n v="16"/>
    <n v="19.475375"/>
    <n v="20.040749999999999"/>
    <n v="18.47"/>
    <n v="19.038650000000001"/>
  </r>
  <r>
    <s v="2585"/>
    <s v="71181"/>
    <s v="0"/>
    <x v="1"/>
    <x v="3"/>
    <x v="1"/>
    <s v="70"/>
    <s v="101"/>
    <s v="T"/>
    <n v="170"/>
    <s v="Lincoln Outdoor Center"/>
    <s v="300 S SECOND ST, LINCOLN MI 48742 US, LINCOLN MI 48742 US"/>
    <n v="0.12944769622458799"/>
    <s v="-721"/>
    <s v="7"/>
    <d v="1899-12-30T09:38:46"/>
    <d v="1899-12-30T09:46:51"/>
    <n v="0"/>
    <n v="11.55"/>
    <s v="-83.412004"/>
    <s v="44.682569"/>
    <n v="3.3673415053547102E-2"/>
    <n v="2078.88"/>
    <n v="4"/>
    <n v="0.71428571428571397"/>
    <n v="1"/>
    <n v="17"/>
    <n v="171"/>
    <s v="101_Week2_Tuesday"/>
    <n v="35"/>
    <n v="33.944000000000003"/>
    <n v="46.8461"/>
    <n v="43.778399999999998"/>
    <n v="47.68"/>
    <s v="101_Tuesday"/>
    <s v="101_Week2_Tuesday"/>
    <n v="1"/>
    <n v="14"/>
    <n v="45.09"/>
    <n v="42.924999999999997"/>
    <s v="No"/>
    <s v="NO"/>
    <s v="MTWRF"/>
    <s v="No"/>
    <s v="No"/>
    <s v="Y"/>
    <s v="N"/>
    <m/>
    <n v="8.75"/>
    <n v="8.4860000000000007"/>
    <n v="11.711525"/>
    <n v="10.944599999999999"/>
  </r>
  <r>
    <s v="9948"/>
    <s v="73348"/>
    <s v="0"/>
    <x v="1"/>
    <x v="0"/>
    <x v="3"/>
    <s v="150"/>
    <s v="103"/>
    <s v="T"/>
    <n v="120"/>
    <s v="QSR OUTDOOR PRODUCTS"/>
    <s v="600 W CAMPBELL, ALPENA MI 49707 US, ALPENA MI 49707 US"/>
    <n v="3.7813033908062401"/>
    <s v="-1337"/>
    <s v="6"/>
    <d v="1899-12-30T10:02:34"/>
    <d v="1899-12-30T10:19:22"/>
    <n v="0"/>
    <n v="11.658333333333333"/>
    <s v="-83.4534"/>
    <s v="45.05957"/>
    <n v="1.7983879840242001"/>
    <n v="2166.04"/>
    <n v="0"/>
    <n v="0"/>
    <n v="0"/>
    <n v="0"/>
    <n v="121"/>
    <s v="103_Week2_Tuesday"/>
    <n v="81.89"/>
    <n v="81.89"/>
    <n v="85.99"/>
    <n v="88.04"/>
    <n v="46.66"/>
    <s v="105_Friday"/>
    <s v="105_Week2_Friday"/>
    <n v="1"/>
    <n v="0"/>
    <n v="40.945"/>
    <n v="44.02"/>
    <s v="Yes"/>
    <s v="NO"/>
    <s v="MTWRF"/>
    <s v="Yes"/>
    <s v="Yes"/>
    <s v="Y"/>
    <s v="N"/>
    <n v="0"/>
    <n v="20.4725"/>
    <n v="20.4725"/>
    <n v="21.497499999999999"/>
    <n v="22.01"/>
  </r>
  <r>
    <s v="2597"/>
    <s v="71194"/>
    <s v="0"/>
    <x v="1"/>
    <x v="3"/>
    <x v="1"/>
    <s v="170"/>
    <s v="101"/>
    <s v="T"/>
    <n v="135"/>
    <s v="Lincoln Haven Health Care"/>
    <s v="950 N. Barlow Rd., Lincoln MI 48742 US, Lincoln MI 48742 US"/>
    <n v="2.1065582467526802"/>
    <s v="-731"/>
    <s v="2"/>
    <d v="1899-12-30T11:33:38"/>
    <d v="1899-12-30T11:41:52"/>
    <n v="0"/>
    <n v="8.2333333333333343"/>
    <s v="-83.40244"/>
    <s v="44.683676"/>
    <n v="1.5570839315838501"/>
    <n v="512.29"/>
    <n v="0"/>
    <n v="0"/>
    <n v="0"/>
    <n v="0"/>
    <n v="136"/>
    <s v="101_Week2_Tuesday"/>
    <n v="38.68"/>
    <n v="39.206600000000002"/>
    <n v="40.516599999999997"/>
    <n v="41.04"/>
    <n v="10.88"/>
    <s v="101_Tuesday"/>
    <s v="101_Week2_Tuesday"/>
    <n v="1"/>
    <n v="0"/>
    <n v="9.8674999999999997"/>
    <n v="10.26"/>
    <s v="No"/>
    <s v="NO"/>
    <s v="MTWRF"/>
    <s v="No"/>
    <s v="No"/>
    <s v="Y"/>
    <s v="N"/>
    <m/>
    <n v="9.67"/>
    <n v="9.8016500000000004"/>
    <n v="10.129149999999999"/>
    <n v="10.26"/>
  </r>
  <r>
    <s v="2970"/>
    <s v="73167"/>
    <s v="0"/>
    <x v="1"/>
    <x v="0"/>
    <x v="3"/>
    <s v="140"/>
    <s v="101"/>
    <s v="W"/>
    <n v="252"/>
    <s v="THUNDER BAY ELECTRIC"/>
    <s v="1693 M32, ALPENA MI 49707 US, ALPENA MI 49707 US"/>
    <n v="4.6020740656354899"/>
    <s v="-1336"/>
    <s v="7"/>
    <d v="1899-12-30T09:55:48"/>
    <d v="1899-12-30T09:58:46"/>
    <n v="0"/>
    <n v="3.7708333333333335"/>
    <s v="-83.4863883"/>
    <s v="45.0611067"/>
    <n v="2.2321496590908101"/>
    <n v="4326.34"/>
    <n v="0"/>
    <n v="1"/>
    <n v="2"/>
    <n v="22"/>
    <n v="253"/>
    <s v="101_Week2_Wednesday"/>
    <n v="56.9985"/>
    <n v="85.876300000000001"/>
    <n v="61.839300000000001"/>
    <n v="70.621300000000005"/>
    <n v="52.18"/>
    <s v="105_Friday"/>
    <s v="105_Week2_Friday"/>
    <n v="1"/>
    <n v="22"/>
    <n v="142.65369999999999"/>
    <n v="96.415000000000006"/>
    <s v="Yes"/>
    <s v="NO"/>
    <s v="MTWRF"/>
    <s v="Yes"/>
    <s v="Yes"/>
    <s v="Y"/>
    <s v="Y"/>
    <n v="22"/>
    <n v="14.249625"/>
    <n v="21.469075"/>
    <n v="15.459825"/>
    <n v="17.655325000000001"/>
  </r>
  <r>
    <s v="2966"/>
    <s v="73162"/>
    <s v="0"/>
    <x v="1"/>
    <x v="3"/>
    <x v="3"/>
    <s v="10"/>
    <s v="101"/>
    <s v="F"/>
    <n v="20"/>
    <s v="LAFARGE MIDWEST INC OFFICE"/>
    <s v="1435 FORD AVE, ALPENA MI 49707 US, ALPENA MI 49707 US"/>
    <n v="0.97589865353185701"/>
    <s v="-787"/>
    <s v="7"/>
    <d v="1899-12-30T06:00:58"/>
    <d v="1899-12-30T08:43:31"/>
    <n v="0"/>
    <n v="169.52333333333334"/>
    <s v="-83.409056"/>
    <s v="45.0707383"/>
    <n v="0.414964024554073"/>
    <n v="24846.29"/>
    <n v="0"/>
    <n v="0"/>
    <n v="0"/>
    <n v="0"/>
    <n v="21"/>
    <s v="101_Week2_Friday"/>
    <n v="377.64920000000001"/>
    <n v="700.43349999999998"/>
    <n v="395.88690000000003"/>
    <n v="404.61"/>
    <n v="428.89"/>
    <s v="101_Friday"/>
    <s v="101_Week2_Friday"/>
    <n v="1"/>
    <n v="0"/>
    <n v="987.05250000000001"/>
    <n v="404.61"/>
    <s v="No"/>
    <s v="NO"/>
    <s v="MTWRF"/>
    <s v="No"/>
    <s v="No"/>
    <s v="Y"/>
    <s v="N"/>
    <m/>
    <n v="94.412300000000002"/>
    <n v="175.108375"/>
    <n v="98.971725000000006"/>
    <n v="101.1525"/>
  </r>
  <r>
    <s v="9649"/>
    <s v="73316"/>
    <s v="0"/>
    <x v="1"/>
    <x v="0"/>
    <x v="3"/>
    <s v="100"/>
    <s v="103"/>
    <s v="R"/>
    <n v="335"/>
    <s v="MEDILODGE OF ALPENA"/>
    <s v="301 LONG RAPIDS, ALPENA MI 49707 US, ALPENA MI 49707 US"/>
    <n v="1.56687252719354"/>
    <s v="-1332"/>
    <s v="7"/>
    <d v="1899-12-30T09:08:16"/>
    <d v="1899-12-30T09:11:03"/>
    <n v="0"/>
    <n v="2.7600000000000002"/>
    <s v="-83.462477"/>
    <s v="45.078165"/>
    <n v="0.26105402902221603"/>
    <n v="2402.42"/>
    <n v="0"/>
    <n v="0"/>
    <n v="0"/>
    <n v="0"/>
    <n v="336"/>
    <s v="103_Week2_Thursday"/>
    <n v="41.48"/>
    <n v="49.375"/>
    <n v="52.607100000000003"/>
    <n v="55.643300000000004"/>
    <n v="56.82"/>
    <s v="105_Friday"/>
    <s v="105_Week2_Friday"/>
    <n v="1"/>
    <n v="0"/>
    <n v="44.467500000000001"/>
    <n v="49.965000000000003"/>
    <s v="Yes"/>
    <s v="NO"/>
    <s v="MTWRF"/>
    <s v="Yes"/>
    <s v="Yes"/>
    <s v="Y"/>
    <s v="Y"/>
    <n v="0"/>
    <n v="10.37"/>
    <n v="12.34375"/>
    <n v="13.151775000000001"/>
    <n v="13.910825000000001"/>
  </r>
  <r>
    <s v="1885"/>
    <s v="70106"/>
    <s v="0"/>
    <x v="1"/>
    <x v="3"/>
    <x v="4"/>
    <s v="190"/>
    <s v="101"/>
    <s v="W"/>
    <n v="170"/>
    <s v="KENTUCKY FRIED CHICKEN"/>
    <s v="1130 STATE ST, ALPENA MI 49707 US, ALPENA MI 49707 US"/>
    <n v="1.4058518730813601"/>
    <s v="-784"/>
    <s v="7"/>
    <d v="1899-12-30T11:19:27"/>
    <d v="1899-12-30T11:23:47"/>
    <n v="0"/>
    <n v="7.2083333333333339"/>
    <s v="-83.446096"/>
    <s v="45.048542"/>
    <n v="0.41718264092074703"/>
    <n v="4209.05"/>
    <n v="0"/>
    <n v="0"/>
    <n v="0"/>
    <n v="0"/>
    <n v="171"/>
    <s v="101_Week2_Wednesday"/>
    <n v="78.027600000000007"/>
    <n v="83.970699999999994"/>
    <n v="82.154600000000002"/>
    <n v="86.195300000000003"/>
    <n v="84.6"/>
    <s v="101_Thursday"/>
    <s v="101_Week2_Thursday"/>
    <n v="1"/>
    <n v="0"/>
    <n v="80.545000000000002"/>
    <n v="88.722499999999997"/>
    <s v="Yes"/>
    <s v="NO"/>
    <s v="MTWRF"/>
    <s v="No"/>
    <s v="Yes"/>
    <s v="Y"/>
    <s v="Y"/>
    <n v="0"/>
    <n v="19.506900000000002"/>
    <n v="20.992674999999998"/>
    <n v="20.538650000000001"/>
    <n v="21.548825000000001"/>
  </r>
  <r>
    <s v="2173"/>
    <s v="70740"/>
    <s v="0"/>
    <x v="1"/>
    <x v="3"/>
    <x v="3"/>
    <s v="170"/>
    <s v="101"/>
    <s v="W"/>
    <n v="322"/>
    <s v="Joe's Bar"/>
    <s v="1300 Ford Ave., Alpena MI 49707 US, Alpena MI 49707 US"/>
    <n v="3.9734377388281201"/>
    <s v="-803"/>
    <s v="7"/>
    <d v="1899-12-30T12:18:56"/>
    <d v="1899-12-30T12:25:24"/>
    <n v="0"/>
    <n v="6.1000000000000005"/>
    <s v="-83.417866"/>
    <s v="45.06883"/>
    <n v="1.08449134225364"/>
    <n v="3299.62"/>
    <n v="0"/>
    <n v="0"/>
    <n v="0"/>
    <n v="0"/>
    <n v="323"/>
    <s v="101_Week2_Wednesday"/>
    <n v="75.205500000000001"/>
    <n v="78.6815"/>
    <n v="83.485299999999995"/>
    <n v="82.621499999999997"/>
    <n v="87.93"/>
    <s v="101_Friday"/>
    <s v="101_Week2_Friday"/>
    <n v="1"/>
    <n v="0"/>
    <n v="85.28"/>
    <n v="82.952500000000001"/>
    <s v="Yes"/>
    <s v="NO"/>
    <s v="MTWRF"/>
    <s v="No"/>
    <s v="Yes"/>
    <s v="Y"/>
    <s v="Y"/>
    <n v="0"/>
    <n v="18.801375"/>
    <n v="19.670375"/>
    <n v="20.871324999999999"/>
    <n v="20.655374999999999"/>
  </r>
  <r>
    <s v="2956"/>
    <s v="73152"/>
    <s v="0"/>
    <x v="1"/>
    <x v="1"/>
    <x v="4"/>
    <s v="30"/>
    <s v="103"/>
    <s v="M"/>
    <n v="0"/>
    <s v="ALPENA COLLEGE - PAPER ACCT"/>
    <s v="666 JOHNSON STREET, ALPENA MI 49707 US, ALPENA MI 49707 US"/>
    <n v="0"/>
    <s v="-234"/>
    <s v="0"/>
    <d v="1899-12-30T08:25:04"/>
    <d v="1899-12-30T08:34:44"/>
    <n v="0"/>
    <n v="9.4354006285390355"/>
    <s v="-83.4451563"/>
    <s v="45.0810807"/>
    <m/>
    <n v="0"/>
    <n v="0"/>
    <n v="0"/>
    <n v="0"/>
    <n v="0"/>
    <n v="1"/>
    <s v="103_Week2_Monday"/>
    <n v="0"/>
    <n v="0"/>
    <n v="0"/>
    <n v="0"/>
    <s v="$ -"/>
    <s v="103_Thursday"/>
    <s v="103_Week2_Thursday"/>
    <n v="1"/>
    <n v="0"/>
    <n v="0"/>
    <n v="0"/>
    <s v="Yes"/>
    <s v="NO"/>
    <s v="MTWRF"/>
    <s v="No"/>
    <s v="Yes"/>
    <s v="Y"/>
    <s v="N"/>
    <n v="0"/>
    <n v="0"/>
    <n v="0"/>
    <n v="0"/>
    <n v="0"/>
  </r>
  <r>
    <s v="2034"/>
    <s v="70590"/>
    <s v="0"/>
    <x v="1"/>
    <x v="0"/>
    <x v="3"/>
    <s v="120"/>
    <s v="103"/>
    <s v="T"/>
    <n v="321"/>
    <s v="Superior Fabricating"/>
    <s v="320 N. 11th St P.O. Box 501, Alpena MI 49707 US P.O. Box 501, Alpena MI 49707 US"/>
    <n v="4.6775688102691504"/>
    <s v="-1334"/>
    <s v="2"/>
    <d v="1899-12-30T09:28:48"/>
    <d v="1899-12-30T09:41:38"/>
    <n v="0"/>
    <n v="12.833333333333334"/>
    <s v="-83.4405868"/>
    <s v="45.0726453"/>
    <n v="1.3773658921282701"/>
    <n v="458.31"/>
    <n v="0"/>
    <n v="0"/>
    <n v="0"/>
    <n v="0"/>
    <n v="322"/>
    <s v="103_Week2_Tuesday"/>
    <n v="35.01"/>
    <n v="35.01"/>
    <n v="35.7166"/>
    <n v="36.07"/>
    <n v="9.56"/>
    <s v="105_Friday"/>
    <s v="105_Week2_Friday"/>
    <n v="1"/>
    <n v="0"/>
    <n v="8.7524999999999995"/>
    <n v="9.0175000000000001"/>
    <s v="Yes"/>
    <s v="NO"/>
    <s v="MTWRF"/>
    <s v="Yes"/>
    <s v="Yes"/>
    <s v="Y"/>
    <s v="N"/>
    <n v="0"/>
    <n v="8.7524999999999995"/>
    <n v="8.7524999999999995"/>
    <n v="8.9291499999999999"/>
    <n v="9.0175000000000001"/>
  </r>
  <r>
    <s v="1972"/>
    <s v="70523"/>
    <s v="0"/>
    <x v="1"/>
    <x v="3"/>
    <x v="3"/>
    <s v="130"/>
    <s v="101"/>
    <s v="W"/>
    <n v="290"/>
    <s v="L &amp; S Concrete Co."/>
    <s v="520 Fair St., Alpena MI 49707 US, Alpena MI 49707 US"/>
    <n v="1.1346558854337401"/>
    <s v="-799"/>
    <s v="2"/>
    <d v="1899-12-30T11:41:49"/>
    <d v="1899-12-30T11:50:04"/>
    <n v="0"/>
    <n v="8.25"/>
    <s v="-83.45029"/>
    <s v="45.06624"/>
    <n v="0.17843680488702701"/>
    <n v="1298.33"/>
    <n v="0"/>
    <n v="0"/>
    <n v="0"/>
    <n v="0"/>
    <n v="291"/>
    <s v="101_Week2_Wednesday"/>
    <n v="98.96"/>
    <n v="98.96"/>
    <n v="101.5933"/>
    <n v="102.91"/>
    <n v="27.27"/>
    <s v="101_Friday"/>
    <s v="101_Week2_Friday"/>
    <n v="1"/>
    <n v="0"/>
    <n v="24.74"/>
    <n v="25.727499999999999"/>
    <s v="Yes"/>
    <s v="NO"/>
    <s v="MTWRF"/>
    <s v="No"/>
    <s v="Yes"/>
    <s v="Y"/>
    <s v="Y"/>
    <n v="0"/>
    <n v="24.74"/>
    <n v="24.74"/>
    <n v="25.398325"/>
    <n v="25.727499999999999"/>
  </r>
  <r>
    <s v="2028"/>
    <s v="99052"/>
    <s v="1"/>
    <x v="1"/>
    <x v="0"/>
    <x v="3"/>
    <s v="110"/>
    <s v="103"/>
    <s v="T"/>
    <n v="40"/>
    <s v="APS BESSER ELEMENTARY SCHOOL"/>
    <s v="375 WILSON ST, Alpena MI 49707 US, Alpena MI 49707 US"/>
    <n v="2.0532961005050399"/>
    <s v="-1333"/>
    <s v="7"/>
    <d v="1899-12-30T09:13:06"/>
    <d v="1899-12-30T09:24:06"/>
    <n v="0"/>
    <n v="11.166666666666666"/>
    <s v="-83.452565"/>
    <s v="45.084634"/>
    <n v="0.88840371551845698"/>
    <n v="2006.53"/>
    <n v="0"/>
    <n v="0"/>
    <n v="0"/>
    <n v="0"/>
    <n v="41"/>
    <s v="103_Week2_Tuesday"/>
    <n v="37.333300000000001"/>
    <n v="37.714599999999997"/>
    <n v="38.107799999999997"/>
    <n v="43.365299999999998"/>
    <n v="45.72"/>
    <s v="105_Friday"/>
    <s v="105_Week2_Friday"/>
    <n v="1"/>
    <n v="0"/>
    <n v="31.98"/>
    <n v="46.802500000000002"/>
    <s v="Yes"/>
    <s v="NO"/>
    <s v="MTWRF"/>
    <s v="Yes"/>
    <s v="Yes"/>
    <s v="Y"/>
    <s v="N"/>
    <n v="0"/>
    <n v="9.3333250000000003"/>
    <n v="9.4286499999999993"/>
    <n v="9.5269499999999994"/>
    <n v="10.841324999999999"/>
  </r>
  <r>
    <s v="2593"/>
    <s v="71190"/>
    <s v="0"/>
    <x v="1"/>
    <x v="3"/>
    <x v="1"/>
    <s v="130"/>
    <s v="105"/>
    <s v="R"/>
    <n v="350"/>
    <s v="Kris Mart"/>
    <s v="863 N. Barlow Rd., Lincoln MI 48742 US, Lincoln MI 48742 US"/>
    <n v="0.20231715000556999"/>
    <s v="-727"/>
    <s v="7"/>
    <d v="1899-12-30T10:51:42"/>
    <d v="1899-12-30T11:05:56"/>
    <n v="0"/>
    <n v="11.69"/>
    <s v="-83.404028"/>
    <s v="44.681067"/>
    <n v="7.2746954612916803E-2"/>
    <n v="5234.6899999999996"/>
    <n v="0"/>
    <n v="0"/>
    <n v="0"/>
    <n v="0"/>
    <n v="351"/>
    <s v="105_Week2_Thursday"/>
    <n v="94.62"/>
    <n v="91.2971"/>
    <n v="109.0878"/>
    <n v="105.7146"/>
    <n v="117.2"/>
    <s v="101_Tuesday"/>
    <s v="101_Week2_Tuesday"/>
    <n v="1"/>
    <n v="0"/>
    <n v="104.17"/>
    <n v="103.6662"/>
    <s v="Yes"/>
    <s v="NO"/>
    <s v="MTWRF"/>
    <s v="Yes"/>
    <s v="Yes"/>
    <s v="Y"/>
    <s v="N"/>
    <n v="0"/>
    <n v="23.655000000000001"/>
    <n v="22.824275"/>
    <n v="27.27195"/>
    <n v="26.428650000000001"/>
  </r>
  <r>
    <s v="2616"/>
    <s v="71213"/>
    <s v="0"/>
    <x v="1"/>
    <x v="3"/>
    <x v="0"/>
    <s v="110"/>
    <s v="101"/>
    <s v="R"/>
    <n v="307"/>
    <s v="V.F.W. Post 3735"/>
    <s v="240 Chrysler, Oscoda MI 48750 US, Oscoda MI 48750 US"/>
    <n v="0.56552371058074902"/>
    <s v="-701"/>
    <s v="6"/>
    <d v="1899-12-30T09:16:12"/>
    <d v="1899-12-30T09:23:08"/>
    <n v="0"/>
    <n v="4.7277777783333335"/>
    <s v="-83.325314"/>
    <s v="44.413266"/>
    <n v="0.20918693769099"/>
    <n v="963.04"/>
    <n v="0"/>
    <n v="0"/>
    <n v="0"/>
    <n v="0"/>
    <n v="308"/>
    <s v="101_Week2_Thursday"/>
    <n v="47.25"/>
    <n v="47.72"/>
    <n v="48.811399999999999"/>
    <n v="49.63"/>
    <n v="26.31"/>
    <s v="101_Monday"/>
    <s v="101_Week2_Monday"/>
    <n v="1"/>
    <n v="0"/>
    <n v="23.86"/>
    <n v="24.815000000000001"/>
    <s v="Yes"/>
    <s v="NO"/>
    <s v="MTWRF"/>
    <s v="No"/>
    <s v="Yes"/>
    <s v="Y"/>
    <s v="N"/>
    <n v="0"/>
    <n v="11.8125"/>
    <n v="11.93"/>
    <n v="12.20285"/>
    <n v="12.407500000000001"/>
  </r>
  <r>
    <s v="1945"/>
    <s v="70495"/>
    <s v="0"/>
    <x v="1"/>
    <x v="1"/>
    <x v="3"/>
    <s v="70"/>
    <s v="103"/>
    <s v="W"/>
    <n v="190"/>
    <s v="North Coney Island"/>
    <s v="2668 US-23 South, Alpena MI 49707 US, Alpena MI 49707 US"/>
    <n v="0.136660546556641"/>
    <s v="-272"/>
    <s v="7"/>
    <d v="1899-12-30T07:59:47"/>
    <d v="1899-12-30T08:15:23"/>
    <n v="0"/>
    <n v="23.541666666666668"/>
    <s v="-83.466306"/>
    <s v="45.034935"/>
    <n v="0.113215996873545"/>
    <n v="2010.7"/>
    <n v="0"/>
    <n v="0"/>
    <n v="0"/>
    <n v="0"/>
    <n v="191"/>
    <s v="103_Week2_Wednesday"/>
    <n v="48.838999999999999"/>
    <n v="46.191499999999998"/>
    <n v="46.637500000000003"/>
    <n v="47.2"/>
    <n v="50.03"/>
    <s v="103_Friday"/>
    <s v="103_Week2_Friday"/>
    <n v="1"/>
    <n v="0"/>
    <n v="39.331200000000003"/>
    <n v="47.2"/>
    <s v="Yes"/>
    <s v="NO"/>
    <s v="MTWRF"/>
    <s v="No"/>
    <s v="Yes"/>
    <s v="Y"/>
    <s v="Y"/>
    <n v="0"/>
    <n v="12.20975"/>
    <n v="11.547874999999999"/>
    <n v="11.659375000000001"/>
    <n v="11.8"/>
  </r>
  <r>
    <s v="1983"/>
    <s v="99052"/>
    <s v="6"/>
    <x v="1"/>
    <x v="1"/>
    <x v="3"/>
    <s v="50"/>
    <s v="103"/>
    <s v="R"/>
    <n v="240"/>
    <s v="APS THUNDER BAY JR HIGH"/>
    <s v="2373 Gordon Rd., Alpena MI 49707 US, Alpena MI 49707 US"/>
    <n v="0"/>
    <s v="-270"/>
    <s v="7"/>
    <d v="1899-12-30T07:09:14"/>
    <d v="1899-12-30T07:21:31"/>
    <n v="0"/>
    <n v="10.836666666666668"/>
    <s v="-83.466161"/>
    <s v="45.036612"/>
    <m/>
    <n v="2831.78"/>
    <n v="0"/>
    <n v="0"/>
    <n v="0"/>
    <n v="0"/>
    <n v="241"/>
    <s v="103_Week2_Thursday"/>
    <n v="53.26"/>
    <n v="46.810699999999997"/>
    <n v="52.209200000000003"/>
    <n v="67.933800000000005"/>
    <n v="62.05"/>
    <s v="103_Friday"/>
    <s v="103_Week2_Friday"/>
    <n v="1"/>
    <n v="0"/>
    <n v="41.64"/>
    <n v="67.933700000000002"/>
    <s v="Yes"/>
    <s v="NO"/>
    <s v="MTWRF"/>
    <s v="No"/>
    <s v="Yes"/>
    <s v="Y"/>
    <s v="Y"/>
    <n v="0"/>
    <n v="13.315"/>
    <n v="11.702674999999999"/>
    <n v="13.052300000000001"/>
    <n v="16.983450000000001"/>
  </r>
  <r>
    <s v="2143"/>
    <s v="70707"/>
    <s v="0"/>
    <x v="1"/>
    <x v="3"/>
    <x v="3"/>
    <s v="30"/>
    <s v="101"/>
    <s v="W"/>
    <n v="130"/>
    <s v="Steve's Repair Shop"/>
    <s v="1208 N. US-23, Alpena MI 49707 US, Alpena MI 49707 US"/>
    <n v="1.3454990094180601"/>
    <s v="-789"/>
    <s v="6"/>
    <d v="1899-12-30T09:01:06"/>
    <d v="1899-12-30T09:23:46"/>
    <n v="0"/>
    <n v="14.591666666666667"/>
    <s v="-83.45718"/>
    <s v="45.0920783"/>
    <n v="1.1057416207904001"/>
    <n v="974.38"/>
    <n v="0"/>
    <n v="0"/>
    <n v="0"/>
    <n v="0"/>
    <n v="131"/>
    <s v="101_Week2_Wednesday"/>
    <n v="35"/>
    <n v="40.2485"/>
    <n v="35"/>
    <n v="38.948500000000003"/>
    <n v="18.55"/>
    <s v="101_Friday"/>
    <s v="101_Week2_Friday"/>
    <n v="1"/>
    <n v="0"/>
    <n v="17.5"/>
    <n v="17.5"/>
    <s v="Yes"/>
    <s v="NO"/>
    <s v="MTWRF"/>
    <s v="No"/>
    <s v="Yes"/>
    <s v="Y"/>
    <s v="Y"/>
    <n v="0"/>
    <n v="8.75"/>
    <n v="10.062125"/>
    <n v="8.75"/>
    <n v="9.7371250000000007"/>
  </r>
  <r>
    <s v="2101"/>
    <s v="70971"/>
    <s v="1"/>
    <x v="1"/>
    <x v="1"/>
    <x v="4"/>
    <s v="180"/>
    <s v="103"/>
    <s v="T"/>
    <n v="230"/>
    <s v="Sports Unlimited"/>
    <s v="3137 US-23 South, Alpena MI 49707 US, Alpena MI 49707 US"/>
    <n v="0.79244334341683498"/>
    <s v="-249"/>
    <s v="7"/>
    <d v="1899-12-30T11:07:21"/>
    <d v="1899-12-30T11:20:05"/>
    <n v="0"/>
    <n v="13.4375"/>
    <s v="-83.463831"/>
    <s v="45.028848"/>
    <n v="0.51785434840621203"/>
    <n v="2574.06"/>
    <n v="0"/>
    <n v="0"/>
    <n v="0"/>
    <n v="0"/>
    <n v="231"/>
    <s v="103_Week2_Tuesday"/>
    <n v="49.860700000000001"/>
    <n v="51.069200000000002"/>
    <n v="46.593800000000002"/>
    <n v="52.625300000000003"/>
    <n v="47.53"/>
    <s v="103_Thursday"/>
    <s v="103_Week2_Thursday"/>
    <n v="1"/>
    <n v="0"/>
    <n v="50.465000000000003"/>
    <n v="53.51"/>
    <s v="Yes"/>
    <s v="NO"/>
    <s v="MTWRF"/>
    <s v="No"/>
    <s v="Yes"/>
    <s v="Y"/>
    <s v="Y"/>
    <n v="0"/>
    <n v="12.465175"/>
    <n v="12.767300000000001"/>
    <n v="11.64845"/>
    <n v="13.156325000000001"/>
  </r>
  <r>
    <s v="1990"/>
    <s v="99052"/>
    <s v="2"/>
    <x v="1"/>
    <x v="1"/>
    <x v="3"/>
    <s v="60"/>
    <s v="103"/>
    <s v="R"/>
    <n v="230"/>
    <s v="APS ELLA WHITE ELEMENTARY"/>
    <s v="2373 Gordon Rd., Alpena MI 49707 US, Alpena MI 49707 US"/>
    <n v="0"/>
    <s v="-271"/>
    <s v="7"/>
    <d v="1899-12-30T07:59:31"/>
    <d v="1899-12-30T07:59:39"/>
    <n v="0"/>
    <n v="3.71"/>
    <s v="-83.466161"/>
    <s v="45.036612"/>
    <m/>
    <n v="1127.7"/>
    <n v="0"/>
    <n v="0"/>
    <n v="0"/>
    <n v="0"/>
    <n v="231"/>
    <s v="103_Week2_Thursday"/>
    <n v="23.241499999999998"/>
    <n v="31.438800000000001"/>
    <n v="28.0657"/>
    <n v="39.017800000000001"/>
    <n v="24.56"/>
    <s v="103_Friday"/>
    <s v="103_Week2_Friday"/>
    <n v="1"/>
    <n v="0"/>
    <n v="0"/>
    <n v="46.17"/>
    <s v="Yes"/>
    <s v="NO"/>
    <s v="MTWRF"/>
    <s v="No"/>
    <s v="Yes"/>
    <s v="Y"/>
    <s v="Y"/>
    <n v="0"/>
    <n v="5.8103749999999996"/>
    <n v="7.8597000000000001"/>
    <n v="7.0164249999999999"/>
    <n v="9.7544500000000003"/>
  </r>
  <r>
    <s v="2082"/>
    <s v="70641"/>
    <s v="0"/>
    <x v="1"/>
    <x v="3"/>
    <x v="2"/>
    <s v="10"/>
    <s v="101"/>
    <s v="W"/>
    <n v="190"/>
    <s v="State St. Lube"/>
    <s v="105 Mason St., Alpena MI 49707 US, Alpena MI 49707 US"/>
    <n v="5.9969267024586799"/>
    <s v="-735"/>
    <s v="7"/>
    <d v="1899-12-30T08:00:00"/>
    <d v="1899-12-30T08:09:03"/>
    <n v="114"/>
    <n v="11.308333333333334"/>
    <s v="-83.4485"/>
    <s v="45.04766"/>
    <n v="2.5763185280648799"/>
    <n v="4310.28"/>
    <n v="11"/>
    <n v="0.9"/>
    <n v="6"/>
    <n v="134"/>
    <n v="191"/>
    <s v="101_Week2_Wednesday"/>
    <n v="70.66"/>
    <n v="87.968000000000004"/>
    <n v="72.096900000000005"/>
    <n v="71.844200000000001"/>
    <n v="80.38"/>
    <s v="101_Wednesday"/>
    <s v="101_Week2_Wednesday"/>
    <n v="1"/>
    <n v="110"/>
    <n v="105.97"/>
    <n v="77.650000000000006"/>
    <s v="No"/>
    <s v="NO"/>
    <s v="MTWRF"/>
    <s v="No"/>
    <s v="No"/>
    <s v="Y"/>
    <s v="N"/>
    <m/>
    <n v="17.664999999999999"/>
    <n v="21.992000000000001"/>
    <n v="18.024225000000001"/>
    <n v="17.96105"/>
  </r>
  <r>
    <s v="1975"/>
    <s v="70526"/>
    <s v="0"/>
    <x v="1"/>
    <x v="1"/>
    <x v="4"/>
    <s v="190"/>
    <s v="103"/>
    <s v="R"/>
    <n v="100"/>
    <s v="C &amp; S Carrier"/>
    <s v="3224 US-23 SOUTH, ALPENA MI 49707 US, ALPENA MI 49707 US"/>
    <n v="0.864584955488226"/>
    <s v="-250"/>
    <s v="7"/>
    <d v="1899-12-30T11:20:56"/>
    <d v="1899-12-30T11:31:56"/>
    <n v="0"/>
    <n v="9.706666666666667"/>
    <s v="-83.4658757"/>
    <s v="45.0253117"/>
    <n v="0.28844142248274801"/>
    <n v="5417.83"/>
    <n v="14"/>
    <n v="0.89393939393939403"/>
    <n v="6"/>
    <n v="113"/>
    <n v="101"/>
    <s v="103_Week2_Thursday"/>
    <n v="97.641599999999997"/>
    <n v="102.9353"/>
    <n v="121.1921"/>
    <n v="113.27"/>
    <n v="128.03"/>
    <s v="103_Thursday"/>
    <s v="103_Week2_Thursday"/>
    <n v="1"/>
    <n v="132"/>
    <n v="117.9875"/>
    <n v="115.0887"/>
    <s v="No"/>
    <s v="NO"/>
    <s v="MTWRF"/>
    <s v="No"/>
    <s v="No"/>
    <s v="Y"/>
    <s v="N"/>
    <m/>
    <n v="24.410399999999999"/>
    <n v="25.733825"/>
    <n v="30.298024999999999"/>
    <n v="28.317499999999999"/>
  </r>
  <r>
    <s v="2121"/>
    <s v="99052"/>
    <s v="0"/>
    <x v="1"/>
    <x v="1"/>
    <x v="3"/>
    <s v="40"/>
    <s v="103"/>
    <s v="R"/>
    <n v="241"/>
    <s v="APS SENIOR HIGH SCHOOL"/>
    <s v="2373 Gordon Rd., Alpena MI 49707 US, Alpena MI 49707 US"/>
    <n v="4.8423677546227903"/>
    <s v="-269"/>
    <s v="7"/>
    <d v="1899-12-30T06:59:19"/>
    <d v="1899-12-30T07:09:14"/>
    <n v="0"/>
    <n v="7.9733333333333336"/>
    <s v="-83.466161"/>
    <s v="45.036612"/>
    <n v="2.66103084754381"/>
    <n v="5053.1000000000004"/>
    <n v="0"/>
    <n v="0"/>
    <n v="0"/>
    <n v="0"/>
    <n v="242"/>
    <s v="103_Week2_Thursday"/>
    <n v="95.33"/>
    <n v="95.254599999999996"/>
    <n v="97.982100000000003"/>
    <n v="107.87690000000001"/>
    <n v="100"/>
    <s v="103_Friday"/>
    <s v="103_Week2_Friday"/>
    <n v="1"/>
    <n v="0"/>
    <n v="94.35"/>
    <n v="106.5425"/>
    <s v="Yes"/>
    <s v="NO"/>
    <s v="MTWRF"/>
    <s v="No"/>
    <s v="Yes"/>
    <s v="Y"/>
    <s v="Y"/>
    <n v="0"/>
    <n v="23.8325"/>
    <n v="23.813649999999999"/>
    <n v="24.495525000000001"/>
    <n v="26.969225000000002"/>
  </r>
  <r>
    <s v="1868"/>
    <s v="70031"/>
    <s v="0"/>
    <x v="1"/>
    <x v="3"/>
    <x v="0"/>
    <s v="90"/>
    <s v="101"/>
    <s v="R"/>
    <n v="302"/>
    <s v="SANDCASTLE BEACH RESORT"/>
    <s v="3354 US 23, OSCODA MI 48750 US, OSCODA MI 48750 US"/>
    <n v="3.6992304731879799"/>
    <s v="-699"/>
    <s v="7"/>
    <d v="1899-12-30T08:43:06"/>
    <d v="1899-12-30T08:52:46"/>
    <n v="0"/>
    <n v="9.4354006285390355"/>
    <s v="-83.3325614"/>
    <s v="44.37745"/>
    <n v="2.4554876186236401"/>
    <n v="6863.82"/>
    <n v="0"/>
    <n v="0"/>
    <n v="0"/>
    <n v="0"/>
    <n v="303"/>
    <s v="101_Week2_Thursday"/>
    <n v="0"/>
    <n v="318.37279999999998"/>
    <n v="396.6841"/>
    <n v="0"/>
    <n v="354.92"/>
    <s v="101_Monday"/>
    <s v="101_Week2_Monday"/>
    <n v="1"/>
    <n v="0"/>
    <n v="396.34"/>
    <n v="0"/>
    <s v="Yes"/>
    <s v="NO"/>
    <s v="MTWRF"/>
    <s v="No"/>
    <s v="Yes"/>
    <s v="Y"/>
    <s v="N"/>
    <n v="0"/>
    <n v="0"/>
    <n v="79.593199999999996"/>
    <n v="99.171025"/>
    <n v="0"/>
  </r>
  <r>
    <s v="14254"/>
    <s v="73511"/>
    <s v="00000"/>
    <x v="1"/>
    <x v="3"/>
    <x v="1"/>
    <s v="50"/>
    <s v="101"/>
    <s v="T"/>
    <n v="160"/>
    <s v="ROX'S FAMILY DINER"/>
    <s v="210 S. SECOND ST., LINCOLN MI 48742 US, LINCOLN MI 48742 US"/>
    <n v="0.10948401897658799"/>
    <s v="-719"/>
    <s v="0 "/>
    <d v="1899-12-30T09:27:30"/>
    <d v="1899-12-30T09:31:50"/>
    <n v="0"/>
    <n v="4.333333333333333"/>
    <s v="-83.4117066381005"/>
    <s v="44.6836474194424"/>
    <n v="1.82536952335677E-2"/>
    <n v="246.78"/>
    <n v="0"/>
    <n v="0"/>
    <n v="0"/>
    <n v="0"/>
    <n v="161"/>
    <s v="101_Week2_Tuesday"/>
    <n v="36.57"/>
    <n v="42.35"/>
    <n v="44.47"/>
    <n v="46.26"/>
    <n v="6.1695000000000002"/>
    <s v="101_Tuesday"/>
    <s v="101_Week2_Tuesday"/>
    <n v="1"/>
    <n v="0"/>
    <n v="5.2937000000000003"/>
    <n v="6.0061999999999998"/>
    <s v="No"/>
    <s v="NO"/>
    <s v="MTWRF"/>
    <s v="No"/>
    <s v="No"/>
    <s v="Y"/>
    <s v="N"/>
    <m/>
    <n v="9.1425000000000001"/>
    <n v="10.5875"/>
    <n v="11.1175"/>
    <n v="11.565"/>
  </r>
  <r>
    <s v="2374"/>
    <s v="70959"/>
    <s v="0"/>
    <x v="1"/>
    <x v="1"/>
    <x v="4"/>
    <s v="170"/>
    <s v="103"/>
    <s v="R"/>
    <n v="120"/>
    <s v="Kipfmiller"/>
    <s v="2584 US 23 S., Alpena MI 49707 US, Alpena MI 49707 US"/>
    <n v="6.8782134846143803"/>
    <s v="-248"/>
    <s v="7"/>
    <d v="1899-12-30T10:56:53"/>
    <d v="1899-12-30T11:06:33"/>
    <n v="0"/>
    <n v="9.4354006285390355"/>
    <s v="-83.464327"/>
    <s v="45.03647"/>
    <n v="3.0851654963954198"/>
    <n v="4279.3900000000003"/>
    <n v="4"/>
    <n v="0.91111111111111098"/>
    <n v="1"/>
    <n v="45"/>
    <n v="121"/>
    <s v="103_Week2_Thursday"/>
    <n v="0"/>
    <n v="130.54570000000001"/>
    <n v="138.90780000000001"/>
    <n v="138.63999999999999"/>
    <n v="146.96"/>
    <s v="103_Thursday"/>
    <s v="103_Week2_Thursday"/>
    <n v="1"/>
    <n v="45"/>
    <n v="136.64500000000001"/>
    <n v="121.31"/>
    <s v="No"/>
    <s v="NO"/>
    <s v="MTWRF"/>
    <s v="No"/>
    <s v="No"/>
    <s v="Y"/>
    <s v="N"/>
    <m/>
    <n v="0"/>
    <n v="32.636425000000003"/>
    <n v="34.726950000000002"/>
    <n v="34.659999999999997"/>
  </r>
  <r>
    <s v="2684"/>
    <s v="71283"/>
    <s v="0"/>
    <x v="1"/>
    <x v="1"/>
    <x v="0"/>
    <s v="160"/>
    <s v="103"/>
    <s v="M"/>
    <n v="0"/>
    <s v="Montmorency Medical Clinic"/>
    <s v="3040 BOURN ST, LEWISTON MI 49756 US, LEWISTON MI 49756 US"/>
    <n v="0.58890030657454395"/>
    <s v="-158"/>
    <s v="6"/>
    <d v="1899-12-30T10:41:15"/>
    <d v="1899-12-30T10:48:24"/>
    <n v="0"/>
    <n v="6.9416666666666664"/>
    <s v="-84.299086"/>
    <s v="44.884802"/>
    <n v="0.12681589211996899"/>
    <n v="1731.44"/>
    <n v="0"/>
    <n v="0"/>
    <n v="0"/>
    <n v="0"/>
    <n v="1"/>
    <s v="103_Week2_Monday"/>
    <n v="65.83"/>
    <n v="65.83"/>
    <n v="68.036600000000007"/>
    <n v="69.14"/>
    <n v="34.57"/>
    <s v="103_Monday"/>
    <s v="103_Week2_Monday"/>
    <n v="1"/>
    <n v="0"/>
    <n v="32.914999999999999"/>
    <n v="34.57"/>
    <s v="No"/>
    <s v="NO"/>
    <s v="MTWRF"/>
    <s v="No"/>
    <s v="No"/>
    <s v="Y"/>
    <s v="N"/>
    <m/>
    <n v="16.4575"/>
    <n v="16.4575"/>
    <n v="17.009150000000002"/>
    <n v="17.285"/>
  </r>
  <r>
    <s v="2677"/>
    <s v="71276"/>
    <s v="0"/>
    <x v="1"/>
    <x v="1"/>
    <x v="0"/>
    <s v="150"/>
    <s v="103"/>
    <s v="M"/>
    <n v="0"/>
    <s v="Iron Kettle"/>
    <s v="4737 SALILNG COUNTY RD 612, Lewiston MI 49756 US, Lewiston MI 49756 US"/>
    <n v="8.7007913993772903E-2"/>
    <s v="-157"/>
    <s v="5"/>
    <d v="1899-12-30T10:35:52"/>
    <d v="1899-12-30T10:40:40"/>
    <n v="0"/>
    <n v="6.4750000000000005"/>
    <s v="-84.298269"/>
    <s v="44.883775"/>
    <n v="4.6867150189605702E-2"/>
    <n v="1340.26"/>
    <n v="0"/>
    <n v="0"/>
    <n v="0"/>
    <n v="0"/>
    <n v="1"/>
    <s v="103_Week2_Monday"/>
    <n v="71.61"/>
    <n v="75.391999999999996"/>
    <n v="69.153300000000002"/>
    <n v="77.52"/>
    <n v="25.16"/>
    <s v="103_Monday"/>
    <s v="103_Week2_Monday"/>
    <n v="1"/>
    <n v="0"/>
    <n v="27.66"/>
    <n v="29.07"/>
    <s v="No"/>
    <s v="NO"/>
    <s v="MTWRF"/>
    <s v="No"/>
    <s v="No"/>
    <s v="Y"/>
    <s v="N"/>
    <m/>
    <n v="17.9025"/>
    <n v="18.847999999999999"/>
    <n v="17.288325"/>
    <n v="19.38"/>
  </r>
  <r>
    <s v="2667"/>
    <s v="71265"/>
    <s v="0"/>
    <x v="1"/>
    <x v="1"/>
    <x v="0"/>
    <s v="50"/>
    <s v="103"/>
    <s v="M"/>
    <n v="0"/>
    <s v="CANADA CREEK RANCH"/>
    <s v="23500 RANCH HOUSE TRAIL, ATLANTA MI 49709 US, ATLANTA MI 49709 US"/>
    <n v="2.7505512287593499"/>
    <s v="-147"/>
    <s v="6"/>
    <d v="1899-12-30T08:03:20"/>
    <d v="1899-12-30T08:06:20"/>
    <n v="0"/>
    <n v="4.3166666666666664"/>
    <s v="-84.20817"/>
    <s v="45.177193"/>
    <n v="1.54147052915602"/>
    <n v="20723.13"/>
    <n v="0"/>
    <n v="0"/>
    <n v="0"/>
    <n v="0"/>
    <n v="1"/>
    <s v="103_Week2_Monday"/>
    <n v="232.43299999999999"/>
    <n v="263.82220000000001"/>
    <n v="400.66860000000003"/>
    <n v="225.6105"/>
    <n v="700.92"/>
    <s v="103_Monday"/>
    <s v="103_Week2_Monday"/>
    <n v="1"/>
    <n v="0"/>
    <n v="598.78620000000001"/>
    <n v="303.07870000000003"/>
    <s v="No"/>
    <s v="YES"/>
    <s v="MTWRF"/>
    <s v="No"/>
    <s v="No"/>
    <s v="Y"/>
    <s v="N"/>
    <m/>
    <n v="58.108249999999998"/>
    <n v="65.955550000000002"/>
    <n v="100.16715000000001"/>
    <n v="56.402625"/>
  </r>
  <r>
    <s v="11735"/>
    <s v="73441"/>
    <s v="0"/>
    <x v="1"/>
    <x v="1"/>
    <x v="0"/>
    <s v="40"/>
    <s v="103"/>
    <s v="M"/>
    <n v="0"/>
    <s v="CCR TRADING POST"/>
    <s v="2433 M-33 SOUTH, ATLANTA MI 49709 US, ATLANTA MI 49709 US"/>
    <n v="17.643800792697501"/>
    <s v="-146"/>
    <s v="2"/>
    <d v="1899-12-30T07:59:39"/>
    <d v="1899-12-30T08:00:35"/>
    <n v="0"/>
    <n v="0.93333333333333335"/>
    <s v="-84.200795"/>
    <s v="45.1897133"/>
    <n v="18.072975957936301"/>
    <n v="1536.72"/>
    <n v="0"/>
    <n v="0"/>
    <n v="0"/>
    <n v="0"/>
    <n v="1"/>
    <s v="103_Week2_Monday"/>
    <n v="116.73"/>
    <n v="116.73"/>
    <n v="121.0033"/>
    <n v="123.14"/>
    <n v="32.630000000000003"/>
    <s v="103_Monday"/>
    <s v="103_Week2_Monday"/>
    <n v="1"/>
    <n v="0"/>
    <n v="29.182500000000001"/>
    <n v="30.785"/>
    <s v="No"/>
    <s v="NO"/>
    <s v="MTWRF"/>
    <s v="No"/>
    <s v="No"/>
    <s v="Y"/>
    <s v="N"/>
    <m/>
    <n v="29.182500000000001"/>
    <n v="29.182500000000001"/>
    <n v="30.250824999999999"/>
    <n v="30.785"/>
  </r>
  <r>
    <s v="2686"/>
    <s v="99126"/>
    <s v="5"/>
    <x v="1"/>
    <x v="1"/>
    <x v="0"/>
    <s v="130"/>
    <s v="103"/>
    <s v="M"/>
    <n v="0"/>
    <s v="LEWISTON ACE HARDWARE"/>
    <s v="4910 SALLING AVE. PO Box 876, LEWISTON MI 49756 US PO Box 876, LEWISTON MI 49756 US"/>
    <n v="0.17618047845576301"/>
    <s v="-155"/>
    <s v="3"/>
    <d v="1899-12-30T10:15:24"/>
    <d v="1899-12-30T10:25:04"/>
    <n v="0"/>
    <n v="0.81666666666666665"/>
    <s v="-84.294559"/>
    <s v="44.884919"/>
    <n v="5.38199254464541E-2"/>
    <n v="333.28"/>
    <n v="0"/>
    <n v="0"/>
    <n v="0"/>
    <n v="0"/>
    <n v="1"/>
    <s v="103_Week2_Monday"/>
    <n v="27.92"/>
    <n v="27.92"/>
    <n v="17.5566"/>
    <n v="26.18"/>
    <n v="4.58"/>
    <s v="103_Monday"/>
    <s v="103_Week2_Monday"/>
    <n v="1"/>
    <n v="0"/>
    <n v="5.7511999999999999"/>
    <n v="6.1512000000000002"/>
    <s v="No"/>
    <s v="NO"/>
    <s v="MTWRF"/>
    <s v="No"/>
    <s v="No"/>
    <s v="Y"/>
    <s v="N"/>
    <m/>
    <n v="6.98"/>
    <n v="6.98"/>
    <n v="4.3891499999999999"/>
    <n v="6.5449999999999999"/>
  </r>
  <r>
    <s v="9822"/>
    <s v="73335"/>
    <s v="4"/>
    <x v="1"/>
    <x v="1"/>
    <x v="0"/>
    <s v="120"/>
    <s v="103"/>
    <s v="M"/>
    <n v="0"/>
    <s v="COMMUNITY FINANCIAL-LEWISTON"/>
    <s v="4970 SAILING AVE, LEWISTON MI 49756 US, LEWISTON MI 49756 US"/>
    <n v="0.37435637417331702"/>
    <s v="-154"/>
    <s v="3"/>
    <d v="1899-12-30T10:05:34"/>
    <d v="1899-12-30T10:15:14"/>
    <n v="0"/>
    <n v="7.05"/>
    <s v="-84.29346"/>
    <s v="44.884461"/>
    <n v="0.126879116581013"/>
    <n v="767.87"/>
    <n v="0"/>
    <n v="0"/>
    <n v="0"/>
    <n v="0"/>
    <n v="1"/>
    <s v="103_Week2_Monday"/>
    <n v="34.7971"/>
    <n v="37.625999999999998"/>
    <n v="49.57"/>
    <n v="50.29"/>
    <n v="13.33"/>
    <s v="103_Monday"/>
    <s v="103_Week2_Monday"/>
    <n v="1"/>
    <n v="0"/>
    <n v="12.032500000000001"/>
    <n v="12.5725"/>
    <s v="No"/>
    <s v="NO"/>
    <s v="MTWRF"/>
    <s v="No"/>
    <s v="No"/>
    <s v="Y"/>
    <s v="N"/>
    <m/>
    <n v="8.6992750000000001"/>
    <n v="9.4064999999999994"/>
    <n v="12.3925"/>
    <n v="12.5725"/>
  </r>
  <r>
    <s v="2467"/>
    <s v="71059"/>
    <s v="0"/>
    <x v="1"/>
    <x v="3"/>
    <x v="2"/>
    <s v="230"/>
    <s v="105"/>
    <s v="R"/>
    <n v="260"/>
    <s v="SHOTMAKERS"/>
    <s v="49 Main Street, HARRISVILLE MI 48740 US, HARRISVILLE MI 48740 US"/>
    <n v="1.09074399789631"/>
    <s v="-757"/>
    <s v="7"/>
    <d v="1899-12-30T15:46:37"/>
    <d v="1899-12-30T15:57:10"/>
    <n v="0"/>
    <n v="10.233333333333334"/>
    <s v="-83.2945433"/>
    <s v="44.65629"/>
    <n v="0.17944914260003"/>
    <n v="4402.9799999999996"/>
    <n v="0"/>
    <n v="0"/>
    <n v="0"/>
    <n v="0"/>
    <n v="261"/>
    <s v="105_Week2_Thursday"/>
    <n v="105.7337"/>
    <n v="107.0916"/>
    <n v="109.77209999999999"/>
    <n v="115.58069999999999"/>
    <n v="118.39"/>
    <s v="101_Wednesday"/>
    <s v="101_Week2_Wednesday"/>
    <n v="2"/>
    <n v="0"/>
    <n v="53.16"/>
    <n v="58.655000000000001"/>
    <s v="Yes"/>
    <s v="NO"/>
    <s v="MTWRF"/>
    <s v="Yes"/>
    <s v="Yes"/>
    <s v="Y"/>
    <s v="N"/>
    <n v="0"/>
    <n v="26.433425"/>
    <n v="26.7729"/>
    <n v="27.443024999999999"/>
    <n v="28.895174999999998"/>
  </r>
  <r>
    <s v="14671"/>
    <s v="73530"/>
    <s v="0"/>
    <x v="1"/>
    <x v="1"/>
    <x v="4"/>
    <s v="250"/>
    <s v="103"/>
    <s v="T"/>
    <n v="284"/>
    <s v="RED BRICK TAP &amp; BARREL"/>
    <s v="109 RIVER STREET, ALPENA MI 49707 US, ALPENA MI 49707 US"/>
    <n v="0.91419575910037998"/>
    <s v="-256"/>
    <s v="7"/>
    <d v="1899-12-30T12:33:31"/>
    <d v="1899-12-30T12:33:52"/>
    <n v="0"/>
    <n v="6.7"/>
    <s v="-83.432515"/>
    <s v="45.063245"/>
    <n v="0.119546561969395"/>
    <n v="6288.99"/>
    <n v="0"/>
    <n v="0"/>
    <n v="0"/>
    <n v="0"/>
    <n v="285"/>
    <s v="103_Week2_Tuesday"/>
    <n v="71.822100000000006"/>
    <n v="127.4161"/>
    <n v="176.04849999999999"/>
    <n v="166.1876"/>
    <n v="206.31"/>
    <s v="103_Thursday"/>
    <s v="103_Week2_Thursday"/>
    <n v="1"/>
    <n v="0"/>
    <n v="166.86869999999999"/>
    <n v="161.3775"/>
    <s v="Yes"/>
    <s v="NO"/>
    <s v="MTWRF"/>
    <s v="No"/>
    <s v="Yes"/>
    <s v="Y"/>
    <s v="Y"/>
    <n v="0"/>
    <n v="17.955525000000002"/>
    <n v="31.854025"/>
    <n v="44.012124999999997"/>
    <n v="41.546900000000001"/>
  </r>
  <r>
    <s v="2020"/>
    <s v="99046"/>
    <s v="5"/>
    <x v="1"/>
    <x v="1"/>
    <x v="4"/>
    <s v="260"/>
    <s v="103"/>
    <s v="R"/>
    <n v="150"/>
    <s v="DIAMOND SHELL OIL"/>
    <s v="235 WATER ST, ALPENA MI 49707 US, ALPENA MI 49707 US"/>
    <n v="0.97700391722531799"/>
    <s v="-257"/>
    <s v="6"/>
    <d v="1899-12-30T12:34:50"/>
    <d v="1899-12-30T13:02:44"/>
    <n v="0"/>
    <n v="23.426666666666666"/>
    <s v="-83.4293885"/>
    <s v="45.0615955"/>
    <n v="0.23080491468974601"/>
    <n v="4865.24"/>
    <n v="0"/>
    <n v="0"/>
    <n v="0"/>
    <n v="0"/>
    <n v="151"/>
    <s v="103_Week2_Thursday"/>
    <n v="111.33410000000001"/>
    <n v="97.724500000000006"/>
    <n v="138.065"/>
    <n v="110.8845"/>
    <n v="93.75"/>
    <s v="103_Thursday"/>
    <s v="103_Week2_Thursday"/>
    <n v="1"/>
    <n v="0"/>
    <n v="71.133700000000005"/>
    <n v="106.2062"/>
    <s v="No"/>
    <s v="NO"/>
    <s v="MTWRF"/>
    <s v="No"/>
    <s v="No"/>
    <s v="Y"/>
    <s v="N"/>
    <m/>
    <n v="27.833525000000002"/>
    <n v="24.431125000000002"/>
    <n v="34.516249999999999"/>
    <n v="27.721125000000001"/>
  </r>
  <r>
    <s v="12964"/>
    <s v="73395"/>
    <s v="1"/>
    <x v="1"/>
    <x v="1"/>
    <x v="4"/>
    <s v="320"/>
    <s v="103"/>
    <s v="T"/>
    <n v="285"/>
    <s v="MANGOS"/>
    <s v="121 WEST CHISHOLM, ALPENA MI 49707 US, ALPENA MI 49707 US"/>
    <n v="0.102882881707046"/>
    <s v="-263"/>
    <s v="7"/>
    <d v="1899-12-30T14:08:35"/>
    <d v="1899-12-30T14:10:20"/>
    <n v="0"/>
    <n v="6.6749999999999998"/>
    <s v="-83.433654"/>
    <s v="45.062969"/>
    <n v="2.0760602514957999E-2"/>
    <n v="3529.48"/>
    <n v="0"/>
    <n v="0"/>
    <n v="0"/>
    <n v="0"/>
    <n v="286"/>
    <s v="103_Week2_Tuesday"/>
    <n v="75.25"/>
    <n v="76.438400000000001"/>
    <n v="78.34"/>
    <n v="78.34"/>
    <n v="83.04"/>
    <s v="103_Thursday"/>
    <s v="103_Week2_Thursday"/>
    <n v="1"/>
    <n v="0"/>
    <n v="78.34"/>
    <n v="78.34"/>
    <s v="Yes"/>
    <s v="NO"/>
    <s v="MTWR"/>
    <s v="No"/>
    <s v="Yes"/>
    <s v="Y"/>
    <s v="Y"/>
    <n v="0"/>
    <n v="18.8125"/>
    <n v="19.1096"/>
    <n v="19.585000000000001"/>
    <n v="19.585000000000001"/>
  </r>
  <r>
    <s v="15608"/>
    <s v="73551"/>
    <s v="0"/>
    <x v="1"/>
    <x v="1"/>
    <x v="4"/>
    <s v="310"/>
    <s v="103"/>
    <s v="R"/>
    <n v="405"/>
    <s v="HOPSIDE BREWERY"/>
    <s v="129 W. CHISHOLM ST., ALPENA MI 49707 US, ALPENA MI 49707 US"/>
    <n v="1.3215881000505001"/>
    <s v="-262"/>
    <s v="7"/>
    <d v="1899-12-30T13:59:49"/>
    <d v="1899-12-30T14:08:29"/>
    <n v="0"/>
    <n v="6.62"/>
    <s v="-83.433987"/>
    <s v="45.063127"/>
    <n v="0.20603182638081599"/>
    <n v="592.22"/>
    <n v="0"/>
    <n v="0"/>
    <n v="0"/>
    <n v="0"/>
    <n v="406"/>
    <s v="103_Week2_Thursday"/>
    <n v="0"/>
    <n v="0"/>
    <n v="43.594000000000001"/>
    <n v="36.6327"/>
    <n v="45.91"/>
    <s v="103_Thursday"/>
    <s v="103_Week2_Thursday"/>
    <n v="1"/>
    <n v="0"/>
    <n v="4.8837000000000002"/>
    <n v="25.911200000000001"/>
    <s v="No"/>
    <s v="NO"/>
    <s v="MTWRF"/>
    <s v="No"/>
    <s v="No"/>
    <s v="Y"/>
    <s v="N"/>
    <m/>
    <n v="0"/>
    <n v="0"/>
    <n v="10.8985"/>
    <n v="9.158175"/>
  </r>
  <r>
    <s v="14267"/>
    <s v="70483"/>
    <s v="3"/>
    <x v="1"/>
    <x v="1"/>
    <x v="4"/>
    <s v="280"/>
    <s v="103"/>
    <s v="R"/>
    <n v="1"/>
    <s v="ALPENA CITY HALL"/>
    <s v="208 N. FIRST STREET, ALPENA MI 49707 US, ALPENA MI 49707 US"/>
    <n v="0"/>
    <s v="-259"/>
    <s v="7"/>
    <d v="1899-12-30T13:03:42"/>
    <d v="1899-12-30T13:10:41"/>
    <n v="0"/>
    <n v="12.33"/>
    <s v="-83.431224"/>
    <s v="45.06168"/>
    <m/>
    <n v="1319.5"/>
    <n v="0"/>
    <n v="0"/>
    <n v="0"/>
    <n v="0"/>
    <n v="2"/>
    <s v="103_Week2_Thursday"/>
    <n v="25"/>
    <n v="25"/>
    <n v="25.964200000000002"/>
    <n v="26.5"/>
    <n v="26.5"/>
    <s v="103_Thursday"/>
    <s v="103_Week2_Thursday"/>
    <n v="1"/>
    <n v="0"/>
    <n v="25"/>
    <n v="26.5"/>
    <s v="No"/>
    <s v="NO"/>
    <s v="MTWRF"/>
    <s v="No"/>
    <s v="No"/>
    <s v="Y"/>
    <s v="N"/>
    <m/>
    <n v="6.25"/>
    <n v="6.25"/>
    <n v="6.4910500000000004"/>
    <n v="6.625"/>
  </r>
  <r>
    <s v="2164"/>
    <s v="99053"/>
    <s v="3"/>
    <x v="1"/>
    <x v="2"/>
    <x v="0"/>
    <s v="370"/>
    <s v="102"/>
    <s v="T"/>
    <n v="15"/>
    <s v="AMOS MANUFACTURING"/>
    <s v="3490 US-23 NORTH, ALPENA MI 49707 US, ALPENA MI 49707 US"/>
    <n v="5.3574044169992003"/>
    <s v="-1874"/>
    <s v="6"/>
    <d v="1899-12-30T13:05:01"/>
    <d v="1899-12-30T13:11:00"/>
    <n v="0"/>
    <n v="5.1749999999999998"/>
    <s v="-83.456617"/>
    <s v="45.09739"/>
    <n v="2.59475957741622"/>
    <n v="1064.5999999999999"/>
    <n v="0"/>
    <n v="0"/>
    <n v="0"/>
    <n v="0"/>
    <n v="16"/>
    <s v="102_Week2_Tuesday"/>
    <n v="40.61"/>
    <n v="40.61"/>
    <n v="41.49"/>
    <n v="42.34"/>
    <n v="22.22"/>
    <s v="102_Monday"/>
    <s v="102_Week2_Monday"/>
    <n v="1"/>
    <n v="0"/>
    <n v="20.305"/>
    <n v="21.17"/>
    <s v="Yes"/>
    <s v="NO"/>
    <s v="MTWRF"/>
    <s v="No"/>
    <s v="Yes"/>
    <s v="Y"/>
    <s v="N"/>
    <n v="0"/>
    <n v="10.1525"/>
    <n v="10.1525"/>
    <n v="10.3725"/>
    <n v="10.585000000000001"/>
  </r>
  <r>
    <s v="14266"/>
    <s v="70483"/>
    <s v="2"/>
    <x v="1"/>
    <x v="1"/>
    <x v="4"/>
    <s v="300"/>
    <s v="103"/>
    <s v="R"/>
    <n v="1"/>
    <s v="ALPENA PUBLIC SAFETY"/>
    <s v="208 N. FIRST STREET, ALPENA MI 49707 US, ALPENA MI 49707 US"/>
    <n v="0"/>
    <s v="-261"/>
    <s v="7"/>
    <d v="1899-12-30T13:22:19"/>
    <d v="1899-12-30T13:42:34"/>
    <n v="0"/>
    <n v="19.206666666666667"/>
    <s v="-83.431224"/>
    <s v="45.06168"/>
    <m/>
    <n v="844.48"/>
    <n v="0"/>
    <n v="0"/>
    <n v="0"/>
    <n v="0"/>
    <n v="2"/>
    <s v="103_Week2_Thursday"/>
    <n v="16"/>
    <n v="16"/>
    <n v="16.617100000000001"/>
    <n v="16.96"/>
    <n v="16.96"/>
    <s v="103_Thursday"/>
    <s v="103_Week2_Thursday"/>
    <n v="1"/>
    <n v="0"/>
    <n v="16"/>
    <n v="16.96"/>
    <s v="No"/>
    <s v="NO"/>
    <s v="MTWRF"/>
    <s v="No"/>
    <s v="No"/>
    <s v="Y"/>
    <s v="N"/>
    <m/>
    <n v="4"/>
    <n v="4"/>
    <n v="4.1542750000000002"/>
    <n v="4.24"/>
  </r>
  <r>
    <s v="14265"/>
    <s v="70483"/>
    <s v="1"/>
    <x v="1"/>
    <x v="1"/>
    <x v="4"/>
    <s v="290"/>
    <s v="103"/>
    <s v="R"/>
    <n v="1"/>
    <s v="ALPENA CITY GARAGE-MATS"/>
    <s v="208 N. FIRST STREET, ALPENA MI 49707 US, ALPENA MI 49707 US"/>
    <n v="0"/>
    <s v="-260"/>
    <s v="7"/>
    <d v="1899-12-30T13:10:41"/>
    <d v="1899-12-30T13:22:19"/>
    <n v="0"/>
    <n v="10.733333333333334"/>
    <s v="-83.431224"/>
    <s v="45.06168"/>
    <m/>
    <n v="2563.0700000000002"/>
    <n v="0"/>
    <n v="0"/>
    <n v="0"/>
    <n v="0"/>
    <n v="2"/>
    <s v="103_Week2_Thursday"/>
    <n v="40.5"/>
    <n v="40.5"/>
    <n v="50.994"/>
    <n v="49.674599999999998"/>
    <n v="42.89"/>
    <s v="103_Thursday"/>
    <s v="103_Week2_Thursday"/>
    <n v="1"/>
    <n v="0"/>
    <n v="40.5"/>
    <n v="53.914999999999999"/>
    <s v="No"/>
    <s v="NO"/>
    <s v="MTWRF"/>
    <s v="No"/>
    <s v="No"/>
    <s v="Y"/>
    <s v="N"/>
    <m/>
    <n v="10.125"/>
    <n v="10.125"/>
    <n v="12.7485"/>
    <n v="12.41865"/>
  </r>
  <r>
    <s v="1934"/>
    <s v="70483"/>
    <s v="0"/>
    <x v="1"/>
    <x v="1"/>
    <x v="4"/>
    <s v="270"/>
    <s v="103"/>
    <s v="R"/>
    <n v="300"/>
    <s v="Alpena City Garage-uniforms"/>
    <s v="208 N. First St., Alpena MI 49707 US, Alpena MI 49707 US"/>
    <n v="0.86411096928293296"/>
    <s v="-258"/>
    <s v="7"/>
    <d v="1899-12-30T13:03:36"/>
    <d v="1899-12-30T13:03:42"/>
    <n v="0"/>
    <n v="0.35333333333333333"/>
    <s v="-83.431224"/>
    <s v="45.06168"/>
    <n v="0.12962820522681801"/>
    <n v="4672.05"/>
    <n v="27"/>
    <n v="0.95135135135135096"/>
    <n v="16"/>
    <n v="521"/>
    <n v="301"/>
    <s v="103_Week2_Thursday"/>
    <n v="82.949100000000001"/>
    <n v="82.458399999999997"/>
    <n v="104.0407"/>
    <n v="155.0684"/>
    <n v="106.93"/>
    <s v="103_Thursday"/>
    <s v="103_Week2_Thursday"/>
    <n v="1"/>
    <n v="555"/>
    <n v="94.394999999999996"/>
    <n v="185.35499999999999"/>
    <s v="No"/>
    <s v="NO"/>
    <s v="MTWRF"/>
    <s v="No"/>
    <s v="No"/>
    <s v="Y"/>
    <s v="N"/>
    <m/>
    <n v="20.737275"/>
    <n v="20.614599999999999"/>
    <n v="26.010175"/>
    <n v="38.767099999999999"/>
  </r>
  <r>
    <s v="2594"/>
    <s v="71191"/>
    <s v="0"/>
    <x v="1"/>
    <x v="3"/>
    <x v="1"/>
    <s v="60"/>
    <s v="101"/>
    <s v="T"/>
    <n v="165"/>
    <s v="Snyder's Lincoln Pharmacy"/>
    <s v="301 Second St P.O. Box 237, Lincoln MI 48742 US P.O. Box 237, Lincoln MI 48742 US"/>
    <n v="0.50654108892925398"/>
    <s v="-720"/>
    <s v="7"/>
    <d v="1899-12-30T09:32:20"/>
    <d v="1899-12-30T09:38:38"/>
    <n v="0"/>
    <n v="5.8666666666666671"/>
    <s v="-83.411411"/>
    <s v="44.68257"/>
    <n v="7.4945754827508801E-2"/>
    <n v="2089.5"/>
    <n v="0"/>
    <n v="0"/>
    <n v="0"/>
    <n v="0"/>
    <n v="166"/>
    <s v="101_Week2_Tuesday"/>
    <n v="39.592300000000002"/>
    <n v="40.357599999999998"/>
    <n v="40.146099999999997"/>
    <n v="41.326900000000002"/>
    <n v="40.880000000000003"/>
    <s v="101_Tuesday"/>
    <s v="101_Week2_Tuesday"/>
    <n v="1"/>
    <n v="0"/>
    <n v="39.975000000000001"/>
    <n v="40.875"/>
    <s v="No"/>
    <s v="NO"/>
    <s v="MTWRF"/>
    <s v="No"/>
    <s v="No"/>
    <s v="Y"/>
    <s v="N"/>
    <m/>
    <n v="9.8980750000000004"/>
    <n v="10.089399999999999"/>
    <n v="10.036524999999999"/>
    <n v="10.331725"/>
  </r>
  <r>
    <s v="12939"/>
    <s v="73470"/>
    <s v="1"/>
    <x v="1"/>
    <x v="1"/>
    <x v="3"/>
    <s v="30"/>
    <s v="103"/>
    <s v="W"/>
    <n v="151"/>
    <s v="BIGGBY #557"/>
    <s v="1253 M-32, ALPENA MI 49707 US, ALPENA MI 49707 US"/>
    <n v="6.5098082137708999E-2"/>
    <s v="-268"/>
    <s v="7"/>
    <d v="1899-12-30T06:30:07"/>
    <d v="1899-12-30T06:33:46"/>
    <n v="0"/>
    <n v="9.0958333333333332"/>
    <s v="-83.481414"/>
    <s v="45.059646"/>
    <n v="5.1233328621723001E-2"/>
    <n v="1863.77"/>
    <n v="0"/>
    <n v="0"/>
    <n v="0"/>
    <n v="0"/>
    <n v="152"/>
    <s v="103_Week2_Wednesday"/>
    <n v="35.193800000000003"/>
    <n v="35.6"/>
    <n v="36.866900000000001"/>
    <n v="37.43"/>
    <n v="39.68"/>
    <s v="103_Friday"/>
    <s v="103_Week2_Friday"/>
    <n v="1"/>
    <n v="0"/>
    <n v="35.6"/>
    <n v="37.43"/>
    <s v="Yes"/>
    <s v="NO"/>
    <s v="MTWRF"/>
    <s v="No"/>
    <s v="Yes"/>
    <s v="Y"/>
    <s v="Y"/>
    <n v="0"/>
    <n v="8.7984500000000008"/>
    <n v="8.9"/>
    <n v="9.2167250000000003"/>
    <n v="9.3574999999999999"/>
  </r>
  <r>
    <s v="1982"/>
    <s v="70533"/>
    <s v="0"/>
    <x v="1"/>
    <x v="1"/>
    <x v="4"/>
    <s v="200"/>
    <s v="103"/>
    <s v="R"/>
    <n v="180"/>
    <s v="Ball Tire"/>
    <s v="620 S. Ripley Blvd., Alpena MI 49707 US, Alpena MI 49707 US"/>
    <n v="3.5973739358352601"/>
    <s v="-251"/>
    <s v="7"/>
    <d v="1899-12-30T11:35:33"/>
    <d v="1899-12-30T11:42:11"/>
    <n v="0"/>
    <n v="9.1533333333333342"/>
    <s v="-83.453931"/>
    <s v="45.046389"/>
    <n v="2.1362357113799102"/>
    <n v="10387.18"/>
    <n v="15"/>
    <n v="0.89361702127659604"/>
    <n v="6"/>
    <n v="124"/>
    <n v="181"/>
    <s v="103_Week2_Thursday"/>
    <n v="199.58330000000001"/>
    <n v="203.49299999999999"/>
    <n v="190.16640000000001"/>
    <n v="183.8246"/>
    <n v="200.05"/>
    <s v="103_Thursday"/>
    <s v="103_Week2_Thursday"/>
    <n v="1"/>
    <n v="141"/>
    <n v="191.41370000000001"/>
    <n v="171.3075"/>
    <s v="No"/>
    <s v="NO"/>
    <s v="MTWRF"/>
    <s v="No"/>
    <s v="No"/>
    <s v="Y"/>
    <s v="N"/>
    <m/>
    <n v="49.895825000000002"/>
    <n v="50.873249999999999"/>
    <n v="47.541600000000003"/>
    <n v="45.956150000000001"/>
  </r>
  <r>
    <s v="2127"/>
    <s v="70690"/>
    <s v="0"/>
    <x v="1"/>
    <x v="1"/>
    <x v="3"/>
    <s v="100"/>
    <s v="103"/>
    <s v="W"/>
    <n v="149"/>
    <s v="Hunan Restaurant"/>
    <s v="1283 M-32 West, Alpena MI 49707 US, Alpena MI 49707 US"/>
    <n v="5.6464049220907704"/>
    <s v="-275"/>
    <s v="7"/>
    <d v="1899-12-30T08:44:26"/>
    <d v="1899-12-30T08:48:24"/>
    <n v="0"/>
    <n v="6.9291666666666671"/>
    <s v="-83.47685"/>
    <s v="45.061133"/>
    <n v="2.4878309635348499"/>
    <n v="1758.91"/>
    <n v="0"/>
    <n v="0"/>
    <n v="0"/>
    <n v="0"/>
    <n v="150"/>
    <s v="103_Week2_Wednesday"/>
    <n v="44.77"/>
    <n v="37.746899999999997"/>
    <n v="35.122199999999999"/>
    <n v="35.22"/>
    <n v="23.33"/>
    <s v="103_Friday"/>
    <s v="103_Week2_Friday"/>
    <n v="1"/>
    <n v="0"/>
    <n v="35"/>
    <n v="35.22"/>
    <s v="Yes"/>
    <s v="NO"/>
    <s v="TWRF"/>
    <s v="No"/>
    <s v="Yes"/>
    <s v="Y"/>
    <s v="Y"/>
    <n v="0"/>
    <n v="11.192500000000001"/>
    <n v="9.4367249999999991"/>
    <n v="8.7805499999999999"/>
    <n v="8.8049999999999997"/>
  </r>
  <r>
    <s v="8538"/>
    <s v="99031"/>
    <s v="65"/>
    <x v="1"/>
    <x v="1"/>
    <x v="3"/>
    <s v="10"/>
    <s v="103"/>
    <s v="W"/>
    <n v="20"/>
    <s v="BLARNEY CASTLE #228"/>
    <s v="1000 M-32 WEST, ALPENA MI 49707 US, ALPENA MI 49707 US"/>
    <n v="6.7849002818961104"/>
    <s v="-266"/>
    <s v="7"/>
    <d v="1899-12-30T06:06:47"/>
    <d v="1899-12-30T06:15:19"/>
    <n v="0"/>
    <n v="9.375"/>
    <s v="-83.47269"/>
    <s v="45.062484"/>
    <n v="3.2166575009259502"/>
    <n v="5860.17"/>
    <n v="0"/>
    <n v="0"/>
    <n v="0"/>
    <n v="0"/>
    <n v="21"/>
    <s v="103_Week2_Wednesday"/>
    <n v="106.3021"/>
    <n v="100.3738"/>
    <n v="106.69459999999999"/>
    <n v="92.501499999999993"/>
    <n v="114.69"/>
    <s v="103_Friday"/>
    <s v="103_Week2_Friday"/>
    <n v="1"/>
    <n v="0"/>
    <n v="99.795000000000002"/>
    <n v="91.587500000000006"/>
    <s v="Yes"/>
    <s v="NO"/>
    <s v="MTWRF"/>
    <s v="No"/>
    <s v="Yes"/>
    <s v="Y"/>
    <s v="Y"/>
    <n v="0"/>
    <n v="26.575524999999999"/>
    <n v="25.093450000000001"/>
    <n v="26.673649999999999"/>
    <n v="23.125374999999998"/>
  </r>
  <r>
    <s v="8537"/>
    <s v="99031"/>
    <s v="64"/>
    <x v="1"/>
    <x v="1"/>
    <x v="3"/>
    <s v="80"/>
    <s v="103"/>
    <s v="R"/>
    <n v="170"/>
    <s v="BLARNEY CASTLE #225"/>
    <s v="2222 US 23 SO., ALPENA MI 49707 US, ALPENA MI 49707 US"/>
    <n v="0.79666715179249104"/>
    <s v="-273"/>
    <s v="7"/>
    <d v="1899-12-30T08:16:11"/>
    <d v="1899-12-30T08:33:43"/>
    <n v="0"/>
    <n v="16.740000000000002"/>
    <s v="-83.4644534220908"/>
    <s v="45.0321696966945"/>
    <n v="0.32718241525812702"/>
    <n v="5537.15"/>
    <n v="0"/>
    <n v="0"/>
    <n v="0"/>
    <n v="0"/>
    <n v="171"/>
    <s v="103_Week2_Thursday"/>
    <n v="101.77760000000001"/>
    <n v="93.806399999999996"/>
    <n v="95.4178"/>
    <n v="88.033799999999999"/>
    <n v="96.77"/>
    <s v="103_Friday"/>
    <s v="103_Week2_Friday"/>
    <n v="1"/>
    <n v="0"/>
    <n v="103.36369999999999"/>
    <n v="85.606200000000001"/>
    <s v="Yes"/>
    <s v="NO"/>
    <s v="MTWRF"/>
    <s v="No"/>
    <s v="Yes"/>
    <s v="Y"/>
    <s v="Y"/>
    <n v="0"/>
    <n v="25.444400000000002"/>
    <n v="23.451599999999999"/>
    <n v="23.85445"/>
    <n v="22.00845"/>
  </r>
  <r>
    <s v="2124"/>
    <s v="70687"/>
    <s v="0"/>
    <x v="1"/>
    <x v="1"/>
    <x v="4"/>
    <s v="210"/>
    <s v="103"/>
    <s v="R"/>
    <n v="295"/>
    <s v="DEAN ARBOUR FORD LINCOLN MERCU"/>
    <s v="1001 US-23 North, Alpena MI 49707 US, Alpena MI 49707 US"/>
    <n v="1.83680764134959"/>
    <s v="-252"/>
    <s v="7"/>
    <d v="1899-12-30T11:44:01"/>
    <d v="1899-12-30T12:01:02"/>
    <n v="0"/>
    <n v="14.52"/>
    <s v="-83.4450988"/>
    <s v="45.0503698"/>
    <n v="0.78013031405892497"/>
    <n v="10946.9"/>
    <n v="7"/>
    <n v="0.96"/>
    <n v="8"/>
    <n v="154"/>
    <n v="296"/>
    <s v="103_Week2_Thursday"/>
    <n v="194.75659999999999"/>
    <n v="190.87299999999999"/>
    <n v="210.74420000000001"/>
    <n v="208.0615"/>
    <n v="223.33"/>
    <s v="103_Thursday"/>
    <s v="103_Week2_Thursday"/>
    <n v="1"/>
    <n v="175"/>
    <n v="197.92750000000001"/>
    <n v="194.3887"/>
    <s v="No"/>
    <s v="NO"/>
    <s v="MTWRF"/>
    <s v="No"/>
    <s v="No"/>
    <s v="Y"/>
    <s v="N"/>
    <m/>
    <n v="48.689149999999998"/>
    <n v="47.718249999999998"/>
    <n v="52.686050000000002"/>
    <n v="52.015374999999999"/>
  </r>
  <r>
    <s v="1974"/>
    <s v="70525"/>
    <s v="0"/>
    <x v="1"/>
    <x v="1"/>
    <x v="3"/>
    <s v="20"/>
    <s v="103"/>
    <s v="W"/>
    <n v="120"/>
    <s v="Applebee's"/>
    <s v="1468 M-32 W., Alpena MI 49707 US, Alpena MI 49707 US"/>
    <n v="0.59730582666251097"/>
    <s v="-267"/>
    <s v="7"/>
    <d v="1899-12-30T06:15:54"/>
    <d v="1899-12-30T06:30:03"/>
    <n v="0"/>
    <n v="13.104166666666666"/>
    <s v="-83.480414"/>
    <s v="45.062023"/>
    <n v="0.37726605969899002"/>
    <n v="4965.33"/>
    <n v="0"/>
    <n v="0"/>
    <n v="0"/>
    <n v="0"/>
    <n v="121"/>
    <s v="103_Week2_Wednesday"/>
    <n v="96.612300000000005"/>
    <n v="98.77"/>
    <n v="102.1553"/>
    <n v="106.0715"/>
    <n v="104.17"/>
    <s v="103_Friday"/>
    <s v="103_Week2_Friday"/>
    <n v="1"/>
    <n v="0"/>
    <n v="98.77"/>
    <n v="106.795"/>
    <s v="Yes"/>
    <s v="NO"/>
    <s v="MTWRF"/>
    <s v="No"/>
    <s v="Yes"/>
    <s v="Y"/>
    <s v="Y"/>
    <n v="0"/>
    <n v="24.153075000000001"/>
    <n v="24.692499999999999"/>
    <n v="25.538824999999999"/>
    <n v="26.517875"/>
  </r>
  <r>
    <s v="2198"/>
    <s v="70768"/>
    <s v="0"/>
    <x v="1"/>
    <x v="3"/>
    <x v="4"/>
    <s v="150"/>
    <s v="101"/>
    <s v="T"/>
    <n v="72"/>
    <s v="Ossineke Pharmacy"/>
    <s v="11897 US-23 South, Ossineke MI 49766 US, Ossineke MI 49766 US"/>
    <n v="0.310322053330708"/>
    <s v="-780"/>
    <s v="6"/>
    <d v="1899-12-30T10:26:20"/>
    <d v="1899-12-30T10:29:13"/>
    <n v="0"/>
    <n v="2.7666666666666666"/>
    <s v="-83.442495"/>
    <s v="44.9036017"/>
    <n v="8.5508335528499999E-2"/>
    <n v="1258.8"/>
    <n v="0"/>
    <n v="0"/>
    <n v="0"/>
    <n v="0"/>
    <n v="73"/>
    <s v="101_Week2_Tuesday"/>
    <n v="46.32"/>
    <n v="46.32"/>
    <n v="47.546599999999998"/>
    <n v="48.16"/>
    <n v="24.08"/>
    <s v="101_Thursday"/>
    <s v="101_Week2_Thursday"/>
    <n v="1"/>
    <n v="0"/>
    <n v="23.16"/>
    <n v="24.08"/>
    <s v="Yes"/>
    <s v="NO"/>
    <s v="MTWRF"/>
    <s v="No"/>
    <s v="Yes"/>
    <s v="Y"/>
    <s v="Y"/>
    <n v="0"/>
    <n v="11.58"/>
    <n v="11.58"/>
    <n v="11.886649999999999"/>
    <n v="12.04"/>
  </r>
  <r>
    <s v="2625"/>
    <s v="71222"/>
    <s v="0"/>
    <x v="1"/>
    <x v="3"/>
    <x v="2"/>
    <s v="50"/>
    <s v="101"/>
    <s v="R"/>
    <n v="130"/>
    <s v="P &amp; L Development"/>
    <s v="4025 Arrow St., Oscoda MI 48750 US, Oscoda MI 48750 US"/>
    <n v="59.531805367189797"/>
    <s v="-739"/>
    <s v="7"/>
    <d v="1899-12-30T10:42:18"/>
    <d v="1899-12-30T11:16:20"/>
    <n v="0"/>
    <n v="35.843333333333334"/>
    <s v="-83.3586767"/>
    <s v="44.4539983"/>
    <n v="47.234937930566403"/>
    <n v="21795.1"/>
    <n v="0"/>
    <n v="1"/>
    <n v="1"/>
    <n v="26"/>
    <n v="131"/>
    <s v="101_Week2_Thursday"/>
    <n v="429.88909999999998"/>
    <n v="414.88150000000002"/>
    <n v="438.97140000000002"/>
    <n v="417.38760000000002"/>
    <n v="422.57"/>
    <s v="101_Wednesday"/>
    <s v="101_Week2_Wednesday"/>
    <n v="1"/>
    <n v="24"/>
    <n v="487.83499999999998"/>
    <n v="377.86869999999999"/>
    <s v="Yes"/>
    <s v="NO"/>
    <s v="MTWRF"/>
    <s v="No"/>
    <s v="Yes"/>
    <s v="Y"/>
    <s v="N"/>
    <n v="24"/>
    <n v="107.472275"/>
    <n v="103.720375"/>
    <n v="109.74285"/>
    <n v="104.34690000000001"/>
  </r>
  <r>
    <s v="14928"/>
    <s v="73545"/>
    <s v="0"/>
    <x v="1"/>
    <x v="3"/>
    <x v="4"/>
    <s v="50"/>
    <s v="101"/>
    <s v="T"/>
    <n v="55"/>
    <s v="OSSINEKE HARDWARE/BLDG SUPPLY"/>
    <s v="11925 US-23, OSSINEKE ME 49766 US, OSSINEKE ME 49766 US"/>
    <n v="1.13144073329894"/>
    <s v="-770"/>
    <s v="6"/>
    <d v="1899-12-30T07:16:43"/>
    <d v="1899-12-30T07:21:32"/>
    <n v="0"/>
    <n v="6.3"/>
    <s v="-83.44155"/>
    <s v="44.90288"/>
    <n v="0.45729599487860001"/>
    <n v="423"/>
    <n v="0"/>
    <n v="0"/>
    <n v="0"/>
    <n v="0"/>
    <n v="56"/>
    <s v="101_Week2_Tuesday"/>
    <n v="0"/>
    <n v="35.25"/>
    <n v="35.25"/>
    <n v="35.25"/>
    <n v="18.690000000000001"/>
    <s v="101_Thursday"/>
    <s v="101_Week2_Thursday"/>
    <n v="1"/>
    <n v="0"/>
    <n v="17.625"/>
    <n v="17.625"/>
    <s v="Yes"/>
    <s v="NO"/>
    <s v="MTWRF"/>
    <s v="No"/>
    <s v="Yes"/>
    <s v="Y"/>
    <s v="Y"/>
    <n v="0"/>
    <n v="0"/>
    <n v="8.8125"/>
    <n v="8.8125"/>
    <n v="8.8125"/>
  </r>
  <r>
    <s v="2193"/>
    <s v="70763"/>
    <s v="0"/>
    <x v="1"/>
    <x v="3"/>
    <x v="4"/>
    <s v="40"/>
    <s v="101"/>
    <s v="T"/>
    <n v="1"/>
    <s v="Ossineke Health Center"/>
    <s v="11745 US 23 S PO Box 83, Ossineke MI 49766 US PO Box 83, Ossineke MI 49766 US"/>
    <n v="2.3251726484907098"/>
    <s v="-769"/>
    <s v="7"/>
    <d v="1899-12-30T07:06:40"/>
    <d v="1899-12-30T07:15:35"/>
    <n v="0"/>
    <n v="10.733333333333334"/>
    <s v="-83.442202"/>
    <s v="44.905986"/>
    <n v="0.95533652179596995"/>
    <n v="2069.34"/>
    <n v="0"/>
    <n v="0"/>
    <n v="0"/>
    <n v="0"/>
    <n v="2"/>
    <s v="101_Week2_Tuesday"/>
    <n v="39.4"/>
    <n v="39.4"/>
    <n v="40.4938"/>
    <n v="40.98"/>
    <n v="40.98"/>
    <s v="101_Thursday"/>
    <s v="101_Week2_Thursday"/>
    <n v="1"/>
    <n v="0"/>
    <n v="39.4"/>
    <n v="40.98"/>
    <s v="Yes"/>
    <s v="NO"/>
    <s v="MTWRF"/>
    <s v="No"/>
    <s v="Yes"/>
    <s v="Y"/>
    <s v="Y"/>
    <n v="0"/>
    <n v="9.85"/>
    <n v="9.85"/>
    <n v="10.12345"/>
    <n v="10.244999999999999"/>
  </r>
  <r>
    <s v="2085"/>
    <s v="70644"/>
    <s v="0"/>
    <x v="1"/>
    <x v="1"/>
    <x v="4"/>
    <s v="160"/>
    <s v="103"/>
    <s v="R"/>
    <n v="390"/>
    <s v="Alpena Diesel Service"/>
    <s v="1700 M-32 West, Alpena MI 49707 US, Alpena MI 49707 US"/>
    <n v="0.54301161976900403"/>
    <s v="-247"/>
    <s v="7"/>
    <d v="1899-12-30T10:44:35"/>
    <d v="1899-12-30T10:50:00"/>
    <n v="0"/>
    <n v="9.4366666666666674"/>
    <s v="-83.486143"/>
    <s v="45.06225"/>
    <n v="0.11469458333194101"/>
    <n v="10861.72"/>
    <n v="16"/>
    <n v="0.87401574803149595"/>
    <n v="6"/>
    <n v="129"/>
    <n v="391"/>
    <s v="103_Week2_Thursday"/>
    <n v="195.8366"/>
    <n v="196.36420000000001"/>
    <n v="223.40350000000001"/>
    <n v="208.83"/>
    <n v="228.35"/>
    <s v="103_Thursday"/>
    <s v="103_Week2_Thursday"/>
    <n v="1"/>
    <n v="127"/>
    <n v="226.7362"/>
    <n v="221.3537"/>
    <s v="No"/>
    <s v="NO"/>
    <s v="MTWRF"/>
    <s v="No"/>
    <s v="No"/>
    <s v="Y"/>
    <s v="N"/>
    <m/>
    <n v="48.959150000000001"/>
    <n v="49.091050000000003"/>
    <n v="55.850875000000002"/>
    <n v="52.207500000000003"/>
  </r>
  <r>
    <s v="9823"/>
    <s v="73335"/>
    <s v="3"/>
    <x v="1"/>
    <x v="1"/>
    <x v="1"/>
    <s v="280"/>
    <s v="105"/>
    <s v="T"/>
    <n v="297"/>
    <s v="COMMUNITY FINANCIAL-HILLMAN"/>
    <s v="27477 MICHIGAN AVE, HILLMAN MI 49746 US, HILLMAN MI 49746 US"/>
    <n v="2.1687944525865501E-2"/>
    <s v="-195"/>
    <s v="1"/>
    <d v="1899-12-30T18:14:16"/>
    <d v="1899-12-30T18:21:34"/>
    <n v="0"/>
    <n v="7.3"/>
    <s v="-83.892052"/>
    <s v="45.056357"/>
    <n v="2.1154394808727401E-2"/>
    <n v="973.02"/>
    <n v="0"/>
    <n v="0"/>
    <n v="0"/>
    <n v="0"/>
    <n v="298"/>
    <s v="105_Week2_Tuesday"/>
    <n v="42.141399999999997"/>
    <n v="47.852499999999999"/>
    <n v="64.69"/>
    <n v="65.400000000000006"/>
    <n v="17.329999999999998"/>
    <s v="103_Tuesday"/>
    <s v="103_Week2_Tuesday"/>
    <n v="1"/>
    <n v="0"/>
    <n v="15.64"/>
    <n v="16.350000000000001"/>
    <s v="Yes"/>
    <s v="NO"/>
    <s v="MTWRF"/>
    <s v="Yes"/>
    <s v="No"/>
    <s v="Y"/>
    <s v="N"/>
    <n v="0"/>
    <n v="10.535349999999999"/>
    <n v="11.963125"/>
    <n v="16.172499999999999"/>
    <n v="16.350000000000001"/>
  </r>
  <r>
    <s v="2230"/>
    <s v="70803"/>
    <s v="0"/>
    <x v="1"/>
    <x v="3"/>
    <x v="2"/>
    <s v="90"/>
    <s v="101"/>
    <s v="R"/>
    <n v="120"/>
    <s v="Party &amp; Food Center"/>
    <s v="5692 N. F-41, Oscoda MI 48750 US, Oscoda MI 48750 US"/>
    <n v="0.85664817581522401"/>
    <s v="-743"/>
    <s v="6"/>
    <d v="1899-12-30T11:36:38"/>
    <d v="1899-12-30T11:52:08"/>
    <n v="0"/>
    <n v="14.483333333333334"/>
    <s v="-83.346098"/>
    <s v="44.446731"/>
    <n v="0.70783270572594603"/>
    <n v="2425.5300000000002"/>
    <n v="0"/>
    <n v="0"/>
    <n v="0"/>
    <n v="0"/>
    <n v="121"/>
    <s v="101_Week2_Thursday"/>
    <n v="79.674999999999997"/>
    <n v="91.39"/>
    <n v="104.7071"/>
    <n v="99.124200000000002"/>
    <n v="57.92"/>
    <s v="101_Wednesday"/>
    <s v="101_Week2_Wednesday"/>
    <n v="1"/>
    <n v="0"/>
    <n v="51.534999999999997"/>
    <n v="47.53"/>
    <s v="Yes"/>
    <s v="NO"/>
    <s v="MTWRF"/>
    <s v="No"/>
    <s v="Yes"/>
    <s v="Y"/>
    <s v="N"/>
    <n v="0"/>
    <n v="19.918749999999999"/>
    <n v="22.8475"/>
    <n v="26.176774999999999"/>
    <n v="24.78105"/>
  </r>
  <r>
    <s v="12681"/>
    <s v="99126"/>
    <s v="0"/>
    <x v="1"/>
    <x v="1"/>
    <x v="1"/>
    <s v="290"/>
    <s v="105"/>
    <s v="T"/>
    <n v="297"/>
    <s v="HILLMAN ACE HARDWARE"/>
    <s v="27500 M 32, HILLMAN MI 49746 US, HILLMAN MI 49746 US"/>
    <n v="4.6148489638085301E-2"/>
    <s v="-196"/>
    <s v="6"/>
    <d v="1899-12-30T18:21:37"/>
    <d v="1899-12-30T18:26:50"/>
    <n v="0"/>
    <n v="5.1166666666666671"/>
    <s v="-83.891535"/>
    <s v="45.0577833"/>
    <n v="4.5013180869445203E-2"/>
    <n v="542.91999999999996"/>
    <n v="0"/>
    <n v="0"/>
    <n v="0"/>
    <n v="0"/>
    <n v="298"/>
    <s v="105_Week2_Tuesday"/>
    <n v="20.69"/>
    <n v="20.69"/>
    <n v="21.243300000000001"/>
    <n v="21.52"/>
    <n v="11.41"/>
    <s v="103_Tuesday"/>
    <s v="103_Week2_Tuesday"/>
    <n v="1"/>
    <n v="0"/>
    <n v="10.345000000000001"/>
    <n v="10.76"/>
    <s v="Yes"/>
    <s v="NO"/>
    <s v="MTWRF"/>
    <s v="Yes"/>
    <s v="No"/>
    <s v="Y"/>
    <s v="N"/>
    <n v="0"/>
    <n v="5.1725000000000003"/>
    <n v="5.1725000000000003"/>
    <n v="5.3108250000000004"/>
    <n v="5.38"/>
  </r>
  <r>
    <s v="2103"/>
    <s v="70665"/>
    <s v="0"/>
    <x v="1"/>
    <x v="1"/>
    <x v="4"/>
    <s v="150"/>
    <s v="103"/>
    <s v="R"/>
    <n v="400"/>
    <s v="Alpena Auto Electric"/>
    <s v="1643 M-32, Alpena MI 49707 US, Alpena MI 49707 US"/>
    <n v="6.2176792811712298"/>
    <s v="-246"/>
    <s v="7"/>
    <d v="1899-12-30T10:30:12"/>
    <d v="1899-12-30T10:44:03"/>
    <n v="0"/>
    <n v="10.52"/>
    <s v="-83.4850017"/>
    <s v="45.06119"/>
    <n v="2.8553688258882199"/>
    <n v="2011.03"/>
    <n v="15"/>
    <n v="0.65116279069767402"/>
    <n v="3"/>
    <n v="49"/>
    <n v="401"/>
    <s v="103_Week2_Thursday"/>
    <n v="37.89"/>
    <n v="37.89"/>
    <n v="40.480699999999999"/>
    <n v="42.371499999999997"/>
    <n v="42.11"/>
    <s v="103_Thursday"/>
    <s v="103_Week2_Thursday"/>
    <n v="1"/>
    <n v="43"/>
    <n v="40.353700000000003"/>
    <n v="43.712499999999999"/>
    <s v="No"/>
    <s v="NO"/>
    <s v="MTWRF"/>
    <s v="No"/>
    <s v="No"/>
    <s v="Y"/>
    <s v="N"/>
    <m/>
    <n v="9.4725000000000001"/>
    <n v="9.4725000000000001"/>
    <n v="10.120175"/>
    <n v="10.592874999999999"/>
  </r>
  <r>
    <s v="1968"/>
    <s v="70519"/>
    <s v="0"/>
    <x v="1"/>
    <x v="1"/>
    <x v="4"/>
    <s v="80"/>
    <s v="103"/>
    <s v="R"/>
    <n v="340"/>
    <s v="Northern Foot &amp; Ankle Center"/>
    <s v="321 long rapids plaza, Alpena MI 49707 US, Alpena MI 49707 US"/>
    <n v="0.20014593963136901"/>
    <s v="-239"/>
    <s v="5"/>
    <d v="1899-12-30T09:04:09"/>
    <d v="1899-12-30T09:17:42"/>
    <n v="0"/>
    <n v="14.475"/>
    <s v="-83.464187"/>
    <s v="45.078609"/>
    <n v="5.1376143354603797E-2"/>
    <n v="1209.8"/>
    <n v="0"/>
    <n v="0"/>
    <n v="0"/>
    <n v="0"/>
    <n v="341"/>
    <s v="103_Week2_Thursday"/>
    <n v="45.586599999999997"/>
    <n v="46.2"/>
    <n v="47.828499999999998"/>
    <n v="48.48"/>
    <n v="25.7"/>
    <s v="103_Thursday"/>
    <s v="103_Week2_Thursday"/>
    <n v="1"/>
    <n v="0"/>
    <n v="23.1"/>
    <n v="24.24"/>
    <s v="No"/>
    <s v="NO"/>
    <s v="MTWRF"/>
    <s v="No"/>
    <s v="No"/>
    <s v="Y"/>
    <s v="N"/>
    <m/>
    <n v="11.396649999999999"/>
    <n v="11.55"/>
    <n v="11.957125"/>
    <n v="12.12"/>
  </r>
  <r>
    <s v="2455"/>
    <s v="71046"/>
    <s v="0"/>
    <x v="1"/>
    <x v="1"/>
    <x v="1"/>
    <s v="50"/>
    <s v="105"/>
    <s v="T"/>
    <n v="260"/>
    <s v="Michigan Spine &amp; Pain"/>
    <s v="5059 OLD US 27 SOUTH, Gaylord MI 49735 US, Gaylord MI 49735 US"/>
    <n v="6.9790299792585397"/>
    <s v="-172"/>
    <s v="7"/>
    <d v="1899-12-30T08:52:43"/>
    <d v="1899-12-30T08:58:32"/>
    <n v="0"/>
    <n v="7.3125"/>
    <s v="-84.68129"/>
    <s v="44.958252"/>
    <n v="5.7781470550901197"/>
    <n v="4422.43"/>
    <n v="0"/>
    <n v="0"/>
    <n v="0"/>
    <n v="0"/>
    <n v="261"/>
    <s v="105_Week2_Tuesday"/>
    <n v="81.822299999999998"/>
    <n v="83.588399999999993"/>
    <n v="89.472300000000004"/>
    <n v="91.315299999999993"/>
    <n v="96.35"/>
    <s v="103_Tuesday"/>
    <s v="103_Week2_Tuesday"/>
    <n v="1"/>
    <n v="0"/>
    <n v="86.478700000000003"/>
    <n v="90.894999999999996"/>
    <s v="Yes"/>
    <s v="NO"/>
    <s v="MTWRF"/>
    <s v="Yes"/>
    <s v="No"/>
    <s v="Y"/>
    <s v="N"/>
    <n v="0"/>
    <n v="20.455575"/>
    <n v="20.897099999999998"/>
    <n v="22.368075000000001"/>
    <n v="22.828824999999998"/>
  </r>
  <r>
    <s v="2041"/>
    <s v="70597"/>
    <s v="0"/>
    <x v="1"/>
    <x v="1"/>
    <x v="4"/>
    <s v="130"/>
    <s v="103"/>
    <s v="R"/>
    <n v="270"/>
    <s v="John Boy's"/>
    <s v="817 W. Chisholm, Alpena MI 49707 US, Alpena MI 49707 US"/>
    <n v="0.21305878812887599"/>
    <s v="-244"/>
    <s v="5"/>
    <d v="1899-12-30T10:09:57"/>
    <d v="1899-12-30T10:13:47"/>
    <n v="0"/>
    <n v="11.483333333333334"/>
    <s v="-83.44171"/>
    <s v="45.0697"/>
    <n v="4.6261635769362999E-2"/>
    <n v="1808.64"/>
    <n v="0"/>
    <n v="0"/>
    <n v="0"/>
    <n v="0"/>
    <n v="271"/>
    <s v="103_Week2_Thursday"/>
    <n v="71.69"/>
    <n v="78.260000000000005"/>
    <n v="67.462800000000001"/>
    <n v="76.428299999999993"/>
    <n v="36.25"/>
    <s v="103_Thursday"/>
    <s v="103_Week2_Thursday"/>
    <n v="1"/>
    <n v="0"/>
    <n v="32.56"/>
    <n v="40.221200000000003"/>
    <s v="No"/>
    <s v="NO"/>
    <s v="MTWRF"/>
    <s v="No"/>
    <s v="No"/>
    <s v="Y"/>
    <s v="N"/>
    <m/>
    <n v="17.922499999999999"/>
    <n v="19.565000000000001"/>
    <n v="16.8657"/>
    <n v="19.107074999999998"/>
  </r>
  <r>
    <s v="2469"/>
    <s v="71061"/>
    <s v="0"/>
    <x v="1"/>
    <x v="3"/>
    <x v="4"/>
    <s v="130"/>
    <s v="101"/>
    <s v="T"/>
    <n v="340"/>
    <s v="North End Restaruant"/>
    <s v="1575 Hubert Rd P.O. Box 131, Hubbard Lake MI 49747 P.O. Box 131, Hubbard Lake MI 49747 US"/>
    <n v="6.6779242570674996E-2"/>
    <s v="-778"/>
    <s v="6"/>
    <d v="1899-12-30T09:32:37"/>
    <d v="1899-12-30T09:54:54"/>
    <n v="0"/>
    <n v="25.708333333333332"/>
    <s v="-83.59025"/>
    <s v="44.85878"/>
    <n v="1.43969846600394E-2"/>
    <n v="1990.89"/>
    <n v="0"/>
    <n v="0"/>
    <n v="0"/>
    <n v="0"/>
    <n v="341"/>
    <s v="101_Week2_Tuesday"/>
    <n v="91.15"/>
    <n v="98.221400000000003"/>
    <n v="94.176599999999993"/>
    <n v="99.55"/>
    <n v="50.72"/>
    <s v="101_Thursday"/>
    <s v="101_Week2_Thursday"/>
    <n v="1"/>
    <n v="0"/>
    <n v="45.575000000000003"/>
    <n v="38.055"/>
    <s v="Yes"/>
    <s v="NO"/>
    <s v="MTWRF"/>
    <s v="No"/>
    <s v="Yes"/>
    <s v="Y"/>
    <s v="Y"/>
    <n v="0"/>
    <n v="22.787500000000001"/>
    <n v="24.555350000000001"/>
    <n v="23.544149999999998"/>
    <n v="24.887499999999999"/>
  </r>
  <r>
    <s v="2806"/>
    <s v="71413"/>
    <s v="0"/>
    <x v="1"/>
    <x v="1"/>
    <x v="2"/>
    <s v="160"/>
    <s v="101"/>
    <s v="M"/>
    <n v="0"/>
    <s v="Bronco Oil"/>
    <s v="231 S. Indiana P.O. Box 1237, Gaylord MI 49735 US P.O. Box 1237, Gaylord MI 49735 US"/>
    <n v="1.8787041924516901"/>
    <s v="-219"/>
    <s v="5"/>
    <d v="1899-12-30T09:53:40"/>
    <d v="1899-12-30T10:08:04"/>
    <n v="0"/>
    <n v="14.35"/>
    <s v="-84.679231"/>
    <s v="45.024573"/>
    <n v="0.53871451521507596"/>
    <n v="2169.27"/>
    <n v="0"/>
    <n v="0"/>
    <n v="0"/>
    <n v="0"/>
    <n v="1"/>
    <s v="101_Week2_Monday"/>
    <n v="82.837100000000007"/>
    <n v="83.72"/>
    <n v="86.112799999999993"/>
    <n v="87.07"/>
    <n v="44.3"/>
    <s v="103_Wednesday"/>
    <s v="103_Week2_Wednesday"/>
    <n v="1"/>
    <n v="0"/>
    <n v="41.86"/>
    <n v="43.534999999999997"/>
    <s v="Yes"/>
    <s v="NO"/>
    <s v="MTWRF"/>
    <s v="Yes"/>
    <s v="Yes"/>
    <s v="Y"/>
    <s v="Y"/>
    <n v="0"/>
    <n v="20.709275000000002"/>
    <n v="20.93"/>
    <n v="21.528199999999998"/>
    <n v="21.767499999999998"/>
  </r>
  <r>
    <s v="2607"/>
    <s v="71204"/>
    <s v="0"/>
    <x v="1"/>
    <x v="3"/>
    <x v="0"/>
    <s v="200"/>
    <s v="105"/>
    <s v="R"/>
    <n v="190"/>
    <s v="Oscoda G's Pizzeria"/>
    <s v="5226 N. US-23, Oscoda MI 48750 US, Oscoda MI 48750 US"/>
    <n v="4.3421625795190301E-2"/>
    <s v="-710"/>
    <s v="7"/>
    <d v="1899-12-30T10:26:03"/>
    <d v="1899-12-30T10:42:43"/>
    <n v="0"/>
    <n v="12.66"/>
    <s v="-83.329243"/>
    <s v="44.431558"/>
    <n v="1.7988208772578299E-2"/>
    <n v="6582.51"/>
    <n v="0"/>
    <n v="0"/>
    <n v="0"/>
    <n v="0"/>
    <n v="191"/>
    <s v="105_Week2_Thursday"/>
    <n v="101.7775"/>
    <n v="115.25279999999999"/>
    <n v="153.66569999999999"/>
    <n v="131.21690000000001"/>
    <n v="154.55000000000001"/>
    <s v="101_Monday"/>
    <s v="101_Week2_Monday"/>
    <n v="1"/>
    <n v="0"/>
    <n v="159.7825"/>
    <n v="131.3912"/>
    <s v="Yes"/>
    <s v="NO"/>
    <s v="MTWRF"/>
    <s v="Yes"/>
    <s v="Yes"/>
    <s v="Y"/>
    <s v="N"/>
    <n v="0"/>
    <n v="25.444375000000001"/>
    <n v="28.813199999999998"/>
    <n v="38.416424999999997"/>
    <n v="32.804225000000002"/>
  </r>
  <r>
    <s v="2136"/>
    <s v="70699"/>
    <s v="0"/>
    <x v="1"/>
    <x v="1"/>
    <x v="4"/>
    <s v="20"/>
    <s v="103"/>
    <s v="W"/>
    <n v="20"/>
    <s v="Alpena College"/>
    <s v="666 Johnson St. Attn: Accounts Payable, Alpena MI Attn: Accounts Payable, Alpena MI 49707-1495 US"/>
    <n v="5.0771569255779196"/>
    <s v="-233"/>
    <s v="5"/>
    <d v="1899-12-30T08:24:57"/>
    <d v="1899-12-30T08:25:04"/>
    <n v="0"/>
    <n v="1.7166666666666668"/>
    <s v="-83.4451563"/>
    <s v="45.0810807"/>
    <n v="2.01105708959942"/>
    <n v="4765.3500000000004"/>
    <n v="0"/>
    <n v="0"/>
    <n v="0"/>
    <n v="0"/>
    <n v="21"/>
    <s v="103_Week2_Wednesday"/>
    <n v="143.56"/>
    <n v="58.67"/>
    <n v="121.8866"/>
    <n v="283.14330000000001"/>
    <n v="73.55"/>
    <s v="103_Thursday"/>
    <s v="103_Week2_Thursday"/>
    <n v="1"/>
    <n v="0"/>
    <n v="70.768699999999995"/>
    <n v="44.945"/>
    <s v="Yes"/>
    <s v="NO"/>
    <s v="MTWRF"/>
    <s v="No"/>
    <s v="Yes"/>
    <s v="Y"/>
    <s v="Y"/>
    <n v="0"/>
    <n v="35.89"/>
    <n v="14.6675"/>
    <n v="30.47165"/>
    <n v="70.785825000000003"/>
  </r>
  <r>
    <s v="2587"/>
    <s v="71183"/>
    <s v="0"/>
    <x v="1"/>
    <x v="3"/>
    <x v="1"/>
    <s v="90"/>
    <s v="101"/>
    <s v="T"/>
    <n v="210"/>
    <s v="Northern Precision"/>
    <s v="601 South Lake St, Lincoln MI 48742 US, Lincoln MI 48742 US"/>
    <n v="1.7910364628993101"/>
    <s v="-723"/>
    <s v="7"/>
    <d v="1899-12-30T10:02:37"/>
    <d v="1899-12-30T10:13:19"/>
    <n v="0"/>
    <n v="9.7666666666666675"/>
    <s v="-83.4129063"/>
    <s v="44.6790728"/>
    <n v="0.82455520885213995"/>
    <n v="7526.33"/>
    <n v="0"/>
    <n v="0"/>
    <n v="0"/>
    <n v="0"/>
    <n v="211"/>
    <s v="101_Week2_Tuesday"/>
    <n v="138.63380000000001"/>
    <n v="145.0669"/>
    <n v="149.57"/>
    <n v="155.58920000000001"/>
    <n v="155.36000000000001"/>
    <s v="101_Tuesday"/>
    <s v="101_Week2_Tuesday"/>
    <n v="1"/>
    <n v="0"/>
    <n v="145.23500000000001"/>
    <n v="153.91499999999999"/>
    <s v="No"/>
    <s v="NO"/>
    <s v="MTWRF"/>
    <s v="No"/>
    <s v="No"/>
    <s v="Y"/>
    <s v="N"/>
    <m/>
    <n v="34.658450000000002"/>
    <n v="36.266725000000001"/>
    <n v="37.392499999999998"/>
    <n v="38.897300000000001"/>
  </r>
  <r>
    <s v="2234"/>
    <s v="70807"/>
    <s v="0"/>
    <x v="1"/>
    <x v="1"/>
    <x v="1"/>
    <s v="250"/>
    <s v="102"/>
    <s v="W"/>
    <n v="240"/>
    <s v="Hillman Community Center"/>
    <s v="24220 Veterans Memorial Hwy PO BOX 171, Hillman MI PO BOX 171, Hillman MI 49746 US"/>
    <n v="1.1037761582385901"/>
    <s v="-192"/>
    <s v="4"/>
    <d v="1899-12-30T17:36:13"/>
    <d v="1899-12-30T17:45:53"/>
    <n v="0"/>
    <n v="0.15"/>
    <s v="-83.8961735"/>
    <s v="45.0597535"/>
    <n v="0.54252678878350302"/>
    <n v="691.56"/>
    <n v="0"/>
    <n v="0"/>
    <n v="0"/>
    <n v="0"/>
    <n v="241"/>
    <s v="102_Week2_Wednesday"/>
    <n v="46.34"/>
    <n v="52.445999999999998"/>
    <n v="49.17"/>
    <n v="50.12"/>
    <n v="12.53"/>
    <s v="103_Tuesday"/>
    <s v="103_Week2_Tuesday"/>
    <n v="1"/>
    <n v="0"/>
    <n v="20.961200000000002"/>
    <n v="12.53"/>
    <s v="Yes"/>
    <s v="NO"/>
    <s v="MTWRF"/>
    <s v="Yes"/>
    <s v="Yes"/>
    <s v="Y"/>
    <s v="N"/>
    <n v="0"/>
    <n v="11.585000000000001"/>
    <n v="13.111499999999999"/>
    <n v="12.2925"/>
    <n v="12.53"/>
  </r>
  <r>
    <s v="2102"/>
    <s v="70663"/>
    <s v="0"/>
    <x v="1"/>
    <x v="1"/>
    <x v="4"/>
    <s v="220"/>
    <s v="103"/>
    <s v="W"/>
    <n v="81"/>
    <s v="Rapid Results"/>
    <s v="234 S. Second Ave., Alpena MI 49707 US, Alpena MI 49707 US"/>
    <n v="2.7986492741364399"/>
    <s v="-253"/>
    <s v="3"/>
    <d v="1899-12-30T12:03:50"/>
    <d v="1899-12-30T12:13:30"/>
    <n v="0"/>
    <n v="8.5666666666666664"/>
    <s v="-83.435539"/>
    <s v="45.060637"/>
    <n v="1.01515424979187"/>
    <n v="1502.19"/>
    <n v="0"/>
    <n v="0"/>
    <n v="0"/>
    <n v="0"/>
    <n v="82"/>
    <s v="103_Week2_Wednesday"/>
    <n v="66.522000000000006"/>
    <n v="145.4975"/>
    <n v="69.762500000000003"/>
    <n v="105.3766"/>
    <n v="5.51"/>
    <s v="103_Thursday"/>
    <s v="103_Week2_Thursday"/>
    <n v="1"/>
    <n v="0"/>
    <n v="39.322499999999998"/>
    <n v="10.7562"/>
    <s v="Yes"/>
    <s v="NO"/>
    <s v="MTWRF"/>
    <s v="No"/>
    <s v="Yes"/>
    <s v="Y"/>
    <s v="Y"/>
    <n v="0"/>
    <n v="16.630500000000001"/>
    <n v="36.374375000000001"/>
    <n v="17.440625000000001"/>
    <n v="26.344149999999999"/>
  </r>
  <r>
    <s v="2861"/>
    <s v="73029"/>
    <s v="0"/>
    <x v="1"/>
    <x v="1"/>
    <x v="1"/>
    <s v="130"/>
    <s v="102"/>
    <s v="W"/>
    <n v="295"/>
    <s v="HILLMAN HIGH SCHOOL"/>
    <s v="26045 M-32, HILLMAN MI 49746 US, HILLMAN MI 49746 US"/>
    <n v="35.889184225618898"/>
    <s v="-180"/>
    <s v="6"/>
    <d v="1899-12-30T15:45:35"/>
    <d v="1899-12-30T15:55:15"/>
    <n v="0"/>
    <n v="0.4"/>
    <s v="-83.9009103175832"/>
    <s v="45.0351961742746"/>
    <n v="33.582580803571602"/>
    <n v="996.37"/>
    <n v="0"/>
    <n v="0"/>
    <n v="0"/>
    <n v="0"/>
    <n v="296"/>
    <s v="102_Week2_Wednesday"/>
    <n v="60.13"/>
    <n v="55.103999999999999"/>
    <n v="57.493299999999998"/>
    <n v="64.418499999999995"/>
    <n v="21.56"/>
    <s v="103_Tuesday"/>
    <s v="103_Week2_Tuesday"/>
    <n v="1"/>
    <n v="0"/>
    <n v="0"/>
    <n v="40.433700000000002"/>
    <s v="Yes"/>
    <s v="NO"/>
    <s v="MTWRF"/>
    <s v="Yes"/>
    <s v="Yes"/>
    <s v="Y"/>
    <s v="N"/>
    <n v="0"/>
    <n v="15.032500000000001"/>
    <n v="13.776"/>
    <n v="14.373324999999999"/>
    <n v="16.104624999999999"/>
  </r>
  <r>
    <s v="2853"/>
    <s v="99046"/>
    <s v="14"/>
    <x v="1"/>
    <x v="3"/>
    <x v="4"/>
    <s v="120"/>
    <s v="101"/>
    <s v="T"/>
    <n v="335"/>
    <s v="QUICK &amp; CONVENIENT STORE"/>
    <s v="7120 HURBERT RD, HUBBARD LAKE MI 49747 US, HUBBARD LAKE MI 49747 US"/>
    <n v="0.47017126745680599"/>
    <s v="-777"/>
    <s v="6"/>
    <d v="1899-12-30T09:23:25"/>
    <d v="1899-12-30T09:32:33"/>
    <n v="0"/>
    <n v="9.9875000000000007"/>
    <s v="-83.58996"/>
    <s v="44.859335"/>
    <n v="0.15010792808885301"/>
    <n v="2684.82"/>
    <n v="0"/>
    <n v="0"/>
    <n v="0"/>
    <n v="0"/>
    <n v="336"/>
    <s v="101_Week2_Tuesday"/>
    <n v="58.17"/>
    <n v="72.126599999999996"/>
    <n v="90.103300000000004"/>
    <n v="75.3172"/>
    <n v="48.11"/>
    <s v="101_Thursday"/>
    <s v="101_Week2_Thursday"/>
    <n v="1"/>
    <n v="0"/>
    <n v="44.384999999999998"/>
    <n v="70.819999999999993"/>
    <s v="Yes"/>
    <s v="NO"/>
    <s v="MTWRF"/>
    <s v="No"/>
    <s v="Yes"/>
    <s v="Y"/>
    <s v="Y"/>
    <n v="0"/>
    <n v="14.5425"/>
    <n v="18.031649999999999"/>
    <n v="22.525825000000001"/>
    <n v="18.8293"/>
  </r>
  <r>
    <s v="14740"/>
    <s v="73534"/>
    <s v="0"/>
    <x v="1"/>
    <x v="1"/>
    <x v="1"/>
    <s v="150"/>
    <s v="102"/>
    <s v="W"/>
    <n v="245"/>
    <s v="HILLTOP PARTY MART"/>
    <s v="14990 STATE STREET, HILLMAN MI 49746 US, HILLMAN MI 49746 US"/>
    <n v="2.8456842289074299E-2"/>
    <s v="-182"/>
    <s v="4"/>
    <d v="1899-12-30T16:08:51"/>
    <d v="1899-12-30T16:18:31"/>
    <n v="0"/>
    <n v="1.6"/>
    <s v="-83.901269"/>
    <s v="45.058994"/>
    <n v="2.3574531053723001E-2"/>
    <n v="699.77"/>
    <n v="0"/>
    <n v="0"/>
    <n v="0"/>
    <n v="0"/>
    <n v="246"/>
    <s v="102_Week2_Wednesday"/>
    <n v="38.520000000000003"/>
    <n v="35.232500000000002"/>
    <n v="36.25"/>
    <n v="37.946599999999997"/>
    <n v="9.73"/>
    <s v="103_Tuesday"/>
    <s v="103_Week2_Tuesday"/>
    <n v="1"/>
    <n v="0"/>
    <n v="8.8275000000000006"/>
    <n v="9.64"/>
    <s v="Yes"/>
    <s v="NO"/>
    <s v="MTWRF"/>
    <s v="Yes"/>
    <s v="Yes"/>
    <s v="Y"/>
    <s v="N"/>
    <n v="0"/>
    <n v="9.6300000000000008"/>
    <n v="8.8081250000000004"/>
    <n v="9.0625"/>
    <n v="9.4866499999999991"/>
  </r>
  <r>
    <s v="9919"/>
    <s v="99062"/>
    <s v="120"/>
    <x v="1"/>
    <x v="3"/>
    <x v="0"/>
    <s v="180"/>
    <s v="105"/>
    <s v="R"/>
    <n v="168"/>
    <s v="ROGERS-OSCOCA 4055"/>
    <s v="5112 US 23, OSCODA MI 48750 US, OSCODA MI 48750 US"/>
    <n v="0.54537993965203702"/>
    <s v="-708"/>
    <s v="7"/>
    <d v="1899-12-30T10:01:45"/>
    <d v="1899-12-30T10:15:38"/>
    <n v="0"/>
    <n v="14.01"/>
    <s v="-83.329316"/>
    <s v="44.427904"/>
    <n v="0.31617201451287902"/>
    <n v="2242.98"/>
    <n v="10"/>
    <n v="0.71428571428571397"/>
    <n v="1"/>
    <n v="35"/>
    <n v="169"/>
    <s v="105_Week2_Thursday"/>
    <n v="54.752499999999998"/>
    <n v="31.146899999999999"/>
    <n v="34.0471"/>
    <n v="30.547599999999999"/>
    <n v="36.31"/>
    <s v="101_Monday"/>
    <s v="101_Week2_Monday"/>
    <n v="1"/>
    <n v="35"/>
    <n v="32.83"/>
    <n v="29.797499999999999"/>
    <s v="Yes"/>
    <s v="NO"/>
    <s v="MTWRF"/>
    <s v="Yes"/>
    <s v="Yes"/>
    <s v="Y"/>
    <s v="N"/>
    <n v="35"/>
    <n v="13.688124999999999"/>
    <n v="7.7867249999999997"/>
    <n v="8.5117750000000001"/>
    <n v="7.6368999999999998"/>
  </r>
  <r>
    <s v="11541"/>
    <s v="73426"/>
    <s v="0"/>
    <x v="1"/>
    <x v="3"/>
    <x v="4"/>
    <s v="110"/>
    <s v="101"/>
    <s v="T"/>
    <n v="320"/>
    <s v="STONE BAR &amp; GRILL"/>
    <s v="7002 HURBERT RD, HUBBARD LAKE MI 49747 US, HUBBARD LAKE MI 49747 US"/>
    <n v="8.4049480622131796"/>
    <s v="-776"/>
    <s v="7"/>
    <d v="1899-12-30T09:13:16"/>
    <d v="1899-12-30T09:22:56"/>
    <n v="0"/>
    <n v="8.9250000000000007"/>
    <s v="-83.587519"/>
    <s v="44.859347"/>
    <n v="6.4445583244939"/>
    <n v="2366.5"/>
    <n v="0"/>
    <n v="0"/>
    <n v="0"/>
    <n v="0"/>
    <n v="321"/>
    <s v="101_Week2_Tuesday"/>
    <n v="63.41"/>
    <n v="58.2453"/>
    <n v="73.590699999999998"/>
    <n v="69.792299999999997"/>
    <n v="75.31"/>
    <s v="101_Thursday"/>
    <s v="101_Week2_Thursday"/>
    <n v="1"/>
    <n v="0"/>
    <n v="63.31"/>
    <n v="71.042500000000004"/>
    <s v="Yes"/>
    <s v="NO"/>
    <s v="MTWRF"/>
    <s v="No"/>
    <s v="Yes"/>
    <s v="Y"/>
    <s v="Y"/>
    <n v="0"/>
    <n v="15.852499999999999"/>
    <n v="14.561325"/>
    <n v="18.397675"/>
    <n v="17.448074999999999"/>
  </r>
  <r>
    <s v="2542"/>
    <s v="71138"/>
    <s v="0"/>
    <x v="1"/>
    <x v="1"/>
    <x v="1"/>
    <s v="30"/>
    <s v="101"/>
    <s v="M"/>
    <n v="0"/>
    <s v="NORTHEAST MI CONSORTIUM"/>
    <s v="2927 D&amp;M Drive P.O. Box 711, Gaylord MI 49735 US P.O. Box 711, Gaylord MI 49735 US"/>
    <n v="1.1209983348413499"/>
    <s v="-170"/>
    <s v="1"/>
    <d v="1899-12-30T08:08:37"/>
    <d v="1899-12-30T08:17:46"/>
    <n v="0"/>
    <n v="9.15"/>
    <s v="-84.683707"/>
    <s v="44.989186"/>
    <n v="0.69335843322408297"/>
    <n v="837.42"/>
    <n v="0"/>
    <n v="0"/>
    <n v="0"/>
    <n v="0"/>
    <n v="1"/>
    <s v="101_Week2_Monday"/>
    <n v="62.95"/>
    <n v="63.783299999999997"/>
    <n v="66.135000000000005"/>
    <n v="66.78"/>
    <n v="16.7"/>
    <s v="103_Tuesday"/>
    <s v="103_Week2_Tuesday"/>
    <n v="1"/>
    <n v="0"/>
    <n v="16.05"/>
    <n v="16.695"/>
    <s v="Yes"/>
    <s v="NO"/>
    <s v="MTWRF"/>
    <s v="Yes"/>
    <s v="Yes"/>
    <s v="Y"/>
    <s v="Y"/>
    <n v="0"/>
    <n v="15.737500000000001"/>
    <n v="15.945824999999999"/>
    <n v="16.533750000000001"/>
    <n v="16.695"/>
  </r>
  <r>
    <s v="2253"/>
    <s v="99120"/>
    <s v="1"/>
    <x v="1"/>
    <x v="1"/>
    <x v="0"/>
    <s v="220"/>
    <s v="103"/>
    <s v="M"/>
    <n v="0"/>
    <s v="MBANK - LEWISTON"/>
    <s v="2885 S. Co Rd. 489 PO BOX 673, Lewiston MI 49756 U PO BOX 673, Lewiston MI 49756 US"/>
    <n v="2.6155047054614902"/>
    <s v="-164"/>
    <s v="1"/>
    <d v="1899-12-30T11:50:55"/>
    <d v="1899-12-30T11:52:41"/>
    <n v="0"/>
    <n v="1.7666666666666666"/>
    <s v="-84.292461"/>
    <s v="44.882945"/>
    <n v="1.75403416701213"/>
    <n v="667.99"/>
    <n v="0"/>
    <n v="0"/>
    <n v="0"/>
    <n v="0"/>
    <n v="1"/>
    <s v="103_Week2_Monday"/>
    <n v="51.723300000000002"/>
    <n v="52.07"/>
    <n v="51.9925"/>
    <n v="46.58"/>
    <n v="13.41"/>
    <s v="103_Monday"/>
    <s v="103_Week2_Monday"/>
    <n v="1"/>
    <n v="0"/>
    <n v="13.0175"/>
    <n v="11.645"/>
    <s v="No"/>
    <s v="NO"/>
    <s v="MTWRF"/>
    <s v="No"/>
    <s v="No"/>
    <s v="Y"/>
    <s v="N"/>
    <m/>
    <n v="12.930825"/>
    <n v="13.0175"/>
    <n v="12.998125"/>
    <n v="11.645"/>
  </r>
  <r>
    <s v="2240"/>
    <s v="70814"/>
    <s v="0"/>
    <x v="1"/>
    <x v="1"/>
    <x v="1"/>
    <s v="180"/>
    <s v="102"/>
    <s v="W"/>
    <n v="340"/>
    <s v="Morrison IGA"/>
    <s v="531 N. State St., Hillman MI 49746 US, Hillman MI 49746 US"/>
    <n v="1.35646963106547"/>
    <s v="-185"/>
    <s v="6"/>
    <d v="1899-12-30T16:39:05"/>
    <d v="1899-12-30T16:48:45"/>
    <n v="0"/>
    <n v="3.5333333333333332"/>
    <s v="-83.9013499"/>
    <s v="45.06777"/>
    <n v="0.231874960649324"/>
    <n v="1209.22"/>
    <n v="0"/>
    <n v="0"/>
    <n v="0"/>
    <n v="0"/>
    <n v="341"/>
    <s v="102_Week2_Wednesday"/>
    <n v="46.65"/>
    <n v="45.115699999999997"/>
    <n v="47.653300000000002"/>
    <n v="42.461399999999998"/>
    <n v="26"/>
    <s v="103_Tuesday"/>
    <s v="103_Week2_Tuesday"/>
    <n v="1"/>
    <n v="0"/>
    <n v="22.43"/>
    <n v="20.495000000000001"/>
    <s v="Yes"/>
    <s v="NO"/>
    <s v="MTWRF"/>
    <s v="Yes"/>
    <s v="Yes"/>
    <s v="Y"/>
    <s v="N"/>
    <n v="0"/>
    <n v="11.6625"/>
    <n v="11.278924999999999"/>
    <n v="11.913325"/>
    <n v="10.615349999999999"/>
  </r>
  <r>
    <s v="1950"/>
    <s v="70500"/>
    <s v="0"/>
    <x v="1"/>
    <x v="3"/>
    <x v="3"/>
    <s v="110"/>
    <s v="101"/>
    <s v="W"/>
    <n v="300"/>
    <s v="Players Pub &amp; Grub"/>
    <s v="113 S. Ninth St., Alpena MI 49707 US, Alpena MI 49707 US"/>
    <n v="1.2185922879112401"/>
    <s v="-797"/>
    <s v="7"/>
    <d v="1899-12-30T11:20:19"/>
    <d v="1899-12-30T11:30:48"/>
    <n v="0"/>
    <n v="10.945833333333333"/>
    <s v="-83.4422808"/>
    <s v="45.0687915"/>
    <n v="0.33544131565136198"/>
    <n v="2602.5300000000002"/>
    <n v="0"/>
    <n v="0"/>
    <n v="0"/>
    <n v="0"/>
    <n v="301"/>
    <s v="101_Week2_Wednesday"/>
    <n v="109.1683"/>
    <n v="106.44499999999999"/>
    <n v="81.661799999999999"/>
    <n v="75.1661"/>
    <n v="80.260000000000005"/>
    <s v="101_Friday"/>
    <s v="101_Week2_Friday"/>
    <n v="1"/>
    <n v="0"/>
    <n v="51.77"/>
    <n v="75.717500000000001"/>
    <s v="Yes"/>
    <s v="NO"/>
    <s v="MTWRF"/>
    <s v="No"/>
    <s v="Yes"/>
    <s v="Y"/>
    <s v="Y"/>
    <n v="0"/>
    <n v="27.292075000000001"/>
    <n v="26.611249999999998"/>
    <n v="20.41545"/>
    <n v="18.791525"/>
  </r>
  <r>
    <s v="2645"/>
    <s v="71242"/>
    <s v="0"/>
    <x v="1"/>
    <x v="1"/>
    <x v="1"/>
    <s v="220"/>
    <s v="102"/>
    <s v="W"/>
    <n v="310"/>
    <s v="Calvary Episcopal Church"/>
    <s v="330 State St., Hillman MI 49746 US, Hillman MI 49746 US"/>
    <n v="0.18488378025472199"/>
    <s v="-189"/>
    <s v="3"/>
    <d v="1899-12-30T17:05:06"/>
    <d v="1899-12-30T17:14:46"/>
    <n v="0"/>
    <n v="0.13333333333333333"/>
    <s v="-83.900336"/>
    <s v="45.066054"/>
    <n v="3.0687171623632201E-2"/>
    <n v="469.96"/>
    <n v="0"/>
    <n v="0"/>
    <n v="0"/>
    <n v="0"/>
    <n v="311"/>
    <s v="102_Week2_Wednesday"/>
    <n v="35.74"/>
    <n v="35.74"/>
    <n v="36.926600000000001"/>
    <n v="37.520000000000003"/>
    <n v="9.3800000000000008"/>
    <s v="103_Tuesday"/>
    <s v="103_Week2_Tuesday"/>
    <n v="1"/>
    <n v="0"/>
    <n v="8.9350000000000005"/>
    <n v="9.3800000000000008"/>
    <s v="Yes"/>
    <s v="YES"/>
    <s v="MTWRF"/>
    <s v="Yes"/>
    <s v="Yes"/>
    <s v="Y"/>
    <s v="N"/>
    <n v="0"/>
    <n v="8.9350000000000005"/>
    <n v="8.9350000000000005"/>
    <n v="9.2316500000000001"/>
    <n v="9.3800000000000008"/>
  </r>
  <r>
    <s v="10680"/>
    <s v="73382"/>
    <s v="0"/>
    <x v="1"/>
    <x v="1"/>
    <x v="1"/>
    <s v="240"/>
    <s v="102"/>
    <s v="W"/>
    <n v="241"/>
    <s v="HILLMAN POST OFFICE"/>
    <s v="111 N. STATE, HILLMAN MI 49746 US, HILLMAN MI 49746 US"/>
    <n v="0.56682750416473504"/>
    <s v="-191"/>
    <s v="2"/>
    <d v="1899-12-30T17:25:26"/>
    <d v="1899-12-30T17:35:06"/>
    <n v="0"/>
    <n v="2.0833333333333335"/>
    <s v="-83.901023"/>
    <s v="45.06379"/>
    <n v="0.13341828893584801"/>
    <n v="428.34"/>
    <n v="0"/>
    <n v="0"/>
    <n v="0"/>
    <n v="0"/>
    <n v="242"/>
    <s v="102_Week2_Wednesday"/>
    <n v="32.61"/>
    <n v="32.61"/>
    <n v="33.590000000000003"/>
    <n v="34.08"/>
    <n v="8.52"/>
    <s v="103_Tuesday"/>
    <s v="103_Week2_Tuesday"/>
    <n v="1"/>
    <n v="0"/>
    <n v="8.1524999999999999"/>
    <n v="8.52"/>
    <s v="Yes"/>
    <s v="NO"/>
    <s v="MTWRF"/>
    <s v="Yes"/>
    <s v="Yes"/>
    <s v="Y"/>
    <s v="N"/>
    <n v="0"/>
    <n v="8.1524999999999999"/>
    <n v="8.1524999999999999"/>
    <n v="8.3975000000000009"/>
    <n v="8.52"/>
  </r>
  <r>
    <s v="10768"/>
    <s v="73386"/>
    <s v="0"/>
    <x v="1"/>
    <x v="1"/>
    <x v="1"/>
    <s v="230"/>
    <s v="102"/>
    <s v="W"/>
    <n v="261"/>
    <s v="A-1 PARTY MART"/>
    <s v="230 N. STATE STREET, HILLMAN MI 49746 US, HILLMAN MI 49746 US"/>
    <n v="0.42689354472497598"/>
    <s v="-190"/>
    <s v="4"/>
    <d v="1899-12-30T17:15:12"/>
    <d v="1899-12-30T17:24:52"/>
    <n v="0"/>
    <n v="9.7333333333333343"/>
    <s v="-83.90034"/>
    <s v="45.06518"/>
    <n v="5.4711310515720597E-2"/>
    <n v="797.09"/>
    <n v="0"/>
    <n v="0"/>
    <n v="0"/>
    <n v="0"/>
    <n v="262"/>
    <s v="102_Week2_Wednesday"/>
    <n v="60.68"/>
    <n v="60.68"/>
    <n v="62.513300000000001"/>
    <n v="63.43"/>
    <n v="16.809999999999999"/>
    <s v="103_Tuesday"/>
    <s v="103_Week2_Tuesday"/>
    <n v="1"/>
    <n v="0"/>
    <n v="15.17"/>
    <n v="15.8575"/>
    <s v="Yes"/>
    <s v="NO"/>
    <s v="MTWRF"/>
    <s v="Yes"/>
    <s v="Yes"/>
    <s v="Y"/>
    <s v="N"/>
    <n v="0"/>
    <n v="15.17"/>
    <n v="15.17"/>
    <n v="15.628325"/>
    <n v="15.8575"/>
  </r>
  <r>
    <s v="2643"/>
    <s v="71240"/>
    <s v="0"/>
    <x v="1"/>
    <x v="1"/>
    <x v="1"/>
    <s v="200"/>
    <s v="102"/>
    <s v="W"/>
    <n v="310"/>
    <s v="Hillman Senior Center"/>
    <s v="431 Pineview Court P.O. Box 788, Hillman MI 49746 P.O. Box 788, Hillman MI 49746 US"/>
    <n v="1.36780622050901"/>
    <s v="-187"/>
    <s v="1"/>
    <d v="1899-12-30T17:00:26"/>
    <d v="1899-12-30T17:04:02"/>
    <n v="0"/>
    <n v="3.6"/>
    <s v="-83.902553"/>
    <s v="45.066993"/>
    <n v="0.384245466678727"/>
    <n v="505.05"/>
    <n v="0"/>
    <n v="0"/>
    <n v="0"/>
    <n v="0"/>
    <n v="311"/>
    <s v="102_Week2_Wednesday"/>
    <n v="37.549999999999997"/>
    <n v="38.85"/>
    <n v="40.3125"/>
    <n v="40.799999999999997"/>
    <n v="10.199999999999999"/>
    <s v="103_Tuesday"/>
    <s v="103_Week2_Tuesday"/>
    <n v="1"/>
    <n v="0"/>
    <n v="9.7125000000000004"/>
    <n v="10.199999999999999"/>
    <s v="Yes"/>
    <s v="NO"/>
    <s v="MTWRF"/>
    <s v="Yes"/>
    <s v="Yes"/>
    <s v="Y"/>
    <s v="N"/>
    <n v="0"/>
    <n v="9.3874999999999993"/>
    <n v="9.7125000000000004"/>
    <n v="10.078125"/>
    <n v="10.199999999999999"/>
  </r>
  <r>
    <s v="2860"/>
    <s v="73028"/>
    <s v="0"/>
    <x v="1"/>
    <x v="1"/>
    <x v="1"/>
    <s v="190"/>
    <s v="102"/>
    <s v="W"/>
    <n v="290"/>
    <s v="HILLMAN ELEMENTARY SCHOOL"/>
    <s v="245 THIRD ST., HILLMAN MI 49746 US, HILLMAN MI 49746 US"/>
    <n v="0.64166009601740404"/>
    <s v="-186"/>
    <s v="6"/>
    <d v="1899-12-30T16:49:23"/>
    <d v="1899-12-30T16:59:03"/>
    <n v="0"/>
    <n v="0.30833333333333335"/>
    <s v="-83.897743"/>
    <s v="45.06734"/>
    <n v="0.17662761496012599"/>
    <n v="1556.56"/>
    <n v="0"/>
    <n v="0"/>
    <n v="0"/>
    <n v="0"/>
    <n v="291"/>
    <s v="102_Week2_Wednesday"/>
    <n v="95.93"/>
    <n v="87.168000000000006"/>
    <n v="81.956599999999995"/>
    <n v="105.73"/>
    <n v="30.73"/>
    <s v="103_Tuesday"/>
    <s v="103_Week2_Tuesday"/>
    <n v="1"/>
    <n v="0"/>
    <n v="0"/>
    <n v="53.88"/>
    <s v="Yes"/>
    <s v="NO"/>
    <s v="MTWRF"/>
    <s v="Yes"/>
    <s v="Yes"/>
    <s v="Y"/>
    <s v="N"/>
    <n v="0"/>
    <n v="23.982500000000002"/>
    <n v="21.792000000000002"/>
    <n v="20.489149999999999"/>
    <n v="26.432500000000001"/>
  </r>
  <r>
    <s v="15885"/>
    <s v="73563"/>
    <s v="0"/>
    <x v="1"/>
    <x v="3"/>
    <x v="1"/>
    <s v="10"/>
    <s v="101"/>
    <s v="F"/>
    <n v="1"/>
    <s v="PLOWMANS"/>
    <s v="3146 US 23 SOUTH, ALPENA MI 49707 US"/>
    <n v="8.9743258103016608"/>
    <s v="-715"/>
    <s v="7"/>
    <d v="1899-12-30T06:08:58"/>
    <d v="1899-12-30T06:18:58"/>
    <n v="0"/>
    <n v="9.4354006285390355"/>
    <s v="-83.465137"/>
    <s v="45.028589"/>
    <n v="4.2598960533794603"/>
    <m/>
    <m/>
    <n v="1"/>
    <n v="0"/>
    <n v="0"/>
    <n v="2"/>
    <s v="101_Week2_Friday"/>
    <n v="0"/>
    <n v="0"/>
    <n v="0"/>
    <n v="0"/>
    <m/>
    <s v="101_Tuesday"/>
    <s v="101_Week2_Tuesday"/>
    <n v="1"/>
    <n v="121"/>
    <n v="0"/>
    <n v="0"/>
    <s v="Yes"/>
    <m/>
    <s v="MTWRF"/>
    <s v="No"/>
    <s v="Yes"/>
    <s v="Y"/>
    <s v="N"/>
    <n v="121"/>
    <n v="0"/>
    <n v="0"/>
    <n v="0"/>
    <n v="0"/>
  </r>
  <r>
    <s v="2862"/>
    <s v="73030"/>
    <s v="0"/>
    <x v="1"/>
    <x v="1"/>
    <x v="1"/>
    <s v="210"/>
    <s v="102"/>
    <s v="W"/>
    <n v="300"/>
    <s v="M-DOT HILLMAN"/>
    <s v="410 N. STATE ST., HILLMAN MI 49746 US, HILLMAN MI 49746 US"/>
    <n v="0.70784451057568298"/>
    <s v="-188"/>
    <s v="5"/>
    <d v="1899-12-30T17:04:44"/>
    <d v="1899-12-30T17:04:55"/>
    <n v="0"/>
    <n v="0.15"/>
    <s v="-83.9002837"/>
    <s v="45.066667"/>
    <n v="0.129798830371399"/>
    <n v="1445.35"/>
    <n v="0"/>
    <n v="0"/>
    <n v="0"/>
    <n v="0"/>
    <n v="301"/>
    <s v="102_Week2_Wednesday"/>
    <n v="54.92"/>
    <n v="54.92"/>
    <n v="56.698500000000003"/>
    <n v="57.41"/>
    <n v="28.71"/>
    <s v="103_Tuesday"/>
    <s v="103_Week2_Tuesday"/>
    <n v="1"/>
    <n v="0"/>
    <n v="27.46"/>
    <n v="28.704999999999998"/>
    <s v="Yes"/>
    <s v="NO"/>
    <s v="MTWRF"/>
    <s v="Yes"/>
    <s v="Yes"/>
    <s v="Y"/>
    <s v="N"/>
    <n v="0"/>
    <n v="13.73"/>
    <n v="13.73"/>
    <n v="14.174625000000001"/>
    <n v="14.352499999999999"/>
  </r>
  <r>
    <s v="2380"/>
    <s v="70965"/>
    <s v="0"/>
    <x v="1"/>
    <x v="0"/>
    <x v="4"/>
    <s v="290"/>
    <s v="105"/>
    <s v="F"/>
    <n v="25"/>
    <s v="Tawas Tool"/>
    <s v="980 Aulerich, East Tawas MI 48730 US, East Tawas MI 48730 US"/>
    <n v="5.9723227183665699"/>
    <s v="-1320"/>
    <s v="6"/>
    <d v="1899-12-30T13:13:47"/>
    <d v="1899-12-30T13:31:53"/>
    <n v="0"/>
    <n v="14.244444445000001"/>
    <s v="-83.4233767"/>
    <s v="44.30527"/>
    <n v="4.0068281551324398"/>
    <n v="12656.98"/>
    <n v="0"/>
    <n v="0"/>
    <n v="0"/>
    <n v="0"/>
    <n v="26"/>
    <s v="105_Week2_Friday"/>
    <n v="481.35"/>
    <n v="481.35"/>
    <n v="491.48419999999999"/>
    <n v="516.82000000000005"/>
    <n v="264.52"/>
    <s v="105_Thursday"/>
    <s v="105_Week2_Thursday"/>
    <n v="1"/>
    <n v="0"/>
    <n v="240.67500000000001"/>
    <n v="258.41000000000003"/>
    <s v="Yes"/>
    <s v="NO"/>
    <s v="MTWRF"/>
    <s v="No"/>
    <s v="Yes"/>
    <s v="Y"/>
    <s v="N"/>
    <n v="0"/>
    <n v="120.33750000000001"/>
    <n v="120.33750000000001"/>
    <n v="122.87105"/>
    <n v="129.20500000000001"/>
  </r>
  <r>
    <s v="2836"/>
    <s v="72000"/>
    <s v="0"/>
    <x v="1"/>
    <x v="3"/>
    <x v="0"/>
    <s v="120"/>
    <s v="101"/>
    <s v="R"/>
    <n v="306"/>
    <s v="American Legion"/>
    <s v="849 S. State, Oscoda MI 48750 US, Oscoda MI 48750 US"/>
    <n v="0.25368591105134902"/>
    <s v="-702"/>
    <s v="6"/>
    <d v="1899-12-30T09:23:22"/>
    <d v="1899-12-30T09:26:41"/>
    <n v="0"/>
    <n v="7.7833333333333332"/>
    <s v="-83.324691"/>
    <s v="44.412177"/>
    <n v="7.8008945221637205E-2"/>
    <n v="863.05"/>
    <n v="0"/>
    <n v="0"/>
    <n v="0"/>
    <n v="0"/>
    <n v="307"/>
    <s v="101_Week2_Thursday"/>
    <n v="42.634999999999998"/>
    <n v="42.634999999999998"/>
    <n v="44.268500000000003"/>
    <n v="43.687100000000001"/>
    <n v="23.51"/>
    <s v="101_Monday"/>
    <s v="101_Week2_Monday"/>
    <n v="1"/>
    <n v="0"/>
    <n v="21.317499999999999"/>
    <n v="22.18"/>
    <s v="Yes"/>
    <s v="NO"/>
    <s v="MTWRF"/>
    <s v="No"/>
    <s v="Yes"/>
    <s v="Y"/>
    <s v="N"/>
    <n v="0"/>
    <n v="10.65875"/>
    <n v="10.65875"/>
    <n v="11.067125000000001"/>
    <n v="10.921775"/>
  </r>
  <r>
    <s v="2623"/>
    <s v="71220"/>
    <s v="0"/>
    <x v="1"/>
    <x v="3"/>
    <x v="0"/>
    <s v="80"/>
    <s v="105"/>
    <s v="R"/>
    <n v="155"/>
    <s v="AuSable Trans"/>
    <s v="209 S. State St., Oscoda MI 48750 US, Oscoda MI 48750 US"/>
    <n v="0.17501035514567301"/>
    <s v="-698"/>
    <s v="2"/>
    <d v="1899-12-30T08:30:46"/>
    <d v="1899-12-30T08:39:24"/>
    <n v="0"/>
    <n v="8.6333333333333329"/>
    <s v="-83.3317988640494"/>
    <s v="44.4084207272673"/>
    <n v="4.0704695155657097E-2"/>
    <n v="760.94"/>
    <n v="0"/>
    <n v="0"/>
    <n v="0"/>
    <n v="0"/>
    <n v="156"/>
    <s v="105_Week2_Thursday"/>
    <n v="47.26"/>
    <n v="59.763300000000001"/>
    <n v="66.88"/>
    <n v="89.5625"/>
    <n v="20.13"/>
    <s v="101_Monday"/>
    <s v="101_Week2_Monday"/>
    <n v="1"/>
    <n v="0"/>
    <n v="12.17"/>
    <n v="28.488700000000001"/>
    <s v="Yes"/>
    <s v="NO"/>
    <s v="MTWRF"/>
    <s v="Yes"/>
    <s v="Yes"/>
    <s v="Y"/>
    <s v="N"/>
    <n v="0"/>
    <n v="11.815"/>
    <n v="14.940825"/>
    <n v="16.72"/>
    <n v="22.390625"/>
  </r>
  <r>
    <s v="2600"/>
    <s v="99047"/>
    <s v="2"/>
    <x v="1"/>
    <x v="3"/>
    <x v="1"/>
    <s v="20"/>
    <s v="101"/>
    <s v="T"/>
    <n v="140"/>
    <s v="Alp-Alcona C.U.(Lincoln)"/>
    <s v="111 Church St. Lincoln P.O. Box 515, Lincoln MI 48 P.O. Box 515, Lincoln MI 48742 US"/>
    <n v="28.2767237398213"/>
    <s v="-716"/>
    <s v="6"/>
    <d v="1899-12-30T09:00:00"/>
    <d v="1899-12-30T09:06:24"/>
    <n v="132.75"/>
    <n v="6.8083333333333336"/>
    <s v="-83.407733"/>
    <s v="44.684253"/>
    <n v="24.987081214455301"/>
    <n v="1845.91"/>
    <n v="0"/>
    <n v="0"/>
    <n v="0"/>
    <n v="0"/>
    <n v="141"/>
    <s v="101_Week2_Tuesday"/>
    <n v="127.31"/>
    <n v="91.77"/>
    <n v="115.66500000000001"/>
    <n v="81.181100000000001"/>
    <n v="64.81"/>
    <s v="101_Tuesday"/>
    <s v="101_Week2_Tuesday"/>
    <n v="1"/>
    <n v="0"/>
    <n v="57.76"/>
    <n v="53.31"/>
    <s v="No"/>
    <s v="NO"/>
    <s v="MTWRF"/>
    <s v="No"/>
    <s v="No"/>
    <s v="Y"/>
    <s v="N"/>
    <m/>
    <n v="31.827500000000001"/>
    <n v="22.942499999999999"/>
    <n v="28.916250000000002"/>
    <n v="20.295275"/>
  </r>
  <r>
    <s v="1913"/>
    <s v="70359"/>
    <s v="0"/>
    <x v="1"/>
    <x v="3"/>
    <x v="0"/>
    <s v="190"/>
    <s v="101"/>
    <s v="R"/>
    <n v="260"/>
    <s v="Bavarian Bakery"/>
    <s v="5222 North US - 23, Oscoda MI 48750 US, Oscoda MI 48750 US"/>
    <n v="0.70141572922582895"/>
    <s v="-709"/>
    <s v="2"/>
    <d v="1899-12-30T10:16:20"/>
    <d v="1899-12-30T10:26:00"/>
    <n v="0"/>
    <n v="9.4354006285390355"/>
    <s v="-83.329624"/>
    <s v="44.431433"/>
    <n v="0.385969674305086"/>
    <n v="597.1"/>
    <n v="0"/>
    <n v="0"/>
    <n v="0"/>
    <n v="0"/>
    <n v="261"/>
    <s v="101_Week2_Thursday"/>
    <n v="0"/>
    <n v="80.739999999999995"/>
    <n v="89.643299999999996"/>
    <n v="91.38"/>
    <n v="24.22"/>
    <s v="101_Monday"/>
    <s v="101_Week2_Monday"/>
    <n v="1"/>
    <n v="0"/>
    <n v="21.5425"/>
    <n v="11.422499999999999"/>
    <s v="Yes"/>
    <s v="NO"/>
    <s v="MTWRF"/>
    <s v="No"/>
    <s v="Yes"/>
    <s v="Y"/>
    <s v="N"/>
    <n v="0"/>
    <n v="0"/>
    <n v="20.184999999999999"/>
    <n v="22.410824999999999"/>
    <n v="22.844999999999999"/>
  </r>
  <r>
    <s v="14793"/>
    <s v="99031"/>
    <s v="162"/>
    <x v="1"/>
    <x v="1"/>
    <x v="2"/>
    <s v="210"/>
    <s v="105"/>
    <s v="T"/>
    <n v="290"/>
    <s v="BLARNEY CASTLE EZ MART #891"/>
    <s v="8114 MILLS ST, VANDERBILT MI 49795 US, VANDERBILT MI 49795 US"/>
    <n v="9.4913779039891306"/>
    <s v="-224"/>
    <s v="7"/>
    <d v="1899-12-30T11:05:23"/>
    <d v="1899-12-30T11:17:27"/>
    <n v="0"/>
    <n v="15.004166666666666"/>
    <s v="-84.662776"/>
    <s v="45.143883"/>
    <n v="9.5606144713626104"/>
    <n v="4961.97"/>
    <n v="0"/>
    <n v="0"/>
    <n v="0"/>
    <n v="0"/>
    <n v="291"/>
    <s v="105_Week2_Tuesday"/>
    <n v="127.57769999999999"/>
    <n v="104.85299999999999"/>
    <n v="150.0138"/>
    <n v="138.4153"/>
    <n v="146.57"/>
    <s v="103_Wednesday"/>
    <s v="103_Week2_Wednesday"/>
    <n v="1"/>
    <n v="0"/>
    <n v="140.09119999999999"/>
    <n v="141.60499999999999"/>
    <s v="Yes"/>
    <s v="NO"/>
    <s v="MTWRF"/>
    <s v="Yes"/>
    <s v="Yes"/>
    <s v="Y"/>
    <s v="Y"/>
    <n v="0"/>
    <n v="31.894424999999998"/>
    <n v="26.213249999999999"/>
    <n v="37.503450000000001"/>
    <n v="34.603825000000001"/>
  </r>
  <r>
    <s v="2942"/>
    <s v="73137"/>
    <s v="0"/>
    <x v="1"/>
    <x v="2"/>
    <x v="3"/>
    <s v="260"/>
    <s v="102"/>
    <s v="F"/>
    <n v="115"/>
    <s v="FIRST COMMUNITY BANK"/>
    <s v="201 N MAIN ST, CHEBOYGAN MI 49721 US, CHEBOYGAN MI 49721 US"/>
    <n v="33.134314883500302"/>
    <s v="-1994"/>
    <s v="6"/>
    <d v="1899-12-30T13:07:58"/>
    <d v="1899-12-30T13:13:31"/>
    <n v="0"/>
    <n v="3.7555555566666667"/>
    <s v="-84.477554"/>
    <s v="45.644177"/>
    <n v="26.0837174997286"/>
    <n v="1498.72"/>
    <n v="0"/>
    <n v="0"/>
    <n v="0"/>
    <n v="0"/>
    <n v="116"/>
    <s v="102_Week2_Friday"/>
    <n v="56.93"/>
    <n v="56.93"/>
    <n v="58.695700000000002"/>
    <n v="61.052799999999998"/>
    <n v="31.81"/>
    <s v="102_Friday"/>
    <s v="102_Week2_Friday"/>
    <n v="1"/>
    <n v="0"/>
    <n v="28.465"/>
    <n v="30.612500000000001"/>
    <s v="No"/>
    <s v="NO"/>
    <s v="MTWRF"/>
    <s v="No"/>
    <s v="No"/>
    <s v="Y"/>
    <s v="N"/>
    <m/>
    <n v="14.2325"/>
    <n v="14.2325"/>
    <n v="14.673925000000001"/>
    <n v="15.263199999999999"/>
  </r>
  <r>
    <s v="14044"/>
    <s v="73506"/>
    <s v="0"/>
    <x v="1"/>
    <x v="3"/>
    <x v="3"/>
    <s v="120"/>
    <s v="101"/>
    <s v="F"/>
    <n v="25"/>
    <s v="B CUBED"/>
    <s v="666 MCKINLEY AVE, ALPENA MI 49707 US, ALPENA MI 49707 US"/>
    <n v="1.6738910648643901"/>
    <s v="-798"/>
    <s v="7"/>
    <d v="1899-12-30T11:32:29"/>
    <d v="1899-12-30T11:40:41"/>
    <n v="0"/>
    <n v="15.243333333333334"/>
    <s v="-83.4491633"/>
    <s v="45.0669067"/>
    <n v="0.49113854323499401"/>
    <n v="9612.65"/>
    <n v="12"/>
    <n v="0.95555555555555605"/>
    <n v="14"/>
    <n v="269"/>
    <n v="26"/>
    <s v="101_Week2_Friday"/>
    <n v="174.3246"/>
    <n v="201.8938"/>
    <n v="170.37569999999999"/>
    <n v="195.2764"/>
    <n v="200.34"/>
    <s v="101_Friday"/>
    <s v="101_Week2_Friday"/>
    <n v="1"/>
    <n v="270"/>
    <n v="181.405"/>
    <n v="175.10120000000001"/>
    <s v="No"/>
    <s v="NO"/>
    <s v="MTWRF"/>
    <s v="No"/>
    <s v="No"/>
    <s v="Y"/>
    <s v="N"/>
    <m/>
    <n v="43.581150000000001"/>
    <n v="50.47345"/>
    <n v="42.593924999999999"/>
    <n v="48.819099999999999"/>
  </r>
  <r>
    <s v="13595"/>
    <s v="99103"/>
    <s v="6"/>
    <x v="1"/>
    <x v="3"/>
    <x v="3"/>
    <s v="140"/>
    <s v="101"/>
    <s v="F"/>
    <n v="232"/>
    <s v="ADMIRAL #5866"/>
    <s v="906 W WASHINGTON AVE, ALPENA MI 49707 US, ALPENA MI 49707 US"/>
    <n v="1.70828439563917"/>
    <s v="-800"/>
    <s v="7"/>
    <d v="1899-12-30T11:51:46"/>
    <d v="1899-12-30T11:58:31"/>
    <n v="0"/>
    <n v="7.43"/>
    <s v="-83.452418"/>
    <s v="45.06144"/>
    <n v="0.48015395440727998"/>
    <n v="1194.67"/>
    <n v="0"/>
    <n v="0"/>
    <n v="0"/>
    <n v="0"/>
    <n v="233"/>
    <s v="101_Week2_Friday"/>
    <n v="24.03"/>
    <n v="24.479199999999999"/>
    <n v="22.0061"/>
    <n v="22.1021"/>
    <n v="23.46"/>
    <s v="101_Friday"/>
    <s v="101_Week2_Friday"/>
    <n v="1"/>
    <n v="0"/>
    <n v="22.914999999999999"/>
    <n v="22.0975"/>
    <s v="No"/>
    <s v="NO"/>
    <s v="MTWRF"/>
    <s v="No"/>
    <s v="No"/>
    <s v="Y"/>
    <s v="N"/>
    <m/>
    <n v="6.0075000000000003"/>
    <n v="6.1197999999999997"/>
    <n v="5.501525"/>
    <n v="5.525525"/>
  </r>
  <r>
    <s v="14501"/>
    <s v="73521"/>
    <s v="0"/>
    <x v="1"/>
    <x v="2"/>
    <x v="3"/>
    <s v="250"/>
    <s v="102"/>
    <s v="R"/>
    <n v="160"/>
    <s v="MOOSE JAW JUNCTION"/>
    <s v="966 W. VAN ROAD, PELLSTON MI 49769 US, PELLSTON MI 49769 US"/>
    <n v="24.524660721421199"/>
    <s v="-1993"/>
    <s v="6"/>
    <d v="1899-12-30T12:29:23"/>
    <d v="1899-12-30T12:34:50"/>
    <n v="0"/>
    <n v="9.8000000000000007"/>
    <s v="-84.934675"/>
    <s v="45.594061"/>
    <n v="21.583779940184201"/>
    <n v="2997.18"/>
    <n v="0"/>
    <n v="0"/>
    <n v="0"/>
    <n v="0"/>
    <n v="161"/>
    <s v="102_Week2_Thursday"/>
    <n v="101.24"/>
    <n v="95.698499999999996"/>
    <n v="162.9485"/>
    <n v="158.73140000000001"/>
    <n v="93.75"/>
    <s v="102_Friday"/>
    <s v="102_Week2_Friday"/>
    <n v="1"/>
    <n v="0"/>
    <n v="70.146199999999993"/>
    <n v="84.704999999999998"/>
    <s v="Yes"/>
    <s v="NO"/>
    <s v="MTWRF"/>
    <s v="No"/>
    <s v="Yes"/>
    <s v="Y"/>
    <s v="Y"/>
    <n v="0"/>
    <n v="25.31"/>
    <n v="23.924624999999999"/>
    <n v="40.737124999999999"/>
    <n v="39.682850000000002"/>
  </r>
  <r>
    <s v="1847"/>
    <s v="70010"/>
    <s v="0"/>
    <x v="1"/>
    <x v="2"/>
    <x v="3"/>
    <s v="230"/>
    <s v="102"/>
    <s v="F"/>
    <n v="90"/>
    <s v="DARROW'S FAMILY RESTAURANT"/>
    <s v="301 N. LOUVINGNY P.O.BOX 857, MACKINAW CITY MI 497 P.O.BOX 857, MACKINAW CITY MI 49701 US"/>
    <n v="0.96241784840822198"/>
    <s v="-1991"/>
    <s v="7"/>
    <d v="1899-12-30T11:44:59"/>
    <d v="1899-12-30T11:54:39"/>
    <n v="0"/>
    <n v="9.4354006285390355"/>
    <s v="-84.734854"/>
    <s v="45.784022"/>
    <n v="0.37244554825297199"/>
    <n v="7702.65"/>
    <n v="0"/>
    <n v="0"/>
    <n v="0"/>
    <n v="0"/>
    <n v="91"/>
    <s v="102_Week2_Friday"/>
    <n v="0"/>
    <n v="248.5275"/>
    <n v="302.25839999999999"/>
    <n v="263.6533"/>
    <n v="309.18"/>
    <s v="102_Friday"/>
    <s v="102_Week2_Friday"/>
    <n v="1"/>
    <n v="0"/>
    <n v="285.51620000000003"/>
    <n v="0"/>
    <s v="No"/>
    <s v="NO"/>
    <s v="MTWRF"/>
    <s v="No"/>
    <s v="No"/>
    <s v="Y"/>
    <s v="N"/>
    <m/>
    <n v="0"/>
    <n v="62.131875000000001"/>
    <n v="75.564599999999999"/>
    <n v="65.913325"/>
  </r>
  <r>
    <s v="1850"/>
    <s v="70013"/>
    <s v="0"/>
    <x v="1"/>
    <x v="2"/>
    <x v="3"/>
    <s v="240"/>
    <s v="102"/>
    <s v="F"/>
    <n v="95"/>
    <s v="THE BRIDGEVIEW 24-HR DINER"/>
    <s v="110 W. CENTRAL, MACKINAW CITY MI 49701 US, MACKINAW CITY MI 49701 US"/>
    <n v="0.53738334216177497"/>
    <s v="-1992"/>
    <s v="7"/>
    <d v="1899-12-30T11:55:12"/>
    <d v="1899-12-30T12:04:52"/>
    <n v="0"/>
    <n v="9.4354006285390355"/>
    <s v="-84.7335357"/>
    <s v="45.7820272"/>
    <n v="0.20507922301203599"/>
    <n v="1299.33"/>
    <n v="7"/>
    <n v="0.31818181818181801"/>
    <n v="0"/>
    <n v="0"/>
    <n v="96"/>
    <s v="102_Week2_Friday"/>
    <n v="0"/>
    <n v="82.521600000000007"/>
    <n v="80.42"/>
    <n v="0"/>
    <n v="43.85"/>
    <s v="102_Friday"/>
    <s v="102_Week2_Friday"/>
    <n v="1"/>
    <n v="0"/>
    <n v="85.231200000000001"/>
    <n v="0"/>
    <s v="No"/>
    <s v="NO"/>
    <s v="MTWRF"/>
    <s v="No"/>
    <s v="No"/>
    <s v="Y"/>
    <s v="N"/>
    <m/>
    <n v="0"/>
    <n v="20.630400000000002"/>
    <n v="20.105"/>
    <n v="0"/>
  </r>
  <r>
    <s v="11659"/>
    <s v="99138"/>
    <s v="8"/>
    <x v="1"/>
    <x v="2"/>
    <x v="3"/>
    <s v="210"/>
    <s v="102"/>
    <s v="F"/>
    <n v="69"/>
    <s v="WIENERLICIOUS"/>
    <s v="102 E. CENTRAL, MACKINAW CITY MI 49701 US, MACKINAW CITY MI 49701 US"/>
    <n v="0.65553205087780997"/>
    <s v="-1989"/>
    <s v="7"/>
    <d v="1899-12-30T11:27:38"/>
    <d v="1899-12-30T11:37:18"/>
    <n v="0"/>
    <n v="9.4354006285390355"/>
    <s v="-84.731856"/>
    <s v="45.781227"/>
    <n v="0.18223715536298099"/>
    <n v="1270.73"/>
    <n v="0"/>
    <n v="0"/>
    <n v="0"/>
    <n v="0"/>
    <n v="70"/>
    <s v="102_Week2_Friday"/>
    <n v="0"/>
    <n v="38.301099999999998"/>
    <n v="57.773800000000001"/>
    <n v="58.32"/>
    <n v="61.82"/>
    <s v="102_Friday"/>
    <s v="102_Week2_Friday"/>
    <n v="1"/>
    <n v="0"/>
    <n v="49.655000000000001"/>
    <n v="0"/>
    <s v="No"/>
    <s v="NO"/>
    <s v="MTWRF"/>
    <s v="No"/>
    <s v="No"/>
    <s v="Y"/>
    <s v="N"/>
    <m/>
    <n v="0"/>
    <n v="9.5752749999999995"/>
    <n v="14.44345"/>
    <n v="14.58"/>
  </r>
  <r>
    <s v="2271"/>
    <s v="70846"/>
    <s v="0"/>
    <x v="1"/>
    <x v="2"/>
    <x v="3"/>
    <s v="220"/>
    <s v="102"/>
    <s v="F"/>
    <n v="65"/>
    <s v="Key Hole Bar"/>
    <s v="323 Central Ave., Mackinaw City MI 49701 US, Mackinaw City MI 49701 US"/>
    <n v="0.94980130717158295"/>
    <s v="-1990"/>
    <s v="7"/>
    <d v="1899-12-30T11:38:16"/>
    <d v="1899-12-30T11:44:02"/>
    <n v="0"/>
    <n v="7.3388888899999998"/>
    <s v="-84.7389210339216"/>
    <s v="45.7816024359122"/>
    <n v="0.37538458164388799"/>
    <n v="3371.26"/>
    <n v="0"/>
    <n v="0"/>
    <n v="0"/>
    <n v="0"/>
    <n v="66"/>
    <s v="102_Week2_Friday"/>
    <n v="76.974999999999994"/>
    <n v="94.128"/>
    <n v="97.985299999999995"/>
    <n v="103.38720000000001"/>
    <n v="108.67"/>
    <s v="102_Friday"/>
    <s v="102_Week2_Friday"/>
    <n v="1"/>
    <n v="0"/>
    <n v="91.086200000000005"/>
    <n v="67.661199999999994"/>
    <s v="No"/>
    <s v="NO"/>
    <s v="MTWRF"/>
    <s v="No"/>
    <s v="No"/>
    <s v="Y"/>
    <s v="N"/>
    <m/>
    <n v="19.243749999999999"/>
    <n v="23.532"/>
    <n v="24.496324999999999"/>
    <n v="25.846800000000002"/>
  </r>
  <r>
    <s v="2377"/>
    <s v="99047"/>
    <s v="3"/>
    <x v="1"/>
    <x v="3"/>
    <x v="3"/>
    <s v="50"/>
    <s v="101"/>
    <s v="W"/>
    <n v="140"/>
    <s v="Alp-Alcona C.U. (North)"/>
    <s v="1013 US-23 North P.O. Box 515, Alpena MI 49707 US P.O. Box 515, Alpena MI 49707 US"/>
    <n v="1.4479481263674601"/>
    <s v="-791"/>
    <s v="6"/>
    <d v="1899-12-30T09:36:36"/>
    <d v="1899-12-30T09:54:05"/>
    <n v="0"/>
    <n v="20.400000000000002"/>
    <s v="-83.456318"/>
    <s v="45.083646"/>
    <n v="0.79312124411159501"/>
    <n v="3713.5"/>
    <n v="0"/>
    <n v="0"/>
    <n v="0"/>
    <n v="0"/>
    <n v="141"/>
    <s v="101_Week2_Wednesday"/>
    <n v="145.3466"/>
    <n v="125.6371"/>
    <n v="153.97829999999999"/>
    <n v="159.43279999999999"/>
    <n v="84.45"/>
    <s v="101_Friday"/>
    <s v="101_Week2_Friday"/>
    <n v="1"/>
    <n v="0"/>
    <n v="83.222499999999997"/>
    <n v="94.882499999999993"/>
    <s v="Yes"/>
    <s v="NO"/>
    <s v="MTWRF"/>
    <s v="No"/>
    <s v="Yes"/>
    <s v="Y"/>
    <s v="Y"/>
    <n v="0"/>
    <n v="36.336649999999999"/>
    <n v="31.409275000000001"/>
    <n v="38.494574999999998"/>
    <n v="39.858199999999997"/>
  </r>
  <r>
    <s v="2152"/>
    <s v="99052"/>
    <s v="4"/>
    <x v="1"/>
    <x v="3"/>
    <x v="4"/>
    <s v="60"/>
    <s v="101"/>
    <s v="T"/>
    <n v="80"/>
    <s v="APS SANBORN ELEMENTARY SCHOOL"/>
    <s v="12170 US-23 South, Ossineke MI 49766 US, Ossineke MI 49766 US"/>
    <n v="0.582953548146527"/>
    <s v="-771"/>
    <s v="6"/>
    <d v="1899-12-30T07:58:51"/>
    <d v="1899-12-30T08:01:26"/>
    <n v="0"/>
    <n v="2.7583333333333333"/>
    <s v="-83.442794"/>
    <s v="44.899742"/>
    <n v="0.22403056311568001"/>
    <n v="871.45"/>
    <n v="0"/>
    <n v="0"/>
    <n v="0"/>
    <n v="0"/>
    <n v="81"/>
    <s v="101_Week2_Tuesday"/>
    <n v="32.020000000000003"/>
    <n v="31.0762"/>
    <n v="33.6633"/>
    <n v="35.522799999999997"/>
    <n v="17.16"/>
    <s v="101_Thursday"/>
    <s v="101_Week2_Thursday"/>
    <n v="1"/>
    <n v="0"/>
    <n v="16.37"/>
    <n v="18.03"/>
    <s v="Yes"/>
    <s v="NO"/>
    <s v="MTWRF"/>
    <s v="No"/>
    <s v="Yes"/>
    <s v="Y"/>
    <s v="Y"/>
    <n v="0"/>
    <n v="8.0050000000000008"/>
    <n v="7.76905"/>
    <n v="8.4158249999999999"/>
    <n v="8.8806999999999992"/>
  </r>
  <r>
    <s v="2595"/>
    <s v="73063"/>
    <s v="3"/>
    <x v="1"/>
    <x v="3"/>
    <x v="1"/>
    <s v="160"/>
    <s v="105"/>
    <s v="R"/>
    <n v="310"/>
    <s v="Alcona Health Center-Lincoln"/>
    <s v="177 N. BARLOW RD PO BOX 279, Lincoln MI 48742 US PO BOX 279, Lincoln MI 48742 US"/>
    <n v="0"/>
    <s v="-730"/>
    <s v="6"/>
    <d v="1899-12-30T11:21:38"/>
    <d v="1899-12-30T11:31:32"/>
    <n v="0"/>
    <n v="8.2222222233333326"/>
    <s v="-83.403719"/>
    <s v="44.661088"/>
    <m/>
    <n v="1614.33"/>
    <n v="0"/>
    <n v="0"/>
    <n v="0"/>
    <n v="0"/>
    <n v="311"/>
    <s v="105_Week2_Thursday"/>
    <n v="60.936599999999999"/>
    <n v="62.13"/>
    <n v="63.5642"/>
    <n v="64.36"/>
    <n v="32.32"/>
    <s v="101_Tuesday"/>
    <s v="101_Week2_Tuesday"/>
    <n v="1"/>
    <n v="0"/>
    <n v="31.065000000000001"/>
    <n v="32.32"/>
    <s v="Yes"/>
    <s v="NO"/>
    <s v="MTWRF"/>
    <s v="Yes"/>
    <s v="Yes"/>
    <s v="Y"/>
    <s v="N"/>
    <n v="0"/>
    <n v="15.23415"/>
    <n v="15.532500000000001"/>
    <n v="15.89105"/>
    <n v="16.09"/>
  </r>
  <r>
    <s v="2197"/>
    <s v="99047"/>
    <s v="1"/>
    <x v="1"/>
    <x v="3"/>
    <x v="4"/>
    <s v="160"/>
    <s v="101"/>
    <s v="T"/>
    <n v="75"/>
    <s v="Alp-Alcona C.U. (Ossineke)"/>
    <s v="11829 US-23 South P.O. Box 515, Ossineke MI 49766 P.O. Box 515, Ossineke MI 49766 US"/>
    <n v="0.37323907526797501"/>
    <s v="-781"/>
    <s v="6"/>
    <d v="1899-12-30T10:29:36"/>
    <d v="1899-12-30T10:36:47"/>
    <n v="0"/>
    <n v="10.888888888333334"/>
    <s v="-83.442369"/>
    <s v="44.904732"/>
    <n v="8.8921080313980203E-2"/>
    <n v="2160.35"/>
    <n v="0"/>
    <n v="0"/>
    <n v="0"/>
    <n v="0"/>
    <n v="76"/>
    <s v="101_Week2_Tuesday"/>
    <n v="83.92"/>
    <n v="88.148499999999999"/>
    <n v="91.861599999999996"/>
    <n v="79.184200000000004"/>
    <n v="38.549999999999997"/>
    <s v="101_Thursday"/>
    <s v="101_Week2_Thursday"/>
    <n v="1"/>
    <n v="0"/>
    <n v="55.884999999999998"/>
    <n v="42.226199999999999"/>
    <s v="Yes"/>
    <s v="NO"/>
    <s v="MTWRF"/>
    <s v="No"/>
    <s v="Yes"/>
    <s v="Y"/>
    <s v="Y"/>
    <n v="0"/>
    <n v="20.98"/>
    <n v="22.037125"/>
    <n v="22.965399999999999"/>
    <n v="19.796050000000001"/>
  </r>
  <r>
    <s v="1993"/>
    <s v="70545"/>
    <s v="0"/>
    <x v="1"/>
    <x v="3"/>
    <x v="3"/>
    <s v="40"/>
    <s v="101"/>
    <s v="F"/>
    <n v="80"/>
    <s v="ALPENA GOLF CLUB"/>
    <s v="1135 GOLF COURSE RD, ALPENA MI 49707 US, ALPENA MI 49707 US"/>
    <n v="1.70394085314967"/>
    <s v="-790"/>
    <s v="6"/>
    <d v="1899-12-30T09:25:29"/>
    <d v="1899-12-30T09:35:09"/>
    <n v="0"/>
    <n v="9.4354006285390355"/>
    <s v="-83.4671475"/>
    <s v="45.087826"/>
    <n v="0.87986046352045399"/>
    <n v="930.64"/>
    <n v="0"/>
    <n v="0"/>
    <n v="0"/>
    <n v="0"/>
    <n v="81"/>
    <s v="101_Week2_Friday"/>
    <n v="0"/>
    <n v="63.32"/>
    <n v="93.04"/>
    <n v="123"/>
    <n v="55.07"/>
    <s v="101_Friday"/>
    <s v="101_Week2_Friday"/>
    <n v="1"/>
    <n v="0"/>
    <n v="48.998699999999999"/>
    <n v="0"/>
    <s v="No"/>
    <s v="NO"/>
    <s v="MTWRF"/>
    <s v="No"/>
    <s v="No"/>
    <s v="Y"/>
    <s v="N"/>
    <m/>
    <n v="0"/>
    <n v="15.83"/>
    <n v="23.26"/>
    <n v="30.75"/>
  </r>
  <r>
    <s v="2460"/>
    <s v="73063"/>
    <s v="2"/>
    <x v="1"/>
    <x v="3"/>
    <x v="2"/>
    <s v="280"/>
    <s v="105"/>
    <s v="F"/>
    <n v="315"/>
    <s v="Alcona Health Center - Harrisv"/>
    <s v="205 North State Street P.O. Box 130, Harrisville M P.O. Box 130, Harrisville MI 48740 US"/>
    <n v="1.6490335849603099"/>
    <s v="-762"/>
    <s v="7"/>
    <d v="1899-12-30T16:44:07"/>
    <d v="1899-12-30T16:50:11"/>
    <n v="0"/>
    <n v="6.1633333333333331"/>
    <s v="-83.294992"/>
    <s v="44.657998"/>
    <n v="0.370052120117906"/>
    <n v="1571.48"/>
    <n v="0"/>
    <n v="0"/>
    <n v="0"/>
    <n v="0"/>
    <n v="316"/>
    <s v="105_Week2_Friday"/>
    <n v="29.5869"/>
    <n v="30.21"/>
    <n v="30.960699999999999"/>
    <n v="31.404199999999999"/>
    <n v="31.43"/>
    <s v="101_Wednesday"/>
    <s v="101_Week2_Wednesday"/>
    <n v="2"/>
    <n v="0"/>
    <n v="15.105"/>
    <n v="15.703749999999999"/>
    <s v="Yes"/>
    <s v="NO"/>
    <s v="MTWRF"/>
    <s v="Yes"/>
    <s v="Yes"/>
    <s v="Y"/>
    <s v="N"/>
    <n v="0"/>
    <n v="7.396725"/>
    <n v="7.5525000000000002"/>
    <n v="7.7401749999999998"/>
    <n v="7.8510499999999999"/>
  </r>
  <r>
    <s v="2032"/>
    <s v="70587"/>
    <s v="0"/>
    <x v="1"/>
    <x v="1"/>
    <x v="2"/>
    <s v="240"/>
    <s v="103"/>
    <s v="W"/>
    <n v="170"/>
    <s v="BOBS MUFFLER &amp; REPAIR"/>
    <s v="2277 US-23 SOUTH COMPANY 101, Alpena MI 49707 US COMPANY 101, Alpena MI 49707 US"/>
    <n v="0.73343935058954901"/>
    <s v="-227"/>
    <s v="7"/>
    <d v="1899-12-30T12:58:38"/>
    <d v="1899-12-30T13:07:14"/>
    <n v="0"/>
    <n v="10.354166666666666"/>
    <s v="-83.457247"/>
    <s v="45.043043"/>
    <n v="0.244974965418362"/>
    <n v="2814.13"/>
    <n v="7"/>
    <n v="0.70833333333333304"/>
    <n v="1"/>
    <n v="26"/>
    <n v="171"/>
    <s v="103_Week2_Wednesday"/>
    <n v="49.74"/>
    <n v="53.969200000000001"/>
    <n v="67.653300000000002"/>
    <n v="72.597499999999997"/>
    <n v="61.84"/>
    <s v="103_Wednesday"/>
    <s v="103_Week2_Wednesday"/>
    <n v="1"/>
    <n v="24"/>
    <n v="59.817500000000003"/>
    <n v="70.66"/>
    <s v="No"/>
    <s v="NO"/>
    <s v="MTWRF"/>
    <s v="No"/>
    <s v="No"/>
    <s v="Y"/>
    <s v="N"/>
    <m/>
    <n v="12.435"/>
    <n v="13.4923"/>
    <n v="16.913325"/>
    <n v="18.149374999999999"/>
  </r>
  <r>
    <s v="13587"/>
    <s v="73498"/>
    <s v="0"/>
    <x v="1"/>
    <x v="3"/>
    <x v="2"/>
    <s v="290"/>
    <s v="105"/>
    <s v="R"/>
    <n v="280"/>
    <s v="ALCONA BREW HAUS"/>
    <s v="676 N. US-23, HARRISVILLE MI 48740 US, HARRISVILLE MI 48740 US"/>
    <n v="1.82787551394915"/>
    <s v="-763"/>
    <s v="7"/>
    <d v="1899-12-30T16:52:01"/>
    <d v="1899-12-30T16:59:54"/>
    <n v="0"/>
    <n v="9.0400000000000009"/>
    <s v="-83.290475"/>
    <s v="44.675762"/>
    <n v="1.27592636749041"/>
    <n v="4361.42"/>
    <n v="0"/>
    <n v="0"/>
    <n v="0"/>
    <n v="0"/>
    <n v="281"/>
    <s v="105_Week2_Thursday"/>
    <n v="69.52"/>
    <n v="78.889200000000002"/>
    <n v="98.940700000000007"/>
    <n v="98.877600000000001"/>
    <n v="109.98"/>
    <s v="101_Wednesday"/>
    <s v="101_Week2_Wednesday"/>
    <n v="2"/>
    <n v="0"/>
    <n v="45.503100000000003"/>
    <n v="50.154350000000001"/>
    <s v="Yes"/>
    <s v="NO"/>
    <s v="WRF"/>
    <s v="Yes"/>
    <s v="Yes"/>
    <s v="Y"/>
    <s v="N"/>
    <n v="0"/>
    <n v="17.38"/>
    <n v="19.722300000000001"/>
    <n v="24.735175000000002"/>
    <n v="24.7194"/>
  </r>
  <r>
    <s v="2092"/>
    <s v="99047"/>
    <s v="5"/>
    <x v="1"/>
    <x v="0"/>
    <x v="2"/>
    <s v="270"/>
    <s v="101"/>
    <s v="W"/>
    <n v="269"/>
    <s v="Alp-Alcona C.U.(Bagley)"/>
    <s v="1100 S. Bagley St. P.O. Box 515, Alpena MI 49707 U P.O. Box 515, Alpena MI 49707 US"/>
    <n v="1.6059750708859"/>
    <s v="-1286"/>
    <s v="6"/>
    <d v="1899-12-30T14:18:56"/>
    <d v="1899-12-30T14:45:42"/>
    <n v="0"/>
    <n v="27.324999999999999"/>
    <s v="-83.471956"/>
    <s v="45.059347"/>
    <n v="1.0245494524018599"/>
    <n v="5716.67"/>
    <n v="0"/>
    <n v="0"/>
    <n v="0"/>
    <n v="0"/>
    <n v="270"/>
    <s v="101_Week2_Wednesday"/>
    <n v="187.3477"/>
    <n v="199.74"/>
    <n v="206.42660000000001"/>
    <n v="210.3562"/>
    <n v="106.74"/>
    <s v="105_Wednesday"/>
    <s v="105_Week2_Wednesday"/>
    <n v="1"/>
    <n v="0"/>
    <n v="128.535"/>
    <n v="137.33619999999999"/>
    <s v="Yes"/>
    <s v="NO"/>
    <s v="MTWRF"/>
    <s v="Yes"/>
    <s v="No"/>
    <s v="Y"/>
    <s v="N"/>
    <n v="0"/>
    <n v="46.836925000000001"/>
    <n v="49.935000000000002"/>
    <n v="51.606650000000002"/>
    <n v="52.58905"/>
  </r>
  <r>
    <s v="1986"/>
    <s v="70538"/>
    <s v="0"/>
    <x v="1"/>
    <x v="0"/>
    <x v="2"/>
    <s v="280"/>
    <s v="101"/>
    <s v="W"/>
    <n v="250"/>
    <s v="Eagles"/>
    <s v="1960 M-32 West, Alpena MI 49707 US, Alpena MI 49707 US"/>
    <n v="2.6421804605677202"/>
    <s v="-1287"/>
    <s v="6"/>
    <d v="1899-12-30T14:48:20"/>
    <d v="1899-12-30T14:48:51"/>
    <n v="0"/>
    <n v="5.65"/>
    <s v="-83.491251"/>
    <s v="45.0622913"/>
    <n v="1.1499486921177899"/>
    <n v="1369.19"/>
    <n v="0"/>
    <n v="0"/>
    <n v="0"/>
    <n v="0"/>
    <n v="251"/>
    <s v="101_Week2_Wednesday"/>
    <n v="55.698"/>
    <n v="65.638499999999993"/>
    <n v="72.53"/>
    <n v="73.7"/>
    <n v="39.06"/>
    <s v="105_Wednesday"/>
    <s v="105_Week2_Wednesday"/>
    <n v="1"/>
    <n v="0"/>
    <n v="35.094999999999999"/>
    <n v="36.85"/>
    <s v="Yes"/>
    <s v="NO"/>
    <s v="MTWRF"/>
    <s v="Yes"/>
    <s v="No"/>
    <s v="Y"/>
    <s v="N"/>
    <n v="0"/>
    <n v="13.9245"/>
    <n v="16.409624999999998"/>
    <n v="18.1325"/>
    <n v="18.425000000000001"/>
  </r>
  <r>
    <s v="8540"/>
    <s v="99031"/>
    <s v="67"/>
    <x v="1"/>
    <x v="3"/>
    <x v="2"/>
    <s v="200"/>
    <s v="105"/>
    <s v="R"/>
    <n v="6"/>
    <s v="BLARNEY CASTLE SUBWAY"/>
    <s v="449 S. US 23, HARRISVILLE MI 48740 US, HARRISVILLE MI 48740 US"/>
    <n v="0.79482715230108203"/>
    <s v="-754"/>
    <s v="7"/>
    <d v="1899-12-30T15:11:59"/>
    <d v="1899-12-30T15:19:43"/>
    <n v="0"/>
    <n v="4.7233333333333336"/>
    <s v="-83.304158"/>
    <s v="44.643395"/>
    <n v="0.70539791556676201"/>
    <n v="1656.48"/>
    <n v="0"/>
    <n v="0"/>
    <n v="0"/>
    <n v="0"/>
    <n v="7"/>
    <s v="105_Week2_Thursday"/>
    <n v="37.190800000000003"/>
    <n v="24.112300000000001"/>
    <n v="21.1464"/>
    <n v="24.4846"/>
    <n v="21.81"/>
    <s v="101_Wednesday"/>
    <s v="101_Week2_Wednesday"/>
    <n v="2"/>
    <n v="0"/>
    <n v="10.255000000000001"/>
    <n v="11.1531"/>
    <s v="Yes"/>
    <s v="NO"/>
    <s v="MTWRF"/>
    <s v="Yes"/>
    <s v="Yes"/>
    <s v="Y"/>
    <s v="N"/>
    <n v="0"/>
    <n v="9.2977000000000007"/>
    <n v="6.0280750000000003"/>
    <n v="5.2866"/>
    <n v="6.1211500000000001"/>
  </r>
  <r>
    <s v="1970"/>
    <s v="70521"/>
    <s v="0"/>
    <x v="1"/>
    <x v="1"/>
    <x v="2"/>
    <s v="250"/>
    <s v="103"/>
    <s v="W"/>
    <n v="152"/>
    <s v="Beaver's Automotive"/>
    <s v="600 N. Ripley, Alpena MI 49707 US, Alpena MI 49707 US"/>
    <n v="3.15417264618958"/>
    <s v="-228"/>
    <s v="7"/>
    <d v="1899-12-30T13:10:24"/>
    <d v="1899-12-30T13:10:32"/>
    <n v="0"/>
    <n v="9.2874999999999996"/>
    <s v="-83.452327"/>
    <s v="45.058731"/>
    <n v="1.1836728644725301"/>
    <n v="3511"/>
    <n v="23"/>
    <n v="0.65151515151515205"/>
    <n v="3"/>
    <n v="72"/>
    <n v="153"/>
    <s v="103_Week2_Wednesday"/>
    <n v="67.057599999999994"/>
    <n v="66.740700000000004"/>
    <n v="71.014600000000002"/>
    <n v="72.27"/>
    <n v="72.8"/>
    <s v="103_Wednesday"/>
    <s v="103_Week2_Wednesday"/>
    <n v="1"/>
    <n v="66"/>
    <n v="68.19"/>
    <n v="72.27"/>
    <s v="No"/>
    <s v="NO"/>
    <s v="MTWRF"/>
    <s v="No"/>
    <s v="No"/>
    <s v="Y"/>
    <s v="N"/>
    <m/>
    <n v="16.764399999999998"/>
    <n v="16.685175000000001"/>
    <n v="17.75365"/>
    <n v="18.067499999999999"/>
  </r>
  <r>
    <s v="8539"/>
    <s v="99031"/>
    <s v="66"/>
    <x v="1"/>
    <x v="3"/>
    <x v="2"/>
    <s v="210"/>
    <s v="105"/>
    <s v="R"/>
    <n v="5"/>
    <s v="BLARNEY CASTLE #536"/>
    <s v="449 S. US 23, HARRISVILLE MI 48740 US, HARRISVILLE MI 48740 US"/>
    <n v="0"/>
    <s v="-755"/>
    <s v="7"/>
    <d v="1899-12-30T15:19:43"/>
    <d v="1899-12-30T15:34:23"/>
    <n v="0"/>
    <n v="17.076666666666668"/>
    <s v="-83.304158"/>
    <s v="44.643395"/>
    <m/>
    <n v="5661.82"/>
    <n v="0"/>
    <n v="0"/>
    <n v="0"/>
    <n v="0"/>
    <n v="6"/>
    <s v="105_Week2_Thursday"/>
    <n v="101.6225"/>
    <n v="94.270700000000005"/>
    <n v="116.9314"/>
    <n v="104.5153"/>
    <n v="113.1"/>
    <s v="101_Wednesday"/>
    <s v="101_Week2_Wednesday"/>
    <n v="2"/>
    <n v="0"/>
    <n v="56.546250000000001"/>
    <n v="49.004350000000002"/>
    <s v="Yes"/>
    <s v="NO"/>
    <s v="MTWRF"/>
    <s v="Yes"/>
    <s v="Yes"/>
    <s v="Y"/>
    <s v="N"/>
    <n v="0"/>
    <n v="25.405625000000001"/>
    <n v="23.567675000000001"/>
    <n v="29.232849999999999"/>
    <n v="26.128824999999999"/>
  </r>
  <r>
    <s v="2854"/>
    <s v="73063"/>
    <s v="5"/>
    <x v="1"/>
    <x v="0"/>
    <x v="2"/>
    <s v="290"/>
    <s v="101"/>
    <s v="W"/>
    <n v="275"/>
    <s v="A.H.C. ADMINISTRATIVE ANNEX"/>
    <s v="1035 WASHINGTON BLVD, ALPENA MI 49707 US, ALPENA MI 49707 US"/>
    <n v="3.88764440405328"/>
    <s v="-1288"/>
    <s v="6"/>
    <d v="1899-12-30T14:52:45"/>
    <d v="1899-12-30T15:04:01"/>
    <n v="0"/>
    <n v="12.950000000000001"/>
    <s v="-83.4554096"/>
    <s v="45.0619247"/>
    <n v="1.83840097514292"/>
    <n v="2676.06"/>
    <n v="0"/>
    <n v="0"/>
    <n v="0"/>
    <n v="0"/>
    <n v="276"/>
    <s v="101_Week2_Wednesday"/>
    <n v="101.52"/>
    <n v="101.52"/>
    <n v="105.58"/>
    <n v="107.85850000000001"/>
    <n v="53.81"/>
    <s v="105_Wednesday"/>
    <s v="105_Week2_Wednesday"/>
    <n v="1"/>
    <n v="0"/>
    <n v="50.76"/>
    <n v="53.805"/>
    <s v="Yes"/>
    <s v="NO"/>
    <s v="MTWRF"/>
    <s v="Yes"/>
    <s v="No"/>
    <s v="Y"/>
    <s v="N"/>
    <n v="0"/>
    <n v="25.38"/>
    <n v="25.38"/>
    <n v="26.395"/>
    <n v="26.964625000000002"/>
  </r>
  <r>
    <s v=""/>
    <m/>
    <m/>
    <x v="1"/>
    <x v="2"/>
    <x v="3"/>
    <m/>
    <m/>
    <m/>
    <m/>
    <s v="Alpena Depot"/>
    <s v="120 E Herman St,, Alpena 49707 US"/>
    <n v="84.435404937714296"/>
    <s v="-1995"/>
    <m/>
    <d v="1899-12-30T14:37:58"/>
    <d v="1899-12-30T14:37:58"/>
    <n v="0"/>
    <m/>
    <s v="-83.416387"/>
    <s v="45.0710235"/>
    <n v="79.864655570611902"/>
    <m/>
    <m/>
    <m/>
    <m/>
    <m/>
    <n v="1"/>
    <e v="#N/A"/>
    <m/>
    <m/>
    <m/>
    <m/>
    <m/>
    <s v="102_Friday"/>
    <s v="102_Week2_Friday"/>
    <n v="20"/>
    <m/>
    <m/>
    <m/>
    <s v="Yes"/>
    <m/>
    <m/>
    <s v="Yes"/>
    <s v="Yes"/>
    <m/>
    <s v="N"/>
    <m/>
    <m/>
    <m/>
    <m/>
    <m/>
  </r>
  <r>
    <s v="2150"/>
    <s v="99052"/>
    <s v="3"/>
    <x v="1"/>
    <x v="0"/>
    <x v="2"/>
    <s v="240"/>
    <s v="103"/>
    <s v="T"/>
    <n v="61"/>
    <s v="APS OXBOW SCHOOL"/>
    <s v="2373 Gordon Rd., Alpena MI 49707 US, Alpena MI 49707 US"/>
    <n v="0.85813990544863805"/>
    <s v="-1283"/>
    <s v="6"/>
    <d v="1899-12-30T13:54:01"/>
    <d v="1899-12-30T13:54:22"/>
    <n v="0"/>
    <n v="20.350000000000001"/>
    <s v="-83.466161"/>
    <s v="45.036612"/>
    <n v="0.45352702463828998"/>
    <n v="871.83"/>
    <n v="0"/>
    <n v="0"/>
    <n v="0"/>
    <n v="0"/>
    <n v="62"/>
    <s v="103_Week2_Tuesday"/>
    <n v="33.986600000000003"/>
    <n v="31.364000000000001"/>
    <n v="38.909999999999997"/>
    <n v="39.574199999999998"/>
    <n v="20.04"/>
    <s v="105_Wednesday"/>
    <s v="105_Week2_Wednesday"/>
    <n v="1"/>
    <n v="0"/>
    <n v="9.14"/>
    <n v="20.059999999999999"/>
    <s v="Yes"/>
    <s v="NO"/>
    <s v="MTWRF"/>
    <s v="Yes"/>
    <s v="Yes"/>
    <s v="Y"/>
    <s v="Y"/>
    <n v="0"/>
    <n v="8.4966500000000007"/>
    <n v="7.8410000000000002"/>
    <n v="9.7274999999999991"/>
    <n v="9.8935499999999994"/>
  </r>
  <r>
    <s v="2930"/>
    <s v="73122"/>
    <s v="0"/>
    <x v="1"/>
    <x v="1"/>
    <x v="2"/>
    <s v="220"/>
    <s v="103"/>
    <s v="W"/>
    <n v="130"/>
    <s v="FREESE HYDRAULICS"/>
    <s v="1088 WALTER ST, ALPENA MI 49707 US, ALPENA MI 49707 US"/>
    <n v="83.298251637116095"/>
    <s v="-225"/>
    <s v="7"/>
    <d v="1899-12-30T12:40:45"/>
    <d v="1899-12-30T12:40:53"/>
    <n v="0"/>
    <n v="4.7541666666666664"/>
    <s v="-83.4924785"/>
    <s v="45.0628138"/>
    <n v="80.446515938037095"/>
    <n v="2969.77"/>
    <n v="25"/>
    <n v="0.62121212121212099"/>
    <n v="3"/>
    <n v="77"/>
    <n v="131"/>
    <s v="103_Week2_Wednesday"/>
    <n v="59.525300000000001"/>
    <n v="55.117600000000003"/>
    <n v="60.427599999999998"/>
    <n v="56.086100000000002"/>
    <n v="61.68"/>
    <s v="103_Wednesday"/>
    <s v="103_Week2_Wednesday"/>
    <n v="1"/>
    <n v="66"/>
    <n v="57.61"/>
    <n v="54.965000000000003"/>
    <s v="No"/>
    <s v="NO"/>
    <s v="MTWRF"/>
    <s v="No"/>
    <s v="No"/>
    <s v="Y"/>
    <s v="N"/>
    <m/>
    <n v="14.881325"/>
    <n v="13.779400000000001"/>
    <n v="15.1069"/>
    <n v="14.021525"/>
  </r>
  <r>
    <s v="1979"/>
    <s v="70530"/>
    <s v="0"/>
    <x v="1"/>
    <x v="3"/>
    <x v="4"/>
    <s v="180"/>
    <s v="101"/>
    <s v="W"/>
    <n v="317"/>
    <s v="Big Boy Ripley"/>
    <s v="400 South Ripley, Alpena MI 49707 US, Alpena MI 49707 US"/>
    <n v="13.0411919554496"/>
    <s v="-783"/>
    <s v="7"/>
    <d v="1899-12-30T10:58:06"/>
    <d v="1899-12-30T11:18:03"/>
    <n v="0"/>
    <n v="23.05"/>
    <s v="-83.452781"/>
    <s v="45.048124"/>
    <n v="10.814725689509"/>
    <n v="5335.39"/>
    <n v="0"/>
    <n v="0"/>
    <n v="0"/>
    <n v="0"/>
    <n v="318"/>
    <s v="101_Week2_Wednesday"/>
    <n v="115.36660000000001"/>
    <n v="119.0921"/>
    <n v="128.02610000000001"/>
    <n v="131.8784"/>
    <n v="133.41"/>
    <s v="101_Thursday"/>
    <s v="101_Week2_Thursday"/>
    <n v="1"/>
    <n v="0"/>
    <n v="129.74369999999999"/>
    <n v="127.845"/>
    <s v="Yes"/>
    <s v="NO"/>
    <s v="MTWRF"/>
    <s v="No"/>
    <s v="Yes"/>
    <s v="Y"/>
    <s v="Y"/>
    <n v="0"/>
    <n v="28.841650000000001"/>
    <n v="29.773025000000001"/>
    <n v="32.006525000000003"/>
    <n v="32.9696"/>
  </r>
  <r>
    <s v="8530"/>
    <s v="99031"/>
    <s v="57"/>
    <x v="1"/>
    <x v="3"/>
    <x v="4"/>
    <s v="30"/>
    <s v="101"/>
    <s v="T"/>
    <n v="5"/>
    <s v="BLARNEY CASTLE #736"/>
    <s v="11596 US 23 SO, OSSINEKE MI 49766 US, OSSINEKE MI 49766 US"/>
    <n v="11.236061124192901"/>
    <s v="-768"/>
    <s v="7"/>
    <d v="1899-12-30T06:45:35"/>
    <d v="1899-12-30T07:04:20"/>
    <n v="0"/>
    <n v="20.491666666666667"/>
    <s v="-83.44357"/>
    <s v="44.908698"/>
    <n v="9.4916122698601306"/>
    <n v="5083.08"/>
    <n v="0"/>
    <n v="0"/>
    <n v="0"/>
    <n v="0"/>
    <n v="6"/>
    <s v="101_Week2_Tuesday"/>
    <n v="97.8476"/>
    <n v="81.032300000000006"/>
    <n v="84.766400000000004"/>
    <n v="107.2321"/>
    <n v="99.07"/>
    <s v="101_Thursday"/>
    <s v="101_Week2_Thursday"/>
    <n v="1"/>
    <n v="0"/>
    <n v="83.688699999999997"/>
    <n v="108.58750000000001"/>
    <s v="Yes"/>
    <s v="NO"/>
    <s v="MTWRF"/>
    <s v="No"/>
    <s v="Yes"/>
    <s v="Y"/>
    <s v="Y"/>
    <n v="0"/>
    <n v="24.4619"/>
    <n v="20.258075000000002"/>
    <n v="21.191600000000001"/>
    <n v="26.808025000000001"/>
  </r>
  <r>
    <s v="13596"/>
    <s v="99103"/>
    <s v="7"/>
    <x v="1"/>
    <x v="0"/>
    <x v="2"/>
    <s v="250"/>
    <s v="101"/>
    <s v="F"/>
    <n v="151"/>
    <s v="ADMIRAL #5867"/>
    <s v="2520 US HIGWAY 23 S, ALPENA MI 49707 US, ALPENA MI 49707 US"/>
    <n v="1.40598778994377"/>
    <s v="-1284"/>
    <s v="7"/>
    <d v="1899-12-30T13:55:46"/>
    <d v="1899-12-30T14:07:28"/>
    <n v="0"/>
    <n v="8.7466666666666661"/>
    <s v="-83.4636246"/>
    <s v="45.0382746"/>
    <n v="0.69720916921221798"/>
    <n v="780"/>
    <n v="0"/>
    <n v="0"/>
    <n v="0"/>
    <n v="0"/>
    <n v="152"/>
    <s v="101_Week2_Friday"/>
    <n v="15"/>
    <n v="15"/>
    <n v="15"/>
    <n v="16.4285"/>
    <n v="15.9"/>
    <s v="105_Wednesday"/>
    <s v="105_Week2_Wednesday"/>
    <n v="2"/>
    <n v="0"/>
    <n v="7.5"/>
    <n v="8.4375"/>
    <s v="Yes"/>
    <s v="NO"/>
    <s v="MTWRF"/>
    <s v="Yes"/>
    <s v="Yes"/>
    <s v="Y"/>
    <s v="N"/>
    <n v="0"/>
    <n v="3.75"/>
    <n v="3.75"/>
    <n v="3.75"/>
    <n v="4.1071249999999999"/>
  </r>
  <r>
    <s v="1991"/>
    <s v="70543"/>
    <s v="0"/>
    <x v="1"/>
    <x v="0"/>
    <x v="2"/>
    <s v="260"/>
    <s v="101"/>
    <s v="W"/>
    <n v="270"/>
    <s v="Standard Provision"/>
    <s v="1505 Green Haven Ln, Alpena MI 49707 US, Alpena MI 49707 US"/>
    <n v="3.0169194916440998"/>
    <s v="-1285"/>
    <s v="6"/>
    <d v="1899-12-30T14:10:28"/>
    <d v="1899-12-30T14:17:19"/>
    <n v="0"/>
    <n v="7.7833333333333332"/>
    <s v="-83.478983"/>
    <s v="45.051613"/>
    <n v="1.8361163814616701"/>
    <n v="1524.26"/>
    <n v="0"/>
    <n v="0"/>
    <n v="0"/>
    <n v="0"/>
    <n v="271"/>
    <s v="101_Week2_Wednesday"/>
    <n v="74.61"/>
    <n v="70.086600000000004"/>
    <n v="60.856000000000002"/>
    <n v="74.745000000000005"/>
    <n v="32.53"/>
    <s v="105_Wednesday"/>
    <s v="105_Week2_Wednesday"/>
    <n v="1"/>
    <n v="0"/>
    <n v="22.035"/>
    <n v="39.825000000000003"/>
    <s v="Yes"/>
    <s v="NO"/>
    <s v="MTWRF"/>
    <s v="Yes"/>
    <s v="No"/>
    <s v="Y"/>
    <s v="N"/>
    <n v="0"/>
    <n v="18.6525"/>
    <n v="17.521650000000001"/>
    <n v="15.214"/>
    <n v="18.686250000000001"/>
  </r>
  <r>
    <s v="13596"/>
    <s v="99103"/>
    <s v="7"/>
    <x v="1"/>
    <x v="3"/>
    <x v="4"/>
    <s v="20"/>
    <s v="101"/>
    <s v="F"/>
    <n v="151"/>
    <s v="ADMIRAL #5867"/>
    <s v="2520 US HIGWAY 23 S, ALPENA MI 49707 US, ALPENA MI 49707 US"/>
    <n v="2.0536255988558101"/>
    <s v="-767"/>
    <s v="7"/>
    <d v="1899-12-30T06:22:39"/>
    <d v="1899-12-30T06:34:21"/>
    <n v="0"/>
    <n v="8.7466666666666661"/>
    <s v="-83.4636246"/>
    <s v="45.0382746"/>
    <n v="1.08711562446638"/>
    <n v="780"/>
    <n v="0"/>
    <n v="0"/>
    <n v="0"/>
    <n v="0"/>
    <n v="152"/>
    <s v="101_Week2_Friday"/>
    <n v="15"/>
    <n v="15"/>
    <n v="15"/>
    <n v="16.4285"/>
    <n v="15.9"/>
    <s v="101_Thursday"/>
    <s v="101_Week2_Thursday"/>
    <n v="2"/>
    <n v="0"/>
    <n v="7.5"/>
    <n v="8.4375"/>
    <s v="Yes"/>
    <s v="NO"/>
    <s v="MTWRF"/>
    <s v="No"/>
    <s v="Yes"/>
    <s v="Y"/>
    <s v="N"/>
    <n v="0"/>
    <n v="3.75"/>
    <n v="3.75"/>
    <n v="3.75"/>
    <n v="4.1071249999999999"/>
  </r>
  <r>
    <s v="14687"/>
    <s v="73395"/>
    <s v="2"/>
    <x v="1"/>
    <x v="1"/>
    <x v="2"/>
    <s v="230"/>
    <s v="103"/>
    <s v="T"/>
    <n v="283"/>
    <s v="MANGO (US-23)"/>
    <s v="2205 THUNDER BAY SHOPPING CENT, ALPENA MI 49707 US, ALPENA MI 49707 US"/>
    <n v="7.35787226820361"/>
    <s v="-226"/>
    <s v="7"/>
    <d v="1899-12-30T12:48:14"/>
    <d v="1899-12-30T12:57:54"/>
    <n v="0"/>
    <n v="0.1"/>
    <s v="-83.4530520963555"/>
    <s v="45.0451124631666"/>
    <n v="3.1846725114757599"/>
    <n v="2144.52"/>
    <n v="0"/>
    <n v="0"/>
    <n v="0"/>
    <n v="0"/>
    <n v="284"/>
    <s v="103_Week2_Tuesday"/>
    <n v="42.096899999999998"/>
    <n v="42"/>
    <n v="42"/>
    <n v="42"/>
    <n v="44.52"/>
    <s v="103_Wednesday"/>
    <s v="103_Week2_Wednesday"/>
    <n v="1"/>
    <n v="0"/>
    <n v="42"/>
    <n v="21"/>
    <s v="Yes"/>
    <s v="NO"/>
    <s v="MTWRF"/>
    <s v="No"/>
    <s v="Yes"/>
    <s v="Y"/>
    <s v="Y"/>
    <n v="0"/>
    <n v="10.524224999999999"/>
    <n v="10.5"/>
    <n v="10.5"/>
    <n v="10.5"/>
  </r>
  <r>
    <s v="13939"/>
    <s v="73415"/>
    <s v="3"/>
    <x v="1"/>
    <x v="2"/>
    <x v="4"/>
    <s v="220"/>
    <s v="102"/>
    <s v="R"/>
    <n v="27"/>
    <s v="SANDERS CANDIES"/>
    <s v="303 FERRY LANE, MACKINAC ISLAND MI 49708 US, MACKINAC ISLAND MI 49708 US"/>
    <n v="3.1957053411751999"/>
    <s v="-1963"/>
    <s v="7"/>
    <d v="1899-12-30T14:18:11"/>
    <d v="1899-12-30T14:27:51"/>
    <n v="0"/>
    <n v="9.4354006285390355"/>
    <s v="-84.7027178"/>
    <s v="45.854356"/>
    <n v="1.1732616018805899"/>
    <n v="1823.66"/>
    <n v="0"/>
    <n v="0"/>
    <n v="0"/>
    <n v="0"/>
    <n v="28"/>
    <s v="102_Week2_Thursday"/>
    <n v="0"/>
    <n v="74.400000000000006"/>
    <n v="76.624200000000002"/>
    <n v="77.86"/>
    <n v="82.53"/>
    <s v="102_Thursday"/>
    <s v="102_Week2_Thursday"/>
    <n v="1"/>
    <n v="0"/>
    <n v="74.400000000000006"/>
    <n v="0"/>
    <s v="No"/>
    <s v="NO"/>
    <s v="MTWRF"/>
    <s v="No"/>
    <s v="No"/>
    <s v="Y"/>
    <s v="N"/>
    <m/>
    <n v="0"/>
    <n v="18.600000000000001"/>
    <n v="19.15605"/>
    <n v="19.465"/>
  </r>
  <r>
    <s v="2313"/>
    <s v="70894"/>
    <s v="0"/>
    <x v="1"/>
    <x v="2"/>
    <x v="4"/>
    <s v="230"/>
    <s v="102"/>
    <s v="R"/>
    <n v="20"/>
    <s v="MDOT-St. Ignace"/>
    <s v="500 FERRY LANE, St. Ignace MI 49781 US, St. Ignace MI 49781 US"/>
    <n v="1.20816609635949"/>
    <s v="-1964"/>
    <s v="7"/>
    <d v="1899-12-30T14:29:04"/>
    <d v="1899-12-30T14:39:38"/>
    <n v="0"/>
    <n v="10.536666666666667"/>
    <s v="-84.7036623"/>
    <s v="45.8532267"/>
    <n v="0.19149536289719801"/>
    <n v="1753.94"/>
    <n v="12"/>
    <n v="0.292682926829268"/>
    <n v="2"/>
    <n v="44"/>
    <n v="21"/>
    <s v="102_Week2_Thursday"/>
    <n v="32.29"/>
    <n v="51.880699999999997"/>
    <n v="39.814999999999998"/>
    <n v="47.3384"/>
    <n v="22.44"/>
    <s v="102_Thursday"/>
    <s v="102_Week2_Thursday"/>
    <n v="1"/>
    <n v="44"/>
    <n v="36.1"/>
    <n v="46.604999999999997"/>
    <s v="No"/>
    <s v="NO"/>
    <s v="MTWRF"/>
    <s v="No"/>
    <s v="No"/>
    <s v="Y"/>
    <s v="N"/>
    <m/>
    <n v="8.0724999999999998"/>
    <n v="12.970174999999999"/>
    <n v="9.9537499999999994"/>
    <n v="11.8346"/>
  </r>
  <r>
    <s v="8566"/>
    <s v="99031"/>
    <s v="93"/>
    <x v="1"/>
    <x v="2"/>
    <x v="4"/>
    <s v="200"/>
    <s v="102"/>
    <s v="R"/>
    <n v="105"/>
    <s v="BLARNEY CASTLE #852"/>
    <s v="200 S. STATE, ST IGNACE MI 49781 US, ST IGNACE MI 49781 US"/>
    <n v="1.2678164634853599"/>
    <s v="-1961"/>
    <s v="7"/>
    <d v="1899-12-30T13:50:08"/>
    <d v="1899-12-30T14:02:01"/>
    <n v="0"/>
    <n v="12.066666666666666"/>
    <s v="-84.71965"/>
    <s v="45.864679"/>
    <n v="0.42313412692668001"/>
    <n v="5156.1099999999997"/>
    <n v="0"/>
    <n v="0"/>
    <n v="0"/>
    <n v="0"/>
    <n v="106"/>
    <s v="102_Week2_Thursday"/>
    <n v="90.790800000000004"/>
    <n v="98.307599999999994"/>
    <n v="106.6892"/>
    <n v="86.586100000000002"/>
    <n v="105.8"/>
    <s v="102_Thursday"/>
    <s v="102_Week2_Thursday"/>
    <n v="1"/>
    <n v="0"/>
    <n v="104.6412"/>
    <n v="83.522499999999994"/>
    <s v="No"/>
    <s v="NO"/>
    <s v="MTWRF"/>
    <s v="No"/>
    <s v="No"/>
    <s v="Y"/>
    <s v="N"/>
    <m/>
    <n v="22.697700000000001"/>
    <n v="24.576899999999998"/>
    <n v="26.6723"/>
    <n v="21.646525"/>
  </r>
  <r>
    <s v="2314"/>
    <s v="70895"/>
    <s v="0"/>
    <x v="1"/>
    <x v="2"/>
    <x v="4"/>
    <s v="210"/>
    <s v="102"/>
    <s v="R"/>
    <n v="37"/>
    <s v="Village Inn - St. Ignace"/>
    <s v="250 S. State St., St. Ignace MI 49781 US, St. Ignace MI 49781 US"/>
    <n v="0.124262984842062"/>
    <s v="-1962"/>
    <s v="7"/>
    <d v="1899-12-30T14:02:08"/>
    <d v="1899-12-30T14:14:59"/>
    <n v="0"/>
    <n v="11.33"/>
    <s v="-84.719217"/>
    <s v="45.864275"/>
    <n v="3.1555943617157599E-2"/>
    <n v="8353.24"/>
    <n v="0"/>
    <n v="0"/>
    <n v="0"/>
    <n v="0"/>
    <n v="38"/>
    <s v="102_Week2_Thursday"/>
    <n v="136.80619999999999"/>
    <n v="172.96610000000001"/>
    <n v="224.93209999999999"/>
    <n v="236.43"/>
    <n v="242.64"/>
    <s v="102_Thursday"/>
    <s v="102_Week2_Thursday"/>
    <n v="1"/>
    <n v="0"/>
    <n v="203.3262"/>
    <n v="210.1662"/>
    <s v="No"/>
    <s v="NO"/>
    <s v="MTWRF"/>
    <s v="No"/>
    <s v="No"/>
    <s v="Y"/>
    <s v="N"/>
    <m/>
    <n v="34.201549999999997"/>
    <n v="43.241525000000003"/>
    <n v="56.233024999999998"/>
    <n v="59.107500000000002"/>
  </r>
  <r>
    <s v="13078"/>
    <s v="99161"/>
    <s v="107"/>
    <x v="1"/>
    <x v="2"/>
    <x v="4"/>
    <s v="240"/>
    <s v="102"/>
    <s v="R"/>
    <n v="1"/>
    <s v="SPT. FAMILY FARE #1530 FIRST A"/>
    <s v="699 US 2, ST. IGNACE MI 49781 US, ST. IGNACE MI 49781 US"/>
    <n v="3.3061808776110402"/>
    <s v="-1965"/>
    <s v="7"/>
    <d v="1899-12-30T14:42:56"/>
    <d v="1899-12-30T14:52:36"/>
    <n v="0"/>
    <n v="9.4354006285390355"/>
    <s v="-84.7195217"/>
    <s v="45.8573467"/>
    <n v="1.04382173529603"/>
    <n v="25.95"/>
    <n v="0"/>
    <n v="0"/>
    <n v="0"/>
    <n v="0"/>
    <n v="2"/>
    <s v="102_Week2_Thursday"/>
    <n v="25.95"/>
    <n v="0"/>
    <n v="0"/>
    <n v="2.66"/>
    <s v="$ -"/>
    <s v="102_Thursday"/>
    <s v="102_Week2_Thursday"/>
    <n v="1"/>
    <n v="0"/>
    <n v="0"/>
    <n v="0.33250000000000002"/>
    <s v="No"/>
    <s v="NO"/>
    <s v="MTWRF"/>
    <s v="No"/>
    <s v="No"/>
    <s v="Y"/>
    <s v="N"/>
    <m/>
    <n v="6.4874999999999998"/>
    <n v="0"/>
    <n v="0"/>
    <n v="0.66500000000000004"/>
  </r>
  <r>
    <s v="12139"/>
    <s v="99138"/>
    <s v="7"/>
    <x v="1"/>
    <x v="2"/>
    <x v="3"/>
    <s v="10"/>
    <s v="102"/>
    <s v="F"/>
    <n v="27"/>
    <s v="BREWS &amp; BURGERS"/>
    <s v="918 SOUTH HURON, MACKINAW CITY MI 49760 US, MACKINAW CITY MI 49760 US"/>
    <n v="101.248324461281"/>
    <s v="-1969"/>
    <s v="7"/>
    <d v="1899-12-30T07:41:14"/>
    <d v="1899-12-30T07:50:54"/>
    <n v="0"/>
    <n v="9.4354006285390355"/>
    <s v="-84.726499"/>
    <s v="45.76908"/>
    <n v="94.679238279758806"/>
    <n v="489.18"/>
    <n v="0"/>
    <n v="0"/>
    <n v="0"/>
    <n v="0"/>
    <n v="28"/>
    <s v="102_Week2_Friday"/>
    <n v="0"/>
    <n v="0"/>
    <n v="44.4709"/>
    <n v="0"/>
    <n v="31.98"/>
    <s v="102_Friday"/>
    <s v="102_Week2_Friday"/>
    <n v="1"/>
    <n v="0"/>
    <n v="25.5625"/>
    <n v="0"/>
    <s v="No"/>
    <s v="NO"/>
    <s v="MTWRF"/>
    <s v="No"/>
    <s v="No"/>
    <s v="Y"/>
    <s v="N"/>
    <m/>
    <n v="0"/>
    <n v="0"/>
    <n v="11.117725"/>
    <n v="0"/>
  </r>
  <r>
    <s v="12053"/>
    <s v="99138"/>
    <s v="3"/>
    <x v="1"/>
    <x v="2"/>
    <x v="3"/>
    <s v="20"/>
    <s v="102"/>
    <s v="F"/>
    <n v="85"/>
    <s v="THE LIGHTHOUSE RESTAURANT"/>
    <s v="718 S HURON, MACKINAW CITY MI 49701 US, MACKINAW CITY MI 49701 US"/>
    <n v="0.800562968477607"/>
    <s v="-1970"/>
    <s v="7"/>
    <d v="1899-12-30T07:51:43"/>
    <d v="1899-12-30T08:01:23"/>
    <n v="0"/>
    <n v="9.4354006285390355"/>
    <s v="-84.726833180263"/>
    <s v="45.7733461913389"/>
    <n v="0.30273316690191798"/>
    <n v="1516.39"/>
    <n v="0"/>
    <n v="0"/>
    <n v="0"/>
    <n v="0"/>
    <n v="86"/>
    <s v="102_Week2_Friday"/>
    <n v="0"/>
    <n v="56.433300000000003"/>
    <n v="77.104600000000005"/>
    <n v="73.002499999999998"/>
    <n v="88.69"/>
    <s v="102_Friday"/>
    <s v="102_Week2_Friday"/>
    <n v="1"/>
    <n v="0"/>
    <n v="54.786200000000001"/>
    <n v="0"/>
    <s v="No"/>
    <s v="NO"/>
    <s v="MTWRF"/>
    <s v="No"/>
    <s v="No"/>
    <s v="Y"/>
    <s v="N"/>
    <m/>
    <n v="0"/>
    <n v="14.108325000000001"/>
    <n v="19.276150000000001"/>
    <n v="18.250624999999999"/>
  </r>
  <r>
    <s v="14832"/>
    <s v="73539"/>
    <s v="0"/>
    <x v="1"/>
    <x v="2"/>
    <x v="4"/>
    <s v="250"/>
    <s v="102"/>
    <s v="F"/>
    <n v="105"/>
    <s v="CHEBOYGAN EAGLES"/>
    <s v="626 N.MAIN, CHEBOYGAN MI 49707 US, CHEBOYGAN MI 49707 US"/>
    <n v="31.531578820198799"/>
    <s v="-1966"/>
    <s v="6"/>
    <d v="1899-12-30T15:24:08"/>
    <d v="1899-12-30T15:28:07"/>
    <n v="0"/>
    <n v="5.6555555550000003"/>
    <s v="-84.4731592"/>
    <s v="45.6478197"/>
    <n v="26.8284992501635"/>
    <n v="856.97"/>
    <n v="0"/>
    <n v="0"/>
    <n v="0"/>
    <n v="0"/>
    <n v="106"/>
    <s v="102_Week2_Friday"/>
    <n v="50.41"/>
    <n v="50.41"/>
    <n v="50.41"/>
    <n v="50.41"/>
    <n v="26.72"/>
    <s v="102_Thursday"/>
    <s v="102_Week2_Thursday"/>
    <n v="1"/>
    <n v="0"/>
    <n v="25.204999999999998"/>
    <n v="25.204999999999998"/>
    <s v="Yes"/>
    <s v="NO"/>
    <s v="MTWRF"/>
    <s v="No"/>
    <s v="Yes"/>
    <s v="Y"/>
    <s v="N"/>
    <n v="0"/>
    <n v="12.602499999999999"/>
    <n v="12.602499999999999"/>
    <n v="12.602499999999999"/>
    <n v="12.602499999999999"/>
  </r>
  <r>
    <s v=""/>
    <m/>
    <m/>
    <x v="1"/>
    <x v="2"/>
    <x v="4"/>
    <m/>
    <m/>
    <m/>
    <m/>
    <s v="Alpena Depot"/>
    <s v="120 E Herman St,, Alpena 49707 US"/>
    <n v="84.161621918901801"/>
    <s v="-1967"/>
    <m/>
    <d v="1899-12-30T16:52:17"/>
    <d v="1899-12-30T16:52:17"/>
    <n v="0"/>
    <m/>
    <s v="-83.416387"/>
    <s v="45.0710235"/>
    <n v="79.687101366634494"/>
    <m/>
    <m/>
    <m/>
    <m/>
    <m/>
    <n v="1"/>
    <e v="#N/A"/>
    <m/>
    <m/>
    <m/>
    <m/>
    <m/>
    <s v="102_Thursday"/>
    <s v="102_Week2_Thursday"/>
    <n v="20"/>
    <m/>
    <m/>
    <m/>
    <s v="Yes"/>
    <m/>
    <m/>
    <s v="Yes"/>
    <s v="Yes"/>
    <m/>
    <s v="N"/>
    <m/>
    <m/>
    <m/>
    <m/>
    <m/>
  </r>
  <r>
    <s v="11439"/>
    <s v="73415"/>
    <s v="0"/>
    <x v="1"/>
    <x v="2"/>
    <x v="4"/>
    <s v="130"/>
    <s v="102"/>
    <s v="R"/>
    <n v="65"/>
    <s v="THE GREAT TURTLE BREWING &amp; DIS"/>
    <s v="1359 HOBAN ST VIA-STARLINE MACKNIAW CITY, MACKINAW VIA-STARLINE MACKNIAW CITY, MACKINAW ISLAND MI 49757 US"/>
    <n v="0"/>
    <s v="-1954"/>
    <s v="7"/>
    <d v="1899-12-30T10:41:56"/>
    <d v="1899-12-30T10:51:36"/>
    <n v="0"/>
    <n v="9.4354006285390355"/>
    <s v="-84.61899"/>
    <s v="45.847777"/>
    <m/>
    <n v="5530.21"/>
    <n v="0"/>
    <n v="0"/>
    <n v="0"/>
    <n v="0"/>
    <n v="66"/>
    <s v="102_Week2_Thursday"/>
    <n v="0"/>
    <n v="245.72"/>
    <n v="239.2792"/>
    <n v="153.41999999999999"/>
    <n v="246.73"/>
    <s v="102_Thursday"/>
    <s v="102_Week2_Thursday"/>
    <n v="1"/>
    <n v="0"/>
    <n v="245.72"/>
    <n v="0"/>
    <s v="No"/>
    <s v="NO"/>
    <s v="MTWRF"/>
    <s v="No"/>
    <s v="No"/>
    <s v="Y"/>
    <s v="N"/>
    <m/>
    <n v="0"/>
    <n v="61.43"/>
    <n v="59.819800000000001"/>
    <n v="38.354999999999997"/>
  </r>
  <r>
    <s v="12612"/>
    <s v="73474"/>
    <s v="0"/>
    <x v="1"/>
    <x v="2"/>
    <x v="4"/>
    <s v="140"/>
    <s v="102"/>
    <s v="R"/>
    <n v="56"/>
    <s v="MIGHTY MAC"/>
    <s v="7315 MAIN ST, MACKINAW ISLAND MI 49757 US, MACKINAW ISLAND MI 49757 US"/>
    <n v="0"/>
    <s v="-1955"/>
    <s v="7"/>
    <d v="1899-12-30T10:51:36"/>
    <d v="1899-12-30T11:01:16"/>
    <n v="0"/>
    <n v="9.4354006285390355"/>
    <s v="-84.6186658120255"/>
    <s v="45.8475363919055"/>
    <m/>
    <n v="1595.03"/>
    <n v="0"/>
    <n v="0"/>
    <n v="0"/>
    <n v="0"/>
    <n v="57"/>
    <s v="102_Week2_Thursday"/>
    <n v="0"/>
    <n v="39.906599999999997"/>
    <n v="76.417100000000005"/>
    <n v="77.61"/>
    <n v="82.27"/>
    <s v="102_Thursday"/>
    <s v="102_Week2_Thursday"/>
    <n v="1"/>
    <n v="0"/>
    <n v="65.892499999999998"/>
    <n v="0"/>
    <s v="No"/>
    <s v="NO"/>
    <s v="MTWRF"/>
    <s v="No"/>
    <s v="No"/>
    <s v="Y"/>
    <s v="N"/>
    <m/>
    <n v="0"/>
    <n v="9.9766499999999994"/>
    <n v="19.104275000000001"/>
    <n v="19.4025"/>
  </r>
  <r>
    <s v="13967"/>
    <s v="73502"/>
    <s v="0"/>
    <x v="1"/>
    <x v="2"/>
    <x v="4"/>
    <s v="110"/>
    <s v="102"/>
    <s v="R"/>
    <n v="22"/>
    <s v="KINGSTON KITCHEN"/>
    <s v="1384 HOBAN, MACKINAC ISLAND MI 49757 US, MACKINAC ISLAND MI 49757 US"/>
    <n v="0"/>
    <s v="-1952"/>
    <s v="7"/>
    <d v="1899-12-30T10:22:36"/>
    <d v="1899-12-30T10:32:16"/>
    <n v="0"/>
    <n v="9.4354006285390355"/>
    <s v="-84.61924"/>
    <s v="45.848106"/>
    <m/>
    <n v="2913.62"/>
    <n v="0"/>
    <n v="0"/>
    <n v="0"/>
    <n v="0"/>
    <n v="23"/>
    <s v="102_Week2_Thursday"/>
    <n v="0"/>
    <n v="94.227099999999993"/>
    <n v="141.67779999999999"/>
    <n v="90.18"/>
    <n v="143.66"/>
    <s v="102_Thursday"/>
    <s v="102_Week2_Thursday"/>
    <n v="1"/>
    <n v="0"/>
    <n v="126.4662"/>
    <n v="0"/>
    <s v="No"/>
    <s v="NO"/>
    <s v="MTWRF"/>
    <s v="No"/>
    <s v="No"/>
    <s v="Y"/>
    <s v="N"/>
    <m/>
    <n v="0"/>
    <n v="23.556774999999998"/>
    <n v="35.419449999999998"/>
    <n v="22.545000000000002"/>
  </r>
  <r>
    <s v="2798"/>
    <s v="71404"/>
    <s v="0"/>
    <x v="1"/>
    <x v="2"/>
    <x v="4"/>
    <s v="120"/>
    <s v="102"/>
    <s v="R"/>
    <n v="25"/>
    <s v="SEABISCUIT"/>
    <s v="1997 MAIN ST. VIA-ARNOLD LINE, MACKINAW ISLAND MI VIA-ARNOLD LINE, MACKINAW ISLAND MI 49757 US"/>
    <n v="0"/>
    <s v="-1953"/>
    <s v="7"/>
    <d v="1899-12-30T10:32:16"/>
    <d v="1899-12-30T10:41:56"/>
    <n v="0"/>
    <n v="9.4354006285390355"/>
    <s v="-84.6223884958899"/>
    <s v="45.8467865833301"/>
    <m/>
    <n v="4713.74"/>
    <n v="0"/>
    <n v="0"/>
    <n v="0"/>
    <n v="0"/>
    <n v="26"/>
    <s v="102_Week2_Thursday"/>
    <n v="0"/>
    <n v="158.84370000000001"/>
    <n v="214.64349999999999"/>
    <n v="218.99"/>
    <n v="219.17"/>
    <s v="102_Thursday"/>
    <s v="102_Week2_Thursday"/>
    <n v="1"/>
    <n v="0"/>
    <n v="193.11250000000001"/>
    <n v="0"/>
    <s v="No"/>
    <s v="NO"/>
    <s v="MTWRF"/>
    <s v="No"/>
    <s v="No"/>
    <s v="Y"/>
    <s v="N"/>
    <m/>
    <n v="0"/>
    <n v="39.710925000000003"/>
    <n v="53.660874999999997"/>
    <n v="54.747500000000002"/>
  </r>
  <r>
    <s v="2324"/>
    <s v="70905"/>
    <s v="0"/>
    <x v="1"/>
    <x v="2"/>
    <x v="4"/>
    <s v="150"/>
    <s v="102"/>
    <s v="R"/>
    <n v="90"/>
    <s v="MARY'S BISTRO"/>
    <s v="7463 MAINT ST VIA-STARLINE, MACKINAC ISLAND MI 497 VIA-STARLINE, MACKINAC ISLAND MI 49757 US"/>
    <n v="0"/>
    <s v="-1956"/>
    <s v="7"/>
    <d v="1899-12-30T11:01:16"/>
    <d v="1899-12-30T11:10:56"/>
    <n v="0"/>
    <n v="9.4354006285390355"/>
    <s v="-84.61846"/>
    <s v="45.847444"/>
    <m/>
    <n v="4061.67"/>
    <n v="0"/>
    <n v="0"/>
    <n v="0"/>
    <n v="0"/>
    <n v="91"/>
    <s v="102_Week2_Thursday"/>
    <n v="0"/>
    <n v="123.9755"/>
    <n v="183.6678"/>
    <n v="187.27"/>
    <n v="198.13"/>
    <s v="102_Thursday"/>
    <s v="102_Week2_Thursday"/>
    <n v="1"/>
    <n v="0"/>
    <n v="168.85499999999999"/>
    <n v="0"/>
    <s v="No"/>
    <s v="NO"/>
    <s v="MTWRF"/>
    <s v="No"/>
    <s v="No"/>
    <s v="Y"/>
    <s v="N"/>
    <m/>
    <n v="0"/>
    <n v="30.993874999999999"/>
    <n v="45.91695"/>
    <n v="46.817500000000003"/>
  </r>
  <r>
    <s v="10861"/>
    <s v="73388"/>
    <s v="0"/>
    <x v="1"/>
    <x v="2"/>
    <x v="4"/>
    <s v="180"/>
    <s v="102"/>
    <s v="R"/>
    <n v="73"/>
    <s v="SHEPLER FERRY-ST IGNACE"/>
    <s v="601 NORTH STATE ST, ST IGNACE MI 49781 US, ST IGNACE MI 49781 US"/>
    <n v="3.63617476634681"/>
    <s v="-1959"/>
    <s v="7"/>
    <d v="1899-12-30T13:27:05"/>
    <d v="1899-12-30T13:36:45"/>
    <n v="0"/>
    <n v="9.4354006285390355"/>
    <s v="-84.727312"/>
    <s v="45.874202"/>
    <n v="2.0163728248853001"/>
    <n v="1958.72"/>
    <n v="0"/>
    <n v="0"/>
    <n v="0"/>
    <n v="0"/>
    <n v="74"/>
    <s v="102_Week2_Thursday"/>
    <n v="0"/>
    <n v="65.706000000000003"/>
    <n v="72.342799999999997"/>
    <n v="72.215000000000003"/>
    <n v="76.55"/>
    <s v="102_Thursday"/>
    <s v="102_Week2_Thursday"/>
    <n v="1"/>
    <n v="0"/>
    <n v="69.101200000000006"/>
    <n v="0"/>
    <s v="No"/>
    <s v="NO"/>
    <s v="MTWRF"/>
    <s v="No"/>
    <s v="No"/>
    <s v="Y"/>
    <s v="N"/>
    <m/>
    <n v="0"/>
    <n v="16.426500000000001"/>
    <n v="18.085699999999999"/>
    <n v="18.053750000000001"/>
  </r>
  <r>
    <s v="15575"/>
    <s v="73547"/>
    <s v="0"/>
    <x v="1"/>
    <x v="2"/>
    <x v="4"/>
    <s v="190"/>
    <s v="102"/>
    <s v="R"/>
    <n v="40"/>
    <s v="THE GALLEY RESTAURANT"/>
    <s v="241 N STATE STREET, ST IGNACE MI 49781 US, ST IGNACE MI 49781 US"/>
    <n v="2.4355918578803499"/>
    <s v="-1960"/>
    <s v="7"/>
    <d v="1899-12-30T13:39:11"/>
    <d v="1899-12-30T13:48:51"/>
    <n v="0"/>
    <n v="9.4354006285390355"/>
    <s v="-84.726084"/>
    <s v="45.868662"/>
    <n v="0.71805189359068999"/>
    <n v="946.04"/>
    <n v="0"/>
    <n v="0"/>
    <n v="0"/>
    <n v="0"/>
    <n v="41"/>
    <s v="102_Week2_Thursday"/>
    <n v="0"/>
    <n v="0"/>
    <n v="67.491500000000002"/>
    <n v="68.650000000000006"/>
    <n v="72.77"/>
    <s v="102_Thursday"/>
    <s v="102_Week2_Thursday"/>
    <n v="1"/>
    <n v="0"/>
    <n v="32.442500000000003"/>
    <n v="0"/>
    <s v="No"/>
    <s v="NO"/>
    <s v="MTWRF"/>
    <s v="No"/>
    <s v="No"/>
    <s v="Y"/>
    <s v="N"/>
    <m/>
    <n v="0"/>
    <n v="0"/>
    <n v="16.872875000000001"/>
    <n v="17.162500000000001"/>
  </r>
  <r>
    <s v="14908"/>
    <s v="73543"/>
    <s v="0"/>
    <x v="1"/>
    <x v="2"/>
    <x v="4"/>
    <s v="160"/>
    <s v="102"/>
    <s v="R"/>
    <n v="117"/>
    <s v="JOHNNIE'S RESTAURANT"/>
    <s v="748 US-2, ST IGNACE MI 49781 US, ST IGNACE MI 49781 US"/>
    <n v="112.342994630337"/>
    <s v="-1957"/>
    <s v="7"/>
    <d v="1899-12-30T13:03:17"/>
    <d v="1899-12-30T13:13:21"/>
    <n v="0"/>
    <n v="10.703333333333333"/>
    <s v="-84.7307526364312"/>
    <s v="45.8605727324625"/>
    <n v="41.448721812790801"/>
    <n v="1837.97"/>
    <n v="0"/>
    <n v="0"/>
    <n v="0"/>
    <n v="0"/>
    <n v="118"/>
    <s v="102_Week2_Thursday"/>
    <n v="0"/>
    <n v="60.7211"/>
    <n v="72.285700000000006"/>
    <n v="57.686900000000001"/>
    <n v="78.97"/>
    <s v="102_Thursday"/>
    <s v="102_Week2_Thursday"/>
    <n v="1"/>
    <n v="0"/>
    <n v="66.811199999999999"/>
    <n v="50.787500000000001"/>
    <s v="No"/>
    <s v="NO"/>
    <s v="MTWRF"/>
    <s v="No"/>
    <s v="No"/>
    <s v="Y"/>
    <s v="N"/>
    <m/>
    <n v="0"/>
    <n v="15.180275"/>
    <n v="18.071425000000001"/>
    <n v="14.421725"/>
  </r>
  <r>
    <s v="12619"/>
    <s v="73476"/>
    <s v="0"/>
    <x v="1"/>
    <x v="2"/>
    <x v="4"/>
    <s v="170"/>
    <s v="102"/>
    <s v="R"/>
    <n v="100"/>
    <s v="MASSEY FISH CO."/>
    <s v="1442 W. ROAD, ST IGNACE MI 49781 US, ST IGNACE MI 49781 US"/>
    <n v="4.1382311992347196"/>
    <s v="-1958"/>
    <s v="7"/>
    <d v="1899-12-30T13:17:29"/>
    <d v="1899-12-30T13:23:27"/>
    <n v="0"/>
    <n v="5.68"/>
    <s v="-84.738093"/>
    <s v="45.897739"/>
    <n v="4.1342531319257798"/>
    <n v="4186.8500000000004"/>
    <n v="0"/>
    <n v="0"/>
    <n v="0"/>
    <n v="0"/>
    <n v="101"/>
    <s v="102_Week2_Thursday"/>
    <n v="67.837500000000006"/>
    <n v="76.710700000000003"/>
    <n v="105.0706"/>
    <n v="88.633799999999994"/>
    <n v="113.52"/>
    <s v="102_Thursday"/>
    <s v="102_Week2_Thursday"/>
    <n v="1"/>
    <n v="0"/>
    <n v="110.46"/>
    <n v="84.567499999999995"/>
    <s v="No"/>
    <s v="NO"/>
    <s v="MTWRF"/>
    <s v="No"/>
    <s v="No"/>
    <s v="Y"/>
    <s v="N"/>
    <m/>
    <n v="16.959375000000001"/>
    <n v="19.177675000000001"/>
    <n v="26.26765"/>
    <n v="22.158449999999998"/>
  </r>
  <r>
    <s v="13700"/>
    <s v="70897"/>
    <s v="1"/>
    <x v="1"/>
    <x v="2"/>
    <x v="3"/>
    <s v="140"/>
    <s v="102"/>
    <s v="R"/>
    <n v="30"/>
    <s v="MURDICKS FUDGE"/>
    <s v="190 SHURON AVE SHELPERS BOAT, MACKINAC ISLAND MI 4 SHELPERS BOAT, MACKINAC ISLAND MI 49701 US"/>
    <n v="0.24922548979520801"/>
    <s v="-1982"/>
    <s v="7"/>
    <d v="1899-12-30T09:59:03"/>
    <d v="1899-12-30T10:08:43"/>
    <n v="0"/>
    <n v="9.4354006285390355"/>
    <s v="-84.728079"/>
    <s v="45.780752"/>
    <n v="3.8307371231871598E-2"/>
    <n v="4615.57"/>
    <n v="0"/>
    <n v="0"/>
    <n v="0"/>
    <n v="0"/>
    <n v="31"/>
    <s v="102_Week2_Thursday"/>
    <n v="0"/>
    <n v="184.7714"/>
    <n v="195.14349999999999"/>
    <n v="196.72"/>
    <n v="208.52"/>
    <s v="102_Friday"/>
    <s v="102_Week2_Friday"/>
    <n v="1"/>
    <n v="0"/>
    <n v="190.19120000000001"/>
    <n v="0"/>
    <s v="Yes"/>
    <s v="NO"/>
    <s v="MTWRF"/>
    <s v="No"/>
    <s v="Yes"/>
    <s v="Y"/>
    <s v="Y"/>
    <n v="0"/>
    <n v="0"/>
    <n v="46.19285"/>
    <n v="48.785874999999997"/>
    <n v="49.18"/>
  </r>
  <r>
    <s v="14487"/>
    <s v="73519"/>
    <s v="0"/>
    <x v="1"/>
    <x v="2"/>
    <x v="3"/>
    <s v="150"/>
    <s v="102"/>
    <s v="F"/>
    <n v="83"/>
    <s v="AUDIE'S RESTAURANT"/>
    <s v="314 N. STREET, MACKINAC CITY MI 49701 US, MACKINAC CITY MI 49701 US"/>
    <n v="2.2474416550248901"/>
    <s v="-1983"/>
    <s v="7"/>
    <d v="1899-12-30T10:10:58"/>
    <d v="1899-12-30T10:16:29"/>
    <n v="0"/>
    <n v="7.7666666666666666"/>
    <s v="-84.7318713"/>
    <s v="45.7844581"/>
    <n v="0.48826030072854698"/>
    <n v="7026.77"/>
    <n v="0"/>
    <n v="0"/>
    <n v="0"/>
    <n v="0"/>
    <n v="84"/>
    <s v="102_Week2_Friday"/>
    <n v="88.6571"/>
    <n v="90.893500000000003"/>
    <n v="172.99770000000001"/>
    <n v="135.5821"/>
    <n v="276.48"/>
    <s v="102_Friday"/>
    <s v="102_Week2_Friday"/>
    <n v="1"/>
    <n v="0"/>
    <n v="223.2337"/>
    <n v="74.161199999999994"/>
    <s v="No"/>
    <s v="NO"/>
    <s v="MTWRF"/>
    <s v="No"/>
    <s v="No"/>
    <s v="Y"/>
    <s v="N"/>
    <m/>
    <n v="22.164275"/>
    <n v="22.723375000000001"/>
    <n v="43.249425000000002"/>
    <n v="33.895524999999999"/>
  </r>
  <r>
    <s v="11031"/>
    <s v="73394"/>
    <s v="0"/>
    <x v="1"/>
    <x v="2"/>
    <x v="3"/>
    <s v="120"/>
    <s v="102"/>
    <s v="F"/>
    <n v="80"/>
    <s v="MACKINAW CITY POPCORN FACTORY"/>
    <s v="301 E. CENTRAL, MACKINAW MI 49701 US, MACKINAW MI 49701 US"/>
    <n v="1.35158430784941E-2"/>
    <s v="-1980"/>
    <s v="7"/>
    <d v="1899-12-30T09:37:49"/>
    <d v="1899-12-30T09:47:29"/>
    <n v="0"/>
    <n v="9.4354006285390355"/>
    <s v="-84.727024"/>
    <s v="45.781831"/>
    <n v="1.9571387612121998E-3"/>
    <n v="848.66"/>
    <n v="0"/>
    <n v="0"/>
    <n v="0"/>
    <n v="0"/>
    <n v="81"/>
    <s v="102_Week2_Friday"/>
    <n v="0"/>
    <n v="37.880000000000003"/>
    <n v="38.926099999999998"/>
    <n v="39.58"/>
    <n v="41.95"/>
    <s v="102_Friday"/>
    <s v="102_Week2_Friday"/>
    <n v="1"/>
    <n v="0"/>
    <n v="37.880000000000003"/>
    <n v="0"/>
    <s v="No"/>
    <s v="NO"/>
    <s v="MTWRF"/>
    <s v="No"/>
    <s v="No"/>
    <s v="Y"/>
    <s v="N"/>
    <m/>
    <n v="0"/>
    <n v="9.4700000000000006"/>
    <n v="9.7315249999999995"/>
    <n v="9.8949999999999996"/>
  </r>
  <r>
    <s v="11516"/>
    <s v="73425"/>
    <s v="0"/>
    <x v="1"/>
    <x v="2"/>
    <x v="3"/>
    <s v="130"/>
    <s v="102"/>
    <s v="F"/>
    <n v="75"/>
    <s v="KILWINS/MACKINAW CITY"/>
    <s v="226 E. CENTRAL AVE, MACKINAW CITY MI 49701 US, MACKINAW CITY MI 49701 US"/>
    <n v="1.6290930416435001"/>
    <s v="-1981"/>
    <s v="7"/>
    <d v="1899-12-30T09:49:07"/>
    <d v="1899-12-30T09:58:47"/>
    <n v="0"/>
    <n v="9.4354006285390355"/>
    <s v="-84.728128"/>
    <s v="45.78108"/>
    <n v="0.24582931513249601"/>
    <n v="5050.2"/>
    <n v="0"/>
    <n v="0"/>
    <n v="0"/>
    <n v="0"/>
    <n v="76"/>
    <s v="102_Week2_Friday"/>
    <n v="0"/>
    <n v="376.20499999999998"/>
    <n v="150.16300000000001"/>
    <n v="44.22"/>
    <n v="201.14"/>
    <s v="102_Friday"/>
    <s v="102_Week2_Friday"/>
    <n v="1"/>
    <n v="0"/>
    <n v="278.27499999999998"/>
    <n v="0"/>
    <s v="No"/>
    <s v="NO"/>
    <s v="MTWRF"/>
    <s v="No"/>
    <s v="No"/>
    <s v="Y"/>
    <s v="N"/>
    <m/>
    <n v="0"/>
    <n v="94.051249999999996"/>
    <n v="37.540750000000003"/>
    <n v="11.055"/>
  </r>
  <r>
    <s v="2317"/>
    <s v="70898"/>
    <s v="0"/>
    <x v="1"/>
    <x v="2"/>
    <x v="3"/>
    <s v="160"/>
    <s v="102"/>
    <s v="R"/>
    <n v="100"/>
    <s v="MURDICK'S FUDGE ST IGNACE"/>
    <s v="204 N. STATE ST., ST. IGNACE MI 49781 US, ST. IGNACE MI 49781 US"/>
    <n v="11.939982004463699"/>
    <s v="-1984"/>
    <s v="6"/>
    <d v="1899-12-30T10:28:25"/>
    <d v="1899-12-30T10:32:52"/>
    <n v="0"/>
    <n v="4.9777777766666667"/>
    <s v="-84.725508"/>
    <s v="45.868168"/>
    <n v="6.4903937065490904"/>
    <n v="3425.27"/>
    <n v="0"/>
    <n v="0"/>
    <n v="0"/>
    <n v="0"/>
    <n v="101"/>
    <s v="102_Week2_Thursday"/>
    <n v="104.42"/>
    <n v="104.06"/>
    <n v="174.86850000000001"/>
    <n v="172.97280000000001"/>
    <n v="114.91"/>
    <s v="102_Friday"/>
    <s v="102_Week2_Friday"/>
    <n v="1"/>
    <n v="0"/>
    <n v="57.592500000000001"/>
    <n v="78.260000000000005"/>
    <s v="Yes"/>
    <s v="NO"/>
    <s v="MTWRF"/>
    <s v="No"/>
    <s v="Yes"/>
    <s v="Y"/>
    <s v="Y"/>
    <n v="0"/>
    <n v="26.105"/>
    <n v="26.015000000000001"/>
    <n v="43.717125000000003"/>
    <n v="43.243200000000002"/>
  </r>
  <r>
    <s v="2018"/>
    <s v="99046"/>
    <s v="12"/>
    <x v="1"/>
    <x v="2"/>
    <x v="3"/>
    <s v="190"/>
    <s v="102"/>
    <s v="F"/>
    <n v="85"/>
    <s v="MACKINAW CITY SHELL OIL"/>
    <s v="101 JANET ST., MACKINAW CITY MI 49701 US, MACKINAW CITY MI 49701 US"/>
    <n v="10.360713917762"/>
    <s v="-1987"/>
    <s v="6"/>
    <d v="1899-12-30T11:15:21"/>
    <d v="1899-12-30T11:21:21"/>
    <n v="0"/>
    <n v="6.4666666666666668"/>
    <s v="-84.733432"/>
    <s v="45.783377"/>
    <n v="6.6007080468857104"/>
    <n v="2164.2199999999998"/>
    <n v="0"/>
    <n v="0"/>
    <n v="0"/>
    <n v="0"/>
    <n v="86"/>
    <s v="102_Week2_Friday"/>
    <n v="48.496099999999998"/>
    <n v="58.583300000000001"/>
    <n v="68.677099999999996"/>
    <n v="68.490899999999996"/>
    <n v="36.75"/>
    <s v="102_Friday"/>
    <s v="102_Week2_Friday"/>
    <n v="1"/>
    <n v="0"/>
    <n v="33.9"/>
    <n v="70.2"/>
    <s v="No"/>
    <s v="NO"/>
    <s v="MTWRF"/>
    <s v="No"/>
    <s v="No"/>
    <s v="Y"/>
    <s v="N"/>
    <m/>
    <n v="12.124025"/>
    <n v="14.645825"/>
    <n v="17.169274999999999"/>
    <n v="17.122724999999999"/>
  </r>
  <r>
    <s v="13589"/>
    <s v="99103"/>
    <s v="0"/>
    <x v="1"/>
    <x v="2"/>
    <x v="3"/>
    <s v="200"/>
    <s v="102"/>
    <s v="F"/>
    <n v="70"/>
    <s v="NEXT DOOR STR #5017"/>
    <s v="308 S NICOLET ST, MACKINAW CITY MI 49701 US, MACKINAW CITY MI 49701 US"/>
    <n v="1.9015029966831201"/>
    <s v="-1988"/>
    <s v="7"/>
    <d v="1899-12-30T11:23:16"/>
    <d v="1899-12-30T11:26:59"/>
    <n v="0"/>
    <n v="4.03"/>
    <s v="-84.73254"/>
    <s v="45.778651"/>
    <n v="0.47212847793714502"/>
    <n v="780"/>
    <n v="0"/>
    <n v="0"/>
    <n v="0"/>
    <n v="0"/>
    <n v="71"/>
    <s v="102_Week2_Friday"/>
    <n v="15"/>
    <n v="15"/>
    <n v="15"/>
    <n v="16.4285"/>
    <n v="15.9"/>
    <s v="102_Friday"/>
    <s v="102_Week2_Friday"/>
    <n v="1"/>
    <n v="0"/>
    <n v="15"/>
    <n v="16.875"/>
    <s v="No"/>
    <s v="NO"/>
    <s v="MTWRF"/>
    <s v="No"/>
    <s v="No"/>
    <s v="Y"/>
    <s v="N"/>
    <m/>
    <n v="3.75"/>
    <n v="3.75"/>
    <n v="3.75"/>
    <n v="4.1071249999999999"/>
  </r>
  <r>
    <s v="8567"/>
    <s v="99031"/>
    <s v="94"/>
    <x v="1"/>
    <x v="2"/>
    <x v="3"/>
    <s v="170"/>
    <s v="102"/>
    <s v="R"/>
    <n v="115"/>
    <s v="BLARNEY CASTLE #856"/>
    <s v="253 WEST US 2, ST IGNACE MI 49781 US, ST IGNACE MI 49781 US"/>
    <n v="3.7482436615973702"/>
    <s v="-1985"/>
    <s v="7"/>
    <d v="1899-12-30T10:36:38"/>
    <d v="1899-12-30T10:50:43"/>
    <n v="0"/>
    <n v="18.203333333333333"/>
    <s v="-84.7367883"/>
    <s v="45.8561457"/>
    <n v="1.82797690114055"/>
    <n v="9185.32"/>
    <n v="0"/>
    <n v="0"/>
    <n v="0"/>
    <n v="0"/>
    <n v="116"/>
    <s v="102_Week2_Thursday"/>
    <n v="154.91079999999999"/>
    <n v="165.84379999999999"/>
    <n v="222.8792"/>
    <n v="158.29839999999999"/>
    <n v="215.31"/>
    <s v="102_Friday"/>
    <s v="102_Week2_Friday"/>
    <n v="1"/>
    <n v="0"/>
    <n v="224.00120000000001"/>
    <n v="154.63749999999999"/>
    <s v="Yes"/>
    <s v="NO"/>
    <s v="MTWRF"/>
    <s v="No"/>
    <s v="Yes"/>
    <s v="Y"/>
    <s v="Y"/>
    <n v="0"/>
    <n v="38.727699999999999"/>
    <n v="41.460949999999997"/>
    <n v="55.719799999999999"/>
    <n v="39.574599999999997"/>
  </r>
  <r>
    <s v="11852"/>
    <s v="99031"/>
    <s v="148"/>
    <x v="1"/>
    <x v="2"/>
    <x v="3"/>
    <s v="180"/>
    <s v="102"/>
    <s v="R"/>
    <n v="114"/>
    <s v="BLARNEY CASTLE #850"/>
    <s v="98 W. US 2, ST. IGNACE MI 49781 US, ST. IGNACE MI 49781 US"/>
    <n v="1.19266442768276"/>
    <s v="-1986"/>
    <s v="7"/>
    <d v="1899-12-30T10:51:54"/>
    <d v="1899-12-30T11:05:00"/>
    <n v="0"/>
    <n v="13.59"/>
    <s v="-84.7573383"/>
    <s v="45.854595"/>
    <n v="1.0002249036137401"/>
    <n v="5653.98"/>
    <n v="0"/>
    <n v="0"/>
    <n v="0"/>
    <n v="0"/>
    <n v="115"/>
    <s v="102_Week2_Thursday"/>
    <n v="91.643299999999996"/>
    <n v="103.9276"/>
    <n v="144.70920000000001"/>
    <n v="102.85"/>
    <n v="147.78"/>
    <s v="102_Friday"/>
    <s v="102_Week2_Friday"/>
    <n v="1"/>
    <n v="0"/>
    <n v="142.27619999999999"/>
    <n v="109.26"/>
    <s v="Yes"/>
    <s v="NO"/>
    <s v="MTWRF"/>
    <s v="No"/>
    <s v="Yes"/>
    <s v="Y"/>
    <s v="Y"/>
    <n v="0"/>
    <n v="22.910824999999999"/>
    <n v="25.9819"/>
    <n v="36.177300000000002"/>
    <n v="25.712499999999999"/>
  </r>
  <r>
    <s v="12585"/>
    <s v="99138"/>
    <s v="1"/>
    <x v="1"/>
    <x v="2"/>
    <x v="3"/>
    <s v="50"/>
    <s v="102"/>
    <s v="F"/>
    <n v="87"/>
    <s v="MACKINAW COFFEE"/>
    <s v="302 SOUTH HURON, MACKINAW CITY MI 49701 US, MACKINAW CITY MI 49701 US"/>
    <n v="0.48420416004955802"/>
    <s v="-1973"/>
    <s v="7"/>
    <d v="1899-12-30T08:22:44"/>
    <d v="1899-12-30T08:32:24"/>
    <n v="0"/>
    <n v="9.4354006285390355"/>
    <s v="-84.7260475"/>
    <s v="45.7797368"/>
    <n v="0.13448398493820299"/>
    <n v="1622.52"/>
    <n v="0"/>
    <n v="0"/>
    <n v="0"/>
    <n v="0"/>
    <n v="88"/>
    <s v="102_Week2_Friday"/>
    <n v="0"/>
    <n v="44.572499999999998"/>
    <n v="67.979200000000006"/>
    <n v="50.98"/>
    <n v="73.53"/>
    <s v="102_Friday"/>
    <s v="102_Week2_Friday"/>
    <n v="1"/>
    <n v="0"/>
    <n v="65.84"/>
    <n v="0"/>
    <s v="No"/>
    <s v="NO"/>
    <s v="MTWRF"/>
    <s v="No"/>
    <s v="No"/>
    <s v="Y"/>
    <s v="N"/>
    <m/>
    <n v="0"/>
    <n v="11.143125"/>
    <n v="16.994800000000001"/>
    <n v="12.744999999999999"/>
  </r>
  <r>
    <s v="12616"/>
    <s v="99138"/>
    <s v="6"/>
    <x v="1"/>
    <x v="2"/>
    <x v="3"/>
    <s v="60"/>
    <s v="102"/>
    <s v="F"/>
    <n v="86"/>
    <s v="THE HISTORIC DEPOT"/>
    <s v="248 S. HURON, MACKINAW CITY MI 49701 US, MACKINAW CITY MI 49701 US"/>
    <n v="0.41208921931684001"/>
    <s v="-1974"/>
    <s v="7"/>
    <d v="1899-12-30T08:32:49"/>
    <d v="1899-12-30T08:42:29"/>
    <n v="0"/>
    <n v="9.4354006285390355"/>
    <s v="-84.727303"/>
    <s v="45.780214"/>
    <n v="0.101502218242012"/>
    <n v="1283.5999999999999"/>
    <n v="0"/>
    <n v="0"/>
    <n v="0"/>
    <n v="0"/>
    <n v="87"/>
    <s v="102_Week2_Friday"/>
    <n v="0"/>
    <n v="70"/>
    <n v="66.876900000000006"/>
    <n v="64.2"/>
    <n v="68.05"/>
    <s v="102_Friday"/>
    <s v="102_Week2_Friday"/>
    <n v="1"/>
    <n v="0"/>
    <n v="70"/>
    <n v="0"/>
    <s v="No"/>
    <s v="NO"/>
    <s v="MTWRF"/>
    <s v="No"/>
    <s v="No"/>
    <s v="Y"/>
    <s v="N"/>
    <m/>
    <n v="0"/>
    <n v="17.5"/>
    <n v="16.719225000000002"/>
    <n v="16.05"/>
  </r>
  <r>
    <s v="11660"/>
    <s v="99138"/>
    <s v="4"/>
    <x v="1"/>
    <x v="2"/>
    <x v="3"/>
    <s v="30"/>
    <s v="102"/>
    <s v="F"/>
    <n v="84"/>
    <s v="TOAST-A-GO-GO"/>
    <s v="416 S. HURON, MACKINAW CITY MI 49701 US, MACKINAW CITY MI 49701 US"/>
    <n v="0.99166970327496495"/>
    <s v="-1971"/>
    <s v="7"/>
    <d v="1899-12-30T08:02:22"/>
    <d v="1899-12-30T08:12:02"/>
    <n v="0"/>
    <n v="9.4354006285390355"/>
    <s v="-84.7272872"/>
    <s v="45.7772777"/>
    <n v="0.28686575366213601"/>
    <n v="3573.89"/>
    <n v="0"/>
    <n v="0"/>
    <n v="0"/>
    <n v="0"/>
    <n v="85"/>
    <s v="102_Week2_Friday"/>
    <n v="0"/>
    <n v="130.97329999999999"/>
    <n v="142.21459999999999"/>
    <n v="136.58500000000001"/>
    <n v="149.78"/>
    <s v="102_Friday"/>
    <s v="102_Week2_Friday"/>
    <n v="1"/>
    <n v="0"/>
    <n v="137.44"/>
    <n v="0"/>
    <s v="No"/>
    <s v="NO"/>
    <s v="MTWRF"/>
    <s v="No"/>
    <s v="No"/>
    <s v="Y"/>
    <s v="N"/>
    <m/>
    <n v="0"/>
    <n v="32.743324999999999"/>
    <n v="35.553649999999998"/>
    <n v="34.146250000000002"/>
  </r>
  <r>
    <s v="1896"/>
    <s v="99138"/>
    <s v="0"/>
    <x v="1"/>
    <x v="2"/>
    <x v="3"/>
    <s v="40"/>
    <s v="102"/>
    <s v="F"/>
    <n v="55"/>
    <s v="NONNA LISA"/>
    <s v="312 S. HURON, MACKINAW CITY MI 49701 US, MACKINAW CITY MI 49701 US"/>
    <n v="0.53719262778759003"/>
    <s v="-1972"/>
    <s v="7"/>
    <d v="1899-12-30T08:12:35"/>
    <d v="1899-12-30T08:22:15"/>
    <n v="0"/>
    <n v="9.4354006285390355"/>
    <s v="-84.726742"/>
    <s v="45.778344"/>
    <n v="0.119163841555589"/>
    <n v="4274.41"/>
    <n v="0"/>
    <n v="0"/>
    <n v="1"/>
    <n v="11"/>
    <n v="56"/>
    <s v="102_Week2_Friday"/>
    <n v="0"/>
    <n v="108.7741"/>
    <n v="190.4853"/>
    <n v="123.2025"/>
    <n v="202.76"/>
    <s v="102_Friday"/>
    <s v="102_Week2_Friday"/>
    <n v="1"/>
    <n v="11"/>
    <n v="162.02619999999999"/>
    <n v="0"/>
    <s v="No"/>
    <s v="NO"/>
    <s v="MTWRF"/>
    <s v="No"/>
    <s v="No"/>
    <s v="Y"/>
    <s v="N"/>
    <m/>
    <n v="0"/>
    <n v="27.193525000000001"/>
    <n v="47.621324999999999"/>
    <n v="30.800625"/>
  </r>
  <r>
    <s v="12751"/>
    <s v="99138"/>
    <s v="5"/>
    <x v="1"/>
    <x v="2"/>
    <x v="3"/>
    <s v="70"/>
    <s v="102"/>
    <s v="F"/>
    <n v="57"/>
    <s v="THE HOOK"/>
    <s v="201 S. HURON, MACKINAW CITY MI 49701 US, MACKINAW CITY MI 49701 US"/>
    <n v="0.891001407057047"/>
    <s v="-1975"/>
    <s v="7"/>
    <d v="1899-12-30T08:43:22"/>
    <d v="1899-12-30T08:53:02"/>
    <n v="0"/>
    <n v="9.4354006285390355"/>
    <s v="-84.724594"/>
    <s v="45.779733"/>
    <n v="0.157460831348332"/>
    <n v="2583.87"/>
    <n v="0"/>
    <n v="0"/>
    <n v="0"/>
    <n v="0"/>
    <n v="58"/>
    <s v="102_Week2_Friday"/>
    <n v="0"/>
    <n v="75.98"/>
    <n v="122.3115"/>
    <n v="128.66"/>
    <n v="136.38"/>
    <s v="102_Friday"/>
    <s v="102_Week2_Friday"/>
    <n v="1"/>
    <n v="0"/>
    <n v="97.834999999999994"/>
    <n v="0"/>
    <s v="No"/>
    <s v="NO"/>
    <s v="MTWRF"/>
    <s v="No"/>
    <s v="No"/>
    <s v="Y"/>
    <s v="N"/>
    <m/>
    <n v="0"/>
    <n v="18.995000000000001"/>
    <n v="30.577874999999999"/>
    <n v="32.164999999999999"/>
  </r>
  <r>
    <s v="1848"/>
    <s v="70011"/>
    <s v="0"/>
    <x v="1"/>
    <x v="2"/>
    <x v="3"/>
    <s v="100"/>
    <s v="102"/>
    <s v="F"/>
    <n v="60"/>
    <s v="JOANN'S FUDGE - MAC. CITY"/>
    <s v="303 E. CENTRAL AVE., MACKINAW CITY MI 49701 US, MACKINAW CITY MI 49701 US"/>
    <n v="0.61914525181055102"/>
    <s v="-1978"/>
    <s v="7"/>
    <d v="1899-12-30T09:18:28"/>
    <d v="1899-12-30T09:28:08"/>
    <n v="0"/>
    <n v="9.4354006285390355"/>
    <s v="-84.7269835"/>
    <s v="45.7818955"/>
    <n v="9.4951162912060003E-2"/>
    <n v="1988.93"/>
    <n v="0"/>
    <n v="0"/>
    <n v="0"/>
    <n v="0"/>
    <n v="61"/>
    <s v="102_Week2_Friday"/>
    <n v="0"/>
    <n v="76.254999999999995"/>
    <n v="85.360699999999994"/>
    <n v="89.7333"/>
    <n v="95.29"/>
    <s v="102_Friday"/>
    <s v="102_Week2_Friday"/>
    <n v="1"/>
    <n v="0"/>
    <n v="77.334999999999994"/>
    <n v="0"/>
    <s v="No"/>
    <s v="NO"/>
    <s v="MTWRF"/>
    <s v="No"/>
    <s v="No"/>
    <s v="Y"/>
    <s v="N"/>
    <m/>
    <n v="0"/>
    <n v="19.063749999999999"/>
    <n v="21.340174999999999"/>
    <n v="22.433325"/>
  </r>
  <r>
    <s v="1852"/>
    <s v="70015"/>
    <s v="0"/>
    <x v="1"/>
    <x v="2"/>
    <x v="3"/>
    <s v="110"/>
    <s v="102"/>
    <s v="R"/>
    <n v="57"/>
    <s v="JOANN'S FUDGE"/>
    <s v="303 E CENTRAL AVE VIA-ARNOLD LINE, MACKINAC ISLAND VIA-ARNOLD LINE, MACKINAC ISLAND MI 49757 US"/>
    <n v="0"/>
    <s v="-1979"/>
    <s v="7"/>
    <d v="1899-12-30T09:28:08"/>
    <d v="1899-12-30T09:37:48"/>
    <n v="0"/>
    <n v="9.4354006285390355"/>
    <s v="-84.7269835"/>
    <s v="45.7818955"/>
    <m/>
    <n v="3114.97"/>
    <n v="0"/>
    <n v="0"/>
    <n v="0"/>
    <n v="0"/>
    <n v="58"/>
    <s v="102_Week2_Thursday"/>
    <n v="0"/>
    <n v="119.7225"/>
    <n v="107.2758"/>
    <n v="152.18"/>
    <n v="150.78"/>
    <s v="102_Friday"/>
    <s v="102_Week2_Friday"/>
    <n v="1"/>
    <n v="0"/>
    <n v="118.91249999999999"/>
    <n v="0"/>
    <s v="Yes"/>
    <s v="NO"/>
    <s v="MTWRF"/>
    <s v="No"/>
    <s v="Yes"/>
    <s v="Y"/>
    <s v="Y"/>
    <n v="0"/>
    <n v="0"/>
    <n v="29.930624999999999"/>
    <n v="26.818950000000001"/>
    <n v="38.045000000000002"/>
  </r>
  <r>
    <s v="10862"/>
    <s v="73389"/>
    <s v="0"/>
    <x v="1"/>
    <x v="2"/>
    <x v="3"/>
    <s v="80"/>
    <s v="102"/>
    <s v="F"/>
    <n v="35"/>
    <s v="SHEPLER FERRY-MACKINAW"/>
    <s v="556 EAST CENTUZL, MACKINAW CITY MI 49701 US, MACKINAW CITY MI 49701 US"/>
    <n v="2.00484324432909"/>
    <s v="-1976"/>
    <s v="7"/>
    <d v="1899-12-30T08:55:03"/>
    <d v="1899-12-30T09:04:43"/>
    <n v="0"/>
    <n v="9.4354006285390355"/>
    <s v="-84.722255"/>
    <s v="45.781478"/>
    <n v="0.30765474419491201"/>
    <n v="2949.17"/>
    <n v="0"/>
    <n v="0"/>
    <n v="0"/>
    <n v="0"/>
    <n v="36"/>
    <s v="102_Week2_Friday"/>
    <n v="0"/>
    <n v="107.42"/>
    <n v="109.8561"/>
    <n v="111.71"/>
    <n v="118.41"/>
    <s v="102_Friday"/>
    <s v="102_Week2_Friday"/>
    <n v="1"/>
    <n v="0"/>
    <n v="107.0887"/>
    <n v="0"/>
    <s v="No"/>
    <s v="NO"/>
    <s v="MTWRF"/>
    <s v="No"/>
    <s v="No"/>
    <s v="Y"/>
    <s v="N"/>
    <m/>
    <n v="0"/>
    <n v="26.855"/>
    <n v="27.464024999999999"/>
    <n v="27.927499999999998"/>
  </r>
  <r>
    <s v="2268"/>
    <s v="99138"/>
    <s v="2"/>
    <x v="1"/>
    <x v="2"/>
    <x v="3"/>
    <s v="90"/>
    <s v="102"/>
    <s v="F"/>
    <n v="30"/>
    <s v="Dixie Saloon Food &amp; Spirits"/>
    <s v="401 E. Central, Mackinaw City MI 49701 US, Mackinaw City MI 49701 US"/>
    <n v="1.17972472310066"/>
    <s v="-1977"/>
    <s v="7"/>
    <d v="1899-12-30T09:05:54"/>
    <d v="1899-12-30T09:17:51"/>
    <n v="0"/>
    <n v="10.26"/>
    <s v="-84.7252007"/>
    <s v="45.7819027"/>
    <n v="0.18468952065376601"/>
    <n v="8160.17"/>
    <n v="0"/>
    <n v="0"/>
    <n v="0"/>
    <n v="0"/>
    <n v="31"/>
    <s v="102_Week2_Friday"/>
    <n v="117.9153"/>
    <n v="173.16300000000001"/>
    <n v="209.57380000000001"/>
    <n v="122.1857"/>
    <n v="224.42"/>
    <s v="102_Friday"/>
    <s v="102_Week2_Friday"/>
    <n v="1"/>
    <n v="0"/>
    <n v="194.22499999999999"/>
    <n v="101.27500000000001"/>
    <s v="No"/>
    <s v="NO"/>
    <s v="MTWRF"/>
    <s v="No"/>
    <s v="No"/>
    <s v="Y"/>
    <s v="N"/>
    <m/>
    <n v="29.478825000000001"/>
    <n v="43.290750000000003"/>
    <n v="52.393450000000001"/>
    <n v="30.546424999999999"/>
  </r>
  <r>
    <s v="15617"/>
    <s v="73552"/>
    <s v="0"/>
    <x v="1"/>
    <x v="0"/>
    <x v="2"/>
    <s v="300"/>
    <s v="101"/>
    <s v="W"/>
    <n v="155"/>
    <s v="SYTEK ORTHODONTIST"/>
    <s v="1132 W. CHISHOLM ST, ALPENA MI 49707 US, ALPENA MI 49707 US"/>
    <n v="3.4119458226883799"/>
    <s v="-1289"/>
    <s v="6"/>
    <d v="1899-12-30T15:07:25"/>
    <d v="1899-12-30T15:09:43"/>
    <n v="0"/>
    <n v="5.4916666666666671"/>
    <s v="-83.445788"/>
    <s v="45.072229"/>
    <n v="1.1114246807205199"/>
    <n v="287.7"/>
    <n v="0"/>
    <n v="0"/>
    <n v="0"/>
    <n v="0"/>
    <n v="156"/>
    <s v="101_Week2_Wednesday"/>
    <n v="0"/>
    <n v="0"/>
    <n v="57.54"/>
    <n v="57.54"/>
    <n v="22.87"/>
    <s v="105_Wednesday"/>
    <s v="105_Week2_Wednesday"/>
    <n v="1"/>
    <n v="0"/>
    <n v="0"/>
    <n v="28.77"/>
    <s v="Yes"/>
    <s v="NO"/>
    <s v="MTWR"/>
    <s v="Yes"/>
    <s v="No"/>
    <s v="Y"/>
    <s v="N"/>
    <n v="0"/>
    <n v="0"/>
    <n v="0"/>
    <n v="14.385"/>
    <n v="14.385"/>
  </r>
  <r>
    <s v="1939"/>
    <s v="70489"/>
    <s v="0"/>
    <x v="1"/>
    <x v="3"/>
    <x v="2"/>
    <s v="40"/>
    <s v="101"/>
    <s v="W"/>
    <n v="2"/>
    <s v="Decorative Panels Internationa"/>
    <s v="416 Ford Ave., Alpena MI 49707 US, Alpena MI 49707 US"/>
    <n v="0"/>
    <s v="-738"/>
    <s v="7"/>
    <d v="1899-12-30T08:45:38"/>
    <d v="1899-12-30T09:42:46"/>
    <n v="0"/>
    <n v="66.429166666666674"/>
    <s v="-83.426479"/>
    <s v="45.064027"/>
    <m/>
    <n v="21270.38"/>
    <n v="0"/>
    <n v="0"/>
    <n v="0"/>
    <n v="0"/>
    <n v="3"/>
    <s v="101_Week2_Wednesday"/>
    <n v="415.71069999999997"/>
    <n v="402.90300000000002"/>
    <n v="414.59530000000001"/>
    <n v="414.51530000000002"/>
    <n v="434.36"/>
    <s v="101_Wednesday"/>
    <s v="101_Week2_Wednesday"/>
    <n v="1"/>
    <n v="0"/>
    <n v="387.255"/>
    <n v="388.52370000000002"/>
    <s v="No"/>
    <s v="NO"/>
    <s v="W"/>
    <s v="No"/>
    <s v="No"/>
    <s v="Y"/>
    <s v="N"/>
    <m/>
    <n v="103.92767499999999"/>
    <n v="100.72575000000001"/>
    <n v="103.648825"/>
    <n v="103.62882500000001"/>
  </r>
  <r>
    <s v="9154"/>
    <s v="70489"/>
    <s v="1"/>
    <x v="1"/>
    <x v="3"/>
    <x v="2"/>
    <s v="20"/>
    <s v="101"/>
    <s v="W"/>
    <n v="1"/>
    <s v="Decorative Panels Internationa"/>
    <s v="416 Ford Ave., Alpena MI 49707 US, Alpena MI 49707 US"/>
    <n v="4.8563271523487703"/>
    <s v="-736"/>
    <s v="7"/>
    <d v="1899-12-30T08:13:54"/>
    <d v="1899-12-30T08:14:06"/>
    <n v="0"/>
    <n v="0.2"/>
    <s v="-83.426479"/>
    <s v="45.064027"/>
    <n v="1.9106876084604401"/>
    <n v="20270.13"/>
    <n v="109"/>
    <n v="0.84110787172011603"/>
    <n v="37"/>
    <n v="701"/>
    <n v="2"/>
    <s v="101_Week2_Wednesday"/>
    <n v="381.83530000000002"/>
    <n v="362.60849999999999"/>
    <n v="404.99919999999997"/>
    <n v="389.48570000000001"/>
    <n v="427.28"/>
    <s v="101_Wednesday"/>
    <s v="101_Week2_Wednesday"/>
    <n v="1"/>
    <n v="686"/>
    <n v="392.83870000000002"/>
    <n v="431.13119999999998"/>
    <s v="No"/>
    <s v="NO"/>
    <s v="W"/>
    <s v="No"/>
    <s v="No"/>
    <s v="Y"/>
    <s v="N"/>
    <m/>
    <n v="95.458825000000004"/>
    <n v="90.652124999999998"/>
    <n v="101.24979999999999"/>
    <n v="97.371425000000002"/>
  </r>
  <r>
    <s v="2390"/>
    <s v="70976"/>
    <s v="0"/>
    <x v="1"/>
    <x v="0"/>
    <x v="4"/>
    <s v="160"/>
    <s v="105"/>
    <s v="F"/>
    <n v="260"/>
    <s v="Sav-Mor Super Drugs"/>
    <s v="306 W. Lake St., Tawas City MI 48763 US, Tawas City MI 48763 US"/>
    <n v="0.34127080825985001"/>
    <s v="-1307"/>
    <s v="6"/>
    <d v="1899-12-30T11:11:10"/>
    <d v="1899-12-30T11:20:04"/>
    <n v="0"/>
    <n v="6.5555555566666666"/>
    <s v="-83.51463"/>
    <s v="44.270626"/>
    <n v="4.9949308650124299E-2"/>
    <n v="1390.99"/>
    <n v="0"/>
    <n v="0"/>
    <n v="0"/>
    <n v="0"/>
    <n v="261"/>
    <s v="105_Week2_Friday"/>
    <n v="52.4"/>
    <n v="53.45"/>
    <n v="54.672800000000002"/>
    <n v="55.59"/>
    <n v="29.47"/>
    <s v="105_Thursday"/>
    <s v="105_Week2_Thursday"/>
    <n v="1"/>
    <n v="0"/>
    <n v="26.725000000000001"/>
    <n v="27.795000000000002"/>
    <s v="Yes"/>
    <s v="NO"/>
    <s v="MTWRF"/>
    <s v="No"/>
    <s v="Yes"/>
    <s v="Y"/>
    <s v="N"/>
    <n v="0"/>
    <n v="13.1"/>
    <n v="13.362500000000001"/>
    <n v="13.668200000000001"/>
    <n v="13.897500000000001"/>
  </r>
  <r>
    <s v="13645"/>
    <s v="99103"/>
    <s v="45"/>
    <x v="1"/>
    <x v="3"/>
    <x v="0"/>
    <s v="160"/>
    <s v="101"/>
    <s v="R"/>
    <n v="134"/>
    <s v="ADMIRAL #5774"/>
    <s v="405 N. STATE ST, OSCODA MI 48750-1742 US, OSCODA MI 48750-1742 US"/>
    <n v="0.422596245196871"/>
    <s v="-706"/>
    <s v="7"/>
    <d v="1899-12-30T09:50:21"/>
    <d v="1899-12-30T09:54:42"/>
    <n v="0"/>
    <n v="4.2666666666666666"/>
    <s v="-83.330541"/>
    <s v="44.423715"/>
    <n v="0.12420385819473601"/>
    <n v="780"/>
    <n v="0"/>
    <n v="0"/>
    <n v="0"/>
    <n v="0"/>
    <n v="135"/>
    <s v="101_Week2_Thursday"/>
    <n v="15"/>
    <n v="15"/>
    <n v="15"/>
    <n v="16.538399999999999"/>
    <n v="15.9"/>
    <s v="101_Monday"/>
    <s v="101_Week2_Monday"/>
    <n v="1"/>
    <n v="0"/>
    <n v="15"/>
    <n v="16.875"/>
    <s v="Yes"/>
    <s v="NO"/>
    <s v="MTWRF"/>
    <s v="No"/>
    <s v="Yes"/>
    <s v="Y"/>
    <s v="N"/>
    <n v="0"/>
    <n v="3.75"/>
    <n v="3.75"/>
    <n v="3.75"/>
    <n v="4.1345999999999998"/>
  </r>
  <r>
    <s v="14596"/>
    <s v="73528"/>
    <s v="0"/>
    <x v="1"/>
    <x v="3"/>
    <x v="4"/>
    <s v="100"/>
    <s v="101"/>
    <s v="T"/>
    <n v="275"/>
    <s v="DAVE'S CUSTOM TILLAGE, INC."/>
    <s v="289 E. SWEDE ROAD, SPRUCE MI 48762 US, SPRUCE MI 48762 US"/>
    <n v="8.0469393864886207"/>
    <s v="-775"/>
    <s v="7"/>
    <d v="1899-12-30T08:56:09"/>
    <d v="1899-12-30T09:04:51"/>
    <n v="0"/>
    <n v="6.0458333333333334"/>
    <s v="-83.5140333"/>
    <s v="44.8295012"/>
    <n v="5.9247949710857704"/>
    <n v="2946.48"/>
    <n v="8"/>
    <n v="0.91011235955056202"/>
    <n v="4"/>
    <n v="74"/>
    <n v="276"/>
    <s v="101_Week2_Tuesday"/>
    <n v="60.897599999999997"/>
    <n v="54.606900000000003"/>
    <n v="63.292299999999997"/>
    <n v="53.220700000000001"/>
    <n v="70.510000000000005"/>
    <s v="101_Thursday"/>
    <s v="101_Week2_Thursday"/>
    <n v="1"/>
    <n v="89"/>
    <n v="57.45"/>
    <n v="51.79"/>
    <s v="Yes"/>
    <s v="NO"/>
    <s v="MTWRF"/>
    <s v="No"/>
    <s v="Yes"/>
    <s v="Y"/>
    <s v="Y"/>
    <n v="89"/>
    <n v="15.224399999999999"/>
    <n v="13.651725000000001"/>
    <n v="15.823074999999999"/>
    <n v="13.305175"/>
  </r>
  <r>
    <s v="1967"/>
    <s v="70518"/>
    <s v="0"/>
    <x v="1"/>
    <x v="3"/>
    <x v="0"/>
    <s v="220"/>
    <s v="101"/>
    <s v="M"/>
    <n v="0"/>
    <s v="Alpena County Road"/>
    <s v="1400 N. BAGLEY STREET, ALPENA MI 49707 US, ALPENA MI 49707 US"/>
    <n v="7.9416795420639801"/>
    <s v="-712"/>
    <s v="7"/>
    <d v="1899-12-30T12:09:19"/>
    <d v="1899-12-30T12:34:28"/>
    <n v="0"/>
    <n v="20.704166666666666"/>
    <s v="-83.4732837"/>
    <s v="45.0661747"/>
    <n v="6.5916704112701998"/>
    <n v="12200.16"/>
    <n v="2"/>
    <n v="0.98581560283687897"/>
    <n v="25"/>
    <n v="152"/>
    <n v="1"/>
    <s v="101_Week2_Monday"/>
    <n v="224.55709999999999"/>
    <n v="232.54920000000001"/>
    <n v="240.01609999999999"/>
    <n v="237.76689999999999"/>
    <n v="238.52"/>
    <s v="101_Monday"/>
    <s v="101_Week2_Monday"/>
    <n v="1"/>
    <n v="141"/>
    <n v="238.6712"/>
    <n v="243.41249999999999"/>
    <s v="No"/>
    <s v="NO"/>
    <s v="MTWRF"/>
    <s v="No"/>
    <s v="No"/>
    <s v="Y"/>
    <s v="N"/>
    <m/>
    <n v="56.139274999999998"/>
    <n v="58.137300000000003"/>
    <n v="60.004024999999999"/>
    <n v="59.441724999999998"/>
  </r>
  <r>
    <s v="1948"/>
    <s v="99046"/>
    <s v="7"/>
    <x v="1"/>
    <x v="1"/>
    <x v="4"/>
    <s v="60"/>
    <s v="103"/>
    <s v="R"/>
    <n v="380"/>
    <s v="LONG RAPIDS SHELL OIL"/>
    <s v="999 LONG RAPIDS RD, ALPENA MI 49707 US, ALPENA MI 49707 US"/>
    <n v="2.0069525174840801"/>
    <s v="-237"/>
    <s v="6"/>
    <d v="1899-12-30T08:49:50"/>
    <d v="1899-12-30T08:58:18"/>
    <n v="0"/>
    <n v="7.99"/>
    <s v="-83.47291"/>
    <s v="45.078439"/>
    <n v="1.1893921029266801"/>
    <n v="3972.17"/>
    <n v="0"/>
    <n v="0"/>
    <n v="0"/>
    <n v="0"/>
    <n v="381"/>
    <s v="103_Week2_Thursday"/>
    <n v="95.35"/>
    <n v="99.847700000000003"/>
    <n v="118.5385"/>
    <n v="99.708100000000002"/>
    <n v="62.6"/>
    <s v="103_Thursday"/>
    <s v="103_Week2_Thursday"/>
    <n v="1"/>
    <n v="0"/>
    <n v="59.102499999999999"/>
    <n v="95.665000000000006"/>
    <s v="No"/>
    <s v="NO"/>
    <s v="MTWRF"/>
    <s v="No"/>
    <s v="No"/>
    <s v="Y"/>
    <s v="N"/>
    <m/>
    <n v="23.837499999999999"/>
    <n v="24.961925000000001"/>
    <n v="29.634625"/>
    <n v="24.927025"/>
  </r>
  <r>
    <s v="2768"/>
    <s v="71373"/>
    <s v="0"/>
    <x v="1"/>
    <x v="3"/>
    <x v="1"/>
    <s v="40"/>
    <s v="105"/>
    <s v="R"/>
    <n v="380"/>
    <s v="Gillies Funeral Home"/>
    <s v="201 N. Second, Lincoln MI 48742 US, Lincoln MI 48742 US"/>
    <n v="1.40617152508389"/>
    <s v="-718"/>
    <s v="6"/>
    <d v="1899-12-30T09:20:31"/>
    <d v="1899-12-30T09:27:23"/>
    <n v="0"/>
    <n v="5.3944444433333336"/>
    <s v="-83.4115212"/>
    <s v="44.6837358"/>
    <n v="0.36424862953779602"/>
    <n v="1951.96"/>
    <n v="0"/>
    <n v="0"/>
    <n v="0"/>
    <n v="0"/>
    <n v="381"/>
    <s v="105_Week2_Thursday"/>
    <n v="75.47"/>
    <n v="75.47"/>
    <n v="73.138499999999993"/>
    <n v="78.5"/>
    <n v="37.840000000000003"/>
    <s v="101_Tuesday"/>
    <s v="101_Week2_Tuesday"/>
    <n v="1"/>
    <n v="0"/>
    <n v="37.734999999999999"/>
    <n v="39.25"/>
    <s v="Yes"/>
    <s v="NO"/>
    <s v="MTWRF"/>
    <s v="Yes"/>
    <s v="Yes"/>
    <s v="Y"/>
    <s v="N"/>
    <n v="0"/>
    <n v="18.8675"/>
    <n v="18.8675"/>
    <n v="18.284624999999998"/>
    <n v="19.625"/>
  </r>
  <r>
    <s v="2462"/>
    <s v="71054"/>
    <s v="0"/>
    <x v="1"/>
    <x v="3"/>
    <x v="2"/>
    <s v="260"/>
    <s v="101"/>
    <s v="R"/>
    <n v="40"/>
    <s v="Sunrise Tool Products"/>
    <s v="604 S. Third, Harrisville MI 48740 US, Harrisville MI 48740 US"/>
    <n v="0.142324229429619"/>
    <s v="-760"/>
    <s v="7"/>
    <d v="1899-12-30T16:15:33"/>
    <d v="1899-12-30T16:30:29"/>
    <n v="0"/>
    <n v="14.683333333333334"/>
    <s v="-83.294174"/>
    <s v="44.6513113"/>
    <n v="3.7164213424251101E-2"/>
    <n v="2893.36"/>
    <n v="0"/>
    <n v="0"/>
    <n v="0"/>
    <n v="0"/>
    <n v="41"/>
    <s v="101_Week2_Thursday"/>
    <n v="55.673299999999998"/>
    <n v="53.767600000000002"/>
    <n v="57.609200000000001"/>
    <n v="61.272300000000001"/>
    <n v="60.45"/>
    <s v="101_Wednesday"/>
    <s v="101_Week2_Wednesday"/>
    <n v="2"/>
    <n v="0"/>
    <n v="27.032499999999999"/>
    <n v="31.422499999999999"/>
    <s v="Yes"/>
    <s v="NO"/>
    <s v="MTWRF"/>
    <s v="No"/>
    <s v="Yes"/>
    <s v="Y"/>
    <s v="N"/>
    <n v="0"/>
    <n v="13.918324999999999"/>
    <n v="13.4419"/>
    <n v="14.4023"/>
    <n v="15.318075"/>
  </r>
  <r>
    <s v="10326"/>
    <s v="70489"/>
    <s v="3"/>
    <x v="1"/>
    <x v="3"/>
    <x v="2"/>
    <s v="30"/>
    <s v="101"/>
    <s v="W"/>
    <n v="1"/>
    <s v="Decorative Panels Internationa"/>
    <s v="416 Ford Ave., Alpena MI 49707 US, Alpena MI 49707 US"/>
    <n v="0"/>
    <s v="-737"/>
    <s v="7"/>
    <d v="1899-12-30T08:14:06"/>
    <d v="1899-12-30T08:45:39"/>
    <n v="0"/>
    <n v="15.866666666666667"/>
    <s v="-83.426479"/>
    <s v="45.064027"/>
    <m/>
    <n v="10977.31"/>
    <n v="22"/>
    <n v="0.85714285714285698"/>
    <n v="7"/>
    <n v="156"/>
    <n v="2"/>
    <s v="101_Week2_Wednesday"/>
    <n v="237.75069999999999"/>
    <n v="218.65610000000001"/>
    <n v="169.89"/>
    <n v="176.08"/>
    <n v="184.53"/>
    <s v="101_Wednesday"/>
    <s v="101_Week2_Wednesday"/>
    <n v="1"/>
    <n v="154"/>
    <n v="183.51499999999999"/>
    <n v="176.08"/>
    <s v="No"/>
    <s v="NO"/>
    <s v="W"/>
    <s v="No"/>
    <s v="No"/>
    <s v="Y"/>
    <s v="N"/>
    <m/>
    <n v="59.437674999999999"/>
    <n v="54.664025000000002"/>
    <n v="42.472499999999997"/>
    <n v="44.02"/>
  </r>
  <r>
    <s v="2410"/>
    <s v="70997"/>
    <s v="0"/>
    <x v="1"/>
    <x v="0"/>
    <x v="4"/>
    <s v="150"/>
    <s v="105"/>
    <s v="F"/>
    <n v="100"/>
    <s v="NEIMAN'S FAMILY MARKET-GENERAL"/>
    <s v="220 W LAKE ST, TAWAS CITY MI 48763 US, TAWAS CITY MI 48763 US"/>
    <n v="0"/>
    <s v="-1306"/>
    <s v="7"/>
    <d v="1899-12-30T10:26:44"/>
    <d v="1899-12-30T11:10:49"/>
    <n v="0"/>
    <n v="43.64"/>
    <s v="-83.51384"/>
    <s v="44.270974"/>
    <m/>
    <n v="10834.56"/>
    <n v="0"/>
    <n v="0"/>
    <n v="0"/>
    <n v="0"/>
    <n v="101"/>
    <s v="105_Week2_Friday"/>
    <n v="195.7569"/>
    <n v="198.88"/>
    <n v="223.84639999999999"/>
    <n v="208.87"/>
    <n v="221.4"/>
    <s v="105_Thursday"/>
    <s v="105_Week2_Thursday"/>
    <n v="1"/>
    <n v="0"/>
    <n v="257.44119999999998"/>
    <n v="208.87"/>
    <s v="Yes"/>
    <s v="NO"/>
    <s v="MTWRF"/>
    <s v="No"/>
    <s v="Yes"/>
    <s v="Y"/>
    <s v="N"/>
    <n v="0"/>
    <n v="48.939225"/>
    <n v="49.72"/>
    <n v="55.961599999999997"/>
    <n v="52.217500000000001"/>
  </r>
  <r>
    <s v="13592"/>
    <s v="99103"/>
    <s v="3"/>
    <x v="1"/>
    <x v="0"/>
    <x v="4"/>
    <s v="100"/>
    <s v="105"/>
    <s v="F"/>
    <n v="30"/>
    <s v="ADMIRAL #5838"/>
    <s v="512 E LAKE ST, TAWAS CITY MI 48763 US, TAWAS CITY MI 48763 US"/>
    <n v="0.29825501673187199"/>
    <s v="-1301"/>
    <s v="7"/>
    <d v="1899-12-30T10:07:45"/>
    <d v="1899-12-30T10:11:05"/>
    <n v="0"/>
    <n v="3.4766666666666666"/>
    <s v="-83.506051"/>
    <s v="44.275237"/>
    <n v="0.16204781936618501"/>
    <n v="780"/>
    <n v="0"/>
    <n v="0"/>
    <n v="0"/>
    <n v="0"/>
    <n v="31"/>
    <s v="105_Week2_Friday"/>
    <n v="15"/>
    <n v="15"/>
    <n v="15"/>
    <n v="16.4285"/>
    <n v="15.9"/>
    <s v="105_Thursday"/>
    <s v="105_Week2_Thursday"/>
    <n v="1"/>
    <n v="0"/>
    <n v="15"/>
    <n v="16.875"/>
    <s v="Yes"/>
    <s v="NO"/>
    <s v="MTWRF"/>
    <s v="No"/>
    <s v="Yes"/>
    <s v="Y"/>
    <s v="N"/>
    <n v="0"/>
    <n v="3.75"/>
    <n v="3.75"/>
    <n v="3.75"/>
    <n v="4.1071249999999999"/>
  </r>
  <r>
    <s v="12500"/>
    <s v="73468"/>
    <s v="0"/>
    <x v="1"/>
    <x v="0"/>
    <x v="4"/>
    <s v="110"/>
    <s v="105"/>
    <s v="F"/>
    <n v="242"/>
    <s v="AUGIES ON THE BAY"/>
    <s v="175 W. LAKE ST PO BOX 147, TAWAS CITY MI 48764 US PO BOX 147, TAWAS CITY MI 48764 US"/>
    <n v="0.90092618764884902"/>
    <s v="-1302"/>
    <s v="7"/>
    <d v="1899-12-30T10:11:58"/>
    <d v="1899-12-30T10:25:00"/>
    <n v="0"/>
    <n v="15.243333333333334"/>
    <s v="-83.512123"/>
    <s v="44.271247"/>
    <n v="0.40096039677622203"/>
    <n v="4145.45"/>
    <n v="0"/>
    <n v="0"/>
    <n v="0"/>
    <n v="0"/>
    <n v="243"/>
    <s v="105_Week2_Friday"/>
    <n v="70.680000000000007"/>
    <n v="81.912300000000002"/>
    <n v="90.902299999999997"/>
    <n v="89.629199999999997"/>
    <n v="98.17"/>
    <s v="105_Thursday"/>
    <s v="105_Week2_Thursday"/>
    <n v="1"/>
    <n v="0"/>
    <n v="87.476200000000006"/>
    <n v="89.132499999999993"/>
    <s v="Yes"/>
    <s v="NO"/>
    <s v="MTWRF"/>
    <s v="No"/>
    <s v="Yes"/>
    <s v="Y"/>
    <s v="N"/>
    <n v="0"/>
    <n v="17.670000000000002"/>
    <n v="20.478075"/>
    <n v="22.725574999999999"/>
    <n v="22.407299999999999"/>
  </r>
  <r>
    <s v="1977"/>
    <s v="70528"/>
    <s v="0"/>
    <x v="1"/>
    <x v="1"/>
    <x v="4"/>
    <s v="50"/>
    <s v="103"/>
    <s v="W"/>
    <n v="80"/>
    <s v="Perch's IGA"/>
    <s v="1025 US-23 North Hwy., Alpena MI 49707 US, Alpena MI 49707 US"/>
    <n v="0.76416746556373005"/>
    <s v="-236"/>
    <s v="7"/>
    <d v="1899-12-30T08:38:24"/>
    <d v="1899-12-30T08:47:49"/>
    <n v="0"/>
    <n v="14.104166666666666"/>
    <s v="-83.457001"/>
    <s v="45.085124"/>
    <n v="0.53463701671066699"/>
    <n v="8321.6200000000008"/>
    <n v="0"/>
    <n v="0"/>
    <n v="0"/>
    <n v="0"/>
    <n v="81"/>
    <s v="103_Week2_Wednesday"/>
    <n v="181.73150000000001"/>
    <n v="158.82300000000001"/>
    <n v="149.88"/>
    <n v="169.4084"/>
    <n v="170.09"/>
    <s v="103_Thursday"/>
    <s v="103_Week2_Thursday"/>
    <n v="1"/>
    <n v="0"/>
    <n v="140.88999999999999"/>
    <n v="174.4862"/>
    <s v="Yes"/>
    <s v="NO"/>
    <s v="MTWRF"/>
    <s v="No"/>
    <s v="Yes"/>
    <s v="Y"/>
    <s v="Y"/>
    <n v="0"/>
    <n v="45.432875000000003"/>
    <n v="39.705750000000002"/>
    <n v="37.47"/>
    <n v="42.3521"/>
  </r>
  <r>
    <s v="2411"/>
    <s v="99058"/>
    <s v="4"/>
    <x v="1"/>
    <x v="0"/>
    <x v="4"/>
    <s v="90"/>
    <s v="101"/>
    <s v="R"/>
    <n v="300"/>
    <s v="Forward #17 (Tawas)"/>
    <s v="309 Lake St. 219 N. Front St., Tawas MI 48763 US 219 N. Front St., Tawas MI 48763 US"/>
    <n v="2.9243313637650501"/>
    <s v="-1300"/>
    <s v="7"/>
    <d v="1899-12-30T09:45:03"/>
    <d v="1899-12-30T10:07:27"/>
    <n v="0"/>
    <n v="20.893333333333334"/>
    <s v="-83.508981"/>
    <s v="44.274202"/>
    <n v="1.44333670731255"/>
    <n v="2734.81"/>
    <n v="0"/>
    <n v="0"/>
    <n v="0"/>
    <n v="0"/>
    <n v="301"/>
    <s v="101_Week2_Thursday"/>
    <n v="63.555"/>
    <n v="48.662300000000002"/>
    <n v="43.279200000000003"/>
    <n v="52.89"/>
    <n v="44.1"/>
    <s v="105_Thursday"/>
    <s v="105_Week2_Thursday"/>
    <n v="1"/>
    <n v="0"/>
    <n v="42.54"/>
    <n v="52.89"/>
    <s v="Yes"/>
    <s v="NO"/>
    <s v="MTWRF"/>
    <s v="Yes"/>
    <s v="No"/>
    <s v="Y"/>
    <s v="N"/>
    <n v="0"/>
    <n v="15.88875"/>
    <n v="12.165575"/>
    <n v="10.819800000000001"/>
    <n v="13.2225"/>
  </r>
  <r>
    <s v="15576"/>
    <s v="73548"/>
    <s v="0"/>
    <x v="1"/>
    <x v="3"/>
    <x v="0"/>
    <s v="130"/>
    <s v="105"/>
    <s v="R"/>
    <n v="147"/>
    <s v="AUSABLE INN RESTAURANT"/>
    <s v="600 S STATE STREET, OSCODA MI 48750 US, OSCODA MI 48750 US"/>
    <n v="1.3142092420826801"/>
    <s v="-703"/>
    <s v="7"/>
    <d v="1899-12-30T09:28:00"/>
    <d v="1899-12-30T09:37:53"/>
    <n v="0"/>
    <n v="10.950000000000001"/>
    <s v="-83.329723"/>
    <s v="44.415054"/>
    <n v="0.38910097613030498"/>
    <n v="1492.6"/>
    <n v="0"/>
    <n v="0"/>
    <n v="0"/>
    <n v="0"/>
    <n v="148"/>
    <s v="105_Week2_Thursday"/>
    <n v="0"/>
    <n v="0"/>
    <n v="90.04"/>
    <n v="77.330699999999993"/>
    <n v="100.08"/>
    <s v="101_Monday"/>
    <s v="101_Week2_Monday"/>
    <n v="1"/>
    <n v="0"/>
    <n v="39.986199999999997"/>
    <n v="77.064999999999998"/>
    <s v="Yes"/>
    <s v="NO"/>
    <s v="MTWRF"/>
    <s v="Yes"/>
    <s v="Yes"/>
    <s v="Y"/>
    <s v="N"/>
    <n v="0"/>
    <n v="0"/>
    <n v="0"/>
    <n v="22.51"/>
    <n v="19.332674999999998"/>
  </r>
  <r>
    <s v="2906"/>
    <s v="73090"/>
    <s v="0"/>
    <x v="1"/>
    <x v="0"/>
    <x v="4"/>
    <s v="140"/>
    <s v="105"/>
    <s v="F"/>
    <n v="90"/>
    <s v="NEIMAN'S FAMLY MRKT - DELI"/>
    <s v="220 W Lake St, TAWAS CITY MI 48763 US, TAWAS CITY MI 48763 US"/>
    <n v="0"/>
    <s v="-1305"/>
    <s v="7"/>
    <d v="1899-12-30T10:26:23"/>
    <d v="1899-12-30T10:26:44"/>
    <n v="0"/>
    <n v="0.23666666666666666"/>
    <s v="-83.51384"/>
    <s v="44.270974"/>
    <m/>
    <n v="810.5"/>
    <n v="0"/>
    <n v="0"/>
    <n v="0"/>
    <n v="0"/>
    <n v="91"/>
    <s v="105_Week2_Friday"/>
    <n v="13.7761"/>
    <n v="13.98"/>
    <n v="18.770700000000001"/>
    <n v="19.61"/>
    <n v="20.79"/>
    <s v="105_Thursday"/>
    <s v="105_Week2_Thursday"/>
    <n v="1"/>
    <n v="0"/>
    <n v="16.135000000000002"/>
    <n v="12.2562"/>
    <s v="Yes"/>
    <s v="NO"/>
    <s v="MTWRF"/>
    <s v="No"/>
    <s v="Yes"/>
    <s v="Y"/>
    <s v="N"/>
    <n v="0"/>
    <n v="3.4440249999999999"/>
    <n v="3.4950000000000001"/>
    <n v="4.6926750000000004"/>
    <n v="4.9024999999999999"/>
  </r>
  <r>
    <s v="2889"/>
    <s v="73068"/>
    <s v="0"/>
    <x v="1"/>
    <x v="3"/>
    <x v="2"/>
    <s v="130"/>
    <s v="105"/>
    <s v="R"/>
    <n v="45"/>
    <s v="SUNRISE TRAVEL CENTER"/>
    <s v="5665 N. US 23, OSCODA MI 48750 US, OSCODA MI 48750 US"/>
    <n v="0.54302601060811595"/>
    <s v="-747"/>
    <s v="6"/>
    <d v="1899-12-30T12:49:12"/>
    <d v="1899-12-30T12:59:24"/>
    <n v="0"/>
    <n v="11.272222221666667"/>
    <s v="-83.33079"/>
    <s v="44.444198"/>
    <n v="0.44337008077518603"/>
    <n v="2159.11"/>
    <n v="0"/>
    <n v="0"/>
    <n v="0"/>
    <n v="0"/>
    <n v="46"/>
    <s v="105_Week2_Thursday"/>
    <n v="75.101600000000005"/>
    <n v="76.726600000000005"/>
    <n v="74.264399999999995"/>
    <n v="69.27"/>
    <n v="50.13"/>
    <s v="101_Wednesday"/>
    <s v="101_Week2_Wednesday"/>
    <n v="1"/>
    <n v="0"/>
    <n v="44.641199999999998"/>
    <n v="47.288699999999999"/>
    <s v="Yes"/>
    <s v="NO"/>
    <s v="MTWRF"/>
    <s v="Yes"/>
    <s v="Yes"/>
    <s v="Y"/>
    <s v="N"/>
    <n v="0"/>
    <n v="18.775400000000001"/>
    <n v="19.181650000000001"/>
    <n v="18.566099999999999"/>
    <n v="17.317499999999999"/>
  </r>
  <r>
    <s v="2905"/>
    <s v="73089"/>
    <s v="0"/>
    <x v="1"/>
    <x v="0"/>
    <x v="4"/>
    <s v="130"/>
    <s v="105"/>
    <s v="F"/>
    <n v="80"/>
    <s v="NEIMAN'S FAMILY MRKT - BAKERY"/>
    <s v="220 LAKE ST., TAWAS CITY MI 48763 US, TAWAS CITY MI 48763 US"/>
    <n v="0"/>
    <s v="-1304"/>
    <s v="7"/>
    <d v="1899-12-30T10:25:45"/>
    <d v="1899-12-30T10:26:23"/>
    <n v="0"/>
    <n v="0.34666666666666668"/>
    <s v="-83.51384"/>
    <s v="44.270974"/>
    <m/>
    <n v="1630.2"/>
    <n v="0"/>
    <n v="0"/>
    <n v="0"/>
    <n v="0"/>
    <n v="81"/>
    <s v="105_Week2_Friday"/>
    <n v="30.593800000000002"/>
    <n v="31.19"/>
    <n v="32.537599999999998"/>
    <n v="33.380000000000003"/>
    <n v="35.380000000000003"/>
    <s v="105_Thursday"/>
    <s v="105_Week2_Thursday"/>
    <n v="1"/>
    <n v="0"/>
    <n v="31.19"/>
    <n v="33.380000000000003"/>
    <s v="Yes"/>
    <s v="NO"/>
    <s v="MTWRF"/>
    <s v="No"/>
    <s v="Yes"/>
    <s v="Y"/>
    <s v="N"/>
    <n v="0"/>
    <n v="7.6484500000000004"/>
    <n v="7.7975000000000003"/>
    <n v="8.1343999999999994"/>
    <n v="8.3450000000000006"/>
  </r>
  <r>
    <s v="8292"/>
    <s v="70997"/>
    <s v="1"/>
    <x v="1"/>
    <x v="0"/>
    <x v="4"/>
    <s v="120"/>
    <s v="105"/>
    <s v="F"/>
    <n v="100"/>
    <s v="NEIMAN'S FAMILY MKT-MEAT DEPT."/>
    <s v="220 LAKE ST, TAWAS CITY MI 48763 US 220 LAKE ST, TAWAS CITY MI 48763 US"/>
    <n v="0.36671901328063"/>
    <s v="-1303"/>
    <s v="7"/>
    <d v="1899-12-30T10:25:22"/>
    <d v="1899-12-30T10:25:45"/>
    <n v="0"/>
    <n v="0.24666666666666667"/>
    <s v="-83.51384"/>
    <s v="44.270974"/>
    <n v="0.121711450115335"/>
    <n v="2735.12"/>
    <n v="10"/>
    <n v="0.65517241379310398"/>
    <n v="3"/>
    <n v="41"/>
    <n v="101"/>
    <s v="105_Week2_Friday"/>
    <n v="48.572299999999998"/>
    <n v="52.391500000000001"/>
    <n v="57.354599999999998"/>
    <n v="51.62"/>
    <n v="59.45"/>
    <s v="105_Thursday"/>
    <s v="105_Week2_Thursday"/>
    <n v="1"/>
    <n v="29"/>
    <n v="57.61"/>
    <n v="51.62"/>
    <s v="Yes"/>
    <s v="NO"/>
    <s v="MTWRF"/>
    <s v="No"/>
    <s v="Yes"/>
    <s v="Y"/>
    <s v="N"/>
    <n v="29"/>
    <n v="12.143075"/>
    <n v="13.097875"/>
    <n v="14.338649999999999"/>
    <n v="12.904999999999999"/>
  </r>
  <r>
    <s v="2891"/>
    <s v="99054"/>
    <s v="30"/>
    <x v="1"/>
    <x v="3"/>
    <x v="0"/>
    <s v="70"/>
    <s v="105"/>
    <s v="R"/>
    <n v="145"/>
    <s v="CHARTER COMMUNICATION OSCODA"/>
    <s v="345 S. STATE ST., OSCODA MI 48750 US, OSCODA MI 48750 US"/>
    <n v="3.1808205874321498"/>
    <s v="-697"/>
    <s v="7"/>
    <d v="1899-12-30T08:24:30"/>
    <d v="1899-12-30T08:30:35"/>
    <n v="0"/>
    <n v="7.8900000000000006"/>
    <s v="-83.33206"/>
    <s v="44.408121"/>
    <n v="1.11447270342352"/>
    <n v="2176.9899999999998"/>
    <n v="0"/>
    <n v="0"/>
    <n v="0"/>
    <n v="0"/>
    <n v="146"/>
    <s v="105_Week2_Thursday"/>
    <n v="34.366599999999998"/>
    <n v="43.369199999999999"/>
    <n v="44.164999999999999"/>
    <n v="38.9176"/>
    <n v="44.23"/>
    <s v="101_Monday"/>
    <s v="101_Week2_Monday"/>
    <n v="1"/>
    <n v="0"/>
    <n v="47.325000000000003"/>
    <n v="33.32"/>
    <s v="Yes"/>
    <s v="NO"/>
    <s v="MTWRF"/>
    <s v="Yes"/>
    <s v="Yes"/>
    <s v="Y"/>
    <s v="N"/>
    <n v="0"/>
    <n v="8.5916499999999996"/>
    <n v="10.8423"/>
    <n v="11.04125"/>
    <n v="9.7294"/>
  </r>
  <r>
    <s v="2429"/>
    <s v="71016"/>
    <s v="0"/>
    <x v="1"/>
    <x v="3"/>
    <x v="4"/>
    <s v="70"/>
    <s v="101"/>
    <s v="T"/>
    <n v="90"/>
    <s v="DeRocher Masonry"/>
    <s v="12272 US-23 South, Ossineke MI 49766 US, Ossineke MI 49766 US"/>
    <n v="0.24983554282008"/>
    <s v="-772"/>
    <s v="2"/>
    <d v="1899-12-30T08:01:41"/>
    <d v="1899-12-30T08:06:09"/>
    <n v="0"/>
    <n v="4.4666666666666668"/>
    <s v="-83.4409362"/>
    <s v="44.8973358"/>
    <n v="0.186288066778421"/>
    <n v="611.20000000000005"/>
    <n v="0"/>
    <n v="0"/>
    <n v="0"/>
    <n v="0"/>
    <n v="91"/>
    <s v="101_Week2_Tuesday"/>
    <n v="46.676600000000001"/>
    <n v="46.076599999999999"/>
    <n v="47.62"/>
    <n v="48.24"/>
    <n v="12.78"/>
    <s v="101_Thursday"/>
    <s v="101_Week2_Thursday"/>
    <n v="1"/>
    <n v="0"/>
    <n v="11.595000000000001"/>
    <n v="12.06"/>
    <s v="Yes"/>
    <s v="NO"/>
    <s v="MTWRF"/>
    <s v="No"/>
    <s v="Yes"/>
    <s v="Y"/>
    <s v="Y"/>
    <n v="0"/>
    <n v="11.66915"/>
    <n v="11.51915"/>
    <n v="11.904999999999999"/>
    <n v="12.06"/>
  </r>
  <r>
    <s v="2384"/>
    <s v="70969"/>
    <s v="0"/>
    <x v="1"/>
    <x v="0"/>
    <x v="4"/>
    <s v="260"/>
    <s v="105"/>
    <s v="F"/>
    <n v="110"/>
    <s v="Klenow's Market"/>
    <s v="201 Newman St., East Tawas MI 48730 US, East Tawas MI 48730 US"/>
    <n v="0.46539685778066098"/>
    <s v="-1317"/>
    <s v="7"/>
    <d v="1899-12-30T12:38:47"/>
    <d v="1899-12-30T12:49:37"/>
    <n v="0"/>
    <n v="12.266666666666667"/>
    <s v="-83.49105"/>
    <s v="44.280866"/>
    <n v="5.2021604347190997E-2"/>
    <n v="3319.47"/>
    <n v="0"/>
    <n v="0"/>
    <n v="0"/>
    <n v="0"/>
    <n v="111"/>
    <s v="105_Week2_Friday"/>
    <n v="62.04"/>
    <n v="64.399199999999993"/>
    <n v="63.58"/>
    <n v="69.039199999999994"/>
    <n v="64.78"/>
    <s v="105_Thursday"/>
    <s v="105_Week2_Thursday"/>
    <n v="1"/>
    <n v="0"/>
    <n v="61.66"/>
    <n v="71.418700000000001"/>
    <s v="Yes"/>
    <s v="NO"/>
    <s v="MTWRF"/>
    <s v="No"/>
    <s v="Yes"/>
    <s v="Y"/>
    <s v="N"/>
    <n v="0"/>
    <n v="15.51"/>
    <n v="16.099799999999998"/>
    <n v="15.895"/>
    <n v="17.259799999999998"/>
  </r>
  <r>
    <s v="2385"/>
    <s v="70970"/>
    <s v="0"/>
    <x v="1"/>
    <x v="0"/>
    <x v="4"/>
    <s v="270"/>
    <s v="105"/>
    <s v="F"/>
    <n v="135"/>
    <s v="Mooney's Ben Franklin"/>
    <s v="138 Newman St., East Tawas MI 48730 US, East Tawas MI 48730 US"/>
    <n v="0.23814727668013799"/>
    <s v="-1318"/>
    <s v="6"/>
    <d v="1899-12-30T12:49:51"/>
    <d v="1899-12-30T12:55:59"/>
    <n v="0"/>
    <n v="9.0500000000000007"/>
    <s v="-83.490456"/>
    <s v="44.280599"/>
    <n v="2.7225643852060701E-2"/>
    <n v="1405.67"/>
    <n v="0"/>
    <n v="0"/>
    <n v="0"/>
    <n v="0"/>
    <n v="136"/>
    <s v="105_Week2_Friday"/>
    <n v="47.962800000000001"/>
    <n v="56.475000000000001"/>
    <n v="59.495699999999999"/>
    <n v="56.92"/>
    <n v="29.36"/>
    <s v="105_Thursday"/>
    <s v="105_Week2_Thursday"/>
    <n v="1"/>
    <n v="0"/>
    <n v="28.237500000000001"/>
    <n v="29.362500000000001"/>
    <s v="Yes"/>
    <s v="NO"/>
    <s v="MTWRF"/>
    <s v="No"/>
    <s v="Yes"/>
    <s v="Y"/>
    <s v="N"/>
    <n v="0"/>
    <n v="11.9907"/>
    <n v="14.11875"/>
    <n v="14.873925"/>
    <n v="14.23"/>
  </r>
  <r>
    <s v="15610"/>
    <s v="73468"/>
    <s v="1"/>
    <x v="1"/>
    <x v="0"/>
    <x v="4"/>
    <s v="250"/>
    <s v="105"/>
    <s v="F"/>
    <n v="115"/>
    <s v="THE LAZY TOASTER"/>
    <s v="221 NEWMAN STREET, EAST TAWAS MI 48763 US, EAST TAWAS MI 48763 US"/>
    <n v="0.50998997965973603"/>
    <s v="-1316"/>
    <s v="7"/>
    <d v="1899-12-30T12:33:09"/>
    <d v="1899-12-30T12:38:19"/>
    <n v="0"/>
    <n v="7.3500000000000005"/>
    <s v="-83.491077"/>
    <s v="44.281299"/>
    <n v="6.2855380520476498E-2"/>
    <n v="559.17999999999995"/>
    <n v="0"/>
    <n v="0"/>
    <n v="0"/>
    <n v="0"/>
    <n v="116"/>
    <s v="105_Week2_Friday"/>
    <n v="0"/>
    <n v="0"/>
    <n v="38.6755"/>
    <n v="42.22"/>
    <n v="42.22"/>
    <s v="105_Thursday"/>
    <s v="105_Week2_Thursday"/>
    <n v="1"/>
    <n v="0"/>
    <n v="4.4800000000000004"/>
    <n v="42.22"/>
    <s v="Yes"/>
    <s v="NO"/>
    <s v="MTWRF"/>
    <s v="No"/>
    <s v="Yes"/>
    <s v="Y"/>
    <s v="N"/>
    <n v="0"/>
    <n v="0"/>
    <n v="0"/>
    <n v="9.6688749999999999"/>
    <n v="10.555"/>
  </r>
  <r>
    <s v="2199"/>
    <s v="70769"/>
    <s v="0"/>
    <x v="1"/>
    <x v="3"/>
    <x v="4"/>
    <s v="140"/>
    <s v="101"/>
    <s v="T"/>
    <n v="50"/>
    <s v="Francis Service"/>
    <s v="11923 US-23 SOUTH COMPANY 159, Ossineke MI 49766 U COMPANY 159, Ossineke MI 49766 US"/>
    <n v="12.3236791824443"/>
    <s v="-779"/>
    <s v="7"/>
    <d v="1899-12-30T10:07:13"/>
    <d v="1899-12-30T10:26:01"/>
    <n v="0"/>
    <n v="16.304166666666667"/>
    <s v="-83.442621"/>
    <s v="44.903046"/>
    <n v="10.2488704913952"/>
    <n v="8805.34"/>
    <n v="23"/>
    <n v="0.634920634920635"/>
    <n v="3"/>
    <n v="63"/>
    <n v="51"/>
    <s v="101_Week2_Tuesday"/>
    <n v="169.91229999999999"/>
    <n v="165.79"/>
    <n v="166.6292"/>
    <n v="169.7807"/>
    <n v="165.68"/>
    <s v="101_Thursday"/>
    <s v="101_Week2_Thursday"/>
    <n v="1"/>
    <n v="63"/>
    <n v="161.45869999999999"/>
    <n v="171.0712"/>
    <s v="Yes"/>
    <s v="NO"/>
    <s v="MTWRF"/>
    <s v="No"/>
    <s v="Yes"/>
    <s v="Y"/>
    <s v="Y"/>
    <n v="63"/>
    <n v="42.478074999999997"/>
    <n v="41.447499999999998"/>
    <n v="41.657299999999999"/>
    <n v="42.445174999999999"/>
  </r>
  <r>
    <s v="2177"/>
    <s v="70744"/>
    <s v="0"/>
    <x v="1"/>
    <x v="0"/>
    <x v="4"/>
    <s v="240"/>
    <s v="105"/>
    <s v="F"/>
    <n v="120"/>
    <s v="Tawas Bay Insurance Agency"/>
    <s v="108 W. State St. PO BOX 432, East Tawas MI 48730 U PO BOX 432, East Tawas MI 48730 US"/>
    <n v="2.0625966002651199"/>
    <s v="-1315"/>
    <s v="7"/>
    <d v="1899-12-30T12:28:11"/>
    <d v="1899-12-30T12:32:38"/>
    <n v="0"/>
    <n v="7.5333333333333332"/>
    <s v="-83.491687"/>
    <s v="44.281742"/>
    <n v="0.589542595181062"/>
    <n v="3948.94"/>
    <n v="0"/>
    <n v="0"/>
    <n v="0"/>
    <n v="0"/>
    <n v="121"/>
    <s v="105_Week2_Friday"/>
    <n v="73.401499999999999"/>
    <n v="75.98"/>
    <n v="77.838399999999993"/>
    <n v="81.539199999999994"/>
    <n v="83.74"/>
    <s v="105_Thursday"/>
    <s v="105_Week2_Thursday"/>
    <n v="1"/>
    <n v="0"/>
    <n v="75.98"/>
    <n v="82.95"/>
    <s v="Yes"/>
    <s v="NO"/>
    <s v="MTWRF"/>
    <s v="No"/>
    <s v="Yes"/>
    <s v="Y"/>
    <s v="N"/>
    <n v="0"/>
    <n v="18.350375"/>
    <n v="18.995000000000001"/>
    <n v="19.459599999999998"/>
    <n v="20.384799999999998"/>
  </r>
  <r>
    <s v="11940"/>
    <s v="73450"/>
    <s v="0"/>
    <x v="1"/>
    <x v="1"/>
    <x v="4"/>
    <s v="90"/>
    <s v="103"/>
    <s v="R"/>
    <n v="334"/>
    <s v="ADVANCED DERMATOLOGY"/>
    <s v="105 ARBOR LANE, ALPENA MI 49707 US, ALPENA MI 49707 US"/>
    <n v="1.5510331210205399"/>
    <s v="-240"/>
    <s v="7"/>
    <d v="1899-12-30T09:19:15"/>
    <d v="1899-12-30T09:21:32"/>
    <n v="0"/>
    <n v="5.82"/>
    <s v="-83.460158"/>
    <s v="45.078669"/>
    <n v="0.400184650704897"/>
    <n v="4689.29"/>
    <n v="0"/>
    <n v="0"/>
    <n v="0"/>
    <n v="0"/>
    <n v="335"/>
    <s v="103_Week2_Thursday"/>
    <n v="94.126599999999996"/>
    <n v="94.75"/>
    <n v="98.253500000000003"/>
    <n v="100.2"/>
    <n v="106.21"/>
    <s v="103_Thursday"/>
    <s v="103_Week2_Thursday"/>
    <n v="1"/>
    <n v="0"/>
    <n v="94.75"/>
    <n v="100.2"/>
    <s v="No"/>
    <s v="NO"/>
    <s v="MTWRF"/>
    <s v="No"/>
    <s v="No"/>
    <s v="Y"/>
    <s v="N"/>
    <m/>
    <n v="23.531649999999999"/>
    <n v="23.6875"/>
    <n v="24.563375000000001"/>
    <n v="25.05"/>
  </r>
  <r>
    <s v="2632"/>
    <s v="71229"/>
    <s v="0"/>
    <x v="1"/>
    <x v="3"/>
    <x v="0"/>
    <s v="140"/>
    <s v="105"/>
    <s v="R"/>
    <n v="133"/>
    <s v="Gilbert's Drug Store"/>
    <s v="212 State St., Oscoda MI 48750 US, Oscoda MI 48750 US"/>
    <n v="0.63745200456699502"/>
    <s v="-704"/>
    <s v="6"/>
    <d v="1899-12-30T09:38:32"/>
    <d v="1899-12-30T09:45:26"/>
    <n v="0"/>
    <n v="6.916666666666667"/>
    <s v="-83.33054"/>
    <s v="44.418915"/>
    <n v="0.26334324496054201"/>
    <n v="1309.1400000000001"/>
    <n v="0"/>
    <n v="0"/>
    <n v="0"/>
    <n v="0"/>
    <n v="134"/>
    <s v="105_Week2_Thursday"/>
    <n v="49.89"/>
    <n v="49.89"/>
    <n v="51.032800000000002"/>
    <n v="51.89"/>
    <n v="27.5"/>
    <s v="101_Monday"/>
    <s v="101_Week2_Monday"/>
    <n v="1"/>
    <n v="0"/>
    <n v="24.945"/>
    <n v="25.945"/>
    <s v="Yes"/>
    <s v="NO"/>
    <s v="MTWRF"/>
    <s v="Yes"/>
    <s v="Yes"/>
    <s v="Y"/>
    <s v="N"/>
    <n v="0"/>
    <n v="12.4725"/>
    <n v="12.4725"/>
    <n v="12.7582"/>
    <n v="12.9725"/>
  </r>
  <r>
    <s v="14258"/>
    <s v="73509"/>
    <s v="1"/>
    <x v="1"/>
    <x v="3"/>
    <x v="0"/>
    <s v="30"/>
    <s v="105"/>
    <s v="R"/>
    <n v="95"/>
    <s v="GARY OIL BASE GARAGE"/>
    <s v="5123 N. US-23, OSCODA MI 48750 US, OSCODA MI 48750 US"/>
    <n v="0"/>
    <s v="-693"/>
    <s v="7"/>
    <d v="1899-12-30T07:16:34"/>
    <d v="1899-12-30T07:27:32"/>
    <n v="0"/>
    <n v="11.836666666666668"/>
    <s v="-83.3305433"/>
    <s v="44.4286883"/>
    <m/>
    <n v="4673.88"/>
    <n v="24"/>
    <n v="0.73333333333333395"/>
    <n v="5"/>
    <n v="91"/>
    <n v="96"/>
    <s v="105_Week2_Thursday"/>
    <n v="91.92"/>
    <n v="92.612300000000005"/>
    <n v="90.122799999999998"/>
    <n v="72.988399999999999"/>
    <n v="93.28"/>
    <s v="101_Monday"/>
    <s v="101_Week2_Monday"/>
    <n v="1"/>
    <n v="90"/>
    <n v="91.92"/>
    <n v="73.064999999999998"/>
    <s v="Yes"/>
    <s v="YES"/>
    <s v="MTWRF"/>
    <s v="Yes"/>
    <s v="Yes"/>
    <s v="Y"/>
    <s v="N"/>
    <n v="90"/>
    <n v="22.98"/>
    <n v="23.153075000000001"/>
    <n v="22.5307"/>
    <n v="18.2471"/>
  </r>
  <r>
    <s v="14179"/>
    <s v="73509"/>
    <s v="0"/>
    <x v="1"/>
    <x v="3"/>
    <x v="0"/>
    <s v="20"/>
    <s v="105"/>
    <s v="R"/>
    <n v="170"/>
    <s v="GARY OIL"/>
    <s v="5123 N. US-23, OSCODA MI 48750 US, OSCODA MI 48750 US"/>
    <n v="0.26540343065079203"/>
    <s v="-692"/>
    <s v="7"/>
    <d v="1899-12-30T07:09:11"/>
    <d v="1899-12-30T07:16:34"/>
    <n v="0"/>
    <n v="7.4033333333333333"/>
    <s v="-83.3305433"/>
    <s v="44.4286883"/>
    <n v="0.15379142053674499"/>
    <n v="2481.94"/>
    <n v="4"/>
    <n v="0.81818181818181801"/>
    <n v="1"/>
    <n v="22"/>
    <n v="171"/>
    <s v="105_Week2_Thursday"/>
    <n v="47.65"/>
    <n v="41.083799999999997"/>
    <n v="41.458500000000001"/>
    <n v="52.859200000000001"/>
    <n v="44.87"/>
    <s v="101_Monday"/>
    <s v="101_Week2_Monday"/>
    <n v="1"/>
    <n v="22"/>
    <n v="39.89"/>
    <n v="54.02"/>
    <s v="Yes"/>
    <s v="NO"/>
    <s v="MTWRF"/>
    <s v="Yes"/>
    <s v="Yes"/>
    <s v="Y"/>
    <s v="N"/>
    <n v="22"/>
    <n v="11.9125"/>
    <n v="10.270949999999999"/>
    <n v="10.364625"/>
    <n v="13.2148"/>
  </r>
  <r>
    <s v="2961"/>
    <s v="73157"/>
    <s v="0"/>
    <x v="1"/>
    <x v="0"/>
    <x v="4"/>
    <s v="280"/>
    <s v="101"/>
    <s v="R"/>
    <n v="295"/>
    <s v="G'S PIZZA"/>
    <s v="115 BAY, EAST TAWAS MI 48730 US, EAST TAWAS MI 48730 US"/>
    <n v="1.1168893359993599"/>
    <s v="-1319"/>
    <s v="7"/>
    <d v="1899-12-30T12:57:06"/>
    <d v="1899-12-30T13:07:49"/>
    <n v="0"/>
    <n v="10.193333333333333"/>
    <s v="-83.489557"/>
    <s v="44.279861"/>
    <n v="0.16289969860308401"/>
    <n v="5233.5600000000004"/>
    <n v="0"/>
    <n v="0"/>
    <n v="0"/>
    <n v="0"/>
    <n v="296"/>
    <s v="101_Week2_Thursday"/>
    <n v="78.756600000000006"/>
    <n v="112.4969"/>
    <n v="121.9828"/>
    <n v="79.12"/>
    <n v="116.81"/>
    <s v="105_Thursday"/>
    <s v="105_Week2_Thursday"/>
    <n v="1"/>
    <n v="0"/>
    <n v="126.9637"/>
    <n v="79.12"/>
    <s v="Yes"/>
    <s v="NO"/>
    <s v="MTWRF"/>
    <s v="Yes"/>
    <s v="No"/>
    <s v="Y"/>
    <s v="N"/>
    <n v="0"/>
    <n v="19.689150000000001"/>
    <n v="28.124224999999999"/>
    <n v="30.495699999999999"/>
    <n v="19.78"/>
  </r>
  <r>
    <s v="2901"/>
    <s v="73082"/>
    <s v="0"/>
    <x v="1"/>
    <x v="1"/>
    <x v="4"/>
    <s v="70"/>
    <s v="103"/>
    <s v="R"/>
    <n v="350"/>
    <s v="MID MICH PHYS GRP GEN SURGERY"/>
    <s v="311 LONG RAPIDS PLAZA, ALPENA MI 49707 US, ALPENA MI 49707 US"/>
    <n v="0.91154007090227696"/>
    <s v="-238"/>
    <s v="7"/>
    <d v="1899-12-30T08:59:13"/>
    <d v="1899-12-30T09:03:57"/>
    <n v="0"/>
    <n v="5.1566666666666672"/>
    <s v="-83.46437"/>
    <s v="45.0780967"/>
    <n v="0.471416431372568"/>
    <n v="1862.64"/>
    <n v="0"/>
    <n v="0"/>
    <n v="0"/>
    <n v="0"/>
    <n v="351"/>
    <s v="103_Week2_Thursday"/>
    <n v="37.11"/>
    <n v="36.136099999999999"/>
    <n v="35"/>
    <n v="24.060700000000001"/>
    <n v="35"/>
    <s v="103_Thursday"/>
    <s v="103_Week2_Thursday"/>
    <n v="1"/>
    <n v="0"/>
    <n v="35"/>
    <n v="20.998699999999999"/>
    <s v="No"/>
    <s v="NO"/>
    <s v="MTWRF"/>
    <s v="No"/>
    <s v="No"/>
    <s v="Y"/>
    <s v="N"/>
    <m/>
    <n v="9.2774999999999999"/>
    <n v="9.0340249999999997"/>
    <n v="8.75"/>
    <n v="6.0151750000000002"/>
  </r>
  <r>
    <s v="13766"/>
    <s v="73500"/>
    <s v="0"/>
    <x v="1"/>
    <x v="0"/>
    <x v="4"/>
    <s v="210"/>
    <s v="105"/>
    <s v="F"/>
    <n v="126"/>
    <s v="DEAN ARBOUR"/>
    <s v="55 W. M-55, TAWAS CITY MI 48763 US, TAWAS CITY MI 48763 US"/>
    <n v="1.94957718193928"/>
    <s v="-1312"/>
    <s v="7"/>
    <d v="1899-12-30T11:57:44"/>
    <d v="1899-12-30T12:06:48"/>
    <n v="0"/>
    <n v="10.136666666666667"/>
    <s v="-83.522922"/>
    <s v="44.278769"/>
    <n v="0.805880414075963"/>
    <n v="4217.8900000000003"/>
    <n v="49"/>
    <n v="0.82051282051282004"/>
    <n v="13"/>
    <n v="281"/>
    <n v="127"/>
    <s v="105_Week2_Friday"/>
    <n v="79.659199999999998"/>
    <n v="83.754599999999996"/>
    <n v="80.143000000000001"/>
    <n v="78.905000000000001"/>
    <n v="84.71"/>
    <s v="105_Thursday"/>
    <s v="105_Week2_Thursday"/>
    <n v="1"/>
    <n v="273"/>
    <n v="81.025000000000006"/>
    <n v="79.400000000000006"/>
    <s v="Yes"/>
    <s v="NO"/>
    <s v="MTWRF"/>
    <s v="No"/>
    <s v="Yes"/>
    <s v="Y"/>
    <s v="N"/>
    <n v="273"/>
    <n v="19.9148"/>
    <n v="20.938649999999999"/>
    <n v="20.03575"/>
    <n v="19.72625"/>
  </r>
  <r>
    <s v="11643"/>
    <s v="73433"/>
    <s v="0"/>
    <x v="1"/>
    <x v="3"/>
    <x v="2"/>
    <s v="140"/>
    <s v="105"/>
    <s v="R"/>
    <n v="200"/>
    <s v="DUDLEY'S DINER"/>
    <s v="5731 US 23 NORTH, OSCODA MI 48750 US, OSCODA MI 48750 US"/>
    <n v="0.15146265010741899"/>
    <s v="-748"/>
    <s v="6"/>
    <d v="1899-12-30T12:59:34"/>
    <d v="1899-12-30T13:04:45"/>
    <n v="0"/>
    <n v="8.3555555550000005"/>
    <s v="-83.330462"/>
    <s v="44.446129"/>
    <n v="0.13339716355759201"/>
    <n v="1054.8"/>
    <n v="0"/>
    <n v="0"/>
    <n v="0"/>
    <n v="0"/>
    <n v="201"/>
    <s v="105_Week2_Thursday"/>
    <n v="36.49"/>
    <n v="40.643300000000004"/>
    <n v="45.861400000000003"/>
    <n v="46.8142"/>
    <n v="24.97"/>
    <s v="101_Wednesday"/>
    <s v="101_Week2_Wednesday"/>
    <n v="1"/>
    <n v="0"/>
    <n v="22.105"/>
    <n v="23.717500000000001"/>
    <s v="Yes"/>
    <s v="NO"/>
    <s v="MTWRF"/>
    <s v="Yes"/>
    <s v="Yes"/>
    <s v="Y"/>
    <s v="N"/>
    <n v="0"/>
    <n v="9.1225000000000005"/>
    <n v="10.160825000000001"/>
    <n v="11.465350000000001"/>
    <n v="11.70355"/>
  </r>
  <r>
    <s v="2406"/>
    <s v="70993"/>
    <s v="0"/>
    <x v="1"/>
    <x v="0"/>
    <x v="4"/>
    <s v="200"/>
    <s v="105"/>
    <s v="F"/>
    <n v="101"/>
    <s v="BURESH FUNERAL HOME INC"/>
    <s v="416 WHITTEMORE ST, TAWAS CITY MI 48763 US, TAWAS CITY MI 48763 US"/>
    <n v="3.3527901728853098"/>
    <s v="-1311"/>
    <s v="6"/>
    <d v="1899-12-30T11:52:07"/>
    <d v="1899-12-30T11:55:47"/>
    <n v="0"/>
    <n v="3.7888888883333336"/>
    <s v="-83.523257"/>
    <s v="44.268053"/>
    <n v="1.8456927729666499"/>
    <n v="1041.0899999999999"/>
    <n v="0"/>
    <n v="0"/>
    <n v="0"/>
    <n v="0"/>
    <n v="102"/>
    <s v="105_Week2_Friday"/>
    <n v="39.479999999999997"/>
    <n v="39.61"/>
    <n v="40.852800000000002"/>
    <n v="41.59"/>
    <n v="22.05"/>
    <s v="105_Thursday"/>
    <s v="105_Week2_Thursday"/>
    <n v="1"/>
    <n v="0"/>
    <n v="19.934999999999999"/>
    <n v="20.795000000000002"/>
    <s v="Yes"/>
    <s v="YES"/>
    <s v="MTWRF"/>
    <s v="No"/>
    <s v="Yes"/>
    <s v="Y"/>
    <s v="N"/>
    <n v="0"/>
    <n v="9.8699999999999992"/>
    <n v="9.9024999999999999"/>
    <n v="10.213200000000001"/>
    <n v="10.397500000000001"/>
  </r>
  <r>
    <s v="2404"/>
    <s v="70991"/>
    <s v="0"/>
    <x v="1"/>
    <x v="0"/>
    <x v="4"/>
    <s v="180"/>
    <s v="105"/>
    <s v="F"/>
    <n v="240"/>
    <s v="FREEL'S MARKET"/>
    <s v="1139 W Lake Street, Tawas City MI 48763 US, Tawas City MI 48763 US"/>
    <n v="2.4530043582140602"/>
    <s v="-1309"/>
    <s v="7"/>
    <d v="1899-12-30T11:31:25"/>
    <d v="1899-12-30T11:38:35"/>
    <n v="0"/>
    <n v="7.2333333333333334"/>
    <s v="-83.53728"/>
    <s v="44.252794"/>
    <n v="1.3915191266643001"/>
    <n v="4061.01"/>
    <n v="0"/>
    <n v="0"/>
    <n v="0"/>
    <n v="0"/>
    <n v="241"/>
    <s v="105_Week2_Friday"/>
    <n v="70.482299999999995"/>
    <n v="74.793000000000006"/>
    <n v="74.757599999999996"/>
    <n v="76.2286"/>
    <n v="75.2"/>
    <s v="105_Thursday"/>
    <s v="105_Week2_Thursday"/>
    <n v="1"/>
    <n v="0"/>
    <n v="78.681200000000004"/>
    <n v="79.400000000000006"/>
    <s v="Yes"/>
    <s v="NO"/>
    <s v="MTWRF"/>
    <s v="No"/>
    <s v="Yes"/>
    <s v="Y"/>
    <s v="N"/>
    <n v="0"/>
    <n v="17.620574999999999"/>
    <n v="18.698250000000002"/>
    <n v="18.689399999999999"/>
    <n v="19.05715"/>
  </r>
  <r>
    <s v="2972"/>
    <s v="73169"/>
    <s v="00000"/>
    <x v="1"/>
    <x v="0"/>
    <x v="4"/>
    <s v="190"/>
    <s v="101"/>
    <s v="R"/>
    <n v="315"/>
    <s v="SOUTHSIDE SERVICE"/>
    <s v="1210 S US 23, TAWAS CITY MI 48763 US, TAWAS CITY MI 48763 US"/>
    <n v="0.490253572154074"/>
    <s v="-1310"/>
    <s v="0 "/>
    <d v="1899-12-30T11:39:05"/>
    <d v="1899-12-30T11:48:45"/>
    <n v="0"/>
    <n v="9.4354006285390355"/>
    <s v="-83.542991"/>
    <s v="44.2499082"/>
    <n v="0.35869864306229898"/>
    <n v="112.78"/>
    <n v="0"/>
    <n v="0"/>
    <n v="0"/>
    <n v="0"/>
    <n v="316"/>
    <s v="101_Week2_Thursday"/>
    <n v="0"/>
    <n v="0"/>
    <n v="94.84"/>
    <n v="0"/>
    <n v="2.2113"/>
    <s v="105_Thursday"/>
    <s v="105_Week2_Thursday"/>
    <n v="1"/>
    <n v="0"/>
    <n v="11.855"/>
    <n v="0"/>
    <s v="Yes"/>
    <s v="NO"/>
    <s v="MTWRF"/>
    <s v="Yes"/>
    <s v="No"/>
    <s v="Y"/>
    <s v="N"/>
    <n v="0"/>
    <n v="0"/>
    <n v="0"/>
    <n v="23.71"/>
    <n v="0"/>
  </r>
  <r>
    <s v="2603"/>
    <s v="99061"/>
    <s v="113"/>
    <x v="1"/>
    <x v="3"/>
    <x v="2"/>
    <s v="120"/>
    <s v="105"/>
    <s v="R"/>
    <n v="50"/>
    <s v="FAMILY FARE #1519"/>
    <s v="5463 N. HURON RD. 5463 N. HURON RD, OSCODA MI 4875 5463 N. HURON RD, OSCODA MI 48750 US"/>
    <n v="0"/>
    <s v="-746"/>
    <s v="7"/>
    <d v="1899-12-30T12:11:46"/>
    <d v="1899-12-30T12:48:40"/>
    <n v="0"/>
    <n v="35.986666666666665"/>
    <s v="-83.330908"/>
    <s v="44.437776"/>
    <m/>
    <n v="7632.52"/>
    <n v="4"/>
    <n v="0.82608695652173902"/>
    <n v="2"/>
    <n v="23"/>
    <n v="51"/>
    <s v="105_Week2_Thursday"/>
    <n v="148.3383"/>
    <n v="142.25"/>
    <n v="144.745"/>
    <n v="156.22839999999999"/>
    <n v="151.41"/>
    <s v="101_Wednesday"/>
    <s v="101_Week2_Wednesday"/>
    <n v="1"/>
    <n v="23"/>
    <n v="148.08369999999999"/>
    <n v="160.32499999999999"/>
    <s v="Yes"/>
    <s v="NO"/>
    <s v="MTWRF"/>
    <s v="Yes"/>
    <s v="Yes"/>
    <s v="Y"/>
    <s v="N"/>
    <n v="23"/>
    <n v="37.084575000000001"/>
    <n v="35.5625"/>
    <n v="36.186250000000001"/>
    <n v="39.057099999999998"/>
  </r>
  <r>
    <s v="13077"/>
    <s v="99161"/>
    <s v="113"/>
    <x v="1"/>
    <x v="3"/>
    <x v="2"/>
    <s v="110"/>
    <s v="105"/>
    <s v="R"/>
    <n v="1"/>
    <s v="FAMILY FARE #1519 FIRST AID"/>
    <s v="5463 N. HURON RD., OSCODA MI 48750 US, OSCODA MI 48750 US"/>
    <n v="1.0577846016819299"/>
    <s v="-745"/>
    <s v="7"/>
    <d v="1899-12-30T12:02:06"/>
    <d v="1899-12-30T12:11:46"/>
    <n v="0"/>
    <n v="9.4354006285390355"/>
    <s v="-83.330908"/>
    <s v="44.437776"/>
    <n v="0.48372112095685599"/>
    <n v="364"/>
    <n v="0"/>
    <n v="0"/>
    <n v="0"/>
    <n v="0"/>
    <n v="2"/>
    <s v="105_Week2_Thursday"/>
    <n v="80.59"/>
    <n v="67.6066"/>
    <n v="0"/>
    <n v="210.6"/>
    <s v="$ -"/>
    <s v="101_Wednesday"/>
    <s v="101_Week2_Wednesday"/>
    <n v="1"/>
    <n v="0"/>
    <n v="19.6175"/>
    <n v="0"/>
    <s v="Yes"/>
    <s v="NO"/>
    <s v="MTWRF"/>
    <s v="Yes"/>
    <s v="Yes"/>
    <s v="Y"/>
    <s v="N"/>
    <n v="0"/>
    <n v="20.147500000000001"/>
    <n v="16.90165"/>
    <n v="0"/>
    <n v="52.65"/>
  </r>
  <r>
    <s v="8853"/>
    <s v="73267"/>
    <s v="0"/>
    <x v="1"/>
    <x v="0"/>
    <x v="4"/>
    <s v="230"/>
    <s v="105"/>
    <s v="F"/>
    <n v="121"/>
    <s v="CITY OF EAST TAWAS"/>
    <s v="760 NEWMAN ST., EAST TAWAS MI 48730 US, EAST TAWAS MI 48730 US"/>
    <n v="4.8363049540760699"/>
    <s v="-1314"/>
    <s v="2"/>
    <d v="1899-12-30T12:16:27"/>
    <d v="1899-12-30T12:26:07"/>
    <n v="0"/>
    <n v="27.95"/>
    <s v="-83.492807"/>
    <s v="44.289824"/>
    <n v="2.2070892183770998"/>
    <n v="3010.51"/>
    <n v="0"/>
    <n v="0"/>
    <n v="0"/>
    <n v="0"/>
    <n v="122"/>
    <s v="105_Week2_Friday"/>
    <n v="227.45"/>
    <n v="228.94329999999999"/>
    <n v="238.8766"/>
    <n v="242.35"/>
    <n v="60.59"/>
    <s v="105_Thursday"/>
    <s v="105_Week2_Thursday"/>
    <n v="1"/>
    <n v="0"/>
    <n v="57.982500000000002"/>
    <n v="60.587499999999999"/>
    <s v="Yes"/>
    <s v="NO"/>
    <s v="MTWRF"/>
    <s v="No"/>
    <s v="Yes"/>
    <s v="Y"/>
    <s v="N"/>
    <n v="0"/>
    <n v="56.862499999999997"/>
    <n v="57.235824999999998"/>
    <n v="59.719149999999999"/>
    <n v="60.587499999999999"/>
  </r>
  <r>
    <s v="2405"/>
    <s v="99047"/>
    <s v="6"/>
    <x v="1"/>
    <x v="0"/>
    <x v="4"/>
    <s v="220"/>
    <s v="101"/>
    <s v="R"/>
    <n v="302"/>
    <s v="Alp. Alcona Area C.U. (Tawas)"/>
    <s v="118 W. M-55 P.O. Box 515, Tawas MI 48763 US P.O. Box 515, Tawas MI 48763 US"/>
    <n v="0.60152308130722099"/>
    <s v="-1313"/>
    <s v="6"/>
    <d v="1899-12-30T12:07:24"/>
    <d v="1899-12-30T12:11:37"/>
    <n v="0"/>
    <n v="4.122222223333333"/>
    <s v="-83.5269588"/>
    <s v="44.2805532"/>
    <n v="0.31764560645724899"/>
    <n v="1588.48"/>
    <n v="0"/>
    <n v="0"/>
    <n v="0"/>
    <n v="0"/>
    <n v="303"/>
    <s v="101_Week2_Thursday"/>
    <n v="54.1233"/>
    <n v="46.24"/>
    <n v="60.974200000000003"/>
    <n v="67.278700000000001"/>
    <n v="25.64"/>
    <s v="105_Thursday"/>
    <s v="105_Week2_Thursday"/>
    <n v="1"/>
    <n v="0"/>
    <n v="34.945"/>
    <n v="24.085000000000001"/>
    <s v="Yes"/>
    <s v="NO"/>
    <s v="MTWRF"/>
    <s v="Yes"/>
    <s v="No"/>
    <s v="Y"/>
    <s v="N"/>
    <n v="0"/>
    <n v="13.530825"/>
    <n v="11.56"/>
    <n v="15.243550000000001"/>
    <n v="16.819675"/>
  </r>
  <r>
    <s v="2640"/>
    <s v="71237"/>
    <s v="0"/>
    <x v="1"/>
    <x v="3"/>
    <x v="2"/>
    <s v="160"/>
    <s v="101"/>
    <s v="R"/>
    <n v="312"/>
    <s v="Eagles"/>
    <s v="6685 US-23 North, Oscoda MI 48750 US, Oscoda MI 48750 US"/>
    <n v="2.2914124697487002"/>
    <s v="-750"/>
    <s v="7"/>
    <d v="1899-12-30T14:00:36"/>
    <d v="1899-12-30T14:05:45"/>
    <n v="0"/>
    <n v="16.733333333333334"/>
    <s v="-83.323018"/>
    <s v="44.471865"/>
    <n v="1.38513342821509"/>
    <n v="2441.71"/>
    <n v="0"/>
    <n v="0"/>
    <n v="0"/>
    <n v="0"/>
    <n v="313"/>
    <s v="101_Week2_Thursday"/>
    <n v="58.856200000000001"/>
    <n v="55.388399999999997"/>
    <n v="62.655999999999999"/>
    <n v="60.276899999999998"/>
    <n v="73.98"/>
    <s v="101_Wednesday"/>
    <s v="101_Week2_Wednesday"/>
    <n v="1"/>
    <n v="0"/>
    <n v="60.042499999999997"/>
    <n v="58.4375"/>
    <s v="Yes"/>
    <s v="NO"/>
    <s v="MTWRF"/>
    <s v="No"/>
    <s v="Yes"/>
    <s v="Y"/>
    <s v="N"/>
    <n v="0"/>
    <n v="14.71405"/>
    <n v="13.847099999999999"/>
    <n v="15.664"/>
    <n v="15.069224999999999"/>
  </r>
  <r>
    <s v="12501"/>
    <s v="73469"/>
    <s v="0"/>
    <x v="1"/>
    <x v="0"/>
    <x v="4"/>
    <s v="20"/>
    <s v="105"/>
    <s v="F"/>
    <n v="1"/>
    <s v="IOSCO TRANSIT CORP"/>
    <s v="1036 N. AULERICH, E TAWAS MI 48730 US, E TAWAS MI 48730 US"/>
    <n v="0"/>
    <s v="-1293"/>
    <s v="7"/>
    <d v="1899-12-30T08:14:08"/>
    <d v="1899-12-30T08:24:20"/>
    <n v="0"/>
    <n v="7.21"/>
    <s v="-83.4218235"/>
    <s v="44.3092987"/>
    <m/>
    <n v="1641.31"/>
    <n v="0"/>
    <n v="0"/>
    <n v="0"/>
    <n v="0"/>
    <n v="2"/>
    <s v="105_Week2_Friday"/>
    <n v="34.203000000000003"/>
    <n v="31.975300000000001"/>
    <n v="30.454599999999999"/>
    <n v="33.184199999999997"/>
    <n v="32.590000000000003"/>
    <s v="105_Thursday"/>
    <s v="105_Week2_Thursday"/>
    <n v="1"/>
    <n v="0"/>
    <n v="27.04"/>
    <n v="36.7575"/>
    <s v="Yes"/>
    <s v="NO"/>
    <s v="MTWRF"/>
    <s v="No"/>
    <s v="Yes"/>
    <s v="Y"/>
    <s v="N"/>
    <n v="0"/>
    <n v="8.5507500000000007"/>
    <n v="7.9938250000000002"/>
    <n v="7.6136499999999998"/>
    <n v="8.2960499999999993"/>
  </r>
  <r>
    <s v="2913"/>
    <s v="73102"/>
    <s v="0"/>
    <x v="1"/>
    <x v="3"/>
    <x v="3"/>
    <s v="70"/>
    <s v="101"/>
    <s v="F"/>
    <n v="54"/>
    <s v="CLIFF ANSCHUETZ CHEVROLET OLDS"/>
    <s v="1074 US-23 NORTH BODY SHOP, ALPENA MI 49707 US BODY SHOP, ALPENA MI 49707 US"/>
    <n v="0"/>
    <s v="-793"/>
    <s v="6"/>
    <d v="1899-12-30T10:33:40"/>
    <d v="1899-12-30T10:43:20"/>
    <n v="0"/>
    <n v="9.4354006285390355"/>
    <s v="-83.455893"/>
    <s v="45.08653"/>
    <m/>
    <n v="0"/>
    <n v="0"/>
    <n v="0"/>
    <n v="0"/>
    <n v="0"/>
    <n v="55"/>
    <s v="101_Week2_Friday"/>
    <n v="0"/>
    <n v="0"/>
    <n v="0"/>
    <n v="0"/>
    <s v="$ -"/>
    <s v="101_Friday"/>
    <s v="101_Week2_Friday"/>
    <n v="1"/>
    <n v="0"/>
    <n v="0"/>
    <n v="0"/>
    <s v="No"/>
    <s v="NO"/>
    <s v="MTWRF"/>
    <s v="No"/>
    <s v="No"/>
    <s v="Y"/>
    <s v="N"/>
    <m/>
    <n v="0"/>
    <n v="0"/>
    <n v="0"/>
    <n v="0"/>
  </r>
  <r>
    <s v="12368"/>
    <s v="73063"/>
    <s v="6"/>
    <x v="1"/>
    <x v="3"/>
    <x v="2"/>
    <s v="60"/>
    <s v="105"/>
    <s v="R"/>
    <n v="90"/>
    <s v="ALCONA HEALTH CENTER-OSCODA"/>
    <s v="5671 N SKEEL RD, OSCODA MI 48750 US, OSCODA MI 48750 US"/>
    <n v="0.66230186275532799"/>
    <s v="-740"/>
    <s v="7"/>
    <d v="1899-12-30T11:17:00"/>
    <d v="1899-12-30T11:22:40"/>
    <n v="0"/>
    <n v="5.3533333333333335"/>
    <s v="-83.353148"/>
    <s v="44.450185"/>
    <n v="0.54873633510523701"/>
    <n v="489.32"/>
    <n v="0"/>
    <n v="0"/>
    <n v="0"/>
    <n v="0"/>
    <n v="91"/>
    <s v="105_Week2_Thursday"/>
    <n v="9.2065999999999999"/>
    <n v="9.3800000000000008"/>
    <n v="9.6757000000000009"/>
    <n v="11.563000000000001"/>
    <n v="9.84"/>
    <s v="101_Wednesday"/>
    <s v="101_Week2_Wednesday"/>
    <n v="1"/>
    <n v="0"/>
    <n v="9.3800000000000008"/>
    <n v="11.24"/>
    <s v="Yes"/>
    <s v="YES"/>
    <s v="MTWRF"/>
    <s v="Yes"/>
    <s v="Yes"/>
    <s v="Y"/>
    <s v="N"/>
    <n v="0"/>
    <n v="2.30165"/>
    <n v="2.3450000000000002"/>
    <n v="2.4189250000000002"/>
    <n v="2.8907500000000002"/>
  </r>
  <r>
    <s v="1962"/>
    <s v="70512"/>
    <s v="0"/>
    <x v="1"/>
    <x v="3"/>
    <x v="3"/>
    <s v="80"/>
    <s v="102"/>
    <s v="W"/>
    <n v="50"/>
    <s v="CLIFF ANSCHUETZ CHEVY - BODY"/>
    <s v="1074 US-23 NORTH, ALPENA MI 49707 US, ALPENA MI 49707 US"/>
    <n v="0"/>
    <s v="-794"/>
    <s v="7"/>
    <d v="1899-12-30T10:43:20"/>
    <d v="1899-12-30T10:46:43"/>
    <n v="0"/>
    <n v="1.0666666666666667"/>
    <s v="-83.455893"/>
    <s v="45.08653"/>
    <m/>
    <n v="1726.48"/>
    <n v="3"/>
    <n v="5.7692307692307702E-2"/>
    <n v="4"/>
    <n v="54"/>
    <n v="51"/>
    <s v="102_Week2_Wednesday"/>
    <n v="34.7776"/>
    <n v="31.226900000000001"/>
    <n v="31.620699999999999"/>
    <n v="36.21"/>
    <n v="34.520000000000003"/>
    <s v="101_Friday"/>
    <s v="101_Week2_Friday"/>
    <n v="1"/>
    <n v="55"/>
    <n v="30"/>
    <n v="37.4375"/>
    <s v="Yes"/>
    <s v="NO"/>
    <s v="MTWRF"/>
    <s v="Yes"/>
    <s v="Yes"/>
    <s v="Y"/>
    <s v="Y"/>
    <n v="55"/>
    <n v="8.6943999999999999"/>
    <n v="7.8067250000000001"/>
    <n v="7.9051749999999998"/>
    <n v="9.0525000000000002"/>
  </r>
  <r>
    <s v="2886"/>
    <s v="73063"/>
    <s v="0"/>
    <x v="1"/>
    <x v="1"/>
    <x v="4"/>
    <s v="40"/>
    <s v="103"/>
    <s v="W"/>
    <n v="275"/>
    <s v="ALPENA SERVICES"/>
    <s v="1185 US - 23 NORTH, ALPENA MI 49707 US, ALPENA MI 49707 US"/>
    <n v="2.7474156124057698"/>
    <s v="-235"/>
    <s v="7"/>
    <d v="1899-12-30T08:37:29"/>
    <d v="1899-12-30T08:37:39"/>
    <n v="0"/>
    <n v="11.55"/>
    <s v="-83.458447"/>
    <s v="45.091083"/>
    <n v="1.28793781034566"/>
    <n v="10037.69"/>
    <n v="0"/>
    <n v="0"/>
    <n v="0"/>
    <n v="0"/>
    <n v="276"/>
    <s v="103_Week2_Wednesday"/>
    <n v="194.17"/>
    <n v="194.17"/>
    <n v="191.02"/>
    <n v="189.5676"/>
    <n v="189.62"/>
    <s v="103_Thursday"/>
    <s v="103_Week2_Thursday"/>
    <n v="1"/>
    <n v="0"/>
    <n v="194.17"/>
    <n v="189.57749999999999"/>
    <s v="Yes"/>
    <s v="NO"/>
    <s v="MTWRF"/>
    <s v="No"/>
    <s v="Yes"/>
    <s v="Y"/>
    <s v="Y"/>
    <n v="0"/>
    <n v="48.542499999999997"/>
    <n v="48.542499999999997"/>
    <n v="47.755000000000003"/>
    <n v="47.3919"/>
  </r>
  <r>
    <s v="2596"/>
    <s v="71193"/>
    <s v="0"/>
    <x v="1"/>
    <x v="3"/>
    <x v="1"/>
    <s v="30"/>
    <s v="101"/>
    <s v="T"/>
    <n v="150"/>
    <s v="Alcona County Road"/>
    <s v="301 N LAKE ST PO BOX 40, LINCOLN MI 48742 US PO BOX 40, LINCOLN MI 48742 US"/>
    <n v="1.54410566166501"/>
    <s v="-717"/>
    <s v="7"/>
    <d v="1899-12-30T09:07:56"/>
    <d v="1899-12-30T09:19:06"/>
    <n v="0"/>
    <n v="16.212499999999999"/>
    <s v="-83.414273"/>
    <s v="44.687208"/>
    <n v="0.51358976907493303"/>
    <n v="7468.23"/>
    <n v="14"/>
    <n v="0.72549019607843102"/>
    <n v="2"/>
    <n v="53"/>
    <n v="151"/>
    <s v="101_Week2_Tuesday"/>
    <n v="144.19149999999999"/>
    <n v="140.93610000000001"/>
    <n v="146.16300000000001"/>
    <n v="134.6285"/>
    <n v="144.03"/>
    <s v="101_Tuesday"/>
    <s v="101_Week2_Tuesday"/>
    <n v="1"/>
    <n v="51"/>
    <n v="143.90119999999999"/>
    <n v="146.16249999999999"/>
    <s v="No"/>
    <s v="NO"/>
    <s v="MTWRF"/>
    <s v="No"/>
    <s v="No"/>
    <s v="Y"/>
    <s v="N"/>
    <m/>
    <n v="36.047874999999998"/>
    <n v="35.234025000000003"/>
    <n v="36.540750000000003"/>
    <n v="33.657125000000001"/>
  </r>
  <r>
    <s v="2386"/>
    <s v="70971"/>
    <s v="0"/>
    <x v="1"/>
    <x v="0"/>
    <x v="4"/>
    <s v="50"/>
    <s v="101"/>
    <s v="R"/>
    <n v="290"/>
    <s v="Jay's RV Center"/>
    <s v="1552 US-23 N, East Tawas MI 48730 US, East Tawas MI 48730 US"/>
    <n v="0.42719002849952398"/>
    <s v="-1296"/>
    <s v="7"/>
    <d v="1899-12-30T08:58:27"/>
    <d v="1899-12-30T09:16:28"/>
    <n v="0"/>
    <n v="21.116666666666667"/>
    <s v="-83.458266"/>
    <s v="44.288495"/>
    <n v="0.31565440500021402"/>
    <n v="2527.75"/>
    <n v="26"/>
    <n v="0.65789473684210498"/>
    <n v="3"/>
    <n v="81"/>
    <n v="291"/>
    <s v="101_Week2_Thursday"/>
    <n v="28.3858"/>
    <n v="46.635300000000001"/>
    <n v="61.604199999999999"/>
    <n v="59.117800000000003"/>
    <n v="69.260000000000005"/>
    <s v="105_Thursday"/>
    <s v="105_Week2_Thursday"/>
    <n v="1"/>
    <n v="76"/>
    <n v="54.88"/>
    <n v="64.16"/>
    <s v="Yes"/>
    <s v="NO"/>
    <s v="MTWRF"/>
    <s v="Yes"/>
    <s v="No"/>
    <s v="Y"/>
    <s v="N"/>
    <n v="76"/>
    <n v="7.0964499999999999"/>
    <n v="11.658825"/>
    <n v="15.40105"/>
    <n v="14.779450000000001"/>
  </r>
  <r>
    <s v="2939"/>
    <s v="73133"/>
    <s v="0"/>
    <x v="1"/>
    <x v="0"/>
    <x v="4"/>
    <s v="30"/>
    <s v="101"/>
    <s v="R"/>
    <n v="285"/>
    <s v="DEAN ARBOUR CHEVROLET"/>
    <s v="1859 N US 23 PO BOX 191, EAST TAWAS MI 48730 US PO BOX 191, EAST TAWAS MI 48730 US"/>
    <n v="2.42421868038541"/>
    <s v="-1294"/>
    <s v="7"/>
    <d v="1899-12-30T08:26:46"/>
    <d v="1899-12-30T08:49:11"/>
    <n v="0"/>
    <n v="28.836666666666666"/>
    <s v="-83.447606"/>
    <s v="44.293687"/>
    <n v="1.9413603763310501"/>
    <n v="5306.8"/>
    <n v="19"/>
    <n v="0.92936802973977695"/>
    <n v="13"/>
    <n v="269"/>
    <n v="286"/>
    <s v="101_Week2_Thursday"/>
    <n v="102.3407"/>
    <n v="96.884600000000006"/>
    <n v="97.912800000000004"/>
    <n v="114.5853"/>
    <n v="109.04"/>
    <s v="105_Thursday"/>
    <s v="105_Week2_Thursday"/>
    <n v="1"/>
    <n v="269"/>
    <n v="95.935000000000002"/>
    <n v="119.11620000000001"/>
    <s v="Yes"/>
    <s v="NO"/>
    <s v="MTWRF"/>
    <s v="Yes"/>
    <s v="No"/>
    <s v="Y"/>
    <s v="N"/>
    <n v="269"/>
    <n v="25.585175"/>
    <n v="24.221150000000002"/>
    <n v="24.478200000000001"/>
    <n v="28.646325000000001"/>
  </r>
  <r>
    <s v="10771"/>
    <s v="73387"/>
    <s v="0"/>
    <x v="1"/>
    <x v="1"/>
    <x v="3"/>
    <s v="90"/>
    <s v="103"/>
    <s v="R"/>
    <n v="81"/>
    <s v="TACO BELL"/>
    <s v="111 PAAD CT, ALPENA MI 49707 US, ALPENA MI 49707 US"/>
    <n v="1.88839183998937"/>
    <s v="-274"/>
    <s v="5"/>
    <d v="1899-12-30T08:35:36"/>
    <d v="1899-12-30T08:38:48"/>
    <n v="0"/>
    <n v="4.875"/>
    <s v="-83.452212"/>
    <s v="45.045138"/>
    <n v="1.39694606955582"/>
    <n v="919.87"/>
    <n v="0"/>
    <n v="0"/>
    <n v="0"/>
    <n v="0"/>
    <n v="82"/>
    <s v="103_Week2_Thursday"/>
    <n v="35"/>
    <n v="35"/>
    <n v="36.007100000000001"/>
    <n v="36.409999999999997"/>
    <n v="19.3"/>
    <s v="103_Friday"/>
    <s v="103_Week2_Friday"/>
    <n v="1"/>
    <n v="0"/>
    <n v="17.5"/>
    <n v="18.204999999999998"/>
    <s v="Yes"/>
    <s v="NO"/>
    <s v="MTWRF"/>
    <s v="No"/>
    <s v="Yes"/>
    <s v="Y"/>
    <s v="Y"/>
    <n v="0"/>
    <n v="8.75"/>
    <n v="8.75"/>
    <n v="9.0017750000000003"/>
    <n v="9.1024999999999991"/>
  </r>
  <r>
    <s v="12502"/>
    <s v="73469"/>
    <s v="1"/>
    <x v="1"/>
    <x v="0"/>
    <x v="4"/>
    <s v="10"/>
    <s v="105"/>
    <s v="F"/>
    <n v="1"/>
    <s v="IOSCO TRANSIT CORP"/>
    <s v="1036 N. AULERICH, E TAWAS MI 48730 US, E TAWAS MI 48730 US"/>
    <n v="73.954829197765093"/>
    <s v="-1292"/>
    <s v="7"/>
    <d v="1899-12-30T08:13:57"/>
    <d v="1899-12-30T08:14:09"/>
    <n v="0"/>
    <n v="0.19666666666666668"/>
    <s v="-83.4218235"/>
    <s v="44.3092987"/>
    <n v="60.513420385423402"/>
    <n v="986.57"/>
    <n v="6"/>
    <n v="0.72727272727272696"/>
    <n v="1"/>
    <n v="23"/>
    <n v="2"/>
    <s v="105_Week2_Friday"/>
    <n v="18.632999999999999"/>
    <n v="18.91"/>
    <n v="19.506900000000002"/>
    <n v="19.88"/>
    <n v="19.88"/>
    <s v="105_Thursday"/>
    <s v="105_Week2_Thursday"/>
    <n v="1"/>
    <n v="22"/>
    <n v="18.91"/>
    <n v="19.88"/>
    <s v="Yes"/>
    <s v="NO"/>
    <s v="MTWRF"/>
    <s v="No"/>
    <s v="Yes"/>
    <s v="Y"/>
    <s v="N"/>
    <n v="22"/>
    <n v="4.6582499999999998"/>
    <n v="4.7275"/>
    <n v="4.8767250000000004"/>
    <n v="4.97"/>
  </r>
  <r>
    <s v="2000"/>
    <s v="70552"/>
    <s v="0"/>
    <x v="1"/>
    <x v="1"/>
    <x v="2"/>
    <s v="260"/>
    <s v="103"/>
    <s v="W"/>
    <n v="36"/>
    <s v="Larry's Collision"/>
    <s v="1212 US-23 North, Alpena MI 49707 US, Alpena MI 49707 US"/>
    <n v="6.9809830916678903"/>
    <s v="-229"/>
    <s v="7"/>
    <d v="1899-12-30T13:17:31"/>
    <d v="1899-12-30T13:27:34"/>
    <n v="0"/>
    <n v="16.766666666666666"/>
    <s v="-83.456777"/>
    <s v="45.092603"/>
    <n v="2.7928416333542301"/>
    <n v="7386.35"/>
    <n v="2"/>
    <n v="0.984615384615385"/>
    <n v="7"/>
    <n v="132"/>
    <n v="37"/>
    <s v="103_Week2_Wednesday"/>
    <n v="119.8253"/>
    <n v="113.94329999999999"/>
    <n v="152.04"/>
    <n v="159.2407"/>
    <n v="181.53"/>
    <s v="103_Wednesday"/>
    <s v="103_Week2_Wednesday"/>
    <n v="1"/>
    <n v="130"/>
    <n v="134.62370000000001"/>
    <n v="169.2587"/>
    <s v="No"/>
    <s v="NO"/>
    <s v="MTWRF"/>
    <s v="No"/>
    <s v="No"/>
    <s v="Y"/>
    <s v="N"/>
    <m/>
    <n v="29.956325"/>
    <n v="28.485824999999998"/>
    <n v="38.01"/>
    <n v="39.810175000000001"/>
  </r>
  <r>
    <s v="2912"/>
    <s v="73099"/>
    <s v="0"/>
    <x v="1"/>
    <x v="3"/>
    <x v="3"/>
    <s v="60"/>
    <s v="101"/>
    <s v="F"/>
    <n v="55"/>
    <s v="CLIFF ANSCHUETZ CHEV - SERVICE"/>
    <s v="1074 US - 23 NORTH, ALPENA MI 49707 US, ALPENA MI 49707 US"/>
    <n v="0.55839118709747004"/>
    <s v="-792"/>
    <s v="7"/>
    <d v="1899-12-30T09:54:38"/>
    <d v="1899-12-30T10:33:40"/>
    <n v="0"/>
    <n v="35.88666666666667"/>
    <s v="-83.455893"/>
    <s v="45.08653"/>
    <n v="0.31049140039932999"/>
    <n v="11455.7"/>
    <n v="58"/>
    <n v="0.78909090909090895"/>
    <n v="13"/>
    <n v="278"/>
    <n v="56"/>
    <s v="101_Week2_Friday"/>
    <n v="218.71530000000001"/>
    <n v="202.345"/>
    <n v="226.19759999999999"/>
    <n v="235.32499999999999"/>
    <n v="243.36"/>
    <s v="101_Friday"/>
    <s v="101_Week2_Friday"/>
    <n v="1"/>
    <n v="275"/>
    <n v="217.33"/>
    <n v="300.11250000000001"/>
    <s v="No"/>
    <s v="NO"/>
    <s v="MTWRF"/>
    <s v="No"/>
    <s v="No"/>
    <s v="Y"/>
    <s v="N"/>
    <m/>
    <n v="54.678825000000003"/>
    <n v="50.58625"/>
    <n v="56.549399999999999"/>
    <n v="58.831249999999997"/>
  </r>
  <r>
    <s v="2381"/>
    <s v="70966"/>
    <s v="0"/>
    <x v="1"/>
    <x v="0"/>
    <x v="4"/>
    <s v="40"/>
    <s v="105"/>
    <s v="F"/>
    <n v="122"/>
    <s v="Clearview Car Wash &amp; Lube"/>
    <s v="1748 N. US-23, East Tawas MI 48730 US, East Tawas MI 48730 US"/>
    <n v="0.40018116263713899"/>
    <s v="-1295"/>
    <s v="7"/>
    <d v="1899-12-30T08:49:35"/>
    <d v="1899-12-30T08:58:02"/>
    <n v="0"/>
    <n v="9.0733333333333341"/>
    <s v="-83.4529115"/>
    <s v="44.2909663"/>
    <n v="0.298347506517538"/>
    <n v="3635.82"/>
    <n v="23"/>
    <n v="0.75"/>
    <n v="6"/>
    <n v="102"/>
    <n v="123"/>
    <s v="105_Week2_Friday"/>
    <n v="65.138400000000004"/>
    <n v="57.196899999999999"/>
    <n v="69.077600000000004"/>
    <n v="84.149199999999993"/>
    <n v="82.41"/>
    <s v="105_Thursday"/>
    <s v="105_Week2_Thursday"/>
    <n v="1"/>
    <n v="92"/>
    <n v="56.96"/>
    <n v="89.037499999999994"/>
    <s v="Yes"/>
    <s v="NO"/>
    <s v="MTWRF"/>
    <s v="No"/>
    <s v="Yes"/>
    <s v="Y"/>
    <s v="N"/>
    <n v="92"/>
    <n v="16.284600000000001"/>
    <n v="14.299225"/>
    <n v="17.269400000000001"/>
    <n v="21.037299999999998"/>
  </r>
  <r>
    <s v="1937"/>
    <s v="70486"/>
    <s v="0"/>
    <x v="1"/>
    <x v="3"/>
    <x v="1"/>
    <s v="100"/>
    <s v="101"/>
    <s v="T"/>
    <n v="185"/>
    <s v="Alcona Motors, Inc."/>
    <s v="313 S. Second Lincoln P.O. Box 130, Lincoln MI 487 P.O. Box 130, Lincoln MI 48742 US"/>
    <n v="0.82780849664888501"/>
    <s v="-724"/>
    <s v="7"/>
    <d v="1899-12-30T10:14:08"/>
    <d v="1899-12-30T10:28:43"/>
    <n v="0"/>
    <n v="12.766666666666667"/>
    <s v="-83.411045"/>
    <s v="44.681902"/>
    <n v="0.33418753330249101"/>
    <n v="11605.22"/>
    <n v="37"/>
    <n v="0.81407035175879405"/>
    <n v="11"/>
    <n v="202"/>
    <n v="186"/>
    <s v="101_Week2_Tuesday"/>
    <n v="211.39920000000001"/>
    <n v="222.2807"/>
    <n v="235.24610000000001"/>
    <n v="218.30840000000001"/>
    <n v="236.86"/>
    <s v="101_Tuesday"/>
    <s v="101_Week2_Tuesday"/>
    <n v="1"/>
    <n v="199"/>
    <n v="233.06"/>
    <n v="211.60249999999999"/>
    <s v="No"/>
    <s v="NO"/>
    <s v="MTWRF"/>
    <s v="No"/>
    <s v="No"/>
    <s v="Y"/>
    <s v="N"/>
    <m/>
    <n v="52.849800000000002"/>
    <n v="55.570174999999999"/>
    <n v="58.811525000000003"/>
    <n v="54.577100000000002"/>
  </r>
  <r>
    <s v="13577"/>
    <s v="99152"/>
    <s v="5"/>
    <x v="1"/>
    <x v="3"/>
    <x v="1"/>
    <s v="150"/>
    <s v="105"/>
    <s v="R"/>
    <n v="300"/>
    <s v="ALPENA GENERAL HOSP.-LINCOLN"/>
    <s v="177 N. BARLOW ROAD, LINCOLN MI 48742 US, LINCOLN MI 48742 US"/>
    <n v="0"/>
    <s v="-729"/>
    <s v="7"/>
    <d v="1899-12-30T11:15:03"/>
    <d v="1899-12-30T11:21:38"/>
    <n v="0"/>
    <n v="6.8366666666666669"/>
    <s v="-83.403719"/>
    <s v="44.661088"/>
    <m/>
    <n v="6069.19"/>
    <n v="0"/>
    <n v="0"/>
    <n v="0"/>
    <n v="0"/>
    <n v="301"/>
    <s v="105_Week2_Thursday"/>
    <n v="122.25579999999999"/>
    <n v="115.7561"/>
    <n v="121.5685"/>
    <n v="125.50230000000001"/>
    <n v="124.99"/>
    <s v="101_Tuesday"/>
    <s v="101_Week2_Tuesday"/>
    <n v="1"/>
    <n v="0"/>
    <n v="116.18"/>
    <n v="124.99"/>
    <s v="Yes"/>
    <s v="NO"/>
    <s v="MTWRF"/>
    <s v="Yes"/>
    <s v="Yes"/>
    <s v="Y"/>
    <s v="N"/>
    <n v="0"/>
    <n v="30.563949999999998"/>
    <n v="28.939025000000001"/>
    <n v="30.392125"/>
    <n v="31.375575000000001"/>
  </r>
  <r>
    <s v="12568"/>
    <s v="73471"/>
    <s v="105"/>
    <x v="1"/>
    <x v="0"/>
    <x v="4"/>
    <s v="170"/>
    <s v="105"/>
    <s v="F"/>
    <n v="238"/>
    <s v="BOATHOUSE BEER CO &amp; BOZERY"/>
    <s v="450 W. LAKE ST., TAWAS CITY MI 48763 US, TAWAS CITY MI 48763 US"/>
    <n v="1.1927809475573701"/>
    <s v="-1308"/>
    <s v="7"/>
    <d v="1899-12-30T11:21:15"/>
    <d v="1899-12-30T11:28:58"/>
    <n v="0"/>
    <n v="6.99"/>
    <s v="-83.518035"/>
    <s v="44.267584"/>
    <n v="0.32603029078995099"/>
    <n v="1709.82"/>
    <n v="0"/>
    <n v="0"/>
    <n v="0"/>
    <n v="0"/>
    <n v="239"/>
    <s v="105_Week2_Friday"/>
    <n v="0"/>
    <n v="51.878300000000003"/>
    <n v="64"/>
    <n v="49.0321"/>
    <n v="49.77"/>
    <s v="105_Thursday"/>
    <s v="105_Week2_Thursday"/>
    <n v="1"/>
    <n v="0"/>
    <n v="57.965000000000003"/>
    <n v="50.422499999999999"/>
    <s v="Yes"/>
    <s v="NO"/>
    <s v="RF"/>
    <s v="No"/>
    <s v="Yes"/>
    <s v="Y"/>
    <s v="N"/>
    <n v="0"/>
    <n v="0"/>
    <n v="12.969575000000001"/>
    <n v="16"/>
    <n v="12.258025"/>
  </r>
  <r>
    <s v="2395"/>
    <s v="70982"/>
    <s v="0"/>
    <x v="1"/>
    <x v="0"/>
    <x v="4"/>
    <s v="60"/>
    <s v="105"/>
    <s v="F"/>
    <n v="300"/>
    <s v="Northwoods Steakhouse"/>
    <s v="1222 N. US 23, East Tawas MI 48730 US, East Tawas MI 48730 US"/>
    <n v="1.13570189805495"/>
    <s v="-1297"/>
    <s v="7"/>
    <d v="1899-12-30T09:17:37"/>
    <d v="1899-12-30T09:17:53"/>
    <n v="0"/>
    <n v="0.20666666666666667"/>
    <s v="-83.472731"/>
    <s v="44.28203"/>
    <n v="0.84679699283444898"/>
    <n v="2555.4499999999998"/>
    <n v="0"/>
    <n v="0"/>
    <n v="0"/>
    <n v="0"/>
    <n v="301"/>
    <s v="105_Week2_Friday"/>
    <n v="33.295000000000002"/>
    <n v="66.675299999999993"/>
    <n v="71.002300000000005"/>
    <n v="72.687799999999996"/>
    <n v="79.819999999999993"/>
    <s v="105_Thursday"/>
    <s v="105_Week2_Thursday"/>
    <n v="1"/>
    <n v="0"/>
    <n v="62.48"/>
    <n v="54.477499999999999"/>
    <s v="Yes"/>
    <s v="NO"/>
    <s v="WRF"/>
    <s v="No"/>
    <s v="Yes"/>
    <s v="Y"/>
    <s v="N"/>
    <n v="0"/>
    <n v="8.3237500000000004"/>
    <n v="16.668824999999998"/>
    <n v="17.750575000000001"/>
    <n v="18.171949999999999"/>
  </r>
  <r>
    <s v="11154"/>
    <s v="73401"/>
    <s v="0"/>
    <x v="1"/>
    <x v="0"/>
    <x v="4"/>
    <s v="80"/>
    <s v="105"/>
    <s v="F"/>
    <n v="281"/>
    <s v="CHINA BUFFET OF EAST TAWAS"/>
    <s v="734 E. BAY ST, EAST TAWAS MI 48730 US, EAST TAWAS MI 48730 US"/>
    <n v="0.75270373485187703"/>
    <s v="-1299"/>
    <s v="7"/>
    <d v="1899-12-30T09:31:46"/>
    <d v="1899-12-30T09:42:07"/>
    <n v="0"/>
    <n v="9.42"/>
    <s v="-83.4815617"/>
    <s v="44.2805717"/>
    <n v="0.44918573536630102"/>
    <n v="3280.98"/>
    <n v="0"/>
    <n v="0"/>
    <n v="0"/>
    <n v="0"/>
    <n v="282"/>
    <s v="105_Week2_Friday"/>
    <n v="90.301599999999993"/>
    <n v="106.4485"/>
    <n v="101.8623"/>
    <n v="100.17"/>
    <n v="106.18"/>
    <s v="105_Thursday"/>
    <s v="105_Week2_Thursday"/>
    <n v="1"/>
    <n v="0"/>
    <n v="79.1387"/>
    <n v="95.557500000000005"/>
    <s v="Yes"/>
    <s v="NO"/>
    <s v="MTWRF"/>
    <s v="No"/>
    <s v="Yes"/>
    <s v="Y"/>
    <s v="N"/>
    <n v="0"/>
    <n v="22.575399999999998"/>
    <n v="26.612124999999999"/>
    <n v="25.465575000000001"/>
    <n v="25.0425"/>
  </r>
  <r>
    <s v="2394"/>
    <s v="70981"/>
    <s v="0"/>
    <x v="1"/>
    <x v="0"/>
    <x v="4"/>
    <s v="70"/>
    <s v="105"/>
    <s v="F"/>
    <n v="305"/>
    <s v="Big Boy - East Tawas"/>
    <s v="1222 N. US 23, East Tawas MI 48730 US, East Tawas MI 48730 US"/>
    <n v="0"/>
    <s v="-1298"/>
    <s v="7"/>
    <d v="1899-12-30T09:17:53"/>
    <d v="1899-12-30T09:31:01"/>
    <n v="0"/>
    <n v="15.806666666666667"/>
    <s v="-83.472731"/>
    <s v="44.28203"/>
    <m/>
    <n v="3375.92"/>
    <n v="0"/>
    <n v="1"/>
    <n v="3"/>
    <n v="40"/>
    <n v="306"/>
    <s v="105_Week2_Friday"/>
    <n v="58.015000000000001"/>
    <n v="76.319999999999993"/>
    <n v="69.2"/>
    <n v="86.87"/>
    <n v="85.82"/>
    <s v="105_Thursday"/>
    <s v="105_Week2_Thursday"/>
    <n v="1"/>
    <n v="40"/>
    <n v="78.17"/>
    <n v="88.1875"/>
    <s v="Yes"/>
    <s v="NO"/>
    <s v="MTWRF"/>
    <s v="No"/>
    <s v="Yes"/>
    <s v="Y"/>
    <s v="N"/>
    <n v="40"/>
    <n v="14.50375"/>
    <n v="19.079999999999998"/>
    <n v="17.3"/>
    <n v="21.717500000000001"/>
  </r>
  <r>
    <s v=""/>
    <m/>
    <m/>
    <x v="1"/>
    <x v="0"/>
    <x v="2"/>
    <m/>
    <m/>
    <m/>
    <m/>
    <s v="Alpena Depot"/>
    <s v="120 E Herman St,, Alpena 49707 US"/>
    <n v="5.37632820380884"/>
    <s v="-1290"/>
    <m/>
    <d v="1899-12-30T15:15:06"/>
    <d v="1899-12-30T15:15:06"/>
    <n v="0"/>
    <m/>
    <s v="-83.416387"/>
    <s v="45.0710235"/>
    <n v="1.7390890912100201"/>
    <m/>
    <m/>
    <m/>
    <m/>
    <m/>
    <n v="1"/>
    <e v="#N/A"/>
    <m/>
    <m/>
    <m/>
    <m/>
    <m/>
    <s v="105_Wednesday"/>
    <s v="105_Week2_Wednesday"/>
    <n v="20"/>
    <m/>
    <m/>
    <m/>
    <s v="Yes"/>
    <m/>
    <m/>
    <s v="Yes"/>
    <s v="Yes"/>
    <m/>
    <s v="N"/>
    <m/>
    <m/>
    <m/>
    <m/>
    <m/>
  </r>
  <r>
    <s v="2219"/>
    <s v="70792"/>
    <s v="0"/>
    <x v="1"/>
    <x v="3"/>
    <x v="2"/>
    <s v="220"/>
    <s v="101"/>
    <s v="R"/>
    <n v="20"/>
    <s v="City of Harrisville"/>
    <s v="200 North 5th Street P.O. Box 278, Harrisville MI P.O. Box 278, Harrisville MI 48740 US"/>
    <n v="2.2739474178122201"/>
    <s v="-756"/>
    <s v="7"/>
    <d v="1899-12-30T15:36:39"/>
    <d v="1899-12-30T15:45:31"/>
    <n v="0"/>
    <n v="10.936666666666667"/>
    <s v="-83.2960627"/>
    <s v="44.6575658"/>
    <n v="1.1450385196412001"/>
    <n v="2017.78"/>
    <n v="3"/>
    <n v="0.86363636363636398"/>
    <n v="1"/>
    <n v="22"/>
    <n v="21"/>
    <s v="101_Week2_Thursday"/>
    <n v="36.79"/>
    <n v="39.969200000000001"/>
    <n v="37.947099999999999"/>
    <n v="38.590000000000003"/>
    <n v="38.590000000000003"/>
    <s v="101_Wednesday"/>
    <s v="101_Week2_Wednesday"/>
    <n v="2"/>
    <n v="22"/>
    <n v="18.395"/>
    <n v="19.295000000000002"/>
    <s v="Yes"/>
    <s v="NO"/>
    <s v="MTWRF"/>
    <s v="No"/>
    <s v="Yes"/>
    <s v="Y"/>
    <s v="N"/>
    <n v="22"/>
    <n v="9.1974999999999998"/>
    <n v="9.9923000000000002"/>
    <n v="9.4867749999999997"/>
    <n v="9.6475000000000009"/>
  </r>
  <r>
    <s v="2811"/>
    <s v="99152"/>
    <s v="4"/>
    <x v="1"/>
    <x v="3"/>
    <x v="1"/>
    <s v="140"/>
    <s v="105"/>
    <s v="R"/>
    <n v="70"/>
    <s v="ALPENA GENERAL HOSP.-OSCODA"/>
    <s v="177 N. BARLOW ROAD, LINCOLN MI 48742 US, LINCOLN MI 48742 US"/>
    <n v="1.80463434971853"/>
    <s v="-728"/>
    <s v="7"/>
    <d v="1899-12-30T11:07:44"/>
    <d v="1899-12-30T11:15:03"/>
    <n v="0"/>
    <n v="6.2633333333333336"/>
    <s v="-83.403719"/>
    <s v="44.661088"/>
    <n v="1.38019568386396"/>
    <n v="9282.9599999999991"/>
    <n v="0"/>
    <n v="0"/>
    <n v="0"/>
    <n v="0"/>
    <n v="71"/>
    <s v="105_Week2_Thursday"/>
    <n v="81.564999999999998"/>
    <n v="241.70609999999999"/>
    <n v="224.13499999999999"/>
    <n v="259.4153"/>
    <n v="231.43"/>
    <s v="101_Tuesday"/>
    <s v="101_Week2_Tuesday"/>
    <n v="1"/>
    <n v="0"/>
    <n v="212.34"/>
    <n v="256.12619999999998"/>
    <s v="Yes"/>
    <s v="NO"/>
    <s v="MTWRF"/>
    <s v="Yes"/>
    <s v="Yes"/>
    <s v="Y"/>
    <s v="N"/>
    <n v="0"/>
    <n v="20.391249999999999"/>
    <n v="60.426524999999998"/>
    <n v="56.033749999999998"/>
    <n v="64.853825000000001"/>
  </r>
  <r>
    <s v="2024"/>
    <s v="99046"/>
    <s v="13"/>
    <x v="1"/>
    <x v="3"/>
    <x v="0"/>
    <s v="40"/>
    <s v="101"/>
    <s v="R"/>
    <n v="132"/>
    <s v="Alpena Oil - Oscoda"/>
    <s v="235 Water St., Oscoda MI 48750 US, Oscoda MI 48750 US"/>
    <n v="1.0163096723845899"/>
    <s v="-694"/>
    <s v="6"/>
    <d v="1899-12-30T07:28:34"/>
    <d v="1899-12-30T07:56:31"/>
    <n v="0"/>
    <n v="28.03"/>
    <s v="-83.3280597561316"/>
    <s v="44.4234168963529"/>
    <n v="0.46655332365291702"/>
    <n v="8510.69"/>
    <n v="0"/>
    <n v="0"/>
    <n v="0"/>
    <n v="0"/>
    <n v="133"/>
    <s v="101_Week2_Thursday"/>
    <n v="181.26660000000001"/>
    <n v="212.1644"/>
    <n v="247.76570000000001"/>
    <n v="211.19630000000001"/>
    <n v="132.57"/>
    <s v="101_Monday"/>
    <s v="101_Week2_Monday"/>
    <n v="1"/>
    <n v="0"/>
    <n v="122.31"/>
    <n v="201.55619999999999"/>
    <s v="Yes"/>
    <s v="NO"/>
    <s v="MTWRF"/>
    <s v="No"/>
    <s v="Yes"/>
    <s v="Y"/>
    <s v="N"/>
    <n v="0"/>
    <n v="45.316650000000003"/>
    <n v="53.0411"/>
    <n v="61.941425000000002"/>
    <n v="52.799075000000002"/>
  </r>
  <r>
    <s v="2209"/>
    <s v="70780"/>
    <s v="0"/>
    <x v="1"/>
    <x v="3"/>
    <x v="4"/>
    <s v="170"/>
    <s v="101"/>
    <s v="T"/>
    <n v="30"/>
    <s v="Connie's Cafe"/>
    <s v="11585 US-23 South, Ossineke MI 49766 US, Ossineke MI 49766 US"/>
    <n v="0.33432305637000997"/>
    <s v="-782"/>
    <s v="7"/>
    <d v="1899-12-30T10:37:07"/>
    <d v="1899-12-30T10:45:04"/>
    <n v="0"/>
    <n v="7.375"/>
    <s v="-83.442377"/>
    <s v="44.908148"/>
    <n v="0.24926734931783101"/>
    <n v="3090.57"/>
    <n v="0"/>
    <n v="0"/>
    <n v="0"/>
    <n v="0"/>
    <n v="31"/>
    <s v="101_Week2_Tuesday"/>
    <n v="56.228400000000001"/>
    <n v="69.964600000000004"/>
    <n v="65.871499999999997"/>
    <n v="66.864599999999996"/>
    <n v="71.27"/>
    <s v="101_Thursday"/>
    <s v="101_Week2_Thursday"/>
    <n v="1"/>
    <n v="0"/>
    <n v="66.174999999999997"/>
    <n v="67.234999999999999"/>
    <s v="Yes"/>
    <s v="NO"/>
    <s v="MTWRF"/>
    <s v="No"/>
    <s v="Yes"/>
    <s v="Y"/>
    <s v="Y"/>
    <n v="0"/>
    <n v="14.0571"/>
    <n v="17.491150000000001"/>
    <n v="16.467874999999999"/>
    <n v="16.716149999999999"/>
  </r>
  <r>
    <s v="2814"/>
    <s v="73063"/>
    <s v="4"/>
    <x v="1"/>
    <x v="3"/>
    <x v="2"/>
    <s v="70"/>
    <s v="105"/>
    <s v="R"/>
    <n v="80"/>
    <s v="ALCONA HEALTH CENTER - OSCODA"/>
    <s v="5671 N SKEEL RD, OSCODA MI 48750 US, OSCODA MI 48750 US"/>
    <n v="0"/>
    <s v="-741"/>
    <s v="7"/>
    <d v="1899-12-30T11:22:40"/>
    <d v="1899-12-30T11:31:44"/>
    <n v="0"/>
    <n v="10.48"/>
    <s v="-83.353148"/>
    <s v="44.450185"/>
    <m/>
    <n v="6556.08"/>
    <n v="0"/>
    <n v="0"/>
    <n v="0"/>
    <n v="0"/>
    <n v="81"/>
    <s v="105_Week2_Thursday"/>
    <n v="124.0133"/>
    <n v="133.96690000000001"/>
    <n v="129.995"/>
    <n v="130.0883"/>
    <n v="131.53"/>
    <s v="101_Wednesday"/>
    <s v="101_Week2_Wednesday"/>
    <n v="1"/>
    <n v="0"/>
    <n v="126.46"/>
    <n v="129.9237"/>
    <s v="Yes"/>
    <s v="YES"/>
    <s v="MTWRF"/>
    <s v="Yes"/>
    <s v="Yes"/>
    <s v="Y"/>
    <s v="N"/>
    <n v="0"/>
    <n v="31.003325"/>
    <n v="33.491725000000002"/>
    <n v="32.498750000000001"/>
    <n v="32.522075000000001"/>
  </r>
  <r>
    <s v="14219"/>
    <s v="73510"/>
    <s v="0"/>
    <x v="2"/>
    <x v="0"/>
    <x v="4"/>
    <s v="60"/>
    <s v="101"/>
    <s v="R"/>
    <n v="287"/>
    <s v="ROUTE 23 BBQ"/>
    <s v="1626 E. US 23, EAST TAWAS MI 48730 US, EAST TAWAS MI 48730 US"/>
    <n v="0.275430148486009"/>
    <s v="-1463"/>
    <s v="5"/>
    <d v="1899-12-30T09:37:21"/>
    <d v="1899-12-30T09:56:05"/>
    <n v="0"/>
    <n v="16.425000000000001"/>
    <s v="-83.456408"/>
    <s v="44.289496"/>
    <n v="0.20043964960703101"/>
    <n v="2572.92"/>
    <n v="0"/>
    <n v="0"/>
    <n v="0"/>
    <n v="0"/>
    <n v="288"/>
    <s v="101_Week3_Thursday"/>
    <n v="69.739999999999995"/>
    <n v="99.384200000000007"/>
    <n v="114.00620000000001"/>
    <n v="105.7616"/>
    <n v="62.85"/>
    <s v="105_Thursday"/>
    <s v="105_Week3_Thursday"/>
    <n v="1"/>
    <n v="0"/>
    <n v="64.707499999999996"/>
    <n v="49.673699999999997"/>
    <s v="Yes"/>
    <s v="NO"/>
    <s v="WRF"/>
    <s v="Yes"/>
    <s v="No"/>
    <s v="Y"/>
    <s v="N"/>
    <n v="0"/>
    <n v="17.434999999999999"/>
    <n v="24.846050000000002"/>
    <n v="28.501550000000002"/>
    <n v="26.4404"/>
  </r>
  <r>
    <s v="13766"/>
    <s v="73500"/>
    <s v="0"/>
    <x v="2"/>
    <x v="0"/>
    <x v="4"/>
    <s v="170"/>
    <s v="105"/>
    <s v="F"/>
    <n v="126"/>
    <s v="DEAN ARBOUR"/>
    <s v="55 W. M-55, TAWAS CITY MI 48763 US, TAWAS CITY MI 48763 US"/>
    <n v="3.95257020737614"/>
    <s v="-1474"/>
    <s v="7"/>
    <d v="1899-12-30T11:38:20"/>
    <d v="1899-12-30T11:47:24"/>
    <n v="0"/>
    <n v="10.136666666666667"/>
    <s v="-83.522922"/>
    <s v="44.278769"/>
    <n v="1.74126872221224"/>
    <n v="4217.8900000000003"/>
    <n v="49"/>
    <n v="0.82051282051282004"/>
    <n v="13"/>
    <n v="281"/>
    <n v="127"/>
    <s v="105_Week3_Friday"/>
    <n v="79.659199999999998"/>
    <n v="83.754599999999996"/>
    <n v="80.143000000000001"/>
    <n v="78.905000000000001"/>
    <n v="84.71"/>
    <s v="105_Thursday"/>
    <s v="105_Week3_Thursday"/>
    <n v="1"/>
    <n v="273"/>
    <n v="81.025000000000006"/>
    <n v="79.400000000000006"/>
    <s v="Yes"/>
    <s v="NO"/>
    <s v="MTWRF"/>
    <s v="No"/>
    <s v="Yes"/>
    <s v="Y"/>
    <s v="N"/>
    <n v="273"/>
    <n v="19.9148"/>
    <n v="20.938649999999999"/>
    <n v="20.03575"/>
    <n v="19.72625"/>
  </r>
  <r>
    <s v="2395"/>
    <s v="70982"/>
    <s v="0"/>
    <x v="2"/>
    <x v="0"/>
    <x v="4"/>
    <s v="80"/>
    <s v="105"/>
    <s v="F"/>
    <n v="300"/>
    <s v="Northwoods Steakhouse"/>
    <s v="1222 N. US 23, East Tawas MI 48730 US, East Tawas MI 48730 US"/>
    <n v="1.13570189805495"/>
    <s v="-1465"/>
    <s v="7"/>
    <d v="1899-12-30T10:15:24"/>
    <d v="1899-12-30T10:15:40"/>
    <n v="0"/>
    <n v="0.20666666666666667"/>
    <s v="-83.472731"/>
    <s v="44.28203"/>
    <n v="0.84679699283444898"/>
    <n v="2555.4499999999998"/>
    <n v="0"/>
    <n v="0"/>
    <n v="0"/>
    <n v="0"/>
    <n v="301"/>
    <s v="105_Week3_Friday"/>
    <n v="33.295000000000002"/>
    <n v="66.675299999999993"/>
    <n v="71.002300000000005"/>
    <n v="72.687799999999996"/>
    <n v="79.819999999999993"/>
    <s v="105_Thursday"/>
    <s v="105_Week3_Thursday"/>
    <n v="1"/>
    <n v="0"/>
    <n v="62.48"/>
    <n v="54.477499999999999"/>
    <s v="Yes"/>
    <s v="NO"/>
    <s v="WRF"/>
    <s v="No"/>
    <s v="Yes"/>
    <s v="Y"/>
    <s v="N"/>
    <n v="0"/>
    <n v="8.3237500000000004"/>
    <n v="16.668824999999998"/>
    <n v="17.750575000000001"/>
    <n v="18.171949999999999"/>
  </r>
  <r>
    <s v="2386"/>
    <s v="70971"/>
    <s v="0"/>
    <x v="2"/>
    <x v="0"/>
    <x v="4"/>
    <s v="70"/>
    <s v="101"/>
    <s v="R"/>
    <n v="290"/>
    <s v="Jay's RV Center"/>
    <s v="1552 US-23 N, East Tawas MI 48730 US, East Tawas MI 48730 US"/>
    <n v="0.15451681082259899"/>
    <s v="-1464"/>
    <s v="7"/>
    <d v="1899-12-30T09:56:14"/>
    <d v="1899-12-30T10:14:15"/>
    <n v="0"/>
    <n v="21.116666666666667"/>
    <s v="-83.458266"/>
    <s v="44.288495"/>
    <n v="0.115214755393183"/>
    <n v="2527.75"/>
    <n v="26"/>
    <n v="0.65789473684210498"/>
    <n v="3"/>
    <n v="81"/>
    <n v="291"/>
    <s v="101_Week3_Thursday"/>
    <n v="28.3858"/>
    <n v="46.635300000000001"/>
    <n v="61.604199999999999"/>
    <n v="59.117800000000003"/>
    <n v="69.260000000000005"/>
    <s v="105_Thursday"/>
    <s v="105_Week3_Thursday"/>
    <n v="1"/>
    <n v="76"/>
    <n v="54.88"/>
    <n v="64.16"/>
    <s v="Yes"/>
    <s v="NO"/>
    <s v="MTWRF"/>
    <s v="Yes"/>
    <s v="No"/>
    <s v="Y"/>
    <s v="N"/>
    <n v="76"/>
    <n v="7.0964499999999999"/>
    <n v="11.658825"/>
    <n v="15.40105"/>
    <n v="14.779450000000001"/>
  </r>
  <r>
    <s v="2394"/>
    <s v="70981"/>
    <s v="0"/>
    <x v="2"/>
    <x v="0"/>
    <x v="4"/>
    <s v="90"/>
    <s v="105"/>
    <s v="F"/>
    <n v="305"/>
    <s v="Big Boy - East Tawas"/>
    <s v="1222 N. US 23, East Tawas MI 48730 US, East Tawas MI 48730 US"/>
    <n v="0"/>
    <s v="-1466"/>
    <s v="7"/>
    <d v="1899-12-30T10:15:40"/>
    <d v="1899-12-30T10:28:48"/>
    <n v="0"/>
    <n v="15.806666666666667"/>
    <s v="-83.472731"/>
    <s v="44.28203"/>
    <m/>
    <n v="3375.92"/>
    <n v="0"/>
    <n v="1"/>
    <n v="3"/>
    <n v="40"/>
    <n v="306"/>
    <s v="105_Week3_Friday"/>
    <n v="58.015000000000001"/>
    <n v="76.319999999999993"/>
    <n v="69.2"/>
    <n v="86.87"/>
    <n v="85.82"/>
    <s v="105_Thursday"/>
    <s v="105_Week3_Thursday"/>
    <n v="1"/>
    <n v="40"/>
    <n v="78.17"/>
    <n v="88.1875"/>
    <s v="Yes"/>
    <s v="NO"/>
    <s v="MTWRF"/>
    <s v="No"/>
    <s v="Yes"/>
    <s v="Y"/>
    <s v="N"/>
    <n v="40"/>
    <n v="14.50375"/>
    <n v="19.079999999999998"/>
    <n v="17.3"/>
    <n v="21.717500000000001"/>
  </r>
  <r>
    <s v=""/>
    <m/>
    <m/>
    <x v="2"/>
    <x v="0"/>
    <x v="3"/>
    <m/>
    <m/>
    <m/>
    <m/>
    <s v="Alpena Depot"/>
    <s v="120 E Herman St,, Alpena 49707 US"/>
    <n v="3.05965313002429"/>
    <s v="-1519"/>
    <m/>
    <d v="1899-12-30T12:02:03"/>
    <d v="1899-12-30T12:02:03"/>
    <n v="0"/>
    <m/>
    <s v="-83.416387"/>
    <s v="45.0710235"/>
    <n v="0.91209226733591997"/>
    <m/>
    <m/>
    <m/>
    <m/>
    <m/>
    <n v="1"/>
    <e v="#N/A"/>
    <m/>
    <m/>
    <m/>
    <m/>
    <m/>
    <s v="105_Friday"/>
    <s v="105_Week3_Friday"/>
    <n v="20"/>
    <m/>
    <m/>
    <m/>
    <s v="Yes"/>
    <m/>
    <m/>
    <s v="Yes"/>
    <s v="Yes"/>
    <m/>
    <s v="N"/>
    <m/>
    <m/>
    <m/>
    <m/>
    <m/>
  </r>
  <r>
    <s v="11154"/>
    <s v="73401"/>
    <s v="0"/>
    <x v="2"/>
    <x v="0"/>
    <x v="4"/>
    <s v="100"/>
    <s v="105"/>
    <s v="F"/>
    <n v="281"/>
    <s v="CHINA BUFFET OF EAST TAWAS"/>
    <s v="734 E. BAY ST, EAST TAWAS MI 48730 US, EAST TAWAS MI 48730 US"/>
    <n v="0.76366193433315699"/>
    <s v="-1467"/>
    <s v="7"/>
    <d v="1899-12-30T10:29:34"/>
    <d v="1899-12-30T10:39:55"/>
    <n v="0"/>
    <n v="9.42"/>
    <s v="-83.4815617"/>
    <s v="44.2805717"/>
    <n v="0.44918573536630102"/>
    <n v="3280.98"/>
    <n v="0"/>
    <n v="0"/>
    <n v="0"/>
    <n v="0"/>
    <n v="282"/>
    <s v="105_Week3_Friday"/>
    <n v="90.301599999999993"/>
    <n v="106.4485"/>
    <n v="101.8623"/>
    <n v="100.17"/>
    <n v="106.18"/>
    <s v="105_Thursday"/>
    <s v="105_Week3_Thursday"/>
    <n v="1"/>
    <n v="0"/>
    <n v="79.1387"/>
    <n v="95.557500000000005"/>
    <s v="Yes"/>
    <s v="NO"/>
    <s v="MTWRF"/>
    <s v="No"/>
    <s v="Yes"/>
    <s v="Y"/>
    <s v="N"/>
    <n v="0"/>
    <n v="22.575399999999998"/>
    <n v="26.612124999999999"/>
    <n v="25.465575000000001"/>
    <n v="25.0425"/>
  </r>
  <r>
    <s v="9838"/>
    <s v="73339"/>
    <s v="0"/>
    <x v="2"/>
    <x v="0"/>
    <x v="3"/>
    <s v="250"/>
    <s v="103"/>
    <s v="T"/>
    <n v="325"/>
    <s v="CAR QUEST"/>
    <s v="115 LOCKWOOD, ALPENA MI 49707 US, ALPENA MI 49707 US"/>
    <n v="0.93762709163951297"/>
    <s v="-1517"/>
    <s v="7"/>
    <d v="1899-12-30T11:51:58"/>
    <d v="1899-12-30T11:55:23"/>
    <n v="0"/>
    <n v="4.3875000000000002"/>
    <s v="-83.434746"/>
    <s v="45.062111"/>
    <n v="0.17939108021668401"/>
    <n v="2039.31"/>
    <n v="0"/>
    <n v="0"/>
    <n v="0"/>
    <n v="0"/>
    <n v="326"/>
    <s v="103_Week3_Tuesday"/>
    <n v="38.729999999999997"/>
    <n v="38.729999999999997"/>
    <n v="40.08"/>
    <n v="40.68"/>
    <n v="43.12"/>
    <s v="105_Friday"/>
    <s v="105_Week3_Friday"/>
    <n v="1"/>
    <n v="0"/>
    <n v="38.729999999999997"/>
    <n v="40.68"/>
    <s v="Yes"/>
    <s v="NO"/>
    <s v="MTWRF"/>
    <s v="Yes"/>
    <s v="Yes"/>
    <s v="Y"/>
    <s v="N"/>
    <n v="0"/>
    <n v="9.6824999999999992"/>
    <n v="9.6824999999999992"/>
    <n v="10.02"/>
    <n v="10.17"/>
  </r>
  <r>
    <s v="14324"/>
    <s v="73431"/>
    <s v="3"/>
    <x v="2"/>
    <x v="0"/>
    <x v="4"/>
    <s v="160"/>
    <s v="105"/>
    <s v="F"/>
    <n v="265"/>
    <s v="HURON COMMUNITY BANK-E. TAWAS"/>
    <s v="323 NEWMAN STREET, EAST TAWAS MI 48730 US, EAST TAWAS MI 48730 US"/>
    <n v="0.70475581284569"/>
    <s v="-1473"/>
    <s v="3"/>
    <d v="1899-12-30T11:24:42"/>
    <d v="1899-12-30T11:34:22"/>
    <n v="0"/>
    <n v="8.3833333333333329"/>
    <s v="-83.491689"/>
    <s v="44.283415"/>
    <n v="0.15201889443526401"/>
    <n v="1064.1099999999999"/>
    <n v="0"/>
    <n v="0"/>
    <n v="0"/>
    <n v="0"/>
    <n v="266"/>
    <s v="105_Week3_Friday"/>
    <n v="81.099999999999994"/>
    <n v="81.099999999999994"/>
    <n v="83.28"/>
    <n v="84.37"/>
    <n v="22.36"/>
    <s v="105_Thursday"/>
    <s v="105_Week3_Thursday"/>
    <n v="1"/>
    <n v="0"/>
    <n v="20.274999999999999"/>
    <n v="21.092500000000001"/>
    <s v="Yes"/>
    <s v="NO"/>
    <s v="MTWRF"/>
    <s v="No"/>
    <s v="Yes"/>
    <s v="Y"/>
    <s v="N"/>
    <n v="0"/>
    <n v="20.274999999999999"/>
    <n v="20.274999999999999"/>
    <n v="20.82"/>
    <n v="21.092500000000001"/>
  </r>
  <r>
    <s v="2177"/>
    <s v="70744"/>
    <s v="0"/>
    <x v="2"/>
    <x v="0"/>
    <x v="4"/>
    <s v="150"/>
    <s v="105"/>
    <s v="F"/>
    <n v="120"/>
    <s v="Tawas Bay Insurance Agency"/>
    <s v="108 W. State St. PO BOX 432, East Tawas MI 48730 U PO BOX 432, East Tawas MI 48730 US"/>
    <n v="0.18506908048891499"/>
    <s v="-1472"/>
    <s v="7"/>
    <d v="1899-12-30T11:19:33"/>
    <d v="1899-12-30T11:24:00"/>
    <n v="0"/>
    <n v="7.5333333333333332"/>
    <s v="-83.491687"/>
    <s v="44.281742"/>
    <n v="2.0200667502050702E-2"/>
    <n v="3948.94"/>
    <n v="0"/>
    <n v="0"/>
    <n v="0"/>
    <n v="0"/>
    <n v="121"/>
    <s v="105_Week3_Friday"/>
    <n v="73.401499999999999"/>
    <n v="75.98"/>
    <n v="77.838399999999993"/>
    <n v="81.539199999999994"/>
    <n v="83.74"/>
    <s v="105_Thursday"/>
    <s v="105_Week3_Thursday"/>
    <n v="1"/>
    <n v="0"/>
    <n v="75.98"/>
    <n v="82.95"/>
    <s v="Yes"/>
    <s v="NO"/>
    <s v="MTWRF"/>
    <s v="No"/>
    <s v="Yes"/>
    <s v="Y"/>
    <s v="N"/>
    <n v="0"/>
    <n v="18.350375"/>
    <n v="18.995000000000001"/>
    <n v="19.459599999999998"/>
    <n v="20.384799999999998"/>
  </r>
  <r>
    <s v="11577"/>
    <s v="73431"/>
    <s v="0"/>
    <x v="2"/>
    <x v="0"/>
    <x v="4"/>
    <s v="140"/>
    <s v="105"/>
    <s v="F"/>
    <n v="260"/>
    <s v="HURON COMMUNITY BANK-E. TAWAS"/>
    <s v="301 NEWMAN ST, EAST TAWAS MI 48730 US, EAST TAWAS MI 48730 US"/>
    <n v="0.35442677722809901"/>
    <s v="-1471"/>
    <s v="3"/>
    <d v="1899-12-30T11:09:41"/>
    <d v="1899-12-30T11:19:21"/>
    <n v="0"/>
    <n v="9.9833333333333343"/>
    <s v="-83.491305"/>
    <s v="44.281899"/>
    <n v="4.2654713018425897E-2"/>
    <n v="1250.07"/>
    <n v="0"/>
    <n v="0"/>
    <n v="0"/>
    <n v="0"/>
    <n v="261"/>
    <s v="105_Week3_Friday"/>
    <n v="95.28"/>
    <n v="95.28"/>
    <n v="97.82"/>
    <n v="99.09"/>
    <n v="26.26"/>
    <s v="105_Thursday"/>
    <s v="105_Week3_Thursday"/>
    <n v="1"/>
    <n v="0"/>
    <n v="23.82"/>
    <n v="24.772500000000001"/>
    <s v="Yes"/>
    <s v="NO"/>
    <s v="MTWRF"/>
    <s v="No"/>
    <s v="Yes"/>
    <s v="Y"/>
    <s v="N"/>
    <n v="0"/>
    <n v="23.82"/>
    <n v="23.82"/>
    <n v="24.454999999999998"/>
    <n v="24.772500000000001"/>
  </r>
  <r>
    <s v="2384"/>
    <s v="70969"/>
    <s v="0"/>
    <x v="2"/>
    <x v="0"/>
    <x v="4"/>
    <s v="120"/>
    <s v="105"/>
    <s v="F"/>
    <n v="110"/>
    <s v="Klenow's Market"/>
    <s v="201 Newman St., East Tawas MI 48730 US, East Tawas MI 48730 US"/>
    <n v="1.3261544443061599"/>
    <s v="-1469"/>
    <s v="7"/>
    <d v="1899-12-30T10:52:55"/>
    <d v="1899-12-30T11:03:45"/>
    <n v="0"/>
    <n v="12.266666666666667"/>
    <s v="-83.49105"/>
    <s v="44.280866"/>
    <n v="0.14424282501303301"/>
    <n v="3319.47"/>
    <n v="0"/>
    <n v="0"/>
    <n v="0"/>
    <n v="0"/>
    <n v="111"/>
    <s v="105_Week3_Friday"/>
    <n v="62.04"/>
    <n v="64.399199999999993"/>
    <n v="63.58"/>
    <n v="69.039199999999994"/>
    <n v="64.78"/>
    <s v="105_Thursday"/>
    <s v="105_Week3_Thursday"/>
    <n v="1"/>
    <n v="0"/>
    <n v="61.66"/>
    <n v="71.418700000000001"/>
    <s v="Yes"/>
    <s v="NO"/>
    <s v="MTWRF"/>
    <s v="No"/>
    <s v="Yes"/>
    <s v="Y"/>
    <s v="N"/>
    <n v="0"/>
    <n v="15.51"/>
    <n v="16.099799999999998"/>
    <n v="15.895"/>
    <n v="17.259799999999998"/>
  </r>
  <r>
    <s v="2961"/>
    <s v="73157"/>
    <s v="0"/>
    <x v="2"/>
    <x v="0"/>
    <x v="4"/>
    <s v="110"/>
    <s v="101"/>
    <s v="R"/>
    <n v="295"/>
    <s v="G'S PIZZA"/>
    <s v="115 BAY, EAST TAWAS MI 48730 US, EAST TAWAS MI 48730 US"/>
    <n v="0.95420346542289303"/>
    <s v="-1468"/>
    <s v="7"/>
    <d v="1899-12-30T10:40:53"/>
    <d v="1899-12-30T10:51:36"/>
    <n v="0"/>
    <n v="10.193333333333333"/>
    <s v="-83.489557"/>
    <s v="44.279861"/>
    <n v="0.41381538397294998"/>
    <n v="5233.5600000000004"/>
    <n v="0"/>
    <n v="0"/>
    <n v="0"/>
    <n v="0"/>
    <n v="296"/>
    <s v="101_Week3_Thursday"/>
    <n v="78.756600000000006"/>
    <n v="112.4969"/>
    <n v="121.9828"/>
    <n v="79.12"/>
    <n v="116.81"/>
    <s v="105_Thursday"/>
    <s v="105_Week3_Thursday"/>
    <n v="1"/>
    <n v="0"/>
    <n v="126.9637"/>
    <n v="79.12"/>
    <s v="Yes"/>
    <s v="NO"/>
    <s v="MTWRF"/>
    <s v="Yes"/>
    <s v="No"/>
    <s v="Y"/>
    <s v="N"/>
    <n v="0"/>
    <n v="19.689150000000001"/>
    <n v="28.124224999999999"/>
    <n v="30.495699999999999"/>
    <n v="19.78"/>
  </r>
  <r>
    <s v="12408"/>
    <s v="73063"/>
    <s v="7"/>
    <x v="2"/>
    <x v="0"/>
    <x v="3"/>
    <s v="260"/>
    <s v="103"/>
    <s v="T"/>
    <n v="340"/>
    <s v="ALCONA HEALTH-LINCOLN SCHOOL"/>
    <s v="309 WEST LAKE ST, ALPENA MI 49707 US, ALPENA MI 49707 US"/>
    <n v="3.4420577149630298"/>
    <s v="-1518"/>
    <s v="7"/>
    <d v="1899-12-30T11:58:49"/>
    <d v="1899-12-30T11:58:59"/>
    <n v="0"/>
    <n v="0.90416666666666667"/>
    <s v="-83.429141"/>
    <s v="45.069381"/>
    <n v="0.92343172206594204"/>
    <n v="3268.07"/>
    <n v="0"/>
    <n v="0"/>
    <n v="0"/>
    <n v="0"/>
    <n v="341"/>
    <s v="103_Week3_Tuesday"/>
    <n v="62.22"/>
    <n v="62.22"/>
    <n v="63.957599999999999"/>
    <n v="64.728399999999993"/>
    <n v="64.73"/>
    <s v="105_Friday"/>
    <s v="105_Week3_Friday"/>
    <n v="1"/>
    <n v="0"/>
    <n v="62.22"/>
    <n v="64.728700000000003"/>
    <s v="Yes"/>
    <s v="NO"/>
    <s v="MTWRF"/>
    <s v="Yes"/>
    <s v="Yes"/>
    <s v="Y"/>
    <s v="N"/>
    <n v="0"/>
    <n v="15.555"/>
    <n v="15.555"/>
    <n v="15.9894"/>
    <n v="16.182099999999998"/>
  </r>
  <r>
    <s v="15610"/>
    <s v="73468"/>
    <s v="1"/>
    <x v="2"/>
    <x v="0"/>
    <x v="4"/>
    <s v="130"/>
    <s v="105"/>
    <s v="F"/>
    <n v="115"/>
    <s v="THE LAZY TOASTER"/>
    <s v="221 NEWMAN STREET, EAST TAWAS MI 48763 US, EAST TAWAS MI 48763 US"/>
    <n v="0.42384803557987999"/>
    <s v="-1470"/>
    <s v="7"/>
    <d v="1899-12-30T11:04:10"/>
    <d v="1899-12-30T11:09:20"/>
    <n v="0"/>
    <n v="7.3500000000000005"/>
    <s v="-83.491077"/>
    <s v="44.281299"/>
    <n v="5.2021604347163797E-2"/>
    <n v="559.17999999999995"/>
    <n v="0"/>
    <n v="0"/>
    <n v="0"/>
    <n v="0"/>
    <n v="116"/>
    <s v="105_Week3_Friday"/>
    <n v="0"/>
    <n v="0"/>
    <n v="38.6755"/>
    <n v="42.22"/>
    <n v="42.22"/>
    <s v="105_Thursday"/>
    <s v="105_Week3_Thursday"/>
    <n v="1"/>
    <n v="0"/>
    <n v="4.4800000000000004"/>
    <n v="42.22"/>
    <s v="Yes"/>
    <s v="NO"/>
    <s v="MTWRF"/>
    <s v="No"/>
    <s v="Yes"/>
    <s v="Y"/>
    <s v="N"/>
    <n v="0"/>
    <n v="0"/>
    <n v="0"/>
    <n v="9.6688749999999999"/>
    <n v="10.555"/>
  </r>
  <r>
    <s v="14790"/>
    <s v="73537"/>
    <s v="0"/>
    <x v="2"/>
    <x v="1"/>
    <x v="1"/>
    <s v="150"/>
    <s v="105"/>
    <s v="T"/>
    <n v="285"/>
    <s v="SWAMP II"/>
    <s v="6549 N OLD 27, FREDERIC MI 49733 US, FREDERIC MI 49733 US"/>
    <n v="9.0636371275484695"/>
    <s v="-324"/>
    <s v="5"/>
    <d v="1899-12-30T10:50:23"/>
    <d v="1899-12-30T11:17:49"/>
    <n v="0"/>
    <n v="27.425000000000001"/>
    <s v="-84.755297"/>
    <s v="44.779558"/>
    <n v="9.0457872040272207"/>
    <n v="1347.91"/>
    <n v="0"/>
    <n v="0"/>
    <n v="0"/>
    <n v="0"/>
    <n v="286"/>
    <s v="105_Week3_Tuesday"/>
    <n v="76.043999999999997"/>
    <n v="68.44"/>
    <n v="70.31"/>
    <n v="69.8"/>
    <n v="36.76"/>
    <s v="103_Tuesday"/>
    <s v="103_Week3_Tuesday"/>
    <n v="1"/>
    <n v="0"/>
    <n v="36.68"/>
    <n v="35.344999999999999"/>
    <s v="Yes"/>
    <s v="NO"/>
    <s v="MTWRF"/>
    <s v="Yes"/>
    <s v="No"/>
    <s v="Y"/>
    <s v="N"/>
    <n v="0"/>
    <n v="19.010999999999999"/>
    <n v="17.11"/>
    <n v="17.577500000000001"/>
    <n v="17.45"/>
  </r>
  <r>
    <s v="2153"/>
    <s v="99052"/>
    <s v="8"/>
    <x v="2"/>
    <x v="0"/>
    <x v="2"/>
    <s v="300"/>
    <s v="103"/>
    <s v="T"/>
    <n v="330"/>
    <s v="APS LINCOLN ELEMENTARY SCHOOL"/>
    <s v="2373 Gordon Rd., Alpena MI 49707 US, Alpena MI 49707 US"/>
    <n v="1.5147396721260999"/>
    <s v="-1451"/>
    <s v="5"/>
    <d v="1899-12-30T16:53:34"/>
    <d v="1899-12-30T16:53:42"/>
    <n v="0"/>
    <n v="0.27500000000000002"/>
    <s v="-83.466161"/>
    <s v="45.036612"/>
    <n v="0.67965451374284103"/>
    <n v="1114.69"/>
    <n v="0"/>
    <n v="0"/>
    <n v="0"/>
    <n v="0"/>
    <n v="331"/>
    <s v="103_Week3_Tuesday"/>
    <n v="33.982799999999997"/>
    <n v="42.585000000000001"/>
    <n v="57.942"/>
    <n v="64.505700000000004"/>
    <n v="21.08"/>
    <s v="105_Wednesday"/>
    <s v="105_Week3_Wednesday"/>
    <n v="1"/>
    <n v="0"/>
    <n v="28.585000000000001"/>
    <n v="33.479999999999997"/>
    <s v="Yes"/>
    <s v="NO"/>
    <s v="MTWRF"/>
    <s v="Yes"/>
    <s v="Yes"/>
    <s v="Y"/>
    <s v="Y"/>
    <n v="0"/>
    <n v="8.4956999999999994"/>
    <n v="10.64625"/>
    <n v="14.4855"/>
    <n v="16.126425000000001"/>
  </r>
  <r>
    <s v="13596"/>
    <s v="99103"/>
    <s v="7"/>
    <x v="2"/>
    <x v="0"/>
    <x v="2"/>
    <s v="310"/>
    <s v="101"/>
    <s v="F"/>
    <n v="151"/>
    <s v="ADMIRAL #5867"/>
    <s v="2520 US HIGWAY 23 S, ALPENA MI 49707 US, ALPENA MI 49707 US"/>
    <n v="1.3979255799220001"/>
    <s v="-1452"/>
    <s v="7"/>
    <d v="1899-12-30T16:55:06"/>
    <d v="1899-12-30T17:06:48"/>
    <n v="0"/>
    <n v="8.7466666666666661"/>
    <s v="-83.4636246"/>
    <s v="45.0382746"/>
    <n v="0.69720916921225595"/>
    <n v="780"/>
    <n v="0"/>
    <n v="0"/>
    <n v="0"/>
    <n v="0"/>
    <n v="152"/>
    <s v="101_Week3_Friday"/>
    <n v="15"/>
    <n v="15"/>
    <n v="15"/>
    <n v="16.4285"/>
    <n v="15.9"/>
    <s v="105_Wednesday"/>
    <s v="105_Week3_Wednesday"/>
    <n v="2"/>
    <n v="0"/>
    <n v="7.5"/>
    <n v="8.4375"/>
    <s v="Yes"/>
    <s v="NO"/>
    <s v="MTWRF"/>
    <s v="Yes"/>
    <s v="Yes"/>
    <s v="Y"/>
    <s v="N"/>
    <n v="0"/>
    <n v="3.75"/>
    <n v="3.75"/>
    <n v="3.75"/>
    <n v="4.1071249999999999"/>
  </r>
  <r>
    <s v="2095"/>
    <s v="70656"/>
    <s v="0"/>
    <x v="2"/>
    <x v="0"/>
    <x v="2"/>
    <s v="330"/>
    <s v="103"/>
    <s v="T"/>
    <n v="280"/>
    <s v="Remax New Horizon"/>
    <s v="2281 US-23 South, Alpena MI 49707 US, Alpena MI 49707 US"/>
    <n v="0.83074621461230402"/>
    <s v="-1454"/>
    <s v="3"/>
    <d v="1899-12-30T17:17:24"/>
    <d v="1899-12-30T17:27:04"/>
    <n v="0"/>
    <n v="9.9"/>
    <s v="-83.457423"/>
    <s v="45.042794"/>
    <n v="0.24687524853376"/>
    <n v="704.78"/>
    <n v="0"/>
    <n v="0"/>
    <n v="0"/>
    <n v="0"/>
    <n v="281"/>
    <s v="103_Week3_Tuesday"/>
    <n v="56.645000000000003"/>
    <n v="57.2"/>
    <n v="49.56"/>
    <n v="53.313299999999998"/>
    <n v="12.12"/>
    <s v="105_Wednesday"/>
    <s v="105_Week3_Wednesday"/>
    <n v="1"/>
    <n v="0"/>
    <n v="14.3"/>
    <n v="14.275"/>
    <s v="Yes"/>
    <s v="NO"/>
    <s v="MTWRF"/>
    <s v="Yes"/>
    <s v="Yes"/>
    <s v="Y"/>
    <s v="Y"/>
    <n v="0"/>
    <n v="14.161250000000001"/>
    <n v="14.3"/>
    <n v="12.39"/>
    <n v="13.328325"/>
  </r>
  <r>
    <s v="2147"/>
    <s v="70711"/>
    <s v="0"/>
    <x v="2"/>
    <x v="0"/>
    <x v="2"/>
    <s v="320"/>
    <s v="101"/>
    <s v="F"/>
    <n v="150"/>
    <s v="Bogarts Tavern"/>
    <s v="2085 Werth Rd., Alpena MI 49707 US, Alpena MI 49707 US"/>
    <n v="0.70218602624299797"/>
    <s v="-1453"/>
    <s v="5"/>
    <d v="1899-12-30T17:07:30"/>
    <d v="1899-12-30T17:16:34"/>
    <n v="0"/>
    <n v="8.7583333333333329"/>
    <s v="-83.461684"/>
    <s v="45.041214"/>
    <n v="0.25973527461109902"/>
    <n v="1827.61"/>
    <n v="0"/>
    <n v="0"/>
    <n v="0"/>
    <n v="0"/>
    <n v="151"/>
    <s v="101_Week3_Friday"/>
    <n v="75.402500000000003"/>
    <n v="88.307100000000005"/>
    <n v="84.923299999999998"/>
    <n v="98.1828"/>
    <n v="45.59"/>
    <s v="105_Wednesday"/>
    <s v="105_Week3_Wednesday"/>
    <n v="2"/>
    <n v="0"/>
    <n v="20.494350000000001"/>
    <n v="23.81185"/>
    <s v="Yes"/>
    <s v="NO"/>
    <s v="MTWRF"/>
    <s v="Yes"/>
    <s v="Yes"/>
    <s v="Y"/>
    <s v="N"/>
    <n v="0"/>
    <n v="18.850625000000001"/>
    <n v="22.076775000000001"/>
    <n v="21.230824999999999"/>
    <n v="24.5457"/>
  </r>
  <r>
    <s v="8281"/>
    <s v="73227"/>
    <s v="0"/>
    <x v="2"/>
    <x v="0"/>
    <x v="2"/>
    <s v="260"/>
    <s v="105"/>
    <s v="W"/>
    <n v="436"/>
    <s v="EVERETT GOODRICH INC"/>
    <s v="3851 WERTH RD, ALPENA MI 49707 US, ALPENA MI 49707 US"/>
    <n v="0"/>
    <s v="-1447"/>
    <s v="5"/>
    <d v="1899-12-30T16:16:24"/>
    <d v="1899-12-30T16:23:16"/>
    <n v="0"/>
    <n v="6.3500000000000005"/>
    <s v="-83.524533"/>
    <s v="45.009757"/>
    <m/>
    <n v="906.03"/>
    <n v="0"/>
    <n v="0"/>
    <n v="0"/>
    <n v="0"/>
    <n v="437"/>
    <s v="105_Week3_Wednesday"/>
    <n v="34.299999999999997"/>
    <n v="35.049999999999997"/>
    <n v="35.2928"/>
    <n v="36.883299999999998"/>
    <n v="18.920000000000002"/>
    <s v="105_Wednesday"/>
    <s v="105_Week3_Wednesday"/>
    <n v="1"/>
    <n v="0"/>
    <n v="17.149999999999999"/>
    <n v="18.739999999999998"/>
    <s v="No"/>
    <s v="NO"/>
    <s v="MTWRF"/>
    <s v="No"/>
    <s v="No"/>
    <s v="Y"/>
    <s v="N"/>
    <m/>
    <n v="8.5749999999999993"/>
    <n v="8.7624999999999993"/>
    <n v="8.8231999999999999"/>
    <n v="9.2208249999999996"/>
  </r>
  <r>
    <s v="2062"/>
    <s v="70619"/>
    <s v="0"/>
    <x v="2"/>
    <x v="0"/>
    <x v="2"/>
    <s v="250"/>
    <s v="105"/>
    <s v="W"/>
    <n v="435"/>
    <s v="GOODRICH TRUCKING"/>
    <s v="3851 WORTH ROAD, Alpena MI 49707 US, Alpena MI 49707 US"/>
    <n v="13.5085491453308"/>
    <s v="-1446"/>
    <s v="7"/>
    <d v="1899-12-30T16:13:04"/>
    <d v="1899-12-30T16:16:24"/>
    <n v="0"/>
    <n v="7.3833333333333337"/>
    <s v="-83.524533"/>
    <s v="45.009757"/>
    <n v="12.242954065051199"/>
    <n v="1478.97"/>
    <n v="6"/>
    <n v="0.53846153846153799"/>
    <n v="1"/>
    <n v="13"/>
    <n v="436"/>
    <s v="105_Week3_Wednesday"/>
    <n v="31.586099999999998"/>
    <n v="26.610700000000001"/>
    <n v="25"/>
    <n v="35.627600000000001"/>
    <n v="26.5"/>
    <s v="105_Wednesday"/>
    <s v="105_Week3_Wednesday"/>
    <n v="1"/>
    <n v="13"/>
    <n v="25"/>
    <n v="35.793700000000001"/>
    <s v="No"/>
    <s v="NO"/>
    <s v="MTWRF"/>
    <s v="No"/>
    <s v="No"/>
    <s v="Y"/>
    <s v="N"/>
    <m/>
    <n v="7.8965249999999996"/>
    <n v="6.6526750000000003"/>
    <n v="6.25"/>
    <n v="8.9069000000000003"/>
  </r>
  <r>
    <s v="2825"/>
    <s v="71433"/>
    <s v="0"/>
    <x v="2"/>
    <x v="0"/>
    <x v="2"/>
    <s v="270"/>
    <s v="103"/>
    <s v="T"/>
    <n v="240"/>
    <s v="NICK'S SOUTHSIDE DINER"/>
    <s v="3023 US 23 South, Alpena MI 49707 US, Alpena MI 49707 US"/>
    <n v="5.7803956281862803"/>
    <s v="-1448"/>
    <s v="7"/>
    <d v="1899-12-30T16:29:03"/>
    <d v="1899-12-30T16:29:21"/>
    <n v="0"/>
    <n v="5.7958333333333334"/>
    <s v="-83.463816"/>
    <s v="45.031924"/>
    <n v="4.2764115296398799"/>
    <n v="1765.78"/>
    <n v="0"/>
    <n v="0"/>
    <n v="0"/>
    <n v="0"/>
    <n v="241"/>
    <s v="103_Week3_Tuesday"/>
    <n v="45.651200000000003"/>
    <n v="42.460900000000002"/>
    <n v="46.555300000000003"/>
    <n v="45.78"/>
    <n v="50.8"/>
    <s v="105_Wednesday"/>
    <s v="105_Week3_Wednesday"/>
    <n v="1"/>
    <n v="0"/>
    <n v="44.01"/>
    <n v="40.057499999999997"/>
    <s v="Yes"/>
    <s v="NO"/>
    <s v="MTWRF"/>
    <s v="Yes"/>
    <s v="Yes"/>
    <s v="Y"/>
    <s v="Y"/>
    <n v="0"/>
    <n v="11.412800000000001"/>
    <n v="10.615225000000001"/>
    <n v="11.638825000000001"/>
    <n v="11.445"/>
  </r>
  <r>
    <s v="2937"/>
    <s v="73131"/>
    <s v="0"/>
    <x v="2"/>
    <x v="0"/>
    <x v="2"/>
    <s v="290"/>
    <s v="103"/>
    <s v="T"/>
    <n v="265"/>
    <s v="BENJEY ENGINEERING"/>
    <s v="2725 PEARL ROAD, ALPENA MI 49707 US, ALPENA MI 49707 US"/>
    <n v="1.9900443177665501"/>
    <s v="-1450"/>
    <s v="3"/>
    <d v="1899-12-30T16:42:23"/>
    <d v="1899-12-30T16:52:03"/>
    <n v="0"/>
    <n v="0.65"/>
    <s v="-83.461315"/>
    <s v="45.035699"/>
    <n v="1.4262544855421999"/>
    <n v="1199.3"/>
    <n v="0"/>
    <n v="0"/>
    <n v="0"/>
    <n v="0"/>
    <n v="266"/>
    <s v="103_Week3_Tuesday"/>
    <n v="91.1"/>
    <n v="91.1"/>
    <n v="94.433300000000003"/>
    <n v="96.1"/>
    <n v="24.03"/>
    <s v="105_Wednesday"/>
    <s v="105_Week3_Wednesday"/>
    <n v="1"/>
    <n v="0"/>
    <n v="22.774999999999999"/>
    <n v="24.024999999999999"/>
    <s v="Yes"/>
    <s v="NO"/>
    <s v="MTWRF"/>
    <s v="Yes"/>
    <s v="Yes"/>
    <s v="Y"/>
    <s v="Y"/>
    <n v="0"/>
    <n v="22.774999999999999"/>
    <n v="22.774999999999999"/>
    <n v="23.608325000000001"/>
    <n v="24.024999999999999"/>
  </r>
  <r>
    <s v="2470"/>
    <s v="71062"/>
    <s v="0"/>
    <x v="2"/>
    <x v="0"/>
    <x v="2"/>
    <s v="280"/>
    <s v="101"/>
    <s v="T"/>
    <n v="400"/>
    <s v="F &amp; T FUR HARVESTER'S TRADING"/>
    <s v="3550 us hwy 23 s, ALPENA MI 49707 US"/>
    <n v="1.3851090957830401"/>
    <s v="-1449"/>
    <s v="3"/>
    <d v="1899-12-30T16:30:44"/>
    <d v="1899-12-30T16:40:24"/>
    <n v="0"/>
    <n v="3.5833333333333335"/>
    <s v="-83.464567"/>
    <s v="45.015924"/>
    <n v="1.1053847435069699"/>
    <n v="1142.5999999999999"/>
    <n v="0"/>
    <n v="0"/>
    <n v="0"/>
    <n v="0"/>
    <n v="401"/>
    <s v="101_Week3_Tuesday"/>
    <n v="94.97"/>
    <n v="94.97"/>
    <n v="74.523300000000006"/>
    <n v="65.363299999999995"/>
    <n v="17.04"/>
    <s v="105_Wednesday"/>
    <s v="105_Week3_Wednesday"/>
    <n v="1"/>
    <n v="0"/>
    <n v="23.7425"/>
    <n v="16.473700000000001"/>
    <s v="Yes"/>
    <s v="NO"/>
    <s v="MTWRF"/>
    <s v="Yes"/>
    <s v="Yes"/>
    <s v="Y"/>
    <s v="Y"/>
    <n v="0"/>
    <n v="23.7425"/>
    <n v="23.7425"/>
    <n v="18.630825000000002"/>
    <n v="16.340824999999999"/>
  </r>
  <r>
    <s v="14780"/>
    <s v="73536"/>
    <s v="0"/>
    <x v="2"/>
    <x v="1"/>
    <x v="1"/>
    <s v="70"/>
    <s v="101"/>
    <s v="M"/>
    <n v="0"/>
    <s v="VALLEY TRUCK PARTS"/>
    <s v="2483 DICKERSON RD, GAYLORD MI 49735 US, GAYLORD MI 49735 US"/>
    <n v="1.66194412893316"/>
    <s v="-316"/>
    <s v="7"/>
    <d v="1899-12-30T08:50:57"/>
    <d v="1899-12-30T08:58:45"/>
    <n v="0"/>
    <n v="8.3083333333333336"/>
    <s v="-84.686926"/>
    <s v="44.996759"/>
    <n v="0.84686739461120097"/>
    <n v="2422"/>
    <n v="11"/>
    <n v="0.81666666666666698"/>
    <n v="5"/>
    <n v="60"/>
    <n v="1"/>
    <s v="101_Week3_Monday"/>
    <n v="49.37"/>
    <n v="63.569200000000002"/>
    <n v="63.972999999999999"/>
    <n v="60.976900000000001"/>
    <n v="66.69"/>
    <s v="103_Tuesday"/>
    <s v="103_Week3_Tuesday"/>
    <n v="1"/>
    <n v="60"/>
    <n v="67.674999999999997"/>
    <n v="58.05"/>
    <s v="Yes"/>
    <s v="NO"/>
    <s v="MTWRF"/>
    <s v="Yes"/>
    <s v="Yes"/>
    <s v="Y"/>
    <s v="Y"/>
    <n v="60"/>
    <n v="12.342499999999999"/>
    <n v="15.892300000000001"/>
    <n v="15.99325"/>
    <n v="15.244225"/>
  </r>
  <r>
    <s v="9401"/>
    <s v="73299"/>
    <s v="0"/>
    <x v="2"/>
    <x v="0"/>
    <x v="4"/>
    <s v="30"/>
    <s v="105"/>
    <s v="F"/>
    <n v="123"/>
    <s v="SUNRISE SIDE VETERINARY"/>
    <s v="1941 US 23, EAST TAWAS MI 48730 US, EAST TAWAS MI 48730 US"/>
    <n v="2.1128428815016802"/>
    <s v="-1460"/>
    <s v="5"/>
    <d v="1899-12-30T09:00:24"/>
    <d v="1899-12-30T09:05:31"/>
    <n v="0"/>
    <n v="5.3916666666666666"/>
    <s v="-83.442906"/>
    <s v="44.29413"/>
    <n v="1.7091844317670399"/>
    <n v="955.07"/>
    <n v="0"/>
    <n v="0"/>
    <n v="0"/>
    <n v="0"/>
    <n v="124"/>
    <s v="105_Week3_Friday"/>
    <n v="36.159999999999997"/>
    <n v="36.159999999999997"/>
    <n v="37.58"/>
    <n v="38.29"/>
    <n v="20.3"/>
    <s v="105_Thursday"/>
    <s v="105_Week3_Thursday"/>
    <n v="1"/>
    <n v="0"/>
    <n v="18.079999999999998"/>
    <n v="19.145"/>
    <s v="Yes"/>
    <s v="NO"/>
    <s v="MTWRF"/>
    <s v="No"/>
    <s v="Yes"/>
    <s v="Y"/>
    <s v="N"/>
    <n v="0"/>
    <n v="9.0399999999999991"/>
    <n v="9.0399999999999991"/>
    <n v="9.3949999999999996"/>
    <n v="9.5724999999999998"/>
  </r>
  <r>
    <s v="2939"/>
    <s v="73133"/>
    <s v="0"/>
    <x v="2"/>
    <x v="0"/>
    <x v="4"/>
    <s v="40"/>
    <s v="101"/>
    <s v="R"/>
    <n v="285"/>
    <s v="DEAN ARBOUR CHEVROLET"/>
    <s v="1859 N US 23 PO BOX 191, EAST TAWAS MI 48730 US PO BOX 191, EAST TAWAS MI 48730 US"/>
    <n v="0.31137579888373101"/>
    <s v="-1461"/>
    <s v="7"/>
    <d v="1899-12-30T09:05:49"/>
    <d v="1899-12-30T09:28:14"/>
    <n v="0"/>
    <n v="28.836666666666666"/>
    <s v="-83.447606"/>
    <s v="44.293687"/>
    <n v="0.232175944564013"/>
    <n v="5306.8"/>
    <n v="19"/>
    <n v="0.92936802973977695"/>
    <n v="13"/>
    <n v="269"/>
    <n v="286"/>
    <s v="101_Week3_Thursday"/>
    <n v="102.3407"/>
    <n v="96.884600000000006"/>
    <n v="97.912800000000004"/>
    <n v="114.5853"/>
    <n v="109.04"/>
    <s v="105_Thursday"/>
    <s v="105_Week3_Thursday"/>
    <n v="1"/>
    <n v="269"/>
    <n v="95.935000000000002"/>
    <n v="119.11620000000001"/>
    <s v="Yes"/>
    <s v="NO"/>
    <s v="MTWRF"/>
    <s v="Yes"/>
    <s v="No"/>
    <s v="Y"/>
    <s v="N"/>
    <n v="269"/>
    <n v="25.585175"/>
    <n v="24.221150000000002"/>
    <n v="24.478200000000001"/>
    <n v="28.646325000000001"/>
  </r>
  <r>
    <s v="2455"/>
    <s v="71046"/>
    <s v="0"/>
    <x v="2"/>
    <x v="1"/>
    <x v="1"/>
    <s v="120"/>
    <s v="105"/>
    <s v="T"/>
    <n v="260"/>
    <s v="Michigan Spine &amp; Pain"/>
    <s v="5059 OLD US 27 SOUTH, Gaylord MI 49735 US, Gaylord MI 49735 US"/>
    <n v="1.19723066415429"/>
    <s v="-321"/>
    <s v="7"/>
    <d v="1899-12-30T09:54:34"/>
    <d v="1899-12-30T10:00:23"/>
    <n v="0"/>
    <n v="7.3125"/>
    <s v="-84.68129"/>
    <s v="44.958252"/>
    <n v="1.04826362157284"/>
    <n v="4422.43"/>
    <n v="0"/>
    <n v="0"/>
    <n v="0"/>
    <n v="0"/>
    <n v="261"/>
    <s v="105_Week3_Tuesday"/>
    <n v="81.822299999999998"/>
    <n v="83.588399999999993"/>
    <n v="89.472300000000004"/>
    <n v="91.315299999999993"/>
    <n v="96.35"/>
    <s v="103_Tuesday"/>
    <s v="103_Week3_Tuesday"/>
    <n v="1"/>
    <n v="0"/>
    <n v="86.478700000000003"/>
    <n v="90.894999999999996"/>
    <s v="Yes"/>
    <s v="NO"/>
    <s v="MTWRF"/>
    <s v="Yes"/>
    <s v="No"/>
    <s v="Y"/>
    <s v="N"/>
    <n v="0"/>
    <n v="20.455575"/>
    <n v="20.897099999999998"/>
    <n v="22.368075000000001"/>
    <n v="22.828824999999998"/>
  </r>
  <r>
    <s v="2381"/>
    <s v="70966"/>
    <s v="0"/>
    <x v="2"/>
    <x v="0"/>
    <x v="4"/>
    <s v="50"/>
    <s v="105"/>
    <s v="F"/>
    <n v="122"/>
    <s v="Clearview Car Wash &amp; Lube"/>
    <s v="1748 N. US-23, East Tawas MI 48730 US, East Tawas MI 48730 US"/>
    <n v="0.40018116263715298"/>
    <s v="-1462"/>
    <s v="7"/>
    <d v="1899-12-30T09:28:38"/>
    <d v="1899-12-30T09:37:05"/>
    <n v="0"/>
    <n v="9.0733333333333341"/>
    <s v="-83.4529115"/>
    <s v="44.2909663"/>
    <n v="0.298347506517538"/>
    <n v="3635.82"/>
    <n v="23"/>
    <n v="0.75"/>
    <n v="6"/>
    <n v="102"/>
    <n v="123"/>
    <s v="105_Week3_Friday"/>
    <n v="65.138400000000004"/>
    <n v="57.196899999999999"/>
    <n v="69.077600000000004"/>
    <n v="84.149199999999993"/>
    <n v="82.41"/>
    <s v="105_Thursday"/>
    <s v="105_Week3_Thursday"/>
    <n v="1"/>
    <n v="92"/>
    <n v="56.96"/>
    <n v="89.037499999999994"/>
    <s v="Yes"/>
    <s v="NO"/>
    <s v="MTWRF"/>
    <s v="No"/>
    <s v="Yes"/>
    <s v="Y"/>
    <s v="N"/>
    <n v="92"/>
    <n v="16.284600000000001"/>
    <n v="14.299225"/>
    <n v="17.269400000000001"/>
    <n v="21.037299999999998"/>
  </r>
  <r>
    <s v=""/>
    <m/>
    <m/>
    <x v="2"/>
    <x v="0"/>
    <x v="2"/>
    <m/>
    <m/>
    <m/>
    <m/>
    <s v="Alpena Depot"/>
    <s v="120 E Herman St,, Alpena 49707 US"/>
    <n v="7.68285150633369"/>
    <s v="-1456"/>
    <m/>
    <d v="1899-12-30T17:44:31"/>
    <d v="1899-12-30T17:44:31"/>
    <n v="0"/>
    <m/>
    <s v="-83.416387"/>
    <s v="45.0710235"/>
    <n v="2.9521254083374"/>
    <m/>
    <m/>
    <m/>
    <m/>
    <m/>
    <n v="1"/>
    <e v="#N/A"/>
    <m/>
    <m/>
    <m/>
    <m/>
    <m/>
    <s v="105_Wednesday"/>
    <s v="105_Week3_Wednesday"/>
    <n v="20"/>
    <m/>
    <m/>
    <m/>
    <s v="Yes"/>
    <m/>
    <m/>
    <s v="Yes"/>
    <s v="Yes"/>
    <m/>
    <s v="N"/>
    <m/>
    <m/>
    <m/>
    <m/>
    <m/>
  </r>
  <r>
    <s v="1936"/>
    <s v="70485"/>
    <s v="0"/>
    <x v="2"/>
    <x v="0"/>
    <x v="2"/>
    <s v="340"/>
    <s v="101"/>
    <s v="W"/>
    <n v="68"/>
    <s v="ARBY'S"/>
    <s v="2250 US-23 SOUTH, Alpena MI 49707 US, Alpena MI 49707 US"/>
    <n v="9.6591618848492503E-2"/>
    <s v="-1455"/>
    <s v="3"/>
    <d v="1899-12-30T17:27:10"/>
    <d v="1899-12-30T17:36:50"/>
    <n v="0"/>
    <n v="0.18333333333333335"/>
    <s v="-83.456922"/>
    <s v="45.044087"/>
    <n v="5.1029887282711003E-2"/>
    <n v="78.41"/>
    <n v="0"/>
    <n v="0"/>
    <n v="0"/>
    <n v="0"/>
    <n v="69"/>
    <s v="101_Week3_Wednesday"/>
    <n v="0"/>
    <n v="0"/>
    <n v="78.41"/>
    <n v="0"/>
    <s v="$ -"/>
    <s v="105_Wednesday"/>
    <s v="105_Week3_Wednesday"/>
    <n v="1"/>
    <n v="0"/>
    <n v="9.8011999999999997"/>
    <n v="0"/>
    <s v="Yes"/>
    <s v="NO"/>
    <s v="MTWRF"/>
    <s v="Yes"/>
    <s v="No"/>
    <s v="Y"/>
    <s v="N"/>
    <n v="0"/>
    <n v="0"/>
    <n v="0"/>
    <n v="19.602499999999999"/>
    <n v="0"/>
  </r>
  <r>
    <s v="10039"/>
    <s v="99031"/>
    <s v="110"/>
    <x v="2"/>
    <x v="1"/>
    <x v="1"/>
    <s v="140"/>
    <s v="105"/>
    <s v="T"/>
    <n v="280"/>
    <s v="BLARNEY WATERS"/>
    <s v="10703 OLD US 27 SOUTH, WATERS MI 49797 US, WATERS MI 49797 US"/>
    <n v="3.8291464305173699"/>
    <s v="-323"/>
    <s v="7"/>
    <d v="1899-12-30T10:22:37"/>
    <d v="1899-12-30T10:41:19"/>
    <n v="0"/>
    <n v="21.987500000000001"/>
    <s v="-84.6986903099133"/>
    <s v="44.8763149739182"/>
    <n v="3.0192191788354599"/>
    <n v="8279.56"/>
    <n v="0"/>
    <n v="0"/>
    <n v="0"/>
    <n v="0"/>
    <n v="281"/>
    <s v="105_Week3_Tuesday"/>
    <n v="155.42570000000001"/>
    <n v="121.0061"/>
    <n v="146.20529999999999"/>
    <n v="151.50380000000001"/>
    <n v="140.80000000000001"/>
    <s v="103_Tuesday"/>
    <s v="103_Week3_Tuesday"/>
    <n v="1"/>
    <n v="0"/>
    <n v="151.59119999999999"/>
    <n v="152.30869999999999"/>
    <s v="Yes"/>
    <s v="NO"/>
    <s v="MTWRF"/>
    <s v="Yes"/>
    <s v="No"/>
    <s v="Y"/>
    <s v="N"/>
    <n v="0"/>
    <n v="38.856425000000002"/>
    <n v="30.251525000000001"/>
    <n v="36.551324999999999"/>
    <n v="37.875950000000003"/>
  </r>
  <r>
    <s v="12501"/>
    <s v="73469"/>
    <s v="0"/>
    <x v="2"/>
    <x v="0"/>
    <x v="4"/>
    <s v="20"/>
    <s v="105"/>
    <s v="F"/>
    <n v="1"/>
    <s v="IOSCO TRANSIT CORP"/>
    <s v="1036 N. AULERICH, E TAWAS MI 48730 US, E TAWAS MI 48730 US"/>
    <n v="0"/>
    <s v="-1459"/>
    <s v="7"/>
    <d v="1899-12-30T08:14:08"/>
    <d v="1899-12-30T08:24:20"/>
    <n v="0"/>
    <n v="7.21"/>
    <s v="-83.4218235"/>
    <s v="44.3092987"/>
    <m/>
    <n v="1641.31"/>
    <n v="0"/>
    <n v="0"/>
    <n v="0"/>
    <n v="0"/>
    <n v="2"/>
    <s v="105_Week3_Friday"/>
    <n v="34.203000000000003"/>
    <n v="31.975300000000001"/>
    <n v="30.454599999999999"/>
    <n v="33.184199999999997"/>
    <n v="32.590000000000003"/>
    <s v="105_Thursday"/>
    <s v="105_Week3_Thursday"/>
    <n v="1"/>
    <n v="0"/>
    <n v="27.04"/>
    <n v="36.7575"/>
    <s v="Yes"/>
    <s v="NO"/>
    <s v="MTWRF"/>
    <s v="No"/>
    <s v="Yes"/>
    <s v="Y"/>
    <s v="N"/>
    <n v="0"/>
    <n v="8.5507500000000007"/>
    <n v="7.9938250000000002"/>
    <n v="7.6136499999999998"/>
    <n v="8.2960499999999993"/>
  </r>
  <r>
    <s v="12502"/>
    <s v="73469"/>
    <s v="1"/>
    <x v="2"/>
    <x v="0"/>
    <x v="4"/>
    <s v="10"/>
    <s v="105"/>
    <s v="F"/>
    <n v="1"/>
    <s v="IOSCO TRANSIT CORP"/>
    <s v="1036 N. AULERICH, E TAWAS MI 48730 US, E TAWAS MI 48730 US"/>
    <n v="73.954829197765093"/>
    <s v="-1458"/>
    <s v="7"/>
    <d v="1899-12-30T08:13:57"/>
    <d v="1899-12-30T08:14:09"/>
    <n v="0"/>
    <n v="0.19666666666666668"/>
    <s v="-83.4218235"/>
    <s v="44.3092987"/>
    <n v="60.513420385423402"/>
    <n v="986.57"/>
    <n v="6"/>
    <n v="0.72727272727272696"/>
    <n v="1"/>
    <n v="23"/>
    <n v="2"/>
    <s v="105_Week3_Friday"/>
    <n v="18.632999999999999"/>
    <n v="18.91"/>
    <n v="19.506900000000002"/>
    <n v="19.88"/>
    <n v="19.88"/>
    <s v="105_Thursday"/>
    <s v="105_Week3_Thursday"/>
    <n v="1"/>
    <n v="22"/>
    <n v="18.91"/>
    <n v="19.88"/>
    <s v="Yes"/>
    <s v="NO"/>
    <s v="MTWRF"/>
    <s v="No"/>
    <s v="Yes"/>
    <s v="Y"/>
    <s v="N"/>
    <n v="22"/>
    <n v="4.6582499999999998"/>
    <n v="4.7275"/>
    <n v="4.8767250000000004"/>
    <n v="4.97"/>
  </r>
  <r>
    <s v="1966"/>
    <s v="70517"/>
    <s v="0"/>
    <x v="2"/>
    <x v="0"/>
    <x v="3"/>
    <s v="50"/>
    <s v="103"/>
    <s v="T"/>
    <n v="61"/>
    <s v="Alpena Youth Center"/>
    <s v="511 Long Rapids Plaza, Alpena MI 49707 US, Alpena MI 49707 US"/>
    <n v="5.0315077075092303"/>
    <s v="-1497"/>
    <s v="3"/>
    <d v="1899-12-30T08:39:31"/>
    <d v="1899-12-30T08:49:11"/>
    <n v="0"/>
    <n v="6.25"/>
    <s v="-83.4623887"/>
    <s v="45.0808288"/>
    <n v="2.7382000147743102"/>
    <n v="587.25"/>
    <n v="0"/>
    <n v="0"/>
    <n v="0"/>
    <n v="0"/>
    <n v="62"/>
    <s v="103_Week3_Tuesday"/>
    <n v="44.484999999999999"/>
    <n v="44.93"/>
    <n v="46.423299999999998"/>
    <n v="47.17"/>
    <n v="11.79"/>
    <s v="105_Friday"/>
    <s v="105_Week3_Friday"/>
    <n v="1"/>
    <n v="0"/>
    <n v="11.2325"/>
    <n v="11.7925"/>
    <s v="Yes"/>
    <s v="NO"/>
    <s v="MTWRF"/>
    <s v="Yes"/>
    <s v="Yes"/>
    <s v="Y"/>
    <s v="N"/>
    <n v="0"/>
    <n v="11.12125"/>
    <n v="11.2325"/>
    <n v="11.605824999999999"/>
    <n v="11.7925"/>
  </r>
  <r>
    <s v="2963"/>
    <s v="73159"/>
    <s v="0"/>
    <x v="2"/>
    <x v="0"/>
    <x v="3"/>
    <s v="200"/>
    <s v="103"/>
    <s v="T"/>
    <n v="300"/>
    <s v="MUDDY PAWS"/>
    <s v="217 W CHISHOLM, ALPENA MI 49707 US, ALPENA MI 49707 US"/>
    <n v="1.4777822009674"/>
    <s v="-1512"/>
    <s v="5"/>
    <d v="1899-12-30T11:26:32"/>
    <d v="1899-12-30T11:26:40"/>
    <n v="0"/>
    <n v="0.11666666666666667"/>
    <s v="-83.434974"/>
    <s v="45.063837"/>
    <n v="0.31509630192347399"/>
    <n v="910"/>
    <n v="0"/>
    <n v="0"/>
    <n v="0"/>
    <n v="0"/>
    <n v="301"/>
    <s v="103_Week3_Tuesday"/>
    <n v="35"/>
    <n v="35"/>
    <n v="35"/>
    <n v="35"/>
    <n v="18.55"/>
    <s v="105_Friday"/>
    <s v="105_Week3_Friday"/>
    <n v="1"/>
    <n v="0"/>
    <n v="17.5"/>
    <n v="17.5"/>
    <s v="Yes"/>
    <s v="NO"/>
    <s v="MTWRF"/>
    <s v="Yes"/>
    <s v="Yes"/>
    <s v="Y"/>
    <s v="N"/>
    <n v="0"/>
    <n v="8.75"/>
    <n v="8.75"/>
    <n v="8.75"/>
    <n v="8.75"/>
  </r>
  <r>
    <s v="9649"/>
    <s v="73316"/>
    <s v="0"/>
    <x v="2"/>
    <x v="0"/>
    <x v="3"/>
    <s v="60"/>
    <s v="103"/>
    <s v="R"/>
    <n v="335"/>
    <s v="MEDILODGE OF ALPENA"/>
    <s v="301 LONG RAPIDS, ALPENA MI 49707 US, ALPENA MI 49707 US"/>
    <n v="1.6159034923873601"/>
    <s v="-1498"/>
    <s v="7"/>
    <d v="1899-12-30T08:50:48"/>
    <d v="1899-12-30T08:53:35"/>
    <n v="0"/>
    <n v="2.7600000000000002"/>
    <s v="-83.462477"/>
    <s v="45.078165"/>
    <n v="0.36398522160685098"/>
    <n v="2402.42"/>
    <n v="0"/>
    <n v="0"/>
    <n v="0"/>
    <n v="0"/>
    <n v="336"/>
    <s v="103_Week3_Thursday"/>
    <n v="41.48"/>
    <n v="49.375"/>
    <n v="52.607100000000003"/>
    <n v="55.643300000000004"/>
    <n v="56.82"/>
    <s v="105_Friday"/>
    <s v="105_Week3_Friday"/>
    <n v="1"/>
    <n v="0"/>
    <n v="44.467500000000001"/>
    <n v="49.965000000000003"/>
    <s v="Yes"/>
    <s v="NO"/>
    <s v="MTWRF"/>
    <s v="Yes"/>
    <s v="Yes"/>
    <s v="Y"/>
    <s v="Y"/>
    <n v="0"/>
    <n v="10.37"/>
    <n v="12.34375"/>
    <n v="13.151775000000001"/>
    <n v="13.910825000000001"/>
  </r>
  <r>
    <s v="2842"/>
    <s v="99152"/>
    <s v="7"/>
    <x v="2"/>
    <x v="0"/>
    <x v="3"/>
    <s v="80"/>
    <s v="103"/>
    <s v="T"/>
    <n v="62"/>
    <s v="LONG RAPIDS FAMILY CARE"/>
    <s v="393 LONG RAPIDS RD, ALPENA MI 49707 US, ALPENA MI 49707 US"/>
    <n v="0.98290593773489798"/>
    <s v="-1500"/>
    <s v="5"/>
    <d v="1899-12-30T08:55:31"/>
    <d v="1899-12-30T09:06:17"/>
    <n v="0"/>
    <n v="16.574999999999999"/>
    <s v="-83.4642847"/>
    <s v="45.0774857"/>
    <n v="0.189387741162031"/>
    <n v="1526.76"/>
    <n v="0"/>
    <n v="0"/>
    <n v="0"/>
    <n v="0"/>
    <n v="63"/>
    <s v="103_Week3_Tuesday"/>
    <n v="68.937100000000001"/>
    <n v="61.213299999999997"/>
    <n v="45"/>
    <n v="45"/>
    <n v="22.5"/>
    <s v="105_Friday"/>
    <s v="105_Week3_Friday"/>
    <n v="1"/>
    <n v="0"/>
    <n v="22.5"/>
    <n v="22.5"/>
    <s v="Yes"/>
    <s v="NO"/>
    <s v="MTWRF"/>
    <s v="Yes"/>
    <s v="Yes"/>
    <s v="Y"/>
    <s v="N"/>
    <n v="0"/>
    <n v="17.234275"/>
    <n v="15.303324999999999"/>
    <n v="11.25"/>
    <n v="11.25"/>
  </r>
  <r>
    <s v="2146"/>
    <s v="99152"/>
    <s v="10"/>
    <x v="2"/>
    <x v="0"/>
    <x v="3"/>
    <s v="70"/>
    <s v="103"/>
    <s v="T"/>
    <n v="60"/>
    <s v="Alpena Orthopaedic Assoc."/>
    <s v="401 Long Rapids Plaza, Alpena MI 49707 US, Alpena MI 49707 US"/>
    <n v="0.84325851205022695"/>
    <s v="-1499"/>
    <s v="5"/>
    <d v="1899-12-30T08:54:25"/>
    <d v="1899-12-30T08:54:32"/>
    <n v="0"/>
    <n v="3.6916666666666669"/>
    <s v="-83.463378"/>
    <s v="45.078962"/>
    <n v="0.28005320509077303"/>
    <n v="1409.33"/>
    <n v="0"/>
    <n v="0"/>
    <n v="0"/>
    <n v="0"/>
    <n v="61"/>
    <s v="103_Week3_Tuesday"/>
    <n v="73.260000000000005"/>
    <n v="50.244999999999997"/>
    <n v="37.118499999999997"/>
    <n v="49.01"/>
    <n v="18.77"/>
    <s v="105_Friday"/>
    <s v="105_Week3_Friday"/>
    <n v="1"/>
    <n v="0"/>
    <n v="18.045000000000002"/>
    <n v="27.375"/>
    <s v="Yes"/>
    <s v="NO"/>
    <s v="MTWRF"/>
    <s v="Yes"/>
    <s v="Yes"/>
    <s v="Y"/>
    <s v="N"/>
    <n v="0"/>
    <n v="18.315000000000001"/>
    <n v="12.561249999999999"/>
    <n v="9.2796249999999993"/>
    <n v="12.2525"/>
  </r>
  <r>
    <s v="1973"/>
    <s v="70524"/>
    <s v="0"/>
    <x v="2"/>
    <x v="0"/>
    <x v="3"/>
    <s v="10"/>
    <s v="101"/>
    <s v="W"/>
    <n v="66"/>
    <s v="J &amp; J Bar &amp; Grille"/>
    <s v="411 N. Second, Alpena MI 49707 US, Alpena MI 49707 US"/>
    <n v="2.1577307463342499"/>
    <s v="-1493"/>
    <s v="7"/>
    <d v="1899-12-30T07:00:00"/>
    <d v="1899-12-30T07:31:52"/>
    <n v="57.8333333333333"/>
    <n v="45.229166666666664"/>
    <s v="-83.429562"/>
    <s v="45.064784"/>
    <n v="0.92624673425896997"/>
    <n v="15621.71"/>
    <n v="0"/>
    <n v="0"/>
    <n v="0"/>
    <n v="0"/>
    <n v="67"/>
    <s v="101_Week3_Wednesday"/>
    <n v="157.71129999999999"/>
    <n v="317.47070000000002"/>
    <n v="343.78"/>
    <n v="382.57530000000003"/>
    <n v="442.25"/>
    <s v="105_Friday"/>
    <s v="105_Week3_Friday"/>
    <n v="1"/>
    <n v="0"/>
    <n v="421.81619999999998"/>
    <n v="366.84"/>
    <s v="Yes"/>
    <s v="NO"/>
    <s v="MTWRF"/>
    <s v="Yes"/>
    <s v="Yes"/>
    <s v="Y"/>
    <s v="Y"/>
    <n v="0"/>
    <n v="39.427824999999999"/>
    <n v="79.367675000000006"/>
    <n v="85.944999999999993"/>
    <n v="95.643825000000007"/>
  </r>
  <r>
    <s v=""/>
    <m/>
    <m/>
    <x v="2"/>
    <x v="0"/>
    <x v="4"/>
    <m/>
    <m/>
    <m/>
    <m/>
    <s v="Alpena Depot"/>
    <s v="120 E Herman St,, Alpena 49707 US"/>
    <n v="76.643204903529096"/>
    <s v="-1491"/>
    <m/>
    <d v="1899-12-30T16:35:44"/>
    <d v="1899-12-30T16:35:44"/>
    <n v="0"/>
    <m/>
    <s v="-83.416387"/>
    <s v="45.0710235"/>
    <n v="61.549753054513303"/>
    <m/>
    <m/>
    <m/>
    <m/>
    <m/>
    <n v="1"/>
    <e v="#N/A"/>
    <m/>
    <m/>
    <m/>
    <m/>
    <m/>
    <s v="105_Thursday"/>
    <s v="105_Week3_Thursday"/>
    <n v="20"/>
    <m/>
    <m/>
    <m/>
    <s v="Yes"/>
    <m/>
    <m/>
    <s v="Yes"/>
    <s v="Yes"/>
    <m/>
    <s v="N"/>
    <m/>
    <m/>
    <m/>
    <m/>
    <m/>
  </r>
  <r>
    <s v="2144"/>
    <s v="99152"/>
    <s v="8"/>
    <x v="2"/>
    <x v="0"/>
    <x v="3"/>
    <s v="20"/>
    <s v="101"/>
    <s v="F"/>
    <n v="1"/>
    <s v="ALPENA REGIONAL MEDICAL CENTER"/>
    <s v="1501 W. Chisholm, Alpena MI 49707 US, Alpena MI 49707 US"/>
    <n v="4.5625515659080103"/>
    <s v="-1494"/>
    <s v="8"/>
    <d v="1899-12-30T07:36:25"/>
    <d v="1899-12-30T07:49:22"/>
    <n v="0"/>
    <n v="12.27037037"/>
    <s v="-83.449542"/>
    <s v="45.077664"/>
    <n v="1.6112278537275899"/>
    <n v="13970.9"/>
    <n v="0"/>
    <n v="0"/>
    <n v="0"/>
    <n v="0"/>
    <n v="2"/>
    <s v="101_Week3_Friday"/>
    <n v="131.06190000000001"/>
    <n v="143.6507"/>
    <n v="130.0461"/>
    <n v="119.5433"/>
    <n v="238.36"/>
    <s v="105_Friday"/>
    <s v="105_Week3_Friday"/>
    <n v="1"/>
    <n v="0"/>
    <n v="279.41370000000001"/>
    <n v="249.32249999999999"/>
    <s v="Yes"/>
    <s v="NO"/>
    <s v="MTWRF"/>
    <s v="Yes"/>
    <s v="Yes"/>
    <s v="Y"/>
    <s v="N"/>
    <n v="0"/>
    <n v="32.765475000000002"/>
    <n v="35.912675"/>
    <n v="32.511524999999999"/>
    <n v="29.885825000000001"/>
  </r>
  <r>
    <s v="2154"/>
    <s v="99053"/>
    <s v="5"/>
    <x v="2"/>
    <x v="0"/>
    <x v="3"/>
    <s v="40"/>
    <s v="103"/>
    <s v="T"/>
    <n v="70"/>
    <s v="NORTHWOOD SOLUTIONS INC"/>
    <s v="4040 US - 23 North, Alpena MI 49707 US, Alpena MI 49707 US"/>
    <n v="0.276665250698585"/>
    <s v="-1496"/>
    <s v="7"/>
    <d v="1899-12-30T08:25:37"/>
    <d v="1899-12-30T08:34:28"/>
    <n v="0"/>
    <n v="4.479166666666667"/>
    <s v="-83.4531537"/>
    <s v="45.1066202"/>
    <n v="0.223656650030401"/>
    <n v="2677.5"/>
    <n v="0"/>
    <n v="0"/>
    <n v="0"/>
    <n v="0"/>
    <n v="71"/>
    <s v="103_Week3_Tuesday"/>
    <n v="51.04"/>
    <n v="51.04"/>
    <n v="52.1676"/>
    <n v="53.23"/>
    <n v="55.89"/>
    <s v="105_Friday"/>
    <s v="105_Week3_Friday"/>
    <n v="1"/>
    <n v="0"/>
    <n v="51.04"/>
    <n v="53.23"/>
    <s v="Yes"/>
    <s v="NO"/>
    <s v="MTWRF"/>
    <s v="Yes"/>
    <s v="Yes"/>
    <s v="Y"/>
    <s v="N"/>
    <n v="0"/>
    <n v="12.76"/>
    <n v="12.76"/>
    <n v="13.0419"/>
    <n v="13.307499999999999"/>
  </r>
  <r>
    <s v="9605"/>
    <s v="99053"/>
    <s v="2"/>
    <x v="2"/>
    <x v="0"/>
    <x v="3"/>
    <s v="30"/>
    <s v="103"/>
    <s v="T"/>
    <n v="75"/>
    <s v="VP 4150, LLC"/>
    <s v="4150 US 23 N, ALPENA MI 49707 US, ALPENA MI 49707 US"/>
    <n v="4.0137390503193204"/>
    <s v="-1495"/>
    <s v="5"/>
    <d v="1899-12-30T07:59:49"/>
    <d v="1899-12-30T08:25:21"/>
    <n v="0"/>
    <n v="12.816666666666666"/>
    <s v="-83.452195"/>
    <s v="45.1089713"/>
    <n v="2.39721337790332"/>
    <n v="1177.0999999999999"/>
    <n v="0"/>
    <n v="0"/>
    <n v="0"/>
    <n v="0"/>
    <n v="76"/>
    <s v="103_Week3_Tuesday"/>
    <n v="44.86"/>
    <n v="44.86"/>
    <n v="45.845700000000001"/>
    <n v="46.78"/>
    <n v="24.56"/>
    <s v="105_Friday"/>
    <s v="105_Week3_Friday"/>
    <n v="1"/>
    <n v="0"/>
    <n v="22.43"/>
    <n v="23.39"/>
    <s v="Yes"/>
    <s v="NO"/>
    <s v="MTWRF"/>
    <s v="Yes"/>
    <s v="Yes"/>
    <s v="Y"/>
    <s v="N"/>
    <n v="0"/>
    <n v="11.215"/>
    <n v="11.215"/>
    <n v="11.461425"/>
    <n v="11.695"/>
  </r>
  <r>
    <s v="2028"/>
    <s v="99052"/>
    <s v="1"/>
    <x v="2"/>
    <x v="0"/>
    <x v="3"/>
    <s v="90"/>
    <s v="103"/>
    <s v="T"/>
    <n v="40"/>
    <s v="APS BESSER ELEMENTARY SCHOOL"/>
    <s v="375 WILSON ST, Alpena MI 49707 US, Alpena MI 49707 US"/>
    <n v="2.2096302989601502"/>
    <s v="-1501"/>
    <s v="7"/>
    <d v="1899-12-30T09:08:30"/>
    <d v="1899-12-30T09:19:30"/>
    <n v="0"/>
    <n v="11.166666666666666"/>
    <s v="-83.452565"/>
    <s v="45.084634"/>
    <n v="0.97906917944719296"/>
    <n v="2006.53"/>
    <n v="0"/>
    <n v="0"/>
    <n v="0"/>
    <n v="0"/>
    <n v="41"/>
    <s v="103_Week3_Tuesday"/>
    <n v="37.333300000000001"/>
    <n v="37.714599999999997"/>
    <n v="38.107799999999997"/>
    <n v="43.365299999999998"/>
    <n v="45.72"/>
    <s v="105_Friday"/>
    <s v="105_Week3_Friday"/>
    <n v="1"/>
    <n v="0"/>
    <n v="31.98"/>
    <n v="46.802500000000002"/>
    <s v="Yes"/>
    <s v="NO"/>
    <s v="MTWRF"/>
    <s v="Yes"/>
    <s v="Yes"/>
    <s v="Y"/>
    <s v="N"/>
    <n v="0"/>
    <n v="9.3333250000000003"/>
    <n v="9.4286499999999993"/>
    <n v="9.5269499999999994"/>
    <n v="10.841324999999999"/>
  </r>
  <r>
    <s v="2056"/>
    <s v="70613"/>
    <s v="0"/>
    <x v="2"/>
    <x v="0"/>
    <x v="3"/>
    <s v="120"/>
    <s v="103"/>
    <s v="R"/>
    <n v="382"/>
    <s v="Subway- Bagley"/>
    <s v="13456 Macarthur Rd., Alpena MI 49707 US, Alpena MI 49707 US"/>
    <n v="3.4385038268302099"/>
    <s v="-1504"/>
    <s v="5"/>
    <d v="1899-12-30T09:43:06"/>
    <d v="1899-12-30T09:47:04"/>
    <n v="0"/>
    <n v="4.8"/>
    <s v="-83.470996"/>
    <s v="45.062755"/>
    <n v="1.5658780956045599"/>
    <n v="838.29"/>
    <n v="0"/>
    <n v="0"/>
    <n v="0"/>
    <n v="0"/>
    <n v="383"/>
    <s v="103_Week3_Thursday"/>
    <n v="31.9"/>
    <n v="31.9"/>
    <n v="32.807099999999998"/>
    <n v="33.17"/>
    <n v="17.579999999999998"/>
    <s v="105_Friday"/>
    <s v="105_Week3_Friday"/>
    <n v="1"/>
    <n v="0"/>
    <n v="15.95"/>
    <n v="16.585000000000001"/>
    <s v="Yes"/>
    <s v="NO"/>
    <s v="MTWRF"/>
    <s v="Yes"/>
    <s v="Yes"/>
    <s v="Y"/>
    <s v="Y"/>
    <n v="0"/>
    <n v="7.9749999999999996"/>
    <n v="7.9749999999999996"/>
    <n v="8.2017749999999996"/>
    <n v="8.2925000000000004"/>
  </r>
  <r>
    <s v="14556"/>
    <s v="73527"/>
    <s v="0"/>
    <x v="2"/>
    <x v="0"/>
    <x v="3"/>
    <s v="160"/>
    <s v="105"/>
    <s v="R"/>
    <n v="380"/>
    <s v="POMPEYOS MEXICAN GRILL"/>
    <s v="1120 S. STATE STREET, ALPENA MI 49707 US, ALPENA MI 49707 US"/>
    <n v="2.4782762593852401"/>
    <s v="-1508"/>
    <s v="7"/>
    <d v="1899-12-30T10:14:13"/>
    <d v="1899-12-30T10:20:37"/>
    <n v="0"/>
    <n v="9.33"/>
    <s v="-83.445675"/>
    <s v="45.048626"/>
    <n v="0.86404454729736402"/>
    <n v="3277.75"/>
    <n v="0"/>
    <n v="0"/>
    <n v="0"/>
    <n v="0"/>
    <n v="381"/>
    <s v="105_Week3_Thursday"/>
    <n v="63.43"/>
    <n v="64.685299999999998"/>
    <n v="81.846400000000003"/>
    <n v="78.826099999999997"/>
    <n v="89.62"/>
    <s v="105_Friday"/>
    <s v="105_Week3_Friday"/>
    <n v="1"/>
    <n v="0"/>
    <n v="76.668700000000001"/>
    <n v="79.267499999999998"/>
    <s v="Yes"/>
    <s v="NO"/>
    <s v="MTWRF"/>
    <s v="No"/>
    <s v="Yes"/>
    <s v="Y"/>
    <s v="Y"/>
    <n v="0"/>
    <n v="15.8575"/>
    <n v="16.171325"/>
    <n v="20.461600000000001"/>
    <n v="19.706524999999999"/>
  </r>
  <r>
    <s v="2064"/>
    <s v="70622"/>
    <s v="0"/>
    <x v="2"/>
    <x v="0"/>
    <x v="3"/>
    <s v="130"/>
    <s v="101"/>
    <s v="F"/>
    <n v="110"/>
    <s v="WOLVERINE STATE CREDIT UNION"/>
    <s v="1381 N. Bagley St P.O. Box 395, Alpena MI 49707 US P.O. Box 395, Alpena MI 49707 US"/>
    <n v="0.42143236286625602"/>
    <s v="-1505"/>
    <s v="5"/>
    <d v="1899-12-30T09:47:29"/>
    <d v="1899-12-30T09:52:51"/>
    <n v="0"/>
    <n v="5.9750000000000005"/>
    <s v="-83.470976"/>
    <s v="45.065142"/>
    <n v="0.16972369900251699"/>
    <n v="1958.27"/>
    <n v="0"/>
    <n v="0"/>
    <n v="0"/>
    <n v="0"/>
    <n v="111"/>
    <s v="101_Week3_Friday"/>
    <n v="75"/>
    <n v="75"/>
    <n v="75.758300000000006"/>
    <n v="76.239999999999995"/>
    <n v="40.35"/>
    <s v="105_Friday"/>
    <s v="105_Week3_Friday"/>
    <n v="1"/>
    <n v="0"/>
    <n v="37.5"/>
    <n v="38.119999999999997"/>
    <s v="Yes"/>
    <s v="NO"/>
    <s v="MTWRF"/>
    <s v="Yes"/>
    <s v="No"/>
    <s v="Y"/>
    <s v="N"/>
    <n v="0"/>
    <n v="18.75"/>
    <n v="18.75"/>
    <n v="18.939575000000001"/>
    <n v="19.059999999999999"/>
  </r>
  <r>
    <s v="2970"/>
    <s v="73167"/>
    <s v="0"/>
    <x v="2"/>
    <x v="0"/>
    <x v="3"/>
    <s v="140"/>
    <s v="101"/>
    <s v="W"/>
    <n v="252"/>
    <s v="THUNDER BAY ELECTRIC"/>
    <s v="1693 M32, ALPENA MI 49707 US, ALPENA MI 49707 US"/>
    <n v="2.3181760760900798"/>
    <s v="-1506"/>
    <s v="7"/>
    <d v="1899-12-30T09:55:11"/>
    <d v="1899-12-30T09:58:09"/>
    <n v="0"/>
    <n v="3.7708333333333335"/>
    <s v="-83.4863883"/>
    <s v="45.0611067"/>
    <n v="0.97379215363474103"/>
    <n v="4326.34"/>
    <n v="0"/>
    <n v="1"/>
    <n v="2"/>
    <n v="22"/>
    <n v="253"/>
    <s v="101_Week3_Wednesday"/>
    <n v="56.9985"/>
    <n v="85.876300000000001"/>
    <n v="61.839300000000001"/>
    <n v="70.621300000000005"/>
    <n v="52.18"/>
    <s v="105_Friday"/>
    <s v="105_Week3_Friday"/>
    <n v="1"/>
    <n v="22"/>
    <n v="142.65369999999999"/>
    <n v="96.415000000000006"/>
    <s v="Yes"/>
    <s v="NO"/>
    <s v="MTWRF"/>
    <s v="Yes"/>
    <s v="Yes"/>
    <s v="Y"/>
    <s v="Y"/>
    <n v="22"/>
    <n v="14.249625"/>
    <n v="21.469075"/>
    <n v="15.459825"/>
    <n v="17.655325000000001"/>
  </r>
  <r>
    <s v="10570"/>
    <s v="99120"/>
    <s v="5"/>
    <x v="2"/>
    <x v="0"/>
    <x v="3"/>
    <s v="150"/>
    <s v="103"/>
    <s v="T"/>
    <n v="168"/>
    <s v="M BANK-RIPLEY"/>
    <s v="468 RIPLEY, ALPENA MI 49707 US, ALPENA MI 49707 US"/>
    <n v="3.9103695375135601"/>
    <s v="-1507"/>
    <s v="3"/>
    <d v="1899-12-30T10:02:04"/>
    <d v="1899-12-30T10:11:44"/>
    <n v="0"/>
    <n v="22.2"/>
    <s v="-83.452414"/>
    <s v="45.057775"/>
    <n v="1.9195679243166399"/>
    <n v="1177.83"/>
    <n v="0"/>
    <n v="0"/>
    <n v="0"/>
    <n v="0"/>
    <n v="169"/>
    <s v="103_Week3_Tuesday"/>
    <n v="92.137500000000003"/>
    <n v="92.6"/>
    <n v="89.9666"/>
    <n v="80.08"/>
    <n v="23.49"/>
    <s v="105_Friday"/>
    <s v="105_Week3_Friday"/>
    <n v="1"/>
    <n v="0"/>
    <n v="23.15"/>
    <n v="20.02"/>
    <s v="Yes"/>
    <s v="NO"/>
    <s v="MTWRF"/>
    <s v="Yes"/>
    <s v="Yes"/>
    <s v="Y"/>
    <s v="N"/>
    <n v="0"/>
    <n v="23.034375000000001"/>
    <n v="23.15"/>
    <n v="22.49165"/>
    <n v="20.02"/>
  </r>
  <r>
    <s v="9555"/>
    <s v="73063"/>
    <s v="1"/>
    <x v="2"/>
    <x v="0"/>
    <x v="3"/>
    <s v="100"/>
    <s v="103"/>
    <s v="W"/>
    <n v="37"/>
    <s v="DENTAL SERVICES"/>
    <s v="1185 US - 23 NORTH, ALPENA MI 49707 US, ALPENA MI 49707 US"/>
    <n v="1.4832640790664"/>
    <s v="-1502"/>
    <s v="7"/>
    <d v="1899-12-30T09:21:00"/>
    <d v="1899-12-30T09:28:18"/>
    <n v="0"/>
    <n v="7.8916666666666666"/>
    <s v="-83.458447"/>
    <s v="45.091083"/>
    <n v="0.75498879165945298"/>
    <n v="2809.78"/>
    <n v="0"/>
    <n v="0"/>
    <n v="0"/>
    <n v="0"/>
    <n v="38"/>
    <s v="103_Week3_Wednesday"/>
    <n v="52.933"/>
    <n v="53.85"/>
    <n v="55.4146"/>
    <n v="57.982300000000002"/>
    <n v="56.11"/>
    <s v="105_Friday"/>
    <s v="105_Week3_Friday"/>
    <n v="1"/>
    <n v="0"/>
    <n v="53.85"/>
    <n v="57.6312"/>
    <s v="Yes"/>
    <s v="NO"/>
    <s v="MTWRF"/>
    <s v="Yes"/>
    <s v="Yes"/>
    <s v="Y"/>
    <s v="Y"/>
    <n v="0"/>
    <n v="13.23325"/>
    <n v="13.4625"/>
    <n v="13.85365"/>
    <n v="14.495575000000001"/>
  </r>
  <r>
    <s v="10082"/>
    <s v="73355"/>
    <s v="0"/>
    <x v="2"/>
    <x v="0"/>
    <x v="3"/>
    <s v="190"/>
    <s v="105"/>
    <s v="T"/>
    <n v="310"/>
    <s v="THE FRESH PALATE"/>
    <s v="109 N SECOND, ALPENA MI 49707 US, ALPENA MI 49707 US"/>
    <n v="0.46182628403317899"/>
    <s v="-1511"/>
    <s v="7"/>
    <d v="1899-12-30T11:15:32"/>
    <d v="1899-12-30T11:25:04"/>
    <n v="0"/>
    <n v="7.7166666666666668"/>
    <s v="-83.433161"/>
    <s v="45.062726"/>
    <n v="7.3670750311864999E-2"/>
    <n v="8675.56"/>
    <n v="0"/>
    <n v="0"/>
    <n v="0"/>
    <n v="0"/>
    <n v="311"/>
    <s v="105_Week3_Tuesday"/>
    <n v="107.49"/>
    <n v="174.38069999999999"/>
    <n v="261.73349999999999"/>
    <n v="174.19380000000001"/>
    <n v="297.89"/>
    <s v="105_Friday"/>
    <s v="105_Week3_Friday"/>
    <n v="1"/>
    <n v="0"/>
    <n v="260.57619999999997"/>
    <n v="159.16"/>
    <s v="Yes"/>
    <s v="NO"/>
    <s v="MTWRF"/>
    <s v="No"/>
    <s v="Yes"/>
    <s v="Y"/>
    <s v="N"/>
    <n v="0"/>
    <n v="26.872499999999999"/>
    <n v="43.595174999999998"/>
    <n v="65.433374999999998"/>
    <n v="43.548450000000003"/>
  </r>
  <r>
    <s v="11986"/>
    <s v="73452"/>
    <s v="0"/>
    <x v="2"/>
    <x v="0"/>
    <x v="3"/>
    <s v="180"/>
    <s v="103"/>
    <s v="T"/>
    <n v="285"/>
    <s v="SHERWIN WILLIAMS"/>
    <s v="119 E. CHISHOLM ST, ALPENA MI 49707 US, ALPENA MI 49707 US"/>
    <n v="0.25671589856710902"/>
    <s v="-1510"/>
    <s v="5"/>
    <d v="1899-12-30T10:51:42"/>
    <d v="1899-12-30T11:15:04"/>
    <n v="0"/>
    <n v="15.9"/>
    <s v="-83.432502"/>
    <s v="45.061877"/>
    <n v="6.6573066014118595E-2"/>
    <n v="956.21"/>
    <n v="0"/>
    <n v="0"/>
    <n v="0"/>
    <n v="0"/>
    <n v="286"/>
    <s v="103_Week3_Tuesday"/>
    <n v="36.29"/>
    <n v="36.29"/>
    <n v="37.582799999999999"/>
    <n v="38.1"/>
    <n v="20.2"/>
    <s v="105_Friday"/>
    <s v="105_Week3_Friday"/>
    <n v="1"/>
    <n v="0"/>
    <n v="18.145"/>
    <n v="19.05"/>
    <s v="Yes"/>
    <s v="NO"/>
    <s v="MTWRF"/>
    <s v="Yes"/>
    <s v="Yes"/>
    <s v="Y"/>
    <s v="N"/>
    <n v="0"/>
    <n v="9.0724999999999998"/>
    <n v="9.0724999999999998"/>
    <n v="9.3956999999999997"/>
    <n v="9.5250000000000004"/>
  </r>
  <r>
    <s v="12557"/>
    <s v="73470"/>
    <s v="0"/>
    <x v="2"/>
    <x v="0"/>
    <x v="3"/>
    <s v="170"/>
    <s v="103"/>
    <s v="T"/>
    <n v="1"/>
    <s v="BIGGBY COFFEE"/>
    <s v="224 E. CHISHOLM STREET, ALPENA MI 49707 US, ALPENA MI 49707 US"/>
    <n v="2.5731768538921602"/>
    <s v="-1509"/>
    <s v="7"/>
    <d v="1899-12-30T10:23:11"/>
    <d v="1899-12-30T10:51:27"/>
    <n v="0"/>
    <n v="18.104166666666668"/>
    <s v="-83.432013"/>
    <s v="45.060696"/>
    <n v="1.1036116101153299"/>
    <n v="3780.68"/>
    <n v="0"/>
    <n v="0"/>
    <n v="0"/>
    <n v="0"/>
    <n v="2"/>
    <s v="103_Week3_Tuesday"/>
    <n v="71.483000000000004"/>
    <n v="72.319999999999993"/>
    <n v="74.618399999999994"/>
    <n v="75.64"/>
    <n v="80.180000000000007"/>
    <s v="105_Friday"/>
    <s v="105_Week3_Friday"/>
    <n v="1"/>
    <n v="0"/>
    <n v="72.319999999999993"/>
    <n v="75.64"/>
    <s v="Yes"/>
    <s v="NO"/>
    <s v="MTWRF"/>
    <s v="Yes"/>
    <s v="Yes"/>
    <s v="Y"/>
    <s v="N"/>
    <n v="0"/>
    <n v="17.870750000000001"/>
    <n v="18.079999999999998"/>
    <n v="18.654599999999999"/>
    <n v="18.91"/>
  </r>
  <r>
    <s v="1944"/>
    <s v="70494"/>
    <s v="0"/>
    <x v="2"/>
    <x v="0"/>
    <x v="3"/>
    <s v="110"/>
    <s v="101"/>
    <s v="W"/>
    <n v="295"/>
    <s v="Alpena Supply Co."/>
    <s v="410 S. 11th AVE, ALPENA MI 49707 US, ALPENA MI 49707 US"/>
    <n v="3.9052887372966398"/>
    <s v="-1503"/>
    <s v="7"/>
    <d v="1899-12-30T09:32:12"/>
    <d v="1899-12-30T09:39:40"/>
    <n v="0"/>
    <n v="7.0791666666666666"/>
    <s v="-83.44741"/>
    <s v="45.06821"/>
    <n v="1.8679148580073299"/>
    <n v="4170.8900000000003"/>
    <n v="3"/>
    <n v="0.8125"/>
    <n v="2"/>
    <n v="16"/>
    <n v="296"/>
    <s v="101_Week3_Wednesday"/>
    <n v="77.901499999999999"/>
    <n v="80.162999999999997"/>
    <n v="73.88"/>
    <n v="76.154600000000002"/>
    <n v="77.61"/>
    <s v="105_Friday"/>
    <s v="105_Week3_Friday"/>
    <n v="1"/>
    <n v="16"/>
    <n v="76.14"/>
    <n v="73.215000000000003"/>
    <s v="Yes"/>
    <s v="NO"/>
    <s v="MTWRF"/>
    <s v="Yes"/>
    <s v="Yes"/>
    <s v="Y"/>
    <s v="Y"/>
    <n v="16"/>
    <n v="19.475375"/>
    <n v="20.040749999999999"/>
    <n v="18.47"/>
    <n v="19.038650000000001"/>
  </r>
  <r>
    <s v="8334"/>
    <s v="73234"/>
    <s v="0"/>
    <x v="2"/>
    <x v="0"/>
    <x v="4"/>
    <s v="330"/>
    <s v="101"/>
    <s v="R"/>
    <n v="270"/>
    <s v="TAWAS AREA PRESBYTERIAN CHURCH"/>
    <s v="2095 US 23, EAST TAWAS MI 48730 US, EAST TAWAS MI 48730 US"/>
    <n v="5.80888969385484"/>
    <s v="-1490"/>
    <s v="3"/>
    <d v="1899-12-30T15:09:25"/>
    <d v="1899-12-30T15:19:05"/>
    <n v="0"/>
    <n v="4.4833333333333334"/>
    <s v="-83.436955"/>
    <s v="44.296854"/>
    <n v="3.51923416617739"/>
    <n v="532.23"/>
    <n v="0"/>
    <n v="0"/>
    <n v="0"/>
    <n v="0"/>
    <n v="271"/>
    <s v="101_Week3_Thursday"/>
    <n v="38.2866"/>
    <n v="38.54"/>
    <n v="39.56"/>
    <n v="40.07"/>
    <n v="10.02"/>
    <s v="105_Thursday"/>
    <s v="105_Week3_Thursday"/>
    <n v="1"/>
    <n v="0"/>
    <n v="9.6349999999999998"/>
    <n v="10.0175"/>
    <s v="Yes"/>
    <s v="NO"/>
    <s v="MTWRF"/>
    <s v="Yes"/>
    <s v="No"/>
    <s v="Y"/>
    <s v="N"/>
    <n v="0"/>
    <n v="9.57165"/>
    <n v="9.6349999999999998"/>
    <n v="9.89"/>
    <n v="10.0175"/>
  </r>
  <r>
    <s v="12568"/>
    <s v="73471"/>
    <s v="105"/>
    <x v="2"/>
    <x v="0"/>
    <x v="4"/>
    <s v="220"/>
    <s v="105"/>
    <s v="F"/>
    <n v="238"/>
    <s v="BOATHOUSE BEER CO &amp; BOZERY"/>
    <s v="450 W. LAKE ST., TAWAS CITY MI 48763 US, TAWAS CITY MI 48763 US"/>
    <n v="2.85656695381897"/>
    <s v="-1479"/>
    <s v="7"/>
    <d v="1899-12-30T12:58:16"/>
    <d v="1899-12-30T13:05:59"/>
    <n v="0"/>
    <n v="6.99"/>
    <s v="-83.518035"/>
    <s v="44.267584"/>
    <n v="1.7502225104126199"/>
    <n v="1709.82"/>
    <n v="0"/>
    <n v="0"/>
    <n v="0"/>
    <n v="0"/>
    <n v="239"/>
    <s v="105_Week3_Friday"/>
    <n v="0"/>
    <n v="51.878300000000003"/>
    <n v="64"/>
    <n v="49.0321"/>
    <n v="49.77"/>
    <s v="105_Thursday"/>
    <s v="105_Week3_Thursday"/>
    <n v="1"/>
    <n v="0"/>
    <n v="57.965000000000003"/>
    <n v="50.422499999999999"/>
    <s v="Yes"/>
    <s v="NO"/>
    <s v="RF"/>
    <s v="No"/>
    <s v="Yes"/>
    <s v="Y"/>
    <s v="N"/>
    <n v="0"/>
    <n v="0"/>
    <n v="12.969575000000001"/>
    <n v="16"/>
    <n v="12.258025"/>
  </r>
  <r>
    <s v="2972"/>
    <s v="73169"/>
    <s v="00000"/>
    <x v="2"/>
    <x v="0"/>
    <x v="4"/>
    <s v="210"/>
    <s v="101"/>
    <s v="R"/>
    <n v="315"/>
    <s v="SOUTHSIDE SERVICE"/>
    <s v="1210 S US 23, TAWAS CITY MI 48763 US, TAWAS CITY MI 48763 US"/>
    <n v="0.492258205158635"/>
    <s v="-1478"/>
    <s v="0 "/>
    <d v="1899-12-30T12:45:44"/>
    <d v="1899-12-30T12:55:24"/>
    <n v="0"/>
    <n v="9.4354006285390355"/>
    <s v="-83.542991"/>
    <s v="44.2499082"/>
    <n v="0.35869864306233501"/>
    <n v="112.78"/>
    <n v="0"/>
    <n v="0"/>
    <n v="0"/>
    <n v="0"/>
    <n v="316"/>
    <s v="101_Week3_Thursday"/>
    <n v="0"/>
    <n v="0"/>
    <n v="94.84"/>
    <n v="0"/>
    <n v="2.2113"/>
    <s v="105_Thursday"/>
    <s v="105_Week3_Thursday"/>
    <n v="1"/>
    <n v="0"/>
    <n v="11.855"/>
    <n v="0"/>
    <s v="Yes"/>
    <s v="NO"/>
    <s v="MTWRF"/>
    <s v="Yes"/>
    <s v="No"/>
    <s v="Y"/>
    <s v="N"/>
    <n v="0"/>
    <n v="0"/>
    <n v="0"/>
    <n v="23.71"/>
    <n v="0"/>
  </r>
  <r>
    <s v="8292"/>
    <s v="70997"/>
    <s v="1"/>
    <x v="2"/>
    <x v="0"/>
    <x v="4"/>
    <s v="230"/>
    <s v="105"/>
    <s v="F"/>
    <n v="100"/>
    <s v="NEIMAN'S FAMILY MKT-MEAT DEPT."/>
    <s v="220 LAKE ST, TAWAS CITY MI 48763 US 220 LAKE ST, TAWAS CITY MI 48763 US"/>
    <n v="0.77314011018648898"/>
    <s v="-1480"/>
    <s v="7"/>
    <d v="1899-12-30T13:06:45"/>
    <d v="1899-12-30T13:07:08"/>
    <n v="0"/>
    <n v="0.24666666666666667"/>
    <s v="-83.51384"/>
    <s v="44.270974"/>
    <n v="0.31704240790662003"/>
    <n v="2735.12"/>
    <n v="10"/>
    <n v="0.65517241379310398"/>
    <n v="3"/>
    <n v="41"/>
    <n v="101"/>
    <s v="105_Week3_Friday"/>
    <n v="48.572299999999998"/>
    <n v="52.391500000000001"/>
    <n v="57.354599999999998"/>
    <n v="51.62"/>
    <n v="59.45"/>
    <s v="105_Thursday"/>
    <s v="105_Week3_Thursday"/>
    <n v="1"/>
    <n v="29"/>
    <n v="57.61"/>
    <n v="51.62"/>
    <s v="Yes"/>
    <s v="NO"/>
    <s v="MTWRF"/>
    <s v="No"/>
    <s v="Yes"/>
    <s v="Y"/>
    <s v="N"/>
    <n v="29"/>
    <n v="12.143075"/>
    <n v="13.097875"/>
    <n v="14.338649999999999"/>
    <n v="12.904999999999999"/>
  </r>
  <r>
    <s v="2905"/>
    <s v="73089"/>
    <s v="0"/>
    <x v="2"/>
    <x v="0"/>
    <x v="4"/>
    <s v="240"/>
    <s v="105"/>
    <s v="F"/>
    <n v="80"/>
    <s v="NEIMAN'S FAMILY MRKT - BAKERY"/>
    <s v="220 LAKE ST., TAWAS CITY MI 48763 US, TAWAS CITY MI 48763 US"/>
    <n v="0"/>
    <s v="-1481"/>
    <s v="7"/>
    <d v="1899-12-30T13:07:08"/>
    <d v="1899-12-30T13:07:46"/>
    <n v="0"/>
    <n v="0.34666666666666668"/>
    <s v="-83.51384"/>
    <s v="44.270974"/>
    <m/>
    <n v="1630.2"/>
    <n v="0"/>
    <n v="0"/>
    <n v="0"/>
    <n v="0"/>
    <n v="81"/>
    <s v="105_Week3_Friday"/>
    <n v="30.593800000000002"/>
    <n v="31.19"/>
    <n v="32.537599999999998"/>
    <n v="33.380000000000003"/>
    <n v="35.380000000000003"/>
    <s v="105_Thursday"/>
    <s v="105_Week3_Thursday"/>
    <n v="1"/>
    <n v="0"/>
    <n v="31.19"/>
    <n v="33.380000000000003"/>
    <s v="Yes"/>
    <s v="NO"/>
    <s v="MTWRF"/>
    <s v="No"/>
    <s v="Yes"/>
    <s v="Y"/>
    <s v="N"/>
    <n v="0"/>
    <n v="7.6484500000000004"/>
    <n v="7.7975000000000003"/>
    <n v="8.1343999999999994"/>
    <n v="8.3450000000000006"/>
  </r>
  <r>
    <s v="2495"/>
    <s v="71087"/>
    <s v="0"/>
    <x v="2"/>
    <x v="1"/>
    <x v="1"/>
    <s v="60"/>
    <s v="101"/>
    <s v="M"/>
    <n v="0"/>
    <s v="NORTHSPORT PHYSICAL TERAPY"/>
    <s v="1622 DICKERSON RD., GAYLORD MI 49735 US, GAYLORD MI 49735 US"/>
    <n v="1.1841760985762999"/>
    <s v="-315"/>
    <s v="5"/>
    <d v="1899-12-30T08:42:21"/>
    <d v="1899-12-30T08:49:17"/>
    <n v="0"/>
    <n v="7.5333333333333332"/>
    <s v="-84.688438"/>
    <s v="45.009033"/>
    <n v="0.66263948535049499"/>
    <n v="1814.58"/>
    <n v="0"/>
    <n v="0"/>
    <n v="0"/>
    <n v="0"/>
    <n v="1"/>
    <s v="101_Week3_Monday"/>
    <n v="57.694400000000002"/>
    <n v="65.446600000000004"/>
    <n v="61.528500000000001"/>
    <n v="69.7928"/>
    <n v="33.06"/>
    <s v="103_Tuesday"/>
    <s v="103_Week3_Tuesday"/>
    <n v="1"/>
    <n v="0"/>
    <n v="29.7"/>
    <n v="31.19"/>
    <s v="Yes"/>
    <s v="NO"/>
    <s v="MTWRF"/>
    <s v="Yes"/>
    <s v="Yes"/>
    <s v="Y"/>
    <s v="Y"/>
    <n v="0"/>
    <n v="14.4236"/>
    <n v="16.361650000000001"/>
    <n v="15.382125"/>
    <n v="17.4482"/>
  </r>
  <r>
    <s v="2387"/>
    <s v="99063"/>
    <s v="5"/>
    <x v="2"/>
    <x v="0"/>
    <x v="4"/>
    <s v="190"/>
    <s v="105"/>
    <s v="F"/>
    <n v="185"/>
    <s v="DTE ENERGY"/>
    <s v="1101 M-55 3820 South Lachance Rd., Tawas City MI 4 3820 South Lachance Rd., Tawas City MI 48764 US"/>
    <n v="10.751820530153999"/>
    <s v="-1476"/>
    <s v="3"/>
    <d v="1899-12-30T12:24:03"/>
    <d v="1899-12-30T12:33:43"/>
    <n v="0"/>
    <n v="10.583333333333334"/>
    <s v="-83.5664477"/>
    <s v="44.2794657"/>
    <n v="8.6898418153601202"/>
    <n v="455"/>
    <n v="0"/>
    <n v="0"/>
    <n v="0"/>
    <n v="0"/>
    <n v="186"/>
    <s v="105_Week3_Friday"/>
    <n v="35"/>
    <n v="35"/>
    <n v="35"/>
    <n v="35"/>
    <n v="8.75"/>
    <s v="105_Thursday"/>
    <s v="105_Week3_Thursday"/>
    <n v="1"/>
    <n v="0"/>
    <n v="8.75"/>
    <n v="8.75"/>
    <s v="Yes"/>
    <s v="NO"/>
    <s v="MTWRF"/>
    <s v="No"/>
    <s v="Yes"/>
    <s v="Y"/>
    <s v="N"/>
    <n v="0"/>
    <n v="8.75"/>
    <n v="8.75"/>
    <n v="8.75"/>
    <n v="8.75"/>
  </r>
  <r>
    <s v="2428"/>
    <s v="71015"/>
    <s v="0"/>
    <x v="2"/>
    <x v="0"/>
    <x v="4"/>
    <s v="180"/>
    <s v="105"/>
    <s v="F"/>
    <n v="190"/>
    <s v="Sand Lake Bar"/>
    <s v="3949 Saginaw St, National City, MI 48748, NATIONAL CITY MI 48730 US"/>
    <n v="13.433427628997499"/>
    <s v="-1475"/>
    <s v="5"/>
    <d v="1899-12-30T12:00:50"/>
    <d v="1899-12-30T12:13:18"/>
    <n v="0"/>
    <n v="10.950000000000001"/>
    <s v="-83.682454"/>
    <s v="44.318668"/>
    <n v="10.9689308483246"/>
    <n v="2098.2199999999998"/>
    <n v="0"/>
    <n v="0"/>
    <n v="0"/>
    <n v="0"/>
    <n v="191"/>
    <s v="105_Week3_Friday"/>
    <n v="82.515000000000001"/>
    <n v="110.6842"/>
    <n v="103.4166"/>
    <n v="86.985699999999994"/>
    <n v="52.82"/>
    <s v="105_Thursday"/>
    <s v="105_Week3_Thursday"/>
    <n v="1"/>
    <n v="0"/>
    <n v="58.071199999999997"/>
    <n v="43.282499999999999"/>
    <s v="Yes"/>
    <s v="NO"/>
    <s v="MTWRF"/>
    <s v="No"/>
    <s v="Yes"/>
    <s v="Y"/>
    <s v="N"/>
    <n v="0"/>
    <n v="20.62875"/>
    <n v="27.671050000000001"/>
    <n v="25.854150000000001"/>
    <n v="21.746424999999999"/>
  </r>
  <r>
    <s v="2404"/>
    <s v="70991"/>
    <s v="0"/>
    <x v="2"/>
    <x v="0"/>
    <x v="4"/>
    <s v="200"/>
    <s v="105"/>
    <s v="F"/>
    <n v="240"/>
    <s v="FREEL'S MARKET"/>
    <s v="1139 W Lake Street, Tawas City MI 48763 US, Tawas City MI 48763 US"/>
    <n v="4.3417534019393402"/>
    <s v="-1477"/>
    <s v="7"/>
    <d v="1899-12-30T12:38:04"/>
    <d v="1899-12-30T12:45:14"/>
    <n v="0"/>
    <n v="7.2333333333333334"/>
    <s v="-83.53728"/>
    <s v="44.252794"/>
    <n v="3.5223217035557299"/>
    <n v="4061.01"/>
    <n v="0"/>
    <n v="0"/>
    <n v="0"/>
    <n v="0"/>
    <n v="241"/>
    <s v="105_Week3_Friday"/>
    <n v="70.482299999999995"/>
    <n v="74.793000000000006"/>
    <n v="74.757599999999996"/>
    <n v="76.2286"/>
    <n v="75.2"/>
    <s v="105_Thursday"/>
    <s v="105_Week3_Thursday"/>
    <n v="1"/>
    <n v="0"/>
    <n v="78.681200000000004"/>
    <n v="79.400000000000006"/>
    <s v="Yes"/>
    <s v="NO"/>
    <s v="MTWRF"/>
    <s v="No"/>
    <s v="Yes"/>
    <s v="Y"/>
    <s v="N"/>
    <n v="0"/>
    <n v="17.620574999999999"/>
    <n v="18.698250000000002"/>
    <n v="18.689399999999999"/>
    <n v="19.05715"/>
  </r>
  <r>
    <s v="2165"/>
    <s v="99053"/>
    <s v="12"/>
    <x v="2"/>
    <x v="0"/>
    <x v="3"/>
    <s v="230"/>
    <s v="103"/>
    <s v="T"/>
    <n v="286"/>
    <s v="Employment Services Inc."/>
    <s v="110 W. Chisholm St. P.O. Box 832, Alpena MI 49707 P.O. Box 832, Alpena MI 49707 US"/>
    <n v="1.0898228925514699"/>
    <s v="-1515"/>
    <s v="7"/>
    <d v="1899-12-30T11:47:43"/>
    <d v="1899-12-30T11:50:42"/>
    <n v="0"/>
    <n v="7.166666666666667"/>
    <s v="-83.433956"/>
    <s v="45.062487"/>
    <n v="0.25521362979226497"/>
    <n v="283.52"/>
    <n v="0"/>
    <n v="0"/>
    <n v="0"/>
    <n v="0"/>
    <n v="287"/>
    <s v="103_Week3_Tuesday"/>
    <n v="15.18"/>
    <n v="0"/>
    <n v="0"/>
    <n v="15.64"/>
    <s v="$ -"/>
    <s v="105_Friday"/>
    <s v="105_Week3_Friday"/>
    <n v="1"/>
    <n v="0"/>
    <n v="0"/>
    <n v="15.64"/>
    <s v="Yes"/>
    <s v="NO"/>
    <s v="MTWRF"/>
    <s v="Yes"/>
    <s v="Yes"/>
    <s v="Y"/>
    <s v="N"/>
    <n v="0"/>
    <n v="3.7949999999999999"/>
    <n v="0"/>
    <n v="0"/>
    <n v="3.91"/>
  </r>
  <r>
    <s v="8183"/>
    <s v="73222"/>
    <s v="0"/>
    <x v="2"/>
    <x v="0"/>
    <x v="3"/>
    <s v="240"/>
    <s v="103"/>
    <s v="T"/>
    <n v="287"/>
    <s v="THE BLACK SHEEP"/>
    <s v="113 S 2ND AVE, ALPENA MI 49707 US, ALPENA MI 49707 US"/>
    <n v="1.0474211761106701E-2"/>
    <s v="-1516"/>
    <s v="5"/>
    <d v="1899-12-30T11:50:42"/>
    <d v="1899-12-30T11:51:01"/>
    <n v="0"/>
    <n v="2.0499999999999998"/>
    <s v="-83.4340662"/>
    <s v="45.0624017"/>
    <n v="1.8980089388850299E-3"/>
    <n v="929.84"/>
    <n v="0"/>
    <n v="0"/>
    <n v="0"/>
    <n v="0"/>
    <n v="288"/>
    <s v="103_Week3_Tuesday"/>
    <n v="41.47"/>
    <n v="41.47"/>
    <n v="43.255699999999997"/>
    <n v="43.97"/>
    <n v="23.31"/>
    <s v="105_Friday"/>
    <s v="105_Week3_Friday"/>
    <n v="1"/>
    <n v="0"/>
    <n v="20.734999999999999"/>
    <n v="21.984999999999999"/>
    <s v="Yes"/>
    <s v="NO"/>
    <s v="MTWRF"/>
    <s v="Yes"/>
    <s v="Yes"/>
    <s v="Y"/>
    <s v="N"/>
    <n v="0"/>
    <n v="10.3675"/>
    <n v="10.3675"/>
    <n v="10.813924999999999"/>
    <n v="10.9925"/>
  </r>
  <r>
    <s v="2906"/>
    <s v="73090"/>
    <s v="0"/>
    <x v="2"/>
    <x v="0"/>
    <x v="4"/>
    <s v="250"/>
    <s v="105"/>
    <s v="F"/>
    <n v="90"/>
    <s v="NEIMAN'S FAMLY MRKT - DELI"/>
    <s v="220 W Lake St, TAWAS CITY MI 48763 US, TAWAS CITY MI 48763 US"/>
    <n v="0"/>
    <s v="-1482"/>
    <s v="7"/>
    <d v="1899-12-30T13:07:45"/>
    <d v="1899-12-30T13:08:06"/>
    <n v="0"/>
    <n v="0.23666666666666666"/>
    <s v="-83.51384"/>
    <s v="44.270974"/>
    <m/>
    <n v="810.5"/>
    <n v="0"/>
    <n v="0"/>
    <n v="0"/>
    <n v="0"/>
    <n v="91"/>
    <s v="105_Week3_Friday"/>
    <n v="13.7761"/>
    <n v="13.98"/>
    <n v="18.770700000000001"/>
    <n v="19.61"/>
    <n v="20.79"/>
    <s v="105_Thursday"/>
    <s v="105_Week3_Thursday"/>
    <n v="1"/>
    <n v="0"/>
    <n v="16.135000000000002"/>
    <n v="12.2562"/>
    <s v="Yes"/>
    <s v="NO"/>
    <s v="MTWRF"/>
    <s v="No"/>
    <s v="Yes"/>
    <s v="Y"/>
    <s v="N"/>
    <n v="0"/>
    <n v="3.4440249999999999"/>
    <n v="3.4950000000000001"/>
    <n v="4.6926750000000004"/>
    <n v="4.9024999999999999"/>
  </r>
  <r>
    <s v="11579"/>
    <s v="73431"/>
    <s v="2"/>
    <x v="2"/>
    <x v="0"/>
    <x v="4"/>
    <s v="300"/>
    <s v="105"/>
    <s v="F"/>
    <n v="235"/>
    <s v="HURON COMMUNITY BANK-TAWAS CIT"/>
    <s v="401 E. LAKE, TAWAS CITY MI 48763 US, TAWAS CITY MI 48763 US"/>
    <n v="0.121400246780013"/>
    <s v="-1487"/>
    <s v="3"/>
    <d v="1899-12-30T14:37:25"/>
    <d v="1899-12-30T14:47:05"/>
    <n v="0"/>
    <n v="4.7833333333333332"/>
    <s v="-83.507931"/>
    <s v="44.274645"/>
    <n v="5.9252839637984299E-2"/>
    <n v="1059.1500000000001"/>
    <n v="0"/>
    <n v="0"/>
    <n v="0"/>
    <n v="0"/>
    <n v="236"/>
    <s v="105_Week3_Friday"/>
    <n v="80.73"/>
    <n v="80.73"/>
    <n v="82.876599999999996"/>
    <n v="83.95"/>
    <n v="22.25"/>
    <s v="105_Thursday"/>
    <s v="105_Week3_Thursday"/>
    <n v="1"/>
    <n v="0"/>
    <n v="20.182500000000001"/>
    <n v="20.987500000000001"/>
    <s v="Yes"/>
    <s v="NO"/>
    <s v="MTWRF"/>
    <s v="No"/>
    <s v="Yes"/>
    <s v="Y"/>
    <s v="N"/>
    <n v="0"/>
    <n v="20.182500000000001"/>
    <n v="20.182500000000001"/>
    <n v="20.719149999999999"/>
    <n v="20.987500000000001"/>
  </r>
  <r>
    <s v="2411"/>
    <s v="99058"/>
    <s v="4"/>
    <x v="2"/>
    <x v="0"/>
    <x v="4"/>
    <s v="290"/>
    <s v="101"/>
    <s v="R"/>
    <n v="300"/>
    <s v="Forward #17 (Tawas)"/>
    <s v="309 Lake St. 219 N. Front St., Tawas MI 48763 US 219 N. Front St., Tawas MI 48763 US"/>
    <n v="0.62052361135664602"/>
    <s v="-1486"/>
    <s v="7"/>
    <d v="1899-12-30T14:14:54"/>
    <d v="1899-12-30T14:37:18"/>
    <n v="0"/>
    <n v="20.893333333333334"/>
    <s v="-83.508981"/>
    <s v="44.274202"/>
    <n v="0.18889341340811899"/>
    <n v="2734.81"/>
    <n v="0"/>
    <n v="0"/>
    <n v="0"/>
    <n v="0"/>
    <n v="301"/>
    <s v="101_Week3_Thursday"/>
    <n v="63.555"/>
    <n v="48.662300000000002"/>
    <n v="43.279200000000003"/>
    <n v="52.89"/>
    <n v="44.1"/>
    <s v="105_Thursday"/>
    <s v="105_Week3_Thursday"/>
    <n v="1"/>
    <n v="0"/>
    <n v="42.54"/>
    <n v="52.89"/>
    <s v="Yes"/>
    <s v="NO"/>
    <s v="MTWRF"/>
    <s v="Yes"/>
    <s v="No"/>
    <s v="Y"/>
    <s v="N"/>
    <n v="0"/>
    <n v="15.88875"/>
    <n v="12.165575"/>
    <n v="10.819800000000001"/>
    <n v="13.2225"/>
  </r>
  <r>
    <s v="1981"/>
    <s v="70532"/>
    <s v="0"/>
    <x v="2"/>
    <x v="0"/>
    <x v="3"/>
    <s v="210"/>
    <s v="103"/>
    <s v="T"/>
    <n v="310"/>
    <s v="Chamber of Commerce"/>
    <s v="235. W. Chisholm, Alpena MI 49707 US, Alpena MI 49707 US"/>
    <n v="0.24454766547097501"/>
    <s v="-1513"/>
    <s v="3"/>
    <d v="1899-12-30T11:26:55"/>
    <d v="1899-12-30T11:36:35"/>
    <n v="0"/>
    <n v="3.85"/>
    <s v="-83.4352205"/>
    <s v="45.0642253"/>
    <n v="7.0030462435082499E-2"/>
    <n v="509.73"/>
    <n v="0"/>
    <n v="0"/>
    <n v="0"/>
    <n v="0"/>
    <n v="311"/>
    <s v="103_Week3_Tuesday"/>
    <n v="38.85"/>
    <n v="38.85"/>
    <n v="39.89"/>
    <n v="40.409999999999997"/>
    <n v="10.71"/>
    <s v="105_Friday"/>
    <s v="105_Week3_Friday"/>
    <n v="1"/>
    <n v="0"/>
    <n v="9.7125000000000004"/>
    <n v="10.102499999999999"/>
    <s v="Yes"/>
    <s v="NO"/>
    <s v="MTWRF"/>
    <s v="Yes"/>
    <s v="Yes"/>
    <s v="Y"/>
    <s v="N"/>
    <n v="0"/>
    <n v="9.7125000000000004"/>
    <n v="9.7125000000000004"/>
    <n v="9.9725000000000001"/>
    <n v="10.102499999999999"/>
  </r>
  <r>
    <s v="2399"/>
    <s v="70986"/>
    <s v="0"/>
    <x v="2"/>
    <x v="0"/>
    <x v="4"/>
    <s v="320"/>
    <s v="105"/>
    <s v="F"/>
    <n v="272"/>
    <s v="Kentucky Fried Chicken-East Ta"/>
    <s v="600 W. Bay P.O. Box 1385, East Tawas MI 48730 US P.O. Box 1385, East Tawas MI 48730 US"/>
    <n v="0.80984399574725796"/>
    <s v="-1489"/>
    <s v="5"/>
    <d v="1899-12-30T14:51:24"/>
    <d v="1899-12-30T15:03:37"/>
    <n v="0"/>
    <n v="15.841666666666667"/>
    <s v="-83.497524"/>
    <s v="44.278213"/>
    <n v="0.469647190342739"/>
    <n v="1505.94"/>
    <n v="0"/>
    <n v="0"/>
    <n v="0"/>
    <n v="0"/>
    <n v="273"/>
    <s v="105_Week3_Friday"/>
    <n v="47.1"/>
    <n v="50.872799999999998"/>
    <n v="75.023300000000006"/>
    <n v="78.077100000000002"/>
    <n v="40.4"/>
    <s v="105_Thursday"/>
    <s v="105_Week3_Thursday"/>
    <n v="1"/>
    <n v="0"/>
    <n v="33.228700000000003"/>
    <n v="39.731200000000001"/>
    <s v="Yes"/>
    <s v="NO"/>
    <s v="MTWRF"/>
    <s v="No"/>
    <s v="Yes"/>
    <s v="Y"/>
    <s v="N"/>
    <n v="0"/>
    <n v="11.775"/>
    <n v="12.7182"/>
    <n v="18.755825000000002"/>
    <n v="19.519275"/>
  </r>
  <r>
    <s v="13592"/>
    <s v="99103"/>
    <s v="3"/>
    <x v="2"/>
    <x v="0"/>
    <x v="4"/>
    <s v="310"/>
    <s v="105"/>
    <s v="F"/>
    <n v="30"/>
    <s v="ADMIRAL #5838"/>
    <s v="512 E LAKE ST, TAWAS CITY MI 48763 US, TAWAS CITY MI 48763 US"/>
    <n v="0.178831143494392"/>
    <s v="-1488"/>
    <s v="7"/>
    <d v="1899-12-30T14:47:15"/>
    <d v="1899-12-30T14:50:35"/>
    <n v="0"/>
    <n v="3.4766666666666666"/>
    <s v="-83.506051"/>
    <s v="44.275237"/>
    <n v="0.10279497972821"/>
    <n v="780"/>
    <n v="0"/>
    <n v="0"/>
    <n v="0"/>
    <n v="0"/>
    <n v="31"/>
    <s v="105_Week3_Friday"/>
    <n v="15"/>
    <n v="15"/>
    <n v="15"/>
    <n v="16.4285"/>
    <n v="15.9"/>
    <s v="105_Thursday"/>
    <s v="105_Week3_Thursday"/>
    <n v="1"/>
    <n v="0"/>
    <n v="15"/>
    <n v="16.875"/>
    <s v="Yes"/>
    <s v="NO"/>
    <s v="MTWRF"/>
    <s v="No"/>
    <s v="Yes"/>
    <s v="Y"/>
    <s v="N"/>
    <n v="0"/>
    <n v="3.75"/>
    <n v="3.75"/>
    <n v="3.75"/>
    <n v="4.1071249999999999"/>
  </r>
  <r>
    <s v="12500"/>
    <s v="73468"/>
    <s v="0"/>
    <x v="2"/>
    <x v="0"/>
    <x v="4"/>
    <s v="270"/>
    <s v="105"/>
    <s v="F"/>
    <n v="242"/>
    <s v="AUGIES ON THE BAY"/>
    <s v="175 W. LAKE ST PO BOX 147, TAWAS CITY MI 48764 US PO BOX 147, TAWAS CITY MI 48764 US"/>
    <n v="0.362372015010749"/>
    <s v="-1484"/>
    <s v="7"/>
    <d v="1899-12-30T13:52:34"/>
    <d v="1899-12-30T14:05:36"/>
    <n v="0"/>
    <n v="15.243333333333334"/>
    <s v="-83.512123"/>
    <s v="44.271247"/>
    <n v="0.121711450115344"/>
    <n v="4145.45"/>
    <n v="0"/>
    <n v="0"/>
    <n v="0"/>
    <n v="0"/>
    <n v="243"/>
    <s v="105_Week3_Friday"/>
    <n v="70.680000000000007"/>
    <n v="81.912300000000002"/>
    <n v="90.902299999999997"/>
    <n v="89.629199999999997"/>
    <n v="98.17"/>
    <s v="105_Thursday"/>
    <s v="105_Week3_Thursday"/>
    <n v="1"/>
    <n v="0"/>
    <n v="87.476200000000006"/>
    <n v="89.132499999999993"/>
    <s v="Yes"/>
    <s v="NO"/>
    <s v="MTWRF"/>
    <s v="No"/>
    <s v="Yes"/>
    <s v="Y"/>
    <s v="N"/>
    <n v="0"/>
    <n v="17.670000000000002"/>
    <n v="20.478075"/>
    <n v="22.725574999999999"/>
    <n v="22.407299999999999"/>
  </r>
  <r>
    <s v="2410"/>
    <s v="70997"/>
    <s v="0"/>
    <x v="2"/>
    <x v="0"/>
    <x v="4"/>
    <s v="260"/>
    <s v="105"/>
    <s v="F"/>
    <n v="100"/>
    <s v="NEIMAN'S FAMILY MARKET-GENERAL"/>
    <s v="220 W LAKE ST, TAWAS CITY MI 48763 US, TAWAS CITY MI 48763 US"/>
    <n v="0"/>
    <s v="-1483"/>
    <s v="7"/>
    <d v="1899-12-30T13:08:07"/>
    <d v="1899-12-30T13:52:12"/>
    <n v="0"/>
    <n v="43.64"/>
    <s v="-83.51384"/>
    <s v="44.270974"/>
    <m/>
    <n v="10834.56"/>
    <n v="0"/>
    <n v="0"/>
    <n v="0"/>
    <n v="0"/>
    <n v="101"/>
    <s v="105_Week3_Friday"/>
    <n v="195.7569"/>
    <n v="198.88"/>
    <n v="223.84639999999999"/>
    <n v="208.87"/>
    <n v="221.4"/>
    <s v="105_Thursday"/>
    <s v="105_Week3_Thursday"/>
    <n v="1"/>
    <n v="0"/>
    <n v="257.44119999999998"/>
    <n v="208.87"/>
    <s v="Yes"/>
    <s v="NO"/>
    <s v="MTWRF"/>
    <s v="No"/>
    <s v="Yes"/>
    <s v="Y"/>
    <s v="N"/>
    <n v="0"/>
    <n v="48.939225"/>
    <n v="49.72"/>
    <n v="55.961599999999997"/>
    <n v="52.217500000000001"/>
  </r>
  <r>
    <s v="13980"/>
    <s v="73505"/>
    <s v="0"/>
    <x v="2"/>
    <x v="0"/>
    <x v="4"/>
    <s v="280"/>
    <s v="105"/>
    <s v="F"/>
    <n v="250"/>
    <s v="TAWAS PIZZA COMPANY"/>
    <s v="115 E. LAKE ST., TAWAS CITY MI 48763 US, TAWAS CITY MI 48763 US"/>
    <n v="0.22839578944115099"/>
    <s v="-1485"/>
    <s v="5"/>
    <d v="1899-12-30T14:05:49"/>
    <d v="1899-12-30T14:14:16"/>
    <n v="0"/>
    <n v="7.0833333333333339"/>
    <s v="-83.511516"/>
    <s v="44.272543"/>
    <n v="8.9817715535218196E-2"/>
    <n v="1415.32"/>
    <n v="0"/>
    <n v="0"/>
    <n v="0"/>
    <n v="0"/>
    <n v="251"/>
    <s v="105_Week3_Friday"/>
    <n v="42.75"/>
    <n v="64.812799999999996"/>
    <n v="63.296599999999998"/>
    <n v="53.6571"/>
    <n v="32.979999999999997"/>
    <s v="105_Thursday"/>
    <s v="105_Week3_Thursday"/>
    <n v="1"/>
    <n v="0"/>
    <n v="30.32"/>
    <n v="22.3125"/>
    <s v="Yes"/>
    <s v="NO"/>
    <s v="MTWRF"/>
    <s v="No"/>
    <s v="Yes"/>
    <s v="Y"/>
    <s v="N"/>
    <n v="0"/>
    <n v="10.6875"/>
    <n v="16.203199999999999"/>
    <n v="15.824149999999999"/>
    <n v="13.414275"/>
  </r>
  <r>
    <s v="12020"/>
    <s v="73453"/>
    <s v="0"/>
    <x v="2"/>
    <x v="1"/>
    <x v="1"/>
    <s v="50"/>
    <s v="101"/>
    <s v="M"/>
    <n v="0"/>
    <s v="GREAT LAKES PLUMBING"/>
    <s v="901 DICKENSON, GAYLORD MI 49735 US, GAYLORD MI 49735 US"/>
    <n v="4.8620544153025103"/>
    <s v="-314"/>
    <s v="6"/>
    <d v="1899-12-30T08:35:53"/>
    <d v="1899-12-30T08:41:10"/>
    <n v="0"/>
    <n v="5.4750000000000005"/>
    <s v="-84.687147"/>
    <s v="45.0177407"/>
    <n v="2.4191580648203499"/>
    <n v="1318.81"/>
    <n v="0"/>
    <n v="0"/>
    <n v="0"/>
    <n v="0"/>
    <n v="1"/>
    <s v="101_Week3_Monday"/>
    <n v="49.28"/>
    <n v="50.77"/>
    <n v="52.456600000000002"/>
    <n v="53.3"/>
    <n v="28.25"/>
    <s v="103_Tuesday"/>
    <s v="103_Week3_Tuesday"/>
    <n v="1"/>
    <n v="0"/>
    <n v="25.385000000000002"/>
    <n v="26.65"/>
    <s v="Yes"/>
    <s v="NO"/>
    <s v="MTWRF"/>
    <s v="Yes"/>
    <s v="Yes"/>
    <s v="Y"/>
    <s v="Y"/>
    <n v="0"/>
    <n v="12.32"/>
    <n v="12.692500000000001"/>
    <n v="13.11415"/>
    <n v="13.324999999999999"/>
  </r>
  <r>
    <s v="2086"/>
    <s v="70645"/>
    <s v="0"/>
    <x v="2"/>
    <x v="0"/>
    <x v="3"/>
    <s v="220"/>
    <s v="103"/>
    <s v="T"/>
    <n v="320"/>
    <s v="NORTHEAST MI CONSORTIUM"/>
    <s v="315 W CHISHOLM MICHIGAN WORKS, Alpena MI 49707 US MICHIGAN WORKS, Alpena MI 49707 US"/>
    <n v="0.36886659849915299"/>
    <s v="-1514"/>
    <s v="3"/>
    <d v="1899-12-30T11:36:57"/>
    <d v="1899-12-30T11:46:37"/>
    <n v="0"/>
    <n v="4.0666666666666664"/>
    <s v="-83.435965"/>
    <s v="45.065144"/>
    <n v="9.02087611984419E-2"/>
    <n v="482"/>
    <n v="0"/>
    <n v="0"/>
    <n v="0"/>
    <n v="0"/>
    <n v="321"/>
    <s v="103_Week3_Tuesday"/>
    <n v="36.74"/>
    <n v="36.74"/>
    <n v="37.713299999999997"/>
    <n v="38.200000000000003"/>
    <n v="9.5500000000000007"/>
    <s v="105_Friday"/>
    <s v="105_Week3_Friday"/>
    <n v="1"/>
    <n v="0"/>
    <n v="9.1850000000000005"/>
    <n v="9.5500000000000007"/>
    <s v="Yes"/>
    <s v="NO"/>
    <s v="MTWRF"/>
    <s v="Yes"/>
    <s v="Yes"/>
    <s v="Y"/>
    <s v="N"/>
    <n v="0"/>
    <n v="9.1850000000000005"/>
    <n v="9.1850000000000005"/>
    <n v="9.4283249999999992"/>
    <n v="9.5500000000000007"/>
  </r>
  <r>
    <s v="2258"/>
    <s v="70832"/>
    <s v="0"/>
    <x v="2"/>
    <x v="2"/>
    <x v="2"/>
    <s v="100"/>
    <s v="102"/>
    <s v="M"/>
    <n v="0"/>
    <s v="Wilson's Rivers Edge"/>
    <s v="4208 South Straits Hwy, Indian River MI 49749 US, Indian River MI 49749 US"/>
    <n v="0.66283359188975099"/>
    <s v="-2092"/>
    <s v="7"/>
    <d v="1899-12-30T09:56:29"/>
    <d v="1899-12-30T10:13:50"/>
    <n v="0"/>
    <n v="18.570833333333333"/>
    <s v="-84.61889"/>
    <s v="45.402212"/>
    <n v="0.45913095214880401"/>
    <n v="3850.81"/>
    <n v="0"/>
    <n v="0"/>
    <n v="0"/>
    <n v="0"/>
    <n v="1"/>
    <s v="102_Week3_Monday"/>
    <n v="0"/>
    <n v="117.8977"/>
    <n v="150.535"/>
    <n v="140.83840000000001"/>
    <n v="148.69999999999999"/>
    <s v="102_Wednesday"/>
    <s v="102_Week3_Wednesday"/>
    <n v="1"/>
    <n v="0"/>
    <n v="138.78870000000001"/>
    <n v="135.43"/>
    <s v="Yes"/>
    <s v="NO"/>
    <s v="MTWRF"/>
    <s v="No"/>
    <s v="Yes"/>
    <s v="Y"/>
    <s v="Y"/>
    <n v="0"/>
    <n v="0"/>
    <n v="29.474425"/>
    <n v="37.633749999999999"/>
    <n v="35.209600000000002"/>
  </r>
  <r>
    <s v="14858"/>
    <s v="73404"/>
    <s v="8"/>
    <x v="2"/>
    <x v="2"/>
    <x v="2"/>
    <s v="90"/>
    <s v="102"/>
    <s v="M"/>
    <n v="0"/>
    <s v="THUNDER BAY HEALTH-INDIAN RIVE"/>
    <s v="4363 S STRAITS HWY, INDIAN RIVER MI 49749 US, INDIAN RIVER MI 49749 US"/>
    <n v="0.409178907788601"/>
    <s v="-2091"/>
    <s v="5"/>
    <d v="1899-12-30T09:53:08"/>
    <d v="1899-12-30T09:55:49"/>
    <n v="0"/>
    <n v="3.2222222216666667"/>
    <s v="-84.626735"/>
    <s v="45.3986933"/>
    <n v="0.224083767425658"/>
    <n v="827"/>
    <n v="0"/>
    <n v="0"/>
    <n v="0"/>
    <n v="0"/>
    <n v="1"/>
    <s v="102_Week3_Monday"/>
    <n v="0"/>
    <n v="81.400000000000006"/>
    <n v="83.025000000000006"/>
    <n v="84.65"/>
    <n v="41.51"/>
    <s v="102_Wednesday"/>
    <s v="102_Week3_Wednesday"/>
    <n v="1"/>
    <n v="0"/>
    <n v="0"/>
    <n v="42.325000000000003"/>
    <s v="Yes"/>
    <s v="NO"/>
    <s v="MTWRF"/>
    <s v="No"/>
    <s v="Yes"/>
    <s v="Y"/>
    <s v="Y"/>
    <n v="0"/>
    <n v="0"/>
    <n v="20.350000000000001"/>
    <n v="20.756250000000001"/>
    <n v="21.162500000000001"/>
  </r>
  <r>
    <s v="12492"/>
    <s v="73464"/>
    <s v="0"/>
    <x v="2"/>
    <x v="2"/>
    <x v="2"/>
    <s v="110"/>
    <s v="102"/>
    <s v="M"/>
    <n v="0"/>
    <s v="MODERN PHARMACY"/>
    <s v="3944 SOUTH STRAITS HWY, INDIAN RIVER MI 49749 US, INDIAN RIVER MI 49749 US"/>
    <n v="0.77535439766415903"/>
    <s v="-2093"/>
    <s v="5"/>
    <d v="1899-12-30T10:14:36"/>
    <d v="1899-12-30T10:17:53"/>
    <n v="0"/>
    <n v="4.583333333333333"/>
    <s v="-84.615113"/>
    <s v="45.405638"/>
    <n v="0.31701642718678702"/>
    <n v="971.35"/>
    <n v="0"/>
    <n v="0"/>
    <n v="0"/>
    <n v="0"/>
    <n v="1"/>
    <s v="102_Week3_Monday"/>
    <n v="36.924199999999999"/>
    <n v="37.130000000000003"/>
    <n v="38.18"/>
    <n v="38.6"/>
    <n v="20.46"/>
    <s v="102_Wednesday"/>
    <s v="102_Week3_Wednesday"/>
    <n v="1"/>
    <n v="0"/>
    <n v="18.565000000000001"/>
    <n v="19.3"/>
    <s v="Yes"/>
    <s v="NO"/>
    <s v="MTWRF"/>
    <s v="No"/>
    <s v="Yes"/>
    <s v="Y"/>
    <s v="Y"/>
    <n v="0"/>
    <n v="9.2310499999999998"/>
    <n v="9.2825000000000006"/>
    <n v="9.5449999999999999"/>
    <n v="9.65"/>
  </r>
  <r>
    <s v="2262"/>
    <s v="99062"/>
    <s v="37"/>
    <x v="2"/>
    <x v="2"/>
    <x v="2"/>
    <s v="130"/>
    <s v="102"/>
    <s v="M"/>
    <n v="0"/>
    <s v="KEN'S VILLAGE MARKET 213"/>
    <s v="6433 Barbra Indian River P.O. Box 2009, Indian Riv P.O. Box 2009, Indian River MI 49749 US"/>
    <n v="0"/>
    <s v="-2095"/>
    <s v="7"/>
    <d v="1899-12-30T10:28:31"/>
    <d v="1899-12-30T11:05:19"/>
    <n v="0"/>
    <n v="37.524999999999999"/>
    <s v="-84.617712"/>
    <s v="45.403873"/>
    <m/>
    <n v="12451.07"/>
    <n v="8"/>
    <n v="0.15094339622641501"/>
    <n v="12"/>
    <n v="79"/>
    <n v="1"/>
    <s v="102_Week3_Monday"/>
    <n v="241.90610000000001"/>
    <n v="243.19300000000001"/>
    <n v="222.48570000000001"/>
    <n v="211.69380000000001"/>
    <n v="241.85"/>
    <s v="102_Wednesday"/>
    <s v="102_Week3_Wednesday"/>
    <n v="1"/>
    <n v="73"/>
    <n v="238.38749999999999"/>
    <n v="206.3237"/>
    <s v="Yes"/>
    <s v="NO"/>
    <s v="MTWRF"/>
    <s v="No"/>
    <s v="Yes"/>
    <s v="Y"/>
    <s v="Y"/>
    <n v="73"/>
    <n v="60.476525000000002"/>
    <n v="60.798250000000003"/>
    <n v="55.621425000000002"/>
    <n v="52.923450000000003"/>
  </r>
  <r>
    <s v="13581"/>
    <s v="99161"/>
    <s v="37"/>
    <x v="2"/>
    <x v="2"/>
    <x v="2"/>
    <s v="120"/>
    <s v="102"/>
    <s v="M"/>
    <n v="0"/>
    <s v="KEN'S VILLAGE MARKET FIRST AID"/>
    <s v="6433 BARBRA INDIAN RIVER P.O. BOX 2009, INDIAN RIV P.O. BOX 2009, INDIAN RIVER MI 49749 US"/>
    <n v="0.96369751271816995"/>
    <s v="-2094"/>
    <s v="0"/>
    <d v="1899-12-30T10:18:51"/>
    <d v="1899-12-30T10:28:31"/>
    <n v="0"/>
    <n v="9.4354006285390355"/>
    <s v="-84.617712"/>
    <s v="45.403873"/>
    <n v="0.201466720889343"/>
    <n v="0"/>
    <n v="0"/>
    <m/>
    <n v="0"/>
    <n v="0"/>
    <n v="1"/>
    <s v="102_Week3_Monday"/>
    <n v="0"/>
    <n v="0"/>
    <n v="0"/>
    <n v="0"/>
    <s v="$ -"/>
    <s v="102_Wednesday"/>
    <s v="102_Week3_Wednesday"/>
    <n v="1"/>
    <n v="0"/>
    <n v="0"/>
    <n v="0"/>
    <s v="Yes"/>
    <s v="NO"/>
    <s v="MTWRF"/>
    <s v="No"/>
    <s v="Yes"/>
    <s v="Y"/>
    <s v="Y"/>
    <n v="0"/>
    <n v="0"/>
    <n v="0"/>
    <n v="0"/>
    <n v="0"/>
  </r>
  <r>
    <s v="8562"/>
    <s v="99031"/>
    <s v="89"/>
    <x v="2"/>
    <x v="2"/>
    <x v="2"/>
    <s v="80"/>
    <s v="102"/>
    <s v="M"/>
    <n v="0"/>
    <s v="BLARNEY CASTLE #592"/>
    <s v="4524 S. STRAITS HWY, INDIAN RIVER MI 49749 US, INDIAN RIVER MI 49749 US"/>
    <n v="0"/>
    <s v="-2090"/>
    <s v="7"/>
    <d v="1899-12-30T09:35:49"/>
    <d v="1899-12-30T09:52:43"/>
    <n v="0"/>
    <n v="12.054166666666667"/>
    <s v="-84.629666"/>
    <s v="45.396473"/>
    <n v="2.19291261677427E-4"/>
    <n v="2953.52"/>
    <n v="0"/>
    <n v="0"/>
    <n v="0"/>
    <n v="0"/>
    <n v="1"/>
    <s v="102_Week3_Monday"/>
    <n v="49.832299999999996"/>
    <n v="45.339199999999998"/>
    <n v="58.534599999999998"/>
    <n v="77.221500000000006"/>
    <n v="61.63"/>
    <s v="102_Wednesday"/>
    <s v="102_Week3_Wednesday"/>
    <n v="1"/>
    <n v="0"/>
    <n v="49.607500000000002"/>
    <n v="81.073700000000002"/>
    <s v="Yes"/>
    <s v="NO"/>
    <s v="MTWRF"/>
    <s v="No"/>
    <s v="Yes"/>
    <s v="Y"/>
    <s v="Y"/>
    <n v="0"/>
    <n v="12.458074999999999"/>
    <n v="11.3348"/>
    <n v="14.633649999999999"/>
    <n v="19.305375000000002"/>
  </r>
  <r>
    <s v="10328"/>
    <s v="73366"/>
    <s v="0"/>
    <x v="2"/>
    <x v="2"/>
    <x v="2"/>
    <s v="40"/>
    <s v="102"/>
    <s v="R"/>
    <n v="155"/>
    <s v="RUSTY SAW TAVERN"/>
    <s v="3459 US 31, BRUTUS MI 49716 US, BRUTUS MI 49716 US"/>
    <n v="4.5414352027428597"/>
    <s v="-2086"/>
    <s v="7"/>
    <d v="1899-12-30T08:18:31"/>
    <d v="1899-12-30T08:21:28"/>
    <n v="0"/>
    <n v="2.25"/>
    <s v="-84.7805135"/>
    <s v="45.501409"/>
    <n v="3.7599649028003901"/>
    <n v="2381.41"/>
    <n v="2"/>
    <n v="5.7142857142857099E-2"/>
    <n v="0"/>
    <n v="0"/>
    <n v="156"/>
    <s v="102_Week3_Thursday"/>
    <n v="0"/>
    <n v="82.251499999999993"/>
    <n v="73.442099999999996"/>
    <n v="42.96"/>
    <n v="73.92"/>
    <s v="102_Wednesday"/>
    <s v="102_Week3_Wednesday"/>
    <n v="1"/>
    <n v="0"/>
    <n v="80.276200000000003"/>
    <n v="42.96"/>
    <s v="Yes"/>
    <s v="NO"/>
    <s v="MTWRF"/>
    <s v="No"/>
    <s v="Yes"/>
    <s v="Y"/>
    <s v="N"/>
    <n v="0"/>
    <n v="0"/>
    <n v="20.562874999999998"/>
    <n v="18.360524999999999"/>
    <n v="10.74"/>
  </r>
  <r>
    <s v="9932"/>
    <s v="73346"/>
    <s v="0"/>
    <x v="2"/>
    <x v="2"/>
    <x v="2"/>
    <s v="30"/>
    <s v="102"/>
    <s v="R"/>
    <n v="156"/>
    <s v="NANCY KELLY'S"/>
    <s v="230 N. US31, PELLSTON MI 49769 US, PELLSTON MI 49769 US"/>
    <n v="2.5212254324941901"/>
    <s v="-2085"/>
    <s v="0"/>
    <d v="1899-12-30T08:04:18"/>
    <d v="1899-12-30T08:13:58"/>
    <n v="0"/>
    <n v="9.4354006285390355"/>
    <s v="-84.784105"/>
    <s v="45.554296"/>
    <n v="1.4072485019378"/>
    <n v="230.82"/>
    <n v="0"/>
    <n v="0"/>
    <n v="0"/>
    <n v="0"/>
    <n v="157"/>
    <s v="102_Week3_Thursday"/>
    <n v="27.03"/>
    <n v="79.06"/>
    <n v="31.182500000000001"/>
    <n v="0"/>
    <n v="9.36"/>
    <s v="102_Wednesday"/>
    <s v="102_Week3_Wednesday"/>
    <n v="1"/>
    <n v="0"/>
    <n v="16.64"/>
    <n v="0"/>
    <s v="Yes"/>
    <s v="NO"/>
    <s v="MTWRF"/>
    <s v="No"/>
    <s v="Yes"/>
    <s v="Y"/>
    <s v="N"/>
    <n v="0"/>
    <n v="6.7575000000000003"/>
    <n v="19.765000000000001"/>
    <n v="7.7956250000000002"/>
    <n v="0"/>
  </r>
  <r>
    <s v="8534"/>
    <s v="99031"/>
    <s v="61"/>
    <x v="2"/>
    <x v="2"/>
    <x v="2"/>
    <s v="50"/>
    <s v="102"/>
    <s v="R"/>
    <n v="135"/>
    <s v="BLARNEY CASTLE #220"/>
    <s v="7640 US31 SOUTH, ALANSON MI 49706 US, ALANSON MI 49706 US"/>
    <n v="5.66457308325678"/>
    <s v="-2087"/>
    <s v="7"/>
    <d v="1899-12-30T08:27:08"/>
    <d v="1899-12-30T08:40:05"/>
    <n v="0"/>
    <n v="13.856666666666667"/>
    <s v="-84.790657"/>
    <s v="45.440225"/>
    <n v="4.3465772457917398"/>
    <n v="4633.0200000000004"/>
    <n v="0"/>
    <n v="0"/>
    <n v="0"/>
    <n v="0"/>
    <n v="136"/>
    <s v="102_Week3_Thursday"/>
    <n v="89.2483"/>
    <n v="83.052300000000002"/>
    <n v="78.736599999999996"/>
    <n v="83.974599999999995"/>
    <n v="90.78"/>
    <s v="102_Wednesday"/>
    <s v="102_Week3_Wednesday"/>
    <n v="1"/>
    <n v="0"/>
    <n v="72.308700000000002"/>
    <n v="79.674999999999997"/>
    <s v="Yes"/>
    <s v="NO"/>
    <s v="MTWRF"/>
    <s v="No"/>
    <s v="Yes"/>
    <s v="Y"/>
    <s v="N"/>
    <n v="0"/>
    <n v="22.312075"/>
    <n v="20.763075000000001"/>
    <n v="19.684149999999999"/>
    <n v="20.993649999999999"/>
  </r>
  <r>
    <s v="8563"/>
    <s v="99031"/>
    <s v="90"/>
    <x v="2"/>
    <x v="2"/>
    <x v="2"/>
    <s v="70"/>
    <s v="102"/>
    <s v="M"/>
    <n v="0"/>
    <s v="BLARNEY CASTLE #600"/>
    <s v="6220 M-68, INDIAN RIVER MI 49749 US, INDIAN RIVER MI 49749 US"/>
    <n v="9.5403962632395594"/>
    <s v="-2089"/>
    <s v="7"/>
    <d v="1899-12-30T09:15:18"/>
    <d v="1899-12-30T09:35:50"/>
    <n v="0"/>
    <n v="18.387499999999999"/>
    <s v="-84.629668"/>
    <s v="45.396535"/>
    <n v="8.5070529503048498"/>
    <n v="6016.43"/>
    <n v="0"/>
    <n v="0"/>
    <n v="0"/>
    <n v="0"/>
    <n v="1"/>
    <s v="102_Week3_Monday"/>
    <n v="90.596900000000005"/>
    <n v="110.14530000000001"/>
    <n v="144.99459999999999"/>
    <n v="117.00149999999999"/>
    <n v="133.19"/>
    <s v="102_Wednesday"/>
    <s v="102_Week3_Wednesday"/>
    <n v="1"/>
    <n v="0"/>
    <n v="140.655"/>
    <n v="110.9675"/>
    <s v="Yes"/>
    <s v="NO"/>
    <s v="MTWRF"/>
    <s v="No"/>
    <s v="Yes"/>
    <s v="Y"/>
    <s v="Y"/>
    <n v="0"/>
    <n v="22.649225000000001"/>
    <n v="27.536325000000001"/>
    <n v="36.248649999999998"/>
    <n v="29.250374999999998"/>
  </r>
  <r>
    <s v="2278"/>
    <s v="99046"/>
    <s v="15"/>
    <x v="2"/>
    <x v="2"/>
    <x v="2"/>
    <s v="60"/>
    <s v="102"/>
    <s v="R"/>
    <n v="120"/>
    <s v="Louie's Fresh Market"/>
    <s v="235 Water St., Alanson MI 49706 US, Alanson MI 49706 US"/>
    <n v="2.2471467503405602"/>
    <s v="-2088"/>
    <s v="6"/>
    <d v="1899-12-30T08:42:20"/>
    <d v="1899-12-30T09:05:46"/>
    <n v="0"/>
    <n v="19.893333333333334"/>
    <s v="-84.772182"/>
    <s v="45.442356"/>
    <n v="1.08280010297514"/>
    <n v="10648.41"/>
    <n v="13"/>
    <n v="0.33333333333333298"/>
    <n v="2"/>
    <n v="39"/>
    <n v="121"/>
    <s v="102_Week3_Thursday"/>
    <n v="241.44499999999999"/>
    <n v="285.14"/>
    <n v="335.2"/>
    <n v="275.86270000000002"/>
    <n v="178.24"/>
    <s v="102_Wednesday"/>
    <s v="102_Week3_Wednesday"/>
    <n v="1"/>
    <n v="41"/>
    <n v="166.87"/>
    <n v="261.26249999999999"/>
    <s v="Yes"/>
    <s v="NO"/>
    <s v="MTWRF"/>
    <s v="No"/>
    <s v="Yes"/>
    <s v="Y"/>
    <s v="N"/>
    <n v="41"/>
    <n v="60.361249999999998"/>
    <n v="71.284999999999997"/>
    <n v="83.8"/>
    <n v="68.965675000000005"/>
  </r>
  <r>
    <s v="9098"/>
    <s v="73280"/>
    <s v="0"/>
    <x v="2"/>
    <x v="2"/>
    <x v="2"/>
    <s v="140"/>
    <s v="102"/>
    <s v="M"/>
    <n v="0"/>
    <s v="AWAKON FCU-INDIAN RIVER"/>
    <s v="6272 M-68 HWY, INDIAN RIVER MI 48749 US, INDIAN RIVER MI 48749 US"/>
    <n v="1.13595380570365"/>
    <s v="-2096"/>
    <s v="5"/>
    <d v="1899-12-30T11:06:28"/>
    <d v="1899-12-30T11:12:02"/>
    <n v="0"/>
    <n v="6.083333333333333"/>
    <s v="-84.614047"/>
    <s v="45.404429"/>
    <n v="0.191346654603327"/>
    <n v="1502.43"/>
    <n v="0"/>
    <n v="0"/>
    <n v="0"/>
    <n v="0"/>
    <n v="1"/>
    <s v="102_Week3_Monday"/>
    <n v="56.77"/>
    <n v="57.25"/>
    <n v="59.7"/>
    <n v="60.68"/>
    <n v="30.34"/>
    <s v="102_Wednesday"/>
    <s v="102_Week3_Wednesday"/>
    <n v="1"/>
    <n v="0"/>
    <n v="28.625"/>
    <n v="30.34"/>
    <s v="Yes"/>
    <s v="NO"/>
    <s v="MTWRF"/>
    <s v="No"/>
    <s v="Yes"/>
    <s v="Y"/>
    <s v="Y"/>
    <n v="0"/>
    <n v="14.192500000000001"/>
    <n v="14.3125"/>
    <n v="14.925000000000001"/>
    <n v="15.17"/>
  </r>
  <r>
    <s v="3001"/>
    <s v="73199"/>
    <s v="0"/>
    <x v="2"/>
    <x v="2"/>
    <x v="4"/>
    <s v="20"/>
    <s v="102"/>
    <s v="R"/>
    <n v="50"/>
    <s v="ISLAND SLICE PIZZERIA"/>
    <s v="7234 MAIN ST, MACKINAW ISLAND MI 49757 US, MACKINAW ISLAND MI 49757 US"/>
    <n v="0"/>
    <s v="-2105"/>
    <s v="7"/>
    <d v="1899-12-30T08:55:34"/>
    <d v="1899-12-30T09:05:14"/>
    <n v="0"/>
    <n v="9.4354006285390355"/>
    <s v="-84.6175018"/>
    <s v="45.8501157"/>
    <m/>
    <n v="2157.1"/>
    <n v="0"/>
    <n v="0"/>
    <n v="0"/>
    <n v="0"/>
    <n v="51"/>
    <s v="102_Week3_Thursday"/>
    <n v="0"/>
    <n v="91.145700000000005"/>
    <n v="89.136399999999995"/>
    <n v="90.39"/>
    <n v="95.81"/>
    <s v="102_Thursday"/>
    <s v="102_Week3_Thursday"/>
    <n v="1"/>
    <n v="0"/>
    <n v="86.88"/>
    <n v="0"/>
    <s v="No"/>
    <s v="NO"/>
    <s v="MTWRF"/>
    <s v="No"/>
    <s v="No"/>
    <s v="Y"/>
    <s v="N"/>
    <m/>
    <n v="0"/>
    <n v="22.786425000000001"/>
    <n v="22.284099999999999"/>
    <n v="22.5975"/>
  </r>
  <r>
    <s v="2316"/>
    <s v="70897"/>
    <s v="0"/>
    <x v="2"/>
    <x v="2"/>
    <x v="4"/>
    <s v="10"/>
    <s v="102"/>
    <s v="R"/>
    <n v="45"/>
    <s v="GOOD DAY CAFE"/>
    <s v="7216 MAIN ST FREIGHT BOAT ONLY, MACKINAC ISLAND MI FREIGHT BOAT ONLY, MACKINAC ISLAND MI 49757 US"/>
    <n v="165.906390154734"/>
    <s v="-2104"/>
    <s v="7"/>
    <d v="1899-12-30T08:45:54"/>
    <d v="1899-12-30T08:55:34"/>
    <n v="0"/>
    <n v="9.4354006285390355"/>
    <s v="-84.617428"/>
    <s v="45.850336"/>
    <n v="95.146474856953603"/>
    <n v="2996.08"/>
    <n v="0"/>
    <n v="0"/>
    <n v="0"/>
    <n v="0"/>
    <n v="46"/>
    <s v="102_Week3_Thursday"/>
    <n v="0"/>
    <n v="141.67400000000001"/>
    <n v="134.08709999999999"/>
    <n v="136.83000000000001"/>
    <n v="145.04"/>
    <s v="102_Thursday"/>
    <s v="102_Week3_Thursday"/>
    <n v="1"/>
    <n v="0"/>
    <n v="129.2062"/>
    <n v="0"/>
    <s v="No"/>
    <s v="NO"/>
    <s v="MTWRF"/>
    <s v="No"/>
    <s v="No"/>
    <s v="Y"/>
    <s v="N"/>
    <m/>
    <n v="0"/>
    <n v="35.418500000000002"/>
    <n v="33.521774999999998"/>
    <n v="34.207500000000003"/>
  </r>
  <r>
    <s v="1873"/>
    <s v="70036"/>
    <s v="0"/>
    <x v="2"/>
    <x v="2"/>
    <x v="4"/>
    <s v="30"/>
    <s v="102"/>
    <s v="R"/>
    <n v="60"/>
    <s v="YANKEE REBEL"/>
    <s v="1493 ASTOR ST VIA-SHEPPLER ST IGNACE, MACKINAC ISL VIA-SHEPPLER ST IGNACE, MACKINAC ISLAND MI 49701 US"/>
    <n v="0"/>
    <s v="-2106"/>
    <s v="7"/>
    <d v="1899-12-30T09:05:14"/>
    <d v="1899-12-30T09:14:54"/>
    <n v="0"/>
    <n v="9.4354006285390355"/>
    <s v="-84.618702"/>
    <s v="45.849262"/>
    <m/>
    <n v="2671.23"/>
    <n v="0"/>
    <n v="0"/>
    <n v="0"/>
    <n v="0"/>
    <n v="61"/>
    <s v="102_Week3_Thursday"/>
    <n v="0"/>
    <n v="115.6014"/>
    <n v="111.0842"/>
    <n v="76.709999999999994"/>
    <n v="113.46"/>
    <s v="102_Thursday"/>
    <s v="102_Week3_Thursday"/>
    <n v="1"/>
    <n v="0"/>
    <n v="115.53"/>
    <n v="0"/>
    <s v="No"/>
    <s v="NO"/>
    <s v="MTWRF"/>
    <s v="No"/>
    <s v="No"/>
    <s v="Y"/>
    <s v="N"/>
    <m/>
    <n v="0"/>
    <n v="28.90035"/>
    <n v="27.771049999999999"/>
    <n v="19.177499999999998"/>
  </r>
  <r>
    <s v="2320"/>
    <s v="70901"/>
    <s v="0"/>
    <x v="2"/>
    <x v="2"/>
    <x v="4"/>
    <s v="50"/>
    <s v="102"/>
    <s v="R"/>
    <n v="55"/>
    <s v="HORN'S BAR"/>
    <s v="7300 MAIN ST VIA-SHEPPLER ST IGNACE, MACKINAC ISLA VIA-SHEPPLER ST IGNACE, MACKINAC ISLAND MI 49701 US"/>
    <n v="0"/>
    <s v="-2108"/>
    <s v="7"/>
    <d v="1899-12-30T09:24:35"/>
    <d v="1899-12-30T09:34:15"/>
    <n v="0"/>
    <n v="9.4354006285390355"/>
    <s v="-84.618106"/>
    <s v="45.84962"/>
    <m/>
    <n v="2558.77"/>
    <n v="0"/>
    <n v="0"/>
    <n v="0"/>
    <n v="0"/>
    <n v="56"/>
    <s v="102_Week3_Thursday"/>
    <n v="0"/>
    <n v="95.764399999999995"/>
    <n v="98.847800000000007"/>
    <n v="78.254999999999995"/>
    <n v="106.56"/>
    <s v="102_Thursday"/>
    <s v="102_Week3_Thursday"/>
    <n v="1"/>
    <n v="0"/>
    <n v="95.82"/>
    <n v="0"/>
    <s v="No"/>
    <s v="NO"/>
    <s v="MTWRF"/>
    <s v="No"/>
    <s v="No"/>
    <s v="Y"/>
    <s v="N"/>
    <m/>
    <n v="0"/>
    <n v="23.941099999999999"/>
    <n v="24.711950000000002"/>
    <n v="19.563749999999999"/>
  </r>
  <r>
    <s v="2323"/>
    <s v="70904"/>
    <s v="0"/>
    <x v="2"/>
    <x v="2"/>
    <x v="4"/>
    <s v="40"/>
    <s v="102"/>
    <s v="R"/>
    <n v="35"/>
    <s v="MILLIES ON MAIN"/>
    <s v="7294 MAIN ST VIA-ARNOLD LINE, MACKINAC ISLAND MI 4 VIA-ARNOLD LINE, MACKINAC ISLAND MI 49757 US"/>
    <n v="0"/>
    <s v="-2107"/>
    <s v="7"/>
    <d v="1899-12-30T09:14:54"/>
    <d v="1899-12-30T09:24:34"/>
    <n v="0"/>
    <n v="9.4354006285390355"/>
    <s v="-84.61805"/>
    <s v="45.849682"/>
    <m/>
    <n v="2372.1"/>
    <n v="0"/>
    <n v="0"/>
    <n v="0"/>
    <n v="0"/>
    <n v="36"/>
    <s v="102_Week3_Thursday"/>
    <n v="0"/>
    <n v="63.51"/>
    <n v="112.0057"/>
    <n v="114.64"/>
    <n v="121.52"/>
    <s v="102_Thursday"/>
    <s v="102_Week3_Thursday"/>
    <n v="1"/>
    <n v="0"/>
    <n v="102.4987"/>
    <n v="0"/>
    <s v="No"/>
    <s v="NO"/>
    <s v="MTWRF"/>
    <s v="No"/>
    <s v="No"/>
    <s v="Y"/>
    <s v="N"/>
    <m/>
    <n v="0"/>
    <n v="15.8775"/>
    <n v="28.001425000000001"/>
    <n v="28.66"/>
  </r>
  <r>
    <s v=""/>
    <m/>
    <m/>
    <x v="2"/>
    <x v="2"/>
    <x v="2"/>
    <m/>
    <m/>
    <m/>
    <m/>
    <s v="Alpena Depot"/>
    <s v="120 E Herman St,, Alpena 49707 US"/>
    <n v="2.5045338746425601"/>
    <s v="-2102"/>
    <m/>
    <d v="1899-12-30T13:56:34"/>
    <d v="1899-12-30T13:56:34"/>
    <n v="0"/>
    <m/>
    <s v="-83.416387"/>
    <s v="45.0710235"/>
    <n v="0.949946336767442"/>
    <m/>
    <m/>
    <m/>
    <m/>
    <m/>
    <n v="1"/>
    <e v="#N/A"/>
    <m/>
    <m/>
    <m/>
    <m/>
    <m/>
    <s v="102_Wednesday"/>
    <s v="102_Week3_Wednesday"/>
    <n v="20"/>
    <m/>
    <m/>
    <m/>
    <s v="Yes"/>
    <m/>
    <m/>
    <s v="Yes"/>
    <s v="Yes"/>
    <m/>
    <s v="N"/>
    <m/>
    <m/>
    <m/>
    <m/>
    <m/>
  </r>
  <r>
    <s v="2898"/>
    <s v="73079"/>
    <s v="0"/>
    <x v="2"/>
    <x v="2"/>
    <x v="2"/>
    <s v="160"/>
    <s v="102"/>
    <s v="M"/>
    <n v="0"/>
    <s v="CHEBOYGAN COUNTY ROAD COMMISSI"/>
    <s v="7055 BUNKER RD, INDIAN RIVER MI 49749 US, INDIAN RIVER MI 49749 US"/>
    <n v="3.6122889085947301"/>
    <s v="-2098"/>
    <s v="7"/>
    <d v="1899-12-30T11:31:14"/>
    <d v="1899-12-30T11:40:54"/>
    <n v="0"/>
    <n v="9.4354006285390355"/>
    <s v="-84.63181"/>
    <s v="45.38522"/>
    <n v="1.9613520090947401"/>
    <n v="0"/>
    <n v="0"/>
    <m/>
    <n v="0"/>
    <n v="0"/>
    <n v="1"/>
    <s v="102_Week3_Monday"/>
    <n v="0"/>
    <n v="0"/>
    <n v="0"/>
    <n v="0"/>
    <s v="$ -"/>
    <s v="102_Wednesday"/>
    <s v="102_Week3_Wednesday"/>
    <n v="1"/>
    <n v="0"/>
    <n v="0"/>
    <n v="0"/>
    <s v="Yes"/>
    <s v="NO"/>
    <s v="MTWRF"/>
    <s v="No"/>
    <s v="Yes"/>
    <s v="Y"/>
    <s v="Y"/>
    <n v="0"/>
    <n v="0"/>
    <n v="0"/>
    <n v="0"/>
    <n v="0"/>
  </r>
  <r>
    <s v="2260"/>
    <s v="99046"/>
    <s v="11"/>
    <x v="2"/>
    <x v="2"/>
    <x v="2"/>
    <s v="150"/>
    <s v="102"/>
    <s v="M"/>
    <n v="0"/>
    <s v="Indian River Shell Oil"/>
    <s v="235 Water St., Indian River MI 49749 US, Indian River MI 49749 US"/>
    <n v="0.18959179492429701"/>
    <s v="-2097"/>
    <s v="6"/>
    <d v="1899-12-30T11:12:13"/>
    <d v="1899-12-30T11:27:37"/>
    <n v="0"/>
    <n v="19.916666666666668"/>
    <s v="-84.612657"/>
    <s v="45.40292"/>
    <n v="8.7785220780105797E-2"/>
    <n v="5779.06"/>
    <n v="0"/>
    <n v="0"/>
    <n v="0"/>
    <n v="0"/>
    <n v="1"/>
    <s v="102_Week3_Monday"/>
    <n v="132.3561"/>
    <n v="152.8655"/>
    <n v="175.26329999999999"/>
    <n v="140.80539999999999"/>
    <n v="95.32"/>
    <s v="102_Wednesday"/>
    <s v="102_Week3_Wednesday"/>
    <n v="1"/>
    <n v="0"/>
    <n v="88.045000000000002"/>
    <n v="130.2662"/>
    <s v="Yes"/>
    <s v="NO"/>
    <s v="MTWRF"/>
    <s v="No"/>
    <s v="Yes"/>
    <s v="Y"/>
    <s v="Y"/>
    <n v="0"/>
    <n v="33.089024999999999"/>
    <n v="38.216374999999999"/>
    <n v="43.815824999999997"/>
    <n v="35.201349999999998"/>
  </r>
  <r>
    <s v="14480"/>
    <s v="73517"/>
    <s v="0"/>
    <x v="2"/>
    <x v="2"/>
    <x v="2"/>
    <s v="170"/>
    <s v="102"/>
    <s v="M"/>
    <n v="0"/>
    <s v="THE THIRSTY STURGEON"/>
    <s v="11900 SCOTT ROAD, WOLVERINE MI 49799 US, WOLVERINE MI 49799 US"/>
    <n v="8.4430298246339195"/>
    <s v="-2099"/>
    <s v="7"/>
    <d v="1899-12-30T11:49:21"/>
    <d v="1899-12-30T11:53:29"/>
    <n v="0"/>
    <n v="4.4833333333333334"/>
    <s v="-84.608283"/>
    <s v="45.291795"/>
    <n v="7.1006110556668398"/>
    <n v="3142.22"/>
    <n v="0"/>
    <n v="0"/>
    <n v="0"/>
    <n v="0"/>
    <n v="1"/>
    <s v="102_Week3_Monday"/>
    <n v="58.3508"/>
    <n v="65.42"/>
    <n v="80.200699999999998"/>
    <n v="79.876000000000005"/>
    <n v="83.1"/>
    <s v="102_Wednesday"/>
    <s v="102_Week3_Wednesday"/>
    <n v="1"/>
    <n v="0"/>
    <n v="82.2"/>
    <n v="53.055"/>
    <s v="Yes"/>
    <s v="NO"/>
    <s v="MTWRF"/>
    <s v="No"/>
    <s v="Yes"/>
    <s v="Y"/>
    <s v="Y"/>
    <n v="0"/>
    <n v="14.5877"/>
    <n v="16.355"/>
    <n v="20.050174999999999"/>
    <n v="19.969000000000001"/>
  </r>
  <r>
    <s v="2075"/>
    <s v="70634"/>
    <s v="0"/>
    <x v="2"/>
    <x v="2"/>
    <x v="2"/>
    <s v="190"/>
    <s v="102"/>
    <s v="W"/>
    <n v="10"/>
    <s v="Magnaloy Coupling"/>
    <s v="501 Commerce Drive P.O. Box 455, Alpena MI 49707 U P.O. Box 455, Alpena MI 49707 US"/>
    <n v="98.732920950558693"/>
    <s v="-2101"/>
    <s v="7"/>
    <d v="1899-12-30T13:39:36"/>
    <d v="1899-12-30T13:54:04"/>
    <n v="0"/>
    <n v="11.637500000000001"/>
    <s v="-83.4236967"/>
    <s v="45.0757233"/>
    <n v="92.310471078337898"/>
    <n v="7489.21"/>
    <n v="28"/>
    <n v="0.51851851851851805"/>
    <n v="3"/>
    <n v="68"/>
    <n v="11"/>
    <s v="102_Week3_Wednesday"/>
    <n v="144.7646"/>
    <n v="132.01920000000001"/>
    <n v="139.39279999999999"/>
    <n v="145.00530000000001"/>
    <n v="151.77000000000001"/>
    <s v="102_Wednesday"/>
    <s v="102_Week3_Wednesday"/>
    <n v="1"/>
    <n v="66"/>
    <n v="137.26499999999999"/>
    <n v="147.2475"/>
    <s v="No"/>
    <s v="NO"/>
    <s v="MTWRF"/>
    <s v="No"/>
    <s v="No"/>
    <s v="Y"/>
    <s v="N"/>
    <m/>
    <n v="36.19115"/>
    <n v="33.004800000000003"/>
    <n v="34.848199999999999"/>
    <n v="36.251325000000001"/>
  </r>
  <r>
    <s v="2873"/>
    <s v="73041"/>
    <s v="0"/>
    <x v="2"/>
    <x v="2"/>
    <x v="2"/>
    <s v="180"/>
    <s v="102"/>
    <s v="M"/>
    <n v="0"/>
    <s v="AWAKON FCU-WOLVERINE"/>
    <s v="12842 S. STATE HWY, WOLVERINE MI 49799 US, WOLVERINE MI 49799 US"/>
    <n v="4.17647113042523"/>
    <s v="-2100"/>
    <s v="5"/>
    <d v="1899-12-30T11:57:39"/>
    <d v="1899-12-30T12:00:52"/>
    <n v="0"/>
    <n v="1.75"/>
    <s v="-84.5920843323959"/>
    <s v="45.2480292752454"/>
    <n v="3.4363396669507802"/>
    <n v="1372.54"/>
    <n v="0"/>
    <n v="0"/>
    <n v="0"/>
    <n v="0"/>
    <n v="1"/>
    <s v="102_Week3_Monday"/>
    <n v="51.888500000000001"/>
    <n v="52.18"/>
    <n v="54.422800000000002"/>
    <n v="55.32"/>
    <n v="27.66"/>
    <s v="102_Wednesday"/>
    <s v="102_Week3_Wednesday"/>
    <n v="1"/>
    <n v="0"/>
    <n v="26.09"/>
    <n v="27.66"/>
    <s v="Yes"/>
    <s v="NO"/>
    <s v="MTWRF"/>
    <s v="No"/>
    <s v="Yes"/>
    <s v="Y"/>
    <s v="Y"/>
    <n v="0"/>
    <n v="12.972125"/>
    <n v="13.045"/>
    <n v="13.605700000000001"/>
    <n v="13.83"/>
  </r>
  <r>
    <s v="14926"/>
    <s v="73544"/>
    <s v="0"/>
    <x v="2"/>
    <x v="2"/>
    <x v="2"/>
    <s v="20"/>
    <s v="102"/>
    <s v="R"/>
    <n v="156"/>
    <s v="HOPPIES LANDING"/>
    <s v="1395 N. US-31, PELLSTON MI 49769 US, PELLSTON MI 49769 US"/>
    <n v="8.9073113678433806"/>
    <s v="-2084"/>
    <s v="7"/>
    <d v="1899-12-30T07:57:06"/>
    <d v="1899-12-30T08:01:47"/>
    <n v="0"/>
    <n v="4.6433333333333335"/>
    <s v="-84.785984"/>
    <s v="45.57158"/>
    <n v="3.7029114282699398"/>
    <n v="1133.3599999999999"/>
    <n v="0"/>
    <n v="0"/>
    <n v="0"/>
    <n v="0"/>
    <n v="157"/>
    <s v="102_Week3_Thursday"/>
    <n v="0"/>
    <n v="42.534199999999998"/>
    <n v="46.415700000000001"/>
    <n v="40.904600000000002"/>
    <n v="52.07"/>
    <s v="102_Wednesday"/>
    <s v="102_Week3_Wednesday"/>
    <n v="1"/>
    <n v="0"/>
    <n v="41.29"/>
    <n v="38.44"/>
    <s v="Yes"/>
    <s v="NO"/>
    <s v="MTWRF"/>
    <s v="No"/>
    <s v="Yes"/>
    <s v="Y"/>
    <s v="N"/>
    <n v="0"/>
    <n v="0"/>
    <n v="10.63355"/>
    <n v="11.603925"/>
    <n v="10.226150000000001"/>
  </r>
  <r>
    <s v="14475"/>
    <s v="73516"/>
    <s v="0"/>
    <x v="2"/>
    <x v="2"/>
    <x v="1"/>
    <s v="240"/>
    <s v="102"/>
    <s v="M"/>
    <n v="0"/>
    <s v="PAINTER PETROLEUM"/>
    <s v="4016 MICHIGAN AVENUE, ONAWAY MI 49765 US, ONAWAY MI 49765 US"/>
    <n v="0.12264521420002"/>
    <s v="-2067"/>
    <s v="7"/>
    <d v="1899-12-30T12:14:29"/>
    <d v="1899-12-30T12:20:57"/>
    <n v="0"/>
    <n v="5.3166666666666664"/>
    <s v="-84.23428"/>
    <s v="45.353873"/>
    <n v="3.7676833758239603E-2"/>
    <n v="1740.83"/>
    <n v="0"/>
    <n v="0"/>
    <n v="0"/>
    <n v="0"/>
    <n v="1"/>
    <s v="102_Week3_Monday"/>
    <n v="35"/>
    <n v="35.966099999999997"/>
    <n v="37.719200000000001"/>
    <n v="39.980699999999999"/>
    <n v="40.520000000000003"/>
    <s v="102_Tuesday"/>
    <s v="102_Week3_Tuesday"/>
    <n v="1"/>
    <n v="0"/>
    <n v="36.57"/>
    <n v="39.652500000000003"/>
    <s v="Yes"/>
    <s v="NO"/>
    <s v="MTWRF"/>
    <s v="No"/>
    <s v="Yes"/>
    <s v="Y"/>
    <s v="Y"/>
    <n v="0"/>
    <n v="8.75"/>
    <n v="8.9915249999999993"/>
    <n v="9.4298000000000002"/>
    <n v="9.9951749999999997"/>
  </r>
  <r>
    <s v="2023"/>
    <s v="99046"/>
    <s v="8"/>
    <x v="2"/>
    <x v="2"/>
    <x v="1"/>
    <s v="230"/>
    <s v="102"/>
    <s v="M"/>
    <n v="0"/>
    <s v="ALPENA FOOD MART - ONAWAY"/>
    <s v="101 MICHIGAN AVE, ONAWAY MI 49765 US, ONAWAY MI 49765 US"/>
    <n v="0.202209467068315"/>
    <s v="-2066"/>
    <s v="6"/>
    <d v="1899-12-30T11:50:04"/>
    <d v="1899-12-30T12:14:22"/>
    <n v="0"/>
    <n v="21.558333333333334"/>
    <s v="-84.233763"/>
    <s v="45.353835"/>
    <n v="4.6610423551262499E-2"/>
    <n v="6302.78"/>
    <n v="0"/>
    <n v="0"/>
    <n v="0"/>
    <n v="0"/>
    <n v="1"/>
    <s v="102_Week3_Monday"/>
    <n v="150.89230000000001"/>
    <n v="158.85550000000001"/>
    <n v="173.53"/>
    <n v="150.41810000000001"/>
    <n v="92.65"/>
    <s v="102_Tuesday"/>
    <s v="102_Week3_Tuesday"/>
    <n v="1"/>
    <n v="0"/>
    <n v="89.11"/>
    <n v="144.61869999999999"/>
    <s v="Yes"/>
    <s v="NO"/>
    <s v="MTWRF"/>
    <s v="No"/>
    <s v="Yes"/>
    <s v="Y"/>
    <s v="Y"/>
    <n v="0"/>
    <n v="37.723075000000001"/>
    <n v="39.713875000000002"/>
    <n v="43.3825"/>
    <n v="37.604525000000002"/>
  </r>
  <r>
    <s v="2968"/>
    <s v="73164"/>
    <s v="0"/>
    <x v="2"/>
    <x v="2"/>
    <x v="1"/>
    <s v="250"/>
    <s v="102"/>
    <s v="M"/>
    <n v="0"/>
    <s v="VILLAGE CORNER PARTY STORE"/>
    <s v="21016 M 68 HWY, ONAWAY MI 49765 US, ONAWAY MI 49765 US"/>
    <n v="4.84132952988148E-3"/>
    <s v="-2068"/>
    <s v="7"/>
    <d v="1899-12-30T12:20:58"/>
    <d v="1899-12-30T12:24:55"/>
    <n v="0"/>
    <n v="7.8250000000000002"/>
    <s v="-84.234349"/>
    <s v="45.354342"/>
    <n v="2.57198522586176E-3"/>
    <n v="2667.91"/>
    <n v="0"/>
    <n v="0"/>
    <n v="0"/>
    <n v="0"/>
    <n v="1"/>
    <s v="102_Week3_Monday"/>
    <n v="62.438400000000001"/>
    <n v="45.58"/>
    <n v="45.442999999999998"/>
    <n v="53.001399999999997"/>
    <n v="49.35"/>
    <s v="102_Tuesday"/>
    <s v="102_Week3_Tuesday"/>
    <n v="1"/>
    <n v="0"/>
    <n v="43.27"/>
    <n v="63.698700000000002"/>
    <s v="Yes"/>
    <s v="NO"/>
    <s v="MTWRF"/>
    <s v="No"/>
    <s v="Yes"/>
    <s v="Y"/>
    <s v="Y"/>
    <n v="0"/>
    <n v="15.6096"/>
    <n v="11.395"/>
    <n v="11.360749999999999"/>
    <n v="13.250349999999999"/>
  </r>
  <r>
    <s v="2943"/>
    <s v="73404"/>
    <s v="1"/>
    <x v="2"/>
    <x v="2"/>
    <x v="1"/>
    <s v="270"/>
    <s v="102"/>
    <s v="M"/>
    <n v="0"/>
    <s v="THUNDER BAY HEALTH"/>
    <s v="21258 W M-68 HWY PO Box 722, ONAWAY MI 49765 US PO Box 722, ONAWAY MI 49765 US"/>
    <n v="0.465758511796594"/>
    <s v="-2070"/>
    <s v="7"/>
    <d v="1899-12-30T12:35:11"/>
    <d v="1899-12-30T12:39:48"/>
    <n v="0"/>
    <n v="1.97"/>
    <s v="-84.241833"/>
    <s v="45.354402"/>
    <n v="0.29478708681830301"/>
    <n v="4104.05"/>
    <n v="0"/>
    <n v="0"/>
    <n v="0"/>
    <n v="0"/>
    <n v="1"/>
    <s v="102_Week3_Monday"/>
    <n v="76.786100000000005"/>
    <n v="78.27"/>
    <n v="76.543800000000005"/>
    <n v="85.632999999999996"/>
    <n v="77.42"/>
    <s v="102_Tuesday"/>
    <s v="102_Week3_Tuesday"/>
    <n v="1"/>
    <n v="0"/>
    <n v="79.257499999999993"/>
    <n v="81.227500000000006"/>
    <s v="Yes"/>
    <s v="NO"/>
    <s v="MTWRF"/>
    <s v="No"/>
    <s v="Yes"/>
    <s v="Y"/>
    <s v="Y"/>
    <n v="0"/>
    <n v="19.196525000000001"/>
    <n v="19.567499999999999"/>
    <n v="19.135950000000001"/>
    <n v="21.408249999999999"/>
  </r>
  <r>
    <s v="1907"/>
    <s v="70324"/>
    <s v="0"/>
    <x v="2"/>
    <x v="2"/>
    <x v="1"/>
    <s v="260"/>
    <s v="102"/>
    <s v="M"/>
    <n v="0"/>
    <s v="ONAWAY AUTO SALES"/>
    <s v="21061 M-68, ONAWAY MI 49765 US, ONAWAY MI 49765 US"/>
    <n v="0.131811197847128"/>
    <s v="-2069"/>
    <s v="3"/>
    <d v="1899-12-30T12:25:03"/>
    <d v="1899-12-30T12:34:43"/>
    <n v="0"/>
    <n v="2.6166666666666667"/>
    <s v="-84.2357717"/>
    <s v="45.3535117"/>
    <n v="7.0030437611194304E-2"/>
    <n v="1161.1099999999999"/>
    <n v="0"/>
    <n v="0"/>
    <n v="0"/>
    <n v="0"/>
    <n v="1"/>
    <s v="102_Week3_Monday"/>
    <n v="73.474199999999996"/>
    <n v="44.47"/>
    <n v="45.566600000000001"/>
    <n v="70.703299999999999"/>
    <n v="12.68"/>
    <s v="102_Tuesday"/>
    <s v="102_Week3_Tuesday"/>
    <n v="1"/>
    <n v="0"/>
    <n v="13.37"/>
    <n v="19.662500000000001"/>
    <s v="Yes"/>
    <s v="NO"/>
    <s v="MTWRF"/>
    <s v="No"/>
    <s v="Yes"/>
    <s v="Y"/>
    <s v="Y"/>
    <n v="0"/>
    <n v="18.368549999999999"/>
    <n v="11.1175"/>
    <n v="11.39165"/>
    <n v="17.675825"/>
  </r>
  <r>
    <s v="2536"/>
    <s v="71132"/>
    <s v="0"/>
    <x v="2"/>
    <x v="2"/>
    <x v="1"/>
    <s v="220"/>
    <s v="102"/>
    <s v="M"/>
    <n v="0"/>
    <s v="Manzana's Deli"/>
    <s v="4068 Michigan Ave., Onaway MI 49765 US, Onaway MI 49765 US"/>
    <n v="0.75061695836484399"/>
    <s v="-2065"/>
    <s v="7"/>
    <d v="1899-12-30T11:41:26"/>
    <d v="1899-12-30T11:49:52"/>
    <n v="0"/>
    <n v="6.541666666666667"/>
    <s v="-84.234335"/>
    <s v="45.35316"/>
    <n v="0.26446603011450798"/>
    <n v="2217.33"/>
    <n v="0"/>
    <n v="0"/>
    <n v="0"/>
    <n v="0"/>
    <n v="1"/>
    <s v="102_Week3_Monday"/>
    <n v="44.99"/>
    <n v="37.06"/>
    <n v="41.680700000000002"/>
    <n v="46.728400000000001"/>
    <n v="49.63"/>
    <s v="102_Tuesday"/>
    <s v="102_Week3_Tuesday"/>
    <n v="1"/>
    <n v="0"/>
    <n v="37.06"/>
    <n v="49.47"/>
    <s v="Yes"/>
    <s v="NO"/>
    <s v="MTWRF"/>
    <s v="No"/>
    <s v="Yes"/>
    <s v="Y"/>
    <s v="Y"/>
    <n v="0"/>
    <n v="11.2475"/>
    <n v="9.2650000000000006"/>
    <n v="10.420175"/>
    <n v="11.6821"/>
  </r>
  <r>
    <s v="8650"/>
    <s v="99031"/>
    <s v="97"/>
    <x v="2"/>
    <x v="2"/>
    <x v="1"/>
    <s v="180"/>
    <s v="102"/>
    <s v="R"/>
    <n v="165"/>
    <s v="BLARNEY BRANCH OFFICE"/>
    <s v="6416 RIGGSVILLE RD, CHEBOYGAN MI 49721 US, CHEBOYGAN MI 49721 US"/>
    <n v="11.554172309115501"/>
    <s v="-2061"/>
    <s v="7"/>
    <d v="1899-12-30T10:09:04"/>
    <d v="1899-12-30T10:14:53"/>
    <n v="0"/>
    <n v="5.98"/>
    <s v="-84.618787"/>
    <s v="45.578816"/>
    <n v="8.31693234726702"/>
    <n v="1720.83"/>
    <n v="0"/>
    <n v="0"/>
    <n v="0"/>
    <n v="0"/>
    <n v="166"/>
    <s v="102_Week3_Thursday"/>
    <n v="31.5108"/>
    <n v="35.0092"/>
    <n v="26.922799999999999"/>
    <n v="27.982299999999999"/>
    <n v="32.01"/>
    <s v="102_Tuesday"/>
    <s v="102_Week3_Tuesday"/>
    <n v="1"/>
    <n v="0"/>
    <n v="24.758700000000001"/>
    <n v="30.897500000000001"/>
    <s v="Yes"/>
    <s v="NO"/>
    <s v="MTWRF"/>
    <s v="No"/>
    <s v="Yes"/>
    <s v="Y"/>
    <s v="N"/>
    <n v="0"/>
    <n v="7.8776999999999999"/>
    <n v="8.7523"/>
    <n v="6.7306999999999997"/>
    <n v="6.9955749999999997"/>
  </r>
  <r>
    <s v="13055"/>
    <s v="99161"/>
    <s v="106"/>
    <x v="2"/>
    <x v="2"/>
    <x v="1"/>
    <s v="170"/>
    <s v="102"/>
    <s v="F"/>
    <n v="1"/>
    <s v="SPT. FAM FARE #1504 FIRST AID"/>
    <s v="992 S. MAIN, CHEBOYGAN MI 49721 US, CHEBOYGAN MI 49721 US"/>
    <n v="0"/>
    <s v="-2060"/>
    <s v="7"/>
    <d v="1899-12-30T09:47:51"/>
    <d v="1899-12-30T09:57:31"/>
    <n v="0"/>
    <n v="9.4354006285390355"/>
    <s v="-84.482395"/>
    <s v="45.628502"/>
    <m/>
    <n v="0"/>
    <n v="0"/>
    <m/>
    <n v="0"/>
    <n v="0"/>
    <n v="2"/>
    <s v="102_Week3_Friday"/>
    <n v="0"/>
    <n v="0"/>
    <n v="0"/>
    <n v="0"/>
    <s v="$ -"/>
    <s v="102_Tuesday"/>
    <s v="102_Week3_Tuesday"/>
    <n v="1"/>
    <n v="0"/>
    <n v="0"/>
    <n v="0"/>
    <s v="Yes"/>
    <s v="NO"/>
    <s v="MTWRF"/>
    <s v="No"/>
    <s v="Yes"/>
    <s v="Y"/>
    <s v="N"/>
    <n v="0"/>
    <n v="0"/>
    <n v="0"/>
    <n v="0"/>
    <n v="0"/>
  </r>
  <r>
    <s v="8748"/>
    <s v="73264"/>
    <s v="0"/>
    <x v="2"/>
    <x v="2"/>
    <x v="1"/>
    <s v="190"/>
    <s v="102"/>
    <s v="R"/>
    <n v="170"/>
    <s v="PIER M33 ON THE CHEBOYGAN"/>
    <s v="9500 N. M-33, CHEBOYGAN MI 49721 US, CHEBOYGAN MI 49721 US"/>
    <n v="10.3398652411997"/>
    <s v="-2062"/>
    <s v="5"/>
    <d v="1899-12-30T10:25:14"/>
    <d v="1899-12-30T10:42:38"/>
    <n v="0"/>
    <n v="14.200000000000001"/>
    <s v="-84.473717"/>
    <s v="45.596049"/>
    <n v="8.6808634252081003"/>
    <n v="3846.26"/>
    <n v="0"/>
    <n v="0"/>
    <n v="0"/>
    <n v="0"/>
    <n v="171"/>
    <s v="102_Week3_Thursday"/>
    <n v="61.563299999999998"/>
    <n v="142.1885"/>
    <n v="205.84880000000001"/>
    <n v="127.13"/>
    <n v="143.88"/>
    <s v="102_Tuesday"/>
    <s v="102_Week3_Tuesday"/>
    <n v="1"/>
    <n v="0"/>
    <n v="129.2637"/>
    <n v="75.327500000000001"/>
    <s v="Yes"/>
    <s v="NO"/>
    <s v="MTWRF"/>
    <s v="No"/>
    <s v="Yes"/>
    <s v="Y"/>
    <s v="N"/>
    <n v="0"/>
    <n v="15.390825"/>
    <n v="35.547125000000001"/>
    <n v="51.462200000000003"/>
    <n v="31.782499999999999"/>
  </r>
  <r>
    <s v="2876"/>
    <s v="73044"/>
    <s v="0"/>
    <x v="2"/>
    <x v="2"/>
    <x v="1"/>
    <s v="210"/>
    <s v="102"/>
    <s v="M"/>
    <n v="0"/>
    <s v="AWAKON FCU-ONWAY"/>
    <s v="20855 WASHINGTON AVE, ONWAY MI 49765 US, ONWAY MI 49765 US"/>
    <n v="3.6184957697987601"/>
    <s v="-2064"/>
    <s v="5"/>
    <d v="1899-12-30T11:36:38"/>
    <d v="1899-12-30T11:40:41"/>
    <n v="0"/>
    <n v="5.7166666666666668"/>
    <s v="-84.230898"/>
    <s v="45.355891"/>
    <n v="2.5948346194647098"/>
    <n v="797.66"/>
    <n v="0"/>
    <n v="0"/>
    <n v="0"/>
    <n v="0"/>
    <n v="1"/>
    <s v="102_Week3_Monday"/>
    <n v="30.1557"/>
    <n v="30.33"/>
    <n v="31.63"/>
    <n v="32.15"/>
    <n v="16.079999999999998"/>
    <s v="102_Tuesday"/>
    <s v="102_Week3_Tuesday"/>
    <n v="1"/>
    <n v="0"/>
    <n v="15.164999999999999"/>
    <n v="16.074999999999999"/>
    <s v="Yes"/>
    <s v="NO"/>
    <s v="MTWRF"/>
    <s v="No"/>
    <s v="Yes"/>
    <s v="Y"/>
    <s v="Y"/>
    <n v="0"/>
    <n v="7.5389249999999999"/>
    <n v="7.5824999999999996"/>
    <n v="7.9074999999999998"/>
    <n v="8.0374999999999996"/>
  </r>
  <r>
    <s v="14131"/>
    <s v="73508"/>
    <s v="0"/>
    <x v="2"/>
    <x v="2"/>
    <x v="1"/>
    <s v="200"/>
    <s v="102"/>
    <s v="M"/>
    <n v="0"/>
    <s v="PAC SANITATION"/>
    <s v="1273 M-211, ONAWAY MI 49765 US, ONAWAY MI 49765 US"/>
    <n v="27.8656613864005"/>
    <s v="-2063"/>
    <s v="7"/>
    <d v="1899-12-30T11:10:30"/>
    <d v="1899-12-30T11:33:01"/>
    <n v="0"/>
    <n v="14.700000000000001"/>
    <s v="-84.2270967"/>
    <s v="45.3924317"/>
    <n v="23.320080965410099"/>
    <n v="4213.1899999999996"/>
    <n v="25"/>
    <n v="0.480769230769231"/>
    <n v="7"/>
    <n v="148"/>
    <n v="1"/>
    <s v="102_Week3_Monday"/>
    <n v="82.3"/>
    <n v="82.3"/>
    <n v="78.176100000000005"/>
    <n v="79.872299999999996"/>
    <n v="83.85"/>
    <s v="102_Tuesday"/>
    <s v="102_Week3_Tuesday"/>
    <n v="1"/>
    <n v="143"/>
    <n v="79.198700000000002"/>
    <n v="79.727500000000006"/>
    <s v="Yes"/>
    <s v="NO"/>
    <s v="MTWRF"/>
    <s v="No"/>
    <s v="Yes"/>
    <s v="Y"/>
    <s v="Y"/>
    <n v="143"/>
    <n v="20.574999999999999"/>
    <n v="20.574999999999999"/>
    <n v="19.544025000000001"/>
    <n v="19.968074999999999"/>
  </r>
  <r>
    <s v="14520"/>
    <s v="99152"/>
    <s v="1"/>
    <x v="2"/>
    <x v="2"/>
    <x v="1"/>
    <s v="280"/>
    <s v="102"/>
    <s v="M"/>
    <n v="0"/>
    <s v="ONAWAY IMAGING DEPARTMENT"/>
    <s v="21258 W. M-68 HWY, ONAWAY MI 49765 US, ONAWAY MI 49765 US"/>
    <n v="0"/>
    <s v="-2071"/>
    <s v="7"/>
    <d v="1899-12-30T12:39:48"/>
    <d v="1899-12-30T12:42:42"/>
    <n v="0"/>
    <n v="2.3125"/>
    <s v="-84.241833"/>
    <s v="45.354402"/>
    <m/>
    <n v="2432.8200000000002"/>
    <n v="0"/>
    <n v="0"/>
    <n v="0"/>
    <n v="0"/>
    <n v="1"/>
    <s v="102_Week3_Monday"/>
    <n v="46.4"/>
    <n v="46.4"/>
    <n v="47.466099999999997"/>
    <n v="47.94"/>
    <n v="47.94"/>
    <s v="102_Tuesday"/>
    <s v="102_Week3_Tuesday"/>
    <n v="1"/>
    <n v="0"/>
    <n v="46.4"/>
    <n v="47.94"/>
    <s v="Yes"/>
    <s v="NO"/>
    <s v="MTWRF"/>
    <s v="No"/>
    <s v="Yes"/>
    <s v="Y"/>
    <s v="Y"/>
    <n v="0"/>
    <n v="11.6"/>
    <n v="11.6"/>
    <n v="11.866524999999999"/>
    <n v="11.984999999999999"/>
  </r>
  <r>
    <s v="1931"/>
    <s v="70479"/>
    <s v="0"/>
    <x v="2"/>
    <x v="2"/>
    <x v="1"/>
    <s v="360"/>
    <s v="102"/>
    <s v="W"/>
    <n v="51"/>
    <s v="Thunder Bay Clinic"/>
    <s v="1065 US-23 North, Alpena MI 49707 US, Alpena MI 49707 US"/>
    <n v="1.5307960025966201"/>
    <s v="-2079"/>
    <s v="3"/>
    <d v="1899-12-30T14:47:24"/>
    <d v="1899-12-30T14:57:04"/>
    <n v="0"/>
    <n v="3.5333333333333332"/>
    <s v="-83.4569507"/>
    <s v="45.086053"/>
    <n v="1.1583797826317299"/>
    <n v="889.18"/>
    <n v="0"/>
    <n v="0"/>
    <n v="0"/>
    <n v="0"/>
    <n v="52"/>
    <s v="102_Week3_Wednesday"/>
    <n v="67.78"/>
    <n v="67.78"/>
    <n v="69.566599999999994"/>
    <n v="70.459999999999994"/>
    <n v="18.670000000000002"/>
    <s v="102_Tuesday"/>
    <s v="102_Week3_Tuesday"/>
    <n v="1"/>
    <n v="0"/>
    <n v="16.945"/>
    <n v="17.614999999999998"/>
    <s v="Yes"/>
    <s v="NO"/>
    <s v="MTWRF"/>
    <s v="No"/>
    <s v="Yes"/>
    <s v="Y"/>
    <s v="N"/>
    <n v="0"/>
    <n v="16.945"/>
    <n v="16.945"/>
    <n v="17.391649999999998"/>
    <n v="17.614999999999998"/>
  </r>
  <r>
    <s v="2161"/>
    <s v="99053"/>
    <s v="10"/>
    <x v="2"/>
    <x v="2"/>
    <x v="1"/>
    <s v="350"/>
    <s v="102"/>
    <s v="T"/>
    <n v="6"/>
    <s v="KTM"/>
    <s v="3810 US-23 P.O. Box 205, Alpena MI 49707 US P.O. Box 205, Alpena MI 49707 US"/>
    <n v="4.7024342175573102"/>
    <s v="-2078"/>
    <s v="3"/>
    <d v="1899-12-30T14:36:12"/>
    <d v="1899-12-30T14:45:52"/>
    <n v="0"/>
    <n v="9.4500000000000011"/>
    <s v="-83.4548967"/>
    <s v="45.1030567"/>
    <n v="4.1040140820042899"/>
    <n v="2511.52"/>
    <n v="0"/>
    <n v="0"/>
    <n v="0"/>
    <n v="0"/>
    <n v="7"/>
    <s v="102_Week3_Tuesday"/>
    <n v="191.53"/>
    <n v="191.53"/>
    <n v="195.9033"/>
    <n v="200.04"/>
    <n v="52.49"/>
    <s v="102_Tuesday"/>
    <s v="102_Week3_Tuesday"/>
    <n v="1"/>
    <n v="0"/>
    <n v="47.8825"/>
    <n v="50.01"/>
    <s v="No"/>
    <s v="NO"/>
    <s v="MTWRF"/>
    <s v="No"/>
    <s v="No"/>
    <s v="Y"/>
    <s v="N"/>
    <m/>
    <n v="47.8825"/>
    <n v="47.8825"/>
    <n v="48.975825"/>
    <n v="50.01"/>
  </r>
  <r>
    <s v="1997"/>
    <s v="70549"/>
    <s v="0"/>
    <x v="2"/>
    <x v="2"/>
    <x v="1"/>
    <s v="370"/>
    <s v="102"/>
    <s v="W"/>
    <n v="110"/>
    <s v="Weinkauf Plmb &amp; Heating, Inc."/>
    <s v="1411 M-32 West, Alpena MI 49707 US, Alpena MI 49707 US"/>
    <n v="7.23348023183644"/>
    <s v="-2080"/>
    <s v="3"/>
    <d v="1899-12-30T15:04:18"/>
    <d v="1899-12-30T15:13:58"/>
    <n v="0"/>
    <n v="2.7"/>
    <s v="-83.479671"/>
    <s v="45.060926"/>
    <n v="3.3980696888719302"/>
    <n v="529.44000000000005"/>
    <n v="0"/>
    <n v="0"/>
    <n v="0"/>
    <n v="0"/>
    <n v="111"/>
    <s v="102_Week3_Wednesday"/>
    <n v="40.325000000000003"/>
    <n v="40.619999999999997"/>
    <n v="41.713299999999997"/>
    <n v="42.26"/>
    <n v="11.2"/>
    <s v="102_Tuesday"/>
    <s v="102_Week3_Tuesday"/>
    <n v="1"/>
    <n v="0"/>
    <n v="10.154999999999999"/>
    <n v="10.565"/>
    <s v="Yes"/>
    <s v="NO"/>
    <s v="MTWRF"/>
    <s v="No"/>
    <s v="Yes"/>
    <s v="Y"/>
    <s v="N"/>
    <n v="0"/>
    <n v="10.081250000000001"/>
    <n v="10.154999999999999"/>
    <n v="10.428324999999999"/>
    <n v="10.565"/>
  </r>
  <r>
    <s v="2276"/>
    <s v="70852"/>
    <s v="0"/>
    <x v="2"/>
    <x v="2"/>
    <x v="2"/>
    <s v="10"/>
    <s v="102"/>
    <s v="R"/>
    <n v="165"/>
    <s v="DOUGLAS LAKE BAR &amp; STEAKHOUSE"/>
    <s v="7314 DOUGLAS LAKE DRIVE, PELLSTON MI 49769 US, PELLSTON MI 49769 US"/>
    <n v="98.532131711967693"/>
    <s v="-2083"/>
    <s v="7"/>
    <d v="1899-12-30T07:38:31"/>
    <d v="1899-12-30T07:48:11"/>
    <n v="0"/>
    <n v="9.4354006285390355"/>
    <s v="-84.71399"/>
    <s v="45.5700999"/>
    <n v="98.195304361464295"/>
    <n v="12514.11"/>
    <n v="0"/>
    <n v="0"/>
    <n v="0"/>
    <n v="0"/>
    <n v="166"/>
    <s v="102_Week3_Thursday"/>
    <n v="0"/>
    <n v="338.0754"/>
    <n v="463.89120000000003"/>
    <n v="359.88330000000002"/>
    <n v="530.17999999999995"/>
    <s v="102_Wednesday"/>
    <s v="102_Week3_Wednesday"/>
    <n v="1"/>
    <n v="0"/>
    <n v="505.7337"/>
    <n v="224.1437"/>
    <s v="Yes"/>
    <s v="NO"/>
    <s v="MTWRF"/>
    <s v="No"/>
    <s v="Yes"/>
    <s v="Y"/>
    <s v="N"/>
    <n v="0"/>
    <n v="0"/>
    <n v="84.51885"/>
    <n v="115.97280000000001"/>
    <n v="89.970825000000005"/>
  </r>
  <r>
    <s v=""/>
    <m/>
    <m/>
    <x v="2"/>
    <x v="2"/>
    <x v="1"/>
    <m/>
    <m/>
    <m/>
    <m/>
    <s v="Alpena Depot"/>
    <s v="120 E Herman St,, Alpena 49707 US"/>
    <n v="8.0652558300644195"/>
    <s v="-2081"/>
    <m/>
    <d v="1899-12-30T15:22:02"/>
    <d v="1899-12-30T15:22:02"/>
    <n v="0"/>
    <m/>
    <s v="-83.416387"/>
    <s v="45.0710235"/>
    <n v="3.4338074006518702"/>
    <m/>
    <m/>
    <m/>
    <m/>
    <m/>
    <n v="1"/>
    <e v="#N/A"/>
    <m/>
    <m/>
    <m/>
    <m/>
    <m/>
    <s v="102_Tuesday"/>
    <s v="102_Week3_Tuesday"/>
    <n v="20"/>
    <m/>
    <m/>
    <m/>
    <s v="Yes"/>
    <m/>
    <m/>
    <s v="Yes"/>
    <s v="Yes"/>
    <m/>
    <s v="N"/>
    <m/>
    <m/>
    <m/>
    <m/>
    <m/>
  </r>
  <r>
    <s v="2061"/>
    <s v="70618"/>
    <s v="0"/>
    <x v="2"/>
    <x v="2"/>
    <x v="1"/>
    <s v="340"/>
    <s v="102"/>
    <s v="T"/>
    <n v="79"/>
    <s v="GOODRICH PAVING"/>
    <s v="5614 WESSEL RD., ALPENA MI 49707 US, ALPENA MI 49707 US"/>
    <n v="30.084452802315401"/>
    <s v="-2077"/>
    <s v="3"/>
    <d v="1899-12-30T14:21:49"/>
    <d v="1899-12-30T14:31:29"/>
    <n v="0"/>
    <n v="9.4354006285390355"/>
    <s v="-83.4131945"/>
    <s v="45.1285713"/>
    <n v="28.837392411234202"/>
    <n v="554.16999999999996"/>
    <n v="0"/>
    <n v="0"/>
    <n v="0"/>
    <n v="0"/>
    <n v="80"/>
    <s v="102_Week3_Tuesday"/>
    <n v="42.222499999999997"/>
    <n v="42.43"/>
    <n v="43.556600000000003"/>
    <n v="44.12"/>
    <n v="11.69"/>
    <s v="102_Tuesday"/>
    <s v="102_Week3_Tuesday"/>
    <n v="1"/>
    <n v="0"/>
    <n v="10.6075"/>
    <n v="11.03"/>
    <s v="No"/>
    <s v="NO"/>
    <s v="MTWRF"/>
    <s v="No"/>
    <s v="No"/>
    <s v="Y"/>
    <s v="N"/>
    <m/>
    <n v="10.555624999999999"/>
    <n v="10.6075"/>
    <n v="10.889150000000001"/>
    <n v="11.03"/>
  </r>
  <r>
    <s v="2539"/>
    <s v="99062"/>
    <s v="96"/>
    <x v="2"/>
    <x v="2"/>
    <x v="1"/>
    <s v="300"/>
    <s v="102"/>
    <s v="M"/>
    <n v="0"/>
    <s v="TOM'S FAMILY MARKET 132"/>
    <s v="20597 STATE ST, Onaway MI 49765 US, Onaway MI 49765 US"/>
    <n v="1.0562040898948899"/>
    <s v="-2073"/>
    <s v="7"/>
    <d v="1899-12-30T12:50:27"/>
    <d v="1899-12-30T12:57:33"/>
    <n v="0"/>
    <n v="4.0166666666666666"/>
    <s v="-84.225884"/>
    <s v="45.35698"/>
    <n v="0.31191040289432798"/>
    <n v="4636.0600000000004"/>
    <n v="26"/>
    <n v="0.490566037735849"/>
    <n v="3"/>
    <n v="101"/>
    <n v="1"/>
    <s v="102_Week3_Monday"/>
    <n v="91.046099999999996"/>
    <n v="90.233000000000004"/>
    <n v="87.23"/>
    <n v="84.001499999999993"/>
    <n v="92.46"/>
    <s v="102_Tuesday"/>
    <s v="102_Week3_Tuesday"/>
    <n v="1"/>
    <n v="70"/>
    <n v="88.408699999999996"/>
    <n v="82.2"/>
    <s v="Yes"/>
    <s v="NO"/>
    <s v="MTWRF"/>
    <s v="No"/>
    <s v="Yes"/>
    <s v="Y"/>
    <s v="Y"/>
    <n v="70"/>
    <n v="22.761524999999999"/>
    <n v="22.558250000000001"/>
    <n v="21.807500000000001"/>
    <n v="21.000374999999998"/>
  </r>
  <r>
    <s v="2532"/>
    <s v="71128"/>
    <s v="0"/>
    <x v="2"/>
    <x v="2"/>
    <x v="1"/>
    <s v="290"/>
    <s v="102"/>
    <s v="M"/>
    <n v="0"/>
    <s v="Woodwind Restaurant"/>
    <s v="403 M-68 P.O. Box 403, Onaway MI 49765 US P.O. Box 403, Onaway MI 49765 US"/>
    <n v="1.18064541742206"/>
    <s v="-2072"/>
    <s v="6"/>
    <d v="1899-12-30T12:43:53"/>
    <d v="1899-12-30T12:49:24"/>
    <n v="0"/>
    <n v="4.1416666666666666"/>
    <s v="-84.230505"/>
    <s v="45.356851"/>
    <n v="0.62979089603454597"/>
    <n v="1656.49"/>
    <n v="0"/>
    <n v="0"/>
    <n v="4"/>
    <n v="110"/>
    <n v="1"/>
    <s v="102_Week3_Monday"/>
    <n v="44.94"/>
    <n v="97.746200000000002"/>
    <n v="47.333300000000001"/>
    <n v="65.667699999999996"/>
    <n v="25.49"/>
    <s v="102_Tuesday"/>
    <s v="102_Week3_Tuesday"/>
    <n v="1"/>
    <n v="78"/>
    <n v="81.113699999999994"/>
    <n v="51.887500000000003"/>
    <s v="Yes"/>
    <s v="NO"/>
    <s v="MTWRF"/>
    <s v="No"/>
    <s v="Yes"/>
    <s v="Y"/>
    <s v="Y"/>
    <n v="78"/>
    <n v="11.234999999999999"/>
    <n v="24.43655"/>
    <n v="11.833325"/>
    <n v="16.416924999999999"/>
  </r>
  <r>
    <s v="14698"/>
    <s v="99161"/>
    <s v="96"/>
    <x v="2"/>
    <x v="2"/>
    <x v="1"/>
    <s v="310"/>
    <s v="102"/>
    <s v="M"/>
    <n v="0"/>
    <s v="TOM'S FAMILY MARKET F.A."/>
    <s v="20597 STATE ST, ONAWAY MI 49765 US, ONAWAY MI 49765 US"/>
    <n v="0"/>
    <s v="-2074"/>
    <s v="7"/>
    <d v="1899-12-30T12:57:33"/>
    <d v="1899-12-30T12:57:44"/>
    <n v="0"/>
    <n v="0.16666666666666666"/>
    <s v="-84.225884"/>
    <s v="45.35698"/>
    <m/>
    <n v="0"/>
    <n v="0"/>
    <m/>
    <n v="0"/>
    <n v="0"/>
    <n v="1"/>
    <s v="102_Week3_Monday"/>
    <n v="0"/>
    <n v="0"/>
    <n v="0"/>
    <n v="0"/>
    <s v="$ -"/>
    <s v="102_Tuesday"/>
    <s v="102_Week3_Tuesday"/>
    <n v="1"/>
    <n v="0"/>
    <n v="0"/>
    <n v="0"/>
    <s v="Yes"/>
    <s v="NO"/>
    <s v="MTWRF"/>
    <s v="No"/>
    <s v="Yes"/>
    <s v="Y"/>
    <s v="Y"/>
    <n v="0"/>
    <n v="0"/>
    <n v="0"/>
    <n v="0"/>
    <n v="0"/>
  </r>
  <r>
    <s v="2553"/>
    <s v="71149"/>
    <s v="0"/>
    <x v="2"/>
    <x v="2"/>
    <x v="1"/>
    <s v="330"/>
    <s v="102"/>
    <s v="R"/>
    <n v="300"/>
    <s v="Kelly's Venture Inn"/>
    <s v="3090 US-23 North, Rogers City MI 49779 US, Rogers City MI 49779 US"/>
    <n v="19.481330629438201"/>
    <s v="-2076"/>
    <s v="3"/>
    <d v="1899-12-30T13:42:04"/>
    <d v="1899-12-30T13:51:44"/>
    <n v="0"/>
    <n v="1.1500000000000001"/>
    <s v="-83.783115"/>
    <s v="45.369474"/>
    <n v="19.0265522669022"/>
    <n v="814.53"/>
    <n v="0"/>
    <n v="0"/>
    <n v="0"/>
    <n v="0"/>
    <n v="301"/>
    <s v="102_Week3_Thursday"/>
    <n v="35"/>
    <n v="35"/>
    <n v="36.246000000000002"/>
    <n v="38.299999999999997"/>
    <n v="9.35"/>
    <s v="102_Tuesday"/>
    <s v="102_Week3_Tuesday"/>
    <n v="1"/>
    <n v="0"/>
    <n v="17.5"/>
    <n v="9.5749999999999993"/>
    <s v="Yes"/>
    <s v="NO"/>
    <s v="MTWRF"/>
    <s v="No"/>
    <s v="Yes"/>
    <s v="Y"/>
    <s v="N"/>
    <n v="0"/>
    <n v="8.75"/>
    <n v="8.75"/>
    <n v="9.0615000000000006"/>
    <n v="9.5749999999999993"/>
  </r>
  <r>
    <s v="14572"/>
    <s v="99137"/>
    <s v="2"/>
    <x v="2"/>
    <x v="2"/>
    <x v="1"/>
    <s v="320"/>
    <s v="102"/>
    <s v="M"/>
    <n v="0"/>
    <s v="MILLERSBURG MINI-MART"/>
    <s v="5285 MAIN ST., MILLERSBURG MI 49759 US, MILLERSBURG MI 49759 US"/>
    <n v="10.9952327292413"/>
    <s v="-2075"/>
    <s v="5"/>
    <d v="1899-12-30T13:08:44"/>
    <d v="1899-12-30T13:22:35"/>
    <n v="0"/>
    <n v="11.166666666666666"/>
    <s v="-84.059689"/>
    <s v="45.337442"/>
    <n v="9.5127204397496499"/>
    <n v="1985.8"/>
    <n v="0"/>
    <n v="0"/>
    <n v="0"/>
    <n v="0"/>
    <n v="1"/>
    <s v="102_Week3_Monday"/>
    <n v="48.44"/>
    <n v="62.618299999999998"/>
    <n v="67.242800000000003"/>
    <n v="70.298299999999998"/>
    <n v="36.229999999999997"/>
    <s v="102_Tuesday"/>
    <s v="102_Week3_Tuesday"/>
    <n v="1"/>
    <n v="0"/>
    <n v="32.225000000000001"/>
    <n v="35.633699999999997"/>
    <s v="Yes"/>
    <s v="NO"/>
    <s v="MTWRF"/>
    <s v="No"/>
    <s v="Yes"/>
    <s v="Y"/>
    <s v="Y"/>
    <n v="0"/>
    <n v="12.11"/>
    <n v="15.654574999999999"/>
    <n v="16.810700000000001"/>
    <n v="17.574574999999999"/>
  </r>
  <r>
    <s v="1851"/>
    <s v="70014"/>
    <s v="0"/>
    <x v="2"/>
    <x v="2"/>
    <x v="4"/>
    <s v="60"/>
    <s v="102"/>
    <s v="R"/>
    <n v="95"/>
    <s v="STARBUCKS"/>
    <s v="7308 MIAN ST VIA-ARNOLD LINE, MACKINAC ISLAND MI 4 VIA-ARNOLD LINE, MACKINAC ISLAND MI 49757 US"/>
    <n v="0"/>
    <s v="-2109"/>
    <s v="7"/>
    <d v="1899-12-30T09:34:15"/>
    <d v="1899-12-30T09:43:55"/>
    <n v="0"/>
    <n v="9.4354006285390355"/>
    <s v="-84.618211"/>
    <s v="45.849494"/>
    <m/>
    <n v="1432.65"/>
    <n v="0"/>
    <n v="0"/>
    <n v="0"/>
    <n v="0"/>
    <n v="96"/>
    <s v="102_Week3_Thursday"/>
    <n v="0"/>
    <n v="54.866199999999999"/>
    <n v="61.9771"/>
    <n v="63.02"/>
    <n v="63.02"/>
    <s v="102_Thursday"/>
    <s v="102_Week3_Thursday"/>
    <n v="1"/>
    <n v="0"/>
    <n v="60.238700000000001"/>
    <n v="0"/>
    <s v="No"/>
    <s v="NO"/>
    <s v="MTWRF"/>
    <s v="No"/>
    <s v="No"/>
    <s v="Y"/>
    <s v="N"/>
    <m/>
    <n v="0"/>
    <n v="13.71655"/>
    <n v="15.494275"/>
    <n v="15.755000000000001"/>
  </r>
  <r>
    <s v="2018"/>
    <s v="99046"/>
    <s v="12"/>
    <x v="2"/>
    <x v="2"/>
    <x v="3"/>
    <s v="120"/>
    <s v="102"/>
    <s v="F"/>
    <n v="85"/>
    <s v="MACKINAW CITY SHELL OIL"/>
    <s v="101 JANET ST., MACKINAW CITY MI 49701 US, MACKINAW CITY MI 49701 US"/>
    <n v="0.40899466164410098"/>
    <s v="-2142"/>
    <s v="6"/>
    <d v="1899-12-30T10:04:05"/>
    <d v="1899-12-30T10:10:05"/>
    <n v="0"/>
    <n v="6.4666666666666668"/>
    <s v="-84.733432"/>
    <s v="45.783377"/>
    <n v="8.2307241025886102E-2"/>
    <n v="2164.2199999999998"/>
    <n v="0"/>
    <n v="0"/>
    <n v="0"/>
    <n v="0"/>
    <n v="86"/>
    <s v="102_Week3_Friday"/>
    <n v="48.496099999999998"/>
    <n v="58.583300000000001"/>
    <n v="68.677099999999996"/>
    <n v="68.490899999999996"/>
    <n v="36.75"/>
    <s v="102_Friday"/>
    <s v="102_Week3_Friday"/>
    <n v="1"/>
    <n v="0"/>
    <n v="33.9"/>
    <n v="70.2"/>
    <s v="No"/>
    <s v="NO"/>
    <s v="MTWRF"/>
    <s v="No"/>
    <s v="No"/>
    <s v="Y"/>
    <s v="N"/>
    <m/>
    <n v="12.124025"/>
    <n v="14.645825"/>
    <n v="17.169274999999999"/>
    <n v="17.122724999999999"/>
  </r>
  <r>
    <s v="1847"/>
    <s v="70010"/>
    <s v="0"/>
    <x v="2"/>
    <x v="2"/>
    <x v="3"/>
    <s v="110"/>
    <s v="102"/>
    <s v="F"/>
    <n v="90"/>
    <s v="DARROW'S FAMILY RESTAURANT"/>
    <s v="301 N. LOUVINGNY P.O.BOX 857, MACKINAW CITY MI 497 P.O.BOX 857, MACKINAW CITY MI 49701 US"/>
    <n v="10.4629065878689"/>
    <s v="-2141"/>
    <s v="7"/>
    <d v="1899-12-30T09:54:00"/>
    <d v="1899-12-30T10:03:40"/>
    <n v="0"/>
    <n v="9.4354006285390355"/>
    <s v="-84.734854"/>
    <s v="45.784022"/>
    <n v="6.6314475889559104"/>
    <n v="7702.65"/>
    <n v="0"/>
    <n v="0"/>
    <n v="0"/>
    <n v="0"/>
    <n v="91"/>
    <s v="102_Week3_Friday"/>
    <n v="0"/>
    <n v="248.5275"/>
    <n v="302.25839999999999"/>
    <n v="263.6533"/>
    <n v="309.18"/>
    <s v="102_Friday"/>
    <s v="102_Week3_Friday"/>
    <n v="1"/>
    <n v="0"/>
    <n v="285.51620000000003"/>
    <n v="0"/>
    <s v="No"/>
    <s v="NO"/>
    <s v="MTWRF"/>
    <s v="No"/>
    <s v="No"/>
    <s v="Y"/>
    <s v="N"/>
    <m/>
    <n v="0"/>
    <n v="62.131875000000001"/>
    <n v="75.564599999999999"/>
    <n v="65.913325"/>
  </r>
  <r>
    <s v="1850"/>
    <s v="70013"/>
    <s v="0"/>
    <x v="2"/>
    <x v="2"/>
    <x v="3"/>
    <s v="130"/>
    <s v="102"/>
    <s v="F"/>
    <n v="95"/>
    <s v="THE BRIDGEVIEW 24-HR DINER"/>
    <s v="110 W. CENTRAL, MACKINAW CITY MI 49701 US, MACKINAW CITY MI 49701 US"/>
    <n v="0.54840352758765198"/>
    <s v="-2143"/>
    <s v="7"/>
    <d v="1899-12-30T10:10:38"/>
    <d v="1899-12-30T10:20:18"/>
    <n v="0"/>
    <n v="9.4354006285390355"/>
    <s v="-84.7335357"/>
    <s v="45.7820272"/>
    <n v="0.174339680941824"/>
    <n v="1299.33"/>
    <n v="7"/>
    <n v="0.31818181818181801"/>
    <n v="0"/>
    <n v="0"/>
    <n v="96"/>
    <s v="102_Week3_Friday"/>
    <n v="0"/>
    <n v="82.521600000000007"/>
    <n v="80.42"/>
    <n v="0"/>
    <n v="43.85"/>
    <s v="102_Friday"/>
    <s v="102_Week3_Friday"/>
    <n v="1"/>
    <n v="0"/>
    <n v="85.231200000000001"/>
    <n v="0"/>
    <s v="No"/>
    <s v="NO"/>
    <s v="MTWRF"/>
    <s v="No"/>
    <s v="No"/>
    <s v="Y"/>
    <s v="N"/>
    <m/>
    <n v="0"/>
    <n v="20.630400000000002"/>
    <n v="20.105"/>
    <n v="0"/>
  </r>
  <r>
    <s v="11659"/>
    <s v="99138"/>
    <s v="8"/>
    <x v="2"/>
    <x v="2"/>
    <x v="3"/>
    <s v="150"/>
    <s v="102"/>
    <s v="F"/>
    <n v="69"/>
    <s v="WIENERLICIOUS"/>
    <s v="102 E. CENTRAL, MACKINAW CITY MI 49701 US, MACKINAW CITY MI 49701 US"/>
    <n v="0.65553205087780997"/>
    <s v="-2145"/>
    <s v="7"/>
    <d v="1899-12-30T10:26:59"/>
    <d v="1899-12-30T10:36:39"/>
    <n v="0"/>
    <n v="9.4354006285390355"/>
    <s v="-84.731856"/>
    <s v="45.781227"/>
    <n v="0.18223715536298099"/>
    <n v="1270.73"/>
    <n v="0"/>
    <n v="0"/>
    <n v="0"/>
    <n v="0"/>
    <n v="70"/>
    <s v="102_Week3_Friday"/>
    <n v="0"/>
    <n v="38.301099999999998"/>
    <n v="57.773800000000001"/>
    <n v="58.32"/>
    <n v="61.82"/>
    <s v="102_Friday"/>
    <s v="102_Week3_Friday"/>
    <n v="1"/>
    <n v="0"/>
    <n v="49.655000000000001"/>
    <n v="0"/>
    <s v="No"/>
    <s v="NO"/>
    <s v="MTWRF"/>
    <s v="No"/>
    <s v="No"/>
    <s v="Y"/>
    <s v="N"/>
    <m/>
    <n v="0"/>
    <n v="9.5752749999999995"/>
    <n v="14.44345"/>
    <n v="14.58"/>
  </r>
  <r>
    <s v="13589"/>
    <s v="99103"/>
    <s v="0"/>
    <x v="2"/>
    <x v="2"/>
    <x v="3"/>
    <s v="140"/>
    <s v="102"/>
    <s v="F"/>
    <n v="70"/>
    <s v="NEXT DOOR STR #5017"/>
    <s v="308 S NICOLET ST, MACKINAW CITY MI 49701 US, MACKINAW CITY MI 49701 US"/>
    <n v="2.3131130672991298"/>
    <s v="-2144"/>
    <s v="7"/>
    <d v="1899-12-30T10:22:37"/>
    <d v="1899-12-30T10:26:20"/>
    <n v="0"/>
    <n v="4.03"/>
    <s v="-84.73254"/>
    <s v="45.778651"/>
    <n v="1.3282195725480299"/>
    <n v="780"/>
    <n v="0"/>
    <n v="0"/>
    <n v="0"/>
    <n v="0"/>
    <n v="71"/>
    <s v="102_Week3_Friday"/>
    <n v="15"/>
    <n v="15"/>
    <n v="15"/>
    <n v="16.4285"/>
    <n v="15.9"/>
    <s v="102_Friday"/>
    <s v="102_Week3_Friday"/>
    <n v="1"/>
    <n v="0"/>
    <n v="15"/>
    <n v="16.875"/>
    <s v="No"/>
    <s v="NO"/>
    <s v="MTWRF"/>
    <s v="No"/>
    <s v="No"/>
    <s v="Y"/>
    <s v="N"/>
    <m/>
    <n v="3.75"/>
    <n v="3.75"/>
    <n v="3.75"/>
    <n v="4.1071249999999999"/>
  </r>
  <r>
    <s v="11852"/>
    <s v="99031"/>
    <s v="148"/>
    <x v="2"/>
    <x v="2"/>
    <x v="3"/>
    <s v="100"/>
    <s v="102"/>
    <s v="R"/>
    <n v="114"/>
    <s v="BLARNEY CASTLE #850"/>
    <s v="98 W. US 2, ST. IGNACE MI 49781 US, ST. IGNACE MI 49781 US"/>
    <n v="1.19266442768276"/>
    <s v="-2140"/>
    <s v="7"/>
    <d v="1899-12-30T09:30:26"/>
    <d v="1899-12-30T09:43:32"/>
    <n v="0"/>
    <n v="13.59"/>
    <s v="-84.7573383"/>
    <s v="45.854595"/>
    <n v="1.0002249036137401"/>
    <n v="5653.98"/>
    <n v="0"/>
    <n v="0"/>
    <n v="0"/>
    <n v="0"/>
    <n v="115"/>
    <s v="102_Week3_Thursday"/>
    <n v="91.643299999999996"/>
    <n v="103.9276"/>
    <n v="144.70920000000001"/>
    <n v="102.85"/>
    <n v="147.78"/>
    <s v="102_Friday"/>
    <s v="102_Week3_Friday"/>
    <n v="1"/>
    <n v="0"/>
    <n v="142.27619999999999"/>
    <n v="109.26"/>
    <s v="Yes"/>
    <s v="NO"/>
    <s v="MTWRF"/>
    <s v="No"/>
    <s v="Yes"/>
    <s v="Y"/>
    <s v="Y"/>
    <n v="0"/>
    <n v="22.910824999999999"/>
    <n v="25.9819"/>
    <n v="36.177300000000002"/>
    <n v="25.712499999999999"/>
  </r>
  <r>
    <s v="1852"/>
    <s v="70015"/>
    <s v="0"/>
    <x v="2"/>
    <x v="2"/>
    <x v="3"/>
    <s v="60"/>
    <s v="102"/>
    <s v="R"/>
    <n v="57"/>
    <s v="JOANN'S FUDGE"/>
    <s v="303 E CENTRAL AVE VIA-ARNOLD LINE, MACKINAC ISLAND VIA-ARNOLD LINE, MACKINAC ISLAND MI 49757 US"/>
    <n v="0"/>
    <s v="-2136"/>
    <s v="7"/>
    <d v="1899-12-30T08:37:29"/>
    <d v="1899-12-30T08:47:09"/>
    <n v="0"/>
    <n v="9.4354006285390355"/>
    <s v="-84.7269835"/>
    <s v="45.7818955"/>
    <m/>
    <n v="3114.97"/>
    <n v="0"/>
    <n v="0"/>
    <n v="0"/>
    <n v="0"/>
    <n v="58"/>
    <s v="102_Week3_Thursday"/>
    <n v="0"/>
    <n v="119.7225"/>
    <n v="107.2758"/>
    <n v="152.18"/>
    <n v="150.78"/>
    <s v="102_Friday"/>
    <s v="102_Week3_Friday"/>
    <n v="1"/>
    <n v="0"/>
    <n v="118.91249999999999"/>
    <n v="0"/>
    <s v="Yes"/>
    <s v="NO"/>
    <s v="MTWRF"/>
    <s v="No"/>
    <s v="Yes"/>
    <s v="Y"/>
    <s v="Y"/>
    <n v="0"/>
    <n v="0"/>
    <n v="29.930624999999999"/>
    <n v="26.818950000000001"/>
    <n v="38.045000000000002"/>
  </r>
  <r>
    <s v="1848"/>
    <s v="70011"/>
    <s v="0"/>
    <x v="2"/>
    <x v="2"/>
    <x v="3"/>
    <s v="50"/>
    <s v="102"/>
    <s v="F"/>
    <n v="60"/>
    <s v="JOANN'S FUDGE - MAC. CITY"/>
    <s v="303 E. CENTRAL AVE., MACKINAW CITY MI 49701 US, MACKINAW CITY MI 49701 US"/>
    <n v="0.61914525181055102"/>
    <s v="-2135"/>
    <s v="7"/>
    <d v="1899-12-30T08:27:49"/>
    <d v="1899-12-30T08:37:29"/>
    <n v="0"/>
    <n v="9.4354006285390355"/>
    <s v="-84.7269835"/>
    <s v="45.7818955"/>
    <n v="9.4951162912060003E-2"/>
    <n v="1988.93"/>
    <n v="0"/>
    <n v="0"/>
    <n v="0"/>
    <n v="0"/>
    <n v="61"/>
    <s v="102_Week3_Friday"/>
    <n v="0"/>
    <n v="76.254999999999995"/>
    <n v="85.360699999999994"/>
    <n v="89.7333"/>
    <n v="95.29"/>
    <s v="102_Friday"/>
    <s v="102_Week3_Friday"/>
    <n v="1"/>
    <n v="0"/>
    <n v="77.334999999999994"/>
    <n v="0"/>
    <s v="No"/>
    <s v="NO"/>
    <s v="MTWRF"/>
    <s v="No"/>
    <s v="No"/>
    <s v="Y"/>
    <s v="N"/>
    <m/>
    <n v="0"/>
    <n v="19.063749999999999"/>
    <n v="21.340174999999999"/>
    <n v="22.433325"/>
  </r>
  <r>
    <s v="11031"/>
    <s v="73394"/>
    <s v="0"/>
    <x v="2"/>
    <x v="2"/>
    <x v="3"/>
    <s v="70"/>
    <s v="102"/>
    <s v="F"/>
    <n v="80"/>
    <s v="MACKINAW CITY POPCORN FACTORY"/>
    <s v="301 E. CENTRAL, MACKINAW MI 49701 US, MACKINAW MI 49701 US"/>
    <n v="1.35158430784941E-2"/>
    <s v="-2137"/>
    <s v="7"/>
    <d v="1899-12-30T08:47:10"/>
    <d v="1899-12-30T08:56:50"/>
    <n v="0"/>
    <n v="9.4354006285390355"/>
    <s v="-84.727024"/>
    <s v="45.781831"/>
    <n v="1.9571387612121998E-3"/>
    <n v="848.66"/>
    <n v="0"/>
    <n v="0"/>
    <n v="0"/>
    <n v="0"/>
    <n v="81"/>
    <s v="102_Week3_Friday"/>
    <n v="0"/>
    <n v="37.880000000000003"/>
    <n v="38.926099999999998"/>
    <n v="39.58"/>
    <n v="41.95"/>
    <s v="102_Friday"/>
    <s v="102_Week3_Friday"/>
    <n v="1"/>
    <n v="0"/>
    <n v="37.880000000000003"/>
    <n v="0"/>
    <s v="No"/>
    <s v="NO"/>
    <s v="MTWRF"/>
    <s v="No"/>
    <s v="No"/>
    <s v="Y"/>
    <s v="N"/>
    <m/>
    <n v="0"/>
    <n v="9.4700000000000006"/>
    <n v="9.7315249999999995"/>
    <n v="9.8949999999999996"/>
  </r>
  <r>
    <s v="8567"/>
    <s v="99031"/>
    <s v="94"/>
    <x v="2"/>
    <x v="2"/>
    <x v="3"/>
    <s v="90"/>
    <s v="102"/>
    <s v="R"/>
    <n v="115"/>
    <s v="BLARNEY CASTLE #856"/>
    <s v="253 WEST US 2, ST IGNACE MI 49781 US, ST IGNACE MI 49781 US"/>
    <n v="10.5754206348211"/>
    <s v="-2139"/>
    <s v="7"/>
    <d v="1899-12-30T09:15:10"/>
    <d v="1899-12-30T09:29:15"/>
    <n v="0"/>
    <n v="18.203333333333333"/>
    <s v="-84.7367883"/>
    <s v="45.8561457"/>
    <n v="6.0287033972326496"/>
    <n v="9185.32"/>
    <n v="0"/>
    <n v="0"/>
    <n v="0"/>
    <n v="0"/>
    <n v="116"/>
    <s v="102_Week3_Thursday"/>
    <n v="154.91079999999999"/>
    <n v="165.84379999999999"/>
    <n v="222.8792"/>
    <n v="158.29839999999999"/>
    <n v="215.31"/>
    <s v="102_Friday"/>
    <s v="102_Week3_Friday"/>
    <n v="1"/>
    <n v="0"/>
    <n v="224.00120000000001"/>
    <n v="154.63749999999999"/>
    <s v="Yes"/>
    <s v="NO"/>
    <s v="MTWRF"/>
    <s v="No"/>
    <s v="Yes"/>
    <s v="Y"/>
    <s v="Y"/>
    <n v="0"/>
    <n v="38.727699999999999"/>
    <n v="41.460949999999997"/>
    <n v="55.719799999999999"/>
    <n v="39.574599999999997"/>
  </r>
  <r>
    <s v="14487"/>
    <s v="73519"/>
    <s v="0"/>
    <x v="2"/>
    <x v="2"/>
    <x v="3"/>
    <s v="80"/>
    <s v="102"/>
    <s v="F"/>
    <n v="83"/>
    <s v="AUDIE'S RESTAURANT"/>
    <s v="314 N. STREET, MACKINAC CITY MI 49701 US, MACKINAC CITY MI 49701 US"/>
    <n v="2.23252593353391"/>
    <s v="-2138"/>
    <s v="7"/>
    <d v="1899-12-30T08:59:04"/>
    <d v="1899-12-30T09:04:35"/>
    <n v="0"/>
    <n v="7.7666666666666666"/>
    <s v="-84.7318713"/>
    <s v="45.7844581"/>
    <n v="0.49208733286317802"/>
    <n v="7026.77"/>
    <n v="0"/>
    <n v="0"/>
    <n v="0"/>
    <n v="0"/>
    <n v="84"/>
    <s v="102_Week3_Friday"/>
    <n v="88.6571"/>
    <n v="90.893500000000003"/>
    <n v="172.99770000000001"/>
    <n v="135.5821"/>
    <n v="276.48"/>
    <s v="102_Friday"/>
    <s v="102_Week3_Friday"/>
    <n v="1"/>
    <n v="0"/>
    <n v="223.2337"/>
    <n v="74.161199999999994"/>
    <s v="No"/>
    <s v="NO"/>
    <s v="MTWRF"/>
    <s v="No"/>
    <s v="No"/>
    <s v="Y"/>
    <s v="N"/>
    <m/>
    <n v="22.164275"/>
    <n v="22.723375000000001"/>
    <n v="43.249425000000002"/>
    <n v="33.895524999999999"/>
  </r>
  <r>
    <s v="11516"/>
    <s v="73425"/>
    <s v="0"/>
    <x v="2"/>
    <x v="2"/>
    <x v="3"/>
    <s v="160"/>
    <s v="102"/>
    <s v="F"/>
    <n v="75"/>
    <s v="KILWINS/MACKINAW CITY"/>
    <s v="226 E. CENTRAL AVE, MACKINAW CITY MI 49701 US, MACKINAW CITY MI 49701 US"/>
    <n v="1.16035092808306"/>
    <s v="-2146"/>
    <s v="7"/>
    <d v="1899-12-30T10:37:49"/>
    <d v="1899-12-30T10:47:29"/>
    <n v="0"/>
    <n v="9.4354006285390355"/>
    <s v="-84.728128"/>
    <s v="45.78108"/>
    <n v="0.243467154982728"/>
    <n v="5050.2"/>
    <n v="0"/>
    <n v="0"/>
    <n v="0"/>
    <n v="0"/>
    <n v="76"/>
    <s v="102_Week3_Friday"/>
    <n v="0"/>
    <n v="376.20499999999998"/>
    <n v="150.16300000000001"/>
    <n v="44.22"/>
    <n v="201.14"/>
    <s v="102_Friday"/>
    <s v="102_Week3_Friday"/>
    <n v="1"/>
    <n v="0"/>
    <n v="278.27499999999998"/>
    <n v="0"/>
    <s v="No"/>
    <s v="NO"/>
    <s v="MTWRF"/>
    <s v="No"/>
    <s v="No"/>
    <s v="Y"/>
    <s v="N"/>
    <m/>
    <n v="0"/>
    <n v="94.051249999999996"/>
    <n v="37.540750000000003"/>
    <n v="11.055"/>
  </r>
  <r>
    <s v="1896"/>
    <s v="99138"/>
    <s v="0"/>
    <x v="2"/>
    <x v="2"/>
    <x v="3"/>
    <s v="240"/>
    <s v="102"/>
    <s v="F"/>
    <n v="55"/>
    <s v="NONNA LISA"/>
    <s v="312 S. HURON, MACKINAW CITY MI 49701 US, MACKINAW CITY MI 49701 US"/>
    <n v="0.50608962960541204"/>
    <s v="-2154"/>
    <s v="7"/>
    <d v="1899-12-30T11:40:41"/>
    <d v="1899-12-30T11:50:21"/>
    <n v="0"/>
    <n v="9.4354006285390355"/>
    <s v="-84.726742"/>
    <s v="45.778344"/>
    <n v="0.13448398493820299"/>
    <n v="4274.41"/>
    <n v="0"/>
    <n v="0"/>
    <n v="1"/>
    <n v="11"/>
    <n v="56"/>
    <s v="102_Week3_Friday"/>
    <n v="0"/>
    <n v="108.7741"/>
    <n v="190.4853"/>
    <n v="123.2025"/>
    <n v="202.76"/>
    <s v="102_Friday"/>
    <s v="102_Week3_Friday"/>
    <n v="1"/>
    <n v="11"/>
    <n v="162.02619999999999"/>
    <n v="0"/>
    <s v="No"/>
    <s v="NO"/>
    <s v="MTWRF"/>
    <s v="No"/>
    <s v="No"/>
    <s v="Y"/>
    <s v="N"/>
    <m/>
    <n v="0"/>
    <n v="27.193525000000001"/>
    <n v="47.621324999999999"/>
    <n v="30.800625"/>
  </r>
  <r>
    <s v="12585"/>
    <s v="99138"/>
    <s v="1"/>
    <x v="2"/>
    <x v="2"/>
    <x v="3"/>
    <s v="230"/>
    <s v="102"/>
    <s v="F"/>
    <n v="87"/>
    <s v="MACKINAW COFFEE"/>
    <s v="302 SOUTH HURON, MACKINAW CITY MI 49701 US, MACKINAW CITY MI 49701 US"/>
    <n v="0.40543030388653301"/>
    <s v="-2153"/>
    <s v="7"/>
    <d v="1899-12-30T11:30:31"/>
    <d v="1899-12-30T11:40:11"/>
    <n v="0"/>
    <n v="9.4354006285390355"/>
    <s v="-84.7260475"/>
    <s v="45.7797368"/>
    <n v="0.101502218242012"/>
    <n v="1622.52"/>
    <n v="0"/>
    <n v="0"/>
    <n v="0"/>
    <n v="0"/>
    <n v="88"/>
    <s v="102_Week3_Friday"/>
    <n v="0"/>
    <n v="44.572499999999998"/>
    <n v="67.979200000000006"/>
    <n v="50.98"/>
    <n v="73.53"/>
    <s v="102_Friday"/>
    <s v="102_Week3_Friday"/>
    <n v="1"/>
    <n v="0"/>
    <n v="65.84"/>
    <n v="0"/>
    <s v="No"/>
    <s v="NO"/>
    <s v="MTWRF"/>
    <s v="No"/>
    <s v="No"/>
    <s v="Y"/>
    <s v="N"/>
    <m/>
    <n v="0"/>
    <n v="11.143125"/>
    <n v="16.994800000000001"/>
    <n v="12.744999999999999"/>
  </r>
  <r>
    <s v="11660"/>
    <s v="99138"/>
    <s v="4"/>
    <x v="2"/>
    <x v="2"/>
    <x v="3"/>
    <s v="250"/>
    <s v="102"/>
    <s v="F"/>
    <n v="84"/>
    <s v="TOAST-A-GO-GO"/>
    <s v="416 S. HURON, MACKINAW CITY MI 49701 US, MACKINAW CITY MI 49701 US"/>
    <n v="0.59128857962787196"/>
    <s v="-2155"/>
    <s v="7"/>
    <d v="1899-12-30T11:50:57"/>
    <d v="1899-12-30T12:00:37"/>
    <n v="0"/>
    <n v="9.4354006285390355"/>
    <s v="-84.7272872"/>
    <s v="45.7772777"/>
    <n v="0.119163841555589"/>
    <n v="3573.89"/>
    <n v="0"/>
    <n v="0"/>
    <n v="0"/>
    <n v="0"/>
    <n v="85"/>
    <s v="102_Week3_Friday"/>
    <n v="0"/>
    <n v="130.97329999999999"/>
    <n v="142.21459999999999"/>
    <n v="136.58500000000001"/>
    <n v="149.78"/>
    <s v="102_Friday"/>
    <s v="102_Week3_Friday"/>
    <n v="1"/>
    <n v="0"/>
    <n v="137.44"/>
    <n v="0"/>
    <s v="No"/>
    <s v="NO"/>
    <s v="MTWRF"/>
    <s v="No"/>
    <s v="No"/>
    <s v="Y"/>
    <s v="N"/>
    <m/>
    <n v="0"/>
    <n v="32.743324999999999"/>
    <n v="35.553649999999998"/>
    <n v="34.146250000000002"/>
  </r>
  <r>
    <s v="11217"/>
    <s v="73404"/>
    <s v="0"/>
    <x v="2"/>
    <x v="2"/>
    <x v="3"/>
    <s v="270"/>
    <s v="102"/>
    <s v="F"/>
    <n v="130"/>
    <s v="THUNDER BAY HEALTH-CHEBOYGAN"/>
    <s v="905 W. LINCOLN, CHEBOYGAN MI 49721 US, CHEBOYGAN MI 49721 US"/>
    <n v="20.5947106406093"/>
    <s v="-2157"/>
    <s v="5"/>
    <d v="1899-12-30T12:32:48"/>
    <d v="1899-12-30T12:32:57"/>
    <n v="0"/>
    <n v="2.0499999999999998"/>
    <s v="-84.497003"/>
    <s v="45.632194"/>
    <n v="15.985714895785"/>
    <n v="1494.63"/>
    <n v="0"/>
    <n v="0"/>
    <n v="0"/>
    <n v="0"/>
    <n v="131"/>
    <s v="102_Week3_Friday"/>
    <n v="49.51"/>
    <n v="57.6357"/>
    <n v="64.571600000000004"/>
    <n v="59.94"/>
    <n v="32.82"/>
    <s v="102_Friday"/>
    <s v="102_Week3_Friday"/>
    <n v="1"/>
    <n v="0"/>
    <n v="31.864999999999998"/>
    <n v="18.873699999999999"/>
    <s v="No"/>
    <s v="NO"/>
    <s v="MTWRF"/>
    <s v="No"/>
    <s v="No"/>
    <s v="Y"/>
    <s v="N"/>
    <m/>
    <n v="12.3775"/>
    <n v="14.408925"/>
    <n v="16.142900000000001"/>
    <n v="14.984999999999999"/>
  </r>
  <r>
    <s v="12139"/>
    <s v="99138"/>
    <s v="7"/>
    <x v="2"/>
    <x v="2"/>
    <x v="3"/>
    <s v="260"/>
    <s v="102"/>
    <s v="F"/>
    <n v="27"/>
    <s v="BREWS &amp; BURGERS"/>
    <s v="918 SOUTH HURON, MACKINAW CITY MI 49760 US, MACKINAW CITY MI 49760 US"/>
    <n v="1.9114223457872901"/>
    <s v="-2156"/>
    <s v="7"/>
    <d v="1899-12-30T12:02:32"/>
    <d v="1899-12-30T12:12:12"/>
    <n v="0"/>
    <n v="9.4354006285390355"/>
    <s v="-84.726499"/>
    <s v="45.76908"/>
    <n v="0.58962025365121296"/>
    <n v="489.18"/>
    <n v="0"/>
    <n v="0"/>
    <n v="0"/>
    <n v="0"/>
    <n v="28"/>
    <s v="102_Week3_Friday"/>
    <n v="0"/>
    <n v="0"/>
    <n v="44.4709"/>
    <n v="0"/>
    <n v="31.98"/>
    <s v="102_Friday"/>
    <s v="102_Week3_Friday"/>
    <n v="1"/>
    <n v="0"/>
    <n v="25.5625"/>
    <n v="0"/>
    <s v="No"/>
    <s v="NO"/>
    <s v="MTWRF"/>
    <s v="No"/>
    <s v="No"/>
    <s v="Y"/>
    <s v="N"/>
    <m/>
    <n v="0"/>
    <n v="0"/>
    <n v="11.117725"/>
    <n v="0"/>
  </r>
  <r>
    <s v="12616"/>
    <s v="99138"/>
    <s v="6"/>
    <x v="2"/>
    <x v="2"/>
    <x v="3"/>
    <s v="220"/>
    <s v="102"/>
    <s v="F"/>
    <n v="86"/>
    <s v="THE HISTORIC DEPOT"/>
    <s v="248 S. HURON, MACKINAW CITY MI 49701 US, MACKINAW CITY MI 49701 US"/>
    <n v="0.91597062349319402"/>
    <s v="-2152"/>
    <s v="7"/>
    <d v="1899-12-30T11:20:26"/>
    <d v="1899-12-30T11:30:06"/>
    <n v="0"/>
    <n v="9.4354006285390355"/>
    <s v="-84.727303"/>
    <s v="45.780214"/>
    <n v="0.157460831348332"/>
    <n v="1283.5999999999999"/>
    <n v="0"/>
    <n v="0"/>
    <n v="0"/>
    <n v="0"/>
    <n v="87"/>
    <s v="102_Week3_Friday"/>
    <n v="0"/>
    <n v="70"/>
    <n v="66.876900000000006"/>
    <n v="64.2"/>
    <n v="68.05"/>
    <s v="102_Friday"/>
    <s v="102_Week3_Friday"/>
    <n v="1"/>
    <n v="0"/>
    <n v="70"/>
    <n v="0"/>
    <s v="No"/>
    <s v="NO"/>
    <s v="MTWRF"/>
    <s v="No"/>
    <s v="No"/>
    <s v="Y"/>
    <s v="N"/>
    <m/>
    <n v="0"/>
    <n v="17.5"/>
    <n v="16.719225000000002"/>
    <n v="16.05"/>
  </r>
  <r>
    <s v="13700"/>
    <s v="70897"/>
    <s v="1"/>
    <x v="2"/>
    <x v="2"/>
    <x v="3"/>
    <s v="180"/>
    <s v="102"/>
    <s v="R"/>
    <n v="30"/>
    <s v="MURDICKS FUDGE"/>
    <s v="190 SHURON AVE SHELPERS BOAT, MACKINAC ISLAND MI 4 SHELPERS BOAT, MACKINAC ISLAND MI 49701 US"/>
    <n v="0"/>
    <s v="-2148"/>
    <s v="7"/>
    <d v="1899-12-30T10:57:25"/>
    <d v="1899-12-30T11:07:05"/>
    <n v="0"/>
    <n v="9.4354006285390355"/>
    <s v="-84.728079"/>
    <s v="45.780752"/>
    <m/>
    <n v="4615.57"/>
    <n v="0"/>
    <n v="0"/>
    <n v="0"/>
    <n v="0"/>
    <n v="31"/>
    <s v="102_Week3_Thursday"/>
    <n v="0"/>
    <n v="184.7714"/>
    <n v="195.14349999999999"/>
    <n v="196.72"/>
    <n v="208.52"/>
    <s v="102_Friday"/>
    <s v="102_Week3_Friday"/>
    <n v="1"/>
    <n v="0"/>
    <n v="190.19120000000001"/>
    <n v="0"/>
    <s v="Yes"/>
    <s v="NO"/>
    <s v="MTWRF"/>
    <s v="No"/>
    <s v="Yes"/>
    <s v="Y"/>
    <s v="Y"/>
    <n v="0"/>
    <n v="0"/>
    <n v="46.19285"/>
    <n v="48.785874999999997"/>
    <n v="49.18"/>
  </r>
  <r>
    <s v="2318"/>
    <s v="70899"/>
    <s v="0"/>
    <x v="2"/>
    <x v="2"/>
    <x v="3"/>
    <s v="170"/>
    <s v="102"/>
    <s v="F"/>
    <n v="105"/>
    <s v="MURDICK'S FUDGE (CROSSINGS)"/>
    <s v="190 S. HURON, MACKINAC CITY MI 49701 US, MACKINAC CITY MI 49701 US"/>
    <n v="0.24922548979520801"/>
    <s v="-2147"/>
    <s v="5"/>
    <d v="1899-12-30T10:47:44"/>
    <d v="1899-12-30T10:57:24"/>
    <n v="0"/>
    <n v="9.4354006285390355"/>
    <s v="-84.728079"/>
    <s v="45.780752"/>
    <n v="3.8307371231871598E-2"/>
    <n v="0"/>
    <n v="0"/>
    <m/>
    <n v="0"/>
    <n v="0"/>
    <n v="106"/>
    <s v="102_Week3_Friday"/>
    <n v="0"/>
    <n v="0"/>
    <n v="0"/>
    <n v="0"/>
    <s v="$ -"/>
    <s v="102_Friday"/>
    <s v="102_Week3_Friday"/>
    <n v="1"/>
    <n v="0"/>
    <n v="0"/>
    <n v="0"/>
    <s v="No"/>
    <s v="NO"/>
    <s v="MTWRF"/>
    <s v="No"/>
    <s v="No"/>
    <s v="Y"/>
    <s v="N"/>
    <m/>
    <n v="0"/>
    <n v="0"/>
    <n v="0"/>
    <n v="0"/>
  </r>
  <r>
    <s v="2762"/>
    <s v="71366"/>
    <s v="0"/>
    <x v="2"/>
    <x v="2"/>
    <x v="3"/>
    <s v="190"/>
    <s v="102"/>
    <s v="F"/>
    <n v="50"/>
    <s v="Marshall's Fudge"/>
    <s v="308 E. Central Ave., Mackinaw City MI 49701 US, Mackinaw City MI 49701 US"/>
    <n v="0.47371087595820399"/>
    <s v="-2149"/>
    <s v="7"/>
    <d v="1899-12-30T11:07:33"/>
    <d v="1899-12-30T11:08:21"/>
    <n v="0"/>
    <n v="12.433333333333334"/>
    <s v="-84.726712"/>
    <s v="45.781181"/>
    <n v="6.6622546648278103E-2"/>
    <n v="2390.73"/>
    <n v="0"/>
    <n v="0"/>
    <n v="0"/>
    <n v="0"/>
    <n v="51"/>
    <s v="102_Week3_Friday"/>
    <n v="81.99"/>
    <n v="56.517099999999999"/>
    <n v="65.695300000000003"/>
    <n v="64.683999999999997"/>
    <n v="65.75"/>
    <s v="102_Friday"/>
    <s v="102_Week3_Friday"/>
    <n v="1"/>
    <n v="0"/>
    <n v="50.373699999999999"/>
    <n v="46.323700000000002"/>
    <s v="No"/>
    <s v="NO"/>
    <s v="MTWRF"/>
    <s v="No"/>
    <s v="No"/>
    <s v="Y"/>
    <s v="N"/>
    <m/>
    <n v="20.497499999999999"/>
    <n v="14.129275"/>
    <n v="16.423825000000001"/>
    <n v="16.170999999999999"/>
  </r>
  <r>
    <s v="12751"/>
    <s v="99138"/>
    <s v="5"/>
    <x v="2"/>
    <x v="2"/>
    <x v="3"/>
    <s v="210"/>
    <s v="102"/>
    <s v="F"/>
    <n v="57"/>
    <s v="THE HOOK"/>
    <s v="201 S. HURON, MACKINAW CITY MI 49701 US, MACKINAW CITY MI 49701 US"/>
    <n v="0.68626539781689599"/>
    <s v="-2151"/>
    <s v="7"/>
    <d v="1899-12-30T11:09:51"/>
    <d v="1899-12-30T11:19:31"/>
    <n v="0"/>
    <n v="9.4354006285390355"/>
    <s v="-84.724594"/>
    <s v="45.779733"/>
    <n v="8.5060374371903003E-2"/>
    <n v="2583.87"/>
    <n v="0"/>
    <n v="0"/>
    <n v="0"/>
    <n v="0"/>
    <n v="58"/>
    <s v="102_Week3_Friday"/>
    <n v="0"/>
    <n v="75.98"/>
    <n v="122.3115"/>
    <n v="128.66"/>
    <n v="136.38"/>
    <s v="102_Friday"/>
    <s v="102_Week3_Friday"/>
    <n v="1"/>
    <n v="0"/>
    <n v="97.834999999999994"/>
    <n v="0"/>
    <s v="No"/>
    <s v="NO"/>
    <s v="MTWRF"/>
    <s v="No"/>
    <s v="No"/>
    <s v="Y"/>
    <s v="N"/>
    <m/>
    <n v="0"/>
    <n v="18.995000000000001"/>
    <n v="30.577874999999999"/>
    <n v="32.164999999999999"/>
  </r>
  <r>
    <s v="2270"/>
    <s v="70845"/>
    <s v="0"/>
    <x v="2"/>
    <x v="2"/>
    <x v="3"/>
    <s v="200"/>
    <s v="102"/>
    <s v="F"/>
    <n v="29"/>
    <s v="American Legion Post 159"/>
    <s v="106 South Huron, Mackinaw City MI 49701 US, Mackinaw City MI 49701 US"/>
    <n v="0.66605478338897195"/>
    <s v="-2150"/>
    <s v="5"/>
    <d v="1899-12-30T11:09:01"/>
    <d v="1899-12-30T11:09:10"/>
    <n v="0"/>
    <n v="1.4000000000000001"/>
    <s v="-84.725823"/>
    <s v="45.7809195"/>
    <n v="0.12007732340298"/>
    <n v="726.65"/>
    <n v="0"/>
    <n v="0"/>
    <n v="0"/>
    <n v="0"/>
    <n v="30"/>
    <s v="102_Week3_Friday"/>
    <n v="33.957500000000003"/>
    <n v="34.049999999999997"/>
    <n v="35.19"/>
    <n v="35.76"/>
    <n v="18.96"/>
    <s v="102_Friday"/>
    <s v="102_Week3_Friday"/>
    <n v="1"/>
    <n v="0"/>
    <n v="17.024999999999999"/>
    <n v="17.88"/>
    <s v="No"/>
    <s v="NO"/>
    <s v="MTWRF"/>
    <s v="No"/>
    <s v="No"/>
    <s v="Y"/>
    <s v="N"/>
    <m/>
    <n v="8.4893750000000008"/>
    <n v="8.5124999999999993"/>
    <n v="8.7974999999999994"/>
    <n v="8.94"/>
  </r>
  <r>
    <s v="2268"/>
    <s v="99138"/>
    <s v="2"/>
    <x v="2"/>
    <x v="2"/>
    <x v="3"/>
    <s v="40"/>
    <s v="102"/>
    <s v="F"/>
    <n v="30"/>
    <s v="Dixie Saloon Food &amp; Spirits"/>
    <s v="401 E. Central, Mackinaw City MI 49701 US, Mackinaw City MI 49701 US"/>
    <n v="1.17972472310066"/>
    <s v="-2134"/>
    <s v="7"/>
    <d v="1899-12-30T08:15:15"/>
    <d v="1899-12-30T08:27:12"/>
    <n v="0"/>
    <n v="10.26"/>
    <s v="-84.7252007"/>
    <s v="45.7819027"/>
    <n v="0.18468952065376601"/>
    <n v="8160.17"/>
    <n v="0"/>
    <n v="0"/>
    <n v="0"/>
    <n v="0"/>
    <n v="31"/>
    <s v="102_Week3_Friday"/>
    <n v="117.9153"/>
    <n v="173.16300000000001"/>
    <n v="209.57380000000001"/>
    <n v="122.1857"/>
    <n v="224.42"/>
    <s v="102_Friday"/>
    <s v="102_Week3_Friday"/>
    <n v="1"/>
    <n v="0"/>
    <n v="194.22499999999999"/>
    <n v="101.27500000000001"/>
    <s v="No"/>
    <s v="NO"/>
    <s v="MTWRF"/>
    <s v="No"/>
    <s v="No"/>
    <s v="Y"/>
    <s v="N"/>
    <m/>
    <n v="29.478825000000001"/>
    <n v="43.290750000000003"/>
    <n v="52.393450000000001"/>
    <n v="30.546424999999999"/>
  </r>
  <r>
    <s v="2324"/>
    <s v="70905"/>
    <s v="0"/>
    <x v="2"/>
    <x v="2"/>
    <x v="4"/>
    <s v="140"/>
    <s v="102"/>
    <s v="R"/>
    <n v="90"/>
    <s v="MARY'S BISTRO"/>
    <s v="7463 MAINT ST VIA-STARLINE, MACKINAC ISLAND MI 497 VIA-STARLINE, MACKINAC ISLAND MI 49757 US"/>
    <n v="0"/>
    <s v="-2117"/>
    <s v="7"/>
    <d v="1899-12-30T10:51:36"/>
    <d v="1899-12-30T11:01:16"/>
    <n v="0"/>
    <n v="9.4354006285390355"/>
    <s v="-84.61846"/>
    <s v="45.847444"/>
    <m/>
    <n v="4061.67"/>
    <n v="0"/>
    <n v="0"/>
    <n v="0"/>
    <n v="0"/>
    <n v="91"/>
    <s v="102_Week3_Thursday"/>
    <n v="0"/>
    <n v="123.9755"/>
    <n v="183.6678"/>
    <n v="187.27"/>
    <n v="198.13"/>
    <s v="102_Thursday"/>
    <s v="102_Week3_Thursday"/>
    <n v="1"/>
    <n v="0"/>
    <n v="168.85499999999999"/>
    <n v="0"/>
    <s v="No"/>
    <s v="NO"/>
    <s v="MTWRF"/>
    <s v="No"/>
    <s v="No"/>
    <s v="Y"/>
    <s v="N"/>
    <m/>
    <n v="0"/>
    <n v="30.993874999999999"/>
    <n v="45.91695"/>
    <n v="46.817500000000003"/>
  </r>
  <r>
    <s v="12612"/>
    <s v="73474"/>
    <s v="0"/>
    <x v="2"/>
    <x v="2"/>
    <x v="4"/>
    <s v="130"/>
    <s v="102"/>
    <s v="R"/>
    <n v="56"/>
    <s v="MIGHTY MAC"/>
    <s v="7315 MAIN ST, MACKINAW ISLAND MI 49757 US, MACKINAW ISLAND MI 49757 US"/>
    <n v="0"/>
    <s v="-2116"/>
    <s v="7"/>
    <d v="1899-12-30T10:41:56"/>
    <d v="1899-12-30T10:51:36"/>
    <n v="0"/>
    <n v="9.4354006285390355"/>
    <s v="-84.6186658120255"/>
    <s v="45.8475363919055"/>
    <m/>
    <n v="1595.03"/>
    <n v="0"/>
    <n v="0"/>
    <n v="0"/>
    <n v="0"/>
    <n v="57"/>
    <s v="102_Week3_Thursday"/>
    <n v="0"/>
    <n v="39.906599999999997"/>
    <n v="76.417100000000005"/>
    <n v="77.61"/>
    <n v="82.27"/>
    <s v="102_Thursday"/>
    <s v="102_Week3_Thursday"/>
    <n v="1"/>
    <n v="0"/>
    <n v="65.892499999999998"/>
    <n v="0"/>
    <s v="No"/>
    <s v="NO"/>
    <s v="MTWRF"/>
    <s v="No"/>
    <s v="No"/>
    <s v="Y"/>
    <s v="N"/>
    <m/>
    <n v="0"/>
    <n v="9.9766499999999994"/>
    <n v="19.104275000000001"/>
    <n v="19.4025"/>
  </r>
  <r>
    <s v="14908"/>
    <s v="73543"/>
    <s v="0"/>
    <x v="2"/>
    <x v="2"/>
    <x v="4"/>
    <s v="150"/>
    <s v="102"/>
    <s v="R"/>
    <n v="117"/>
    <s v="JOHNNIE'S RESTAURANT"/>
    <s v="748 US-2, ST IGNACE MI 49781 US, ST IGNACE MI 49781 US"/>
    <n v="112.342994630337"/>
    <s v="-2118"/>
    <s v="7"/>
    <d v="1899-12-30T12:53:37"/>
    <d v="1899-12-30T13:03:41"/>
    <n v="0"/>
    <n v="10.703333333333333"/>
    <s v="-84.7307526364312"/>
    <s v="45.8605727324625"/>
    <n v="41.448721812790801"/>
    <n v="1837.97"/>
    <n v="0"/>
    <n v="0"/>
    <n v="0"/>
    <n v="0"/>
    <n v="118"/>
    <s v="102_Week3_Thursday"/>
    <n v="0"/>
    <n v="60.7211"/>
    <n v="72.285700000000006"/>
    <n v="57.686900000000001"/>
    <n v="78.97"/>
    <s v="102_Thursday"/>
    <s v="102_Week3_Thursday"/>
    <n v="1"/>
    <n v="0"/>
    <n v="66.811199999999999"/>
    <n v="50.787500000000001"/>
    <s v="No"/>
    <s v="NO"/>
    <s v="MTWRF"/>
    <s v="No"/>
    <s v="No"/>
    <s v="Y"/>
    <s v="N"/>
    <m/>
    <n v="0"/>
    <n v="15.180275"/>
    <n v="18.071425000000001"/>
    <n v="14.421725"/>
  </r>
  <r>
    <s v="10861"/>
    <s v="73388"/>
    <s v="0"/>
    <x v="2"/>
    <x v="2"/>
    <x v="4"/>
    <s v="170"/>
    <s v="102"/>
    <s v="R"/>
    <n v="73"/>
    <s v="SHEPLER FERRY-ST IGNACE"/>
    <s v="601 NORTH STATE ST, ST IGNACE MI 49781 US, ST IGNACE MI 49781 US"/>
    <n v="3.63617476634681"/>
    <s v="-2120"/>
    <s v="7"/>
    <d v="1899-12-30T13:17:25"/>
    <d v="1899-12-30T13:27:05"/>
    <n v="0"/>
    <n v="9.4354006285390355"/>
    <s v="-84.727312"/>
    <s v="45.874202"/>
    <n v="2.0163728248853001"/>
    <n v="1958.72"/>
    <n v="0"/>
    <n v="0"/>
    <n v="0"/>
    <n v="0"/>
    <n v="74"/>
    <s v="102_Week3_Thursday"/>
    <n v="0"/>
    <n v="65.706000000000003"/>
    <n v="72.342799999999997"/>
    <n v="72.215000000000003"/>
    <n v="76.55"/>
    <s v="102_Thursday"/>
    <s v="102_Week3_Thursday"/>
    <n v="1"/>
    <n v="0"/>
    <n v="69.101200000000006"/>
    <n v="0"/>
    <s v="No"/>
    <s v="NO"/>
    <s v="MTWRF"/>
    <s v="No"/>
    <s v="No"/>
    <s v="Y"/>
    <s v="N"/>
    <m/>
    <n v="0"/>
    <n v="16.426500000000001"/>
    <n v="18.085699999999999"/>
    <n v="18.053750000000001"/>
  </r>
  <r>
    <s v="12619"/>
    <s v="73476"/>
    <s v="0"/>
    <x v="2"/>
    <x v="2"/>
    <x v="4"/>
    <s v="160"/>
    <s v="102"/>
    <s v="R"/>
    <n v="100"/>
    <s v="MASSEY FISH CO."/>
    <s v="1442 W. ROAD, ST IGNACE MI 49781 US, ST IGNACE MI 49781 US"/>
    <n v="4.1382311992347196"/>
    <s v="-2119"/>
    <s v="7"/>
    <d v="1899-12-30T13:07:49"/>
    <d v="1899-12-30T13:13:47"/>
    <n v="0"/>
    <n v="5.68"/>
    <s v="-84.738093"/>
    <s v="45.897739"/>
    <n v="4.1342531319257798"/>
    <n v="4186.8500000000004"/>
    <n v="0"/>
    <n v="0"/>
    <n v="0"/>
    <n v="0"/>
    <n v="101"/>
    <s v="102_Week3_Thursday"/>
    <n v="67.837500000000006"/>
    <n v="76.710700000000003"/>
    <n v="105.0706"/>
    <n v="88.633799999999994"/>
    <n v="113.52"/>
    <s v="102_Thursday"/>
    <s v="102_Week3_Thursday"/>
    <n v="1"/>
    <n v="0"/>
    <n v="110.46"/>
    <n v="84.567499999999995"/>
    <s v="No"/>
    <s v="NO"/>
    <s v="MTWRF"/>
    <s v="No"/>
    <s v="No"/>
    <s v="Y"/>
    <s v="N"/>
    <m/>
    <n v="16.959375000000001"/>
    <n v="19.177675000000001"/>
    <n v="26.26765"/>
    <n v="22.158449999999998"/>
  </r>
  <r>
    <s v="11439"/>
    <s v="73415"/>
    <s v="0"/>
    <x v="2"/>
    <x v="2"/>
    <x v="4"/>
    <s v="120"/>
    <s v="102"/>
    <s v="R"/>
    <n v="65"/>
    <s v="THE GREAT TURTLE BREWING &amp; DIS"/>
    <s v="1359 HOBAN ST VIA-STARLINE MACKNIAW CITY, MACKINAW VIA-STARLINE MACKNIAW CITY, MACKINAW ISLAND MI 49757 US"/>
    <n v="0"/>
    <s v="-2115"/>
    <s v="7"/>
    <d v="1899-12-30T10:32:16"/>
    <d v="1899-12-30T10:41:56"/>
    <n v="0"/>
    <n v="9.4354006285390355"/>
    <s v="-84.61899"/>
    <s v="45.847777"/>
    <m/>
    <n v="5530.21"/>
    <n v="0"/>
    <n v="0"/>
    <n v="0"/>
    <n v="0"/>
    <n v="66"/>
    <s v="102_Week3_Thursday"/>
    <n v="0"/>
    <n v="245.72"/>
    <n v="239.2792"/>
    <n v="153.41999999999999"/>
    <n v="246.73"/>
    <s v="102_Thursday"/>
    <s v="102_Week3_Thursday"/>
    <n v="1"/>
    <n v="0"/>
    <n v="245.72"/>
    <n v="0"/>
    <s v="No"/>
    <s v="NO"/>
    <s v="MTWRF"/>
    <s v="No"/>
    <s v="No"/>
    <s v="Y"/>
    <s v="N"/>
    <m/>
    <n v="0"/>
    <n v="61.43"/>
    <n v="59.819800000000001"/>
    <n v="38.354999999999997"/>
  </r>
  <r>
    <s v="11508"/>
    <s v="73422"/>
    <s v="0"/>
    <x v="2"/>
    <x v="2"/>
    <x v="4"/>
    <s v="80"/>
    <s v="102"/>
    <s v="R"/>
    <n v="80"/>
    <s v="ISLAND HOUSE HOTEL"/>
    <s v="6966 MAIN ST VIA-ARNOLD LINE, MACKINAC ISLAND MI 4 VIA-ARNOLD LINE, MACKINAC ISLAND MI 49757 US"/>
    <n v="0"/>
    <s v="-2111"/>
    <s v="7"/>
    <d v="1899-12-30T09:53:35"/>
    <d v="1899-12-30T10:03:15"/>
    <n v="0"/>
    <n v="9.4354006285390355"/>
    <s v="-84.613853"/>
    <s v="45.851185"/>
    <m/>
    <n v="14876.18"/>
    <n v="0"/>
    <n v="0"/>
    <n v="0"/>
    <n v="0"/>
    <n v="81"/>
    <s v="102_Week3_Thursday"/>
    <n v="0"/>
    <n v="528.94880000000001"/>
    <n v="630.96140000000003"/>
    <n v="641.09"/>
    <n v="641.09"/>
    <s v="102_Thursday"/>
    <s v="102_Week3_Thursday"/>
    <n v="1"/>
    <n v="0"/>
    <n v="606.84249999999997"/>
    <n v="0"/>
    <s v="No"/>
    <s v="NO"/>
    <s v="MTWRF"/>
    <s v="No"/>
    <s v="No"/>
    <s v="Y"/>
    <s v="N"/>
    <m/>
    <n v="0"/>
    <n v="132.2372"/>
    <n v="157.74035000000001"/>
    <n v="160.27250000000001"/>
  </r>
  <r>
    <s v="2319"/>
    <s v="70900"/>
    <s v="0"/>
    <x v="2"/>
    <x v="2"/>
    <x v="4"/>
    <s v="70"/>
    <s v="102"/>
    <s v="R"/>
    <n v="24"/>
    <s v="PANCAKE HOUSE"/>
    <s v="7245 MAINT ST VIA-ARNOLD LINE, MACKINAC ISLAND MI VIA-ARNOLD LINE, MACKINAC ISLAND MI 49757 US"/>
    <n v="0"/>
    <s v="-2110"/>
    <s v="7"/>
    <d v="1899-12-30T09:43:55"/>
    <d v="1899-12-30T09:53:35"/>
    <n v="0"/>
    <n v="9.4354006285390355"/>
    <s v="-84.617338"/>
    <s v="45.849884"/>
    <m/>
    <n v="5203.09"/>
    <n v="0"/>
    <n v="0"/>
    <n v="0"/>
    <n v="0"/>
    <n v="25"/>
    <s v="102_Week3_Thursday"/>
    <n v="0"/>
    <n v="216.25120000000001"/>
    <n v="216.6371"/>
    <n v="220.08"/>
    <n v="220.08"/>
    <s v="102_Thursday"/>
    <s v="102_Week3_Thursday"/>
    <n v="1"/>
    <n v="0"/>
    <n v="212.04750000000001"/>
    <n v="0"/>
    <s v="No"/>
    <s v="NO"/>
    <s v="MTWRF"/>
    <s v="No"/>
    <s v="No"/>
    <s v="Y"/>
    <s v="N"/>
    <m/>
    <n v="0"/>
    <n v="54.062800000000003"/>
    <n v="54.159275000000001"/>
    <n v="55.02"/>
  </r>
  <r>
    <s v="11440"/>
    <s v="73415"/>
    <s v="1"/>
    <x v="2"/>
    <x v="2"/>
    <x v="4"/>
    <s v="90"/>
    <s v="102"/>
    <s v="R"/>
    <n v="70"/>
    <s v="WINCHESTER'S"/>
    <s v="7416 MAIN ST VIA-STARLINE MACKINAW CITY, MACKINAW VIA-STARLINE MACKINAW CITY, MACKINAW ISLAND MI 49757 US"/>
    <n v="0"/>
    <s v="-2112"/>
    <s v="7"/>
    <d v="1899-12-30T10:03:15"/>
    <d v="1899-12-30T10:12:55"/>
    <n v="0"/>
    <n v="9.4354006285390355"/>
    <s v="-84.619021"/>
    <s v="45.848396"/>
    <m/>
    <n v="2602.36"/>
    <n v="0"/>
    <n v="0"/>
    <n v="0"/>
    <n v="0"/>
    <n v="71"/>
    <s v="102_Week3_Thursday"/>
    <n v="0"/>
    <n v="111.11"/>
    <n v="107.7428"/>
    <n v="68.36"/>
    <n v="110.81"/>
    <s v="102_Thursday"/>
    <s v="102_Week3_Thursday"/>
    <n v="1"/>
    <n v="0"/>
    <n v="111.11"/>
    <n v="0"/>
    <s v="No"/>
    <s v="NO"/>
    <s v="MTWRF"/>
    <s v="No"/>
    <s v="No"/>
    <s v="Y"/>
    <s v="N"/>
    <m/>
    <n v="0"/>
    <n v="27.7775"/>
    <n v="26.935700000000001"/>
    <n v="17.09"/>
  </r>
  <r>
    <s v="2798"/>
    <s v="71404"/>
    <s v="0"/>
    <x v="2"/>
    <x v="2"/>
    <x v="4"/>
    <s v="110"/>
    <s v="102"/>
    <s v="R"/>
    <n v="25"/>
    <s v="SEABISCUIT"/>
    <s v="1997 MAIN ST. VIA-ARNOLD LINE, MACKINAW ISLAND MI VIA-ARNOLD LINE, MACKINAW ISLAND MI 49757 US"/>
    <n v="0"/>
    <s v="-2114"/>
    <s v="7"/>
    <d v="1899-12-30T10:22:36"/>
    <d v="1899-12-30T10:32:16"/>
    <n v="0"/>
    <n v="9.4354006285390355"/>
    <s v="-84.6223884958899"/>
    <s v="45.8467865833301"/>
    <m/>
    <n v="4713.74"/>
    <n v="0"/>
    <n v="0"/>
    <n v="0"/>
    <n v="0"/>
    <n v="26"/>
    <s v="102_Week3_Thursday"/>
    <n v="0"/>
    <n v="158.84370000000001"/>
    <n v="214.64349999999999"/>
    <n v="218.99"/>
    <n v="219.17"/>
    <s v="102_Thursday"/>
    <s v="102_Week3_Thursday"/>
    <n v="1"/>
    <n v="0"/>
    <n v="193.11250000000001"/>
    <n v="0"/>
    <s v="No"/>
    <s v="NO"/>
    <s v="MTWRF"/>
    <s v="No"/>
    <s v="No"/>
    <s v="Y"/>
    <s v="N"/>
    <m/>
    <n v="0"/>
    <n v="39.710925000000003"/>
    <n v="53.660874999999997"/>
    <n v="54.747500000000002"/>
  </r>
  <r>
    <s v="13967"/>
    <s v="73502"/>
    <s v="0"/>
    <x v="2"/>
    <x v="2"/>
    <x v="4"/>
    <s v="100"/>
    <s v="102"/>
    <s v="R"/>
    <n v="22"/>
    <s v="KINGSTON KITCHEN"/>
    <s v="1384 HOBAN, MACKINAC ISLAND MI 49757 US, MACKINAC ISLAND MI 49757 US"/>
    <n v="0"/>
    <s v="-2113"/>
    <s v="7"/>
    <d v="1899-12-30T10:12:55"/>
    <d v="1899-12-30T10:22:35"/>
    <n v="0"/>
    <n v="9.4354006285390355"/>
    <s v="-84.61924"/>
    <s v="45.848106"/>
    <m/>
    <n v="2913.62"/>
    <n v="0"/>
    <n v="0"/>
    <n v="0"/>
    <n v="0"/>
    <n v="23"/>
    <s v="102_Week3_Thursday"/>
    <n v="0"/>
    <n v="94.227099999999993"/>
    <n v="141.67779999999999"/>
    <n v="90.18"/>
    <n v="143.66"/>
    <s v="102_Thursday"/>
    <s v="102_Week3_Thursday"/>
    <n v="1"/>
    <n v="0"/>
    <n v="126.4662"/>
    <n v="0"/>
    <s v="No"/>
    <s v="NO"/>
    <s v="MTWRF"/>
    <s v="No"/>
    <s v="No"/>
    <s v="Y"/>
    <s v="N"/>
    <m/>
    <n v="0"/>
    <n v="23.556774999999998"/>
    <n v="35.419449999999998"/>
    <n v="22.545000000000002"/>
  </r>
  <r>
    <s v="12635"/>
    <s v="73478"/>
    <s v="0"/>
    <x v="2"/>
    <x v="2"/>
    <x v="4"/>
    <s v="180"/>
    <s v="102"/>
    <s v="R"/>
    <n v="101"/>
    <s v="LEHTOS"/>
    <s v="626 N STATE, ST IGNACE MI 49781 US, ST IGNACE MI 49781 US"/>
    <n v="0.76747639849782001"/>
    <s v="-2121"/>
    <s v="5"/>
    <d v="1899-12-30T13:27:51"/>
    <d v="1899-12-30T13:35:07"/>
    <n v="0"/>
    <n v="4.1416666666666666"/>
    <s v="-84.7299035"/>
    <s v="45.8746188"/>
    <n v="0.149495426552084"/>
    <n v="1316.97"/>
    <n v="0"/>
    <n v="0"/>
    <n v="0"/>
    <n v="0"/>
    <n v="102"/>
    <s v="102_Week3_Thursday"/>
    <n v="41.96"/>
    <n v="57.5"/>
    <n v="80.575699999999998"/>
    <n v="57.613300000000002"/>
    <n v="44.26"/>
    <s v="102_Thursday"/>
    <s v="102_Week3_Thursday"/>
    <n v="1"/>
    <n v="0"/>
    <n v="35.049999999999997"/>
    <n v="25.63"/>
    <s v="No"/>
    <s v="NO"/>
    <s v="MTWRF"/>
    <s v="No"/>
    <s v="No"/>
    <s v="Y"/>
    <s v="N"/>
    <m/>
    <n v="10.49"/>
    <n v="14.375"/>
    <n v="20.143924999999999"/>
    <n v="14.403325000000001"/>
  </r>
  <r>
    <s v=""/>
    <m/>
    <m/>
    <x v="2"/>
    <x v="2"/>
    <x v="4"/>
    <m/>
    <m/>
    <m/>
    <m/>
    <s v="Alpena Depot"/>
    <s v="120 E Herman St,, Alpena 49707 US"/>
    <n v="83.855715503916102"/>
    <s v="-2129"/>
    <m/>
    <d v="1899-12-30T16:54:51"/>
    <d v="1899-12-30T16:54:51"/>
    <n v="0"/>
    <m/>
    <s v="-83.416387"/>
    <s v="45.0710235"/>
    <n v="79.725402189179704"/>
    <m/>
    <m/>
    <m/>
    <m/>
    <m/>
    <n v="1"/>
    <e v="#N/A"/>
    <m/>
    <m/>
    <m/>
    <m/>
    <m/>
    <s v="102_Thursday"/>
    <s v="102_Week3_Thursday"/>
    <n v="20"/>
    <m/>
    <m/>
    <m/>
    <s v="Yes"/>
    <m/>
    <m/>
    <s v="Yes"/>
    <s v="Yes"/>
    <m/>
    <s v="N"/>
    <m/>
    <m/>
    <m/>
    <m/>
    <m/>
  </r>
  <r>
    <s v="14553"/>
    <s v="73525"/>
    <s v="0"/>
    <x v="2"/>
    <x v="2"/>
    <x v="4"/>
    <s v="250"/>
    <s v="102"/>
    <s v="F"/>
    <n v="28"/>
    <s v="STEP INN RESTAURANT"/>
    <s v="325 N MAIN STREET, CHEBOYGAN MI 49721 US, CHEBOYGAN MI 49721 US"/>
    <n v="31.1202529948205"/>
    <s v="-2128"/>
    <s v="5"/>
    <d v="1899-12-30T15:21:19"/>
    <d v="1899-12-30T15:30:59"/>
    <n v="0"/>
    <n v="9.4354006285390355"/>
    <s v="-84.476249"/>
    <s v="45.645734"/>
    <n v="26.795462229251498"/>
    <n v="629.89"/>
    <n v="0"/>
    <n v="0"/>
    <n v="0"/>
    <n v="0"/>
    <n v="29"/>
    <s v="102_Week3_Friday"/>
    <n v="0"/>
    <n v="46.93"/>
    <n v="49.13"/>
    <n v="50.23"/>
    <n v="19.97"/>
    <s v="102_Thursday"/>
    <s v="102_Week3_Thursday"/>
    <n v="1"/>
    <n v="0"/>
    <n v="23.465"/>
    <n v="12.557499999999999"/>
    <s v="Yes"/>
    <s v="NO"/>
    <s v="MTWRF"/>
    <s v="No"/>
    <s v="Yes"/>
    <s v="Y"/>
    <s v="N"/>
    <n v="0"/>
    <n v="0"/>
    <n v="11.7325"/>
    <n v="12.282500000000001"/>
    <n v="12.557499999999999"/>
  </r>
  <r>
    <s v="12053"/>
    <s v="99138"/>
    <s v="3"/>
    <x v="2"/>
    <x v="2"/>
    <x v="3"/>
    <s v="10"/>
    <s v="102"/>
    <s v="F"/>
    <n v="85"/>
    <s v="THE LIGHTHOUSE RESTAURANT"/>
    <s v="718 S HURON, MACKINAW CITY MI 49701 US, MACKINAW CITY MI 49701 US"/>
    <n v="102.04888742975901"/>
    <s v="-2131"/>
    <s v="7"/>
    <d v="1899-12-30T07:42:02"/>
    <d v="1899-12-30T07:51:42"/>
    <n v="0"/>
    <n v="9.4354006285390355"/>
    <s v="-84.726833180263"/>
    <s v="45.7733461913389"/>
    <n v="94.981971446660694"/>
    <n v="1516.39"/>
    <n v="0"/>
    <n v="0"/>
    <n v="0"/>
    <n v="0"/>
    <n v="86"/>
    <s v="102_Week3_Friday"/>
    <n v="0"/>
    <n v="56.433300000000003"/>
    <n v="77.104600000000005"/>
    <n v="73.002499999999998"/>
    <n v="88.69"/>
    <s v="102_Friday"/>
    <s v="102_Week3_Friday"/>
    <n v="1"/>
    <n v="0"/>
    <n v="54.786200000000001"/>
    <n v="0"/>
    <s v="No"/>
    <s v="NO"/>
    <s v="MTWRF"/>
    <s v="No"/>
    <s v="No"/>
    <s v="Y"/>
    <s v="N"/>
    <m/>
    <n v="0"/>
    <n v="14.108325000000001"/>
    <n v="19.276150000000001"/>
    <n v="18.250624999999999"/>
  </r>
  <r>
    <s v="10862"/>
    <s v="73389"/>
    <s v="0"/>
    <x v="2"/>
    <x v="2"/>
    <x v="3"/>
    <s v="30"/>
    <s v="102"/>
    <s v="F"/>
    <n v="35"/>
    <s v="SHEPLER FERRY-MACKINAW"/>
    <s v="556 EAST CENTUZL, MACKINAW CITY MI 49701 US, MACKINAW CITY MI 49701 US"/>
    <n v="2.12878125905991"/>
    <s v="-2133"/>
    <s v="7"/>
    <d v="1899-12-30T08:04:24"/>
    <d v="1899-12-30T08:14:04"/>
    <n v="0"/>
    <n v="9.4354006285390355"/>
    <s v="-84.722255"/>
    <s v="45.781478"/>
    <n v="0.45732906821563502"/>
    <n v="2949.17"/>
    <n v="0"/>
    <n v="0"/>
    <n v="0"/>
    <n v="0"/>
    <n v="36"/>
    <s v="102_Week3_Friday"/>
    <n v="0"/>
    <n v="107.42"/>
    <n v="109.8561"/>
    <n v="111.71"/>
    <n v="118.41"/>
    <s v="102_Friday"/>
    <s v="102_Week3_Friday"/>
    <n v="1"/>
    <n v="0"/>
    <n v="107.0887"/>
    <n v="0"/>
    <s v="No"/>
    <s v="NO"/>
    <s v="MTWRF"/>
    <s v="No"/>
    <s v="No"/>
    <s v="Y"/>
    <s v="N"/>
    <m/>
    <n v="0"/>
    <n v="26.855"/>
    <n v="27.464024999999999"/>
    <n v="27.927499999999998"/>
  </r>
  <r>
    <s v="14554"/>
    <s v="73526"/>
    <s v="0"/>
    <x v="2"/>
    <x v="2"/>
    <x v="3"/>
    <s v="20"/>
    <s v="102"/>
    <s v="F"/>
    <n v="109"/>
    <s v="MICKEY'S MINI MART"/>
    <s v="404 S. HURON AVE, MACKINAC CITY MI 49701 US, MACKINAC CITY MI 49701 US"/>
    <n v="0.88466503657400597"/>
    <s v="-2132"/>
    <s v="5"/>
    <d v="1899-12-30T07:52:36"/>
    <d v="1899-12-30T08:02:16"/>
    <n v="0"/>
    <n v="9.4354006285390355"/>
    <s v="-84.726833"/>
    <s v="45.7777023"/>
    <n v="0.29463541486765898"/>
    <n v="489.3"/>
    <n v="0"/>
    <n v="0"/>
    <n v="0"/>
    <n v="0"/>
    <n v="110"/>
    <s v="102_Week3_Friday"/>
    <n v="0"/>
    <n v="40.049999999999997"/>
    <n v="46.886600000000001"/>
    <n v="47.78"/>
    <n v="25.33"/>
    <s v="102_Friday"/>
    <s v="102_Week3_Friday"/>
    <n v="1"/>
    <n v="0"/>
    <n v="22.55"/>
    <n v="0"/>
    <s v="No"/>
    <s v="NO"/>
    <s v="MTWRF"/>
    <s v="No"/>
    <s v="No"/>
    <s v="Y"/>
    <s v="N"/>
    <m/>
    <n v="0"/>
    <n v="10.012499999999999"/>
    <n v="11.72165"/>
    <n v="11.945"/>
  </r>
  <r>
    <s v="13078"/>
    <s v="99161"/>
    <s v="107"/>
    <x v="2"/>
    <x v="2"/>
    <x v="4"/>
    <s v="240"/>
    <s v="102"/>
    <s v="R"/>
    <n v="1"/>
    <s v="SPT. FAMILY FARE #1530 FIRST A"/>
    <s v="699 US 2, ST. IGNACE MI 49781 US, ST. IGNACE MI 49781 US"/>
    <n v="3.3061808776110402"/>
    <s v="-2127"/>
    <s v="7"/>
    <d v="1899-12-30T14:40:32"/>
    <d v="1899-12-30T14:50:12"/>
    <n v="0"/>
    <n v="9.4354006285390355"/>
    <s v="-84.7195217"/>
    <s v="45.8573467"/>
    <n v="1.04382173529603"/>
    <n v="25.95"/>
    <n v="0"/>
    <n v="0"/>
    <n v="0"/>
    <n v="0"/>
    <n v="2"/>
    <s v="102_Week3_Thursday"/>
    <n v="25.95"/>
    <n v="0"/>
    <n v="0"/>
    <n v="2.66"/>
    <s v="$ -"/>
    <s v="102_Thursday"/>
    <s v="102_Week3_Thursday"/>
    <n v="1"/>
    <n v="0"/>
    <n v="0"/>
    <n v="0.33250000000000002"/>
    <s v="No"/>
    <s v="NO"/>
    <s v="MTWRF"/>
    <s v="No"/>
    <s v="No"/>
    <s v="Y"/>
    <s v="N"/>
    <m/>
    <n v="6.4874999999999998"/>
    <n v="0"/>
    <n v="0"/>
    <n v="0.66500000000000004"/>
  </r>
  <r>
    <s v="8566"/>
    <s v="99031"/>
    <s v="93"/>
    <x v="2"/>
    <x v="2"/>
    <x v="4"/>
    <s v="200"/>
    <s v="102"/>
    <s v="R"/>
    <n v="105"/>
    <s v="BLARNEY CASTLE #852"/>
    <s v="200 S. STATE, ST IGNACE MI 49781 US, ST IGNACE MI 49781 US"/>
    <n v="1.2678164634853599"/>
    <s v="-2123"/>
    <s v="7"/>
    <d v="1899-12-30T13:47:44"/>
    <d v="1899-12-30T13:59:37"/>
    <n v="0"/>
    <n v="12.066666666666666"/>
    <s v="-84.71965"/>
    <s v="45.864679"/>
    <n v="0.42313412692668001"/>
    <n v="5156.1099999999997"/>
    <n v="0"/>
    <n v="0"/>
    <n v="0"/>
    <n v="0"/>
    <n v="106"/>
    <s v="102_Week3_Thursday"/>
    <n v="90.790800000000004"/>
    <n v="98.307599999999994"/>
    <n v="106.6892"/>
    <n v="86.586100000000002"/>
    <n v="105.8"/>
    <s v="102_Thursday"/>
    <s v="102_Week3_Thursday"/>
    <n v="1"/>
    <n v="0"/>
    <n v="104.6412"/>
    <n v="83.522499999999994"/>
    <s v="No"/>
    <s v="NO"/>
    <s v="MTWRF"/>
    <s v="No"/>
    <s v="No"/>
    <s v="Y"/>
    <s v="N"/>
    <m/>
    <n v="22.697700000000001"/>
    <n v="24.576899999999998"/>
    <n v="26.6723"/>
    <n v="21.646525"/>
  </r>
  <r>
    <s v="15575"/>
    <s v="73547"/>
    <s v="0"/>
    <x v="2"/>
    <x v="2"/>
    <x v="4"/>
    <s v="190"/>
    <s v="102"/>
    <s v="R"/>
    <n v="40"/>
    <s v="THE GALLEY RESTAURANT"/>
    <s v="241 N STATE STREET, ST IGNACE MI 49781 US, ST IGNACE MI 49781 US"/>
    <n v="1.6681459788233"/>
    <s v="-2122"/>
    <s v="7"/>
    <d v="1899-12-30T13:36:47"/>
    <d v="1899-12-30T13:46:27"/>
    <n v="0"/>
    <n v="9.4354006285390355"/>
    <s v="-84.726084"/>
    <s v="45.868662"/>
    <n v="0.56854698566653405"/>
    <n v="946.04"/>
    <n v="0"/>
    <n v="0"/>
    <n v="0"/>
    <n v="0"/>
    <n v="41"/>
    <s v="102_Week3_Thursday"/>
    <n v="0"/>
    <n v="0"/>
    <n v="67.491500000000002"/>
    <n v="68.650000000000006"/>
    <n v="72.77"/>
    <s v="102_Thursday"/>
    <s v="102_Week3_Thursday"/>
    <n v="1"/>
    <n v="0"/>
    <n v="32.442500000000003"/>
    <n v="0"/>
    <s v="No"/>
    <s v="NO"/>
    <s v="MTWRF"/>
    <s v="No"/>
    <s v="No"/>
    <s v="Y"/>
    <s v="N"/>
    <m/>
    <n v="0"/>
    <n v="0"/>
    <n v="16.872875000000001"/>
    <n v="17.162500000000001"/>
  </r>
  <r>
    <s v="2314"/>
    <s v="70895"/>
    <s v="0"/>
    <x v="2"/>
    <x v="2"/>
    <x v="4"/>
    <s v="210"/>
    <s v="102"/>
    <s v="R"/>
    <n v="37"/>
    <s v="Village Inn - St. Ignace"/>
    <s v="250 S. State St., St. Ignace MI 49781 US, St. Ignace MI 49781 US"/>
    <n v="0.124262984842062"/>
    <s v="-2124"/>
    <s v="7"/>
    <d v="1899-12-30T13:59:44"/>
    <d v="1899-12-30T14:12:35"/>
    <n v="0"/>
    <n v="11.33"/>
    <s v="-84.719217"/>
    <s v="45.864275"/>
    <n v="3.1555943617157599E-2"/>
    <n v="8353.24"/>
    <n v="0"/>
    <n v="0"/>
    <n v="0"/>
    <n v="0"/>
    <n v="38"/>
    <s v="102_Week3_Thursday"/>
    <n v="136.80619999999999"/>
    <n v="172.96610000000001"/>
    <n v="224.93209999999999"/>
    <n v="236.43"/>
    <n v="242.64"/>
    <s v="102_Thursday"/>
    <s v="102_Week3_Thursday"/>
    <n v="1"/>
    <n v="0"/>
    <n v="203.3262"/>
    <n v="210.1662"/>
    <s v="No"/>
    <s v="NO"/>
    <s v="MTWRF"/>
    <s v="No"/>
    <s v="No"/>
    <s v="Y"/>
    <s v="N"/>
    <m/>
    <n v="34.201549999999997"/>
    <n v="43.241525000000003"/>
    <n v="56.233024999999998"/>
    <n v="59.107500000000002"/>
  </r>
  <r>
    <s v="2313"/>
    <s v="70894"/>
    <s v="0"/>
    <x v="2"/>
    <x v="2"/>
    <x v="4"/>
    <s v="230"/>
    <s v="102"/>
    <s v="R"/>
    <n v="20"/>
    <s v="MDOT-St. Ignace"/>
    <s v="500 FERRY LANE, St. Ignace MI 49781 US, St. Ignace MI 49781 US"/>
    <n v="1.20816609635949"/>
    <s v="-2126"/>
    <s v="7"/>
    <d v="1899-12-30T14:26:40"/>
    <d v="1899-12-30T14:37:14"/>
    <n v="0"/>
    <n v="10.536666666666667"/>
    <s v="-84.7036623"/>
    <s v="45.8532267"/>
    <n v="0.19149536289719801"/>
    <n v="1753.94"/>
    <n v="12"/>
    <n v="0.292682926829268"/>
    <n v="2"/>
    <n v="44"/>
    <n v="21"/>
    <s v="102_Week3_Thursday"/>
    <n v="32.29"/>
    <n v="51.880699999999997"/>
    <n v="39.814999999999998"/>
    <n v="47.3384"/>
    <n v="22.44"/>
    <s v="102_Thursday"/>
    <s v="102_Week3_Thursday"/>
    <n v="1"/>
    <n v="44"/>
    <n v="36.1"/>
    <n v="46.604999999999997"/>
    <s v="No"/>
    <s v="NO"/>
    <s v="MTWRF"/>
    <s v="No"/>
    <s v="No"/>
    <s v="Y"/>
    <s v="N"/>
    <m/>
    <n v="8.0724999999999998"/>
    <n v="12.970174999999999"/>
    <n v="9.9537499999999994"/>
    <n v="11.8346"/>
  </r>
  <r>
    <s v="13939"/>
    <s v="73415"/>
    <s v="3"/>
    <x v="2"/>
    <x v="2"/>
    <x v="4"/>
    <s v="220"/>
    <s v="102"/>
    <s v="R"/>
    <n v="27"/>
    <s v="SANDERS CANDIES"/>
    <s v="303 FERRY LANE, MACKINAC ISLAND MI 49708 US, MACKINAC ISLAND MI 49708 US"/>
    <n v="3.1957053411751999"/>
    <s v="-2125"/>
    <s v="7"/>
    <d v="1899-12-30T14:15:47"/>
    <d v="1899-12-30T14:25:27"/>
    <n v="0"/>
    <n v="9.4354006285390355"/>
    <s v="-84.7027178"/>
    <s v="45.854356"/>
    <n v="1.1732616018805899"/>
    <n v="1823.66"/>
    <n v="0"/>
    <n v="0"/>
    <n v="0"/>
    <n v="0"/>
    <n v="28"/>
    <s v="102_Week3_Thursday"/>
    <n v="0"/>
    <n v="74.400000000000006"/>
    <n v="76.624200000000002"/>
    <n v="77.86"/>
    <n v="82.53"/>
    <s v="102_Thursday"/>
    <s v="102_Week3_Thursday"/>
    <n v="1"/>
    <n v="0"/>
    <n v="74.400000000000006"/>
    <n v="0"/>
    <s v="No"/>
    <s v="NO"/>
    <s v="MTWRF"/>
    <s v="No"/>
    <s v="No"/>
    <s v="Y"/>
    <s v="N"/>
    <m/>
    <n v="0"/>
    <n v="18.600000000000001"/>
    <n v="19.15605"/>
    <n v="19.465"/>
  </r>
  <r>
    <s v="2287"/>
    <s v="99061"/>
    <s v="106"/>
    <x v="2"/>
    <x v="2"/>
    <x v="1"/>
    <s v="160"/>
    <s v="102"/>
    <s v="F"/>
    <n v="20"/>
    <s v="SPT. FAMILY FARE #1504"/>
    <s v="992 S. MAIN 992 S MAIN ST, CHEBOYGAN MI 49721 US 992 S MAIN ST, CHEBOYGAN MI 49721 US"/>
    <n v="0.63679696246981599"/>
    <s v="-2059"/>
    <s v="7"/>
    <d v="1899-12-30T09:22:22"/>
    <d v="1899-12-30T09:47:51"/>
    <n v="0"/>
    <n v="20.226666666666667"/>
    <s v="-84.482395"/>
    <s v="45.628502"/>
    <n v="0.12700710648288599"/>
    <n v="4188.54"/>
    <n v="6"/>
    <n v="0.115384615384615"/>
    <n v="3"/>
    <n v="31"/>
    <n v="21"/>
    <s v="102_Week3_Friday"/>
    <n v="80.169200000000004"/>
    <n v="80.192300000000003"/>
    <n v="81.226900000000001"/>
    <n v="83.665000000000006"/>
    <n v="86.54"/>
    <s v="102_Tuesday"/>
    <s v="102_Week3_Tuesday"/>
    <n v="1"/>
    <n v="31"/>
    <n v="81.752499999999998"/>
    <n v="84.016199999999998"/>
    <s v="Yes"/>
    <s v="NO"/>
    <s v="MTWRF"/>
    <s v="No"/>
    <s v="Yes"/>
    <s v="Y"/>
    <s v="N"/>
    <n v="31"/>
    <n v="20.042300000000001"/>
    <n v="20.048075000000001"/>
    <n v="20.306725"/>
    <n v="20.916250000000002"/>
  </r>
  <r>
    <s v="2877"/>
    <s v="73045"/>
    <s v="0"/>
    <x v="2"/>
    <x v="1"/>
    <x v="1"/>
    <s v="40"/>
    <s v="105"/>
    <s v="T"/>
    <n v="180"/>
    <s v="ZIP'S HARLEY DAVIDSON"/>
    <s v="980 S. WISCONSIN AVE., GAYLORD MI 49735 US, GAYLORD MI 49735 US"/>
    <n v="4.7812806497839802"/>
    <s v="-313"/>
    <s v="7"/>
    <d v="1899-12-30T08:20:18"/>
    <d v="1899-12-30T08:31:01"/>
    <n v="0"/>
    <n v="8.0875000000000004"/>
    <s v="-84.682025"/>
    <s v="45.016724"/>
    <n v="2.43133078501898"/>
    <n v="7089.49"/>
    <n v="7"/>
    <n v="0.88709677419354804"/>
    <n v="3"/>
    <n v="69"/>
    <n v="181"/>
    <s v="105_Week3_Tuesday"/>
    <n v="129.36000000000001"/>
    <n v="129.2038"/>
    <n v="154.2423"/>
    <n v="132.21"/>
    <n v="165.52"/>
    <s v="103_Tuesday"/>
    <s v="103_Week3_Tuesday"/>
    <n v="1"/>
    <n v="62"/>
    <n v="148.82"/>
    <n v="132.5737"/>
    <s v="Yes"/>
    <s v="NO"/>
    <s v="TWRF"/>
    <s v="Yes"/>
    <s v="No"/>
    <s v="Y"/>
    <s v="N"/>
    <n v="62"/>
    <n v="32.340000000000003"/>
    <n v="32.30095"/>
    <n v="38.560575"/>
    <n v="33.052500000000002"/>
  </r>
  <r>
    <s v="2664"/>
    <s v="71262"/>
    <s v="0"/>
    <x v="2"/>
    <x v="1"/>
    <x v="0"/>
    <s v="30"/>
    <s v="103"/>
    <s v="M"/>
    <n v="0"/>
    <s v="MDOT ATLANTA"/>
    <s v="13490 M-32/M-33 P.O. Box 437, Atlanta MI 49709 US P.O. Box 437, Atlanta MI 49709 US"/>
    <n v="3.1011869006363901"/>
    <s v="-282"/>
    <s v="7"/>
    <d v="1899-12-30T07:18:18"/>
    <d v="1899-12-30T07:21:45"/>
    <n v="0"/>
    <n v="4.8083333333333336"/>
    <s v="-84.1232748"/>
    <s v="45.008901"/>
    <n v="3.3721741146385198"/>
    <n v="2856.52"/>
    <n v="5"/>
    <n v="0.77272727272727304"/>
    <n v="1"/>
    <n v="26"/>
    <n v="1"/>
    <s v="103_Week3_Monday"/>
    <n v="55.9953"/>
    <n v="58.28"/>
    <n v="50.921500000000002"/>
    <n v="51.310699999999997"/>
    <n v="52.67"/>
    <s v="103_Monday"/>
    <s v="103_Week3_Monday"/>
    <n v="1"/>
    <n v="22"/>
    <n v="51.405000000000001"/>
    <n v="52.67"/>
    <s v="No"/>
    <s v="NO"/>
    <s v="MTWRF"/>
    <s v="No"/>
    <s v="No"/>
    <s v="Y"/>
    <s v="N"/>
    <m/>
    <n v="13.998825"/>
    <n v="14.57"/>
    <n v="12.730375"/>
    <n v="12.827674999999999"/>
  </r>
  <r>
    <s v="2669"/>
    <s v="71267"/>
    <s v="0"/>
    <x v="2"/>
    <x v="1"/>
    <x v="0"/>
    <s v="50"/>
    <s v="103"/>
    <s v="M"/>
    <n v="0"/>
    <s v="Atlanta Motel"/>
    <s v="12520 STATE ST P.O. Box 206, Atlanta MI 49709 US P.O. Box 206, Atlanta MI 49709 US"/>
    <n v="0.50896791272352004"/>
    <s v="-284"/>
    <s v="7"/>
    <d v="1899-12-30T07:28:04"/>
    <d v="1899-12-30T07:28:44"/>
    <n v="0"/>
    <n v="2.4333333333333336"/>
    <s v="-84.142475"/>
    <s v="45.004433"/>
    <n v="0.15646400318452999"/>
    <n v="3250.22"/>
    <n v="0"/>
    <n v="0"/>
    <n v="0"/>
    <n v="0"/>
    <n v="1"/>
    <s v="103_Week3_Monday"/>
    <n v="49.7181"/>
    <n v="67.761499999999998"/>
    <n v="82.232500000000002"/>
    <n v="72.712500000000006"/>
    <n v="81.36"/>
    <s v="103_Monday"/>
    <s v="103_Week3_Monday"/>
    <n v="1"/>
    <n v="0"/>
    <n v="72.056200000000004"/>
    <n v="56.91"/>
    <s v="No"/>
    <s v="NO"/>
    <s v="MTWRF"/>
    <s v="No"/>
    <s v="No"/>
    <s v="Y"/>
    <s v="N"/>
    <m/>
    <n v="12.429525"/>
    <n v="16.940375"/>
    <n v="20.558125"/>
    <n v="18.178125000000001"/>
  </r>
  <r>
    <s v="1985"/>
    <s v="70537"/>
    <s v="0"/>
    <x v="2"/>
    <x v="2"/>
    <x v="0"/>
    <s v="10"/>
    <s v="102"/>
    <s v="T"/>
    <n v="4"/>
    <s v="Shalla's"/>
    <s v="326 Long Lake Ave, Alpena MI 49707 US, Alpena MI 49707 US"/>
    <n v="2.3209535195775599"/>
    <s v="-1997"/>
    <s v="7"/>
    <d v="1899-12-30T06:02:19"/>
    <d v="1899-12-30T06:18:39"/>
    <n v="0"/>
    <n v="9.8541666666666661"/>
    <s v="-83.431821"/>
    <s v="45.072337"/>
    <n v="0.98096807007021003"/>
    <n v="4776.6400000000003"/>
    <n v="0"/>
    <n v="0"/>
    <n v="0"/>
    <n v="0"/>
    <n v="5"/>
    <s v="102_Week3_Tuesday"/>
    <n v="101.2976"/>
    <n v="92.591499999999996"/>
    <n v="82.840699999999998"/>
    <n v="95.352999999999994"/>
    <n v="84.8"/>
    <s v="102_Monday"/>
    <s v="102_Week3_Monday"/>
    <n v="1"/>
    <n v="0"/>
    <n v="84.87"/>
    <n v="90.86"/>
    <s v="Yes"/>
    <s v="NO"/>
    <s v="MTWRF"/>
    <s v="No"/>
    <s v="Yes"/>
    <s v="Y"/>
    <s v="N"/>
    <n v="0"/>
    <n v="25.324400000000001"/>
    <n v="23.147874999999999"/>
    <n v="20.710175"/>
    <n v="23.838249999999999"/>
  </r>
  <r>
    <s v=""/>
    <m/>
    <m/>
    <x v="2"/>
    <x v="2"/>
    <x v="3"/>
    <m/>
    <m/>
    <m/>
    <m/>
    <s v="Alpena Depot"/>
    <s v="120 E Herman St,, Alpena 49707 US"/>
    <n v="86.062340250238805"/>
    <s v="-2158"/>
    <m/>
    <d v="1899-12-30T13:59:01"/>
    <d v="1899-12-30T13:59:01"/>
    <n v="0"/>
    <m/>
    <s v="-83.416387"/>
    <s v="45.0710235"/>
    <n v="81.064111596556202"/>
    <m/>
    <m/>
    <m/>
    <m/>
    <m/>
    <n v="1"/>
    <e v="#N/A"/>
    <m/>
    <m/>
    <m/>
    <m/>
    <m/>
    <s v="102_Friday"/>
    <s v="102_Week3_Friday"/>
    <n v="20"/>
    <m/>
    <m/>
    <m/>
    <s v="Yes"/>
    <m/>
    <m/>
    <s v="Yes"/>
    <s v="Yes"/>
    <m/>
    <s v="N"/>
    <m/>
    <m/>
    <m/>
    <m/>
    <m/>
  </r>
  <r>
    <s v="2035"/>
    <s v="70591"/>
    <s v="0"/>
    <x v="2"/>
    <x v="1"/>
    <x v="3"/>
    <s v="100"/>
    <s v="103"/>
    <s v="W"/>
    <n v="215"/>
    <s v="Ziebart Tidy Car"/>
    <s v="2673 US-23 South, Alpena MI 49707 US, Alpena MI 49707 US"/>
    <n v="0.105582656165069"/>
    <s v="-415"/>
    <s v="5"/>
    <d v="1899-12-30T09:12:18"/>
    <d v="1899-12-30T09:25:12"/>
    <n v="0"/>
    <n v="9.2666666666666675"/>
    <s v="-83.463351"/>
    <s v="45.03412"/>
    <n v="6.5597524941595597E-2"/>
    <n v="927.98"/>
    <n v="0"/>
    <n v="0"/>
    <n v="0"/>
    <n v="0"/>
    <n v="216"/>
    <s v="103_Week3_Wednesday"/>
    <n v="35"/>
    <n v="37.996600000000001"/>
    <n v="35"/>
    <n v="35"/>
    <n v="18.55"/>
    <s v="103_Friday"/>
    <s v="103_Week3_Friday"/>
    <n v="1"/>
    <n v="0"/>
    <n v="17.5"/>
    <n v="17.5"/>
    <s v="Yes"/>
    <s v="NO"/>
    <s v="MTWRF"/>
    <s v="No"/>
    <s v="Yes"/>
    <s v="Y"/>
    <s v="Y"/>
    <n v="0"/>
    <n v="8.75"/>
    <n v="9.4991500000000002"/>
    <n v="8.75"/>
    <n v="8.75"/>
  </r>
  <r>
    <s v="11183"/>
    <s v="73403"/>
    <s v="0"/>
    <x v="2"/>
    <x v="1"/>
    <x v="0"/>
    <s v="130"/>
    <s v="103"/>
    <s v="M"/>
    <n v="0"/>
    <s v="CHATTERS BULLPEN BAR &amp; GRILL"/>
    <s v="12350 MAIN ST, ATLANTA MI 49707 US, ATLANTA MI 49707 US"/>
    <n v="0.43239145812330498"/>
    <s v="-292"/>
    <s v="6"/>
    <d v="1899-12-30T09:09:18"/>
    <d v="1899-12-30T09:27:16"/>
    <n v="0"/>
    <n v="15.200000000000001"/>
    <s v="-84.146015"/>
    <s v="45.004402"/>
    <n v="0.19942232311036201"/>
    <n v="4480.42"/>
    <n v="0"/>
    <n v="0"/>
    <n v="0"/>
    <n v="0"/>
    <n v="1"/>
    <s v="103_Week3_Monday"/>
    <n v="163.13659999999999"/>
    <n v="173.1671"/>
    <n v="168.1328"/>
    <n v="201.22280000000001"/>
    <n v="106.14"/>
    <s v="103_Monday"/>
    <s v="103_Week3_Monday"/>
    <n v="1"/>
    <n v="0"/>
    <n v="92.147499999999994"/>
    <n v="95.322500000000005"/>
    <s v="No"/>
    <s v="NO"/>
    <s v="MTWRF"/>
    <s v="No"/>
    <s v="No"/>
    <s v="Y"/>
    <s v="N"/>
    <m/>
    <n v="40.784149999999997"/>
    <n v="43.291775000000001"/>
    <n v="42.033200000000001"/>
    <n v="50.305700000000002"/>
  </r>
  <r>
    <s v="13277"/>
    <s v="70622"/>
    <s v="2"/>
    <x v="2"/>
    <x v="3"/>
    <x v="0"/>
    <s v="150"/>
    <s v="105"/>
    <s v="R"/>
    <n v="150"/>
    <s v="WOLVERINE STATE CREDIT UNION"/>
    <s v="201 N. STATE AVE., OSCODA MI 48750 US, OSCODA MI 48750 US"/>
    <n v="2.9556118161493399"/>
    <s v="-820"/>
    <s v="5"/>
    <d v="1899-12-30T09:56:32"/>
    <d v="1899-12-30T10:06:38"/>
    <n v="0"/>
    <n v="8.6166666666666671"/>
    <s v="-83.330539"/>
    <s v="44.421708"/>
    <n v="1.1693808255670901"/>
    <n v="1945.17"/>
    <n v="0"/>
    <n v="0"/>
    <n v="0"/>
    <n v="0"/>
    <n v="151"/>
    <s v="105_Week3_Thursday"/>
    <n v="73.02"/>
    <n v="74.47"/>
    <n v="76.862799999999993"/>
    <n v="77.819999999999993"/>
    <n v="41.25"/>
    <s v="101_Monday"/>
    <s v="101_Week3_Monday"/>
    <n v="1"/>
    <n v="0"/>
    <n v="37.234999999999999"/>
    <n v="38.909999999999997"/>
    <s v="Yes"/>
    <s v="NO"/>
    <s v="MTWRF"/>
    <s v="Yes"/>
    <s v="Yes"/>
    <s v="Y"/>
    <s v="N"/>
    <n v="0"/>
    <n v="18.254999999999999"/>
    <n v="18.6175"/>
    <n v="19.215699999999998"/>
    <n v="19.454999999999998"/>
  </r>
  <r>
    <s v="2675"/>
    <s v="71273"/>
    <s v="0"/>
    <x v="2"/>
    <x v="1"/>
    <x v="0"/>
    <s v="140"/>
    <s v="103"/>
    <s v="M"/>
    <n v="0"/>
    <s v="LUCKY D'S LLC"/>
    <s v="12434 STATE ST PO BOX 209, Atlanta MI 49709 US PO BOX 209, Atlanta MI 49709 US"/>
    <n v="0.21191139158040101"/>
    <s v="-293"/>
    <s v="6"/>
    <d v="1899-12-30T09:27:29"/>
    <d v="1899-12-30T09:42:06"/>
    <n v="0"/>
    <n v="14.125"/>
    <s v="-84.144562"/>
    <s v="45.004426"/>
    <n v="7.1210092320767401E-2"/>
    <n v="1626.68"/>
    <n v="0"/>
    <n v="0"/>
    <n v="0"/>
    <n v="0"/>
    <n v="1"/>
    <s v="103_Week3_Monday"/>
    <n v="62.487499999999997"/>
    <n v="72.05"/>
    <n v="70.192800000000005"/>
    <n v="75.650000000000006"/>
    <n v="46.01"/>
    <s v="103_Monday"/>
    <s v="103_Week3_Monday"/>
    <n v="1"/>
    <n v="0"/>
    <n v="36.024999999999999"/>
    <n v="37.825000000000003"/>
    <s v="No"/>
    <s v="NO"/>
    <s v="MTWRF"/>
    <s v="No"/>
    <s v="No"/>
    <s v="Y"/>
    <s v="N"/>
    <m/>
    <n v="15.621874999999999"/>
    <n v="18.012499999999999"/>
    <n v="17.548200000000001"/>
    <n v="18.912500000000001"/>
  </r>
  <r>
    <s v="2217"/>
    <s v="70790"/>
    <s v="0"/>
    <x v="2"/>
    <x v="1"/>
    <x v="0"/>
    <s v="20"/>
    <s v="101"/>
    <s v="M"/>
    <n v="0"/>
    <s v="Natural Gas Compression"/>
    <s v="16950 M 32, M33, ATLANTA MI 49707 US, ATLANTA MI 49707 US"/>
    <n v="0"/>
    <s v="-281"/>
    <s v="7"/>
    <d v="1899-12-30T07:09:40"/>
    <d v="1899-12-30T07:15:12"/>
    <n v="0"/>
    <n v="12.279166666666667"/>
    <s v="-84.0544197"/>
    <s v="45.0091192"/>
    <m/>
    <n v="6617.86"/>
    <n v="29"/>
    <n v="0.72115384615384603"/>
    <n v="4"/>
    <n v="119"/>
    <n v="1"/>
    <s v="101_Week3_Monday"/>
    <n v="110.03"/>
    <n v="123.4207"/>
    <n v="139.483"/>
    <n v="132.2184"/>
    <n v="152.86000000000001"/>
    <s v="103_Monday"/>
    <s v="103_Week3_Monday"/>
    <n v="1"/>
    <n v="104"/>
    <n v="130.20249999999999"/>
    <n v="125.14"/>
    <s v="Yes"/>
    <s v="NO"/>
    <s v="MTWRF"/>
    <s v="Yes"/>
    <s v="No"/>
    <s v="Y"/>
    <s v="N"/>
    <n v="104"/>
    <n v="27.5075"/>
    <n v="30.855174999999999"/>
    <n v="34.870750000000001"/>
    <n v="33.054600000000001"/>
  </r>
  <r>
    <s v="12488"/>
    <s v="73463"/>
    <s v="0"/>
    <x v="2"/>
    <x v="1"/>
    <x v="0"/>
    <s v="150"/>
    <s v="103"/>
    <s v="M"/>
    <n v="0"/>
    <s v="WINSTON CORNER SUNOCO"/>
    <s v="11310 MAIN ST, ATLANTA MI 49709 US, ATLANTA MI 49709 US"/>
    <n v="0.12451934603407699"/>
    <s v="-294"/>
    <s v="5"/>
    <d v="1899-12-30T09:42:14"/>
    <d v="1899-12-30T09:50:17"/>
    <n v="0"/>
    <n v="8.0500000000000007"/>
    <s v="-84.144059"/>
    <s v="45.004447"/>
    <n v="2.46471436124906E-2"/>
    <n v="1380.54"/>
    <n v="0"/>
    <n v="0"/>
    <n v="0"/>
    <n v="0"/>
    <n v="1"/>
    <s v="103_Week3_Monday"/>
    <n v="52.452800000000003"/>
    <n v="53.85"/>
    <n v="56.744199999999999"/>
    <n v="57.63"/>
    <n v="30.91"/>
    <s v="103_Monday"/>
    <s v="103_Week3_Monday"/>
    <n v="1"/>
    <n v="0"/>
    <n v="26.925000000000001"/>
    <n v="29.155000000000001"/>
    <s v="No"/>
    <s v="NO"/>
    <s v="MTWRF"/>
    <s v="No"/>
    <s v="No"/>
    <s v="Y"/>
    <s v="N"/>
    <m/>
    <n v="13.113200000000001"/>
    <n v="13.4625"/>
    <n v="14.18605"/>
    <n v="14.407500000000001"/>
  </r>
  <r>
    <s v="15577"/>
    <s v="73549"/>
    <s v="0"/>
    <x v="2"/>
    <x v="2"/>
    <x v="0"/>
    <s v="20"/>
    <s v="102"/>
    <s v="T"/>
    <n v="590"/>
    <s v="BOLTON BAR"/>
    <s v="9101 S. BOLTON RD, POSEN MI 49776 US, POSEN MI 49776 US"/>
    <n v="17.110431382966802"/>
    <s v="-1998"/>
    <s v="7"/>
    <d v="1899-12-30T06:35:45"/>
    <d v="1899-12-30T06:48:15"/>
    <n v="0"/>
    <n v="10.691666666666666"/>
    <s v="-83.589863"/>
    <s v="45.179118"/>
    <n v="12.9907310337389"/>
    <n v="1234.69"/>
    <n v="0"/>
    <n v="0"/>
    <n v="0"/>
    <n v="0"/>
    <n v="591"/>
    <s v="102_Week3_Tuesday"/>
    <n v="0"/>
    <n v="0"/>
    <n v="73.537499999999994"/>
    <n v="85.523799999999994"/>
    <n v="78.78"/>
    <s v="102_Monday"/>
    <s v="102_Week3_Monday"/>
    <n v="1"/>
    <n v="0"/>
    <n v="27.723700000000001"/>
    <n v="84.527500000000003"/>
    <s v="Yes"/>
    <s v="NO"/>
    <s v="MTWRF"/>
    <s v="No"/>
    <s v="Yes"/>
    <s v="Y"/>
    <s v="N"/>
    <n v="0"/>
    <n v="0"/>
    <n v="0"/>
    <n v="18.384374999999999"/>
    <n v="21.380949999999999"/>
  </r>
  <r>
    <s v="14571"/>
    <s v="99137"/>
    <s v="1"/>
    <x v="2"/>
    <x v="2"/>
    <x v="0"/>
    <s v="100"/>
    <s v="102"/>
    <s v="T"/>
    <n v="350"/>
    <s v="ROGERS CITY CITGO"/>
    <s v="159 S. 3RD STREET, ROGERS CITY MI 49779 US, ROGERS CITY MI 49779 US"/>
    <n v="2.2776068453614799"/>
    <s v="-2006"/>
    <s v="5"/>
    <d v="1899-12-30T08:06:28"/>
    <d v="1899-12-30T08:14:19"/>
    <n v="0"/>
    <n v="8.4"/>
    <s v="-83.8148073778734"/>
    <s v="45.4186083318028"/>
    <n v="0.68424458364077101"/>
    <n v="1779.98"/>
    <n v="0"/>
    <n v="0"/>
    <n v="0"/>
    <n v="0"/>
    <n v="351"/>
    <s v="102_Week3_Tuesday"/>
    <n v="49.7"/>
    <n v="54.7316"/>
    <n v="57.415700000000001"/>
    <n v="65.363299999999995"/>
    <n v="30.94"/>
    <s v="102_Monday"/>
    <s v="102_Week3_Monday"/>
    <n v="1"/>
    <n v="0"/>
    <n v="27.515000000000001"/>
    <n v="34.43"/>
    <s v="Yes"/>
    <s v="NO"/>
    <s v="MTWRF"/>
    <s v="No"/>
    <s v="Yes"/>
    <s v="Y"/>
    <s v="N"/>
    <n v="0"/>
    <n v="12.425000000000001"/>
    <n v="13.6829"/>
    <n v="14.353925"/>
    <n v="16.340824999999999"/>
  </r>
  <r>
    <s v="11826"/>
    <s v="73444"/>
    <s v="0"/>
    <x v="2"/>
    <x v="2"/>
    <x v="0"/>
    <s v="90"/>
    <s v="102"/>
    <s v="T"/>
    <n v="131"/>
    <s v="FIRST CLASS AUTO REPAIR"/>
    <s v="498 S 6TH STREET, ROGER CITY MI 49779 US, ROGER CITY MI 49779 US"/>
    <n v="0.348776436041078"/>
    <s v="-2005"/>
    <s v="7"/>
    <d v="1899-12-30T07:55:19"/>
    <d v="1899-12-30T08:04:11"/>
    <n v="0"/>
    <n v="6.0333333333333332"/>
    <s v="-83.814552"/>
    <s v="45.410736"/>
    <n v="9.5301233280440698E-2"/>
    <n v="1940.12"/>
    <n v="15"/>
    <n v="0.28846153846153799"/>
    <n v="2"/>
    <n v="44"/>
    <n v="132"/>
    <s v="102_Week3_Tuesday"/>
    <n v="36.869999999999997"/>
    <n v="36.869999999999997"/>
    <n v="38.0884"/>
    <n v="40.526899999999998"/>
    <n v="40.950000000000003"/>
    <s v="102_Monday"/>
    <s v="102_Week3_Monday"/>
    <n v="1"/>
    <n v="44"/>
    <n v="36.869999999999997"/>
    <n v="41.37"/>
    <s v="Yes"/>
    <s v="NO"/>
    <s v="MTWRF"/>
    <s v="No"/>
    <s v="Yes"/>
    <s v="Y"/>
    <s v="N"/>
    <n v="44"/>
    <n v="9.2174999999999994"/>
    <n v="9.2174999999999994"/>
    <n v="9.5221"/>
    <n v="10.131724999999999"/>
  </r>
  <r>
    <s v="2552"/>
    <s v="71148"/>
    <s v="0"/>
    <x v="2"/>
    <x v="2"/>
    <x v="0"/>
    <s v="110"/>
    <s v="102"/>
    <s v="T"/>
    <n v="380"/>
    <s v="Chee Peng Restaurant"/>
    <s v="119 W. Third St., Rogers City MI 49779 US, Rogers City MI 49779 US"/>
    <n v="0.40095625047149502"/>
    <s v="-2007"/>
    <s v="5"/>
    <d v="1899-12-30T08:14:44"/>
    <d v="1899-12-30T08:18:07"/>
    <n v="0"/>
    <n v="1.9000000000000001"/>
    <s v="-83.81605"/>
    <s v="45.419479"/>
    <n v="8.8315232959553999E-2"/>
    <n v="1280.3900000000001"/>
    <n v="0"/>
    <n v="0"/>
    <n v="0"/>
    <n v="0"/>
    <n v="381"/>
    <s v="102_Week3_Tuesday"/>
    <n v="46.94"/>
    <n v="46.94"/>
    <n v="58.722799999999999"/>
    <n v="59.145000000000003"/>
    <n v="31.35"/>
    <s v="102_Monday"/>
    <s v="102_Week3_Monday"/>
    <n v="1"/>
    <n v="0"/>
    <n v="24.64"/>
    <n v="29.572500000000002"/>
    <s v="Yes"/>
    <s v="NO"/>
    <s v="MTWRF"/>
    <s v="No"/>
    <s v="Yes"/>
    <s v="Y"/>
    <s v="N"/>
    <n v="0"/>
    <n v="11.734999999999999"/>
    <n v="11.734999999999999"/>
    <n v="14.6807"/>
    <n v="14.786250000000001"/>
  </r>
  <r>
    <s v="2565"/>
    <s v="71161"/>
    <s v="0"/>
    <x v="2"/>
    <x v="2"/>
    <x v="0"/>
    <s v="130"/>
    <s v="102"/>
    <s v="T"/>
    <n v="210"/>
    <s v="Lighthouse Restaurant"/>
    <s v="377 N. Third St., Rogers City MI 49779 US, Rogers City MI 49779 US"/>
    <n v="0.87755012017507295"/>
    <s v="-2009"/>
    <s v="7"/>
    <d v="1899-12-30T08:19:52"/>
    <d v="1899-12-30T08:35:54"/>
    <n v="0"/>
    <n v="12.729166666666666"/>
    <s v="-83.819732"/>
    <s v="45.422841"/>
    <n v="0.28227516139301301"/>
    <n v="2451.42"/>
    <n v="0"/>
    <n v="0"/>
    <n v="0"/>
    <n v="0"/>
    <n v="211"/>
    <s v="102_Week3_Tuesday"/>
    <n v="58.5822"/>
    <n v="54.863799999999998"/>
    <n v="64.418400000000005"/>
    <n v="79.779200000000003"/>
    <n v="70.790000000000006"/>
    <s v="102_Monday"/>
    <s v="102_Week3_Monday"/>
    <n v="1"/>
    <n v="0"/>
    <n v="57.993699999999997"/>
    <n v="93.726200000000006"/>
    <s v="Yes"/>
    <s v="NO"/>
    <s v="MTWRF"/>
    <s v="No"/>
    <s v="Yes"/>
    <s v="Y"/>
    <s v="N"/>
    <n v="0"/>
    <n v="14.64555"/>
    <n v="13.715949999999999"/>
    <n v="16.104600000000001"/>
    <n v="19.944800000000001"/>
  </r>
  <r>
    <s v="14510"/>
    <s v="73523"/>
    <s v="0"/>
    <x v="2"/>
    <x v="2"/>
    <x v="0"/>
    <s v="120"/>
    <s v="102"/>
    <s v="T"/>
    <n v="300"/>
    <s v="ROGERS CITY POST OFFICE"/>
    <s v="188 N. THIRD ST., ROGERS CITY MI 49779 US, ROGERS CITY MI 49779 US"/>
    <n v="0.41500615534545199"/>
    <s v="-2008"/>
    <s v="5"/>
    <d v="1899-12-30T08:18:31"/>
    <d v="1899-12-30T08:18:59"/>
    <n v="0"/>
    <n v="4.6916666666666664"/>
    <s v="-83.816274"/>
    <s v="45.420401"/>
    <n v="0.129765205140316"/>
    <n v="1184.22"/>
    <n v="0"/>
    <n v="0"/>
    <n v="0"/>
    <n v="0"/>
    <n v="301"/>
    <s v="102_Week3_Tuesday"/>
    <n v="39.414200000000001"/>
    <n v="48.933300000000003"/>
    <n v="51.52"/>
    <n v="52.16"/>
    <n v="26.08"/>
    <s v="102_Monday"/>
    <s v="102_Week3_Monday"/>
    <n v="1"/>
    <n v="0"/>
    <n v="24.96"/>
    <n v="26.08"/>
    <s v="Yes"/>
    <s v="NO"/>
    <s v="MTWRF"/>
    <s v="No"/>
    <s v="Yes"/>
    <s v="Y"/>
    <s v="N"/>
    <n v="0"/>
    <n v="9.8535500000000003"/>
    <n v="12.233325000000001"/>
    <n v="12.88"/>
    <n v="13.04"/>
  </r>
  <r>
    <s v="1861"/>
    <s v="70024"/>
    <s v="0"/>
    <x v="2"/>
    <x v="2"/>
    <x v="0"/>
    <s v="80"/>
    <s v="102"/>
    <s v="T"/>
    <n v="120"/>
    <s v="CURTIS EXCAVATING"/>
    <s v="501 PARK DR, ROGERS CITY MI 49779 US, ROGERS CITY MI 49779 US"/>
    <n v="6.9907190779246902"/>
    <s v="-2004"/>
    <s v="7"/>
    <d v="1899-12-30T07:53:36"/>
    <d v="1899-12-30T07:54:58"/>
    <n v="0"/>
    <n v="5.4041666666666668"/>
    <s v="-83.8145141"/>
    <s v="45.4088745"/>
    <n v="6.6145065764689601"/>
    <n v="4586.63"/>
    <n v="33"/>
    <n v="0.63461538461538503"/>
    <n v="5"/>
    <n v="114"/>
    <n v="121"/>
    <s v="102_Week3_Tuesday"/>
    <n v="69.982299999999995"/>
    <n v="86.779200000000003"/>
    <n v="103.41379999999999"/>
    <n v="104.09"/>
    <n v="111.53"/>
    <s v="102_Monday"/>
    <s v="102_Week3_Monday"/>
    <n v="1"/>
    <n v="110"/>
    <n v="99.35"/>
    <n v="103.52500000000001"/>
    <s v="Yes"/>
    <s v="NO"/>
    <s v="MTWRF"/>
    <s v="No"/>
    <s v="Yes"/>
    <s v="Y"/>
    <s v="N"/>
    <n v="110"/>
    <n v="17.495574999999999"/>
    <n v="21.694800000000001"/>
    <n v="25.853449999999999"/>
    <n v="26.022500000000001"/>
  </r>
  <r>
    <s v="2657"/>
    <s v="71255"/>
    <s v="0"/>
    <x v="2"/>
    <x v="2"/>
    <x v="0"/>
    <s v="40"/>
    <s v="102"/>
    <s v="T"/>
    <n v="559"/>
    <s v="E &amp; T Party Store"/>
    <s v="7090 State St., Posen MI 49776 US, Posen MI 49776 US"/>
    <n v="0.33350764792763199"/>
    <s v="-2000"/>
    <s v="5"/>
    <d v="1899-12-30T07:06:03"/>
    <d v="1899-12-30T07:16:22"/>
    <n v="0"/>
    <n v="9.3166666666666664"/>
    <s v="-83.700910030562"/>
    <s v="45.2622146926681"/>
    <n v="0.14857095186553601"/>
    <n v="1106.9000000000001"/>
    <n v="0"/>
    <n v="0"/>
    <n v="0"/>
    <n v="0"/>
    <n v="560"/>
    <s v="102_Week3_Tuesday"/>
    <n v="41.427100000000003"/>
    <n v="42.305"/>
    <n v="44.174199999999999"/>
    <n v="43.99"/>
    <n v="23.32"/>
    <s v="102_Monday"/>
    <s v="102_Week3_Monday"/>
    <n v="1"/>
    <n v="0"/>
    <n v="21.1525"/>
    <n v="21.995000000000001"/>
    <s v="Yes"/>
    <s v="NO"/>
    <s v="MTWRF"/>
    <s v="No"/>
    <s v="Yes"/>
    <s v="Y"/>
    <s v="N"/>
    <n v="0"/>
    <n v="10.356775000000001"/>
    <n v="10.57625"/>
    <n v="11.04355"/>
    <n v="10.9975"/>
  </r>
  <r>
    <s v="14511"/>
    <s v="73523"/>
    <s v="1"/>
    <x v="2"/>
    <x v="2"/>
    <x v="0"/>
    <s v="30"/>
    <s v="102"/>
    <s v="T"/>
    <n v="570"/>
    <s v="POSEN POST OFFICE"/>
    <s v="10933 MICHIGAN AVE., POSEN MI 49776 US, POSEN MI 49776 US"/>
    <n v="12.556198346491"/>
    <s v="-1999"/>
    <s v="5"/>
    <d v="1899-12-30T07:00:48"/>
    <d v="1899-12-30T07:05:43"/>
    <n v="0"/>
    <n v="7.1583333333333332"/>
    <s v="-83.6988018154967"/>
    <s v="45.2608084922195"/>
    <n v="11.0879151760897"/>
    <n v="1098.6500000000001"/>
    <n v="0"/>
    <n v="0"/>
    <n v="0"/>
    <n v="0"/>
    <n v="571"/>
    <s v="102_Week3_Tuesday"/>
    <n v="41.21"/>
    <n v="41.626600000000003"/>
    <n v="43.831400000000002"/>
    <n v="44.38"/>
    <n v="22.19"/>
    <s v="102_Monday"/>
    <s v="102_Week3_Monday"/>
    <n v="1"/>
    <n v="0"/>
    <n v="21.23"/>
    <n v="22.19"/>
    <s v="Yes"/>
    <s v="NO"/>
    <s v="MTWRF"/>
    <s v="No"/>
    <s v="Yes"/>
    <s v="Y"/>
    <s v="N"/>
    <n v="0"/>
    <n v="10.3025"/>
    <n v="10.406650000000001"/>
    <n v="10.957850000000001"/>
    <n v="11.095000000000001"/>
  </r>
  <r>
    <s v="9732"/>
    <s v="99031"/>
    <s v="104"/>
    <x v="2"/>
    <x v="2"/>
    <x v="0"/>
    <s v="50"/>
    <s v="102"/>
    <s v="T"/>
    <n v="530"/>
    <s v="BLARNEY CASTLE"/>
    <s v="10698 MICHIGAN AVE POSEN EZ MART #772, POSEN MI 49 POSEN EZ MART #772, POSEN MI 49776 US"/>
    <n v="0.77861057020028601"/>
    <s v="-2001"/>
    <s v="7"/>
    <d v="1899-12-30T07:17:09"/>
    <d v="1899-12-30T07:23:45"/>
    <n v="0"/>
    <n v="10.533333333333333"/>
    <s v="-83.69931"/>
    <s v="45.266653"/>
    <n v="0.40868217335273899"/>
    <n v="3750.05"/>
    <n v="0"/>
    <n v="0"/>
    <n v="0"/>
    <n v="0"/>
    <n v="531"/>
    <s v="102_Week3_Tuesday"/>
    <n v="73.9953"/>
    <n v="64.362799999999993"/>
    <n v="63.455300000000001"/>
    <n v="61.185299999999998"/>
    <n v="69.16"/>
    <s v="102_Monday"/>
    <s v="102_Week3_Monday"/>
    <n v="1"/>
    <n v="0"/>
    <n v="64.046199999999999"/>
    <n v="54.8887"/>
    <s v="Yes"/>
    <s v="NO"/>
    <s v="MTWRF"/>
    <s v="No"/>
    <s v="Yes"/>
    <s v="Y"/>
    <s v="N"/>
    <n v="0"/>
    <n v="18.498825"/>
    <n v="16.090699999999998"/>
    <n v="15.863825"/>
    <n v="15.296325"/>
  </r>
  <r>
    <s v="2248"/>
    <s v="70822"/>
    <s v="0"/>
    <x v="2"/>
    <x v="2"/>
    <x v="0"/>
    <s v="70"/>
    <s v="102"/>
    <s v="F"/>
    <n v="5"/>
    <s v="Cadillac Products"/>
    <s v="4858 Williams Rd., Rogers City MI 49779 US, Rogers City MI 49779 US"/>
    <n v="5.1672535876946597"/>
    <s v="-2003"/>
    <s v="7"/>
    <d v="1899-12-30T07:43:51"/>
    <d v="1899-12-30T07:46:37"/>
    <n v="0"/>
    <n v="3.5766666666666667"/>
    <s v="-83.7418683"/>
    <s v="45.3504617"/>
    <n v="5.1469071106545696"/>
    <n v="6877.55"/>
    <n v="3"/>
    <n v="5.4545454545454501E-2"/>
    <n v="7"/>
    <n v="145"/>
    <n v="6"/>
    <s v="102_Week3_Friday"/>
    <n v="139.863"/>
    <n v="134.4761"/>
    <n v="123.8246"/>
    <n v="120.5685"/>
    <n v="129.44999999999999"/>
    <s v="102_Monday"/>
    <s v="102_Week3_Monday"/>
    <n v="1"/>
    <n v="144"/>
    <n v="129.99619999999999"/>
    <n v="120.5125"/>
    <s v="Yes"/>
    <s v="NO"/>
    <s v="MTWRF"/>
    <s v="No"/>
    <s v="Yes"/>
    <s v="Y"/>
    <s v="N"/>
    <n v="144"/>
    <n v="34.96575"/>
    <n v="33.619025000000001"/>
    <n v="30.956150000000001"/>
    <n v="30.142125"/>
  </r>
  <r>
    <s v="11400"/>
    <s v="73413"/>
    <s v="0"/>
    <x v="2"/>
    <x v="2"/>
    <x v="0"/>
    <s v="60"/>
    <s v="102"/>
    <s v="T"/>
    <n v="565"/>
    <s v="HINCKA LOGGING LLC"/>
    <s v="6464 LAKE AUGUSTA HWY, POSEN MI 49776 US, POSEN MI 49776 US"/>
    <n v="3.66511973604453"/>
    <s v="-2002"/>
    <s v="7"/>
    <d v="1899-12-30T07:27:25"/>
    <d v="1899-12-30T07:38:40"/>
    <n v="0"/>
    <n v="9.5750000000000011"/>
    <s v="-83.7107533"/>
    <s v="45.3083383"/>
    <n v="3.2582471515249201"/>
    <n v="14773.63"/>
    <n v="105"/>
    <n v="2.0192307692307701"/>
    <n v="24"/>
    <n v="536"/>
    <n v="566"/>
    <s v="102_Week3_Tuesday"/>
    <n v="283.6207"/>
    <n v="277.98689999999999"/>
    <n v="287.58609999999999"/>
    <n v="297.53460000000001"/>
    <n v="295.27"/>
    <s v="102_Monday"/>
    <s v="102_Week3_Monday"/>
    <n v="1"/>
    <n v="518"/>
    <n v="268.84750000000003"/>
    <n v="294.52"/>
    <s v="Yes"/>
    <s v="NO"/>
    <s v="MTWRF"/>
    <s v="No"/>
    <s v="Yes"/>
    <s v="Y"/>
    <s v="N"/>
    <n v="518"/>
    <n v="70.905175"/>
    <n v="69.496724999999998"/>
    <n v="71.896524999999997"/>
    <n v="74.383650000000003"/>
  </r>
  <r>
    <s v="2666"/>
    <s v="99047"/>
    <s v="4"/>
    <x v="2"/>
    <x v="1"/>
    <x v="0"/>
    <s v="120"/>
    <s v="103"/>
    <s v="M"/>
    <n v="0"/>
    <s v="Alp-Alcona C.U. (Atlanta)"/>
    <s v="12285 JEROME ST., ATLANTA MI 49709 US, ATLANTA MI 49709 US"/>
    <n v="0.75606573285327305"/>
    <s v="-291"/>
    <s v="6"/>
    <d v="1899-12-30T08:59:12"/>
    <d v="1899-12-30T09:08:52"/>
    <n v="0"/>
    <n v="11.1"/>
    <s v="-84.147215"/>
    <s v="45.004932"/>
    <n v="0.500002337165524"/>
    <n v="1453.15"/>
    <n v="0"/>
    <n v="0"/>
    <n v="0"/>
    <n v="0"/>
    <n v="1"/>
    <s v="103_Week3_Monday"/>
    <n v="64.02"/>
    <n v="71.646000000000001"/>
    <n v="51.5428"/>
    <n v="54.08"/>
    <n v="27.66"/>
    <s v="103_Monday"/>
    <s v="103_Week3_Monday"/>
    <n v="1"/>
    <n v="0"/>
    <n v="35.115000000000002"/>
    <n v="24.51"/>
    <s v="No"/>
    <s v="NO"/>
    <s v="MTWRF"/>
    <s v="No"/>
    <s v="No"/>
    <s v="Y"/>
    <s v="N"/>
    <m/>
    <n v="16.004999999999999"/>
    <n v="17.9115"/>
    <n v="12.8857"/>
    <n v="13.52"/>
  </r>
  <r>
    <s v=""/>
    <m/>
    <m/>
    <x v="2"/>
    <x v="1"/>
    <x v="1"/>
    <m/>
    <m/>
    <m/>
    <m/>
    <s v="Alpena Depot"/>
    <s v="120 E Herman St,, Alpena 49707 US"/>
    <n v="2.1746469824258798"/>
    <s v="-340"/>
    <m/>
    <d v="1899-12-30T18:50:18"/>
    <d v="1899-12-30T18:50:18"/>
    <n v="0"/>
    <m/>
    <s v="-83.416387"/>
    <s v="45.0710235"/>
    <n v="0.58528716615979903"/>
    <m/>
    <m/>
    <m/>
    <m/>
    <m/>
    <n v="1"/>
    <e v="#N/A"/>
    <m/>
    <m/>
    <m/>
    <m/>
    <m/>
    <s v="103_Tuesday"/>
    <s v="103_Week3_Tuesday"/>
    <n v="20"/>
    <m/>
    <m/>
    <m/>
    <s v="Yes"/>
    <m/>
    <m/>
    <s v="Yes"/>
    <s v="Yes"/>
    <m/>
    <s v="N"/>
    <m/>
    <m/>
    <m/>
    <m/>
    <m/>
  </r>
  <r>
    <s v=""/>
    <m/>
    <m/>
    <x v="2"/>
    <x v="1"/>
    <x v="2"/>
    <m/>
    <m/>
    <m/>
    <m/>
    <s v="Alpena Depot"/>
    <s v="120 E Herman St,, Alpena 49707 US"/>
    <n v="7.3763870533862201"/>
    <s v="-373"/>
    <m/>
    <d v="1899-12-30T14:07:20"/>
    <d v="1899-12-30T14:07:20"/>
    <n v="0"/>
    <m/>
    <s v="-83.416387"/>
    <s v="45.0710235"/>
    <n v="5.4833155931191397"/>
    <m/>
    <m/>
    <m/>
    <m/>
    <m/>
    <n v="1"/>
    <e v="#N/A"/>
    <m/>
    <m/>
    <m/>
    <m/>
    <m/>
    <s v="103_Wednesday"/>
    <s v="103_Week3_Wednesday"/>
    <n v="20"/>
    <m/>
    <m/>
    <m/>
    <s v="Yes"/>
    <m/>
    <m/>
    <s v="Yes"/>
    <s v="Yes"/>
    <m/>
    <s v="N"/>
    <m/>
    <m/>
    <m/>
    <m/>
    <m/>
  </r>
  <r>
    <s v=""/>
    <m/>
    <m/>
    <x v="2"/>
    <x v="1"/>
    <x v="0"/>
    <m/>
    <m/>
    <m/>
    <m/>
    <s v="Alpena Depot"/>
    <s v="120 E Herman St,, Alpena 49707 US"/>
    <n v="60.519748831529903"/>
    <s v="-308"/>
    <m/>
    <d v="1899-12-30T15:05:10"/>
    <d v="1899-12-30T15:05:10"/>
    <n v="0"/>
    <m/>
    <s v="-83.416387"/>
    <s v="45.0710235"/>
    <n v="53.731757118688201"/>
    <m/>
    <m/>
    <m/>
    <m/>
    <m/>
    <n v="1"/>
    <e v="#N/A"/>
    <m/>
    <m/>
    <m/>
    <m/>
    <m/>
    <s v="103_Monday"/>
    <s v="103_Week3_Monday"/>
    <n v="20"/>
    <m/>
    <m/>
    <m/>
    <s v="Yes"/>
    <m/>
    <m/>
    <s v="Yes"/>
    <s v="Yes"/>
    <m/>
    <s v="N"/>
    <m/>
    <m/>
    <m/>
    <m/>
    <m/>
  </r>
  <r>
    <s v="2309"/>
    <s v="70890"/>
    <s v="0"/>
    <x v="2"/>
    <x v="1"/>
    <x v="2"/>
    <s v="10"/>
    <s v="101"/>
    <s v="M"/>
    <n v="0"/>
    <s v="WAGAR MOTOR SALES SERVICE"/>
    <s v="2086 S Otsego Avenue, Gaylord MI 49735 US"/>
    <n v="76.621066944248895"/>
    <s v="-342"/>
    <s v="7"/>
    <d v="1899-12-30T07:16:37"/>
    <d v="1899-12-30T07:21:41"/>
    <n v="0"/>
    <n v="15.904166666666667"/>
    <s v="-84.677932"/>
    <s v="45.001094"/>
    <n v="71.027092423385398"/>
    <n v="7299.99"/>
    <n v="10"/>
    <n v="0.86842105263157898"/>
    <n v="4"/>
    <n v="76"/>
    <n v="1"/>
    <s v="101_Week3_Monday"/>
    <n v="146.06610000000001"/>
    <n v="133.50530000000001"/>
    <n v="154.77070000000001"/>
    <n v="134.5684"/>
    <n v="140.3844"/>
    <s v="103_Wednesday"/>
    <s v="103_Week3_Wednesday"/>
    <n v="1"/>
    <n v="76"/>
    <n v="140.9862"/>
    <n v="126.985"/>
    <s v="Yes"/>
    <s v=""/>
    <s v="MTWRF"/>
    <s v="Yes"/>
    <s v="Yes"/>
    <s v="Y"/>
    <s v="Y"/>
    <n v="76"/>
    <n v="36.516525000000001"/>
    <n v="33.376325000000001"/>
    <n v="38.692675000000001"/>
    <n v="33.642099999999999"/>
  </r>
  <r>
    <s v="2681"/>
    <s v="71280"/>
    <s v="0"/>
    <x v="2"/>
    <x v="1"/>
    <x v="0"/>
    <s v="280"/>
    <s v="103"/>
    <s v="M"/>
    <n v="0"/>
    <s v="Redwood Steakhouse"/>
    <s v="4965 SALLING AVE, LEWSITON MI 49756 US, LEWSITON MI 49756 US"/>
    <n v="33.211962845940199"/>
    <s v="-307"/>
    <s v="7"/>
    <d v="1899-12-30T13:58:11"/>
    <d v="1899-12-30T14:04:39"/>
    <n v="0"/>
    <n v="6.8375000000000004"/>
    <s v="-84.293382"/>
    <s v="44.883422"/>
    <n v="27.383111719373801"/>
    <n v="1059.7"/>
    <n v="0"/>
    <n v="0"/>
    <n v="0"/>
    <n v="0"/>
    <n v="1"/>
    <s v="103_Week3_Monday"/>
    <n v="58.99"/>
    <n v="0"/>
    <n v="51.881500000000003"/>
    <n v="49.59"/>
    <n v="51.57"/>
    <s v="103_Monday"/>
    <s v="103_Week3_Monday"/>
    <n v="1"/>
    <n v="0"/>
    <n v="30.403700000000001"/>
    <n v="49.59"/>
    <s v="No"/>
    <s v="YES"/>
    <s v="MTWRF"/>
    <s v="No"/>
    <s v="No"/>
    <s v="Y"/>
    <s v="N"/>
    <m/>
    <n v="14.7475"/>
    <n v="0"/>
    <n v="12.970375000000001"/>
    <n v="12.397500000000001"/>
  </r>
  <r>
    <s v=""/>
    <m/>
    <m/>
    <x v="2"/>
    <x v="1"/>
    <x v="4"/>
    <m/>
    <m/>
    <m/>
    <m/>
    <s v="Alpena Depot"/>
    <s v="120 E Herman St,, Alpena 49707 US"/>
    <n v="3.7126424418787001"/>
    <s v="-404"/>
    <m/>
    <d v="1899-12-30T14:14:16"/>
    <d v="1899-12-30T14:14:16"/>
    <n v="0"/>
    <m/>
    <s v="-83.416387"/>
    <s v="45.0710235"/>
    <n v="1.1175362965714399"/>
    <m/>
    <m/>
    <m/>
    <m/>
    <m/>
    <n v="1"/>
    <e v="#N/A"/>
    <m/>
    <m/>
    <m/>
    <m/>
    <m/>
    <s v="103_Thursday"/>
    <s v="103_Week3_Thursday"/>
    <n v="20"/>
    <m/>
    <m/>
    <m/>
    <s v="Yes"/>
    <m/>
    <m/>
    <s v="Yes"/>
    <s v="Yes"/>
    <m/>
    <s v="N"/>
    <m/>
    <m/>
    <m/>
    <m/>
    <m/>
  </r>
  <r>
    <s v="2767"/>
    <s v="71372"/>
    <s v="0"/>
    <x v="2"/>
    <x v="1"/>
    <x v="1"/>
    <s v="160"/>
    <s v="105"/>
    <s v="T"/>
    <n v="293"/>
    <s v="Paul's Pub"/>
    <s v="10757 M-32 P.O. Box 45, Johannesburg MI 49751 US P.O. Box 45, Johannesburg MI 49751 US"/>
    <n v="30.433306226819699"/>
    <s v="-325"/>
    <s v="7"/>
    <d v="1899-12-30T15:00:12"/>
    <d v="1899-12-30T15:10:22"/>
    <n v="0"/>
    <n v="11.845833333333333"/>
    <s v="-84.457575"/>
    <s v="44.985484"/>
    <n v="30.078745253624302"/>
    <n v="2521.79"/>
    <n v="0"/>
    <n v="0"/>
    <n v="0"/>
    <n v="0"/>
    <n v="294"/>
    <s v="105_Week3_Tuesday"/>
    <n v="58.22"/>
    <n v="58.604599999999998"/>
    <n v="62.0886"/>
    <n v="67.150700000000001"/>
    <n v="74.150000000000006"/>
    <s v="103_Tuesday"/>
    <s v="103_Week3_Tuesday"/>
    <n v="1"/>
    <n v="0"/>
    <n v="68.376199999999997"/>
    <n v="69.492500000000007"/>
    <s v="Yes"/>
    <s v="NO"/>
    <s v="TWRF"/>
    <s v="Yes"/>
    <s v="No"/>
    <s v="Y"/>
    <s v="N"/>
    <n v="0"/>
    <n v="14.555"/>
    <n v="14.651149999999999"/>
    <n v="15.52215"/>
    <n v="16.787675"/>
  </r>
  <r>
    <s v="2527"/>
    <s v="71123"/>
    <s v="0"/>
    <x v="2"/>
    <x v="1"/>
    <x v="1"/>
    <s v="30"/>
    <s v="105"/>
    <s v="T"/>
    <n v="220"/>
    <s v="Dowkers Meat Market"/>
    <s v="2104 Birch Manor, Gaylord MI 49735 US, Gaylord MI 49735 US"/>
    <n v="3.9669958183977498"/>
    <s v="-312"/>
    <s v="7"/>
    <d v="1899-12-30T08:11:20"/>
    <d v="1899-12-30T08:15:32"/>
    <n v="0"/>
    <n v="8.1374999999999993"/>
    <s v="-84.65516"/>
    <s v="45.000054"/>
    <n v="2.38122951907217"/>
    <n v="2401.21"/>
    <n v="7"/>
    <n v="0.75"/>
    <n v="2"/>
    <n v="41"/>
    <n v="221"/>
    <s v="105_Week3_Tuesday"/>
    <n v="45.232300000000002"/>
    <n v="46.762999999999998"/>
    <n v="46.506100000000004"/>
    <n v="47.496099999999998"/>
    <n v="50.44"/>
    <s v="103_Tuesday"/>
    <s v="103_Week3_Tuesday"/>
    <n v="1"/>
    <n v="28"/>
    <n v="45.715000000000003"/>
    <n v="47.582500000000003"/>
    <s v="Yes"/>
    <s v="NO"/>
    <s v="MTWRF"/>
    <s v="Yes"/>
    <s v="No"/>
    <s v="Y"/>
    <s v="N"/>
    <n v="28"/>
    <n v="11.308075000000001"/>
    <n v="11.69075"/>
    <n v="11.626525000000001"/>
    <n v="11.874025"/>
  </r>
  <r>
    <s v="2627"/>
    <s v="71224"/>
    <s v="0"/>
    <x v="2"/>
    <x v="3"/>
    <x v="0"/>
    <s v="10"/>
    <s v="105"/>
    <s v="R"/>
    <n v="180"/>
    <s v="Vista Lanes"/>
    <s v="5214 N. US-23 P.O. Box 481, Oscoda MI 48750 US P.O. Box 481, Oscoda MI 48750 US"/>
    <n v="58.757558350786802"/>
    <s v="-806"/>
    <s v="7"/>
    <d v="1899-12-30T06:58:45"/>
    <d v="1899-12-30T07:08:55"/>
    <n v="0"/>
    <n v="11.936666666666667"/>
    <s v="-83.329344"/>
    <s v="44.430907"/>
    <n v="49.080221781062299"/>
    <n v="3470.12"/>
    <n v="0"/>
    <n v="0"/>
    <n v="0"/>
    <n v="0"/>
    <n v="181"/>
    <s v="105_Week3_Thursday"/>
    <n v="89.933700000000002"/>
    <n v="97.848399999999998"/>
    <n v="66.277100000000004"/>
    <n v="101.1484"/>
    <n v="75.739999999999995"/>
    <s v="101_Monday"/>
    <s v="101_Week3_Monday"/>
    <n v="1"/>
    <n v="0"/>
    <n v="61.323700000000002"/>
    <n v="105.7037"/>
    <s v="Yes"/>
    <s v="NO"/>
    <s v="MTRF"/>
    <s v="Yes"/>
    <s v="Yes"/>
    <s v="Y"/>
    <s v="N"/>
    <n v="0"/>
    <n v="22.483425"/>
    <n v="24.4621"/>
    <n v="16.569275000000001"/>
    <n v="25.287099999999999"/>
  </r>
  <r>
    <s v=""/>
    <m/>
    <m/>
    <x v="2"/>
    <x v="1"/>
    <x v="3"/>
    <m/>
    <m/>
    <m/>
    <m/>
    <s v="Alpena Depot"/>
    <s v="120 E Herman St,, Alpena 49707 US"/>
    <n v="8.9624990540402205"/>
    <s v="-427"/>
    <m/>
    <d v="1899-12-30T11:41:21"/>
    <d v="1899-12-30T11:41:21"/>
    <n v="0"/>
    <m/>
    <s v="-83.416387"/>
    <s v="45.0710235"/>
    <n v="3.2960378825051202"/>
    <m/>
    <m/>
    <m/>
    <m/>
    <m/>
    <n v="1"/>
    <e v="#N/A"/>
    <m/>
    <m/>
    <m/>
    <m/>
    <m/>
    <s v="103_Friday"/>
    <s v="103_Week3_Friday"/>
    <n v="20"/>
    <m/>
    <m/>
    <m/>
    <s v="Yes"/>
    <m/>
    <m/>
    <s v="Yes"/>
    <s v="Yes"/>
    <m/>
    <s v="N"/>
    <m/>
    <m/>
    <m/>
    <m/>
    <m/>
  </r>
  <r>
    <s v=""/>
    <m/>
    <m/>
    <x v="2"/>
    <x v="3"/>
    <x v="0"/>
    <m/>
    <m/>
    <m/>
    <m/>
    <s v="Alpena Depot"/>
    <s v="120 E Herman St,, Alpena 49707 US"/>
    <n v="9.51565406002101"/>
    <s v="-827"/>
    <m/>
    <d v="1899-12-30T12:55:11"/>
    <d v="1899-12-30T12:55:11"/>
    <n v="0"/>
    <m/>
    <s v="-83.416387"/>
    <s v="45.0710235"/>
    <n v="3.4411945745403099"/>
    <m/>
    <m/>
    <m/>
    <m/>
    <m/>
    <n v="1"/>
    <e v="#N/A"/>
    <m/>
    <m/>
    <m/>
    <m/>
    <m/>
    <s v="101_Monday"/>
    <s v="101_Week3_Monday"/>
    <n v="20"/>
    <m/>
    <m/>
    <m/>
    <s v="Yes"/>
    <m/>
    <m/>
    <s v="Yes"/>
    <s v="Yes"/>
    <m/>
    <s v="N"/>
    <m/>
    <m/>
    <m/>
    <m/>
    <m/>
  </r>
  <r>
    <s v="2687"/>
    <s v="71286"/>
    <s v="0"/>
    <x v="2"/>
    <x v="1"/>
    <x v="0"/>
    <s v="260"/>
    <s v="103"/>
    <s v="M"/>
    <n v="0"/>
    <s v="Timothy's Lewiston Lodge"/>
    <s v="1525 Fleming, Lewiston MI 49756 US, Lewiston MI 49756 US"/>
    <n v="3.5799279021236399"/>
    <s v="-305"/>
    <s v="7"/>
    <d v="1899-12-30T12:29:59"/>
    <d v="1899-12-30T12:39:06"/>
    <n v="0"/>
    <n v="20.693333333333335"/>
    <s v="-84.313882"/>
    <s v="44.863029"/>
    <n v="1.92499215909289"/>
    <n v="16292.78"/>
    <n v="0"/>
    <n v="0"/>
    <n v="0"/>
    <n v="0"/>
    <n v="1"/>
    <s v="103_Week3_Monday"/>
    <n v="145.19829999999999"/>
    <n v="199.846"/>
    <n v="259.71469999999999"/>
    <n v="202.41300000000001"/>
    <n v="425.62"/>
    <s v="103_Monday"/>
    <s v="103_Week3_Monday"/>
    <n v="1"/>
    <n v="0"/>
    <n v="523.23119999999994"/>
    <n v="262.42250000000001"/>
    <s v="No"/>
    <s v="NO"/>
    <s v="MTWRF"/>
    <s v="No"/>
    <s v="No"/>
    <s v="Y"/>
    <s v="N"/>
    <m/>
    <n v="36.299574999999997"/>
    <n v="49.961500000000001"/>
    <n v="64.928674999999998"/>
    <n v="50.603250000000003"/>
  </r>
  <r>
    <s v="2678"/>
    <s v="71277"/>
    <s v="0"/>
    <x v="2"/>
    <x v="1"/>
    <x v="0"/>
    <s v="190"/>
    <s v="103"/>
    <s v="M"/>
    <n v="0"/>
    <s v="H. B. CARBIDE COMPANY #192"/>
    <s v="4210 DOYLE DR, Lewiston MI 49756 US, Lewiston MI 49756 US"/>
    <n v="16.339745597600501"/>
    <s v="-298"/>
    <s v="7"/>
    <d v="1899-12-30T10:32:23"/>
    <d v="1899-12-30T10:33:46"/>
    <n v="0"/>
    <n v="7.9433333333333334"/>
    <s v="-84.300387"/>
    <s v="44.901605"/>
    <n v="12.698912293239401"/>
    <n v="4804.24"/>
    <n v="28"/>
    <n v="0.87155963302752304"/>
    <n v="14"/>
    <n v="218"/>
    <n v="1"/>
    <s v="103_Week3_Monday"/>
    <n v="93.624600000000001"/>
    <n v="93.763000000000005"/>
    <n v="83.495699999999999"/>
    <n v="109.03149999999999"/>
    <n v="97.29"/>
    <s v="103_Monday"/>
    <s v="103_Week3_Monday"/>
    <n v="1"/>
    <n v="218"/>
    <n v="89.454999999999998"/>
    <n v="110.19"/>
    <s v="No"/>
    <s v="NO"/>
    <s v="MTWRF"/>
    <s v="No"/>
    <s v="No"/>
    <s v="Y"/>
    <s v="N"/>
    <m/>
    <n v="23.40615"/>
    <n v="23.440750000000001"/>
    <n v="20.873925"/>
    <n v="27.257874999999999"/>
  </r>
  <r>
    <s v="2880"/>
    <s v="73048"/>
    <s v="0"/>
    <x v="2"/>
    <x v="1"/>
    <x v="0"/>
    <s v="200"/>
    <s v="103"/>
    <s v="M"/>
    <n v="0"/>
    <s v="H. B. CARBIDE COMPANY #192"/>
    <s v="4210 DOYLE DR, LEWISTON MI 49756 US, LEWISTON MI 49756 US"/>
    <n v="0"/>
    <s v="-299"/>
    <s v="7"/>
    <d v="1899-12-30T10:33:46"/>
    <d v="1899-12-30T11:08:08"/>
    <n v="0"/>
    <n v="17.320833333333333"/>
    <s v="-84.300387"/>
    <s v="44.901605"/>
    <m/>
    <n v="55379.42"/>
    <n v="0"/>
    <n v="0"/>
    <n v="0"/>
    <n v="0"/>
    <n v="1"/>
    <s v="103_Week3_Monday"/>
    <n v="889.53060000000005"/>
    <n v="1025.6777999999999"/>
    <n v="896.29750000000001"/>
    <n v="942.90200000000004"/>
    <n v="1238.8900000000001"/>
    <s v="103_Monday"/>
    <s v="103_Week3_Monday"/>
    <n v="1"/>
    <n v="0"/>
    <n v="1108.3525"/>
    <n v="1026.2311999999999"/>
    <s v="No"/>
    <s v="NO"/>
    <s v="MTWRF"/>
    <s v="No"/>
    <s v="No"/>
    <s v="Y"/>
    <s v="N"/>
    <m/>
    <n v="222.38265000000001"/>
    <n v="256.41944999999998"/>
    <n v="224.074375"/>
    <n v="235.72550000000001"/>
  </r>
  <r>
    <s v="2671"/>
    <s v="71269"/>
    <s v="0"/>
    <x v="2"/>
    <x v="1"/>
    <x v="0"/>
    <s v="80"/>
    <s v="103"/>
    <s v="M"/>
    <n v="0"/>
    <s v="Eagles"/>
    <s v="10980 M-32 West, Atlanta MI 49709 US, Atlanta MI 49709 US"/>
    <n v="2.8144970514414198"/>
    <s v="-287"/>
    <s v="6"/>
    <d v="1899-12-30T08:04:26"/>
    <d v="1899-12-30T08:20:27"/>
    <n v="0"/>
    <n v="17.350000000000001"/>
    <s v="-84.173984"/>
    <s v="45.008552"/>
    <n v="1.71177534334811"/>
    <n v="2758.57"/>
    <n v="0"/>
    <n v="0"/>
    <n v="0"/>
    <n v="0"/>
    <n v="1"/>
    <s v="103_Week3_Monday"/>
    <n v="131.88249999999999"/>
    <n v="129.09280000000001"/>
    <n v="131.04159999999999"/>
    <n v="128.97569999999999"/>
    <n v="70.89"/>
    <s v="103_Monday"/>
    <s v="103_Week3_Monday"/>
    <n v="1"/>
    <n v="0"/>
    <n v="58.657499999999999"/>
    <n v="66.872500000000002"/>
    <s v="No"/>
    <s v="NO"/>
    <s v="MTWRF"/>
    <s v="No"/>
    <s v="No"/>
    <s v="Y"/>
    <s v="N"/>
    <m/>
    <n v="32.970624999999998"/>
    <n v="32.273200000000003"/>
    <n v="32.760399999999997"/>
    <n v="32.243924999999997"/>
  </r>
  <r>
    <s v="13584"/>
    <s v="99152"/>
    <s v="3"/>
    <x v="2"/>
    <x v="1"/>
    <x v="0"/>
    <s v="100"/>
    <s v="103"/>
    <s v="M"/>
    <n v="0"/>
    <s v="ATLANTA IMAGING DEPT."/>
    <s v="11899 M-32, ATLANTA MI 48670 US, ATLANTA MI 48670 US"/>
    <n v="0.34578709785006401"/>
    <s v="-289"/>
    <s v="7"/>
    <d v="1899-12-30T08:31:27"/>
    <d v="1899-12-30T08:31:40"/>
    <n v="0"/>
    <n v="0.1875"/>
    <s v="-84.1553572"/>
    <s v="45.0067353"/>
    <n v="0.30426145341669197"/>
    <n v="4273.88"/>
    <n v="0"/>
    <n v="0"/>
    <n v="0"/>
    <n v="0"/>
    <n v="1"/>
    <s v="103_Week3_Monday"/>
    <n v="81.569999999999993"/>
    <n v="81.569999999999993"/>
    <n v="83.286900000000003"/>
    <n v="84.05"/>
    <n v="84.05"/>
    <s v="103_Monday"/>
    <s v="103_Week3_Monday"/>
    <n v="1"/>
    <n v="0"/>
    <n v="81.569999999999993"/>
    <n v="84.05"/>
    <s v="No"/>
    <s v="NO"/>
    <s v="MTWRF"/>
    <s v="No"/>
    <s v="No"/>
    <s v="Y"/>
    <s v="N"/>
    <m/>
    <n v="20.392499999999998"/>
    <n v="20.392499999999998"/>
    <n v="20.821725000000001"/>
    <n v="21.012499999999999"/>
  </r>
  <r>
    <s v="2250"/>
    <s v="73404"/>
    <s v="4"/>
    <x v="2"/>
    <x v="1"/>
    <x v="0"/>
    <s v="110"/>
    <s v="103"/>
    <s v="M"/>
    <n v="0"/>
    <s v="Thunder Bay Health - Atlanta 2"/>
    <s v="11899 M-32 W, Atlanta MI 49709 US, Atlanta MI 49709 US"/>
    <n v="0"/>
    <s v="-290"/>
    <s v="7"/>
    <d v="1899-12-30T08:31:40"/>
    <d v="1899-12-30T08:36:07"/>
    <n v="0"/>
    <n v="5.7166666666666668"/>
    <s v="-84.1553572"/>
    <s v="45.0067353"/>
    <m/>
    <n v="8466.07"/>
    <n v="0"/>
    <n v="0"/>
    <n v="0"/>
    <n v="0"/>
    <n v="1"/>
    <s v="103_Week3_Monday"/>
    <n v="159.9315"/>
    <n v="155.63919999999999"/>
    <n v="160.55070000000001"/>
    <n v="159.5746"/>
    <n v="168.43"/>
    <s v="103_Monday"/>
    <s v="103_Week3_Monday"/>
    <n v="1"/>
    <n v="0"/>
    <n v="152.32499999999999"/>
    <n v="159.06"/>
    <s v="No"/>
    <s v="NO"/>
    <s v="MTWRF"/>
    <s v="No"/>
    <s v="No"/>
    <s v="Y"/>
    <s v="N"/>
    <m/>
    <n v="39.982875"/>
    <n v="38.909799999999997"/>
    <n v="40.137675000000002"/>
    <n v="39.893650000000001"/>
  </r>
  <r>
    <s v="2883"/>
    <s v="73052"/>
    <s v="0"/>
    <x v="2"/>
    <x v="1"/>
    <x v="0"/>
    <s v="210"/>
    <s v="103"/>
    <s v="M"/>
    <n v="0"/>
    <s v="TALLEY'S BAR"/>
    <s v="2981 KNEELAND, LEWISTON MI 49756 US, LEWISTON MI 49756 US"/>
    <n v="2.9187713882266202"/>
    <s v="-300"/>
    <s v="7"/>
    <d v="1899-12-30T11:11:03"/>
    <d v="1899-12-30T11:17:41"/>
    <n v="0"/>
    <n v="8.6916666666666664"/>
    <s v="-84.305036"/>
    <s v="44.883718"/>
    <n v="1.4493827309743601"/>
    <n v="2934.61"/>
    <n v="0"/>
    <n v="0"/>
    <n v="0"/>
    <n v="0"/>
    <n v="1"/>
    <s v="103_Week3_Monday"/>
    <n v="46.006100000000004"/>
    <n v="57.837600000000002"/>
    <n v="79.989999999999995"/>
    <n v="61.226599999999998"/>
    <n v="82.96"/>
    <s v="103_Monday"/>
    <s v="103_Week3_Monday"/>
    <n v="1"/>
    <n v="0"/>
    <n v="75.152500000000003"/>
    <n v="49.99"/>
    <s v="No"/>
    <s v="NO"/>
    <s v="MTWRF"/>
    <s v="No"/>
    <s v="No"/>
    <s v="Y"/>
    <s v="N"/>
    <m/>
    <n v="11.501525000000001"/>
    <n v="14.4594"/>
    <n v="19.997499999999999"/>
    <n v="15.306649999999999"/>
  </r>
  <r>
    <s v="2421"/>
    <s v="71008"/>
    <s v="0"/>
    <x v="2"/>
    <x v="1"/>
    <x v="2"/>
    <s v="140"/>
    <s v="101"/>
    <s v="M"/>
    <n v="0"/>
    <s v="WCISEL CONSTRUCTION"/>
    <s v="1054 ANNA DR, GAYLORD MI 49735 US, GAYLORD MI 49735 US"/>
    <n v="1.87934622686794"/>
    <s v="-355"/>
    <s v="7"/>
    <d v="1899-12-30T09:03:24"/>
    <d v="1899-12-30T09:10:20"/>
    <n v="0"/>
    <n v="6.854166666666667"/>
    <s v="-84.695003"/>
    <s v="45.029955"/>
    <n v="0.38491309472837798"/>
    <n v="2739.66"/>
    <n v="13"/>
    <n v="0.51851851851851904"/>
    <n v="2"/>
    <n v="35"/>
    <n v="1"/>
    <s v="101_Week3_Monday"/>
    <n v="51.205300000000001"/>
    <n v="52.58"/>
    <n v="54.7607"/>
    <n v="58.056100000000001"/>
    <n v="59.07"/>
    <s v="103_Wednesday"/>
    <s v="103_Week3_Wednesday"/>
    <n v="1"/>
    <n v="27"/>
    <n v="52.58"/>
    <n v="59.09"/>
    <s v="Yes"/>
    <s v="NO"/>
    <s v="MTWRF"/>
    <s v="Yes"/>
    <s v="Yes"/>
    <s v="Y"/>
    <s v="Y"/>
    <n v="27"/>
    <n v="12.801325"/>
    <n v="13.145"/>
    <n v="13.690175"/>
    <n v="14.514025"/>
  </r>
  <r>
    <s v="2679"/>
    <s v="71278"/>
    <s v="0"/>
    <x v="2"/>
    <x v="1"/>
    <x v="0"/>
    <s v="250"/>
    <s v="103"/>
    <s v="M"/>
    <n v="0"/>
    <s v="The Villager Restaurant"/>
    <s v="1329 Pine Point, Lewiston MI 49756 US, Lewiston MI 49756 US"/>
    <n v="2.9829820705861598"/>
    <s v="-304"/>
    <s v="7"/>
    <d v="1899-12-30T12:15:53"/>
    <d v="1899-12-30T12:26:24"/>
    <n v="0"/>
    <n v="7.3166666666666664"/>
    <s v="-84.2889762"/>
    <s v="44.8594852"/>
    <n v="1.9245709856293201"/>
    <n v="1958.48"/>
    <n v="6"/>
    <n v="0.81818181818181801"/>
    <n v="1"/>
    <n v="33"/>
    <n v="1"/>
    <s v="103_Week3_Monday"/>
    <n v="47.01"/>
    <n v="47.01"/>
    <n v="48.6646"/>
    <n v="49.4"/>
    <n v="52.36"/>
    <s v="103_Monday"/>
    <s v="103_Week3_Monday"/>
    <n v="1"/>
    <n v="33"/>
    <n v="47.01"/>
    <n v="49.4"/>
    <s v="No"/>
    <s v="NO"/>
    <s v="MTWRF"/>
    <s v="No"/>
    <s v="No"/>
    <s v="Y"/>
    <s v="N"/>
    <m/>
    <n v="11.7525"/>
    <n v="11.7525"/>
    <n v="12.16615"/>
    <n v="12.35"/>
  </r>
  <r>
    <s v="2680"/>
    <s v="99061"/>
    <s v="114"/>
    <x v="2"/>
    <x v="1"/>
    <x v="0"/>
    <s v="240"/>
    <s v="103"/>
    <s v="M"/>
    <n v="0"/>
    <s v="FAMILY FARE #1515"/>
    <s v="5105 CO. RD 612 PO Box 40, LEWISTON MI 49756 US PO Box 40, LEWISTON MI 49756 US"/>
    <n v="0"/>
    <s v="-303"/>
    <s v="7"/>
    <d v="1899-12-30T11:39:33"/>
    <d v="1899-12-30T12:12:54"/>
    <n v="0"/>
    <n v="37.970833333333331"/>
    <s v="-84.290873"/>
    <s v="44.883137"/>
    <m/>
    <n v="4597"/>
    <n v="7"/>
    <n v="0.76666666666666605"/>
    <n v="2"/>
    <n v="29"/>
    <n v="1"/>
    <s v="103_Week3_Monday"/>
    <n v="99.696399999999997"/>
    <n v="101.2253"/>
    <n v="72.362300000000005"/>
    <n v="67.145700000000005"/>
    <n v="77.459999999999994"/>
    <s v="103_Monday"/>
    <s v="103_Week3_Monday"/>
    <n v="1"/>
    <n v="30"/>
    <n v="71.307500000000005"/>
    <n v="72.569999999999993"/>
    <s v="No"/>
    <s v="NO"/>
    <s v="MTWRF"/>
    <s v="No"/>
    <s v="No"/>
    <s v="Y"/>
    <s v="N"/>
    <m/>
    <n v="24.924099999999999"/>
    <n v="25.306325000000001"/>
    <n v="18.090575000000001"/>
    <n v="16.786425000000001"/>
  </r>
  <r>
    <s v="2307"/>
    <s v="99082"/>
    <s v="12"/>
    <x v="2"/>
    <x v="1"/>
    <x v="0"/>
    <s v="220"/>
    <s v="103"/>
    <s v="M"/>
    <n v="0"/>
    <s v="SUNRISE STORE #6"/>
    <s v="4831 SAILING AVE, LEWISTON MI 49756 US, LEWISTON MI 49756 US"/>
    <n v="0.76145151751722995"/>
    <s v="-301"/>
    <s v="7"/>
    <d v="1899-12-30T11:18:26"/>
    <d v="1899-12-30T11:28:53"/>
    <n v="0"/>
    <n v="19.125"/>
    <s v="-84.297311"/>
    <s v="44.88335"/>
    <n v="0.37898018027353397"/>
    <n v="2749.77"/>
    <n v="0"/>
    <n v="0"/>
    <n v="0"/>
    <n v="0"/>
    <n v="1"/>
    <s v="103_Week3_Monday"/>
    <n v="51.4"/>
    <n v="53.416899999999998"/>
    <n v="55.162300000000002"/>
    <n v="57.24"/>
    <n v="60.14"/>
    <s v="103_Monday"/>
    <s v="103_Week3_Monday"/>
    <n v="1"/>
    <n v="0"/>
    <n v="52.177500000000002"/>
    <n v="57.24"/>
    <s v="No"/>
    <s v="NO"/>
    <s v="MTWRF"/>
    <s v="No"/>
    <s v="No"/>
    <s v="Y"/>
    <s v="N"/>
    <m/>
    <n v="12.85"/>
    <n v="13.354225"/>
    <n v="13.790575"/>
    <n v="14.31"/>
  </r>
  <r>
    <s v="13008"/>
    <s v="99161"/>
    <s v="114"/>
    <x v="2"/>
    <x v="1"/>
    <x v="0"/>
    <s v="230"/>
    <s v="103"/>
    <s v="M"/>
    <n v="0"/>
    <s v="FAMILY FARE #1515 FIRST AID"/>
    <s v="5105 CO. RD 612 POB 40, LEWISTON MI 49756 US POB 40, LEWISTON MI 49756 US"/>
    <n v="1.0061825824513999"/>
    <s v="-302"/>
    <s v="7"/>
    <d v="1899-12-30T11:29:53"/>
    <d v="1899-12-30T11:39:33"/>
    <n v="0"/>
    <n v="9.4354006285390355"/>
    <s v="-84.290873"/>
    <s v="44.883137"/>
    <n v="0.31627238658642398"/>
    <n v="0"/>
    <n v="0"/>
    <n v="0"/>
    <n v="0"/>
    <n v="0"/>
    <n v="1"/>
    <s v="103_Week3_Monday"/>
    <n v="0"/>
    <n v="0"/>
    <n v="0"/>
    <n v="0"/>
    <s v="$ -"/>
    <s v="103_Monday"/>
    <s v="103_Week3_Monday"/>
    <n v="1"/>
    <n v="0"/>
    <n v="0"/>
    <n v="0"/>
    <s v="No"/>
    <s v="NO"/>
    <s v="MTWRF"/>
    <s v="No"/>
    <s v="No"/>
    <s v="Y"/>
    <s v="N"/>
    <m/>
    <n v="0"/>
    <n v="0"/>
    <n v="0"/>
    <n v="0"/>
  </r>
  <r>
    <s v="2563"/>
    <s v="71159"/>
    <s v="0"/>
    <x v="2"/>
    <x v="2"/>
    <x v="0"/>
    <s v="140"/>
    <s v="102"/>
    <s v="T"/>
    <n v="190"/>
    <s v="BISHOP CHEVROLET BUICK, INC."/>
    <s v="420 US 23, Rogers City MI 49779 US, Rogers City MI 49779 US"/>
    <n v="2.7335114921236499"/>
    <s v="-2010"/>
    <s v="7"/>
    <d v="1899-12-30T08:38:38"/>
    <d v="1899-12-30T08:43:20"/>
    <n v="0"/>
    <n v="9.15"/>
    <s v="-83.831184"/>
    <s v="45.420333"/>
    <n v="0.77043322231852496"/>
    <n v="9389.93"/>
    <n v="28"/>
    <n v="0.53846153846153799"/>
    <n v="5"/>
    <n v="100"/>
    <n v="191"/>
    <s v="102_Week3_Tuesday"/>
    <n v="186.60149999999999"/>
    <n v="190.98"/>
    <n v="161.32300000000001"/>
    <n v="155.7961"/>
    <n v="167.32"/>
    <s v="102_Monday"/>
    <s v="102_Week3_Monday"/>
    <n v="1"/>
    <n v="98"/>
    <n v="168.27119999999999"/>
    <n v="149.70750000000001"/>
    <s v="Yes"/>
    <s v="NO"/>
    <s v="MTWRF"/>
    <s v="No"/>
    <s v="Yes"/>
    <s v="Y"/>
    <s v="N"/>
    <n v="98"/>
    <n v="46.650374999999997"/>
    <n v="47.744999999999997"/>
    <n v="40.330750000000002"/>
    <n v="38.949024999999999"/>
  </r>
  <r>
    <s v=""/>
    <m/>
    <m/>
    <x v="2"/>
    <x v="2"/>
    <x v="0"/>
    <m/>
    <m/>
    <m/>
    <m/>
    <s v="Alpena Depot"/>
    <s v="120 E Herman St,, Alpena 49707 US"/>
    <n v="4.4010323078684896"/>
    <s v="-2042"/>
    <m/>
    <d v="1899-12-30T13:31:27"/>
    <d v="1899-12-30T13:31:27"/>
    <n v="0"/>
    <m/>
    <s v="-83.416387"/>
    <s v="45.0710235"/>
    <n v="1.2785562239467201"/>
    <m/>
    <m/>
    <m/>
    <m/>
    <m/>
    <n v="1"/>
    <e v="#N/A"/>
    <m/>
    <m/>
    <m/>
    <m/>
    <m/>
    <s v="102_Monday"/>
    <s v="102_Week3_Monday"/>
    <n v="20"/>
    <m/>
    <m/>
    <m/>
    <s v="Yes"/>
    <m/>
    <m/>
    <s v="Yes"/>
    <s v="Yes"/>
    <m/>
    <s v="N"/>
    <m/>
    <m/>
    <m/>
    <m/>
    <m/>
  </r>
  <r>
    <s v="2802"/>
    <s v="71408"/>
    <s v="0"/>
    <x v="2"/>
    <x v="2"/>
    <x v="0"/>
    <s v="450"/>
    <s v="102"/>
    <s v="W"/>
    <n v="70"/>
    <s v="UNITED WATER RECYCLE PLANT"/>
    <s v="210 HARBOR DRIVE, ALPENA MI 49707 US, ALPENA MI 49707 US"/>
    <n v="0"/>
    <s v="-2041"/>
    <s v="7"/>
    <d v="1899-12-30T13:13:00"/>
    <d v="1899-12-30T13:27:03"/>
    <n v="0"/>
    <n v="13.200000000000001"/>
    <s v="-83.4277"/>
    <s v="45.06033"/>
    <m/>
    <n v="6255.5"/>
    <n v="0"/>
    <n v="0"/>
    <n v="0"/>
    <n v="0"/>
    <n v="71"/>
    <s v="102_Week3_Wednesday"/>
    <n v="116.953"/>
    <n v="99.596900000000005"/>
    <n v="125.423"/>
    <n v="108.7807"/>
    <n v="151.82"/>
    <s v="102_Monday"/>
    <s v="102_Week3_Monday"/>
    <n v="1"/>
    <n v="0"/>
    <n v="95.99"/>
    <n v="110.1075"/>
    <s v="Yes"/>
    <s v="NO"/>
    <s v="MTWRF"/>
    <s v="No"/>
    <s v="Yes"/>
    <s v="Y"/>
    <s v="N"/>
    <n v="0"/>
    <n v="29.238250000000001"/>
    <n v="24.899225000000001"/>
    <n v="31.35575"/>
    <n v="27.195174999999999"/>
  </r>
  <r>
    <s v="2784"/>
    <s v="71390"/>
    <s v="0"/>
    <x v="2"/>
    <x v="2"/>
    <x v="1"/>
    <s v="10"/>
    <s v="102"/>
    <s v="T"/>
    <n v="2"/>
    <s v="S &amp; A COMPANY"/>
    <s v="1504 N. SECOND AVE., ALPENA MI 49707 US, ALPENA MI 49707 US"/>
    <n v="0.73616949655115604"/>
    <s v="-2044"/>
    <s v="3"/>
    <d v="1899-12-30T06:00:44"/>
    <d v="1899-12-30T06:10:24"/>
    <n v="0"/>
    <n v="2.8000000000000003"/>
    <s v="-83.4163292"/>
    <s v="45.072044"/>
    <n v="0.16401236561499"/>
    <n v="820.26"/>
    <n v="0"/>
    <n v="0"/>
    <n v="0"/>
    <n v="0"/>
    <n v="3"/>
    <s v="102_Week3_Tuesday"/>
    <n v="62.52"/>
    <n v="62.52"/>
    <n v="64.186599999999999"/>
    <n v="66.11"/>
    <n v="16.260000000000002"/>
    <s v="102_Tuesday"/>
    <s v="102_Week3_Tuesday"/>
    <n v="1"/>
    <n v="0"/>
    <n v="15.63"/>
    <n v="16.663699999999999"/>
    <s v="No"/>
    <s v="NO"/>
    <s v="MTWRF"/>
    <s v="No"/>
    <s v="No"/>
    <s v="Y"/>
    <s v="N"/>
    <m/>
    <n v="15.63"/>
    <n v="15.63"/>
    <n v="16.04665"/>
    <n v="16.5275"/>
  </r>
  <r>
    <s v="2992"/>
    <s v="73190"/>
    <s v="0"/>
    <x v="2"/>
    <x v="2"/>
    <x v="1"/>
    <s v="30"/>
    <s v="102"/>
    <s v="T"/>
    <n v="191"/>
    <s v="MEDILODGE OF ROGERS CITY"/>
    <s v="555 N BRADLEY HWY SUITE D, ROGER CITY MI 49779 US SUITE D, ROGER CITY MI 49779 US"/>
    <n v="0.81837274134159099"/>
    <s v="-2046"/>
    <s v="7"/>
    <d v="1899-12-30T06:56:21"/>
    <d v="1899-12-30T06:59:48"/>
    <n v="0"/>
    <n v="3.65"/>
    <s v="-83.835032"/>
    <s v="45.422018"/>
    <n v="0.33776761118244097"/>
    <n v="1199.6099999999999"/>
    <n v="0"/>
    <n v="0"/>
    <n v="0"/>
    <n v="0"/>
    <n v="192"/>
    <s v="102_Week3_Tuesday"/>
    <n v="30.82"/>
    <n v="31.281099999999999"/>
    <n v="33.520000000000003"/>
    <n v="33.520000000000003"/>
    <n v="22.21"/>
    <s v="102_Tuesday"/>
    <s v="102_Week3_Tuesday"/>
    <n v="1"/>
    <n v="0"/>
    <n v="0"/>
    <n v="33.520000000000003"/>
    <s v="No"/>
    <s v="NO"/>
    <s v="MTWRF"/>
    <s v="No"/>
    <s v="No"/>
    <s v="Y"/>
    <s v="N"/>
    <m/>
    <n v="7.7050000000000001"/>
    <n v="7.8202749999999996"/>
    <n v="8.3800000000000008"/>
    <n v="8.3800000000000008"/>
  </r>
  <r>
    <s v="14570"/>
    <s v="99137"/>
    <s v="0"/>
    <x v="2"/>
    <x v="2"/>
    <x v="1"/>
    <s v="20"/>
    <s v="102"/>
    <s v="T"/>
    <n v="185"/>
    <s v="ADRIAN'S SPORT SHOP"/>
    <s v="335 N. BRADLEY HWY., ROGERS CITY MI 49779 US, ROGERS CITY MI 49779 US"/>
    <n v="41.917383518069997"/>
    <s v="-2045"/>
    <s v="5"/>
    <d v="1899-12-30T06:52:19"/>
    <d v="1899-12-30T06:55:32"/>
    <n v="0"/>
    <n v="11.75"/>
    <s v="-83.8309751"/>
    <s v="45.4182907"/>
    <n v="38.935386385459203"/>
    <n v="2450.89"/>
    <n v="0"/>
    <n v="0"/>
    <n v="0"/>
    <n v="0"/>
    <n v="186"/>
    <s v="102_Week3_Tuesday"/>
    <n v="66.650000000000006"/>
    <n v="83.083299999999994"/>
    <n v="70.525700000000001"/>
    <n v="75.863299999999995"/>
    <n v="38"/>
    <s v="102_Tuesday"/>
    <s v="102_Week3_Tuesday"/>
    <n v="1"/>
    <n v="0"/>
    <n v="33.795000000000002"/>
    <n v="38.972499999999997"/>
    <s v="No"/>
    <s v="NO"/>
    <s v="MTWRF"/>
    <s v="No"/>
    <s v="No"/>
    <s v="Y"/>
    <s v="N"/>
    <m/>
    <n v="16.662500000000001"/>
    <n v="20.770824999999999"/>
    <n v="17.631425"/>
    <n v="18.965824999999999"/>
  </r>
  <r>
    <s v="2858"/>
    <s v="73026"/>
    <s v="0"/>
    <x v="2"/>
    <x v="2"/>
    <x v="0"/>
    <s v="440"/>
    <s v="102"/>
    <s v="W"/>
    <n v="60"/>
    <s v="UNITED WATER WATER FILTRATION"/>
    <s v="210 HARBOR DRIVE, ALPENA MI 49707 US, ALPENA MI 49707 US"/>
    <n v="0.97658609672095098"/>
    <s v="-2040"/>
    <s v="7"/>
    <d v="1899-12-30T13:07:34"/>
    <d v="1899-12-30T13:13:00"/>
    <n v="0"/>
    <n v="5.4333333333333336"/>
    <s v="-83.4277"/>
    <s v="45.06033"/>
    <n v="0.212959861055074"/>
    <n v="2041.94"/>
    <n v="0"/>
    <n v="0"/>
    <n v="0"/>
    <n v="0"/>
    <n v="61"/>
    <s v="102_Week3_Wednesday"/>
    <n v="35.776899999999998"/>
    <n v="44.012300000000003"/>
    <n v="40.490699999999997"/>
    <n v="41.280700000000003"/>
    <n v="43.66"/>
    <s v="102_Monday"/>
    <s v="102_Week3_Monday"/>
    <n v="1"/>
    <n v="0"/>
    <n v="38.909999999999997"/>
    <n v="41.16"/>
    <s v="Yes"/>
    <s v="NO"/>
    <s v="MTWRF"/>
    <s v="No"/>
    <s v="Yes"/>
    <s v="Y"/>
    <s v="N"/>
    <n v="0"/>
    <n v="8.9442249999999994"/>
    <n v="11.003075000000001"/>
    <n v="10.122674999999999"/>
    <n v="10.320175000000001"/>
  </r>
  <r>
    <s v="2114"/>
    <s v="70676"/>
    <s v="0"/>
    <x v="2"/>
    <x v="2"/>
    <x v="0"/>
    <s v="400"/>
    <s v="102"/>
    <s v="W"/>
    <n v="500"/>
    <s v="Switzer Vet Clinic"/>
    <s v="3463 M-32 West, Alpena MI 49707 US, Alpena MI 49707 US"/>
    <n v="5.5784497310800099"/>
    <s v="-2036"/>
    <s v="7"/>
    <d v="1899-12-30T12:43:01"/>
    <d v="1899-12-30T12:50:05"/>
    <n v="0"/>
    <n v="4.6833333333333336"/>
    <s v="-83.520658"/>
    <s v="45.060796"/>
    <n v="3.5486814115080301"/>
    <n v="2385.9899999999998"/>
    <n v="0"/>
    <n v="0"/>
    <n v="0"/>
    <n v="0"/>
    <n v="501"/>
    <s v="102_Week3_Wednesday"/>
    <n v="44.85"/>
    <n v="45.365299999999998"/>
    <n v="47.4846"/>
    <n v="48.06"/>
    <n v="50.94"/>
    <s v="102_Monday"/>
    <s v="102_Week3_Monday"/>
    <n v="1"/>
    <n v="0"/>
    <n v="46.19"/>
    <n v="48.06"/>
    <s v="Yes"/>
    <s v="NO"/>
    <s v="MTWRF"/>
    <s v="No"/>
    <s v="Yes"/>
    <s v="Y"/>
    <s v="N"/>
    <n v="0"/>
    <n v="11.2125"/>
    <n v="11.341324999999999"/>
    <n v="11.87115"/>
    <n v="12.015000000000001"/>
  </r>
  <r>
    <s v="2818"/>
    <s v="71425"/>
    <s v="0"/>
    <x v="2"/>
    <x v="2"/>
    <x v="0"/>
    <s v="390"/>
    <s v="102"/>
    <s v="W"/>
    <n v="180"/>
    <s v="ALPENA CRTC ROADS AND GROUNDS"/>
    <s v="5884 A STREET, ALPENA MI 49707 US, ALPENA MI 49707 US"/>
    <n v="0"/>
    <s v="-2035"/>
    <s v="7"/>
    <d v="1899-12-30T12:27:47"/>
    <d v="1899-12-30T12:37:27"/>
    <n v="0"/>
    <n v="9.4354006285390355"/>
    <s v="-83.570388"/>
    <s v="45.077396"/>
    <m/>
    <n v="939.45"/>
    <n v="0"/>
    <n v="0"/>
    <n v="2"/>
    <n v="10"/>
    <n v="181"/>
    <s v="102_Week3_Wednesday"/>
    <n v="16.809999999999999"/>
    <n v="16.809999999999999"/>
    <n v="19.391400000000001"/>
    <n v="16.9453"/>
    <n v="23.43"/>
    <s v="102_Monday"/>
    <s v="102_Week3_Monday"/>
    <n v="1"/>
    <n v="10"/>
    <n v="16.809999999999999"/>
    <n v="15.63"/>
    <s v="Yes"/>
    <s v="NO"/>
    <s v="MTWRF"/>
    <s v="No"/>
    <s v="Yes"/>
    <s v="Y"/>
    <s v="N"/>
    <n v="10"/>
    <n v="4.2024999999999997"/>
    <n v="4.2024999999999997"/>
    <n v="4.8478500000000002"/>
    <n v="4.2363249999999999"/>
  </r>
  <r>
    <s v="2214"/>
    <s v="99052"/>
    <s v="9"/>
    <x v="2"/>
    <x v="2"/>
    <x v="0"/>
    <s v="410"/>
    <s v="102"/>
    <s v="T"/>
    <n v="81"/>
    <s v="APS HINKS ELEMENTARY SCHOOL"/>
    <s v="2373 Gordon Rd., Alpena MI 49707 US, Alpena MI 49707 US"/>
    <n v="7.8858633706862502"/>
    <s v="-2037"/>
    <s v="5"/>
    <d v="1899-12-30T12:57:59"/>
    <d v="1899-12-30T12:58:10"/>
    <n v="0"/>
    <n v="5.6833333333333336"/>
    <s v="-83.466161"/>
    <s v="45.036612"/>
    <n v="4.5808184298761399"/>
    <n v="667.42"/>
    <n v="0"/>
    <n v="0"/>
    <n v="0"/>
    <n v="0"/>
    <n v="82"/>
    <s v="102_Week3_Tuesday"/>
    <n v="25.437999999999999"/>
    <n v="34.214199999999998"/>
    <n v="26.961400000000001"/>
    <n v="28.711600000000001"/>
    <n v="13.66"/>
    <s v="102_Monday"/>
    <s v="102_Week3_Monday"/>
    <n v="1"/>
    <n v="0"/>
    <n v="14.465"/>
    <n v="15.3362"/>
    <s v="Yes"/>
    <s v="NO"/>
    <s v="MTWRF"/>
    <s v="No"/>
    <s v="Yes"/>
    <s v="Y"/>
    <s v="N"/>
    <n v="0"/>
    <n v="6.3594999999999997"/>
    <n v="8.5535499999999995"/>
    <n v="6.7403500000000003"/>
    <n v="7.1779000000000002"/>
  </r>
  <r>
    <s v="1960"/>
    <s v="70510"/>
    <s v="0"/>
    <x v="2"/>
    <x v="2"/>
    <x v="0"/>
    <s v="430"/>
    <s v="102"/>
    <s v="T"/>
    <n v="25"/>
    <s v="Alpena News"/>
    <s v="130 Park Place PO BOX 367, Alpena MI 49707 US PO BOX 367, Alpena MI 49707 US"/>
    <n v="0.34815163672857402"/>
    <s v="-2039"/>
    <s v="7"/>
    <d v="1899-12-30T13:05:21"/>
    <d v="1899-12-30T13:06:36"/>
    <n v="0"/>
    <n v="1.625"/>
    <s v="-83.43171"/>
    <s v="45.06197"/>
    <n v="7.2550018039795397E-2"/>
    <n v="2601.0300000000002"/>
    <n v="0"/>
    <n v="0"/>
    <n v="0"/>
    <n v="0"/>
    <n v="26"/>
    <s v="102_Week3_Tuesday"/>
    <n v="47.492800000000003"/>
    <n v="45.782299999999999"/>
    <n v="59.0623"/>
    <n v="50.4315"/>
    <n v="69.709999999999994"/>
    <s v="102_Monday"/>
    <s v="102_Week3_Monday"/>
    <n v="1"/>
    <n v="0"/>
    <n v="48.155000000000001"/>
    <n v="50.547499999999999"/>
    <s v="Yes"/>
    <s v="NO"/>
    <s v="MTWRF"/>
    <s v="No"/>
    <s v="Yes"/>
    <s v="Y"/>
    <s v="N"/>
    <n v="0"/>
    <n v="11.873200000000001"/>
    <n v="11.445575"/>
    <n v="14.765575"/>
    <n v="12.607875"/>
  </r>
  <r>
    <s v="2065"/>
    <s v="70623"/>
    <s v="0"/>
    <x v="2"/>
    <x v="2"/>
    <x v="0"/>
    <s v="420"/>
    <s v="102"/>
    <s v="M"/>
    <n v="0"/>
    <s v="Downtown Union 76"/>
    <s v="201 E. Chisholm St., Alpena MI 49707 US, Alpena MI 49707 US"/>
    <n v="5.8797178331403197"/>
    <s v="-2038"/>
    <s v="7"/>
    <d v="1899-12-30T13:04:02"/>
    <d v="1899-12-30T13:04:59"/>
    <n v="0"/>
    <n v="1.4958333333333333"/>
    <s v="-83.431776"/>
    <s v="45.061298"/>
    <n v="2.8947012656026301"/>
    <n v="3373.97"/>
    <n v="17"/>
    <n v="0.32692307692307698"/>
    <n v="2"/>
    <n v="53"/>
    <n v="1"/>
    <s v="102_Week3_Monday"/>
    <n v="76.863"/>
    <n v="52.199199999999998"/>
    <n v="57.9876"/>
    <n v="60.230699999999999"/>
    <n v="63.35"/>
    <s v="102_Monday"/>
    <s v="102_Week3_Monday"/>
    <n v="1"/>
    <n v="44"/>
    <n v="54.39"/>
    <n v="59.453699999999998"/>
    <s v="No"/>
    <s v="NO"/>
    <s v="MTWRF"/>
    <s v="No"/>
    <s v="No"/>
    <s v="Y"/>
    <s v="N"/>
    <m/>
    <n v="19.21575"/>
    <n v="13.049799999999999"/>
    <n v="14.4969"/>
    <n v="15.057675"/>
  </r>
  <r>
    <s v="12285"/>
    <s v="73459"/>
    <s v="0"/>
    <x v="2"/>
    <x v="2"/>
    <x v="1"/>
    <s v="40"/>
    <s v="102"/>
    <s v="T"/>
    <n v="216"/>
    <s v="UP NORTH 23"/>
    <s v="530 NORTH 3RD, ROGER CITY MI 49779 US, ROGER CITY MI 49779 US"/>
    <n v="2.19470419175923"/>
    <s v="-2047"/>
    <s v="5"/>
    <d v="1899-12-30T07:02:00"/>
    <d v="1899-12-30T07:11:40"/>
    <n v="0"/>
    <n v="9.4354006285390355"/>
    <s v="-83.822051"/>
    <s v="45.425121"/>
    <n v="1.03523268377927"/>
    <n v="3556.45"/>
    <n v="0"/>
    <n v="0"/>
    <n v="0"/>
    <n v="0"/>
    <n v="217"/>
    <s v="102_Week3_Tuesday"/>
    <n v="0"/>
    <n v="140.18"/>
    <n v="154.50299999999999"/>
    <n v="167.3955"/>
    <n v="100.53"/>
    <s v="102_Tuesday"/>
    <s v="102_Week3_Tuesday"/>
    <n v="1"/>
    <n v="0"/>
    <n v="110.62"/>
    <n v="94.435000000000002"/>
    <s v="No"/>
    <s v="NO"/>
    <s v="MTWRF"/>
    <s v="No"/>
    <s v="No"/>
    <s v="Y"/>
    <s v="N"/>
    <m/>
    <n v="0"/>
    <n v="35.045000000000002"/>
    <n v="38.625749999999996"/>
    <n v="41.848875"/>
  </r>
  <r>
    <s v="8702"/>
    <s v="73260"/>
    <s v="0"/>
    <x v="2"/>
    <x v="2"/>
    <x v="1"/>
    <s v="120"/>
    <s v="102"/>
    <s v="F"/>
    <n v="134"/>
    <s v="TENDERCARE"/>
    <s v="824 S. HURON ST., CHEBOYGAN MI 49721 US, CHEBOYGAN MI 49721 US"/>
    <n v="4.3344623632729098"/>
    <s v="-2055"/>
    <s v="5"/>
    <d v="1899-12-30T08:58:30"/>
    <d v="1899-12-30T08:58:45"/>
    <n v="0"/>
    <n v="8.0416666666666661"/>
    <s v="-84.486279"/>
    <s v="45.629648"/>
    <n v="1.1220040611545099"/>
    <n v="713.42"/>
    <n v="0"/>
    <n v="0"/>
    <n v="0"/>
    <n v="0"/>
    <n v="135"/>
    <s v="102_Week3_Friday"/>
    <n v="31.38"/>
    <n v="31.8828"/>
    <n v="33.366599999999998"/>
    <n v="33.92"/>
    <n v="17.98"/>
    <s v="102_Tuesday"/>
    <s v="102_Week3_Tuesday"/>
    <n v="1"/>
    <n v="0"/>
    <n v="16.13"/>
    <n v="16.96"/>
    <s v="Yes"/>
    <s v="NO"/>
    <s v="MTWRF"/>
    <s v="No"/>
    <s v="Yes"/>
    <s v="Y"/>
    <s v="N"/>
    <n v="0"/>
    <n v="7.8449999999999998"/>
    <n v="7.9706999999999999"/>
    <n v="8.3416499999999996"/>
    <n v="8.48"/>
  </r>
  <r>
    <s v="2302"/>
    <s v="70883"/>
    <s v="0"/>
    <x v="2"/>
    <x v="2"/>
    <x v="1"/>
    <s v="110"/>
    <s v="102"/>
    <s v="F"/>
    <n v="120"/>
    <s v="Modern Pharmacy"/>
    <s v="127 N. Main Street, Cheboygan MI 49721 US, Cheboygan MI 49721 US"/>
    <n v="0.58034462109208096"/>
    <s v="-2054"/>
    <s v="7"/>
    <d v="1899-12-30T08:46:27"/>
    <d v="1899-12-30T08:54:10"/>
    <n v="0"/>
    <n v="7.0266666666666664"/>
    <s v="-84.47769"/>
    <s v="45.643894"/>
    <n v="0.149925383248107"/>
    <n v="3002.61"/>
    <n v="0"/>
    <n v="0"/>
    <n v="0"/>
    <n v="0"/>
    <n v="121"/>
    <s v="102_Week3_Friday"/>
    <n v="57.02"/>
    <n v="57.02"/>
    <n v="58.798400000000001"/>
    <n v="60.557099999999998"/>
    <n v="63.5"/>
    <s v="102_Tuesday"/>
    <s v="102_Week3_Tuesday"/>
    <n v="1"/>
    <n v="0"/>
    <n v="57.02"/>
    <n v="61.042499999999997"/>
    <s v="Yes"/>
    <s v="NO"/>
    <s v="MTWRF"/>
    <s v="No"/>
    <s v="Yes"/>
    <s v="Y"/>
    <s v="N"/>
    <n v="0"/>
    <n v="14.255000000000001"/>
    <n v="14.255000000000001"/>
    <n v="14.6996"/>
    <n v="15.139275"/>
  </r>
  <r>
    <s v="13227"/>
    <s v="73490"/>
    <s v="0"/>
    <x v="2"/>
    <x v="2"/>
    <x v="1"/>
    <s v="130"/>
    <s v="102"/>
    <s v="F"/>
    <n v="137"/>
    <s v="ARBY'S"/>
    <s v="840 SOUTH MAIN, CHEBOYGAN MI 49721 US, CHEBOYGAN MI 49721 US"/>
    <n v="3.0576645694673101"/>
    <s v="-2056"/>
    <s v="7"/>
    <d v="1899-12-30T09:01:49"/>
    <d v="1899-12-30T09:08:17"/>
    <n v="0"/>
    <n v="7.63"/>
    <s v="-84.480967"/>
    <s v="45.630595"/>
    <n v="0.63395255410603402"/>
    <n v="89.34"/>
    <n v="0"/>
    <n v="0"/>
    <n v="0"/>
    <n v="0"/>
    <n v="138"/>
    <s v="102_Week3_Friday"/>
    <n v="44.22"/>
    <n v="0"/>
    <n v="45.12"/>
    <n v="40.44"/>
    <n v="5.98"/>
    <s v="102_Tuesday"/>
    <s v="102_Week3_Tuesday"/>
    <n v="1"/>
    <n v="0"/>
    <n v="0"/>
    <n v="15.164999999999999"/>
    <s v="Yes"/>
    <s v="NO"/>
    <s v="MTWRF"/>
    <s v="No"/>
    <s v="Yes"/>
    <s v="Y"/>
    <s v="N"/>
    <n v="0"/>
    <n v="11.055"/>
    <n v="0"/>
    <n v="11.28"/>
    <n v="10.11"/>
  </r>
  <r>
    <s v="8564"/>
    <s v="99031"/>
    <s v="91"/>
    <x v="2"/>
    <x v="2"/>
    <x v="1"/>
    <s v="150"/>
    <s v="102"/>
    <s v="F"/>
    <n v="15"/>
    <s v="BLARNEY CASTLE #808"/>
    <s v="912 S. MAIN ST, CHEBOYGAN MI 49721 US, CHEBOYGAN MI 49721 US"/>
    <n v="0.15857873857021301"/>
    <s v="-2058"/>
    <s v="7"/>
    <d v="1899-12-30T09:14:23"/>
    <d v="1899-12-30T09:21:43"/>
    <n v="0"/>
    <n v="7.0633333333333335"/>
    <s v="-84.479809"/>
    <s v="45.629203"/>
    <n v="4.22127919012781E-2"/>
    <n v="2358.21"/>
    <n v="0"/>
    <n v="0"/>
    <n v="0"/>
    <n v="0"/>
    <n v="16"/>
    <s v="102_Week3_Friday"/>
    <n v="48.749200000000002"/>
    <n v="39.655299999999997"/>
    <n v="40.4861"/>
    <n v="47.545000000000002"/>
    <n v="45.96"/>
    <s v="102_Tuesday"/>
    <s v="102_Week3_Tuesday"/>
    <n v="1"/>
    <n v="0"/>
    <n v="39.781199999999998"/>
    <n v="55.1312"/>
    <s v="Yes"/>
    <s v="NO"/>
    <s v="MTWRF"/>
    <s v="No"/>
    <s v="Yes"/>
    <s v="Y"/>
    <s v="N"/>
    <n v="0"/>
    <n v="12.1873"/>
    <n v="9.9138249999999992"/>
    <n v="10.121525"/>
    <n v="11.88625"/>
  </r>
  <r>
    <s v="2291"/>
    <s v="70870"/>
    <s v="0"/>
    <x v="2"/>
    <x v="2"/>
    <x v="1"/>
    <s v="140"/>
    <s v="102"/>
    <s v="F"/>
    <n v="22"/>
    <s v="BIG BOY RESTAURANT"/>
    <s v="861 S MAIN ST, Cheboygan MI 49721 US, Cheboygan MI 49721 US"/>
    <n v="0.20830140262842201"/>
    <s v="-2057"/>
    <s v="7"/>
    <d v="1899-12-30T09:08:29"/>
    <d v="1899-12-30T09:14:14"/>
    <n v="0"/>
    <n v="4.79"/>
    <s v="-84.479049"/>
    <s v="45.630255"/>
    <n v="8.7965230621790402E-2"/>
    <n v="1930.92"/>
    <n v="0"/>
    <n v="0"/>
    <n v="0"/>
    <n v="0"/>
    <n v="23"/>
    <s v="102_Week3_Friday"/>
    <n v="43.86"/>
    <n v="43.86"/>
    <n v="51.696899999999999"/>
    <n v="67.56"/>
    <n v="59.34"/>
    <s v="102_Tuesday"/>
    <s v="102_Week3_Tuesday"/>
    <n v="1"/>
    <n v="0"/>
    <n v="43.86"/>
    <n v="67.56"/>
    <s v="Yes"/>
    <s v="NO"/>
    <s v="MTWRF"/>
    <s v="No"/>
    <s v="Yes"/>
    <s v="Y"/>
    <s v="N"/>
    <n v="0"/>
    <n v="10.965"/>
    <n v="10.965"/>
    <n v="12.924225"/>
    <n v="16.89"/>
  </r>
  <r>
    <s v="14502"/>
    <s v="73522"/>
    <s v="0"/>
    <x v="2"/>
    <x v="2"/>
    <x v="1"/>
    <s v="100"/>
    <s v="102"/>
    <s v="F"/>
    <n v="110"/>
    <s v="MULLIGANS RESTAURANT"/>
    <s v="320 NORTH MAIN, CHEBOYGAN MI 49721 US, CHEBOYGAN MI 49721 US"/>
    <n v="1.28075385652483"/>
    <s v="-2053"/>
    <s v="7"/>
    <d v="1899-12-30T08:37:06"/>
    <d v="1899-12-30T08:45:53"/>
    <n v="0"/>
    <n v="6.3866666666666667"/>
    <s v="-84.4757"/>
    <s v="45.645423"/>
    <n v="0.224826033842563"/>
    <n v="4551.5600000000004"/>
    <n v="0"/>
    <n v="0"/>
    <n v="0"/>
    <n v="0"/>
    <n v="111"/>
    <s v="102_Week3_Friday"/>
    <n v="77.4983"/>
    <n v="107.66459999999999"/>
    <n v="147.55840000000001"/>
    <n v="120.96850000000001"/>
    <n v="158.76"/>
    <s v="102_Tuesday"/>
    <s v="102_Week3_Tuesday"/>
    <n v="1"/>
    <n v="0"/>
    <n v="141.95500000000001"/>
    <n v="115.54"/>
    <s v="Yes"/>
    <s v="NO"/>
    <s v="MTWRF"/>
    <s v="No"/>
    <s v="Yes"/>
    <s v="Y"/>
    <s v="N"/>
    <n v="0"/>
    <n v="19.374575"/>
    <n v="26.916149999999998"/>
    <n v="36.889600000000002"/>
    <n v="30.242125000000001"/>
  </r>
  <r>
    <s v="8707"/>
    <s v="73262"/>
    <s v="0"/>
    <x v="2"/>
    <x v="2"/>
    <x v="1"/>
    <s v="60"/>
    <s v="102"/>
    <s v="F"/>
    <n v="190"/>
    <s v="ROSA'S SQUEEZE INN"/>
    <s v="16454 US 23 N, MILLERSBURG MI 49759 US, MILLERSBURG MI 49759 US"/>
    <n v="10.5070890039206"/>
    <s v="-2049"/>
    <s v="7"/>
    <d v="1899-12-30T07:30:06"/>
    <d v="1899-12-30T07:39:46"/>
    <n v="0"/>
    <n v="9.4354006285390355"/>
    <s v="-84.0963333"/>
    <s v="45.4943267"/>
    <n v="10.9183780775546"/>
    <n v="5016.08"/>
    <n v="8"/>
    <n v="0.21052631578947401"/>
    <n v="3"/>
    <n v="33"/>
    <n v="191"/>
    <s v="102_Week3_Friday"/>
    <n v="0"/>
    <n v="155.9922"/>
    <n v="190.3415"/>
    <n v="163.4066"/>
    <n v="204.09"/>
    <s v="102_Tuesday"/>
    <s v="102_Week3_Tuesday"/>
    <n v="1"/>
    <n v="33"/>
    <n v="183.2962"/>
    <n v="134.34620000000001"/>
    <s v="Yes"/>
    <s v="NO"/>
    <s v="MTWRF"/>
    <s v="No"/>
    <s v="Yes"/>
    <s v="Y"/>
    <s v="N"/>
    <n v="33"/>
    <n v="0"/>
    <n v="38.998049999999999"/>
    <n v="47.585374999999999"/>
    <n v="40.851649999999999"/>
  </r>
  <r>
    <s v="2549"/>
    <s v="71145"/>
    <s v="0"/>
    <x v="2"/>
    <x v="2"/>
    <x v="1"/>
    <s v="50"/>
    <s v="102"/>
    <s v="F"/>
    <n v="195"/>
    <s v="Lutz Auto Repair"/>
    <s v="5613 US-23 North, Rogers City MI 49779 US, Rogers City MI 49779 US"/>
    <n v="5.3830225728452197"/>
    <s v="-2048"/>
    <s v="7"/>
    <d v="1899-12-30T07:17:03"/>
    <d v="1899-12-30T07:19:36"/>
    <n v="0"/>
    <n v="7.5966666666666667"/>
    <s v="-83.888645"/>
    <s v="45.467345"/>
    <n v="4.6105138704480204"/>
    <n v="3070.1"/>
    <n v="25"/>
    <n v="0.480769230769231"/>
    <n v="5"/>
    <n v="100"/>
    <n v="196"/>
    <s v="102_Week3_Friday"/>
    <n v="57.8292"/>
    <n v="57.453800000000001"/>
    <n v="57.379199999999997"/>
    <n v="76.037800000000004"/>
    <n v="61.84"/>
    <s v="102_Tuesday"/>
    <s v="102_Week3_Tuesday"/>
    <n v="1"/>
    <n v="101"/>
    <n v="57.695"/>
    <n v="77.22"/>
    <s v="Yes"/>
    <s v="NO"/>
    <s v="MTWRF"/>
    <s v="No"/>
    <s v="Yes"/>
    <s v="Y"/>
    <s v="N"/>
    <n v="101"/>
    <n v="14.4573"/>
    <n v="14.36345"/>
    <n v="14.344799999999999"/>
    <n v="19.009450000000001"/>
  </r>
  <r>
    <s v="2879"/>
    <s v="73047"/>
    <s v="0"/>
    <x v="2"/>
    <x v="2"/>
    <x v="1"/>
    <s v="70"/>
    <s v="102"/>
    <s v="R"/>
    <n v="5"/>
    <s v="DUNCAN BAY BOAT CLUB"/>
    <s v="902 BOAT CLUB DRIVE P.O. BOX 6041, CHEBOYGAN MI 49 P.O. BOX 6041, CHEBOYGAN MI 49721 US"/>
    <n v="24.926621152088"/>
    <s v="-2050"/>
    <s v="7"/>
    <d v="1899-12-30T08:04:42"/>
    <d v="1899-12-30T08:14:22"/>
    <n v="0"/>
    <n v="9.4354006285390355"/>
    <s v="-84.4408249"/>
    <s v="45.651286"/>
    <n v="24.4020827309092"/>
    <n v="3181.47"/>
    <n v="0"/>
    <n v="0"/>
    <n v="0"/>
    <n v="0"/>
    <n v="6"/>
    <s v="102_Week3_Thursday"/>
    <n v="0"/>
    <n v="103.0566"/>
    <n v="183.08070000000001"/>
    <n v="0"/>
    <n v="147.21"/>
    <s v="102_Tuesday"/>
    <s v="102_Week3_Tuesday"/>
    <n v="1"/>
    <n v="0"/>
    <n v="203.28370000000001"/>
    <n v="0"/>
    <s v="Yes"/>
    <s v="NO"/>
    <s v="MTWRF"/>
    <s v="No"/>
    <s v="Yes"/>
    <s v="Y"/>
    <s v="N"/>
    <n v="0"/>
    <n v="0"/>
    <n v="25.764150000000001"/>
    <n v="45.770175000000002"/>
    <n v="0"/>
  </r>
  <r>
    <s v="2293"/>
    <s v="99046"/>
    <s v="16"/>
    <x v="2"/>
    <x v="2"/>
    <x v="1"/>
    <s v="90"/>
    <s v="102"/>
    <s v="F"/>
    <n v="25"/>
    <s v="Louie's Fresh Market - Cheboyg"/>
    <s v="604 Main St. 235 Water St., Cheboygan MI 49721 US 235 Water St., Cheboygan MI 49721 US"/>
    <n v="1.47080110944808"/>
    <s v="-2052"/>
    <s v="6"/>
    <d v="1899-12-30T08:24:39"/>
    <d v="1899-12-30T08:35:49"/>
    <n v="0"/>
    <n v="11.200000000000001"/>
    <s v="-84.4731068367582"/>
    <s v="45.6473099397764"/>
    <n v="0.33735518496859501"/>
    <n v="7531.01"/>
    <n v="8"/>
    <n v="0.20512820512820501"/>
    <n v="1"/>
    <n v="27"/>
    <n v="26"/>
    <s v="102_Week3_Friday"/>
    <n v="154.11070000000001"/>
    <n v="210.3955"/>
    <n v="253.52420000000001"/>
    <n v="179.18360000000001"/>
    <n v="137.71"/>
    <s v="102_Tuesday"/>
    <s v="102_Week3_Tuesday"/>
    <n v="1"/>
    <n v="30"/>
    <n v="123.13249999999999"/>
    <n v="167.0575"/>
    <s v="Yes"/>
    <s v="NO"/>
    <s v="MTWRF"/>
    <s v="No"/>
    <s v="Yes"/>
    <s v="Y"/>
    <s v="N"/>
    <n v="30"/>
    <n v="38.527675000000002"/>
    <n v="52.598875"/>
    <n v="63.381050000000002"/>
    <n v="44.795900000000003"/>
  </r>
  <r>
    <s v="13590"/>
    <s v="99103"/>
    <s v="1"/>
    <x v="2"/>
    <x v="2"/>
    <x v="1"/>
    <s v="80"/>
    <s v="102"/>
    <s v="F"/>
    <n v="10"/>
    <s v="NEXT DOOR STR #5018"/>
    <s v="309 E STATE ST, CHEBOYGAN MI 49721 US, CHEBOYGAN MI 49721 US"/>
    <n v="4.7591170035302603"/>
    <s v="-2051"/>
    <s v="7"/>
    <d v="1899-12-30T08:19:07"/>
    <d v="1899-12-30T08:23:10"/>
    <n v="0"/>
    <n v="4.0533333333333337"/>
    <s v="-84.469687"/>
    <s v="45.644919"/>
    <n v="1.90586484951737"/>
    <n v="780"/>
    <n v="0"/>
    <n v="0"/>
    <n v="0"/>
    <n v="0"/>
    <n v="11"/>
    <s v="102_Week3_Friday"/>
    <n v="15"/>
    <n v="15"/>
    <n v="15"/>
    <n v="16.4285"/>
    <n v="15.9"/>
    <s v="102_Tuesday"/>
    <s v="102_Week3_Tuesday"/>
    <n v="1"/>
    <n v="0"/>
    <n v="15"/>
    <n v="16.875"/>
    <s v="Yes"/>
    <s v="NO"/>
    <s v="MTWRF"/>
    <s v="No"/>
    <s v="Yes"/>
    <s v="Y"/>
    <s v="N"/>
    <n v="0"/>
    <n v="3.75"/>
    <n v="3.75"/>
    <n v="3.75"/>
    <n v="4.1071249999999999"/>
  </r>
  <r>
    <s v="2857"/>
    <s v="73020"/>
    <s v="0"/>
    <x v="2"/>
    <x v="2"/>
    <x v="0"/>
    <s v="380"/>
    <s v="102"/>
    <s v="W"/>
    <n v="215"/>
    <s v="ALPENA CRTC BASE SERVICES #122"/>
    <s v="5884 A-STREET, ALPENA MI 49707-8125 US, ALPENA MI 49707-8125 US"/>
    <n v="0"/>
    <s v="-2034"/>
    <s v="0"/>
    <d v="1899-12-30T12:18:06"/>
    <d v="1899-12-30T12:27:46"/>
    <n v="0"/>
    <n v="9.4354006285390355"/>
    <s v="-83.570388"/>
    <s v="45.077396"/>
    <m/>
    <n v="22279.31"/>
    <n v="0"/>
    <n v="0"/>
    <n v="0"/>
    <n v="0"/>
    <n v="216"/>
    <s v="102_Week3_Wednesday"/>
    <n v="1597.4749999999999"/>
    <n v="1705.63"/>
    <n v="2053.415"/>
    <n v="1171.1099999999999"/>
    <n v="678.85"/>
    <s v="102_Monday"/>
    <s v="102_Week3_Monday"/>
    <n v="1"/>
    <n v="0"/>
    <n v="753.47500000000002"/>
    <n v="0"/>
    <s v="Yes"/>
    <s v="NO"/>
    <s v="MTWRF"/>
    <s v="No"/>
    <s v="Yes"/>
    <s v="Y"/>
    <s v="N"/>
    <n v="0"/>
    <n v="399.36874999999998"/>
    <n v="426.40750000000003"/>
    <n v="513.35374999999999"/>
    <n v="292.77749999999997"/>
  </r>
  <r>
    <s v="2874"/>
    <s v="73042"/>
    <s v="0"/>
    <x v="2"/>
    <x v="2"/>
    <x v="0"/>
    <s v="220"/>
    <s v="102"/>
    <s v="T"/>
    <n v="164"/>
    <s v="AWAKON FCU-ROGER CITY"/>
    <s v="279 US 23, ROGER CITY MI 49779 US, ROGER CITY MI 49779 US"/>
    <n v="0.167618229631216"/>
    <s v="-2018"/>
    <s v="5"/>
    <d v="1899-12-30T09:44:38"/>
    <d v="1899-12-30T09:53:40"/>
    <n v="0"/>
    <n v="7.6833333333333336"/>
    <s v="-83.825541"/>
    <s v="45.410042"/>
    <n v="9.6275606548890405E-2"/>
    <n v="1537.44"/>
    <n v="0"/>
    <n v="0"/>
    <n v="0"/>
    <n v="0"/>
    <n v="165"/>
    <s v="102_Week3_Tuesday"/>
    <n v="58.121400000000001"/>
    <n v="58.45"/>
    <n v="60.964199999999998"/>
    <n v="61.97"/>
    <n v="30.99"/>
    <s v="102_Monday"/>
    <s v="102_Week3_Monday"/>
    <n v="1"/>
    <n v="0"/>
    <n v="29.225000000000001"/>
    <n v="30.984999999999999"/>
    <s v="Yes"/>
    <s v="NO"/>
    <s v="MTWRF"/>
    <s v="No"/>
    <s v="Yes"/>
    <s v="Y"/>
    <s v="N"/>
    <n v="0"/>
    <n v="14.53035"/>
    <n v="14.612500000000001"/>
    <n v="15.24105"/>
    <n v="15.4925"/>
  </r>
  <r>
    <s v="2546"/>
    <s v="73404"/>
    <s v="2"/>
    <x v="2"/>
    <x v="2"/>
    <x v="0"/>
    <s v="210"/>
    <s v="102"/>
    <s v="T"/>
    <n v="162"/>
    <s v="Thunder Bay Health - Rogers Ci"/>
    <s v="205 S Bradley, ROGERS CITY MI 49779 US, ROGERS CITY MI 49779 US"/>
    <n v="1.04899665900854"/>
    <s v="-2017"/>
    <s v="7"/>
    <d v="1899-12-30T09:34:31"/>
    <d v="1899-12-30T09:44:28"/>
    <n v="0"/>
    <n v="10.604166666666666"/>
    <s v="-83.826676"/>
    <s v="45.411112"/>
    <n v="0.34469083163252301"/>
    <n v="4252.6499999999996"/>
    <n v="0"/>
    <n v="0"/>
    <n v="0"/>
    <n v="0"/>
    <n v="163"/>
    <s v="102_Week3_Tuesday"/>
    <n v="83.020700000000005"/>
    <n v="79.3292"/>
    <n v="84.204599999999999"/>
    <n v="83.295299999999997"/>
    <n v="83.1"/>
    <s v="102_Monday"/>
    <s v="102_Week3_Monday"/>
    <n v="1"/>
    <n v="0"/>
    <n v="81.174999999999997"/>
    <n v="85.215000000000003"/>
    <s v="Yes"/>
    <s v="NO"/>
    <s v="MTWRF"/>
    <s v="No"/>
    <s v="Yes"/>
    <s v="Y"/>
    <s v="N"/>
    <n v="0"/>
    <n v="20.755175000000001"/>
    <n v="19.8323"/>
    <n v="21.05115"/>
    <n v="20.823824999999999"/>
  </r>
  <r>
    <s v="2566"/>
    <s v="99103"/>
    <s v="52"/>
    <x v="2"/>
    <x v="2"/>
    <x v="0"/>
    <s v="230"/>
    <s v="102"/>
    <s v="T"/>
    <n v="140"/>
    <s v="ROGERS CITY EXPRESS STOP #164"/>
    <s v="285 Bradley Hwy P.O. Box 175, Rogers City MI 49779 P.O. Box 175, Rogers City MI 49779 US"/>
    <n v="6.2350133524631701E-2"/>
    <s v="-2019"/>
    <s v="5"/>
    <d v="1899-12-30T09:53:44"/>
    <d v="1899-12-30T09:57:17"/>
    <n v="0"/>
    <n v="3.9666666666666668"/>
    <s v="-83.825334"/>
    <s v="45.409494"/>
    <n v="3.5812315502303897E-2"/>
    <n v="1345.33"/>
    <n v="0"/>
    <n v="0"/>
    <n v="0"/>
    <n v="0"/>
    <n v="141"/>
    <s v="102_Week3_Tuesday"/>
    <n v="57.13"/>
    <n v="62.155000000000001"/>
    <n v="68.793999999999997"/>
    <n v="42.386000000000003"/>
    <n v="18.52"/>
    <s v="102_Monday"/>
    <s v="102_Week3_Monday"/>
    <n v="1"/>
    <n v="0"/>
    <n v="33.590000000000003"/>
    <n v="23.991199999999999"/>
    <s v="Yes"/>
    <s v="NO"/>
    <s v="MTWRF"/>
    <s v="No"/>
    <s v="Yes"/>
    <s v="Y"/>
    <s v="N"/>
    <n v="0"/>
    <n v="14.282500000000001"/>
    <n v="15.53875"/>
    <n v="17.198499999999999"/>
    <n v="10.596500000000001"/>
  </r>
  <r>
    <s v="2793"/>
    <s v="71399"/>
    <s v="0"/>
    <x v="2"/>
    <x v="2"/>
    <x v="0"/>
    <s v="250"/>
    <s v="102"/>
    <s v="M"/>
    <n v="0"/>
    <s v="Hideaway Bar"/>
    <s v="10085 US 23, Alpena MI 49707 US, Alpena MI 49707 US"/>
    <n v="2.2680757011897299"/>
    <s v="-2021"/>
    <s v="7"/>
    <d v="1899-12-30T10:26:10"/>
    <d v="1899-12-30T10:32:54"/>
    <n v="0"/>
    <n v="5.9333333333333336"/>
    <s v="-83.434614"/>
    <s v="45.193737"/>
    <n v="2.0541318011944498"/>
    <n v="2846.85"/>
    <n v="0"/>
    <n v="0"/>
    <n v="0"/>
    <n v="0"/>
    <n v="1"/>
    <s v="102_Week3_Monday"/>
    <n v="79.822500000000005"/>
    <n v="87.134200000000007"/>
    <n v="86.66"/>
    <n v="88.236099999999993"/>
    <n v="88.64"/>
    <s v="102_Monday"/>
    <s v="102_Week3_Monday"/>
    <n v="1"/>
    <n v="0"/>
    <n v="68.597499999999997"/>
    <n v="93.473699999999994"/>
    <s v="No"/>
    <s v="NO"/>
    <s v="TWRF"/>
    <s v="No"/>
    <s v="No"/>
    <s v="N"/>
    <s v="N"/>
    <m/>
    <n v="19.955625000000001"/>
    <n v="21.783550000000002"/>
    <n v="21.664999999999999"/>
    <n v="22.059024999999998"/>
  </r>
  <r>
    <s v="13972"/>
    <s v="73504"/>
    <s v="0"/>
    <x v="2"/>
    <x v="2"/>
    <x v="0"/>
    <s v="240"/>
    <s v="102"/>
    <s v="T"/>
    <n v="110"/>
    <s v="THE PARKER HOUSE"/>
    <s v="24732 US-23, PRESQUE ISLE MI 49707 US, PRESQUE ISLE MI 49707 US"/>
    <n v="25.6072277751367"/>
    <s v="-2020"/>
    <s v="7"/>
    <d v="1899-12-30T10:22:54"/>
    <d v="1899-12-30T10:23:54"/>
    <n v="0"/>
    <n v="0.83333333333333337"/>
    <s v="-83.466062"/>
    <s v="45.212271"/>
    <n v="25.179689235403401"/>
    <n v="4487.79"/>
    <n v="0"/>
    <n v="0"/>
    <n v="0"/>
    <n v="0"/>
    <n v="111"/>
    <s v="102_Week3_Tuesday"/>
    <n v="77.732799999999997"/>
    <n v="93.4161"/>
    <n v="167.6036"/>
    <n v="63.214599999999997"/>
    <n v="142.12"/>
    <s v="102_Monday"/>
    <s v="102_Week3_Monday"/>
    <n v="1"/>
    <n v="0"/>
    <n v="111.8725"/>
    <n v="70.527500000000003"/>
    <s v="Yes"/>
    <s v="YES"/>
    <s v="MTWRF"/>
    <s v="No"/>
    <s v="Yes"/>
    <s v="Y"/>
    <s v="N"/>
    <n v="0"/>
    <n v="19.433199999999999"/>
    <n v="23.354025"/>
    <n v="41.9009"/>
    <n v="15.803649999999999"/>
  </r>
  <r>
    <s v="2557"/>
    <s v="99061"/>
    <s v="112"/>
    <x v="2"/>
    <x v="2"/>
    <x v="0"/>
    <s v="200"/>
    <s v="102"/>
    <s v="T"/>
    <n v="150"/>
    <s v="FAMILY FARE #1502"/>
    <s v="100 S. BRADLEY HWY., ROGERS CITY MI 49779 US, ROGERS CITY MI 49779 US"/>
    <n v="0"/>
    <s v="-2016"/>
    <s v="7"/>
    <d v="1899-12-30T09:04:29"/>
    <d v="1899-12-30T09:33:28"/>
    <n v="0"/>
    <n v="22.745833333333334"/>
    <s v="-83.825057"/>
    <s v="45.41273"/>
    <m/>
    <n v="2830.84"/>
    <n v="0"/>
    <n v="0"/>
    <n v="3"/>
    <n v="15"/>
    <n v="151"/>
    <s v="102_Week3_Tuesday"/>
    <n v="60.07"/>
    <n v="48.9861"/>
    <n v="55.591500000000003"/>
    <n v="51.868400000000001"/>
    <n v="53.37"/>
    <s v="102_Monday"/>
    <s v="102_Week3_Monday"/>
    <n v="1"/>
    <n v="15"/>
    <n v="62.151200000000003"/>
    <n v="49.502499999999998"/>
    <s v="Yes"/>
    <s v="NO"/>
    <s v="MTWRF"/>
    <s v="No"/>
    <s v="Yes"/>
    <s v="Y"/>
    <s v="N"/>
    <n v="15"/>
    <n v="15.0175"/>
    <n v="12.246525"/>
    <n v="13.897875000000001"/>
    <n v="12.9671"/>
  </r>
  <r>
    <s v="2550"/>
    <s v="71146"/>
    <s v="0"/>
    <x v="2"/>
    <x v="2"/>
    <x v="0"/>
    <s v="160"/>
    <s v="102"/>
    <s v="T"/>
    <n v="160"/>
    <s v="Mike Lynch Ford"/>
    <s v="135 N. Bradley Hwy, Roger City MI 49779 US, Roger City MI 49779 US"/>
    <n v="1.20897873651415E-2"/>
    <s v="-2012"/>
    <s v="7"/>
    <d v="1899-12-30T08:58:07"/>
    <d v="1899-12-30T08:58:42"/>
    <n v="0"/>
    <n v="3.9250000000000003"/>
    <s v="-83.82796"/>
    <s v="45.413191"/>
    <n v="5.3965545606226104E-3"/>
    <n v="2304.54"/>
    <n v="4"/>
    <n v="7.54716981132076E-2"/>
    <n v="4"/>
    <n v="48"/>
    <n v="161"/>
    <s v="102_Week3_Tuesday"/>
    <n v="45.983800000000002"/>
    <n v="44.317599999999999"/>
    <n v="39.960700000000003"/>
    <n v="36.924599999999998"/>
    <n v="40.21"/>
    <s v="102_Monday"/>
    <s v="102_Week3_Monday"/>
    <n v="1"/>
    <n v="49"/>
    <n v="43.547499999999999"/>
    <n v="37.085000000000001"/>
    <s v="Yes"/>
    <s v="NO"/>
    <s v="MTWRF"/>
    <s v="No"/>
    <s v="Yes"/>
    <s v="Y"/>
    <s v="N"/>
    <n v="49"/>
    <n v="11.495950000000001"/>
    <n v="11.0794"/>
    <n v="9.9901750000000007"/>
    <n v="9.2311499999999995"/>
  </r>
  <r>
    <s v="8565"/>
    <s v="99031"/>
    <s v="92"/>
    <x v="2"/>
    <x v="2"/>
    <x v="0"/>
    <s v="150"/>
    <s v="102"/>
    <s v="T"/>
    <n v="161"/>
    <s v="BLARNEY CASTLE #816"/>
    <s v="101 S. BRADLEY HWY, ROGERS CITY MI 49779 US, ROGERS CITY MI 49779 US"/>
    <n v="1.3425579805321199"/>
    <s v="-2011"/>
    <s v="7"/>
    <d v="1899-12-30T08:44:41"/>
    <d v="1899-12-30T08:58:07"/>
    <n v="0"/>
    <n v="13.183333333333334"/>
    <s v="-83.827228"/>
    <s v="45.412089"/>
    <n v="0.62261672995582196"/>
    <n v="4142.92"/>
    <n v="0"/>
    <n v="0"/>
    <n v="0"/>
    <n v="0"/>
    <n v="162"/>
    <s v="102_Week3_Tuesday"/>
    <n v="82.882300000000001"/>
    <n v="77.284599999999998"/>
    <n v="74.662300000000002"/>
    <n v="76.895300000000006"/>
    <n v="70.540000000000006"/>
    <s v="102_Monday"/>
    <s v="102_Week3_Monday"/>
    <n v="1"/>
    <n v="0"/>
    <n v="81.777500000000003"/>
    <n v="74.224999999999994"/>
    <s v="Yes"/>
    <s v="NO"/>
    <s v="MTWRF"/>
    <s v="No"/>
    <s v="Yes"/>
    <s v="Y"/>
    <s v="N"/>
    <n v="0"/>
    <n v="20.720575"/>
    <n v="19.321149999999999"/>
    <n v="18.665575"/>
    <n v="19.223825000000001"/>
  </r>
  <r>
    <s v="2544"/>
    <s v="99126"/>
    <s v="3"/>
    <x v="2"/>
    <x v="2"/>
    <x v="0"/>
    <s v="170"/>
    <s v="102"/>
    <s v="T"/>
    <n v="151"/>
    <s v="ROGERS CITY ACE HARDWARE"/>
    <s v="1040 M-68, ROGERS CITY MI 49779 US, ROGERS CITY MI 49779 US"/>
    <n v="0.34742840557427701"/>
    <s v="-2013"/>
    <s v="5"/>
    <d v="1899-12-30T08:59:03"/>
    <d v="1899-12-30T09:00:40"/>
    <n v="0"/>
    <n v="2.9583333333333335"/>
    <s v="-83.830983"/>
    <s v="45.411712"/>
    <n v="0.18215629153020399"/>
    <n v="1107.02"/>
    <n v="0"/>
    <n v="0"/>
    <n v="0"/>
    <n v="0"/>
    <n v="152"/>
    <s v="102_Week3_Tuesday"/>
    <n v="42.12"/>
    <n v="42.12"/>
    <n v="43.334200000000003"/>
    <n v="43.82"/>
    <n v="23.23"/>
    <s v="102_Monday"/>
    <s v="102_Week3_Monday"/>
    <n v="1"/>
    <n v="0"/>
    <n v="21.06"/>
    <n v="21.91"/>
    <s v="Yes"/>
    <s v="NO"/>
    <s v="MTWRF"/>
    <s v="No"/>
    <s v="Yes"/>
    <s v="Y"/>
    <s v="N"/>
    <n v="0"/>
    <n v="10.53"/>
    <n v="10.53"/>
    <n v="10.833550000000001"/>
    <n v="10.955"/>
  </r>
  <r>
    <s v="13139"/>
    <s v="99161"/>
    <s v="112"/>
    <x v="2"/>
    <x v="2"/>
    <x v="0"/>
    <s v="190"/>
    <s v="102"/>
    <s v="T"/>
    <n v="1"/>
    <s v="FAMILY FARE #1502 FIRST AID"/>
    <s v="100 S. BRADLEY HWY., ROGERS CITY MI 49779 US, ROGERS CITY MI 49779 US"/>
    <n v="0.46887577439480299"/>
    <s v="-2015"/>
    <s v="7"/>
    <d v="1899-12-30T09:04:19"/>
    <d v="1899-12-30T09:04:29"/>
    <n v="0"/>
    <n v="0.15416666666666667"/>
    <s v="-83.825057"/>
    <s v="45.41273"/>
    <n v="0.19590891958768"/>
    <n v="35.94"/>
    <n v="0"/>
    <n v="0"/>
    <n v="0"/>
    <n v="0"/>
    <n v="2"/>
    <s v="102_Week3_Tuesday"/>
    <n v="11.98"/>
    <n v="11.98"/>
    <n v="0"/>
    <n v="0"/>
    <s v="$ -"/>
    <s v="102_Monday"/>
    <s v="102_Week3_Monday"/>
    <n v="1"/>
    <n v="0"/>
    <n v="0"/>
    <n v="0"/>
    <s v="Yes"/>
    <s v="NO"/>
    <s v="MTWRF"/>
    <s v="No"/>
    <s v="Yes"/>
    <s v="Y"/>
    <s v="N"/>
    <n v="0"/>
    <n v="2.9950000000000001"/>
    <n v="2.9950000000000001"/>
    <n v="0"/>
    <n v="0"/>
  </r>
  <r>
    <s v="2567"/>
    <s v="71163"/>
    <s v="0"/>
    <x v="2"/>
    <x v="2"/>
    <x v="0"/>
    <s v="180"/>
    <s v="102"/>
    <s v="T"/>
    <n v="152"/>
    <s v="NAUTICAL CITY QUICK LUBE"/>
    <s v="100 N. Bradley Hwy., Rogers City MI 49779 US, Rogers City MI 49779 US"/>
    <n v="0.85104602804392504"/>
    <s v="-2014"/>
    <s v="7"/>
    <d v="1899-12-30T09:01:31"/>
    <d v="1899-12-30T09:03:51"/>
    <n v="0"/>
    <n v="2.8250000000000002"/>
    <s v="-83.826572"/>
    <s v="45.413896"/>
    <n v="0.26705472751381598"/>
    <n v="2414.09"/>
    <n v="9"/>
    <n v="0.17307692307692299"/>
    <n v="1"/>
    <n v="22"/>
    <n v="153"/>
    <s v="102_Week3_Tuesday"/>
    <n v="61.2988"/>
    <n v="41.898400000000002"/>
    <n v="42.985300000000002"/>
    <n v="43.13"/>
    <n v="43.13"/>
    <s v="102_Monday"/>
    <s v="102_Week3_Monday"/>
    <n v="1"/>
    <n v="22"/>
    <n v="42.99"/>
    <n v="43.13"/>
    <s v="Yes"/>
    <s v="NO"/>
    <s v="MTWRF"/>
    <s v="No"/>
    <s v="Yes"/>
    <s v="Y"/>
    <s v="N"/>
    <n v="22"/>
    <n v="15.3247"/>
    <n v="10.474600000000001"/>
    <n v="10.746325000000001"/>
    <n v="10.782500000000001"/>
  </r>
  <r>
    <s v="9279"/>
    <s v="73289"/>
    <s v="0"/>
    <x v="2"/>
    <x v="2"/>
    <x v="0"/>
    <s v="260"/>
    <s v="102"/>
    <s v="T"/>
    <n v="17"/>
    <s v="IMPORT &amp; DOMESTIC AUTO SERVICE"/>
    <s v="6201 US 23 N, ALPENA MI 49707 US, ALPENA MI 49707 US"/>
    <n v="4.9969813378996797"/>
    <s v="-2022"/>
    <s v="7"/>
    <d v="1899-12-30T10:37:53"/>
    <d v="1899-12-30T10:47:31"/>
    <n v="0"/>
    <n v="7.3166666666666664"/>
    <s v="-83.4402733"/>
    <s v="45.1369617"/>
    <n v="4.48628608703092"/>
    <n v="3712.04"/>
    <n v="8"/>
    <n v="0.15384615384615399"/>
    <n v="3"/>
    <n v="61"/>
    <n v="18"/>
    <s v="102_Week3_Tuesday"/>
    <n v="68.430000000000007"/>
    <n v="69.8215"/>
    <n v="73.077600000000004"/>
    <n v="82.965400000000002"/>
    <n v="80.680000000000007"/>
    <s v="102_Monday"/>
    <s v="102_Week3_Monday"/>
    <n v="1"/>
    <n v="57"/>
    <n v="65.457499999999996"/>
    <n v="63.286200000000001"/>
    <s v="Yes"/>
    <s v="NO"/>
    <s v="MTWRF"/>
    <s v="No"/>
    <s v="Yes"/>
    <s v="Y"/>
    <s v="N"/>
    <n v="57"/>
    <n v="17.107500000000002"/>
    <n v="17.455375"/>
    <n v="18.269400000000001"/>
    <n v="20.741350000000001"/>
  </r>
  <r>
    <s v="13544"/>
    <s v="73495"/>
    <s v="0"/>
    <x v="2"/>
    <x v="2"/>
    <x v="0"/>
    <s v="340"/>
    <s v="102"/>
    <s v="W"/>
    <n v="175"/>
    <s v="ALPENA CRTC OPERATIONS"/>
    <s v="5884 A STREET, ALPENA MI 49707 US, ALPENA MI 49707 US"/>
    <n v="2.81696851587134"/>
    <s v="-2030"/>
    <s v="7"/>
    <d v="1899-12-30T12:08:07"/>
    <d v="1899-12-30T12:08:32"/>
    <n v="0"/>
    <n v="0.25416666666666665"/>
    <s v="-83.570388"/>
    <s v="45.077396"/>
    <n v="0.58347010178737801"/>
    <n v="1016.91"/>
    <n v="0"/>
    <n v="0"/>
    <n v="8"/>
    <n v="23"/>
    <n v="176"/>
    <s v="102_Week3_Wednesday"/>
    <n v="19.350000000000001"/>
    <n v="19.350000000000001"/>
    <n v="19.807600000000001"/>
    <n v="20.54"/>
    <n v="20.09"/>
    <s v="102_Monday"/>
    <s v="102_Week3_Monday"/>
    <n v="1"/>
    <n v="24"/>
    <n v="19.350000000000001"/>
    <n v="20.54"/>
    <s v="Yes"/>
    <s v="NO"/>
    <s v="MTWRF"/>
    <s v="No"/>
    <s v="Yes"/>
    <s v="Y"/>
    <s v="N"/>
    <n v="24"/>
    <n v="4.8375000000000004"/>
    <n v="4.8375000000000004"/>
    <n v="4.9519000000000002"/>
    <n v="5.1349999999999998"/>
  </r>
  <r>
    <s v="2007"/>
    <s v="70559"/>
    <s v="0"/>
    <x v="2"/>
    <x v="2"/>
    <x v="0"/>
    <s v="330"/>
    <s v="102"/>
    <s v="W"/>
    <n v="175"/>
    <s v="PHELPS COLLINS THE RIVER CLUB"/>
    <s v="5884 G Street Phelps Collins ANG, Alpena MI 49707 Phelps Collins ANG, Alpena MI 49707 US"/>
    <n v="8.50108148291406"/>
    <s v="-2029"/>
    <s v="5"/>
    <d v="1899-12-30T12:00:07"/>
    <d v="1899-12-30T12:05:18"/>
    <n v="0"/>
    <n v="7.3666666666666671"/>
    <s v="-83.5704522"/>
    <s v="45.0833658"/>
    <n v="4.8924062630432603"/>
    <n v="1363.38"/>
    <n v="0"/>
    <n v="0"/>
    <n v="0"/>
    <n v="0"/>
    <n v="176"/>
    <s v="102_Week3_Wednesday"/>
    <n v="34.229999999999997"/>
    <n v="46.012799999999999"/>
    <n v="73.942800000000005"/>
    <n v="47.573300000000003"/>
    <n v="37.57"/>
    <s v="102_Monday"/>
    <s v="102_Week3_Monday"/>
    <n v="1"/>
    <n v="0"/>
    <n v="33.795000000000002"/>
    <n v="21.454999999999998"/>
    <s v="Yes"/>
    <s v="NO"/>
    <s v="MTWRF"/>
    <s v="No"/>
    <s v="Yes"/>
    <s v="Y"/>
    <s v="N"/>
    <n v="0"/>
    <n v="8.5574999999999992"/>
    <n v="11.5032"/>
    <n v="18.485700000000001"/>
    <n v="11.893325000000001"/>
  </r>
  <r>
    <s v="9052"/>
    <s v="73277"/>
    <s v="0"/>
    <x v="2"/>
    <x v="2"/>
    <x v="0"/>
    <s v="350"/>
    <s v="102"/>
    <s v="W"/>
    <n v="211"/>
    <s v="ALPENA CRTC-CUSTODIAL SERVICES"/>
    <s v="5884 A ST, ALPENA MI 49707 US, ALPENA MI 49707 US"/>
    <n v="0"/>
    <s v="-2031"/>
    <s v="7"/>
    <d v="1899-12-30T12:08:32"/>
    <d v="1899-12-30T12:09:15"/>
    <n v="0"/>
    <n v="0.34583333333333333"/>
    <s v="-83.570388"/>
    <s v="45.077396"/>
    <m/>
    <n v="4712.1499999999996"/>
    <n v="0"/>
    <n v="0"/>
    <n v="0"/>
    <n v="0"/>
    <n v="212"/>
    <s v="102_Week3_Wednesday"/>
    <n v="74.615300000000005"/>
    <n v="132.81530000000001"/>
    <n v="150.60550000000001"/>
    <n v="53.56"/>
    <n v="100.93"/>
    <s v="102_Monday"/>
    <s v="102_Week3_Monday"/>
    <n v="1"/>
    <n v="0"/>
    <n v="106.7"/>
    <n v="11.5875"/>
    <s v="Yes"/>
    <s v="NO"/>
    <s v="MTWRF"/>
    <s v="No"/>
    <s v="Yes"/>
    <s v="Y"/>
    <s v="N"/>
    <n v="0"/>
    <n v="18.653825000000001"/>
    <n v="33.203825000000002"/>
    <n v="37.651375000000002"/>
    <n v="13.39"/>
  </r>
  <r>
    <s v="11842"/>
    <s v="73445"/>
    <s v="0"/>
    <x v="2"/>
    <x v="2"/>
    <x v="0"/>
    <s v="370"/>
    <s v="102"/>
    <s v="W"/>
    <n v="212"/>
    <s v="ALPENA CRTC CIVIL ENGINEERING"/>
    <s v="5884 A STREET BUILDING 122, ALPENA MI 49707 US BUILDING 122, ALPENA MI 49707 US"/>
    <n v="0"/>
    <s v="-2033"/>
    <s v="7"/>
    <d v="1899-12-30T12:11:51"/>
    <d v="1899-12-30T12:18:06"/>
    <n v="0"/>
    <n v="1.6916666666666667"/>
    <s v="-83.570388"/>
    <s v="45.077396"/>
    <m/>
    <n v="4710.3"/>
    <n v="0"/>
    <n v="0"/>
    <n v="0"/>
    <n v="0"/>
    <n v="213"/>
    <s v="102_Week3_Wednesday"/>
    <n v="74.615300000000005"/>
    <n v="132.81530000000001"/>
    <n v="150.49440000000001"/>
    <n v="53.3"/>
    <n v="100.8"/>
    <s v="102_Monday"/>
    <s v="102_Week3_Monday"/>
    <n v="1"/>
    <n v="0"/>
    <n v="106.7"/>
    <n v="11.5312"/>
    <s v="Yes"/>
    <s v="NO"/>
    <s v="MTWRF"/>
    <s v="No"/>
    <s v="Yes"/>
    <s v="Y"/>
    <s v="N"/>
    <n v="0"/>
    <n v="18.653825000000001"/>
    <n v="33.203825000000002"/>
    <n v="37.623600000000003"/>
    <n v="13.324999999999999"/>
  </r>
  <r>
    <s v="2918"/>
    <s v="73107"/>
    <s v="0"/>
    <x v="2"/>
    <x v="2"/>
    <x v="0"/>
    <s v="360"/>
    <s v="102"/>
    <s v="W"/>
    <n v="210"/>
    <s v="ALPENA CRTC VECHILE MAINTENANC"/>
    <s v="5884 A ST BLDG 7, ALPENA MI 49707 US BLDG 7, ALPENA MI 49707 US"/>
    <n v="0"/>
    <s v="-2032"/>
    <s v="7"/>
    <d v="1899-12-30T12:09:15"/>
    <d v="1899-12-30T12:11:51"/>
    <n v="0"/>
    <n v="4.9958333333333336"/>
    <s v="-83.570388"/>
    <s v="45.077396"/>
    <m/>
    <n v="1878"/>
    <n v="2"/>
    <n v="3.8461538461538498E-2"/>
    <n v="2"/>
    <n v="21"/>
    <n v="211"/>
    <s v="102_Week3_Wednesday"/>
    <n v="33.75"/>
    <n v="36.057600000000001"/>
    <n v="39.057600000000001"/>
    <n v="39.75"/>
    <n v="39.75"/>
    <s v="102_Monday"/>
    <s v="102_Week3_Monday"/>
    <n v="1"/>
    <n v="22"/>
    <n v="37.5"/>
    <n v="39.75"/>
    <s v="Yes"/>
    <s v="NO"/>
    <s v="MTWRF"/>
    <s v="No"/>
    <s v="Yes"/>
    <s v="Y"/>
    <s v="N"/>
    <n v="22"/>
    <n v="8.4375"/>
    <n v="9.0144000000000002"/>
    <n v="9.7644000000000002"/>
    <n v="9.9375"/>
  </r>
  <r>
    <s v="2122"/>
    <s v="70685"/>
    <s v="0"/>
    <x v="2"/>
    <x v="2"/>
    <x v="0"/>
    <s v="320"/>
    <s v="102"/>
    <s v="W"/>
    <n v="505"/>
    <s v="Don's Tractor Sales"/>
    <s v="2516 M-32 West, Alpena MI 49707 US, Alpena MI 49707 US"/>
    <n v="1.0662614377330899"/>
    <s v="-2028"/>
    <s v="7"/>
    <d v="1899-12-30T11:30:41"/>
    <d v="1899-12-30T11:51:37"/>
    <n v="0"/>
    <n v="14.683333333333334"/>
    <s v="-83.502195"/>
    <s v="45.062068"/>
    <n v="0.91933253425814898"/>
    <n v="5231.1499999999996"/>
    <n v="6"/>
    <n v="0.115384615384615"/>
    <n v="1"/>
    <n v="10"/>
    <n v="506"/>
    <s v="102_Week3_Wednesday"/>
    <n v="101.02460000000001"/>
    <n v="95.795299999999997"/>
    <n v="117.0153"/>
    <n v="87.229200000000006"/>
    <n v="124.61"/>
    <s v="102_Monday"/>
    <s v="102_Week3_Monday"/>
    <n v="1"/>
    <n v="11"/>
    <n v="103.95869999999999"/>
    <n v="90.674999999999997"/>
    <s v="Yes"/>
    <s v="NO"/>
    <s v="MTWRF"/>
    <s v="No"/>
    <s v="Yes"/>
    <s v="Y"/>
    <s v="N"/>
    <n v="11"/>
    <n v="25.256150000000002"/>
    <n v="23.948824999999999"/>
    <n v="29.253824999999999"/>
    <n v="21.807300000000001"/>
  </r>
  <r>
    <s v="2166"/>
    <s v="99053"/>
    <s v="9"/>
    <x v="2"/>
    <x v="2"/>
    <x v="0"/>
    <s v="280"/>
    <s v="102"/>
    <s v="T"/>
    <n v="15"/>
    <s v="Metal - Tech"/>
    <s v="3800 U.S. 23 North P.O. Box 115, Alpena MI 49707 U P.O. Box 115, Alpena MI 49707 US"/>
    <n v="1.2395900879961299"/>
    <s v="-2024"/>
    <s v="5"/>
    <d v="1899-12-30T10:57:58"/>
    <d v="1899-12-30T11:05:24"/>
    <n v="0"/>
    <n v="5.25"/>
    <s v="-83.4547322"/>
    <s v="45.1021218"/>
    <n v="0.59397008273113605"/>
    <n v="1362.27"/>
    <n v="0"/>
    <n v="0"/>
    <n v="0"/>
    <n v="0"/>
    <n v="16"/>
    <s v="102_Week3_Tuesday"/>
    <n v="51.91"/>
    <n v="51.91"/>
    <n v="53.0657"/>
    <n v="54.17"/>
    <n v="28.43"/>
    <s v="102_Monday"/>
    <s v="102_Week3_Monday"/>
    <n v="1"/>
    <n v="0"/>
    <n v="25.954999999999998"/>
    <n v="27.085000000000001"/>
    <s v="Yes"/>
    <s v="NO"/>
    <s v="MTWRF"/>
    <s v="No"/>
    <s v="Yes"/>
    <s v="Y"/>
    <s v="N"/>
    <n v="0"/>
    <n v="12.977499999999999"/>
    <n v="12.977499999999999"/>
    <n v="13.266425"/>
    <n v="13.5425"/>
  </r>
  <r>
    <s v="2080"/>
    <s v="70639"/>
    <s v="0"/>
    <x v="2"/>
    <x v="2"/>
    <x v="0"/>
    <s v="270"/>
    <s v="102"/>
    <s v="W"/>
    <n v="30"/>
    <s v="Great Northern Food"/>
    <s v="170 N. Industrial Hwy. P.O. Box 475, Alpena MI 497 P.O. Box 475, Alpena MI 49707 US"/>
    <n v="3.50768857089821"/>
    <s v="-2023"/>
    <s v="7"/>
    <d v="1899-12-30T10:51:01"/>
    <d v="1899-12-30T10:56:43"/>
    <n v="0"/>
    <n v="5.8624999999999998"/>
    <s v="-83.4602"/>
    <s v="45.10359"/>
    <n v="2.6790834995527"/>
    <n v="6054.04"/>
    <n v="14"/>
    <n v="0.269230769230769"/>
    <n v="6"/>
    <n v="58"/>
    <n v="31"/>
    <s v="102_Week3_Wednesday"/>
    <n v="106.26690000000001"/>
    <n v="115.1215"/>
    <n v="129.23840000000001"/>
    <n v="134.57069999999999"/>
    <n v="140.72999999999999"/>
    <s v="102_Monday"/>
    <s v="102_Week3_Monday"/>
    <n v="1"/>
    <n v="55"/>
    <n v="120.105"/>
    <n v="132.76"/>
    <s v="Yes"/>
    <s v="NO"/>
    <s v="MTWRF"/>
    <s v="No"/>
    <s v="Yes"/>
    <s v="Y"/>
    <s v="N"/>
    <n v="55"/>
    <n v="26.566725000000002"/>
    <n v="28.780374999999999"/>
    <n v="32.309600000000003"/>
    <n v="33.642674999999997"/>
  </r>
  <r>
    <s v="2163"/>
    <s v="99053"/>
    <s v="4"/>
    <x v="2"/>
    <x v="2"/>
    <x v="0"/>
    <s v="290"/>
    <s v="102"/>
    <s v="T"/>
    <n v="13"/>
    <s v="REN-TECH INDUSTRIAL GROUP"/>
    <s v="3580 US 23 North, Alpena MI 49707 US, Alpena MI 49707 US"/>
    <n v="0.29902746390183699"/>
    <s v="-2025"/>
    <s v="5"/>
    <d v="1899-12-30T11:05:42"/>
    <d v="1899-12-30T11:10:36"/>
    <n v="0"/>
    <n v="4.2249999999999996"/>
    <s v="-83.4561662"/>
    <s v="45.0985267"/>
    <n v="0.25897328569227202"/>
    <n v="908.83"/>
    <n v="0"/>
    <n v="0"/>
    <n v="0"/>
    <n v="0"/>
    <n v="14"/>
    <s v="102_Week3_Tuesday"/>
    <n v="34.64"/>
    <n v="34.64"/>
    <n v="35.39"/>
    <n v="36.11"/>
    <n v="18.95"/>
    <s v="102_Monday"/>
    <s v="102_Week3_Monday"/>
    <n v="1"/>
    <n v="0"/>
    <n v="17.32"/>
    <n v="18.055"/>
    <s v="Yes"/>
    <s v="NO"/>
    <s v="MTWRF"/>
    <s v="No"/>
    <s v="Yes"/>
    <s v="Y"/>
    <s v="N"/>
    <n v="0"/>
    <n v="8.66"/>
    <n v="8.66"/>
    <n v="8.8475000000000001"/>
    <n v="9.0274999999999999"/>
  </r>
  <r>
    <s v="2033"/>
    <s v="70588"/>
    <s v="0"/>
    <x v="2"/>
    <x v="2"/>
    <x v="0"/>
    <s v="310"/>
    <s v="102"/>
    <s v="M"/>
    <n v="0"/>
    <s v="Alpena Electric Motor Service"/>
    <s v="1581 M-32 West P.O. Box 565, Alpena MI 49707 US P.O. Box 565, Alpena MI 49707 US"/>
    <n v="9.6866166538213694"/>
    <s v="-2027"/>
    <s v="7"/>
    <d v="1899-12-30T11:23:36"/>
    <d v="1899-12-30T11:29:37"/>
    <n v="0"/>
    <n v="3.1958333333333333"/>
    <s v="-83.4837433"/>
    <s v="45.0610183"/>
    <n v="4.3697417604965496"/>
    <n v="5477.52"/>
    <n v="18"/>
    <n v="0.34615384615384598"/>
    <n v="5"/>
    <n v="103"/>
    <n v="1"/>
    <s v="102_Week3_Monday"/>
    <n v="95.445300000000003"/>
    <n v="109.5376"/>
    <n v="116.9384"/>
    <n v="117.2861"/>
    <n v="122.32"/>
    <s v="102_Monday"/>
    <s v="102_Week3_Monday"/>
    <n v="1"/>
    <n v="102"/>
    <n v="109.19"/>
    <n v="118.81"/>
    <s v="No"/>
    <s v="NO"/>
    <s v="MTWRF"/>
    <s v="No"/>
    <s v="No"/>
    <s v="Y"/>
    <s v="N"/>
    <m/>
    <n v="23.861325000000001"/>
    <n v="27.384399999999999"/>
    <n v="29.2346"/>
    <n v="29.321525000000001"/>
  </r>
  <r>
    <s v="11615"/>
    <s v="99053"/>
    <s v="14"/>
    <x v="2"/>
    <x v="2"/>
    <x v="0"/>
    <s v="300"/>
    <s v="102"/>
    <s v="T"/>
    <n v="14"/>
    <s v="REN-TECH #3544"/>
    <s v="3544 US 23 N, ALPENA MI 49707 US, ALPENA MI 49707 US"/>
    <n v="2.60858337119316E-2"/>
    <s v="-2026"/>
    <s v="5"/>
    <d v="1899-12-30T11:10:37"/>
    <d v="1899-12-30T11:13:55"/>
    <n v="0"/>
    <n v="2.7083333333333335"/>
    <s v="-83.4565032"/>
    <s v="45.0982917"/>
    <n v="2.27007384611611E-2"/>
    <n v="553.62"/>
    <n v="0"/>
    <n v="0"/>
    <n v="0"/>
    <n v="0"/>
    <n v="15"/>
    <s v="102_Week3_Tuesday"/>
    <n v="20.420000000000002"/>
    <n v="21.16"/>
    <n v="22.351400000000002"/>
    <n v="22.79"/>
    <n v="11.97"/>
    <s v="102_Monday"/>
    <s v="102_Week3_Monday"/>
    <n v="1"/>
    <n v="0"/>
    <n v="10.95"/>
    <n v="11.395"/>
    <s v="Yes"/>
    <s v="NO"/>
    <s v="MTWRF"/>
    <s v="No"/>
    <s v="Yes"/>
    <s v="Y"/>
    <s v="N"/>
    <n v="0"/>
    <n v="5.1050000000000004"/>
    <n v="5.29"/>
    <n v="5.5878500000000004"/>
    <n v="5.6974999999999998"/>
  </r>
  <r>
    <s v="10584"/>
    <s v="73376"/>
    <s v="0"/>
    <x v="2"/>
    <x v="0"/>
    <x v="2"/>
    <s v="240"/>
    <s v="103"/>
    <s v="F"/>
    <n v="355"/>
    <s v="PAPPY'S PUB"/>
    <s v="6449 M-65, LACHINE MI 49753 US, LACHINE MI 49753 US"/>
    <n v="3.3189332286995898"/>
    <s v="-1445"/>
    <s v="5"/>
    <d v="1899-12-30T15:59:22"/>
    <d v="1899-12-30T15:59:33"/>
    <n v="0"/>
    <n v="3.9777777766666667"/>
    <s v="-83.748547"/>
    <s v="44.981105"/>
    <n v="3.5237867807588601"/>
    <n v="1733.44"/>
    <n v="0"/>
    <n v="0"/>
    <n v="0"/>
    <n v="0"/>
    <n v="356"/>
    <s v="103_Week3_Friday"/>
    <n v="68.444000000000003"/>
    <n v="81.611599999999996"/>
    <n v="86.043300000000002"/>
    <n v="78.872"/>
    <n v="42.92"/>
    <s v="105_Wednesday"/>
    <s v="105_Week3_Wednesday"/>
    <n v="1"/>
    <n v="0"/>
    <n v="34.452500000000001"/>
    <n v="18.927499999999998"/>
    <s v="Yes"/>
    <s v="NO"/>
    <s v="MTWRF"/>
    <s v="Yes"/>
    <s v="Yes"/>
    <s v="Y"/>
    <s v="N"/>
    <n v="0"/>
    <n v="17.111000000000001"/>
    <n v="20.402899999999999"/>
    <n v="21.510825000000001"/>
    <n v="19.718"/>
  </r>
  <r>
    <s v="2512"/>
    <s v="99058"/>
    <s v="13"/>
    <x v="2"/>
    <x v="1"/>
    <x v="2"/>
    <s v="130"/>
    <s v="105"/>
    <s v="T"/>
    <n v="80"/>
    <s v="Forwards - Gaylord North 147"/>
    <s v="1025 W. Main R#2 P.O. Box 652, Gaylord MI 49735 US P.O. Box 652, Gaylord MI 49735 US"/>
    <n v="1.05631348540501"/>
    <s v="-354"/>
    <s v="7"/>
    <d v="1899-12-30T08:50:01"/>
    <d v="1899-12-30T09:01:31"/>
    <n v="0"/>
    <n v="12.458333333333334"/>
    <s v="-84.691373"/>
    <s v="45.026844"/>
    <n v="0.30209668592455202"/>
    <n v="2869.96"/>
    <n v="0"/>
    <n v="0"/>
    <n v="0"/>
    <n v="0"/>
    <n v="81"/>
    <s v="105_Week3_Tuesday"/>
    <n v="68.231399999999994"/>
    <n v="48.952300000000001"/>
    <n v="43.77"/>
    <n v="46.871499999999997"/>
    <n v="44.6"/>
    <s v="103_Wednesday"/>
    <s v="103_Week3_Wednesday"/>
    <n v="1"/>
    <n v="0"/>
    <n v="43.77"/>
    <n v="47.13"/>
    <s v="Yes"/>
    <s v="NO"/>
    <s v="MTWRF"/>
    <s v="Yes"/>
    <s v="Yes"/>
    <s v="Y"/>
    <s v="Y"/>
    <n v="0"/>
    <n v="17.057849999999998"/>
    <n v="12.238075"/>
    <n v="10.942500000000001"/>
    <n v="11.717874999999999"/>
  </r>
  <r>
    <s v="2374"/>
    <s v="70959"/>
    <s v="0"/>
    <x v="2"/>
    <x v="1"/>
    <x v="4"/>
    <s v="170"/>
    <s v="103"/>
    <s v="R"/>
    <n v="120"/>
    <s v="Kipfmiller"/>
    <s v="2584 US 23 S., Alpena MI 49707 US, Alpena MI 49707 US"/>
    <n v="6.8782134846143803"/>
    <s v="-391"/>
    <s v="7"/>
    <d v="1899-12-30T10:53:20"/>
    <d v="1899-12-30T11:03:00"/>
    <n v="0"/>
    <n v="9.4354006285390355"/>
    <s v="-83.464327"/>
    <s v="45.03647"/>
    <n v="3.0851654963954198"/>
    <n v="4279.3900000000003"/>
    <n v="4"/>
    <n v="0.91111111111111098"/>
    <n v="1"/>
    <n v="45"/>
    <n v="121"/>
    <s v="103_Week3_Thursday"/>
    <n v="0"/>
    <n v="130.54570000000001"/>
    <n v="138.90780000000001"/>
    <n v="138.63999999999999"/>
    <n v="146.96"/>
    <s v="103_Thursday"/>
    <s v="103_Week3_Thursday"/>
    <n v="1"/>
    <n v="45"/>
    <n v="136.64500000000001"/>
    <n v="121.31"/>
    <s v="No"/>
    <s v="NO"/>
    <s v="MTWRF"/>
    <s v="No"/>
    <s v="No"/>
    <s v="Y"/>
    <s v="N"/>
    <m/>
    <n v="0"/>
    <n v="32.636425000000003"/>
    <n v="34.726950000000002"/>
    <n v="34.659999999999997"/>
  </r>
  <r>
    <s v="11062"/>
    <s v="99031"/>
    <s v="133"/>
    <x v="2"/>
    <x v="1"/>
    <x v="2"/>
    <s v="150"/>
    <s v="105"/>
    <s v="T"/>
    <n v="50"/>
    <s v="GAYLORD WEST EZ MART #488"/>
    <s v="3400 M32 WEST, GAYLORD MI 49735 US, GAYLORD MI 49735 US"/>
    <n v="4.3939065355505704"/>
    <s v="-356"/>
    <s v="7"/>
    <d v="1899-12-30T09:14:43"/>
    <d v="1899-12-30T09:33:33"/>
    <n v="0"/>
    <n v="19.120833333333334"/>
    <s v="-84.739947"/>
    <s v="45.027898"/>
    <n v="2.4804498221332101"/>
    <n v="8610.5300000000007"/>
    <n v="0"/>
    <n v="0"/>
    <n v="0"/>
    <n v="0"/>
    <n v="51"/>
    <s v="105_Week3_Tuesday"/>
    <n v="144.13069999999999"/>
    <n v="148.43299999999999"/>
    <n v="189.65379999999999"/>
    <n v="167.00460000000001"/>
    <n v="196.85"/>
    <s v="103_Wednesday"/>
    <s v="103_Week3_Wednesday"/>
    <n v="1"/>
    <n v="0"/>
    <n v="176.2337"/>
    <n v="166.83619999999999"/>
    <s v="Yes"/>
    <s v="NO"/>
    <s v="MTWRF"/>
    <s v="Yes"/>
    <s v="Yes"/>
    <s v="Y"/>
    <s v="Y"/>
    <n v="0"/>
    <n v="36.032674999999998"/>
    <n v="37.108249999999998"/>
    <n v="47.413449999999997"/>
    <n v="41.751150000000003"/>
  </r>
  <r>
    <s v="2500"/>
    <s v="99061"/>
    <s v="203"/>
    <x v="2"/>
    <x v="1"/>
    <x v="2"/>
    <s v="110"/>
    <s v="105"/>
    <s v="T"/>
    <n v="85"/>
    <s v="SPARTAN QUICK STOP #838"/>
    <s v="835 W. MAIN STREET, GAYLORD MI 49734 US, GAYLORD MI 49734 US"/>
    <n v="0"/>
    <s v="-352"/>
    <s v="7"/>
    <d v="1899-12-30T08:26:49"/>
    <d v="1899-12-30T08:35:09"/>
    <n v="0"/>
    <n v="8.2458333333333336"/>
    <s v="-84.685908"/>
    <s v="45.027006"/>
    <m/>
    <n v="1446.92"/>
    <n v="0"/>
    <n v="0"/>
    <n v="0"/>
    <n v="0"/>
    <n v="86"/>
    <s v="105_Week3_Tuesday"/>
    <n v="26.089200000000002"/>
    <n v="28.0061"/>
    <n v="30.126100000000001"/>
    <n v="33.031500000000001"/>
    <n v="30.57"/>
    <s v="103_Wednesday"/>
    <s v="103_Week3_Wednesday"/>
    <n v="1"/>
    <n v="0"/>
    <n v="29.09"/>
    <n v="34.692500000000003"/>
    <s v="Yes"/>
    <s v="NO"/>
    <s v="MTWRF"/>
    <s v="Yes"/>
    <s v="Yes"/>
    <s v="Y"/>
    <s v="Y"/>
    <n v="0"/>
    <n v="6.5223000000000004"/>
    <n v="7.001525"/>
    <n v="7.5315250000000002"/>
    <n v="8.2578750000000003"/>
  </r>
  <r>
    <s v="1868"/>
    <s v="70031"/>
    <s v="0"/>
    <x v="2"/>
    <x v="3"/>
    <x v="0"/>
    <s v="90"/>
    <s v="101"/>
    <s v="R"/>
    <n v="302"/>
    <s v="SANDCASTLE BEACH RESORT"/>
    <s v="3354 US 23, OSCODA MI 48750 US, OSCODA MI 48750 US"/>
    <n v="2.8559873559385398"/>
    <s v="-814"/>
    <s v="7"/>
    <d v="1899-12-30T08:42:51"/>
    <d v="1899-12-30T08:52:31"/>
    <n v="0"/>
    <n v="9.4354006285390355"/>
    <s v="-83.3325614"/>
    <s v="44.37745"/>
    <n v="2.3732187033182601"/>
    <n v="6863.82"/>
    <n v="0"/>
    <n v="0"/>
    <n v="0"/>
    <n v="0"/>
    <n v="303"/>
    <s v="101_Week3_Thursday"/>
    <n v="0"/>
    <n v="318.37279999999998"/>
    <n v="396.6841"/>
    <n v="0"/>
    <n v="354.92"/>
    <s v="101_Monday"/>
    <s v="101_Week3_Monday"/>
    <n v="1"/>
    <n v="0"/>
    <n v="396.34"/>
    <n v="0"/>
    <s v="Yes"/>
    <s v="NO"/>
    <s v="MTWRF"/>
    <s v="No"/>
    <s v="Yes"/>
    <s v="Y"/>
    <s v="N"/>
    <n v="0"/>
    <n v="0"/>
    <n v="79.593199999999996"/>
    <n v="99.171025"/>
    <n v="0"/>
  </r>
  <r>
    <s v="2504"/>
    <s v="99051"/>
    <s v="54"/>
    <x v="2"/>
    <x v="1"/>
    <x v="2"/>
    <s v="120"/>
    <s v="101"/>
    <s v="M"/>
    <n v="0"/>
    <s v="JET'S PIZZA MI-058"/>
    <s v="111 WEST STREET, GAYLORD MI 49735 US, GAYLORD MI 49735 US"/>
    <n v="0.32432891633601502"/>
    <s v="-353"/>
    <s v="7"/>
    <d v="1899-12-30T08:35:29"/>
    <d v="1899-12-30T08:48:58"/>
    <n v="0"/>
    <n v="17.150000000000002"/>
    <s v="-84.68651"/>
    <s v="45.027824"/>
    <n v="4.26869950819663E-2"/>
    <n v="6294.47"/>
    <n v="0"/>
    <n v="0"/>
    <n v="0"/>
    <n v="0"/>
    <n v="1"/>
    <s v="101_Week3_Monday"/>
    <n v="115.54689999999999"/>
    <n v="120.643"/>
    <n v="125.7976"/>
    <n v="133.48689999999999"/>
    <n v="133.83000000000001"/>
    <s v="103_Wednesday"/>
    <s v="103_Week3_Wednesday"/>
    <n v="1"/>
    <n v="0"/>
    <n v="121.0012"/>
    <n v="129.85749999999999"/>
    <s v="Yes"/>
    <s v="NO"/>
    <s v="MTWRF"/>
    <s v="Yes"/>
    <s v="Yes"/>
    <s v="Y"/>
    <s v="Y"/>
    <n v="0"/>
    <n v="28.886724999999998"/>
    <n v="30.16075"/>
    <n v="31.449400000000001"/>
    <n v="33.371724999999998"/>
  </r>
  <r>
    <s v="11051"/>
    <s v="73397"/>
    <s v="0"/>
    <x v="2"/>
    <x v="1"/>
    <x v="2"/>
    <s v="160"/>
    <s v="105"/>
    <s v="T"/>
    <n v="45"/>
    <s v="AWAKON-GAYLORD"/>
    <s v="1496 WEST MAIN, GAYLORD MI 49735 US, GAYLORD MI 49735 US"/>
    <n v="2.4795823566099702"/>
    <s v="-357"/>
    <s v="6"/>
    <d v="1899-12-30T09:36:02"/>
    <d v="1899-12-30T09:40:16"/>
    <n v="0"/>
    <n v="4.1083333333333334"/>
    <s v="-84.703496"/>
    <s v="45.028476"/>
    <n v="1.8199320532418899"/>
    <n v="1066.92"/>
    <n v="0"/>
    <n v="0"/>
    <n v="0"/>
    <n v="0"/>
    <n v="46"/>
    <s v="105_Week3_Tuesday"/>
    <n v="40.47"/>
    <n v="40.47"/>
    <n v="42.103299999999997"/>
    <n v="42.92"/>
    <n v="21.46"/>
    <s v="103_Wednesday"/>
    <s v="103_Week3_Wednesday"/>
    <n v="1"/>
    <n v="0"/>
    <n v="20.234999999999999"/>
    <n v="21.46"/>
    <s v="Yes"/>
    <s v="NO"/>
    <s v="MTWRF"/>
    <s v="Yes"/>
    <s v="Yes"/>
    <s v="Y"/>
    <s v="Y"/>
    <n v="0"/>
    <n v="10.1175"/>
    <n v="10.1175"/>
    <n v="10.525824999999999"/>
    <n v="10.73"/>
  </r>
  <r>
    <s v="2519"/>
    <s v="99058"/>
    <s v="35"/>
    <x v="2"/>
    <x v="1"/>
    <x v="2"/>
    <s v="200"/>
    <s v="105"/>
    <s v="T"/>
    <n v="30"/>
    <s v="FORWARDS/SUBWAY-307"/>
    <s v="400 WEST MAIN, GAYLORD MI 49735 US, GAYLORD MI 49735 US"/>
    <n v="2.5917110411900799"/>
    <s v="-361"/>
    <s v="7"/>
    <d v="1899-12-30T10:10:35"/>
    <d v="1899-12-30T10:18:17"/>
    <n v="0"/>
    <n v="7.0458333333333334"/>
    <s v="-84.678722"/>
    <s v="45.028035"/>
    <n v="0.83648386936178698"/>
    <n v="1672.42"/>
    <n v="0"/>
    <n v="0"/>
    <n v="0"/>
    <n v="0"/>
    <n v="31"/>
    <s v="105_Week3_Tuesday"/>
    <n v="32.175699999999999"/>
    <n v="48.375700000000002"/>
    <n v="28.89"/>
    <n v="28.89"/>
    <n v="29.4"/>
    <s v="103_Wednesday"/>
    <s v="103_Week3_Wednesday"/>
    <n v="1"/>
    <n v="0"/>
    <n v="28.89"/>
    <n v="28.89"/>
    <s v="Yes"/>
    <s v="NO"/>
    <s v="MTWRF"/>
    <s v="Yes"/>
    <s v="Yes"/>
    <s v="Y"/>
    <s v="Y"/>
    <n v="0"/>
    <n v="8.0439249999999998"/>
    <n v="12.093925"/>
    <n v="7.2225000000000001"/>
    <n v="7.2225000000000001"/>
  </r>
  <r>
    <s v="14291"/>
    <s v="70723"/>
    <s v="1"/>
    <x v="2"/>
    <x v="1"/>
    <x v="2"/>
    <s v="210"/>
    <s v="101"/>
    <s v="M"/>
    <n v="0"/>
    <s v="GAYLORD ORAL SURGERY"/>
    <s v="400 WEST MAIN ST. SUITE 113, GAYLORD MI 49735 US SUITE 113, GAYLORD MI 49735 US"/>
    <n v="0"/>
    <s v="-362"/>
    <s v="7"/>
    <d v="1899-12-30T10:18:17"/>
    <d v="1899-12-30T10:30:41"/>
    <n v="0"/>
    <n v="11.041666666666666"/>
    <s v="-84.678722"/>
    <s v="45.028035"/>
    <m/>
    <n v="2782.05"/>
    <n v="0"/>
    <n v="0"/>
    <n v="0"/>
    <n v="0"/>
    <n v="1"/>
    <s v="101_Week3_Monday"/>
    <n v="53.815300000000001"/>
    <n v="53.185299999999998"/>
    <n v="54.314599999999999"/>
    <n v="54.826099999999997"/>
    <n v="58.72"/>
    <s v="103_Wednesday"/>
    <s v="103_Week3_Wednesday"/>
    <n v="1"/>
    <n v="0"/>
    <n v="53.725000000000001"/>
    <n v="55.387500000000003"/>
    <s v="Yes"/>
    <s v="NO"/>
    <s v="MTWRF"/>
    <s v="Yes"/>
    <s v="Yes"/>
    <s v="Y"/>
    <s v="Y"/>
    <n v="0"/>
    <n v="13.453825"/>
    <n v="13.296325"/>
    <n v="13.57865"/>
    <n v="13.706524999999999"/>
  </r>
  <r>
    <s v="15844"/>
    <s v="73562"/>
    <s v="0"/>
    <x v="2"/>
    <x v="1"/>
    <x v="2"/>
    <s v="220"/>
    <s v="101"/>
    <s v="M"/>
    <n v="0"/>
    <s v="NEWDALE PROPERTIES"/>
    <s v="400 WEST MAIN STREET SUITE 106, GAYLORD MI 49735 US"/>
    <n v="0"/>
    <s v="-363"/>
    <s v="7"/>
    <d v="1899-12-30T10:30:41"/>
    <d v="1899-12-30T10:53:41"/>
    <n v="0"/>
    <n v="5.2333333333333334"/>
    <s v="-84.678722"/>
    <s v="45.028035"/>
    <m/>
    <n v="168.59"/>
    <m/>
    <n v="0"/>
    <n v="0"/>
    <n v="0"/>
    <n v="1"/>
    <s v="101_Week3_Monday"/>
    <n v="0"/>
    <n v="0"/>
    <n v="0"/>
    <n v="0"/>
    <n v="56.196599999999997"/>
    <s v="103_Wednesday"/>
    <s v="103_Week3_Wednesday"/>
    <n v="1"/>
    <m/>
    <n v="0"/>
    <n v="0"/>
    <s v="Yes"/>
    <s v=""/>
    <s v="MTWRF"/>
    <s v="Yes"/>
    <s v="Yes"/>
    <s v="Y"/>
    <s v="Y"/>
    <m/>
    <n v="0"/>
    <n v="0"/>
    <n v="0"/>
    <n v="0"/>
  </r>
  <r>
    <s v="11789"/>
    <s v="73443"/>
    <s v="0"/>
    <x v="2"/>
    <x v="1"/>
    <x v="2"/>
    <s v="170"/>
    <s v="105"/>
    <s v="T"/>
    <n v="40"/>
    <s v="PANERA BREAD"/>
    <s v="1386 WEST MAIN, GAYLORD MI 49735 US, GAYLORD MI 49735 US"/>
    <n v="0.808639878793457"/>
    <s v="-358"/>
    <s v="7"/>
    <d v="1899-12-30T09:41:05"/>
    <d v="1899-12-30T09:55:15"/>
    <n v="0"/>
    <n v="13.925000000000001"/>
    <s v="-84.699039"/>
    <s v="45.02785"/>
    <n v="0.313038880300684"/>
    <n v="4227.87"/>
    <n v="0"/>
    <n v="0"/>
    <n v="0"/>
    <n v="0"/>
    <n v="41"/>
    <s v="105_Week3_Tuesday"/>
    <n v="78.27"/>
    <n v="79.885300000000001"/>
    <n v="85.174599999999998"/>
    <n v="87.568399999999997"/>
    <n v="92.12"/>
    <s v="103_Wednesday"/>
    <s v="103_Week3_Wednesday"/>
    <n v="1"/>
    <n v="0"/>
    <n v="81.27"/>
    <n v="87.846199999999996"/>
    <s v="Yes"/>
    <s v="NO"/>
    <s v="MTWRF"/>
    <s v="Yes"/>
    <s v="Yes"/>
    <s v="Y"/>
    <s v="Y"/>
    <n v="0"/>
    <n v="19.567499999999999"/>
    <n v="19.971325"/>
    <n v="21.29365"/>
    <n v="21.892099999999999"/>
  </r>
  <r>
    <s v="9919"/>
    <s v="99062"/>
    <s v="120"/>
    <x v="2"/>
    <x v="3"/>
    <x v="0"/>
    <s v="180"/>
    <s v="105"/>
    <s v="R"/>
    <n v="168"/>
    <s v="ROGERS-OSCOCA 4055"/>
    <s v="5112 US 23, OSCODA MI 48750 US, OSCODA MI 48750 US"/>
    <n v="0.79167155062879102"/>
    <s v="-823"/>
    <s v="7"/>
    <d v="1899-12-30T10:22:33"/>
    <d v="1899-12-30T10:36:26"/>
    <n v="0"/>
    <n v="14.01"/>
    <s v="-83.329316"/>
    <s v="44.427904"/>
    <n v="0.41015701842566898"/>
    <n v="2242.98"/>
    <n v="10"/>
    <n v="0.71428571428571397"/>
    <n v="1"/>
    <n v="35"/>
    <n v="169"/>
    <s v="105_Week3_Thursday"/>
    <n v="54.752499999999998"/>
    <n v="31.146899999999999"/>
    <n v="34.0471"/>
    <n v="30.547599999999999"/>
    <n v="36.31"/>
    <s v="101_Monday"/>
    <s v="101_Week3_Monday"/>
    <n v="1"/>
    <n v="35"/>
    <n v="32.83"/>
    <n v="29.797499999999999"/>
    <s v="Yes"/>
    <s v="NO"/>
    <s v="MTWRF"/>
    <s v="Yes"/>
    <s v="Yes"/>
    <s v="Y"/>
    <s v="N"/>
    <n v="35"/>
    <n v="13.688124999999999"/>
    <n v="7.7867249999999997"/>
    <n v="8.5117750000000001"/>
    <n v="7.6368999999999998"/>
  </r>
  <r>
    <s v="9589"/>
    <s v="73312"/>
    <s v="0"/>
    <x v="2"/>
    <x v="1"/>
    <x v="2"/>
    <s v="190"/>
    <s v="105"/>
    <s v="T"/>
    <n v="70"/>
    <s v="BIG BOY GAYLORD"/>
    <s v="1359 N MAIN, GAYLORD MI 49735 US, GAYLORD MI 49735 US"/>
    <n v="0.11163590082227901"/>
    <s v="-360"/>
    <s v="7"/>
    <d v="1899-12-30T09:59:05"/>
    <d v="1899-12-30T10:08:00"/>
    <n v="0"/>
    <n v="10.058333333333334"/>
    <s v="-84.695808"/>
    <s v="45.026981"/>
    <n v="6.0263927267229699E-2"/>
    <n v="2944.66"/>
    <n v="0"/>
    <n v="0"/>
    <n v="0"/>
    <n v="0"/>
    <n v="71"/>
    <s v="105_Week3_Tuesday"/>
    <n v="47.010800000000003"/>
    <n v="66.063000000000002"/>
    <n v="74.238399999999999"/>
    <n v="80.08"/>
    <n v="80.7"/>
    <s v="103_Wednesday"/>
    <s v="103_Week3_Wednesday"/>
    <n v="1"/>
    <n v="0"/>
    <n v="73.788700000000006"/>
    <n v="80.08"/>
    <s v="Yes"/>
    <s v="NO"/>
    <s v="MTWRF"/>
    <s v="Yes"/>
    <s v="Yes"/>
    <s v="Y"/>
    <s v="Y"/>
    <n v="0"/>
    <n v="11.752700000000001"/>
    <n v="16.515750000000001"/>
    <n v="18.5596"/>
    <n v="20.02"/>
  </r>
  <r>
    <s v="1965"/>
    <s v="70516"/>
    <s v="0"/>
    <x v="2"/>
    <x v="1"/>
    <x v="3"/>
    <s v="50"/>
    <s v="103"/>
    <s v="R"/>
    <n v="210"/>
    <s v="Lappan Agency"/>
    <s v="180 S. Ripley, Alpena MI 49707 US, Alpena MI 49707 US"/>
    <n v="2.19846393830667"/>
    <s v="-410"/>
    <s v="5"/>
    <d v="1899-12-30T08:24:39"/>
    <d v="1899-12-30T08:24:46"/>
    <n v="0"/>
    <n v="3.75"/>
    <s v="-83.452505"/>
    <s v="45.051117"/>
    <n v="0.84502454318044395"/>
    <n v="1453.13"/>
    <n v="0"/>
    <n v="0"/>
    <n v="0"/>
    <n v="0"/>
    <n v="211"/>
    <s v="103_Week3_Thursday"/>
    <n v="55.3"/>
    <n v="55.3"/>
    <n v="56.864199999999997"/>
    <n v="58.26"/>
    <n v="30.47"/>
    <s v="103_Friday"/>
    <s v="103_Week3_Friday"/>
    <n v="1"/>
    <n v="0"/>
    <n v="27.65"/>
    <n v="29.322500000000002"/>
    <s v="Yes"/>
    <s v="NO"/>
    <s v="MTWRF"/>
    <s v="No"/>
    <s v="Yes"/>
    <s v="Y"/>
    <s v="Y"/>
    <n v="0"/>
    <n v="13.824999999999999"/>
    <n v="13.824999999999999"/>
    <n v="14.216049999999999"/>
    <n v="14.565"/>
  </r>
  <r>
    <s v="2843"/>
    <s v="99061"/>
    <s v="116"/>
    <x v="2"/>
    <x v="1"/>
    <x v="2"/>
    <s v="30"/>
    <s v="105"/>
    <s v="T"/>
    <n v="90"/>
    <s v="FAMILY FARE #1510-STARBUCKS"/>
    <s v="829 W. MAIN POB 580, GAYLORD MI 49734 US POB 580, GAYLORD MI 49734 US"/>
    <n v="0"/>
    <s v="-344"/>
    <s v="7"/>
    <d v="1899-12-30T07:26:26"/>
    <d v="1899-12-30T07:26:37"/>
    <n v="0"/>
    <n v="0.15833333333333333"/>
    <s v="-84.684313"/>
    <s v="45.025745"/>
    <m/>
    <n v="234.65"/>
    <n v="0"/>
    <n v="0"/>
    <n v="0"/>
    <n v="0"/>
    <n v="91"/>
    <s v="105_Week3_Tuesday"/>
    <n v="4.5"/>
    <n v="4.5"/>
    <n v="4.5"/>
    <n v="4.5346000000000002"/>
    <n v="4.7699999999999996"/>
    <s v="103_Wednesday"/>
    <s v="103_Week3_Wednesday"/>
    <n v="1"/>
    <n v="0"/>
    <n v="4.5"/>
    <n v="4.5374999999999996"/>
    <s v="Yes"/>
    <s v="NO"/>
    <s v="MTWRF"/>
    <s v="Yes"/>
    <s v="Yes"/>
    <s v="Y"/>
    <s v="Y"/>
    <n v="0"/>
    <n v="1.125"/>
    <n v="1.125"/>
    <n v="1.125"/>
    <n v="1.13365"/>
  </r>
  <r>
    <s v="2847"/>
    <s v="99061"/>
    <s v="120"/>
    <x v="2"/>
    <x v="1"/>
    <x v="2"/>
    <s v="50"/>
    <s v="105"/>
    <s v="T"/>
    <n v="130"/>
    <s v="FAMILY FARE #1510-DAIRY QUEEN"/>
    <s v="829 W. MAIN POB 580, GAYLORD MI 49734 US POB 580, GAYLORD MI 49734 US"/>
    <n v="0"/>
    <s v="-346"/>
    <s v="7"/>
    <d v="1899-12-30T07:26:52"/>
    <d v="1899-12-30T07:27:04"/>
    <n v="0"/>
    <n v="0.1875"/>
    <s v="-84.684313"/>
    <s v="45.025745"/>
    <m/>
    <n v="589.54999999999995"/>
    <n v="0"/>
    <n v="0"/>
    <n v="0"/>
    <n v="0"/>
    <n v="131"/>
    <s v="105_Week3_Tuesday"/>
    <n v="11.4"/>
    <n v="11.25"/>
    <n v="11.25"/>
    <n v="11.3376"/>
    <n v="11.93"/>
    <s v="103_Wednesday"/>
    <s v="103_Week3_Wednesday"/>
    <n v="1"/>
    <n v="0"/>
    <n v="11.25"/>
    <n v="11.345000000000001"/>
    <s v="Yes"/>
    <s v="NO"/>
    <s v="MTWRF"/>
    <s v="Yes"/>
    <s v="Yes"/>
    <s v="Y"/>
    <s v="Y"/>
    <n v="0"/>
    <n v="2.85"/>
    <n v="2.8125"/>
    <n v="2.8125"/>
    <n v="2.8344"/>
  </r>
  <r>
    <s v="1945"/>
    <s v="70495"/>
    <s v="0"/>
    <x v="2"/>
    <x v="1"/>
    <x v="3"/>
    <s v="120"/>
    <s v="103"/>
    <s v="W"/>
    <n v="190"/>
    <s v="North Coney Island"/>
    <s v="2668 US-23 South, Alpena MI 49707 US, Alpena MI 49707 US"/>
    <n v="0.71889687720712903"/>
    <s v="-417"/>
    <s v="7"/>
    <d v="1899-12-30T09:43:40"/>
    <d v="1899-12-30T09:59:16"/>
    <n v="0"/>
    <n v="23.541666666666668"/>
    <s v="-83.466306"/>
    <s v="45.034935"/>
    <n v="0.32718241525812702"/>
    <n v="2010.7"/>
    <n v="0"/>
    <n v="0"/>
    <n v="0"/>
    <n v="0"/>
    <n v="191"/>
    <s v="103_Week3_Wednesday"/>
    <n v="48.838999999999999"/>
    <n v="46.191499999999998"/>
    <n v="46.637500000000003"/>
    <n v="47.2"/>
    <n v="50.03"/>
    <s v="103_Friday"/>
    <s v="103_Week3_Friday"/>
    <n v="1"/>
    <n v="0"/>
    <n v="39.331200000000003"/>
    <n v="47.2"/>
    <s v="Yes"/>
    <s v="NO"/>
    <s v="MTWRF"/>
    <s v="No"/>
    <s v="Yes"/>
    <s v="Y"/>
    <s v="Y"/>
    <n v="0"/>
    <n v="12.20975"/>
    <n v="11.547874999999999"/>
    <n v="11.659375000000001"/>
    <n v="11.8"/>
  </r>
  <r>
    <s v="2121"/>
    <s v="99052"/>
    <s v="0"/>
    <x v="2"/>
    <x v="1"/>
    <x v="3"/>
    <s v="130"/>
    <s v="103"/>
    <s v="R"/>
    <n v="241"/>
    <s v="APS SENIOR HIGH SCHOOL"/>
    <s v="2373 Gordon Rd., Alpena MI 49707 US, Alpena MI 49707 US"/>
    <n v="0.13666054655672599"/>
    <s v="-418"/>
    <s v="7"/>
    <d v="1899-12-30T09:59:24"/>
    <d v="1899-12-30T10:09:19"/>
    <n v="0"/>
    <n v="7.9733333333333336"/>
    <s v="-83.466161"/>
    <s v="45.036612"/>
    <n v="0.113215996873545"/>
    <n v="5053.1000000000004"/>
    <n v="0"/>
    <n v="0"/>
    <n v="0"/>
    <n v="0"/>
    <n v="242"/>
    <s v="103_Week3_Thursday"/>
    <n v="95.33"/>
    <n v="95.254599999999996"/>
    <n v="97.982100000000003"/>
    <n v="107.87690000000001"/>
    <n v="100"/>
    <s v="103_Friday"/>
    <s v="103_Week3_Friday"/>
    <n v="1"/>
    <n v="0"/>
    <n v="94.35"/>
    <n v="106.5425"/>
    <s v="Yes"/>
    <s v="NO"/>
    <s v="MTWRF"/>
    <s v="No"/>
    <s v="Yes"/>
    <s v="Y"/>
    <s v="Y"/>
    <n v="0"/>
    <n v="23.8325"/>
    <n v="23.813649999999999"/>
    <n v="24.495525000000001"/>
    <n v="26.969225000000002"/>
  </r>
  <r>
    <s v="2844"/>
    <s v="99061"/>
    <s v="117"/>
    <x v="2"/>
    <x v="1"/>
    <x v="2"/>
    <s v="60"/>
    <s v="105"/>
    <s v="T"/>
    <n v="100"/>
    <s v="FAMILY FARE #1510-BAKERY"/>
    <s v="829 W. MAIN POB 580, GAYLORD MI 49734 US POB 580, GAYLORD MI 49734 US"/>
    <n v="0"/>
    <s v="-347"/>
    <s v="7"/>
    <d v="1899-12-30T07:27:04"/>
    <d v="1899-12-30T07:27:19"/>
    <n v="0"/>
    <n v="0.21249999999999999"/>
    <s v="-84.684313"/>
    <s v="45.025745"/>
    <m/>
    <n v="643.28"/>
    <n v="0"/>
    <n v="0"/>
    <n v="0"/>
    <n v="0"/>
    <n v="101"/>
    <s v="105_Week3_Tuesday"/>
    <n v="14.5823"/>
    <n v="10.77"/>
    <n v="10.77"/>
    <n v="10.8484"/>
    <n v="11.42"/>
    <s v="103_Wednesday"/>
    <s v="103_Week3_Wednesday"/>
    <n v="1"/>
    <n v="0"/>
    <n v="10.77"/>
    <n v="10.855"/>
    <s v="Yes"/>
    <s v="NO"/>
    <s v="MTWRF"/>
    <s v="Yes"/>
    <s v="Yes"/>
    <s v="Y"/>
    <s v="Y"/>
    <n v="0"/>
    <n v="3.645575"/>
    <n v="2.6924999999999999"/>
    <n v="2.6924999999999999"/>
    <n v="2.7121"/>
  </r>
  <r>
    <s v="1983"/>
    <s v="99052"/>
    <s v="6"/>
    <x v="2"/>
    <x v="1"/>
    <x v="3"/>
    <s v="140"/>
    <s v="103"/>
    <s v="R"/>
    <n v="240"/>
    <s v="APS THUNDER BAY JR HIGH"/>
    <s v="2373 Gordon Rd., Alpena MI 49707 US, Alpena MI 49707 US"/>
    <n v="0"/>
    <s v="-419"/>
    <s v="7"/>
    <d v="1899-12-30T10:09:19"/>
    <d v="1899-12-30T10:21:36"/>
    <n v="0"/>
    <n v="10.836666666666668"/>
    <s v="-83.466161"/>
    <s v="45.036612"/>
    <m/>
    <n v="2831.78"/>
    <n v="0"/>
    <n v="0"/>
    <n v="0"/>
    <n v="0"/>
    <n v="241"/>
    <s v="103_Week3_Thursday"/>
    <n v="53.26"/>
    <n v="46.810699999999997"/>
    <n v="52.209200000000003"/>
    <n v="67.933800000000005"/>
    <n v="62.05"/>
    <s v="103_Friday"/>
    <s v="103_Week3_Friday"/>
    <n v="1"/>
    <n v="0"/>
    <n v="41.64"/>
    <n v="67.933700000000002"/>
    <s v="Yes"/>
    <s v="NO"/>
    <s v="MTWRF"/>
    <s v="No"/>
    <s v="Yes"/>
    <s v="Y"/>
    <s v="Y"/>
    <n v="0"/>
    <n v="13.315"/>
    <n v="11.702674999999999"/>
    <n v="13.052300000000001"/>
    <n v="16.983450000000001"/>
  </r>
  <r>
    <s v="13140"/>
    <s v="99161"/>
    <s v="110"/>
    <x v="2"/>
    <x v="1"/>
    <x v="2"/>
    <s v="90"/>
    <s v="105"/>
    <s v="T"/>
    <n v="1"/>
    <s v="FAMILY FARE #1510 FIRST AID"/>
    <s v="829 W. MAIN POB 580, GAYLORD MI 49734 US POB 580, GAYLORD MI 49734 US"/>
    <n v="0"/>
    <s v="-350"/>
    <s v="7"/>
    <d v="1899-12-30T08:16:46"/>
    <d v="1899-12-30T08:26:26"/>
    <n v="0"/>
    <n v="9.4354006285390355"/>
    <s v="-84.684313"/>
    <s v="45.025745"/>
    <m/>
    <n v="0"/>
    <n v="0"/>
    <n v="0"/>
    <n v="0"/>
    <n v="0"/>
    <n v="2"/>
    <s v="105_Week3_Tuesday"/>
    <n v="0"/>
    <n v="0"/>
    <n v="0"/>
    <n v="0"/>
    <s v="$ -"/>
    <s v="103_Wednesday"/>
    <s v="103_Week3_Wednesday"/>
    <n v="1"/>
    <n v="0"/>
    <n v="0"/>
    <n v="0"/>
    <s v="Yes"/>
    <s v="NO"/>
    <s v="MTWRF"/>
    <s v="Yes"/>
    <s v="Yes"/>
    <s v="Y"/>
    <s v="Y"/>
    <n v="0"/>
    <n v="0"/>
    <n v="0"/>
    <n v="0"/>
    <n v="0"/>
  </r>
  <r>
    <s v="2525"/>
    <s v="71121"/>
    <s v="0"/>
    <x v="2"/>
    <x v="1"/>
    <x v="2"/>
    <s v="80"/>
    <s v="101"/>
    <s v="M"/>
    <n v="0"/>
    <s v="Gaylord Eye Care Center"/>
    <s v="829 W. Main Suite E, Gaylord MI 49735 US Suite E, Gaylord MI 49735 US"/>
    <n v="0"/>
    <s v="-349"/>
    <s v="6"/>
    <d v="1899-12-30T08:09:44"/>
    <d v="1899-12-30T08:16:46"/>
    <n v="0"/>
    <n v="7.05"/>
    <s v="-84.684313"/>
    <s v="45.025745"/>
    <m/>
    <n v="2578.84"/>
    <n v="0"/>
    <n v="0"/>
    <n v="0"/>
    <n v="0"/>
    <n v="1"/>
    <s v="101_Week3_Monday"/>
    <n v="96.59"/>
    <n v="99.49"/>
    <n v="102.1566"/>
    <n v="103.49"/>
    <n v="54.85"/>
    <s v="103_Wednesday"/>
    <s v="103_Week3_Wednesday"/>
    <n v="1"/>
    <n v="0"/>
    <n v="49.744999999999997"/>
    <n v="51.744999999999997"/>
    <s v="Yes"/>
    <s v="NO"/>
    <s v="MTWRF"/>
    <s v="Yes"/>
    <s v="Yes"/>
    <s v="Y"/>
    <s v="Y"/>
    <n v="0"/>
    <n v="24.147500000000001"/>
    <n v="24.872499999999999"/>
    <n v="25.539149999999999"/>
    <n v="25.872499999999999"/>
  </r>
  <r>
    <s v="13133"/>
    <s v="99161"/>
    <s v="203"/>
    <x v="2"/>
    <x v="1"/>
    <x v="2"/>
    <s v="100"/>
    <s v="105"/>
    <s v="T"/>
    <n v="1"/>
    <s v="SPARTAN #838 FIRST AID"/>
    <s v="835 W. MAIN STREET, GAYLORD MI 49734 US, GAYLORD MI 49734 US"/>
    <n v="0.174098425456918"/>
    <s v="-351"/>
    <s v="7"/>
    <d v="1899-12-30T08:26:36"/>
    <d v="1899-12-30T08:26:49"/>
    <n v="0"/>
    <n v="0.21666666666666667"/>
    <s v="-84.685908"/>
    <s v="45.027006"/>
    <n v="7.8255428818316694E-2"/>
    <n v="0"/>
    <n v="0"/>
    <n v="0"/>
    <n v="0"/>
    <n v="0"/>
    <n v="2"/>
    <s v="105_Week3_Tuesday"/>
    <n v="0"/>
    <n v="0"/>
    <n v="0"/>
    <n v="0"/>
    <s v="$ -"/>
    <s v="103_Wednesday"/>
    <s v="103_Week3_Wednesday"/>
    <n v="1"/>
    <n v="0"/>
    <n v="0"/>
    <n v="0"/>
    <s v="Yes"/>
    <s v="NO"/>
    <s v="MTWRF"/>
    <s v="Yes"/>
    <s v="Yes"/>
    <s v="Y"/>
    <s v="Y"/>
    <n v="0"/>
    <n v="0"/>
    <n v="0"/>
    <n v="0"/>
    <n v="0"/>
  </r>
  <r>
    <s v="9987"/>
    <s v="73350"/>
    <s v="0"/>
    <x v="2"/>
    <x v="1"/>
    <x v="3"/>
    <s v="60"/>
    <s v="103"/>
    <s v="T"/>
    <n v="180"/>
    <s v="JIMMY JOHN'S SUBS"/>
    <s v="494 S RIPLEY, ALPENA MI 49707 US, ALPENA MI 49707 US"/>
    <n v="0.91996976028599398"/>
    <s v="-411"/>
    <s v="5"/>
    <d v="1899-12-30T08:25:42"/>
    <d v="1899-12-30T08:27:57"/>
    <n v="0"/>
    <n v="5.166666666666667"/>
    <s v="-83.453157"/>
    <s v="45.04733"/>
    <n v="0.30004658208677598"/>
    <n v="1017.46"/>
    <n v="0"/>
    <n v="0"/>
    <n v="0"/>
    <n v="0"/>
    <n v="181"/>
    <s v="103_Week3_Tuesday"/>
    <n v="38.46"/>
    <n v="38.46"/>
    <n v="40.245699999999999"/>
    <n v="42.326599999999999"/>
    <n v="21.71"/>
    <s v="103_Friday"/>
    <s v="103_Week3_Friday"/>
    <n v="1"/>
    <n v="0"/>
    <n v="19.23"/>
    <n v="21.504999999999999"/>
    <s v="Yes"/>
    <s v="NO"/>
    <s v="MTWRF"/>
    <s v="No"/>
    <s v="Yes"/>
    <s v="Y"/>
    <s v="N"/>
    <n v="0"/>
    <n v="9.6150000000000002"/>
    <n v="9.6150000000000002"/>
    <n v="10.061425"/>
    <n v="10.58165"/>
  </r>
  <r>
    <s v="2499"/>
    <s v="99061"/>
    <s v="111"/>
    <x v="2"/>
    <x v="1"/>
    <x v="2"/>
    <s v="70"/>
    <s v="105"/>
    <s v="T"/>
    <n v="150"/>
    <s v="FAMILY FARE #1510 MEAT"/>
    <s v="829 W. MAIN POB 580, GAYLORD MI 49734 US POB 580, GAYLORD MI 49734 US"/>
    <n v="0"/>
    <s v="-348"/>
    <s v="7"/>
    <d v="1899-12-30T07:27:20"/>
    <d v="1899-12-30T08:09:44"/>
    <n v="0"/>
    <n v="45.175000000000004"/>
    <s v="-84.684313"/>
    <s v="45.025745"/>
    <m/>
    <n v="3458.75"/>
    <n v="9"/>
    <n v="0.80851063829787195"/>
    <n v="2"/>
    <n v="47"/>
    <n v="151"/>
    <s v="105_Week3_Tuesday"/>
    <n v="70.412999999999997"/>
    <n v="58.269199999999998"/>
    <n v="68.106899999999996"/>
    <n v="74.390699999999995"/>
    <n v="70.5"/>
    <s v="103_Wednesday"/>
    <s v="103_Week3_Wednesday"/>
    <n v="1"/>
    <n v="47"/>
    <n v="65.89"/>
    <n v="76.592500000000001"/>
    <s v="Yes"/>
    <s v="NO"/>
    <s v="MTWRF"/>
    <s v="Yes"/>
    <s v="Yes"/>
    <s v="Y"/>
    <s v="Y"/>
    <n v="47"/>
    <n v="17.603249999999999"/>
    <n v="14.567299999999999"/>
    <n v="17.026724999999999"/>
    <n v="18.597674999999999"/>
  </r>
  <r>
    <s v="2171"/>
    <s v="70738"/>
    <s v="0"/>
    <x v="2"/>
    <x v="1"/>
    <x v="3"/>
    <s v="80"/>
    <s v="103"/>
    <s v="W"/>
    <n v="162"/>
    <s v="Grand China Buffet"/>
    <s v="2270 U.S. 23 South, Alpena MI 49707 US, Alpena MI 49707 US"/>
    <n v="0.77833304592859098"/>
    <s v="-413"/>
    <s v="5"/>
    <d v="1899-12-30T09:00:02"/>
    <d v="1899-12-30T09:10:44"/>
    <n v="0"/>
    <n v="11.675000000000001"/>
    <s v="-83.457574"/>
    <s v="45.043803"/>
    <n v="0.29474933393856401"/>
    <n v="851.26"/>
    <n v="0"/>
    <n v="0"/>
    <n v="0"/>
    <n v="0"/>
    <n v="163"/>
    <s v="103_Week3_Wednesday"/>
    <n v="39.442"/>
    <n v="40.799999999999997"/>
    <n v="41.8157"/>
    <n v="39.47"/>
    <n v="21"/>
    <s v="103_Friday"/>
    <s v="103_Week3_Friday"/>
    <n v="1"/>
    <n v="0"/>
    <n v="20"/>
    <n v="19.734999999999999"/>
    <s v="Yes"/>
    <s v="NO"/>
    <s v="TWRF"/>
    <s v="No"/>
    <s v="Yes"/>
    <s v="Y"/>
    <s v="Y"/>
    <n v="0"/>
    <n v="9.8605"/>
    <n v="10.199999999999999"/>
    <n v="10.453925"/>
    <n v="9.8674999999999997"/>
  </r>
  <r>
    <s v="2101"/>
    <s v="70971"/>
    <s v="1"/>
    <x v="2"/>
    <x v="1"/>
    <x v="4"/>
    <s v="180"/>
    <s v="103"/>
    <s v="T"/>
    <n v="230"/>
    <s v="Sports Unlimited"/>
    <s v="3137 US-23 South, Alpena MI 49707 US, Alpena MI 49707 US"/>
    <n v="0.79244334341683498"/>
    <s v="-392"/>
    <s v="7"/>
    <d v="1899-12-30T11:03:47"/>
    <d v="1899-12-30T11:16:31"/>
    <n v="0"/>
    <n v="13.4375"/>
    <s v="-83.463831"/>
    <s v="45.028848"/>
    <n v="0.51785434840620903"/>
    <n v="2574.06"/>
    <n v="0"/>
    <n v="0"/>
    <n v="0"/>
    <n v="0"/>
    <n v="231"/>
    <s v="103_Week3_Tuesday"/>
    <n v="49.860700000000001"/>
    <n v="51.069200000000002"/>
    <n v="46.593800000000002"/>
    <n v="52.625300000000003"/>
    <n v="47.53"/>
    <s v="103_Thursday"/>
    <s v="103_Week3_Thursday"/>
    <n v="1"/>
    <n v="0"/>
    <n v="50.465000000000003"/>
    <n v="53.51"/>
    <s v="Yes"/>
    <s v="NO"/>
    <s v="MTWRF"/>
    <s v="No"/>
    <s v="Yes"/>
    <s v="Y"/>
    <s v="Y"/>
    <n v="0"/>
    <n v="12.465175"/>
    <n v="12.767300000000001"/>
    <n v="11.64845"/>
    <n v="13.156325000000001"/>
  </r>
  <r>
    <s v="10110"/>
    <s v="99054"/>
    <s v="36"/>
    <x v="2"/>
    <x v="1"/>
    <x v="2"/>
    <s v="230"/>
    <s v="105"/>
    <s v="T"/>
    <n v="160"/>
    <s v="CHARTER COMMUNICATIONS"/>
    <s v="408 WEST 4TH ST, GAYLORD MI 49735 US, GAYLORD MI 49735 US"/>
    <n v="1.29005629194836"/>
    <s v="-364"/>
    <s v="7"/>
    <d v="1899-12-30T10:54:58"/>
    <d v="1899-12-30T10:57:16"/>
    <n v="0"/>
    <n v="2.9958333333333336"/>
    <s v="-84.679088"/>
    <s v="45.02402"/>
    <n v="0.400769847772804"/>
    <n v="1164.94"/>
    <n v="0"/>
    <n v="0"/>
    <n v="0"/>
    <n v="0"/>
    <n v="161"/>
    <s v="105_Week3_Tuesday"/>
    <n v="15.4015"/>
    <n v="22.755299999999998"/>
    <n v="28.48"/>
    <n v="32.884599999999999"/>
    <n v="33.97"/>
    <s v="103_Wednesday"/>
    <s v="103_Week3_Wednesday"/>
    <n v="1"/>
    <n v="0"/>
    <n v="24.89"/>
    <n v="34.5"/>
    <s v="Yes"/>
    <s v="NO"/>
    <s v="MTWRF"/>
    <s v="Yes"/>
    <s v="Yes"/>
    <s v="Y"/>
    <s v="Y"/>
    <n v="0"/>
    <n v="3.8503750000000001"/>
    <n v="5.6888249999999996"/>
    <n v="7.12"/>
    <n v="8.2211499999999997"/>
  </r>
  <r>
    <s v="2840"/>
    <s v="72006"/>
    <s v="0"/>
    <x v="2"/>
    <x v="1"/>
    <x v="0"/>
    <s v="170"/>
    <s v="103"/>
    <s v="M"/>
    <n v="0"/>
    <s v="Green Funeral Home"/>
    <s v="12676 AIRPORT RD PO BOX 201, Atlanta MI 49709 US PO BOX 201, Atlanta MI 49709 US"/>
    <n v="1.7101500663756299"/>
    <s v="-296"/>
    <s v="1"/>
    <d v="1899-12-30T10:01:49"/>
    <d v="1899-12-30T10:02:28"/>
    <n v="0"/>
    <n v="0.65"/>
    <s v="-84.13893"/>
    <s v="45.000535"/>
    <n v="0.57545685402339397"/>
    <n v="1424.4"/>
    <n v="0"/>
    <n v="0"/>
    <n v="0"/>
    <n v="0"/>
    <n v="1"/>
    <s v="103_Week3_Monday"/>
    <n v="108.405"/>
    <n v="61.886600000000001"/>
    <n v="144.405"/>
    <n v="101.01"/>
    <n v="30.59"/>
    <s v="103_Monday"/>
    <s v="103_Week3_Monday"/>
    <n v="1"/>
    <n v="0"/>
    <n v="55.575000000000003"/>
    <n v="25.252500000000001"/>
    <s v="No"/>
    <s v="YES"/>
    <s v="MTWRF"/>
    <s v="No"/>
    <s v="No"/>
    <s v="Y"/>
    <s v="N"/>
    <m/>
    <n v="27.10125"/>
    <n v="15.47165"/>
    <n v="36.10125"/>
    <n v="25.252500000000001"/>
  </r>
  <r>
    <s v="2674"/>
    <s v="71272"/>
    <s v="0"/>
    <x v="2"/>
    <x v="1"/>
    <x v="0"/>
    <s v="180"/>
    <s v="103"/>
    <s v="M"/>
    <n v="0"/>
    <s v="Atlanta Community Schools"/>
    <s v="10500 County Rd. 489 P.O. Box 619, Atlanta MI 4970 P.O. Box 619, Atlanta MI 49709 US"/>
    <n v="3.90580142144066"/>
    <s v="-297"/>
    <s v="3"/>
    <d v="1899-12-30T10:06:22"/>
    <d v="1899-12-30T10:16:02"/>
    <n v="0"/>
    <n v="0.13333333333333333"/>
    <s v="-84.153936"/>
    <s v="44.987834"/>
    <n v="1.6248120037481599"/>
    <n v="515.1"/>
    <n v="0"/>
    <n v="0"/>
    <n v="0"/>
    <n v="0"/>
    <n v="1"/>
    <s v="103_Week3_Monday"/>
    <n v="49.46"/>
    <n v="49.46"/>
    <n v="67.94"/>
    <n v="51.48"/>
    <n v="8.49"/>
    <s v="103_Monday"/>
    <s v="103_Week3_Monday"/>
    <n v="1"/>
    <n v="0"/>
    <n v="6.1825000000000001"/>
    <n v="12.87"/>
    <s v="No"/>
    <s v="NO"/>
    <s v="MTWRF"/>
    <s v="No"/>
    <s v="No"/>
    <s v="Y"/>
    <s v="N"/>
    <m/>
    <n v="12.365"/>
    <n v="12.365"/>
    <n v="16.984999999999999"/>
    <n v="12.87"/>
  </r>
  <r>
    <s v="9821"/>
    <s v="73335"/>
    <s v="0"/>
    <x v="2"/>
    <x v="1"/>
    <x v="0"/>
    <s v="270"/>
    <s v="101"/>
    <s v="M"/>
    <n v="0"/>
    <s v="COMMUNITY FINANCIAL-GAYLORD"/>
    <s v="333 COMMERCE BLVD, GAYLORD MI 49735 US, GAYLORD MI 49735 US"/>
    <n v="36.199481964688999"/>
    <s v="-306"/>
    <s v="3"/>
    <d v="1899-12-30T13:15:18"/>
    <d v="1899-12-30T13:24:58"/>
    <n v="0"/>
    <n v="5.65"/>
    <s v="-84.67671"/>
    <s v="45.0129733"/>
    <n v="27.964782506459802"/>
    <n v="1018.89"/>
    <n v="0"/>
    <n v="0"/>
    <n v="0"/>
    <n v="0"/>
    <n v="1"/>
    <s v="101_Week3_Monday"/>
    <n v="45.851399999999998"/>
    <n v="49.856000000000002"/>
    <n v="66.739999999999995"/>
    <n v="67.709999999999994"/>
    <n v="17.940000000000001"/>
    <s v="103_Monday"/>
    <s v="103_Week3_Monday"/>
    <n v="1"/>
    <n v="0"/>
    <n v="16.2"/>
    <n v="16.927499999999998"/>
    <s v="Yes"/>
    <s v="NO"/>
    <s v="MTWRF"/>
    <s v="Yes"/>
    <s v="No"/>
    <s v="Y"/>
    <s v="N"/>
    <n v="0"/>
    <n v="11.46285"/>
    <n v="12.464"/>
    <n v="16.684999999999999"/>
    <n v="16.927499999999998"/>
  </r>
  <r>
    <s v="13576"/>
    <s v="73496"/>
    <s v="0"/>
    <x v="2"/>
    <x v="3"/>
    <x v="0"/>
    <s v="200"/>
    <s v="101"/>
    <s v="M"/>
    <n v="0"/>
    <s v="MIDWEST DIESEL SERVICE LLC"/>
    <s v="7230 M-32, ALPENA MI 49707 US, ALPENA MI 49707 US"/>
    <n v="62.428472811166202"/>
    <s v="-825"/>
    <s v="7"/>
    <d v="1899-12-30T11:56:16"/>
    <d v="1899-12-30T12:12:34"/>
    <n v="0"/>
    <n v="16.237500000000001"/>
    <s v="-83.597586"/>
    <s v="45.061156"/>
    <n v="54.1280842958734"/>
    <n v="8301.16"/>
    <n v="16"/>
    <n v="0.85046728971962604"/>
    <n v="5"/>
    <n v="106"/>
    <n v="1"/>
    <s v="101_Week3_Monday"/>
    <n v="138.53460000000001"/>
    <n v="180.46729999999999"/>
    <n v="150.2176"/>
    <n v="149.76070000000001"/>
    <n v="160.37"/>
    <s v="101_Monday"/>
    <s v="101_Week3_Monday"/>
    <n v="1"/>
    <n v="107"/>
    <n v="248.30250000000001"/>
    <n v="147.02500000000001"/>
    <s v="No"/>
    <s v="NO"/>
    <s v="MTWRF"/>
    <s v="No"/>
    <s v="No"/>
    <s v="Y"/>
    <s v="N"/>
    <m/>
    <n v="34.633650000000003"/>
    <n v="45.116824999999999"/>
    <n v="37.554400000000001"/>
    <n v="37.440175000000004"/>
  </r>
  <r>
    <s v="2019"/>
    <s v="99046"/>
    <s v="6"/>
    <x v="2"/>
    <x v="1"/>
    <x v="4"/>
    <s v="130"/>
    <s v="103"/>
    <s v="R"/>
    <n v="280"/>
    <s v="CHISHOLM SHELL OIL"/>
    <s v="1017 CHISHOLM ST, ALPENA MI 49707 US, ALPENA MI 49707 US"/>
    <n v="0.52041335831680202"/>
    <s v="-387"/>
    <s v="6"/>
    <d v="1899-12-30T09:36:28"/>
    <d v="1899-12-30T10:03:55"/>
    <n v="0"/>
    <n v="20.873333333333335"/>
    <s v="-83.443944"/>
    <s v="45.071511"/>
    <n v="9.40857561688105E-2"/>
    <n v="2513.98"/>
    <n v="0"/>
    <n v="0"/>
    <n v="0"/>
    <n v="0"/>
    <n v="281"/>
    <s v="103_Week3_Thursday"/>
    <n v="59.24"/>
    <n v="63.638800000000003"/>
    <n v="74.09"/>
    <n v="71.931799999999996"/>
    <n v="39.64"/>
    <s v="103_Thursday"/>
    <s v="103_Week3_Thursday"/>
    <n v="1"/>
    <n v="0"/>
    <n v="36.575000000000003"/>
    <n v="70.930000000000007"/>
    <s v="No"/>
    <s v="NO"/>
    <s v="MTWRF"/>
    <s v="No"/>
    <s v="No"/>
    <s v="Y"/>
    <s v="N"/>
    <m/>
    <n v="14.81"/>
    <n v="15.909700000000001"/>
    <n v="18.522500000000001"/>
    <n v="17.982949999999999"/>
  </r>
  <r>
    <s v="10098"/>
    <s v="73335"/>
    <s v="2"/>
    <x v="2"/>
    <x v="1"/>
    <x v="0"/>
    <s v="160"/>
    <s v="103"/>
    <s v="M"/>
    <n v="0"/>
    <s v="COMMUNITY FINANCIAL-ATLANTA"/>
    <s v="12483 STATE ST, ATLANTA MI 49709 US, ATLANTA MI 49709 US"/>
    <n v="0.15972237613576101"/>
    <s v="-295"/>
    <s v="3"/>
    <d v="1899-12-30T09:50:26"/>
    <d v="1899-12-30T10:00:06"/>
    <n v="0"/>
    <n v="0.11666666666666667"/>
    <s v="-84.143296"/>
    <s v="45.00402"/>
    <n v="3.7414498504885603E-2"/>
    <n v="576.48"/>
    <n v="0"/>
    <n v="0"/>
    <n v="0"/>
    <n v="0"/>
    <n v="1"/>
    <s v="103_Week3_Monday"/>
    <n v="25.754200000000001"/>
    <n v="28.16"/>
    <n v="38.32"/>
    <n v="38.880000000000003"/>
    <n v="10.3"/>
    <s v="103_Monday"/>
    <s v="103_Week3_Monday"/>
    <n v="1"/>
    <n v="0"/>
    <n v="9.3000000000000007"/>
    <n v="9.7200000000000006"/>
    <s v="No"/>
    <s v="NO"/>
    <s v="MTWRF"/>
    <s v="No"/>
    <s v="No"/>
    <s v="Y"/>
    <s v="N"/>
    <m/>
    <n v="6.4385500000000002"/>
    <n v="7.04"/>
    <n v="9.58"/>
    <n v="9.7200000000000006"/>
  </r>
  <r>
    <s v="2530"/>
    <s v="99063"/>
    <s v="4"/>
    <x v="2"/>
    <x v="1"/>
    <x v="1"/>
    <s v="130"/>
    <s v="105"/>
    <s v="T"/>
    <n v="270"/>
    <s v="DTE ENERGY"/>
    <s v="1257 W. Old State Rd. 3820 South Lachance Rd., Gay 3820 South Lachance Rd., Gaylord MI 49735 US"/>
    <n v="3.6245658016079298"/>
    <s v="-322"/>
    <s v="2"/>
    <d v="1899-12-30T10:04:00"/>
    <d v="1899-12-30T10:18:47"/>
    <n v="0"/>
    <n v="14.783333333333333"/>
    <s v="-84.6907232"/>
    <s v="44.9150748"/>
    <n v="3.2066888992426201"/>
    <n v="1406.96"/>
    <n v="0"/>
    <n v="0"/>
    <n v="0"/>
    <n v="0"/>
    <n v="271"/>
    <s v="105_Week3_Tuesday"/>
    <n v="107.48"/>
    <n v="107.48"/>
    <n v="109.64"/>
    <n v="110.72"/>
    <n v="27.68"/>
    <s v="103_Tuesday"/>
    <s v="103_Week3_Tuesday"/>
    <n v="1"/>
    <n v="0"/>
    <n v="26.87"/>
    <n v="27.68"/>
    <s v="Yes"/>
    <s v="NO"/>
    <s v="MTWRF"/>
    <s v="Yes"/>
    <s v="No"/>
    <s v="Y"/>
    <s v="N"/>
    <n v="0"/>
    <n v="26.87"/>
    <n v="26.87"/>
    <n v="27.41"/>
    <n v="27.68"/>
  </r>
  <r>
    <s v="2185"/>
    <s v="70754"/>
    <s v="0"/>
    <x v="2"/>
    <x v="1"/>
    <x v="1"/>
    <s v="230"/>
    <s v="102"/>
    <s v="W"/>
    <n v="250"/>
    <s v="LACHINE POST OFFICE"/>
    <s v="2292 M-65 NORTH, LACHINE MI 49753 US, LACHINE MI 49753 US"/>
    <n v="2.1256159159773902"/>
    <s v="-332"/>
    <s v="3"/>
    <d v="1899-12-30T16:59:37"/>
    <d v="1899-12-30T17:09:17"/>
    <n v="0"/>
    <n v="0.48333333333333334"/>
    <s v="-83.71763"/>
    <s v="45.078813"/>
    <n v="1.70357321513698"/>
    <n v="247.25"/>
    <n v="0"/>
    <n v="0"/>
    <n v="0"/>
    <n v="0"/>
    <n v="251"/>
    <s v="102_Week3_Wednesday"/>
    <n v="18.8"/>
    <n v="18.8"/>
    <n v="19.433299999999999"/>
    <n v="19.75"/>
    <n v="4.9400000000000004"/>
    <s v="103_Tuesday"/>
    <s v="103_Week3_Tuesday"/>
    <n v="1"/>
    <n v="0"/>
    <n v="4.7"/>
    <n v="4.9375"/>
    <s v="Yes"/>
    <s v="NO"/>
    <s v="MTWRF"/>
    <s v="Yes"/>
    <s v="Yes"/>
    <s v="Y"/>
    <s v="N"/>
    <n v="0"/>
    <n v="4.7"/>
    <n v="4.7"/>
    <n v="4.8583249999999998"/>
    <n v="4.9375"/>
  </r>
  <r>
    <s v="2498"/>
    <s v="99061"/>
    <s v="110"/>
    <x v="2"/>
    <x v="1"/>
    <x v="2"/>
    <s v="20"/>
    <s v="105"/>
    <s v="T"/>
    <n v="140"/>
    <s v="FAMILY FARE #1510"/>
    <s v="829 W. MAIN POB 580, GAYLORD MI 49734 US POB 580, GAYLORD MI 49734 US"/>
    <n v="4.4877814316354696"/>
    <s v="-343"/>
    <s v="C4"/>
    <d v="1899-12-30T07:26:11"/>
    <d v="1899-12-30T07:26:26"/>
    <n v="0"/>
    <n v="0.25"/>
    <s v="-84.684313"/>
    <s v="45.025745"/>
    <n v="4.10173535956105"/>
    <n v="95.03"/>
    <n v="0"/>
    <n v="0"/>
    <n v="0"/>
    <n v="0"/>
    <n v="141"/>
    <s v="105_Week3_Tuesday"/>
    <n v="7.31"/>
    <n v="7.31"/>
    <n v="7.31"/>
    <n v="7.3833000000000002"/>
    <n v="1.94"/>
    <s v="103_Wednesday"/>
    <s v="103_Week3_Wednesday"/>
    <n v="1"/>
    <n v="0"/>
    <n v="1.8274999999999999"/>
    <n v="1.855"/>
    <s v="Yes"/>
    <s v="NO"/>
    <s v="MTWRF"/>
    <s v="Yes"/>
    <s v="Yes"/>
    <s v="Y"/>
    <s v="Y"/>
    <n v="0"/>
    <n v="1.8274999999999999"/>
    <n v="1.8274999999999999"/>
    <n v="1.8274999999999999"/>
    <n v="1.845825"/>
  </r>
  <r>
    <s v="2945"/>
    <s v="73140"/>
    <s v="0"/>
    <x v="2"/>
    <x v="1"/>
    <x v="4"/>
    <s v="10"/>
    <s v="103"/>
    <s v="R"/>
    <n v="315"/>
    <s v="SPECIFICATIONS STONE PRODUCTS"/>
    <s v="1009 LONG LAKE AVE, ALPENA MI 49707 US, ALPENA MI 49707 US"/>
    <n v="4.8388043760854798"/>
    <s v="-375"/>
    <s v="7"/>
    <d v="1899-12-30T08:00:00"/>
    <d v="1899-12-30T08:19:52"/>
    <n v="115.15"/>
    <n v="16.016666666666666"/>
    <s v="-83.4258967"/>
    <s v="45.081886"/>
    <n v="1.8957843457204999"/>
    <n v="2904.42"/>
    <n v="0"/>
    <n v="0"/>
    <n v="0"/>
    <n v="0"/>
    <n v="316"/>
    <s v="103_Week3_Thursday"/>
    <n v="60.779000000000003"/>
    <n v="61.27"/>
    <n v="63.204999999999998"/>
    <n v="64.28"/>
    <n v="64.28"/>
    <s v="103_Thursday"/>
    <s v="103_Week3_Thursday"/>
    <n v="1"/>
    <n v="0"/>
    <n v="61.27"/>
    <n v="64.28"/>
    <s v="No"/>
    <s v="NO"/>
    <s v="MTWRF"/>
    <s v="No"/>
    <s v="No"/>
    <s v="Y"/>
    <s v="N"/>
    <m/>
    <n v="15.194750000000001"/>
    <n v="15.317500000000001"/>
    <n v="15.80125"/>
    <n v="16.07"/>
  </r>
  <r>
    <s v="9618"/>
    <s v="73314"/>
    <s v="0"/>
    <x v="2"/>
    <x v="3"/>
    <x v="1"/>
    <s v="30"/>
    <s v="105"/>
    <s v="R"/>
    <n v="370"/>
    <s v="MARATHON"/>
    <s v="921 N BARLOW, LINCOLN MI 48742 US, LINCOLN MI 48742 US"/>
    <n v="28.335602007908498"/>
    <s v="-831"/>
    <s v="7"/>
    <d v="1899-12-30T06:56:40"/>
    <d v="1899-12-30T07:04:53"/>
    <n v="0"/>
    <n v="7.91"/>
    <s v="-83.403769"/>
    <s v="44.68212"/>
    <n v="25.014271797121399"/>
    <n v="2889.66"/>
    <n v="0"/>
    <n v="0"/>
    <n v="0"/>
    <n v="0"/>
    <n v="371"/>
    <s v="105_Week3_Thursday"/>
    <n v="50.52"/>
    <n v="50.52"/>
    <n v="63.832799999999999"/>
    <n v="69.58"/>
    <n v="73.75"/>
    <s v="101_Tuesday"/>
    <s v="101_Week3_Tuesday"/>
    <n v="1"/>
    <n v="0"/>
    <n v="52.375"/>
    <n v="69.58"/>
    <s v="Yes"/>
    <s v="NO"/>
    <s v="MTWRF"/>
    <s v="Yes"/>
    <s v="Yes"/>
    <s v="Y"/>
    <s v="N"/>
    <n v="0"/>
    <n v="12.63"/>
    <n v="12.63"/>
    <n v="15.9582"/>
    <n v="17.395"/>
  </r>
  <r>
    <s v="1980"/>
    <s v="70531"/>
    <s v="0"/>
    <x v="2"/>
    <x v="1"/>
    <x v="4"/>
    <s v="140"/>
    <s v="103"/>
    <s v="R"/>
    <n v="260"/>
    <s v="MCINERNEY CHRYSLER, DODGE JEEP"/>
    <s v="832 W. Chisholm, Alpena MI 49707 US, Alpena MI 49707 US"/>
    <n v="0.44136417006529899"/>
    <s v="-388"/>
    <s v="7"/>
    <d v="1899-12-30T10:04:22"/>
    <d v="1899-12-30T10:20:55"/>
    <n v="0"/>
    <n v="19.827777778333335"/>
    <s v="-83.442668"/>
    <s v="45.069518"/>
    <n v="0.13900142272764501"/>
    <n v="22981.14"/>
    <n v="28"/>
    <n v="0.93548387096774199"/>
    <n v="22"/>
    <n v="403"/>
    <n v="261"/>
    <s v="103_Week3_Thursday"/>
    <n v="319.88830000000002"/>
    <n v="378.27929999999998"/>
    <n v="464.315"/>
    <n v="566.55349999999999"/>
    <n v="569.94000000000005"/>
    <s v="103_Thursday"/>
    <s v="103_Week3_Thursday"/>
    <n v="1"/>
    <n v="434"/>
    <n v="511.745"/>
    <n v="551.97370000000001"/>
    <s v="No"/>
    <s v="NO"/>
    <s v="MTWRF"/>
    <s v="No"/>
    <s v="No"/>
    <s v="Y"/>
    <s v="N"/>
    <m/>
    <n v="79.972075000000004"/>
    <n v="94.569824999999994"/>
    <n v="116.07875"/>
    <n v="141.638375"/>
  </r>
  <r>
    <s v="2621"/>
    <s v="71218"/>
    <s v="0"/>
    <x v="2"/>
    <x v="3"/>
    <x v="0"/>
    <s v="80"/>
    <s v="101"/>
    <s v="R"/>
    <n v="305"/>
    <s v="Mama's Country Kitchen"/>
    <s v="384 S. State Street, Oscoda MI 48750 US, Oscoda MI 48750 US"/>
    <n v="0.36294916174398401"/>
    <s v="-813"/>
    <s v="7"/>
    <d v="1899-12-30T08:19:55"/>
    <d v="1899-12-30T08:39:59"/>
    <n v="0"/>
    <n v="22.330000000000002"/>
    <s v="-83.3259177"/>
    <s v="44.4110612"/>
    <n v="0.14480184668743101"/>
    <n v="3162.01"/>
    <n v="0"/>
    <n v="0"/>
    <n v="0"/>
    <n v="0"/>
    <n v="306"/>
    <s v="101_Week3_Thursday"/>
    <n v="55.911200000000001"/>
    <n v="73.301400000000001"/>
    <n v="85.963499999999996"/>
    <n v="83.806600000000003"/>
    <n v="97.27"/>
    <s v="101_Monday"/>
    <s v="101_Week3_Monday"/>
    <n v="1"/>
    <n v="0"/>
    <n v="75.53"/>
    <n v="79.795000000000002"/>
    <s v="Yes"/>
    <s v="NO"/>
    <s v="MTWRF"/>
    <s v="No"/>
    <s v="Yes"/>
    <s v="Y"/>
    <s v="N"/>
    <n v="0"/>
    <n v="13.9778"/>
    <n v="18.32535"/>
    <n v="21.490874999999999"/>
    <n v="20.951650000000001"/>
  </r>
  <r>
    <s v="2673"/>
    <s v="71271"/>
    <s v="0"/>
    <x v="2"/>
    <x v="1"/>
    <x v="0"/>
    <s v="90"/>
    <s v="103"/>
    <s v="M"/>
    <n v="0"/>
    <s v="Amerigas Propane - Atlanta"/>
    <s v="11600 M-32 West, Atlanta MI 49709 US, Atlanta MI 49709 US"/>
    <n v="0.98719465179505095"/>
    <s v="-288"/>
    <s v="3"/>
    <d v="1899-12-30T08:21:26"/>
    <d v="1899-12-30T08:31:06"/>
    <n v="0"/>
    <n v="0.16666666666666666"/>
    <s v="-84.1615683"/>
    <s v="45.0075333"/>
    <n v="0.71526525921659401"/>
    <n v="797.76"/>
    <n v="0"/>
    <n v="0"/>
    <n v="0"/>
    <n v="0"/>
    <n v="1"/>
    <s v="103_Week3_Monday"/>
    <n v="65.819999999999993"/>
    <n v="65.819999999999993"/>
    <n v="67.58"/>
    <n v="70.28"/>
    <n v="18.14"/>
    <s v="103_Monday"/>
    <s v="103_Week3_Monday"/>
    <n v="1"/>
    <n v="0"/>
    <n v="16.454999999999998"/>
    <n v="17.797499999999999"/>
    <s v="No"/>
    <s v="NO"/>
    <s v="MTWRF"/>
    <s v="No"/>
    <s v="No"/>
    <s v="Y"/>
    <s v="N"/>
    <m/>
    <n v="16.454999999999998"/>
    <n v="16.454999999999998"/>
    <n v="16.895"/>
    <n v="17.57"/>
  </r>
  <r>
    <s v="2103"/>
    <s v="70665"/>
    <s v="0"/>
    <x v="2"/>
    <x v="1"/>
    <x v="4"/>
    <s v="150"/>
    <s v="103"/>
    <s v="R"/>
    <n v="400"/>
    <s v="Alpena Auto Electric"/>
    <s v="1643 M-32, Alpena MI 49707 US, Alpena MI 49707 US"/>
    <n v="5.7235714982563204"/>
    <s v="-389"/>
    <s v="7"/>
    <d v="1899-12-30T10:26:38"/>
    <d v="1899-12-30T10:40:29"/>
    <n v="0"/>
    <n v="10.52"/>
    <s v="-83.4850017"/>
    <s v="45.06119"/>
    <n v="2.56124967726329"/>
    <n v="2011.03"/>
    <n v="15"/>
    <n v="0.65116279069767402"/>
    <n v="3"/>
    <n v="49"/>
    <n v="401"/>
    <s v="103_Week3_Thursday"/>
    <n v="37.89"/>
    <n v="37.89"/>
    <n v="40.480699999999999"/>
    <n v="42.371499999999997"/>
    <n v="42.11"/>
    <s v="103_Thursday"/>
    <s v="103_Week3_Thursday"/>
    <n v="1"/>
    <n v="43"/>
    <n v="40.353700000000003"/>
    <n v="43.712499999999999"/>
    <s v="No"/>
    <s v="NO"/>
    <s v="MTWRF"/>
    <s v="No"/>
    <s v="No"/>
    <s v="Y"/>
    <s v="N"/>
    <m/>
    <n v="9.4725000000000001"/>
    <n v="9.4725000000000001"/>
    <n v="10.120175"/>
    <n v="10.592874999999999"/>
  </r>
  <r>
    <s v="2618"/>
    <s v="71215"/>
    <s v="0"/>
    <x v="2"/>
    <x v="3"/>
    <x v="0"/>
    <s v="20"/>
    <s v="105"/>
    <s v="R"/>
    <n v="170"/>
    <s v="Oscoda Kentucky Fried Chicken"/>
    <s v="5150 N US-23 P.O. Box 1385, Oscoda MI 48750 US P.O. Box 1385, Oscoda MI 48750 US"/>
    <n v="0.188970584346905"/>
    <s v="-807"/>
    <s v="5"/>
    <d v="1899-12-30T07:09:07"/>
    <d v="1899-12-30T07:15:48"/>
    <n v="0"/>
    <n v="8.9083333333333332"/>
    <s v="-83.329645"/>
    <s v="44.429369"/>
    <n v="9.8814928133939703E-2"/>
    <n v="1610.59"/>
    <n v="0"/>
    <n v="0"/>
    <n v="0"/>
    <n v="0"/>
    <n v="171"/>
    <s v="105_Week3_Thursday"/>
    <n v="56.51"/>
    <n v="51.634999999999998"/>
    <n v="71.108500000000006"/>
    <n v="74.046599999999998"/>
    <n v="37.46"/>
    <s v="101_Monday"/>
    <s v="101_Week3_Monday"/>
    <n v="1"/>
    <n v="0"/>
    <n v="33.641199999999998"/>
    <n v="38.703699999999998"/>
    <s v="Yes"/>
    <s v="NO"/>
    <s v="MTWRF"/>
    <s v="Yes"/>
    <s v="Yes"/>
    <s v="Y"/>
    <s v="N"/>
    <n v="0"/>
    <n v="14.1275"/>
    <n v="12.90875"/>
    <n v="17.777125000000002"/>
    <n v="18.511649999999999"/>
  </r>
  <r>
    <s v="2607"/>
    <s v="71204"/>
    <s v="0"/>
    <x v="2"/>
    <x v="3"/>
    <x v="0"/>
    <s v="190"/>
    <s v="105"/>
    <s v="R"/>
    <n v="190"/>
    <s v="Oscoda G's Pizzeria"/>
    <s v="5226 N. US-23, Oscoda MI 48750 US, Oscoda MI 48750 US"/>
    <n v="0.74483735502104798"/>
    <s v="-824"/>
    <s v="7"/>
    <d v="1899-12-30T10:37:10"/>
    <d v="1899-12-30T10:53:50"/>
    <n v="0"/>
    <n v="12.66"/>
    <s v="-83.329243"/>
    <s v="44.431558"/>
    <n v="0.403957883077664"/>
    <n v="6582.51"/>
    <n v="0"/>
    <n v="0"/>
    <n v="0"/>
    <n v="0"/>
    <n v="191"/>
    <s v="105_Week3_Thursday"/>
    <n v="101.7775"/>
    <n v="115.25279999999999"/>
    <n v="153.66569999999999"/>
    <n v="131.21690000000001"/>
    <n v="154.55000000000001"/>
    <s v="101_Monday"/>
    <s v="101_Week3_Monday"/>
    <n v="1"/>
    <n v="0"/>
    <n v="159.7825"/>
    <n v="131.3912"/>
    <s v="Yes"/>
    <s v="NO"/>
    <s v="MTWRF"/>
    <s v="Yes"/>
    <s v="Yes"/>
    <s v="Y"/>
    <s v="N"/>
    <n v="0"/>
    <n v="25.444375000000001"/>
    <n v="28.813199999999998"/>
    <n v="38.416424999999997"/>
    <n v="32.804225000000002"/>
  </r>
  <r>
    <s v="15885"/>
    <s v="73563"/>
    <s v="0"/>
    <x v="2"/>
    <x v="3"/>
    <x v="1"/>
    <s v="20"/>
    <s v="101"/>
    <s v="F"/>
    <n v="1"/>
    <s v="PLOWMANS"/>
    <s v="3146 US 23 SOUTH, ALPENA MI 49707 US"/>
    <n v="1.85610122708571"/>
    <s v="-830"/>
    <s v="7"/>
    <d v="1899-12-30T06:18:20"/>
    <d v="1899-12-30T06:28:20"/>
    <n v="0"/>
    <n v="9.4354006285390355"/>
    <s v="-83.465137"/>
    <s v="45.028589"/>
    <n v="0.97888053693631205"/>
    <m/>
    <m/>
    <n v="1"/>
    <n v="0"/>
    <n v="0"/>
    <n v="2"/>
    <s v="101_Week3_Friday"/>
    <n v="0"/>
    <n v="0"/>
    <n v="0"/>
    <n v="0"/>
    <m/>
    <s v="101_Tuesday"/>
    <s v="101_Week3_Tuesday"/>
    <n v="1"/>
    <n v="121"/>
    <n v="0"/>
    <n v="0"/>
    <s v="Yes"/>
    <m/>
    <s v="MTWRF"/>
    <s v="No"/>
    <s v="Yes"/>
    <s v="Y"/>
    <s v="N"/>
    <n v="121"/>
    <n v="0"/>
    <n v="0"/>
    <n v="0"/>
    <n v="0"/>
  </r>
  <r>
    <s v="2085"/>
    <s v="70644"/>
    <s v="0"/>
    <x v="2"/>
    <x v="1"/>
    <x v="4"/>
    <s v="160"/>
    <s v="103"/>
    <s v="R"/>
    <n v="390"/>
    <s v="Alpena Diesel Service"/>
    <s v="1700 M-32 West, Alpena MI 49707 US, Alpena MI 49707 US"/>
    <n v="0.54301161976900403"/>
    <s v="-390"/>
    <s v="7"/>
    <d v="1899-12-30T10:41:02"/>
    <d v="1899-12-30T10:46:27"/>
    <n v="0"/>
    <n v="9.4366666666666674"/>
    <s v="-83.486143"/>
    <s v="45.06225"/>
    <n v="0.11469458333193799"/>
    <n v="10861.72"/>
    <n v="16"/>
    <n v="0.87401574803149595"/>
    <n v="6"/>
    <n v="129"/>
    <n v="391"/>
    <s v="103_Week3_Thursday"/>
    <n v="195.8366"/>
    <n v="196.36420000000001"/>
    <n v="223.40350000000001"/>
    <n v="208.83"/>
    <n v="228.35"/>
    <s v="103_Thursday"/>
    <s v="103_Week3_Thursday"/>
    <n v="1"/>
    <n v="127"/>
    <n v="226.7362"/>
    <n v="221.3537"/>
    <s v="No"/>
    <s v="NO"/>
    <s v="MTWRF"/>
    <s v="No"/>
    <s v="No"/>
    <s v="Y"/>
    <s v="N"/>
    <m/>
    <n v="48.959150000000001"/>
    <n v="49.091050000000003"/>
    <n v="55.850875000000002"/>
    <n v="52.207500000000003"/>
  </r>
  <r>
    <s v="2517"/>
    <s v="71112"/>
    <s v="0"/>
    <x v="2"/>
    <x v="1"/>
    <x v="2"/>
    <s v="250"/>
    <s v="101"/>
    <s v="M"/>
    <n v="0"/>
    <s v="BJ'S CATERING AND CONFERENCE"/>
    <s v="990 N. Center P.O. Box 1120, Gaylord MI 49734 US P.O. Box 1120, Gaylord MI 49734 US"/>
    <n v="0.207749659391993"/>
    <s v="-366"/>
    <s v="6"/>
    <d v="1899-12-30T11:11:01"/>
    <d v="1899-12-30T11:28:41"/>
    <n v="0"/>
    <n v="15.983333333333334"/>
    <s v="-84.673417"/>
    <s v="45.040649"/>
    <n v="0.120483678145582"/>
    <n v="10668.72"/>
    <n v="0"/>
    <n v="0"/>
    <n v="0"/>
    <n v="0"/>
    <n v="1"/>
    <s v="101_Week3_Monday"/>
    <n v="94.866600000000005"/>
    <n v="151.893"/>
    <n v="210.16159999999999"/>
    <n v="208.54470000000001"/>
    <n v="407.31"/>
    <s v="103_Wednesday"/>
    <s v="103_Week3_Wednesday"/>
    <n v="1"/>
    <n v="0"/>
    <n v="272.69869999999997"/>
    <n v="351.71249999999998"/>
    <s v="Yes"/>
    <s v="NO"/>
    <s v="MTWRF"/>
    <s v="Yes"/>
    <s v="Yes"/>
    <s v="Y"/>
    <s v="Y"/>
    <n v="0"/>
    <n v="23.716650000000001"/>
    <n v="37.97325"/>
    <n v="52.540399999999998"/>
    <n v="52.136175000000001"/>
  </r>
  <r>
    <s v="8536"/>
    <s v="99031"/>
    <s v="63"/>
    <x v="2"/>
    <x v="1"/>
    <x v="4"/>
    <s v="120"/>
    <s v="103"/>
    <s v="W"/>
    <n v="10"/>
    <s v="BLARNEY CASTLE #224"/>
    <s v="1035 W. CHISHOLM ST, ALPENA MI 49707 US, ALPENA MI 49707 US"/>
    <n v="3.0729158558855501"/>
    <s v="-386"/>
    <s v="7"/>
    <d v="1899-12-30T09:35:45"/>
    <d v="1899-12-30T09:35:57"/>
    <n v="0"/>
    <n v="1.0958333333333334"/>
    <s v="-83.444203"/>
    <s v="45.071966"/>
    <n v="1.15591412692184"/>
    <n v="5324.04"/>
    <n v="0"/>
    <n v="0"/>
    <n v="0"/>
    <n v="0"/>
    <n v="11"/>
    <s v="103_Week3_Wednesday"/>
    <n v="113.99299999999999"/>
    <n v="87.332300000000004"/>
    <n v="83.645700000000005"/>
    <n v="85.528000000000006"/>
    <n v="96.28"/>
    <s v="103_Thursday"/>
    <s v="103_Week3_Thursday"/>
    <n v="1"/>
    <n v="0"/>
    <n v="84.212500000000006"/>
    <n v="99.87"/>
    <s v="Yes"/>
    <s v="NO"/>
    <s v="MTWRF"/>
    <s v="No"/>
    <s v="Yes"/>
    <s v="Y"/>
    <s v="Y"/>
    <n v="0"/>
    <n v="28.498249999999999"/>
    <n v="21.833075000000001"/>
    <n v="20.911425000000001"/>
    <n v="21.382000000000001"/>
  </r>
  <r>
    <s v="9801"/>
    <s v="73333"/>
    <s v="0"/>
    <x v="2"/>
    <x v="1"/>
    <x v="3"/>
    <s v="40"/>
    <s v="103"/>
    <s v="W"/>
    <n v="151"/>
    <s v="FREEDOM MOTORS"/>
    <s v="929 W WASHINGTON, ALPENA MI 49707 US, ALPENA MI 49707 US"/>
    <n v="2.3340959792632798"/>
    <s v="-409"/>
    <s v="5"/>
    <d v="1899-12-30T07:59:19"/>
    <d v="1899-12-30T08:22:28"/>
    <n v="0"/>
    <n v="18.133333333333333"/>
    <s v="-83.4535007"/>
    <s v="45.0619248"/>
    <n v="1.43311712487072"/>
    <n v="3058.3"/>
    <n v="0"/>
    <n v="0"/>
    <n v="0"/>
    <n v="0"/>
    <n v="152"/>
    <s v="103_Week3_Wednesday"/>
    <n v="114.28"/>
    <n v="115.4066"/>
    <n v="122.7457"/>
    <n v="124.78"/>
    <n v="66.14"/>
    <s v="103_Friday"/>
    <s v="103_Week3_Friday"/>
    <n v="1"/>
    <n v="0"/>
    <n v="58.83"/>
    <n v="62.39"/>
    <s v="Yes"/>
    <s v="NO"/>
    <s v="MTWRF"/>
    <s v="No"/>
    <s v="Yes"/>
    <s v="Y"/>
    <s v="Y"/>
    <n v="0"/>
    <n v="28.57"/>
    <n v="28.851649999999999"/>
    <n v="30.686425"/>
    <n v="31.195"/>
  </r>
  <r>
    <s v="11510"/>
    <s v="73424"/>
    <s v="0"/>
    <x v="2"/>
    <x v="1"/>
    <x v="0"/>
    <s v="60"/>
    <s v="103"/>
    <s v="M"/>
    <n v="0"/>
    <s v="CHATTER'S PIT STOP"/>
    <s v="11610 M-33, ATLANTA MI 49709 US, ATLANTA MI 49709 US"/>
    <n v="0.93874456167282005"/>
    <s v="-285"/>
    <s v="1"/>
    <d v="1899-12-30T07:29:41"/>
    <d v="1899-12-30T07:48:35"/>
    <n v="0"/>
    <n v="18.900000000000002"/>
    <s v="-84.1458735"/>
    <s v="45.008677"/>
    <n v="0.44126553882870101"/>
    <n v="2809.01"/>
    <n v="0"/>
    <n v="0"/>
    <n v="0"/>
    <n v="0"/>
    <n v="1"/>
    <s v="103_Week3_Monday"/>
    <n v="213.45"/>
    <n v="213.45"/>
    <n v="219.85499999999999"/>
    <n v="221.99"/>
    <n v="58.83"/>
    <s v="103_Monday"/>
    <s v="103_Week3_Monday"/>
    <n v="1"/>
    <n v="0"/>
    <n v="53.362499999999997"/>
    <n v="55.497500000000002"/>
    <s v="No"/>
    <s v="NO"/>
    <s v="MTWRF"/>
    <s v="No"/>
    <s v="No"/>
    <s v="Y"/>
    <s v="N"/>
    <m/>
    <n v="53.362499999999997"/>
    <n v="53.362499999999997"/>
    <n v="54.963749999999997"/>
    <n v="55.497500000000002"/>
  </r>
  <r>
    <s v="11509"/>
    <s v="73423"/>
    <s v="0"/>
    <x v="2"/>
    <x v="1"/>
    <x v="0"/>
    <s v="70"/>
    <s v="103"/>
    <s v="M"/>
    <n v="0"/>
    <s v="A WIN-SANDS MOTEL"/>
    <s v="11630 M-33 N, ATLANTA MI 49709 US, ATLANTA MI 49709 US"/>
    <n v="0.190414618410259"/>
    <s v="-286"/>
    <s v="1"/>
    <d v="1899-12-30T07:48:46"/>
    <d v="1899-12-30T08:01:37"/>
    <n v="0"/>
    <n v="12.85"/>
    <s v="-84.146408"/>
    <s v="45.009209"/>
    <n v="7.8882801830717705E-2"/>
    <n v="2082.4699999999998"/>
    <n v="0"/>
    <n v="0"/>
    <n v="0"/>
    <n v="0"/>
    <n v="1"/>
    <s v="103_Week3_Monday"/>
    <n v="158.22999999999999"/>
    <n v="158.22999999999999"/>
    <n v="163.00749999999999"/>
    <n v="164.6"/>
    <n v="43.62"/>
    <s v="103_Monday"/>
    <s v="103_Week3_Monday"/>
    <n v="1"/>
    <n v="0"/>
    <n v="39.557499999999997"/>
    <n v="41.15"/>
    <s v="No"/>
    <s v="NO"/>
    <s v="MTWRF"/>
    <s v="No"/>
    <s v="No"/>
    <s v="Y"/>
    <s v="N"/>
    <m/>
    <n v="39.557499999999997"/>
    <n v="39.557499999999997"/>
    <n v="40.751874999999998"/>
    <n v="41.15"/>
  </r>
  <r>
    <s v="10362"/>
    <s v="70790"/>
    <s v="1"/>
    <x v="2"/>
    <x v="1"/>
    <x v="0"/>
    <s v="10"/>
    <s v="101"/>
    <s v="M"/>
    <n v="0"/>
    <s v="Natural Gas Compression"/>
    <s v="16950 M 32, M33, ATLANTA MI 49707 US, Atlanta MI  US"/>
    <n v="36.785455231625001"/>
    <s v="-280"/>
    <s v="3"/>
    <d v="1899-12-30T07:00:00"/>
    <d v="1899-12-30T07:09:40"/>
    <n v="23.2"/>
    <n v="0.11666666666666667"/>
    <s v="-84.0544197"/>
    <s v="45.0091192"/>
    <n v="35.105631186512703"/>
    <n v="265.81"/>
    <n v="0"/>
    <n v="0"/>
    <n v="0"/>
    <n v="0"/>
    <n v="1"/>
    <s v="101_Week3_Monday"/>
    <n v="20.170000000000002"/>
    <n v="20.170000000000002"/>
    <n v="20.97"/>
    <n v="21.37"/>
    <n v="5.66"/>
    <s v="103_Monday"/>
    <s v="103_Week3_Monday"/>
    <n v="1"/>
    <n v="0"/>
    <n v="5.0425000000000004"/>
    <n v="5.3425000000000002"/>
    <s v="Yes"/>
    <s v="YES"/>
    <s v="M"/>
    <s v="Yes"/>
    <s v="No"/>
    <s v="Y"/>
    <s v="N"/>
    <n v="0"/>
    <n v="5.0425000000000004"/>
    <n v="5.0425000000000004"/>
    <n v="5.2424999999999997"/>
    <n v="5.3425000000000002"/>
  </r>
  <r>
    <s v="2668"/>
    <s v="71266"/>
    <s v="0"/>
    <x v="2"/>
    <x v="1"/>
    <x v="0"/>
    <s v="40"/>
    <s v="103"/>
    <s v="M"/>
    <n v="0"/>
    <s v="Montmorency Press"/>
    <s v="12625 State St. P.O. Box 186, Atlanta MI 49709 US P.O. Box 186, Atlanta MI 49709 US"/>
    <n v="1.0371478934235501"/>
    <s v="-283"/>
    <s v="1"/>
    <d v="1899-12-30T07:22:46"/>
    <d v="1899-12-30T07:27:33"/>
    <n v="0"/>
    <n v="4.7833333333333332"/>
    <s v="-84.1401517"/>
    <s v="45.0048765"/>
    <n v="0.873431830354369"/>
    <n v="560.99"/>
    <n v="0"/>
    <n v="0"/>
    <n v="0"/>
    <n v="0"/>
    <n v="1"/>
    <s v="103_Week3_Monday"/>
    <n v="49.3566"/>
    <n v="36.35"/>
    <n v="38.225000000000001"/>
    <n v="38.770000000000003"/>
    <n v="10.28"/>
    <s v="103_Monday"/>
    <s v="103_Week3_Monday"/>
    <n v="1"/>
    <n v="0"/>
    <n v="9.1475000000000009"/>
    <n v="9.6925000000000008"/>
    <s v="No"/>
    <s v="NO"/>
    <s v="MTWRF"/>
    <s v="No"/>
    <s v="No"/>
    <s v="Y"/>
    <s v="N"/>
    <m/>
    <n v="12.33915"/>
    <n v="9.0875000000000004"/>
    <n v="9.5562500000000004"/>
    <n v="9.6925000000000008"/>
  </r>
  <r>
    <s v="2069"/>
    <s v="70627"/>
    <s v="0"/>
    <x v="2"/>
    <x v="1"/>
    <x v="3"/>
    <s v="200"/>
    <s v="103"/>
    <s v="W"/>
    <n v="132"/>
    <s v="BUILDERS FIRST SOURCE"/>
    <s v="1441 M-32 WEST, ALPENA MI 49707 US, ALPENA MI 49707 US"/>
    <n v="0.70118750957141196"/>
    <s v="-425"/>
    <s v="6"/>
    <d v="1899-12-30T10:48:07"/>
    <d v="1899-12-30T11:28:01"/>
    <n v="0"/>
    <n v="31.75"/>
    <s v="-83.480881"/>
    <s v="45.060735"/>
    <n v="0.58626151767629398"/>
    <n v="2394.56"/>
    <n v="0"/>
    <n v="0"/>
    <n v="0"/>
    <n v="0"/>
    <n v="133"/>
    <s v="103_Week3_Wednesday"/>
    <n v="93.076599999999999"/>
    <n v="89.05"/>
    <n v="98.224999999999994"/>
    <n v="93.5"/>
    <n v="54.49"/>
    <s v="103_Friday"/>
    <s v="103_Week3_Friday"/>
    <n v="1"/>
    <n v="0"/>
    <n v="44.524999999999999"/>
    <n v="46.75"/>
    <s v="Yes"/>
    <s v="NO"/>
    <s v="MTWRF"/>
    <s v="No"/>
    <s v="Yes"/>
    <s v="Y"/>
    <s v="Y"/>
    <n v="0"/>
    <n v="23.26915"/>
    <n v="22.262499999999999"/>
    <n v="24.556249999999999"/>
    <n v="23.375"/>
  </r>
  <r>
    <s v="10601"/>
    <s v="73378"/>
    <s v="0"/>
    <x v="2"/>
    <x v="0"/>
    <x v="0"/>
    <s v="30"/>
    <s v="103"/>
    <s v="F"/>
    <n v="61"/>
    <s v="CORNER EXPRESS 2"/>
    <s v="2997 COOK ROAD, WEST BRANCH MI 48661 US, WEST BRANCH MI 48661 US"/>
    <n v="17.021024536500299"/>
    <s v="-1355"/>
    <s v="5"/>
    <d v="1899-12-30T08:18:35"/>
    <d v="1899-12-30T08:29:23"/>
    <n v="0"/>
    <n v="9.8416666666666668"/>
    <s v="-84.224316"/>
    <s v="44.248225"/>
    <n v="16.3722764647035"/>
    <n v="3375.02"/>
    <n v="0"/>
    <n v="0"/>
    <n v="0"/>
    <n v="0"/>
    <n v="62"/>
    <s v="103_Week3_Friday"/>
    <n v="128.82"/>
    <n v="128.82"/>
    <n v="132.22"/>
    <n v="136.6114"/>
    <n v="70.98"/>
    <s v="105_Monday"/>
    <s v="105_Week3_Monday"/>
    <n v="1"/>
    <n v="0"/>
    <n v="64.41"/>
    <n v="69.314999999999998"/>
    <s v="Yes"/>
    <s v="NO"/>
    <s v="MTWRF"/>
    <s v="Yes"/>
    <s v="Yes"/>
    <s v="Y"/>
    <s v="N"/>
    <n v="0"/>
    <n v="32.204999999999998"/>
    <n v="32.204999999999998"/>
    <n v="33.055"/>
    <n v="34.152850000000001"/>
  </r>
  <r>
    <s v="12886"/>
    <s v="73486"/>
    <s v="0"/>
    <x v="2"/>
    <x v="0"/>
    <x v="0"/>
    <s v="20"/>
    <s v="105"/>
    <s v="M"/>
    <n v="0"/>
    <s v="KIMMIES PUB &amp; GRUB"/>
    <s v="1869 GREENWOOD ROAD, PRESCOTT MI 48756 US, PRESCOTT MI 48756 US"/>
    <n v="0.89667910396735795"/>
    <s v="-1354"/>
    <s v="7"/>
    <d v="1899-12-30T07:54:30"/>
    <d v="1899-12-30T08:01:33"/>
    <n v="0"/>
    <n v="14.175000000000001"/>
    <s v="-84.050231"/>
    <s v="44.183814"/>
    <n v="0.48799677906560102"/>
    <n v="4396.45"/>
    <n v="0"/>
    <n v="0"/>
    <n v="0"/>
    <n v="0"/>
    <n v="1"/>
    <s v="105_Week3_Monday"/>
    <n v="84.390900000000002"/>
    <n v="92.790899999999993"/>
    <n v="108.8553"/>
    <n v="124.4584"/>
    <n v="116.02"/>
    <s v="105_Monday"/>
    <s v="105_Week3_Monday"/>
    <n v="1"/>
    <n v="0"/>
    <n v="100.245"/>
    <n v="127.2662"/>
    <s v="No"/>
    <s v="NO"/>
    <s v="MTWRF"/>
    <s v="No"/>
    <s v="No"/>
    <s v="Y"/>
    <s v="N"/>
    <m/>
    <n v="21.097725000000001"/>
    <n v="23.197724999999998"/>
    <n v="27.213825"/>
    <n v="31.114599999999999"/>
  </r>
  <r>
    <s v="13969"/>
    <s v="73503"/>
    <s v="0"/>
    <x v="2"/>
    <x v="0"/>
    <x v="0"/>
    <s v="10"/>
    <s v="105"/>
    <s v="M"/>
    <n v="0"/>
    <s v="DEE'S PIZZA PAD LLC"/>
    <s v="2100 GREENWOOD ROAD, PRESCOTT MI 48756 US, PRESCOTT MI 48756 US"/>
    <n v="106.686535336852"/>
    <s v="-1353"/>
    <s v="7"/>
    <d v="1899-12-30T07:46:41"/>
    <d v="1899-12-30T07:53:37"/>
    <n v="0"/>
    <n v="6.9208333333333334"/>
    <s v="-84.040535"/>
    <s v="44.183219"/>
    <n v="101.34621218224601"/>
    <n v="2897.93"/>
    <n v="0"/>
    <n v="0"/>
    <n v="0"/>
    <n v="0"/>
    <n v="1"/>
    <s v="105_Week3_Monday"/>
    <n v="52.755299999999998"/>
    <n v="50.537100000000002"/>
    <n v="64.724599999999995"/>
    <n v="62.833300000000001"/>
    <n v="71.19"/>
    <s v="105_Monday"/>
    <s v="105_Week3_Monday"/>
    <n v="1"/>
    <n v="0"/>
    <n v="59.476199999999999"/>
    <n v="63.488700000000001"/>
    <s v="No"/>
    <s v="NO"/>
    <s v="MTWRF"/>
    <s v="No"/>
    <s v="No"/>
    <s v="Y"/>
    <s v="N"/>
    <m/>
    <n v="13.188825"/>
    <n v="12.634275000000001"/>
    <n v="16.181149999999999"/>
    <n v="15.708325"/>
  </r>
  <r>
    <s v="11166"/>
    <s v="99058"/>
    <s v="42"/>
    <x v="2"/>
    <x v="0"/>
    <x v="0"/>
    <s v="60"/>
    <s v="103"/>
    <s v="F"/>
    <n v="59"/>
    <s v="LUMBER JACK"/>
    <s v="2980 COOK RD, WEST BRANCH MI 48661 US, WEST BRANCH MI 48661 US"/>
    <n v="0"/>
    <s v="-1358"/>
    <s v="7"/>
    <d v="1899-12-30T08:40:30"/>
    <d v="1899-12-30T08:51:10"/>
    <n v="0"/>
    <n v="16.2"/>
    <s v="-84.226817"/>
    <s v="44.249914"/>
    <m/>
    <n v="11426.7"/>
    <n v="12"/>
    <n v="0.91836734693877597"/>
    <n v="7"/>
    <n v="147"/>
    <n v="60"/>
    <s v="103_Week3_Friday"/>
    <n v="169.16919999999999"/>
    <n v="225.14920000000001"/>
    <n v="225.2073"/>
    <n v="236.2175"/>
    <n v="274.12"/>
    <s v="105_Monday"/>
    <s v="105_Week3_Monday"/>
    <n v="1"/>
    <n v="147"/>
    <n v="231.56870000000001"/>
    <n v="279.36369999999999"/>
    <s v="Yes"/>
    <s v="NO"/>
    <s v="MTRF"/>
    <s v="Yes"/>
    <s v="Yes"/>
    <s v="Y"/>
    <s v="N"/>
    <n v="147"/>
    <n v="42.292299999999997"/>
    <n v="56.287300000000002"/>
    <n v="56.301825000000001"/>
    <n v="59.054375"/>
  </r>
  <r>
    <s v="2349"/>
    <s v="70932"/>
    <s v="0"/>
    <x v="2"/>
    <x v="0"/>
    <x v="0"/>
    <s v="50"/>
    <s v="103"/>
    <s v="F"/>
    <n v="60"/>
    <s v="Quality Inn"/>
    <s v="2980 Cook Rd P.O. Box 369, West Branch MI 48661 US P.O. Box 369, West Branch MI 48661 US"/>
    <n v="0.26495047903858898"/>
    <s v="-1357"/>
    <s v="7"/>
    <d v="1899-12-30T08:40:24"/>
    <d v="1899-12-30T08:40:30"/>
    <n v="0"/>
    <n v="1.37"/>
    <s v="-84.226817"/>
    <s v="44.249914"/>
    <n v="0.142381465137116"/>
    <n v="2652.12"/>
    <n v="0"/>
    <n v="0"/>
    <n v="0"/>
    <n v="0"/>
    <n v="61"/>
    <s v="103_Week3_Friday"/>
    <n v="45.94"/>
    <n v="45.94"/>
    <n v="55.347999999999999"/>
    <n v="48.22"/>
    <n v="79.569999999999993"/>
    <s v="105_Monday"/>
    <s v="105_Week3_Monday"/>
    <n v="1"/>
    <n v="0"/>
    <n v="45.94"/>
    <n v="48.22"/>
    <s v="Yes"/>
    <s v="NO"/>
    <s v="MTWRF"/>
    <s v="Yes"/>
    <s v="Yes"/>
    <s v="Y"/>
    <s v="N"/>
    <n v="0"/>
    <n v="11.484999999999999"/>
    <n v="11.484999999999999"/>
    <n v="13.837"/>
    <n v="12.055"/>
  </r>
  <r>
    <s v="2953"/>
    <s v="73149"/>
    <s v="0"/>
    <x v="2"/>
    <x v="0"/>
    <x v="0"/>
    <s v="40"/>
    <s v="105"/>
    <s v="M"/>
    <n v="0"/>
    <s v="APPLEBEES"/>
    <s v="2992 COOK RD, WEST BRANCH MI 48661 US, WEST BRANCH MI 48661 US"/>
    <n v="0.320285979081945"/>
    <s v="-1356"/>
    <s v="7"/>
    <d v="1899-12-30T08:29:42"/>
    <d v="1899-12-30T08:40:08"/>
    <n v="0"/>
    <n v="8.2333333333333343"/>
    <s v="-84.226401"/>
    <s v="44.248106"/>
    <n v="0.18105567183736199"/>
    <n v="4571.04"/>
    <n v="0"/>
    <n v="0"/>
    <n v="0"/>
    <n v="0"/>
    <n v="1"/>
    <s v="105_Week3_Monday"/>
    <n v="85.223799999999997"/>
    <n v="88.401499999999999"/>
    <n v="95.505300000000005"/>
    <n v="95.852999999999994"/>
    <n v="103.59"/>
    <s v="105_Monday"/>
    <s v="105_Week3_Monday"/>
    <n v="1"/>
    <n v="0"/>
    <n v="93.084999999999994"/>
    <n v="96.072500000000005"/>
    <s v="No"/>
    <s v="NO"/>
    <s v="MTWRF"/>
    <s v="No"/>
    <s v="No"/>
    <s v="Y"/>
    <s v="N"/>
    <m/>
    <n v="21.305949999999999"/>
    <n v="22.100375"/>
    <n v="23.876325000000001"/>
    <n v="23.963249999999999"/>
  </r>
  <r>
    <s v="1934"/>
    <s v="70483"/>
    <s v="0"/>
    <x v="2"/>
    <x v="1"/>
    <x v="4"/>
    <s v="220"/>
    <s v="103"/>
    <s v="R"/>
    <n v="300"/>
    <s v="Alpena City Garage-uniforms"/>
    <s v="208 N. First St., Alpena MI 49707 US, Alpena MI 49707 US"/>
    <n v="2.8795470330013599"/>
    <s v="-396"/>
    <s v="7"/>
    <d v="1899-12-30T12:00:21"/>
    <d v="1899-12-30T12:00:27"/>
    <n v="0"/>
    <n v="0.35333333333333333"/>
    <s v="-83.431224"/>
    <s v="45.06168"/>
    <n v="1.1085764983428601"/>
    <n v="4672.05"/>
    <n v="27"/>
    <n v="0.95135135135135096"/>
    <n v="16"/>
    <n v="521"/>
    <n v="301"/>
    <s v="103_Week3_Thursday"/>
    <n v="82.949100000000001"/>
    <n v="82.458399999999997"/>
    <n v="104.0407"/>
    <n v="155.0684"/>
    <n v="106.93"/>
    <s v="103_Thursday"/>
    <s v="103_Week3_Thursday"/>
    <n v="1"/>
    <n v="555"/>
    <n v="94.394999999999996"/>
    <n v="185.35499999999999"/>
    <s v="No"/>
    <s v="NO"/>
    <s v="MTWRF"/>
    <s v="No"/>
    <s v="No"/>
    <s v="Y"/>
    <s v="N"/>
    <m/>
    <n v="20.737275"/>
    <n v="20.614599999999999"/>
    <n v="26.010175"/>
    <n v="38.767099999999999"/>
  </r>
  <r>
    <s v="8537"/>
    <s v="99031"/>
    <s v="64"/>
    <x v="2"/>
    <x v="1"/>
    <x v="3"/>
    <s v="110"/>
    <s v="103"/>
    <s v="R"/>
    <n v="170"/>
    <s v="BLARNEY CASTLE #225"/>
    <s v="2222 US 23 SO., ALPENA MI 49707 US, ALPENA MI 49707 US"/>
    <n v="0.229418198141076"/>
    <s v="-416"/>
    <s v="7"/>
    <d v="1899-12-30T09:25:26"/>
    <d v="1899-12-30T09:42:58"/>
    <n v="0"/>
    <n v="16.740000000000002"/>
    <s v="-83.4644534220908"/>
    <s v="45.0321696966945"/>
    <n v="0.14634338004744599"/>
    <n v="5537.15"/>
    <n v="0"/>
    <n v="0"/>
    <n v="0"/>
    <n v="0"/>
    <n v="171"/>
    <s v="103_Week3_Thursday"/>
    <n v="101.77760000000001"/>
    <n v="93.806399999999996"/>
    <n v="95.4178"/>
    <n v="88.033799999999999"/>
    <n v="96.77"/>
    <s v="103_Friday"/>
    <s v="103_Week3_Friday"/>
    <n v="1"/>
    <n v="0"/>
    <n v="103.36369999999999"/>
    <n v="85.606200000000001"/>
    <s v="Yes"/>
    <s v="NO"/>
    <s v="MTWRF"/>
    <s v="No"/>
    <s v="Yes"/>
    <s v="Y"/>
    <s v="Y"/>
    <n v="0"/>
    <n v="25.444400000000002"/>
    <n v="23.451599999999999"/>
    <n v="23.85445"/>
    <n v="22.00845"/>
  </r>
  <r>
    <s v="2528"/>
    <s v="99058"/>
    <s v="14"/>
    <x v="2"/>
    <x v="1"/>
    <x v="1"/>
    <s v="90"/>
    <s v="101"/>
    <s v="M"/>
    <n v="0"/>
    <s v="Forwards - Gaylord South 144"/>
    <s v="2870 S. Ostego Ave. P.O. Box 1457, Gaylord MI 4973 P.O. Box 1457, Gaylord MI 49735 US"/>
    <n v="0.48337720320594701"/>
    <s v="-318"/>
    <s v="7"/>
    <d v="1899-12-30T09:02:31"/>
    <d v="1899-12-30T09:23:20"/>
    <n v="0"/>
    <n v="20.775000000000002"/>
    <s v="-84.677631"/>
    <s v="44.99067"/>
    <n v="0.112779438313693"/>
    <n v="1995.38"/>
    <n v="0"/>
    <n v="0"/>
    <n v="0"/>
    <n v="0"/>
    <n v="1"/>
    <s v="101_Week3_Monday"/>
    <n v="43.072299999999998"/>
    <n v="35.08"/>
    <n v="35.08"/>
    <n v="35.316899999999997"/>
    <n v="35.47"/>
    <s v="103_Tuesday"/>
    <s v="103_Week3_Tuesday"/>
    <n v="1"/>
    <n v="0"/>
    <n v="35.08"/>
    <n v="35.08"/>
    <s v="Yes"/>
    <s v="NO"/>
    <s v="MTWRF"/>
    <s v="Yes"/>
    <s v="Yes"/>
    <s v="Y"/>
    <s v="Y"/>
    <n v="0"/>
    <n v="10.768075"/>
    <n v="8.77"/>
    <n v="8.77"/>
    <n v="8.8292249999999992"/>
  </r>
  <r>
    <s v="2849"/>
    <s v="99058"/>
    <s v="36"/>
    <x v="2"/>
    <x v="1"/>
    <x v="1"/>
    <s v="80"/>
    <s v="101"/>
    <s v="M"/>
    <n v="0"/>
    <s v="FORWARDS/SUBWAY-308"/>
    <s v="2859 S OTSEGO AVE, GAYLORD MI 49735 US, GAYLORD MI 49735 US"/>
    <n v="3.0101085698606802"/>
    <s v="-317"/>
    <s v="7"/>
    <d v="1899-12-30T09:01:45"/>
    <d v="1899-12-30T09:02:03"/>
    <n v="0"/>
    <n v="0.22500000000000001"/>
    <s v="-84.67626"/>
    <s v="44.990319"/>
    <n v="1.6784930314776501"/>
    <n v="849.53"/>
    <n v="0"/>
    <n v="0"/>
    <n v="0"/>
    <n v="0"/>
    <n v="1"/>
    <s v="101_Week3_Monday"/>
    <n v="17.3507"/>
    <n v="15.42"/>
    <n v="15.42"/>
    <n v="15.42"/>
    <n v="15.62"/>
    <s v="103_Tuesday"/>
    <s v="103_Week3_Tuesday"/>
    <n v="1"/>
    <n v="0"/>
    <n v="15.42"/>
    <n v="15.42"/>
    <s v="Yes"/>
    <s v="NO"/>
    <s v="MTWRF"/>
    <s v="Yes"/>
    <s v="Yes"/>
    <s v="Y"/>
    <s v="Y"/>
    <n v="0"/>
    <n v="4.3376749999999999"/>
    <n v="3.855"/>
    <n v="3.855"/>
    <n v="3.855"/>
  </r>
  <r>
    <s v="12964"/>
    <s v="73395"/>
    <s v="1"/>
    <x v="2"/>
    <x v="1"/>
    <x v="4"/>
    <s v="290"/>
    <s v="103"/>
    <s v="T"/>
    <n v="285"/>
    <s v="MANGOS"/>
    <s v="121 WEST CHISHOLM, ALPENA MI 49707 US, ALPENA MI 49707 US"/>
    <n v="0.102882881707217"/>
    <s v="-403"/>
    <s v="7"/>
    <d v="1899-12-30T14:08:47"/>
    <d v="1899-12-30T14:10:32"/>
    <n v="0"/>
    <n v="6.6749999999999998"/>
    <s v="-83.433654"/>
    <s v="45.062969"/>
    <n v="2.0760602514957999E-2"/>
    <n v="3529.48"/>
    <n v="0"/>
    <n v="0"/>
    <n v="0"/>
    <n v="0"/>
    <n v="286"/>
    <s v="103_Week3_Tuesday"/>
    <n v="75.25"/>
    <n v="76.438400000000001"/>
    <n v="78.34"/>
    <n v="78.34"/>
    <n v="83.04"/>
    <s v="103_Thursday"/>
    <s v="103_Week3_Thursday"/>
    <n v="1"/>
    <n v="0"/>
    <n v="78.34"/>
    <n v="78.34"/>
    <s v="Yes"/>
    <s v="NO"/>
    <s v="MTWR"/>
    <s v="No"/>
    <s v="Yes"/>
    <s v="Y"/>
    <s v="Y"/>
    <n v="0"/>
    <n v="18.8125"/>
    <n v="19.1096"/>
    <n v="19.585000000000001"/>
    <n v="19.585000000000001"/>
  </r>
  <r>
    <s v="2511"/>
    <s v="71106"/>
    <s v="0"/>
    <x v="2"/>
    <x v="1"/>
    <x v="1"/>
    <s v="110"/>
    <s v="105"/>
    <s v="T"/>
    <n v="250"/>
    <s v="LAPPAN'S OF GAYLORD"/>
    <s v="4085 Old 27, Gaylord MI 49735 US, Gaylord MI 49735 US"/>
    <n v="1.74285582902115"/>
    <s v="-320"/>
    <s v="7"/>
    <d v="1899-12-30T09:40:41"/>
    <d v="1899-12-30T09:53:23"/>
    <n v="0"/>
    <n v="12.691666666666666"/>
    <s v="-84.681199"/>
    <s v="44.971541"/>
    <n v="1.3356984695536001"/>
    <n v="5618.52"/>
    <n v="23"/>
    <n v="0.79090909090909101"/>
    <n v="5"/>
    <n v="115"/>
    <n v="251"/>
    <s v="105_Week3_Tuesday"/>
    <n v="110.0692"/>
    <n v="99.542100000000005"/>
    <n v="108.2261"/>
    <n v="119.3246"/>
    <n v="115.42"/>
    <s v="103_Tuesday"/>
    <s v="103_Week3_Tuesday"/>
    <n v="1"/>
    <n v="110"/>
    <n v="107.2162"/>
    <n v="120.9237"/>
    <s v="Yes"/>
    <s v="NO"/>
    <s v="MTWRF"/>
    <s v="Yes"/>
    <s v="No"/>
    <s v="Y"/>
    <s v="N"/>
    <n v="110"/>
    <n v="27.517299999999999"/>
    <n v="24.885525000000001"/>
    <n v="27.056525000000001"/>
    <n v="29.831150000000001"/>
  </r>
  <r>
    <s v="8531"/>
    <s v="99031"/>
    <s v="58"/>
    <x v="2"/>
    <x v="1"/>
    <x v="1"/>
    <s v="100"/>
    <s v="101"/>
    <s v="M"/>
    <n v="0"/>
    <s v="BLARNEY CASTLE #484"/>
    <s v="2778 OLD 27 SOUTH, GAYLORD MI 49734 US, GAYLORD MI 49734 US"/>
    <n v="0.201394558451369"/>
    <s v="-319"/>
    <s v="7"/>
    <d v="1899-12-30T09:23:33"/>
    <d v="1899-12-30T09:38:57"/>
    <n v="0"/>
    <n v="14.558333333333334"/>
    <s v="-84.6769707308092"/>
    <s v="44.9888972510964"/>
    <n v="0.123989750481732"/>
    <n v="3163.31"/>
    <n v="0"/>
    <n v="0"/>
    <n v="0"/>
    <n v="0"/>
    <n v="1"/>
    <s v="101_Week3_Monday"/>
    <n v="63.223500000000001"/>
    <n v="44.1357"/>
    <n v="50.084600000000002"/>
    <n v="51.23"/>
    <n v="44.66"/>
    <s v="103_Tuesday"/>
    <s v="103_Week3_Tuesday"/>
    <n v="1"/>
    <n v="0"/>
    <n v="54.011200000000002"/>
    <n v="48.956200000000003"/>
    <s v="Yes"/>
    <s v="NO"/>
    <s v="MTWRF"/>
    <s v="Yes"/>
    <s v="Yes"/>
    <s v="Y"/>
    <s v="Y"/>
    <n v="0"/>
    <n v="15.805875"/>
    <n v="11.033925"/>
    <n v="12.52115"/>
    <n v="12.807499999999999"/>
  </r>
  <r>
    <s v="2358"/>
    <s v="99058"/>
    <s v="12"/>
    <x v="2"/>
    <x v="0"/>
    <x v="0"/>
    <s v="70"/>
    <s v="105"/>
    <s v="M"/>
    <n v="0"/>
    <s v="FORWARDS"/>
    <s v="2980 Cook Rd. 219 N. Front St., West Branch MI 486 219 N. Front St., West Branch MI 48661 US"/>
    <n v="0"/>
    <s v="-1359"/>
    <s v="7"/>
    <d v="1899-12-30T08:51:11"/>
    <d v="1899-12-30T09:02:54"/>
    <n v="0"/>
    <n v="12.308333333333334"/>
    <s v="-84.226817"/>
    <s v="44.249914"/>
    <m/>
    <n v="3837.08"/>
    <n v="0"/>
    <n v="0"/>
    <n v="0"/>
    <n v="0"/>
    <n v="1"/>
    <s v="105_Week3_Monday"/>
    <n v="86.787599999999998"/>
    <n v="61.36"/>
    <n v="70.045699999999997"/>
    <n v="61.36"/>
    <n v="86.59"/>
    <s v="105_Monday"/>
    <s v="105_Week3_Monday"/>
    <n v="1"/>
    <n v="0"/>
    <n v="61.36"/>
    <n v="61.36"/>
    <s v="No"/>
    <s v="NO"/>
    <s v="MTWRF"/>
    <s v="No"/>
    <s v="No"/>
    <s v="Y"/>
    <s v="N"/>
    <m/>
    <n v="21.696899999999999"/>
    <n v="15.34"/>
    <n v="17.511424999999999"/>
    <n v="15.34"/>
  </r>
  <r>
    <s v="2364"/>
    <s v="70949"/>
    <s v="0"/>
    <x v="2"/>
    <x v="0"/>
    <x v="0"/>
    <s v="160"/>
    <s v="103"/>
    <s v="F"/>
    <n v="140"/>
    <s v="Mary's Beauty Salon"/>
    <s v="302 E. Houghton, West Branch MI 48661 US, West Branch MI 48661 US"/>
    <n v="0.615845538104281"/>
    <s v="-1368"/>
    <s v="5"/>
    <d v="1899-12-30T11:00:24"/>
    <d v="1899-12-30T11:10:15"/>
    <n v="0"/>
    <n v="8.5250000000000004"/>
    <s v="-84.2329042"/>
    <s v="44.275999"/>
    <n v="0.23358016029527501"/>
    <n v="1225.73"/>
    <n v="0"/>
    <n v="0"/>
    <n v="0"/>
    <n v="0"/>
    <n v="141"/>
    <s v="103_Week3_Friday"/>
    <n v="54.496600000000001"/>
    <n v="54.71"/>
    <n v="56.69"/>
    <n v="57.96"/>
    <n v="30.7"/>
    <s v="105_Monday"/>
    <s v="105_Week3_Monday"/>
    <n v="1"/>
    <n v="0"/>
    <n v="27.355"/>
    <n v="21.753699999999998"/>
    <s v="Yes"/>
    <s v="NO"/>
    <s v="MTWRF"/>
    <s v="Yes"/>
    <s v="Yes"/>
    <s v="Y"/>
    <s v="N"/>
    <n v="0"/>
    <n v="13.62415"/>
    <n v="13.6775"/>
    <n v="14.172499999999999"/>
    <n v="14.49"/>
  </r>
  <r>
    <s v="2339"/>
    <s v="99058"/>
    <s v="5"/>
    <x v="2"/>
    <x v="0"/>
    <x v="0"/>
    <s v="150"/>
    <s v="105"/>
    <s v="M"/>
    <n v="0"/>
    <s v="Forward #26 (W/B 2)"/>
    <s v="600 Houghton Ave. 219 N. Front St., West Branch MI 219 N. Front St., West Branch MI 48661 US"/>
    <n v="1.1361043248712101E-2"/>
    <s v="-1367"/>
    <s v="7"/>
    <d v="1899-12-30T10:50:34"/>
    <d v="1899-12-30T10:59:48"/>
    <n v="0"/>
    <n v="8.0250000000000004"/>
    <s v="-84.237493"/>
    <s v="44.276407"/>
    <n v="5.0592435984438897E-3"/>
    <n v="1265.02"/>
    <n v="0"/>
    <n v="0"/>
    <n v="0"/>
    <n v="0"/>
    <n v="1"/>
    <s v="105_Week3_Monday"/>
    <n v="26.645299999999999"/>
    <n v="22.23"/>
    <n v="22.23"/>
    <n v="22.23"/>
    <n v="22.43"/>
    <s v="105_Monday"/>
    <s v="105_Week3_Monday"/>
    <n v="1"/>
    <n v="0"/>
    <n v="22.23"/>
    <n v="22.23"/>
    <s v="No"/>
    <s v="NO"/>
    <s v="MTWRF"/>
    <s v="No"/>
    <s v="No"/>
    <s v="Y"/>
    <s v="N"/>
    <m/>
    <n v="6.6613249999999997"/>
    <n v="5.5575000000000001"/>
    <n v="5.5575000000000001"/>
    <n v="5.5575000000000001"/>
  </r>
  <r>
    <s v="2347"/>
    <s v="70930"/>
    <s v="0"/>
    <x v="2"/>
    <x v="0"/>
    <x v="0"/>
    <s v="140"/>
    <s v="105"/>
    <s v="M"/>
    <n v="0"/>
    <s v="G's Pizzeria"/>
    <s v="200 W. Houghton, West Branch MI 48661 US, West Branch MI 48661 US"/>
    <n v="0.23529475446758899"/>
    <s v="-1366"/>
    <s v="7"/>
    <d v="1899-12-30T10:37:09"/>
    <d v="1899-12-30T10:50:33"/>
    <n v="0"/>
    <n v="14.629166666666666"/>
    <s v="-84.237595"/>
    <s v="44.276007"/>
    <n v="8.0599476828501299E-2"/>
    <n v="9994.4599999999991"/>
    <n v="0"/>
    <n v="0"/>
    <n v="0"/>
    <n v="0"/>
    <n v="1"/>
    <s v="105_Week3_Monday"/>
    <n v="156.1371"/>
    <n v="196.3946"/>
    <n v="202.965"/>
    <n v="187.56379999999999"/>
    <n v="223.37"/>
    <s v="105_Monday"/>
    <s v="105_Week3_Monday"/>
    <n v="1"/>
    <n v="0"/>
    <n v="227.79499999999999"/>
    <n v="189.2525"/>
    <s v="No"/>
    <s v="NO"/>
    <s v="MTWRF"/>
    <s v="No"/>
    <s v="No"/>
    <s v="Y"/>
    <s v="N"/>
    <m/>
    <n v="39.034275000000001"/>
    <n v="49.098649999999999"/>
    <n v="50.741250000000001"/>
    <n v="46.890949999999997"/>
  </r>
  <r>
    <s v="14671"/>
    <s v="73530"/>
    <s v="0"/>
    <x v="2"/>
    <x v="1"/>
    <x v="4"/>
    <s v="270"/>
    <s v="103"/>
    <s v="T"/>
    <n v="284"/>
    <s v="RED BRICK TAP &amp; BARREL"/>
    <s v="109 RIVER STREET, ALPENA MI 49707 US, ALPENA MI 49707 US"/>
    <n v="1.46479530058787"/>
    <s v="-401"/>
    <s v="7"/>
    <d v="1899-12-30T13:09:12"/>
    <d v="1899-12-30T13:09:33"/>
    <n v="0"/>
    <n v="6.7"/>
    <s v="-83.432515"/>
    <s v="45.063245"/>
    <n v="0.22851042264872501"/>
    <n v="6288.99"/>
    <n v="0"/>
    <n v="0"/>
    <n v="0"/>
    <n v="0"/>
    <n v="285"/>
    <s v="103_Week3_Tuesday"/>
    <n v="71.822100000000006"/>
    <n v="127.4161"/>
    <n v="176.04849999999999"/>
    <n v="166.1876"/>
    <n v="206.31"/>
    <s v="103_Thursday"/>
    <s v="103_Week3_Thursday"/>
    <n v="1"/>
    <n v="0"/>
    <n v="166.86869999999999"/>
    <n v="161.3775"/>
    <s v="Yes"/>
    <s v="NO"/>
    <s v="MTWRF"/>
    <s v="No"/>
    <s v="Yes"/>
    <s v="Y"/>
    <s v="Y"/>
    <n v="0"/>
    <n v="17.955525000000002"/>
    <n v="31.854025"/>
    <n v="44.012124999999997"/>
    <n v="41.546900000000001"/>
  </r>
  <r>
    <s v="11692"/>
    <s v="99080"/>
    <s v="1"/>
    <x v="2"/>
    <x v="0"/>
    <x v="0"/>
    <s v="180"/>
    <s v="105"/>
    <s v="M"/>
    <n v="0"/>
    <s v="MERCANTILE BANK"/>
    <s v="2087 S M-76, WEST BRANCH MI 48661 US, WEST BRANCH MI 48661 US"/>
    <n v="0.75898721499828503"/>
    <s v="-1370"/>
    <s v="6"/>
    <d v="1899-12-30T11:24:16"/>
    <d v="1899-12-30T11:29:50"/>
    <n v="0"/>
    <n v="5.9874999999999998"/>
    <s v="-84.221196"/>
    <s v="44.274821"/>
    <n v="0.23551737732250699"/>
    <n v="944.95"/>
    <n v="0"/>
    <n v="0"/>
    <n v="0"/>
    <n v="0"/>
    <n v="1"/>
    <s v="105_Week3_Monday"/>
    <n v="23.8461"/>
    <n v="21.215"/>
    <n v="24.05"/>
    <n v="20.7363"/>
    <n v="12.75"/>
    <s v="105_Monday"/>
    <s v="105_Week3_Monday"/>
    <n v="1"/>
    <n v="0"/>
    <n v="12.025"/>
    <n v="20"/>
    <s v="No"/>
    <s v="NO"/>
    <s v="MTWRF"/>
    <s v="No"/>
    <s v="No"/>
    <s v="Y"/>
    <s v="N"/>
    <m/>
    <n v="5.961525"/>
    <n v="5.30375"/>
    <n v="6.0125000000000002"/>
    <n v="5.184075"/>
  </r>
  <r>
    <s v="11717"/>
    <s v="73438"/>
    <s v="0"/>
    <x v="2"/>
    <x v="0"/>
    <x v="0"/>
    <s v="170"/>
    <s v="103"/>
    <s v="F"/>
    <n v="141"/>
    <s v="BUCK'S COUNTRY COOKIN'"/>
    <s v="105 PLAZA DR, WEST BRANCH MI 48661 US, WEST BRANCH MI 48661 US"/>
    <n v="1.02320441647566"/>
    <s v="-1369"/>
    <s v="7"/>
    <d v="1899-12-30T11:11:17"/>
    <d v="1899-12-30T11:23:31"/>
    <n v="0"/>
    <n v="31.696666666666669"/>
    <s v="-84.225457"/>
    <s v="44.276041"/>
    <n v="0.39951208547818501"/>
    <n v="2552.83"/>
    <n v="2"/>
    <n v="0.96153846153846201"/>
    <n v="6"/>
    <n v="58"/>
    <n v="142"/>
    <s v="103_Week3_Friday"/>
    <n v="57.615000000000002"/>
    <n v="61.311500000000002"/>
    <n v="64.725300000000004"/>
    <n v="62.366100000000003"/>
    <n v="65.59"/>
    <s v="105_Monday"/>
    <s v="105_Week3_Monday"/>
    <n v="1"/>
    <n v="52"/>
    <n v="60.893700000000003"/>
    <n v="59.7712"/>
    <s v="Yes"/>
    <s v="NO"/>
    <s v="MTRF"/>
    <s v="Yes"/>
    <s v="Yes"/>
    <s v="Y"/>
    <s v="N"/>
    <n v="52"/>
    <n v="14.40375"/>
    <n v="15.327875000000001"/>
    <n v="16.181325000000001"/>
    <n v="15.591525000000001"/>
  </r>
  <r>
    <s v="2361"/>
    <s v="70945"/>
    <s v="0"/>
    <x v="2"/>
    <x v="0"/>
    <x v="0"/>
    <s v="130"/>
    <s v="103"/>
    <s v="F"/>
    <n v="89"/>
    <s v="JOSEPH MARTINES - SUN SPA TAN"/>
    <s v="315 W. Houghton Ave., West Branch MI 48661 US, West Branch MI 48661 US"/>
    <n v="0"/>
    <s v="-1365"/>
    <s v="3"/>
    <d v="1899-12-30T10:27:14"/>
    <d v="1899-12-30T10:36:54"/>
    <n v="0"/>
    <n v="9.1333333333333329"/>
    <s v="-84.23922"/>
    <s v="44.276555"/>
    <n v="1.7855565384355899E-3"/>
    <n v="599.69000000000005"/>
    <n v="0"/>
    <n v="0"/>
    <n v="0"/>
    <n v="0"/>
    <n v="90"/>
    <s v="103_Week3_Friday"/>
    <n v="45.71"/>
    <n v="45.71"/>
    <n v="46.923299999999998"/>
    <n v="47.53"/>
    <n v="12.6"/>
    <s v="105_Monday"/>
    <s v="105_Week3_Monday"/>
    <n v="1"/>
    <n v="0"/>
    <n v="11.4275"/>
    <n v="11.8825"/>
    <s v="Yes"/>
    <s v="NO"/>
    <s v="MTWRF"/>
    <s v="Yes"/>
    <s v="Yes"/>
    <s v="Y"/>
    <s v="N"/>
    <n v="0"/>
    <n v="11.4275"/>
    <n v="11.4275"/>
    <n v="11.730824999999999"/>
    <n v="11.8825"/>
  </r>
  <r>
    <s v="15608"/>
    <s v="73551"/>
    <s v="0"/>
    <x v="2"/>
    <x v="1"/>
    <x v="4"/>
    <s v="280"/>
    <s v="103"/>
    <s v="R"/>
    <n v="405"/>
    <s v="HOPSIDE BREWERY"/>
    <s v="129 W. CHISHOLM ST., ALPENA MI 49707 US, ALPENA MI 49707 US"/>
    <n v="1.14045103841219"/>
    <s v="-402"/>
    <s v="7"/>
    <d v="1899-12-30T14:00:01"/>
    <d v="1899-12-30T14:08:41"/>
    <n v="0"/>
    <n v="6.62"/>
    <s v="-83.433987"/>
    <s v="45.063127"/>
    <n v="0.16477969309885901"/>
    <n v="592.22"/>
    <n v="0"/>
    <n v="0"/>
    <n v="0"/>
    <n v="0"/>
    <n v="406"/>
    <s v="103_Week3_Thursday"/>
    <n v="0"/>
    <n v="0"/>
    <n v="43.594000000000001"/>
    <n v="36.6327"/>
    <n v="45.91"/>
    <s v="103_Thursday"/>
    <s v="103_Week3_Thursday"/>
    <n v="1"/>
    <n v="0"/>
    <n v="4.8837000000000002"/>
    <n v="25.911200000000001"/>
    <s v="No"/>
    <s v="NO"/>
    <s v="MTWRF"/>
    <s v="No"/>
    <s v="No"/>
    <s v="Y"/>
    <s v="N"/>
    <m/>
    <n v="0"/>
    <n v="0"/>
    <n v="10.8985"/>
    <n v="9.158175"/>
  </r>
  <r>
    <s v="2336"/>
    <s v="70918"/>
    <s v="0"/>
    <x v="2"/>
    <x v="0"/>
    <x v="0"/>
    <s v="90"/>
    <s v="105"/>
    <s v="M"/>
    <n v="0"/>
    <s v="ULTIMATE CASTING &amp; MACHINE LLC"/>
    <s v="3977 M-30, West Branch MI 48661 US, West Branch MI 48661 US"/>
    <n v="5.3270922405827399"/>
    <s v="-1361"/>
    <s v="7"/>
    <d v="1899-12-30T09:16:17"/>
    <d v="1899-12-30T09:40:01"/>
    <n v="0"/>
    <n v="19.55"/>
    <s v="-84.2664928"/>
    <s v="44.2210347"/>
    <n v="3.9476879785066998"/>
    <n v="6888.59"/>
    <n v="37"/>
    <n v="0.78977272727272696"/>
    <n v="10"/>
    <n v="204"/>
    <n v="1"/>
    <s v="105_Week3_Monday"/>
    <n v="111.3192"/>
    <n v="122.34569999999999"/>
    <n v="126.7106"/>
    <n v="170.2876"/>
    <n v="150.53"/>
    <s v="105_Monday"/>
    <s v="105_Week3_Monday"/>
    <n v="1"/>
    <n v="176"/>
    <n v="136.47499999999999"/>
    <n v="177.04499999999999"/>
    <s v="No"/>
    <s v="NO"/>
    <s v="MTWRF"/>
    <s v="No"/>
    <s v="No"/>
    <s v="Y"/>
    <s v="N"/>
    <m/>
    <n v="27.829799999999999"/>
    <n v="30.586424999999998"/>
    <n v="31.67765"/>
    <n v="42.571899999999999"/>
  </r>
  <r>
    <s v="9425"/>
    <s v="73304"/>
    <s v="0"/>
    <x v="2"/>
    <x v="0"/>
    <x v="0"/>
    <s v="80"/>
    <s v="103"/>
    <s v="F"/>
    <n v="50"/>
    <s v="TIM HORTON'S"/>
    <s v="2960 COOK RD, WEST BRANCH MI 48661 US, WEST BRANCH MI 48661 US"/>
    <n v="6.93337075487932E-2"/>
    <s v="-1360"/>
    <s v="7"/>
    <d v="1899-12-30T09:02:58"/>
    <d v="1899-12-30T09:10:57"/>
    <n v="0"/>
    <n v="7.2266666666666666"/>
    <s v="-84.226168"/>
    <s v="44.250415"/>
    <n v="3.4879431130184102E-2"/>
    <n v="2487.7600000000002"/>
    <n v="0"/>
    <n v="0"/>
    <n v="0"/>
    <n v="0"/>
    <n v="51"/>
    <s v="103_Week3_Friday"/>
    <n v="49.34"/>
    <n v="49.34"/>
    <n v="49.798400000000001"/>
    <n v="52.3"/>
    <n v="53.66"/>
    <s v="105_Monday"/>
    <s v="105_Week3_Monday"/>
    <n v="1"/>
    <n v="0"/>
    <n v="49.34"/>
    <n v="45.762500000000003"/>
    <s v="Yes"/>
    <s v="NO"/>
    <s v="MTWRF"/>
    <s v="Yes"/>
    <s v="Yes"/>
    <s v="Y"/>
    <s v="N"/>
    <n v="0"/>
    <n v="12.335000000000001"/>
    <n v="12.335000000000001"/>
    <n v="12.4496"/>
    <n v="13.074999999999999"/>
  </r>
  <r>
    <s v="2344"/>
    <s v="70927"/>
    <s v="0"/>
    <x v="2"/>
    <x v="0"/>
    <x v="0"/>
    <s v="120"/>
    <s v="105"/>
    <s v="M"/>
    <n v="0"/>
    <s v="Logger's Depot"/>
    <s v="314 W. Houghton P.O. Box 837, West Branch MI 48661 P.O. Box 837, West Branch MI 48661 US"/>
    <n v="0.30573138296426799"/>
    <s v="-1364"/>
    <s v="7"/>
    <d v="1899-12-30T10:17:43"/>
    <d v="1899-12-30T10:27:14"/>
    <n v="0"/>
    <n v="10.570833333333333"/>
    <s v="-84.239256"/>
    <s v="44.276049"/>
    <n v="0.123615188387179"/>
    <n v="4368.66"/>
    <n v="0"/>
    <n v="0"/>
    <n v="0"/>
    <n v="0"/>
    <n v="1"/>
    <s v="105_Week3_Monday"/>
    <n v="71.839200000000005"/>
    <n v="89.462999999999994"/>
    <n v="109.9053"/>
    <n v="108.16840000000001"/>
    <n v="116.88"/>
    <s v="105_Monday"/>
    <s v="105_Week3_Monday"/>
    <n v="1"/>
    <n v="0"/>
    <n v="98.222499999999997"/>
    <n v="112.99"/>
    <s v="No"/>
    <s v="NO"/>
    <s v="MTWRF"/>
    <s v="No"/>
    <s v="No"/>
    <s v="Y"/>
    <s v="N"/>
    <m/>
    <n v="17.959800000000001"/>
    <n v="22.365749999999998"/>
    <n v="27.476324999999999"/>
    <n v="27.042100000000001"/>
  </r>
  <r>
    <s v="11694"/>
    <s v="99080"/>
    <s v="3"/>
    <x v="2"/>
    <x v="0"/>
    <x v="0"/>
    <s v="110"/>
    <s v="105"/>
    <s v="M"/>
    <n v="0"/>
    <s v="MERCANTILE BANK"/>
    <s v="502 W. HOUGHTON, WEST BRANCH MI 48661 US, WEST BRANCH MI 48661 US"/>
    <n v="19.4134211846456"/>
    <s v="-1363"/>
    <s v="6"/>
    <d v="1899-12-30T10:13:16"/>
    <d v="1899-12-30T10:17:25"/>
    <n v="0"/>
    <n v="4.5333333333333332"/>
    <s v="-84.241748"/>
    <s v="44.275974"/>
    <n v="15.8773282516024"/>
    <n v="739.2"/>
    <n v="0"/>
    <n v="0"/>
    <n v="0"/>
    <n v="0"/>
    <n v="1"/>
    <s v="105_Week3_Monday"/>
    <n v="17.399999999999999"/>
    <n v="18.48"/>
    <n v="21"/>
    <n v="18.054500000000001"/>
    <n v="11.13"/>
    <s v="105_Monday"/>
    <s v="105_Week3_Monday"/>
    <n v="1"/>
    <n v="0"/>
    <n v="10.5"/>
    <n v="17.399999999999999"/>
    <s v="No"/>
    <s v="NO"/>
    <s v="MTWRF"/>
    <s v="No"/>
    <s v="No"/>
    <s v="Y"/>
    <s v="N"/>
    <m/>
    <n v="4.3499999999999996"/>
    <n v="4.62"/>
    <n v="5.25"/>
    <n v="4.5136250000000002"/>
  </r>
  <r>
    <s v="2337"/>
    <s v="70919"/>
    <s v="0"/>
    <x v="2"/>
    <x v="0"/>
    <x v="0"/>
    <s v="100"/>
    <s v="103"/>
    <s v="M"/>
    <n v="0"/>
    <s v="Three Rivers Store"/>
    <s v="4010 N. Three Rivers Rd., Gladwin MI 48624 US"/>
    <n v="13.850231048796401"/>
    <s v="-1362"/>
    <s v="0"/>
    <d v="1899-12-30T09:53:51"/>
    <d v="1899-12-30T09:53:51"/>
    <n v="0"/>
    <n v="9.4354006285390355"/>
    <s v="-84.3081552"/>
    <s v="44.0839987"/>
    <n v="11.5729942975192"/>
    <m/>
    <m/>
    <n v="0"/>
    <n v="0"/>
    <n v="0"/>
    <n v="1"/>
    <s v="103_Week3_Monday"/>
    <n v="0"/>
    <n v="0"/>
    <n v="0"/>
    <n v="0"/>
    <m/>
    <s v="105_Monday"/>
    <s v="105_Week3_Monday"/>
    <n v="1"/>
    <m/>
    <n v="0"/>
    <n v="0"/>
    <s v="Yes"/>
    <s v=""/>
    <s v="MTWRF"/>
    <s v="Yes"/>
    <s v="No"/>
    <s v="Y"/>
    <s v="N"/>
    <m/>
    <n v="0"/>
    <n v="0"/>
    <n v="0"/>
    <n v="0"/>
  </r>
  <r>
    <s v="8538"/>
    <s v="99031"/>
    <s v="65"/>
    <x v="2"/>
    <x v="1"/>
    <x v="3"/>
    <s v="10"/>
    <s v="103"/>
    <s v="W"/>
    <n v="20"/>
    <s v="BLARNEY CASTLE #228"/>
    <s v="1000 M-32 WEST, ALPENA MI 49707 US, ALPENA MI 49707 US"/>
    <n v="6.7849002818961104"/>
    <s v="-406"/>
    <s v="7"/>
    <d v="1899-12-30T06:06:47"/>
    <d v="1899-12-30T06:15:19"/>
    <n v="0"/>
    <n v="9.375"/>
    <s v="-83.47269"/>
    <s v="45.062484"/>
    <n v="3.2166575009259502"/>
    <n v="5860.17"/>
    <n v="0"/>
    <n v="0"/>
    <n v="0"/>
    <n v="0"/>
    <n v="21"/>
    <s v="103_Week3_Wednesday"/>
    <n v="106.3021"/>
    <n v="100.3738"/>
    <n v="106.69459999999999"/>
    <n v="92.501499999999993"/>
    <n v="114.69"/>
    <s v="103_Friday"/>
    <s v="103_Week3_Friday"/>
    <n v="1"/>
    <n v="0"/>
    <n v="99.795000000000002"/>
    <n v="91.587500000000006"/>
    <s v="Yes"/>
    <s v="NO"/>
    <s v="MTWRF"/>
    <s v="No"/>
    <s v="Yes"/>
    <s v="Y"/>
    <s v="Y"/>
    <n v="0"/>
    <n v="26.575524999999999"/>
    <n v="25.093450000000001"/>
    <n v="26.673649999999999"/>
    <n v="23.125374999999998"/>
  </r>
  <r>
    <s v="14085"/>
    <s v="73507"/>
    <s v="0"/>
    <x v="2"/>
    <x v="1"/>
    <x v="1"/>
    <s v="260"/>
    <s v="103"/>
    <s v="T"/>
    <n v="1"/>
    <s v="FITZPATRICK HARDWARE"/>
    <s v="2733 US 23 SOUTH, ALPENA MI 49707 US, ALPENA MI 49707 US"/>
    <n v="14.7098040538042"/>
    <s v="-335"/>
    <s v="7"/>
    <d v="1899-12-30T17:51:04"/>
    <d v="1899-12-30T18:00:06"/>
    <n v="0"/>
    <n v="15.329166666666667"/>
    <s v="-83.463336"/>
    <s v="45.033109"/>
    <n v="11.7326603944915"/>
    <n v="3639.61"/>
    <n v="5"/>
    <n v="0.92647058823529405"/>
    <n v="3"/>
    <n v="69"/>
    <n v="2"/>
    <s v="103_Week3_Tuesday"/>
    <n v="69.910700000000006"/>
    <n v="68.699200000000005"/>
    <n v="71.545299999999997"/>
    <n v="72.930000000000007"/>
    <n v="77.31"/>
    <s v="103_Tuesday"/>
    <s v="103_Week3_Tuesday"/>
    <n v="1"/>
    <n v="68"/>
    <n v="68.867500000000007"/>
    <n v="72.930000000000007"/>
    <s v="No"/>
    <s v="NO"/>
    <s v="MTWRF"/>
    <s v="No"/>
    <s v="No"/>
    <s v="Y"/>
    <s v="N"/>
    <m/>
    <n v="17.477675000000001"/>
    <n v="17.174800000000001"/>
    <n v="17.886324999999999"/>
    <n v="18.232500000000002"/>
  </r>
  <r>
    <s v="2213"/>
    <s v="70785"/>
    <s v="0"/>
    <x v="2"/>
    <x v="1"/>
    <x v="3"/>
    <s v="170"/>
    <s v="103"/>
    <s v="M"/>
    <n v="0"/>
    <s v="Alpena VFW #2496 Post"/>
    <s v="2900 Connon St. 13460 White Ash, Alpena MI 49707 U 13460 White Ash, Alpena MI 49707 US"/>
    <n v="0"/>
    <s v="-422"/>
    <s v="5"/>
    <d v="1899-12-30T10:22:39"/>
    <d v="1899-12-30T10:23:08"/>
    <n v="0"/>
    <n v="0.31666666666666665"/>
    <s v="-83.46335"/>
    <s v="45.04209"/>
    <m/>
    <n v="1177.76"/>
    <n v="0"/>
    <n v="0"/>
    <n v="0"/>
    <n v="0"/>
    <n v="1"/>
    <s v="103_Week3_Monday"/>
    <n v="55.331600000000002"/>
    <n v="47.601599999999998"/>
    <n v="53.197099999999999"/>
    <n v="49.62"/>
    <n v="27.12"/>
    <s v="103_Friday"/>
    <s v="103_Week3_Friday"/>
    <n v="1"/>
    <n v="0"/>
    <n v="26.352499999999999"/>
    <n v="25.28"/>
    <s v="Yes"/>
    <s v="NO"/>
    <s v="MTWRF"/>
    <s v="No"/>
    <s v="Yes"/>
    <s v="Y"/>
    <s v="N"/>
    <n v="0"/>
    <n v="13.8329"/>
    <n v="11.900399999999999"/>
    <n v="13.299275"/>
    <n v="12.404999999999999"/>
  </r>
  <r>
    <s v="1929"/>
    <s v="70477"/>
    <s v="0"/>
    <x v="2"/>
    <x v="1"/>
    <x v="1"/>
    <s v="270"/>
    <s v="103"/>
    <s v="T"/>
    <n v="76"/>
    <s v="Brett's Auto"/>
    <s v="1249 W. Chisholm St., Alpena MI 49707 US, Alpena MI 49707 US"/>
    <n v="8.2137908836813303"/>
    <s v="-336"/>
    <s v="7"/>
    <d v="1899-12-30T18:08:19"/>
    <d v="1899-12-30T18:18:58"/>
    <n v="0"/>
    <n v="11.216666666666667"/>
    <s v="-83.446906"/>
    <s v="45.074074"/>
    <n v="3.7171289818001099"/>
    <n v="1982.76"/>
    <n v="9"/>
    <n v="0.65384615384615397"/>
    <n v="1"/>
    <n v="23"/>
    <n v="77"/>
    <s v="103_Week3_Tuesday"/>
    <n v="37.56"/>
    <n v="37.56"/>
    <n v="39.138399999999997"/>
    <n v="41.453000000000003"/>
    <n v="47.51"/>
    <s v="103_Tuesday"/>
    <s v="103_Week3_Tuesday"/>
    <n v="1"/>
    <n v="26"/>
    <n v="37.56"/>
    <n v="42.17"/>
    <s v="No"/>
    <s v="NO"/>
    <s v="MTWRF"/>
    <s v="No"/>
    <s v="No"/>
    <s v="Y"/>
    <s v="N"/>
    <m/>
    <n v="9.39"/>
    <n v="9.39"/>
    <n v="9.7845999999999993"/>
    <n v="10.363250000000001"/>
  </r>
  <r>
    <s v="11486"/>
    <s v="73418"/>
    <s v="0"/>
    <x v="2"/>
    <x v="1"/>
    <x v="1"/>
    <s v="220"/>
    <s v="101"/>
    <s v="M"/>
    <n v="0"/>
    <s v="BUCKY'S MEATS"/>
    <s v="13370 DALLAS RD, LACHINE MI 49753 US, LACHINE MI 49753 US"/>
    <n v="9.1569116932139405"/>
    <s v="-331"/>
    <s v="6"/>
    <d v="1899-12-30T16:50:59"/>
    <d v="1899-12-30T16:57:30"/>
    <n v="0"/>
    <n v="6.2750000000000004"/>
    <s v="-83.7231572"/>
    <s v="45.0585247"/>
    <n v="9.5319432977604794"/>
    <n v="1365.86"/>
    <n v="0"/>
    <n v="0"/>
    <n v="0"/>
    <n v="0"/>
    <n v="1"/>
    <s v="101_Week3_Monday"/>
    <n v="53.333300000000001"/>
    <n v="51.63"/>
    <n v="53.35"/>
    <n v="54.21"/>
    <n v="28.73"/>
    <s v="103_Tuesday"/>
    <s v="103_Week3_Tuesday"/>
    <n v="1"/>
    <n v="0"/>
    <n v="25.815000000000001"/>
    <n v="27.105"/>
    <s v="Yes"/>
    <s v="NO"/>
    <s v="MTWRF"/>
    <s v="Yes"/>
    <s v="Yes"/>
    <s v="Y"/>
    <s v="Y"/>
    <n v="0"/>
    <n v="13.333325"/>
    <n v="12.907500000000001"/>
    <n v="13.3375"/>
    <n v="13.5525"/>
  </r>
  <r>
    <s v="2180"/>
    <s v="70747"/>
    <s v="0"/>
    <x v="2"/>
    <x v="1"/>
    <x v="1"/>
    <s v="240"/>
    <s v="102"/>
    <s v="W"/>
    <n v="220"/>
    <s v="K &amp; T Party Store"/>
    <s v="10084 M-32, Herron MI 49744 US, Herron MI 49744 US"/>
    <n v="4.01930448344251"/>
    <s v="-333"/>
    <s v="6"/>
    <d v="1899-12-30T17:13:19"/>
    <d v="1899-12-30T17:22:59"/>
    <n v="0"/>
    <n v="5.9833333333333334"/>
    <s v="-83.656807"/>
    <s v="45.06529"/>
    <n v="3.8017199079082298"/>
    <n v="1517.7"/>
    <n v="0"/>
    <n v="0"/>
    <n v="0"/>
    <n v="0"/>
    <n v="221"/>
    <s v="102_Week3_Wednesday"/>
    <n v="57.3"/>
    <n v="57.84"/>
    <n v="60.12"/>
    <n v="63.071399999999997"/>
    <n v="32.28"/>
    <s v="103_Tuesday"/>
    <s v="103_Week3_Tuesday"/>
    <n v="1"/>
    <n v="0"/>
    <n v="29.28"/>
    <n v="31.97"/>
    <s v="Yes"/>
    <s v="NO"/>
    <s v="MTWRF"/>
    <s v="Yes"/>
    <s v="Yes"/>
    <s v="Y"/>
    <s v="N"/>
    <n v="0"/>
    <n v="14.324999999999999"/>
    <n v="14.46"/>
    <n v="15.03"/>
    <n v="15.767849999999999"/>
  </r>
  <r>
    <s v="2187"/>
    <s v="70756"/>
    <s v="0"/>
    <x v="2"/>
    <x v="1"/>
    <x v="1"/>
    <s v="250"/>
    <s v="102"/>
    <s v="W"/>
    <n v="235"/>
    <s v="Little Town Lounge"/>
    <s v="10026 M-32 West, Herron MI 49744 US, Herron MI 49744 US"/>
    <n v="6.6937059387782896E-2"/>
    <s v="-334"/>
    <s v="5"/>
    <d v="1899-12-30T17:23:03"/>
    <d v="1899-12-30T17:36:22"/>
    <n v="0"/>
    <n v="7.2583333333333337"/>
    <s v="-83.656204"/>
    <s v="45.06502"/>
    <n v="4.4124141261846397E-2"/>
    <n v="1376.23"/>
    <n v="0"/>
    <n v="0"/>
    <n v="0"/>
    <n v="0"/>
    <n v="236"/>
    <s v="102_Week3_Wednesday"/>
    <n v="61.516599999999997"/>
    <n v="61.568300000000001"/>
    <n v="63.802799999999998"/>
    <n v="65.813299999999998"/>
    <n v="34.31"/>
    <s v="103_Tuesday"/>
    <s v="103_Week3_Tuesday"/>
    <n v="1"/>
    <n v="0"/>
    <n v="30.81"/>
    <n v="33.174999999999997"/>
    <s v="Yes"/>
    <s v="NO"/>
    <s v="MTWRF"/>
    <s v="Yes"/>
    <s v="Yes"/>
    <s v="Y"/>
    <s v="N"/>
    <n v="0"/>
    <n v="15.379149999999999"/>
    <n v="15.392075"/>
    <n v="15.950699999999999"/>
    <n v="16.453325"/>
  </r>
  <r>
    <s v="2015"/>
    <s v="70568"/>
    <s v="0"/>
    <x v="2"/>
    <x v="1"/>
    <x v="3"/>
    <s v="160"/>
    <s v="103"/>
    <s v="M"/>
    <n v="0"/>
    <s v="Alpena VFW #2496 Lounge"/>
    <s v="2900 Connon St., Alpena MI 49707 US, Alpena MI 49707 US"/>
    <n v="0.71832585425187301"/>
    <s v="-421"/>
    <s v="5"/>
    <d v="1899-12-30T10:22:28"/>
    <d v="1899-12-30T10:22:39"/>
    <n v="0"/>
    <n v="0.25833333333333336"/>
    <s v="-83.46335"/>
    <s v="45.04209"/>
    <n v="0.53142183472808402"/>
    <n v="1369.05"/>
    <n v="0"/>
    <n v="0"/>
    <n v="0"/>
    <n v="0"/>
    <n v="1"/>
    <s v="103_Week3_Monday"/>
    <n v="56.22"/>
    <n v="68.558300000000003"/>
    <n v="72.148499999999999"/>
    <n v="61.281599999999997"/>
    <n v="43.11"/>
    <s v="103_Friday"/>
    <s v="103_Week3_Friday"/>
    <n v="1"/>
    <n v="0"/>
    <n v="28.63"/>
    <n v="30.94"/>
    <s v="Yes"/>
    <s v="NO"/>
    <s v="MTWRF"/>
    <s v="No"/>
    <s v="Yes"/>
    <s v="Y"/>
    <s v="N"/>
    <n v="0"/>
    <n v="14.055"/>
    <n v="17.139575000000001"/>
    <n v="18.037125"/>
    <n v="15.320399999999999"/>
  </r>
  <r>
    <s v="9844"/>
    <s v="73341"/>
    <s v="0"/>
    <x v="2"/>
    <x v="1"/>
    <x v="1"/>
    <s v="300"/>
    <s v="103"/>
    <s v="T"/>
    <n v="1"/>
    <s v="NEMROC"/>
    <s v="800 BOLTON, ALPENA MI 49707 US, ALPENA MI 49707 US"/>
    <n v="3.2973158811898902"/>
    <s v="-339"/>
    <s v="7"/>
    <d v="1899-12-30T18:36:53"/>
    <d v="1899-12-30T18:48:08"/>
    <n v="0"/>
    <n v="6.9"/>
    <s v="-83.4216"/>
    <s v="45.07438"/>
    <n v="1.17393966284421"/>
    <n v="2075.62"/>
    <n v="6"/>
    <n v="0.78571428571428603"/>
    <n v="2"/>
    <n v="28"/>
    <n v="2"/>
    <s v="103_Week3_Tuesday"/>
    <n v="39.130000000000003"/>
    <n v="39.418399999999998"/>
    <n v="41.250700000000002"/>
    <n v="41.86"/>
    <n v="41.86"/>
    <s v="103_Tuesday"/>
    <s v="103_Week3_Tuesday"/>
    <n v="1"/>
    <n v="28"/>
    <n v="39.880000000000003"/>
    <n v="41.86"/>
    <s v="No"/>
    <s v="NO"/>
    <s v="MTWRF"/>
    <s v="No"/>
    <s v="No"/>
    <s v="Y"/>
    <s v="N"/>
    <m/>
    <n v="9.7825000000000006"/>
    <n v="9.8545999999999996"/>
    <n v="10.312675"/>
    <n v="10.465"/>
  </r>
  <r>
    <s v="2845"/>
    <s v="99061"/>
    <s v="118"/>
    <x v="2"/>
    <x v="1"/>
    <x v="2"/>
    <s v="40"/>
    <s v="105"/>
    <s v="T"/>
    <n v="110"/>
    <s v="FAMILY FARE #1510-DELI"/>
    <s v="829 W. MAIN POB 580, GAYLORD MI 49734 US POB 580, GAYLORD MI 49734 US"/>
    <n v="0"/>
    <s v="-345"/>
    <s v="7"/>
    <d v="1899-12-30T07:26:37"/>
    <d v="1899-12-30T07:26:52"/>
    <n v="0"/>
    <n v="0.21249999999999999"/>
    <s v="-84.684313"/>
    <s v="45.025745"/>
    <m/>
    <n v="927.07"/>
    <n v="0"/>
    <n v="0"/>
    <n v="0"/>
    <n v="0"/>
    <n v="111"/>
    <s v="105_Week3_Tuesday"/>
    <n v="22.386900000000001"/>
    <n v="14.44"/>
    <n v="14.44"/>
    <n v="14.546099999999999"/>
    <n v="15.31"/>
    <s v="103_Wednesday"/>
    <s v="103_Week3_Wednesday"/>
    <n v="1"/>
    <n v="0"/>
    <n v="14.44"/>
    <n v="14.555"/>
    <s v="Yes"/>
    <s v="NO"/>
    <s v="MTWRF"/>
    <s v="Yes"/>
    <s v="Yes"/>
    <s v="Y"/>
    <s v="Y"/>
    <n v="0"/>
    <n v="5.5967250000000002"/>
    <n v="3.61"/>
    <n v="3.61"/>
    <n v="3.6365249999999998"/>
  </r>
  <r>
    <s v="1975"/>
    <s v="70526"/>
    <s v="0"/>
    <x v="2"/>
    <x v="1"/>
    <x v="4"/>
    <s v="190"/>
    <s v="103"/>
    <s v="R"/>
    <n v="100"/>
    <s v="C &amp; S Carrier"/>
    <s v="3224 US-23 SOUTH, ALPENA MI 49707 US, ALPENA MI 49707 US"/>
    <n v="0.864584955488226"/>
    <s v="-393"/>
    <s v="7"/>
    <d v="1899-12-30T11:17:23"/>
    <d v="1899-12-30T11:28:23"/>
    <n v="0"/>
    <n v="9.706666666666667"/>
    <s v="-83.4658757"/>
    <s v="45.0253117"/>
    <n v="0.28844142248274601"/>
    <n v="5417.83"/>
    <n v="14"/>
    <n v="0.89393939393939403"/>
    <n v="6"/>
    <n v="113"/>
    <n v="101"/>
    <s v="103_Week3_Thursday"/>
    <n v="97.641599999999997"/>
    <n v="102.9353"/>
    <n v="121.1921"/>
    <n v="113.27"/>
    <n v="128.03"/>
    <s v="103_Thursday"/>
    <s v="103_Week3_Thursday"/>
    <n v="1"/>
    <n v="132"/>
    <n v="117.9875"/>
    <n v="115.0887"/>
    <s v="No"/>
    <s v="NO"/>
    <s v="MTWRF"/>
    <s v="No"/>
    <s v="No"/>
    <s v="Y"/>
    <s v="N"/>
    <m/>
    <n v="24.410399999999999"/>
    <n v="25.733825"/>
    <n v="30.298024999999999"/>
    <n v="28.317499999999999"/>
  </r>
  <r>
    <s v="2051"/>
    <s v="70608"/>
    <s v="0"/>
    <x v="2"/>
    <x v="1"/>
    <x v="1"/>
    <s v="280"/>
    <s v="103"/>
    <s v="T"/>
    <n v="10"/>
    <s v="Besser Company"/>
    <s v="801 Johnson St., Alpena MI 49707 US, Alpena MI 49707 US"/>
    <n v="2.79283124230653"/>
    <s v="-337"/>
    <s v="7"/>
    <d v="1899-12-30T18:21:46"/>
    <d v="1899-12-30T18:31:03"/>
    <n v="0"/>
    <n v="10.620833333333334"/>
    <s v="-83.4385059"/>
    <s v="45.078044"/>
    <n v="1.28457096054141"/>
    <n v="20361.64"/>
    <n v="23"/>
    <n v="0.85161290322580596"/>
    <n v="10"/>
    <n v="156"/>
    <n v="11"/>
    <s v="103_Week3_Tuesday"/>
    <n v="393.23840000000001"/>
    <n v="401.57380000000001"/>
    <n v="412.64460000000003"/>
    <n v="402.62920000000003"/>
    <n v="403.31"/>
    <s v="103_Tuesday"/>
    <s v="103_Week3_Tuesday"/>
    <n v="1"/>
    <n v="155"/>
    <n v="412.3075"/>
    <n v="403.3075"/>
    <s v="No"/>
    <s v="NO"/>
    <s v="MTWRF"/>
    <s v="No"/>
    <s v="No"/>
    <s v="Y"/>
    <s v="N"/>
    <m/>
    <n v="98.309600000000003"/>
    <n v="100.39345"/>
    <n v="103.16115000000001"/>
    <n v="100.65730000000001"/>
  </r>
  <r>
    <s v="11726"/>
    <s v="70608"/>
    <s v="1"/>
    <x v="2"/>
    <x v="1"/>
    <x v="1"/>
    <s v="290"/>
    <s v="103"/>
    <s v="T"/>
    <n v="75"/>
    <s v="BESSER 23 NORTH"/>
    <s v="801 JOHNSON ST, ALPENA MI 49707 US, ALPENA MI 49707 US"/>
    <n v="0"/>
    <s v="-338"/>
    <s v="7"/>
    <d v="1899-12-30T18:31:03"/>
    <d v="1899-12-30T18:33:35"/>
    <n v="0"/>
    <n v="3.2124999999999999"/>
    <s v="-83.4385059"/>
    <s v="45.078044"/>
    <m/>
    <n v="2192.1"/>
    <n v="8"/>
    <n v="0.61904761904761896"/>
    <n v="3"/>
    <n v="20"/>
    <n v="76"/>
    <s v="103_Week3_Tuesday"/>
    <n v="43.49"/>
    <n v="44.043799999999997"/>
    <n v="45.344499999999996"/>
    <n v="40.99"/>
    <n v="45.42"/>
    <s v="103_Tuesday"/>
    <s v="103_Week3_Tuesday"/>
    <n v="1"/>
    <n v="21"/>
    <n v="33.217500000000001"/>
    <n v="40.99"/>
    <s v="No"/>
    <s v="NO"/>
    <s v="MTWRF"/>
    <s v="No"/>
    <s v="No"/>
    <s v="Y"/>
    <s v="N"/>
    <m/>
    <n v="10.8725"/>
    <n v="11.010949999999999"/>
    <n v="11.336124999999999"/>
    <n v="10.2475"/>
  </r>
  <r>
    <s v="1990"/>
    <s v="99052"/>
    <s v="2"/>
    <x v="2"/>
    <x v="1"/>
    <x v="3"/>
    <s v="150"/>
    <s v="103"/>
    <s v="R"/>
    <n v="230"/>
    <s v="APS ELLA WHITE ELEMENTARY"/>
    <s v="2373 Gordon Rd., Alpena MI 49707 US, Alpena MI 49707 US"/>
    <n v="0"/>
    <s v="-420"/>
    <s v="7"/>
    <d v="1899-12-30T10:21:37"/>
    <d v="1899-12-30T10:21:45"/>
    <n v="0"/>
    <n v="3.71"/>
    <s v="-83.466161"/>
    <s v="45.036612"/>
    <m/>
    <n v="1127.7"/>
    <n v="0"/>
    <n v="0"/>
    <n v="0"/>
    <n v="0"/>
    <n v="231"/>
    <s v="103_Week3_Thursday"/>
    <n v="23.241499999999998"/>
    <n v="31.438800000000001"/>
    <n v="28.0657"/>
    <n v="39.017800000000001"/>
    <n v="24.56"/>
    <s v="103_Friday"/>
    <s v="103_Week3_Friday"/>
    <n v="1"/>
    <n v="0"/>
    <n v="0"/>
    <n v="46.17"/>
    <s v="Yes"/>
    <s v="NO"/>
    <s v="MTWRF"/>
    <s v="No"/>
    <s v="Yes"/>
    <s v="Y"/>
    <s v="Y"/>
    <n v="0"/>
    <n v="5.8103749999999996"/>
    <n v="7.8597000000000001"/>
    <n v="7.0164249999999999"/>
    <n v="9.7544500000000003"/>
  </r>
  <r>
    <s v="2127"/>
    <s v="70690"/>
    <s v="0"/>
    <x v="2"/>
    <x v="1"/>
    <x v="3"/>
    <s v="210"/>
    <s v="103"/>
    <s v="W"/>
    <n v="149"/>
    <s v="Hunan Restaurant"/>
    <s v="1283 M-32 West, Alpena MI 49707 US, Alpena MI 49707 US"/>
    <n v="0.40586963433378298"/>
    <s v="-426"/>
    <s v="7"/>
    <d v="1899-12-30T11:28:25"/>
    <d v="1899-12-30T11:32:23"/>
    <n v="0"/>
    <n v="6.9291666666666671"/>
    <s v="-83.47685"/>
    <s v="45.061133"/>
    <n v="0.19774864643547199"/>
    <n v="1758.91"/>
    <n v="0"/>
    <n v="0"/>
    <n v="0"/>
    <n v="0"/>
    <n v="150"/>
    <s v="103_Week3_Wednesday"/>
    <n v="44.77"/>
    <n v="37.746899999999997"/>
    <n v="35.122199999999999"/>
    <n v="35.22"/>
    <n v="23.33"/>
    <s v="103_Friday"/>
    <s v="103_Week3_Friday"/>
    <n v="1"/>
    <n v="0"/>
    <n v="35"/>
    <n v="35.22"/>
    <s v="Yes"/>
    <s v="NO"/>
    <s v="TWRF"/>
    <s v="No"/>
    <s v="Yes"/>
    <s v="Y"/>
    <s v="Y"/>
    <n v="0"/>
    <n v="11.192500000000001"/>
    <n v="9.4367249999999991"/>
    <n v="8.7805499999999999"/>
    <n v="8.8049999999999997"/>
  </r>
  <r>
    <s v="2124"/>
    <s v="70687"/>
    <s v="0"/>
    <x v="2"/>
    <x v="1"/>
    <x v="4"/>
    <s v="210"/>
    <s v="103"/>
    <s v="R"/>
    <n v="295"/>
    <s v="DEAN ARBOUR FORD LINCOLN MERCU"/>
    <s v="1001 US-23 North, Alpena MI 49707 US, Alpena MI 49707 US"/>
    <n v="1.8368076413496499"/>
    <s v="-395"/>
    <s v="7"/>
    <d v="1899-12-30T11:40:27"/>
    <d v="1899-12-30T11:57:28"/>
    <n v="0"/>
    <n v="14.52"/>
    <s v="-83.4450988"/>
    <s v="45.0503698"/>
    <n v="0.78013031405892497"/>
    <n v="10946.9"/>
    <n v="7"/>
    <n v="0.96"/>
    <n v="8"/>
    <n v="154"/>
    <n v="296"/>
    <s v="103_Week3_Thursday"/>
    <n v="194.75659999999999"/>
    <n v="190.87299999999999"/>
    <n v="210.74420000000001"/>
    <n v="208.0615"/>
    <n v="223.33"/>
    <s v="103_Thursday"/>
    <s v="103_Week3_Thursday"/>
    <n v="1"/>
    <n v="175"/>
    <n v="197.92750000000001"/>
    <n v="194.3887"/>
    <s v="No"/>
    <s v="NO"/>
    <s v="MTWRF"/>
    <s v="No"/>
    <s v="No"/>
    <s v="Y"/>
    <s v="N"/>
    <m/>
    <n v="48.689149999999998"/>
    <n v="47.718249999999998"/>
    <n v="52.686050000000002"/>
    <n v="52.015374999999999"/>
  </r>
  <r>
    <s v="2496"/>
    <s v="71088"/>
    <s v="0"/>
    <x v="2"/>
    <x v="1"/>
    <x v="1"/>
    <s v="170"/>
    <s v="101"/>
    <s v="M"/>
    <n v="0"/>
    <s v="Charlton Township Hall"/>
    <s v="10900 E. M-32, Johannesburg MI 49751 US, Johannesburg MI 49751 US"/>
    <n v="0.21161010410162401"/>
    <s v="-326"/>
    <s v="5"/>
    <d v="1899-12-30T15:10:34"/>
    <d v="1899-12-30T15:13:41"/>
    <n v="0"/>
    <n v="2.6166666666666667"/>
    <s v="-84.456284"/>
    <s v="44.984959"/>
    <n v="0.146185968066879"/>
    <n v="579.09"/>
    <n v="0"/>
    <n v="0"/>
    <n v="0"/>
    <n v="0"/>
    <n v="1"/>
    <s v="101_Week3_Monday"/>
    <n v="37.700000000000003"/>
    <n v="49.13"/>
    <n v="38.06"/>
    <n v="38.06"/>
    <n v="20.170000000000002"/>
    <s v="103_Tuesday"/>
    <s v="103_Week3_Tuesday"/>
    <n v="1"/>
    <n v="0"/>
    <n v="15.6562"/>
    <n v="19.03"/>
    <s v="Yes"/>
    <s v="YES"/>
    <s v="MTWRF"/>
    <s v="Yes"/>
    <s v="Yes"/>
    <s v="Y"/>
    <s v="Y"/>
    <n v="0"/>
    <n v="9.4250000000000007"/>
    <n v="12.282500000000001"/>
    <n v="9.5150000000000006"/>
    <n v="9.5150000000000006"/>
  </r>
  <r>
    <s v="14390"/>
    <s v="99152"/>
    <s v="0"/>
    <x v="2"/>
    <x v="1"/>
    <x v="1"/>
    <s v="190"/>
    <s v="102"/>
    <s v="W"/>
    <n v="260"/>
    <s v="HILLMAN IMAGING DEPT."/>
    <s v="15774 STATE STREET, HILLMAN MI 49746 US, HILLMAN MI 49746 US"/>
    <n v="0"/>
    <s v="-328"/>
    <s v="7"/>
    <d v="1899-12-30T15:54:21"/>
    <d v="1899-12-30T16:10:20"/>
    <n v="0"/>
    <n v="4.3708333333333336"/>
    <s v="-83.9016567"/>
    <s v="45.0699433"/>
    <m/>
    <n v="5037.24"/>
    <n v="0"/>
    <n v="0"/>
    <n v="0"/>
    <n v="0"/>
    <n v="261"/>
    <s v="102_Week3_Wednesday"/>
    <n v="96.14"/>
    <n v="96.14"/>
    <n v="98.161500000000004"/>
    <n v="99.06"/>
    <n v="99.06"/>
    <s v="103_Tuesday"/>
    <s v="103_Week3_Tuesday"/>
    <n v="1"/>
    <n v="0"/>
    <n v="96.14"/>
    <n v="99.06"/>
    <s v="Yes"/>
    <s v="NO"/>
    <s v="MTWRF"/>
    <s v="Yes"/>
    <s v="Yes"/>
    <s v="Y"/>
    <s v="N"/>
    <n v="0"/>
    <n v="24.035"/>
    <n v="24.035"/>
    <n v="24.540375000000001"/>
    <n v="24.765000000000001"/>
  </r>
  <r>
    <s v="2501"/>
    <s v="71094"/>
    <s v="0"/>
    <x v="2"/>
    <x v="1"/>
    <x v="1"/>
    <s v="20"/>
    <s v="101"/>
    <s v="M"/>
    <n v="0"/>
    <s v="MDOT-Gaylord"/>
    <s v="1088 M-32 East, Gaylord MI 49735 US, Gaylord MI 49735 US"/>
    <n v="6.0652108158718496"/>
    <s v="-311"/>
    <s v="6"/>
    <d v="1899-12-30T08:00:00"/>
    <d v="1899-12-30T08:07:23"/>
    <n v="32.5"/>
    <n v="9.4583333333333339"/>
    <s v="-84.6456157"/>
    <s v="45.026336"/>
    <n v="5.56912016784334"/>
    <n v="1619.28"/>
    <n v="0"/>
    <n v="0"/>
    <n v="0"/>
    <n v="0"/>
    <n v="1"/>
    <s v="101_Week3_Monday"/>
    <n v="61.71"/>
    <n v="61.71"/>
    <n v="63.3566"/>
    <n v="64.180000000000007"/>
    <n v="32.090000000000003"/>
    <s v="103_Tuesday"/>
    <s v="103_Week3_Tuesday"/>
    <n v="1"/>
    <n v="0"/>
    <n v="30.855"/>
    <n v="32.090000000000003"/>
    <s v="Yes"/>
    <s v="NO"/>
    <s v="MTWRF"/>
    <s v="Yes"/>
    <s v="Yes"/>
    <s v="Y"/>
    <s v="Y"/>
    <n v="0"/>
    <n v="15.4275"/>
    <n v="15.4275"/>
    <n v="15.83915"/>
    <n v="16.045000000000002"/>
  </r>
  <r>
    <s v="14652"/>
    <s v="73529"/>
    <s v="0"/>
    <x v="2"/>
    <x v="1"/>
    <x v="3"/>
    <s v="180"/>
    <s v="103"/>
    <s v="T"/>
    <n v="80"/>
    <s v="TOTALLY KIDS DAYCARE"/>
    <s v="2884 M-32 WEST, ALPENA MI 49707 US, ALPENA MI 49707 US"/>
    <n v="6.6623303500685997"/>
    <s v="-423"/>
    <s v="5"/>
    <d v="1899-12-30T10:29:48"/>
    <d v="1899-12-30T10:46:17"/>
    <n v="0"/>
    <n v="11.441666666666666"/>
    <s v="-83.5103946427018"/>
    <s v="45.06146178497"/>
    <n v="3.61893062111263"/>
    <n v="1199.96"/>
    <n v="0"/>
    <n v="0"/>
    <n v="0"/>
    <n v="0"/>
    <n v="81"/>
    <s v="103_Week3_Tuesday"/>
    <n v="45.42"/>
    <n v="45.42"/>
    <n v="47.3628"/>
    <n v="48.14"/>
    <n v="25.52"/>
    <s v="103_Friday"/>
    <s v="103_Week3_Friday"/>
    <n v="1"/>
    <n v="0"/>
    <n v="22.71"/>
    <n v="24.07"/>
    <s v="Yes"/>
    <s v="NO"/>
    <s v="MTWRF"/>
    <s v="No"/>
    <s v="Yes"/>
    <s v="Y"/>
    <s v="N"/>
    <n v="0"/>
    <n v="11.355"/>
    <n v="11.355"/>
    <n v="11.8407"/>
    <n v="12.035"/>
  </r>
  <r>
    <s v="2520"/>
    <s v="71115"/>
    <s v="0"/>
    <x v="2"/>
    <x v="1"/>
    <x v="1"/>
    <s v="10"/>
    <s v="101"/>
    <s v="M"/>
    <n v="0"/>
    <s v="Earthworks Enterprises"/>
    <s v="5584 E. M-32, Gaylord MI 49735 US, Gaylord MI 49735 US"/>
    <n v="69.432758773715506"/>
    <s v="-310"/>
    <s v="7"/>
    <d v="1899-12-30T07:09:25"/>
    <d v="1899-12-30T07:21:25"/>
    <n v="0"/>
    <n v="9.5583333333333336"/>
    <s v="-84.5494358"/>
    <s v="45.0051498"/>
    <n v="64.923619609556496"/>
    <n v="5755.02"/>
    <n v="16"/>
    <n v="0.89808917197452198"/>
    <n v="10"/>
    <n v="169"/>
    <n v="1"/>
    <s v="101_Week3_Monday"/>
    <n v="114.28"/>
    <n v="110.883"/>
    <n v="101.47920000000001"/>
    <n v="114.1892"/>
    <n v="105.64"/>
    <s v="103_Tuesday"/>
    <s v="103_Week3_Tuesday"/>
    <n v="1"/>
    <n v="157"/>
    <n v="101.01"/>
    <n v="113.69370000000001"/>
    <s v="Yes"/>
    <s v="NO"/>
    <s v="MTWRF"/>
    <s v="Yes"/>
    <s v="Yes"/>
    <s v="Y"/>
    <s v="Y"/>
    <n v="157"/>
    <n v="28.57"/>
    <n v="27.720749999999999"/>
    <n v="25.369800000000001"/>
    <n v="28.5473"/>
  </r>
  <r>
    <s v="1974"/>
    <s v="70525"/>
    <s v="0"/>
    <x v="2"/>
    <x v="1"/>
    <x v="3"/>
    <s v="20"/>
    <s v="103"/>
    <s v="W"/>
    <n v="120"/>
    <s v="Applebee's"/>
    <s v="1468 M-32 W., Alpena MI 49707 US, Alpena MI 49707 US"/>
    <n v="0.59730582666251097"/>
    <s v="-407"/>
    <s v="7"/>
    <d v="1899-12-30T06:15:54"/>
    <d v="1899-12-30T06:30:03"/>
    <n v="0"/>
    <n v="13.104166666666666"/>
    <s v="-83.480414"/>
    <s v="45.062023"/>
    <n v="0.37726605969899002"/>
    <n v="4965.33"/>
    <n v="0"/>
    <n v="0"/>
    <n v="0"/>
    <n v="0"/>
    <n v="121"/>
    <s v="103_Week3_Wednesday"/>
    <n v="96.612300000000005"/>
    <n v="98.77"/>
    <n v="102.1553"/>
    <n v="106.0715"/>
    <n v="104.17"/>
    <s v="103_Friday"/>
    <s v="103_Week3_Friday"/>
    <n v="1"/>
    <n v="0"/>
    <n v="98.77"/>
    <n v="106.795"/>
    <s v="Yes"/>
    <s v="NO"/>
    <s v="MTWRF"/>
    <s v="No"/>
    <s v="Yes"/>
    <s v="Y"/>
    <s v="Y"/>
    <n v="0"/>
    <n v="24.153075000000001"/>
    <n v="24.692499999999999"/>
    <n v="25.538824999999999"/>
    <n v="26.517875"/>
  </r>
  <r>
    <s v="2241"/>
    <s v="99031"/>
    <s v="138"/>
    <x v="2"/>
    <x v="1"/>
    <x v="1"/>
    <s v="210"/>
    <s v="102"/>
    <s v="W"/>
    <n v="330"/>
    <s v="BLARNEY CASTLE"/>
    <s v="27400 M-32, Hillman MI 49746 US, Hillman MI 49746 US"/>
    <n v="6.4187440430828205E-2"/>
    <s v="-330"/>
    <s v="7"/>
    <d v="1899-12-30T16:19:07"/>
    <d v="1899-12-30T16:41:49"/>
    <n v="0"/>
    <n v="19.866666666666667"/>
    <s v="-83.89283"/>
    <s v="45.057549"/>
    <n v="6.1276258943353402E-2"/>
    <n v="6618.29"/>
    <n v="0"/>
    <n v="0"/>
    <n v="0"/>
    <n v="0"/>
    <n v="331"/>
    <s v="102_Week3_Wednesday"/>
    <n v="125.41840000000001"/>
    <n v="126.6246"/>
    <n v="127.86150000000001"/>
    <n v="121.6815"/>
    <n v="131.54"/>
    <s v="103_Tuesday"/>
    <s v="103_Week3_Tuesday"/>
    <n v="1"/>
    <n v="0"/>
    <n v="124.325"/>
    <n v="118.69499999999999"/>
    <s v="Yes"/>
    <s v="NO"/>
    <s v="MTWRF"/>
    <s v="Yes"/>
    <s v="Yes"/>
    <s v="Y"/>
    <s v="N"/>
    <n v="0"/>
    <n v="31.354600000000001"/>
    <n v="31.65615"/>
    <n v="31.965375000000002"/>
    <n v="30.420375"/>
  </r>
  <r>
    <s v="2931"/>
    <s v="99054"/>
    <s v="29"/>
    <x v="2"/>
    <x v="1"/>
    <x v="3"/>
    <s v="190"/>
    <s v="103"/>
    <s v="W"/>
    <n v="140"/>
    <s v="CHARTER COMMUNICATIONS"/>
    <s v="2074 M-32 WEST, Alpena MI 49707 US, Alpena MI 49707 US"/>
    <n v="0.91721555715326997"/>
    <s v="-424"/>
    <s v="6"/>
    <d v="1899-12-30T10:47:12"/>
    <d v="1899-12-30T10:47:25"/>
    <n v="0"/>
    <n v="3.6083333333333334"/>
    <s v="-83.492881"/>
    <s v="45.06192"/>
    <n v="0.85706792386436503"/>
    <n v="2643.25"/>
    <n v="0"/>
    <n v="0"/>
    <n v="0"/>
    <n v="0"/>
    <n v="141"/>
    <s v="103_Week3_Wednesday"/>
    <n v="102.1433"/>
    <n v="105.59569999999999"/>
    <n v="100.57"/>
    <n v="71.185699999999997"/>
    <n v="54.17"/>
    <s v="103_Friday"/>
    <s v="103_Week3_Friday"/>
    <n v="1"/>
    <n v="0"/>
    <n v="48.655000000000001"/>
    <n v="29.704999999999998"/>
    <s v="Yes"/>
    <s v="NO"/>
    <s v="MTWRF"/>
    <s v="No"/>
    <s v="Yes"/>
    <s v="Y"/>
    <s v="Y"/>
    <n v="0"/>
    <n v="25.535824999999999"/>
    <n v="26.398924999999998"/>
    <n v="25.142499999999998"/>
    <n v="17.796424999999999"/>
  </r>
  <r>
    <s v="1982"/>
    <s v="70533"/>
    <s v="0"/>
    <x v="2"/>
    <x v="1"/>
    <x v="4"/>
    <s v="200"/>
    <s v="103"/>
    <s v="R"/>
    <n v="180"/>
    <s v="Ball Tire"/>
    <s v="620 S. Ripley Blvd., Alpena MI 49707 US, Alpena MI 49707 US"/>
    <n v="3.5973739358352601"/>
    <s v="-394"/>
    <s v="7"/>
    <d v="1899-12-30T11:31:59"/>
    <d v="1899-12-30T11:38:37"/>
    <n v="0"/>
    <n v="9.1533333333333342"/>
    <s v="-83.453931"/>
    <s v="45.046389"/>
    <n v="2.1362357113799102"/>
    <n v="10387.18"/>
    <n v="15"/>
    <n v="0.89361702127659604"/>
    <n v="6"/>
    <n v="124"/>
    <n v="181"/>
    <s v="103_Week3_Thursday"/>
    <n v="199.58330000000001"/>
    <n v="203.49299999999999"/>
    <n v="190.16640000000001"/>
    <n v="183.8246"/>
    <n v="200.05"/>
    <s v="103_Thursday"/>
    <s v="103_Week3_Thursday"/>
    <n v="1"/>
    <n v="141"/>
    <n v="191.41370000000001"/>
    <n v="171.3075"/>
    <s v="No"/>
    <s v="NO"/>
    <s v="MTWRF"/>
    <s v="No"/>
    <s v="No"/>
    <s v="Y"/>
    <s v="N"/>
    <m/>
    <n v="49.895825000000002"/>
    <n v="50.873249999999999"/>
    <n v="47.541600000000003"/>
    <n v="45.956150000000001"/>
  </r>
  <r>
    <s v="2242"/>
    <s v="73404"/>
    <s v="5"/>
    <x v="2"/>
    <x v="1"/>
    <x v="1"/>
    <s v="180"/>
    <s v="102"/>
    <s v="W"/>
    <n v="280"/>
    <s v="Thunder Bay Health-Hillman"/>
    <s v="15774 STATE STREET PO BOX 427, HILLMAN MI 49746 US PO BOX 427, HILLMAN MI 49746 US"/>
    <n v="40.297494232752499"/>
    <s v="-327"/>
    <s v="7"/>
    <d v="1899-12-30T15:53:59"/>
    <d v="1899-12-30T15:54:21"/>
    <n v="0"/>
    <n v="0.45416666666666666"/>
    <s v="-83.9016567"/>
    <s v="45.0699433"/>
    <n v="36.122347970213099"/>
    <n v="4873.83"/>
    <n v="0"/>
    <n v="0"/>
    <n v="0"/>
    <n v="0"/>
    <n v="281"/>
    <s v="102_Week3_Wednesday"/>
    <n v="94.630700000000004"/>
    <n v="93.657600000000002"/>
    <n v="97.0715"/>
    <n v="92.6584"/>
    <n v="94.04"/>
    <s v="103_Tuesday"/>
    <s v="103_Week3_Tuesday"/>
    <n v="1"/>
    <n v="0"/>
    <n v="97.793700000000001"/>
    <n v="94.653700000000001"/>
    <s v="Yes"/>
    <s v="NO"/>
    <s v="MTWRF"/>
    <s v="Yes"/>
    <s v="Yes"/>
    <s v="Y"/>
    <s v="N"/>
    <n v="0"/>
    <n v="23.657675000000001"/>
    <n v="23.414400000000001"/>
    <n v="24.267875"/>
    <n v="23.1646"/>
  </r>
  <r>
    <s v="2644"/>
    <s v="71241"/>
    <s v="0"/>
    <x v="2"/>
    <x v="1"/>
    <x v="1"/>
    <s v="200"/>
    <s v="103"/>
    <s v="M"/>
    <n v="0"/>
    <s v="Bernard Building - Hillman"/>
    <s v="27300 M-32 P.O. Box 398, Hillman MI 49746 US P.O. Box 398, Hillman MI 49746 US"/>
    <n v="4.2575260446573102"/>
    <s v="-329"/>
    <s v="7"/>
    <d v="1899-12-30T16:14:36"/>
    <d v="1899-12-30T16:19:04"/>
    <n v="0"/>
    <n v="5.958333333333333"/>
    <s v="-83.893919"/>
    <s v="45.056978"/>
    <n v="1.76294128691339"/>
    <n v="2458.4"/>
    <n v="0"/>
    <n v="0"/>
    <n v="0"/>
    <n v="0"/>
    <n v="1"/>
    <s v="103_Week3_Monday"/>
    <n v="45.136099999999999"/>
    <n v="47.504600000000003"/>
    <n v="48.386899999999997"/>
    <n v="51.023000000000003"/>
    <n v="53.15"/>
    <s v="103_Tuesday"/>
    <s v="103_Week3_Tuesday"/>
    <n v="1"/>
    <n v="0"/>
    <n v="47.284999999999997"/>
    <n v="50.145000000000003"/>
    <s v="Yes"/>
    <s v="NO"/>
    <s v="MTWRF"/>
    <s v="No"/>
    <s v="Yes"/>
    <s v="Y"/>
    <s v="Y"/>
    <n v="0"/>
    <n v="11.284025"/>
    <n v="11.876150000000001"/>
    <n v="12.096724999999999"/>
    <n v="12.755750000000001"/>
  </r>
  <r>
    <s v="12939"/>
    <s v="73470"/>
    <s v="1"/>
    <x v="2"/>
    <x v="1"/>
    <x v="3"/>
    <s v="30"/>
    <s v="103"/>
    <s v="W"/>
    <n v="151"/>
    <s v="BIGGBY #557"/>
    <s v="1253 M-32, ALPENA MI 49707 US, ALPENA MI 49707 US"/>
    <n v="6.5098082137708999E-2"/>
    <s v="-408"/>
    <s v="7"/>
    <d v="1899-12-30T06:30:07"/>
    <d v="1899-12-30T06:33:46"/>
    <n v="0"/>
    <n v="9.0958333333333332"/>
    <s v="-83.481414"/>
    <s v="45.059646"/>
    <n v="5.1233328621723001E-2"/>
    <n v="1863.77"/>
    <n v="0"/>
    <n v="0"/>
    <n v="0"/>
    <n v="0"/>
    <n v="152"/>
    <s v="103_Week3_Wednesday"/>
    <n v="35.193800000000003"/>
    <n v="35.6"/>
    <n v="36.866900000000001"/>
    <n v="37.43"/>
    <n v="39.68"/>
    <s v="103_Friday"/>
    <s v="103_Week3_Friday"/>
    <n v="1"/>
    <n v="0"/>
    <n v="35.6"/>
    <n v="37.43"/>
    <s v="Yes"/>
    <s v="NO"/>
    <s v="MTWRF"/>
    <s v="No"/>
    <s v="Yes"/>
    <s v="Y"/>
    <s v="Y"/>
    <n v="0"/>
    <n v="8.7984500000000008"/>
    <n v="8.9"/>
    <n v="9.2167250000000003"/>
    <n v="9.3574999999999999"/>
  </r>
  <r>
    <s v=""/>
    <m/>
    <m/>
    <x v="2"/>
    <x v="3"/>
    <x v="4"/>
    <m/>
    <m/>
    <m/>
    <m/>
    <s v="Alpena Depot"/>
    <s v="120 E Herman St,, Alpena 49707 US"/>
    <n v="6.5764045562538103"/>
    <s v="-892"/>
    <m/>
    <d v="1899-12-30T13:11:17"/>
    <d v="1899-12-30T13:11:17"/>
    <n v="0"/>
    <m/>
    <s v="-83.416387"/>
    <s v="45.0710235"/>
    <n v="2.32366326900229"/>
    <m/>
    <m/>
    <m/>
    <m/>
    <m/>
    <n v="1"/>
    <e v="#N/A"/>
    <m/>
    <m/>
    <m/>
    <m/>
    <m/>
    <s v="101_Thursday"/>
    <s v="101_Week3_Thursday"/>
    <n v="20"/>
    <m/>
    <m/>
    <m/>
    <s v="Yes"/>
    <m/>
    <m/>
    <s v="Yes"/>
    <s v="Yes"/>
    <m/>
    <s v="N"/>
    <m/>
    <m/>
    <m/>
    <m/>
    <m/>
  </r>
  <r>
    <s v="1885"/>
    <s v="70106"/>
    <s v="0"/>
    <x v="2"/>
    <x v="3"/>
    <x v="4"/>
    <s v="200"/>
    <s v="101"/>
    <s v="W"/>
    <n v="170"/>
    <s v="KENTUCKY FRIED CHICKEN"/>
    <s v="1130 STATE ST, ALPENA MI 49707 US, ALPENA MI 49707 US"/>
    <n v="1.9870469810204601"/>
    <s v="-891"/>
    <s v="7"/>
    <d v="1899-12-30T13:00:23"/>
    <d v="1899-12-30T13:04:43"/>
    <n v="0"/>
    <n v="7.2083333333333339"/>
    <s v="-83.446096"/>
    <s v="45.048542"/>
    <n v="0.94907170541780295"/>
    <n v="4209.05"/>
    <n v="0"/>
    <n v="0"/>
    <n v="0"/>
    <n v="0"/>
    <n v="171"/>
    <s v="101_Week3_Wednesday"/>
    <n v="78.027600000000007"/>
    <n v="83.970699999999994"/>
    <n v="82.154600000000002"/>
    <n v="86.195300000000003"/>
    <n v="84.6"/>
    <s v="101_Thursday"/>
    <s v="101_Week3_Thursday"/>
    <n v="1"/>
    <n v="0"/>
    <n v="80.545000000000002"/>
    <n v="88.722499999999997"/>
    <s v="Yes"/>
    <s v="NO"/>
    <s v="MTWRF"/>
    <s v="No"/>
    <s v="Yes"/>
    <s v="Y"/>
    <s v="Y"/>
    <n v="0"/>
    <n v="19.506900000000002"/>
    <n v="20.992674999999998"/>
    <n v="20.538650000000001"/>
    <n v="21.548825000000001"/>
  </r>
  <r>
    <s v="2054"/>
    <s v="70611"/>
    <s v="0"/>
    <x v="2"/>
    <x v="3"/>
    <x v="4"/>
    <s v="190"/>
    <s v="101"/>
    <s v="F"/>
    <n v="130"/>
    <s v="Birchwood Meadows"/>
    <s v="2550 E. Grant St., Alpena MI 49707 US, Alpena MI 49707 US"/>
    <n v="21.2967065735834"/>
    <s v="-890"/>
    <s v="5"/>
    <d v="1899-12-30T12:54:36"/>
    <d v="1899-12-30T12:58:23"/>
    <n v="0"/>
    <n v="3.6583333333333332"/>
    <s v="-83.4595983"/>
    <s v="45.0464783"/>
    <n v="17.402429913404401"/>
    <n v="986.79"/>
    <n v="0"/>
    <n v="0"/>
    <n v="0"/>
    <n v="0"/>
    <n v="131"/>
    <s v="101_Week3_Friday"/>
    <n v="40.74"/>
    <n v="37.46"/>
    <n v="35"/>
    <n v="35"/>
    <n v="18.55"/>
    <s v="101_Thursday"/>
    <s v="101_Week3_Thursday"/>
    <n v="1"/>
    <n v="0"/>
    <n v="17.5"/>
    <n v="17.5"/>
    <s v="Yes"/>
    <s v="NO"/>
    <s v="MTWRF"/>
    <s v="No"/>
    <s v="Yes"/>
    <s v="Y"/>
    <s v="N"/>
    <n v="0"/>
    <n v="10.185"/>
    <n v="9.3650000000000002"/>
    <n v="8.75"/>
    <n v="8.75"/>
  </r>
  <r>
    <s v="2094"/>
    <s v="70655"/>
    <s v="0"/>
    <x v="2"/>
    <x v="3"/>
    <x v="3"/>
    <s v="30"/>
    <s v="101"/>
    <s v="W"/>
    <n v="140"/>
    <s v="19th Hole"/>
    <s v="1081 U.S.23 North, Alpena MI 49707 US, Alpena MI 49707 US"/>
    <n v="2.0913374374703402"/>
    <s v="-896"/>
    <s v="5"/>
    <d v="1899-12-30T09:01:51"/>
    <d v="1899-12-30T09:28:14"/>
    <n v="0"/>
    <n v="20.766666666666666"/>
    <s v="-83.45743"/>
    <s v="45.086734"/>
    <n v="1.4736773246964501"/>
    <n v="940.16"/>
    <n v="0"/>
    <n v="0"/>
    <n v="0"/>
    <n v="0"/>
    <n v="141"/>
    <s v="101_Week3_Wednesday"/>
    <n v="39.944000000000003"/>
    <n v="41.881599999999999"/>
    <n v="49.0871"/>
    <n v="44.43"/>
    <n v="26.09"/>
    <s v="101_Friday"/>
    <s v="101_Week3_Friday"/>
    <n v="1"/>
    <n v="0"/>
    <n v="23.975000000000001"/>
    <n v="22.215"/>
    <s v="Yes"/>
    <s v="NO"/>
    <s v="MTWRF"/>
    <s v="No"/>
    <s v="Yes"/>
    <s v="Y"/>
    <s v="Y"/>
    <n v="0"/>
    <n v="9.9860000000000007"/>
    <n v="10.4704"/>
    <n v="12.271775"/>
    <n v="11.1075"/>
  </r>
  <r>
    <s v="10295"/>
    <s v="73365"/>
    <s v="0"/>
    <x v="2"/>
    <x v="3"/>
    <x v="3"/>
    <s v="20"/>
    <s v="101"/>
    <s v="F"/>
    <n v="58"/>
    <s v="THE BOAT HOUSE"/>
    <s v="2015 HAMILTON RD, ALPENA MI 49707 US, ALPENA MI 49707 US"/>
    <n v="6.5746252690977096"/>
    <s v="-895"/>
    <s v="7"/>
    <d v="1899-12-30T08:50:06"/>
    <d v="1899-12-30T08:59:46"/>
    <n v="0"/>
    <n v="13.591666666666667"/>
    <s v="-83.45018"/>
    <s v="45.1045967"/>
    <n v="4.4701006046967198"/>
    <n v="3571.06"/>
    <n v="5"/>
    <n v="0.931506849315068"/>
    <n v="4"/>
    <n v="77"/>
    <n v="59"/>
    <s v="101_Week3_Friday"/>
    <n v="0"/>
    <n v="102.46250000000001"/>
    <n v="115.0692"/>
    <n v="118.7437"/>
    <n v="125.46"/>
    <s v="101_Friday"/>
    <s v="101_Week3_Friday"/>
    <n v="1"/>
    <n v="73"/>
    <n v="112.1125"/>
    <n v="43.101199999999999"/>
    <s v="No"/>
    <s v="NO"/>
    <s v="MTWRF"/>
    <s v="No"/>
    <s v="No"/>
    <s v="Y"/>
    <s v="N"/>
    <m/>
    <n v="0"/>
    <n v="25.615625000000001"/>
    <n v="28.767299999999999"/>
    <n v="29.685925000000001"/>
  </r>
  <r>
    <s v="2966"/>
    <s v="73162"/>
    <s v="0"/>
    <x v="2"/>
    <x v="3"/>
    <x v="3"/>
    <s v="10"/>
    <s v="101"/>
    <s v="F"/>
    <n v="20"/>
    <s v="LAFARGE MIDWEST INC OFFICE"/>
    <s v="1435 FORD AVE, ALPENA MI 49707 US, ALPENA MI 49707 US"/>
    <n v="0.97589865353185701"/>
    <s v="-894"/>
    <s v="7"/>
    <d v="1899-12-30T06:00:58"/>
    <d v="1899-12-30T08:43:31"/>
    <n v="0"/>
    <n v="169.52333333333334"/>
    <s v="-83.409056"/>
    <s v="45.0707383"/>
    <n v="0.414964024554073"/>
    <n v="24846.29"/>
    <n v="0"/>
    <n v="0"/>
    <n v="0"/>
    <n v="0"/>
    <n v="21"/>
    <s v="101_Week3_Friday"/>
    <n v="377.64920000000001"/>
    <n v="700.43349999999998"/>
    <n v="395.88690000000003"/>
    <n v="404.61"/>
    <n v="428.89"/>
    <s v="101_Friday"/>
    <s v="101_Week3_Friday"/>
    <n v="1"/>
    <n v="0"/>
    <n v="987.05250000000001"/>
    <n v="404.61"/>
    <s v="No"/>
    <s v="NO"/>
    <s v="MTWRF"/>
    <s v="No"/>
    <s v="No"/>
    <s v="Y"/>
    <s v="N"/>
    <m/>
    <n v="94.412300000000002"/>
    <n v="175.108375"/>
    <n v="98.971725000000006"/>
    <n v="101.1525"/>
  </r>
  <r>
    <s v="11541"/>
    <s v="73426"/>
    <s v="0"/>
    <x v="2"/>
    <x v="3"/>
    <x v="4"/>
    <s v="180"/>
    <s v="101"/>
    <s v="T"/>
    <n v="320"/>
    <s v="STONE BAR &amp; GRILL"/>
    <s v="7002 HURBERT RD, HUBBARD LAKE MI 49747 US, HUBBARD LAKE MI 49747 US"/>
    <n v="0.394862867666745"/>
    <s v="-889"/>
    <s v="7"/>
    <d v="1899-12-30T12:23:38"/>
    <d v="1899-12-30T12:33:18"/>
    <n v="0"/>
    <n v="8.9250000000000007"/>
    <s v="-83.587519"/>
    <s v="44.859347"/>
    <n v="0.150107928088862"/>
    <n v="2366.5"/>
    <n v="0"/>
    <n v="0"/>
    <n v="0"/>
    <n v="0"/>
    <n v="321"/>
    <s v="101_Week3_Tuesday"/>
    <n v="63.41"/>
    <n v="58.2453"/>
    <n v="73.590699999999998"/>
    <n v="69.792299999999997"/>
    <n v="75.31"/>
    <s v="101_Thursday"/>
    <s v="101_Week3_Thursday"/>
    <n v="1"/>
    <n v="0"/>
    <n v="63.31"/>
    <n v="71.042500000000004"/>
    <s v="Yes"/>
    <s v="NO"/>
    <s v="MTWRF"/>
    <s v="No"/>
    <s v="Yes"/>
    <s v="Y"/>
    <s v="Y"/>
    <n v="0"/>
    <n v="15.852499999999999"/>
    <n v="14.561325"/>
    <n v="18.397675"/>
    <n v="17.448074999999999"/>
  </r>
  <r>
    <s v="2581"/>
    <s v="71177"/>
    <s v="0"/>
    <x v="2"/>
    <x v="3"/>
    <x v="4"/>
    <s v="140"/>
    <s v="101"/>
    <s v="T"/>
    <n v="263"/>
    <s v="White Pine Golf"/>
    <s v="3450 N.Hubbard Lake Rd., Spruce MI 48762 US, Spruce MI 48762 US"/>
    <n v="13.055902128498101"/>
    <s v="-885"/>
    <s v="7"/>
    <d v="1899-12-30T11:22:04"/>
    <d v="1899-12-30T11:31:44"/>
    <n v="0"/>
    <n v="9.4354006285390355"/>
    <s v="-83.525289"/>
    <s v="44.754415"/>
    <n v="6.4823128332113402"/>
    <n v="2187.09"/>
    <n v="0"/>
    <n v="0"/>
    <n v="0"/>
    <n v="0"/>
    <n v="264"/>
    <s v="101_Week3_Tuesday"/>
    <n v="0"/>
    <n v="85.727500000000006"/>
    <n v="89.519199999999998"/>
    <n v="84.38"/>
    <n v="100.82"/>
    <s v="101_Thursday"/>
    <s v="101_Week3_Thursday"/>
    <n v="1"/>
    <n v="0"/>
    <n v="89.738699999999994"/>
    <n v="10.547499999999999"/>
    <s v="Yes"/>
    <s v="NO"/>
    <s v="MTWRF"/>
    <s v="No"/>
    <s v="Yes"/>
    <s v="Y"/>
    <s v="Y"/>
    <n v="0"/>
    <n v="0"/>
    <n v="21.431875000000002"/>
    <n v="22.379799999999999"/>
    <n v="21.094999999999999"/>
  </r>
  <r>
    <s v="11498"/>
    <s v="73420"/>
    <s v="0"/>
    <x v="2"/>
    <x v="3"/>
    <x v="4"/>
    <s v="130"/>
    <s v="101"/>
    <s v="T"/>
    <n v="125"/>
    <s v="LOST LAKE WOODS"/>
    <s v="4243 LOST LAKE TRAIL, LINCOLN MI 48742 US, LINCOLN MI 48742 US"/>
    <n v="9.9257323594470694"/>
    <s v="-884"/>
    <s v="7"/>
    <d v="1899-12-30T11:03:04"/>
    <d v="1899-12-30T11:09:01"/>
    <n v="0"/>
    <n v="6.2666666666666666"/>
    <s v="-83.433946"/>
    <s v="44.778513"/>
    <n v="6.9417697658583597"/>
    <n v="4160.9399999999996"/>
    <n v="0"/>
    <n v="0"/>
    <n v="0"/>
    <n v="0"/>
    <n v="126"/>
    <s v="101_Week3_Tuesday"/>
    <n v="63.2"/>
    <n v="77.696899999999999"/>
    <n v="94.601500000000001"/>
    <n v="94.36"/>
    <n v="100.89"/>
    <s v="101_Thursday"/>
    <s v="101_Week3_Thursday"/>
    <n v="1"/>
    <n v="0"/>
    <n v="93.18"/>
    <n v="94.36"/>
    <s v="Yes"/>
    <s v="NO"/>
    <s v="MTWRF"/>
    <s v="No"/>
    <s v="Yes"/>
    <s v="Y"/>
    <s v="Y"/>
    <n v="0"/>
    <n v="15.8"/>
    <n v="19.424225"/>
    <n v="23.650375"/>
    <n v="23.59"/>
  </r>
  <r>
    <s v="2192"/>
    <s v="70762"/>
    <s v="0"/>
    <x v="2"/>
    <x v="3"/>
    <x v="4"/>
    <s v="120"/>
    <s v="101"/>
    <s v="F"/>
    <n v="200"/>
    <s v="Rosa's Lookout Inn"/>
    <s v="6808 US-23 South, Spruce MI 48762 US, Spruce MI 48762 US"/>
    <n v="4.0951811128903701"/>
    <s v="-883"/>
    <s v="5"/>
    <d v="1899-12-30T10:36:58"/>
    <d v="1899-12-30T10:53:09"/>
    <n v="0"/>
    <n v="12.558333333333334"/>
    <s v="-83.418689"/>
    <s v="44.854673"/>
    <n v="3.6530512076452499"/>
    <n v="5667.21"/>
    <n v="0"/>
    <n v="0"/>
    <n v="0"/>
    <n v="0"/>
    <n v="201"/>
    <s v="101_Week3_Friday"/>
    <n v="230.44499999999999"/>
    <n v="255.70849999999999"/>
    <n v="285.39330000000001"/>
    <n v="290.61"/>
    <n v="154.11000000000001"/>
    <s v="101_Thursday"/>
    <s v="101_Week3_Thursday"/>
    <n v="1"/>
    <n v="0"/>
    <n v="134.56620000000001"/>
    <n v="148.16999999999999"/>
    <s v="Yes"/>
    <s v="NO"/>
    <s v="R"/>
    <s v="No"/>
    <s v="Yes"/>
    <s v="Y"/>
    <s v="N"/>
    <n v="0"/>
    <n v="57.611249999999998"/>
    <n v="63.927124999999997"/>
    <n v="71.348325000000003"/>
    <n v="72.652500000000003"/>
  </r>
  <r>
    <s v="2853"/>
    <s v="99046"/>
    <s v="14"/>
    <x v="2"/>
    <x v="3"/>
    <x v="4"/>
    <s v="170"/>
    <s v="101"/>
    <s v="T"/>
    <n v="335"/>
    <s v="QUICK &amp; CONVENIENT STORE"/>
    <s v="7120 HURBERT RD, HUBBARD LAKE MI 49747 US, HUBBARD LAKE MI 49747 US"/>
    <n v="8.9114869490375703"/>
    <s v="-888"/>
    <s v="6"/>
    <d v="1899-12-30T12:14:07"/>
    <d v="1899-12-30T12:23:15"/>
    <n v="0"/>
    <n v="9.9875000000000007"/>
    <s v="-83.58996"/>
    <s v="44.859335"/>
    <n v="6.5537674404257196"/>
    <n v="2684.82"/>
    <n v="0"/>
    <n v="0"/>
    <n v="0"/>
    <n v="0"/>
    <n v="336"/>
    <s v="101_Week3_Tuesday"/>
    <n v="58.17"/>
    <n v="72.126599999999996"/>
    <n v="90.103300000000004"/>
    <n v="75.3172"/>
    <n v="48.11"/>
    <s v="101_Thursday"/>
    <s v="101_Week3_Thursday"/>
    <n v="1"/>
    <n v="0"/>
    <n v="44.384999999999998"/>
    <n v="70.819999999999993"/>
    <s v="Yes"/>
    <s v="NO"/>
    <s v="MTWRF"/>
    <s v="No"/>
    <s v="Yes"/>
    <s v="Y"/>
    <s v="Y"/>
    <n v="0"/>
    <n v="14.5425"/>
    <n v="18.031649999999999"/>
    <n v="22.525825000000001"/>
    <n v="18.8293"/>
  </r>
  <r>
    <s v="14596"/>
    <s v="73528"/>
    <s v="0"/>
    <x v="2"/>
    <x v="3"/>
    <x v="4"/>
    <s v="160"/>
    <s v="101"/>
    <s v="T"/>
    <n v="275"/>
    <s v="DAVE'S CUSTOM TILLAGE, INC."/>
    <s v="289 E. SWEDE ROAD, SPRUCE MI 48762 US, SPRUCE MI 48762 US"/>
    <n v="8.3261387587526805"/>
    <s v="-887"/>
    <s v="7"/>
    <d v="1899-12-30T11:56:30"/>
    <d v="1899-12-30T12:05:12"/>
    <n v="0"/>
    <n v="6.0458333333333334"/>
    <s v="-83.5140333"/>
    <s v="44.8295012"/>
    <n v="6.1295434506125197"/>
    <n v="2946.48"/>
    <n v="8"/>
    <n v="0.91011235955056202"/>
    <n v="4"/>
    <n v="74"/>
    <n v="276"/>
    <s v="101_Week3_Tuesday"/>
    <n v="60.897599999999997"/>
    <n v="54.606900000000003"/>
    <n v="63.292299999999997"/>
    <n v="53.220700000000001"/>
    <n v="70.510000000000005"/>
    <s v="101_Thursday"/>
    <s v="101_Week3_Thursday"/>
    <n v="1"/>
    <n v="89"/>
    <n v="57.45"/>
    <n v="51.79"/>
    <s v="Yes"/>
    <s v="NO"/>
    <s v="MTWRF"/>
    <s v="No"/>
    <s v="Yes"/>
    <s v="Y"/>
    <s v="Y"/>
    <n v="89"/>
    <n v="15.224399999999999"/>
    <n v="13.651725000000001"/>
    <n v="15.823074999999999"/>
    <n v="13.305175"/>
  </r>
  <r>
    <s v="9797"/>
    <s v="73332"/>
    <s v="0"/>
    <x v="2"/>
    <x v="3"/>
    <x v="4"/>
    <s v="150"/>
    <s v="101"/>
    <s v="T"/>
    <n v="270"/>
    <s v="COUSINS GRILL"/>
    <s v="214 W MT. MARIE RD, SPRUCE MI 48762 US, SPRUCE MI 48762 US"/>
    <n v="0.87445384858142505"/>
    <s v="-886"/>
    <s v="5"/>
    <d v="1899-12-30T11:32:37"/>
    <d v="1899-12-30T11:48:10"/>
    <n v="0"/>
    <n v="14.133333333333333"/>
    <s v="-83.533343"/>
    <s v="44.756618"/>
    <n v="0.50614207950073398"/>
    <n v="1203.01"/>
    <n v="0"/>
    <n v="0"/>
    <n v="0"/>
    <n v="0"/>
    <n v="271"/>
    <s v="101_Week3_Tuesday"/>
    <n v="41.852800000000002"/>
    <n v="49.401600000000002"/>
    <n v="55.495699999999999"/>
    <n v="45.7483"/>
    <n v="26.29"/>
    <s v="101_Thursday"/>
    <s v="101_Week3_Thursday"/>
    <n v="1"/>
    <n v="0"/>
    <n v="23.335000000000001"/>
    <n v="24.496200000000002"/>
    <s v="Yes"/>
    <s v="NO"/>
    <s v="MTWRF"/>
    <s v="No"/>
    <s v="Yes"/>
    <s v="Y"/>
    <s v="Y"/>
    <n v="0"/>
    <n v="10.463200000000001"/>
    <n v="12.3504"/>
    <n v="13.873925"/>
    <n v="11.437075"/>
  </r>
  <r>
    <s v="1962"/>
    <s v="70512"/>
    <s v="0"/>
    <x v="2"/>
    <x v="3"/>
    <x v="3"/>
    <s v="40"/>
    <s v="102"/>
    <s v="W"/>
    <n v="50"/>
    <s v="CLIFF ANSCHUETZ CHEVY - BODY"/>
    <s v="1074 US-23 NORTH, ALPENA MI 49707 US, ALPENA MI 49707 US"/>
    <n v="0.18063917368218099"/>
    <s v="-897"/>
    <s v="7"/>
    <d v="1899-12-30T09:28:25"/>
    <d v="1899-12-30T09:31:48"/>
    <n v="0"/>
    <n v="1.0666666666666667"/>
    <s v="-83.455893"/>
    <s v="45.08653"/>
    <n v="7.4830389739735506E-2"/>
    <n v="1726.48"/>
    <n v="3"/>
    <n v="5.7692307692307702E-2"/>
    <n v="4"/>
    <n v="54"/>
    <n v="51"/>
    <s v="102_Week3_Wednesday"/>
    <n v="34.7776"/>
    <n v="31.226900000000001"/>
    <n v="31.620699999999999"/>
    <n v="36.21"/>
    <n v="34.520000000000003"/>
    <s v="101_Friday"/>
    <s v="101_Week3_Friday"/>
    <n v="1"/>
    <n v="55"/>
    <n v="30"/>
    <n v="37.4375"/>
    <s v="Yes"/>
    <s v="NO"/>
    <s v="MTWRF"/>
    <s v="Yes"/>
    <s v="Yes"/>
    <s v="Y"/>
    <s v="Y"/>
    <n v="55"/>
    <n v="8.6943999999999999"/>
    <n v="7.8067250000000001"/>
    <n v="7.9051749999999998"/>
    <n v="9.0525000000000002"/>
  </r>
  <r>
    <s v="1954"/>
    <s v="70622"/>
    <s v="1"/>
    <x v="2"/>
    <x v="3"/>
    <x v="3"/>
    <s v="140"/>
    <s v="101"/>
    <s v="W"/>
    <n v="80"/>
    <s v="WOLVERINE STATE CREDIT UNION"/>
    <s v="417 W. Chisholm St., Alpena MI 49707 US, Alpena MI 49707 US"/>
    <n v="0.41138445059027601"/>
    <s v="-907"/>
    <s v="5"/>
    <d v="1899-12-30T11:41:47"/>
    <d v="1899-12-30T11:48:27"/>
    <n v="0"/>
    <n v="6.625"/>
    <s v="-83.437022"/>
    <s v="45.065837"/>
    <n v="0.18873250314367301"/>
    <n v="1015.38"/>
    <n v="0"/>
    <n v="0"/>
    <n v="0"/>
    <n v="0"/>
    <n v="81"/>
    <s v="101_Week3_Wednesday"/>
    <n v="38.590000000000003"/>
    <n v="38.590000000000003"/>
    <n v="39.8185"/>
    <n v="40.31"/>
    <n v="21.37"/>
    <s v="101_Friday"/>
    <s v="101_Week3_Friday"/>
    <n v="1"/>
    <n v="0"/>
    <n v="19.295000000000002"/>
    <n v="20.155000000000001"/>
    <s v="Yes"/>
    <s v="NO"/>
    <s v="MTWRF"/>
    <s v="No"/>
    <s v="Yes"/>
    <s v="Y"/>
    <s v="Y"/>
    <n v="0"/>
    <n v="9.6475000000000009"/>
    <n v="9.6475000000000009"/>
    <n v="9.9546250000000001"/>
    <n v="10.077500000000001"/>
  </r>
  <r>
    <s v="2378"/>
    <s v="70963"/>
    <s v="0"/>
    <x v="2"/>
    <x v="3"/>
    <x v="3"/>
    <s v="130"/>
    <s v="101"/>
    <s v="W"/>
    <n v="80"/>
    <s v="Thunder Bay Title"/>
    <s v="621 W. Chisholm, Alpena MI 49707 US, Alpena MI 49707 US"/>
    <n v="1.49383177845596"/>
    <s v="-906"/>
    <s v="3"/>
    <d v="1899-12-30T11:31:42"/>
    <d v="1899-12-30T11:41:22"/>
    <n v="0"/>
    <n v="3.5333333333333332"/>
    <s v="-83.4396918"/>
    <s v="45.0677392"/>
    <n v="0.33045077052146099"/>
    <n v="568.25"/>
    <n v="0"/>
    <n v="0"/>
    <n v="0"/>
    <n v="0"/>
    <n v="81"/>
    <s v="101_Week3_Wednesday"/>
    <n v="43.31"/>
    <n v="43.31"/>
    <n v="44.47"/>
    <n v="45.05"/>
    <n v="11.94"/>
    <s v="101_Friday"/>
    <s v="101_Week3_Friday"/>
    <n v="1"/>
    <n v="0"/>
    <n v="10.827500000000001"/>
    <n v="11.262499999999999"/>
    <s v="Yes"/>
    <s v="NO"/>
    <s v="MTWRF"/>
    <s v="No"/>
    <s v="Yes"/>
    <s v="Y"/>
    <s v="Y"/>
    <n v="0"/>
    <n v="10.827500000000001"/>
    <n v="10.827500000000001"/>
    <n v="11.1175"/>
    <n v="11.262499999999999"/>
  </r>
  <r>
    <s v="2046"/>
    <s v="70603"/>
    <s v="0"/>
    <x v="2"/>
    <x v="3"/>
    <x v="3"/>
    <s v="120"/>
    <s v="101"/>
    <s v="W"/>
    <n v="100"/>
    <s v="ALLEGRA PRINTING"/>
    <s v="829 W. Chisholm St., Alpena MI 49707 US, Alpena MI 49707 US"/>
    <n v="0.40294754368937902"/>
    <s v="-905"/>
    <s v="5"/>
    <d v="1899-12-30T11:23:30"/>
    <d v="1899-12-30T11:30:12"/>
    <n v="0"/>
    <n v="6.2416666666666671"/>
    <s v="-83.442205"/>
    <s v="45.070042"/>
    <n v="9.4730497800961599E-2"/>
    <n v="1224.1300000000001"/>
    <n v="0"/>
    <n v="0"/>
    <n v="0"/>
    <n v="0"/>
    <n v="101"/>
    <s v="101_Week3_Wednesday"/>
    <n v="47.768500000000003"/>
    <n v="46.59"/>
    <n v="46.702800000000003"/>
    <n v="48.465000000000003"/>
    <n v="25.69"/>
    <s v="101_Friday"/>
    <s v="101_Week3_Friday"/>
    <n v="1"/>
    <n v="0"/>
    <n v="23.295000000000002"/>
    <n v="24.232500000000002"/>
    <s v="Yes"/>
    <s v="NO"/>
    <s v="MTWRF"/>
    <s v="No"/>
    <s v="Yes"/>
    <s v="Y"/>
    <s v="Y"/>
    <n v="0"/>
    <n v="11.942125000000001"/>
    <n v="11.647500000000001"/>
    <n v="11.675700000000001"/>
    <n v="12.116250000000001"/>
  </r>
  <r>
    <s v="2173"/>
    <s v="70740"/>
    <s v="0"/>
    <x v="2"/>
    <x v="3"/>
    <x v="3"/>
    <s v="170"/>
    <s v="101"/>
    <s v="W"/>
    <n v="322"/>
    <s v="Joe's Bar"/>
    <s v="1300 Ford Ave., Alpena MI 49707 US, Alpena MI 49707 US"/>
    <n v="3.1412433453720001"/>
    <s v="-910"/>
    <s v="7"/>
    <d v="1899-12-30T12:10:26"/>
    <d v="1899-12-30T12:16:54"/>
    <n v="0"/>
    <n v="6.1000000000000005"/>
    <s v="-83.417866"/>
    <s v="45.06883"/>
    <n v="0.92834257885815297"/>
    <n v="3299.62"/>
    <n v="0"/>
    <n v="0"/>
    <n v="0"/>
    <n v="0"/>
    <n v="323"/>
    <s v="101_Week3_Wednesday"/>
    <n v="75.205500000000001"/>
    <n v="78.6815"/>
    <n v="83.485299999999995"/>
    <n v="82.621499999999997"/>
    <n v="87.93"/>
    <s v="101_Friday"/>
    <s v="101_Week3_Friday"/>
    <n v="1"/>
    <n v="0"/>
    <n v="85.28"/>
    <n v="82.952500000000001"/>
    <s v="Yes"/>
    <s v="NO"/>
    <s v="MTWRF"/>
    <s v="No"/>
    <s v="Yes"/>
    <s v="Y"/>
    <s v="Y"/>
    <n v="0"/>
    <n v="18.801375"/>
    <n v="19.670375"/>
    <n v="20.871324999999999"/>
    <n v="20.655374999999999"/>
  </r>
  <r>
    <s v="2139"/>
    <s v="70703"/>
    <s v="0"/>
    <x v="2"/>
    <x v="3"/>
    <x v="3"/>
    <s v="160"/>
    <s v="101"/>
    <s v="W"/>
    <n v="70"/>
    <s v="Skiba Insurance"/>
    <s v="127 River St., Alpena MI 49707 US, Alpena MI 49707 US"/>
    <n v="1.3618171634632299"/>
    <s v="-909"/>
    <s v="3"/>
    <d v="1899-12-30T11:57:37"/>
    <d v="1899-12-30T12:07:17"/>
    <n v="0"/>
    <n v="3.1166666666666667"/>
    <s v="-83.432485"/>
    <s v="45.063289"/>
    <n v="0.238115342508572"/>
    <n v="505.12"/>
    <n v="0"/>
    <n v="0"/>
    <n v="0"/>
    <n v="0"/>
    <n v="71"/>
    <s v="101_Week3_Wednesday"/>
    <n v="38.5"/>
    <n v="38.5"/>
    <n v="39.526600000000002"/>
    <n v="41.113300000000002"/>
    <n v="10.61"/>
    <s v="101_Friday"/>
    <s v="101_Week3_Friday"/>
    <n v="1"/>
    <n v="0"/>
    <n v="9.625"/>
    <n v="10.4125"/>
    <s v="Yes"/>
    <s v="NO"/>
    <s v="MTWRF"/>
    <s v="No"/>
    <s v="Yes"/>
    <s v="Y"/>
    <s v="Y"/>
    <n v="0"/>
    <n v="9.625"/>
    <n v="9.625"/>
    <n v="9.8816500000000005"/>
    <n v="10.278325000000001"/>
  </r>
  <r>
    <s v="1952"/>
    <s v="70502"/>
    <s v="0"/>
    <x v="2"/>
    <x v="3"/>
    <x v="3"/>
    <s v="150"/>
    <s v="101"/>
    <s v="W"/>
    <n v="310"/>
    <s v="Latitudes"/>
    <s v="307 W. Chisholm St., Alpena MI 49707 US, Alpena MI 49707 US"/>
    <n v="0.24935750660273501"/>
    <s v="-908"/>
    <s v="7"/>
    <d v="1899-12-30T11:48:42"/>
    <d v="1899-12-30T11:56:16"/>
    <n v="0"/>
    <n v="8.2583333333333329"/>
    <s v="-83.435797"/>
    <s v="45.06455"/>
    <n v="0.103282762571967"/>
    <n v="2369.29"/>
    <n v="0"/>
    <n v="0"/>
    <n v="0"/>
    <n v="0"/>
    <n v="311"/>
    <s v="101_Week3_Wednesday"/>
    <n v="48.356999999999999"/>
    <n v="55.470700000000001"/>
    <n v="59.975299999999997"/>
    <n v="61.857599999999998"/>
    <n v="64.95"/>
    <s v="101_Friday"/>
    <s v="101_Week3_Friday"/>
    <n v="1"/>
    <n v="0"/>
    <n v="58.945"/>
    <n v="61.274999999999999"/>
    <s v="Yes"/>
    <s v="NO"/>
    <s v="MTWRF"/>
    <s v="No"/>
    <s v="Yes"/>
    <s v="Y"/>
    <s v="Y"/>
    <n v="0"/>
    <n v="12.08925"/>
    <n v="13.867675"/>
    <n v="14.993824999999999"/>
    <n v="15.464399999999999"/>
  </r>
  <r>
    <s v="2104"/>
    <s v="70666"/>
    <s v="0"/>
    <x v="2"/>
    <x v="3"/>
    <x v="3"/>
    <s v="110"/>
    <s v="101"/>
    <s v="W"/>
    <n v="90"/>
    <s v="Sports Page Lounge"/>
    <s v="823 W. Chisholm St., Alpena MI 49707 US, Alpena MI 49707 US"/>
    <n v="0.33503841991364403"/>
    <s v="-904"/>
    <s v="5"/>
    <d v="1899-12-30T11:14:29"/>
    <d v="1899-12-30T11:23:06"/>
    <n v="0"/>
    <n v="9.4083333333333332"/>
    <s v="-83.4415"/>
    <s v="45.06927"/>
    <n v="5.1019624810578798E-2"/>
    <n v="1353.44"/>
    <n v="0"/>
    <n v="0"/>
    <n v="0"/>
    <n v="0"/>
    <n v="91"/>
    <s v="101_Week3_Wednesday"/>
    <n v="68.352500000000006"/>
    <n v="69.996600000000001"/>
    <n v="68.900000000000006"/>
    <n v="69.2166"/>
    <n v="38.03"/>
    <s v="101_Friday"/>
    <s v="101_Week3_Friday"/>
    <n v="1"/>
    <n v="0"/>
    <n v="34.176200000000001"/>
    <n v="35.267499999999998"/>
    <s v="Yes"/>
    <s v="NO"/>
    <s v="MTWRF"/>
    <s v="No"/>
    <s v="Yes"/>
    <s v="Y"/>
    <s v="Y"/>
    <n v="0"/>
    <n v="17.088125000000002"/>
    <n v="17.49915"/>
    <n v="17.225000000000001"/>
    <n v="17.30415"/>
  </r>
  <r>
    <s v="11250"/>
    <s v="73407"/>
    <s v="0"/>
    <x v="2"/>
    <x v="3"/>
    <x v="3"/>
    <s v="70"/>
    <s v="101"/>
    <s v="F"/>
    <n v="60"/>
    <s v="MI STOP"/>
    <s v="1124 US 23 N, ALPENA MI 49707 US, ALPENA MI 49707 US"/>
    <n v="1.6898488509298799"/>
    <s v="-900"/>
    <s v="7"/>
    <d v="1899-12-30T10:24:36"/>
    <d v="1899-12-30T10:42:52"/>
    <n v="0"/>
    <n v="17.196666666666665"/>
    <s v="-83.4453818451523"/>
    <s v="45.0722631474604"/>
    <n v="0.48582725514024899"/>
    <n v="7088.7"/>
    <n v="0"/>
    <n v="0"/>
    <n v="0"/>
    <n v="0"/>
    <n v="61"/>
    <s v="101_Week3_Friday"/>
    <n v="97.251400000000004"/>
    <n v="197.38630000000001"/>
    <n v="216.04150000000001"/>
    <n v="217.9264"/>
    <n v="231.86"/>
    <s v="101_Friday"/>
    <s v="101_Week3_Friday"/>
    <n v="1"/>
    <n v="0"/>
    <n v="214.66370000000001"/>
    <n v="218.73750000000001"/>
    <s v="No"/>
    <s v="NO"/>
    <s v="MTWRF"/>
    <s v="No"/>
    <s v="No"/>
    <s v="Y"/>
    <s v="N"/>
    <m/>
    <n v="24.312850000000001"/>
    <n v="49.346575000000001"/>
    <n v="54.010375000000003"/>
    <n v="54.4816"/>
  </r>
  <r>
    <s v="2787"/>
    <s v="99152"/>
    <s v="6"/>
    <x v="2"/>
    <x v="3"/>
    <x v="3"/>
    <s v="60"/>
    <s v="101"/>
    <s v="W"/>
    <n v="5"/>
    <s v="Alpena General Hospital"/>
    <s v="1501 W. Chisholm St., Alpena MI 49707 US, Alpena MI 49707 US"/>
    <n v="2.4083370039362002"/>
    <s v="-899"/>
    <s v="3"/>
    <d v="1899-12-30T10:13:14"/>
    <d v="1899-12-30T10:22:54"/>
    <n v="0"/>
    <n v="52.283333333333331"/>
    <s v="-83.449542"/>
    <s v="45.077664"/>
    <n v="0.90080832521277199"/>
    <n v="4471.74"/>
    <n v="0"/>
    <n v="0"/>
    <n v="0"/>
    <n v="0"/>
    <n v="6"/>
    <s v="101_Week3_Wednesday"/>
    <n v="636.11"/>
    <n v="655.08000000000004"/>
    <n v="0"/>
    <n v="681.34"/>
    <s v="$ -"/>
    <s v="101_Friday"/>
    <s v="101_Week3_Friday"/>
    <n v="1"/>
    <n v="0"/>
    <n v="0"/>
    <n v="170.33500000000001"/>
    <s v="Yes"/>
    <s v="NO"/>
    <s v="MTWRF"/>
    <s v="No"/>
    <s v="Yes"/>
    <s v="Y"/>
    <s v="Y"/>
    <n v="0"/>
    <n v="159.0275"/>
    <n v="163.77000000000001"/>
    <n v="0"/>
    <n v="170.33500000000001"/>
  </r>
  <r>
    <s v="2912"/>
    <s v="73099"/>
    <s v="0"/>
    <x v="2"/>
    <x v="3"/>
    <x v="3"/>
    <s v="50"/>
    <s v="101"/>
    <s v="F"/>
    <n v="55"/>
    <s v="CLIFF ANSCHUETZ CHEV - SERVICE"/>
    <s v="1074 US - 23 NORTH, ALPENA MI 49707 US, ALPENA MI 49707 US"/>
    <n v="0"/>
    <s v="-898"/>
    <s v="7"/>
    <d v="1899-12-30T09:31:48"/>
    <d v="1899-12-30T10:10:50"/>
    <n v="0"/>
    <n v="35.88666666666667"/>
    <s v="-83.455893"/>
    <s v="45.08653"/>
    <m/>
    <n v="11455.7"/>
    <n v="58"/>
    <n v="0.78909090909090895"/>
    <n v="13"/>
    <n v="278"/>
    <n v="56"/>
    <s v="101_Week3_Friday"/>
    <n v="218.71530000000001"/>
    <n v="202.345"/>
    <n v="226.19759999999999"/>
    <n v="235.32499999999999"/>
    <n v="243.36"/>
    <s v="101_Friday"/>
    <s v="101_Week3_Friday"/>
    <n v="1"/>
    <n v="275"/>
    <n v="217.33"/>
    <n v="300.11250000000001"/>
    <s v="No"/>
    <s v="NO"/>
    <s v="MTWRF"/>
    <s v="No"/>
    <s v="No"/>
    <s v="Y"/>
    <s v="N"/>
    <m/>
    <n v="54.678825000000003"/>
    <n v="50.58625"/>
    <n v="56.549399999999999"/>
    <n v="58.831249999999997"/>
  </r>
  <r>
    <s v="1950"/>
    <s v="70500"/>
    <s v="0"/>
    <x v="2"/>
    <x v="3"/>
    <x v="3"/>
    <s v="100"/>
    <s v="101"/>
    <s v="W"/>
    <n v="300"/>
    <s v="Players Pub &amp; Grub"/>
    <s v="113 S. Ninth St., Alpena MI 49707 US, Alpena MI 49707 US"/>
    <n v="2.1716939236278598"/>
    <s v="-903"/>
    <s v="7"/>
    <d v="1899-12-30T11:03:40"/>
    <d v="1899-12-30T11:14:09"/>
    <n v="0"/>
    <n v="10.945833333333333"/>
    <s v="-83.4422808"/>
    <s v="45.0687915"/>
    <n v="0.72171765577042402"/>
    <n v="2602.5300000000002"/>
    <n v="0"/>
    <n v="0"/>
    <n v="0"/>
    <n v="0"/>
    <n v="301"/>
    <s v="101_Week3_Wednesday"/>
    <n v="109.1683"/>
    <n v="106.44499999999999"/>
    <n v="81.661799999999999"/>
    <n v="75.1661"/>
    <n v="80.260000000000005"/>
    <s v="101_Friday"/>
    <s v="101_Week3_Friday"/>
    <n v="1"/>
    <n v="0"/>
    <n v="51.77"/>
    <n v="75.717500000000001"/>
    <s v="Yes"/>
    <s v="NO"/>
    <s v="MTWRF"/>
    <s v="No"/>
    <s v="Yes"/>
    <s v="Y"/>
    <s v="Y"/>
    <n v="0"/>
    <n v="27.292075000000001"/>
    <n v="26.611249999999998"/>
    <n v="20.41545"/>
    <n v="18.791525"/>
  </r>
  <r>
    <s v="13595"/>
    <s v="99103"/>
    <s v="6"/>
    <x v="2"/>
    <x v="3"/>
    <x v="3"/>
    <s v="90"/>
    <s v="101"/>
    <s v="F"/>
    <n v="232"/>
    <s v="ADMIRAL #5866"/>
    <s v="906 W WASHINGTON AVE, ALPENA MI 49707 US, ALPENA MI 49707 US"/>
    <n v="1.8635843517497499"/>
    <s v="-902"/>
    <s v="7"/>
    <d v="1899-12-30T10:54:44"/>
    <d v="1899-12-30T11:01:29"/>
    <n v="0"/>
    <n v="7.43"/>
    <s v="-83.452418"/>
    <s v="45.06144"/>
    <n v="0.54787796955446799"/>
    <n v="1194.67"/>
    <n v="0"/>
    <n v="0"/>
    <n v="0"/>
    <n v="0"/>
    <n v="233"/>
    <s v="101_Week3_Friday"/>
    <n v="24.03"/>
    <n v="24.479199999999999"/>
    <n v="22.0061"/>
    <n v="22.1021"/>
    <n v="23.46"/>
    <s v="101_Friday"/>
    <s v="101_Week3_Friday"/>
    <n v="1"/>
    <n v="0"/>
    <n v="22.914999999999999"/>
    <n v="22.0975"/>
    <s v="No"/>
    <s v="NO"/>
    <s v="MTWRF"/>
    <s v="No"/>
    <s v="No"/>
    <s v="Y"/>
    <s v="N"/>
    <m/>
    <n v="6.0075000000000003"/>
    <n v="6.1197999999999997"/>
    <n v="5.501525"/>
    <n v="5.525525"/>
  </r>
  <r>
    <s v="14044"/>
    <s v="73506"/>
    <s v="0"/>
    <x v="2"/>
    <x v="3"/>
    <x v="3"/>
    <s v="80"/>
    <s v="101"/>
    <s v="F"/>
    <n v="25"/>
    <s v="B CUBED"/>
    <s v="666 MCKINLEY AVE, ALPENA MI 49707 US, ALPENA MI 49707 US"/>
    <n v="1.80264739379862"/>
    <s v="-901"/>
    <s v="7"/>
    <d v="1899-12-30T10:44:40"/>
    <d v="1899-12-30T10:52:52"/>
    <n v="0"/>
    <n v="15.243333333333334"/>
    <s v="-83.4491633"/>
    <s v="45.0669067"/>
    <n v="0.59362324477750295"/>
    <n v="9612.65"/>
    <n v="12"/>
    <n v="0.95555555555555605"/>
    <n v="14"/>
    <n v="269"/>
    <n v="26"/>
    <s v="101_Week3_Friday"/>
    <n v="174.3246"/>
    <n v="201.8938"/>
    <n v="170.37569999999999"/>
    <n v="195.2764"/>
    <n v="200.34"/>
    <s v="101_Friday"/>
    <s v="101_Week3_Friday"/>
    <n v="1"/>
    <n v="270"/>
    <n v="181.405"/>
    <n v="175.10120000000001"/>
    <s v="No"/>
    <s v="NO"/>
    <s v="MTWRF"/>
    <s v="No"/>
    <s v="No"/>
    <s v="Y"/>
    <s v="N"/>
    <m/>
    <n v="43.581150000000001"/>
    <n v="50.47345"/>
    <n v="42.593924999999999"/>
    <n v="48.819099999999999"/>
  </r>
  <r>
    <s v="2199"/>
    <s v="70769"/>
    <s v="0"/>
    <x v="2"/>
    <x v="3"/>
    <x v="4"/>
    <s v="110"/>
    <s v="101"/>
    <s v="T"/>
    <n v="50"/>
    <s v="Francis Service"/>
    <s v="11923 US-23 SOUTH COMPANY 159, Ossineke MI 49766 U COMPANY 159, Ossineke MI 49766 US"/>
    <n v="1.5878272864430001"/>
    <s v="-882"/>
    <s v="7"/>
    <d v="1899-12-30T10:14:03"/>
    <d v="1899-12-30T10:32:51"/>
    <n v="0"/>
    <n v="16.304166666666667"/>
    <s v="-83.442621"/>
    <s v="44.903046"/>
    <n v="0.36127790430307899"/>
    <n v="8805.34"/>
    <n v="23"/>
    <n v="0.634920634920635"/>
    <n v="3"/>
    <n v="63"/>
    <n v="51"/>
    <s v="101_Week3_Tuesday"/>
    <n v="169.91229999999999"/>
    <n v="165.79"/>
    <n v="166.6292"/>
    <n v="169.7807"/>
    <n v="165.68"/>
    <s v="101_Thursday"/>
    <s v="101_Week3_Thursday"/>
    <n v="1"/>
    <n v="63"/>
    <n v="161.45869999999999"/>
    <n v="171.0712"/>
    <s v="Yes"/>
    <s v="NO"/>
    <s v="MTWRF"/>
    <s v="No"/>
    <s v="Yes"/>
    <s v="Y"/>
    <s v="Y"/>
    <n v="63"/>
    <n v="42.478074999999997"/>
    <n v="41.447499999999998"/>
    <n v="41.657299999999999"/>
    <n v="42.445174999999999"/>
  </r>
  <r>
    <s v="2232"/>
    <s v="70805"/>
    <s v="0"/>
    <x v="2"/>
    <x v="3"/>
    <x v="2"/>
    <s v="120"/>
    <s v="101"/>
    <s v="R"/>
    <n v="310"/>
    <s v="Irish Pub"/>
    <s v="4709 F-41, Oscoda MI 48750 US, Oscoda MI 48750 US"/>
    <n v="2.3337423654414202"/>
    <s v="-863"/>
    <s v="7"/>
    <d v="1899-12-30T12:19:04"/>
    <d v="1899-12-30T12:26:09"/>
    <n v="0"/>
    <n v="5.2733333333333334"/>
    <s v="-83.332569"/>
    <s v="44.4365462"/>
    <n v="1.5702920590974301"/>
    <n v="1871.79"/>
    <n v="0"/>
    <n v="0"/>
    <n v="0"/>
    <n v="0"/>
    <n v="311"/>
    <s v="101_Week3_Thursday"/>
    <n v="43.36"/>
    <n v="43.466900000000003"/>
    <n v="49.191400000000002"/>
    <n v="47.953000000000003"/>
    <n v="49.89"/>
    <s v="101_Wednesday"/>
    <s v="101_Week3_Wednesday"/>
    <n v="1"/>
    <n v="0"/>
    <n v="49.63"/>
    <n v="47.935000000000002"/>
    <s v="Yes"/>
    <s v="NO"/>
    <s v="MTWRF"/>
    <s v="No"/>
    <s v="Yes"/>
    <s v="Y"/>
    <s v="N"/>
    <n v="0"/>
    <n v="10.84"/>
    <n v="10.866725000000001"/>
    <n v="12.29785"/>
    <n v="11.988250000000001"/>
  </r>
  <r>
    <s v="2814"/>
    <s v="73063"/>
    <s v="4"/>
    <x v="2"/>
    <x v="3"/>
    <x v="2"/>
    <s v="110"/>
    <s v="105"/>
    <s v="R"/>
    <n v="80"/>
    <s v="ALCONA HEALTH CENTER - OSCODA"/>
    <s v="5671 N SKEEL RD, OSCODA MI 48750 US, OSCODA MI 48750 US"/>
    <n v="0"/>
    <s v="-862"/>
    <s v="7"/>
    <d v="1899-12-30T12:07:40"/>
    <d v="1899-12-30T12:16:44"/>
    <n v="0"/>
    <n v="10.48"/>
    <s v="-83.353148"/>
    <s v="44.450185"/>
    <m/>
    <n v="6556.08"/>
    <n v="0"/>
    <n v="0"/>
    <n v="0"/>
    <n v="0"/>
    <n v="81"/>
    <s v="105_Week3_Thursday"/>
    <n v="124.0133"/>
    <n v="133.96690000000001"/>
    <n v="129.995"/>
    <n v="130.0883"/>
    <n v="131.53"/>
    <s v="101_Wednesday"/>
    <s v="101_Week3_Wednesday"/>
    <n v="1"/>
    <n v="0"/>
    <n v="126.46"/>
    <n v="129.9237"/>
    <s v="Yes"/>
    <s v="YES"/>
    <s v="MTWRF"/>
    <s v="Yes"/>
    <s v="Yes"/>
    <s v="Y"/>
    <s v="N"/>
    <n v="0"/>
    <n v="31.003325"/>
    <n v="33.491725000000002"/>
    <n v="32.498750000000001"/>
    <n v="32.522075000000001"/>
  </r>
  <r>
    <s v="12368"/>
    <s v="73063"/>
    <s v="6"/>
    <x v="2"/>
    <x v="3"/>
    <x v="2"/>
    <s v="100"/>
    <s v="105"/>
    <s v="R"/>
    <n v="90"/>
    <s v="ALCONA HEALTH CENTER-OSCODA"/>
    <s v="5671 N SKEEL RD, OSCODA MI 48750 US, OSCODA MI 48750 US"/>
    <n v="0.66230186275527103"/>
    <s v="-861"/>
    <s v="7"/>
    <d v="1899-12-30T12:02:01"/>
    <d v="1899-12-30T12:07:41"/>
    <n v="0"/>
    <n v="5.3533333333333335"/>
    <s v="-83.353148"/>
    <s v="44.450185"/>
    <n v="0.54873633510522801"/>
    <n v="489.32"/>
    <n v="0"/>
    <n v="0"/>
    <n v="0"/>
    <n v="0"/>
    <n v="91"/>
    <s v="105_Week3_Thursday"/>
    <n v="9.2065999999999999"/>
    <n v="9.3800000000000008"/>
    <n v="9.6757000000000009"/>
    <n v="11.563000000000001"/>
    <n v="9.84"/>
    <s v="101_Wednesday"/>
    <s v="101_Week3_Wednesday"/>
    <n v="1"/>
    <n v="0"/>
    <n v="9.3800000000000008"/>
    <n v="11.24"/>
    <s v="Yes"/>
    <s v="YES"/>
    <s v="MTWRF"/>
    <s v="Yes"/>
    <s v="Yes"/>
    <s v="Y"/>
    <s v="N"/>
    <n v="0"/>
    <n v="2.30165"/>
    <n v="2.3450000000000002"/>
    <n v="2.4189250000000002"/>
    <n v="2.8907500000000002"/>
  </r>
  <r>
    <s v="2641"/>
    <s v="71238"/>
    <s v="0"/>
    <x v="2"/>
    <x v="3"/>
    <x v="2"/>
    <s v="150"/>
    <s v="101"/>
    <s v="R"/>
    <n v="90"/>
    <s v="Trinity Lutheran Church"/>
    <s v="5625 N. US 23, Oscoda MI 48750 US, Oscoda MI 48750 US"/>
    <n v="0.42425094594784701"/>
    <s v="-866"/>
    <s v="3"/>
    <d v="1899-12-30T13:14:13"/>
    <d v="1899-12-30T13:23:53"/>
    <n v="0"/>
    <n v="1.9000000000000001"/>
    <s v="-83.33096"/>
    <s v="44.442705"/>
    <n v="0.34042427483352899"/>
    <n v="455"/>
    <n v="0"/>
    <n v="0"/>
    <n v="0"/>
    <n v="0"/>
    <n v="91"/>
    <s v="101_Week3_Thursday"/>
    <n v="35"/>
    <n v="35"/>
    <n v="35"/>
    <n v="35"/>
    <n v="8.75"/>
    <s v="101_Wednesday"/>
    <s v="101_Week3_Wednesday"/>
    <n v="1"/>
    <n v="0"/>
    <n v="8.75"/>
    <n v="8.75"/>
    <s v="Yes"/>
    <s v="NO"/>
    <s v="MTWRF"/>
    <s v="No"/>
    <s v="Yes"/>
    <s v="Y"/>
    <s v="N"/>
    <n v="0"/>
    <n v="8.75"/>
    <n v="8.75"/>
    <n v="8.75"/>
    <n v="8.75"/>
  </r>
  <r>
    <s v="2603"/>
    <s v="99061"/>
    <s v="113"/>
    <x v="2"/>
    <x v="3"/>
    <x v="2"/>
    <s v="140"/>
    <s v="105"/>
    <s v="R"/>
    <n v="50"/>
    <s v="FAMILY FARE #1519"/>
    <s v="5463 N. HURON RD. 5463 N. HURON RD, OSCODA MI 4875 5463 N. HURON RD, OSCODA MI 48750 US"/>
    <n v="0"/>
    <s v="-865"/>
    <s v="7"/>
    <d v="1899-12-30T12:36:53"/>
    <d v="1899-12-30T13:13:47"/>
    <n v="0"/>
    <n v="35.986666666666665"/>
    <s v="-83.330908"/>
    <s v="44.437776"/>
    <m/>
    <n v="7632.52"/>
    <n v="4"/>
    <n v="0.82608695652173902"/>
    <n v="2"/>
    <n v="23"/>
    <n v="51"/>
    <s v="105_Week3_Thursday"/>
    <n v="148.3383"/>
    <n v="142.25"/>
    <n v="144.745"/>
    <n v="156.22839999999999"/>
    <n v="151.41"/>
    <s v="101_Wednesday"/>
    <s v="101_Week3_Wednesday"/>
    <n v="1"/>
    <n v="23"/>
    <n v="148.08369999999999"/>
    <n v="160.32499999999999"/>
    <s v="Yes"/>
    <s v="NO"/>
    <s v="MTWRF"/>
    <s v="Yes"/>
    <s v="Yes"/>
    <s v="Y"/>
    <s v="N"/>
    <n v="23"/>
    <n v="37.084575000000001"/>
    <n v="35.5625"/>
    <n v="36.186250000000001"/>
    <n v="39.057099999999998"/>
  </r>
  <r>
    <s v="13077"/>
    <s v="99161"/>
    <s v="113"/>
    <x v="2"/>
    <x v="3"/>
    <x v="2"/>
    <s v="130"/>
    <s v="105"/>
    <s v="R"/>
    <n v="1"/>
    <s v="FAMILY FARE #1519 FIRST AID"/>
    <s v="5463 N. HURON RD., OSCODA MI 48750 US, OSCODA MI 48750 US"/>
    <n v="1.0600794041947099"/>
    <s v="-864"/>
    <s v="7"/>
    <d v="1899-12-30T12:27:13"/>
    <d v="1899-12-30T12:36:53"/>
    <n v="0"/>
    <n v="9.4354006285390355"/>
    <s v="-83.330908"/>
    <s v="44.437776"/>
    <n v="0.48372112095686398"/>
    <n v="364"/>
    <n v="0"/>
    <n v="0"/>
    <n v="0"/>
    <n v="0"/>
    <n v="2"/>
    <s v="105_Week3_Thursday"/>
    <n v="80.59"/>
    <n v="67.6066"/>
    <n v="0"/>
    <n v="210.6"/>
    <s v="$ -"/>
    <s v="101_Wednesday"/>
    <s v="101_Week3_Wednesday"/>
    <n v="1"/>
    <n v="0"/>
    <n v="19.6175"/>
    <n v="0"/>
    <s v="Yes"/>
    <s v="NO"/>
    <s v="MTWRF"/>
    <s v="Yes"/>
    <s v="Yes"/>
    <s v="Y"/>
    <s v="N"/>
    <n v="0"/>
    <n v="20.147500000000001"/>
    <n v="16.90165"/>
    <n v="0"/>
    <n v="52.65"/>
  </r>
  <r>
    <s v="2625"/>
    <s v="71222"/>
    <s v="0"/>
    <x v="2"/>
    <x v="3"/>
    <x v="2"/>
    <s v="90"/>
    <s v="101"/>
    <s v="R"/>
    <n v="130"/>
    <s v="P &amp; L Development"/>
    <s v="4025 Arrow St., Oscoda MI 48750 US, Oscoda MI 48750 US"/>
    <n v="1.1802169012553301"/>
    <s v="-860"/>
    <s v="7"/>
    <d v="1899-12-30T11:27:19"/>
    <d v="1899-12-30T12:01:21"/>
    <n v="0"/>
    <n v="35.843333333333334"/>
    <s v="-83.3586767"/>
    <s v="44.4539983"/>
    <n v="0.94883666317413395"/>
    <n v="21795.1"/>
    <n v="0"/>
    <n v="1"/>
    <n v="1"/>
    <n v="26"/>
    <n v="131"/>
    <s v="101_Week3_Thursday"/>
    <n v="429.88909999999998"/>
    <n v="414.88150000000002"/>
    <n v="438.97140000000002"/>
    <n v="417.38760000000002"/>
    <n v="422.57"/>
    <s v="101_Wednesday"/>
    <s v="101_Week3_Wednesday"/>
    <n v="1"/>
    <n v="24"/>
    <n v="487.83499999999998"/>
    <n v="377.86869999999999"/>
    <s v="Yes"/>
    <s v="NO"/>
    <s v="MTWRF"/>
    <s v="No"/>
    <s v="Yes"/>
    <s v="Y"/>
    <s v="N"/>
    <n v="24"/>
    <n v="107.472275"/>
    <n v="103.720375"/>
    <n v="109.74285"/>
    <n v="104.34690000000001"/>
  </r>
  <r>
    <s v="2021"/>
    <s v="99046"/>
    <s v="10"/>
    <x v="2"/>
    <x v="3"/>
    <x v="2"/>
    <s v="50"/>
    <s v="101"/>
    <s v="R"/>
    <n v="70"/>
    <s v="HARRISVILLE SHELL OIL"/>
    <s v="217 S STATE, HARRISVILLE MI 48740 US, HARRISVILLE MI 48740 US"/>
    <n v="41.996436124536402"/>
    <s v="-856"/>
    <s v="6"/>
    <d v="1899-12-30T10:24:46"/>
    <d v="1899-12-30T10:32:41"/>
    <n v="0"/>
    <n v="8.82"/>
    <s v="-83.29677"/>
    <s v="44.654293"/>
    <n v="32.495852084668201"/>
    <n v="1971.82"/>
    <n v="0"/>
    <n v="0"/>
    <n v="0"/>
    <n v="0"/>
    <n v="71"/>
    <s v="101_Week3_Thursday"/>
    <n v="41.96"/>
    <n v="52.184399999999997"/>
    <n v="68.514200000000002"/>
    <n v="49.064500000000002"/>
    <n v="36.659999999999997"/>
    <s v="101_Wednesday"/>
    <s v="101_Week3_Wednesday"/>
    <n v="1"/>
    <n v="0"/>
    <n v="33.82"/>
    <n v="44.524999999999999"/>
    <s v="Yes"/>
    <s v="NO"/>
    <s v="MTWRF"/>
    <s v="No"/>
    <s v="Yes"/>
    <s v="Y"/>
    <s v="N"/>
    <n v="0"/>
    <n v="10.49"/>
    <n v="13.046099999999999"/>
    <n v="17.128550000000001"/>
    <n v="12.266125000000001"/>
  </r>
  <r>
    <s v="1939"/>
    <s v="70489"/>
    <s v="0"/>
    <x v="2"/>
    <x v="3"/>
    <x v="2"/>
    <s v="40"/>
    <s v="101"/>
    <s v="W"/>
    <n v="2"/>
    <s v="Decorative Panels Internationa"/>
    <s v="416 Ford Ave., Alpena MI 49707 US, Alpena MI 49707 US"/>
    <n v="0"/>
    <s v="-855"/>
    <s v="7"/>
    <d v="1899-12-30T08:45:38"/>
    <d v="1899-12-30T09:42:46"/>
    <n v="0"/>
    <n v="66.429166666666674"/>
    <s v="-83.426479"/>
    <s v="45.064027"/>
    <m/>
    <n v="21270.38"/>
    <n v="0"/>
    <n v="0"/>
    <n v="0"/>
    <n v="0"/>
    <n v="3"/>
    <s v="101_Week3_Wednesday"/>
    <n v="415.71069999999997"/>
    <n v="402.90300000000002"/>
    <n v="414.59530000000001"/>
    <n v="414.51530000000002"/>
    <n v="434.36"/>
    <s v="101_Wednesday"/>
    <s v="101_Week3_Wednesday"/>
    <n v="1"/>
    <n v="0"/>
    <n v="387.255"/>
    <n v="388.52370000000002"/>
    <s v="No"/>
    <s v="NO"/>
    <s v="W"/>
    <s v="No"/>
    <s v="No"/>
    <s v="Y"/>
    <s v="N"/>
    <m/>
    <n v="103.92767499999999"/>
    <n v="100.72575000000001"/>
    <n v="103.648825"/>
    <n v="103.62882500000001"/>
  </r>
  <r>
    <s v="10326"/>
    <s v="70489"/>
    <s v="3"/>
    <x v="2"/>
    <x v="3"/>
    <x v="2"/>
    <s v="30"/>
    <s v="101"/>
    <s v="W"/>
    <n v="1"/>
    <s v="Decorative Panels Internationa"/>
    <s v="416 Ford Ave., Alpena MI 49707 US, Alpena MI 49707 US"/>
    <n v="0"/>
    <s v="-854"/>
    <s v="7"/>
    <d v="1899-12-30T08:14:06"/>
    <d v="1899-12-30T08:45:39"/>
    <n v="0"/>
    <n v="15.866666666666667"/>
    <s v="-83.426479"/>
    <s v="45.064027"/>
    <m/>
    <n v="10977.31"/>
    <n v="22"/>
    <n v="0.85714285714285698"/>
    <n v="7"/>
    <n v="156"/>
    <n v="2"/>
    <s v="101_Week3_Wednesday"/>
    <n v="237.75069999999999"/>
    <n v="218.65610000000001"/>
    <n v="169.89"/>
    <n v="176.08"/>
    <n v="184.53"/>
    <s v="101_Wednesday"/>
    <s v="101_Week3_Wednesday"/>
    <n v="1"/>
    <n v="154"/>
    <n v="183.51499999999999"/>
    <n v="176.08"/>
    <s v="No"/>
    <s v="NO"/>
    <s v="W"/>
    <s v="No"/>
    <s v="No"/>
    <s v="Y"/>
    <s v="N"/>
    <m/>
    <n v="59.437674999999999"/>
    <n v="54.664025000000002"/>
    <n v="42.472499999999997"/>
    <n v="44.02"/>
  </r>
  <r>
    <s v="14715"/>
    <s v="73533"/>
    <s v="0"/>
    <x v="2"/>
    <x v="3"/>
    <x v="2"/>
    <s v="80"/>
    <s v="101"/>
    <s v="R"/>
    <n v="95"/>
    <s v="AUSABLE COLLISION"/>
    <s v="5660 F-41, OSCODA MI 48750 US, OSCODA MI 48750 US"/>
    <n v="11.8761056003243"/>
    <s v="-859"/>
    <s v="5"/>
    <d v="1899-12-30T11:19:30"/>
    <d v="1899-12-30T11:26:08"/>
    <n v="0"/>
    <n v="5.8666666666666671"/>
    <s v="-83.346789"/>
    <s v="44.448705"/>
    <n v="10.1762757476566"/>
    <n v="946.14"/>
    <n v="0"/>
    <n v="0"/>
    <n v="0"/>
    <n v="0"/>
    <n v="96"/>
    <s v="101_Week3_Thursday"/>
    <n v="37.44"/>
    <n v="37.44"/>
    <n v="38.647100000000002"/>
    <n v="40.436599999999999"/>
    <n v="20.74"/>
    <s v="101_Wednesday"/>
    <s v="101_Week3_Wednesday"/>
    <n v="1"/>
    <n v="0"/>
    <n v="18.72"/>
    <n v="20.545000000000002"/>
    <s v="Yes"/>
    <s v="NO"/>
    <s v="MTWRF"/>
    <s v="No"/>
    <s v="Yes"/>
    <s v="Y"/>
    <s v="N"/>
    <n v="0"/>
    <n v="9.36"/>
    <n v="9.36"/>
    <n v="9.6617750000000004"/>
    <n v="10.10915"/>
  </r>
  <r>
    <s v="14824"/>
    <s v="73538"/>
    <s v="0"/>
    <x v="2"/>
    <x v="3"/>
    <x v="2"/>
    <s v="70"/>
    <s v="105"/>
    <s v="R"/>
    <n v="15"/>
    <s v="THE RED FORK"/>
    <s v="3228 US-23, GREENBUSH MI 48738 US, GREENBUSH MI 48738 US"/>
    <n v="5.8499265238484099"/>
    <s v="-858"/>
    <s v="7"/>
    <d v="1899-12-30T11:00:38"/>
    <d v="1899-12-30T11:07:38"/>
    <n v="0"/>
    <n v="8"/>
    <s v="-83.315451"/>
    <s v="44.563342"/>
    <n v="5.3140583579466396"/>
    <n v="1411.12"/>
    <n v="0"/>
    <n v="0"/>
    <n v="0"/>
    <n v="0"/>
    <n v="16"/>
    <s v="105_Week3_Thursday"/>
    <n v="36.869999999999997"/>
    <n v="38.391500000000001"/>
    <n v="40.711399999999998"/>
    <n v="44.789200000000001"/>
    <n v="42.59"/>
    <s v="101_Wednesday"/>
    <s v="101_Week3_Wednesday"/>
    <n v="1"/>
    <n v="0"/>
    <n v="40.924999999999997"/>
    <n v="54.291200000000003"/>
    <s v="Yes"/>
    <s v="NO"/>
    <s v="MTWRF"/>
    <s v="Yes"/>
    <s v="Yes"/>
    <s v="Y"/>
    <s v="N"/>
    <n v="0"/>
    <n v="9.2174999999999994"/>
    <n v="9.5978750000000002"/>
    <n v="10.177849999999999"/>
    <n v="11.1973"/>
  </r>
  <r>
    <s v="2804"/>
    <s v="71411"/>
    <s v="0"/>
    <x v="2"/>
    <x v="3"/>
    <x v="2"/>
    <s v="60"/>
    <s v="105"/>
    <s v="R"/>
    <n v="10"/>
    <s v="Jamieson Nursing Home"/>
    <s v="790 U.S. 23 South P.O. Box 369, Harrisville MI 487 P.O. Box 369, Harrisville MI 48740 US"/>
    <n v="2.0753044197585999"/>
    <s v="-857"/>
    <s v="7"/>
    <d v="1899-12-30T10:34:46"/>
    <d v="1899-12-30T10:54:47"/>
    <n v="0"/>
    <n v="19.836666666666666"/>
    <s v="-83.311008"/>
    <s v="44.634412"/>
    <n v="1.54628288640473"/>
    <n v="15246.69"/>
    <n v="0"/>
    <n v="0"/>
    <n v="0"/>
    <n v="0"/>
    <n v="11"/>
    <s v="105_Week3_Thursday"/>
    <n v="295.58"/>
    <n v="276.89690000000002"/>
    <n v="313.17140000000001"/>
    <n v="336.4384"/>
    <n v="327.48"/>
    <s v="101_Wednesday"/>
    <s v="101_Week3_Wednesday"/>
    <n v="1"/>
    <n v="0"/>
    <n v="340.1712"/>
    <n v="365.23869999999999"/>
    <s v="Yes"/>
    <s v="NO"/>
    <s v="MTWRF"/>
    <s v="Yes"/>
    <s v="Yes"/>
    <s v="Y"/>
    <s v="N"/>
    <n v="0"/>
    <n v="73.894999999999996"/>
    <n v="69.224225000000004"/>
    <n v="78.292850000000001"/>
    <n v="84.1096"/>
  </r>
  <r>
    <s v="2986"/>
    <s v="73184"/>
    <s v="0"/>
    <x v="2"/>
    <x v="3"/>
    <x v="2"/>
    <s v="160"/>
    <s v="105"/>
    <s v="R"/>
    <n v="46"/>
    <s v="MANCINOS-OSCODA"/>
    <s v="5565 US 23 N, OSCODA MI 48750 US, OSCODA MI 48750 US"/>
    <n v="1.7874987188506599"/>
    <s v="-867"/>
    <s v="7"/>
    <d v="1899-12-30T13:25:40"/>
    <d v="1899-12-30T13:44:46"/>
    <n v="0"/>
    <n v="19.010000000000002"/>
    <s v="-83.32682"/>
    <s v="44.4544533"/>
    <n v="0.90542214064822302"/>
    <n v="7837.71"/>
    <n v="0"/>
    <n v="0"/>
    <n v="0"/>
    <n v="0"/>
    <n v="47"/>
    <s v="105_Week3_Thursday"/>
    <n v="71.332300000000004"/>
    <n v="163.20930000000001"/>
    <n v="172.53139999999999"/>
    <n v="130.01660000000001"/>
    <n v="183.63"/>
    <s v="101_Wednesday"/>
    <s v="101_Week3_Wednesday"/>
    <n v="1"/>
    <n v="0"/>
    <n v="162.11750000000001"/>
    <n v="148.4075"/>
    <s v="Yes"/>
    <s v="NO"/>
    <s v="WRF"/>
    <s v="Yes"/>
    <s v="Yes"/>
    <s v="Y"/>
    <s v="N"/>
    <n v="0"/>
    <n v="17.833075000000001"/>
    <n v="40.802325000000003"/>
    <n v="43.132849999999998"/>
    <n v="32.504150000000003"/>
  </r>
  <r>
    <s v="2196"/>
    <s v="70766"/>
    <s v="0"/>
    <x v="2"/>
    <x v="3"/>
    <x v="4"/>
    <s v="70"/>
    <s v="101"/>
    <s v="T"/>
    <n v="25"/>
    <s v="Ossineke Industries"/>
    <s v="10401 Piper Rd. P.O. Box 376, Ossineke MI 49766 US P.O. Box 376, Ossineke MI 49766 US"/>
    <n v="1.52868131544375"/>
    <s v="-878"/>
    <s v="3"/>
    <d v="1899-12-30T09:20:51"/>
    <d v="1899-12-30T09:30:31"/>
    <n v="0"/>
    <n v="17.900000000000002"/>
    <s v="-83.4424178"/>
    <s v="44.9287363"/>
    <n v="1.0065862027793799"/>
    <n v="1593.85"/>
    <n v="0"/>
    <n v="0"/>
    <n v="0"/>
    <n v="0"/>
    <n v="26"/>
    <s v="101_Week3_Tuesday"/>
    <n v="121.21"/>
    <n v="121.21"/>
    <n v="124.23"/>
    <n v="130.27000000000001"/>
    <n v="33.32"/>
    <s v="101_Thursday"/>
    <s v="101_Week3_Thursday"/>
    <n v="1"/>
    <n v="0"/>
    <n v="30.302499999999998"/>
    <n v="32.567500000000003"/>
    <s v="Yes"/>
    <s v="NO"/>
    <s v="MTWRF"/>
    <s v="No"/>
    <s v="Yes"/>
    <s v="Y"/>
    <s v="Y"/>
    <n v="0"/>
    <n v="30.302499999999998"/>
    <n v="30.302499999999998"/>
    <n v="31.057500000000001"/>
    <n v="32.567500000000003"/>
  </r>
  <r>
    <s v="2971"/>
    <s v="73168"/>
    <s v="0"/>
    <x v="2"/>
    <x v="3"/>
    <x v="4"/>
    <s v="60"/>
    <s v="101"/>
    <s v="F"/>
    <n v="165"/>
    <s v="ABEND BROTHERS COLLISION"/>
    <s v="10130 US 23 SOUTH, OSSINEKE MI 49766 US, OSSINEKE MI 49766 US"/>
    <n v="8.8594868723829698"/>
    <s v="-877"/>
    <s v="3"/>
    <d v="1899-12-30T09:09:40"/>
    <d v="1899-12-30T09:19:20"/>
    <n v="0"/>
    <n v="5.666666666666667"/>
    <s v="-83.436572"/>
    <s v="44.931034"/>
    <n v="7.7913666772424603"/>
    <n v="718.91"/>
    <n v="0"/>
    <n v="0"/>
    <n v="0"/>
    <n v="0"/>
    <n v="166"/>
    <s v="101_Week3_Friday"/>
    <n v="54.616599999999998"/>
    <n v="54.98"/>
    <n v="56.633299999999998"/>
    <n v="57.46"/>
    <n v="15.23"/>
    <s v="101_Thursday"/>
    <s v="101_Week3_Thursday"/>
    <n v="1"/>
    <n v="0"/>
    <n v="13.744999999999999"/>
    <n v="14.365"/>
    <s v="Yes"/>
    <s v="NO"/>
    <s v="R"/>
    <s v="No"/>
    <s v="Yes"/>
    <s v="Y"/>
    <s v="N"/>
    <n v="0"/>
    <n v="13.65415"/>
    <n v="13.744999999999999"/>
    <n v="14.158325"/>
    <n v="14.365"/>
  </r>
  <r>
    <s v="13596"/>
    <s v="99103"/>
    <s v="7"/>
    <x v="2"/>
    <x v="3"/>
    <x v="4"/>
    <s v="50"/>
    <s v="101"/>
    <s v="F"/>
    <n v="151"/>
    <s v="ADMIRAL #5867"/>
    <s v="2520 US HIGWAY 23 S, ALPENA MI 49707 US, ALPENA MI 49707 US"/>
    <n v="2.4233162838517002"/>
    <s v="-876"/>
    <s v="7"/>
    <d v="1899-12-30T08:49:06"/>
    <d v="1899-12-30T09:00:48"/>
    <n v="0"/>
    <n v="8.7466666666666661"/>
    <s v="-83.4636246"/>
    <s v="45.0382746"/>
    <n v="0.96280533692090398"/>
    <n v="780"/>
    <n v="0"/>
    <n v="0"/>
    <n v="0"/>
    <n v="0"/>
    <n v="152"/>
    <s v="101_Week3_Friday"/>
    <n v="15"/>
    <n v="15"/>
    <n v="15"/>
    <n v="16.4285"/>
    <n v="15.9"/>
    <s v="101_Thursday"/>
    <s v="101_Week3_Thursday"/>
    <n v="2"/>
    <n v="0"/>
    <n v="7.5"/>
    <n v="8.4375"/>
    <s v="Yes"/>
    <s v="NO"/>
    <s v="MTWRF"/>
    <s v="No"/>
    <s v="Yes"/>
    <s v="Y"/>
    <s v="N"/>
    <n v="0"/>
    <n v="3.75"/>
    <n v="3.75"/>
    <n v="3.75"/>
    <n v="4.1071249999999999"/>
  </r>
  <r>
    <s v="2193"/>
    <s v="70763"/>
    <s v="0"/>
    <x v="2"/>
    <x v="3"/>
    <x v="4"/>
    <s v="100"/>
    <s v="101"/>
    <s v="T"/>
    <n v="1"/>
    <s v="Ossineke Health Center"/>
    <s v="11745 US 23 S PO Box 83, Ossineke MI 49766 US PO Box 83, Ossineke MI 49766 US"/>
    <n v="1.6622127170921299"/>
    <s v="-881"/>
    <s v="7"/>
    <d v="1899-12-30T10:03:33"/>
    <d v="1899-12-30T10:12:28"/>
    <n v="0"/>
    <n v="10.733333333333334"/>
    <s v="-83.442202"/>
    <s v="44.905986"/>
    <n v="0.61395799840638898"/>
    <n v="2069.34"/>
    <n v="0"/>
    <n v="0"/>
    <n v="0"/>
    <n v="0"/>
    <n v="2"/>
    <s v="101_Week3_Tuesday"/>
    <n v="39.4"/>
    <n v="39.4"/>
    <n v="40.4938"/>
    <n v="40.98"/>
    <n v="40.98"/>
    <s v="101_Thursday"/>
    <s v="101_Week3_Thursday"/>
    <n v="1"/>
    <n v="0"/>
    <n v="39.4"/>
    <n v="40.98"/>
    <s v="Yes"/>
    <s v="NO"/>
    <s v="MTWRF"/>
    <s v="No"/>
    <s v="Yes"/>
    <s v="Y"/>
    <s v="Y"/>
    <n v="0"/>
    <n v="9.85"/>
    <n v="9.85"/>
    <n v="10.12345"/>
    <n v="10.244999999999999"/>
  </r>
  <r>
    <s v="2209"/>
    <s v="70780"/>
    <s v="0"/>
    <x v="2"/>
    <x v="3"/>
    <x v="4"/>
    <s v="90"/>
    <s v="101"/>
    <s v="T"/>
    <n v="30"/>
    <s v="Connie's Cafe"/>
    <s v="11585 US-23 South, Ossineke MI 49766 US, Ossineke MI 49766 US"/>
    <n v="1.74922892629203"/>
    <s v="-880"/>
    <s v="7"/>
    <d v="1899-12-30T09:53:56"/>
    <d v="1899-12-30T10:01:53"/>
    <n v="0"/>
    <n v="7.375"/>
    <s v="-83.442377"/>
    <s v="44.908148"/>
    <n v="0.91284283055847504"/>
    <n v="3090.57"/>
    <n v="0"/>
    <n v="0"/>
    <n v="0"/>
    <n v="0"/>
    <n v="31"/>
    <s v="101_Week3_Tuesday"/>
    <n v="56.228400000000001"/>
    <n v="69.964600000000004"/>
    <n v="65.871499999999997"/>
    <n v="66.864599999999996"/>
    <n v="71.27"/>
    <s v="101_Thursday"/>
    <s v="101_Week3_Thursday"/>
    <n v="1"/>
    <n v="0"/>
    <n v="66.174999999999997"/>
    <n v="67.234999999999999"/>
    <s v="Yes"/>
    <s v="NO"/>
    <s v="MTWRF"/>
    <s v="No"/>
    <s v="Yes"/>
    <s v="Y"/>
    <s v="Y"/>
    <n v="0"/>
    <n v="14.0571"/>
    <n v="17.491150000000001"/>
    <n v="16.467874999999999"/>
    <n v="16.716149999999999"/>
  </r>
  <r>
    <s v="8530"/>
    <s v="99031"/>
    <s v="57"/>
    <x v="2"/>
    <x v="3"/>
    <x v="4"/>
    <s v="80"/>
    <s v="101"/>
    <s v="T"/>
    <n v="5"/>
    <s v="BLARNEY CASTLE #736"/>
    <s v="11596 US 23 SO, OSSINEKE MI 49766 US, OSSINEKE MI 49766 US"/>
    <n v="2.8982195581986301"/>
    <s v="-879"/>
    <s v="7"/>
    <d v="1899-12-30T09:33:26"/>
    <d v="1899-12-30T09:52:11"/>
    <n v="0"/>
    <n v="20.491666666666667"/>
    <s v="-83.44357"/>
    <s v="44.908698"/>
    <n v="1.6312140170376099"/>
    <n v="5083.08"/>
    <n v="0"/>
    <n v="0"/>
    <n v="0"/>
    <n v="0"/>
    <n v="6"/>
    <s v="101_Week3_Tuesday"/>
    <n v="97.8476"/>
    <n v="81.032300000000006"/>
    <n v="84.766400000000004"/>
    <n v="107.2321"/>
    <n v="99.07"/>
    <s v="101_Thursday"/>
    <s v="101_Week3_Thursday"/>
    <n v="1"/>
    <n v="0"/>
    <n v="83.688699999999997"/>
    <n v="108.58750000000001"/>
    <s v="Yes"/>
    <s v="NO"/>
    <s v="MTWRF"/>
    <s v="No"/>
    <s v="Yes"/>
    <s v="Y"/>
    <s v="Y"/>
    <n v="0"/>
    <n v="24.4619"/>
    <n v="20.258075000000002"/>
    <n v="21.191600000000001"/>
    <n v="26.808025000000001"/>
  </r>
  <r>
    <s v="1979"/>
    <s v="70530"/>
    <s v="0"/>
    <x v="2"/>
    <x v="3"/>
    <x v="4"/>
    <s v="40"/>
    <s v="101"/>
    <s v="W"/>
    <n v="317"/>
    <s v="Big Boy Ripley"/>
    <s v="400 South Ripley, Alpena MI 49707 US, Alpena MI 49707 US"/>
    <n v="0.26879844015189702"/>
    <s v="-875"/>
    <s v="7"/>
    <d v="1899-12-30T08:26:45"/>
    <d v="1899-12-30T08:46:42"/>
    <n v="0"/>
    <n v="23.05"/>
    <s v="-83.452781"/>
    <s v="45.048124"/>
    <n v="7.2338714135847998E-2"/>
    <n v="5335.39"/>
    <n v="0"/>
    <n v="0"/>
    <n v="0"/>
    <n v="0"/>
    <n v="318"/>
    <s v="101_Week3_Wednesday"/>
    <n v="115.36660000000001"/>
    <n v="119.0921"/>
    <n v="128.02610000000001"/>
    <n v="131.8784"/>
    <n v="133.41"/>
    <s v="101_Thursday"/>
    <s v="101_Week3_Thursday"/>
    <n v="1"/>
    <n v="0"/>
    <n v="129.74369999999999"/>
    <n v="127.845"/>
    <s v="Yes"/>
    <s v="NO"/>
    <s v="MTWRF"/>
    <s v="No"/>
    <s v="Yes"/>
    <s v="Y"/>
    <s v="Y"/>
    <n v="0"/>
    <n v="28.841650000000001"/>
    <n v="29.773025000000001"/>
    <n v="32.006525000000003"/>
    <n v="32.9696"/>
  </r>
  <r>
    <s v=""/>
    <m/>
    <m/>
    <x v="2"/>
    <x v="3"/>
    <x v="2"/>
    <m/>
    <m/>
    <m/>
    <m/>
    <s v="Alpena Depot"/>
    <s v="120 E Herman St,, Alpena 49707 US"/>
    <n v="29.115758292765801"/>
    <s v="-870"/>
    <m/>
    <d v="1899-12-30T15:28:20"/>
    <d v="1899-12-30T15:28:20"/>
    <n v="0"/>
    <m/>
    <s v="-83.416387"/>
    <s v="45.0710235"/>
    <n v="21.1073664434177"/>
    <m/>
    <m/>
    <m/>
    <m/>
    <m/>
    <n v="1"/>
    <e v="#N/A"/>
    <m/>
    <m/>
    <m/>
    <m/>
    <m/>
    <s v="101_Wednesday"/>
    <s v="101_Week3_Wednesday"/>
    <n v="20"/>
    <m/>
    <m/>
    <m/>
    <s v="Yes"/>
    <m/>
    <m/>
    <s v="Yes"/>
    <s v="Yes"/>
    <m/>
    <s v="N"/>
    <m/>
    <m/>
    <m/>
    <m/>
    <m/>
  </r>
  <r>
    <s v="9759"/>
    <s v="73327"/>
    <s v="0"/>
    <x v="2"/>
    <x v="3"/>
    <x v="2"/>
    <s v="180"/>
    <s v="105"/>
    <s v="F"/>
    <n v="325"/>
    <s v="MOUNTAIN FOOD SERVICE"/>
    <s v="5495 US 23 N, BLACK RIVER MI 48721 US, BLACK RIVER MI 48721 US"/>
    <n v="28.6095268075494"/>
    <s v="-869"/>
    <s v="5"/>
    <d v="1899-12-30T14:32:25"/>
    <d v="1899-12-30T14:59:13"/>
    <n v="0"/>
    <n v="22.425000000000001"/>
    <s v="-83.3568901094524"/>
    <s v="44.8139621425122"/>
    <n v="25.0423921778928"/>
    <n v="3757.09"/>
    <n v="0"/>
    <n v="0"/>
    <n v="0"/>
    <n v="0"/>
    <n v="326"/>
    <s v="105_Week3_Friday"/>
    <n v="109.25830000000001"/>
    <n v="127.7814"/>
    <n v="173.73159999999999"/>
    <n v="193.55250000000001"/>
    <n v="98.87"/>
    <s v="101_Wednesday"/>
    <s v="101_Week3_Wednesday"/>
    <n v="1"/>
    <n v="0"/>
    <n v="73.038700000000006"/>
    <n v="88.094999999999999"/>
    <s v="Yes"/>
    <s v="NO"/>
    <s v="MTWRF"/>
    <s v="Yes"/>
    <s v="Yes"/>
    <s v="Y"/>
    <s v="N"/>
    <n v="0"/>
    <n v="27.314575000000001"/>
    <n v="31.945350000000001"/>
    <n v="43.432899999999997"/>
    <n v="48.388125000000002"/>
  </r>
  <r>
    <s v="2640"/>
    <s v="71237"/>
    <s v="0"/>
    <x v="2"/>
    <x v="3"/>
    <x v="2"/>
    <s v="170"/>
    <s v="101"/>
    <s v="R"/>
    <n v="312"/>
    <s v="Eagles"/>
    <s v="6685 US-23 North, Oscoda MI 48750 US, Oscoda MI 48750 US"/>
    <n v="2.2914124697486402"/>
    <s v="-868"/>
    <s v="7"/>
    <d v="1899-12-30T13:58:40"/>
    <d v="1899-12-30T14:03:49"/>
    <n v="0"/>
    <n v="16.733333333333334"/>
    <s v="-83.323018"/>
    <s v="44.471865"/>
    <n v="1.3851334282151"/>
    <n v="2441.71"/>
    <n v="0"/>
    <n v="0"/>
    <n v="0"/>
    <n v="0"/>
    <n v="313"/>
    <s v="101_Week3_Thursday"/>
    <n v="58.856200000000001"/>
    <n v="55.388399999999997"/>
    <n v="62.655999999999999"/>
    <n v="60.276899999999998"/>
    <n v="73.98"/>
    <s v="101_Wednesday"/>
    <s v="101_Week3_Wednesday"/>
    <n v="1"/>
    <n v="0"/>
    <n v="60.042499999999997"/>
    <n v="58.4375"/>
    <s v="Yes"/>
    <s v="NO"/>
    <s v="MTWRF"/>
    <s v="No"/>
    <s v="Yes"/>
    <s v="Y"/>
    <s v="N"/>
    <n v="0"/>
    <n v="14.71405"/>
    <n v="13.847099999999999"/>
    <n v="15.664"/>
    <n v="15.069224999999999"/>
  </r>
  <r>
    <s v="2071"/>
    <s v="70629"/>
    <s v="0"/>
    <x v="2"/>
    <x v="3"/>
    <x v="4"/>
    <s v="30"/>
    <s v="101"/>
    <s v="F"/>
    <n v="230"/>
    <s v="K &amp; I Partnership"/>
    <s v="421 S. Ripley Blvd, Alpena MI 49707 US, Alpena MI 49707 US"/>
    <n v="1.11827770216019"/>
    <s v="-874"/>
    <s v="5"/>
    <d v="1899-12-30T08:20:59"/>
    <d v="1899-12-30T08:26:28"/>
    <n v="0"/>
    <n v="6.1166666666666671"/>
    <s v="-83.451781"/>
    <s v="45.04828"/>
    <n v="0.293567265746425"/>
    <n v="1347.56"/>
    <n v="0"/>
    <n v="0"/>
    <n v="0"/>
    <n v="0"/>
    <n v="231"/>
    <s v="101_Week3_Friday"/>
    <n v="51.28"/>
    <n v="51.28"/>
    <n v="52.64"/>
    <n v="53.32"/>
    <n v="28.26"/>
    <s v="101_Thursday"/>
    <s v="101_Week3_Thursday"/>
    <n v="1"/>
    <n v="0"/>
    <n v="25.64"/>
    <n v="26.66"/>
    <s v="Yes"/>
    <s v="NO"/>
    <s v="MTWRF"/>
    <s v="No"/>
    <s v="Yes"/>
    <s v="Y"/>
    <s v="N"/>
    <n v="0"/>
    <n v="12.82"/>
    <n v="12.82"/>
    <n v="13.16"/>
    <n v="13.33"/>
  </r>
  <r>
    <s v="2012"/>
    <s v="70565"/>
    <s v="0"/>
    <x v="2"/>
    <x v="3"/>
    <x v="4"/>
    <s v="20"/>
    <s v="101"/>
    <s v="W"/>
    <n v="180"/>
    <s v="Mancino's - Alpena"/>
    <s v="1235 State St. 319 Parson St., Alpena MI 49707 US 319 Parson St., Alpena MI 49707 US"/>
    <n v="0.372646731060712"/>
    <s v="-873"/>
    <s v="7"/>
    <d v="1899-12-30T08:05:12"/>
    <d v="1899-12-30T08:19:52"/>
    <n v="0"/>
    <n v="15.366666666666667"/>
    <s v="-83.447651"/>
    <s v="45.048427"/>
    <n v="0.14955901005432101"/>
    <n v="8641.31"/>
    <n v="0"/>
    <n v="0"/>
    <n v="0"/>
    <n v="0"/>
    <n v="181"/>
    <s v="101_Week3_Wednesday"/>
    <n v="170.33609999999999"/>
    <n v="166.2792"/>
    <n v="159.285"/>
    <n v="155.75299999999999"/>
    <n v="191.32"/>
    <s v="101_Thursday"/>
    <s v="101_Week3_Thursday"/>
    <n v="1"/>
    <n v="0"/>
    <n v="158.54249999999999"/>
    <n v="149.9025"/>
    <s v="Yes"/>
    <s v="NO"/>
    <s v="MTWRF"/>
    <s v="No"/>
    <s v="Yes"/>
    <s v="Y"/>
    <s v="Y"/>
    <n v="0"/>
    <n v="42.584024999999997"/>
    <n v="41.569800000000001"/>
    <n v="39.821249999999999"/>
    <n v="38.938249999999996"/>
  </r>
  <r>
    <s v="14418"/>
    <s v="73515"/>
    <s v="0"/>
    <x v="2"/>
    <x v="3"/>
    <x v="4"/>
    <s v="10"/>
    <s v="101"/>
    <s v="F"/>
    <n v="225"/>
    <s v="NORTHERN INDUSTRIAL SUPPLY"/>
    <s v="1105 STATE STREET, ALPENA MI 49707 US, ALPENA MI 49707 US"/>
    <n v="5.5703423088134398"/>
    <s v="-872"/>
    <s v="5"/>
    <d v="1899-12-30T08:00:00"/>
    <d v="1899-12-30T08:04:50"/>
    <n v="114.416666666667"/>
    <n v="6.5916666666666668"/>
    <s v="-83.4460883"/>
    <s v="45.0493117"/>
    <n v="2.3728288430347901"/>
    <n v="1666.92"/>
    <n v="0"/>
    <n v="0"/>
    <n v="0"/>
    <n v="0"/>
    <n v="226"/>
    <s v="101_Week3_Friday"/>
    <n v="62.89"/>
    <n v="63.73"/>
    <n v="65.636600000000001"/>
    <n v="66.59"/>
    <n v="35.299999999999997"/>
    <s v="101_Thursday"/>
    <s v="101_Week3_Thursday"/>
    <n v="1"/>
    <n v="0"/>
    <n v="31.864999999999998"/>
    <n v="33.295000000000002"/>
    <s v="Yes"/>
    <s v="NO"/>
    <s v="MTWRF"/>
    <s v="No"/>
    <s v="Yes"/>
    <s v="Y"/>
    <s v="N"/>
    <n v="0"/>
    <n v="15.7225"/>
    <n v="15.932499999999999"/>
    <n v="16.40915"/>
    <n v="16.647500000000001"/>
  </r>
  <r>
    <s v="2891"/>
    <s v="99054"/>
    <s v="30"/>
    <x v="2"/>
    <x v="3"/>
    <x v="0"/>
    <s v="110"/>
    <s v="105"/>
    <s v="R"/>
    <n v="145"/>
    <s v="CHARTER COMMUNICATION OSCODA"/>
    <s v="345 S. STATE ST., OSCODA MI 48750 US, OSCODA MI 48750 US"/>
    <n v="0.63171299685134796"/>
    <s v="-816"/>
    <s v="7"/>
    <d v="1899-12-30T09:00:41"/>
    <d v="1899-12-30T09:06:46"/>
    <n v="0"/>
    <n v="7.8900000000000006"/>
    <s v="-83.33206"/>
    <s v="44.408121"/>
    <n v="0.12335369819872199"/>
    <n v="2176.9899999999998"/>
    <n v="0"/>
    <n v="0"/>
    <n v="0"/>
    <n v="0"/>
    <n v="146"/>
    <s v="105_Week3_Thursday"/>
    <n v="34.366599999999998"/>
    <n v="43.369199999999999"/>
    <n v="44.164999999999999"/>
    <n v="38.9176"/>
    <n v="44.23"/>
    <s v="101_Monday"/>
    <s v="101_Week3_Monday"/>
    <n v="1"/>
    <n v="0"/>
    <n v="47.325000000000003"/>
    <n v="33.32"/>
    <s v="Yes"/>
    <s v="NO"/>
    <s v="MTWRF"/>
    <s v="Yes"/>
    <s v="Yes"/>
    <s v="Y"/>
    <s v="N"/>
    <n v="0"/>
    <n v="8.5916499999999996"/>
    <n v="10.8423"/>
    <n v="11.04125"/>
    <n v="9.7294"/>
  </r>
  <r>
    <s v="1977"/>
    <s v="70528"/>
    <s v="0"/>
    <x v="2"/>
    <x v="1"/>
    <x v="4"/>
    <s v="30"/>
    <s v="103"/>
    <s v="W"/>
    <n v="80"/>
    <s v="Perch's IGA"/>
    <s v="1025 US-23 North Hwy., Alpena MI 49707 US, Alpena MI 49707 US"/>
    <n v="2.1119264697325901"/>
    <s v="-377"/>
    <s v="7"/>
    <d v="1899-12-30T08:36:44"/>
    <d v="1899-12-30T08:46:09"/>
    <n v="0"/>
    <n v="14.104166666666666"/>
    <s v="-83.457001"/>
    <s v="45.085124"/>
    <n v="0.85918089875928005"/>
    <n v="8321.6200000000008"/>
    <n v="0"/>
    <n v="0"/>
    <n v="0"/>
    <n v="0"/>
    <n v="81"/>
    <s v="103_Week3_Wednesday"/>
    <n v="181.73150000000001"/>
    <n v="158.82300000000001"/>
    <n v="149.88"/>
    <n v="169.4084"/>
    <n v="170.09"/>
    <s v="103_Thursday"/>
    <s v="103_Week3_Thursday"/>
    <n v="1"/>
    <n v="0"/>
    <n v="140.88999999999999"/>
    <n v="174.4862"/>
    <s v="Yes"/>
    <s v="NO"/>
    <s v="MTWRF"/>
    <s v="No"/>
    <s v="Yes"/>
    <s v="Y"/>
    <s v="Y"/>
    <n v="0"/>
    <n v="45.432875000000003"/>
    <n v="39.705750000000002"/>
    <n v="37.47"/>
    <n v="42.3521"/>
  </r>
  <r>
    <s v="2637"/>
    <s v="99047"/>
    <s v="0"/>
    <x v="2"/>
    <x v="3"/>
    <x v="0"/>
    <s v="120"/>
    <s v="101"/>
    <s v="R"/>
    <n v="223"/>
    <s v="Alpena Alcona Area C.U. (Oscod"/>
    <s v="103 S. State St. P.O. Box 515, Oscoda MI 48750 US P.O. Box 515, Oscoda MI 48750 US"/>
    <n v="0.26425121493932102"/>
    <s v="-817"/>
    <s v="5"/>
    <d v="1899-12-30T09:07:02"/>
    <d v="1899-12-30T09:11:46"/>
    <n v="0"/>
    <n v="5.3166666666666664"/>
    <s v="-83.3315114548439"/>
    <s v="44.4086153443763"/>
    <n v="6.0230172587508499E-2"/>
    <n v="1930.37"/>
    <n v="0"/>
    <n v="0"/>
    <n v="0"/>
    <n v="0"/>
    <n v="224"/>
    <s v="101_Week3_Thursday"/>
    <n v="88.071600000000004"/>
    <n v="115.782"/>
    <n v="65.798699999999997"/>
    <n v="74.358500000000006"/>
    <n v="45.99"/>
    <s v="101_Monday"/>
    <s v="101_Week3_Monday"/>
    <n v="1"/>
    <n v="0"/>
    <n v="45.421199999999999"/>
    <n v="49.531199999999998"/>
    <s v="Yes"/>
    <s v="NO"/>
    <s v="MTWRF"/>
    <s v="No"/>
    <s v="Yes"/>
    <s v="Y"/>
    <s v="N"/>
    <n v="0"/>
    <n v="22.017900000000001"/>
    <n v="28.945499999999999"/>
    <n v="16.449674999999999"/>
    <n v="18.589625000000002"/>
  </r>
  <r>
    <s v="2037"/>
    <s v="99152"/>
    <s v="9"/>
    <x v="2"/>
    <x v="1"/>
    <x v="4"/>
    <s v="70"/>
    <s v="103"/>
    <s v="R"/>
    <n v="370"/>
    <s v="ARMC MEDICAL GROUP-CARDIO ASSO"/>
    <s v="460 Long Rapids Plaza, Alpena MI 49707 US, Alpena MI 49707 US"/>
    <n v="4.2657999899751902"/>
    <s v="-381"/>
    <s v="6"/>
    <d v="1899-12-30T09:02:33"/>
    <d v="1899-12-30T09:03:38"/>
    <n v="0"/>
    <n v="4.9222222216666669"/>
    <s v="-83.4918627476107"/>
    <s v="45.0901392638725"/>
    <n v="3.09500051543914"/>
    <n v="3631.95"/>
    <n v="0"/>
    <n v="0"/>
    <n v="0"/>
    <n v="0"/>
    <n v="371"/>
    <s v="103_Week3_Thursday"/>
    <n v="129.37"/>
    <n v="136.4066"/>
    <n v="153.91999999999999"/>
    <n v="156.5"/>
    <n v="78.25"/>
    <s v="103_Thursday"/>
    <s v="103_Week3_Thursday"/>
    <n v="1"/>
    <n v="0"/>
    <n v="75.239999999999995"/>
    <n v="78.25"/>
    <s v="No"/>
    <s v="NO"/>
    <s v="MTWRF"/>
    <s v="No"/>
    <s v="No"/>
    <s v="Y"/>
    <s v="N"/>
    <m/>
    <n v="32.342500000000001"/>
    <n v="34.101649999999999"/>
    <n v="38.479999999999997"/>
    <n v="39.125"/>
  </r>
  <r>
    <s v="13645"/>
    <s v="99103"/>
    <s v="45"/>
    <x v="2"/>
    <x v="3"/>
    <x v="0"/>
    <s v="160"/>
    <s v="101"/>
    <s v="R"/>
    <n v="134"/>
    <s v="ADMIRAL #5774"/>
    <s v="405 N. STATE ST, OSCODA MI 48750-1742 US, OSCODA MI 48750-1742 US"/>
    <n v="0.41548975077589001"/>
    <s v="-821"/>
    <s v="7"/>
    <d v="1899-12-30T10:07:03"/>
    <d v="1899-12-30T10:11:24"/>
    <n v="0"/>
    <n v="4.2666666666666666"/>
    <s v="-83.330541"/>
    <s v="44.423715"/>
    <n v="0.165242593985646"/>
    <n v="780"/>
    <n v="0"/>
    <n v="0"/>
    <n v="0"/>
    <n v="0"/>
    <n v="135"/>
    <s v="101_Week3_Thursday"/>
    <n v="15"/>
    <n v="15"/>
    <n v="15"/>
    <n v="16.538399999999999"/>
    <n v="15.9"/>
    <s v="101_Monday"/>
    <s v="101_Week3_Monday"/>
    <n v="1"/>
    <n v="0"/>
    <n v="15"/>
    <n v="16.875"/>
    <s v="Yes"/>
    <s v="NO"/>
    <s v="MTWRF"/>
    <s v="No"/>
    <s v="Yes"/>
    <s v="Y"/>
    <s v="N"/>
    <n v="0"/>
    <n v="3.75"/>
    <n v="3.75"/>
    <n v="3.75"/>
    <n v="4.1345999999999998"/>
  </r>
  <r>
    <s v="2622"/>
    <s v="71219"/>
    <s v="0"/>
    <x v="2"/>
    <x v="3"/>
    <x v="0"/>
    <s v="100"/>
    <s v="101"/>
    <s v="R"/>
    <n v="150"/>
    <s v="CHANG YANG"/>
    <s v="220 S. State St., Oscoda MI 48750 US, Oscoda MI 48750 US"/>
    <n v="3.4694812721053601"/>
    <s v="-815"/>
    <s v="5"/>
    <d v="1899-12-30T08:55:59"/>
    <d v="1899-12-30T09:00:03"/>
    <n v="0"/>
    <n v="3.4750000000000001"/>
    <s v="-83.3339765797817"/>
    <s v="44.4071296543162"/>
    <n v="2.4126791064323498"/>
    <n v="2085.7199999999998"/>
    <n v="0"/>
    <n v="0"/>
    <n v="0"/>
    <n v="0"/>
    <n v="151"/>
    <s v="101_Week3_Thursday"/>
    <n v="79.17"/>
    <n v="79.17"/>
    <n v="81.955699999999993"/>
    <n v="85.823300000000003"/>
    <n v="44.03"/>
    <s v="101_Monday"/>
    <s v="101_Week3_Monday"/>
    <n v="1"/>
    <n v="0"/>
    <n v="39.585000000000001"/>
    <n v="43.6"/>
    <s v="Yes"/>
    <s v="YES"/>
    <s v="MTWRF"/>
    <s v="No"/>
    <s v="Yes"/>
    <s v="Y"/>
    <s v="N"/>
    <n v="0"/>
    <n v="19.7925"/>
    <n v="19.7925"/>
    <n v="20.488924999999998"/>
    <n v="21.455825000000001"/>
  </r>
  <r>
    <s v="15576"/>
    <s v="73548"/>
    <s v="0"/>
    <x v="2"/>
    <x v="3"/>
    <x v="0"/>
    <s v="60"/>
    <s v="105"/>
    <s v="R"/>
    <n v="147"/>
    <s v="AUSABLE INN RESTAURANT"/>
    <s v="600 S STATE STREET, OSCODA MI 48750 US, OSCODA MI 48750 US"/>
    <n v="2.0607148727641902"/>
    <s v="-811"/>
    <s v="7"/>
    <d v="1899-12-30T08:05:24"/>
    <d v="1899-12-30T08:15:17"/>
    <n v="0"/>
    <n v="10.950000000000001"/>
    <s v="-83.329723"/>
    <s v="44.415054"/>
    <n v="0.68015481044403003"/>
    <n v="1492.6"/>
    <n v="0"/>
    <n v="0"/>
    <n v="0"/>
    <n v="0"/>
    <n v="148"/>
    <s v="105_Week3_Thursday"/>
    <n v="0"/>
    <n v="0"/>
    <n v="90.04"/>
    <n v="77.330699999999993"/>
    <n v="100.08"/>
    <s v="101_Monday"/>
    <s v="101_Week3_Monday"/>
    <n v="1"/>
    <n v="0"/>
    <n v="39.986199999999997"/>
    <n v="77.064999999999998"/>
    <s v="Yes"/>
    <s v="NO"/>
    <s v="MTWRF"/>
    <s v="Yes"/>
    <s v="Yes"/>
    <s v="Y"/>
    <s v="N"/>
    <n v="0"/>
    <n v="0"/>
    <n v="0"/>
    <n v="22.51"/>
    <n v="19.332674999999998"/>
  </r>
  <r>
    <s v="1996"/>
    <s v="70548"/>
    <s v="0"/>
    <x v="2"/>
    <x v="1"/>
    <x v="4"/>
    <s v="60"/>
    <s v="103"/>
    <s v="W"/>
    <n v="35"/>
    <s v="Eagle Engineering &amp; Supply"/>
    <s v="101 North Industrial Hwy, Alpena MI 49707 US, Alpena MI 49707 US"/>
    <n v="0.64097783313115997"/>
    <s v="-380"/>
    <s v="6"/>
    <d v="1899-12-30T08:58:03"/>
    <d v="1899-12-30T08:58:17"/>
    <n v="0"/>
    <n v="2.375"/>
    <s v="-83.455732"/>
    <s v="45.100345"/>
    <n v="0.50291972292332798"/>
    <n v="1264.68"/>
    <n v="0"/>
    <n v="0"/>
    <n v="0"/>
    <n v="0"/>
    <n v="36"/>
    <s v="103_Week3_Wednesday"/>
    <n v="51.77"/>
    <n v="49.984200000000001"/>
    <n v="54.093299999999999"/>
    <n v="55.041400000000003"/>
    <n v="32.6"/>
    <s v="103_Thursday"/>
    <s v="103_Week3_Thursday"/>
    <n v="1"/>
    <n v="0"/>
    <n v="19.635000000000002"/>
    <n v="32.29"/>
    <s v="Yes"/>
    <s v="NO"/>
    <s v="MTWRF"/>
    <s v="No"/>
    <s v="Yes"/>
    <s v="Y"/>
    <s v="Y"/>
    <n v="0"/>
    <n v="12.942500000000001"/>
    <n v="12.49605"/>
    <n v="13.523325"/>
    <n v="13.760350000000001"/>
  </r>
  <r>
    <s v="10771"/>
    <s v="73387"/>
    <s v="0"/>
    <x v="2"/>
    <x v="1"/>
    <x v="3"/>
    <s v="70"/>
    <s v="103"/>
    <s v="R"/>
    <n v="81"/>
    <s v="TACO BELL"/>
    <s v="111 PAAD CT, ALPENA MI 49707 US, ALPENA MI 49707 US"/>
    <n v="0.86144634935166697"/>
    <s v="-412"/>
    <s v="5"/>
    <d v="1899-12-30T08:28:48"/>
    <d v="1899-12-30T08:32:00"/>
    <n v="0"/>
    <n v="4.875"/>
    <s v="-83.452212"/>
    <s v="45.045138"/>
    <n v="0.32779864560424798"/>
    <n v="919.87"/>
    <n v="0"/>
    <n v="0"/>
    <n v="0"/>
    <n v="0"/>
    <n v="82"/>
    <s v="103_Week3_Thursday"/>
    <n v="35"/>
    <n v="35"/>
    <n v="36.007100000000001"/>
    <n v="36.409999999999997"/>
    <n v="19.3"/>
    <s v="103_Friday"/>
    <s v="103_Week3_Friday"/>
    <n v="1"/>
    <n v="0"/>
    <n v="17.5"/>
    <n v="18.204999999999998"/>
    <s v="Yes"/>
    <s v="NO"/>
    <s v="MTWRF"/>
    <s v="No"/>
    <s v="Yes"/>
    <s v="Y"/>
    <s v="Y"/>
    <n v="0"/>
    <n v="8.75"/>
    <n v="8.75"/>
    <n v="9.0017750000000003"/>
    <n v="9.1024999999999991"/>
  </r>
  <r>
    <s v="2000"/>
    <s v="70552"/>
    <s v="0"/>
    <x v="2"/>
    <x v="1"/>
    <x v="2"/>
    <s v="310"/>
    <s v="103"/>
    <s v="W"/>
    <n v="36"/>
    <s v="Larry's Collision"/>
    <s v="1212 US-23 North, Alpena MI 49707 US, Alpena MI 49707 US"/>
    <n v="7.0507892561955696"/>
    <s v="-372"/>
    <s v="7"/>
    <d v="1899-12-30T13:49:55"/>
    <d v="1899-12-30T13:59:58"/>
    <n v="0"/>
    <n v="16.766666666666666"/>
    <s v="-83.456777"/>
    <s v="45.092603"/>
    <n v="2.7928416333542301"/>
    <n v="7386.35"/>
    <n v="2"/>
    <n v="0.984615384615385"/>
    <n v="7"/>
    <n v="132"/>
    <n v="37"/>
    <s v="103_Week3_Wednesday"/>
    <n v="119.8253"/>
    <n v="113.94329999999999"/>
    <n v="152.04"/>
    <n v="159.2407"/>
    <n v="181.53"/>
    <s v="103_Wednesday"/>
    <s v="103_Week3_Wednesday"/>
    <n v="1"/>
    <n v="130"/>
    <n v="134.62370000000001"/>
    <n v="169.2587"/>
    <s v="No"/>
    <s v="NO"/>
    <s v="MTWRF"/>
    <s v="No"/>
    <s v="No"/>
    <s v="Y"/>
    <s v="N"/>
    <m/>
    <n v="29.956325"/>
    <n v="28.485824999999998"/>
    <n v="38.01"/>
    <n v="39.810175000000001"/>
  </r>
  <r>
    <s v="2024"/>
    <s v="99046"/>
    <s v="13"/>
    <x v="2"/>
    <x v="3"/>
    <x v="0"/>
    <s v="50"/>
    <s v="101"/>
    <s v="R"/>
    <n v="132"/>
    <s v="Alpena Oil - Oscoda"/>
    <s v="235 Water St., Oscoda MI 48750 US, Oscoda MI 48750 US"/>
    <n v="1.02732739592528"/>
    <s v="-810"/>
    <s v="6"/>
    <d v="1899-12-30T07:35:23"/>
    <d v="1899-12-30T08:03:20"/>
    <n v="0"/>
    <n v="28.03"/>
    <s v="-83.3280597561316"/>
    <s v="44.4234168963529"/>
    <n v="0.46655332365290902"/>
    <n v="8510.69"/>
    <n v="0"/>
    <n v="0"/>
    <n v="0"/>
    <n v="0"/>
    <n v="133"/>
    <s v="101_Week3_Thursday"/>
    <n v="181.26660000000001"/>
    <n v="212.1644"/>
    <n v="247.76570000000001"/>
    <n v="211.19630000000001"/>
    <n v="132.57"/>
    <s v="101_Monday"/>
    <s v="101_Week3_Monday"/>
    <n v="1"/>
    <n v="0"/>
    <n v="122.31"/>
    <n v="201.55619999999999"/>
    <s v="Yes"/>
    <s v="NO"/>
    <s v="MTWRF"/>
    <s v="No"/>
    <s v="Yes"/>
    <s v="Y"/>
    <s v="N"/>
    <n v="0"/>
    <n v="45.316650000000003"/>
    <n v="53.0411"/>
    <n v="61.941425000000002"/>
    <n v="52.799075000000002"/>
  </r>
  <r>
    <s v="2886"/>
    <s v="73063"/>
    <s v="0"/>
    <x v="2"/>
    <x v="1"/>
    <x v="4"/>
    <s v="40"/>
    <s v="103"/>
    <s v="W"/>
    <n v="275"/>
    <s v="ALPENA SERVICES"/>
    <s v="1185 US - 23 NORTH, ALPENA MI 49707 US, ALPENA MI 49707 US"/>
    <n v="0.767069159077295"/>
    <s v="-378"/>
    <s v="7"/>
    <d v="1899-12-30T08:46:55"/>
    <d v="1899-12-30T08:47:05"/>
    <n v="0"/>
    <n v="11.55"/>
    <s v="-83.458447"/>
    <s v="45.091083"/>
    <n v="0.53463701671066699"/>
    <n v="10037.69"/>
    <n v="0"/>
    <n v="0"/>
    <n v="0"/>
    <n v="0"/>
    <n v="276"/>
    <s v="103_Week3_Wednesday"/>
    <n v="194.17"/>
    <n v="194.17"/>
    <n v="191.02"/>
    <n v="189.5676"/>
    <n v="189.62"/>
    <s v="103_Thursday"/>
    <s v="103_Week3_Thursday"/>
    <n v="1"/>
    <n v="0"/>
    <n v="194.17"/>
    <n v="189.57749999999999"/>
    <s v="Yes"/>
    <s v="NO"/>
    <s v="MTWRF"/>
    <s v="No"/>
    <s v="Yes"/>
    <s v="Y"/>
    <s v="Y"/>
    <n v="0"/>
    <n v="48.542499999999997"/>
    <n v="48.542499999999997"/>
    <n v="47.755000000000003"/>
    <n v="47.3919"/>
  </r>
  <r>
    <s v="2011"/>
    <s v="70564"/>
    <s v="0"/>
    <x v="2"/>
    <x v="1"/>
    <x v="4"/>
    <s v="50"/>
    <s v="103"/>
    <s v="W"/>
    <n v="35"/>
    <s v="Chee Peng Restaurant"/>
    <s v="1237 US-23 North, Alpena MI 49707 US, Alpena MI 49707 US"/>
    <n v="0.65832564180416897"/>
    <s v="-379"/>
    <s v="5"/>
    <d v="1899-12-30T08:47:44"/>
    <d v="1899-12-30T08:57:24"/>
    <n v="0"/>
    <n v="8.4833333333333343"/>
    <s v="-83.457845"/>
    <s v="45.093486"/>
    <n v="0.50681607464711997"/>
    <n v="505.34"/>
    <n v="0"/>
    <n v="0"/>
    <n v="0"/>
    <n v="0"/>
    <n v="36"/>
    <s v="103_Week3_Wednesday"/>
    <n v="24.97"/>
    <n v="24.97"/>
    <n v="25.63"/>
    <n v="26.313300000000002"/>
    <n v="13.76"/>
    <s v="103_Thursday"/>
    <s v="103_Week3_Thursday"/>
    <n v="1"/>
    <n v="0"/>
    <n v="9.3636999999999997"/>
    <n v="13.244999999999999"/>
    <s v="Yes"/>
    <s v="NO"/>
    <s v="MTWRF"/>
    <s v="No"/>
    <s v="Yes"/>
    <s v="Y"/>
    <s v="Y"/>
    <n v="0"/>
    <n v="6.2424999999999997"/>
    <n v="6.2424999999999997"/>
    <n v="6.4074999999999998"/>
    <n v="6.5783250000000004"/>
  </r>
  <r>
    <s v="1967"/>
    <s v="70518"/>
    <s v="0"/>
    <x v="2"/>
    <x v="3"/>
    <x v="0"/>
    <s v="210"/>
    <s v="101"/>
    <s v="M"/>
    <n v="0"/>
    <s v="Alpena County Road"/>
    <s v="1400 N. BAGLEY STREET, ALPENA MI 49707 US, ALPENA MI 49707 US"/>
    <n v="7.9569270818559499"/>
    <s v="-826"/>
    <s v="7"/>
    <d v="1899-12-30T12:20:32"/>
    <d v="1899-12-30T12:45:41"/>
    <n v="0"/>
    <n v="20.704166666666666"/>
    <s v="-83.4732837"/>
    <s v="45.0661747"/>
    <n v="6.5916704112701998"/>
    <n v="12200.16"/>
    <n v="2"/>
    <n v="0.98581560283687897"/>
    <n v="25"/>
    <n v="152"/>
    <n v="1"/>
    <s v="101_Week3_Monday"/>
    <n v="224.55709999999999"/>
    <n v="232.54920000000001"/>
    <n v="240.01609999999999"/>
    <n v="237.76689999999999"/>
    <n v="238.52"/>
    <s v="101_Monday"/>
    <s v="101_Week3_Monday"/>
    <n v="1"/>
    <n v="141"/>
    <n v="238.6712"/>
    <n v="243.41249999999999"/>
    <s v="No"/>
    <s v="NO"/>
    <s v="MTWRF"/>
    <s v="No"/>
    <s v="No"/>
    <s v="Y"/>
    <s v="N"/>
    <m/>
    <n v="56.139274999999998"/>
    <n v="58.137300000000003"/>
    <n v="60.004024999999999"/>
    <n v="59.441724999999998"/>
  </r>
  <r>
    <s v="2091"/>
    <s v="70652"/>
    <s v="0"/>
    <x v="2"/>
    <x v="1"/>
    <x v="4"/>
    <s v="110"/>
    <s v="103"/>
    <s v="W"/>
    <n v="89"/>
    <s v="Internal Medicine Clinic"/>
    <s v="105 Arbor Lane, Alpena MI 49707 US, Alpena MI 49707 US"/>
    <n v="0"/>
    <s v="-385"/>
    <s v="4"/>
    <d v="1899-12-30T09:23:00"/>
    <d v="1899-12-30T09:32:40"/>
    <n v="0"/>
    <n v="14.35"/>
    <s v="-83.460158"/>
    <s v="45.078669"/>
    <m/>
    <n v="1323"/>
    <n v="0"/>
    <n v="0"/>
    <n v="0"/>
    <n v="0"/>
    <n v="90"/>
    <s v="103_Week3_Wednesday"/>
    <n v="65.930000000000007"/>
    <n v="65.930000000000007"/>
    <n v="68.13"/>
    <n v="66.569999999999993"/>
    <s v="$ -"/>
    <s v="103_Thursday"/>
    <s v="103_Week3_Thursday"/>
    <n v="1"/>
    <n v="0"/>
    <n v="33.515000000000001"/>
    <n v="16.642499999999998"/>
    <s v="Yes"/>
    <s v="NO"/>
    <s v="MTWRF"/>
    <s v="No"/>
    <s v="Yes"/>
    <s v="Y"/>
    <s v="Y"/>
    <n v="0"/>
    <n v="16.482500000000002"/>
    <n v="16.482500000000002"/>
    <n v="17.032499999999999"/>
    <n v="16.642499999999998"/>
  </r>
  <r>
    <s v="2907"/>
    <s v="73091"/>
    <s v="0"/>
    <x v="2"/>
    <x v="3"/>
    <x v="0"/>
    <s v="140"/>
    <s v="105"/>
    <s v="R"/>
    <n v="105"/>
    <s v="SUNRISE DISPOSAL"/>
    <s v="4775 SUNSET STREET, OSCODA MI 48750 US, OSCODA MI 48750 US"/>
    <n v="11.138311832705901"/>
    <s v="-819"/>
    <s v="7"/>
    <d v="1899-12-30T09:43:41"/>
    <d v="1899-12-30T09:53:34"/>
    <n v="0"/>
    <n v="12.24"/>
    <s v="-83.348111"/>
    <s v="44.418244"/>
    <n v="8.4157099217536704"/>
    <n v="5723.85"/>
    <n v="9"/>
    <n v="0.79545454545454597"/>
    <n v="3"/>
    <n v="44"/>
    <n v="106"/>
    <s v="105_Week3_Thursday"/>
    <n v="104.23"/>
    <n v="101.6484"/>
    <n v="127.4385"/>
    <n v="102.193"/>
    <n v="128.71"/>
    <s v="101_Monday"/>
    <s v="101_Week3_Monday"/>
    <n v="1"/>
    <n v="44"/>
    <n v="131.57"/>
    <n v="103.36"/>
    <s v="Yes"/>
    <s v="NO"/>
    <s v="MTWRF"/>
    <s v="Yes"/>
    <s v="Yes"/>
    <s v="Y"/>
    <s v="N"/>
    <n v="44"/>
    <n v="26.057500000000001"/>
    <n v="25.412099999999999"/>
    <n v="31.859625000000001"/>
    <n v="25.548249999999999"/>
  </r>
  <r>
    <s v="11578"/>
    <s v="73431"/>
    <s v="1"/>
    <x v="2"/>
    <x v="3"/>
    <x v="0"/>
    <s v="170"/>
    <s v="105"/>
    <s v="R"/>
    <n v="150"/>
    <s v="HURON COMMUNITY BANK-OSCODA"/>
    <s v="5077 N. US 23, OSCODA MI 48750 US, OSCODA MI 48750 US"/>
    <n v="0.68847350541187802"/>
    <s v="-822"/>
    <s v="3"/>
    <d v="1899-12-30T10:12:05"/>
    <d v="1899-12-30T10:21:45"/>
    <n v="0"/>
    <n v="5.7"/>
    <s v="-83.330772"/>
    <s v="44.426996"/>
    <n v="0.228375277287335"/>
    <n v="1052.72"/>
    <n v="0"/>
    <n v="0"/>
    <n v="0"/>
    <n v="0"/>
    <n v="151"/>
    <s v="105_Week3_Thursday"/>
    <n v="80.239999999999995"/>
    <n v="80.239999999999995"/>
    <n v="82.3733"/>
    <n v="83.44"/>
    <n v="22.11"/>
    <s v="101_Monday"/>
    <s v="101_Week3_Monday"/>
    <n v="1"/>
    <n v="0"/>
    <n v="20.059999999999999"/>
    <n v="20.86"/>
    <s v="Yes"/>
    <s v="NO"/>
    <s v="MTWRF"/>
    <s v="Yes"/>
    <s v="Yes"/>
    <s v="Y"/>
    <s v="N"/>
    <n v="0"/>
    <n v="20.059999999999999"/>
    <n v="20.059999999999999"/>
    <n v="20.593325"/>
    <n v="20.86"/>
  </r>
  <r>
    <s v="10666"/>
    <s v="73335"/>
    <s v="1"/>
    <x v="2"/>
    <x v="1"/>
    <x v="2"/>
    <s v="180"/>
    <s v="105"/>
    <s v="T"/>
    <n v="45"/>
    <s v="COMMUNITY FINANCIAL-GAYLORD 2"/>
    <s v="1360 WEST MAIN, GAYLORD MI 49735 US, GAYLORD MI 49735 US"/>
    <n v="0.18211017383308101"/>
    <s v="-359"/>
    <s v="1"/>
    <d v="1899-12-30T09:55:26"/>
    <d v="1899-12-30T09:58:58"/>
    <n v="0"/>
    <n v="3.5333333333333332"/>
    <s v="-84.697031"/>
    <s v="45.027822"/>
    <n v="9.8307750371203595E-2"/>
    <n v="1139.81"/>
    <n v="0"/>
    <n v="0"/>
    <n v="0"/>
    <n v="0"/>
    <n v="46"/>
    <s v="105_Week3_Tuesday"/>
    <n v="50.258499999999998"/>
    <n v="55.8675"/>
    <n v="74.25"/>
    <n v="75.06"/>
    <n v="19.89"/>
    <s v="103_Wednesday"/>
    <s v="103_Week3_Wednesday"/>
    <n v="1"/>
    <n v="0"/>
    <n v="17.954999999999998"/>
    <n v="18.765000000000001"/>
    <s v="Yes"/>
    <s v="NO"/>
    <s v="MTWRF"/>
    <s v="Yes"/>
    <s v="Yes"/>
    <s v="Y"/>
    <s v="Y"/>
    <n v="0"/>
    <n v="12.564624999999999"/>
    <n v="13.966875"/>
    <n v="18.5625"/>
    <n v="18.765000000000001"/>
  </r>
  <r>
    <s v="2274"/>
    <s v="70850"/>
    <s v="0"/>
    <x v="2"/>
    <x v="1"/>
    <x v="2"/>
    <s v="240"/>
    <s v="101"/>
    <s v="M"/>
    <n v="0"/>
    <s v="Gaylord Sleep Center"/>
    <s v="930 N. Center Ave., Gaylord MI 49735 US, Gaylord MI 49735 US"/>
    <n v="3.8548603218625899"/>
    <s v="-365"/>
    <s v="3"/>
    <d v="1899-12-30T11:01:08"/>
    <d v="1899-12-30T11:10:48"/>
    <n v="0"/>
    <n v="6.7166666666666668"/>
    <s v="-84.672832"/>
    <s v="45.038904"/>
    <n v="1.2818073269591801"/>
    <n v="563.05999999999995"/>
    <n v="0"/>
    <n v="0"/>
    <n v="0"/>
    <n v="0"/>
    <n v="1"/>
    <s v="101_Week3_Monday"/>
    <n v="50.865000000000002"/>
    <n v="51.37"/>
    <n v="51.37"/>
    <n v="53.4"/>
    <s v="$ -"/>
    <s v="103_Wednesday"/>
    <s v="103_Week3_Wednesday"/>
    <n v="1"/>
    <n v="0"/>
    <n v="12.842499999999999"/>
    <n v="13.35"/>
    <s v="Yes"/>
    <s v="NO"/>
    <s v="MTWRF"/>
    <s v="Yes"/>
    <s v="Yes"/>
    <s v="Y"/>
    <s v="Y"/>
    <n v="0"/>
    <n v="12.71625"/>
    <n v="12.842499999999999"/>
    <n v="12.842499999999999"/>
    <n v="13.35"/>
  </r>
  <r>
    <s v="2956"/>
    <s v="73152"/>
    <s v="0"/>
    <x v="2"/>
    <x v="1"/>
    <x v="4"/>
    <s v="20"/>
    <s v="103"/>
    <s v="M"/>
    <n v="0"/>
    <s v="ALPENA COLLEGE - PAPER ACCT"/>
    <s v="666 JOHNSON STREET, ALPENA MI 49707 US, ALPENA MI 49707 US"/>
    <n v="5.0771569255779196"/>
    <s v="-376"/>
    <s v="0"/>
    <d v="1899-12-30T08:24:57"/>
    <d v="1899-12-30T08:34:37"/>
    <n v="0"/>
    <n v="9.4354006285390355"/>
    <s v="-83.4451563"/>
    <s v="45.0810807"/>
    <n v="2.01105708959942"/>
    <n v="0"/>
    <n v="0"/>
    <n v="0"/>
    <n v="0"/>
    <n v="0"/>
    <n v="1"/>
    <s v="103_Week3_Monday"/>
    <n v="0"/>
    <n v="0"/>
    <n v="0"/>
    <n v="0"/>
    <s v="$ -"/>
    <s v="103_Thursday"/>
    <s v="103_Week3_Thursday"/>
    <n v="1"/>
    <n v="0"/>
    <n v="0"/>
    <n v="0"/>
    <s v="Yes"/>
    <s v="NO"/>
    <s v="MTWRF"/>
    <s v="No"/>
    <s v="Yes"/>
    <s v="Y"/>
    <s v="N"/>
    <n v="0"/>
    <n v="0"/>
    <n v="0"/>
    <n v="0"/>
    <n v="0"/>
  </r>
  <r>
    <s v="15759"/>
    <s v="73559"/>
    <s v="0"/>
    <x v="2"/>
    <x v="3"/>
    <x v="0"/>
    <s v="70"/>
    <s v="101"/>
    <s v="R"/>
    <n v="309"/>
    <s v="HOPE SHORES ALLIANCE"/>
    <s v="837 S. STATE, OSCODA MI 48750 US"/>
    <n v="0.52225589503953496"/>
    <s v="-812"/>
    <s v="5"/>
    <d v="1899-12-30T08:15:48"/>
    <d v="1899-12-30T08:19:33"/>
    <n v="0"/>
    <n v="8.1833333333333336"/>
    <s v="-83.32644"/>
    <s v="44.412777"/>
    <n v="0.24670693990512699"/>
    <n v="287.33999999999997"/>
    <m/>
    <n v="0"/>
    <n v="0"/>
    <n v="0"/>
    <n v="310"/>
    <s v="101_Week3_Thursday"/>
    <n v="0"/>
    <n v="0"/>
    <n v="0"/>
    <n v="47.89"/>
    <n v="23.945"/>
    <s v="101_Monday"/>
    <s v="101_Week3_Monday"/>
    <n v="1"/>
    <m/>
    <n v="0"/>
    <n v="11.9725"/>
    <s v="Yes"/>
    <s v=""/>
    <s v="MTWRF"/>
    <s v="No"/>
    <s v="Yes"/>
    <s v="Y"/>
    <s v="N"/>
    <m/>
    <n v="0"/>
    <n v="0"/>
    <n v="0"/>
    <n v="11.9725"/>
  </r>
  <r>
    <s v="2901"/>
    <s v="73082"/>
    <s v="0"/>
    <x v="2"/>
    <x v="1"/>
    <x v="4"/>
    <s v="90"/>
    <s v="103"/>
    <s v="R"/>
    <n v="350"/>
    <s v="MID MICH PHYS GRP GEN SURGERY"/>
    <s v="311 LONG RAPIDS PLAZA, ALPENA MI 49707 US, ALPENA MI 49707 US"/>
    <n v="0.91391170845241698"/>
    <s v="-383"/>
    <s v="7"/>
    <d v="1899-12-30T09:14:44"/>
    <d v="1899-12-30T09:19:28"/>
    <n v="0"/>
    <n v="5.1566666666666672"/>
    <s v="-83.46437"/>
    <s v="45.0780967"/>
    <n v="0.471416431372568"/>
    <n v="1862.64"/>
    <n v="0"/>
    <n v="0"/>
    <n v="0"/>
    <n v="0"/>
    <n v="351"/>
    <s v="103_Week3_Thursday"/>
    <n v="37.11"/>
    <n v="36.136099999999999"/>
    <n v="35"/>
    <n v="24.060700000000001"/>
    <n v="35"/>
    <s v="103_Thursday"/>
    <s v="103_Week3_Thursday"/>
    <n v="1"/>
    <n v="0"/>
    <n v="35"/>
    <n v="20.998699999999999"/>
    <s v="No"/>
    <s v="NO"/>
    <s v="MTWRF"/>
    <s v="No"/>
    <s v="No"/>
    <s v="Y"/>
    <s v="N"/>
    <m/>
    <n v="9.2774999999999999"/>
    <n v="9.0340249999999997"/>
    <n v="8.75"/>
    <n v="6.0151750000000002"/>
  </r>
  <r>
    <s v="1948"/>
    <s v="99046"/>
    <s v="7"/>
    <x v="2"/>
    <x v="1"/>
    <x v="4"/>
    <s v="80"/>
    <s v="103"/>
    <s v="R"/>
    <n v="380"/>
    <s v="LONG RAPIDS SHELL OIL"/>
    <s v="999 LONG RAPIDS RD, ALPENA MI 49707 US, ALPENA MI 49707 US"/>
    <n v="1.71415229495258"/>
    <s v="-382"/>
    <s v="6"/>
    <d v="1899-12-30T09:05:20"/>
    <d v="1899-12-30T09:13:48"/>
    <n v="0"/>
    <n v="7.99"/>
    <s v="-83.47291"/>
    <s v="45.078439"/>
    <n v="1.2752363187281099"/>
    <n v="3972.17"/>
    <n v="0"/>
    <n v="0"/>
    <n v="0"/>
    <n v="0"/>
    <n v="381"/>
    <s v="103_Week3_Thursday"/>
    <n v="95.35"/>
    <n v="99.847700000000003"/>
    <n v="118.5385"/>
    <n v="99.708100000000002"/>
    <n v="62.6"/>
    <s v="103_Thursday"/>
    <s v="103_Week3_Thursday"/>
    <n v="1"/>
    <n v="0"/>
    <n v="59.102499999999999"/>
    <n v="95.665000000000006"/>
    <s v="No"/>
    <s v="NO"/>
    <s v="MTWRF"/>
    <s v="No"/>
    <s v="No"/>
    <s v="Y"/>
    <s v="N"/>
    <m/>
    <n v="23.837499999999999"/>
    <n v="24.961925000000001"/>
    <n v="29.634625"/>
    <n v="24.927025"/>
  </r>
  <r>
    <s v="2634"/>
    <s v="71231"/>
    <s v="0"/>
    <x v="2"/>
    <x v="3"/>
    <x v="0"/>
    <s v="130"/>
    <s v="105"/>
    <s v="R"/>
    <n v="103"/>
    <s v="Desi's Taco Lounge"/>
    <s v="1945 W. River, Oscoda MI 48750 US, Oscoda MI 48750 US"/>
    <n v="14.1816344356761"/>
    <s v="-818"/>
    <s v="5"/>
    <d v="1899-12-30T09:25:57"/>
    <d v="1899-12-30T09:32:33"/>
    <n v="0"/>
    <n v="5.7"/>
    <s v="-83.4381982595079"/>
    <s v="44.4404817743917"/>
    <n v="9.2691635799198995"/>
    <n v="1186.9000000000001"/>
    <n v="0"/>
    <n v="0"/>
    <n v="0"/>
    <n v="0"/>
    <n v="104"/>
    <s v="105_Week3_Thursday"/>
    <n v="49.448300000000003"/>
    <n v="54.9285"/>
    <n v="41.577100000000002"/>
    <n v="39.203299999999999"/>
    <n v="19.37"/>
    <s v="101_Monday"/>
    <s v="101_Week3_Monday"/>
    <n v="1"/>
    <n v="0"/>
    <n v="26.1937"/>
    <n v="19.920000000000002"/>
    <s v="Yes"/>
    <s v="NO"/>
    <s v="MWRF"/>
    <s v="Yes"/>
    <s v="Yes"/>
    <s v="Y"/>
    <s v="N"/>
    <n v="0"/>
    <n v="12.362075000000001"/>
    <n v="13.732125"/>
    <n v="10.394275"/>
    <n v="9.8008249999999997"/>
  </r>
  <r>
    <s v="11940"/>
    <s v="73450"/>
    <s v="0"/>
    <x v="2"/>
    <x v="1"/>
    <x v="4"/>
    <s v="100"/>
    <s v="103"/>
    <s v="R"/>
    <n v="334"/>
    <s v="ADVANCED DERMATOLOGY"/>
    <s v="105 ARBOR LANE, ALPENA MI 49707 US, ALPENA MI 49707 US"/>
    <n v="1.2592597794949001"/>
    <s v="-384"/>
    <s v="7"/>
    <d v="1899-12-30T09:20:43"/>
    <d v="1899-12-30T09:23:00"/>
    <n v="0"/>
    <n v="5.82"/>
    <s v="-83.460158"/>
    <s v="45.078669"/>
    <n v="0.34880850735028901"/>
    <n v="4689.29"/>
    <n v="0"/>
    <n v="0"/>
    <n v="0"/>
    <n v="0"/>
    <n v="335"/>
    <s v="103_Week3_Thursday"/>
    <n v="94.126599999999996"/>
    <n v="94.75"/>
    <n v="98.253500000000003"/>
    <n v="100.2"/>
    <n v="106.21"/>
    <s v="103_Thursday"/>
    <s v="103_Week3_Thursday"/>
    <n v="1"/>
    <n v="0"/>
    <n v="94.75"/>
    <n v="100.2"/>
    <s v="No"/>
    <s v="NO"/>
    <s v="MTWRF"/>
    <s v="No"/>
    <s v="No"/>
    <s v="Y"/>
    <s v="N"/>
    <m/>
    <n v="23.531649999999999"/>
    <n v="23.6875"/>
    <n v="24.563375000000001"/>
    <n v="25.05"/>
  </r>
  <r>
    <s v="14258"/>
    <s v="73509"/>
    <s v="1"/>
    <x v="2"/>
    <x v="3"/>
    <x v="0"/>
    <s v="40"/>
    <s v="105"/>
    <s v="R"/>
    <n v="95"/>
    <s v="GARY OIL BASE GARAGE"/>
    <s v="5123 N. US-23, OSCODA MI 48750 US, OSCODA MI 48750 US"/>
    <n v="0"/>
    <s v="-809"/>
    <s v="7"/>
    <d v="1899-12-30T07:23:23"/>
    <d v="1899-12-30T07:34:21"/>
    <n v="0"/>
    <n v="11.836666666666668"/>
    <s v="-83.3305433"/>
    <s v="44.4286883"/>
    <m/>
    <n v="4673.88"/>
    <n v="24"/>
    <n v="0.73333333333333395"/>
    <n v="5"/>
    <n v="91"/>
    <n v="96"/>
    <s v="105_Week3_Thursday"/>
    <n v="91.92"/>
    <n v="92.612300000000005"/>
    <n v="90.122799999999998"/>
    <n v="72.988399999999999"/>
    <n v="93.28"/>
    <s v="101_Monday"/>
    <s v="101_Week3_Monday"/>
    <n v="1"/>
    <n v="90"/>
    <n v="91.92"/>
    <n v="73.064999999999998"/>
    <s v="Yes"/>
    <s v="YES"/>
    <s v="MTWRF"/>
    <s v="Yes"/>
    <s v="Yes"/>
    <s v="Y"/>
    <s v="N"/>
    <n v="90"/>
    <n v="22.98"/>
    <n v="23.153075000000001"/>
    <n v="22.5307"/>
    <n v="18.2471"/>
  </r>
  <r>
    <s v="14179"/>
    <s v="73509"/>
    <s v="0"/>
    <x v="2"/>
    <x v="3"/>
    <x v="0"/>
    <s v="30"/>
    <s v="105"/>
    <s v="R"/>
    <n v="170"/>
    <s v="GARY OIL"/>
    <s v="5123 N. US-23, OSCODA MI 48750 US, OSCODA MI 48750 US"/>
    <n v="0.205002185537424"/>
    <s v="-808"/>
    <s v="7"/>
    <d v="1899-12-30T07:16:00"/>
    <d v="1899-12-30T07:23:23"/>
    <n v="0"/>
    <n v="7.4033333333333333"/>
    <s v="-83.3305433"/>
    <s v="44.4286883"/>
    <n v="0.108238385814329"/>
    <n v="2481.94"/>
    <n v="4"/>
    <n v="0.81818181818181801"/>
    <n v="1"/>
    <n v="22"/>
    <n v="171"/>
    <s v="105_Week3_Thursday"/>
    <n v="47.65"/>
    <n v="41.083799999999997"/>
    <n v="41.458500000000001"/>
    <n v="52.859200000000001"/>
    <n v="44.87"/>
    <s v="101_Monday"/>
    <s v="101_Week3_Monday"/>
    <n v="1"/>
    <n v="22"/>
    <n v="39.89"/>
    <n v="54.02"/>
    <s v="Yes"/>
    <s v="NO"/>
    <s v="MTWRF"/>
    <s v="Yes"/>
    <s v="Yes"/>
    <s v="Y"/>
    <s v="N"/>
    <n v="22"/>
    <n v="11.9125"/>
    <n v="10.270949999999999"/>
    <n v="10.364625"/>
    <n v="13.2148"/>
  </r>
  <r>
    <s v="1970"/>
    <s v="70521"/>
    <s v="0"/>
    <x v="2"/>
    <x v="1"/>
    <x v="2"/>
    <s v="300"/>
    <s v="103"/>
    <s v="W"/>
    <n v="152"/>
    <s v="Beaver's Automotive"/>
    <s v="600 N. Ripley, Alpena MI 49707 US, Alpena MI 49707 US"/>
    <n v="3.1311713045698202"/>
    <s v="-371"/>
    <s v="7"/>
    <d v="1899-12-30T13:42:44"/>
    <d v="1899-12-30T13:42:52"/>
    <n v="0"/>
    <n v="9.2874999999999996"/>
    <s v="-83.452327"/>
    <s v="45.058731"/>
    <n v="1.1836728644725301"/>
    <n v="3511"/>
    <n v="23"/>
    <n v="0.65151515151515205"/>
    <n v="3"/>
    <n v="72"/>
    <n v="153"/>
    <s v="103_Week3_Wednesday"/>
    <n v="67.057599999999994"/>
    <n v="66.740700000000004"/>
    <n v="71.014600000000002"/>
    <n v="72.27"/>
    <n v="72.8"/>
    <s v="103_Wednesday"/>
    <s v="103_Week3_Wednesday"/>
    <n v="1"/>
    <n v="66"/>
    <n v="68.19"/>
    <n v="72.27"/>
    <s v="No"/>
    <s v="NO"/>
    <s v="MTWRF"/>
    <s v="No"/>
    <s v="No"/>
    <s v="Y"/>
    <s v="N"/>
    <m/>
    <n v="16.764399999999998"/>
    <n v="16.685175000000001"/>
    <n v="17.75365"/>
    <n v="18.067499999999999"/>
  </r>
  <r>
    <s v="2580"/>
    <s v="71176"/>
    <s v="0"/>
    <x v="2"/>
    <x v="3"/>
    <x v="1"/>
    <s v="160"/>
    <s v="101"/>
    <s v="T"/>
    <n v="260"/>
    <s v="SCOTT'S BAR &amp; GRILL"/>
    <s v="1758 Trask Lake Rd., Barton City MI 48705 US, Barton City MI 48705 US"/>
    <n v="4.2512010333410899E-2"/>
    <s v="-844"/>
    <s v="5"/>
    <d v="1899-12-30T09:28:03"/>
    <d v="1899-12-30T09:43:40"/>
    <n v="0"/>
    <n v="11.625"/>
    <s v="-83.598663"/>
    <s v="44.682985"/>
    <n v="3.5219464661730399E-2"/>
    <n v="1598.16"/>
    <n v="0"/>
    <n v="0"/>
    <n v="0"/>
    <n v="0"/>
    <n v="261"/>
    <s v="101_Week3_Tuesday"/>
    <n v="85.522499999999994"/>
    <n v="91.635999999999996"/>
    <n v="71.011200000000002"/>
    <n v="75.266599999999997"/>
    <n v="45.88"/>
    <s v="101_Tuesday"/>
    <s v="101_Week3_Tuesday"/>
    <n v="1"/>
    <n v="0"/>
    <n v="37.671199999999999"/>
    <n v="38.086199999999998"/>
    <s v="No"/>
    <s v="NO"/>
    <s v="MTWRF"/>
    <s v="No"/>
    <s v="No"/>
    <s v="Y"/>
    <s v="N"/>
    <m/>
    <n v="21.380624999999998"/>
    <n v="22.908999999999999"/>
    <n v="17.752800000000001"/>
    <n v="18.816649999999999"/>
  </r>
  <r>
    <s v="2578"/>
    <s v="71174"/>
    <s v="0"/>
    <x v="2"/>
    <x v="3"/>
    <x v="1"/>
    <s v="170"/>
    <s v="101"/>
    <s v="T"/>
    <n v="250"/>
    <s v="Barton City Eagles"/>
    <s v="671 Sanborn Rd., Barton City MI 48705 US, Barton City MI 48705 US"/>
    <n v="1.7821643296234699"/>
    <s v="-845"/>
    <s v="5"/>
    <d v="1899-12-30T09:45:27"/>
    <d v="1899-12-30T10:01:07"/>
    <n v="0"/>
    <n v="11.108333333333334"/>
    <s v="-83.5853"/>
    <s v="44.66934"/>
    <n v="1.3610506428904601"/>
    <n v="2139.6799999999998"/>
    <n v="0"/>
    <n v="0"/>
    <n v="0"/>
    <n v="0"/>
    <n v="251"/>
    <s v="101_Week3_Tuesday"/>
    <n v="85.452500000000001"/>
    <n v="96.566599999999994"/>
    <n v="106.64709999999999"/>
    <n v="111.78830000000001"/>
    <n v="62.13"/>
    <s v="101_Tuesday"/>
    <s v="101_Week3_Tuesday"/>
    <n v="1"/>
    <n v="0"/>
    <n v="42.296199999999999"/>
    <n v="53.893700000000003"/>
    <s v="No"/>
    <s v="NO"/>
    <s v="MTWRF"/>
    <s v="No"/>
    <s v="No"/>
    <s v="Y"/>
    <s v="N"/>
    <m/>
    <n v="21.363125"/>
    <n v="24.141649999999998"/>
    <n v="26.661774999999999"/>
    <n v="27.947075000000002"/>
  </r>
  <r>
    <s v="2585"/>
    <s v="71181"/>
    <s v="0"/>
    <x v="2"/>
    <x v="3"/>
    <x v="1"/>
    <s v="180"/>
    <s v="101"/>
    <s v="T"/>
    <n v="170"/>
    <s v="Lincoln Outdoor Center"/>
    <s v="300 S SECOND ST, LINCOLN MI 48742 US, LINCOLN MI 48742 US"/>
    <n v="12.0643540932299"/>
    <s v="-846"/>
    <s v="7"/>
    <d v="1899-12-30T10:13:11"/>
    <d v="1899-12-30T10:21:16"/>
    <n v="0"/>
    <n v="11.55"/>
    <s v="-83.412004"/>
    <s v="44.682569"/>
    <n v="11.3113603295842"/>
    <n v="2078.88"/>
    <n v="4"/>
    <n v="0.71428571428571397"/>
    <n v="1"/>
    <n v="17"/>
    <n v="171"/>
    <s v="101_Week3_Tuesday"/>
    <n v="35"/>
    <n v="33.944000000000003"/>
    <n v="46.8461"/>
    <n v="43.778399999999998"/>
    <n v="47.68"/>
    <s v="101_Tuesday"/>
    <s v="101_Week3_Tuesday"/>
    <n v="1"/>
    <n v="14"/>
    <n v="45.09"/>
    <n v="42.924999999999997"/>
    <s v="No"/>
    <s v="NO"/>
    <s v="MTWRF"/>
    <s v="No"/>
    <s v="No"/>
    <s v="Y"/>
    <s v="N"/>
    <m/>
    <n v="8.75"/>
    <n v="8.4860000000000007"/>
    <n v="11.711525"/>
    <n v="10.944599999999999"/>
  </r>
  <r>
    <s v="2811"/>
    <s v="99152"/>
    <s v="4"/>
    <x v="2"/>
    <x v="3"/>
    <x v="1"/>
    <s v="130"/>
    <s v="105"/>
    <s v="R"/>
    <n v="70"/>
    <s v="ALPENA GENERAL HOSP.-OSCODA"/>
    <s v="177 N. BARLOW ROAD, LINCOLN MI 48742 US, LINCOLN MI 48742 US"/>
    <n v="0.40495197340283101"/>
    <s v="-841"/>
    <s v="7"/>
    <d v="1899-12-30T08:52:31"/>
    <d v="1899-12-30T08:59:50"/>
    <n v="0"/>
    <n v="6.2633333333333336"/>
    <s v="-83.403719"/>
    <s v="44.661088"/>
    <n v="0.33549129609109601"/>
    <n v="9282.9599999999991"/>
    <n v="0"/>
    <n v="0"/>
    <n v="0"/>
    <n v="0"/>
    <n v="71"/>
    <s v="105_Week3_Thursday"/>
    <n v="81.564999999999998"/>
    <n v="241.70609999999999"/>
    <n v="224.13499999999999"/>
    <n v="259.4153"/>
    <n v="231.43"/>
    <s v="101_Tuesday"/>
    <s v="101_Week3_Tuesday"/>
    <n v="1"/>
    <n v="0"/>
    <n v="212.34"/>
    <n v="256.12619999999998"/>
    <s v="Yes"/>
    <s v="NO"/>
    <s v="MTWRF"/>
    <s v="Yes"/>
    <s v="Yes"/>
    <s v="Y"/>
    <s v="N"/>
    <n v="0"/>
    <n v="20.391249999999999"/>
    <n v="60.426524999999998"/>
    <n v="56.033749999999998"/>
    <n v="64.853825000000001"/>
  </r>
  <r>
    <s v="13577"/>
    <s v="99152"/>
    <s v="5"/>
    <x v="2"/>
    <x v="3"/>
    <x v="1"/>
    <s v="140"/>
    <s v="105"/>
    <s v="R"/>
    <n v="300"/>
    <s v="ALPENA GENERAL HOSP.-LINCOLN"/>
    <s v="177 N. BARLOW ROAD, LINCOLN MI 48742 US, LINCOLN MI 48742 US"/>
    <n v="0"/>
    <s v="-842"/>
    <s v="7"/>
    <d v="1899-12-30T08:59:49"/>
    <d v="1899-12-30T09:06:24"/>
    <n v="0"/>
    <n v="6.8366666666666669"/>
    <s v="-83.403719"/>
    <s v="44.661088"/>
    <m/>
    <n v="6069.19"/>
    <n v="0"/>
    <n v="0"/>
    <n v="0"/>
    <n v="0"/>
    <n v="301"/>
    <s v="105_Week3_Thursday"/>
    <n v="122.25579999999999"/>
    <n v="115.7561"/>
    <n v="121.5685"/>
    <n v="125.50230000000001"/>
    <n v="124.99"/>
    <s v="101_Tuesday"/>
    <s v="101_Week3_Tuesday"/>
    <n v="1"/>
    <n v="0"/>
    <n v="116.18"/>
    <n v="124.99"/>
    <s v="Yes"/>
    <s v="NO"/>
    <s v="MTWRF"/>
    <s v="Yes"/>
    <s v="Yes"/>
    <s v="Y"/>
    <s v="N"/>
    <n v="0"/>
    <n v="30.563949999999998"/>
    <n v="28.939025000000001"/>
    <n v="30.392125"/>
    <n v="31.375575000000001"/>
  </r>
  <r>
    <s v="15677"/>
    <s v="73554"/>
    <s v="0"/>
    <x v="2"/>
    <x v="3"/>
    <x v="1"/>
    <s v="150"/>
    <s v="101"/>
    <s v="T"/>
    <n v="1"/>
    <s v="BEAR CLAW GRILL"/>
    <s v="1770 W. TRASK LAKE RD., BARTON CITY MI 48705 US, BARTON CITY MI 48705 US"/>
    <n v="11.9228814417148"/>
    <s v="-843"/>
    <s v="5"/>
    <d v="1899-12-30T09:18:20"/>
    <d v="1899-12-30T09:28:00"/>
    <n v="0"/>
    <n v="9.4354006285390355"/>
    <s v="-83.598"/>
    <s v="44.68275"/>
    <n v="11.6579247149576"/>
    <n v="234.7"/>
    <n v="0"/>
    <n v="0"/>
    <n v="0"/>
    <n v="0"/>
    <n v="2"/>
    <s v="101_Week3_Tuesday"/>
    <n v="0"/>
    <n v="0"/>
    <n v="123.9"/>
    <n v="54.825000000000003"/>
    <n v="16.420000000000002"/>
    <s v="101_Tuesday"/>
    <s v="101_Week3_Tuesday"/>
    <n v="1"/>
    <n v="0"/>
    <n v="0"/>
    <n v="27.268699999999999"/>
    <s v="No"/>
    <s v="YES"/>
    <s v="MTWRF"/>
    <s v="No"/>
    <s v="No"/>
    <s v="Y"/>
    <s v="N"/>
    <m/>
    <n v="0"/>
    <n v="0"/>
    <n v="30.975000000000001"/>
    <n v="13.706250000000001"/>
  </r>
  <r>
    <s v="2594"/>
    <s v="71191"/>
    <s v="0"/>
    <x v="2"/>
    <x v="3"/>
    <x v="1"/>
    <s v="190"/>
    <s v="101"/>
    <s v="T"/>
    <n v="165"/>
    <s v="Snyder's Lincoln Pharmacy"/>
    <s v="301 Second St P.O. Box 237, Lincoln MI 48742 US P.O. Box 237, Lincoln MI 48742 US"/>
    <n v="0.15965882841970799"/>
    <s v="-847"/>
    <s v="7"/>
    <d v="1899-12-30T10:21:25"/>
    <d v="1899-12-30T10:27:43"/>
    <n v="0"/>
    <n v="5.8666666666666671"/>
    <s v="-83.411411"/>
    <s v="44.68257"/>
    <n v="3.3673415053547102E-2"/>
    <n v="2089.5"/>
    <n v="0"/>
    <n v="0"/>
    <n v="0"/>
    <n v="0"/>
    <n v="166"/>
    <s v="101_Week3_Tuesday"/>
    <n v="39.592300000000002"/>
    <n v="40.357599999999998"/>
    <n v="40.146099999999997"/>
    <n v="41.326900000000002"/>
    <n v="40.880000000000003"/>
    <s v="101_Tuesday"/>
    <s v="101_Week3_Tuesday"/>
    <n v="1"/>
    <n v="0"/>
    <n v="39.975000000000001"/>
    <n v="40.875"/>
    <s v="No"/>
    <s v="NO"/>
    <s v="MTWRF"/>
    <s v="No"/>
    <s v="No"/>
    <s v="Y"/>
    <s v="N"/>
    <m/>
    <n v="9.8980750000000004"/>
    <n v="10.089399999999999"/>
    <n v="10.036524999999999"/>
    <n v="10.331725"/>
  </r>
  <r>
    <s v="2082"/>
    <s v="70641"/>
    <s v="0"/>
    <x v="2"/>
    <x v="3"/>
    <x v="2"/>
    <s v="10"/>
    <s v="101"/>
    <s v="W"/>
    <n v="190"/>
    <s v="State St. Lube"/>
    <s v="105 Mason St., Alpena MI 49707 US, Alpena MI 49707 US"/>
    <n v="5.9969267024586799"/>
    <s v="-852"/>
    <s v="7"/>
    <d v="1899-12-30T08:00:00"/>
    <d v="1899-12-30T08:09:03"/>
    <n v="114"/>
    <n v="11.308333333333334"/>
    <s v="-83.4485"/>
    <s v="45.04766"/>
    <n v="2.5763185280648799"/>
    <n v="4310.28"/>
    <n v="11"/>
    <n v="0.9"/>
    <n v="6"/>
    <n v="134"/>
    <n v="191"/>
    <s v="101_Week3_Wednesday"/>
    <n v="70.66"/>
    <n v="87.968000000000004"/>
    <n v="72.096900000000005"/>
    <n v="71.844200000000001"/>
    <n v="80.38"/>
    <s v="101_Wednesday"/>
    <s v="101_Week3_Wednesday"/>
    <n v="1"/>
    <n v="110"/>
    <n v="105.97"/>
    <n v="77.650000000000006"/>
    <s v="No"/>
    <s v="NO"/>
    <s v="MTWRF"/>
    <s v="No"/>
    <s v="No"/>
    <s v="Y"/>
    <s v="N"/>
    <m/>
    <n v="17.664999999999999"/>
    <n v="21.992000000000001"/>
    <n v="18.024225000000001"/>
    <n v="17.96105"/>
  </r>
  <r>
    <s v="9154"/>
    <s v="70489"/>
    <s v="1"/>
    <x v="2"/>
    <x v="3"/>
    <x v="2"/>
    <s v="20"/>
    <s v="101"/>
    <s v="W"/>
    <n v="1"/>
    <s v="Decorative Panels Internationa"/>
    <s v="416 Ford Ave., Alpena MI 49707 US, Alpena MI 49707 US"/>
    <n v="4.8563271523487703"/>
    <s v="-853"/>
    <s v="7"/>
    <d v="1899-12-30T08:13:54"/>
    <d v="1899-12-30T08:14:06"/>
    <n v="0"/>
    <n v="0.2"/>
    <s v="-83.426479"/>
    <s v="45.064027"/>
    <n v="1.9106876084604401"/>
    <n v="20270.13"/>
    <n v="109"/>
    <n v="0.84110787172011603"/>
    <n v="37"/>
    <n v="701"/>
    <n v="2"/>
    <s v="101_Week3_Wednesday"/>
    <n v="381.83530000000002"/>
    <n v="362.60849999999999"/>
    <n v="404.99919999999997"/>
    <n v="389.48570000000001"/>
    <n v="427.28"/>
    <s v="101_Wednesday"/>
    <s v="101_Week3_Wednesday"/>
    <n v="1"/>
    <n v="686"/>
    <n v="392.83870000000002"/>
    <n v="431.13119999999998"/>
    <s v="No"/>
    <s v="NO"/>
    <s v="W"/>
    <s v="No"/>
    <s v="No"/>
    <s v="Y"/>
    <s v="N"/>
    <m/>
    <n v="95.458825000000004"/>
    <n v="90.652124999999998"/>
    <n v="101.24979999999999"/>
    <n v="97.371425000000002"/>
  </r>
  <r>
    <s v=""/>
    <m/>
    <m/>
    <x v="2"/>
    <x v="3"/>
    <x v="3"/>
    <m/>
    <m/>
    <m/>
    <m/>
    <s v="Alpena Depot"/>
    <s v="120 E Herman St,, Alpena 49707 US"/>
    <n v="0.87952336136004305"/>
    <s v="-911"/>
    <m/>
    <d v="1899-12-30T12:17:47"/>
    <d v="1899-12-30T12:17:47"/>
    <n v="0"/>
    <m/>
    <s v="-83.416387"/>
    <s v="45.0710235"/>
    <n v="0.21487544681548201"/>
    <m/>
    <m/>
    <m/>
    <m/>
    <m/>
    <n v="1"/>
    <e v="#N/A"/>
    <m/>
    <m/>
    <m/>
    <m/>
    <m/>
    <s v="101_Friday"/>
    <s v="101_Week3_Friday"/>
    <n v="20"/>
    <m/>
    <m/>
    <m/>
    <s v="Yes"/>
    <m/>
    <m/>
    <s v="Yes"/>
    <s v="Yes"/>
    <m/>
    <s v="N"/>
    <m/>
    <m/>
    <m/>
    <m/>
    <m/>
  </r>
  <r>
    <s v="12227"/>
    <s v="73457"/>
    <s v="0"/>
    <x v="2"/>
    <x v="3"/>
    <x v="1"/>
    <s v="200"/>
    <s v="101"/>
    <s v="T"/>
    <n v="137"/>
    <s v="JACKS GARAGE"/>
    <s v="324 E HAWLEY, LINCOLN MI 48742 US, LINCOLN MI 48742 US"/>
    <n v="1.5367963026387199"/>
    <s v="-848"/>
    <s v="7"/>
    <d v="1899-12-30T10:29:15"/>
    <d v="1899-12-30T10:41:45"/>
    <n v="0"/>
    <n v="11.991666666666667"/>
    <s v="-83.407024"/>
    <s v="44.6825785"/>
    <n v="0.35598607678706801"/>
    <n v="1920.38"/>
    <n v="13"/>
    <n v="0.72916666666666696"/>
    <n v="3"/>
    <n v="49"/>
    <n v="138"/>
    <s v="101_Week3_Tuesday"/>
    <n v="38.08"/>
    <n v="35.83"/>
    <n v="37.491500000000002"/>
    <n v="37.442300000000003"/>
    <n v="40.520000000000003"/>
    <s v="101_Tuesday"/>
    <s v="101_Week3_Tuesday"/>
    <n v="1"/>
    <n v="48"/>
    <n v="35.83"/>
    <n v="37.7575"/>
    <s v="No"/>
    <s v="NO"/>
    <s v="MTWRF"/>
    <s v="No"/>
    <s v="No"/>
    <s v="Y"/>
    <s v="N"/>
    <m/>
    <n v="9.52"/>
    <n v="8.9574999999999996"/>
    <n v="9.3728750000000005"/>
    <n v="9.3605750000000008"/>
  </r>
  <r>
    <s v="14327"/>
    <s v="73431"/>
    <s v="6"/>
    <x v="2"/>
    <x v="3"/>
    <x v="1"/>
    <s v="210"/>
    <s v="101"/>
    <s v="T"/>
    <n v="175"/>
    <s v="HURON COMMUNITY BANK-LINCOLN"/>
    <s v="327 TRAVERSE BAY ROAD, LINCOLN MI 48742 US, LINCOLN MI 48742 US"/>
    <n v="0.852088119985694"/>
    <s v="-849"/>
    <s v="3"/>
    <d v="1899-12-30T10:42:36"/>
    <d v="1899-12-30T10:52:16"/>
    <n v="0"/>
    <n v="4.95"/>
    <s v="-83.4074733"/>
    <s v="44.68209"/>
    <n v="0.19974049988963299"/>
    <n v="1002.61"/>
    <n v="0"/>
    <n v="0"/>
    <n v="0"/>
    <n v="0"/>
    <n v="176"/>
    <s v="101_Week3_Tuesday"/>
    <n v="76.42"/>
    <n v="76.42"/>
    <n v="78.453299999999999"/>
    <n v="79.47"/>
    <n v="21.06"/>
    <s v="101_Tuesday"/>
    <s v="101_Week3_Tuesday"/>
    <n v="1"/>
    <n v="0"/>
    <n v="19.105"/>
    <n v="19.8675"/>
    <s v="No"/>
    <s v="NO"/>
    <s v="MTWRF"/>
    <s v="No"/>
    <s v="No"/>
    <s v="Y"/>
    <s v="N"/>
    <m/>
    <n v="19.105"/>
    <n v="19.105"/>
    <n v="19.613325"/>
    <n v="19.8675"/>
  </r>
  <r>
    <s v=""/>
    <m/>
    <m/>
    <x v="2"/>
    <x v="3"/>
    <x v="1"/>
    <m/>
    <m/>
    <m/>
    <m/>
    <s v="Alpena Depot"/>
    <s v="120 E Herman St,, Alpena 49707 US"/>
    <n v="39.413902278678599"/>
    <s v="-850"/>
    <m/>
    <d v="1899-12-30T11:31:41"/>
    <d v="1899-12-30T11:31:41"/>
    <n v="0"/>
    <m/>
    <s v="-83.416387"/>
    <s v="45.0710235"/>
    <n v="29.311351241994"/>
    <m/>
    <m/>
    <m/>
    <m/>
    <m/>
    <n v="1"/>
    <e v="#N/A"/>
    <m/>
    <m/>
    <m/>
    <m/>
    <m/>
    <s v="101_Tuesday"/>
    <s v="101_Week3_Tuesday"/>
    <n v="20"/>
    <m/>
    <m/>
    <m/>
    <s v="Yes"/>
    <m/>
    <m/>
    <s v="Yes"/>
    <s v="Yes"/>
    <m/>
    <s v="N"/>
    <m/>
    <m/>
    <m/>
    <m/>
    <m/>
  </r>
  <r>
    <s v="2227"/>
    <s v="70800"/>
    <s v="0"/>
    <x v="2"/>
    <x v="3"/>
    <x v="1"/>
    <s v="120"/>
    <s v="105"/>
    <s v="R"/>
    <n v="295"/>
    <s v="Alcona High School"/>
    <s v="51 N. Barlow Rd., Lincoln MI 48742 US, Lincoln MI 48742 US"/>
    <n v="0"/>
    <s v="-840"/>
    <s v="3"/>
    <d v="1899-12-30T08:42:26"/>
    <d v="1899-12-30T08:52:06"/>
    <n v="0"/>
    <n v="5.1833333333333336"/>
    <s v="-83.405478"/>
    <s v="44.657368"/>
    <m/>
    <n v="914.42"/>
    <n v="0"/>
    <n v="0"/>
    <n v="0"/>
    <n v="0"/>
    <n v="296"/>
    <s v="105_Week3_Thursday"/>
    <n v="70.819999999999993"/>
    <n v="90.08"/>
    <n v="164.57"/>
    <n v="85.776600000000002"/>
    <n v="20.57"/>
    <s v="101_Tuesday"/>
    <s v="101_Week3_Tuesday"/>
    <n v="1"/>
    <n v="0"/>
    <n v="0"/>
    <n v="16.477499999999999"/>
    <s v="Yes"/>
    <s v="NO"/>
    <s v="MTWRF"/>
    <s v="Yes"/>
    <s v="Yes"/>
    <s v="Y"/>
    <s v="N"/>
    <n v="0"/>
    <n v="17.704999999999998"/>
    <n v="22.52"/>
    <n v="41.142499999999998"/>
    <n v="21.44415"/>
  </r>
  <r>
    <s v="2930"/>
    <s v="73122"/>
    <s v="0"/>
    <x v="2"/>
    <x v="1"/>
    <x v="2"/>
    <s v="270"/>
    <s v="103"/>
    <s v="W"/>
    <n v="130"/>
    <s v="FREESE HYDRAULICS"/>
    <s v="1088 WALTER ST, ALPENA MI 49707 US, ALPENA MI 49707 US"/>
    <n v="83.316888848765004"/>
    <s v="-368"/>
    <s v="7"/>
    <d v="1899-12-30T13:13:05"/>
    <d v="1899-12-30T13:13:13"/>
    <n v="0"/>
    <n v="4.7541666666666664"/>
    <s v="-83.4924785"/>
    <s v="45.0628138"/>
    <n v="80.445956537085294"/>
    <n v="2969.77"/>
    <n v="25"/>
    <n v="0.62121212121212099"/>
    <n v="3"/>
    <n v="77"/>
    <n v="131"/>
    <s v="103_Week3_Wednesday"/>
    <n v="59.525300000000001"/>
    <n v="55.117600000000003"/>
    <n v="60.427599999999998"/>
    <n v="56.086100000000002"/>
    <n v="61.68"/>
    <s v="103_Wednesday"/>
    <s v="103_Week3_Wednesday"/>
    <n v="1"/>
    <n v="66"/>
    <n v="57.61"/>
    <n v="54.965000000000003"/>
    <s v="No"/>
    <s v="NO"/>
    <s v="MTWRF"/>
    <s v="No"/>
    <s v="No"/>
    <s v="Y"/>
    <s v="N"/>
    <m/>
    <n v="14.881325"/>
    <n v="13.779400000000001"/>
    <n v="15.1069"/>
    <n v="14.021525"/>
  </r>
  <r>
    <s v="14793"/>
    <s v="99031"/>
    <s v="162"/>
    <x v="2"/>
    <x v="1"/>
    <x v="2"/>
    <s v="260"/>
    <s v="105"/>
    <s v="T"/>
    <n v="290"/>
    <s v="BLARNEY CASTLE EZ MART #891"/>
    <s v="8114 MILLS ST, VANDERBILT MI 49795 US, VANDERBILT MI 49795 US"/>
    <n v="9.0150741356036406"/>
    <s v="-367"/>
    <s v="7"/>
    <d v="1899-12-30T11:37:42"/>
    <d v="1899-12-30T11:49:46"/>
    <n v="0"/>
    <n v="15.004166666666666"/>
    <s v="-84.662776"/>
    <s v="45.143883"/>
    <n v="7.3792637561857299"/>
    <n v="4961.97"/>
    <n v="0"/>
    <n v="0"/>
    <n v="0"/>
    <n v="0"/>
    <n v="291"/>
    <s v="105_Week3_Tuesday"/>
    <n v="127.57769999999999"/>
    <n v="104.85299999999999"/>
    <n v="150.0138"/>
    <n v="138.4153"/>
    <n v="146.57"/>
    <s v="103_Wednesday"/>
    <s v="103_Week3_Wednesday"/>
    <n v="1"/>
    <n v="0"/>
    <n v="140.09119999999999"/>
    <n v="141.60499999999999"/>
    <s v="Yes"/>
    <s v="NO"/>
    <s v="MTWRF"/>
    <s v="Yes"/>
    <s v="Yes"/>
    <s v="Y"/>
    <s v="Y"/>
    <n v="0"/>
    <n v="31.894424999999998"/>
    <n v="26.213249999999999"/>
    <n v="37.503450000000001"/>
    <n v="34.603825000000001"/>
  </r>
  <r>
    <s v="2593"/>
    <s v="71190"/>
    <s v="0"/>
    <x v="2"/>
    <x v="3"/>
    <x v="1"/>
    <s v="40"/>
    <s v="105"/>
    <s v="R"/>
    <n v="350"/>
    <s v="Kris Mart"/>
    <s v="863 N. Barlow Rd., Lincoln MI 48742 US, Lincoln MI 48742 US"/>
    <n v="0.15588053266306201"/>
    <s v="-832"/>
    <s v="7"/>
    <d v="1899-12-30T07:05:02"/>
    <d v="1899-12-30T07:19:16"/>
    <n v="0"/>
    <n v="11.69"/>
    <s v="-83.404028"/>
    <s v="44.681067"/>
    <n v="7.2746954612916803E-2"/>
    <n v="5234.6899999999996"/>
    <n v="0"/>
    <n v="0"/>
    <n v="0"/>
    <n v="0"/>
    <n v="351"/>
    <s v="105_Week3_Thursday"/>
    <n v="94.62"/>
    <n v="91.2971"/>
    <n v="109.0878"/>
    <n v="105.7146"/>
    <n v="117.2"/>
    <s v="101_Tuesday"/>
    <s v="101_Week3_Tuesday"/>
    <n v="1"/>
    <n v="0"/>
    <n v="104.17"/>
    <n v="103.6662"/>
    <s v="Yes"/>
    <s v="NO"/>
    <s v="MTWRF"/>
    <s v="Yes"/>
    <s v="Yes"/>
    <s v="Y"/>
    <s v="N"/>
    <n v="0"/>
    <n v="23.655000000000001"/>
    <n v="22.824275"/>
    <n v="27.27195"/>
    <n v="26.428650000000001"/>
  </r>
  <r>
    <s v="2032"/>
    <s v="70587"/>
    <s v="0"/>
    <x v="2"/>
    <x v="1"/>
    <x v="2"/>
    <s v="290"/>
    <s v="103"/>
    <s v="W"/>
    <n v="170"/>
    <s v="BOBS MUFFLER &amp; REPAIR"/>
    <s v="2277 US-23 SOUTH COMPANY 101, Alpena MI 49707 US COMPANY 101, Alpena MI 49707 US"/>
    <n v="0.73030976619327204"/>
    <s v="-370"/>
    <s v="7"/>
    <d v="1899-12-30T13:31:00"/>
    <d v="1899-12-30T13:39:36"/>
    <n v="0"/>
    <n v="10.354166666666666"/>
    <s v="-83.457247"/>
    <s v="45.043043"/>
    <n v="0.244974965418362"/>
    <n v="2814.13"/>
    <n v="7"/>
    <n v="0.70833333333333304"/>
    <n v="1"/>
    <n v="26"/>
    <n v="171"/>
    <s v="103_Week3_Wednesday"/>
    <n v="49.74"/>
    <n v="53.969200000000001"/>
    <n v="67.653300000000002"/>
    <n v="72.597499999999997"/>
    <n v="61.84"/>
    <s v="103_Wednesday"/>
    <s v="103_Week3_Wednesday"/>
    <n v="1"/>
    <n v="24"/>
    <n v="59.817500000000003"/>
    <n v="70.66"/>
    <s v="No"/>
    <s v="NO"/>
    <s v="MTWRF"/>
    <s v="No"/>
    <s v="No"/>
    <s v="Y"/>
    <s v="N"/>
    <m/>
    <n v="12.435"/>
    <n v="13.4923"/>
    <n v="16.913325"/>
    <n v="18.149374999999999"/>
  </r>
  <r>
    <s v="14687"/>
    <s v="73395"/>
    <s v="2"/>
    <x v="2"/>
    <x v="1"/>
    <x v="2"/>
    <s v="280"/>
    <s v="103"/>
    <s v="T"/>
    <n v="283"/>
    <s v="MANGO (US-23)"/>
    <s v="2205 THUNDER BAY SHOPPING CENT, ALPENA MI 49707 US, ALPENA MI 49707 US"/>
    <n v="7.38953386357338"/>
    <s v="-369"/>
    <s v="7"/>
    <d v="1899-12-30T13:20:36"/>
    <d v="1899-12-30T13:30:16"/>
    <n v="0"/>
    <n v="0.1"/>
    <s v="-83.4530520963555"/>
    <s v="45.0451124631666"/>
    <n v="3.1846725114757599"/>
    <n v="2144.52"/>
    <n v="0"/>
    <n v="0"/>
    <n v="0"/>
    <n v="0"/>
    <n v="284"/>
    <s v="103_Week3_Tuesday"/>
    <n v="42.096899999999998"/>
    <n v="42"/>
    <n v="42"/>
    <n v="42"/>
    <n v="44.52"/>
    <s v="103_Wednesday"/>
    <s v="103_Week3_Wednesday"/>
    <n v="1"/>
    <n v="0"/>
    <n v="42"/>
    <n v="21"/>
    <s v="Yes"/>
    <s v="NO"/>
    <s v="MTWRF"/>
    <s v="No"/>
    <s v="Yes"/>
    <s v="Y"/>
    <s v="Y"/>
    <n v="0"/>
    <n v="10.524224999999999"/>
    <n v="10.5"/>
    <n v="10.5"/>
    <n v="10.5"/>
  </r>
  <r>
    <s v="2147"/>
    <s v="70711"/>
    <s v="0"/>
    <x v="2"/>
    <x v="3"/>
    <x v="1"/>
    <s v="10"/>
    <s v="101"/>
    <s v="F"/>
    <n v="150"/>
    <s v="Bogarts Tavern"/>
    <s v="2085 Werth Rd., Alpena MI 49707 US, Alpena MI 49707 US"/>
    <n v="7.4245071352992698"/>
    <s v="-829"/>
    <s v="5"/>
    <d v="1899-12-30T06:07:25"/>
    <d v="1899-12-30T06:16:29"/>
    <n v="0"/>
    <n v="8.7583333333333329"/>
    <s v="-83.461684"/>
    <s v="45.041214"/>
    <n v="3.3287162993288901"/>
    <n v="1827.61"/>
    <n v="0"/>
    <n v="0"/>
    <n v="0"/>
    <n v="0"/>
    <n v="151"/>
    <s v="101_Week3_Friday"/>
    <n v="75.402500000000003"/>
    <n v="88.307100000000005"/>
    <n v="84.923299999999998"/>
    <n v="98.1828"/>
    <n v="45.59"/>
    <s v="101_Tuesday"/>
    <s v="101_Week3_Tuesday"/>
    <n v="2"/>
    <n v="0"/>
    <n v="20.494350000000001"/>
    <n v="23.81185"/>
    <s v="Yes"/>
    <s v="NO"/>
    <s v="MTWRF"/>
    <s v="No"/>
    <s v="Yes"/>
    <s v="Y"/>
    <s v="N"/>
    <n v="0"/>
    <n v="18.850625000000001"/>
    <n v="22.076775000000001"/>
    <n v="21.230824999999999"/>
    <n v="24.5457"/>
  </r>
  <r>
    <s v="14254"/>
    <s v="73511"/>
    <s v="00000"/>
    <x v="2"/>
    <x v="3"/>
    <x v="1"/>
    <s v="50"/>
    <s v="101"/>
    <s v="T"/>
    <n v="160"/>
    <s v="ROX'S FAMILY DINER"/>
    <s v="210 S. SECOND ST., LINCOLN MI 48742 US, LINCOLN MI 48742 US"/>
    <n v="1.49561537743061"/>
    <s v="-833"/>
    <s v="0 "/>
    <d v="1899-12-30T07:20:46"/>
    <d v="1899-12-30T07:25:06"/>
    <n v="0"/>
    <n v="4.333333333333333"/>
    <s v="-83.4117066381005"/>
    <s v="44.6836474194424"/>
    <n v="0.76569475651607499"/>
    <n v="246.78"/>
    <n v="0"/>
    <n v="0"/>
    <n v="0"/>
    <n v="0"/>
    <n v="161"/>
    <s v="101_Week3_Tuesday"/>
    <n v="36.57"/>
    <n v="42.35"/>
    <n v="44.47"/>
    <n v="46.26"/>
    <n v="6.1695000000000002"/>
    <s v="101_Tuesday"/>
    <s v="101_Week3_Tuesday"/>
    <n v="1"/>
    <n v="0"/>
    <n v="5.2937000000000003"/>
    <n v="6.0061999999999998"/>
    <s v="No"/>
    <s v="NO"/>
    <s v="MTWRF"/>
    <s v="No"/>
    <s v="No"/>
    <s v="Y"/>
    <s v="N"/>
    <m/>
    <n v="9.1425000000000001"/>
    <n v="10.5875"/>
    <n v="11.1175"/>
    <n v="11.565"/>
  </r>
  <r>
    <s v="2587"/>
    <s v="71183"/>
    <s v="0"/>
    <x v="2"/>
    <x v="3"/>
    <x v="1"/>
    <s v="90"/>
    <s v="101"/>
    <s v="T"/>
    <n v="210"/>
    <s v="Northern Precision"/>
    <s v="601 South Lake St, Lincoln MI 48742 US, Lincoln MI 48742 US"/>
    <n v="1.7590748241463099"/>
    <s v="-837"/>
    <s v="7"/>
    <d v="1899-12-30T08:03:32"/>
    <d v="1899-12-30T08:14:14"/>
    <n v="0"/>
    <n v="9.7666666666666675"/>
    <s v="-83.4129063"/>
    <s v="44.6790728"/>
    <n v="0.82455520885213995"/>
    <n v="7526.33"/>
    <n v="0"/>
    <n v="0"/>
    <n v="0"/>
    <n v="0"/>
    <n v="211"/>
    <s v="101_Week3_Tuesday"/>
    <n v="138.63380000000001"/>
    <n v="145.0669"/>
    <n v="149.57"/>
    <n v="155.58920000000001"/>
    <n v="155.36000000000001"/>
    <s v="101_Tuesday"/>
    <s v="101_Week3_Tuesday"/>
    <n v="1"/>
    <n v="0"/>
    <n v="145.23500000000001"/>
    <n v="153.91499999999999"/>
    <s v="No"/>
    <s v="NO"/>
    <s v="MTWRF"/>
    <s v="No"/>
    <s v="No"/>
    <s v="Y"/>
    <s v="N"/>
    <m/>
    <n v="34.658450000000002"/>
    <n v="36.266725000000001"/>
    <n v="37.392499999999998"/>
    <n v="38.897300000000001"/>
  </r>
  <r>
    <s v="1937"/>
    <s v="70486"/>
    <s v="0"/>
    <x v="2"/>
    <x v="3"/>
    <x v="1"/>
    <s v="100"/>
    <s v="101"/>
    <s v="T"/>
    <n v="185"/>
    <s v="Alcona Motors, Inc."/>
    <s v="313 S. Second Lincoln P.O. Box 130, Lincoln MI 487 P.O. Box 130, Lincoln MI 48742 US"/>
    <n v="0.82509595567691496"/>
    <s v="-838"/>
    <s v="7"/>
    <d v="1899-12-30T08:15:03"/>
    <d v="1899-12-30T08:29:38"/>
    <n v="0"/>
    <n v="12.766666666666667"/>
    <s v="-83.411045"/>
    <s v="44.681902"/>
    <n v="0.33418753330249601"/>
    <n v="11605.22"/>
    <n v="37"/>
    <n v="0.81407035175879405"/>
    <n v="11"/>
    <n v="202"/>
    <n v="186"/>
    <s v="101_Week3_Tuesday"/>
    <n v="211.39920000000001"/>
    <n v="222.2807"/>
    <n v="235.24610000000001"/>
    <n v="218.30840000000001"/>
    <n v="236.86"/>
    <s v="101_Tuesday"/>
    <s v="101_Week3_Tuesday"/>
    <n v="1"/>
    <n v="199"/>
    <n v="233.06"/>
    <n v="211.60249999999999"/>
    <s v="No"/>
    <s v="NO"/>
    <s v="MTWRF"/>
    <s v="No"/>
    <s v="No"/>
    <s v="Y"/>
    <s v="N"/>
    <m/>
    <n v="52.849800000000002"/>
    <n v="55.570174999999999"/>
    <n v="58.811525000000003"/>
    <n v="54.577100000000002"/>
  </r>
  <r>
    <s v="2226"/>
    <s v="70799"/>
    <s v="0"/>
    <x v="2"/>
    <x v="3"/>
    <x v="1"/>
    <s v="110"/>
    <s v="105"/>
    <s v="R"/>
    <n v="300"/>
    <s v="Alcona Elementary School"/>
    <s v="51 N. Barlow Rd., Lincoln MI 48742 US, Lincoln MI 48742 US"/>
    <n v="3.13007051947395"/>
    <s v="-839"/>
    <s v="3"/>
    <d v="1899-12-30T08:32:46"/>
    <d v="1899-12-30T08:42:26"/>
    <n v="0"/>
    <n v="4.9666666666666668"/>
    <s v="-83.405478"/>
    <s v="44.657368"/>
    <n v="2.00392411700164"/>
    <n v="514.86"/>
    <n v="0"/>
    <n v="0"/>
    <n v="0"/>
    <n v="0"/>
    <n v="301"/>
    <s v="105_Week3_Thursday"/>
    <n v="51.29"/>
    <n v="51.636600000000001"/>
    <n v="54.42"/>
    <n v="49.08"/>
    <n v="6.8"/>
    <s v="101_Tuesday"/>
    <s v="101_Week3_Tuesday"/>
    <n v="1"/>
    <n v="0"/>
    <n v="0"/>
    <n v="12.27"/>
    <s v="Yes"/>
    <s v="NO"/>
    <s v="MTWRF"/>
    <s v="Yes"/>
    <s v="Yes"/>
    <s v="Y"/>
    <s v="N"/>
    <n v="0"/>
    <n v="12.8225"/>
    <n v="12.90915"/>
    <n v="13.605"/>
    <n v="12.27"/>
  </r>
  <r>
    <s v="2596"/>
    <s v="71193"/>
    <s v="0"/>
    <x v="2"/>
    <x v="3"/>
    <x v="1"/>
    <s v="60"/>
    <s v="101"/>
    <s v="T"/>
    <n v="150"/>
    <s v="Alcona County Road"/>
    <s v="301 N LAKE ST PO BOX 40, LINCOLN MI 48742 US PO BOX 40, LINCOLN MI 48742 US"/>
    <n v="1.32943561653433"/>
    <s v="-834"/>
    <s v="7"/>
    <d v="1899-12-30T07:26:26"/>
    <d v="1899-12-30T07:37:36"/>
    <n v="0"/>
    <n v="16.212499999999999"/>
    <s v="-83.414273"/>
    <s v="44.687208"/>
    <n v="0.40941109186560498"/>
    <n v="7468.23"/>
    <n v="14"/>
    <n v="0.72549019607843102"/>
    <n v="2"/>
    <n v="53"/>
    <n v="151"/>
    <s v="101_Week3_Tuesday"/>
    <n v="144.19149999999999"/>
    <n v="140.93610000000001"/>
    <n v="146.16300000000001"/>
    <n v="134.6285"/>
    <n v="144.03"/>
    <s v="101_Tuesday"/>
    <s v="101_Week3_Tuesday"/>
    <n v="1"/>
    <n v="51"/>
    <n v="143.90119999999999"/>
    <n v="146.16249999999999"/>
    <s v="No"/>
    <s v="NO"/>
    <s v="MTWRF"/>
    <s v="No"/>
    <s v="No"/>
    <s v="Y"/>
    <s v="N"/>
    <m/>
    <n v="36.047874999999998"/>
    <n v="35.234025000000003"/>
    <n v="36.540750000000003"/>
    <n v="33.657125000000001"/>
  </r>
  <r>
    <s v="2586"/>
    <s v="71182"/>
    <s v="0"/>
    <x v="2"/>
    <x v="3"/>
    <x v="1"/>
    <s v="70"/>
    <s v="101"/>
    <s v="T"/>
    <n v="240"/>
    <s v="NORTHERN INDUSTRIAL WOOD INC."/>
    <s v="507 STATE ROAD COMPANY 164, Lincoln MI 48742 US COMPANY 164, Lincoln MI 48742 US"/>
    <n v="2.9266157729014899"/>
    <s v="-835"/>
    <s v="5"/>
    <d v="1899-12-30T07:40:32"/>
    <d v="1899-12-30T07:49:30"/>
    <n v="0"/>
    <n v="8.9250000000000007"/>
    <s v="-83.4177133"/>
    <s v="44.6793067"/>
    <n v="1.11073384013773"/>
    <n v="2337.3200000000002"/>
    <n v="0"/>
    <n v="0"/>
    <n v="0"/>
    <n v="0"/>
    <n v="241"/>
    <s v="101_Week3_Tuesday"/>
    <n v="85.72"/>
    <n v="82.746600000000001"/>
    <n v="84.77"/>
    <n v="81.540000000000006"/>
    <n v="46.78"/>
    <s v="101_Tuesday"/>
    <s v="101_Week3_Tuesday"/>
    <n v="1"/>
    <n v="0"/>
    <n v="38.56"/>
    <n v="39.087499999999999"/>
    <s v="No"/>
    <s v="NO"/>
    <s v="MTWRF"/>
    <s v="No"/>
    <s v="No"/>
    <s v="Y"/>
    <s v="N"/>
    <m/>
    <n v="21.43"/>
    <n v="20.68665"/>
    <n v="21.192499999999999"/>
    <n v="20.385000000000002"/>
  </r>
  <r>
    <s v="2589"/>
    <s v="71185"/>
    <s v="0"/>
    <x v="2"/>
    <x v="3"/>
    <x v="1"/>
    <s v="80"/>
    <s v="101"/>
    <s v="T"/>
    <n v="245"/>
    <s v="Viking Energy of Lincoln"/>
    <s v="509 W. State St., Lincoln MI 48742 US, Lincoln MI 48742 US"/>
    <n v="0.101453230241404"/>
    <s v="-836"/>
    <s v="7"/>
    <d v="1899-12-30T07:49:36"/>
    <d v="1899-12-30T08:01:46"/>
    <n v="0"/>
    <n v="16.658333333333335"/>
    <s v="-83.4185533"/>
    <s v="44.6801583"/>
    <n v="4.2024927418029302E-2"/>
    <n v="19842.46"/>
    <n v="28"/>
    <n v="0.93086419753086402"/>
    <n v="23"/>
    <n v="498"/>
    <n v="246"/>
    <s v="101_Week3_Tuesday"/>
    <n v="344.0838"/>
    <n v="405.59840000000003"/>
    <n v="439.31689999999998"/>
    <n v="422.48689999999999"/>
    <n v="438.45"/>
    <s v="101_Tuesday"/>
    <s v="101_Week3_Tuesday"/>
    <n v="1"/>
    <n v="405"/>
    <n v="427.38"/>
    <n v="425.99"/>
    <s v="No"/>
    <s v="NO"/>
    <s v="MTWRF"/>
    <s v="No"/>
    <s v="No"/>
    <s v="Y"/>
    <s v="N"/>
    <m/>
    <n v="86.020949999999999"/>
    <n v="101.39960000000001"/>
    <n v="109.82922499999999"/>
    <n v="105.621725"/>
  </r>
  <r>
    <s v="2020"/>
    <s v="99046"/>
    <s v="5"/>
    <x v="2"/>
    <x v="1"/>
    <x v="4"/>
    <s v="260"/>
    <s v="103"/>
    <s v="R"/>
    <n v="150"/>
    <s v="DIAMOND SHELL OIL"/>
    <s v="235 WATER ST, ALPENA MI 49707 US, ALPENA MI 49707 US"/>
    <n v="0.52035336400700805"/>
    <s v="-400"/>
    <s v="6"/>
    <d v="1899-12-30T12:39:51"/>
    <d v="1899-12-30T13:07:45"/>
    <n v="0"/>
    <n v="23.426666666666666"/>
    <s v="-83.4293885"/>
    <s v="45.0615955"/>
    <n v="0.12962820522681801"/>
    <n v="4865.24"/>
    <n v="0"/>
    <n v="0"/>
    <n v="0"/>
    <n v="0"/>
    <n v="151"/>
    <s v="103_Week3_Thursday"/>
    <n v="111.33410000000001"/>
    <n v="97.724500000000006"/>
    <n v="138.065"/>
    <n v="110.8845"/>
    <n v="93.75"/>
    <s v="103_Thursday"/>
    <s v="103_Week3_Thursday"/>
    <n v="1"/>
    <n v="0"/>
    <n v="71.133700000000005"/>
    <n v="106.2062"/>
    <s v="No"/>
    <s v="NO"/>
    <s v="MTWRF"/>
    <s v="No"/>
    <s v="No"/>
    <s v="Y"/>
    <s v="N"/>
    <m/>
    <n v="27.833525000000002"/>
    <n v="24.431125000000002"/>
    <n v="34.516249999999999"/>
    <n v="27.721125000000001"/>
  </r>
  <r>
    <s v="11691"/>
    <s v="99080"/>
    <s v="0"/>
    <x v="2"/>
    <x v="0"/>
    <x v="1"/>
    <s v="150"/>
    <s v="105"/>
    <s v="W"/>
    <n v="70"/>
    <s v="MERCANTILE BANK"/>
    <s v="1990 N ST HELEN RD, ST HELEN MI 48656 US, ST HELEN MI 48656 US"/>
    <n v="0.23158054456473601"/>
    <s v="-1397"/>
    <s v="6"/>
    <d v="1899-12-30T13:38:03"/>
    <d v="1899-12-30T13:42:49"/>
    <n v="0"/>
    <n v="7.5125000000000002"/>
    <s v="-84.409618"/>
    <s v="44.363218"/>
    <n v="7.5283975380365104E-2"/>
    <n v="1144.3499999999999"/>
    <n v="0"/>
    <n v="0"/>
    <n v="0"/>
    <n v="0"/>
    <n v="71"/>
    <s v="105_Week3_Wednesday"/>
    <n v="27"/>
    <n v="28.754999999999999"/>
    <n v="32.85"/>
    <n v="28.063600000000001"/>
    <n v="17.41"/>
    <s v="105_Tuesday"/>
    <s v="105_Week3_Tuesday"/>
    <n v="1"/>
    <n v="0"/>
    <n v="16.425000000000001"/>
    <n v="27"/>
    <s v="Yes"/>
    <s v="NO"/>
    <s v="MTWRF"/>
    <s v="No"/>
    <s v="Yes"/>
    <s v="Y"/>
    <s v="N"/>
    <n v="0"/>
    <n v="6.75"/>
    <n v="7.1887499999999998"/>
    <n v="8.2125000000000004"/>
    <n v="7.0159000000000002"/>
  </r>
  <r>
    <s v="2766"/>
    <s v="71371"/>
    <s v="0"/>
    <x v="2"/>
    <x v="0"/>
    <x v="1"/>
    <s v="140"/>
    <s v="105"/>
    <s v="W"/>
    <n v="70"/>
    <s v="JEN'S HEN HOUSE"/>
    <s v="1965 N ST HELEN ROAD, St. Helen MI 48656 US, St. Helen MI 48656 US"/>
    <n v="0.22674963812193"/>
    <s v="-1396"/>
    <s v="5"/>
    <d v="1899-12-30T13:32:41"/>
    <d v="1899-12-30T13:37:49"/>
    <n v="0"/>
    <n v="8.8250000000000011"/>
    <s v="-84.410631"/>
    <s v="44.36293"/>
    <n v="5.9565159729413002E-2"/>
    <n v="5310.79"/>
    <n v="0"/>
    <n v="0"/>
    <n v="0"/>
    <n v="0"/>
    <n v="71"/>
    <s v="105_Week3_Wednesday"/>
    <n v="175.20570000000001"/>
    <n v="226.38499999999999"/>
    <n v="246.1328"/>
    <n v="213.88499999999999"/>
    <n v="130.80000000000001"/>
    <s v="105_Tuesday"/>
    <s v="105_Week3_Tuesday"/>
    <n v="1"/>
    <n v="0"/>
    <n v="125.0675"/>
    <n v="105.9375"/>
    <s v="Yes"/>
    <s v="NO"/>
    <s v="WRF"/>
    <s v="No"/>
    <s v="Yes"/>
    <s v="N"/>
    <s v="N"/>
    <n v="0"/>
    <n v="43.801425000000002"/>
    <n v="56.596249999999998"/>
    <n v="61.533200000000001"/>
    <n v="53.471249999999998"/>
  </r>
  <r>
    <s v="1909"/>
    <s v="70337"/>
    <s v="0"/>
    <x v="2"/>
    <x v="0"/>
    <x v="1"/>
    <s v="170"/>
    <s v="105"/>
    <s v="W"/>
    <n v="95"/>
    <s v="FIREHOUSE BAR &amp; GRILL"/>
    <s v="465 N HELEN RD., ST HELEN MI 48656 US, ST HELEN MI 48656 US"/>
    <n v="1.00359727140369"/>
    <s v="-1399"/>
    <s v="7"/>
    <d v="1899-12-30T14:01:31"/>
    <d v="1899-12-30T14:08:37"/>
    <n v="0"/>
    <n v="8.8541666666666661"/>
    <s v="-84.410732"/>
    <s v="44.341313"/>
    <n v="0.62435562311276704"/>
    <n v="3605.97"/>
    <n v="0"/>
    <n v="0"/>
    <n v="0"/>
    <n v="0"/>
    <n v="96"/>
    <s v="105_Week3_Wednesday"/>
    <n v="83.6"/>
    <n v="86.727599999999995"/>
    <n v="90.332300000000004"/>
    <n v="89.544600000000003"/>
    <n v="96.47"/>
    <s v="105_Tuesday"/>
    <s v="105_Week3_Tuesday"/>
    <n v="1"/>
    <n v="0"/>
    <n v="89.133700000000005"/>
    <n v="90.14"/>
    <s v="Yes"/>
    <s v="NO"/>
    <s v="MTWRF"/>
    <s v="No"/>
    <s v="Yes"/>
    <s v="Y"/>
    <s v="N"/>
    <n v="0"/>
    <n v="20.9"/>
    <n v="21.681899999999999"/>
    <n v="22.583075000000001"/>
    <n v="22.386150000000001"/>
  </r>
  <r>
    <s v="2414"/>
    <s v="99046"/>
    <s v="17"/>
    <x v="2"/>
    <x v="0"/>
    <x v="1"/>
    <s v="160"/>
    <s v="105"/>
    <s v="W"/>
    <n v="90"/>
    <s v="Louie's Market - St. Helen"/>
    <s v="1025 N St. 235 Water St., St. Helen MI 48656 US 235 Water St., St. Helen MI 48656 US"/>
    <n v="2.3440375441301202"/>
    <s v="-1398"/>
    <s v="6"/>
    <d v="1899-12-30T13:45:11"/>
    <d v="1899-12-30T14:00:32"/>
    <n v="0"/>
    <n v="15.645833333333334"/>
    <s v="-84.41105"/>
    <s v="44.349607"/>
    <n v="1.08230300480243"/>
    <n v="15058.58"/>
    <n v="2"/>
    <n v="0.92"/>
    <n v="3"/>
    <n v="27"/>
    <n v="91"/>
    <s v="105_Week3_Wednesday"/>
    <n v="253.72380000000001"/>
    <n v="456.75549999999998"/>
    <n v="524.11500000000001"/>
    <n v="350.34089999999998"/>
    <n v="361.18"/>
    <s v="105_Tuesday"/>
    <s v="105_Week3_Tuesday"/>
    <n v="1"/>
    <n v="25"/>
    <n v="333.99"/>
    <n v="296.95249999999999"/>
    <s v="Yes"/>
    <s v="NO"/>
    <s v="MTWRF"/>
    <s v="No"/>
    <s v="Yes"/>
    <s v="Y"/>
    <s v="N"/>
    <n v="25"/>
    <n v="63.430950000000003"/>
    <n v="114.188875"/>
    <n v="131.02875"/>
    <n v="87.585224999999994"/>
  </r>
  <r>
    <s v="2415"/>
    <s v="99058"/>
    <s v="15"/>
    <x v="2"/>
    <x v="0"/>
    <x v="1"/>
    <s v="130"/>
    <s v="105"/>
    <s v="W"/>
    <n v="65"/>
    <s v="Forwards - St. Helen"/>
    <s v="2007 N. M-36 St. 219 N. Front St., St. Helen MI 48 219 N. Front St., St. Helen MI 48656 US"/>
    <n v="0.92474851095039401"/>
    <s v="-1395"/>
    <s v="7"/>
    <d v="1899-12-30T13:21:07"/>
    <d v="1899-12-30T13:32:28"/>
    <n v="0"/>
    <n v="12.566666666666666"/>
    <s v="-84.410567"/>
    <s v="44.363756"/>
    <n v="0.35599366664086401"/>
    <n v="2315.25"/>
    <n v="0"/>
    <n v="0"/>
    <n v="0"/>
    <n v="0"/>
    <n v="66"/>
    <s v="105_Week3_Wednesday"/>
    <n v="47.783000000000001"/>
    <n v="41.86"/>
    <n v="41.86"/>
    <n v="41.86"/>
    <n v="42.25"/>
    <s v="105_Tuesday"/>
    <s v="105_Week3_Tuesday"/>
    <n v="1"/>
    <n v="0"/>
    <n v="41.86"/>
    <n v="41.86"/>
    <s v="Yes"/>
    <s v="NO"/>
    <s v="MTWRF"/>
    <s v="No"/>
    <s v="Yes"/>
    <s v="Y"/>
    <s v="N"/>
    <n v="0"/>
    <n v="11.94575"/>
    <n v="10.465"/>
    <n v="10.465"/>
    <n v="10.465"/>
  </r>
  <r>
    <s v="2980"/>
    <s v="73178"/>
    <s v="0"/>
    <x v="2"/>
    <x v="0"/>
    <x v="1"/>
    <s v="100"/>
    <s v="105"/>
    <s v="W"/>
    <n v="100"/>
    <s v="CLEAR LAKE BAR"/>
    <s v="2212 CLEAR LAKE RD, WEST BRANCH MI 48661 US, WEST BRANCH MI 48661 US"/>
    <n v="12.4897692788073"/>
    <s v="-1392"/>
    <s v="5"/>
    <d v="1899-12-30T12:32:08"/>
    <d v="1899-12-30T12:48:23"/>
    <n v="0"/>
    <n v="12.983333333333334"/>
    <s v="-84.280198"/>
    <s v="44.398668"/>
    <n v="9.7166060419399596"/>
    <n v="5419.26"/>
    <n v="0"/>
    <n v="0"/>
    <n v="0"/>
    <n v="0"/>
    <n v="101"/>
    <s v="105_Week3_Wednesday"/>
    <n v="112.2414"/>
    <n v="175.11420000000001"/>
    <n v="299.57369999999997"/>
    <n v="196.76499999999999"/>
    <n v="167.23"/>
    <s v="105_Tuesday"/>
    <s v="105_Week3_Tuesday"/>
    <n v="1"/>
    <n v="0"/>
    <n v="159.995"/>
    <n v="95.075000000000003"/>
    <s v="Yes"/>
    <s v="NO"/>
    <s v="MTWRF"/>
    <s v="No"/>
    <s v="Yes"/>
    <s v="Y"/>
    <s v="N"/>
    <n v="0"/>
    <n v="28.06035"/>
    <n v="43.778550000000003"/>
    <n v="74.893424999999993"/>
    <n v="49.191249999999997"/>
  </r>
  <r>
    <s v="11693"/>
    <s v="99080"/>
    <s v="2"/>
    <x v="2"/>
    <x v="0"/>
    <x v="1"/>
    <s v="90"/>
    <s v="103"/>
    <s v="F"/>
    <n v="179"/>
    <s v="MERCANTILE BANK"/>
    <s v="505 BENNETT ST, ROSE CITY MI 48654 US, ROSE CITY MI 48654 US"/>
    <n v="6.3962773459657596"/>
    <s v="-1391"/>
    <s v="5"/>
    <d v="1899-12-30T12:13:17"/>
    <d v="1899-12-30T12:19:38"/>
    <n v="0"/>
    <n v="5.3833333333333337"/>
    <s v="-84.115599"/>
    <s v="44.417332"/>
    <n v="4.89622658152732"/>
    <n v="861.6"/>
    <n v="0"/>
    <n v="0"/>
    <n v="0"/>
    <n v="0"/>
    <n v="180"/>
    <s v="103_Week3_Friday"/>
    <n v="21.2"/>
    <n v="20.329999999999998"/>
    <n v="23.9"/>
    <n v="20.9"/>
    <n v="12.67"/>
    <s v="105_Tuesday"/>
    <s v="105_Week3_Tuesday"/>
    <n v="1"/>
    <n v="0"/>
    <n v="11.95"/>
    <n v="20.3"/>
    <s v="Yes"/>
    <s v="NO"/>
    <s v="MTWRF"/>
    <s v="Yes"/>
    <s v="Yes"/>
    <s v="Y"/>
    <s v="N"/>
    <n v="0"/>
    <n v="5.3"/>
    <n v="5.0824999999999996"/>
    <n v="5.9749999999999996"/>
    <n v="5.2249999999999996"/>
  </r>
  <r>
    <s v="12693"/>
    <s v="73480"/>
    <s v="0"/>
    <x v="2"/>
    <x v="0"/>
    <x v="1"/>
    <s v="120"/>
    <s v="105"/>
    <s v="W"/>
    <n v="92"/>
    <s v="MR. B'S DELI &amp; CAFE"/>
    <s v="2343 N. ST HELEN ROAD, ST HELEN MI 48655 US, ST HELEN MI 48655 US"/>
    <n v="1.8247747000400001"/>
    <s v="-1394"/>
    <s v="7"/>
    <d v="1899-12-30T13:13:37"/>
    <d v="1899-12-30T13:20:11"/>
    <n v="0"/>
    <n v="9.0291666666666668"/>
    <s v="-84.410592"/>
    <s v="44.368503"/>
    <n v="1.23950504405797"/>
    <n v="3154.42"/>
    <n v="3"/>
    <n v="0.88"/>
    <n v="1"/>
    <n v="25"/>
    <n v="93"/>
    <s v="105_Week3_Wednesday"/>
    <n v="79.447100000000006"/>
    <n v="72.858400000000003"/>
    <n v="73.616900000000001"/>
    <n v="62.430700000000002"/>
    <n v="80.61"/>
    <s v="105_Tuesday"/>
    <s v="105_Week3_Tuesday"/>
    <n v="1"/>
    <n v="25"/>
    <n v="78.27"/>
    <n v="64.3262"/>
    <s v="Yes"/>
    <s v="NO"/>
    <s v="MTWRF"/>
    <s v="No"/>
    <s v="Yes"/>
    <s v="Y"/>
    <s v="N"/>
    <n v="25"/>
    <n v="19.861775000000002"/>
    <n v="18.214600000000001"/>
    <n v="18.404225"/>
    <n v="15.607675"/>
  </r>
  <r>
    <s v="2833"/>
    <s v="99082"/>
    <s v="8"/>
    <x v="2"/>
    <x v="0"/>
    <x v="1"/>
    <s v="110"/>
    <s v="105"/>
    <s v="W"/>
    <n v="80"/>
    <s v="Sunrise Convenience Store #20"/>
    <s v="1747 North M-76 69245 Burke Drive, St. Helen MI 48 69245 Burke Drive, St. Helen MI 48656 US"/>
    <n v="11.5592190359511"/>
    <s v="-1393"/>
    <s v="7"/>
    <d v="1899-12-30T12:59:57"/>
    <d v="1899-12-30T13:11:48"/>
    <n v="0"/>
    <n v="12.125"/>
    <s v="-84.4241261423783"/>
    <s v="44.3817834756186"/>
    <n v="9.6567598443547205"/>
    <n v="2637.23"/>
    <n v="0"/>
    <n v="0"/>
    <n v="0"/>
    <n v="0"/>
    <n v="81"/>
    <s v="105_Week3_Wednesday"/>
    <n v="50.11"/>
    <n v="50.444600000000001"/>
    <n v="51.426900000000003"/>
    <n v="52.62"/>
    <n v="55.39"/>
    <s v="105_Tuesday"/>
    <s v="105_Week3_Tuesday"/>
    <n v="1"/>
    <n v="0"/>
    <n v="50.11"/>
    <n v="52.62"/>
    <s v="Yes"/>
    <s v="NO"/>
    <s v="MTWRF"/>
    <s v="No"/>
    <s v="Yes"/>
    <s v="Y"/>
    <s v="N"/>
    <n v="0"/>
    <n v="12.5275"/>
    <n v="12.61115"/>
    <n v="12.856725000000001"/>
    <n v="13.154999999999999"/>
  </r>
  <r>
    <s v="2346"/>
    <s v="70929"/>
    <s v="0"/>
    <x v="2"/>
    <x v="0"/>
    <x v="1"/>
    <s v="180"/>
    <s v="103"/>
    <s v="F"/>
    <n v="100"/>
    <s v="China Inn"/>
    <s v="601 W. Houghton Ave P.O. Box 334, West Branch MI 4 P.O. Box 334, West Branch MI 48661 US"/>
    <n v="11.8839174367808"/>
    <s v="-1400"/>
    <s v="5"/>
    <d v="1899-12-30T14:20:30"/>
    <d v="1899-12-30T14:34:53"/>
    <n v="0"/>
    <n v="13.425000000000001"/>
    <s v="-84.242835"/>
    <s v="44.276468"/>
    <n v="11.3550849992974"/>
    <n v="4681.6899999999996"/>
    <n v="0"/>
    <n v="0"/>
    <n v="0"/>
    <n v="0"/>
    <n v="101"/>
    <s v="103_Week3_Friday"/>
    <n v="112.758"/>
    <n v="115.7"/>
    <n v="137.61920000000001"/>
    <n v="136.9075"/>
    <n v="131.26"/>
    <s v="105_Tuesday"/>
    <s v="105_Week3_Tuesday"/>
    <n v="1"/>
    <n v="0"/>
    <n v="148.64500000000001"/>
    <n v="115.375"/>
    <s v="Yes"/>
    <s v="NO"/>
    <s v="TWRF"/>
    <s v="Yes"/>
    <s v="Yes"/>
    <s v="Y"/>
    <s v="N"/>
    <n v="0"/>
    <n v="28.189499999999999"/>
    <n v="28.925000000000001"/>
    <n v="34.404800000000002"/>
    <n v="34.226875"/>
  </r>
  <r>
    <s v="12497"/>
    <s v="99062"/>
    <s v="118"/>
    <x v="2"/>
    <x v="0"/>
    <x v="1"/>
    <s v="250"/>
    <s v="105"/>
    <s v="W"/>
    <n v="170"/>
    <s v="ROGERS FAMILY FOODS 4985"/>
    <s v="3195 M-65, HALE MI 48739 US, HALE MI 48739 US"/>
    <n v="0"/>
    <s v="-1407"/>
    <s v="7"/>
    <d v="1899-12-30T16:14:01"/>
    <d v="1899-12-30T16:35:16"/>
    <n v="0"/>
    <n v="16.212499999999999"/>
    <s v="-83.806106"/>
    <s v="44.371555"/>
    <m/>
    <n v="4087.11"/>
    <n v="10"/>
    <n v="0.73684210526315796"/>
    <n v="2"/>
    <n v="42"/>
    <n v="171"/>
    <s v="105_Week3_Wednesday"/>
    <n v="89.717600000000004"/>
    <n v="49.249200000000002"/>
    <n v="70.08"/>
    <n v="70.663799999999995"/>
    <n v="74.28"/>
    <s v="105_Tuesday"/>
    <s v="105_Week3_Tuesday"/>
    <n v="1"/>
    <n v="38"/>
    <n v="62.666200000000003"/>
    <n v="70.787499999999994"/>
    <s v="Yes"/>
    <s v="NO"/>
    <s v="MTWRF"/>
    <s v="No"/>
    <s v="Yes"/>
    <s v="Y"/>
    <s v="N"/>
    <n v="38"/>
    <n v="22.429400000000001"/>
    <n v="12.3123"/>
    <n v="17.52"/>
    <n v="17.665949999999999"/>
  </r>
  <r>
    <s v="14822"/>
    <s v="99161"/>
    <s v="00118"/>
    <x v="2"/>
    <x v="0"/>
    <x v="1"/>
    <s v="240"/>
    <s v="105"/>
    <s v="W"/>
    <n v="1"/>
    <s v="ROGERS FAMILY FOODS 4985 F.A."/>
    <s v="3195 M-65, HALE MI 48739 US, HALE MI 48739 US"/>
    <n v="0.96144653352132503"/>
    <s v="-1406"/>
    <s v="7 "/>
    <d v="1899-12-30T16:04:21"/>
    <d v="1899-12-30T16:14:01"/>
    <n v="0"/>
    <n v="9.4354006285390355"/>
    <s v="-83.806106"/>
    <s v="44.371555"/>
    <n v="0.554375093569765"/>
    <n v="163.78"/>
    <n v="0"/>
    <n v="0"/>
    <n v="0"/>
    <n v="0"/>
    <n v="2"/>
    <s v="105_Week3_Wednesday"/>
    <n v="163.78"/>
    <n v="0"/>
    <n v="0"/>
    <n v="0"/>
    <n v="4.5494000000000003"/>
    <s v="105_Tuesday"/>
    <s v="105_Week3_Tuesday"/>
    <n v="1"/>
    <n v="0"/>
    <n v="0"/>
    <n v="0"/>
    <s v="Yes"/>
    <s v="NO"/>
    <s v="MTWRF"/>
    <s v="No"/>
    <s v="Yes"/>
    <s v="Y"/>
    <s v="N"/>
    <n v="0"/>
    <n v="40.945"/>
    <n v="0"/>
    <n v="0"/>
    <n v="0"/>
  </r>
  <r>
    <s v="14901"/>
    <s v="73542"/>
    <s v="0"/>
    <x v="2"/>
    <x v="0"/>
    <x v="1"/>
    <s v="270"/>
    <s v="105"/>
    <s v="W"/>
    <n v="128"/>
    <s v="GRUMPY GUNNY'S"/>
    <s v="4949 N. LONG LAKE RD, HALE MI 48739 US, HALE MI 48739 US"/>
    <n v="8.28429710546175"/>
    <s v="-1409"/>
    <s v="7"/>
    <d v="1899-12-30T16:53:23"/>
    <d v="1899-12-30T17:03:03"/>
    <n v="0"/>
    <n v="9.4354006285390355"/>
    <s v="-83.872728"/>
    <s v="44.41978"/>
    <n v="6.1099274536779502"/>
    <n v="3224.62"/>
    <n v="0"/>
    <n v="0"/>
    <n v="0"/>
    <n v="0"/>
    <n v="129"/>
    <s v="105_Week3_Wednesday"/>
    <n v="0"/>
    <n v="304.92570000000001"/>
    <n v="65.266099999999994"/>
    <n v="62.843000000000004"/>
    <n v="68.22"/>
    <s v="105_Tuesday"/>
    <s v="105_Week3_Tuesday"/>
    <n v="1"/>
    <n v="0"/>
    <n v="274.23"/>
    <n v="64.357500000000002"/>
    <s v="Yes"/>
    <s v="YES"/>
    <s v="MTWRF"/>
    <s v="No"/>
    <s v="Yes"/>
    <s v="Y"/>
    <s v="N"/>
    <n v="0"/>
    <n v="0"/>
    <n v="76.231425000000002"/>
    <n v="16.316524999999999"/>
    <n v="15.710750000000001"/>
  </r>
  <r>
    <s v="2481"/>
    <s v="71073"/>
    <s v="0"/>
    <x v="2"/>
    <x v="0"/>
    <x v="1"/>
    <s v="260"/>
    <s v="105"/>
    <s v="W"/>
    <n v="174"/>
    <s v="Amerigas Propane - Hale"/>
    <s v="3281 M-65 PO Box 440, Hale MI 48739 US PO Box 440, Hale MI 48739 US"/>
    <n v="0.15940784637882599"/>
    <s v="-1408"/>
    <s v="3"/>
    <d v="1899-12-30T16:35:26"/>
    <d v="1899-12-30T16:45:06"/>
    <n v="0"/>
    <n v="0.23333333333333334"/>
    <s v="-83.805749"/>
    <s v="44.373077"/>
    <n v="0.104208897686424"/>
    <n v="715.79"/>
    <n v="0"/>
    <n v="0"/>
    <n v="0"/>
    <n v="0"/>
    <n v="175"/>
    <s v="105_Week3_Wednesday"/>
    <n v="54.56"/>
    <n v="54.56"/>
    <n v="56.006599999999999"/>
    <n v="56.73"/>
    <n v="15.03"/>
    <s v="105_Tuesday"/>
    <s v="105_Week3_Tuesday"/>
    <n v="1"/>
    <n v="0"/>
    <n v="13.64"/>
    <n v="14.182499999999999"/>
    <s v="Yes"/>
    <s v="NO"/>
    <s v="MTWRF"/>
    <s v="No"/>
    <s v="Yes"/>
    <s v="Y"/>
    <s v="N"/>
    <n v="0"/>
    <n v="13.64"/>
    <n v="13.64"/>
    <n v="14.00165"/>
    <n v="14.182499999999999"/>
  </r>
  <r>
    <s v="2477"/>
    <s v="99058"/>
    <s v="7"/>
    <x v="2"/>
    <x v="0"/>
    <x v="1"/>
    <s v="230"/>
    <s v="105"/>
    <s v="W"/>
    <n v="280"/>
    <s v="Forward #28 (Hale)"/>
    <s v="103 Washington 219 N. Front St., Hale MI 48739 US 219 N. Front St., Hale MI 48739 US"/>
    <n v="0.36564775942815703"/>
    <s v="-1405"/>
    <s v="7"/>
    <d v="1899-12-30T15:57:05"/>
    <d v="1899-12-30T16:03:23"/>
    <n v="0"/>
    <n v="10.170833333333334"/>
    <s v="-83.805264"/>
    <s v="44.378295"/>
    <n v="0.19183260519062401"/>
    <n v="2743.36"/>
    <n v="0"/>
    <n v="0"/>
    <n v="0"/>
    <n v="0"/>
    <n v="281"/>
    <s v="105_Week3_Wednesday"/>
    <n v="57.296100000000003"/>
    <n v="48.65"/>
    <n v="48.65"/>
    <n v="48.65"/>
    <n v="49.22"/>
    <s v="105_Tuesday"/>
    <s v="105_Week3_Tuesday"/>
    <n v="1"/>
    <n v="0"/>
    <n v="48.65"/>
    <n v="48.65"/>
    <s v="Yes"/>
    <s v="NO"/>
    <s v="MTWRF"/>
    <s v="No"/>
    <s v="Yes"/>
    <s v="Y"/>
    <s v="N"/>
    <n v="0"/>
    <n v="14.324025000000001"/>
    <n v="12.1625"/>
    <n v="12.1625"/>
    <n v="12.1625"/>
  </r>
  <r>
    <s v="2474"/>
    <s v="71066"/>
    <s v="0"/>
    <x v="2"/>
    <x v="0"/>
    <x v="1"/>
    <s v="200"/>
    <s v="105"/>
    <s v="W"/>
    <n v="230"/>
    <s v="Bernard Building"/>
    <s v="395 S. Washington P.O. Box 190, Hale MI 48739 US P.O. Box 190, Hale MI 48739 US"/>
    <n v="0.79156623439780605"/>
    <s v="-1402"/>
    <s v="7"/>
    <d v="1899-12-30T15:21:31"/>
    <d v="1899-12-30T15:33:46"/>
    <n v="0"/>
    <n v="15.375"/>
    <s v="-83.8030367"/>
    <s v="44.3752177"/>
    <n v="0.498138865484612"/>
    <n v="5018.6499999999996"/>
    <n v="6"/>
    <n v="0.86363636363636398"/>
    <n v="1"/>
    <n v="50"/>
    <n v="231"/>
    <s v="105_Week3_Wednesday"/>
    <n v="104.7384"/>
    <n v="90.970699999999994"/>
    <n v="95.920699999999997"/>
    <n v="101.3215"/>
    <n v="101.13"/>
    <s v="105_Tuesday"/>
    <s v="105_Week3_Tuesday"/>
    <n v="1"/>
    <n v="44"/>
    <n v="96.932500000000005"/>
    <n v="106.8887"/>
    <s v="Yes"/>
    <s v="NO"/>
    <s v="MTWRF"/>
    <s v="No"/>
    <s v="Yes"/>
    <s v="Y"/>
    <s v="N"/>
    <n v="44"/>
    <n v="26.1846"/>
    <n v="22.742674999999998"/>
    <n v="23.980174999999999"/>
    <n v="25.330375"/>
  </r>
  <r>
    <s v="12499"/>
    <s v="73467"/>
    <s v="0"/>
    <x v="2"/>
    <x v="0"/>
    <x v="1"/>
    <s v="190"/>
    <s v="105"/>
    <s v="W"/>
    <n v="173"/>
    <s v="MAIN STREET PIZZA &amp; BBQ"/>
    <s v="3150 N M-65, HALE MI 48739 US, HALE MI 48739 US"/>
    <n v="32.480871224035901"/>
    <s v="-1401"/>
    <s v="7"/>
    <d v="1899-12-30T15:07:22"/>
    <d v="1899-12-30T15:20:43"/>
    <n v="0"/>
    <n v="14.204166666666667"/>
    <s v="-83.804089"/>
    <s v="44.370594"/>
    <n v="28.268318557164701"/>
    <n v="5645.86"/>
    <n v="0"/>
    <n v="0"/>
    <n v="0"/>
    <n v="0"/>
    <n v="174"/>
    <s v="105_Week3_Wednesday"/>
    <n v="90.19"/>
    <n v="100.6876"/>
    <n v="126.1857"/>
    <n v="116.2084"/>
    <n v="133.78"/>
    <s v="105_Tuesday"/>
    <s v="105_Week3_Tuesday"/>
    <n v="1"/>
    <n v="0"/>
    <n v="130.63499999999999"/>
    <n v="104.795"/>
    <s v="Yes"/>
    <s v="NO"/>
    <s v="MTWRF"/>
    <s v="No"/>
    <s v="Yes"/>
    <s v="Y"/>
    <s v="N"/>
    <n v="0"/>
    <n v="22.547499999999999"/>
    <n v="25.171900000000001"/>
    <n v="31.546424999999999"/>
    <n v="29.052099999999999"/>
  </r>
  <r>
    <s v="2475"/>
    <s v="71067"/>
    <s v="0"/>
    <x v="2"/>
    <x v="0"/>
    <x v="1"/>
    <s v="220"/>
    <s v="105"/>
    <s v="W"/>
    <n v="140"/>
    <s v="Alwards Market"/>
    <s v="118 S. Washington, Hale MI 48739 US, Hale MI 48739 US"/>
    <n v="0.267160399040904"/>
    <s v="-1404"/>
    <s v="7"/>
    <d v="1899-12-30T15:46:31"/>
    <d v="1899-12-30T15:56:43"/>
    <n v="0"/>
    <n v="15.891666666666667"/>
    <s v="-83.805311"/>
    <s v="44.376861"/>
    <n v="0.177351613335822"/>
    <n v="6037.33"/>
    <n v="1"/>
    <n v="0.96"/>
    <n v="2"/>
    <n v="25"/>
    <n v="141"/>
    <s v="105_Week3_Wednesday"/>
    <n v="132.23759999999999"/>
    <n v="113.88760000000001"/>
    <n v="106.7976"/>
    <n v="97.900700000000001"/>
    <n v="125.69"/>
    <s v="105_Tuesday"/>
    <s v="105_Week3_Tuesday"/>
    <n v="1"/>
    <n v="25"/>
    <n v="93.978700000000003"/>
    <n v="104.9562"/>
    <s v="Yes"/>
    <s v="NO"/>
    <s v="MTWRF"/>
    <s v="No"/>
    <s v="Yes"/>
    <s v="Y"/>
    <s v="N"/>
    <n v="25"/>
    <n v="33.059399999999997"/>
    <n v="28.471900000000002"/>
    <n v="26.699400000000001"/>
    <n v="24.475175"/>
  </r>
  <r>
    <s v="2487"/>
    <s v="99058"/>
    <s v="9"/>
    <x v="2"/>
    <x v="0"/>
    <x v="1"/>
    <s v="210"/>
    <s v="105"/>
    <s v="W"/>
    <n v="285"/>
    <s v="Forward #53 (Hale Main St.)"/>
    <s v="101 Main St. 219 N. Front St., Hale MI 48739 US 219 N. Front St., Hale MI 48739 US"/>
    <n v="0.40086554798676799"/>
    <s v="-1403"/>
    <s v="7"/>
    <d v="1899-12-30T15:34:10"/>
    <d v="1899-12-30T15:46:14"/>
    <n v="0"/>
    <n v="10.579166666666667"/>
    <s v="-83.805547"/>
    <s v="44.377586"/>
    <n v="0.28932625566137699"/>
    <n v="2500.31"/>
    <n v="0"/>
    <n v="0"/>
    <n v="0"/>
    <n v="0"/>
    <n v="286"/>
    <s v="105_Week3_Wednesday"/>
    <n v="50.835299999999997"/>
    <n v="44.781500000000001"/>
    <n v="45.82"/>
    <n v="45.82"/>
    <n v="46.33"/>
    <s v="105_Tuesday"/>
    <s v="105_Week3_Tuesday"/>
    <n v="1"/>
    <n v="0"/>
    <n v="45.82"/>
    <n v="45.82"/>
    <s v="Yes"/>
    <s v="NO"/>
    <s v="MTWRF"/>
    <s v="No"/>
    <s v="Yes"/>
    <s v="Y"/>
    <s v="N"/>
    <n v="0"/>
    <n v="12.708824999999999"/>
    <n v="11.195375"/>
    <n v="11.455"/>
    <n v="11.455"/>
  </r>
  <r>
    <s v="2751"/>
    <s v="71354"/>
    <s v="0"/>
    <x v="2"/>
    <x v="0"/>
    <x v="0"/>
    <s v="250"/>
    <s v="105"/>
    <s v="M"/>
    <n v="0"/>
    <s v="MOOSE LODGE #440"/>
    <s v="2531 MILLS RD, PRESCOTT MI 48756 US, PRESCOTT MI 48756 US"/>
    <n v="25.553630198152199"/>
    <s v="-1377"/>
    <s v="5"/>
    <d v="1899-12-30T14:59:11"/>
    <d v="1899-12-30T15:01:07"/>
    <n v="0"/>
    <n v="2.0416666666666665"/>
    <s v="-84.0238683"/>
    <s v="44.22009"/>
    <n v="19.648005262843299"/>
    <n v="767.9"/>
    <n v="0"/>
    <n v="0"/>
    <n v="0"/>
    <n v="0"/>
    <n v="1"/>
    <s v="105_Week3_Monday"/>
    <n v="36.08"/>
    <n v="36.08"/>
    <n v="37.122799999999998"/>
    <n v="38.793300000000002"/>
    <n v="19.899999999999999"/>
    <s v="105_Monday"/>
    <s v="105_Week3_Monday"/>
    <n v="1"/>
    <n v="0"/>
    <n v="18.04"/>
    <n v="19.71"/>
    <s v="No"/>
    <s v="YES"/>
    <s v="MWRF"/>
    <s v="No"/>
    <s v="No"/>
    <s v="Y"/>
    <s v="N"/>
    <m/>
    <n v="9.02"/>
    <n v="9.02"/>
    <n v="9.2806999999999995"/>
    <n v="9.6983250000000005"/>
  </r>
  <r>
    <s v="13007"/>
    <s v="99161"/>
    <s v="109"/>
    <x v="2"/>
    <x v="0"/>
    <x v="0"/>
    <s v="240"/>
    <s v="105"/>
    <s v="M"/>
    <n v="0"/>
    <s v="FAMILY FARE #1505 FIRST AID"/>
    <s v="2626 N. M-33 P.O. BOX 480, ROSE CITY MI 48654 US P.O. BOX 480, ROSE CITY MI 48654 US"/>
    <n v="0"/>
    <s v="-1376"/>
    <s v="7"/>
    <d v="1899-12-30T13:00:14"/>
    <d v="1899-12-30T13:09:54"/>
    <n v="0"/>
    <n v="9.4354006285390355"/>
    <s v="-84.1163119416857"/>
    <s v="44.4293661802041"/>
    <m/>
    <n v="9.35"/>
    <n v="0"/>
    <n v="0"/>
    <n v="0"/>
    <n v="0"/>
    <n v="1"/>
    <s v="105_Week3_Monday"/>
    <n v="0"/>
    <n v="0"/>
    <n v="0"/>
    <n v="0"/>
    <s v="$ -"/>
    <s v="105_Monday"/>
    <s v="105_Week3_Monday"/>
    <n v="1"/>
    <n v="0"/>
    <n v="0"/>
    <n v="0"/>
    <s v="No"/>
    <s v="NO"/>
    <s v="MTWRF"/>
    <s v="No"/>
    <s v="No"/>
    <s v="Y"/>
    <s v="N"/>
    <m/>
    <n v="0"/>
    <n v="0"/>
    <n v="0"/>
    <n v="0"/>
  </r>
  <r>
    <s v="2488"/>
    <s v="71080"/>
    <s v="0"/>
    <x v="2"/>
    <x v="0"/>
    <x v="0"/>
    <s v="270"/>
    <s v="105"/>
    <s v="M"/>
    <n v="0"/>
    <s v="HARD HAT BAR"/>
    <s v="1942 M-65, Hale MI 48739 US, Hale MI 48739 US"/>
    <n v="7.1577687302457198"/>
    <s v="-1379"/>
    <s v="3"/>
    <d v="1899-12-30T15:28:34"/>
    <d v="1899-12-30T15:38:14"/>
    <n v="0"/>
    <n v="4.9833333333333334"/>
    <s v="-83.802995"/>
    <s v="44.3327283"/>
    <n v="6.9229082928675503"/>
    <n v="598.45000000000005"/>
    <n v="0"/>
    <n v="0"/>
    <n v="0"/>
    <n v="0"/>
    <n v="1"/>
    <s v="105_Week3_Monday"/>
    <n v="53.84"/>
    <n v="53.84"/>
    <n v="55.22"/>
    <n v="55.91"/>
    <n v="14.82"/>
    <s v="105_Monday"/>
    <s v="105_Week3_Monday"/>
    <n v="1"/>
    <n v="0"/>
    <n v="13.46"/>
    <n v="13.977499999999999"/>
    <s v="No"/>
    <s v="NO"/>
    <s v="TWRF"/>
    <s v="No"/>
    <s v="No"/>
    <s v="N"/>
    <s v="N"/>
    <m/>
    <n v="13.46"/>
    <n v="13.46"/>
    <n v="13.805"/>
    <n v="13.977499999999999"/>
  </r>
  <r>
    <s v="15686"/>
    <s v="73555"/>
    <s v="0"/>
    <x v="2"/>
    <x v="0"/>
    <x v="0"/>
    <s v="260"/>
    <s v="105"/>
    <s v="M"/>
    <n v="0"/>
    <s v="SPORTSMAN RESTAURANT &amp; LOUNGE"/>
    <s v="200 S. BULLOCK, WHITTEMORE MI 48770 US, WHITTEMORE MI 48770 US"/>
    <n v="15.4903936160757"/>
    <s v="-1378"/>
    <s v="5"/>
    <d v="1899-12-30T15:16:37"/>
    <d v="1899-12-30T15:21:25"/>
    <n v="0"/>
    <n v="5.0750000000000002"/>
    <s v="-83.803537"/>
    <s v="44.232392"/>
    <n v="11.8900640371088"/>
    <n v="168.09"/>
    <n v="0"/>
    <n v="0"/>
    <n v="0"/>
    <n v="0"/>
    <n v="1"/>
    <s v="105_Week3_Monday"/>
    <n v="0"/>
    <n v="0"/>
    <n v="56.03"/>
    <n v="56.03"/>
    <n v="7.42"/>
    <s v="105_Monday"/>
    <s v="105_Week3_Monday"/>
    <n v="1"/>
    <n v="0"/>
    <n v="0"/>
    <n v="28.015000000000001"/>
    <s v="No"/>
    <s v="NO"/>
    <s v="MTWRF"/>
    <s v="No"/>
    <s v="No"/>
    <s v="Y"/>
    <s v="N"/>
    <m/>
    <n v="0"/>
    <n v="0"/>
    <n v="14.0075"/>
    <n v="14.0075"/>
  </r>
  <r>
    <s v="2440"/>
    <s v="99061"/>
    <s v="109"/>
    <x v="2"/>
    <x v="0"/>
    <x v="0"/>
    <s v="230"/>
    <s v="105"/>
    <s v="M"/>
    <n v="0"/>
    <s v="FAMILY FARE #1505"/>
    <s v="2626 N. M-33 PO BOX 480, ROSE CITY MI 48654 US PO BOX 480, ROSE CITY MI 48654 US"/>
    <n v="2.21929513242014"/>
    <s v="-1375"/>
    <s v="7"/>
    <d v="1899-12-30T12:40:08"/>
    <d v="1899-12-30T13:00:14"/>
    <n v="0"/>
    <n v="18.658333333333335"/>
    <s v="-84.1163119416857"/>
    <s v="44.4293661802041"/>
    <n v="1.0572028080171201"/>
    <n v="2931.67"/>
    <n v="3"/>
    <n v="0.89285714285714302"/>
    <n v="3"/>
    <n v="28"/>
    <n v="1"/>
    <s v="105_Week3_Monday"/>
    <n v="56.028399999999998"/>
    <n v="57.7376"/>
    <n v="55.256900000000002"/>
    <n v="65.606899999999996"/>
    <n v="57.19"/>
    <s v="105_Monday"/>
    <s v="105_Week3_Monday"/>
    <n v="1"/>
    <n v="28"/>
    <n v="56.087499999999999"/>
    <n v="69.186199999999999"/>
    <s v="No"/>
    <s v="NO"/>
    <s v="MTWRF"/>
    <s v="No"/>
    <s v="No"/>
    <s v="Y"/>
    <s v="N"/>
    <m/>
    <n v="14.007099999999999"/>
    <n v="14.4344"/>
    <n v="13.814225"/>
    <n v="16.401724999999999"/>
  </r>
  <r>
    <s v="2343"/>
    <s v="70926"/>
    <s v="0"/>
    <x v="2"/>
    <x v="0"/>
    <x v="0"/>
    <s v="200"/>
    <s v="105"/>
    <s v="M"/>
    <n v="0"/>
    <s v="Miller Construction"/>
    <s v="262 W. M-55, West Branch MI 48661 US, West Branch MI 48661 US"/>
    <n v="6.4707574435727198"/>
    <s v="-1372"/>
    <s v="7"/>
    <d v="1899-12-30T11:46:19"/>
    <d v="1899-12-30T11:55:21"/>
    <n v="0"/>
    <n v="10.466666666666667"/>
    <s v="-84.1367732"/>
    <s v="44.2774422"/>
    <n v="4.7196151483993001"/>
    <n v="7448.64"/>
    <n v="27"/>
    <n v="0.76315789473684204"/>
    <n v="5"/>
    <n v="151"/>
    <n v="1"/>
    <s v="105_Week3_Monday"/>
    <n v="139.97069999999999"/>
    <n v="141.4307"/>
    <n v="148.5684"/>
    <n v="150.73230000000001"/>
    <n v="160.01"/>
    <s v="105_Monday"/>
    <s v="105_Week3_Monday"/>
    <n v="1"/>
    <n v="114"/>
    <n v="142.47499999999999"/>
    <n v="150.95500000000001"/>
    <s v="No"/>
    <s v="NO"/>
    <s v="MTWRF"/>
    <s v="No"/>
    <s v="No"/>
    <s v="Y"/>
    <s v="N"/>
    <m/>
    <n v="34.992674999999998"/>
    <n v="35.357675"/>
    <n v="37.142099999999999"/>
    <n v="37.683075000000002"/>
  </r>
  <r>
    <s v="14325"/>
    <s v="73431"/>
    <s v="4"/>
    <x v="2"/>
    <x v="0"/>
    <x v="0"/>
    <s v="190"/>
    <s v="103"/>
    <s v="F"/>
    <n v="1"/>
    <s v="HURON COMMUNITY BANK-W. BRANCH"/>
    <s v="2210 SOUTH M-76, WEST BRANCH MI 48661 US, WEST BRANCH MI 48661 US"/>
    <n v="0.33745177625417"/>
    <s v="-1371"/>
    <s v="3"/>
    <d v="1899-12-30T11:30:10"/>
    <d v="1899-12-30T11:39:50"/>
    <n v="0"/>
    <n v="5.0666666666666664"/>
    <s v="-84.2210677"/>
    <s v="44.2713917"/>
    <n v="0.19217226597628201"/>
    <n v="743.1"/>
    <n v="0"/>
    <n v="0"/>
    <n v="0"/>
    <n v="0"/>
    <n v="2"/>
    <s v="103_Week3_Friday"/>
    <n v="56.64"/>
    <n v="56.64"/>
    <n v="58.146599999999999"/>
    <n v="58.9"/>
    <n v="15.61"/>
    <s v="105_Monday"/>
    <s v="105_Week3_Monday"/>
    <n v="1"/>
    <n v="0"/>
    <n v="14.16"/>
    <n v="14.725"/>
    <s v="Yes"/>
    <s v="NO"/>
    <s v="MTWRF"/>
    <s v="Yes"/>
    <s v="Yes"/>
    <s v="Y"/>
    <s v="N"/>
    <n v="0"/>
    <n v="14.16"/>
    <n v="14.16"/>
    <n v="14.53665"/>
    <n v="14.725"/>
  </r>
  <r>
    <s v="8681"/>
    <s v="99031"/>
    <s v="96"/>
    <x v="2"/>
    <x v="0"/>
    <x v="0"/>
    <s v="220"/>
    <s v="105"/>
    <s v="M"/>
    <n v="0"/>
    <s v="BLARNEY CASTLE"/>
    <s v="619 M-33, ROSE CITY MI 48854 US, ROSE CITY MI 48854 US"/>
    <n v="11.631313676564501"/>
    <s v="-1374"/>
    <s v="7"/>
    <d v="1899-12-30T12:18:38"/>
    <d v="1899-12-30T12:37:56"/>
    <n v="0"/>
    <n v="17.791666666666668"/>
    <s v="-84.11575"/>
    <s v="44.414607"/>
    <n v="9.9898110561277598"/>
    <n v="4171.09"/>
    <n v="0"/>
    <n v="0"/>
    <n v="0"/>
    <n v="0"/>
    <n v="1"/>
    <s v="105_Week3_Monday"/>
    <n v="74.396100000000004"/>
    <n v="75.867599999999996"/>
    <n v="73.170699999999997"/>
    <n v="75.720699999999994"/>
    <n v="79.3"/>
    <s v="105_Monday"/>
    <s v="105_Week3_Monday"/>
    <n v="1"/>
    <n v="0"/>
    <n v="76.905000000000001"/>
    <n v="73.316199999999995"/>
    <s v="No"/>
    <s v="NO"/>
    <s v="MTWRF"/>
    <s v="No"/>
    <s v="No"/>
    <s v="Y"/>
    <s v="N"/>
    <m/>
    <n v="18.599025000000001"/>
    <n v="18.966899999999999"/>
    <n v="18.292674999999999"/>
    <n v="18.930174999999998"/>
  </r>
  <r>
    <s v="11604"/>
    <s v="73432"/>
    <s v="0"/>
    <x v="2"/>
    <x v="0"/>
    <x v="0"/>
    <s v="210"/>
    <s v="105"/>
    <s v="M"/>
    <n v="0"/>
    <s v="M&amp;B TRUCKING"/>
    <s v="166 W. M-55, WEST BRANCH MI 48661 US, WEST BRANCH MI 48661 US"/>
    <n v="0.247005822153824"/>
    <s v="-1373"/>
    <s v="7"/>
    <d v="1899-12-30T11:55:35"/>
    <d v="1899-12-30T12:06:59"/>
    <n v="0"/>
    <n v="7.5375000000000005"/>
    <s v="-84.1322998"/>
    <s v="44.2776412"/>
    <n v="0.221672956896905"/>
    <n v="2164.0100000000002"/>
    <n v="6"/>
    <n v="0.79310344827586199"/>
    <n v="2"/>
    <n v="31"/>
    <n v="1"/>
    <s v="105_Week3_Monday"/>
    <n v="44.54"/>
    <n v="53.286099999999998"/>
    <n v="50.593000000000004"/>
    <n v="41.633800000000001"/>
    <n v="16.57"/>
    <s v="105_Monday"/>
    <s v="105_Week3_Monday"/>
    <n v="1"/>
    <n v="29"/>
    <n v="55.91"/>
    <n v="39.042499999999997"/>
    <s v="No"/>
    <s v="NO"/>
    <s v="MTWRF"/>
    <s v="No"/>
    <s v="No"/>
    <s v="Y"/>
    <s v="N"/>
    <m/>
    <n v="11.135"/>
    <n v="13.321524999999999"/>
    <n v="12.648250000000001"/>
    <n v="10.40845"/>
  </r>
  <r>
    <s v="8533"/>
    <s v="99031"/>
    <s v="60"/>
    <x v="2"/>
    <x v="0"/>
    <x v="0"/>
    <s v="280"/>
    <s v="105"/>
    <s v="M"/>
    <n v="0"/>
    <s v="BLARNEY CASTLE #380"/>
    <s v="2541 M-65, CURRAN MI 48728 US"/>
    <n v="37.665707572451403"/>
    <s v="-1380"/>
    <s v="7"/>
    <d v="1899-12-30T16:15:54"/>
    <d v="1899-12-30T16:22:12"/>
    <n v="0"/>
    <n v="14.153333333333334"/>
    <s v="-83.808255"/>
    <s v="44.727619"/>
    <n v="37.040171621112101"/>
    <n v="6001.21"/>
    <m/>
    <n v="0"/>
    <n v="0"/>
    <n v="0"/>
    <n v="1"/>
    <s v="105_Week3_Monday"/>
    <n v="369.20089999999999"/>
    <n v="0"/>
    <n v="0"/>
    <n v="166.905"/>
    <n v="112.7236"/>
    <s v="105_Monday"/>
    <s v="105_Week3_Monday"/>
    <n v="1"/>
    <m/>
    <n v="0"/>
    <n v="197.84"/>
    <s v="No"/>
    <s v=""/>
    <s v="MTWRF"/>
    <s v="No"/>
    <s v="No"/>
    <s v="Y"/>
    <s v="N"/>
    <m/>
    <n v="92.300224999999998"/>
    <n v="0"/>
    <n v="0"/>
    <n v="41.72625"/>
  </r>
  <r>
    <s v="8271"/>
    <s v="73225"/>
    <s v="0"/>
    <x v="2"/>
    <x v="0"/>
    <x v="1"/>
    <s v="60"/>
    <s v="105"/>
    <s v="W"/>
    <n v="63"/>
    <s v="THE CEDAR BAR LLC"/>
    <s v="2246 SHANDY SHORE RD, LUPTON MI 48635 US, LUPTON MI 48635 US"/>
    <n v="10.048254743248499"/>
    <s v="-1388"/>
    <s v="5"/>
    <d v="1899-12-30T11:29:37"/>
    <d v="1899-12-30T11:40:51"/>
    <n v="0"/>
    <n v="8.125"/>
    <s v="-83.983825"/>
    <s v="44.399457"/>
    <n v="7.9385825331785398"/>
    <n v="2189.8200000000002"/>
    <n v="0"/>
    <n v="0"/>
    <n v="0"/>
    <n v="0"/>
    <n v="64"/>
    <s v="105_Week3_Wednesday"/>
    <n v="76.87"/>
    <n v="96.424999999999997"/>
    <n v="115.0971"/>
    <n v="120.8733"/>
    <n v="62"/>
    <s v="105_Tuesday"/>
    <s v="105_Week3_Tuesday"/>
    <n v="1"/>
    <n v="0"/>
    <n v="55.195"/>
    <n v="61.41"/>
    <s v="Yes"/>
    <s v="NO"/>
    <s v="MTWRF"/>
    <s v="No"/>
    <s v="Yes"/>
    <s v="Y"/>
    <s v="N"/>
    <n v="0"/>
    <n v="19.217500000000001"/>
    <n v="24.106249999999999"/>
    <n v="28.774274999999999"/>
    <n v="30.218325"/>
  </r>
  <r>
    <s v="2446"/>
    <s v="99058"/>
    <s v="6"/>
    <x v="2"/>
    <x v="0"/>
    <x v="1"/>
    <s v="50"/>
    <s v="105"/>
    <s v="W"/>
    <n v="50"/>
    <s v="Forward #27 (Rose City)"/>
    <s v="103 N Williams St, Rose City, MI 48654, Rose City, Rose City MI 48654 US"/>
    <n v="0"/>
    <s v="-1387"/>
    <s v="7"/>
    <d v="1899-12-30T08:08:58"/>
    <d v="1899-12-30T08:19:55"/>
    <n v="0"/>
    <n v="11.762500000000001"/>
    <s v="-84.116535"/>
    <s v="44.421767"/>
    <m/>
    <n v="2085.92"/>
    <n v="0"/>
    <n v="0"/>
    <n v="0"/>
    <n v="0"/>
    <n v="51"/>
    <s v="105_Week3_Wednesday"/>
    <n v="42.262300000000003"/>
    <n v="38.17"/>
    <n v="38.17"/>
    <n v="38.17"/>
    <n v="38.619999999999997"/>
    <s v="105_Tuesday"/>
    <s v="105_Week3_Tuesday"/>
    <n v="1"/>
    <n v="0"/>
    <n v="38.17"/>
    <n v="38.17"/>
    <s v="Yes"/>
    <s v="NO"/>
    <s v="MTWRF"/>
    <s v="No"/>
    <s v="Yes"/>
    <s v="Y"/>
    <s v="N"/>
    <n v="0"/>
    <n v="10.565575000000001"/>
    <n v="9.5425000000000004"/>
    <n v="9.5425000000000004"/>
    <n v="9.5425000000000004"/>
  </r>
  <r>
    <s v="2430"/>
    <s v="71017"/>
    <s v="0"/>
    <x v="2"/>
    <x v="0"/>
    <x v="1"/>
    <s v="80"/>
    <s v="105"/>
    <s v="W"/>
    <n v="61"/>
    <s v="Sunrise Cafe"/>
    <s v="3070 Lupton Rd 3318 Beechwood Rd., Lupton MI 48635 3318 Beechwood Rd., Lupton MI 48635 US"/>
    <n v="0.38799126317411498"/>
    <s v="-1390"/>
    <s v="5"/>
    <d v="1899-12-30T11:54:25"/>
    <d v="1899-12-30T12:06:54"/>
    <n v="0"/>
    <n v="13.725"/>
    <s v="-84.024938"/>
    <s v="44.423344"/>
    <n v="0.25117931755997103"/>
    <n v="2963.89"/>
    <n v="0"/>
    <n v="0"/>
    <n v="0"/>
    <n v="0"/>
    <n v="62"/>
    <s v="105_Week3_Wednesday"/>
    <n v="112.185"/>
    <n v="137.745"/>
    <n v="134.54140000000001"/>
    <n v="129.3383"/>
    <n v="71.88"/>
    <s v="105_Tuesday"/>
    <s v="105_Week3_Tuesday"/>
    <n v="1"/>
    <n v="0"/>
    <n v="68.447500000000005"/>
    <n v="62.426200000000001"/>
    <s v="Yes"/>
    <s v="NO"/>
    <s v="MTWRF"/>
    <s v="No"/>
    <s v="Yes"/>
    <s v="Y"/>
    <s v="N"/>
    <n v="0"/>
    <n v="28.046250000000001"/>
    <n v="34.436250000000001"/>
    <n v="33.635350000000003"/>
    <n v="32.334575000000001"/>
  </r>
  <r>
    <s v="2431"/>
    <s v="71018"/>
    <s v="0"/>
    <x v="2"/>
    <x v="0"/>
    <x v="1"/>
    <s v="70"/>
    <s v="105"/>
    <s v="W"/>
    <n v="62"/>
    <s v="Parkview Acres Inc."/>
    <s v="2575 E. Rose City Rd., Lupton MI 48635 US, Lupton MI 48635 US"/>
    <n v="4.3702117722816096"/>
    <s v="-1389"/>
    <s v="7"/>
    <d v="1899-12-30T11:45:13"/>
    <d v="1899-12-30T11:54:01"/>
    <n v="0"/>
    <n v="11.770833333333334"/>
    <s v="-84.023119"/>
    <s v="44.421885"/>
    <n v="3.4533201985714999"/>
    <n v="5602.92"/>
    <n v="0"/>
    <n v="0"/>
    <n v="0"/>
    <n v="0"/>
    <n v="63"/>
    <s v="105_Week3_Wednesday"/>
    <n v="109.00069999999999"/>
    <n v="104.3092"/>
    <n v="112.05759999999999"/>
    <n v="112.23690000000001"/>
    <n v="117.59"/>
    <s v="105_Tuesday"/>
    <s v="105_Week3_Tuesday"/>
    <n v="1"/>
    <n v="0"/>
    <n v="106.655"/>
    <n v="116.515"/>
    <s v="Yes"/>
    <s v="NO"/>
    <s v="MTWRF"/>
    <s v="No"/>
    <s v="Yes"/>
    <s v="Y"/>
    <s v="N"/>
    <n v="0"/>
    <n v="27.250174999999999"/>
    <n v="26.077300000000001"/>
    <n v="28.014399999999998"/>
    <n v="28.059225000000001"/>
  </r>
  <r>
    <s v="2438"/>
    <s v="71025"/>
    <s v="0"/>
    <x v="2"/>
    <x v="0"/>
    <x v="1"/>
    <s v="40"/>
    <s v="105"/>
    <s v="W"/>
    <n v="49"/>
    <s v="ROGER MAYHEW"/>
    <s v="103 N Williams St, Rose City, MI 48654, ROSE CITY MI 48654 US"/>
    <n v="0.29197396988945501"/>
    <s v="-1386"/>
    <s v="7"/>
    <d v="1899-12-30T08:08:47"/>
    <d v="1899-12-30T08:08:59"/>
    <n v="0"/>
    <n v="0.55833333333333335"/>
    <s v="-84.116535"/>
    <s v="44.421767"/>
    <n v="4.2408946809573002E-2"/>
    <n v="634.37"/>
    <n v="5"/>
    <n v="0.61538461538461497"/>
    <n v="1"/>
    <n v="15"/>
    <n v="50"/>
    <s v="105_Week3_Wednesday"/>
    <n v="12.797599999999999"/>
    <n v="12"/>
    <n v="12"/>
    <n v="12"/>
    <n v="12.72"/>
    <s v="105_Tuesday"/>
    <s v="105_Week3_Tuesday"/>
    <n v="1"/>
    <n v="13"/>
    <n v="12"/>
    <n v="12"/>
    <s v="Yes"/>
    <s v="NO"/>
    <s v="MTWRF"/>
    <s v="No"/>
    <s v="Yes"/>
    <s v="Y"/>
    <s v="N"/>
    <n v="13"/>
    <n v="3.1993999999999998"/>
    <n v="3"/>
    <n v="3"/>
    <n v="3"/>
  </r>
  <r>
    <s v="2716"/>
    <s v="71319"/>
    <s v="0"/>
    <x v="2"/>
    <x v="0"/>
    <x v="1"/>
    <s v="10"/>
    <s v="105"/>
    <s v="M"/>
    <n v="0"/>
    <s v="ELLIE'S 12 TABLES"/>
    <s v="611 Morenci Ave., Mio MI 48647 US, Mio MI 48647 US"/>
    <n v="66.625099181549103"/>
    <s v="-1383"/>
    <s v="5"/>
    <d v="1899-12-30T07:06:37"/>
    <d v="1899-12-30T07:16:17"/>
    <n v="0"/>
    <n v="0.16666666666666666"/>
    <s v="-84.1298592705979"/>
    <s v="44.6433329554874"/>
    <n v="64.098819177238298"/>
    <n v="1768.23"/>
    <n v="0"/>
    <n v="0"/>
    <n v="0"/>
    <n v="0"/>
    <n v="1"/>
    <s v="105_Week3_Monday"/>
    <n v="95.262500000000003"/>
    <n v="93.396600000000007"/>
    <n v="81.3857"/>
    <n v="66.6233"/>
    <n v="43.74"/>
    <s v="105_Tuesday"/>
    <s v="105_Week3_Tuesday"/>
    <n v="1"/>
    <n v="0"/>
    <n v="45.462499999999999"/>
    <n v="31.7362"/>
    <s v="Yes"/>
    <s v="NO"/>
    <s v="MTF"/>
    <s v="No"/>
    <s v="Yes"/>
    <s v="Y"/>
    <s v="Y"/>
    <n v="0"/>
    <n v="23.815625000000001"/>
    <n v="23.349150000000002"/>
    <n v="20.346425"/>
    <n v="16.655825"/>
  </r>
  <r>
    <s v=""/>
    <m/>
    <m/>
    <x v="2"/>
    <x v="0"/>
    <x v="0"/>
    <m/>
    <m/>
    <m/>
    <m/>
    <s v="Alpena Depot"/>
    <s v="120 E Herman St,, Alpena 49707 US"/>
    <n v="45.339842058009502"/>
    <s v="-1381"/>
    <m/>
    <d v="1899-12-30T17:07:33"/>
    <d v="1899-12-30T17:07:33"/>
    <n v="0"/>
    <m/>
    <s v="-83.416387"/>
    <s v="45.0710235"/>
    <n v="42.220559657949302"/>
    <m/>
    <m/>
    <m/>
    <m/>
    <m/>
    <n v="1"/>
    <e v="#N/A"/>
    <m/>
    <m/>
    <m/>
    <m/>
    <m/>
    <s v="105_Monday"/>
    <s v="105_Week3_Monday"/>
    <n v="20"/>
    <m/>
    <m/>
    <m/>
    <s v="Yes"/>
    <m/>
    <m/>
    <s v="Yes"/>
    <s v="Yes"/>
    <m/>
    <s v="N"/>
    <m/>
    <m/>
    <m/>
    <m/>
    <m/>
  </r>
  <r>
    <s v="2450"/>
    <s v="71040"/>
    <s v="0"/>
    <x v="2"/>
    <x v="0"/>
    <x v="1"/>
    <s v="30"/>
    <s v="103"/>
    <s v="F"/>
    <n v="180"/>
    <s v="No Limits Pizza &amp; Pool"/>
    <s v="111 E. Main, Rose City MI 48654 US, Rose City MI 48654 US"/>
    <n v="2.4953363623168801"/>
    <s v="-1385"/>
    <s v="7"/>
    <d v="1899-12-30T07:59:47"/>
    <d v="1899-12-30T08:08:29"/>
    <n v="0"/>
    <n v="6.5766666666666671"/>
    <s v="-84.115675"/>
    <s v="44.421717"/>
    <n v="1.91361312088975"/>
    <n v="1710.84"/>
    <n v="0"/>
    <n v="0"/>
    <n v="0"/>
    <n v="0"/>
    <n v="181"/>
    <s v="103_Week3_Friday"/>
    <n v="31.978400000000001"/>
    <n v="31.718399999999999"/>
    <n v="36.063800000000001"/>
    <n v="33.4621"/>
    <n v="37.75"/>
    <s v="105_Tuesday"/>
    <s v="105_Week3_Tuesday"/>
    <n v="1"/>
    <n v="0"/>
    <n v="33.922499999999999"/>
    <n v="35.611199999999997"/>
    <s v="Yes"/>
    <s v="NO"/>
    <s v="MTWRF"/>
    <s v="Yes"/>
    <s v="Yes"/>
    <s v="Y"/>
    <s v="N"/>
    <n v="0"/>
    <n v="7.9946000000000002"/>
    <n v="7.9295999999999998"/>
    <n v="9.0159500000000001"/>
    <n v="8.3655249999999999"/>
  </r>
  <r>
    <s v="2445"/>
    <s v="71033"/>
    <s v="0"/>
    <x v="2"/>
    <x v="0"/>
    <x v="1"/>
    <s v="20"/>
    <s v="103"/>
    <s v="F"/>
    <n v="200"/>
    <s v="Allen's Auto"/>
    <s v="3845 N. M-33, Rose City MI 48654 US, Rose City MI 48654 US"/>
    <n v="14.830621939954"/>
    <s v="-1384"/>
    <s v="7"/>
    <d v="1899-12-30T07:31:07"/>
    <d v="1899-12-30T07:34:15"/>
    <n v="0"/>
    <n v="2.4366666666666665"/>
    <s v="-84.127604"/>
    <s v="44.445697"/>
    <n v="13.644213240930201"/>
    <n v="3565.69"/>
    <n v="16"/>
    <n v="0.38461538461538503"/>
    <n v="1"/>
    <n v="27"/>
    <n v="201"/>
    <s v="103_Week3_Friday"/>
    <n v="69.56"/>
    <n v="57.654000000000003"/>
    <n v="69.81"/>
    <n v="51.820700000000002"/>
    <n v="68.98"/>
    <s v="105_Tuesday"/>
    <s v="105_Week3_Tuesday"/>
    <n v="1"/>
    <n v="26"/>
    <n v="82.348699999999994"/>
    <n v="50.838700000000003"/>
    <s v="Yes"/>
    <s v="NO"/>
    <s v="MTWRF"/>
    <s v="Yes"/>
    <s v="Yes"/>
    <s v="Y"/>
    <s v="N"/>
    <n v="26"/>
    <n v="17.39"/>
    <n v="14.413500000000001"/>
    <n v="17.452500000000001"/>
    <n v="12.955175000000001"/>
  </r>
  <r>
    <s v="2325"/>
    <s v="70906"/>
    <s v="0"/>
    <x v="2"/>
    <x v="0"/>
    <x v="1"/>
    <s v="280"/>
    <s v="105"/>
    <s v="W"/>
    <n v="125"/>
    <s v="Long Lake Bar"/>
    <s v="5002 N. Main, Long Lake MI 48743 US, Long Lake MI 48743 US"/>
    <n v="0.36530455997024103"/>
    <s v="-1410"/>
    <s v="7"/>
    <d v="1899-12-30T17:03:25"/>
    <d v="1899-12-30T17:13:35"/>
    <n v="0"/>
    <n v="13.254166666666666"/>
    <s v="-83.874712"/>
    <s v="44.422086"/>
    <n v="0.195640401292762"/>
    <n v="6152.85"/>
    <n v="0"/>
    <n v="0"/>
    <n v="0"/>
    <n v="0"/>
    <n v="126"/>
    <s v="105_Week3_Wednesday"/>
    <n v="109.539"/>
    <n v="118.9271"/>
    <n v="155.75530000000001"/>
    <n v="147.4007"/>
    <n v="169.14"/>
    <s v="105_Tuesday"/>
    <s v="105_Week3_Tuesday"/>
    <n v="1"/>
    <n v="0"/>
    <n v="146.19749999999999"/>
    <n v="140.4975"/>
    <s v="Yes"/>
    <s v="NO"/>
    <s v="MTWRF"/>
    <s v="No"/>
    <s v="Yes"/>
    <s v="Y"/>
    <s v="N"/>
    <n v="0"/>
    <n v="27.38475"/>
    <n v="29.731774999999999"/>
    <n v="38.938825000000001"/>
    <n v="36.850175"/>
  </r>
  <r>
    <s v="2710"/>
    <s v="71313"/>
    <s v="0"/>
    <x v="2"/>
    <x v="0"/>
    <x v="2"/>
    <s v="160"/>
    <s v="103"/>
    <s v="F"/>
    <n v="280"/>
    <s v="Dwaynes Precision Collison"/>
    <s v="33 W. Troyer, Mio MI 48647 US, Mio MI 48647 US"/>
    <n v="2.5328926318365501"/>
    <s v="-1437"/>
    <s v="7"/>
    <d v="1899-12-30T11:08:44"/>
    <d v="1899-12-30T11:22:22"/>
    <n v="0"/>
    <n v="10.346666666666668"/>
    <s v="-84.1312282"/>
    <s v="44.6824097"/>
    <n v="1.85744873545167"/>
    <n v="1920.67"/>
    <n v="3"/>
    <n v="0.72727272727272696"/>
    <n v="1"/>
    <n v="11"/>
    <n v="281"/>
    <s v="103_Week3_Friday"/>
    <n v="39.481499999999997"/>
    <n v="32.948500000000003"/>
    <n v="35"/>
    <n v="35"/>
    <n v="32.46"/>
    <s v="105_Wednesday"/>
    <s v="105_Week3_Wednesday"/>
    <n v="1"/>
    <n v="11"/>
    <n v="35"/>
    <n v="35"/>
    <s v="Yes"/>
    <s v="NO"/>
    <s v="MTWRF"/>
    <s v="Yes"/>
    <s v="Yes"/>
    <s v="Y"/>
    <s v="N"/>
    <n v="11"/>
    <n v="9.8703749999999992"/>
    <n v="8.2371250000000007"/>
    <n v="8.75"/>
    <n v="8.75"/>
  </r>
  <r>
    <s v="2700"/>
    <s v="71303"/>
    <s v="0"/>
    <x v="2"/>
    <x v="0"/>
    <x v="2"/>
    <s v="150"/>
    <s v="103"/>
    <s v="F"/>
    <n v="290"/>
    <s v="Pioneer Store"/>
    <s v="432 North Mt.Tom Rd., Mio MI 48647 US, Mio MI 48647 US"/>
    <n v="0.51589975125301601"/>
    <s v="-1436"/>
    <s v="5"/>
    <d v="1899-12-30T10:58:52"/>
    <d v="1899-12-30T11:06:12"/>
    <n v="0"/>
    <n v="8.1166666666666671"/>
    <s v="-84.1298"/>
    <s v="44.65623"/>
    <n v="0.119516568929019"/>
    <n v="1032.95"/>
    <n v="0"/>
    <n v="0"/>
    <n v="0"/>
    <n v="0"/>
    <n v="291"/>
    <s v="103_Week3_Friday"/>
    <n v="38.369999999999997"/>
    <n v="38.369999999999997"/>
    <n v="39.383299999999998"/>
    <n v="39.89"/>
    <n v="21.14"/>
    <s v="105_Wednesday"/>
    <s v="105_Week3_Wednesday"/>
    <n v="1"/>
    <n v="0"/>
    <n v="19.184999999999999"/>
    <n v="19.945"/>
    <s v="Yes"/>
    <s v="NO"/>
    <s v="MTWRF"/>
    <s v="Yes"/>
    <s v="Yes"/>
    <s v="Y"/>
    <s v="N"/>
    <n v="0"/>
    <n v="9.5924999999999994"/>
    <n v="9.5924999999999994"/>
    <n v="9.8458249999999996"/>
    <n v="9.9725000000000001"/>
  </r>
  <r>
    <s v="8854"/>
    <s v="73268"/>
    <s v="0"/>
    <x v="2"/>
    <x v="0"/>
    <x v="2"/>
    <s v="180"/>
    <s v="103"/>
    <s v="F"/>
    <n v="258"/>
    <s v="NORTHEAST MI CONSORTIUM-MIO"/>
    <s v="1329 MT TOM RD, MIO MI 48647 US, MIO MI 48647 US"/>
    <n v="1.24471846127335"/>
    <s v="-1439"/>
    <s v="3"/>
    <d v="1899-12-30T11:31:11"/>
    <d v="1899-12-30T11:40:51"/>
    <n v="0"/>
    <n v="7.1333333333333337"/>
    <s v="-84.1303067980501"/>
    <s v="44.712125896692"/>
    <n v="1.13931508053342"/>
    <n v="478.55"/>
    <n v="0"/>
    <n v="0"/>
    <n v="0"/>
    <n v="0"/>
    <n v="259"/>
    <s v="103_Week3_Friday"/>
    <n v="36.47"/>
    <n v="36.47"/>
    <n v="37.456600000000002"/>
    <n v="37.950000000000003"/>
    <n v="9.49"/>
    <s v="105_Wednesday"/>
    <s v="105_Week3_Wednesday"/>
    <n v="1"/>
    <n v="0"/>
    <n v="9.1174999999999997"/>
    <n v="9.4875000000000007"/>
    <s v="Yes"/>
    <s v="YES"/>
    <s v="TWR"/>
    <s v="Yes"/>
    <s v="Yes"/>
    <s v="Y"/>
    <s v="N"/>
    <n v="0"/>
    <n v="9.1174999999999997"/>
    <n v="9.1174999999999997"/>
    <n v="9.3641500000000004"/>
    <n v="9.4875000000000007"/>
  </r>
  <r>
    <s v="14308"/>
    <s v="73513"/>
    <s v="0"/>
    <x v="2"/>
    <x v="0"/>
    <x v="2"/>
    <s v="170"/>
    <s v="103"/>
    <s v="F"/>
    <n v="1"/>
    <s v="THE FARM KITCHEN"/>
    <s v="50 W. KITTLE ROAD, MIO MI 48647 US, MIO MI 48647 US"/>
    <n v="1.0734906032564"/>
    <s v="-1438"/>
    <s v="7"/>
    <d v="1899-12-30T11:23:26"/>
    <d v="1899-12-30T11:29:56"/>
    <n v="0"/>
    <n v="17.086666666666666"/>
    <s v="-84.130544"/>
    <s v="44.695983"/>
    <n v="0.94568324442990603"/>
    <n v="2804.08"/>
    <n v="0"/>
    <n v="0"/>
    <n v="0"/>
    <n v="0"/>
    <n v="2"/>
    <s v="103_Week3_Friday"/>
    <n v="53.285299999999999"/>
    <n v="54.195300000000003"/>
    <n v="58.463000000000001"/>
    <n v="56.7057"/>
    <n v="59.53"/>
    <s v="105_Wednesday"/>
    <s v="105_Week3_Wednesday"/>
    <n v="1"/>
    <n v="0"/>
    <n v="57.454999999999998"/>
    <n v="56.153700000000001"/>
    <s v="Yes"/>
    <s v="NO"/>
    <s v="MTWRF"/>
    <s v="Yes"/>
    <s v="Yes"/>
    <s v="Y"/>
    <s v="N"/>
    <n v="0"/>
    <n v="13.321325"/>
    <n v="13.548825000000001"/>
    <n v="14.61575"/>
    <n v="14.176425"/>
  </r>
  <r>
    <s v="13053"/>
    <s v="99161"/>
    <s v="115"/>
    <x v="2"/>
    <x v="0"/>
    <x v="2"/>
    <s v="140"/>
    <s v="103"/>
    <s v="F"/>
    <n v="1"/>
    <s v="FAMILY FARE #1508 FIRST AID"/>
    <s v="305 MORENCI POB 549, MIO MI 48647 US POB 549, MIO MI 48647 US"/>
    <n v="0"/>
    <s v="-1435"/>
    <s v="7"/>
    <d v="1899-12-30T10:48:40"/>
    <d v="1899-12-30T10:58:20"/>
    <n v="0"/>
    <n v="9.4354006285390355"/>
    <s v="-84.1309335"/>
    <s v="44.6548057"/>
    <m/>
    <n v="0"/>
    <n v="0"/>
    <n v="0"/>
    <n v="0"/>
    <n v="0"/>
    <n v="2"/>
    <s v="103_Week3_Friday"/>
    <n v="0"/>
    <n v="0"/>
    <n v="0"/>
    <n v="136.22999999999999"/>
    <n v="1.6"/>
    <s v="105_Wednesday"/>
    <s v="105_Week3_Wednesday"/>
    <n v="1"/>
    <n v="0"/>
    <n v="0"/>
    <n v="17.028700000000001"/>
    <s v="Yes"/>
    <s v="NO"/>
    <s v="MTWRF"/>
    <s v="Yes"/>
    <s v="Yes"/>
    <s v="Y"/>
    <s v="N"/>
    <n v="0"/>
    <n v="0"/>
    <n v="0"/>
    <n v="0"/>
    <n v="34.057499999999997"/>
  </r>
  <r>
    <s v="2816"/>
    <s v="71423"/>
    <s v="0"/>
    <x v="2"/>
    <x v="0"/>
    <x v="2"/>
    <s v="110"/>
    <s v="103"/>
    <s v="F"/>
    <n v="201"/>
    <s v="American Legion #162"/>
    <s v="3590 Legion Drive P.O. Box 186, Luzerne MI 48636-0 P.O. Box 186, Luzerne MI 48636-0186 US"/>
    <n v="2.4236640232797102"/>
    <s v="-1432"/>
    <s v="3"/>
    <d v="1899-12-30T10:06:20"/>
    <d v="1899-12-30T10:16:00"/>
    <n v="0"/>
    <n v="7.4"/>
    <s v="-84.275233"/>
    <s v="44.613514"/>
    <n v="0.56790536162323302"/>
    <n v="469.21"/>
    <n v="0"/>
    <n v="0"/>
    <n v="0"/>
    <n v="0"/>
    <n v="202"/>
    <s v="103_Week3_Friday"/>
    <n v="63.07"/>
    <n v="35"/>
    <n v="35"/>
    <n v="49.473300000000002"/>
    <n v="9.2799999999999994"/>
    <s v="105_Wednesday"/>
    <s v="105_Week3_Wednesday"/>
    <n v="1"/>
    <n v="0"/>
    <n v="8.75"/>
    <n v="14.1775"/>
    <s v="Yes"/>
    <s v="NO"/>
    <s v="MTWRF"/>
    <s v="Yes"/>
    <s v="Yes"/>
    <s v="Y"/>
    <s v="N"/>
    <n v="0"/>
    <n v="15.7675"/>
    <n v="8.75"/>
    <n v="8.75"/>
    <n v="12.368325"/>
  </r>
  <r>
    <s v="2698"/>
    <s v="71301"/>
    <s v="0"/>
    <x v="2"/>
    <x v="0"/>
    <x v="2"/>
    <s v="100"/>
    <s v="103"/>
    <s v="F"/>
    <n v="210"/>
    <s v="Luzerne Express"/>
    <s v="3535 W. Park (M-72), Luzerne MI 48636 US, Luzerne MI 48636 US"/>
    <n v="8.6442964496268893"/>
    <s v="-1431"/>
    <s v="7"/>
    <d v="1899-12-30T09:48:03"/>
    <d v="1899-12-30T10:03:54"/>
    <n v="0"/>
    <n v="13.59"/>
    <s v="-84.2729145"/>
    <s v="44.61523"/>
    <n v="7.8676484982160098"/>
    <n v="10419.870000000001"/>
    <n v="0"/>
    <n v="0"/>
    <n v="0"/>
    <n v="0"/>
    <n v="211"/>
    <s v="103_Week3_Friday"/>
    <n v="168.02850000000001"/>
    <n v="207.273"/>
    <n v="227.83840000000001"/>
    <n v="177.43279999999999"/>
    <n v="215.65"/>
    <s v="105_Wednesday"/>
    <s v="105_Week3_Wednesday"/>
    <n v="1"/>
    <n v="0"/>
    <n v="214.59620000000001"/>
    <n v="187.73500000000001"/>
    <s v="Yes"/>
    <s v="NO"/>
    <s v="MTWRF"/>
    <s v="Yes"/>
    <s v="Yes"/>
    <s v="Y"/>
    <s v="N"/>
    <n v="0"/>
    <n v="42.007125000000002"/>
    <n v="51.818249999999999"/>
    <n v="56.959600000000002"/>
    <n v="44.358199999999997"/>
  </r>
  <r>
    <s v="2702"/>
    <s v="99061"/>
    <s v="115"/>
    <x v="2"/>
    <x v="0"/>
    <x v="2"/>
    <s v="130"/>
    <s v="103"/>
    <s v="F"/>
    <n v="260"/>
    <s v="FAMILY FARE #1508"/>
    <s v="305 MORENCI PO BOX 549, MIO MI 48647 US PO BOX 549, MIO MI 48647 US"/>
    <n v="13.091992583084201"/>
    <s v="-1434"/>
    <s v="7"/>
    <d v="1899-12-30T10:29:11"/>
    <d v="1899-12-30T10:48:40"/>
    <n v="0"/>
    <n v="17.113333333333333"/>
    <s v="-84.1309335"/>
    <s v="44.6548057"/>
    <n v="9.0962849561491801"/>
    <n v="4573.2299999999996"/>
    <n v="5"/>
    <n v="0.79166666666666596"/>
    <n v="2"/>
    <n v="23"/>
    <n v="261"/>
    <s v="103_Week3_Friday"/>
    <n v="86.110699999999994"/>
    <n v="96.203500000000005"/>
    <n v="78.808400000000006"/>
    <n v="82.244200000000006"/>
    <n v="84.3"/>
    <s v="105_Wednesday"/>
    <s v="105_Week3_Wednesday"/>
    <n v="1"/>
    <n v="24"/>
    <n v="80.082499999999996"/>
    <n v="82.548699999999997"/>
    <s v="Yes"/>
    <s v="NO"/>
    <s v="MTWRF"/>
    <s v="Yes"/>
    <s v="Yes"/>
    <s v="Y"/>
    <s v="N"/>
    <n v="24"/>
    <n v="21.527674999999999"/>
    <n v="24.050875000000001"/>
    <n v="19.702100000000002"/>
    <n v="20.561050000000002"/>
  </r>
  <r>
    <s v="2722"/>
    <s v="71325"/>
    <s v="0"/>
    <x v="2"/>
    <x v="0"/>
    <x v="2"/>
    <s v="120"/>
    <s v="105"/>
    <s v="M"/>
    <n v="0"/>
    <s v="American Legion Auxiliary"/>
    <s v="805 E. Greenwood P.O. Box 4028, Alger MI 48610 US"/>
    <n v="0"/>
    <s v="-1433"/>
    <s v="2"/>
    <d v="1899-12-30T10:16:00"/>
    <d v="1899-12-30T10:16:06"/>
    <n v="0"/>
    <n v="18.233333333333334"/>
    <s v="-84.275233"/>
    <s v="44.613514"/>
    <m/>
    <n v="2466.4"/>
    <m/>
    <n v="0"/>
    <n v="0"/>
    <n v="0"/>
    <n v="1"/>
    <s v="105_Week3_Monday"/>
    <n v="167.38499999999999"/>
    <n v="141.76249999999999"/>
    <n v="191.69329999999999"/>
    <n v="194.16"/>
    <n v="50.334600000000002"/>
    <s v="105_Wednesday"/>
    <s v="105_Week3_Wednesday"/>
    <n v="1"/>
    <m/>
    <n v="46.69"/>
    <n v="48.54"/>
    <s v="Yes"/>
    <s v=""/>
    <s v="MTWRF"/>
    <s v="No"/>
    <s v="Yes"/>
    <s v="Y"/>
    <s v="Y"/>
    <m/>
    <n v="41.846249999999998"/>
    <n v="35.440624999999997"/>
    <n v="47.923324999999998"/>
    <n v="48.54"/>
  </r>
  <r>
    <s v="2739"/>
    <s v="71342"/>
    <s v="0"/>
    <x v="2"/>
    <x v="0"/>
    <x v="2"/>
    <s v="220"/>
    <s v="105"/>
    <s v="W"/>
    <n v="60"/>
    <s v="Fairview Enterprises"/>
    <s v="4701 E MILLER RD M-72, Fairview MI 48621 US, Fairview MI 48621 US"/>
    <n v="5.6387336944653201"/>
    <s v="-1443"/>
    <s v="0"/>
    <d v="1899-12-30T12:18:38"/>
    <d v="1899-12-30T12:52:16"/>
    <n v="0"/>
    <n v="33.633333333333333"/>
    <s v="-83.941707904955"/>
    <s v="44.7211911139216"/>
    <n v="5.56545303118593"/>
    <n v="3995.75"/>
    <n v="0"/>
    <n v="0"/>
    <n v="0"/>
    <n v="0"/>
    <n v="61"/>
    <s v="105_Week3_Wednesday"/>
    <n v="155.11199999999999"/>
    <n v="143.42330000000001"/>
    <n v="201.31549999999999"/>
    <n v="248.52330000000001"/>
    <n v="145.52000000000001"/>
    <s v="105_Wednesday"/>
    <s v="105_Week3_Wednesday"/>
    <n v="1"/>
    <n v="0"/>
    <n v="106.17619999999999"/>
    <n v="70.623699999999999"/>
    <s v="No"/>
    <s v="NO"/>
    <s v="MTWRF"/>
    <s v="No"/>
    <s v="No"/>
    <s v="Y"/>
    <s v="N"/>
    <m/>
    <n v="38.777999999999999"/>
    <n v="35.855825000000003"/>
    <n v="50.328874999999996"/>
    <n v="62.130825000000002"/>
  </r>
  <r>
    <s v="14266"/>
    <s v="70483"/>
    <s v="2"/>
    <x v="2"/>
    <x v="1"/>
    <x v="4"/>
    <s v="250"/>
    <s v="103"/>
    <s v="R"/>
    <n v="1"/>
    <s v="ALPENA PUBLIC SAFETY"/>
    <s v="208 N. FIRST STREET, ALPENA MI 49707 US, ALPENA MI 49707 US"/>
    <n v="0"/>
    <s v="-399"/>
    <s v="7"/>
    <d v="1899-12-30T12:19:04"/>
    <d v="1899-12-30T12:39:19"/>
    <n v="0"/>
    <n v="19.206666666666667"/>
    <s v="-83.431224"/>
    <s v="45.06168"/>
    <m/>
    <n v="844.48"/>
    <n v="0"/>
    <n v="0"/>
    <n v="0"/>
    <n v="0"/>
    <n v="2"/>
    <s v="103_Week3_Thursday"/>
    <n v="16"/>
    <n v="16"/>
    <n v="16.617100000000001"/>
    <n v="16.96"/>
    <n v="16.96"/>
    <s v="103_Thursday"/>
    <s v="103_Week3_Thursday"/>
    <n v="1"/>
    <n v="0"/>
    <n v="16"/>
    <n v="16.96"/>
    <s v="No"/>
    <s v="NO"/>
    <s v="MTWRF"/>
    <s v="No"/>
    <s v="No"/>
    <s v="Y"/>
    <s v="N"/>
    <m/>
    <n v="4"/>
    <n v="4"/>
    <n v="4.1542750000000002"/>
    <n v="4.24"/>
  </r>
  <r>
    <s v="2184"/>
    <s v="70753"/>
    <s v="0"/>
    <x v="2"/>
    <x v="0"/>
    <x v="2"/>
    <s v="230"/>
    <s v="105"/>
    <s v="M"/>
    <n v="0"/>
    <s v="Beaver Lake IGA"/>
    <s v="9543 M-65, Lachine MI 49753 US, Lachine MI 49753 US"/>
    <n v="21.8978180031928"/>
    <s v="-1444"/>
    <s v="5"/>
    <d v="1899-12-30T13:14:10"/>
    <d v="1899-12-30T13:20:06"/>
    <n v="0"/>
    <n v="7.375"/>
    <s v="-83.766555"/>
    <s v="44.935914"/>
    <n v="23.32937985377"/>
    <n v="919.31"/>
    <n v="0"/>
    <n v="0"/>
    <n v="0"/>
    <n v="0"/>
    <n v="1"/>
    <s v="105_Week3_Monday"/>
    <n v="35"/>
    <n v="35"/>
    <n v="35.950000000000003"/>
    <n v="36.33"/>
    <n v="19.260000000000002"/>
    <s v="105_Wednesday"/>
    <s v="105_Week3_Wednesday"/>
    <n v="1"/>
    <n v="0"/>
    <n v="17.5"/>
    <n v="18.164999999999999"/>
    <s v="Yes"/>
    <s v="NO"/>
    <s v="MTWRF"/>
    <s v="No"/>
    <s v="Yes"/>
    <s v="Y"/>
    <s v="Y"/>
    <n v="0"/>
    <n v="8.75"/>
    <n v="8.75"/>
    <n v="8.9875000000000007"/>
    <n v="9.0824999999999996"/>
  </r>
  <r>
    <s v="1971"/>
    <s v="70522"/>
    <s v="0"/>
    <x v="2"/>
    <x v="1"/>
    <x v="3"/>
    <s v="90"/>
    <s v="103"/>
    <s v="W"/>
    <n v="220"/>
    <s v="St. Vincent DePaul"/>
    <s v="2635 US 23 SOUTH, Alpena MI 49707 US, Alpena MI 49707 US"/>
    <n v="1.31801294385104"/>
    <s v="-414"/>
    <s v="6"/>
    <d v="1899-12-30T09:12:03"/>
    <d v="1899-12-30T09:12:12"/>
    <n v="0"/>
    <n v="8.4916666666666671"/>
    <s v="-83.463258"/>
    <s v="45.035053"/>
    <n v="0.67959777432903601"/>
    <n v="3853.08"/>
    <n v="0"/>
    <n v="0"/>
    <n v="0"/>
    <n v="0"/>
    <n v="221"/>
    <s v="103_Week3_Wednesday"/>
    <n v="142.5966"/>
    <n v="149.52420000000001"/>
    <n v="157.9633"/>
    <n v="154.8142"/>
    <n v="80.06"/>
    <s v="103_Friday"/>
    <s v="103_Week3_Friday"/>
    <n v="1"/>
    <n v="0"/>
    <n v="77.177499999999995"/>
    <n v="78.863699999999994"/>
    <s v="Yes"/>
    <s v="NO"/>
    <s v="MTWRF"/>
    <s v="No"/>
    <s v="Yes"/>
    <s v="Y"/>
    <s v="Y"/>
    <n v="0"/>
    <n v="35.649149999999999"/>
    <n v="37.381050000000002"/>
    <n v="39.490825000000001"/>
    <n v="38.70355"/>
  </r>
  <r>
    <s v="2743"/>
    <s v="71346"/>
    <s v="0"/>
    <x v="2"/>
    <x v="0"/>
    <x v="2"/>
    <s v="210"/>
    <s v="103"/>
    <s v="F"/>
    <n v="349"/>
    <s v="CLIFF'S FAIRVIEW GARAGE"/>
    <s v="1998 E. MILLER RD. PO BOX 224, FAIRVIEW MI 48621 U PO BOX 224, FAIRVIEW MI 48621 US"/>
    <n v="0.13503512288150399"/>
    <s v="-1442"/>
    <s v="7"/>
    <d v="1899-12-30T11:54:13"/>
    <d v="1899-12-30T12:13:00"/>
    <n v="0"/>
    <n v="10.59"/>
    <s v="-84.05088"/>
    <s v="44.724851"/>
    <n v="5.3539923810696902E-2"/>
    <n v="2858.58"/>
    <n v="13"/>
    <n v="0.77192982456140402"/>
    <n v="3"/>
    <n v="58"/>
    <n v="350"/>
    <s v="103_Week3_Friday"/>
    <n v="55.593000000000004"/>
    <n v="48.37"/>
    <n v="49.368400000000001"/>
    <n v="55.8962"/>
    <n v="59.95"/>
    <s v="105_Wednesday"/>
    <s v="105_Week3_Wednesday"/>
    <n v="1"/>
    <n v="57"/>
    <n v="42.645000000000003"/>
    <n v="62.966200000000001"/>
    <s v="Yes"/>
    <s v="NO"/>
    <s v="MTWRF"/>
    <s v="Yes"/>
    <s v="Yes"/>
    <s v="Y"/>
    <s v="N"/>
    <n v="57"/>
    <n v="13.898250000000001"/>
    <n v="12.092499999999999"/>
    <n v="12.3421"/>
    <n v="13.97405"/>
  </r>
  <r>
    <s v="14389"/>
    <s v="73404"/>
    <s v="7"/>
    <x v="2"/>
    <x v="0"/>
    <x v="2"/>
    <s v="190"/>
    <s v="103"/>
    <s v="F"/>
    <n v="1"/>
    <s v="THUNDER BAY HEALTH-FAIRVIEW"/>
    <s v="1910 E. MILLER RD., FAIRVIEW MI 48621 US, FAIRVIEW MI 48621 US"/>
    <n v="4.9246042958760103"/>
    <s v="-1440"/>
    <s v="7"/>
    <d v="1899-12-30T11:45:46"/>
    <d v="1899-12-30T11:49:01"/>
    <n v="0"/>
    <n v="3.2033333333333336"/>
    <s v="-84.0545117"/>
    <s v="44.7245917"/>
    <n v="4.4066355043794401"/>
    <n v="2486.34"/>
    <n v="0"/>
    <n v="0"/>
    <n v="0"/>
    <n v="0"/>
    <n v="2"/>
    <s v="103_Week3_Friday"/>
    <n v="47.41"/>
    <n v="47.41"/>
    <n v="48.326900000000002"/>
    <n v="49.23"/>
    <n v="48.96"/>
    <s v="105_Wednesday"/>
    <s v="105_Week3_Wednesday"/>
    <n v="1"/>
    <n v="0"/>
    <n v="47.41"/>
    <n v="49.23"/>
    <s v="Yes"/>
    <s v="NO"/>
    <s v="MTWRF"/>
    <s v="Yes"/>
    <s v="Yes"/>
    <s v="Y"/>
    <s v="N"/>
    <n v="0"/>
    <n v="11.852499999999999"/>
    <n v="11.852499999999999"/>
    <n v="12.081725"/>
    <n v="12.307499999999999"/>
  </r>
  <r>
    <s v="14267"/>
    <s v="70483"/>
    <s v="3"/>
    <x v="2"/>
    <x v="1"/>
    <x v="4"/>
    <s v="230"/>
    <s v="103"/>
    <s v="R"/>
    <n v="1"/>
    <s v="ALPENA CITY HALL"/>
    <s v="208 N. FIRST STREET, ALPENA MI 49707 US, ALPENA MI 49707 US"/>
    <n v="0"/>
    <s v="-397"/>
    <s v="7"/>
    <d v="1899-12-30T12:00:27"/>
    <d v="1899-12-30T12:07:26"/>
    <n v="0"/>
    <n v="12.33"/>
    <s v="-83.431224"/>
    <s v="45.06168"/>
    <m/>
    <n v="1319.5"/>
    <n v="0"/>
    <n v="0"/>
    <n v="0"/>
    <n v="0"/>
    <n v="2"/>
    <s v="103_Week3_Thursday"/>
    <n v="25"/>
    <n v="25"/>
    <n v="25.964200000000002"/>
    <n v="26.5"/>
    <n v="26.5"/>
    <s v="103_Thursday"/>
    <s v="103_Week3_Thursday"/>
    <n v="1"/>
    <n v="0"/>
    <n v="25"/>
    <n v="26.5"/>
    <s v="No"/>
    <s v="NO"/>
    <s v="MTWRF"/>
    <s v="No"/>
    <s v="No"/>
    <s v="Y"/>
    <s v="N"/>
    <m/>
    <n v="6.25"/>
    <n v="6.25"/>
    <n v="6.4910500000000004"/>
    <n v="6.625"/>
  </r>
  <r>
    <s v="14265"/>
    <s v="70483"/>
    <s v="1"/>
    <x v="2"/>
    <x v="1"/>
    <x v="4"/>
    <s v="240"/>
    <s v="103"/>
    <s v="R"/>
    <n v="1"/>
    <s v="ALPENA CITY GARAGE-MATS"/>
    <s v="208 N. FIRST STREET, ALPENA MI 49707 US, ALPENA MI 49707 US"/>
    <n v="0"/>
    <s v="-398"/>
    <s v="7"/>
    <d v="1899-12-30T12:07:26"/>
    <d v="1899-12-30T12:19:04"/>
    <n v="0"/>
    <n v="10.733333333333334"/>
    <s v="-83.431224"/>
    <s v="45.06168"/>
    <m/>
    <n v="2563.0700000000002"/>
    <n v="0"/>
    <n v="0"/>
    <n v="0"/>
    <n v="0"/>
    <n v="2"/>
    <s v="103_Week3_Thursday"/>
    <n v="40.5"/>
    <n v="40.5"/>
    <n v="50.994"/>
    <n v="49.674599999999998"/>
    <n v="42.89"/>
    <s v="103_Thursday"/>
    <s v="103_Week3_Thursday"/>
    <n v="1"/>
    <n v="0"/>
    <n v="40.5"/>
    <n v="53.914999999999999"/>
    <s v="No"/>
    <s v="NO"/>
    <s v="MTWRF"/>
    <s v="No"/>
    <s v="No"/>
    <s v="Y"/>
    <s v="N"/>
    <m/>
    <n v="10.125"/>
    <n v="10.125"/>
    <n v="12.7485"/>
    <n v="12.41865"/>
  </r>
  <r>
    <s v="11690"/>
    <s v="99080"/>
    <s v="8"/>
    <x v="2"/>
    <x v="0"/>
    <x v="2"/>
    <s v="200"/>
    <s v="103"/>
    <s v="F"/>
    <n v="348"/>
    <s v="MERCANTILE BANK"/>
    <s v="1979 E. MILLER RD, FAIRVIEW MI 48621 US, FAIRVIEW MI 48621 US"/>
    <n v="0.24832041484131701"/>
    <s v="-1441"/>
    <s v="5"/>
    <d v="1899-12-30T11:49:16"/>
    <d v="1899-12-30T11:54:05"/>
    <n v="0"/>
    <n v="5.67"/>
    <s v="-84.051966"/>
    <s v="44.725372"/>
    <n v="0.12532157278998399"/>
    <n v="660.65"/>
    <n v="0"/>
    <n v="0"/>
    <n v="0"/>
    <n v="0"/>
    <n v="349"/>
    <s v="103_Week3_Friday"/>
    <n v="15.2"/>
    <n v="16.594999999999999"/>
    <n v="19.850000000000001"/>
    <n v="17.225000000000001"/>
    <n v="10.52"/>
    <s v="105_Wednesday"/>
    <s v="105_Week3_Wednesday"/>
    <n v="1"/>
    <n v="0"/>
    <n v="9.9250000000000007"/>
    <n v="16.7"/>
    <s v="Yes"/>
    <s v="NO"/>
    <s v="MTWRF"/>
    <s v="Yes"/>
    <s v="Yes"/>
    <s v="Y"/>
    <s v="N"/>
    <n v="0"/>
    <n v="3.8"/>
    <n v="4.1487499999999997"/>
    <n v="4.9625000000000004"/>
    <n v="4.3062500000000004"/>
  </r>
  <r>
    <s v="15637"/>
    <s v="73404"/>
    <s v="9"/>
    <x v="2"/>
    <x v="0"/>
    <x v="2"/>
    <s v="90"/>
    <s v="103"/>
    <s v="F"/>
    <n v="1"/>
    <s v="THUNDER BAY HEALTH-MIO"/>
    <s v="1110 W 8TH STREET, MIO MI 48647 US, MIO MI 48647 US"/>
    <n v="1.69872919304908"/>
    <s v="-1430"/>
    <s v="5"/>
    <d v="1899-12-30T09:39:19"/>
    <d v="1899-12-30T09:39:25"/>
    <n v="0"/>
    <n v="0.1"/>
    <s v="-84.144435"/>
    <s v="44.653265"/>
    <n v="0.64961557964008299"/>
    <n v="311.66000000000003"/>
    <n v="0"/>
    <n v="0"/>
    <n v="0"/>
    <n v="0"/>
    <n v="2"/>
    <s v="103_Week3_Friday"/>
    <n v="0"/>
    <n v="0"/>
    <n v="51.276600000000002"/>
    <n v="52.61"/>
    <n v="25.81"/>
    <s v="105_Wednesday"/>
    <s v="105_Week3_Wednesday"/>
    <n v="1"/>
    <n v="0"/>
    <n v="0"/>
    <n v="26.305"/>
    <s v="Yes"/>
    <s v="NO"/>
    <s v="MTWRF"/>
    <s v="Yes"/>
    <s v="Yes"/>
    <s v="Y"/>
    <s v="N"/>
    <n v="0"/>
    <n v="0"/>
    <n v="0"/>
    <n v="12.81915"/>
    <n v="13.1525"/>
  </r>
  <r>
    <s v="2576"/>
    <s v="71172"/>
    <s v="0"/>
    <x v="2"/>
    <x v="0"/>
    <x v="1"/>
    <s v="350"/>
    <s v="105"/>
    <s v="W"/>
    <n v="430"/>
    <s v="Glennie Tavern"/>
    <s v="3229 E. State Rd., Glennie MI 48737 US, Glennie MI 48737 US"/>
    <n v="0.31651894308640699"/>
    <s v="-1417"/>
    <s v="7"/>
    <d v="1899-12-30T18:37:23"/>
    <d v="1899-12-30T18:46:57"/>
    <n v="0"/>
    <n v="10.9"/>
    <s v="-83.725416"/>
    <s v="44.561178"/>
    <n v="8.3989200184787505E-2"/>
    <n v="4957.99"/>
    <n v="0"/>
    <n v="0"/>
    <n v="0"/>
    <n v="0"/>
    <n v="431"/>
    <s v="105_Week3_Wednesday"/>
    <n v="79.391499999999994"/>
    <n v="93.735299999999995"/>
    <n v="114.6369"/>
    <n v="112.94459999999999"/>
    <n v="128.29"/>
    <s v="105_Tuesday"/>
    <s v="105_Week3_Tuesday"/>
    <n v="1"/>
    <n v="0"/>
    <n v="102.77119999999999"/>
    <n v="113.2187"/>
    <s v="Yes"/>
    <s v="NO"/>
    <s v="MTWRF"/>
    <s v="No"/>
    <s v="Yes"/>
    <s v="Y"/>
    <s v="N"/>
    <n v="0"/>
    <n v="19.847874999999998"/>
    <n v="23.433824999999999"/>
    <n v="28.659224999999999"/>
    <n v="28.236149999999999"/>
  </r>
  <r>
    <s v="2574"/>
    <s v="99062"/>
    <s v="119"/>
    <x v="2"/>
    <x v="0"/>
    <x v="1"/>
    <s v="340"/>
    <s v="105"/>
    <s v="W"/>
    <n v="420"/>
    <s v="ROGER'S FOOD PRIDE 4505"/>
    <s v="3257 State Rd., Glennie MI 48737 US, Glennie MI 48737 US"/>
    <n v="0"/>
    <s v="-1416"/>
    <s v="7"/>
    <d v="1899-12-30T18:28:41"/>
    <d v="1899-12-30T18:37:03"/>
    <n v="0"/>
    <n v="8.0875000000000004"/>
    <s v="-83.724404"/>
    <s v="44.56014"/>
    <m/>
    <n v="1251.9000000000001"/>
    <n v="3"/>
    <n v="0.72727272727272696"/>
    <n v="1"/>
    <n v="11"/>
    <n v="421"/>
    <s v="105_Week3_Wednesday"/>
    <n v="32.86"/>
    <n v="20.613"/>
    <n v="15.29"/>
    <n v="15.476900000000001"/>
    <n v="16.21"/>
    <s v="105_Tuesday"/>
    <s v="105_Week3_Tuesday"/>
    <n v="1"/>
    <n v="11"/>
    <n v="23.94"/>
    <n v="15.4925"/>
    <s v="Yes"/>
    <s v="NO"/>
    <s v="MTWRF"/>
    <s v="No"/>
    <s v="Yes"/>
    <s v="Y"/>
    <s v="N"/>
    <n v="11"/>
    <n v="8.2149999999999999"/>
    <n v="5.1532499999999999"/>
    <n v="3.8224999999999998"/>
    <n v="3.8692250000000001"/>
  </r>
  <r>
    <s v="2575"/>
    <s v="71171"/>
    <s v="0"/>
    <x v="2"/>
    <x v="0"/>
    <x v="1"/>
    <s v="370"/>
    <s v="105"/>
    <s v="W"/>
    <n v="405"/>
    <s v="Chat &amp; Chew"/>
    <s v="3310 State (M-65), Glennie MI 48737 US, Glennie MI 48737 US"/>
    <n v="0.14277800446780001"/>
    <s v="-1419"/>
    <s v="5"/>
    <d v="1899-12-30T18:51:42"/>
    <d v="1899-12-30T19:01:34"/>
    <n v="0"/>
    <n v="8.0749999999999993"/>
    <s v="-83.72496"/>
    <s v="44.558942"/>
    <n v="5.5117830533701999E-2"/>
    <n v="1146.2"/>
    <n v="0"/>
    <n v="0"/>
    <n v="0"/>
    <n v="0"/>
    <n v="406"/>
    <s v="105_Week3_Wednesday"/>
    <n v="43.896599999999999"/>
    <n v="44.533299999999997"/>
    <n v="48.691400000000002"/>
    <n v="49.36"/>
    <n v="26.16"/>
    <s v="105_Tuesday"/>
    <s v="105_Week3_Tuesday"/>
    <n v="1"/>
    <n v="0"/>
    <n v="23.51"/>
    <n v="24.68"/>
    <s v="Yes"/>
    <s v="NO"/>
    <s v="MTWRF"/>
    <s v="No"/>
    <s v="Yes"/>
    <s v="Y"/>
    <s v="N"/>
    <n v="0"/>
    <n v="10.97415"/>
    <n v="11.133324999999999"/>
    <n v="12.17285"/>
    <n v="12.34"/>
  </r>
  <r>
    <s v="2572"/>
    <s v="99126"/>
    <s v="6"/>
    <x v="2"/>
    <x v="0"/>
    <x v="1"/>
    <s v="360"/>
    <s v="105"/>
    <s v="W"/>
    <n v="410"/>
    <s v="Glennie Ace Hardware"/>
    <s v="3280 State Rd., Glennie MI 48737 US, Glennie MI 48737 US"/>
    <n v="0.26647521802760799"/>
    <s v="-1418"/>
    <s v="7"/>
    <d v="1899-12-30T18:47:13"/>
    <d v="1899-12-30T18:51:34"/>
    <n v="0"/>
    <n v="4.4833333333333334"/>
    <s v="-83.725294"/>
    <s v="44.559703"/>
    <n v="8.8441025803022599E-2"/>
    <n v="579.99"/>
    <n v="0"/>
    <n v="0"/>
    <n v="0"/>
    <n v="0"/>
    <n v="411"/>
    <s v="105_Week3_Wednesday"/>
    <n v="10.51"/>
    <n v="10.51"/>
    <n v="10.876899999999999"/>
    <n v="12.113"/>
    <n v="11.7"/>
    <s v="105_Tuesday"/>
    <s v="105_Week3_Tuesday"/>
    <n v="1"/>
    <n v="0"/>
    <n v="10.51"/>
    <n v="12.7837"/>
    <s v="Yes"/>
    <s v="NO"/>
    <s v="MTWRF"/>
    <s v="No"/>
    <s v="Yes"/>
    <s v="Y"/>
    <s v="N"/>
    <n v="0"/>
    <n v="2.6274999999999999"/>
    <n v="2.6274999999999999"/>
    <n v="2.7192249999999998"/>
    <n v="3.0282499999999999"/>
  </r>
  <r>
    <s v="14827"/>
    <s v="99161"/>
    <s v="00119"/>
    <x v="2"/>
    <x v="0"/>
    <x v="1"/>
    <s v="330"/>
    <s v="105"/>
    <s v="W"/>
    <n v="1"/>
    <s v="ROGERS FOOD PRIDE 4505 F. A."/>
    <s v="3257 STATE RD, GLENNIE MI 48737 US, GLENNIE MI 48737 US"/>
    <n v="0.56875733711251497"/>
    <s v="-1415"/>
    <s v="7 "/>
    <d v="1899-12-30T18:19:01"/>
    <d v="1899-12-30T18:28:41"/>
    <n v="0"/>
    <n v="9.4354006285390355"/>
    <s v="-83.724404"/>
    <s v="44.56014"/>
    <n v="0.164085438107552"/>
    <n v="185.12"/>
    <n v="0"/>
    <n v="0"/>
    <n v="0"/>
    <n v="0"/>
    <n v="2"/>
    <s v="105_Week3_Wednesday"/>
    <n v="185.12"/>
    <n v="0"/>
    <n v="0"/>
    <n v="0"/>
    <n v="5.2891000000000004"/>
    <s v="105_Tuesday"/>
    <s v="105_Week3_Tuesday"/>
    <n v="1"/>
    <n v="0"/>
    <n v="0"/>
    <n v="0"/>
    <s v="Yes"/>
    <s v="NO"/>
    <s v="MTWRF"/>
    <s v="No"/>
    <s v="Yes"/>
    <s v="Y"/>
    <s v="N"/>
    <n v="0"/>
    <n v="46.28"/>
    <n v="0"/>
    <n v="0"/>
    <n v="0"/>
  </r>
  <r>
    <s v="10893"/>
    <s v="73392"/>
    <s v="0"/>
    <x v="2"/>
    <x v="0"/>
    <x v="1"/>
    <s v="300"/>
    <s v="105"/>
    <s v="W"/>
    <n v="381"/>
    <s v="DOCKSIDE MARINA"/>
    <s v="4320 STATE RD, GLENNIE MI 48737 US, GLENNIE MI 48737 US"/>
    <n v="12.1451249995498"/>
    <s v="-1412"/>
    <s v="0"/>
    <d v="1899-12-30T17:45:15"/>
    <d v="1899-12-30T17:54:55"/>
    <n v="0"/>
    <n v="9.4354006285390355"/>
    <s v="-83.697923"/>
    <s v="44.533168"/>
    <n v="12.574521714736299"/>
    <n v="164.85"/>
    <n v="0"/>
    <n v="0"/>
    <n v="0"/>
    <n v="0"/>
    <n v="382"/>
    <s v="105_Week3_Wednesday"/>
    <n v="0"/>
    <n v="164.85"/>
    <n v="0"/>
    <n v="0"/>
    <s v="$ -"/>
    <s v="105_Tuesday"/>
    <s v="105_Week3_Tuesday"/>
    <n v="1"/>
    <n v="0"/>
    <n v="20.606200000000001"/>
    <n v="0"/>
    <s v="Yes"/>
    <s v="NO"/>
    <s v="MTWRF"/>
    <s v="No"/>
    <s v="Yes"/>
    <s v="Y"/>
    <s v="N"/>
    <n v="0"/>
    <n v="0"/>
    <n v="41.212499999999999"/>
    <n v="0"/>
    <n v="0"/>
  </r>
  <r>
    <s v="2482"/>
    <s v="71074"/>
    <s v="0"/>
    <x v="2"/>
    <x v="0"/>
    <x v="1"/>
    <s v="290"/>
    <s v="105"/>
    <s v="W"/>
    <n v="340"/>
    <s v="Hale Eagles"/>
    <s v="5971 N. M-65, Hale MI 48739 US, Hale MI 48739 US"/>
    <n v="6.3880217153721297"/>
    <s v="-1411"/>
    <s v="5"/>
    <d v="1899-12-30T17:19:59"/>
    <d v="1899-12-30T17:33:07"/>
    <n v="0"/>
    <n v="11.775"/>
    <s v="-83.804815"/>
    <s v="44.451169"/>
    <n v="5.2386721925015003"/>
    <n v="3850.84"/>
    <n v="0"/>
    <n v="0"/>
    <n v="0"/>
    <n v="0"/>
    <n v="341"/>
    <s v="105_Week3_Wednesday"/>
    <n v="112.8177"/>
    <n v="154.35159999999999"/>
    <n v="165.05"/>
    <n v="171.64"/>
    <n v="82.06"/>
    <s v="105_Tuesday"/>
    <s v="105_Week3_Tuesday"/>
    <n v="1"/>
    <n v="0"/>
    <n v="77.612499999999997"/>
    <n v="87.931200000000004"/>
    <s v="Yes"/>
    <s v="NO"/>
    <s v="MTWRF"/>
    <s v="No"/>
    <s v="Yes"/>
    <s v="Y"/>
    <s v="N"/>
    <n v="0"/>
    <n v="28.204425000000001"/>
    <n v="38.587899999999998"/>
    <n v="41.262500000000003"/>
    <n v="42.91"/>
  </r>
  <r>
    <s v="9183"/>
    <s v="73288"/>
    <s v="0"/>
    <x v="2"/>
    <x v="0"/>
    <x v="1"/>
    <s v="320"/>
    <s v="105"/>
    <s v="W"/>
    <n v="425"/>
    <s v="TUBE FORMING"/>
    <s v="4614 INDUSTRIAL ROW, OSCODA MI 48750 US, OSCODA MI 48750 US"/>
    <n v="0.59441332757512599"/>
    <s v="-1414"/>
    <s v="7"/>
    <d v="1899-12-30T18:07:11"/>
    <d v="1899-12-30T18:18:27"/>
    <n v="0"/>
    <n v="8.2166666666666668"/>
    <s v="-83.72455"/>
    <s v="44.5592467"/>
    <n v="0.43402103060630098"/>
    <n v="4761.38"/>
    <n v="28"/>
    <n v="0.73333333333333395"/>
    <n v="5"/>
    <n v="111"/>
    <n v="426"/>
    <s v="105_Week3_Wednesday"/>
    <n v="88.7423"/>
    <n v="91.769199999999998"/>
    <n v="93.976900000000001"/>
    <n v="96.03"/>
    <n v="102.94"/>
    <s v="105_Tuesday"/>
    <s v="105_Week3_Tuesday"/>
    <n v="1"/>
    <n v="105"/>
    <n v="91.938699999999997"/>
    <n v="95.995000000000005"/>
    <s v="Yes"/>
    <s v="NO"/>
    <s v="MTWRF"/>
    <s v="No"/>
    <s v="Yes"/>
    <s v="Y"/>
    <s v="N"/>
    <n v="105"/>
    <n v="22.185575"/>
    <n v="22.942299999999999"/>
    <n v="23.494225"/>
    <n v="24.0075"/>
  </r>
  <r>
    <s v="9311"/>
    <s v="73294"/>
    <s v="0"/>
    <x v="2"/>
    <x v="0"/>
    <x v="1"/>
    <s v="310"/>
    <s v="105"/>
    <s v="W"/>
    <n v="386"/>
    <s v="EAGLE RIDGE GOLF COURSE"/>
    <s v="3501 STATE RD, GLENNIE MI 48737 US, GLENNIE MI 48737 US"/>
    <n v="1.9863596969945501"/>
    <s v="-1413"/>
    <s v="7"/>
    <d v="1899-12-30T17:56:55"/>
    <d v="1899-12-30T18:06:35"/>
    <n v="0"/>
    <n v="9.4354006285390355"/>
    <s v="-83.721237"/>
    <s v="44.553344"/>
    <n v="1.89691453301404"/>
    <n v="1533.25"/>
    <n v="0"/>
    <n v="0"/>
    <n v="0"/>
    <n v="0"/>
    <n v="387"/>
    <s v="105_Week3_Wednesday"/>
    <n v="0"/>
    <n v="86.42"/>
    <n v="92.248099999999994"/>
    <n v="0"/>
    <n v="75.87"/>
    <s v="105_Tuesday"/>
    <s v="105_Week3_Tuesday"/>
    <n v="1"/>
    <n v="0"/>
    <n v="86.68"/>
    <n v="0"/>
    <s v="Yes"/>
    <s v="NO"/>
    <s v="MTWRF"/>
    <s v="No"/>
    <s v="Yes"/>
    <s v="Y"/>
    <s v="N"/>
    <n v="0"/>
    <n v="0"/>
    <n v="21.605"/>
    <n v="23.062024999999998"/>
    <n v="0"/>
  </r>
  <r>
    <s v="2704"/>
    <s v="71307"/>
    <s v="0"/>
    <x v="2"/>
    <x v="0"/>
    <x v="2"/>
    <s v="60"/>
    <s v="103"/>
    <s v="F"/>
    <n v="20"/>
    <s v="Blair's Service"/>
    <s v="210 S. M-33, Mio MI 48647 US, Mio MI 48647 US"/>
    <n v="0.55094884985507497"/>
    <s v="-1427"/>
    <s v="5"/>
    <d v="1899-12-30T09:13:25"/>
    <d v="1899-12-30T09:16:42"/>
    <n v="0"/>
    <n v="3.7583333333333333"/>
    <s v="-84.13044"/>
    <s v="44.650903"/>
    <n v="5.8165214296439498E-2"/>
    <n v="805.68"/>
    <n v="0"/>
    <n v="0"/>
    <n v="0"/>
    <n v="0"/>
    <n v="21"/>
    <s v="103_Week3_Friday"/>
    <n v="35"/>
    <n v="36.037100000000002"/>
    <n v="37.548000000000002"/>
    <n v="38.28"/>
    <n v="15.22"/>
    <s v="105_Wednesday"/>
    <s v="105_Week3_Wednesday"/>
    <n v="1"/>
    <n v="0"/>
    <n v="18.225000000000001"/>
    <n v="14.355"/>
    <s v="Yes"/>
    <s v="NO"/>
    <s v="MTWRF"/>
    <s v="Yes"/>
    <s v="Yes"/>
    <s v="Y"/>
    <s v="N"/>
    <n v="0"/>
    <n v="8.75"/>
    <n v="9.0092750000000006"/>
    <n v="9.3870000000000005"/>
    <n v="9.57"/>
  </r>
  <r>
    <s v="2832"/>
    <s v="99082"/>
    <s v="11"/>
    <x v="2"/>
    <x v="0"/>
    <x v="2"/>
    <s v="50"/>
    <s v="103"/>
    <s v="F"/>
    <n v="255"/>
    <s v="Sunrise Convenience Store #28"/>
    <s v="300 S Morenci, Mio MI 48647 US, Mio MI 48647 US"/>
    <n v="0.78466505726621005"/>
    <s v="-1426"/>
    <s v="7"/>
    <d v="1899-12-30T08:49:31"/>
    <d v="1899-12-30T09:12:52"/>
    <n v="0"/>
    <n v="18.876666666666669"/>
    <s v="-84.130555"/>
    <s v="44.649682"/>
    <n v="0.297602036119619"/>
    <n v="3007.41"/>
    <n v="0"/>
    <n v="0"/>
    <n v="0"/>
    <n v="0"/>
    <n v="256"/>
    <s v="103_Week3_Friday"/>
    <n v="64.767200000000003"/>
    <n v="58.343499999999999"/>
    <n v="66.316100000000006"/>
    <n v="70.056399999999996"/>
    <n v="71.39"/>
    <s v="105_Wednesday"/>
    <s v="105_Week3_Wednesday"/>
    <n v="1"/>
    <n v="0"/>
    <n v="65.31"/>
    <n v="70.302499999999995"/>
    <s v="Yes"/>
    <s v="NO"/>
    <s v="MTWRF"/>
    <s v="Yes"/>
    <s v="Yes"/>
    <s v="Y"/>
    <s v="N"/>
    <n v="0"/>
    <n v="16.191800000000001"/>
    <n v="14.585875"/>
    <n v="16.579025000000001"/>
    <n v="17.514099999999999"/>
  </r>
  <r>
    <s v="2665"/>
    <s v="71263"/>
    <s v="0"/>
    <x v="2"/>
    <x v="0"/>
    <x v="2"/>
    <s v="80"/>
    <s v="102"/>
    <s v="M"/>
    <n v="0"/>
    <s v="MDOT-Mio"/>
    <s v="305 W. M-72 P.O. Box 437, Mio MI 48647 US P.O. Box 437, Mio MI 48647 US"/>
    <n v="1.05089853488249"/>
    <s v="-1429"/>
    <s v="0"/>
    <d v="1899-12-30T09:27:57"/>
    <d v="1899-12-30T09:37:37"/>
    <n v="0"/>
    <n v="9.4354006285390355"/>
    <s v="-84.133425"/>
    <s v="44.651164"/>
    <n v="0.28185402640746998"/>
    <n v="0"/>
    <n v="0"/>
    <m/>
    <n v="0"/>
    <n v="0"/>
    <n v="1"/>
    <s v="102_Week3_Monday"/>
    <n v="0"/>
    <n v="0"/>
    <n v="0"/>
    <n v="0"/>
    <s v="$ -"/>
    <s v="105_Wednesday"/>
    <s v="105_Week3_Wednesday"/>
    <n v="1"/>
    <n v="0"/>
    <n v="0"/>
    <n v="0"/>
    <s v="Yes"/>
    <s v="NO"/>
    <s v="MTWRF"/>
    <s v="Yes"/>
    <s v="Yes"/>
    <s v="Y"/>
    <s v="Y"/>
    <n v="0"/>
    <n v="0"/>
    <n v="0"/>
    <n v="0"/>
    <n v="0"/>
  </r>
  <r>
    <s v="2022"/>
    <s v="99046"/>
    <s v="9"/>
    <x v="2"/>
    <x v="0"/>
    <x v="2"/>
    <s v="70"/>
    <s v="105"/>
    <s v="M"/>
    <n v="0"/>
    <s v="Alpena Oil - Mio"/>
    <s v="222 MORENCI AVE., Mio MI 48647 US, Mio MI 48647 US"/>
    <n v="0.21921110246449901"/>
    <s v="-1428"/>
    <s v="6"/>
    <d v="1899-12-30T09:16:55"/>
    <d v="1899-12-30T09:26:53"/>
    <n v="0"/>
    <n v="10.554166666666667"/>
    <s v="-84.130463"/>
    <s v="44.650409"/>
    <n v="3.4052866447935599E-2"/>
    <n v="6540.3"/>
    <n v="0"/>
    <n v="0"/>
    <n v="0"/>
    <n v="0"/>
    <n v="1"/>
    <s v="105_Week3_Monday"/>
    <n v="118.893"/>
    <n v="158.71180000000001"/>
    <n v="236.85"/>
    <n v="157.00450000000001"/>
    <n v="153.09"/>
    <s v="105_Wednesday"/>
    <s v="105_Week3_Wednesday"/>
    <n v="1"/>
    <n v="0"/>
    <n v="131.94749999999999"/>
    <n v="145.3125"/>
    <s v="Yes"/>
    <s v="NO"/>
    <s v="MTWRF"/>
    <s v="No"/>
    <s v="Yes"/>
    <s v="Y"/>
    <s v="Y"/>
    <n v="0"/>
    <n v="29.72325"/>
    <n v="39.677950000000003"/>
    <n v="59.212499999999999"/>
    <n v="39.251125000000002"/>
  </r>
  <r>
    <s v="2705"/>
    <s v="71308"/>
    <s v="0"/>
    <x v="2"/>
    <x v="0"/>
    <x v="2"/>
    <s v="40"/>
    <s v="103"/>
    <s v="F"/>
    <n v="257"/>
    <s v="Mike's Auto &amp; Glass"/>
    <s v="525 S. Morenci Ave P.O.Box 532, Mio MI 48647 US P.O.Box 532, Mio MI 48647 US"/>
    <n v="0.87053476519039896"/>
    <s v="-1425"/>
    <s v="7"/>
    <d v="1899-12-30T08:34:26"/>
    <d v="1899-12-30T08:48:44"/>
    <n v="0"/>
    <n v="9.5366666666666671"/>
    <s v="-84.129617"/>
    <s v="44.646595"/>
    <n v="0.30248193451092298"/>
    <n v="2207.9699999999998"/>
    <n v="13"/>
    <n v="0.85227272727272696"/>
    <n v="4"/>
    <n v="90"/>
    <n v="258"/>
    <s v="103_Week3_Friday"/>
    <n v="32.394599999999997"/>
    <n v="41.8384"/>
    <n v="46.082299999999996"/>
    <n v="55.825000000000003"/>
    <n v="50.38"/>
    <s v="105_Wednesday"/>
    <s v="105_Week3_Wednesday"/>
    <n v="1"/>
    <n v="88"/>
    <n v="45.134999999999998"/>
    <n v="59.1875"/>
    <s v="Yes"/>
    <s v="NO"/>
    <s v="MTWRF"/>
    <s v="Yes"/>
    <s v="Yes"/>
    <s v="Y"/>
    <s v="N"/>
    <n v="88"/>
    <n v="8.0986499999999992"/>
    <n v="10.4596"/>
    <n v="11.520574999999999"/>
    <n v="13.956250000000001"/>
  </r>
  <r>
    <s v="9537"/>
    <s v="73308"/>
    <s v="0"/>
    <x v="2"/>
    <x v="0"/>
    <x v="2"/>
    <s v="10"/>
    <s v="103"/>
    <s v="F"/>
    <n v="300"/>
    <s v="HIGHLAND LUMBER"/>
    <s v="693 E KITTLE RD, MIO MI 48647 US, MIO MI 48647 US"/>
    <n v="60.834349485881397"/>
    <s v="-1422"/>
    <s v="5"/>
    <d v="1899-12-30T08:00:00"/>
    <d v="1899-12-30T08:07:10"/>
    <n v="59.15"/>
    <n v="7.4583333333333339"/>
    <s v="-84.1043058"/>
    <s v="44.6963158"/>
    <n v="59.3377686620343"/>
    <n v="1826.36"/>
    <n v="0"/>
    <n v="0"/>
    <n v="0"/>
    <n v="0"/>
    <n v="301"/>
    <s v="103_Week3_Friday"/>
    <n v="67.7"/>
    <n v="69.092799999999997"/>
    <n v="73.536600000000007"/>
    <n v="76.967100000000002"/>
    <n v="39.659999999999997"/>
    <s v="105_Wednesday"/>
    <s v="105_Week3_Wednesday"/>
    <n v="1"/>
    <n v="0"/>
    <n v="35.475000000000001"/>
    <n v="39.284999999999997"/>
    <s v="Yes"/>
    <s v="NO"/>
    <s v="MTWRF"/>
    <s v="Yes"/>
    <s v="Yes"/>
    <s v="Y"/>
    <s v="N"/>
    <n v="0"/>
    <n v="16.925000000000001"/>
    <n v="17.273199999999999"/>
    <n v="18.384150000000002"/>
    <n v="19.241775000000001"/>
  </r>
  <r>
    <s v=""/>
    <m/>
    <m/>
    <x v="2"/>
    <x v="0"/>
    <x v="1"/>
    <m/>
    <m/>
    <m/>
    <m/>
    <s v="Alpena Depot"/>
    <s v="120 E Herman St,, Alpena 49707 US"/>
    <n v="58.615524282322902"/>
    <s v="-1420"/>
    <m/>
    <d v="1899-12-30T20:00:11"/>
    <d v="1899-12-30T20:00:11"/>
    <n v="0"/>
    <m/>
    <s v="-83.416387"/>
    <s v="45.0710235"/>
    <n v="56.271359059874897"/>
    <m/>
    <m/>
    <m/>
    <m/>
    <m/>
    <n v="1"/>
    <e v="#N/A"/>
    <m/>
    <m/>
    <m/>
    <m/>
    <m/>
    <s v="105_Tuesday"/>
    <s v="105_Week3_Tuesday"/>
    <n v="20"/>
    <m/>
    <m/>
    <m/>
    <s v="Yes"/>
    <m/>
    <m/>
    <s v="Yes"/>
    <s v="Yes"/>
    <m/>
    <s v="N"/>
    <m/>
    <m/>
    <m/>
    <m/>
    <m/>
  </r>
  <r>
    <s v="2697"/>
    <s v="71300"/>
    <s v="0"/>
    <x v="2"/>
    <x v="0"/>
    <x v="2"/>
    <s v="20"/>
    <s v="103"/>
    <s v="F"/>
    <n v="259"/>
    <s v="ALPENA AGENCY -MIO"/>
    <s v="215 M-33, MIO MI 48647 US, MIO MI 48647 US"/>
    <n v="5.9043290066150904"/>
    <s v="-1423"/>
    <s v="3"/>
    <d v="1899-12-30T08:13:04"/>
    <d v="1899-12-30T08:22:44"/>
    <n v="0"/>
    <n v="3.5333333333333332"/>
    <s v="-84.1299073"/>
    <s v="44.6507812"/>
    <n v="4.41468563642277"/>
    <n v="362.26"/>
    <n v="0"/>
    <n v="0"/>
    <n v="0"/>
    <n v="0"/>
    <n v="260"/>
    <s v="103_Week3_Friday"/>
    <n v="27.61"/>
    <n v="27.61"/>
    <n v="28.35"/>
    <n v="28.72"/>
    <n v="7.61"/>
    <s v="105_Wednesday"/>
    <s v="105_Week3_Wednesday"/>
    <n v="1"/>
    <n v="0"/>
    <n v="6.9024999999999999"/>
    <n v="7.18"/>
    <s v="Yes"/>
    <s v="NO"/>
    <s v="MTWRF"/>
    <s v="Yes"/>
    <s v="Yes"/>
    <s v="Y"/>
    <s v="N"/>
    <n v="0"/>
    <n v="6.9024999999999999"/>
    <n v="6.9024999999999999"/>
    <n v="7.0875000000000004"/>
    <n v="7.18"/>
  </r>
  <r>
    <s v="2694"/>
    <s v="71295"/>
    <s v="0"/>
    <x v="2"/>
    <x v="0"/>
    <x v="2"/>
    <s v="30"/>
    <s v="105"/>
    <s v="W"/>
    <n v="10"/>
    <s v="Oscoda County Sheriff"/>
    <s v="301 S MORENCI AVE, Mio MI 48647 US, Mio MI 48647 US"/>
    <n v="0.276741365410203"/>
    <s v="-1424"/>
    <s v="5"/>
    <d v="1899-12-30T08:23:01"/>
    <d v="1899-12-30T08:33:34"/>
    <n v="0"/>
    <n v="8.9083333333333332"/>
    <s v="-84.129306"/>
    <s v="44.649812"/>
    <n v="7.8162760880541304E-2"/>
    <n v="1329.49"/>
    <n v="0"/>
    <n v="0"/>
    <n v="0"/>
    <n v="0"/>
    <n v="11"/>
    <s v="105_Week3_Wednesday"/>
    <n v="42.97"/>
    <n v="37.82"/>
    <n v="58.585700000000003"/>
    <n v="48.15"/>
    <n v="35.770000000000003"/>
    <s v="105_Wednesday"/>
    <s v="105_Week3_Wednesday"/>
    <n v="1"/>
    <n v="0"/>
    <n v="20.32"/>
    <n v="22.697500000000002"/>
    <s v="No"/>
    <s v="NO"/>
    <s v="MTWRF"/>
    <s v="No"/>
    <s v="No"/>
    <s v="Y"/>
    <s v="N"/>
    <m/>
    <n v="10.7425"/>
    <n v="9.4550000000000001"/>
    <n v="14.646425000000001"/>
    <n v="12.0375"/>
  </r>
  <r>
    <s v="1987"/>
    <s v="70539"/>
    <s v="0"/>
    <x v="3"/>
    <x v="1"/>
    <x v="3"/>
    <s v="210"/>
    <s v="103"/>
    <s v="R"/>
    <n v="281"/>
    <s v="H P C Credit Union"/>
    <s v="1234 W. Chisholm St., Alpena MI 49707 US, Alpena MI 49707 US"/>
    <n v="4.8148880122711804"/>
    <s v="-561"/>
    <s v="2"/>
    <d v="1899-12-30T11:59:55"/>
    <d v="1899-12-30T12:14:08"/>
    <n v="0"/>
    <n v="14.216666666666667"/>
    <s v="-83.448075"/>
    <s v="45.073916"/>
    <n v="1.9619910551342701"/>
    <n v="1048.05"/>
    <n v="0"/>
    <n v="0"/>
    <n v="0"/>
    <n v="0"/>
    <n v="282"/>
    <s v="103_Week4_Thursday"/>
    <n v="93.06"/>
    <n v="94.92"/>
    <n v="97.446600000000004"/>
    <n v="93.507499999999993"/>
    <n v="26.16"/>
    <s v="103_Friday"/>
    <s v="103_Week4_Friday"/>
    <n v="1"/>
    <n v="0"/>
    <n v="23.73"/>
    <n v="24.677499999999998"/>
    <s v="Yes"/>
    <s v="NO"/>
    <s v="MTWRF"/>
    <s v="No"/>
    <s v="Yes"/>
    <s v="Y"/>
    <s v="Y"/>
    <n v="0"/>
    <n v="23.265000000000001"/>
    <n v="23.73"/>
    <n v="24.361650000000001"/>
    <n v="23.376874999999998"/>
  </r>
  <r>
    <s v="2777"/>
    <s v="71382"/>
    <s v="0"/>
    <x v="3"/>
    <x v="1"/>
    <x v="3"/>
    <s v="60"/>
    <s v="103"/>
    <s v="R"/>
    <n v="211"/>
    <s v="H P C Credit Union"/>
    <s v="300 S. RIPLEY, Alpena MI 49707 US, Alpena MI 49707 US"/>
    <n v="1.0948595917825199"/>
    <s v="-546"/>
    <s v="2"/>
    <d v="1899-12-30T08:59:35"/>
    <d v="1899-12-30T09:37:54"/>
    <n v="0"/>
    <n v="38.31666666666667"/>
    <s v="-83.454210495756"/>
    <s v="45.0449052689938"/>
    <n v="0.45373083026680899"/>
    <n v="1192.5899999999999"/>
    <n v="0"/>
    <n v="0"/>
    <n v="0"/>
    <n v="0"/>
    <n v="212"/>
    <s v="103_Week4_Thursday"/>
    <n v="105.88"/>
    <n v="108.02"/>
    <n v="110.8933"/>
    <n v="105.10250000000001"/>
    <n v="29.77"/>
    <s v="103_Friday"/>
    <s v="103_Week4_Friday"/>
    <n v="1"/>
    <n v="0"/>
    <n v="27.004999999999999"/>
    <n v="28.0825"/>
    <s v="Yes"/>
    <s v="NO"/>
    <s v="MTWRF"/>
    <s v="No"/>
    <s v="Yes"/>
    <s v="Y"/>
    <s v="Y"/>
    <n v="0"/>
    <n v="26.47"/>
    <n v="27.004999999999999"/>
    <n v="27.723324999999999"/>
    <n v="26.275625000000002"/>
  </r>
  <r>
    <s v="13078"/>
    <s v="99161"/>
    <s v="107"/>
    <x v="3"/>
    <x v="2"/>
    <x v="4"/>
    <s v="240"/>
    <s v="102"/>
    <s v="R"/>
    <n v="1"/>
    <s v="SPT. FAMILY FARE #1530 FIRST A"/>
    <s v="699 US 2, ST. IGNACE MI 49781 US, ST. IGNACE MI 49781 US"/>
    <n v="3.3061808776110402"/>
    <s v="-2274"/>
    <s v="7"/>
    <d v="1899-12-30T14:42:56"/>
    <d v="1899-12-30T14:52:36"/>
    <n v="0"/>
    <n v="9.4354006285390355"/>
    <s v="-84.7195217"/>
    <s v="45.8573467"/>
    <n v="1.04382173529603"/>
    <n v="25.95"/>
    <n v="0"/>
    <n v="0"/>
    <n v="0"/>
    <n v="0"/>
    <n v="2"/>
    <s v="102_Week4_Thursday"/>
    <n v="25.95"/>
    <n v="0"/>
    <n v="0"/>
    <n v="2.66"/>
    <s v="$ -"/>
    <s v="102_Thursday"/>
    <s v="102_Week4_Thursday"/>
    <n v="1"/>
    <n v="0"/>
    <n v="0"/>
    <n v="0.33250000000000002"/>
    <s v="No"/>
    <s v="NO"/>
    <s v="MTWRF"/>
    <s v="No"/>
    <s v="No"/>
    <s v="Y"/>
    <s v="N"/>
    <m/>
    <n v="6.4874999999999998"/>
    <n v="0"/>
    <n v="0"/>
    <n v="0.66500000000000004"/>
  </r>
  <r>
    <s v="8706"/>
    <s v="73261"/>
    <s v="0"/>
    <x v="3"/>
    <x v="1"/>
    <x v="3"/>
    <s v="170"/>
    <s v="103"/>
    <s v="W"/>
    <n v="145"/>
    <s v="GREEN STONE"/>
    <s v="2200 W M-32, ALPENA MI 49707 US, ALPENA MI 49707 US"/>
    <n v="6.7831065530884302"/>
    <s v="-557"/>
    <s v="4"/>
    <d v="1899-12-30T11:18:36"/>
    <d v="1899-12-30T11:28:16"/>
    <n v="0"/>
    <n v="12.916666666666666"/>
    <s v="-83.4954383"/>
    <s v="45.0619117"/>
    <n v="3.39249974198844"/>
    <n v="783.04"/>
    <n v="0"/>
    <n v="0"/>
    <n v="0"/>
    <n v="0"/>
    <n v="146"/>
    <s v="103_Week4_Wednesday"/>
    <n v="59.68"/>
    <n v="59.68"/>
    <n v="61.28"/>
    <n v="62.08"/>
    <n v="16.45"/>
    <s v="103_Friday"/>
    <s v="103_Week4_Friday"/>
    <n v="1"/>
    <n v="0"/>
    <n v="14.92"/>
    <n v="15.52"/>
    <s v="Yes"/>
    <s v="NO"/>
    <s v="MTWRF"/>
    <s v="No"/>
    <s v="Yes"/>
    <s v="Y"/>
    <s v="Y"/>
    <n v="0"/>
    <n v="14.92"/>
    <n v="14.92"/>
    <n v="15.32"/>
    <n v="15.52"/>
  </r>
  <r>
    <s v="12947"/>
    <s v="73488"/>
    <s v="0"/>
    <x v="3"/>
    <x v="1"/>
    <x v="3"/>
    <s v="200"/>
    <s v="103"/>
    <s v="W"/>
    <n v="1"/>
    <s v="HISER PROPERTIES"/>
    <s v="3303 WEST WASHINGTON, ALPENA MI 49707 US, ALPENA MI 49707 US"/>
    <n v="0.76755600459478002"/>
    <s v="-560"/>
    <s v="5"/>
    <d v="1899-12-30T11:45:26"/>
    <d v="1899-12-30T11:55:06"/>
    <n v="0"/>
    <n v="5.9833333333333334"/>
    <s v="-83.4706537"/>
    <s v="45.0625945"/>
    <n v="0.18407083294955801"/>
    <n v="941.45"/>
    <n v="0"/>
    <n v="0"/>
    <n v="0"/>
    <n v="0"/>
    <n v="2"/>
    <s v="103_Week4_Wednesday"/>
    <n v="35.83"/>
    <n v="35.83"/>
    <n v="36.8371"/>
    <n v="37.24"/>
    <n v="19.739999999999998"/>
    <s v="103_Friday"/>
    <s v="103_Week4_Friday"/>
    <n v="1"/>
    <n v="0"/>
    <n v="17.914999999999999"/>
    <n v="0"/>
    <s v="Yes"/>
    <s v="NO"/>
    <s v="MTWRF"/>
    <s v="No"/>
    <s v="Yes"/>
    <s v="Y"/>
    <s v="Y"/>
    <n v="0"/>
    <n v="8.9574999999999996"/>
    <n v="8.9574999999999996"/>
    <n v="9.2092749999999999"/>
    <n v="9.31"/>
  </r>
  <r>
    <s v="13939"/>
    <s v="73415"/>
    <s v="3"/>
    <x v="3"/>
    <x v="2"/>
    <x v="4"/>
    <s v="220"/>
    <s v="102"/>
    <s v="R"/>
    <n v="27"/>
    <s v="SANDERS CANDIES"/>
    <s v="303 FERRY LANE, MACKINAC ISLAND MI 49708 US, MACKINAC ISLAND MI 49708 US"/>
    <n v="3.1957053411751999"/>
    <s v="-2272"/>
    <s v="7"/>
    <d v="1899-12-30T14:18:11"/>
    <d v="1899-12-30T14:27:51"/>
    <n v="0"/>
    <n v="9.4354006285390355"/>
    <s v="-84.7027178"/>
    <s v="45.854356"/>
    <n v="1.1732616018805899"/>
    <n v="1823.66"/>
    <n v="0"/>
    <n v="0"/>
    <n v="0"/>
    <n v="0"/>
    <n v="28"/>
    <s v="102_Week4_Thursday"/>
    <n v="0"/>
    <n v="74.400000000000006"/>
    <n v="76.624200000000002"/>
    <n v="77.86"/>
    <n v="82.53"/>
    <s v="102_Thursday"/>
    <s v="102_Week4_Thursday"/>
    <n v="1"/>
    <n v="0"/>
    <n v="74.400000000000006"/>
    <n v="0"/>
    <s v="No"/>
    <s v="NO"/>
    <s v="MTWRF"/>
    <s v="No"/>
    <s v="No"/>
    <s v="Y"/>
    <s v="N"/>
    <m/>
    <n v="0"/>
    <n v="18.600000000000001"/>
    <n v="19.15605"/>
    <n v="19.465"/>
  </r>
  <r>
    <s v="2305"/>
    <s v="70886"/>
    <s v="0"/>
    <x v="3"/>
    <x v="1"/>
    <x v="1"/>
    <s v="40"/>
    <s v="105"/>
    <s v="T"/>
    <n v="230"/>
    <s v="Dynamic Physical Therapy"/>
    <s v="2922 D&amp;M DRIVE, Gaylord MI 49734 US, Gaylord MI 49734 US"/>
    <n v="1.1424295451990401"/>
    <s v="-453"/>
    <s v="3"/>
    <d v="1899-12-30T08:08:38"/>
    <d v="1899-12-30T08:18:18"/>
    <n v="0"/>
    <n v="3.916666666666667"/>
    <s v="-84.684322"/>
    <s v="44.989351"/>
    <n v="0.688037525176731"/>
    <n v="459.2"/>
    <n v="0"/>
    <n v="0"/>
    <n v="0"/>
    <n v="0"/>
    <n v="231"/>
    <s v="105_Week4_Tuesday"/>
    <n v="35"/>
    <n v="35"/>
    <n v="35.933300000000003"/>
    <n v="36.4"/>
    <n v="9.65"/>
    <s v="103_Tuesday"/>
    <s v="103_Week4_Tuesday"/>
    <n v="1"/>
    <n v="0"/>
    <n v="8.75"/>
    <n v="9.1"/>
    <s v="Yes"/>
    <s v="NO"/>
    <s v="MTWRF"/>
    <s v="Yes"/>
    <s v="No"/>
    <s v="Y"/>
    <s v="N"/>
    <n v="0"/>
    <n v="8.75"/>
    <n v="8.75"/>
    <n v="8.9833250000000007"/>
    <n v="9.1"/>
  </r>
  <r>
    <s v="2313"/>
    <s v="70894"/>
    <s v="0"/>
    <x v="3"/>
    <x v="2"/>
    <x v="4"/>
    <s v="230"/>
    <s v="102"/>
    <s v="R"/>
    <n v="20"/>
    <s v="MDOT-St. Ignace"/>
    <s v="500 FERRY LANE, St. Ignace MI 49781 US, St. Ignace MI 49781 US"/>
    <n v="1.20816609635949"/>
    <s v="-2273"/>
    <s v="7"/>
    <d v="1899-12-30T14:29:04"/>
    <d v="1899-12-30T14:39:38"/>
    <n v="0"/>
    <n v="10.536666666666667"/>
    <s v="-84.7036623"/>
    <s v="45.8532267"/>
    <n v="0.19149536289719801"/>
    <n v="1753.94"/>
    <n v="12"/>
    <n v="0.292682926829268"/>
    <n v="2"/>
    <n v="44"/>
    <n v="21"/>
    <s v="102_Week4_Thursday"/>
    <n v="32.29"/>
    <n v="51.880699999999997"/>
    <n v="39.814999999999998"/>
    <n v="47.3384"/>
    <n v="22.44"/>
    <s v="102_Thursday"/>
    <s v="102_Week4_Thursday"/>
    <n v="1"/>
    <n v="44"/>
    <n v="36.1"/>
    <n v="46.604999999999997"/>
    <s v="No"/>
    <s v="NO"/>
    <s v="MTWRF"/>
    <s v="No"/>
    <s v="No"/>
    <s v="Y"/>
    <s v="N"/>
    <m/>
    <n v="8.0724999999999998"/>
    <n v="12.970174999999999"/>
    <n v="9.9537499999999994"/>
    <n v="11.8346"/>
  </r>
  <r>
    <s v="14832"/>
    <s v="73539"/>
    <s v="0"/>
    <x v="3"/>
    <x v="2"/>
    <x v="4"/>
    <s v="250"/>
    <s v="102"/>
    <s v="F"/>
    <n v="105"/>
    <s v="CHEBOYGAN EAGLES"/>
    <s v="626 N.MAIN, CHEBOYGAN MI 49707 US, CHEBOYGAN MI 49707 US"/>
    <n v="31.531578820198799"/>
    <s v="-2275"/>
    <s v="6"/>
    <d v="1899-12-30T15:24:08"/>
    <d v="1899-12-30T15:28:07"/>
    <n v="0"/>
    <n v="5.6555555550000003"/>
    <s v="-84.4731592"/>
    <s v="45.6478197"/>
    <n v="26.8284992501635"/>
    <n v="856.97"/>
    <n v="0"/>
    <n v="0"/>
    <n v="0"/>
    <n v="0"/>
    <n v="106"/>
    <s v="102_Week4_Friday"/>
    <n v="50.41"/>
    <n v="50.41"/>
    <n v="50.41"/>
    <n v="50.41"/>
    <n v="26.72"/>
    <s v="102_Thursday"/>
    <s v="102_Week4_Thursday"/>
    <n v="1"/>
    <n v="0"/>
    <n v="25.204999999999998"/>
    <n v="25.204999999999998"/>
    <s v="Yes"/>
    <s v="NO"/>
    <s v="MTWRF"/>
    <s v="No"/>
    <s v="Yes"/>
    <s v="Y"/>
    <s v="N"/>
    <n v="0"/>
    <n v="12.602499999999999"/>
    <n v="12.602499999999999"/>
    <n v="12.602499999999999"/>
    <n v="12.602499999999999"/>
  </r>
  <r>
    <s v="1942"/>
    <s v="70492"/>
    <s v="0"/>
    <x v="3"/>
    <x v="1"/>
    <x v="3"/>
    <s v="230"/>
    <s v="103"/>
    <s v="W"/>
    <n v="250"/>
    <s v="Alpena Agency"/>
    <s v="102 S. Third St., Alpena MI 49707 US, Alpena MI 49707 US"/>
    <n v="2.2107279249234502"/>
    <s v="-563"/>
    <s v="3"/>
    <d v="1899-12-30T12:17:22"/>
    <d v="1899-12-30T12:27:02"/>
    <n v="0"/>
    <n v="1.4000000000000001"/>
    <s v="-83.43478"/>
    <s v="45.062851"/>
    <n v="0.76685725059172405"/>
    <n v="974.48"/>
    <n v="0"/>
    <n v="0"/>
    <n v="0"/>
    <n v="0"/>
    <n v="251"/>
    <s v="103_Week4_Wednesday"/>
    <n v="74.27"/>
    <n v="74.27"/>
    <n v="76.263300000000001"/>
    <n v="77.260000000000005"/>
    <n v="20.48"/>
    <s v="103_Friday"/>
    <s v="103_Week4_Friday"/>
    <n v="1"/>
    <n v="0"/>
    <n v="18.567499999999999"/>
    <n v="19.315000000000001"/>
    <s v="Yes"/>
    <s v="NO"/>
    <s v="MTWRF"/>
    <s v="No"/>
    <s v="Yes"/>
    <s v="Y"/>
    <s v="Y"/>
    <n v="0"/>
    <n v="18.567499999999999"/>
    <n v="18.567499999999999"/>
    <n v="19.065825"/>
    <n v="19.315000000000001"/>
  </r>
  <r>
    <s v="2027"/>
    <s v="70582"/>
    <s v="0"/>
    <x v="3"/>
    <x v="1"/>
    <x v="3"/>
    <s v="50"/>
    <s v="103"/>
    <s v="R"/>
    <n v="200"/>
    <s v="Dr. Andrew Tarkington DDS"/>
    <s v="215 S. Ripley, Alpena MI 49707 US, Alpena MI 49707 US"/>
    <n v="4.0114019648200001"/>
    <s v="-545"/>
    <s v="1"/>
    <d v="1899-12-30T06:59:13"/>
    <d v="1899-12-30T07:04:35"/>
    <n v="0"/>
    <n v="5.3666666666666671"/>
    <s v="-83.451656"/>
    <s v="45.050605"/>
    <n v="2.1782502067176299"/>
    <n v="537.39"/>
    <n v="0"/>
    <n v="0"/>
    <n v="0"/>
    <n v="0"/>
    <n v="201"/>
    <s v="103_Week4_Thursday"/>
    <n v="32.5075"/>
    <n v="36.840000000000003"/>
    <n v="37.755000000000003"/>
    <n v="38.06"/>
    <n v="10.09"/>
    <s v="103_Friday"/>
    <s v="103_Week4_Friday"/>
    <n v="1"/>
    <n v="0"/>
    <n v="9.2100000000000009"/>
    <n v="9.5150000000000006"/>
    <s v="Yes"/>
    <s v="NO"/>
    <s v="MTWRF"/>
    <s v="No"/>
    <s v="Yes"/>
    <s v="Y"/>
    <s v="Y"/>
    <n v="0"/>
    <n v="8.1268750000000001"/>
    <n v="9.2100000000000009"/>
    <n v="9.4387500000000006"/>
    <n v="9.5150000000000006"/>
  </r>
  <r>
    <s v="12053"/>
    <s v="99138"/>
    <s v="3"/>
    <x v="3"/>
    <x v="2"/>
    <x v="3"/>
    <s v="20"/>
    <s v="102"/>
    <s v="F"/>
    <n v="85"/>
    <s v="THE LIGHTHOUSE RESTAURANT"/>
    <s v="718 S HURON, MACKINAW CITY MI 49701 US, MACKINAW CITY MI 49701 US"/>
    <n v="0.800562968477607"/>
    <s v="-2279"/>
    <s v="7"/>
    <d v="1899-12-30T07:51:43"/>
    <d v="1899-12-30T08:01:23"/>
    <n v="0"/>
    <n v="9.4354006285390355"/>
    <s v="-84.726833180263"/>
    <s v="45.7733461913389"/>
    <n v="0.30273316690191798"/>
    <n v="1516.39"/>
    <n v="0"/>
    <n v="0"/>
    <n v="0"/>
    <n v="0"/>
    <n v="86"/>
    <s v="102_Week4_Friday"/>
    <n v="0"/>
    <n v="56.433300000000003"/>
    <n v="77.104600000000005"/>
    <n v="73.002499999999998"/>
    <n v="88.69"/>
    <s v="102_Friday"/>
    <s v="102_Week4_Friday"/>
    <n v="1"/>
    <n v="0"/>
    <n v="54.786200000000001"/>
    <n v="0"/>
    <s v="No"/>
    <s v="NO"/>
    <s v="MTWRF"/>
    <s v="No"/>
    <s v="No"/>
    <s v="Y"/>
    <s v="N"/>
    <m/>
    <n v="0"/>
    <n v="14.108325000000001"/>
    <n v="19.276150000000001"/>
    <n v="18.250624999999999"/>
  </r>
  <r>
    <s v="12139"/>
    <s v="99138"/>
    <s v="7"/>
    <x v="3"/>
    <x v="2"/>
    <x v="3"/>
    <s v="10"/>
    <s v="102"/>
    <s v="F"/>
    <n v="27"/>
    <s v="BREWS &amp; BURGERS"/>
    <s v="918 SOUTH HURON, MACKINAW CITY MI 49760 US, MACKINAW CITY MI 49760 US"/>
    <n v="101.248324461281"/>
    <s v="-2278"/>
    <s v="7"/>
    <d v="1899-12-30T07:41:14"/>
    <d v="1899-12-30T07:50:54"/>
    <n v="0"/>
    <n v="9.4354006285390355"/>
    <s v="-84.726499"/>
    <s v="45.76908"/>
    <n v="94.679238279758806"/>
    <n v="489.18"/>
    <n v="0"/>
    <n v="0"/>
    <n v="0"/>
    <n v="0"/>
    <n v="28"/>
    <s v="102_Week4_Friday"/>
    <n v="0"/>
    <n v="0"/>
    <n v="44.4709"/>
    <n v="0"/>
    <n v="31.98"/>
    <s v="102_Friday"/>
    <s v="102_Week4_Friday"/>
    <n v="1"/>
    <n v="0"/>
    <n v="25.5625"/>
    <n v="0"/>
    <s v="No"/>
    <s v="NO"/>
    <s v="MTWRF"/>
    <s v="No"/>
    <s v="No"/>
    <s v="Y"/>
    <s v="N"/>
    <m/>
    <n v="0"/>
    <n v="0"/>
    <n v="11.117725"/>
    <n v="0"/>
  </r>
  <r>
    <s v="1926"/>
    <s v="70474"/>
    <s v="0"/>
    <x v="3"/>
    <x v="1"/>
    <x v="3"/>
    <s v="80"/>
    <s v="103"/>
    <s v="R"/>
    <n v="110"/>
    <s v="Gambles"/>
    <s v="2534 US-23 South, Alpena MI 49707 US, Alpena MI 49707 US"/>
    <n v="0.44244390384568499"/>
    <s v="-548"/>
    <s v="3"/>
    <d v="1899-12-30T09:39:31"/>
    <d v="1899-12-30T09:51:13"/>
    <n v="0"/>
    <n v="11.700000000000001"/>
    <s v="-83.464016"/>
    <s v="45.037909"/>
    <n v="0.24392091868701701"/>
    <n v="447.41"/>
    <n v="0"/>
    <n v="0"/>
    <n v="0"/>
    <n v="0"/>
    <n v="111"/>
    <s v="103_Week4_Thursday"/>
    <n v="40.090000000000003"/>
    <n v="40.090000000000003"/>
    <n v="41.695"/>
    <n v="43.3"/>
    <n v="5.74"/>
    <s v="103_Friday"/>
    <s v="103_Week4_Friday"/>
    <n v="1"/>
    <n v="0"/>
    <n v="10.022500000000001"/>
    <n v="10.824999999999999"/>
    <s v="Yes"/>
    <s v="NO"/>
    <s v="MTWRF"/>
    <s v="No"/>
    <s v="Yes"/>
    <s v="Y"/>
    <s v="Y"/>
    <n v="0"/>
    <n v="10.022500000000001"/>
    <n v="10.022500000000001"/>
    <n v="10.42375"/>
    <n v="10.824999999999999"/>
  </r>
  <r>
    <s v="2901"/>
    <s v="73082"/>
    <s v="0"/>
    <x v="3"/>
    <x v="1"/>
    <x v="4"/>
    <s v="70"/>
    <s v="103"/>
    <s v="R"/>
    <n v="350"/>
    <s v="MID MICH PHYS GRP GEN SURGERY"/>
    <s v="311 LONG RAPIDS PLAZA, ALPENA MI 49707 US, ALPENA MI 49707 US"/>
    <n v="0.91154007090227696"/>
    <s v="-513"/>
    <s v="7"/>
    <d v="1899-12-30T08:59:13"/>
    <d v="1899-12-30T09:03:57"/>
    <n v="0"/>
    <n v="5.1566666666666672"/>
    <s v="-83.46437"/>
    <s v="45.0780967"/>
    <n v="0.471416431372568"/>
    <n v="1862.64"/>
    <n v="0"/>
    <n v="0"/>
    <n v="0"/>
    <n v="0"/>
    <n v="351"/>
    <s v="103_Week4_Thursday"/>
    <n v="37.11"/>
    <n v="36.136099999999999"/>
    <n v="35"/>
    <n v="24.060700000000001"/>
    <n v="35"/>
    <s v="103_Thursday"/>
    <s v="103_Week4_Thursday"/>
    <n v="1"/>
    <n v="0"/>
    <n v="35"/>
    <n v="20.998699999999999"/>
    <s v="No"/>
    <s v="NO"/>
    <s v="MTWRF"/>
    <s v="No"/>
    <s v="No"/>
    <s v="Y"/>
    <s v="N"/>
    <m/>
    <n v="9.2774999999999999"/>
    <n v="9.0340249999999997"/>
    <n v="8.75"/>
    <n v="6.0151750000000002"/>
  </r>
  <r>
    <s v="1948"/>
    <s v="99046"/>
    <s v="7"/>
    <x v="3"/>
    <x v="1"/>
    <x v="4"/>
    <s v="60"/>
    <s v="103"/>
    <s v="R"/>
    <n v="380"/>
    <s v="LONG RAPIDS SHELL OIL"/>
    <s v="999 LONG RAPIDS RD, ALPENA MI 49707 US, ALPENA MI 49707 US"/>
    <n v="2.0069525174840801"/>
    <s v="-512"/>
    <s v="6"/>
    <d v="1899-12-30T08:49:50"/>
    <d v="1899-12-30T08:58:18"/>
    <n v="0"/>
    <n v="7.99"/>
    <s v="-83.47291"/>
    <s v="45.078439"/>
    <n v="1.1893921029266801"/>
    <n v="3972.17"/>
    <n v="0"/>
    <n v="0"/>
    <n v="0"/>
    <n v="0"/>
    <n v="381"/>
    <s v="103_Week4_Thursday"/>
    <n v="95.35"/>
    <n v="99.847700000000003"/>
    <n v="118.5385"/>
    <n v="99.708100000000002"/>
    <n v="62.6"/>
    <s v="103_Thursday"/>
    <s v="103_Week4_Thursday"/>
    <n v="1"/>
    <n v="0"/>
    <n v="59.102499999999999"/>
    <n v="95.665000000000006"/>
    <s v="No"/>
    <s v="NO"/>
    <s v="MTWRF"/>
    <s v="No"/>
    <s v="No"/>
    <s v="Y"/>
    <s v="N"/>
    <m/>
    <n v="23.837499999999999"/>
    <n v="24.961925000000001"/>
    <n v="29.634625"/>
    <n v="24.927025"/>
  </r>
  <r>
    <s v=""/>
    <m/>
    <m/>
    <x v="3"/>
    <x v="2"/>
    <x v="4"/>
    <m/>
    <m/>
    <m/>
    <m/>
    <s v="Alpena Depot"/>
    <s v="120 E Herman St,, Alpena 49707 US"/>
    <n v="84.161621918901801"/>
    <s v="-2276"/>
    <m/>
    <d v="1899-12-30T16:52:17"/>
    <d v="1899-12-30T16:52:17"/>
    <n v="0"/>
    <m/>
    <s v="-83.416387"/>
    <s v="45.0710235"/>
    <n v="79.687101366634494"/>
    <m/>
    <m/>
    <m/>
    <m/>
    <m/>
    <n v="1"/>
    <e v="#N/A"/>
    <m/>
    <m/>
    <m/>
    <m/>
    <m/>
    <s v="102_Thursday"/>
    <s v="102_Week4_Thursday"/>
    <n v="20"/>
    <m/>
    <m/>
    <m/>
    <s v="Yes"/>
    <m/>
    <m/>
    <s v="Yes"/>
    <s v="Yes"/>
    <m/>
    <s v="N"/>
    <m/>
    <m/>
    <m/>
    <m/>
    <m/>
  </r>
  <r>
    <s v="11940"/>
    <s v="73450"/>
    <s v="0"/>
    <x v="3"/>
    <x v="1"/>
    <x v="4"/>
    <s v="90"/>
    <s v="103"/>
    <s v="R"/>
    <n v="334"/>
    <s v="ADVANCED DERMATOLOGY"/>
    <s v="105 ARBOR LANE, ALPENA MI 49707 US, ALPENA MI 49707 US"/>
    <n v="1.5510331210205399"/>
    <s v="-515"/>
    <s v="7"/>
    <d v="1899-12-30T09:19:15"/>
    <d v="1899-12-30T09:21:32"/>
    <n v="0"/>
    <n v="5.82"/>
    <s v="-83.460158"/>
    <s v="45.078669"/>
    <n v="0.400184650704897"/>
    <n v="4689.29"/>
    <n v="0"/>
    <n v="0"/>
    <n v="0"/>
    <n v="0"/>
    <n v="335"/>
    <s v="103_Week4_Thursday"/>
    <n v="94.126599999999996"/>
    <n v="94.75"/>
    <n v="98.253500000000003"/>
    <n v="100.2"/>
    <n v="106.21"/>
    <s v="103_Thursday"/>
    <s v="103_Week4_Thursday"/>
    <n v="1"/>
    <n v="0"/>
    <n v="94.75"/>
    <n v="100.2"/>
    <s v="No"/>
    <s v="NO"/>
    <s v="MTWRF"/>
    <s v="No"/>
    <s v="No"/>
    <s v="Y"/>
    <s v="N"/>
    <m/>
    <n v="23.531649999999999"/>
    <n v="23.6875"/>
    <n v="24.563375000000001"/>
    <n v="25.05"/>
  </r>
  <r>
    <s v="1851"/>
    <s v="70014"/>
    <s v="0"/>
    <x v="3"/>
    <x v="2"/>
    <x v="4"/>
    <s v="130"/>
    <s v="102"/>
    <s v="R"/>
    <n v="95"/>
    <s v="STARBUCKS"/>
    <s v="7308 MIAN ST VIA-ARNOLD LINE, MACKINAC ISLAND MI 4 VIA-ARNOLD LINE, MACKINAC ISLAND MI 49757 US"/>
    <n v="0"/>
    <s v="-2263"/>
    <s v="7"/>
    <d v="1899-12-30T10:41:56"/>
    <d v="1899-12-30T10:51:36"/>
    <n v="0"/>
    <n v="9.4354006285390355"/>
    <s v="-84.618211"/>
    <s v="45.849494"/>
    <m/>
    <n v="1432.65"/>
    <n v="0"/>
    <n v="0"/>
    <n v="0"/>
    <n v="0"/>
    <n v="96"/>
    <s v="102_Week4_Thursday"/>
    <n v="0"/>
    <n v="54.866199999999999"/>
    <n v="61.9771"/>
    <n v="63.02"/>
    <n v="63.02"/>
    <s v="102_Thursday"/>
    <s v="102_Week4_Thursday"/>
    <n v="1"/>
    <n v="0"/>
    <n v="60.238700000000001"/>
    <n v="0"/>
    <s v="No"/>
    <s v="NO"/>
    <s v="MTWRF"/>
    <s v="No"/>
    <s v="No"/>
    <s v="Y"/>
    <s v="N"/>
    <m/>
    <n v="0"/>
    <n v="13.71655"/>
    <n v="15.494275"/>
    <n v="15.755000000000001"/>
  </r>
  <r>
    <s v="2320"/>
    <s v="70901"/>
    <s v="0"/>
    <x v="3"/>
    <x v="2"/>
    <x v="4"/>
    <s v="120"/>
    <s v="102"/>
    <s v="R"/>
    <n v="55"/>
    <s v="HORN'S BAR"/>
    <s v="7300 MAIN ST VIA-SHEPPLER ST IGNACE, MACKINAC ISLA VIA-SHEPPLER ST IGNACE, MACKINAC ISLAND MI 49701 US"/>
    <n v="0"/>
    <s v="-2262"/>
    <s v="7"/>
    <d v="1899-12-30T10:32:16"/>
    <d v="1899-12-30T10:41:56"/>
    <n v="0"/>
    <n v="9.4354006285390355"/>
    <s v="-84.618106"/>
    <s v="45.84962"/>
    <m/>
    <n v="2558.77"/>
    <n v="0"/>
    <n v="0"/>
    <n v="0"/>
    <n v="0"/>
    <n v="56"/>
    <s v="102_Week4_Thursday"/>
    <n v="0"/>
    <n v="95.764399999999995"/>
    <n v="98.847800000000007"/>
    <n v="78.254999999999995"/>
    <n v="106.56"/>
    <s v="102_Thursday"/>
    <s v="102_Week4_Thursday"/>
    <n v="1"/>
    <n v="0"/>
    <n v="95.82"/>
    <n v="0"/>
    <s v="No"/>
    <s v="NO"/>
    <s v="MTWRF"/>
    <s v="No"/>
    <s v="No"/>
    <s v="Y"/>
    <s v="N"/>
    <m/>
    <n v="0"/>
    <n v="23.941099999999999"/>
    <n v="24.711950000000002"/>
    <n v="19.563749999999999"/>
  </r>
  <r>
    <s v="2945"/>
    <s v="73140"/>
    <s v="0"/>
    <x v="3"/>
    <x v="1"/>
    <x v="4"/>
    <s v="10"/>
    <s v="103"/>
    <s v="R"/>
    <n v="315"/>
    <s v="SPECIFICATIONS STONE PRODUCTS"/>
    <s v="1009 LONG LAKE AVE, ALPENA MI 49707 US, ALPENA MI 49707 US"/>
    <n v="4.8388043760854798"/>
    <s v="-507"/>
    <s v="7"/>
    <d v="1899-12-30T08:00:00"/>
    <d v="1899-12-30T08:19:52"/>
    <n v="115.15"/>
    <n v="16.016666666666666"/>
    <s v="-83.4258967"/>
    <s v="45.081886"/>
    <n v="1.8957843457204999"/>
    <n v="2904.42"/>
    <n v="0"/>
    <n v="0"/>
    <n v="0"/>
    <n v="0"/>
    <n v="316"/>
    <s v="103_Week4_Thursday"/>
    <n v="60.779000000000003"/>
    <n v="61.27"/>
    <n v="63.204999999999998"/>
    <n v="64.28"/>
    <n v="64.28"/>
    <s v="103_Thursday"/>
    <s v="103_Week4_Thursday"/>
    <n v="1"/>
    <n v="0"/>
    <n v="61.27"/>
    <n v="64.28"/>
    <s v="No"/>
    <s v="NO"/>
    <s v="MTWRF"/>
    <s v="No"/>
    <s v="No"/>
    <s v="Y"/>
    <s v="N"/>
    <m/>
    <n v="15.194750000000001"/>
    <n v="15.317500000000001"/>
    <n v="15.80125"/>
    <n v="16.07"/>
  </r>
  <r>
    <s v="1873"/>
    <s v="70036"/>
    <s v="0"/>
    <x v="3"/>
    <x v="2"/>
    <x v="4"/>
    <s v="140"/>
    <s v="102"/>
    <s v="R"/>
    <n v="60"/>
    <s v="YANKEE REBEL"/>
    <s v="1493 ASTOR ST VIA-SHEPPLER ST IGNACE, MACKINAC ISL VIA-SHEPPLER ST IGNACE, MACKINAC ISLAND MI 49701 US"/>
    <n v="0"/>
    <s v="-2264"/>
    <s v="7"/>
    <d v="1899-12-30T10:51:36"/>
    <d v="1899-12-30T11:01:16"/>
    <n v="0"/>
    <n v="9.4354006285390355"/>
    <s v="-84.618702"/>
    <s v="45.849262"/>
    <m/>
    <n v="2671.23"/>
    <n v="0"/>
    <n v="0"/>
    <n v="0"/>
    <n v="0"/>
    <n v="61"/>
    <s v="102_Week4_Thursday"/>
    <n v="0"/>
    <n v="115.6014"/>
    <n v="111.0842"/>
    <n v="76.709999999999994"/>
    <n v="113.46"/>
    <s v="102_Thursday"/>
    <s v="102_Week4_Thursday"/>
    <n v="1"/>
    <n v="0"/>
    <n v="115.53"/>
    <n v="0"/>
    <s v="No"/>
    <s v="NO"/>
    <s v="MTWRF"/>
    <s v="No"/>
    <s v="No"/>
    <s v="Y"/>
    <s v="N"/>
    <m/>
    <n v="0"/>
    <n v="28.90035"/>
    <n v="27.771049999999999"/>
    <n v="19.177499999999998"/>
  </r>
  <r>
    <s v="2316"/>
    <s v="70897"/>
    <s v="0"/>
    <x v="3"/>
    <x v="2"/>
    <x v="4"/>
    <s v="100"/>
    <s v="102"/>
    <s v="R"/>
    <n v="45"/>
    <s v="GOOD DAY CAFE"/>
    <s v="7216 MAIN ST FREIGHT BOAT ONLY, MACKINAC ISLAND MI FREIGHT BOAT ONLY, MACKINAC ISLAND MI 49757 US"/>
    <n v="0"/>
    <s v="-2260"/>
    <s v="7"/>
    <d v="1899-12-30T10:12:55"/>
    <d v="1899-12-30T10:22:35"/>
    <n v="0"/>
    <n v="9.4354006285390355"/>
    <s v="-84.617428"/>
    <s v="45.850336"/>
    <m/>
    <n v="2996.08"/>
    <n v="0"/>
    <n v="0"/>
    <n v="0"/>
    <n v="0"/>
    <n v="46"/>
    <s v="102_Week4_Thursday"/>
    <n v="0"/>
    <n v="141.67400000000001"/>
    <n v="134.08709999999999"/>
    <n v="136.83000000000001"/>
    <n v="145.04"/>
    <s v="102_Thursday"/>
    <s v="102_Week4_Thursday"/>
    <n v="1"/>
    <n v="0"/>
    <n v="129.2062"/>
    <n v="0"/>
    <s v="No"/>
    <s v="NO"/>
    <s v="MTWRF"/>
    <s v="No"/>
    <s v="No"/>
    <s v="Y"/>
    <s v="N"/>
    <m/>
    <n v="0"/>
    <n v="35.418500000000002"/>
    <n v="33.521774999999998"/>
    <n v="34.207500000000003"/>
  </r>
  <r>
    <s v="3001"/>
    <s v="73199"/>
    <s v="0"/>
    <x v="3"/>
    <x v="2"/>
    <x v="4"/>
    <s v="90"/>
    <s v="102"/>
    <s v="R"/>
    <n v="50"/>
    <s v="ISLAND SLICE PIZZERIA"/>
    <s v="7234 MAIN ST, MACKINAW ISLAND MI 49757 US, MACKINAW ISLAND MI 49757 US"/>
    <n v="0"/>
    <s v="-2259"/>
    <s v="7"/>
    <d v="1899-12-30T10:03:15"/>
    <d v="1899-12-30T10:12:55"/>
    <n v="0"/>
    <n v="9.4354006285390355"/>
    <s v="-84.6175018"/>
    <s v="45.8501157"/>
    <m/>
    <n v="2157.1"/>
    <n v="0"/>
    <n v="0"/>
    <n v="0"/>
    <n v="0"/>
    <n v="51"/>
    <s v="102_Week4_Thursday"/>
    <n v="0"/>
    <n v="91.145700000000005"/>
    <n v="89.136399999999995"/>
    <n v="90.39"/>
    <n v="95.81"/>
    <s v="102_Thursday"/>
    <s v="102_Week4_Thursday"/>
    <n v="1"/>
    <n v="0"/>
    <n v="86.88"/>
    <n v="0"/>
    <s v="No"/>
    <s v="NO"/>
    <s v="MTWRF"/>
    <s v="No"/>
    <s v="No"/>
    <s v="Y"/>
    <s v="N"/>
    <m/>
    <n v="0"/>
    <n v="22.786425000000001"/>
    <n v="22.284099999999999"/>
    <n v="22.5975"/>
  </r>
  <r>
    <s v="2323"/>
    <s v="70904"/>
    <s v="0"/>
    <x v="3"/>
    <x v="2"/>
    <x v="4"/>
    <s v="110"/>
    <s v="102"/>
    <s v="R"/>
    <n v="35"/>
    <s v="MILLIES ON MAIN"/>
    <s v="7294 MAIN ST VIA-ARNOLD LINE, MACKINAC ISLAND MI 4 VIA-ARNOLD LINE, MACKINAC ISLAND MI 49757 US"/>
    <n v="0"/>
    <s v="-2261"/>
    <s v="7"/>
    <d v="1899-12-30T10:22:36"/>
    <d v="1899-12-30T10:32:16"/>
    <n v="0"/>
    <n v="9.4354006285390355"/>
    <s v="-84.61805"/>
    <s v="45.849682"/>
    <m/>
    <n v="2372.1"/>
    <n v="0"/>
    <n v="0"/>
    <n v="0"/>
    <n v="0"/>
    <n v="36"/>
    <s v="102_Week4_Thursday"/>
    <n v="0"/>
    <n v="63.51"/>
    <n v="112.0057"/>
    <n v="114.64"/>
    <n v="121.52"/>
    <s v="102_Thursday"/>
    <s v="102_Week4_Thursday"/>
    <n v="1"/>
    <n v="0"/>
    <n v="102.4987"/>
    <n v="0"/>
    <s v="No"/>
    <s v="NO"/>
    <s v="MTWRF"/>
    <s v="No"/>
    <s v="No"/>
    <s v="Y"/>
    <s v="N"/>
    <m/>
    <n v="0"/>
    <n v="15.8775"/>
    <n v="28.001425000000001"/>
    <n v="28.66"/>
  </r>
  <r>
    <s v="1980"/>
    <s v="70531"/>
    <s v="0"/>
    <x v="3"/>
    <x v="1"/>
    <x v="4"/>
    <s v="120"/>
    <s v="103"/>
    <s v="R"/>
    <n v="260"/>
    <s v="MCINERNEY CHRYSLER, DODGE JEEP"/>
    <s v="832 W. Chisholm, Alpena MI 49707 US, Alpena MI 49707 US"/>
    <n v="0.43828557056554002"/>
    <s v="-518"/>
    <s v="7"/>
    <d v="1899-12-30T09:53:11"/>
    <d v="1899-12-30T10:09:44"/>
    <n v="0"/>
    <n v="19.827777778333335"/>
    <s v="-83.442668"/>
    <s v="45.069518"/>
    <n v="0.13900142272764601"/>
    <n v="22981.14"/>
    <n v="28"/>
    <n v="0.93548387096774199"/>
    <n v="22"/>
    <n v="403"/>
    <n v="261"/>
    <s v="103_Week4_Thursday"/>
    <n v="319.88830000000002"/>
    <n v="378.27929999999998"/>
    <n v="464.315"/>
    <n v="566.55349999999999"/>
    <n v="569.94000000000005"/>
    <s v="103_Thursday"/>
    <s v="103_Week4_Thursday"/>
    <n v="1"/>
    <n v="434"/>
    <n v="511.745"/>
    <n v="551.97370000000001"/>
    <s v="No"/>
    <s v="NO"/>
    <s v="MTWRF"/>
    <s v="No"/>
    <s v="No"/>
    <s v="Y"/>
    <s v="N"/>
    <m/>
    <n v="79.972075000000004"/>
    <n v="94.569824999999994"/>
    <n v="116.07875"/>
    <n v="141.638375"/>
  </r>
  <r>
    <s v="2798"/>
    <s v="71404"/>
    <s v="0"/>
    <x v="3"/>
    <x v="2"/>
    <x v="4"/>
    <s v="150"/>
    <s v="102"/>
    <s v="R"/>
    <n v="25"/>
    <s v="SEABISCUIT"/>
    <s v="1997 MAIN ST. VIA-ARNOLD LINE, MACKINAW ISLAND MI VIA-ARNOLD LINE, MACKINAW ISLAND MI 49757 US"/>
    <n v="0"/>
    <s v="-2265"/>
    <s v="7"/>
    <d v="1899-12-30T11:01:16"/>
    <d v="1899-12-30T11:10:56"/>
    <n v="0"/>
    <n v="9.4354006285390355"/>
    <s v="-84.6223884958899"/>
    <s v="45.8467865833301"/>
    <m/>
    <n v="4713.74"/>
    <n v="0"/>
    <n v="0"/>
    <n v="0"/>
    <n v="0"/>
    <n v="26"/>
    <s v="102_Week4_Thursday"/>
    <n v="0"/>
    <n v="158.84370000000001"/>
    <n v="214.64349999999999"/>
    <n v="218.99"/>
    <n v="219.17"/>
    <s v="102_Thursday"/>
    <s v="102_Week4_Thursday"/>
    <n v="1"/>
    <n v="0"/>
    <n v="193.11250000000001"/>
    <n v="0"/>
    <s v="No"/>
    <s v="NO"/>
    <s v="MTWRF"/>
    <s v="No"/>
    <s v="No"/>
    <s v="Y"/>
    <s v="N"/>
    <m/>
    <n v="0"/>
    <n v="39.710925000000003"/>
    <n v="53.660874999999997"/>
    <n v="54.747500000000002"/>
  </r>
  <r>
    <s v="8566"/>
    <s v="99031"/>
    <s v="93"/>
    <x v="3"/>
    <x v="2"/>
    <x v="4"/>
    <s v="200"/>
    <s v="102"/>
    <s v="R"/>
    <n v="105"/>
    <s v="BLARNEY CASTLE #852"/>
    <s v="200 S. STATE, ST IGNACE MI 49781 US, ST IGNACE MI 49781 US"/>
    <n v="1.2678164634853599"/>
    <s v="-2270"/>
    <s v="7"/>
    <d v="1899-12-30T13:50:08"/>
    <d v="1899-12-30T14:02:01"/>
    <n v="0"/>
    <n v="12.066666666666666"/>
    <s v="-84.71965"/>
    <s v="45.864679"/>
    <n v="0.42313412692668001"/>
    <n v="5156.1099999999997"/>
    <n v="0"/>
    <n v="0"/>
    <n v="0"/>
    <n v="0"/>
    <n v="106"/>
    <s v="102_Week4_Thursday"/>
    <n v="90.790800000000004"/>
    <n v="98.307599999999994"/>
    <n v="106.6892"/>
    <n v="86.586100000000002"/>
    <n v="105.8"/>
    <s v="102_Thursday"/>
    <s v="102_Week4_Thursday"/>
    <n v="1"/>
    <n v="0"/>
    <n v="104.6412"/>
    <n v="83.522499999999994"/>
    <s v="No"/>
    <s v="NO"/>
    <s v="MTWRF"/>
    <s v="No"/>
    <s v="No"/>
    <s v="Y"/>
    <s v="N"/>
    <m/>
    <n v="22.697700000000001"/>
    <n v="24.576899999999998"/>
    <n v="26.6723"/>
    <n v="21.646525"/>
  </r>
  <r>
    <s v="15575"/>
    <s v="73547"/>
    <s v="0"/>
    <x v="3"/>
    <x v="2"/>
    <x v="4"/>
    <s v="190"/>
    <s v="102"/>
    <s v="R"/>
    <n v="40"/>
    <s v="THE GALLEY RESTAURANT"/>
    <s v="241 N STATE STREET, ST IGNACE MI 49781 US, ST IGNACE MI 49781 US"/>
    <n v="2.4355918578803499"/>
    <s v="-2269"/>
    <s v="7"/>
    <d v="1899-12-30T13:39:11"/>
    <d v="1899-12-30T13:48:51"/>
    <n v="0"/>
    <n v="9.4354006285390355"/>
    <s v="-84.726084"/>
    <s v="45.868662"/>
    <n v="0.71805189359068999"/>
    <n v="946.04"/>
    <n v="0"/>
    <n v="0"/>
    <n v="0"/>
    <n v="0"/>
    <n v="41"/>
    <s v="102_Week4_Thursday"/>
    <n v="0"/>
    <n v="0"/>
    <n v="67.491500000000002"/>
    <n v="68.650000000000006"/>
    <n v="72.77"/>
    <s v="102_Thursday"/>
    <s v="102_Week4_Thursday"/>
    <n v="1"/>
    <n v="0"/>
    <n v="32.442500000000003"/>
    <n v="0"/>
    <s v="No"/>
    <s v="NO"/>
    <s v="MTWRF"/>
    <s v="No"/>
    <s v="No"/>
    <s v="Y"/>
    <s v="N"/>
    <m/>
    <n v="0"/>
    <n v="0"/>
    <n v="16.872875000000001"/>
    <n v="17.162500000000001"/>
  </r>
  <r>
    <s v="2314"/>
    <s v="70895"/>
    <s v="0"/>
    <x v="3"/>
    <x v="2"/>
    <x v="4"/>
    <s v="210"/>
    <s v="102"/>
    <s v="R"/>
    <n v="37"/>
    <s v="Village Inn - St. Ignace"/>
    <s v="250 S. State St., St. Ignace MI 49781 US, St. Ignace MI 49781 US"/>
    <n v="0.124262984842062"/>
    <s v="-2271"/>
    <s v="7"/>
    <d v="1899-12-30T14:02:08"/>
    <d v="1899-12-30T14:14:59"/>
    <n v="0"/>
    <n v="11.33"/>
    <s v="-84.719217"/>
    <s v="45.864275"/>
    <n v="3.1555943617157599E-2"/>
    <n v="8353.24"/>
    <n v="0"/>
    <n v="0"/>
    <n v="0"/>
    <n v="0"/>
    <n v="38"/>
    <s v="102_Week4_Thursday"/>
    <n v="136.80619999999999"/>
    <n v="172.96610000000001"/>
    <n v="224.93209999999999"/>
    <n v="236.43"/>
    <n v="242.64"/>
    <s v="102_Thursday"/>
    <s v="102_Week4_Thursday"/>
    <n v="1"/>
    <n v="0"/>
    <n v="203.3262"/>
    <n v="210.1662"/>
    <s v="No"/>
    <s v="NO"/>
    <s v="MTWRF"/>
    <s v="No"/>
    <s v="No"/>
    <s v="Y"/>
    <s v="N"/>
    <m/>
    <n v="34.201549999999997"/>
    <n v="43.241525000000003"/>
    <n v="56.233024999999998"/>
    <n v="59.107500000000002"/>
  </r>
  <r>
    <s v="14281"/>
    <s v="99053"/>
    <s v="16"/>
    <x v="3"/>
    <x v="1"/>
    <x v="3"/>
    <s v="70"/>
    <s v="103"/>
    <s v="W"/>
    <n v="1"/>
    <s v="I2P"/>
    <s v="2380 US-23, ALPENA MI 49707 US, ALPENA MI 49707 US"/>
    <n v="1.05867038183115"/>
    <s v="-547"/>
    <s v="2"/>
    <d v="1899-12-30T09:38:57"/>
    <d v="1899-12-30T09:39:04"/>
    <n v="0"/>
    <n v="0.11666666666666667"/>
    <s v="-83.4613433678844"/>
    <s v="45.0409854481406"/>
    <n v="0.45763508074452802"/>
    <n v="559.74"/>
    <n v="0"/>
    <n v="0"/>
    <n v="0"/>
    <n v="0"/>
    <n v="2"/>
    <s v="103_Week4_Wednesday"/>
    <n v="93.29"/>
    <n v="93.29"/>
    <n v="0"/>
    <n v="98.31"/>
    <s v="$ -"/>
    <s v="103_Friday"/>
    <s v="103_Week4_Friday"/>
    <n v="1"/>
    <n v="0"/>
    <n v="0"/>
    <n v="24.577500000000001"/>
    <s v="Yes"/>
    <s v="NO"/>
    <s v="MTWRF"/>
    <s v="No"/>
    <s v="Yes"/>
    <s v="Y"/>
    <s v="Y"/>
    <n v="0"/>
    <n v="23.322500000000002"/>
    <n v="23.322500000000002"/>
    <n v="0"/>
    <n v="24.577500000000001"/>
  </r>
  <r>
    <s v="12619"/>
    <s v="73476"/>
    <s v="0"/>
    <x v="3"/>
    <x v="2"/>
    <x v="4"/>
    <s v="170"/>
    <s v="102"/>
    <s v="R"/>
    <n v="100"/>
    <s v="MASSEY FISH CO."/>
    <s v="1442 W. ROAD, ST IGNACE MI 49781 US, ST IGNACE MI 49781 US"/>
    <n v="4.1382311992347196"/>
    <s v="-2267"/>
    <s v="7"/>
    <d v="1899-12-30T13:17:29"/>
    <d v="1899-12-30T13:23:27"/>
    <n v="0"/>
    <n v="5.68"/>
    <s v="-84.738093"/>
    <s v="45.897739"/>
    <n v="4.1342531319257798"/>
    <n v="4186.8500000000004"/>
    <n v="0"/>
    <n v="0"/>
    <n v="0"/>
    <n v="0"/>
    <n v="101"/>
    <s v="102_Week4_Thursday"/>
    <n v="67.837500000000006"/>
    <n v="76.710700000000003"/>
    <n v="105.0706"/>
    <n v="88.633799999999994"/>
    <n v="113.52"/>
    <s v="102_Thursday"/>
    <s v="102_Week4_Thursday"/>
    <n v="1"/>
    <n v="0"/>
    <n v="110.46"/>
    <n v="84.567499999999995"/>
    <s v="No"/>
    <s v="NO"/>
    <s v="MTWRF"/>
    <s v="No"/>
    <s v="No"/>
    <s v="Y"/>
    <s v="N"/>
    <m/>
    <n v="16.959375000000001"/>
    <n v="19.177675000000001"/>
    <n v="26.26765"/>
    <n v="22.158449999999998"/>
  </r>
  <r>
    <s v="14908"/>
    <s v="73543"/>
    <s v="0"/>
    <x v="3"/>
    <x v="2"/>
    <x v="4"/>
    <s v="160"/>
    <s v="102"/>
    <s v="R"/>
    <n v="117"/>
    <s v="JOHNNIE'S RESTAURANT"/>
    <s v="748 US-2, ST IGNACE MI 49781 US, ST IGNACE MI 49781 US"/>
    <n v="112.342994630337"/>
    <s v="-2266"/>
    <s v="7"/>
    <d v="1899-12-30T13:03:17"/>
    <d v="1899-12-30T13:13:21"/>
    <n v="0"/>
    <n v="10.703333333333333"/>
    <s v="-84.7307526364312"/>
    <s v="45.8605727324625"/>
    <n v="41.448721812790801"/>
    <n v="1837.97"/>
    <n v="0"/>
    <n v="0"/>
    <n v="0"/>
    <n v="0"/>
    <n v="118"/>
    <s v="102_Week4_Thursday"/>
    <n v="0"/>
    <n v="60.7211"/>
    <n v="72.285700000000006"/>
    <n v="57.686900000000001"/>
    <n v="78.97"/>
    <s v="102_Thursday"/>
    <s v="102_Week4_Thursday"/>
    <n v="1"/>
    <n v="0"/>
    <n v="66.811199999999999"/>
    <n v="50.787500000000001"/>
    <s v="No"/>
    <s v="NO"/>
    <s v="MTWRF"/>
    <s v="No"/>
    <s v="No"/>
    <s v="Y"/>
    <s v="N"/>
    <m/>
    <n v="0"/>
    <n v="15.180275"/>
    <n v="18.071425000000001"/>
    <n v="14.421725"/>
  </r>
  <r>
    <s v="10861"/>
    <s v="73388"/>
    <s v="0"/>
    <x v="3"/>
    <x v="2"/>
    <x v="4"/>
    <s v="180"/>
    <s v="102"/>
    <s v="R"/>
    <n v="73"/>
    <s v="SHEPLER FERRY-ST IGNACE"/>
    <s v="601 NORTH STATE ST, ST IGNACE MI 49781 US, ST IGNACE MI 49781 US"/>
    <n v="3.63617476634681"/>
    <s v="-2268"/>
    <s v="7"/>
    <d v="1899-12-30T13:27:05"/>
    <d v="1899-12-30T13:36:45"/>
    <n v="0"/>
    <n v="9.4354006285390355"/>
    <s v="-84.727312"/>
    <s v="45.874202"/>
    <n v="2.0163728248853001"/>
    <n v="1958.72"/>
    <n v="0"/>
    <n v="0"/>
    <n v="0"/>
    <n v="0"/>
    <n v="74"/>
    <s v="102_Week4_Thursday"/>
    <n v="0"/>
    <n v="65.706000000000003"/>
    <n v="72.342799999999997"/>
    <n v="72.215000000000003"/>
    <n v="76.55"/>
    <s v="102_Thursday"/>
    <s v="102_Week4_Thursday"/>
    <n v="1"/>
    <n v="0"/>
    <n v="69.101200000000006"/>
    <n v="0"/>
    <s v="No"/>
    <s v="NO"/>
    <s v="MTWRF"/>
    <s v="No"/>
    <s v="No"/>
    <s v="Y"/>
    <s v="N"/>
    <m/>
    <n v="0"/>
    <n v="16.426500000000001"/>
    <n v="18.085699999999999"/>
    <n v="18.053750000000001"/>
  </r>
  <r>
    <s v="2956"/>
    <s v="73152"/>
    <s v="0"/>
    <x v="3"/>
    <x v="1"/>
    <x v="4"/>
    <s v="30"/>
    <s v="103"/>
    <s v="M"/>
    <n v="0"/>
    <s v="ALPENA COLLEGE - PAPER ACCT"/>
    <s v="666 JOHNSON STREET, ALPENA MI 49707 US, ALPENA MI 49707 US"/>
    <n v="0"/>
    <s v="-509"/>
    <s v="0"/>
    <d v="1899-12-30T08:25:04"/>
    <d v="1899-12-30T08:34:44"/>
    <n v="0"/>
    <n v="9.4354006285390355"/>
    <s v="-83.4451563"/>
    <s v="45.0810807"/>
    <m/>
    <n v="0"/>
    <n v="0"/>
    <n v="0"/>
    <n v="0"/>
    <n v="0"/>
    <n v="1"/>
    <s v="103_Week4_Monday"/>
    <n v="0"/>
    <n v="0"/>
    <n v="0"/>
    <n v="0"/>
    <s v="$ -"/>
    <s v="103_Thursday"/>
    <s v="103_Week4_Thursday"/>
    <n v="1"/>
    <n v="0"/>
    <n v="0"/>
    <n v="0"/>
    <s v="Yes"/>
    <s v="NO"/>
    <s v="MTWRF"/>
    <s v="No"/>
    <s v="Yes"/>
    <s v="Y"/>
    <s v="N"/>
    <n v="0"/>
    <n v="0"/>
    <n v="0"/>
    <n v="0"/>
    <n v="0"/>
  </r>
  <r>
    <s v="2018"/>
    <s v="99046"/>
    <s v="12"/>
    <x v="3"/>
    <x v="2"/>
    <x v="3"/>
    <s v="190"/>
    <s v="102"/>
    <s v="F"/>
    <n v="85"/>
    <s v="MACKINAW CITY SHELL OIL"/>
    <s v="101 JANET ST., MACKINAW CITY MI 49701 US, MACKINAW CITY MI 49701 US"/>
    <n v="10.360713917762"/>
    <s v="-2296"/>
    <s v="6"/>
    <d v="1899-12-30T11:15:21"/>
    <d v="1899-12-30T11:21:21"/>
    <n v="0"/>
    <n v="6.4666666666666668"/>
    <s v="-84.733432"/>
    <s v="45.783377"/>
    <n v="6.6007080468857104"/>
    <n v="2164.2199999999998"/>
    <n v="0"/>
    <n v="0"/>
    <n v="0"/>
    <n v="0"/>
    <n v="86"/>
    <s v="102_Week4_Friday"/>
    <n v="48.496099999999998"/>
    <n v="58.583300000000001"/>
    <n v="68.677099999999996"/>
    <n v="68.490899999999996"/>
    <n v="36.75"/>
    <s v="102_Friday"/>
    <s v="102_Week4_Friday"/>
    <n v="1"/>
    <n v="0"/>
    <n v="33.9"/>
    <n v="70.2"/>
    <s v="No"/>
    <s v="NO"/>
    <s v="MTWRF"/>
    <s v="No"/>
    <s v="No"/>
    <s v="Y"/>
    <s v="N"/>
    <m/>
    <n v="12.124025"/>
    <n v="14.645825"/>
    <n v="17.169274999999999"/>
    <n v="17.122724999999999"/>
  </r>
  <r>
    <s v="14687"/>
    <s v="73395"/>
    <s v="2"/>
    <x v="3"/>
    <x v="1"/>
    <x v="2"/>
    <s v="230"/>
    <s v="103"/>
    <s v="T"/>
    <n v="283"/>
    <s v="MANGO (US-23)"/>
    <s v="2205 THUNDER BAY SHOPPING CENT, ALPENA MI 49707 US, ALPENA MI 49707 US"/>
    <n v="7.35787226820361"/>
    <s v="-501"/>
    <s v="7"/>
    <d v="1899-12-30T12:48:14"/>
    <d v="1899-12-30T12:57:54"/>
    <n v="0"/>
    <n v="0.1"/>
    <s v="-83.4530520963555"/>
    <s v="45.0451124631666"/>
    <n v="3.1846725114757599"/>
    <n v="2144.52"/>
    <n v="0"/>
    <n v="0"/>
    <n v="0"/>
    <n v="0"/>
    <n v="284"/>
    <s v="103_Week4_Tuesday"/>
    <n v="42.096899999999998"/>
    <n v="42"/>
    <n v="42"/>
    <n v="42"/>
    <n v="44.52"/>
    <s v="103_Wednesday"/>
    <s v="103_Week4_Wednesday"/>
    <n v="1"/>
    <n v="0"/>
    <n v="42"/>
    <n v="21"/>
    <s v="Yes"/>
    <s v="NO"/>
    <s v="MTWRF"/>
    <s v="No"/>
    <s v="Yes"/>
    <s v="Y"/>
    <s v="Y"/>
    <n v="0"/>
    <n v="10.524224999999999"/>
    <n v="10.5"/>
    <n v="10.5"/>
    <n v="10.5"/>
  </r>
  <r>
    <s v="2930"/>
    <s v="73122"/>
    <s v="0"/>
    <x v="3"/>
    <x v="1"/>
    <x v="2"/>
    <s v="220"/>
    <s v="103"/>
    <s v="W"/>
    <n v="130"/>
    <s v="FREESE HYDRAULICS"/>
    <s v="1088 WALTER ST, ALPENA MI 49707 US, ALPENA MI 49707 US"/>
    <n v="83.298251637116095"/>
    <s v="-500"/>
    <s v="7"/>
    <d v="1899-12-30T12:40:45"/>
    <d v="1899-12-30T12:40:53"/>
    <n v="0"/>
    <n v="4.7541666666666664"/>
    <s v="-83.4924785"/>
    <s v="45.0628138"/>
    <n v="80.446515938037095"/>
    <n v="2969.77"/>
    <n v="25"/>
    <n v="0.62121212121212099"/>
    <n v="3"/>
    <n v="77"/>
    <n v="131"/>
    <s v="103_Week4_Wednesday"/>
    <n v="59.525300000000001"/>
    <n v="55.117600000000003"/>
    <n v="60.427599999999998"/>
    <n v="56.086100000000002"/>
    <n v="61.68"/>
    <s v="103_Wednesday"/>
    <s v="103_Week4_Wednesday"/>
    <n v="1"/>
    <n v="66"/>
    <n v="57.61"/>
    <n v="54.965000000000003"/>
    <s v="No"/>
    <s v="NO"/>
    <s v="MTWRF"/>
    <s v="No"/>
    <s v="No"/>
    <s v="Y"/>
    <s v="N"/>
    <m/>
    <n v="14.881325"/>
    <n v="13.779400000000001"/>
    <n v="15.1069"/>
    <n v="14.021525"/>
  </r>
  <r>
    <s v="13589"/>
    <s v="99103"/>
    <s v="0"/>
    <x v="3"/>
    <x v="2"/>
    <x v="3"/>
    <s v="200"/>
    <s v="102"/>
    <s v="F"/>
    <n v="70"/>
    <s v="NEXT DOOR STR #5017"/>
    <s v="308 S NICOLET ST, MACKINAW CITY MI 49701 US, MACKINAW CITY MI 49701 US"/>
    <n v="1.9015029966831201"/>
    <s v="-2297"/>
    <s v="7"/>
    <d v="1899-12-30T11:23:16"/>
    <d v="1899-12-30T11:26:59"/>
    <n v="0"/>
    <n v="4.03"/>
    <s v="-84.73254"/>
    <s v="45.778651"/>
    <n v="0.47212847793714502"/>
    <n v="780"/>
    <n v="0"/>
    <n v="0"/>
    <n v="0"/>
    <n v="0"/>
    <n v="71"/>
    <s v="102_Week4_Friday"/>
    <n v="15"/>
    <n v="15"/>
    <n v="15"/>
    <n v="16.4285"/>
    <n v="15.9"/>
    <s v="102_Friday"/>
    <s v="102_Week4_Friday"/>
    <n v="1"/>
    <n v="0"/>
    <n v="15"/>
    <n v="16.875"/>
    <s v="No"/>
    <s v="NO"/>
    <s v="MTWRF"/>
    <s v="No"/>
    <s v="No"/>
    <s v="Y"/>
    <s v="N"/>
    <m/>
    <n v="3.75"/>
    <n v="3.75"/>
    <n v="3.75"/>
    <n v="4.1071249999999999"/>
  </r>
  <r>
    <s v="8567"/>
    <s v="99031"/>
    <s v="94"/>
    <x v="3"/>
    <x v="2"/>
    <x v="3"/>
    <s v="170"/>
    <s v="102"/>
    <s v="R"/>
    <n v="115"/>
    <s v="BLARNEY CASTLE #856"/>
    <s v="253 WEST US 2, ST IGNACE MI 49781 US, ST IGNACE MI 49781 US"/>
    <n v="3.7482436615973702"/>
    <s v="-2294"/>
    <s v="7"/>
    <d v="1899-12-30T10:36:38"/>
    <d v="1899-12-30T10:50:43"/>
    <n v="0"/>
    <n v="18.203333333333333"/>
    <s v="-84.7367883"/>
    <s v="45.8561457"/>
    <n v="1.82797690114055"/>
    <n v="9185.32"/>
    <n v="0"/>
    <n v="0"/>
    <n v="0"/>
    <n v="0"/>
    <n v="116"/>
    <s v="102_Week4_Thursday"/>
    <n v="154.91079999999999"/>
    <n v="165.84379999999999"/>
    <n v="222.8792"/>
    <n v="158.29839999999999"/>
    <n v="215.31"/>
    <s v="102_Friday"/>
    <s v="102_Week4_Friday"/>
    <n v="1"/>
    <n v="0"/>
    <n v="224.00120000000001"/>
    <n v="154.63749999999999"/>
    <s v="Yes"/>
    <s v="NO"/>
    <s v="MTWRF"/>
    <s v="No"/>
    <s v="Yes"/>
    <s v="Y"/>
    <s v="Y"/>
    <n v="0"/>
    <n v="38.727699999999999"/>
    <n v="41.460949999999997"/>
    <n v="55.719799999999999"/>
    <n v="39.574599999999997"/>
  </r>
  <r>
    <s v="1970"/>
    <s v="70521"/>
    <s v="0"/>
    <x v="3"/>
    <x v="1"/>
    <x v="2"/>
    <s v="250"/>
    <s v="103"/>
    <s v="W"/>
    <n v="152"/>
    <s v="Beaver's Automotive"/>
    <s v="600 N. Ripley, Alpena MI 49707 US, Alpena MI 49707 US"/>
    <n v="3.15417264618958"/>
    <s v="-503"/>
    <s v="7"/>
    <d v="1899-12-30T13:10:24"/>
    <d v="1899-12-30T13:10:32"/>
    <n v="0"/>
    <n v="9.2874999999999996"/>
    <s v="-83.452327"/>
    <s v="45.058731"/>
    <n v="1.1836728644725301"/>
    <n v="3511"/>
    <n v="23"/>
    <n v="0.65151515151515205"/>
    <n v="3"/>
    <n v="72"/>
    <n v="153"/>
    <s v="103_Week4_Wednesday"/>
    <n v="67.057599999999994"/>
    <n v="66.740700000000004"/>
    <n v="71.014600000000002"/>
    <n v="72.27"/>
    <n v="72.8"/>
    <s v="103_Wednesday"/>
    <s v="103_Week4_Wednesday"/>
    <n v="1"/>
    <n v="66"/>
    <n v="68.19"/>
    <n v="72.27"/>
    <s v="No"/>
    <s v="NO"/>
    <s v="MTWRF"/>
    <s v="No"/>
    <s v="No"/>
    <s v="Y"/>
    <s v="N"/>
    <m/>
    <n v="16.764399999999998"/>
    <n v="16.685175000000001"/>
    <n v="17.75365"/>
    <n v="18.067499999999999"/>
  </r>
  <r>
    <s v="11852"/>
    <s v="99031"/>
    <s v="148"/>
    <x v="3"/>
    <x v="2"/>
    <x v="3"/>
    <s v="180"/>
    <s v="102"/>
    <s v="R"/>
    <n v="114"/>
    <s v="BLARNEY CASTLE #850"/>
    <s v="98 W. US 2, ST. IGNACE MI 49781 US, ST. IGNACE MI 49781 US"/>
    <n v="1.19266442768276"/>
    <s v="-2295"/>
    <s v="7"/>
    <d v="1899-12-30T10:51:54"/>
    <d v="1899-12-30T11:05:00"/>
    <n v="0"/>
    <n v="13.59"/>
    <s v="-84.7573383"/>
    <s v="45.854595"/>
    <n v="1.0002249036137401"/>
    <n v="5653.98"/>
    <n v="0"/>
    <n v="0"/>
    <n v="0"/>
    <n v="0"/>
    <n v="115"/>
    <s v="102_Week4_Thursday"/>
    <n v="91.643299999999996"/>
    <n v="103.9276"/>
    <n v="144.70920000000001"/>
    <n v="102.85"/>
    <n v="147.78"/>
    <s v="102_Friday"/>
    <s v="102_Week4_Friday"/>
    <n v="1"/>
    <n v="0"/>
    <n v="142.27619999999999"/>
    <n v="109.26"/>
    <s v="Yes"/>
    <s v="NO"/>
    <s v="MTWRF"/>
    <s v="No"/>
    <s v="Yes"/>
    <s v="Y"/>
    <s v="Y"/>
    <n v="0"/>
    <n v="22.910824999999999"/>
    <n v="25.9819"/>
    <n v="36.177300000000002"/>
    <n v="25.712499999999999"/>
  </r>
  <r>
    <s v="2032"/>
    <s v="70587"/>
    <s v="0"/>
    <x v="3"/>
    <x v="1"/>
    <x v="2"/>
    <s v="240"/>
    <s v="103"/>
    <s v="W"/>
    <n v="170"/>
    <s v="BOBS MUFFLER &amp; REPAIR"/>
    <s v="2277 US-23 SOUTH COMPANY 101, Alpena MI 49707 US COMPANY 101, Alpena MI 49707 US"/>
    <n v="0.73343935058954901"/>
    <s v="-502"/>
    <s v="7"/>
    <d v="1899-12-30T12:58:38"/>
    <d v="1899-12-30T13:07:14"/>
    <n v="0"/>
    <n v="10.354166666666666"/>
    <s v="-83.457247"/>
    <s v="45.043043"/>
    <n v="0.244974965418362"/>
    <n v="2814.13"/>
    <n v="7"/>
    <n v="0.70833333333333304"/>
    <n v="1"/>
    <n v="26"/>
    <n v="171"/>
    <s v="103_Week4_Wednesday"/>
    <n v="49.74"/>
    <n v="53.969200000000001"/>
    <n v="67.653300000000002"/>
    <n v="72.597499999999997"/>
    <n v="61.84"/>
    <s v="103_Wednesday"/>
    <s v="103_Week4_Wednesday"/>
    <n v="1"/>
    <n v="24"/>
    <n v="59.817500000000003"/>
    <n v="70.66"/>
    <s v="No"/>
    <s v="NO"/>
    <s v="MTWRF"/>
    <s v="No"/>
    <s v="No"/>
    <s v="Y"/>
    <s v="N"/>
    <m/>
    <n v="12.435"/>
    <n v="13.4923"/>
    <n v="16.913325"/>
    <n v="18.149374999999999"/>
  </r>
  <r>
    <s v="11659"/>
    <s v="99138"/>
    <s v="8"/>
    <x v="3"/>
    <x v="2"/>
    <x v="3"/>
    <s v="210"/>
    <s v="102"/>
    <s v="F"/>
    <n v="69"/>
    <s v="WIENERLICIOUS"/>
    <s v="102 E. CENTRAL, MACKINAW CITY MI 49701 US, MACKINAW CITY MI 49701 US"/>
    <n v="0.65553205087780997"/>
    <s v="-2298"/>
    <s v="7"/>
    <d v="1899-12-30T11:27:38"/>
    <d v="1899-12-30T11:37:18"/>
    <n v="0"/>
    <n v="9.4354006285390355"/>
    <s v="-84.731856"/>
    <s v="45.781227"/>
    <n v="0.18223715536298099"/>
    <n v="1270.73"/>
    <n v="0"/>
    <n v="0"/>
    <n v="0"/>
    <n v="0"/>
    <n v="70"/>
    <s v="102_Week4_Friday"/>
    <n v="0"/>
    <n v="38.301099999999998"/>
    <n v="57.773800000000001"/>
    <n v="58.32"/>
    <n v="61.82"/>
    <s v="102_Friday"/>
    <s v="102_Week4_Friday"/>
    <n v="1"/>
    <n v="0"/>
    <n v="49.655000000000001"/>
    <n v="0"/>
    <s v="No"/>
    <s v="NO"/>
    <s v="MTWRF"/>
    <s v="No"/>
    <s v="No"/>
    <s v="Y"/>
    <s v="N"/>
    <m/>
    <n v="0"/>
    <n v="9.5752749999999995"/>
    <n v="14.44345"/>
    <n v="14.58"/>
  </r>
  <r>
    <s v="2942"/>
    <s v="73137"/>
    <s v="0"/>
    <x v="3"/>
    <x v="2"/>
    <x v="3"/>
    <s v="260"/>
    <s v="102"/>
    <s v="F"/>
    <n v="115"/>
    <s v="FIRST COMMUNITY BANK"/>
    <s v="201 N MAIN ST, CHEBOYGAN MI 49721 US, CHEBOYGAN MI 49721 US"/>
    <n v="33.134314883500302"/>
    <s v="-2303"/>
    <s v="6"/>
    <d v="1899-12-30T13:07:58"/>
    <d v="1899-12-30T13:13:31"/>
    <n v="0"/>
    <n v="3.7555555566666667"/>
    <s v="-84.477554"/>
    <s v="45.644177"/>
    <n v="26.0837174997286"/>
    <n v="1498.72"/>
    <n v="0"/>
    <n v="0"/>
    <n v="0"/>
    <n v="0"/>
    <n v="116"/>
    <s v="102_Week4_Friday"/>
    <n v="56.93"/>
    <n v="56.93"/>
    <n v="58.695700000000002"/>
    <n v="61.052799999999998"/>
    <n v="31.81"/>
    <s v="102_Friday"/>
    <s v="102_Week4_Friday"/>
    <n v="1"/>
    <n v="0"/>
    <n v="28.465"/>
    <n v="30.612500000000001"/>
    <s v="No"/>
    <s v="NO"/>
    <s v="MTWRF"/>
    <s v="No"/>
    <s v="No"/>
    <s v="Y"/>
    <s v="N"/>
    <m/>
    <n v="14.2325"/>
    <n v="14.2325"/>
    <n v="14.673925000000001"/>
    <n v="15.263199999999999"/>
  </r>
  <r>
    <s v="14501"/>
    <s v="73521"/>
    <s v="0"/>
    <x v="3"/>
    <x v="2"/>
    <x v="3"/>
    <s v="250"/>
    <s v="102"/>
    <s v="R"/>
    <n v="160"/>
    <s v="MOOSE JAW JUNCTION"/>
    <s v="966 W. VAN ROAD, PELLSTON MI 49769 US, PELLSTON MI 49769 US"/>
    <n v="24.524660721421199"/>
    <s v="-2302"/>
    <s v="6"/>
    <d v="1899-12-30T12:29:23"/>
    <d v="1899-12-30T12:34:50"/>
    <n v="0"/>
    <n v="9.8000000000000007"/>
    <s v="-84.934675"/>
    <s v="45.594061"/>
    <n v="21.583779940184201"/>
    <n v="2997.18"/>
    <n v="0"/>
    <n v="0"/>
    <n v="0"/>
    <n v="0"/>
    <n v="161"/>
    <s v="102_Week4_Thursday"/>
    <n v="101.24"/>
    <n v="95.698499999999996"/>
    <n v="162.9485"/>
    <n v="158.73140000000001"/>
    <n v="93.75"/>
    <s v="102_Friday"/>
    <s v="102_Week4_Friday"/>
    <n v="1"/>
    <n v="0"/>
    <n v="70.146199999999993"/>
    <n v="84.704999999999998"/>
    <s v="Yes"/>
    <s v="NO"/>
    <s v="MTWRF"/>
    <s v="No"/>
    <s v="Yes"/>
    <s v="Y"/>
    <s v="Y"/>
    <n v="0"/>
    <n v="25.31"/>
    <n v="23.924624999999999"/>
    <n v="40.737124999999999"/>
    <n v="39.682850000000002"/>
  </r>
  <r>
    <s v="2020"/>
    <s v="99046"/>
    <s v="5"/>
    <x v="3"/>
    <x v="1"/>
    <x v="4"/>
    <s v="160"/>
    <s v="103"/>
    <s v="R"/>
    <n v="150"/>
    <s v="DIAMOND SHELL OIL"/>
    <s v="235 WATER ST, ALPENA MI 49707 US, ALPENA MI 49707 US"/>
    <n v="0.97700391722526103"/>
    <s v="-522"/>
    <s v="6"/>
    <d v="1899-12-30T10:27:16"/>
    <d v="1899-12-30T10:55:10"/>
    <n v="0"/>
    <n v="23.426666666666666"/>
    <s v="-83.4293885"/>
    <s v="45.0615955"/>
    <n v="0.23080491468974601"/>
    <n v="4865.24"/>
    <n v="0"/>
    <n v="0"/>
    <n v="0"/>
    <n v="0"/>
    <n v="151"/>
    <s v="103_Week4_Thursday"/>
    <n v="111.33410000000001"/>
    <n v="97.724500000000006"/>
    <n v="138.065"/>
    <n v="110.8845"/>
    <n v="93.75"/>
    <s v="103_Thursday"/>
    <s v="103_Week4_Thursday"/>
    <n v="1"/>
    <n v="0"/>
    <n v="71.133700000000005"/>
    <n v="106.2062"/>
    <s v="No"/>
    <s v="NO"/>
    <s v="MTWRF"/>
    <s v="No"/>
    <s v="No"/>
    <s v="Y"/>
    <s v="N"/>
    <m/>
    <n v="27.833525000000002"/>
    <n v="24.431125000000002"/>
    <n v="34.516249999999999"/>
    <n v="27.721125000000001"/>
  </r>
  <r>
    <s v=""/>
    <m/>
    <m/>
    <x v="3"/>
    <x v="2"/>
    <x v="3"/>
    <m/>
    <m/>
    <m/>
    <m/>
    <s v="Alpena Depot"/>
    <s v="120 E Herman St,, Alpena 49707 US"/>
    <n v="84.435404937714296"/>
    <s v="-2304"/>
    <m/>
    <d v="1899-12-30T14:37:58"/>
    <d v="1899-12-30T14:37:58"/>
    <n v="0"/>
    <m/>
    <s v="-83.416387"/>
    <s v="45.0710235"/>
    <n v="79.864655570611902"/>
    <m/>
    <m/>
    <m/>
    <m/>
    <m/>
    <n v="1"/>
    <e v="#N/A"/>
    <m/>
    <m/>
    <m/>
    <m/>
    <m/>
    <s v="102_Friday"/>
    <s v="102_Week4_Friday"/>
    <n v="20"/>
    <m/>
    <m/>
    <m/>
    <s v="Yes"/>
    <m/>
    <m/>
    <s v="Yes"/>
    <s v="Yes"/>
    <m/>
    <s v="N"/>
    <m/>
    <m/>
    <m/>
    <m/>
    <m/>
  </r>
  <r>
    <s v="2271"/>
    <s v="70846"/>
    <s v="0"/>
    <x v="3"/>
    <x v="2"/>
    <x v="3"/>
    <s v="220"/>
    <s v="102"/>
    <s v="F"/>
    <n v="65"/>
    <s v="Key Hole Bar"/>
    <s v="323 Central Ave., Mackinaw City MI 49701 US, Mackinaw City MI 49701 US"/>
    <n v="0.94980130717158295"/>
    <s v="-2299"/>
    <s v="7"/>
    <d v="1899-12-30T11:38:16"/>
    <d v="1899-12-30T11:44:02"/>
    <n v="0"/>
    <n v="7.3388888899999998"/>
    <s v="-84.7389210339216"/>
    <s v="45.7816024359122"/>
    <n v="0.37538458164388799"/>
    <n v="3371.26"/>
    <n v="0"/>
    <n v="0"/>
    <n v="0"/>
    <n v="0"/>
    <n v="66"/>
    <s v="102_Week4_Friday"/>
    <n v="76.974999999999994"/>
    <n v="94.128"/>
    <n v="97.985299999999995"/>
    <n v="103.38720000000001"/>
    <n v="108.67"/>
    <s v="102_Friday"/>
    <s v="102_Week4_Friday"/>
    <n v="1"/>
    <n v="0"/>
    <n v="91.086200000000005"/>
    <n v="67.661199999999994"/>
    <s v="No"/>
    <s v="NO"/>
    <s v="MTWRF"/>
    <s v="No"/>
    <s v="No"/>
    <s v="Y"/>
    <s v="N"/>
    <m/>
    <n v="19.243749999999999"/>
    <n v="23.532"/>
    <n v="24.496324999999999"/>
    <n v="25.846800000000002"/>
  </r>
  <r>
    <s v="14793"/>
    <s v="99031"/>
    <s v="162"/>
    <x v="3"/>
    <x v="1"/>
    <x v="2"/>
    <s v="210"/>
    <s v="105"/>
    <s v="T"/>
    <n v="290"/>
    <s v="BLARNEY CASTLE EZ MART #891"/>
    <s v="8114 MILLS ST, VANDERBILT MI 49795 US, VANDERBILT MI 49795 US"/>
    <n v="9.4913779039891306"/>
    <s v="-499"/>
    <s v="7"/>
    <d v="1899-12-30T11:05:23"/>
    <d v="1899-12-30T11:17:27"/>
    <n v="0"/>
    <n v="15.004166666666666"/>
    <s v="-84.662776"/>
    <s v="45.143883"/>
    <n v="9.5606144713626104"/>
    <n v="4961.97"/>
    <n v="0"/>
    <n v="0"/>
    <n v="0"/>
    <n v="0"/>
    <n v="291"/>
    <s v="105_Week4_Tuesday"/>
    <n v="127.57769999999999"/>
    <n v="104.85299999999999"/>
    <n v="150.0138"/>
    <n v="138.4153"/>
    <n v="146.57"/>
    <s v="103_Wednesday"/>
    <s v="103_Week4_Wednesday"/>
    <n v="1"/>
    <n v="0"/>
    <n v="140.09119999999999"/>
    <n v="141.60499999999999"/>
    <s v="Yes"/>
    <s v="NO"/>
    <s v="MTWRF"/>
    <s v="Yes"/>
    <s v="Yes"/>
    <s v="Y"/>
    <s v="Y"/>
    <n v="0"/>
    <n v="31.894424999999998"/>
    <n v="26.213249999999999"/>
    <n v="37.503450000000001"/>
    <n v="34.603825000000001"/>
  </r>
  <r>
    <s v="1850"/>
    <s v="70013"/>
    <s v="0"/>
    <x v="3"/>
    <x v="2"/>
    <x v="3"/>
    <s v="240"/>
    <s v="102"/>
    <s v="F"/>
    <n v="95"/>
    <s v="THE BRIDGEVIEW 24-HR DINER"/>
    <s v="110 W. CENTRAL, MACKINAW CITY MI 49701 US, MACKINAW CITY MI 49701 US"/>
    <n v="0.53738334216177497"/>
    <s v="-2301"/>
    <s v="7"/>
    <d v="1899-12-30T11:55:12"/>
    <d v="1899-12-30T12:04:52"/>
    <n v="0"/>
    <n v="9.4354006285390355"/>
    <s v="-84.7335357"/>
    <s v="45.7820272"/>
    <n v="0.20507922301203599"/>
    <n v="1299.33"/>
    <n v="7"/>
    <n v="0.31818181818181801"/>
    <n v="0"/>
    <n v="0"/>
    <n v="96"/>
    <s v="102_Week4_Friday"/>
    <n v="0"/>
    <n v="82.521600000000007"/>
    <n v="80.42"/>
    <n v="0"/>
    <n v="43.85"/>
    <s v="102_Friday"/>
    <s v="102_Week4_Friday"/>
    <n v="1"/>
    <n v="0"/>
    <n v="85.231200000000001"/>
    <n v="0"/>
    <s v="No"/>
    <s v="NO"/>
    <s v="MTWRF"/>
    <s v="No"/>
    <s v="No"/>
    <s v="Y"/>
    <s v="N"/>
    <m/>
    <n v="0"/>
    <n v="20.630400000000002"/>
    <n v="20.105"/>
    <n v="0"/>
  </r>
  <r>
    <s v="1847"/>
    <s v="70010"/>
    <s v="0"/>
    <x v="3"/>
    <x v="2"/>
    <x v="3"/>
    <s v="230"/>
    <s v="102"/>
    <s v="F"/>
    <n v="90"/>
    <s v="DARROW'S FAMILY RESTAURANT"/>
    <s v="301 N. LOUVINGNY P.O.BOX 857, MACKINAW CITY MI 497 P.O.BOX 857, MACKINAW CITY MI 49701 US"/>
    <n v="0.96241784840822198"/>
    <s v="-2300"/>
    <s v="7"/>
    <d v="1899-12-30T11:44:59"/>
    <d v="1899-12-30T11:54:39"/>
    <n v="0"/>
    <n v="9.4354006285390355"/>
    <s v="-84.734854"/>
    <s v="45.784022"/>
    <n v="0.37244554825297199"/>
    <n v="7702.65"/>
    <n v="0"/>
    <n v="0"/>
    <n v="0"/>
    <n v="0"/>
    <n v="91"/>
    <s v="102_Week4_Friday"/>
    <n v="0"/>
    <n v="248.5275"/>
    <n v="302.25839999999999"/>
    <n v="263.6533"/>
    <n v="309.18"/>
    <s v="102_Friday"/>
    <s v="102_Week4_Friday"/>
    <n v="1"/>
    <n v="0"/>
    <n v="285.51620000000003"/>
    <n v="0"/>
    <s v="No"/>
    <s v="NO"/>
    <s v="MTWRF"/>
    <s v="No"/>
    <s v="No"/>
    <s v="Y"/>
    <s v="N"/>
    <m/>
    <n v="0"/>
    <n v="62.131875000000001"/>
    <n v="75.564599999999999"/>
    <n v="65.913325"/>
  </r>
  <r>
    <s v="2317"/>
    <s v="70898"/>
    <s v="0"/>
    <x v="3"/>
    <x v="2"/>
    <x v="3"/>
    <s v="160"/>
    <s v="102"/>
    <s v="R"/>
    <n v="100"/>
    <s v="MURDICK'S FUDGE ST IGNACE"/>
    <s v="204 N. STATE ST., ST. IGNACE MI 49781 US, ST. IGNACE MI 49781 US"/>
    <n v="11.939982004463699"/>
    <s v="-2293"/>
    <s v="6"/>
    <d v="1899-12-30T10:28:25"/>
    <d v="1899-12-30T10:32:52"/>
    <n v="0"/>
    <n v="4.9777777766666667"/>
    <s v="-84.725508"/>
    <s v="45.868168"/>
    <n v="6.4903937065490904"/>
    <n v="3425.27"/>
    <n v="0"/>
    <n v="0"/>
    <n v="0"/>
    <n v="0"/>
    <n v="101"/>
    <s v="102_Week4_Thursday"/>
    <n v="104.42"/>
    <n v="104.06"/>
    <n v="174.86850000000001"/>
    <n v="172.97280000000001"/>
    <n v="114.91"/>
    <s v="102_Friday"/>
    <s v="102_Week4_Friday"/>
    <n v="1"/>
    <n v="0"/>
    <n v="57.592500000000001"/>
    <n v="78.260000000000005"/>
    <s v="Yes"/>
    <s v="NO"/>
    <s v="MTWRF"/>
    <s v="No"/>
    <s v="Yes"/>
    <s v="Y"/>
    <s v="Y"/>
    <n v="0"/>
    <n v="26.105"/>
    <n v="26.015000000000001"/>
    <n v="43.717125000000003"/>
    <n v="43.243200000000002"/>
  </r>
  <r>
    <s v="1977"/>
    <s v="70528"/>
    <s v="0"/>
    <x v="3"/>
    <x v="1"/>
    <x v="4"/>
    <s v="50"/>
    <s v="103"/>
    <s v="W"/>
    <n v="80"/>
    <s v="Perch's IGA"/>
    <s v="1025 US-23 North Hwy., Alpena MI 49707 US, Alpena MI 49707 US"/>
    <n v="0.76416746556373005"/>
    <s v="-511"/>
    <s v="7"/>
    <d v="1899-12-30T08:38:24"/>
    <d v="1899-12-30T08:47:49"/>
    <n v="0"/>
    <n v="14.104166666666666"/>
    <s v="-83.457001"/>
    <s v="45.085124"/>
    <n v="0.53463701671066699"/>
    <n v="8321.6200000000008"/>
    <n v="0"/>
    <n v="0"/>
    <n v="0"/>
    <n v="0"/>
    <n v="81"/>
    <s v="103_Week4_Wednesday"/>
    <n v="181.73150000000001"/>
    <n v="158.82300000000001"/>
    <n v="149.88"/>
    <n v="169.4084"/>
    <n v="170.09"/>
    <s v="103_Thursday"/>
    <s v="103_Week4_Thursday"/>
    <n v="1"/>
    <n v="0"/>
    <n v="140.88999999999999"/>
    <n v="174.4862"/>
    <s v="Yes"/>
    <s v="NO"/>
    <s v="MTWRF"/>
    <s v="No"/>
    <s v="Yes"/>
    <s v="Y"/>
    <s v="Y"/>
    <n v="0"/>
    <n v="45.432875000000003"/>
    <n v="39.705750000000002"/>
    <n v="37.47"/>
    <n v="42.3521"/>
  </r>
  <r>
    <s v="12616"/>
    <s v="99138"/>
    <s v="6"/>
    <x v="3"/>
    <x v="2"/>
    <x v="3"/>
    <s v="60"/>
    <s v="102"/>
    <s v="F"/>
    <n v="86"/>
    <s v="THE HISTORIC DEPOT"/>
    <s v="248 S. HURON, MACKINAW CITY MI 49701 US, MACKINAW CITY MI 49701 US"/>
    <n v="0.41208921931684001"/>
    <s v="-2283"/>
    <s v="7"/>
    <d v="1899-12-30T08:32:49"/>
    <d v="1899-12-30T08:42:29"/>
    <n v="0"/>
    <n v="9.4354006285390355"/>
    <s v="-84.727303"/>
    <s v="45.780214"/>
    <n v="0.101502218242012"/>
    <n v="1283.5999999999999"/>
    <n v="0"/>
    <n v="0"/>
    <n v="0"/>
    <n v="0"/>
    <n v="87"/>
    <s v="102_Week4_Friday"/>
    <n v="0"/>
    <n v="70"/>
    <n v="66.876900000000006"/>
    <n v="64.2"/>
    <n v="68.05"/>
    <s v="102_Friday"/>
    <s v="102_Week4_Friday"/>
    <n v="1"/>
    <n v="0"/>
    <n v="70"/>
    <n v="0"/>
    <s v="No"/>
    <s v="NO"/>
    <s v="MTWRF"/>
    <s v="No"/>
    <s v="No"/>
    <s v="Y"/>
    <s v="N"/>
    <m/>
    <n v="0"/>
    <n v="17.5"/>
    <n v="16.719225000000002"/>
    <n v="16.05"/>
  </r>
  <r>
    <s v="10862"/>
    <s v="73389"/>
    <s v="0"/>
    <x v="3"/>
    <x v="2"/>
    <x v="3"/>
    <s v="80"/>
    <s v="102"/>
    <s v="F"/>
    <n v="35"/>
    <s v="SHEPLER FERRY-MACKINAW"/>
    <s v="556 EAST CENTUZL, MACKINAW CITY MI 49701 US, MACKINAW CITY MI 49701 US"/>
    <n v="2.00484324432909"/>
    <s v="-2285"/>
    <s v="7"/>
    <d v="1899-12-30T08:55:03"/>
    <d v="1899-12-30T09:04:43"/>
    <n v="0"/>
    <n v="9.4354006285390355"/>
    <s v="-84.722255"/>
    <s v="45.781478"/>
    <n v="0.30765474419491201"/>
    <n v="2949.17"/>
    <n v="0"/>
    <n v="0"/>
    <n v="0"/>
    <n v="0"/>
    <n v="36"/>
    <s v="102_Week4_Friday"/>
    <n v="0"/>
    <n v="107.42"/>
    <n v="109.8561"/>
    <n v="111.71"/>
    <n v="118.41"/>
    <s v="102_Friday"/>
    <s v="102_Week4_Friday"/>
    <n v="1"/>
    <n v="0"/>
    <n v="107.0887"/>
    <n v="0"/>
    <s v="No"/>
    <s v="NO"/>
    <s v="MTWRF"/>
    <s v="No"/>
    <s v="No"/>
    <s v="Y"/>
    <s v="N"/>
    <m/>
    <n v="0"/>
    <n v="26.855"/>
    <n v="27.464024999999999"/>
    <n v="27.927499999999998"/>
  </r>
  <r>
    <s v="12751"/>
    <s v="99138"/>
    <s v="5"/>
    <x v="3"/>
    <x v="2"/>
    <x v="3"/>
    <s v="70"/>
    <s v="102"/>
    <s v="F"/>
    <n v="57"/>
    <s v="THE HOOK"/>
    <s v="201 S. HURON, MACKINAW CITY MI 49701 US, MACKINAW CITY MI 49701 US"/>
    <n v="0.891001407057047"/>
    <s v="-2284"/>
    <s v="7"/>
    <d v="1899-12-30T08:43:22"/>
    <d v="1899-12-30T08:53:02"/>
    <n v="0"/>
    <n v="9.4354006285390355"/>
    <s v="-84.724594"/>
    <s v="45.779733"/>
    <n v="0.157460831348332"/>
    <n v="2583.87"/>
    <n v="0"/>
    <n v="0"/>
    <n v="0"/>
    <n v="0"/>
    <n v="58"/>
    <s v="102_Week4_Friday"/>
    <n v="0"/>
    <n v="75.98"/>
    <n v="122.3115"/>
    <n v="128.66"/>
    <n v="136.38"/>
    <s v="102_Friday"/>
    <s v="102_Week4_Friday"/>
    <n v="1"/>
    <n v="0"/>
    <n v="97.834999999999994"/>
    <n v="0"/>
    <s v="No"/>
    <s v="NO"/>
    <s v="MTWRF"/>
    <s v="No"/>
    <s v="No"/>
    <s v="Y"/>
    <s v="N"/>
    <m/>
    <n v="0"/>
    <n v="18.995000000000001"/>
    <n v="30.577874999999999"/>
    <n v="32.164999999999999"/>
  </r>
  <r>
    <s v="11660"/>
    <s v="99138"/>
    <s v="4"/>
    <x v="3"/>
    <x v="2"/>
    <x v="3"/>
    <s v="30"/>
    <s v="102"/>
    <s v="F"/>
    <n v="84"/>
    <s v="TOAST-A-GO-GO"/>
    <s v="416 S. HURON, MACKINAW CITY MI 49701 US, MACKINAW CITY MI 49701 US"/>
    <n v="0.99166970327496495"/>
    <s v="-2280"/>
    <s v="7"/>
    <d v="1899-12-30T08:02:22"/>
    <d v="1899-12-30T08:12:02"/>
    <n v="0"/>
    <n v="9.4354006285390355"/>
    <s v="-84.7272872"/>
    <s v="45.7772777"/>
    <n v="0.28686575366213601"/>
    <n v="3573.89"/>
    <n v="0"/>
    <n v="0"/>
    <n v="0"/>
    <n v="0"/>
    <n v="85"/>
    <s v="102_Week4_Friday"/>
    <n v="0"/>
    <n v="130.97329999999999"/>
    <n v="142.21459999999999"/>
    <n v="136.58500000000001"/>
    <n v="149.78"/>
    <s v="102_Friday"/>
    <s v="102_Week4_Friday"/>
    <n v="1"/>
    <n v="0"/>
    <n v="137.44"/>
    <n v="0"/>
    <s v="No"/>
    <s v="NO"/>
    <s v="MTWRF"/>
    <s v="No"/>
    <s v="No"/>
    <s v="Y"/>
    <s v="N"/>
    <m/>
    <n v="0"/>
    <n v="32.743324999999999"/>
    <n v="35.553649999999998"/>
    <n v="34.146250000000002"/>
  </r>
  <r>
    <s v="11322"/>
    <s v="73409"/>
    <s v="0"/>
    <x v="3"/>
    <x v="1"/>
    <x v="3"/>
    <s v="240"/>
    <s v="103"/>
    <s v="W"/>
    <n v="280"/>
    <s v="BELLA ROSE SKIN CARE PLLC"/>
    <s v="114 E. OLDFIELD, ALPENA MI 49707 US, ALPENA MI 49707 US"/>
    <n v="2.6826221955404299"/>
    <s v="-564"/>
    <s v="3"/>
    <d v="1899-12-30T12:29:43"/>
    <d v="1899-12-30T12:39:23"/>
    <n v="0"/>
    <n v="8.5666666666666664"/>
    <s v="-83.4282802"/>
    <s v="45.0646405"/>
    <n v="0.65416235502331599"/>
    <n v="576.24"/>
    <n v="0"/>
    <n v="0"/>
    <n v="0"/>
    <n v="0"/>
    <n v="281"/>
    <s v="103_Week4_Wednesday"/>
    <n v="43.92"/>
    <n v="43.92"/>
    <n v="45.093299999999999"/>
    <n v="46.293300000000002"/>
    <n v="12.11"/>
    <s v="103_Friday"/>
    <s v="103_Week4_Friday"/>
    <n v="1"/>
    <n v="0"/>
    <n v="10.98"/>
    <n v="11.65"/>
    <s v="Yes"/>
    <s v="NO"/>
    <s v="MTWRF"/>
    <s v="No"/>
    <s v="Yes"/>
    <s v="Y"/>
    <s v="Y"/>
    <n v="0"/>
    <n v="10.98"/>
    <n v="10.98"/>
    <n v="11.273325"/>
    <n v="11.573325000000001"/>
  </r>
  <r>
    <s v="12585"/>
    <s v="99138"/>
    <s v="1"/>
    <x v="3"/>
    <x v="2"/>
    <x v="3"/>
    <s v="50"/>
    <s v="102"/>
    <s v="F"/>
    <n v="87"/>
    <s v="MACKINAW COFFEE"/>
    <s v="302 SOUTH HURON, MACKINAW CITY MI 49701 US, MACKINAW CITY MI 49701 US"/>
    <n v="0.48420416004955802"/>
    <s v="-2282"/>
    <s v="7"/>
    <d v="1899-12-30T08:22:44"/>
    <d v="1899-12-30T08:32:24"/>
    <n v="0"/>
    <n v="9.4354006285390355"/>
    <s v="-84.7260475"/>
    <s v="45.7797368"/>
    <n v="0.13448398493820299"/>
    <n v="1622.52"/>
    <n v="0"/>
    <n v="0"/>
    <n v="0"/>
    <n v="0"/>
    <n v="88"/>
    <s v="102_Week4_Friday"/>
    <n v="0"/>
    <n v="44.572499999999998"/>
    <n v="67.979200000000006"/>
    <n v="50.98"/>
    <n v="73.53"/>
    <s v="102_Friday"/>
    <s v="102_Week4_Friday"/>
    <n v="1"/>
    <n v="0"/>
    <n v="65.84"/>
    <n v="0"/>
    <s v="No"/>
    <s v="NO"/>
    <s v="MTWRF"/>
    <s v="No"/>
    <s v="No"/>
    <s v="Y"/>
    <s v="N"/>
    <m/>
    <n v="0"/>
    <n v="11.143125"/>
    <n v="16.994800000000001"/>
    <n v="12.744999999999999"/>
  </r>
  <r>
    <s v="1896"/>
    <s v="99138"/>
    <s v="0"/>
    <x v="3"/>
    <x v="2"/>
    <x v="3"/>
    <s v="40"/>
    <s v="102"/>
    <s v="F"/>
    <n v="55"/>
    <s v="NONNA LISA"/>
    <s v="312 S. HURON, MACKINAW CITY MI 49701 US, MACKINAW CITY MI 49701 US"/>
    <n v="0.53719262778759003"/>
    <s v="-2281"/>
    <s v="7"/>
    <d v="1899-12-30T08:12:35"/>
    <d v="1899-12-30T08:22:15"/>
    <n v="0"/>
    <n v="9.4354006285390355"/>
    <s v="-84.726742"/>
    <s v="45.778344"/>
    <n v="0.119163841555589"/>
    <n v="4274.41"/>
    <n v="0"/>
    <n v="0"/>
    <n v="1"/>
    <n v="11"/>
    <n v="56"/>
    <s v="102_Week4_Friday"/>
    <n v="0"/>
    <n v="108.7741"/>
    <n v="190.4853"/>
    <n v="123.2025"/>
    <n v="202.76"/>
    <s v="102_Friday"/>
    <s v="102_Week4_Friday"/>
    <n v="1"/>
    <n v="11"/>
    <n v="162.02619999999999"/>
    <n v="0"/>
    <s v="No"/>
    <s v="NO"/>
    <s v="MTWRF"/>
    <s v="No"/>
    <s v="No"/>
    <s v="Y"/>
    <s v="N"/>
    <m/>
    <n v="0"/>
    <n v="27.193525000000001"/>
    <n v="47.621324999999999"/>
    <n v="30.800625"/>
  </r>
  <r>
    <s v="2268"/>
    <s v="99138"/>
    <s v="2"/>
    <x v="3"/>
    <x v="2"/>
    <x v="3"/>
    <s v="90"/>
    <s v="102"/>
    <s v="F"/>
    <n v="30"/>
    <s v="Dixie Saloon Food &amp; Spirits"/>
    <s v="401 E. Central, Mackinaw City MI 49701 US, Mackinaw City MI 49701 US"/>
    <n v="1.17972472310066"/>
    <s v="-2286"/>
    <s v="7"/>
    <d v="1899-12-30T09:05:54"/>
    <d v="1899-12-30T09:17:51"/>
    <n v="0"/>
    <n v="10.26"/>
    <s v="-84.7252007"/>
    <s v="45.7819027"/>
    <n v="0.18468952065376601"/>
    <n v="8160.17"/>
    <n v="0"/>
    <n v="0"/>
    <n v="0"/>
    <n v="0"/>
    <n v="31"/>
    <s v="102_Week4_Friday"/>
    <n v="117.9153"/>
    <n v="173.16300000000001"/>
    <n v="209.57380000000001"/>
    <n v="122.1857"/>
    <n v="224.42"/>
    <s v="102_Friday"/>
    <s v="102_Week4_Friday"/>
    <n v="1"/>
    <n v="0"/>
    <n v="194.22499999999999"/>
    <n v="101.27500000000001"/>
    <s v="No"/>
    <s v="NO"/>
    <s v="MTWRF"/>
    <s v="No"/>
    <s v="No"/>
    <s v="Y"/>
    <s v="N"/>
    <m/>
    <n v="29.478825000000001"/>
    <n v="43.290750000000003"/>
    <n v="52.393450000000001"/>
    <n v="30.546424999999999"/>
  </r>
  <r>
    <s v="13700"/>
    <s v="70897"/>
    <s v="1"/>
    <x v="3"/>
    <x v="2"/>
    <x v="3"/>
    <s v="140"/>
    <s v="102"/>
    <s v="R"/>
    <n v="30"/>
    <s v="MURDICKS FUDGE"/>
    <s v="190 SHURON AVE SHELPERS BOAT, MACKINAC ISLAND MI 4 SHELPERS BOAT, MACKINAC ISLAND MI 49701 US"/>
    <n v="0.24922548979520801"/>
    <s v="-2291"/>
    <s v="7"/>
    <d v="1899-12-30T09:59:03"/>
    <d v="1899-12-30T10:08:43"/>
    <n v="0"/>
    <n v="9.4354006285390355"/>
    <s v="-84.728079"/>
    <s v="45.780752"/>
    <n v="3.8307371231871598E-2"/>
    <n v="4615.57"/>
    <n v="0"/>
    <n v="0"/>
    <n v="0"/>
    <n v="0"/>
    <n v="31"/>
    <s v="102_Week4_Thursday"/>
    <n v="0"/>
    <n v="184.7714"/>
    <n v="195.14349999999999"/>
    <n v="196.72"/>
    <n v="208.52"/>
    <s v="102_Friday"/>
    <s v="102_Week4_Friday"/>
    <n v="1"/>
    <n v="0"/>
    <n v="190.19120000000001"/>
    <n v="0"/>
    <s v="Yes"/>
    <s v="NO"/>
    <s v="MTWRF"/>
    <s v="No"/>
    <s v="Yes"/>
    <s v="Y"/>
    <s v="Y"/>
    <n v="0"/>
    <n v="0"/>
    <n v="46.19285"/>
    <n v="48.785874999999997"/>
    <n v="49.18"/>
  </r>
  <r>
    <s v="11516"/>
    <s v="73425"/>
    <s v="0"/>
    <x v="3"/>
    <x v="2"/>
    <x v="3"/>
    <s v="130"/>
    <s v="102"/>
    <s v="F"/>
    <n v="75"/>
    <s v="KILWINS/MACKINAW CITY"/>
    <s v="226 E. CENTRAL AVE, MACKINAW CITY MI 49701 US, MACKINAW CITY MI 49701 US"/>
    <n v="1.6290930416435001"/>
    <s v="-2290"/>
    <s v="7"/>
    <d v="1899-12-30T09:49:07"/>
    <d v="1899-12-30T09:58:47"/>
    <n v="0"/>
    <n v="9.4354006285390355"/>
    <s v="-84.728128"/>
    <s v="45.78108"/>
    <n v="0.24582931513249601"/>
    <n v="5050.2"/>
    <n v="0"/>
    <n v="0"/>
    <n v="0"/>
    <n v="0"/>
    <n v="76"/>
    <s v="102_Week4_Friday"/>
    <n v="0"/>
    <n v="376.20499999999998"/>
    <n v="150.16300000000001"/>
    <n v="44.22"/>
    <n v="201.14"/>
    <s v="102_Friday"/>
    <s v="102_Week4_Friday"/>
    <n v="1"/>
    <n v="0"/>
    <n v="278.27499999999998"/>
    <n v="0"/>
    <s v="No"/>
    <s v="NO"/>
    <s v="MTWRF"/>
    <s v="No"/>
    <s v="No"/>
    <s v="Y"/>
    <s v="N"/>
    <m/>
    <n v="0"/>
    <n v="94.051249999999996"/>
    <n v="37.540750000000003"/>
    <n v="11.055"/>
  </r>
  <r>
    <s v="2000"/>
    <s v="70552"/>
    <s v="0"/>
    <x v="3"/>
    <x v="1"/>
    <x v="2"/>
    <s v="260"/>
    <s v="103"/>
    <s v="W"/>
    <n v="36"/>
    <s v="Larry's Collision"/>
    <s v="1212 US-23 North, Alpena MI 49707 US, Alpena MI 49707 US"/>
    <n v="6.9809830916678903"/>
    <s v="-504"/>
    <s v="7"/>
    <d v="1899-12-30T13:17:31"/>
    <d v="1899-12-30T13:27:34"/>
    <n v="0"/>
    <n v="16.766666666666666"/>
    <s v="-83.456777"/>
    <s v="45.092603"/>
    <n v="2.7928416333542301"/>
    <n v="7386.35"/>
    <n v="2"/>
    <n v="0.984615384615385"/>
    <n v="7"/>
    <n v="132"/>
    <n v="37"/>
    <s v="103_Week4_Wednesday"/>
    <n v="119.8253"/>
    <n v="113.94329999999999"/>
    <n v="152.04"/>
    <n v="159.2407"/>
    <n v="181.53"/>
    <s v="103_Wednesday"/>
    <s v="103_Week4_Wednesday"/>
    <n v="1"/>
    <n v="130"/>
    <n v="134.62370000000001"/>
    <n v="169.2587"/>
    <s v="No"/>
    <s v="NO"/>
    <s v="MTWRF"/>
    <s v="No"/>
    <s v="No"/>
    <s v="Y"/>
    <s v="N"/>
    <m/>
    <n v="29.956325"/>
    <n v="28.485824999999998"/>
    <n v="38.01"/>
    <n v="39.810175000000001"/>
  </r>
  <r>
    <s v="14487"/>
    <s v="73519"/>
    <s v="0"/>
    <x v="3"/>
    <x v="2"/>
    <x v="3"/>
    <s v="150"/>
    <s v="102"/>
    <s v="F"/>
    <n v="83"/>
    <s v="AUDIE'S RESTAURANT"/>
    <s v="314 N. STREET, MACKINAC CITY MI 49701 US, MACKINAC CITY MI 49701 US"/>
    <n v="2.2474416550248901"/>
    <s v="-2292"/>
    <s v="7"/>
    <d v="1899-12-30T10:10:58"/>
    <d v="1899-12-30T10:16:29"/>
    <n v="0"/>
    <n v="7.7666666666666666"/>
    <s v="-84.7318713"/>
    <s v="45.7844581"/>
    <n v="0.48826030072854698"/>
    <n v="7026.77"/>
    <n v="0"/>
    <n v="0"/>
    <n v="0"/>
    <n v="0"/>
    <n v="84"/>
    <s v="102_Week4_Friday"/>
    <n v="88.6571"/>
    <n v="90.893500000000003"/>
    <n v="172.99770000000001"/>
    <n v="135.5821"/>
    <n v="276.48"/>
    <s v="102_Friday"/>
    <s v="102_Week4_Friday"/>
    <n v="1"/>
    <n v="0"/>
    <n v="223.2337"/>
    <n v="74.161199999999994"/>
    <s v="No"/>
    <s v="NO"/>
    <s v="MTWRF"/>
    <s v="No"/>
    <s v="No"/>
    <s v="Y"/>
    <s v="N"/>
    <m/>
    <n v="22.164275"/>
    <n v="22.723375000000001"/>
    <n v="43.249425000000002"/>
    <n v="33.895524999999999"/>
  </r>
  <r>
    <s v="2886"/>
    <s v="73063"/>
    <s v="0"/>
    <x v="3"/>
    <x v="1"/>
    <x v="4"/>
    <s v="40"/>
    <s v="103"/>
    <s v="W"/>
    <n v="275"/>
    <s v="ALPENA SERVICES"/>
    <s v="1185 US - 23 NORTH, ALPENA MI 49707 US, ALPENA MI 49707 US"/>
    <n v="2.7474156124057698"/>
    <s v="-510"/>
    <s v="7"/>
    <d v="1899-12-30T08:37:29"/>
    <d v="1899-12-30T08:37:39"/>
    <n v="0"/>
    <n v="11.55"/>
    <s v="-83.458447"/>
    <s v="45.091083"/>
    <n v="1.28793781034566"/>
    <n v="10037.69"/>
    <n v="0"/>
    <n v="0"/>
    <n v="0"/>
    <n v="0"/>
    <n v="276"/>
    <s v="103_Week4_Wednesday"/>
    <n v="194.17"/>
    <n v="194.17"/>
    <n v="191.02"/>
    <n v="189.5676"/>
    <n v="189.62"/>
    <s v="103_Thursday"/>
    <s v="103_Week4_Thursday"/>
    <n v="1"/>
    <n v="0"/>
    <n v="194.17"/>
    <n v="189.57749999999999"/>
    <s v="Yes"/>
    <s v="NO"/>
    <s v="MTWRF"/>
    <s v="No"/>
    <s v="Yes"/>
    <s v="Y"/>
    <s v="Y"/>
    <n v="0"/>
    <n v="48.542499999999997"/>
    <n v="48.542499999999997"/>
    <n v="47.755000000000003"/>
    <n v="47.3919"/>
  </r>
  <r>
    <s v="1848"/>
    <s v="70011"/>
    <s v="0"/>
    <x v="3"/>
    <x v="2"/>
    <x v="3"/>
    <s v="100"/>
    <s v="102"/>
    <s v="F"/>
    <n v="60"/>
    <s v="JOANN'S FUDGE - MAC. CITY"/>
    <s v="303 E. CENTRAL AVE., MACKINAW CITY MI 49701 US, MACKINAW CITY MI 49701 US"/>
    <n v="0.61914525181055102"/>
    <s v="-2287"/>
    <s v="7"/>
    <d v="1899-12-30T09:18:28"/>
    <d v="1899-12-30T09:28:08"/>
    <n v="0"/>
    <n v="9.4354006285390355"/>
    <s v="-84.7269835"/>
    <s v="45.7818955"/>
    <n v="9.4951162912060003E-2"/>
    <n v="1988.93"/>
    <n v="0"/>
    <n v="0"/>
    <n v="0"/>
    <n v="0"/>
    <n v="61"/>
    <s v="102_Week4_Friday"/>
    <n v="0"/>
    <n v="76.254999999999995"/>
    <n v="85.360699999999994"/>
    <n v="89.7333"/>
    <n v="95.29"/>
    <s v="102_Friday"/>
    <s v="102_Week4_Friday"/>
    <n v="1"/>
    <n v="0"/>
    <n v="77.334999999999994"/>
    <n v="0"/>
    <s v="No"/>
    <s v="NO"/>
    <s v="MTWRF"/>
    <s v="No"/>
    <s v="No"/>
    <s v="Y"/>
    <s v="N"/>
    <m/>
    <n v="0"/>
    <n v="19.063749999999999"/>
    <n v="21.340174999999999"/>
    <n v="22.433325"/>
  </r>
  <r>
    <s v="11031"/>
    <s v="73394"/>
    <s v="0"/>
    <x v="3"/>
    <x v="2"/>
    <x v="3"/>
    <s v="120"/>
    <s v="102"/>
    <s v="F"/>
    <n v="80"/>
    <s v="MACKINAW CITY POPCORN FACTORY"/>
    <s v="301 E. CENTRAL, MACKINAW MI 49701 US, MACKINAW MI 49701 US"/>
    <n v="1.35158430784941E-2"/>
    <s v="-2289"/>
    <s v="7"/>
    <d v="1899-12-30T09:37:49"/>
    <d v="1899-12-30T09:47:29"/>
    <n v="0"/>
    <n v="9.4354006285390355"/>
    <s v="-84.727024"/>
    <s v="45.781831"/>
    <n v="1.9571387612121998E-3"/>
    <n v="848.66"/>
    <n v="0"/>
    <n v="0"/>
    <n v="0"/>
    <n v="0"/>
    <n v="81"/>
    <s v="102_Week4_Friday"/>
    <n v="0"/>
    <n v="37.880000000000003"/>
    <n v="38.926099999999998"/>
    <n v="39.58"/>
    <n v="41.95"/>
    <s v="102_Friday"/>
    <s v="102_Week4_Friday"/>
    <n v="1"/>
    <n v="0"/>
    <n v="37.880000000000003"/>
    <n v="0"/>
    <s v="No"/>
    <s v="NO"/>
    <s v="MTWRF"/>
    <s v="No"/>
    <s v="No"/>
    <s v="Y"/>
    <s v="N"/>
    <m/>
    <n v="0"/>
    <n v="9.4700000000000006"/>
    <n v="9.7315249999999995"/>
    <n v="9.8949999999999996"/>
  </r>
  <r>
    <s v="1852"/>
    <s v="70015"/>
    <s v="0"/>
    <x v="3"/>
    <x v="2"/>
    <x v="3"/>
    <s v="110"/>
    <s v="102"/>
    <s v="R"/>
    <n v="57"/>
    <s v="JOANN'S FUDGE"/>
    <s v="303 E CENTRAL AVE VIA-ARNOLD LINE, MACKINAC ISLAND VIA-ARNOLD LINE, MACKINAC ISLAND MI 49757 US"/>
    <n v="0"/>
    <s v="-2288"/>
    <s v="7"/>
    <d v="1899-12-30T09:28:08"/>
    <d v="1899-12-30T09:37:48"/>
    <n v="0"/>
    <n v="9.4354006285390355"/>
    <s v="-84.7269835"/>
    <s v="45.7818955"/>
    <m/>
    <n v="3114.97"/>
    <n v="0"/>
    <n v="0"/>
    <n v="0"/>
    <n v="0"/>
    <n v="58"/>
    <s v="102_Week4_Thursday"/>
    <n v="0"/>
    <n v="119.7225"/>
    <n v="107.2758"/>
    <n v="152.18"/>
    <n v="150.78"/>
    <s v="102_Friday"/>
    <s v="102_Week4_Friday"/>
    <n v="1"/>
    <n v="0"/>
    <n v="118.91249999999999"/>
    <n v="0"/>
    <s v="Yes"/>
    <s v="NO"/>
    <s v="MTWRF"/>
    <s v="No"/>
    <s v="Yes"/>
    <s v="Y"/>
    <s v="Y"/>
    <n v="0"/>
    <n v="0"/>
    <n v="29.930624999999999"/>
    <n v="26.818950000000001"/>
    <n v="38.045000000000002"/>
  </r>
  <r>
    <s v="2109"/>
    <s v="70671"/>
    <s v="0"/>
    <x v="3"/>
    <x v="1"/>
    <x v="4"/>
    <s v="280"/>
    <s v="103"/>
    <s v="W"/>
    <n v="260"/>
    <s v="McDonald Auto Supply"/>
    <s v="126 W. Washington Ave, Alpena MI 49707 US, Alpena MI 49707 US"/>
    <n v="6.0854023823156904"/>
    <s v="-534"/>
    <s v="3"/>
    <d v="1899-12-30T13:14:36"/>
    <d v="1899-12-30T13:24:16"/>
    <n v="0"/>
    <n v="8.85"/>
    <s v="-83.436357"/>
    <s v="45.06118"/>
    <n v="2.55362020462008"/>
    <n v="803.92"/>
    <n v="0"/>
    <n v="0"/>
    <n v="0"/>
    <n v="0"/>
    <n v="261"/>
    <s v="103_Week4_Wednesday"/>
    <n v="61"/>
    <n v="61"/>
    <n v="63.426600000000001"/>
    <n v="64.64"/>
    <n v="17.13"/>
    <s v="103_Thursday"/>
    <s v="103_Week4_Thursday"/>
    <n v="1"/>
    <n v="0"/>
    <n v="15.25"/>
    <n v="16.16"/>
    <s v="Yes"/>
    <s v="NO"/>
    <s v="MTWRF"/>
    <s v="No"/>
    <s v="Yes"/>
    <s v="Y"/>
    <s v="Y"/>
    <n v="0"/>
    <n v="15.25"/>
    <n v="15.25"/>
    <n v="15.85665"/>
    <n v="16.16"/>
  </r>
  <r>
    <s v="2802"/>
    <s v="71408"/>
    <s v="0"/>
    <x v="3"/>
    <x v="2"/>
    <x v="0"/>
    <s v="340"/>
    <s v="102"/>
    <s v="W"/>
    <n v="70"/>
    <s v="UNITED WATER RECYCLE PLANT"/>
    <s v="210 HARBOR DRIVE, ALPENA MI 49707 US, ALPENA MI 49707 US"/>
    <n v="0"/>
    <s v="-2193"/>
    <s v="7"/>
    <d v="1899-12-30T12:20:57"/>
    <d v="1899-12-30T12:35:00"/>
    <n v="0"/>
    <n v="13.200000000000001"/>
    <s v="-83.4277"/>
    <s v="45.06033"/>
    <m/>
    <n v="6255.5"/>
    <n v="0"/>
    <n v="0"/>
    <n v="0"/>
    <n v="0"/>
    <n v="71"/>
    <s v="102_Week4_Wednesday"/>
    <n v="116.953"/>
    <n v="99.596900000000005"/>
    <n v="125.423"/>
    <n v="108.7807"/>
    <n v="151.82"/>
    <s v="102_Monday"/>
    <s v="102_Week4_Monday"/>
    <n v="1"/>
    <n v="0"/>
    <n v="95.99"/>
    <n v="110.1075"/>
    <s v="Yes"/>
    <s v="NO"/>
    <s v="MTWRF"/>
    <s v="No"/>
    <s v="Yes"/>
    <s v="Y"/>
    <s v="N"/>
    <n v="0"/>
    <n v="29.238250000000001"/>
    <n v="24.899225000000001"/>
    <n v="31.35575"/>
    <n v="27.195174999999999"/>
  </r>
  <r>
    <s v="2009"/>
    <s v="70562"/>
    <s v="0"/>
    <x v="3"/>
    <x v="2"/>
    <x v="0"/>
    <s v="350"/>
    <s v="102"/>
    <s v="T"/>
    <n v="40"/>
    <s v="Dr. David Beatty DDS"/>
    <s v="201 W. Chisholm St., Alpena MI 49707 US, Alpena MI 49707 US"/>
    <n v="2.2629803910811002"/>
    <s v="-2194"/>
    <s v="4"/>
    <d v="1899-12-30T12:37:15"/>
    <d v="1899-12-30T12:46:55"/>
    <n v="0"/>
    <n v="2.9"/>
    <s v="-83.4345158"/>
    <s v="45.0634695"/>
    <n v="0.427437602920339"/>
    <n v="455"/>
    <n v="0"/>
    <n v="0"/>
    <n v="0"/>
    <n v="0"/>
    <n v="41"/>
    <s v="102_Week4_Tuesday"/>
    <n v="35"/>
    <n v="35"/>
    <n v="35"/>
    <n v="35"/>
    <n v="9.2799999999999994"/>
    <s v="102_Monday"/>
    <s v="102_Week4_Monday"/>
    <n v="1"/>
    <n v="0"/>
    <n v="8.75"/>
    <n v="8.75"/>
    <s v="Yes"/>
    <s v="NO"/>
    <s v="MTWRF"/>
    <s v="No"/>
    <s v="Yes"/>
    <s v="Y"/>
    <s v="N"/>
    <n v="0"/>
    <n v="8.75"/>
    <n v="8.75"/>
    <n v="8.75"/>
    <n v="8.75"/>
  </r>
  <r>
    <s v="1982"/>
    <s v="70533"/>
    <s v="0"/>
    <x v="3"/>
    <x v="1"/>
    <x v="4"/>
    <s v="220"/>
    <s v="103"/>
    <s v="R"/>
    <n v="180"/>
    <s v="Ball Tire"/>
    <s v="620 S. Ripley Blvd., Alpena MI 49707 US, Alpena MI 49707 US"/>
    <n v="1.9213007200249299"/>
    <s v="-528"/>
    <s v="7"/>
    <d v="1899-12-30T11:56:58"/>
    <d v="1899-12-30T12:03:36"/>
    <n v="0"/>
    <n v="9.1533333333333342"/>
    <s v="-83.453931"/>
    <s v="45.046389"/>
    <n v="0.78013031405892497"/>
    <n v="10387.18"/>
    <n v="15"/>
    <n v="0.89361702127659604"/>
    <n v="6"/>
    <n v="124"/>
    <n v="181"/>
    <s v="103_Week4_Thursday"/>
    <n v="199.58330000000001"/>
    <n v="203.49299999999999"/>
    <n v="190.16640000000001"/>
    <n v="183.8246"/>
    <n v="200.05"/>
    <s v="103_Thursday"/>
    <s v="103_Week4_Thursday"/>
    <n v="1"/>
    <n v="141"/>
    <n v="191.41370000000001"/>
    <n v="171.3075"/>
    <s v="No"/>
    <s v="NO"/>
    <s v="MTWRF"/>
    <s v="No"/>
    <s v="No"/>
    <s v="Y"/>
    <s v="N"/>
    <m/>
    <n v="49.895825000000002"/>
    <n v="50.873249999999999"/>
    <n v="47.541600000000003"/>
    <n v="45.956150000000001"/>
  </r>
  <r>
    <s v="2858"/>
    <s v="73026"/>
    <s v="0"/>
    <x v="3"/>
    <x v="2"/>
    <x v="0"/>
    <s v="330"/>
    <s v="102"/>
    <s v="W"/>
    <n v="60"/>
    <s v="UNITED WATER WATER FILTRATION"/>
    <s v="210 HARBOR DRIVE, ALPENA MI 49707 US, ALPENA MI 49707 US"/>
    <n v="0.976586098431937"/>
    <s v="-2192"/>
    <s v="7"/>
    <d v="1899-12-30T12:15:31"/>
    <d v="1899-12-30T12:20:57"/>
    <n v="0"/>
    <n v="5.4333333333333336"/>
    <s v="-83.4277"/>
    <s v="45.06033"/>
    <n v="0.212959861055074"/>
    <n v="2041.94"/>
    <n v="0"/>
    <n v="0"/>
    <n v="0"/>
    <n v="0"/>
    <n v="61"/>
    <s v="102_Week4_Wednesday"/>
    <n v="35.776899999999998"/>
    <n v="44.012300000000003"/>
    <n v="40.490699999999997"/>
    <n v="41.280700000000003"/>
    <n v="43.66"/>
    <s v="102_Monday"/>
    <s v="102_Week4_Monday"/>
    <n v="1"/>
    <n v="0"/>
    <n v="38.909999999999997"/>
    <n v="41.16"/>
    <s v="Yes"/>
    <s v="NO"/>
    <s v="MTWRF"/>
    <s v="No"/>
    <s v="Yes"/>
    <s v="Y"/>
    <s v="N"/>
    <n v="0"/>
    <n v="8.9442249999999994"/>
    <n v="11.003075000000001"/>
    <n v="10.122674999999999"/>
    <n v="10.320175000000001"/>
  </r>
  <r>
    <s v="2080"/>
    <s v="70639"/>
    <s v="0"/>
    <x v="3"/>
    <x v="2"/>
    <x v="0"/>
    <s v="370"/>
    <s v="102"/>
    <s v="W"/>
    <n v="30"/>
    <s v="Great Northern Food"/>
    <s v="170 N. Industrial Hwy. P.O. Box 475, Alpena MI 497 P.O. Box 475, Alpena MI 49707 US"/>
    <n v="1.2686625350181699"/>
    <s v="-2196"/>
    <s v="7"/>
    <d v="1899-12-30T13:00:22"/>
    <d v="1899-12-30T13:06:04"/>
    <n v="0"/>
    <n v="5.8624999999999998"/>
    <s v="-83.4602"/>
    <s v="45.10359"/>
    <n v="0.62689887211692197"/>
    <n v="6054.04"/>
    <n v="14"/>
    <n v="0.269230769230769"/>
    <n v="6"/>
    <n v="58"/>
    <n v="31"/>
    <s v="102_Week4_Wednesday"/>
    <n v="106.26690000000001"/>
    <n v="115.1215"/>
    <n v="129.23840000000001"/>
    <n v="134.57069999999999"/>
    <n v="140.72999999999999"/>
    <s v="102_Monday"/>
    <s v="102_Week4_Monday"/>
    <n v="1"/>
    <n v="55"/>
    <n v="120.105"/>
    <n v="132.76"/>
    <s v="Yes"/>
    <s v="NO"/>
    <s v="MTWRF"/>
    <s v="No"/>
    <s v="Yes"/>
    <s v="Y"/>
    <s v="N"/>
    <n v="55"/>
    <n v="26.566725000000002"/>
    <n v="28.780374999999999"/>
    <n v="32.309600000000003"/>
    <n v="33.642674999999997"/>
  </r>
  <r>
    <s v="9279"/>
    <s v="73289"/>
    <s v="0"/>
    <x v="3"/>
    <x v="2"/>
    <x v="0"/>
    <s v="380"/>
    <s v="102"/>
    <s v="T"/>
    <n v="17"/>
    <s v="IMPORT &amp; DOMESTIC AUTO SERVICE"/>
    <s v="6201 US 23 N, ALPENA MI 49707 US, ALPENA MI 49707 US"/>
    <n v="3.5196436613656501"/>
    <s v="-2197"/>
    <s v="7"/>
    <d v="1899-12-30T13:09:35"/>
    <d v="1899-12-30T13:19:13"/>
    <n v="0"/>
    <n v="7.3166666666666664"/>
    <s v="-83.4402733"/>
    <s v="45.1369617"/>
    <n v="2.6790834995527102"/>
    <n v="3712.04"/>
    <n v="8"/>
    <n v="0.15384615384615399"/>
    <n v="3"/>
    <n v="61"/>
    <n v="18"/>
    <s v="102_Week4_Tuesday"/>
    <n v="68.430000000000007"/>
    <n v="69.8215"/>
    <n v="73.077600000000004"/>
    <n v="82.965400000000002"/>
    <n v="80.680000000000007"/>
    <s v="102_Monday"/>
    <s v="102_Week4_Monday"/>
    <n v="1"/>
    <n v="57"/>
    <n v="65.457499999999996"/>
    <n v="63.286200000000001"/>
    <s v="Yes"/>
    <s v="NO"/>
    <s v="MTWRF"/>
    <s v="No"/>
    <s v="Yes"/>
    <s v="Y"/>
    <s v="N"/>
    <n v="57"/>
    <n v="17.107500000000002"/>
    <n v="17.455375"/>
    <n v="18.269400000000001"/>
    <n v="20.741350000000001"/>
  </r>
  <r>
    <s v="2127"/>
    <s v="70690"/>
    <s v="0"/>
    <x v="3"/>
    <x v="1"/>
    <x v="3"/>
    <s v="180"/>
    <s v="103"/>
    <s v="W"/>
    <n v="149"/>
    <s v="Hunan Restaurant"/>
    <s v="1283 M-32 West, Alpena MI 49707 US, Alpena MI 49707 US"/>
    <n v="1.4360589200685501"/>
    <s v="-558"/>
    <s v="7"/>
    <d v="1899-12-30T11:29:43"/>
    <d v="1899-12-30T11:33:41"/>
    <n v="0"/>
    <n v="6.9291666666666671"/>
    <s v="-83.47685"/>
    <s v="45.061133"/>
    <n v="0.95555956967446898"/>
    <n v="1758.91"/>
    <n v="0"/>
    <n v="0"/>
    <n v="0"/>
    <n v="0"/>
    <n v="150"/>
    <s v="103_Week4_Wednesday"/>
    <n v="44.77"/>
    <n v="37.746899999999997"/>
    <n v="35.122199999999999"/>
    <n v="35.22"/>
    <n v="23.33"/>
    <s v="103_Friday"/>
    <s v="103_Week4_Friday"/>
    <n v="1"/>
    <n v="0"/>
    <n v="35"/>
    <n v="35.22"/>
    <s v="Yes"/>
    <s v="NO"/>
    <s v="TWRF"/>
    <s v="No"/>
    <s v="Yes"/>
    <s v="Y"/>
    <s v="Y"/>
    <n v="0"/>
    <n v="11.192500000000001"/>
    <n v="9.4367249999999991"/>
    <n v="8.7805499999999999"/>
    <n v="8.8049999999999997"/>
  </r>
  <r>
    <s v="2164"/>
    <s v="99053"/>
    <s v="3"/>
    <x v="3"/>
    <x v="2"/>
    <x v="0"/>
    <s v="360"/>
    <s v="102"/>
    <s v="T"/>
    <n v="15"/>
    <s v="AMOS MANUFACTURING"/>
    <s v="3490 US-23 NORTH, ALPENA MI 49707 US, ALPENA MI 49707 US"/>
    <n v="6.1909224721578102"/>
    <s v="-2195"/>
    <s v="6"/>
    <d v="1899-12-30T12:53:07"/>
    <d v="1899-12-30T12:59:06"/>
    <n v="0"/>
    <n v="5.1749999999999998"/>
    <s v="-83.456617"/>
    <s v="45.09739"/>
    <n v="2.7150045481893499"/>
    <n v="1064.5999999999999"/>
    <n v="0"/>
    <n v="0"/>
    <n v="0"/>
    <n v="0"/>
    <n v="16"/>
    <s v="102_Week4_Tuesday"/>
    <n v="40.61"/>
    <n v="40.61"/>
    <n v="41.49"/>
    <n v="42.34"/>
    <n v="22.22"/>
    <s v="102_Monday"/>
    <s v="102_Week4_Monday"/>
    <n v="1"/>
    <n v="0"/>
    <n v="20.305"/>
    <n v="21.17"/>
    <s v="Yes"/>
    <s v="NO"/>
    <s v="MTWRF"/>
    <s v="No"/>
    <s v="Yes"/>
    <s v="Y"/>
    <s v="N"/>
    <n v="0"/>
    <n v="10.1525"/>
    <n v="10.1525"/>
    <n v="10.3725"/>
    <n v="10.585000000000001"/>
  </r>
  <r>
    <s v="12939"/>
    <s v="73470"/>
    <s v="1"/>
    <x v="3"/>
    <x v="1"/>
    <x v="3"/>
    <s v="40"/>
    <s v="103"/>
    <s v="W"/>
    <n v="151"/>
    <s v="BIGGBY #557"/>
    <s v="1253 M-32, ALPENA MI 49707 US, ALPENA MI 49707 US"/>
    <n v="6.5098082137708999E-2"/>
    <s v="-544"/>
    <s v="7"/>
    <d v="1899-12-30T06:32:32"/>
    <d v="1899-12-30T06:36:11"/>
    <n v="0"/>
    <n v="9.0958333333333332"/>
    <s v="-83.481414"/>
    <s v="45.059646"/>
    <n v="5.1233328621722397E-2"/>
    <n v="1863.77"/>
    <n v="0"/>
    <n v="0"/>
    <n v="0"/>
    <n v="0"/>
    <n v="152"/>
    <s v="103_Week4_Wednesday"/>
    <n v="35.193800000000003"/>
    <n v="35.6"/>
    <n v="36.866900000000001"/>
    <n v="37.43"/>
    <n v="39.68"/>
    <s v="103_Friday"/>
    <s v="103_Week4_Friday"/>
    <n v="1"/>
    <n v="0"/>
    <n v="35.6"/>
    <n v="37.43"/>
    <s v="Yes"/>
    <s v="NO"/>
    <s v="MTWRF"/>
    <s v="No"/>
    <s v="Yes"/>
    <s v="Y"/>
    <s v="Y"/>
    <n v="0"/>
    <n v="8.7984500000000008"/>
    <n v="8.9"/>
    <n v="9.2167250000000003"/>
    <n v="9.3574999999999999"/>
  </r>
  <r>
    <s v="2114"/>
    <s v="70676"/>
    <s v="0"/>
    <x v="3"/>
    <x v="2"/>
    <x v="0"/>
    <s v="280"/>
    <s v="102"/>
    <s v="W"/>
    <n v="500"/>
    <s v="Switzer Vet Clinic"/>
    <s v="3463 M-32 West, Alpena MI 49707 US, Alpena MI 49707 US"/>
    <n v="5.5784497353111"/>
    <s v="-2187"/>
    <s v="7"/>
    <d v="1899-12-30T11:29:30"/>
    <d v="1899-12-30T11:36:34"/>
    <n v="0"/>
    <n v="4.6833333333333336"/>
    <s v="-83.520658"/>
    <s v="45.060796"/>
    <n v="3.5486814115080301"/>
    <n v="2385.9899999999998"/>
    <n v="0"/>
    <n v="0"/>
    <n v="0"/>
    <n v="0"/>
    <n v="501"/>
    <s v="102_Week4_Wednesday"/>
    <n v="44.85"/>
    <n v="45.365299999999998"/>
    <n v="47.4846"/>
    <n v="48.06"/>
    <n v="50.94"/>
    <s v="102_Monday"/>
    <s v="102_Week4_Monday"/>
    <n v="1"/>
    <n v="0"/>
    <n v="46.19"/>
    <n v="48.06"/>
    <s v="Yes"/>
    <s v="NO"/>
    <s v="MTWRF"/>
    <s v="No"/>
    <s v="Yes"/>
    <s v="Y"/>
    <s v="N"/>
    <n v="0"/>
    <n v="11.2125"/>
    <n v="11.341324999999999"/>
    <n v="11.87115"/>
    <n v="12.015000000000001"/>
  </r>
  <r>
    <s v="2122"/>
    <s v="70685"/>
    <s v="0"/>
    <x v="3"/>
    <x v="2"/>
    <x v="0"/>
    <s v="290"/>
    <s v="102"/>
    <s v="W"/>
    <n v="505"/>
    <s v="Don's Tractor Sales"/>
    <s v="2516 M-32 West, Alpena MI 49707 US, Alpena MI 49707 US"/>
    <n v="1.0145505303413"/>
    <s v="-2188"/>
    <s v="7"/>
    <d v="1899-12-30T11:37:35"/>
    <d v="1899-12-30T11:58:31"/>
    <n v="0"/>
    <n v="14.683333333333334"/>
    <s v="-83.502195"/>
    <s v="45.062068"/>
    <n v="0.97250000422781502"/>
    <n v="5231.1499999999996"/>
    <n v="6"/>
    <n v="0.115384615384615"/>
    <n v="1"/>
    <n v="10"/>
    <n v="506"/>
    <s v="102_Week4_Wednesday"/>
    <n v="101.02460000000001"/>
    <n v="95.795299999999997"/>
    <n v="117.0153"/>
    <n v="87.229200000000006"/>
    <n v="124.61"/>
    <s v="102_Monday"/>
    <s v="102_Week4_Monday"/>
    <n v="1"/>
    <n v="11"/>
    <n v="103.95869999999999"/>
    <n v="90.674999999999997"/>
    <s v="Yes"/>
    <s v="NO"/>
    <s v="MTWRF"/>
    <s v="No"/>
    <s v="Yes"/>
    <s v="Y"/>
    <s v="N"/>
    <n v="11"/>
    <n v="25.256150000000002"/>
    <n v="23.948824999999999"/>
    <n v="29.253824999999999"/>
    <n v="21.807300000000001"/>
  </r>
  <r>
    <s v="2857"/>
    <s v="73020"/>
    <s v="0"/>
    <x v="3"/>
    <x v="2"/>
    <x v="0"/>
    <s v="260"/>
    <s v="102"/>
    <s v="W"/>
    <n v="215"/>
    <s v="ALPENA CRTC BASE SERVICES #122"/>
    <s v="5884 A-STREET, ALPENA MI 49707-8125 US, ALPENA MI 49707-8125 US"/>
    <n v="0"/>
    <s v="-2185"/>
    <s v="0"/>
    <d v="1899-12-30T11:04:35"/>
    <d v="1899-12-30T11:14:15"/>
    <n v="0"/>
    <n v="9.4354006285390355"/>
    <s v="-83.570388"/>
    <s v="45.077396"/>
    <m/>
    <n v="22279.31"/>
    <n v="0"/>
    <n v="0"/>
    <n v="0"/>
    <n v="0"/>
    <n v="216"/>
    <s v="102_Week4_Wednesday"/>
    <n v="1597.4749999999999"/>
    <n v="1705.63"/>
    <n v="2053.415"/>
    <n v="1171.1099999999999"/>
    <n v="678.85"/>
    <s v="102_Monday"/>
    <s v="102_Week4_Monday"/>
    <n v="1"/>
    <n v="0"/>
    <n v="753.47500000000002"/>
    <n v="0"/>
    <s v="Yes"/>
    <s v="NO"/>
    <s v="MTWRF"/>
    <s v="No"/>
    <s v="Yes"/>
    <s v="Y"/>
    <s v="N"/>
    <n v="0"/>
    <n v="399.36874999999998"/>
    <n v="426.40750000000003"/>
    <n v="513.35374999999999"/>
    <n v="292.77749999999997"/>
  </r>
  <r>
    <s v="2818"/>
    <s v="71425"/>
    <s v="0"/>
    <x v="3"/>
    <x v="2"/>
    <x v="0"/>
    <s v="270"/>
    <s v="102"/>
    <s v="W"/>
    <n v="180"/>
    <s v="ALPENA CRTC ROADS AND GROUNDS"/>
    <s v="5884 A STREET, ALPENA MI 49707 US, ALPENA MI 49707 US"/>
    <n v="0"/>
    <s v="-2186"/>
    <s v="7"/>
    <d v="1899-12-30T11:14:15"/>
    <d v="1899-12-30T11:23:55"/>
    <n v="0"/>
    <n v="9.4354006285390355"/>
    <s v="-83.570388"/>
    <s v="45.077396"/>
    <m/>
    <n v="939.45"/>
    <n v="0"/>
    <n v="0"/>
    <n v="2"/>
    <n v="10"/>
    <n v="181"/>
    <s v="102_Week4_Wednesday"/>
    <n v="16.809999999999999"/>
    <n v="16.809999999999999"/>
    <n v="19.391400000000001"/>
    <n v="16.9453"/>
    <n v="23.43"/>
    <s v="102_Monday"/>
    <s v="102_Week4_Monday"/>
    <n v="1"/>
    <n v="10"/>
    <n v="16.809999999999999"/>
    <n v="15.63"/>
    <s v="Yes"/>
    <s v="NO"/>
    <s v="MTWRF"/>
    <s v="No"/>
    <s v="Yes"/>
    <s v="Y"/>
    <s v="N"/>
    <n v="10"/>
    <n v="4.2024999999999997"/>
    <n v="4.2024999999999997"/>
    <n v="4.8478500000000002"/>
    <n v="4.2363249999999999"/>
  </r>
  <r>
    <s v="2065"/>
    <s v="70623"/>
    <s v="0"/>
    <x v="3"/>
    <x v="2"/>
    <x v="0"/>
    <s v="310"/>
    <s v="102"/>
    <s v="M"/>
    <n v="0"/>
    <s v="Downtown Union 76"/>
    <s v="201 E. Chisholm St., Alpena MI 49707 US, Alpena MI 49707 US"/>
    <n v="6.3573525787339804"/>
    <s v="-2190"/>
    <s v="7"/>
    <d v="1899-12-30T12:11:59"/>
    <d v="1899-12-30T12:12:56"/>
    <n v="0"/>
    <n v="1.4958333333333333"/>
    <s v="-83.431776"/>
    <s v="45.061298"/>
    <n v="2.6632851733414098"/>
    <n v="3373.97"/>
    <n v="17"/>
    <n v="0.32692307692307698"/>
    <n v="2"/>
    <n v="53"/>
    <n v="1"/>
    <s v="102_Week4_Monday"/>
    <n v="76.863"/>
    <n v="52.199199999999998"/>
    <n v="57.9876"/>
    <n v="60.230699999999999"/>
    <n v="63.35"/>
    <s v="102_Monday"/>
    <s v="102_Week4_Monday"/>
    <n v="1"/>
    <n v="44"/>
    <n v="54.39"/>
    <n v="59.453699999999998"/>
    <s v="No"/>
    <s v="NO"/>
    <s v="MTWRF"/>
    <s v="No"/>
    <s v="No"/>
    <s v="Y"/>
    <s v="N"/>
    <m/>
    <n v="19.21575"/>
    <n v="13.049799999999999"/>
    <n v="14.4969"/>
    <n v="15.057675"/>
  </r>
  <r>
    <s v="1960"/>
    <s v="70510"/>
    <s v="0"/>
    <x v="3"/>
    <x v="2"/>
    <x v="0"/>
    <s v="320"/>
    <s v="102"/>
    <s v="T"/>
    <n v="25"/>
    <s v="Alpena News"/>
    <s v="130 Park Place PO BOX 367, Alpena MI 49707 US PO BOX 367, Alpena MI 49707 US"/>
    <n v="0.34815163672857402"/>
    <s v="-2191"/>
    <s v="7"/>
    <d v="1899-12-30T12:13:17"/>
    <d v="1899-12-30T12:14:32"/>
    <n v="0"/>
    <n v="1.625"/>
    <s v="-83.43171"/>
    <s v="45.06197"/>
    <n v="7.2550018039795397E-2"/>
    <n v="2601.0300000000002"/>
    <n v="0"/>
    <n v="0"/>
    <n v="0"/>
    <n v="0"/>
    <n v="26"/>
    <s v="102_Week4_Tuesday"/>
    <n v="47.492800000000003"/>
    <n v="45.782299999999999"/>
    <n v="59.0623"/>
    <n v="50.4315"/>
    <n v="69.709999999999994"/>
    <s v="102_Monday"/>
    <s v="102_Week4_Monday"/>
    <n v="1"/>
    <n v="0"/>
    <n v="48.155000000000001"/>
    <n v="50.547499999999999"/>
    <s v="Yes"/>
    <s v="NO"/>
    <s v="MTWRF"/>
    <s v="No"/>
    <s v="Yes"/>
    <s v="Y"/>
    <s v="N"/>
    <n v="0"/>
    <n v="11.873200000000001"/>
    <n v="11.445575"/>
    <n v="14.765575"/>
    <n v="12.607875"/>
  </r>
  <r>
    <s v="1974"/>
    <s v="70525"/>
    <s v="0"/>
    <x v="3"/>
    <x v="1"/>
    <x v="3"/>
    <s v="30"/>
    <s v="103"/>
    <s v="W"/>
    <n v="120"/>
    <s v="Applebee's"/>
    <s v="1468 M-32 W., Alpena MI 49707 US, Alpena MI 49707 US"/>
    <n v="0.59730582666250998"/>
    <s v="-543"/>
    <s v="7"/>
    <d v="1899-12-30T06:18:20"/>
    <d v="1899-12-30T06:32:29"/>
    <n v="0"/>
    <n v="13.104166666666666"/>
    <s v="-83.480414"/>
    <s v="45.062023"/>
    <n v="0.37726605969899102"/>
    <n v="4965.33"/>
    <n v="0"/>
    <n v="0"/>
    <n v="0"/>
    <n v="0"/>
    <n v="121"/>
    <s v="103_Week4_Wednesday"/>
    <n v="96.612300000000005"/>
    <n v="98.77"/>
    <n v="102.1553"/>
    <n v="106.0715"/>
    <n v="104.17"/>
    <s v="103_Friday"/>
    <s v="103_Week4_Friday"/>
    <n v="1"/>
    <n v="0"/>
    <n v="98.77"/>
    <n v="106.795"/>
    <s v="Yes"/>
    <s v="NO"/>
    <s v="MTWRF"/>
    <s v="No"/>
    <s v="Yes"/>
    <s v="Y"/>
    <s v="Y"/>
    <n v="0"/>
    <n v="24.153075000000001"/>
    <n v="24.692499999999999"/>
    <n v="25.538824999999999"/>
    <n v="26.517875"/>
  </r>
  <r>
    <s v="2033"/>
    <s v="70588"/>
    <s v="0"/>
    <x v="3"/>
    <x v="2"/>
    <x v="0"/>
    <s v="300"/>
    <s v="102"/>
    <s v="M"/>
    <n v="0"/>
    <s v="Alpena Electric Motor Service"/>
    <s v="1581 M-32 West P.O. Box 565, Alpena MI 49707 US P.O. Box 565, Alpena MI 49707 US"/>
    <n v="1.0819725303140899"/>
    <s v="-2189"/>
    <s v="7"/>
    <d v="1899-12-30T11:59:36"/>
    <d v="1899-12-30T12:05:37"/>
    <n v="0"/>
    <n v="3.1958333333333333"/>
    <s v="-83.4837433"/>
    <s v="45.0610183"/>
    <n v="0.91933253425816697"/>
    <n v="5477.52"/>
    <n v="18"/>
    <n v="0.34615384615384598"/>
    <n v="5"/>
    <n v="103"/>
    <n v="1"/>
    <s v="102_Week4_Monday"/>
    <n v="95.445300000000003"/>
    <n v="109.5376"/>
    <n v="116.9384"/>
    <n v="117.2861"/>
    <n v="122.32"/>
    <s v="102_Monday"/>
    <s v="102_Week4_Monday"/>
    <n v="1"/>
    <n v="102"/>
    <n v="109.19"/>
    <n v="118.81"/>
    <s v="No"/>
    <s v="NO"/>
    <s v="MTWRF"/>
    <s v="No"/>
    <s v="No"/>
    <s v="Y"/>
    <s v="N"/>
    <m/>
    <n v="23.861325000000001"/>
    <n v="27.384399999999999"/>
    <n v="29.2346"/>
    <n v="29.321525000000001"/>
  </r>
  <r>
    <s v="2793"/>
    <s v="71399"/>
    <s v="0"/>
    <x v="3"/>
    <x v="2"/>
    <x v="0"/>
    <s v="390"/>
    <s v="102"/>
    <s v="M"/>
    <n v="0"/>
    <s v="Hideaway Bar"/>
    <s v="10085 US 23, Alpena MI 49707 US, Alpena MI 49707 US"/>
    <n v="5.2825569715125198"/>
    <s v="-2198"/>
    <s v="7"/>
    <d v="1899-12-30T13:24:30"/>
    <d v="1899-12-30T13:31:14"/>
    <n v="0"/>
    <n v="5.9333333333333336"/>
    <s v="-83.434614"/>
    <s v="45.193737"/>
    <n v="4.48628608703092"/>
    <n v="2846.85"/>
    <n v="0"/>
    <n v="0"/>
    <n v="0"/>
    <n v="0"/>
    <n v="1"/>
    <s v="102_Week4_Monday"/>
    <n v="79.822500000000005"/>
    <n v="87.134200000000007"/>
    <n v="86.66"/>
    <n v="88.236099999999993"/>
    <n v="88.64"/>
    <s v="102_Monday"/>
    <s v="102_Week4_Monday"/>
    <n v="1"/>
    <n v="0"/>
    <n v="68.597499999999997"/>
    <n v="93.473699999999994"/>
    <s v="No"/>
    <s v="NO"/>
    <s v="TWRF"/>
    <s v="No"/>
    <s v="No"/>
    <s v="N"/>
    <s v="N"/>
    <m/>
    <n v="19.955625000000001"/>
    <n v="21.783550000000002"/>
    <n v="21.664999999999999"/>
    <n v="22.059024999999998"/>
  </r>
  <r>
    <s v="2943"/>
    <s v="73404"/>
    <s v="1"/>
    <x v="3"/>
    <x v="2"/>
    <x v="1"/>
    <s v="60"/>
    <s v="102"/>
    <s v="M"/>
    <n v="0"/>
    <s v="THUNDER BAY HEALTH"/>
    <s v="21258 W M-68 HWY PO Box 722, ONAWAY MI 49765 US PO Box 722, ONAWAY MI 49765 US"/>
    <n v="0.59756970778107599"/>
    <s v="-2209"/>
    <s v="7"/>
    <d v="1899-12-30T07:45:06"/>
    <d v="1899-12-30T07:49:43"/>
    <n v="0"/>
    <n v="1.97"/>
    <s v="-84.241833"/>
    <s v="45.354402"/>
    <n v="0.364817524429497"/>
    <n v="4104.05"/>
    <n v="0"/>
    <n v="0"/>
    <n v="0"/>
    <n v="0"/>
    <n v="1"/>
    <s v="102_Week4_Monday"/>
    <n v="76.786100000000005"/>
    <n v="78.27"/>
    <n v="76.543800000000005"/>
    <n v="85.632999999999996"/>
    <n v="77.42"/>
    <s v="102_Tuesday"/>
    <s v="102_Week4_Tuesday"/>
    <n v="1"/>
    <n v="0"/>
    <n v="79.257499999999993"/>
    <n v="81.227500000000006"/>
    <s v="Yes"/>
    <s v="NO"/>
    <s v="MTWRF"/>
    <s v="No"/>
    <s v="Yes"/>
    <s v="Y"/>
    <s v="Y"/>
    <n v="0"/>
    <n v="19.196525000000001"/>
    <n v="19.567499999999999"/>
    <n v="19.135950000000001"/>
    <n v="21.408249999999999"/>
  </r>
  <r>
    <s v="14520"/>
    <s v="99152"/>
    <s v="1"/>
    <x v="3"/>
    <x v="2"/>
    <x v="1"/>
    <s v="70"/>
    <s v="102"/>
    <s v="M"/>
    <n v="0"/>
    <s v="ONAWAY IMAGING DEPARTMENT"/>
    <s v="21258 W. M-68 HWY, ONAWAY MI 49765 US, ONAWAY MI 49765 US"/>
    <n v="0"/>
    <s v="-2210"/>
    <s v="7"/>
    <d v="1899-12-30T07:49:43"/>
    <d v="1899-12-30T07:52:37"/>
    <n v="0"/>
    <n v="2.3125"/>
    <s v="-84.241833"/>
    <s v="45.354402"/>
    <m/>
    <n v="2432.8200000000002"/>
    <n v="0"/>
    <n v="0"/>
    <n v="0"/>
    <n v="0"/>
    <n v="1"/>
    <s v="102_Week4_Monday"/>
    <n v="46.4"/>
    <n v="46.4"/>
    <n v="47.466099999999997"/>
    <n v="47.94"/>
    <n v="47.94"/>
    <s v="102_Tuesday"/>
    <s v="102_Week4_Tuesday"/>
    <n v="1"/>
    <n v="0"/>
    <n v="46.4"/>
    <n v="47.94"/>
    <s v="Yes"/>
    <s v="NO"/>
    <s v="MTWRF"/>
    <s v="No"/>
    <s v="Yes"/>
    <s v="Y"/>
    <s v="Y"/>
    <n v="0"/>
    <n v="11.6"/>
    <n v="11.6"/>
    <n v="11.866524999999999"/>
    <n v="11.984999999999999"/>
  </r>
  <r>
    <s v="2023"/>
    <s v="99046"/>
    <s v="8"/>
    <x v="3"/>
    <x v="2"/>
    <x v="1"/>
    <s v="40"/>
    <s v="102"/>
    <s v="M"/>
    <n v="0"/>
    <s v="ALPENA FOOD MART - ONAWAY"/>
    <s v="101 MICHIGAN AVE, ONAWAY MI 49765 US, ONAWAY MI 49765 US"/>
    <n v="0.202209467068315"/>
    <s v="-2207"/>
    <s v="6"/>
    <d v="1899-12-30T07:16:08"/>
    <d v="1899-12-30T07:40:26"/>
    <n v="0"/>
    <n v="21.558333333333334"/>
    <s v="-84.233763"/>
    <s v="45.353835"/>
    <n v="4.6610423551262499E-2"/>
    <n v="6302.78"/>
    <n v="0"/>
    <n v="0"/>
    <n v="0"/>
    <n v="0"/>
    <n v="1"/>
    <s v="102_Week4_Monday"/>
    <n v="150.89230000000001"/>
    <n v="158.85550000000001"/>
    <n v="173.53"/>
    <n v="150.41810000000001"/>
    <n v="92.65"/>
    <s v="102_Tuesday"/>
    <s v="102_Week4_Tuesday"/>
    <n v="1"/>
    <n v="0"/>
    <n v="89.11"/>
    <n v="144.61869999999999"/>
    <s v="Yes"/>
    <s v="NO"/>
    <s v="MTWRF"/>
    <s v="No"/>
    <s v="Yes"/>
    <s v="Y"/>
    <s v="Y"/>
    <n v="0"/>
    <n v="37.723075000000001"/>
    <n v="39.713875000000002"/>
    <n v="43.3825"/>
    <n v="37.604525000000002"/>
  </r>
  <r>
    <s v="2968"/>
    <s v="73164"/>
    <s v="0"/>
    <x v="3"/>
    <x v="2"/>
    <x v="1"/>
    <s v="50"/>
    <s v="102"/>
    <s v="M"/>
    <n v="0"/>
    <s v="VILLAGE CORNER PARTY STORE"/>
    <s v="21016 M 68 HWY, ONAWAY MI 49765 US, ONAWAY MI 49765 US"/>
    <n v="0.12748654372990101"/>
    <s v="-2208"/>
    <s v="7"/>
    <d v="1899-12-30T07:40:34"/>
    <d v="1899-12-30T07:44:31"/>
    <n v="0"/>
    <n v="7.8250000000000002"/>
    <s v="-84.234349"/>
    <s v="45.354342"/>
    <n v="4.0248818984101403E-2"/>
    <n v="2667.91"/>
    <n v="0"/>
    <n v="0"/>
    <n v="0"/>
    <n v="0"/>
    <n v="1"/>
    <s v="102_Week4_Monday"/>
    <n v="62.438400000000001"/>
    <n v="45.58"/>
    <n v="45.442999999999998"/>
    <n v="53.001399999999997"/>
    <n v="49.35"/>
    <s v="102_Tuesday"/>
    <s v="102_Week4_Tuesday"/>
    <n v="1"/>
    <n v="0"/>
    <n v="43.27"/>
    <n v="63.698700000000002"/>
    <s v="Yes"/>
    <s v="NO"/>
    <s v="MTWRF"/>
    <s v="No"/>
    <s v="Yes"/>
    <s v="Y"/>
    <s v="Y"/>
    <n v="0"/>
    <n v="15.6096"/>
    <n v="11.395"/>
    <n v="11.360749999999999"/>
    <n v="13.250349999999999"/>
  </r>
  <r>
    <s v="2532"/>
    <s v="71128"/>
    <s v="0"/>
    <x v="3"/>
    <x v="2"/>
    <x v="1"/>
    <s v="90"/>
    <s v="102"/>
    <s v="M"/>
    <n v="0"/>
    <s v="Woodwind Restaurant"/>
    <s v="403 M-68 P.O. Box 403, Onaway MI 49765 US P.O. Box 403, Onaway MI 49765 US"/>
    <n v="0.55995641462504897"/>
    <s v="-2212"/>
    <s v="6"/>
    <d v="1899-12-30T08:00:17"/>
    <d v="1899-12-30T08:05:48"/>
    <n v="0"/>
    <n v="4.1416666666666666"/>
    <s v="-84.230505"/>
    <s v="45.356851"/>
    <n v="0.26240138637919003"/>
    <n v="1656.49"/>
    <n v="0"/>
    <n v="0"/>
    <n v="4"/>
    <n v="110"/>
    <n v="1"/>
    <s v="102_Week4_Monday"/>
    <n v="44.94"/>
    <n v="97.746200000000002"/>
    <n v="47.333300000000001"/>
    <n v="65.667699999999996"/>
    <n v="25.49"/>
    <s v="102_Tuesday"/>
    <s v="102_Week4_Tuesday"/>
    <n v="1"/>
    <n v="78"/>
    <n v="81.113699999999994"/>
    <n v="51.887500000000003"/>
    <s v="Yes"/>
    <s v="NO"/>
    <s v="MTWRF"/>
    <s v="No"/>
    <s v="Yes"/>
    <s v="Y"/>
    <s v="Y"/>
    <n v="78"/>
    <n v="11.234999999999999"/>
    <n v="24.43655"/>
    <n v="11.833325"/>
    <n v="16.416924999999999"/>
  </r>
  <r>
    <s v="1983"/>
    <s v="99052"/>
    <s v="6"/>
    <x v="3"/>
    <x v="1"/>
    <x v="3"/>
    <s v="150"/>
    <s v="103"/>
    <s v="R"/>
    <n v="240"/>
    <s v="APS THUNDER BAY JR HIGH"/>
    <s v="2373 Gordon Rd., Alpena MI 49707 US, Alpena MI 49707 US"/>
    <n v="0"/>
    <s v="-555"/>
    <s v="7"/>
    <d v="1899-12-30T10:59:24"/>
    <d v="1899-12-30T11:11:41"/>
    <n v="0"/>
    <n v="10.836666666666668"/>
    <s v="-83.466161"/>
    <s v="45.036612"/>
    <m/>
    <n v="2831.78"/>
    <n v="0"/>
    <n v="0"/>
    <n v="0"/>
    <n v="0"/>
    <n v="241"/>
    <s v="103_Week4_Thursday"/>
    <n v="53.26"/>
    <n v="46.810699999999997"/>
    <n v="52.209200000000003"/>
    <n v="67.933800000000005"/>
    <n v="62.05"/>
    <s v="103_Friday"/>
    <s v="103_Week4_Friday"/>
    <n v="1"/>
    <n v="0"/>
    <n v="41.64"/>
    <n v="67.933700000000002"/>
    <s v="Yes"/>
    <s v="NO"/>
    <s v="MTWRF"/>
    <s v="No"/>
    <s v="Yes"/>
    <s v="Y"/>
    <s v="Y"/>
    <n v="0"/>
    <n v="13.315"/>
    <n v="11.702674999999999"/>
    <n v="13.052300000000001"/>
    <n v="16.983450000000001"/>
  </r>
  <r>
    <s v="2121"/>
    <s v="99052"/>
    <s v="0"/>
    <x v="3"/>
    <x v="1"/>
    <x v="3"/>
    <s v="140"/>
    <s v="103"/>
    <s v="R"/>
    <n v="241"/>
    <s v="APS SENIOR HIGH SCHOOL"/>
    <s v="2373 Gordon Rd., Alpena MI 49707 US, Alpena MI 49707 US"/>
    <n v="0.13666054655658399"/>
    <s v="-554"/>
    <s v="7"/>
    <d v="1899-12-30T10:49:29"/>
    <d v="1899-12-30T10:59:24"/>
    <n v="0"/>
    <n v="7.9733333333333336"/>
    <s v="-83.466161"/>
    <s v="45.036612"/>
    <n v="0.113215996873545"/>
    <n v="5053.1000000000004"/>
    <n v="0"/>
    <n v="0"/>
    <n v="0"/>
    <n v="0"/>
    <n v="242"/>
    <s v="103_Week4_Thursday"/>
    <n v="95.33"/>
    <n v="95.254599999999996"/>
    <n v="97.982100000000003"/>
    <n v="107.87690000000001"/>
    <n v="100"/>
    <s v="103_Friday"/>
    <s v="103_Week4_Friday"/>
    <n v="1"/>
    <n v="0"/>
    <n v="94.35"/>
    <n v="106.5425"/>
    <s v="Yes"/>
    <s v="NO"/>
    <s v="MTWRF"/>
    <s v="No"/>
    <s v="Yes"/>
    <s v="Y"/>
    <s v="Y"/>
    <n v="0"/>
    <n v="23.8325"/>
    <n v="23.813649999999999"/>
    <n v="24.495525000000001"/>
    <n v="26.969225000000002"/>
  </r>
  <r>
    <s v="14475"/>
    <s v="73516"/>
    <s v="0"/>
    <x v="3"/>
    <x v="2"/>
    <x v="1"/>
    <s v="80"/>
    <s v="102"/>
    <s v="M"/>
    <n v="0"/>
    <s v="PAINTER PETROLEUM"/>
    <s v="4016 MICHIGAN AVENUE, ONAWAY MI 49765 US, ONAWAY MI 49765 US"/>
    <n v="0.62068900465965304"/>
    <s v="-2211"/>
    <s v="7"/>
    <d v="1899-12-30T07:53:15"/>
    <d v="1899-12-30T07:59:43"/>
    <n v="0"/>
    <n v="5.3166666666666664"/>
    <s v="-84.23428"/>
    <s v="45.353873"/>
    <n v="0.36738950965535899"/>
    <n v="1740.83"/>
    <n v="0"/>
    <n v="0"/>
    <n v="0"/>
    <n v="0"/>
    <n v="1"/>
    <s v="102_Week4_Monday"/>
    <n v="35"/>
    <n v="35.966099999999997"/>
    <n v="37.719200000000001"/>
    <n v="39.980699999999999"/>
    <n v="40.520000000000003"/>
    <s v="102_Tuesday"/>
    <s v="102_Week4_Tuesday"/>
    <n v="1"/>
    <n v="0"/>
    <n v="36.57"/>
    <n v="39.652500000000003"/>
    <s v="Yes"/>
    <s v="NO"/>
    <s v="MTWRF"/>
    <s v="No"/>
    <s v="Yes"/>
    <s v="Y"/>
    <s v="Y"/>
    <n v="0"/>
    <n v="8.75"/>
    <n v="8.9915249999999993"/>
    <n v="9.4298000000000002"/>
    <n v="9.9951749999999997"/>
  </r>
  <r>
    <s v="1990"/>
    <s v="99052"/>
    <s v="2"/>
    <x v="3"/>
    <x v="1"/>
    <x v="3"/>
    <s v="160"/>
    <s v="103"/>
    <s v="R"/>
    <n v="230"/>
    <s v="APS ELLA WHITE ELEMENTARY"/>
    <s v="2373 Gordon Rd., Alpena MI 49707 US, Alpena MI 49707 US"/>
    <n v="0"/>
    <s v="-556"/>
    <s v="7"/>
    <d v="1899-12-30T11:11:41"/>
    <d v="1899-12-30T11:11:49"/>
    <n v="0"/>
    <n v="3.71"/>
    <s v="-83.466161"/>
    <s v="45.036612"/>
    <m/>
    <n v="1127.7"/>
    <n v="0"/>
    <n v="0"/>
    <n v="0"/>
    <n v="0"/>
    <n v="231"/>
    <s v="103_Week4_Thursday"/>
    <n v="23.241499999999998"/>
    <n v="31.438800000000001"/>
    <n v="28.0657"/>
    <n v="39.017800000000001"/>
    <n v="24.56"/>
    <s v="103_Friday"/>
    <s v="103_Week4_Friday"/>
    <n v="1"/>
    <n v="0"/>
    <n v="0"/>
    <n v="46.17"/>
    <s v="Yes"/>
    <s v="NO"/>
    <s v="MTWRF"/>
    <s v="No"/>
    <s v="Yes"/>
    <s v="Y"/>
    <s v="Y"/>
    <n v="0"/>
    <n v="5.8103749999999996"/>
    <n v="7.8597000000000001"/>
    <n v="7.0164249999999999"/>
    <n v="9.7544500000000003"/>
  </r>
  <r>
    <s v="10364"/>
    <s v="73368"/>
    <s v="0"/>
    <x v="3"/>
    <x v="2"/>
    <x v="0"/>
    <s v="420"/>
    <s v="102"/>
    <s v="R"/>
    <n v="310"/>
    <s v="SAND BAR &amp; GRILL"/>
    <s v="9027 W LONG LAKE RD, ALPENA MI 49707 US, ALPENA MI 49707 US"/>
    <n v="1.4340589546121001"/>
    <s v="-2201"/>
    <s v="6"/>
    <d v="1899-12-30T13:59:00"/>
    <d v="1899-12-30T14:06:19"/>
    <n v="0"/>
    <n v="5.5166666666666666"/>
    <s v="-83.457461"/>
    <s v="45.177913"/>
    <n v="0.73551553621849397"/>
    <n v="2681"/>
    <n v="0"/>
    <n v="0"/>
    <n v="0"/>
    <n v="0"/>
    <n v="311"/>
    <s v="102_Week4_Thursday"/>
    <n v="86.658000000000001"/>
    <n v="116.36"/>
    <n v="169.53280000000001"/>
    <n v="111.0757"/>
    <n v="84.84"/>
    <s v="102_Monday"/>
    <s v="102_Week4_Monday"/>
    <n v="1"/>
    <n v="0"/>
    <n v="81.371200000000002"/>
    <n v="49.5687"/>
    <s v="Yes"/>
    <s v="YES"/>
    <s v="MTWRF"/>
    <s v="No"/>
    <s v="Yes"/>
    <s v="Y"/>
    <s v="N"/>
    <n v="0"/>
    <n v="21.6645"/>
    <n v="29.09"/>
    <n v="42.383200000000002"/>
    <n v="27.768924999999999"/>
  </r>
  <r>
    <s v=""/>
    <m/>
    <m/>
    <x v="3"/>
    <x v="2"/>
    <x v="0"/>
    <m/>
    <m/>
    <m/>
    <m/>
    <s v="Alpena Depot"/>
    <s v="120 E Herman St,, Alpena 49707 US"/>
    <n v="12.330989712742801"/>
    <s v="-2202"/>
    <m/>
    <d v="1899-12-30T14:18:39"/>
    <d v="1899-12-30T14:18:39"/>
    <n v="0"/>
    <m/>
    <s v="-83.416387"/>
    <s v="45.0710235"/>
    <n v="9.2764488003817505"/>
    <m/>
    <m/>
    <m/>
    <m/>
    <m/>
    <n v="1"/>
    <e v="#N/A"/>
    <m/>
    <m/>
    <m/>
    <m/>
    <m/>
    <s v="102_Monday"/>
    <s v="102_Week4_Monday"/>
    <n v="20"/>
    <m/>
    <m/>
    <m/>
    <s v="Yes"/>
    <m/>
    <m/>
    <s v="Yes"/>
    <s v="Yes"/>
    <m/>
    <s v="N"/>
    <m/>
    <m/>
    <m/>
    <m/>
    <m/>
  </r>
  <r>
    <s v="13972"/>
    <s v="73504"/>
    <s v="0"/>
    <x v="3"/>
    <x v="2"/>
    <x v="0"/>
    <s v="400"/>
    <s v="102"/>
    <s v="T"/>
    <n v="110"/>
    <s v="THE PARKER HOUSE"/>
    <s v="24732 US-23, PRESQUE ISLE MI 49707 US, PRESQUE ISLE MI 49707 US"/>
    <n v="2.27995000861995"/>
    <s v="-2199"/>
    <s v="7"/>
    <d v="1899-12-30T13:33:30"/>
    <d v="1899-12-30T13:34:30"/>
    <n v="0"/>
    <n v="0.83333333333333337"/>
    <s v="-83.466062"/>
    <s v="45.212271"/>
    <n v="2.05413180119448"/>
    <n v="4487.79"/>
    <n v="0"/>
    <n v="0"/>
    <n v="0"/>
    <n v="0"/>
    <n v="111"/>
    <s v="102_Week4_Tuesday"/>
    <n v="77.732799999999997"/>
    <n v="93.4161"/>
    <n v="167.6036"/>
    <n v="63.214599999999997"/>
    <n v="142.12"/>
    <s v="102_Monday"/>
    <s v="102_Week4_Monday"/>
    <n v="1"/>
    <n v="0"/>
    <n v="111.8725"/>
    <n v="70.527500000000003"/>
    <s v="Yes"/>
    <s v="YES"/>
    <s v="MTWRF"/>
    <s v="No"/>
    <s v="Yes"/>
    <s v="Y"/>
    <s v="N"/>
    <n v="0"/>
    <n v="19.433199999999999"/>
    <n v="23.354025"/>
    <n v="41.9009"/>
    <n v="15.803649999999999"/>
  </r>
  <r>
    <s v="15590"/>
    <s v="73550"/>
    <s v="0"/>
    <x v="3"/>
    <x v="2"/>
    <x v="0"/>
    <s v="410"/>
    <s v="102"/>
    <s v="R"/>
    <n v="320"/>
    <s v="BENSMAN LONG LAKE MARKET"/>
    <s v="9538 W. LONG LAKE ROAD, ALPENA MI 49707 US, ALPENA MI 49707 US"/>
    <n v="10.2382432284664"/>
    <s v="-2200"/>
    <s v="6"/>
    <d v="1899-12-30T13:44:44"/>
    <d v="1899-12-30T13:48:50"/>
    <n v="0"/>
    <n v="3.7555555549999999"/>
    <s v="-83.468359"/>
    <s v="45.184772"/>
    <n v="8.2435996842222199"/>
    <n v="317.60000000000002"/>
    <n v="0"/>
    <n v="0"/>
    <n v="0"/>
    <n v="0"/>
    <n v="321"/>
    <s v="102_Week4_Thursday"/>
    <n v="0"/>
    <n v="0"/>
    <n v="39.700000000000003"/>
    <n v="39.700000000000003"/>
    <n v="21.04"/>
    <s v="102_Monday"/>
    <s v="102_Week4_Monday"/>
    <n v="1"/>
    <n v="0"/>
    <n v="9.9250000000000007"/>
    <n v="19.850000000000001"/>
    <s v="Yes"/>
    <s v="NO"/>
    <s v="MTWRF"/>
    <s v="No"/>
    <s v="Yes"/>
    <s v="Y"/>
    <s v="N"/>
    <n v="0"/>
    <n v="0"/>
    <n v="0"/>
    <n v="9.9250000000000007"/>
    <n v="9.9250000000000007"/>
  </r>
  <r>
    <s v="9766"/>
    <s v="73328"/>
    <s v="0"/>
    <x v="3"/>
    <x v="2"/>
    <x v="1"/>
    <s v="20"/>
    <s v="102"/>
    <s v="M"/>
    <n v="0"/>
    <s v="ONAWAY DENTISTRY"/>
    <s v="4080 MICHIGAN AVE, ONAWAY MI 49765 US, ONAWAY MI 49765 US"/>
    <n v="1.26466216146946"/>
    <s v="-2205"/>
    <s v="6"/>
    <d v="1899-12-30T07:05:28"/>
    <d v="1899-12-30T07:07:26"/>
    <n v="0"/>
    <n v="1.1333333333333333"/>
    <s v="-84.234377"/>
    <s v="45.352938"/>
    <n v="0.45199905437758398"/>
    <n v="1002.32"/>
    <n v="0"/>
    <n v="0"/>
    <n v="0"/>
    <n v="0"/>
    <n v="1"/>
    <s v="102_Week4_Monday"/>
    <n v="38.200000000000003"/>
    <n v="38.200000000000003"/>
    <n v="39.213299999999997"/>
    <n v="39.72"/>
    <n v="21.05"/>
    <s v="102_Tuesday"/>
    <s v="102_Week4_Tuesday"/>
    <n v="1"/>
    <n v="0"/>
    <n v="19.100000000000001"/>
    <n v="19.86"/>
    <s v="Yes"/>
    <s v="NO"/>
    <s v="MTWRF"/>
    <s v="No"/>
    <s v="Yes"/>
    <s v="Y"/>
    <s v="Y"/>
    <n v="0"/>
    <n v="9.5500000000000007"/>
    <n v="9.5500000000000007"/>
    <n v="9.8033249999999992"/>
    <n v="9.93"/>
  </r>
  <r>
    <s v="2536"/>
    <s v="71132"/>
    <s v="0"/>
    <x v="3"/>
    <x v="2"/>
    <x v="1"/>
    <s v="30"/>
    <s v="102"/>
    <s v="M"/>
    <n v="0"/>
    <s v="Manzana's Deli"/>
    <s v="4068 Michigan Ave., Onaway MI 49765 US, Onaway MI 49765 US"/>
    <n v="6.6504446789622307E-2"/>
    <s v="-2206"/>
    <s v="7"/>
    <d v="1899-12-30T07:07:30"/>
    <d v="1899-12-30T07:15:56"/>
    <n v="0"/>
    <n v="6.541666666666667"/>
    <s v="-84.234335"/>
    <s v="45.35316"/>
    <n v="1.53296504129386E-2"/>
    <n v="2217.33"/>
    <n v="0"/>
    <n v="0"/>
    <n v="0"/>
    <n v="0"/>
    <n v="1"/>
    <s v="102_Week4_Monday"/>
    <n v="44.99"/>
    <n v="37.06"/>
    <n v="41.680700000000002"/>
    <n v="46.728400000000001"/>
    <n v="49.63"/>
    <s v="102_Tuesday"/>
    <s v="102_Week4_Tuesday"/>
    <n v="1"/>
    <n v="0"/>
    <n v="37.06"/>
    <n v="49.47"/>
    <s v="Yes"/>
    <s v="NO"/>
    <s v="MTWRF"/>
    <s v="No"/>
    <s v="Yes"/>
    <s v="Y"/>
    <s v="Y"/>
    <n v="0"/>
    <n v="11.2475"/>
    <n v="9.2650000000000006"/>
    <n v="10.420175"/>
    <n v="11.6821"/>
  </r>
  <r>
    <s v="1975"/>
    <s v="70526"/>
    <s v="0"/>
    <x v="3"/>
    <x v="1"/>
    <x v="4"/>
    <s v="230"/>
    <s v="103"/>
    <s v="R"/>
    <n v="100"/>
    <s v="C &amp; S Carrier"/>
    <s v="3224 US-23 SOUTH, ALPENA MI 49707 US, ALPENA MI 49707 US"/>
    <n v="3.3957645676014701"/>
    <s v="-529"/>
    <s v="7"/>
    <d v="1899-12-30T12:07:00"/>
    <d v="1899-12-30T12:18:00"/>
    <n v="0"/>
    <n v="9.706666666666667"/>
    <s v="-83.4658757"/>
    <s v="45.0253117"/>
    <n v="2.1362357113799"/>
    <n v="5417.83"/>
    <n v="14"/>
    <n v="0.89393939393939403"/>
    <n v="6"/>
    <n v="113"/>
    <n v="101"/>
    <s v="103_Week4_Thursday"/>
    <n v="97.641599999999997"/>
    <n v="102.9353"/>
    <n v="121.1921"/>
    <n v="113.27"/>
    <n v="128.03"/>
    <s v="103_Thursday"/>
    <s v="103_Week4_Thursday"/>
    <n v="1"/>
    <n v="132"/>
    <n v="117.9875"/>
    <n v="115.0887"/>
    <s v="No"/>
    <s v="NO"/>
    <s v="MTWRF"/>
    <s v="No"/>
    <s v="No"/>
    <s v="Y"/>
    <s v="N"/>
    <m/>
    <n v="24.410399999999999"/>
    <n v="25.733825"/>
    <n v="30.298024999999999"/>
    <n v="28.317499999999999"/>
  </r>
  <r>
    <s v="2531"/>
    <s v="73404"/>
    <s v="3"/>
    <x v="3"/>
    <x v="2"/>
    <x v="1"/>
    <s v="10"/>
    <s v="102"/>
    <s v="M"/>
    <n v="0"/>
    <s v="THUNDER BAY HEALTH - HS"/>
    <s v="4549 M 33 SBHC-HIGH SCHOOL, ONAWAY MI 49765 US SBHC-HIGH SCHOOL, ONAWAY MI 49765 US"/>
    <n v="64.116384573280797"/>
    <s v="-2204"/>
    <s v="6"/>
    <d v="1899-12-30T07:04:06"/>
    <d v="1899-12-30T07:04:12"/>
    <n v="0"/>
    <n v="4.2833333333333332"/>
    <s v="-84.228407"/>
    <s v="45.349059"/>
    <n v="58.059091645777698"/>
    <n v="2227.52"/>
    <n v="0"/>
    <n v="0"/>
    <n v="0"/>
    <n v="0"/>
    <n v="1"/>
    <s v="102_Week4_Monday"/>
    <n v="84.45"/>
    <n v="84.45"/>
    <n v="87.101600000000005"/>
    <n v="89.78"/>
    <n v="44.21"/>
    <s v="102_Tuesday"/>
    <s v="102_Week4_Tuesday"/>
    <n v="1"/>
    <n v="0"/>
    <n v="42.225000000000001"/>
    <n v="44.233699999999999"/>
    <s v="Yes"/>
    <s v="NO"/>
    <s v="MTWRF"/>
    <s v="No"/>
    <s v="Yes"/>
    <s v="Y"/>
    <s v="Y"/>
    <n v="0"/>
    <n v="21.112500000000001"/>
    <n v="21.112500000000001"/>
    <n v="21.775400000000001"/>
    <n v="22.445"/>
  </r>
  <r>
    <s v="2564"/>
    <s v="71160"/>
    <s v="0"/>
    <x v="3"/>
    <x v="2"/>
    <x v="0"/>
    <s v="60"/>
    <s v="102"/>
    <s v="T"/>
    <n v="130"/>
    <s v="CHEBOYGAN LIFE SUPPORT"/>
    <s v="500 PARK DR, ROGERS CITY MI 49779 US, ROGERS CITY MI 49779 US"/>
    <n v="0.14753762669180001"/>
    <s v="-2165"/>
    <s v="6"/>
    <d v="1899-12-30T07:29:24"/>
    <d v="1899-12-30T07:36:37"/>
    <n v="0"/>
    <n v="5.1333333333333337"/>
    <s v="-83.8145335"/>
    <s v="45.4099945"/>
    <n v="4.4109461525053399E-2"/>
    <n v="2405.94"/>
    <n v="0"/>
    <n v="0"/>
    <n v="0"/>
    <n v="0"/>
    <n v="131"/>
    <s v="102_Week4_Tuesday"/>
    <n v="88.193299999999994"/>
    <n v="94.534199999999998"/>
    <n v="102.5166"/>
    <n v="100.57"/>
    <n v="56.25"/>
    <s v="102_Monday"/>
    <s v="102_Week4_Monday"/>
    <n v="1"/>
    <n v="0"/>
    <n v="46.7575"/>
    <n v="51.303699999999999"/>
    <s v="Yes"/>
    <s v="NO"/>
    <s v="MTWRF"/>
    <s v="No"/>
    <s v="Yes"/>
    <s v="Y"/>
    <s v="N"/>
    <n v="0"/>
    <n v="22.048324999999998"/>
    <n v="23.63355"/>
    <n v="25.629149999999999"/>
    <n v="25.142499999999998"/>
  </r>
  <r>
    <s v="11826"/>
    <s v="73444"/>
    <s v="0"/>
    <x v="3"/>
    <x v="2"/>
    <x v="0"/>
    <s v="70"/>
    <s v="102"/>
    <s v="T"/>
    <n v="131"/>
    <s v="FIRST CLASS AUTO REPAIR"/>
    <s v="498 S 6TH STREET, ROGER CITY MI 49779 US, ROGER CITY MI 49779 US"/>
    <n v="0.201238809349292"/>
    <s v="-2166"/>
    <s v="7"/>
    <d v="1899-12-30T07:36:50"/>
    <d v="1899-12-30T07:45:42"/>
    <n v="0"/>
    <n v="6.0333333333333332"/>
    <s v="-83.814552"/>
    <s v="45.410736"/>
    <n v="5.1191771755396201E-2"/>
    <n v="1940.12"/>
    <n v="15"/>
    <n v="0.28846153846153799"/>
    <n v="2"/>
    <n v="44"/>
    <n v="132"/>
    <s v="102_Week4_Tuesday"/>
    <n v="36.869999999999997"/>
    <n v="36.869999999999997"/>
    <n v="38.0884"/>
    <n v="40.526899999999998"/>
    <n v="40.950000000000003"/>
    <s v="102_Monday"/>
    <s v="102_Week4_Monday"/>
    <n v="1"/>
    <n v="44"/>
    <n v="36.869999999999997"/>
    <n v="41.37"/>
    <s v="Yes"/>
    <s v="NO"/>
    <s v="MTWRF"/>
    <s v="No"/>
    <s v="Yes"/>
    <s v="Y"/>
    <s v="N"/>
    <n v="44"/>
    <n v="9.2174999999999994"/>
    <n v="9.2174999999999994"/>
    <n v="9.5221"/>
    <n v="10.131724999999999"/>
  </r>
  <r>
    <s v="1861"/>
    <s v="70024"/>
    <s v="0"/>
    <x v="3"/>
    <x v="2"/>
    <x v="0"/>
    <s v="50"/>
    <s v="102"/>
    <s v="T"/>
    <n v="120"/>
    <s v="CURTIS EXCAVATING"/>
    <s v="501 PARK DR, ROGERS CITY MI 49779 US, ROGERS CITY MI 49779 US"/>
    <n v="6.9091158076643602"/>
    <s v="-2164"/>
    <s v="7"/>
    <d v="1899-12-30T07:27:54"/>
    <d v="1899-12-30T07:29:16"/>
    <n v="0"/>
    <n v="5.4041666666666668"/>
    <s v="-83.8145141"/>
    <s v="45.4088745"/>
    <n v="6.6145065764689601"/>
    <n v="4586.63"/>
    <n v="33"/>
    <n v="0.63461538461538503"/>
    <n v="5"/>
    <n v="114"/>
    <n v="121"/>
    <s v="102_Week4_Tuesday"/>
    <n v="69.982299999999995"/>
    <n v="86.779200000000003"/>
    <n v="103.41379999999999"/>
    <n v="104.09"/>
    <n v="111.53"/>
    <s v="102_Monday"/>
    <s v="102_Week4_Monday"/>
    <n v="1"/>
    <n v="110"/>
    <n v="99.35"/>
    <n v="103.52500000000001"/>
    <s v="Yes"/>
    <s v="NO"/>
    <s v="MTWRF"/>
    <s v="No"/>
    <s v="Yes"/>
    <s v="Y"/>
    <s v="N"/>
    <n v="110"/>
    <n v="17.495574999999999"/>
    <n v="21.694800000000001"/>
    <n v="25.853449999999999"/>
    <n v="26.022500000000001"/>
  </r>
  <r>
    <s v="15608"/>
    <s v="73551"/>
    <s v="0"/>
    <x v="3"/>
    <x v="1"/>
    <x v="4"/>
    <s v="310"/>
    <s v="103"/>
    <s v="R"/>
    <n v="405"/>
    <s v="HOPSIDE BREWERY"/>
    <s v="129 W. CHISHOLM ST., ALPENA MI 49707 US, ALPENA MI 49707 US"/>
    <n v="0.572114588543439"/>
    <s v="-537"/>
    <s v="7"/>
    <d v="1899-12-30T13:59:49"/>
    <d v="1899-12-30T14:08:29"/>
    <n v="0"/>
    <n v="6.62"/>
    <s v="-83.433987"/>
    <s v="45.063127"/>
    <n v="9.3876370281331598E-2"/>
    <n v="592.22"/>
    <n v="0"/>
    <n v="0"/>
    <n v="0"/>
    <n v="0"/>
    <n v="406"/>
    <s v="103_Week4_Thursday"/>
    <n v="0"/>
    <n v="0"/>
    <n v="43.594000000000001"/>
    <n v="36.6327"/>
    <n v="45.91"/>
    <s v="103_Thursday"/>
    <s v="103_Week4_Thursday"/>
    <n v="1"/>
    <n v="0"/>
    <n v="4.8837000000000002"/>
    <n v="25.911200000000001"/>
    <s v="No"/>
    <s v="NO"/>
    <s v="MTWRF"/>
    <s v="No"/>
    <s v="No"/>
    <s v="Y"/>
    <s v="N"/>
    <m/>
    <n v="0"/>
    <n v="0"/>
    <n v="10.8985"/>
    <n v="9.158175"/>
  </r>
  <r>
    <s v="2563"/>
    <s v="71159"/>
    <s v="0"/>
    <x v="3"/>
    <x v="2"/>
    <x v="0"/>
    <s v="100"/>
    <s v="102"/>
    <s v="T"/>
    <n v="190"/>
    <s v="BISHOP CHEVROLET BUICK, INC."/>
    <s v="420 US 23, Rogers City MI 49779 US, Rogers City MI 49779 US"/>
    <n v="2.7335114921237098"/>
    <s v="-2169"/>
    <s v="7"/>
    <d v="1899-12-30T08:38:22"/>
    <d v="1899-12-30T08:43:04"/>
    <n v="0"/>
    <n v="9.15"/>
    <s v="-83.831184"/>
    <s v="45.420333"/>
    <n v="0.77043322231853095"/>
    <n v="9389.93"/>
    <n v="28"/>
    <n v="0.53846153846153799"/>
    <n v="5"/>
    <n v="100"/>
    <n v="191"/>
    <s v="102_Week4_Tuesday"/>
    <n v="186.60149999999999"/>
    <n v="190.98"/>
    <n v="161.32300000000001"/>
    <n v="155.7961"/>
    <n v="167.32"/>
    <s v="102_Monday"/>
    <s v="102_Week4_Monday"/>
    <n v="1"/>
    <n v="98"/>
    <n v="168.27119999999999"/>
    <n v="149.70750000000001"/>
    <s v="Yes"/>
    <s v="NO"/>
    <s v="MTWRF"/>
    <s v="No"/>
    <s v="Yes"/>
    <s v="Y"/>
    <s v="N"/>
    <n v="98"/>
    <n v="46.650374999999997"/>
    <n v="47.744999999999997"/>
    <n v="40.330750000000002"/>
    <n v="38.949024999999999"/>
  </r>
  <r>
    <s v="2567"/>
    <s v="71163"/>
    <s v="0"/>
    <x v="3"/>
    <x v="2"/>
    <x v="0"/>
    <s v="110"/>
    <s v="102"/>
    <s v="T"/>
    <n v="152"/>
    <s v="NAUTICAL CITY QUICK LUBE"/>
    <s v="100 N. Bradley Hwy., Rogers City MI 49779 US, Rogers City MI 49779 US"/>
    <n v="1.33677776860023"/>
    <s v="-2170"/>
    <s v="7"/>
    <d v="1899-12-30T08:44:25"/>
    <d v="1899-12-30T08:46:45"/>
    <n v="0"/>
    <n v="2.8250000000000002"/>
    <s v="-83.826572"/>
    <s v="45.413896"/>
    <n v="0.62147706515080003"/>
    <n v="2414.09"/>
    <n v="9"/>
    <n v="0.17307692307692299"/>
    <n v="1"/>
    <n v="22"/>
    <n v="153"/>
    <s v="102_Week4_Tuesday"/>
    <n v="61.2988"/>
    <n v="41.898400000000002"/>
    <n v="42.985300000000002"/>
    <n v="43.13"/>
    <n v="43.13"/>
    <s v="102_Monday"/>
    <s v="102_Week4_Monday"/>
    <n v="1"/>
    <n v="22"/>
    <n v="42.99"/>
    <n v="43.13"/>
    <s v="Yes"/>
    <s v="NO"/>
    <s v="MTWRF"/>
    <s v="No"/>
    <s v="Yes"/>
    <s v="Y"/>
    <s v="N"/>
    <n v="22"/>
    <n v="15.3247"/>
    <n v="10.474600000000001"/>
    <n v="10.746325000000001"/>
    <n v="10.782500000000001"/>
  </r>
  <r>
    <s v="2808"/>
    <s v="71415"/>
    <s v="0"/>
    <x v="3"/>
    <x v="2"/>
    <x v="0"/>
    <s v="80"/>
    <s v="102"/>
    <s v="T"/>
    <n v="55"/>
    <s v="O.N. Minerals"/>
    <s v="1035 Calcite Rd., Rogers City MI 49779 US, Rogers City MI 49779 US"/>
    <n v="2.6484020611822401"/>
    <s v="-2167"/>
    <s v="6"/>
    <d v="1899-12-30T07:48:21"/>
    <d v="1899-12-30T08:17:14"/>
    <n v="0"/>
    <n v="16.641666666666666"/>
    <s v="-83.807596"/>
    <s v="45.418859"/>
    <n v="0.74873387791261803"/>
    <n v="5998.93"/>
    <n v="0"/>
    <n v="0"/>
    <n v="0"/>
    <n v="0"/>
    <n v="56"/>
    <s v="102_Week4_Tuesday"/>
    <n v="273"/>
    <n v="234.99709999999999"/>
    <n v="232.0266"/>
    <n v="235.02"/>
    <n v="117.51"/>
    <s v="102_Monday"/>
    <s v="102_Week4_Monday"/>
    <n v="1"/>
    <n v="0"/>
    <n v="113.02"/>
    <n v="117.51"/>
    <s v="Yes"/>
    <s v="NO"/>
    <s v="MTWRF"/>
    <s v="No"/>
    <s v="Yes"/>
    <s v="Y"/>
    <s v="N"/>
    <n v="0"/>
    <n v="68.25"/>
    <n v="58.749274999999997"/>
    <n v="58.00665"/>
    <n v="58.755000000000003"/>
  </r>
  <r>
    <s v="2565"/>
    <s v="71161"/>
    <s v="0"/>
    <x v="3"/>
    <x v="2"/>
    <x v="0"/>
    <s v="90"/>
    <s v="102"/>
    <s v="T"/>
    <n v="210"/>
    <s v="Lighthouse Restaurant"/>
    <s v="377 N. Third St., Rogers City MI 49779 US, Rogers City MI 49779 US"/>
    <n v="2.3760068208347902"/>
    <s v="-2168"/>
    <s v="7"/>
    <d v="1899-12-30T08:19:36"/>
    <d v="1899-12-30T08:35:38"/>
    <n v="0"/>
    <n v="12.729166666666666"/>
    <s v="-83.819732"/>
    <s v="45.422841"/>
    <n v="0.80671121100716803"/>
    <n v="2451.42"/>
    <n v="0"/>
    <n v="0"/>
    <n v="0"/>
    <n v="0"/>
    <n v="211"/>
    <s v="102_Week4_Tuesday"/>
    <n v="58.5822"/>
    <n v="54.863799999999998"/>
    <n v="64.418400000000005"/>
    <n v="79.779200000000003"/>
    <n v="70.790000000000006"/>
    <s v="102_Monday"/>
    <s v="102_Week4_Monday"/>
    <n v="1"/>
    <n v="0"/>
    <n v="57.993699999999997"/>
    <n v="93.726200000000006"/>
    <s v="Yes"/>
    <s v="NO"/>
    <s v="MTWRF"/>
    <s v="No"/>
    <s v="Yes"/>
    <s v="Y"/>
    <s v="N"/>
    <n v="0"/>
    <n v="14.64555"/>
    <n v="13.715949999999999"/>
    <n v="16.104600000000001"/>
    <n v="19.944800000000001"/>
  </r>
  <r>
    <s v="2248"/>
    <s v="70822"/>
    <s v="0"/>
    <x v="3"/>
    <x v="2"/>
    <x v="0"/>
    <s v="40"/>
    <s v="102"/>
    <s v="F"/>
    <n v="5"/>
    <s v="Cadillac Products"/>
    <s v="4858 Williams Rd., Rogers City MI 49779 US, Rogers City MI 49779 US"/>
    <n v="20.094544934518101"/>
    <s v="-2163"/>
    <s v="7"/>
    <d v="1899-12-30T07:18:13"/>
    <d v="1899-12-30T07:20:59"/>
    <n v="0"/>
    <n v="3.5766666666666667"/>
    <s v="-83.7418683"/>
    <s v="45.3504617"/>
    <n v="18.215830379210601"/>
    <n v="6877.55"/>
    <n v="3"/>
    <n v="5.4545454545454501E-2"/>
    <n v="7"/>
    <n v="145"/>
    <n v="6"/>
    <s v="102_Week4_Friday"/>
    <n v="139.863"/>
    <n v="134.4761"/>
    <n v="123.8246"/>
    <n v="120.5685"/>
    <n v="129.44999999999999"/>
    <s v="102_Monday"/>
    <s v="102_Week4_Monday"/>
    <n v="1"/>
    <n v="144"/>
    <n v="129.99619999999999"/>
    <n v="120.5125"/>
    <s v="Yes"/>
    <s v="NO"/>
    <s v="MTWRF"/>
    <s v="No"/>
    <s v="Yes"/>
    <s v="Y"/>
    <s v="N"/>
    <n v="144"/>
    <n v="34.96575"/>
    <n v="33.619025000000001"/>
    <n v="30.956150000000001"/>
    <n v="30.142125"/>
  </r>
  <r>
    <s v="14265"/>
    <s v="70483"/>
    <s v="1"/>
    <x v="3"/>
    <x v="1"/>
    <x v="4"/>
    <s v="190"/>
    <s v="103"/>
    <s v="R"/>
    <n v="1"/>
    <s v="ALPENA CITY GARAGE-MATS"/>
    <s v="208 N. FIRST STREET, ALPENA MI 49707 US, ALPENA MI 49707 US"/>
    <n v="0"/>
    <s v="-525"/>
    <s v="7"/>
    <d v="1899-12-30T11:03:03"/>
    <d v="1899-12-30T11:14:41"/>
    <n v="0"/>
    <n v="10.733333333333334"/>
    <s v="-83.431224"/>
    <s v="45.06168"/>
    <m/>
    <n v="2563.0700000000002"/>
    <n v="0"/>
    <n v="0"/>
    <n v="0"/>
    <n v="0"/>
    <n v="2"/>
    <s v="103_Week4_Thursday"/>
    <n v="40.5"/>
    <n v="40.5"/>
    <n v="50.994"/>
    <n v="49.674599999999998"/>
    <n v="42.89"/>
    <s v="103_Thursday"/>
    <s v="103_Week4_Thursday"/>
    <n v="1"/>
    <n v="0"/>
    <n v="40.5"/>
    <n v="53.914999999999999"/>
    <s v="No"/>
    <s v="NO"/>
    <s v="MTWRF"/>
    <s v="No"/>
    <s v="No"/>
    <s v="Y"/>
    <s v="N"/>
    <m/>
    <n v="10.125"/>
    <n v="10.125"/>
    <n v="12.7485"/>
    <n v="12.41865"/>
  </r>
  <r>
    <s v="1934"/>
    <s v="70483"/>
    <s v="0"/>
    <x v="3"/>
    <x v="1"/>
    <x v="4"/>
    <s v="170"/>
    <s v="103"/>
    <s v="R"/>
    <n v="300"/>
    <s v="Alpena City Garage-uniforms"/>
    <s v="208 N. First St., Alpena MI 49707 US, Alpena MI 49707 US"/>
    <n v="0.80396228691068905"/>
    <s v="-523"/>
    <s v="7"/>
    <d v="1899-12-30T10:55:58"/>
    <d v="1899-12-30T10:56:04"/>
    <n v="0"/>
    <n v="0.35333333333333333"/>
    <s v="-83.431224"/>
    <s v="45.06168"/>
    <n v="0.12962820522681801"/>
    <n v="4672.05"/>
    <n v="27"/>
    <n v="0.95135135135135096"/>
    <n v="16"/>
    <n v="521"/>
    <n v="301"/>
    <s v="103_Week4_Thursday"/>
    <n v="82.949100000000001"/>
    <n v="82.458399999999997"/>
    <n v="104.0407"/>
    <n v="155.0684"/>
    <n v="106.93"/>
    <s v="103_Thursday"/>
    <s v="103_Week4_Thursday"/>
    <n v="1"/>
    <n v="555"/>
    <n v="94.394999999999996"/>
    <n v="185.35499999999999"/>
    <s v="No"/>
    <s v="NO"/>
    <s v="MTWRF"/>
    <s v="No"/>
    <s v="No"/>
    <s v="Y"/>
    <s v="N"/>
    <m/>
    <n v="20.737275"/>
    <n v="20.614599999999999"/>
    <n v="26.010175"/>
    <n v="38.767099999999999"/>
  </r>
  <r>
    <s v="14671"/>
    <s v="73530"/>
    <s v="0"/>
    <x v="3"/>
    <x v="1"/>
    <x v="4"/>
    <s v="150"/>
    <s v="103"/>
    <s v="T"/>
    <n v="284"/>
    <s v="RED BRICK TAP &amp; BARREL"/>
    <s v="109 RIVER STREET, ALPENA MI 49707 US, ALPENA MI 49707 US"/>
    <n v="1.9653854819946399"/>
    <s v="-521"/>
    <s v="7"/>
    <d v="1899-12-30T10:25:56"/>
    <d v="1899-12-30T10:26:17"/>
    <n v="0"/>
    <n v="6.7"/>
    <s v="-83.432515"/>
    <s v="45.063245"/>
    <n v="0.49496482873095698"/>
    <n v="6288.99"/>
    <n v="0"/>
    <n v="0"/>
    <n v="0"/>
    <n v="0"/>
    <n v="285"/>
    <s v="103_Week4_Tuesday"/>
    <n v="71.822100000000006"/>
    <n v="127.4161"/>
    <n v="176.04849999999999"/>
    <n v="166.1876"/>
    <n v="206.31"/>
    <s v="103_Thursday"/>
    <s v="103_Week4_Thursday"/>
    <n v="1"/>
    <n v="0"/>
    <n v="166.86869999999999"/>
    <n v="161.3775"/>
    <s v="Yes"/>
    <s v="NO"/>
    <s v="MTWRF"/>
    <s v="No"/>
    <s v="Yes"/>
    <s v="Y"/>
    <s v="Y"/>
    <n v="0"/>
    <n v="17.955525000000002"/>
    <n v="31.854025"/>
    <n v="44.012124999999997"/>
    <n v="41.546900000000001"/>
  </r>
  <r>
    <s v="14266"/>
    <s v="70483"/>
    <s v="2"/>
    <x v="3"/>
    <x v="1"/>
    <x v="4"/>
    <s v="200"/>
    <s v="103"/>
    <s v="R"/>
    <n v="1"/>
    <s v="ALPENA PUBLIC SAFETY"/>
    <s v="208 N. FIRST STREET, ALPENA MI 49707 US, ALPENA MI 49707 US"/>
    <n v="0"/>
    <s v="-526"/>
    <s v="7"/>
    <d v="1899-12-30T11:14:41"/>
    <d v="1899-12-30T11:34:56"/>
    <n v="0"/>
    <n v="19.206666666666667"/>
    <s v="-83.431224"/>
    <s v="45.06168"/>
    <m/>
    <n v="844.48"/>
    <n v="0"/>
    <n v="0"/>
    <n v="0"/>
    <n v="0"/>
    <n v="2"/>
    <s v="103_Week4_Thursday"/>
    <n v="16"/>
    <n v="16"/>
    <n v="16.617100000000001"/>
    <n v="16.96"/>
    <n v="16.96"/>
    <s v="103_Thursday"/>
    <s v="103_Week4_Thursday"/>
    <n v="1"/>
    <n v="0"/>
    <n v="16"/>
    <n v="16.96"/>
    <s v="No"/>
    <s v="NO"/>
    <s v="MTWRF"/>
    <s v="No"/>
    <s v="No"/>
    <s v="Y"/>
    <s v="N"/>
    <m/>
    <n v="4"/>
    <n v="4"/>
    <n v="4.1542750000000002"/>
    <n v="4.24"/>
  </r>
  <r>
    <s v="1985"/>
    <s v="70537"/>
    <s v="0"/>
    <x v="3"/>
    <x v="2"/>
    <x v="0"/>
    <s v="20"/>
    <s v="102"/>
    <s v="T"/>
    <n v="4"/>
    <s v="Shalla's"/>
    <s v="326 Long Lake Ave, Alpena MI 49707 US, Alpena MI 49707 US"/>
    <n v="1.8920747089661201"/>
    <s v="-2161"/>
    <s v="7"/>
    <d v="1899-12-30T06:12:11"/>
    <d v="1899-12-30T06:28:31"/>
    <n v="0"/>
    <n v="9.8541666666666661"/>
    <s v="-83.431821"/>
    <s v="45.072337"/>
    <n v="0.83254220175427895"/>
    <n v="4776.6400000000003"/>
    <n v="0"/>
    <n v="0"/>
    <n v="0"/>
    <n v="0"/>
    <n v="5"/>
    <s v="102_Week4_Tuesday"/>
    <n v="101.2976"/>
    <n v="92.591499999999996"/>
    <n v="82.840699999999998"/>
    <n v="95.352999999999994"/>
    <n v="84.8"/>
    <s v="102_Monday"/>
    <s v="102_Week4_Monday"/>
    <n v="1"/>
    <n v="0"/>
    <n v="84.87"/>
    <n v="90.86"/>
    <s v="Yes"/>
    <s v="NO"/>
    <s v="MTWRF"/>
    <s v="No"/>
    <s v="Yes"/>
    <s v="Y"/>
    <s v="N"/>
    <n v="0"/>
    <n v="25.324400000000001"/>
    <n v="23.147874999999999"/>
    <n v="20.710175"/>
    <n v="23.838249999999999"/>
  </r>
  <r>
    <s v="15577"/>
    <s v="73549"/>
    <s v="0"/>
    <x v="3"/>
    <x v="2"/>
    <x v="0"/>
    <s v="30"/>
    <s v="102"/>
    <s v="T"/>
    <n v="590"/>
    <s v="BOLTON BAR"/>
    <s v="9101 S. BOLTON RD, POSEN MI 49776 US, POSEN MI 49776 US"/>
    <n v="17.1104313876234"/>
    <s v="-2162"/>
    <s v="7"/>
    <d v="1899-12-30T06:45:37"/>
    <d v="1899-12-30T06:58:07"/>
    <n v="0"/>
    <n v="10.691666666666666"/>
    <s v="-83.589863"/>
    <s v="45.179118"/>
    <n v="12.9907310337389"/>
    <n v="1234.69"/>
    <n v="0"/>
    <n v="0"/>
    <n v="0"/>
    <n v="0"/>
    <n v="591"/>
    <s v="102_Week4_Tuesday"/>
    <n v="0"/>
    <n v="0"/>
    <n v="73.537499999999994"/>
    <n v="85.523799999999994"/>
    <n v="78.78"/>
    <s v="102_Monday"/>
    <s v="102_Week4_Monday"/>
    <n v="1"/>
    <n v="0"/>
    <n v="27.723700000000001"/>
    <n v="84.527500000000003"/>
    <s v="Yes"/>
    <s v="NO"/>
    <s v="MTWRF"/>
    <s v="No"/>
    <s v="Yes"/>
    <s v="Y"/>
    <s v="N"/>
    <n v="0"/>
    <n v="0"/>
    <n v="0"/>
    <n v="18.384374999999999"/>
    <n v="21.380949999999999"/>
  </r>
  <r>
    <s v="14267"/>
    <s v="70483"/>
    <s v="3"/>
    <x v="3"/>
    <x v="1"/>
    <x v="4"/>
    <s v="180"/>
    <s v="103"/>
    <s v="R"/>
    <n v="1"/>
    <s v="ALPENA CITY HALL"/>
    <s v="208 N. FIRST STREET, ALPENA MI 49707 US, ALPENA MI 49707 US"/>
    <n v="0"/>
    <s v="-524"/>
    <s v="7"/>
    <d v="1899-12-30T10:56:04"/>
    <d v="1899-12-30T11:03:03"/>
    <n v="0"/>
    <n v="12.33"/>
    <s v="-83.431224"/>
    <s v="45.06168"/>
    <m/>
    <n v="1319.5"/>
    <n v="0"/>
    <n v="0"/>
    <n v="0"/>
    <n v="0"/>
    <n v="2"/>
    <s v="103_Week4_Thursday"/>
    <n v="25"/>
    <n v="25"/>
    <n v="25.964200000000002"/>
    <n v="26.5"/>
    <n v="26.5"/>
    <s v="103_Thursday"/>
    <s v="103_Week4_Thursday"/>
    <n v="1"/>
    <n v="0"/>
    <n v="25"/>
    <n v="26.5"/>
    <s v="No"/>
    <s v="NO"/>
    <s v="MTWRF"/>
    <s v="No"/>
    <s v="No"/>
    <s v="Y"/>
    <s v="N"/>
    <m/>
    <n v="6.25"/>
    <n v="6.25"/>
    <n v="6.4910500000000004"/>
    <n v="6.625"/>
  </r>
  <r>
    <s v="2781"/>
    <s v="71387"/>
    <s v="0"/>
    <x v="3"/>
    <x v="2"/>
    <x v="0"/>
    <s v="10"/>
    <s v="102"/>
    <s v="T"/>
    <n v="1"/>
    <s v="Benjey Grinding Shop"/>
    <s v="108 E. Herman St., Alpena MI 49707 US, Alpena MI 49707 US"/>
    <n v="0.633888545230196"/>
    <s v="-2160"/>
    <s v="4"/>
    <d v="1899-12-30T06:00:38"/>
    <d v="1899-12-30T06:10:18"/>
    <n v="0"/>
    <n v="0.2"/>
    <s v="-83.416981"/>
    <s v="45.071593"/>
    <n v="0.121679459223132"/>
    <n v="1113.29"/>
    <n v="0"/>
    <n v="0"/>
    <n v="0"/>
    <n v="0"/>
    <n v="2"/>
    <s v="102_Week4_Tuesday"/>
    <n v="76.42"/>
    <n v="85.1"/>
    <n v="91.706599999999995"/>
    <n v="96.53"/>
    <n v="26.33"/>
    <s v="102_Monday"/>
    <s v="102_Week4_Monday"/>
    <n v="1"/>
    <n v="0"/>
    <n v="21.274999999999999"/>
    <n v="26.08"/>
    <s v="Yes"/>
    <s v="NO"/>
    <s v="MTWRF"/>
    <s v="No"/>
    <s v="Yes"/>
    <s v="Y"/>
    <s v="N"/>
    <n v="0"/>
    <n v="19.105"/>
    <n v="21.274999999999999"/>
    <n v="22.926649999999999"/>
    <n v="24.1325"/>
  </r>
  <r>
    <s v="13139"/>
    <s v="99161"/>
    <s v="112"/>
    <x v="3"/>
    <x v="2"/>
    <x v="0"/>
    <s v="120"/>
    <s v="102"/>
    <s v="T"/>
    <n v="1"/>
    <s v="FAMILY FARE #1502 FIRST AID"/>
    <s v="100 S. BRADLEY HWY., ROGERS CITY MI 49779 US, ROGERS CITY MI 49779 US"/>
    <n v="0.46477244648639299"/>
    <s v="-2171"/>
    <s v="7"/>
    <d v="1899-12-30T08:47:13"/>
    <d v="1899-12-30T08:47:23"/>
    <n v="0"/>
    <n v="0.15416666666666667"/>
    <s v="-83.825057"/>
    <s v="45.41273"/>
    <n v="0.19590891958768"/>
    <n v="35.94"/>
    <n v="0"/>
    <n v="0"/>
    <n v="0"/>
    <n v="0"/>
    <n v="2"/>
    <s v="102_Week4_Tuesday"/>
    <n v="11.98"/>
    <n v="11.98"/>
    <n v="0"/>
    <n v="0"/>
    <s v="$ -"/>
    <s v="102_Monday"/>
    <s v="102_Week4_Monday"/>
    <n v="1"/>
    <n v="0"/>
    <n v="0"/>
    <n v="0"/>
    <s v="Yes"/>
    <s v="NO"/>
    <s v="MTWRF"/>
    <s v="No"/>
    <s v="Yes"/>
    <s v="Y"/>
    <s v="N"/>
    <n v="0"/>
    <n v="2.9950000000000001"/>
    <n v="2.9950000000000001"/>
    <n v="0"/>
    <n v="0"/>
  </r>
  <r>
    <s v="2653"/>
    <s v="71251"/>
    <s v="0"/>
    <x v="3"/>
    <x v="2"/>
    <x v="0"/>
    <s v="210"/>
    <s v="102"/>
    <s v="T"/>
    <n v="560"/>
    <s v="FIRST MERIT BANK 0100217"/>
    <s v="10875 Michigan Ave 101 N. Washington Ave., Posen M 101 N. Washington Ave., Posen MI 49776 US"/>
    <n v="0.37262259953712401"/>
    <s v="-2180"/>
    <s v="6"/>
    <d v="1899-12-30T10:20:19"/>
    <d v="1899-12-30T10:29:59"/>
    <n v="0"/>
    <n v="9.4354006285390355"/>
    <s v="-83.6986898"/>
    <s v="45.2639402"/>
    <n v="0.123694791742604"/>
    <n v="0"/>
    <n v="0"/>
    <m/>
    <n v="0"/>
    <n v="0"/>
    <n v="561"/>
    <s v="102_Week4_Tuesday"/>
    <n v="0"/>
    <n v="0"/>
    <n v="0"/>
    <n v="0"/>
    <s v="$ -"/>
    <s v="102_Monday"/>
    <s v="102_Week4_Monday"/>
    <n v="1"/>
    <n v="0"/>
    <n v="0"/>
    <n v="0"/>
    <s v="Yes"/>
    <s v="NO"/>
    <s v="MTWRF"/>
    <s v="No"/>
    <s v="Yes"/>
    <s v="Y"/>
    <s v="N"/>
    <n v="0"/>
    <n v="0"/>
    <n v="0"/>
    <n v="0"/>
    <n v="0"/>
  </r>
  <r>
    <s v="8538"/>
    <s v="99031"/>
    <s v="65"/>
    <x v="3"/>
    <x v="1"/>
    <x v="3"/>
    <s v="20"/>
    <s v="103"/>
    <s v="W"/>
    <n v="20"/>
    <s v="BLARNEY CASTLE #228"/>
    <s v="1000 M-32 WEST, ALPENA MI 49707 US, ALPENA MI 49707 US"/>
    <n v="4.2366368237663901"/>
    <s v="-542"/>
    <s v="7"/>
    <d v="1899-12-30T06:09:12"/>
    <d v="1899-12-30T06:17:44"/>
    <n v="0"/>
    <n v="9.375"/>
    <s v="-83.47269"/>
    <s v="45.062484"/>
    <n v="2.1315290094477901"/>
    <n v="5860.17"/>
    <n v="0"/>
    <n v="0"/>
    <n v="0"/>
    <n v="0"/>
    <n v="21"/>
    <s v="103_Week4_Wednesday"/>
    <n v="106.3021"/>
    <n v="100.3738"/>
    <n v="106.69459999999999"/>
    <n v="92.501499999999993"/>
    <n v="114.69"/>
    <s v="103_Friday"/>
    <s v="103_Week4_Friday"/>
    <n v="1"/>
    <n v="0"/>
    <n v="99.795000000000002"/>
    <n v="91.587500000000006"/>
    <s v="Yes"/>
    <s v="NO"/>
    <s v="MTWRF"/>
    <s v="No"/>
    <s v="Yes"/>
    <s v="Y"/>
    <s v="Y"/>
    <n v="0"/>
    <n v="26.575524999999999"/>
    <n v="25.093450000000001"/>
    <n v="26.673649999999999"/>
    <n v="23.125374999999998"/>
  </r>
  <r>
    <s v="2124"/>
    <s v="70687"/>
    <s v="0"/>
    <x v="3"/>
    <x v="1"/>
    <x v="4"/>
    <s v="210"/>
    <s v="103"/>
    <s v="R"/>
    <n v="295"/>
    <s v="DEAN ARBOUR FORD LINCOLN MERCU"/>
    <s v="1001 US-23 North, Alpena MI 49707 US, Alpena MI 49707 US"/>
    <n v="3.09013676573369"/>
    <s v="-527"/>
    <s v="7"/>
    <d v="1899-12-30T11:38:02"/>
    <d v="1899-12-30T11:55:03"/>
    <n v="0"/>
    <n v="14.52"/>
    <s v="-83.4450988"/>
    <s v="45.0503698"/>
    <n v="1.1085764983428601"/>
    <n v="10946.9"/>
    <n v="7"/>
    <n v="0.96"/>
    <n v="8"/>
    <n v="154"/>
    <n v="296"/>
    <s v="103_Week4_Thursday"/>
    <n v="194.75659999999999"/>
    <n v="190.87299999999999"/>
    <n v="210.74420000000001"/>
    <n v="208.0615"/>
    <n v="223.33"/>
    <s v="103_Thursday"/>
    <s v="103_Week4_Thursday"/>
    <n v="1"/>
    <n v="175"/>
    <n v="197.92750000000001"/>
    <n v="194.3887"/>
    <s v="No"/>
    <s v="NO"/>
    <s v="MTWRF"/>
    <s v="No"/>
    <s v="No"/>
    <s v="Y"/>
    <s v="N"/>
    <m/>
    <n v="48.689149999999998"/>
    <n v="47.718249999999998"/>
    <n v="52.686050000000002"/>
    <n v="52.015374999999999"/>
  </r>
  <r>
    <s v="14866"/>
    <s v="73540"/>
    <s v="0"/>
    <x v="3"/>
    <x v="2"/>
    <x v="0"/>
    <s v="200"/>
    <s v="102"/>
    <s v="T"/>
    <n v="540"/>
    <s v="ROUTE 65 DINER"/>
    <s v="10760 MICHIGAN AVE, POSEN MI 49776 US, POSEN MI 49776 US"/>
    <n v="0.29056702940385998"/>
    <s v="-2179"/>
    <s v="6"/>
    <d v="1899-12-30T10:18:39"/>
    <d v="1899-12-30T10:19:57"/>
    <n v="0"/>
    <n v="5.7583333333333337"/>
    <s v="-83.699165"/>
    <s v="45.265733"/>
    <n v="6.3478277921777598E-2"/>
    <n v="1057.8399999999999"/>
    <n v="0"/>
    <n v="0"/>
    <n v="0"/>
    <n v="0"/>
    <n v="541"/>
    <s v="102_Week4_Tuesday"/>
    <n v="52.89"/>
    <n v="55.85"/>
    <n v="75.703299999999999"/>
    <n v="79.89"/>
    <n v="40.68"/>
    <s v="102_Monday"/>
    <s v="102_Week4_Monday"/>
    <n v="1"/>
    <n v="0"/>
    <n v="34.215000000000003"/>
    <n v="39.945"/>
    <s v="Yes"/>
    <s v="NO"/>
    <s v="MTWRF"/>
    <s v="No"/>
    <s v="Yes"/>
    <s v="Y"/>
    <s v="N"/>
    <n v="0"/>
    <n v="13.2225"/>
    <n v="13.9625"/>
    <n v="18.925825"/>
    <n v="19.9725"/>
  </r>
  <r>
    <s v="2918"/>
    <s v="73107"/>
    <s v="0"/>
    <x v="3"/>
    <x v="2"/>
    <x v="0"/>
    <s v="240"/>
    <s v="102"/>
    <s v="W"/>
    <n v="210"/>
    <s v="ALPENA CRTC VECHILE MAINTENANC"/>
    <s v="5884 A ST BLDG 7, ALPENA MI 49707 US BLDG 7, ALPENA MI 49707 US"/>
    <n v="0"/>
    <s v="-2183"/>
    <s v="7"/>
    <d v="1899-12-30T10:55:44"/>
    <d v="1899-12-30T10:58:20"/>
    <n v="0"/>
    <n v="4.9958333333333336"/>
    <s v="-83.570388"/>
    <s v="45.077396"/>
    <m/>
    <n v="1878"/>
    <n v="2"/>
    <n v="3.8461538461538498E-2"/>
    <n v="2"/>
    <n v="21"/>
    <n v="211"/>
    <s v="102_Week4_Wednesday"/>
    <n v="33.75"/>
    <n v="36.057600000000001"/>
    <n v="39.057600000000001"/>
    <n v="39.75"/>
    <n v="39.75"/>
    <s v="102_Monday"/>
    <s v="102_Week4_Monday"/>
    <n v="1"/>
    <n v="22"/>
    <n v="37.5"/>
    <n v="39.75"/>
    <s v="Yes"/>
    <s v="NO"/>
    <s v="MTWRF"/>
    <s v="No"/>
    <s v="Yes"/>
    <s v="Y"/>
    <s v="N"/>
    <n v="22"/>
    <n v="8.4375"/>
    <n v="9.0144000000000002"/>
    <n v="9.7644000000000002"/>
    <n v="9.9375"/>
  </r>
  <r>
    <s v="11842"/>
    <s v="73445"/>
    <s v="0"/>
    <x v="3"/>
    <x v="2"/>
    <x v="0"/>
    <s v="250"/>
    <s v="102"/>
    <s v="W"/>
    <n v="212"/>
    <s v="ALPENA CRTC CIVIL ENGINEERING"/>
    <s v="5884 A STREET BUILDING 122, ALPENA MI 49707 US BUILDING 122, ALPENA MI 49707 US"/>
    <n v="0"/>
    <s v="-2184"/>
    <s v="7"/>
    <d v="1899-12-30T10:58:20"/>
    <d v="1899-12-30T11:04:35"/>
    <n v="0"/>
    <n v="1.6916666666666667"/>
    <s v="-83.570388"/>
    <s v="45.077396"/>
    <m/>
    <n v="4710.3"/>
    <n v="0"/>
    <n v="0"/>
    <n v="0"/>
    <n v="0"/>
    <n v="213"/>
    <s v="102_Week4_Wednesday"/>
    <n v="74.615300000000005"/>
    <n v="132.81530000000001"/>
    <n v="150.49440000000001"/>
    <n v="53.3"/>
    <n v="100.8"/>
    <s v="102_Monday"/>
    <s v="102_Week4_Monday"/>
    <n v="1"/>
    <n v="0"/>
    <n v="106.7"/>
    <n v="11.5312"/>
    <s v="Yes"/>
    <s v="NO"/>
    <s v="MTWRF"/>
    <s v="No"/>
    <s v="Yes"/>
    <s v="Y"/>
    <s v="N"/>
    <n v="0"/>
    <n v="18.653825000000001"/>
    <n v="33.203825000000002"/>
    <n v="37.623600000000003"/>
    <n v="13.324999999999999"/>
  </r>
  <r>
    <s v="13544"/>
    <s v="73495"/>
    <s v="0"/>
    <x v="3"/>
    <x v="2"/>
    <x v="0"/>
    <s v="220"/>
    <s v="102"/>
    <s v="W"/>
    <n v="175"/>
    <s v="ALPENA CRTC OPERATIONS"/>
    <s v="5884 A STREET, ALPENA MI 49707 US, ALPENA MI 49707 US"/>
    <n v="24.617609703892199"/>
    <s v="-2181"/>
    <s v="7"/>
    <d v="1899-12-30T10:54:36"/>
    <d v="1899-12-30T10:55:01"/>
    <n v="0"/>
    <n v="0.25416666666666665"/>
    <s v="-83.570388"/>
    <s v="45.077396"/>
    <n v="22.763718717260801"/>
    <n v="1016.91"/>
    <n v="0"/>
    <n v="0"/>
    <n v="8"/>
    <n v="23"/>
    <n v="176"/>
    <s v="102_Week4_Wednesday"/>
    <n v="19.350000000000001"/>
    <n v="19.350000000000001"/>
    <n v="19.807600000000001"/>
    <n v="20.54"/>
    <n v="20.09"/>
    <s v="102_Monday"/>
    <s v="102_Week4_Monday"/>
    <n v="1"/>
    <n v="24"/>
    <n v="19.350000000000001"/>
    <n v="20.54"/>
    <s v="Yes"/>
    <s v="NO"/>
    <s v="MTWRF"/>
    <s v="No"/>
    <s v="Yes"/>
    <s v="Y"/>
    <s v="N"/>
    <n v="24"/>
    <n v="4.8375000000000004"/>
    <n v="4.8375000000000004"/>
    <n v="4.9519000000000002"/>
    <n v="5.1349999999999998"/>
  </r>
  <r>
    <s v="9052"/>
    <s v="73277"/>
    <s v="0"/>
    <x v="3"/>
    <x v="2"/>
    <x v="0"/>
    <s v="230"/>
    <s v="102"/>
    <s v="W"/>
    <n v="211"/>
    <s v="ALPENA CRTC-CUSTODIAL SERVICES"/>
    <s v="5884 A ST, ALPENA MI 49707 US, ALPENA MI 49707 US"/>
    <n v="0"/>
    <s v="-2182"/>
    <s v="7"/>
    <d v="1899-12-30T10:55:01"/>
    <d v="1899-12-30T10:55:44"/>
    <n v="0"/>
    <n v="0.34583333333333333"/>
    <s v="-83.570388"/>
    <s v="45.077396"/>
    <m/>
    <n v="4712.1499999999996"/>
    <n v="0"/>
    <n v="0"/>
    <n v="0"/>
    <n v="0"/>
    <n v="212"/>
    <s v="102_Week4_Wednesday"/>
    <n v="74.615300000000005"/>
    <n v="132.81530000000001"/>
    <n v="150.60550000000001"/>
    <n v="53.56"/>
    <n v="100.93"/>
    <s v="102_Monday"/>
    <s v="102_Week4_Monday"/>
    <n v="1"/>
    <n v="0"/>
    <n v="106.7"/>
    <n v="11.5875"/>
    <s v="Yes"/>
    <s v="NO"/>
    <s v="MTWRF"/>
    <s v="No"/>
    <s v="Yes"/>
    <s v="Y"/>
    <s v="N"/>
    <n v="0"/>
    <n v="18.653825000000001"/>
    <n v="33.203825000000002"/>
    <n v="37.651375000000002"/>
    <n v="13.39"/>
  </r>
  <r>
    <s v="9732"/>
    <s v="99031"/>
    <s v="104"/>
    <x v="3"/>
    <x v="2"/>
    <x v="0"/>
    <s v="190"/>
    <s v="102"/>
    <s v="T"/>
    <n v="530"/>
    <s v="BLARNEY CASTLE"/>
    <s v="10698 MICHIGAN AVE POSEN EZ MART #772, POSEN MI 49 POSEN EZ MART #772, POSEN MI 49776 US"/>
    <n v="3.8680781665125901"/>
    <s v="-2178"/>
    <s v="7"/>
    <d v="1899-12-30T10:11:45"/>
    <d v="1899-12-30T10:18:21"/>
    <n v="0"/>
    <n v="10.533333333333333"/>
    <s v="-83.69931"/>
    <s v="45.266653"/>
    <n v="3.2582471515249098"/>
    <n v="3750.05"/>
    <n v="0"/>
    <n v="0"/>
    <n v="0"/>
    <n v="0"/>
    <n v="531"/>
    <s v="102_Week4_Tuesday"/>
    <n v="73.9953"/>
    <n v="64.362799999999993"/>
    <n v="63.455300000000001"/>
    <n v="61.185299999999998"/>
    <n v="69.16"/>
    <s v="102_Monday"/>
    <s v="102_Week4_Monday"/>
    <n v="1"/>
    <n v="0"/>
    <n v="64.046199999999999"/>
    <n v="54.8887"/>
    <s v="Yes"/>
    <s v="NO"/>
    <s v="MTWRF"/>
    <s v="No"/>
    <s v="Yes"/>
    <s v="Y"/>
    <s v="N"/>
    <n v="0"/>
    <n v="18.498825"/>
    <n v="16.090699999999998"/>
    <n v="15.863825"/>
    <n v="15.296325"/>
  </r>
  <r>
    <s v="2550"/>
    <s v="71146"/>
    <s v="0"/>
    <x v="3"/>
    <x v="2"/>
    <x v="0"/>
    <s v="150"/>
    <s v="102"/>
    <s v="T"/>
    <n v="160"/>
    <s v="Mike Lynch Ford"/>
    <s v="135 N. Bradley Hwy, Roger City MI 49779 US, Roger City MI 49779 US"/>
    <n v="1.208978736517E-2"/>
    <s v="-2174"/>
    <s v="7"/>
    <d v="1899-12-30T09:30:45"/>
    <d v="1899-12-30T09:31:20"/>
    <n v="0"/>
    <n v="3.9250000000000003"/>
    <s v="-83.82796"/>
    <s v="45.413191"/>
    <n v="5.3965545606135699E-3"/>
    <n v="2304.54"/>
    <n v="4"/>
    <n v="7.54716981132076E-2"/>
    <n v="4"/>
    <n v="48"/>
    <n v="161"/>
    <s v="102_Week4_Tuesday"/>
    <n v="45.983800000000002"/>
    <n v="44.317599999999999"/>
    <n v="39.960700000000003"/>
    <n v="36.924599999999998"/>
    <n v="40.21"/>
    <s v="102_Monday"/>
    <s v="102_Week4_Monday"/>
    <n v="1"/>
    <n v="49"/>
    <n v="43.547499999999999"/>
    <n v="37.085000000000001"/>
    <s v="Yes"/>
    <s v="NO"/>
    <s v="MTWRF"/>
    <s v="No"/>
    <s v="Yes"/>
    <s v="Y"/>
    <s v="N"/>
    <n v="49"/>
    <n v="11.495950000000001"/>
    <n v="11.0794"/>
    <n v="9.9901750000000007"/>
    <n v="9.2311499999999995"/>
  </r>
  <r>
    <s v="2546"/>
    <s v="73404"/>
    <s v="2"/>
    <x v="3"/>
    <x v="2"/>
    <x v="0"/>
    <s v="160"/>
    <s v="102"/>
    <s v="T"/>
    <n v="162"/>
    <s v="Thunder Bay Health - Rogers Ci"/>
    <s v="205 S Bradley, ROGERS CITY MI 49779 US, ROGERS CITY MI 49779 US"/>
    <n v="0.37589262109469201"/>
    <s v="-2175"/>
    <s v="7"/>
    <d v="1899-12-30T09:31:43"/>
    <d v="1899-12-30T09:41:40"/>
    <n v="0"/>
    <n v="10.604166666666666"/>
    <s v="-83.826676"/>
    <s v="45.411112"/>
    <n v="0.15531813141047901"/>
    <n v="4252.6499999999996"/>
    <n v="0"/>
    <n v="0"/>
    <n v="0"/>
    <n v="0"/>
    <n v="163"/>
    <s v="102_Week4_Tuesday"/>
    <n v="83.020700000000005"/>
    <n v="79.3292"/>
    <n v="84.204599999999999"/>
    <n v="83.295299999999997"/>
    <n v="83.1"/>
    <s v="102_Monday"/>
    <s v="102_Week4_Monday"/>
    <n v="1"/>
    <n v="0"/>
    <n v="81.174999999999997"/>
    <n v="85.215000000000003"/>
    <s v="Yes"/>
    <s v="NO"/>
    <s v="MTWRF"/>
    <s v="No"/>
    <s v="Yes"/>
    <s v="Y"/>
    <s v="N"/>
    <n v="0"/>
    <n v="20.755175000000001"/>
    <n v="19.8323"/>
    <n v="21.05115"/>
    <n v="20.823824999999999"/>
  </r>
  <r>
    <s v="2557"/>
    <s v="99061"/>
    <s v="112"/>
    <x v="3"/>
    <x v="2"/>
    <x v="0"/>
    <s v="130"/>
    <s v="102"/>
    <s v="T"/>
    <n v="150"/>
    <s v="FAMILY FARE #1502"/>
    <s v="100 S. BRADLEY HWY., ROGERS CITY MI 49779 US, ROGERS CITY MI 49779 US"/>
    <n v="0"/>
    <s v="-2172"/>
    <s v="7"/>
    <d v="1899-12-30T08:47:23"/>
    <d v="1899-12-30T09:16:22"/>
    <n v="0"/>
    <n v="22.745833333333334"/>
    <s v="-83.825057"/>
    <s v="45.41273"/>
    <m/>
    <n v="2830.84"/>
    <n v="0"/>
    <n v="0"/>
    <n v="3"/>
    <n v="15"/>
    <n v="151"/>
    <s v="102_Week4_Tuesday"/>
    <n v="60.07"/>
    <n v="48.9861"/>
    <n v="55.591500000000003"/>
    <n v="51.868400000000001"/>
    <n v="53.37"/>
    <s v="102_Monday"/>
    <s v="102_Week4_Monday"/>
    <n v="1"/>
    <n v="15"/>
    <n v="62.151200000000003"/>
    <n v="49.502499999999998"/>
    <s v="Yes"/>
    <s v="NO"/>
    <s v="MTWRF"/>
    <s v="No"/>
    <s v="Yes"/>
    <s v="Y"/>
    <s v="N"/>
    <n v="15"/>
    <n v="15.0175"/>
    <n v="12.246525"/>
    <n v="13.897875000000001"/>
    <n v="12.9671"/>
  </r>
  <r>
    <s v="8565"/>
    <s v="99031"/>
    <s v="92"/>
    <x v="3"/>
    <x v="2"/>
    <x v="0"/>
    <s v="140"/>
    <s v="102"/>
    <s v="T"/>
    <n v="161"/>
    <s v="BLARNEY CASTLE #816"/>
    <s v="101 S. BRADLEY HWY, ROGERS CITY MI 49779 US, ROGERS CITY MI 49779 US"/>
    <n v="0.94850870670310905"/>
    <s v="-2173"/>
    <s v="7"/>
    <d v="1899-12-30T09:17:19"/>
    <d v="1899-12-30T09:30:45"/>
    <n v="0"/>
    <n v="13.183333333333334"/>
    <s v="-83.827228"/>
    <s v="45.412089"/>
    <n v="0.275410801010677"/>
    <n v="4142.92"/>
    <n v="0"/>
    <n v="0"/>
    <n v="0"/>
    <n v="0"/>
    <n v="162"/>
    <s v="102_Week4_Tuesday"/>
    <n v="82.882300000000001"/>
    <n v="77.284599999999998"/>
    <n v="74.662300000000002"/>
    <n v="76.895300000000006"/>
    <n v="70.540000000000006"/>
    <s v="102_Monday"/>
    <s v="102_Week4_Monday"/>
    <n v="1"/>
    <n v="0"/>
    <n v="81.777500000000003"/>
    <n v="74.224999999999994"/>
    <s v="Yes"/>
    <s v="NO"/>
    <s v="MTWRF"/>
    <s v="No"/>
    <s v="Yes"/>
    <s v="Y"/>
    <s v="N"/>
    <n v="0"/>
    <n v="20.720575"/>
    <n v="19.321149999999999"/>
    <n v="18.665575"/>
    <n v="19.223825000000001"/>
  </r>
  <r>
    <s v="11400"/>
    <s v="73413"/>
    <s v="0"/>
    <x v="3"/>
    <x v="2"/>
    <x v="0"/>
    <s v="180"/>
    <s v="102"/>
    <s v="T"/>
    <n v="565"/>
    <s v="HINCKA LOGGING LLC"/>
    <s v="6464 LAKE AUGUSTA HWY, POSEN MI 49776 US, POSEN MI 49776 US"/>
    <n v="11.167977786777699"/>
    <s v="-2177"/>
    <s v="7"/>
    <d v="1899-12-30T09:56:37"/>
    <d v="1899-12-30T10:07:52"/>
    <n v="0"/>
    <n v="9.5750000000000011"/>
    <s v="-83.7107533"/>
    <s v="45.3083383"/>
    <n v="11.1217896583598"/>
    <n v="14773.63"/>
    <n v="105"/>
    <n v="2.0192307692307701"/>
    <n v="24"/>
    <n v="536"/>
    <n v="566"/>
    <s v="102_Week4_Tuesday"/>
    <n v="283.6207"/>
    <n v="277.98689999999999"/>
    <n v="287.58609999999999"/>
    <n v="297.53460000000001"/>
    <n v="295.27"/>
    <s v="102_Monday"/>
    <s v="102_Week4_Monday"/>
    <n v="1"/>
    <n v="518"/>
    <n v="268.84750000000003"/>
    <n v="294.52"/>
    <s v="Yes"/>
    <s v="NO"/>
    <s v="MTWRF"/>
    <s v="No"/>
    <s v="Yes"/>
    <s v="Y"/>
    <s v="N"/>
    <n v="518"/>
    <n v="70.905175"/>
    <n v="69.496724999999998"/>
    <n v="71.896524999999997"/>
    <n v="74.383650000000003"/>
  </r>
  <r>
    <s v="8537"/>
    <s v="99031"/>
    <s v="64"/>
    <x v="3"/>
    <x v="1"/>
    <x v="3"/>
    <s v="120"/>
    <s v="103"/>
    <s v="R"/>
    <n v="170"/>
    <s v="BLARNEY CASTLE #225"/>
    <s v="2222 US 23 SO., ALPENA MI 49707 US, ALPENA MI 49707 US"/>
    <n v="0.53268806431557902"/>
    <s v="-552"/>
    <s v="7"/>
    <d v="1899-12-30T10:15:30"/>
    <d v="1899-12-30T10:33:02"/>
    <n v="0"/>
    <n v="16.740000000000002"/>
    <s v="-83.4644534220908"/>
    <s v="45.0321696966945"/>
    <n v="0.321541182793388"/>
    <n v="5537.15"/>
    <n v="0"/>
    <n v="0"/>
    <n v="0"/>
    <n v="0"/>
    <n v="171"/>
    <s v="103_Week4_Thursday"/>
    <n v="101.77760000000001"/>
    <n v="93.806399999999996"/>
    <n v="95.4178"/>
    <n v="88.033799999999999"/>
    <n v="96.77"/>
    <s v="103_Friday"/>
    <s v="103_Week4_Friday"/>
    <n v="1"/>
    <n v="0"/>
    <n v="103.36369999999999"/>
    <n v="85.606200000000001"/>
    <s v="Yes"/>
    <s v="NO"/>
    <s v="MTWRF"/>
    <s v="No"/>
    <s v="Yes"/>
    <s v="Y"/>
    <s v="Y"/>
    <n v="0"/>
    <n v="25.444400000000002"/>
    <n v="23.451599999999999"/>
    <n v="23.85445"/>
    <n v="22.00845"/>
  </r>
  <r>
    <s v="12964"/>
    <s v="73395"/>
    <s v="1"/>
    <x v="3"/>
    <x v="1"/>
    <x v="4"/>
    <s v="320"/>
    <s v="103"/>
    <s v="T"/>
    <n v="285"/>
    <s v="MANGOS"/>
    <s v="121 WEST CHISHOLM, ALPENA MI 49707 US, ALPENA MI 49707 US"/>
    <n v="0.102882881707046"/>
    <s v="-538"/>
    <s v="7"/>
    <d v="1899-12-30T14:08:35"/>
    <d v="1899-12-30T14:10:20"/>
    <n v="0"/>
    <n v="6.6749999999999998"/>
    <s v="-83.433654"/>
    <s v="45.062969"/>
    <n v="2.0760602514957999E-2"/>
    <n v="3529.48"/>
    <n v="0"/>
    <n v="0"/>
    <n v="0"/>
    <n v="0"/>
    <n v="286"/>
    <s v="103_Week4_Tuesday"/>
    <n v="75.25"/>
    <n v="76.438400000000001"/>
    <n v="78.34"/>
    <n v="78.34"/>
    <n v="83.04"/>
    <s v="103_Thursday"/>
    <s v="103_Week4_Thursday"/>
    <n v="1"/>
    <n v="0"/>
    <n v="78.34"/>
    <n v="78.34"/>
    <s v="Yes"/>
    <s v="NO"/>
    <s v="MTWR"/>
    <s v="No"/>
    <s v="Yes"/>
    <s v="Y"/>
    <s v="Y"/>
    <n v="0"/>
    <n v="18.8125"/>
    <n v="19.1096"/>
    <n v="19.585000000000001"/>
    <n v="19.585000000000001"/>
  </r>
  <r>
    <s v="2566"/>
    <s v="99103"/>
    <s v="52"/>
    <x v="3"/>
    <x v="2"/>
    <x v="0"/>
    <s v="170"/>
    <s v="102"/>
    <s v="T"/>
    <n v="140"/>
    <s v="ROGERS CITY EXPRESS STOP #164"/>
    <s v="285 Bradley Hwy P.O. Box 175, Rogers City MI 49779 P.O. Box 175, Rogers City MI 49779 US"/>
    <n v="0.22996836315590499"/>
    <s v="-2176"/>
    <s v="5"/>
    <d v="1899-12-30T09:41:54"/>
    <d v="1899-12-30T09:45:27"/>
    <n v="0"/>
    <n v="3.9666666666666668"/>
    <s v="-83.825334"/>
    <s v="45.409494"/>
    <n v="0.13208792205119399"/>
    <n v="1345.33"/>
    <n v="0"/>
    <n v="0"/>
    <n v="0"/>
    <n v="0"/>
    <n v="141"/>
    <s v="102_Week4_Tuesday"/>
    <n v="57.13"/>
    <n v="62.155000000000001"/>
    <n v="68.793999999999997"/>
    <n v="42.386000000000003"/>
    <n v="18.52"/>
    <s v="102_Monday"/>
    <s v="102_Week4_Monday"/>
    <n v="1"/>
    <n v="0"/>
    <n v="33.590000000000003"/>
    <n v="23.991199999999999"/>
    <s v="Yes"/>
    <s v="NO"/>
    <s v="MTWRF"/>
    <s v="No"/>
    <s v="Yes"/>
    <s v="Y"/>
    <s v="N"/>
    <n v="0"/>
    <n v="14.282500000000001"/>
    <n v="15.53875"/>
    <n v="17.198499999999999"/>
    <n v="10.596500000000001"/>
  </r>
  <r>
    <s v="1858"/>
    <s v="70021"/>
    <s v="0"/>
    <x v="3"/>
    <x v="2"/>
    <x v="1"/>
    <s v="100"/>
    <s v="102"/>
    <s v="M"/>
    <n v="0"/>
    <s v="DAIRY QUEEN - ONAWAY"/>
    <s v="20560 STATE ST, ONAWAY MI 49765 US, ONAWAY MI 49765 US"/>
    <n v="0.64905788563191902"/>
    <s v="-2213"/>
    <s v="6"/>
    <d v="1899-12-30T08:06:27"/>
    <d v="1899-12-30T08:12:10"/>
    <n v="0"/>
    <n v="8.4250000000000007"/>
    <s v="-84.224953"/>
    <s v="45.357765"/>
    <n v="0.29116578163114698"/>
    <n v="641.22"/>
    <n v="0"/>
    <n v="0"/>
    <n v="0"/>
    <n v="0"/>
    <n v="1"/>
    <s v="102_Week4_Monday"/>
    <n v="35.03"/>
    <n v="35.03"/>
    <n v="36.2166"/>
    <n v="36.81"/>
    <n v="19.510000000000002"/>
    <s v="102_Tuesday"/>
    <s v="102_Week4_Tuesday"/>
    <n v="1"/>
    <n v="0"/>
    <n v="17.515000000000001"/>
    <n v="0"/>
    <s v="Yes"/>
    <s v="NO"/>
    <s v="MTWRF"/>
    <s v="No"/>
    <s v="Yes"/>
    <s v="Y"/>
    <s v="Y"/>
    <n v="0"/>
    <n v="8.7575000000000003"/>
    <n v="8.7575000000000003"/>
    <n v="9.0541499999999999"/>
    <n v="9.2025000000000006"/>
  </r>
  <r>
    <s v="8536"/>
    <s v="99031"/>
    <s v="63"/>
    <x v="3"/>
    <x v="1"/>
    <x v="4"/>
    <s v="100"/>
    <s v="103"/>
    <s v="W"/>
    <n v="10"/>
    <s v="BLARNEY CASTLE #224"/>
    <s v="1035 W. CHISHOLM ST, ALPENA MI 49707 US, ALPENA MI 49707 US"/>
    <n v="3.0505594485897198"/>
    <s v="-516"/>
    <s v="7"/>
    <d v="1899-12-30T09:24:35"/>
    <d v="1899-12-30T09:24:47"/>
    <n v="0"/>
    <n v="1.0958333333333334"/>
    <s v="-83.444203"/>
    <s v="45.071966"/>
    <n v="1.15591412692184"/>
    <n v="5324.04"/>
    <n v="0"/>
    <n v="0"/>
    <n v="0"/>
    <n v="0"/>
    <n v="11"/>
    <s v="103_Week4_Wednesday"/>
    <n v="113.99299999999999"/>
    <n v="87.332300000000004"/>
    <n v="83.645700000000005"/>
    <n v="85.528000000000006"/>
    <n v="96.28"/>
    <s v="103_Thursday"/>
    <s v="103_Week4_Thursday"/>
    <n v="1"/>
    <n v="0"/>
    <n v="84.212500000000006"/>
    <n v="99.87"/>
    <s v="Yes"/>
    <s v="NO"/>
    <s v="MTWRF"/>
    <s v="No"/>
    <s v="Yes"/>
    <s v="Y"/>
    <s v="Y"/>
    <n v="0"/>
    <n v="28.498249999999999"/>
    <n v="21.833075000000001"/>
    <n v="20.911425000000001"/>
    <n v="21.382000000000001"/>
  </r>
  <r>
    <s v="10328"/>
    <s v="73366"/>
    <s v="0"/>
    <x v="3"/>
    <x v="2"/>
    <x v="2"/>
    <s v="110"/>
    <s v="102"/>
    <s v="R"/>
    <n v="155"/>
    <s v="RUSTY SAW TAVERN"/>
    <s v="3459 US 31, BRUTUS MI 49716 US, BRUTUS MI 49716 US"/>
    <n v="5.9457429145098804"/>
    <s v="-2244"/>
    <s v="7"/>
    <d v="1899-12-30T10:47:55"/>
    <d v="1899-12-30T10:50:52"/>
    <n v="0"/>
    <n v="2.25"/>
    <s v="-84.7805135"/>
    <s v="45.501409"/>
    <n v="4.3465772457917398"/>
    <n v="2381.41"/>
    <n v="2"/>
    <n v="5.7142857142857099E-2"/>
    <n v="0"/>
    <n v="0"/>
    <n v="156"/>
    <s v="102_Week4_Thursday"/>
    <n v="0"/>
    <n v="82.251499999999993"/>
    <n v="73.442099999999996"/>
    <n v="42.96"/>
    <n v="73.92"/>
    <s v="102_Wednesday"/>
    <s v="102_Week4_Wednesday"/>
    <n v="1"/>
    <n v="0"/>
    <n v="80.276200000000003"/>
    <n v="42.96"/>
    <s v="Yes"/>
    <s v="NO"/>
    <s v="MTWRF"/>
    <s v="No"/>
    <s v="Yes"/>
    <s v="Y"/>
    <s v="N"/>
    <n v="0"/>
    <n v="0"/>
    <n v="20.562874999999998"/>
    <n v="18.360524999999999"/>
    <n v="10.74"/>
  </r>
  <r>
    <s v="8534"/>
    <s v="99031"/>
    <s v="61"/>
    <x v="3"/>
    <x v="2"/>
    <x v="2"/>
    <s v="100"/>
    <s v="102"/>
    <s v="R"/>
    <n v="135"/>
    <s v="BLARNEY CASTLE #220"/>
    <s v="7640 US31 SOUTH, ALANSON MI 49706 US, ALANSON MI 49706 US"/>
    <n v="2.49331044144196"/>
    <s v="-2243"/>
    <s v="7"/>
    <d v="1899-12-30T10:29:01"/>
    <d v="1899-12-30T10:41:58"/>
    <n v="0"/>
    <n v="13.856666666666667"/>
    <s v="-84.790657"/>
    <s v="45.440225"/>
    <n v="1.0891952884365801"/>
    <n v="4633.0200000000004"/>
    <n v="0"/>
    <n v="0"/>
    <n v="0"/>
    <n v="0"/>
    <n v="136"/>
    <s v="102_Week4_Thursday"/>
    <n v="89.2483"/>
    <n v="83.052300000000002"/>
    <n v="78.736599999999996"/>
    <n v="83.974599999999995"/>
    <n v="90.78"/>
    <s v="102_Wednesday"/>
    <s v="102_Week4_Wednesday"/>
    <n v="1"/>
    <n v="0"/>
    <n v="72.308700000000002"/>
    <n v="79.674999999999997"/>
    <s v="Yes"/>
    <s v="NO"/>
    <s v="MTWRF"/>
    <s v="No"/>
    <s v="Yes"/>
    <s v="Y"/>
    <s v="N"/>
    <n v="0"/>
    <n v="22.312075"/>
    <n v="20.763075000000001"/>
    <n v="19.684149999999999"/>
    <n v="20.993649999999999"/>
  </r>
  <r>
    <s v="2806"/>
    <s v="71413"/>
    <s v="0"/>
    <x v="3"/>
    <x v="1"/>
    <x v="2"/>
    <s v="160"/>
    <s v="101"/>
    <s v="M"/>
    <n v="0"/>
    <s v="Bronco Oil"/>
    <s v="231 S. Indiana P.O. Box 1237, Gaylord MI 49735 US P.O. Box 1237, Gaylord MI 49735 US"/>
    <n v="1.8787041924516901"/>
    <s v="-494"/>
    <s v="5"/>
    <d v="1899-12-30T09:53:40"/>
    <d v="1899-12-30T10:08:04"/>
    <n v="0"/>
    <n v="14.35"/>
    <s v="-84.679231"/>
    <s v="45.024573"/>
    <n v="0.53871451521507596"/>
    <n v="2169.27"/>
    <n v="0"/>
    <n v="0"/>
    <n v="0"/>
    <n v="0"/>
    <n v="1"/>
    <s v="101_Week4_Monday"/>
    <n v="82.837100000000007"/>
    <n v="83.72"/>
    <n v="86.112799999999993"/>
    <n v="87.07"/>
    <n v="44.3"/>
    <s v="103_Wednesday"/>
    <s v="103_Week4_Wednesday"/>
    <n v="1"/>
    <n v="0"/>
    <n v="41.86"/>
    <n v="43.534999999999997"/>
    <s v="Yes"/>
    <s v="NO"/>
    <s v="MTWRF"/>
    <s v="Yes"/>
    <s v="Yes"/>
    <s v="Y"/>
    <s v="Y"/>
    <n v="0"/>
    <n v="20.709275000000002"/>
    <n v="20.93"/>
    <n v="21.528199999999998"/>
    <n v="21.767499999999998"/>
  </r>
  <r>
    <s v="2041"/>
    <s v="70597"/>
    <s v="0"/>
    <x v="3"/>
    <x v="1"/>
    <x v="4"/>
    <s v="130"/>
    <s v="103"/>
    <s v="R"/>
    <n v="270"/>
    <s v="John Boy's"/>
    <s v="817 W. Chisholm, Alpena MI 49707 US, Alpena MI 49707 US"/>
    <n v="0.21305878812887599"/>
    <s v="-519"/>
    <s v="5"/>
    <d v="1899-12-30T10:09:57"/>
    <d v="1899-12-30T10:13:47"/>
    <n v="0"/>
    <n v="11.483333333333334"/>
    <s v="-83.44171"/>
    <s v="45.0697"/>
    <n v="4.6261635769362999E-2"/>
    <n v="1808.64"/>
    <n v="0"/>
    <n v="0"/>
    <n v="0"/>
    <n v="0"/>
    <n v="271"/>
    <s v="103_Week4_Thursday"/>
    <n v="71.69"/>
    <n v="78.260000000000005"/>
    <n v="67.462800000000001"/>
    <n v="76.428299999999993"/>
    <n v="36.25"/>
    <s v="103_Thursday"/>
    <s v="103_Week4_Thursday"/>
    <n v="1"/>
    <n v="0"/>
    <n v="32.56"/>
    <n v="40.221200000000003"/>
    <s v="No"/>
    <s v="NO"/>
    <s v="MTWRF"/>
    <s v="No"/>
    <s v="No"/>
    <s v="Y"/>
    <s v="N"/>
    <m/>
    <n v="17.922499999999999"/>
    <n v="19.565000000000001"/>
    <n v="16.8657"/>
    <n v="19.107074999999998"/>
  </r>
  <r>
    <s v="13394"/>
    <s v="73492"/>
    <s v="0"/>
    <x v="3"/>
    <x v="1"/>
    <x v="4"/>
    <s v="140"/>
    <s v="103"/>
    <s v="R"/>
    <n v="261"/>
    <s v="DAIRY QUEEN"/>
    <s v="600 W. CHISOLM, ALPENA MI 49707 US, ALPENA MI 49707 US"/>
    <n v="0.52087504306271604"/>
    <s v="-520"/>
    <s v="5"/>
    <d v="1899-12-30T10:14:18"/>
    <d v="1899-12-30T10:23:58"/>
    <n v="0"/>
    <n v="9.4354006285390355"/>
    <s v="-83.439417"/>
    <s v="45.067113"/>
    <n v="0.198760845982906"/>
    <n v="487.32"/>
    <n v="0"/>
    <n v="0"/>
    <n v="0"/>
    <n v="0"/>
    <n v="262"/>
    <s v="103_Week4_Thursday"/>
    <n v="34.04"/>
    <n v="34.588500000000003"/>
    <n v="35.193300000000001"/>
    <n v="0"/>
    <n v="14.22"/>
    <s v="103_Thursday"/>
    <s v="103_Week4_Thursday"/>
    <n v="1"/>
    <n v="0"/>
    <n v="17.02"/>
    <n v="0"/>
    <s v="No"/>
    <s v="NO"/>
    <s v="MTWRF"/>
    <s v="No"/>
    <s v="No"/>
    <s v="Y"/>
    <s v="N"/>
    <m/>
    <n v="8.51"/>
    <n v="8.6471250000000008"/>
    <n v="8.7983250000000002"/>
    <n v="0"/>
  </r>
  <r>
    <s v="2136"/>
    <s v="70699"/>
    <s v="0"/>
    <x v="3"/>
    <x v="1"/>
    <x v="4"/>
    <s v="20"/>
    <s v="103"/>
    <s v="W"/>
    <n v="20"/>
    <s v="Alpena College"/>
    <s v="666 Johnson St. Attn: Accounts Payable, Alpena MI Attn: Accounts Payable, Alpena MI 49707-1495 US"/>
    <n v="5.0771569255779196"/>
    <s v="-508"/>
    <s v="5"/>
    <d v="1899-12-30T08:24:57"/>
    <d v="1899-12-30T08:25:04"/>
    <n v="0"/>
    <n v="1.7166666666666668"/>
    <s v="-83.4451563"/>
    <s v="45.0810807"/>
    <n v="2.01105708959942"/>
    <n v="4765.3500000000004"/>
    <n v="0"/>
    <n v="0"/>
    <n v="0"/>
    <n v="0"/>
    <n v="21"/>
    <s v="103_Week4_Wednesday"/>
    <n v="143.56"/>
    <n v="58.67"/>
    <n v="121.8866"/>
    <n v="283.14330000000001"/>
    <n v="73.55"/>
    <s v="103_Thursday"/>
    <s v="103_Week4_Thursday"/>
    <n v="1"/>
    <n v="0"/>
    <n v="70.768699999999995"/>
    <n v="44.945"/>
    <s v="Yes"/>
    <s v="NO"/>
    <s v="MTWRF"/>
    <s v="No"/>
    <s v="Yes"/>
    <s v="Y"/>
    <s v="Y"/>
    <n v="0"/>
    <n v="35.89"/>
    <n v="14.6675"/>
    <n v="30.47165"/>
    <n v="70.785825000000003"/>
  </r>
  <r>
    <s v="1968"/>
    <s v="70519"/>
    <s v="0"/>
    <x v="3"/>
    <x v="1"/>
    <x v="4"/>
    <s v="80"/>
    <s v="103"/>
    <s v="R"/>
    <n v="340"/>
    <s v="Northern Foot &amp; Ankle Center"/>
    <s v="321 long rapids plaza, Alpena MI 49707 US, Alpena MI 49707 US"/>
    <n v="0.20014593963136901"/>
    <s v="-514"/>
    <s v="5"/>
    <d v="1899-12-30T09:04:09"/>
    <d v="1899-12-30T09:17:42"/>
    <n v="0"/>
    <n v="14.475"/>
    <s v="-83.464187"/>
    <s v="45.078609"/>
    <n v="5.1376143354603797E-2"/>
    <n v="1209.8"/>
    <n v="0"/>
    <n v="0"/>
    <n v="0"/>
    <n v="0"/>
    <n v="341"/>
    <s v="103_Week4_Thursday"/>
    <n v="45.586599999999997"/>
    <n v="46.2"/>
    <n v="47.828499999999998"/>
    <n v="48.48"/>
    <n v="25.7"/>
    <s v="103_Thursday"/>
    <s v="103_Week4_Thursday"/>
    <n v="1"/>
    <n v="0"/>
    <n v="23.1"/>
    <n v="24.24"/>
    <s v="No"/>
    <s v="NO"/>
    <s v="MTWRF"/>
    <s v="No"/>
    <s v="No"/>
    <s v="Y"/>
    <s v="N"/>
    <m/>
    <n v="11.396649999999999"/>
    <n v="11.55"/>
    <n v="11.957125"/>
    <n v="12.12"/>
  </r>
  <r>
    <s v="2278"/>
    <s v="99046"/>
    <s v="15"/>
    <x v="3"/>
    <x v="2"/>
    <x v="2"/>
    <s v="90"/>
    <s v="102"/>
    <s v="R"/>
    <n v="120"/>
    <s v="Louie's Fresh Market"/>
    <s v="235 Water St., Alanson MI 49706 US, Alanson MI 49706 US"/>
    <n v="17.695310448193901"/>
    <s v="-2242"/>
    <s v="6"/>
    <d v="1899-12-30T10:03:06"/>
    <d v="1899-12-30T10:26:32"/>
    <n v="0"/>
    <n v="19.893333333333334"/>
    <s v="-84.772182"/>
    <s v="45.442356"/>
    <n v="15.4124196502459"/>
    <n v="10648.41"/>
    <n v="13"/>
    <n v="0.33333333333333298"/>
    <n v="2"/>
    <n v="39"/>
    <n v="121"/>
    <s v="102_Week4_Thursday"/>
    <n v="241.44499999999999"/>
    <n v="285.14"/>
    <n v="335.2"/>
    <n v="275.86270000000002"/>
    <n v="178.24"/>
    <s v="102_Wednesday"/>
    <s v="102_Week4_Wednesday"/>
    <n v="1"/>
    <n v="41"/>
    <n v="166.87"/>
    <n v="261.26249999999999"/>
    <s v="Yes"/>
    <s v="NO"/>
    <s v="MTWRF"/>
    <s v="No"/>
    <s v="Yes"/>
    <s v="Y"/>
    <s v="N"/>
    <n v="41"/>
    <n v="60.361249999999998"/>
    <n v="71.284999999999997"/>
    <n v="83.8"/>
    <n v="68.965675000000005"/>
  </r>
  <r>
    <s v="8563"/>
    <s v="99031"/>
    <s v="90"/>
    <x v="3"/>
    <x v="2"/>
    <x v="2"/>
    <s v="60"/>
    <s v="102"/>
    <s v="M"/>
    <n v="0"/>
    <s v="BLARNEY CASTLE #600"/>
    <s v="6220 M-68, INDIAN RIVER MI 49749 US, INDIAN RIVER MI 49749 US"/>
    <n v="0"/>
    <s v="-2239"/>
    <s v="7"/>
    <d v="1899-12-30T09:00:49"/>
    <d v="1899-12-30T09:21:21"/>
    <n v="0"/>
    <n v="18.387499999999999"/>
    <s v="-84.629668"/>
    <s v="45.396535"/>
    <n v="2.1929126169551201E-4"/>
    <n v="6016.43"/>
    <n v="0"/>
    <n v="0"/>
    <n v="0"/>
    <n v="0"/>
    <n v="1"/>
    <s v="102_Week4_Monday"/>
    <n v="90.596900000000005"/>
    <n v="110.14530000000001"/>
    <n v="144.99459999999999"/>
    <n v="117.00149999999999"/>
    <n v="133.19"/>
    <s v="102_Wednesday"/>
    <s v="102_Week4_Wednesday"/>
    <n v="1"/>
    <n v="0"/>
    <n v="140.655"/>
    <n v="110.9675"/>
    <s v="Yes"/>
    <s v="NO"/>
    <s v="MTWRF"/>
    <s v="No"/>
    <s v="Yes"/>
    <s v="Y"/>
    <s v="Y"/>
    <n v="0"/>
    <n v="22.649225000000001"/>
    <n v="27.536325000000001"/>
    <n v="36.248649999999998"/>
    <n v="29.250374999999998"/>
  </r>
  <r>
    <s v="12681"/>
    <s v="99126"/>
    <s v="0"/>
    <x v="3"/>
    <x v="1"/>
    <x v="1"/>
    <s v="220"/>
    <s v="105"/>
    <s v="T"/>
    <n v="297"/>
    <s v="HILLMAN ACE HARDWARE"/>
    <s v="27500 M 32, HILLMAN MI 49746 US, HILLMAN MI 49746 US"/>
    <n v="6.8565858232432206E-2"/>
    <s v="-471"/>
    <s v="6"/>
    <d v="1899-12-30T17:19:35"/>
    <d v="1899-12-30T17:24:48"/>
    <n v="0"/>
    <n v="5.1166666666666671"/>
    <s v="-83.891535"/>
    <s v="45.0577833"/>
    <n v="6.6167575678190704E-2"/>
    <n v="542.91999999999996"/>
    <n v="0"/>
    <n v="0"/>
    <n v="0"/>
    <n v="0"/>
    <n v="298"/>
    <s v="105_Week4_Tuesday"/>
    <n v="20.69"/>
    <n v="20.69"/>
    <n v="21.243300000000001"/>
    <n v="21.52"/>
    <n v="11.41"/>
    <s v="103_Tuesday"/>
    <s v="103_Week4_Tuesday"/>
    <n v="1"/>
    <n v="0"/>
    <n v="10.345000000000001"/>
    <n v="10.76"/>
    <s v="Yes"/>
    <s v="NO"/>
    <s v="MTWRF"/>
    <s v="Yes"/>
    <s v="No"/>
    <s v="Y"/>
    <s v="N"/>
    <n v="0"/>
    <n v="5.1725000000000003"/>
    <n v="5.1725000000000003"/>
    <n v="5.3108250000000004"/>
    <n v="5.38"/>
  </r>
  <r>
    <s v="2258"/>
    <s v="70832"/>
    <s v="0"/>
    <x v="3"/>
    <x v="2"/>
    <x v="2"/>
    <s v="40"/>
    <s v="102"/>
    <s v="M"/>
    <n v="0"/>
    <s v="Wilson's Rivers Edge"/>
    <s v="4208 South Straits Hwy, Indian River MI 49749 US, Indian River MI 49749 US"/>
    <n v="1.3933264161202299"/>
    <s v="-2237"/>
    <s v="7"/>
    <d v="1899-12-30T08:25:29"/>
    <d v="1899-12-30T08:42:50"/>
    <n v="0"/>
    <n v="18.570833333333333"/>
    <s v="-84.61889"/>
    <s v="45.402212"/>
    <n v="0.32771601757629198"/>
    <n v="3850.81"/>
    <n v="0"/>
    <n v="0"/>
    <n v="0"/>
    <n v="0"/>
    <n v="1"/>
    <s v="102_Week4_Monday"/>
    <n v="0"/>
    <n v="117.8977"/>
    <n v="150.535"/>
    <n v="140.83840000000001"/>
    <n v="148.69999999999999"/>
    <s v="102_Wednesday"/>
    <s v="102_Week4_Wednesday"/>
    <n v="1"/>
    <n v="0"/>
    <n v="138.78870000000001"/>
    <n v="135.43"/>
    <s v="Yes"/>
    <s v="NO"/>
    <s v="MTWRF"/>
    <s v="No"/>
    <s v="Yes"/>
    <s v="Y"/>
    <s v="Y"/>
    <n v="0"/>
    <n v="0"/>
    <n v="29.474425"/>
    <n v="37.633749999999999"/>
    <n v="35.209600000000002"/>
  </r>
  <r>
    <s v="8562"/>
    <s v="99031"/>
    <s v="89"/>
    <x v="3"/>
    <x v="2"/>
    <x v="2"/>
    <s v="50"/>
    <s v="102"/>
    <s v="M"/>
    <n v="0"/>
    <s v="BLARNEY CASTLE #592"/>
    <s v="4524 S. STRAITS HWY, INDIAN RIVER MI 49749 US, INDIAN RIVER MI 49749 US"/>
    <n v="1.08330151564849"/>
    <s v="-2238"/>
    <s v="7"/>
    <d v="1899-12-30T08:43:55"/>
    <d v="1899-12-30T09:00:49"/>
    <n v="0"/>
    <n v="12.054166666666667"/>
    <s v="-84.629666"/>
    <s v="45.396473"/>
    <n v="0.68319101614426203"/>
    <n v="2953.52"/>
    <n v="0"/>
    <n v="0"/>
    <n v="0"/>
    <n v="0"/>
    <n v="1"/>
    <s v="102_Week4_Monday"/>
    <n v="49.832299999999996"/>
    <n v="45.339199999999998"/>
    <n v="58.534599999999998"/>
    <n v="77.221500000000006"/>
    <n v="61.63"/>
    <s v="102_Wednesday"/>
    <s v="102_Week4_Wednesday"/>
    <n v="1"/>
    <n v="0"/>
    <n v="49.607500000000002"/>
    <n v="81.073700000000002"/>
    <s v="Yes"/>
    <s v="NO"/>
    <s v="MTWRF"/>
    <s v="No"/>
    <s v="Yes"/>
    <s v="Y"/>
    <s v="Y"/>
    <n v="0"/>
    <n v="12.458074999999999"/>
    <n v="11.3348"/>
    <n v="14.633649999999999"/>
    <n v="19.305375000000002"/>
  </r>
  <r>
    <s v="2103"/>
    <s v="70665"/>
    <s v="0"/>
    <x v="3"/>
    <x v="1"/>
    <x v="4"/>
    <s v="260"/>
    <s v="103"/>
    <s v="R"/>
    <n v="400"/>
    <s v="Alpena Auto Electric"/>
    <s v="1643 M-32, Alpena MI 49707 US, Alpena MI 49707 US"/>
    <n v="6.4993993977813602"/>
    <s v="-532"/>
    <s v="7"/>
    <d v="1899-12-30T12:48:43"/>
    <d v="1899-12-30T13:02:34"/>
    <n v="0"/>
    <n v="10.52"/>
    <s v="-83.4850017"/>
    <s v="45.06119"/>
    <n v="3.0123248961667199"/>
    <n v="2011.03"/>
    <n v="15"/>
    <n v="0.65116279069767402"/>
    <n v="3"/>
    <n v="49"/>
    <n v="401"/>
    <s v="103_Week4_Thursday"/>
    <n v="37.89"/>
    <n v="37.89"/>
    <n v="40.480699999999999"/>
    <n v="42.371499999999997"/>
    <n v="42.11"/>
    <s v="103_Thursday"/>
    <s v="103_Week4_Thursday"/>
    <n v="1"/>
    <n v="43"/>
    <n v="40.353700000000003"/>
    <n v="43.712499999999999"/>
    <s v="No"/>
    <s v="NO"/>
    <s v="MTWRF"/>
    <s v="No"/>
    <s v="No"/>
    <s v="Y"/>
    <s v="N"/>
    <m/>
    <n v="9.4725000000000001"/>
    <n v="9.4725000000000001"/>
    <n v="10.120175"/>
    <n v="10.592874999999999"/>
  </r>
  <r>
    <s v="14480"/>
    <s v="73517"/>
    <s v="0"/>
    <x v="3"/>
    <x v="2"/>
    <x v="2"/>
    <s v="80"/>
    <s v="102"/>
    <s v="M"/>
    <n v="0"/>
    <s v="THE THIRSTY STURGEON"/>
    <s v="11900 SCOTT ROAD, WOLVERINE MI 49799 US, WOLVERINE MI 49799 US"/>
    <n v="8.6154756137925705"/>
    <s v="-2241"/>
    <s v="7"/>
    <d v="1899-12-30T09:41:16"/>
    <d v="1899-12-30T09:45:24"/>
    <n v="0"/>
    <n v="4.4833333333333334"/>
    <s v="-84.608283"/>
    <s v="45.291795"/>
    <n v="7.1006110556667803"/>
    <n v="3142.22"/>
    <n v="0"/>
    <n v="0"/>
    <n v="0"/>
    <n v="0"/>
    <n v="1"/>
    <s v="102_Week4_Monday"/>
    <n v="58.3508"/>
    <n v="65.42"/>
    <n v="80.200699999999998"/>
    <n v="79.876000000000005"/>
    <n v="83.1"/>
    <s v="102_Wednesday"/>
    <s v="102_Week4_Wednesday"/>
    <n v="1"/>
    <n v="0"/>
    <n v="82.2"/>
    <n v="53.055"/>
    <s v="Yes"/>
    <s v="NO"/>
    <s v="MTWRF"/>
    <s v="No"/>
    <s v="Yes"/>
    <s v="Y"/>
    <s v="Y"/>
    <n v="0"/>
    <n v="14.5877"/>
    <n v="16.355"/>
    <n v="20.050174999999999"/>
    <n v="19.969000000000001"/>
  </r>
  <r>
    <s v="2898"/>
    <s v="73079"/>
    <s v="0"/>
    <x v="3"/>
    <x v="2"/>
    <x v="2"/>
    <s v="70"/>
    <s v="102"/>
    <s v="M"/>
    <n v="0"/>
    <s v="CHEBOYGAN COUNTY ROAD COMMISSI"/>
    <s v="7055 BUNKER RD, INDIAN RIVER MI 49749 US, INDIAN RIVER MI 49749 US"/>
    <n v="1.6484372844322801"/>
    <s v="-2240"/>
    <s v="7"/>
    <d v="1899-12-30T09:22:59"/>
    <d v="1899-12-30T09:32:39"/>
    <n v="0"/>
    <n v="9.4354006285390355"/>
    <s v="-84.63181"/>
    <s v="45.38522"/>
    <n v="0.92476242298799105"/>
    <n v="0"/>
    <n v="0"/>
    <m/>
    <n v="0"/>
    <n v="0"/>
    <n v="1"/>
    <s v="102_Week4_Monday"/>
    <n v="0"/>
    <n v="0"/>
    <n v="0"/>
    <n v="0"/>
    <s v="$ -"/>
    <s v="102_Wednesday"/>
    <s v="102_Week4_Wednesday"/>
    <n v="1"/>
    <n v="0"/>
    <n v="0"/>
    <n v="0"/>
    <s v="Yes"/>
    <s v="NO"/>
    <s v="MTWRF"/>
    <s v="No"/>
    <s v="Yes"/>
    <s v="Y"/>
    <s v="Y"/>
    <n v="0"/>
    <n v="0"/>
    <n v="0"/>
    <n v="0"/>
    <n v="0"/>
  </r>
  <r>
    <s v="2026"/>
    <s v="70581"/>
    <s v="0"/>
    <x v="3"/>
    <x v="1"/>
    <x v="3"/>
    <s v="90"/>
    <s v="103"/>
    <s v="W"/>
    <n v="180"/>
    <s v="Overhead Door Company"/>
    <s v="2550 U.S. 23 S., Alpena MI 49707 US, Alpena MI 49707 US"/>
    <n v="6.99903855601747E-2"/>
    <s v="-549"/>
    <s v="1"/>
    <d v="1899-12-30T09:51:17"/>
    <d v="1899-12-30T10:04:53"/>
    <n v="0"/>
    <n v="13.6"/>
    <s v="-83.4642022"/>
    <s v="45.0373118"/>
    <n v="4.2035782012898398E-2"/>
    <n v="698.81"/>
    <n v="0"/>
    <n v="0"/>
    <n v="0"/>
    <n v="0"/>
    <n v="181"/>
    <s v="103_Week4_Wednesday"/>
    <n v="50.3566"/>
    <n v="58.25"/>
    <n v="54.225000000000001"/>
    <n v="64.213300000000004"/>
    <n v="14.61"/>
    <s v="103_Friday"/>
    <s v="103_Week4_Friday"/>
    <n v="1"/>
    <n v="0"/>
    <n v="12.8925"/>
    <n v="17.191199999999998"/>
    <s v="Yes"/>
    <s v="NO"/>
    <s v="MTWRF"/>
    <s v="No"/>
    <s v="Yes"/>
    <s v="Y"/>
    <s v="Y"/>
    <n v="0"/>
    <n v="12.58915"/>
    <n v="14.5625"/>
    <n v="13.55625"/>
    <n v="16.053325000000001"/>
  </r>
  <r>
    <s v="2896"/>
    <s v="73076"/>
    <s v="0"/>
    <x v="3"/>
    <x v="1"/>
    <x v="3"/>
    <s v="220"/>
    <s v="103"/>
    <s v="R"/>
    <n v="40"/>
    <s v="NEIMAN'S CORNER CAFE"/>
    <s v="144 US-23 SOUTH, ALPENA MI 49707 US, ALPENA MI 49707 US"/>
    <n v="0.91509531021085899"/>
    <s v="-562"/>
    <s v="2"/>
    <d v="1899-12-30T12:15:03"/>
    <d v="1899-12-30T12:15:09"/>
    <n v="0"/>
    <n v="0.1"/>
    <s v="-83.4444073619229"/>
    <s v="45.0714360277381"/>
    <n v="0.25621669535482999"/>
    <n v="625.12"/>
    <n v="0"/>
    <n v="0"/>
    <n v="0"/>
    <n v="0"/>
    <n v="41"/>
    <s v="103_Week4_Thursday"/>
    <n v="46.33"/>
    <n v="51.25"/>
    <n v="48.99"/>
    <n v="50.02"/>
    <n v="13.26"/>
    <s v="103_Friday"/>
    <s v="103_Week4_Friday"/>
    <n v="1"/>
    <n v="0"/>
    <n v="13.352499999999999"/>
    <n v="12.505000000000001"/>
    <s v="Yes"/>
    <s v="NO"/>
    <s v="MTWRF"/>
    <s v="No"/>
    <s v="Yes"/>
    <s v="Y"/>
    <s v="Y"/>
    <n v="0"/>
    <n v="11.5825"/>
    <n v="12.8125"/>
    <n v="12.2475"/>
    <n v="12.505000000000001"/>
  </r>
  <r>
    <s v="12612"/>
    <s v="73474"/>
    <s v="0"/>
    <x v="3"/>
    <x v="2"/>
    <x v="4"/>
    <s v="30"/>
    <s v="102"/>
    <s v="R"/>
    <n v="56"/>
    <s v="MIGHTY MAC"/>
    <s v="7315 MAIN ST, MACKINAW ISLAND MI 49757 US, MACKINAW ISLAND MI 49757 US"/>
    <n v="0"/>
    <s v="-2253"/>
    <s v="7"/>
    <d v="1899-12-30T09:05:14"/>
    <d v="1899-12-30T09:14:54"/>
    <n v="0"/>
    <n v="9.4354006285390355"/>
    <s v="-84.6186658120255"/>
    <s v="45.8475363919055"/>
    <m/>
    <n v="1595.03"/>
    <n v="0"/>
    <n v="0"/>
    <n v="0"/>
    <n v="0"/>
    <n v="57"/>
    <s v="102_Week4_Thursday"/>
    <n v="0"/>
    <n v="39.906599999999997"/>
    <n v="76.417100000000005"/>
    <n v="77.61"/>
    <n v="82.27"/>
    <s v="102_Thursday"/>
    <s v="102_Week4_Thursday"/>
    <n v="1"/>
    <n v="0"/>
    <n v="65.892499999999998"/>
    <n v="0"/>
    <s v="No"/>
    <s v="NO"/>
    <s v="MTWRF"/>
    <s v="No"/>
    <s v="No"/>
    <s v="Y"/>
    <s v="N"/>
    <m/>
    <n v="0"/>
    <n v="9.9766499999999994"/>
    <n v="19.104275000000001"/>
    <n v="19.4025"/>
  </r>
  <r>
    <s v="11439"/>
    <s v="73415"/>
    <s v="0"/>
    <x v="3"/>
    <x v="2"/>
    <x v="4"/>
    <s v="40"/>
    <s v="102"/>
    <s v="R"/>
    <n v="65"/>
    <s v="THE GREAT TURTLE BREWING &amp; DIS"/>
    <s v="1359 HOBAN ST VIA-STARLINE MACKNIAW CITY, MACKINAW VIA-STARLINE MACKNIAW CITY, MACKINAW ISLAND MI 49757 US"/>
    <n v="0"/>
    <s v="-2254"/>
    <s v="7"/>
    <d v="1899-12-30T09:14:54"/>
    <d v="1899-12-30T09:24:34"/>
    <n v="0"/>
    <n v="9.4354006285390355"/>
    <s v="-84.61899"/>
    <s v="45.847777"/>
    <m/>
    <n v="5530.21"/>
    <n v="0"/>
    <n v="0"/>
    <n v="0"/>
    <n v="0"/>
    <n v="66"/>
    <s v="102_Week4_Thursday"/>
    <n v="0"/>
    <n v="245.72"/>
    <n v="239.2792"/>
    <n v="153.41999999999999"/>
    <n v="246.73"/>
    <s v="102_Thursday"/>
    <s v="102_Week4_Thursday"/>
    <n v="1"/>
    <n v="0"/>
    <n v="245.72"/>
    <n v="0"/>
    <s v="No"/>
    <s v="NO"/>
    <s v="MTWRF"/>
    <s v="No"/>
    <s v="No"/>
    <s v="Y"/>
    <s v="N"/>
    <m/>
    <n v="0"/>
    <n v="61.43"/>
    <n v="59.819800000000001"/>
    <n v="38.354999999999997"/>
  </r>
  <r>
    <s v="2324"/>
    <s v="70905"/>
    <s v="0"/>
    <x v="3"/>
    <x v="2"/>
    <x v="4"/>
    <s v="20"/>
    <s v="102"/>
    <s v="R"/>
    <n v="90"/>
    <s v="MARY'S BISTRO"/>
    <s v="7463 MAINT ST VIA-STARLINE, MACKINAC ISLAND MI 497 VIA-STARLINE, MACKINAC ISLAND MI 49757 US"/>
    <n v="0"/>
    <s v="-2252"/>
    <s v="7"/>
    <d v="1899-12-30T08:55:34"/>
    <d v="1899-12-30T09:05:14"/>
    <n v="0"/>
    <n v="9.4354006285390355"/>
    <s v="-84.61846"/>
    <s v="45.847444"/>
    <m/>
    <n v="4061.67"/>
    <n v="0"/>
    <n v="0"/>
    <n v="0"/>
    <n v="0"/>
    <n v="91"/>
    <s v="102_Week4_Thursday"/>
    <n v="0"/>
    <n v="123.9755"/>
    <n v="183.6678"/>
    <n v="187.27"/>
    <n v="198.13"/>
    <s v="102_Thursday"/>
    <s v="102_Week4_Thursday"/>
    <n v="1"/>
    <n v="0"/>
    <n v="168.85499999999999"/>
    <n v="0"/>
    <s v="No"/>
    <s v="NO"/>
    <s v="MTWRF"/>
    <s v="No"/>
    <s v="No"/>
    <s v="Y"/>
    <s v="N"/>
    <m/>
    <n v="0"/>
    <n v="30.993874999999999"/>
    <n v="45.91695"/>
    <n v="46.817500000000003"/>
  </r>
  <r>
    <s v="2019"/>
    <s v="99046"/>
    <s v="6"/>
    <x v="3"/>
    <x v="1"/>
    <x v="4"/>
    <s v="110"/>
    <s v="103"/>
    <s v="R"/>
    <n v="280"/>
    <s v="CHISHOLM SHELL OIL"/>
    <s v="1017 CHISHOLM ST, ALPENA MI 49707 US, ALPENA MI 49707 US"/>
    <n v="0.50843109975116396"/>
    <s v="-517"/>
    <s v="6"/>
    <d v="1899-12-30T09:25:18"/>
    <d v="1899-12-30T09:52:45"/>
    <n v="0"/>
    <n v="20.873333333333335"/>
    <s v="-83.443944"/>
    <s v="45.071511"/>
    <n v="9.4085756168813595E-2"/>
    <n v="2513.98"/>
    <n v="0"/>
    <n v="0"/>
    <n v="0"/>
    <n v="0"/>
    <n v="281"/>
    <s v="103_Week4_Thursday"/>
    <n v="59.24"/>
    <n v="63.638800000000003"/>
    <n v="74.09"/>
    <n v="71.931799999999996"/>
    <n v="39.64"/>
    <s v="103_Thursday"/>
    <s v="103_Week4_Thursday"/>
    <n v="1"/>
    <n v="0"/>
    <n v="36.575000000000003"/>
    <n v="70.930000000000007"/>
    <s v="No"/>
    <s v="NO"/>
    <s v="MTWRF"/>
    <s v="No"/>
    <s v="No"/>
    <s v="Y"/>
    <s v="N"/>
    <m/>
    <n v="14.81"/>
    <n v="15.909700000000001"/>
    <n v="18.522500000000001"/>
    <n v="17.982949999999999"/>
  </r>
  <r>
    <s v="13967"/>
    <s v="73502"/>
    <s v="0"/>
    <x v="3"/>
    <x v="2"/>
    <x v="4"/>
    <s v="70"/>
    <s v="102"/>
    <s v="R"/>
    <n v="22"/>
    <s v="KINGSTON KITCHEN"/>
    <s v="1384 HOBAN, MACKINAC ISLAND MI 49757 US, MACKINAC ISLAND MI 49757 US"/>
    <n v="0"/>
    <s v="-2257"/>
    <s v="7"/>
    <d v="1899-12-30T09:43:55"/>
    <d v="1899-12-30T09:53:35"/>
    <n v="0"/>
    <n v="9.4354006285390355"/>
    <s v="-84.61924"/>
    <s v="45.848106"/>
    <m/>
    <n v="2913.62"/>
    <n v="0"/>
    <n v="0"/>
    <n v="0"/>
    <n v="0"/>
    <n v="23"/>
    <s v="102_Week4_Thursday"/>
    <n v="0"/>
    <n v="94.227099999999993"/>
    <n v="141.67779999999999"/>
    <n v="90.18"/>
    <n v="143.66"/>
    <s v="102_Thursday"/>
    <s v="102_Week4_Thursday"/>
    <n v="1"/>
    <n v="0"/>
    <n v="126.4662"/>
    <n v="0"/>
    <s v="No"/>
    <s v="NO"/>
    <s v="MTWRF"/>
    <s v="No"/>
    <s v="No"/>
    <s v="Y"/>
    <s v="N"/>
    <m/>
    <n v="0"/>
    <n v="23.556774999999998"/>
    <n v="35.419449999999998"/>
    <n v="22.545000000000002"/>
  </r>
  <r>
    <s v="11440"/>
    <s v="73415"/>
    <s v="1"/>
    <x v="3"/>
    <x v="2"/>
    <x v="4"/>
    <s v="80"/>
    <s v="102"/>
    <s v="R"/>
    <n v="70"/>
    <s v="WINCHESTER'S"/>
    <s v="7416 MAIN ST VIA-STARLINE MACKINAW CITY, MACKINAW VIA-STARLINE MACKINAW CITY, MACKINAW ISLAND MI 49757 US"/>
    <n v="0"/>
    <s v="-2258"/>
    <s v="7"/>
    <d v="1899-12-30T09:53:35"/>
    <d v="1899-12-30T10:03:15"/>
    <n v="0"/>
    <n v="9.4354006285390355"/>
    <s v="-84.619021"/>
    <s v="45.848396"/>
    <m/>
    <n v="2602.36"/>
    <n v="0"/>
    <n v="0"/>
    <n v="0"/>
    <n v="0"/>
    <n v="71"/>
    <s v="102_Week4_Thursday"/>
    <n v="0"/>
    <n v="111.11"/>
    <n v="107.7428"/>
    <n v="68.36"/>
    <n v="110.81"/>
    <s v="102_Thursday"/>
    <s v="102_Week4_Thursday"/>
    <n v="1"/>
    <n v="0"/>
    <n v="111.11"/>
    <n v="0"/>
    <s v="No"/>
    <s v="NO"/>
    <s v="MTWRF"/>
    <s v="No"/>
    <s v="No"/>
    <s v="Y"/>
    <s v="N"/>
    <m/>
    <n v="0"/>
    <n v="27.7775"/>
    <n v="26.935700000000001"/>
    <n v="17.09"/>
  </r>
  <r>
    <s v="12632"/>
    <s v="73477"/>
    <s v="0"/>
    <x v="3"/>
    <x v="2"/>
    <x v="4"/>
    <s v="50"/>
    <s v="102"/>
    <s v="R"/>
    <n v="69"/>
    <s v="SMOKEY JOSES"/>
    <s v="7263 MAIN STREET, MACKINAW ISLAND MI 49757 US, MACKINAW ISLAND MI 49757 US"/>
    <n v="0"/>
    <s v="-2255"/>
    <s v="6"/>
    <d v="1899-12-30T09:24:35"/>
    <d v="1899-12-30T09:34:15"/>
    <n v="0"/>
    <n v="9.4354006285390355"/>
    <s v="-84.617129"/>
    <s v="45.849774"/>
    <m/>
    <n v="2142.2800000000002"/>
    <n v="0"/>
    <n v="0"/>
    <n v="0"/>
    <n v="0"/>
    <n v="70"/>
    <s v="102_Week4_Thursday"/>
    <n v="0"/>
    <n v="112.32"/>
    <n v="119.8488"/>
    <n v="138.69999999999999"/>
    <n v="73.510000000000005"/>
    <s v="102_Thursday"/>
    <s v="102_Week4_Thursday"/>
    <n v="1"/>
    <n v="0"/>
    <n v="82.8262"/>
    <n v="0"/>
    <s v="No"/>
    <s v="NO"/>
    <s v="MTWRF"/>
    <s v="No"/>
    <s v="No"/>
    <s v="Y"/>
    <s v="N"/>
    <m/>
    <n v="0"/>
    <n v="28.08"/>
    <n v="29.962199999999999"/>
    <n v="34.674999999999997"/>
  </r>
  <r>
    <s v="2319"/>
    <s v="70900"/>
    <s v="0"/>
    <x v="3"/>
    <x v="2"/>
    <x v="4"/>
    <s v="60"/>
    <s v="102"/>
    <s v="R"/>
    <n v="24"/>
    <s v="PANCAKE HOUSE"/>
    <s v="7245 MAINT ST VIA-ARNOLD LINE, MACKINAC ISLAND MI VIA-ARNOLD LINE, MACKINAC ISLAND MI 49757 US"/>
    <n v="0"/>
    <s v="-2256"/>
    <s v="7"/>
    <d v="1899-12-30T09:34:15"/>
    <d v="1899-12-30T09:43:55"/>
    <n v="0"/>
    <n v="9.4354006285390355"/>
    <s v="-84.617338"/>
    <s v="45.849884"/>
    <m/>
    <n v="5203.09"/>
    <n v="0"/>
    <n v="0"/>
    <n v="0"/>
    <n v="0"/>
    <n v="25"/>
    <s v="102_Week4_Thursday"/>
    <n v="0"/>
    <n v="216.25120000000001"/>
    <n v="216.6371"/>
    <n v="220.08"/>
    <n v="220.08"/>
    <s v="102_Thursday"/>
    <s v="102_Week4_Thursday"/>
    <n v="1"/>
    <n v="0"/>
    <n v="212.04750000000001"/>
    <n v="0"/>
    <s v="No"/>
    <s v="NO"/>
    <s v="MTWRF"/>
    <s v="No"/>
    <s v="No"/>
    <s v="Y"/>
    <s v="N"/>
    <m/>
    <n v="0"/>
    <n v="54.062800000000003"/>
    <n v="54.159275000000001"/>
    <n v="55.02"/>
  </r>
  <r>
    <s v="11508"/>
    <s v="73422"/>
    <s v="0"/>
    <x v="3"/>
    <x v="2"/>
    <x v="4"/>
    <s v="10"/>
    <s v="102"/>
    <s v="R"/>
    <n v="80"/>
    <s v="ISLAND HOUSE HOTEL"/>
    <s v="6966 MAIN ST VIA-ARNOLD LINE, MACKINAC ISLAND MI 4 VIA-ARNOLD LINE, MACKINAC ISLAND MI 49757 US"/>
    <n v="165.906390154734"/>
    <s v="-2251"/>
    <s v="7"/>
    <d v="1899-12-30T08:45:54"/>
    <d v="1899-12-30T08:55:34"/>
    <n v="0"/>
    <n v="9.4354006285390355"/>
    <s v="-84.613853"/>
    <s v="45.851185"/>
    <n v="95.146474856953603"/>
    <n v="14876.18"/>
    <n v="0"/>
    <n v="0"/>
    <n v="0"/>
    <n v="0"/>
    <n v="81"/>
    <s v="102_Week4_Thursday"/>
    <n v="0"/>
    <n v="528.94880000000001"/>
    <n v="630.96140000000003"/>
    <n v="641.09"/>
    <n v="641.09"/>
    <s v="102_Thursday"/>
    <s v="102_Week4_Thursday"/>
    <n v="1"/>
    <n v="0"/>
    <n v="606.84249999999997"/>
    <n v="0"/>
    <s v="No"/>
    <s v="NO"/>
    <s v="MTWRF"/>
    <s v="No"/>
    <s v="No"/>
    <s v="Y"/>
    <s v="N"/>
    <m/>
    <n v="0"/>
    <n v="132.2372"/>
    <n v="157.74035000000001"/>
    <n v="160.27250000000001"/>
  </r>
  <r>
    <s v="9932"/>
    <s v="73346"/>
    <s v="0"/>
    <x v="3"/>
    <x v="2"/>
    <x v="2"/>
    <s v="120"/>
    <s v="102"/>
    <s v="R"/>
    <n v="156"/>
    <s v="NANCY KELLY'S"/>
    <s v="230 N. US31, PELLSTON MI 49769 US, PELLSTON MI 49769 US"/>
    <n v="4.5337341760030103"/>
    <s v="-2245"/>
    <s v="0"/>
    <d v="1899-12-30T10:55:24"/>
    <d v="1899-12-30T11:05:04"/>
    <n v="0"/>
    <n v="9.4354006285390355"/>
    <s v="-84.784105"/>
    <s v="45.554296"/>
    <n v="3.7599649028003701"/>
    <n v="230.82"/>
    <n v="0"/>
    <n v="0"/>
    <n v="0"/>
    <n v="0"/>
    <n v="157"/>
    <s v="102_Week4_Thursday"/>
    <n v="27.03"/>
    <n v="79.06"/>
    <n v="31.182500000000001"/>
    <n v="0"/>
    <n v="9.36"/>
    <s v="102_Wednesday"/>
    <s v="102_Week4_Wednesday"/>
    <n v="1"/>
    <n v="0"/>
    <n v="16.64"/>
    <n v="0"/>
    <s v="Yes"/>
    <s v="NO"/>
    <s v="MTWRF"/>
    <s v="No"/>
    <s v="Yes"/>
    <s v="Y"/>
    <s v="N"/>
    <n v="0"/>
    <n v="6.7575000000000003"/>
    <n v="19.765000000000001"/>
    <n v="7.7956250000000002"/>
    <n v="0"/>
  </r>
  <r>
    <s v="2089"/>
    <s v="70650"/>
    <s v="0"/>
    <x v="3"/>
    <x v="1"/>
    <x v="3"/>
    <s v="100"/>
    <s v="103"/>
    <s v="W"/>
    <n v="230"/>
    <s v="N.E.M.S.C.A. (Annex)"/>
    <s v="2569 US-23 South 2375 Gordon Rd., Alpena MI 49707 2375 Gordon Rd., Alpena MI 49707 US"/>
    <n v="2.0600472687704E-2"/>
    <s v="-550"/>
    <s v="3"/>
    <d v="1899-12-30T10:04:54"/>
    <d v="1899-12-30T10:14:34"/>
    <n v="0"/>
    <n v="11.066666666666666"/>
    <s v="-83.4628067"/>
    <s v="45.037163"/>
    <n v="1.23722538826237E-2"/>
    <n v="316.70999999999998"/>
    <n v="0"/>
    <n v="0"/>
    <n v="0"/>
    <n v="0"/>
    <n v="231"/>
    <s v="103_Week4_Wednesday"/>
    <n v="28.66"/>
    <n v="28.66"/>
    <n v="28.66"/>
    <n v="30.11"/>
    <s v="$ -"/>
    <s v="103_Friday"/>
    <s v="103_Week4_Friday"/>
    <n v="1"/>
    <n v="0"/>
    <n v="7.165"/>
    <n v="7.5274999999999999"/>
    <s v="Yes"/>
    <s v="NO"/>
    <s v="MTWRF"/>
    <s v="No"/>
    <s v="Yes"/>
    <s v="Y"/>
    <s v="Y"/>
    <n v="0"/>
    <n v="7.165"/>
    <n v="7.165"/>
    <n v="7.165"/>
    <n v="7.5274999999999999"/>
  </r>
  <r>
    <s v="2029"/>
    <s v="70584"/>
    <s v="0"/>
    <x v="3"/>
    <x v="1"/>
    <x v="4"/>
    <s v="290"/>
    <s v="103"/>
    <s v="W"/>
    <n v="270"/>
    <s v="Bannan Funeral Home"/>
    <s v="222 S. Second Ave., Alpena MI 49707 US, Alpena MI 49707 US"/>
    <n v="0.26434816056564597"/>
    <s v="-535"/>
    <s v="6"/>
    <d v="1899-12-30T13:24:32"/>
    <d v="1899-12-30T13:43:01"/>
    <n v="0"/>
    <n v="11.533333333333333"/>
    <s v="-83.435133"/>
    <s v="45.060805"/>
    <n v="8.7207507890094599E-2"/>
    <n v="1125.55"/>
    <n v="0"/>
    <n v="0"/>
    <n v="0"/>
    <n v="0"/>
    <n v="271"/>
    <s v="103_Week4_Wednesday"/>
    <n v="39.380000000000003"/>
    <n v="45.988700000000001"/>
    <n v="40.426600000000001"/>
    <n v="40.950000000000003"/>
    <n v="21.71"/>
    <s v="103_Thursday"/>
    <s v="103_Week4_Thursday"/>
    <n v="1"/>
    <n v="0"/>
    <n v="19.690000000000001"/>
    <n v="20.475000000000001"/>
    <s v="Yes"/>
    <s v="NO"/>
    <s v="MTWRF"/>
    <s v="No"/>
    <s v="Yes"/>
    <s v="Y"/>
    <s v="Y"/>
    <n v="0"/>
    <n v="9.8450000000000006"/>
    <n v="11.497175"/>
    <n v="10.10665"/>
    <n v="10.237500000000001"/>
  </r>
  <r>
    <s v="2138"/>
    <s v="99120"/>
    <s v="0"/>
    <x v="3"/>
    <x v="1"/>
    <x v="4"/>
    <s v="300"/>
    <s v="103"/>
    <s v="W"/>
    <n v="280"/>
    <s v="MBANK"/>
    <s v="100 S. SECOND AVE., ALPENA MI 49707 US, ALPENA MI 49707 US"/>
    <n v="0.37930658648184601"/>
    <s v="-536"/>
    <s v="6"/>
    <d v="1899-12-30T13:43:24"/>
    <d v="1899-12-30T13:43:32"/>
    <n v="0"/>
    <n v="0.125"/>
    <s v="-83.433748"/>
    <s v="45.061758"/>
    <n v="9.5077661521857704E-2"/>
    <n v="2270.7600000000002"/>
    <n v="0"/>
    <n v="0"/>
    <n v="0"/>
    <n v="0"/>
    <n v="281"/>
    <s v="103_Week4_Wednesday"/>
    <n v="93.573300000000003"/>
    <n v="97.527100000000004"/>
    <n v="78.236599999999996"/>
    <n v="60.457099999999997"/>
    <n v="40.22"/>
    <s v="103_Thursday"/>
    <s v="103_Week4_Thursday"/>
    <n v="1"/>
    <n v="0"/>
    <n v="42.88"/>
    <n v="32.35"/>
    <s v="Yes"/>
    <s v="NO"/>
    <s v="MTWRF"/>
    <s v="No"/>
    <s v="Yes"/>
    <s v="Y"/>
    <s v="Y"/>
    <n v="0"/>
    <n v="23.393325000000001"/>
    <n v="24.381775000000001"/>
    <n v="19.559149999999999"/>
    <n v="15.114274999999999"/>
  </r>
  <r>
    <s v="2075"/>
    <s v="70634"/>
    <s v="0"/>
    <x v="3"/>
    <x v="2"/>
    <x v="2"/>
    <s v="150"/>
    <s v="102"/>
    <s v="W"/>
    <n v="10"/>
    <s v="Magnaloy Coupling"/>
    <s v="501 Commerce Drive P.O. Box 455, Alpena MI 49707 U P.O. Box 455, Alpena MI 49707 US"/>
    <n v="103.369682053689"/>
    <s v="-2248"/>
    <s v="7"/>
    <d v="1899-12-30T13:14:46"/>
    <d v="1899-12-30T13:29:14"/>
    <n v="0"/>
    <n v="11.637500000000001"/>
    <s v="-83.4236967"/>
    <s v="45.0757233"/>
    <n v="98.293074457924504"/>
    <n v="7489.21"/>
    <n v="28"/>
    <n v="0.51851851851851805"/>
    <n v="3"/>
    <n v="68"/>
    <n v="11"/>
    <s v="102_Week4_Wednesday"/>
    <n v="144.7646"/>
    <n v="132.01920000000001"/>
    <n v="139.39279999999999"/>
    <n v="145.00530000000001"/>
    <n v="151.77000000000001"/>
    <s v="102_Wednesday"/>
    <s v="102_Week4_Wednesday"/>
    <n v="1"/>
    <n v="66"/>
    <n v="137.26499999999999"/>
    <n v="147.2475"/>
    <s v="No"/>
    <s v="NO"/>
    <s v="MTWRF"/>
    <s v="No"/>
    <s v="No"/>
    <s v="Y"/>
    <s v="N"/>
    <m/>
    <n v="36.19115"/>
    <n v="33.004800000000003"/>
    <n v="34.848199999999999"/>
    <n v="36.251325000000001"/>
  </r>
  <r>
    <s v=""/>
    <m/>
    <m/>
    <x v="3"/>
    <x v="2"/>
    <x v="2"/>
    <m/>
    <m/>
    <m/>
    <m/>
    <s v="Alpena Depot"/>
    <s v="120 E Herman St,, Alpena 49707 US"/>
    <n v="2.5045338746425601"/>
    <s v="-2249"/>
    <m/>
    <d v="1899-12-30T13:31:44"/>
    <d v="1899-12-30T13:31:44"/>
    <n v="0"/>
    <m/>
    <s v="-83.416387"/>
    <s v="45.0710235"/>
    <n v="0.94994633676740503"/>
    <m/>
    <m/>
    <m/>
    <m/>
    <m/>
    <n v="1"/>
    <e v="#N/A"/>
    <m/>
    <m/>
    <m/>
    <m/>
    <m/>
    <s v="102_Wednesday"/>
    <s v="102_Week4_Wednesday"/>
    <n v="20"/>
    <m/>
    <m/>
    <m/>
    <s v="Yes"/>
    <m/>
    <m/>
    <s v="Yes"/>
    <s v="Yes"/>
    <m/>
    <s v="N"/>
    <m/>
    <m/>
    <m/>
    <m/>
    <m/>
  </r>
  <r>
    <s v="14926"/>
    <s v="73544"/>
    <s v="0"/>
    <x v="3"/>
    <x v="2"/>
    <x v="2"/>
    <s v="130"/>
    <s v="102"/>
    <s v="R"/>
    <n v="156"/>
    <s v="HOPPIES LANDING"/>
    <s v="1395 N. US-31, PELLSTON MI 49769 US, PELLSTON MI 49769 US"/>
    <n v="2.1625211241397402"/>
    <s v="-2246"/>
    <s v="7"/>
    <d v="1899-12-30T11:07:14"/>
    <d v="1899-12-30T11:11:55"/>
    <n v="0"/>
    <n v="4.6433333333333335"/>
    <s v="-84.785984"/>
    <s v="45.57158"/>
    <n v="1.3172213820565599"/>
    <n v="1133.3599999999999"/>
    <n v="0"/>
    <n v="0"/>
    <n v="0"/>
    <n v="0"/>
    <n v="157"/>
    <s v="102_Week4_Thursday"/>
    <n v="0"/>
    <n v="42.534199999999998"/>
    <n v="46.415700000000001"/>
    <n v="40.904600000000002"/>
    <n v="52.07"/>
    <s v="102_Wednesday"/>
    <s v="102_Week4_Wednesday"/>
    <n v="1"/>
    <n v="0"/>
    <n v="41.29"/>
    <n v="38.44"/>
    <s v="Yes"/>
    <s v="NO"/>
    <s v="MTWRF"/>
    <s v="No"/>
    <s v="Yes"/>
    <s v="Y"/>
    <s v="N"/>
    <n v="0"/>
    <n v="0"/>
    <n v="10.63355"/>
    <n v="11.603925"/>
    <n v="10.226150000000001"/>
  </r>
  <r>
    <s v="2276"/>
    <s v="70852"/>
    <s v="0"/>
    <x v="3"/>
    <x v="2"/>
    <x v="2"/>
    <s v="140"/>
    <s v="102"/>
    <s v="R"/>
    <n v="165"/>
    <s v="DOUGLAS LAKE BAR &amp; STEAKHOUSE"/>
    <s v="7314 DOUGLAS LAKE DRIVE, PELLSTON MI 49769 US, PELLSTON MI 49769 US"/>
    <n v="9.8144988832588105"/>
    <s v="-2247"/>
    <s v="7"/>
    <d v="1899-12-30T11:21:43"/>
    <d v="1899-12-30T11:31:23"/>
    <n v="0"/>
    <n v="9.4354006285390355"/>
    <s v="-84.71399"/>
    <s v="45.5700999"/>
    <n v="3.7929385481511901"/>
    <n v="12514.11"/>
    <n v="0"/>
    <n v="0"/>
    <n v="0"/>
    <n v="0"/>
    <n v="166"/>
    <s v="102_Week4_Thursday"/>
    <n v="0"/>
    <n v="338.0754"/>
    <n v="463.89120000000003"/>
    <n v="359.88330000000002"/>
    <n v="530.17999999999995"/>
    <s v="102_Wednesday"/>
    <s v="102_Week4_Wednesday"/>
    <n v="1"/>
    <n v="0"/>
    <n v="505.7337"/>
    <n v="224.1437"/>
    <s v="Yes"/>
    <s v="NO"/>
    <s v="MTWRF"/>
    <s v="No"/>
    <s v="Yes"/>
    <s v="Y"/>
    <s v="N"/>
    <n v="0"/>
    <n v="0"/>
    <n v="84.51885"/>
    <n v="115.97280000000001"/>
    <n v="89.970825000000005"/>
  </r>
  <r>
    <s v="8650"/>
    <s v="99031"/>
    <s v="97"/>
    <x v="3"/>
    <x v="2"/>
    <x v="1"/>
    <s v="200"/>
    <s v="102"/>
    <s v="R"/>
    <n v="165"/>
    <s v="BLARNEY BRANCH OFFICE"/>
    <s v="6416 RIGGSVILLE RD, CHEBOYGAN MI 49721 US, CHEBOYGAN MI 49721 US"/>
    <n v="11.554172309115501"/>
    <s v="-2223"/>
    <s v="7"/>
    <d v="1899-12-30T10:32:11"/>
    <d v="1899-12-30T10:38:00"/>
    <n v="0"/>
    <n v="5.98"/>
    <s v="-84.618787"/>
    <s v="45.578816"/>
    <n v="8.31693234726702"/>
    <n v="1720.83"/>
    <n v="0"/>
    <n v="0"/>
    <n v="0"/>
    <n v="0"/>
    <n v="166"/>
    <s v="102_Week4_Thursday"/>
    <n v="31.5108"/>
    <n v="35.0092"/>
    <n v="26.922799999999999"/>
    <n v="27.982299999999999"/>
    <n v="32.01"/>
    <s v="102_Tuesday"/>
    <s v="102_Week4_Tuesday"/>
    <n v="1"/>
    <n v="0"/>
    <n v="24.758700000000001"/>
    <n v="30.897500000000001"/>
    <s v="Yes"/>
    <s v="NO"/>
    <s v="MTWRF"/>
    <s v="No"/>
    <s v="Yes"/>
    <s v="Y"/>
    <s v="N"/>
    <n v="0"/>
    <n v="7.8776999999999999"/>
    <n v="8.7523"/>
    <n v="6.7306999999999997"/>
    <n v="6.9955749999999997"/>
  </r>
  <r>
    <s v="2374"/>
    <s v="70959"/>
    <s v="0"/>
    <x v="3"/>
    <x v="1"/>
    <x v="4"/>
    <s v="250"/>
    <s v="103"/>
    <s v="R"/>
    <n v="120"/>
    <s v="Kipfmiller"/>
    <s v="2584 US 23 S., Alpena MI 49707 US, Alpena MI 49707 US"/>
    <n v="0.81972090705090805"/>
    <s v="-531"/>
    <s v="7"/>
    <d v="1899-12-30T12:32:32"/>
    <d v="1899-12-30T12:42:12"/>
    <n v="0"/>
    <n v="9.4354006285390355"/>
    <s v="-83.464327"/>
    <s v="45.03647"/>
    <n v="0.51785434840620803"/>
    <n v="4279.3900000000003"/>
    <n v="4"/>
    <n v="0.91111111111111098"/>
    <n v="1"/>
    <n v="45"/>
    <n v="121"/>
    <s v="103_Week4_Thursday"/>
    <n v="0"/>
    <n v="130.54570000000001"/>
    <n v="138.90780000000001"/>
    <n v="138.63999999999999"/>
    <n v="146.96"/>
    <s v="103_Thursday"/>
    <s v="103_Week4_Thursday"/>
    <n v="1"/>
    <n v="45"/>
    <n v="136.64500000000001"/>
    <n v="121.31"/>
    <s v="No"/>
    <s v="NO"/>
    <s v="MTWRF"/>
    <s v="No"/>
    <s v="No"/>
    <s v="Y"/>
    <s v="N"/>
    <m/>
    <n v="0"/>
    <n v="32.636425000000003"/>
    <n v="34.726950000000002"/>
    <n v="34.659999999999997"/>
  </r>
  <r>
    <s v="2287"/>
    <s v="99061"/>
    <s v="106"/>
    <x v="3"/>
    <x v="2"/>
    <x v="1"/>
    <s v="180"/>
    <s v="102"/>
    <s v="F"/>
    <n v="20"/>
    <s v="SPT. FAMILY FARE #1504"/>
    <s v="992 S. MAIN 992 S MAIN ST, CHEBOYGAN MI 49721 US 992 S MAIN ST, CHEBOYGAN MI 49721 US"/>
    <n v="0.63679696246981599"/>
    <s v="-2221"/>
    <s v="7"/>
    <d v="1899-12-30T09:45:28"/>
    <d v="1899-12-30T10:10:57"/>
    <n v="0"/>
    <n v="20.226666666666667"/>
    <s v="-84.482395"/>
    <s v="45.628502"/>
    <n v="0.12700710648288599"/>
    <n v="4188.54"/>
    <n v="6"/>
    <n v="0.115384615384615"/>
    <n v="3"/>
    <n v="31"/>
    <n v="21"/>
    <s v="102_Week4_Friday"/>
    <n v="80.169200000000004"/>
    <n v="80.192300000000003"/>
    <n v="81.226900000000001"/>
    <n v="83.665000000000006"/>
    <n v="86.54"/>
    <s v="102_Tuesday"/>
    <s v="102_Week4_Tuesday"/>
    <n v="1"/>
    <n v="31"/>
    <n v="81.752499999999998"/>
    <n v="84.016199999999998"/>
    <s v="Yes"/>
    <s v="NO"/>
    <s v="MTWRF"/>
    <s v="No"/>
    <s v="Yes"/>
    <s v="Y"/>
    <s v="N"/>
    <n v="31"/>
    <n v="20.042300000000001"/>
    <n v="20.048075000000001"/>
    <n v="20.306725"/>
    <n v="20.916250000000002"/>
  </r>
  <r>
    <s v="13055"/>
    <s v="99161"/>
    <s v="106"/>
    <x v="3"/>
    <x v="2"/>
    <x v="1"/>
    <s v="190"/>
    <s v="102"/>
    <s v="F"/>
    <n v="1"/>
    <s v="SPT. FAM FARE #1504 FIRST AID"/>
    <s v="992 S. MAIN, CHEBOYGAN MI 49721 US, CHEBOYGAN MI 49721 US"/>
    <n v="0"/>
    <s v="-2222"/>
    <s v="7"/>
    <d v="1899-12-30T10:10:57"/>
    <d v="1899-12-30T10:20:37"/>
    <n v="0"/>
    <n v="9.4354006285390355"/>
    <s v="-84.482395"/>
    <s v="45.628502"/>
    <m/>
    <n v="0"/>
    <n v="0"/>
    <m/>
    <n v="0"/>
    <n v="0"/>
    <n v="2"/>
    <s v="102_Week4_Friday"/>
    <n v="0"/>
    <n v="0"/>
    <n v="0"/>
    <n v="0"/>
    <s v="$ -"/>
    <s v="102_Tuesday"/>
    <s v="102_Week4_Tuesday"/>
    <n v="1"/>
    <n v="0"/>
    <n v="0"/>
    <n v="0"/>
    <s v="Yes"/>
    <s v="NO"/>
    <s v="MTWRF"/>
    <s v="No"/>
    <s v="Yes"/>
    <s v="Y"/>
    <s v="N"/>
    <n v="0"/>
    <n v="0"/>
    <n v="0"/>
    <n v="0"/>
    <n v="0"/>
  </r>
  <r>
    <s v="2667"/>
    <s v="71265"/>
    <s v="0"/>
    <x v="3"/>
    <x v="1"/>
    <x v="0"/>
    <s v="40"/>
    <s v="103"/>
    <s v="M"/>
    <n v="0"/>
    <s v="CANADA CREEK RANCH"/>
    <s v="23500 RANCH HOUSE TRAIL, ATLANTA MI 49709 US, ATLANTA MI 49709 US"/>
    <n v="14.768490246110201"/>
    <s v="-432"/>
    <s v="6"/>
    <d v="1899-12-30T07:28:49"/>
    <d v="1899-12-30T07:31:49"/>
    <n v="0"/>
    <n v="4.3166666666666664"/>
    <s v="-84.20817"/>
    <s v="45.177193"/>
    <n v="13.5495743520384"/>
    <n v="20723.13"/>
    <n v="0"/>
    <n v="0"/>
    <n v="0"/>
    <n v="0"/>
    <n v="1"/>
    <s v="103_Week4_Monday"/>
    <n v="232.43299999999999"/>
    <n v="263.82220000000001"/>
    <n v="400.66860000000003"/>
    <n v="225.6105"/>
    <n v="700.92"/>
    <s v="103_Monday"/>
    <s v="103_Week4_Monday"/>
    <n v="1"/>
    <n v="0"/>
    <n v="598.78620000000001"/>
    <n v="303.07870000000003"/>
    <s v="No"/>
    <s v="YES"/>
    <s v="MTWRF"/>
    <s v="No"/>
    <s v="No"/>
    <s v="Y"/>
    <s v="N"/>
    <m/>
    <n v="58.108249999999998"/>
    <n v="65.955550000000002"/>
    <n v="100.16715000000001"/>
    <n v="56.402625"/>
  </r>
  <r>
    <s v="2293"/>
    <s v="99046"/>
    <s v="16"/>
    <x v="3"/>
    <x v="2"/>
    <x v="1"/>
    <s v="230"/>
    <s v="102"/>
    <s v="F"/>
    <n v="25"/>
    <s v="Louie's Fresh Market - Cheboyg"/>
    <s v="604 Main St. 235 Water St., Cheboygan MI 49721 US 235 Water St., Cheboygan MI 49721 US"/>
    <n v="1.1185816600918801"/>
    <s v="-2226"/>
    <s v="6"/>
    <d v="1899-12-30T11:08:48"/>
    <d v="1899-12-30T11:19:58"/>
    <n v="0"/>
    <n v="11.200000000000001"/>
    <s v="-84.4731068367582"/>
    <s v="45.6473099397764"/>
    <n v="0.224826033842563"/>
    <n v="7531.01"/>
    <n v="8"/>
    <n v="0.20512820512820501"/>
    <n v="1"/>
    <n v="27"/>
    <n v="26"/>
    <s v="102_Week4_Friday"/>
    <n v="154.11070000000001"/>
    <n v="210.3955"/>
    <n v="253.52420000000001"/>
    <n v="179.18360000000001"/>
    <n v="137.71"/>
    <s v="102_Tuesday"/>
    <s v="102_Week4_Tuesday"/>
    <n v="1"/>
    <n v="30"/>
    <n v="123.13249999999999"/>
    <n v="167.0575"/>
    <s v="Yes"/>
    <s v="NO"/>
    <s v="MTWRF"/>
    <s v="No"/>
    <s v="Yes"/>
    <s v="Y"/>
    <s v="N"/>
    <n v="30"/>
    <n v="38.527675000000002"/>
    <n v="52.598875"/>
    <n v="63.381050000000002"/>
    <n v="44.795900000000003"/>
  </r>
  <r>
    <s v="2302"/>
    <s v="70883"/>
    <s v="0"/>
    <x v="3"/>
    <x v="2"/>
    <x v="1"/>
    <s v="210"/>
    <s v="102"/>
    <s v="F"/>
    <n v="120"/>
    <s v="Modern Pharmacy"/>
    <s v="127 N. Main Street, Cheboygan MI 49721 US, Cheboygan MI 49721 US"/>
    <n v="12.609461050480601"/>
    <s v="-2224"/>
    <s v="7"/>
    <d v="1899-12-30T10:50:36"/>
    <d v="1899-12-30T10:58:19"/>
    <n v="0"/>
    <n v="7.0266666666666664"/>
    <s v="-84.47769"/>
    <s v="45.643894"/>
    <n v="9.2605516185720695"/>
    <n v="3002.61"/>
    <n v="0"/>
    <n v="0"/>
    <n v="0"/>
    <n v="0"/>
    <n v="121"/>
    <s v="102_Week4_Friday"/>
    <n v="57.02"/>
    <n v="57.02"/>
    <n v="58.798400000000001"/>
    <n v="60.557099999999998"/>
    <n v="63.5"/>
    <s v="102_Tuesday"/>
    <s v="102_Week4_Tuesday"/>
    <n v="1"/>
    <n v="0"/>
    <n v="57.02"/>
    <n v="61.042499999999997"/>
    <s v="Yes"/>
    <s v="NO"/>
    <s v="MTWRF"/>
    <s v="No"/>
    <s v="Yes"/>
    <s v="Y"/>
    <s v="N"/>
    <n v="0"/>
    <n v="14.255000000000001"/>
    <n v="14.255000000000001"/>
    <n v="14.6996"/>
    <n v="15.139275"/>
  </r>
  <r>
    <s v="14502"/>
    <s v="73522"/>
    <s v="0"/>
    <x v="3"/>
    <x v="2"/>
    <x v="1"/>
    <s v="220"/>
    <s v="102"/>
    <s v="F"/>
    <n v="110"/>
    <s v="MULLIGANS RESTAURANT"/>
    <s v="320 NORTH MAIN, CHEBOYGAN MI 49721 US, CHEBOYGAN MI 49721 US"/>
    <n v="0.57413379289209798"/>
    <s v="-2225"/>
    <s v="7"/>
    <d v="1899-12-30T10:58:54"/>
    <d v="1899-12-30T11:07:41"/>
    <n v="0"/>
    <n v="6.3866666666666667"/>
    <s v="-84.4757"/>
    <s v="45.645423"/>
    <n v="0.149925383248107"/>
    <n v="4551.5600000000004"/>
    <n v="0"/>
    <n v="0"/>
    <n v="0"/>
    <n v="0"/>
    <n v="111"/>
    <s v="102_Week4_Friday"/>
    <n v="77.4983"/>
    <n v="107.66459999999999"/>
    <n v="147.55840000000001"/>
    <n v="120.96850000000001"/>
    <n v="158.76"/>
    <s v="102_Tuesday"/>
    <s v="102_Week4_Tuesday"/>
    <n v="1"/>
    <n v="0"/>
    <n v="141.95500000000001"/>
    <n v="115.54"/>
    <s v="Yes"/>
    <s v="NO"/>
    <s v="MTWRF"/>
    <s v="No"/>
    <s v="Yes"/>
    <s v="Y"/>
    <s v="N"/>
    <n v="0"/>
    <n v="19.374575"/>
    <n v="26.916149999999998"/>
    <n v="36.889600000000002"/>
    <n v="30.242125000000001"/>
  </r>
  <r>
    <s v="8564"/>
    <s v="99031"/>
    <s v="91"/>
    <x v="3"/>
    <x v="2"/>
    <x v="1"/>
    <s v="170"/>
    <s v="102"/>
    <s v="F"/>
    <n v="15"/>
    <s v="BLARNEY CASTLE #808"/>
    <s v="912 S. MAIN ST, CHEBOYGAN MI 49721 US, CHEBOYGAN MI 49721 US"/>
    <n v="0.15857873857021301"/>
    <s v="-2220"/>
    <s v="7"/>
    <d v="1899-12-30T09:37:29"/>
    <d v="1899-12-30T09:44:49"/>
    <n v="0"/>
    <n v="7.0633333333333335"/>
    <s v="-84.479809"/>
    <s v="45.629203"/>
    <n v="4.22127919012781E-2"/>
    <n v="2358.21"/>
    <n v="0"/>
    <n v="0"/>
    <n v="0"/>
    <n v="0"/>
    <n v="16"/>
    <s v="102_Week4_Friday"/>
    <n v="48.749200000000002"/>
    <n v="39.655299999999997"/>
    <n v="40.4861"/>
    <n v="47.545000000000002"/>
    <n v="45.96"/>
    <s v="102_Tuesday"/>
    <s v="102_Week4_Tuesday"/>
    <n v="1"/>
    <n v="0"/>
    <n v="39.781199999999998"/>
    <n v="55.1312"/>
    <s v="Yes"/>
    <s v="NO"/>
    <s v="MTWRF"/>
    <s v="No"/>
    <s v="Yes"/>
    <s v="Y"/>
    <s v="N"/>
    <n v="0"/>
    <n v="12.1873"/>
    <n v="9.9138249999999992"/>
    <n v="10.121525"/>
    <n v="11.88625"/>
  </r>
  <r>
    <s v="14698"/>
    <s v="99161"/>
    <s v="96"/>
    <x v="3"/>
    <x v="2"/>
    <x v="1"/>
    <s v="120"/>
    <s v="102"/>
    <s v="M"/>
    <n v="0"/>
    <s v="TOM'S FAMILY MARKET F.A."/>
    <s v="20597 STATE ST, ONAWAY MI 49765 US, ONAWAY MI 49765 US"/>
    <n v="0"/>
    <s v="-2215"/>
    <s v="7"/>
    <d v="1899-12-30T08:20:00"/>
    <d v="1899-12-30T08:20:11"/>
    <n v="0"/>
    <n v="0.16666666666666666"/>
    <s v="-84.225884"/>
    <s v="45.35698"/>
    <m/>
    <n v="0"/>
    <n v="0"/>
    <m/>
    <n v="0"/>
    <n v="0"/>
    <n v="1"/>
    <s v="102_Week4_Monday"/>
    <n v="0"/>
    <n v="0"/>
    <n v="0"/>
    <n v="0"/>
    <s v="$ -"/>
    <s v="102_Tuesday"/>
    <s v="102_Week4_Tuesday"/>
    <n v="1"/>
    <n v="0"/>
    <n v="0"/>
    <n v="0"/>
    <s v="Yes"/>
    <s v="NO"/>
    <s v="MTWRF"/>
    <s v="No"/>
    <s v="Yes"/>
    <s v="Y"/>
    <s v="Y"/>
    <n v="0"/>
    <n v="0"/>
    <n v="0"/>
    <n v="0"/>
    <n v="0"/>
  </r>
  <r>
    <s v="2101"/>
    <s v="70971"/>
    <s v="1"/>
    <x v="3"/>
    <x v="1"/>
    <x v="4"/>
    <s v="240"/>
    <s v="103"/>
    <s v="T"/>
    <n v="230"/>
    <s v="Sports Unlimited"/>
    <s v="3137 US-23 South, Alpena MI 49707 US, Alpena MI 49707 US"/>
    <n v="0.98605356732537097"/>
    <s v="-530"/>
    <s v="7"/>
    <d v="1899-12-30T12:18:59"/>
    <d v="1899-12-30T12:31:43"/>
    <n v="0"/>
    <n v="13.4375"/>
    <s v="-83.463831"/>
    <s v="45.028848"/>
    <n v="0.28844142248275301"/>
    <n v="2574.06"/>
    <n v="0"/>
    <n v="0"/>
    <n v="0"/>
    <n v="0"/>
    <n v="231"/>
    <s v="103_Week4_Tuesday"/>
    <n v="49.860700000000001"/>
    <n v="51.069200000000002"/>
    <n v="46.593800000000002"/>
    <n v="52.625300000000003"/>
    <n v="47.53"/>
    <s v="103_Thursday"/>
    <s v="103_Week4_Thursday"/>
    <n v="1"/>
    <n v="0"/>
    <n v="50.465000000000003"/>
    <n v="53.51"/>
    <s v="Yes"/>
    <s v="NO"/>
    <s v="MTWRF"/>
    <s v="No"/>
    <s v="Yes"/>
    <s v="Y"/>
    <s v="Y"/>
    <n v="0"/>
    <n v="12.465175"/>
    <n v="12.767300000000001"/>
    <n v="11.64845"/>
    <n v="13.156325000000001"/>
  </r>
  <r>
    <s v="2539"/>
    <s v="99062"/>
    <s v="96"/>
    <x v="3"/>
    <x v="2"/>
    <x v="1"/>
    <s v="110"/>
    <s v="102"/>
    <s v="M"/>
    <n v="0"/>
    <s v="TOM'S FAMILY MARKET 132"/>
    <s v="20597 STATE ST, Onaway MI 49765 US, Onaway MI 49765 US"/>
    <n v="0.72473578155040697"/>
    <s v="-2214"/>
    <s v="7"/>
    <d v="1899-12-30T08:12:54"/>
    <d v="1899-12-30T08:20:00"/>
    <n v="0"/>
    <n v="4.0166666666666666"/>
    <s v="-84.225884"/>
    <s v="45.35698"/>
    <n v="0.106926794349613"/>
    <n v="4636.0600000000004"/>
    <n v="26"/>
    <n v="0.490566037735849"/>
    <n v="3"/>
    <n v="101"/>
    <n v="1"/>
    <s v="102_Week4_Monday"/>
    <n v="91.046099999999996"/>
    <n v="90.233000000000004"/>
    <n v="87.23"/>
    <n v="84.001499999999993"/>
    <n v="92.46"/>
    <s v="102_Tuesday"/>
    <s v="102_Week4_Tuesday"/>
    <n v="1"/>
    <n v="70"/>
    <n v="88.408699999999996"/>
    <n v="82.2"/>
    <s v="Yes"/>
    <s v="NO"/>
    <s v="MTWRF"/>
    <s v="No"/>
    <s v="Yes"/>
    <s v="Y"/>
    <s v="Y"/>
    <n v="70"/>
    <n v="22.761524999999999"/>
    <n v="22.558250000000001"/>
    <n v="21.807500000000001"/>
    <n v="21.000374999999998"/>
  </r>
  <r>
    <s v="1945"/>
    <s v="70495"/>
    <s v="0"/>
    <x v="3"/>
    <x v="1"/>
    <x v="3"/>
    <s v="130"/>
    <s v="103"/>
    <s v="W"/>
    <n v="190"/>
    <s v="North Coney Island"/>
    <s v="2668 US-23 South, Alpena MI 49707 US, Alpena MI 49707 US"/>
    <n v="0.71889687720721396"/>
    <s v="-553"/>
    <s v="7"/>
    <d v="1899-12-30T10:33:45"/>
    <d v="1899-12-30T10:49:21"/>
    <n v="0"/>
    <n v="23.541666666666668"/>
    <s v="-83.466306"/>
    <s v="45.034935"/>
    <n v="0.32718241525812702"/>
    <n v="2010.7"/>
    <n v="0"/>
    <n v="0"/>
    <n v="0"/>
    <n v="0"/>
    <n v="191"/>
    <s v="103_Week4_Wednesday"/>
    <n v="48.838999999999999"/>
    <n v="46.191499999999998"/>
    <n v="46.637500000000003"/>
    <n v="47.2"/>
    <n v="50.03"/>
    <s v="103_Friday"/>
    <s v="103_Week4_Friday"/>
    <n v="1"/>
    <n v="0"/>
    <n v="39.331200000000003"/>
    <n v="47.2"/>
    <s v="Yes"/>
    <s v="NO"/>
    <s v="MTWRF"/>
    <s v="No"/>
    <s v="Yes"/>
    <s v="Y"/>
    <s v="Y"/>
    <n v="0"/>
    <n v="12.20975"/>
    <n v="11.547874999999999"/>
    <n v="11.659375000000001"/>
    <n v="11.8"/>
  </r>
  <r>
    <s v="13227"/>
    <s v="73490"/>
    <s v="0"/>
    <x v="3"/>
    <x v="2"/>
    <x v="1"/>
    <s v="150"/>
    <s v="102"/>
    <s v="F"/>
    <n v="137"/>
    <s v="ARBY'S"/>
    <s v="840 SOUTH MAIN, CHEBOYGAN MI 49721 US, CHEBOYGAN MI 49721 US"/>
    <n v="29.522538255900098"/>
    <s v="-2218"/>
    <s v="7"/>
    <d v="1899-12-30T09:24:55"/>
    <d v="1899-12-30T09:31:23"/>
    <n v="0"/>
    <n v="7.63"/>
    <s v="-84.480967"/>
    <s v="45.630595"/>
    <n v="23.9049800380518"/>
    <n v="89.34"/>
    <n v="0"/>
    <n v="0"/>
    <n v="0"/>
    <n v="0"/>
    <n v="138"/>
    <s v="102_Week4_Friday"/>
    <n v="44.22"/>
    <n v="0"/>
    <n v="45.12"/>
    <n v="40.44"/>
    <n v="5.98"/>
    <s v="102_Tuesday"/>
    <s v="102_Week4_Tuesday"/>
    <n v="1"/>
    <n v="0"/>
    <n v="0"/>
    <n v="15.164999999999999"/>
    <s v="Yes"/>
    <s v="NO"/>
    <s v="MTWRF"/>
    <s v="No"/>
    <s v="Yes"/>
    <s v="Y"/>
    <s v="N"/>
    <n v="0"/>
    <n v="11.055"/>
    <n v="0"/>
    <n v="11.28"/>
    <n v="10.11"/>
  </r>
  <r>
    <s v="2291"/>
    <s v="70870"/>
    <s v="0"/>
    <x v="3"/>
    <x v="2"/>
    <x v="1"/>
    <s v="160"/>
    <s v="102"/>
    <s v="F"/>
    <n v="22"/>
    <s v="BIG BOY RESTAURANT"/>
    <s v="861 S MAIN ST, Cheboygan MI 49721 US, Cheboygan MI 49721 US"/>
    <n v="0.20830140262842201"/>
    <s v="-2219"/>
    <s v="7"/>
    <d v="1899-12-30T09:31:35"/>
    <d v="1899-12-30T09:37:20"/>
    <n v="0"/>
    <n v="4.79"/>
    <s v="-84.479049"/>
    <s v="45.630255"/>
    <n v="8.7965230621790402E-2"/>
    <n v="1930.92"/>
    <n v="0"/>
    <n v="0"/>
    <n v="0"/>
    <n v="0"/>
    <n v="23"/>
    <s v="102_Week4_Friday"/>
    <n v="43.86"/>
    <n v="43.86"/>
    <n v="51.696899999999999"/>
    <n v="67.56"/>
    <n v="59.34"/>
    <s v="102_Tuesday"/>
    <s v="102_Week4_Tuesday"/>
    <n v="1"/>
    <n v="0"/>
    <n v="43.86"/>
    <n v="67.56"/>
    <s v="Yes"/>
    <s v="NO"/>
    <s v="MTWRF"/>
    <s v="No"/>
    <s v="Yes"/>
    <s v="Y"/>
    <s v="N"/>
    <n v="0"/>
    <n v="10.965"/>
    <n v="10.965"/>
    <n v="12.924225"/>
    <n v="16.89"/>
  </r>
  <r>
    <s v="14131"/>
    <s v="73508"/>
    <s v="0"/>
    <x v="3"/>
    <x v="2"/>
    <x v="1"/>
    <s v="130"/>
    <s v="102"/>
    <s v="M"/>
    <n v="0"/>
    <s v="PAC SANITATION"/>
    <s v="1273 M-211, ONAWAY MI 49765 US, ONAWAY MI 49765 US"/>
    <n v="3.8107066880911602"/>
    <s v="-2216"/>
    <s v="7"/>
    <d v="1899-12-30T08:23:59"/>
    <d v="1899-12-30T08:46:30"/>
    <n v="0"/>
    <n v="14.700000000000001"/>
    <s v="-84.2270967"/>
    <s v="45.3924317"/>
    <n v="2.5653958573977298"/>
    <n v="4213.1899999999996"/>
    <n v="25"/>
    <n v="0.480769230769231"/>
    <n v="7"/>
    <n v="148"/>
    <n v="1"/>
    <s v="102_Week4_Monday"/>
    <n v="82.3"/>
    <n v="82.3"/>
    <n v="78.176100000000005"/>
    <n v="79.872299999999996"/>
    <n v="83.85"/>
    <s v="102_Tuesday"/>
    <s v="102_Week4_Tuesday"/>
    <n v="1"/>
    <n v="143"/>
    <n v="79.198700000000002"/>
    <n v="79.727500000000006"/>
    <s v="Yes"/>
    <s v="NO"/>
    <s v="MTWRF"/>
    <s v="No"/>
    <s v="Yes"/>
    <s v="Y"/>
    <s v="Y"/>
    <n v="143"/>
    <n v="20.574999999999999"/>
    <n v="20.574999999999999"/>
    <n v="19.544025000000001"/>
    <n v="19.968074999999999"/>
  </r>
  <r>
    <s v="14550"/>
    <s v="73524"/>
    <s v="0"/>
    <x v="3"/>
    <x v="2"/>
    <x v="1"/>
    <s v="140"/>
    <s v="102"/>
    <s v="M"/>
    <n v="0"/>
    <s v="211 BAR &amp; GRILL"/>
    <s v="3444 M-21, ONAWAY MI 49765 US, ONAWAY MI 49765 US"/>
    <n v="3.0400492940097998"/>
    <s v="-2217"/>
    <s v="6"/>
    <d v="1899-12-30T08:49:33"/>
    <d v="1899-12-30T08:55:24"/>
    <n v="0"/>
    <n v="4.4249999999999998"/>
    <s v="-84.229372"/>
    <s v="45.431372"/>
    <n v="2.6917824446771998"/>
    <n v="906.15"/>
    <n v="0"/>
    <n v="0"/>
    <n v="0"/>
    <n v="0"/>
    <n v="1"/>
    <s v="102_Week4_Monday"/>
    <n v="36.869999999999997"/>
    <n v="42.208500000000001"/>
    <n v="56.751600000000003"/>
    <n v="61.35"/>
    <n v="32.520000000000003"/>
    <s v="102_Tuesday"/>
    <s v="102_Week4_Tuesday"/>
    <n v="1"/>
    <n v="0"/>
    <n v="23.774999999999999"/>
    <n v="30.675000000000001"/>
    <s v="Yes"/>
    <s v="NO"/>
    <s v="MTWRF"/>
    <s v="No"/>
    <s v="Yes"/>
    <s v="Y"/>
    <s v="Y"/>
    <n v="0"/>
    <n v="9.2174999999999994"/>
    <n v="10.552125"/>
    <n v="14.187900000000001"/>
    <n v="15.3375"/>
  </r>
  <r>
    <s v="12878"/>
    <s v="73485"/>
    <s v="0"/>
    <x v="3"/>
    <x v="1"/>
    <x v="3"/>
    <s v="10"/>
    <s v="103"/>
    <s v="W"/>
    <n v="290"/>
    <s v="SALON 125"/>
    <s v="125 EAST CHISHOLM, ALPENA MI 49707 US, ALPENA MI 49707 US"/>
    <n v="3.0691633319971299"/>
    <s v="-541"/>
    <s v="1"/>
    <d v="1899-12-30T06:03:04"/>
    <d v="1899-12-30T06:04:58"/>
    <n v="0"/>
    <n v="1.9000000000000001"/>
    <s v="-83.432418"/>
    <s v="45.061709"/>
    <n v="1.27315832169056"/>
    <n v="202.6"/>
    <n v="0"/>
    <n v="0"/>
    <n v="0"/>
    <n v="0"/>
    <n v="291"/>
    <s v="103_Week4_Wednesday"/>
    <n v="50.65"/>
    <n v="0"/>
    <n v="0"/>
    <n v="50.65"/>
    <s v="$ -"/>
    <s v="103_Friday"/>
    <s v="103_Week4_Friday"/>
    <n v="1"/>
    <n v="0"/>
    <n v="0"/>
    <n v="12.6625"/>
    <s v="Yes"/>
    <s v="NO"/>
    <s v="MTWRF"/>
    <s v="No"/>
    <s v="Yes"/>
    <s v="Y"/>
    <s v="Y"/>
    <n v="0"/>
    <n v="12.6625"/>
    <n v="0"/>
    <n v="0"/>
    <n v="12.6625"/>
  </r>
  <r>
    <s v="2240"/>
    <s v="70814"/>
    <s v="0"/>
    <x v="3"/>
    <x v="1"/>
    <x v="1"/>
    <s v="170"/>
    <s v="102"/>
    <s v="W"/>
    <n v="340"/>
    <s v="Morrison IGA"/>
    <s v="531 N. State St., Hillman MI 49746 US, Hillman MI 49746 US"/>
    <n v="1.3564696310653499"/>
    <s v="-466"/>
    <s v="6"/>
    <d v="1899-12-30T16:17:27"/>
    <d v="1899-12-30T16:27:07"/>
    <n v="0"/>
    <n v="3.5333333333333332"/>
    <s v="-83.9013499"/>
    <s v="45.06777"/>
    <n v="0.231874960649287"/>
    <n v="1209.22"/>
    <n v="0"/>
    <n v="0"/>
    <n v="0"/>
    <n v="0"/>
    <n v="341"/>
    <s v="102_Week4_Wednesday"/>
    <n v="46.65"/>
    <n v="45.115699999999997"/>
    <n v="47.653300000000002"/>
    <n v="42.461399999999998"/>
    <n v="26"/>
    <s v="103_Tuesday"/>
    <s v="103_Week4_Tuesday"/>
    <n v="1"/>
    <n v="0"/>
    <n v="22.43"/>
    <n v="20.495000000000001"/>
    <s v="Yes"/>
    <s v="NO"/>
    <s v="MTWRF"/>
    <s v="Yes"/>
    <s v="Yes"/>
    <s v="Y"/>
    <s v="N"/>
    <n v="0"/>
    <n v="11.6625"/>
    <n v="11.278924999999999"/>
    <n v="11.913325"/>
    <n v="10.615349999999999"/>
  </r>
  <r>
    <s v="13581"/>
    <s v="99161"/>
    <s v="37"/>
    <x v="3"/>
    <x v="2"/>
    <x v="2"/>
    <s v="20"/>
    <s v="102"/>
    <s v="M"/>
    <n v="0"/>
    <s v="KEN'S VILLAGE MARKET FIRST AID"/>
    <s v="6433 BARBRA INDIAN RIVER P.O. BOX 2009, INDIAN RIV P.O. BOX 2009, INDIAN RIVER MI 49749 US"/>
    <n v="0.99056197479792696"/>
    <s v="-2235"/>
    <s v="0"/>
    <d v="1899-12-30T07:37:37"/>
    <d v="1899-12-30T07:47:17"/>
    <n v="0"/>
    <n v="9.4354006285390355"/>
    <s v="-84.617712"/>
    <s v="45.403873"/>
    <n v="0.27913187538343198"/>
    <n v="0"/>
    <n v="0"/>
    <m/>
    <n v="0"/>
    <n v="0"/>
    <n v="1"/>
    <s v="102_Week4_Monday"/>
    <n v="0"/>
    <n v="0"/>
    <n v="0"/>
    <n v="0"/>
    <s v="$ -"/>
    <s v="102_Wednesday"/>
    <s v="102_Week4_Wednesday"/>
    <n v="1"/>
    <n v="0"/>
    <n v="0"/>
    <n v="0"/>
    <s v="Yes"/>
    <s v="NO"/>
    <s v="MTWRF"/>
    <s v="No"/>
    <s v="Yes"/>
    <s v="Y"/>
    <s v="Y"/>
    <n v="0"/>
    <n v="0"/>
    <n v="0"/>
    <n v="0"/>
    <n v="0"/>
  </r>
  <r>
    <s v="1959"/>
    <s v="70509"/>
    <s v="0"/>
    <x v="3"/>
    <x v="1"/>
    <x v="3"/>
    <s v="190"/>
    <s v="103"/>
    <s v="W"/>
    <n v="100"/>
    <s v="R.A. Townsend Co."/>
    <s v="1100 N. Bagley St., Alpena MI 49707 US, Alpena MI 49707 US"/>
    <n v="1.3250479526686301"/>
    <s v="-559"/>
    <s v="3"/>
    <d v="1899-12-30T11:35:00"/>
    <d v="1899-12-30T11:44:40"/>
    <n v="0"/>
    <n v="2.65"/>
    <s v="-83.473222"/>
    <s v="45.063711"/>
    <n v="0.417745286036179"/>
    <n v="459.56"/>
    <n v="0"/>
    <n v="0"/>
    <n v="0"/>
    <n v="0"/>
    <n v="101"/>
    <s v="103_Week4_Wednesday"/>
    <n v="35.03"/>
    <n v="35.03"/>
    <n v="35.956600000000002"/>
    <n v="36.42"/>
    <n v="9.65"/>
    <s v="103_Friday"/>
    <s v="103_Week4_Friday"/>
    <n v="1"/>
    <n v="0"/>
    <n v="8.7575000000000003"/>
    <n v="9.1050000000000004"/>
    <s v="Yes"/>
    <s v="NO"/>
    <s v="MTWRF"/>
    <s v="No"/>
    <s v="Yes"/>
    <s v="Y"/>
    <s v="Y"/>
    <n v="0"/>
    <n v="8.7575000000000003"/>
    <n v="8.7575000000000003"/>
    <n v="8.9891500000000004"/>
    <n v="9.1050000000000004"/>
  </r>
  <r>
    <s v="2260"/>
    <s v="99046"/>
    <s v="11"/>
    <x v="3"/>
    <x v="2"/>
    <x v="2"/>
    <s v="10"/>
    <s v="102"/>
    <s v="M"/>
    <n v="0"/>
    <s v="Indian River Shell Oil"/>
    <s v="235 Water St., Indian River MI 49749 US, Indian River MI 49749 US"/>
    <n v="81.218025806734502"/>
    <s v="-2234"/>
    <s v="6"/>
    <d v="1899-12-30T07:21:13"/>
    <d v="1899-12-30T07:36:37"/>
    <n v="0"/>
    <n v="19.916666666666668"/>
    <s v="-84.612657"/>
    <s v="45.40292"/>
    <n v="80.416516048523604"/>
    <n v="5779.06"/>
    <n v="0"/>
    <n v="0"/>
    <n v="0"/>
    <n v="0"/>
    <n v="1"/>
    <s v="102_Week4_Monday"/>
    <n v="132.3561"/>
    <n v="152.8655"/>
    <n v="175.26329999999999"/>
    <n v="140.80539999999999"/>
    <n v="95.32"/>
    <s v="102_Wednesday"/>
    <s v="102_Week4_Wednesday"/>
    <n v="1"/>
    <n v="0"/>
    <n v="88.045000000000002"/>
    <n v="130.2662"/>
    <s v="Yes"/>
    <s v="NO"/>
    <s v="MTWRF"/>
    <s v="No"/>
    <s v="Yes"/>
    <s v="Y"/>
    <s v="Y"/>
    <n v="0"/>
    <n v="33.089024999999999"/>
    <n v="38.216374999999999"/>
    <n v="43.815824999999997"/>
    <n v="35.201349999999998"/>
  </r>
  <r>
    <s v="2262"/>
    <s v="99062"/>
    <s v="37"/>
    <x v="3"/>
    <x v="2"/>
    <x v="2"/>
    <s v="30"/>
    <s v="102"/>
    <s v="M"/>
    <n v="0"/>
    <s v="KEN'S VILLAGE MARKET 213"/>
    <s v="6433 Barbra Indian River P.O. Box 2009, Indian Riv P.O. Box 2009, Indian River MI 49749 US"/>
    <n v="0"/>
    <s v="-2236"/>
    <s v="7"/>
    <d v="1899-12-30T07:47:17"/>
    <d v="1899-12-30T08:24:05"/>
    <n v="0"/>
    <n v="37.524999999999999"/>
    <s v="-84.617712"/>
    <s v="45.403873"/>
    <m/>
    <n v="12451.07"/>
    <n v="8"/>
    <n v="0.15094339622641501"/>
    <n v="12"/>
    <n v="79"/>
    <n v="1"/>
    <s v="102_Week4_Monday"/>
    <n v="241.90610000000001"/>
    <n v="243.19300000000001"/>
    <n v="222.48570000000001"/>
    <n v="211.69380000000001"/>
    <n v="241.85"/>
    <s v="102_Wednesday"/>
    <s v="102_Week4_Wednesday"/>
    <n v="1"/>
    <n v="73"/>
    <n v="238.38749999999999"/>
    <n v="206.3237"/>
    <s v="Yes"/>
    <s v="NO"/>
    <s v="MTWRF"/>
    <s v="No"/>
    <s v="Yes"/>
    <s v="Y"/>
    <s v="Y"/>
    <n v="73"/>
    <n v="60.476525000000002"/>
    <n v="60.798250000000003"/>
    <n v="55.621425000000002"/>
    <n v="52.923450000000003"/>
  </r>
  <r>
    <s v="2085"/>
    <s v="70644"/>
    <s v="0"/>
    <x v="3"/>
    <x v="1"/>
    <x v="4"/>
    <s v="270"/>
    <s v="103"/>
    <s v="R"/>
    <n v="390"/>
    <s v="Alpena Diesel Service"/>
    <s v="1700 M-32 West, Alpena MI 49707 US, Alpena MI 49707 US"/>
    <n v="0.54356719478431603"/>
    <s v="-533"/>
    <s v="7"/>
    <d v="1899-12-30T13:03:06"/>
    <d v="1899-12-30T13:08:31"/>
    <n v="0"/>
    <n v="9.4366666666666674"/>
    <s v="-83.486143"/>
    <s v="45.06225"/>
    <n v="0.11469458333193799"/>
    <n v="10861.72"/>
    <n v="16"/>
    <n v="0.87401574803149595"/>
    <n v="6"/>
    <n v="129"/>
    <n v="391"/>
    <s v="103_Week4_Thursday"/>
    <n v="195.8366"/>
    <n v="196.36420000000001"/>
    <n v="223.40350000000001"/>
    <n v="208.83"/>
    <n v="228.35"/>
    <s v="103_Thursday"/>
    <s v="103_Week4_Thursday"/>
    <n v="1"/>
    <n v="127"/>
    <n v="226.7362"/>
    <n v="221.3537"/>
    <s v="No"/>
    <s v="NO"/>
    <s v="MTWRF"/>
    <s v="No"/>
    <s v="No"/>
    <s v="Y"/>
    <s v="N"/>
    <m/>
    <n v="48.959150000000001"/>
    <n v="49.091050000000003"/>
    <n v="55.850875000000002"/>
    <n v="52.207500000000003"/>
  </r>
  <r>
    <s v="2860"/>
    <s v="73028"/>
    <s v="0"/>
    <x v="3"/>
    <x v="1"/>
    <x v="1"/>
    <s v="180"/>
    <s v="102"/>
    <s v="W"/>
    <n v="290"/>
    <s v="HILLMAN ELEMENTARY SCHOOL"/>
    <s v="245 THIRD ST., HILLMAN MI 49746 US, HILLMAN MI 49746 US"/>
    <n v="0.64166009601740404"/>
    <s v="-467"/>
    <s v="6"/>
    <d v="1899-12-30T16:27:46"/>
    <d v="1899-12-30T16:37:26"/>
    <n v="0"/>
    <n v="0.30833333333333335"/>
    <s v="-83.897743"/>
    <s v="45.06734"/>
    <n v="0.17662761496012599"/>
    <n v="1556.56"/>
    <n v="0"/>
    <n v="0"/>
    <n v="0"/>
    <n v="0"/>
    <n v="291"/>
    <s v="102_Week4_Wednesday"/>
    <n v="95.93"/>
    <n v="87.168000000000006"/>
    <n v="81.956599999999995"/>
    <n v="105.73"/>
    <n v="30.73"/>
    <s v="103_Tuesday"/>
    <s v="103_Week4_Tuesday"/>
    <n v="1"/>
    <n v="0"/>
    <n v="0"/>
    <n v="53.88"/>
    <s v="Yes"/>
    <s v="NO"/>
    <s v="MTWRF"/>
    <s v="Yes"/>
    <s v="Yes"/>
    <s v="Y"/>
    <s v="N"/>
    <n v="0"/>
    <n v="23.982500000000002"/>
    <n v="21.792000000000002"/>
    <n v="20.489149999999999"/>
    <n v="26.432500000000001"/>
  </r>
  <r>
    <s v="2862"/>
    <s v="73030"/>
    <s v="0"/>
    <x v="3"/>
    <x v="1"/>
    <x v="1"/>
    <s v="140"/>
    <s v="102"/>
    <s v="W"/>
    <n v="300"/>
    <s v="M-DOT HILLMAN"/>
    <s v="410 N. STATE ST., HILLMAN MI 49746 US, HILLMAN MI 49746 US"/>
    <n v="3.0805489519214002"/>
    <s v="-463"/>
    <s v="5"/>
    <d v="1899-12-30T15:57:52"/>
    <d v="1899-12-30T15:58:03"/>
    <n v="0"/>
    <n v="0.15"/>
    <s v="-83.9002837"/>
    <s v="45.066667"/>
    <n v="2.1947021502189501"/>
    <n v="1445.35"/>
    <n v="0"/>
    <n v="0"/>
    <n v="0"/>
    <n v="0"/>
    <n v="301"/>
    <s v="102_Week4_Wednesday"/>
    <n v="54.92"/>
    <n v="54.92"/>
    <n v="56.698500000000003"/>
    <n v="57.41"/>
    <n v="28.71"/>
    <s v="103_Tuesday"/>
    <s v="103_Week4_Tuesday"/>
    <n v="1"/>
    <n v="0"/>
    <n v="27.46"/>
    <n v="28.704999999999998"/>
    <s v="Yes"/>
    <s v="NO"/>
    <s v="MTWRF"/>
    <s v="Yes"/>
    <s v="Yes"/>
    <s v="Y"/>
    <s v="N"/>
    <n v="0"/>
    <n v="13.73"/>
    <n v="13.73"/>
    <n v="14.174625000000001"/>
    <n v="14.352499999999999"/>
  </r>
  <r>
    <s v="2861"/>
    <s v="73029"/>
    <s v="0"/>
    <x v="3"/>
    <x v="1"/>
    <x v="1"/>
    <s v="130"/>
    <s v="102"/>
    <s v="W"/>
    <n v="295"/>
    <s v="HILLMAN HIGH SCHOOL"/>
    <s v="26045 M-32, HILLMAN MI 49746 US, HILLMAN MI 49746 US"/>
    <n v="35.889184225618898"/>
    <s v="-462"/>
    <s v="6"/>
    <d v="1899-12-30T15:45:07"/>
    <d v="1899-12-30T15:54:47"/>
    <n v="0"/>
    <n v="0.4"/>
    <s v="-83.9009103175832"/>
    <s v="45.0351961742746"/>
    <n v="33.582580803571602"/>
    <n v="996.37"/>
    <n v="0"/>
    <n v="0"/>
    <n v="0"/>
    <n v="0"/>
    <n v="296"/>
    <s v="102_Week4_Wednesday"/>
    <n v="60.13"/>
    <n v="55.103999999999999"/>
    <n v="57.493299999999998"/>
    <n v="64.418499999999995"/>
    <n v="21.56"/>
    <s v="103_Tuesday"/>
    <s v="103_Week4_Tuesday"/>
    <n v="1"/>
    <n v="0"/>
    <n v="0"/>
    <n v="40.433700000000002"/>
    <s v="Yes"/>
    <s v="NO"/>
    <s v="MTWRF"/>
    <s v="Yes"/>
    <s v="Yes"/>
    <s v="Y"/>
    <s v="N"/>
    <n v="0"/>
    <n v="15.032500000000001"/>
    <n v="13.776"/>
    <n v="14.373324999999999"/>
    <n v="16.104624999999999"/>
  </r>
  <r>
    <s v="2677"/>
    <s v="71276"/>
    <s v="0"/>
    <x v="3"/>
    <x v="1"/>
    <x v="0"/>
    <s v="120"/>
    <s v="103"/>
    <s v="M"/>
    <n v="0"/>
    <s v="Iron Kettle"/>
    <s v="4737 SALILNG COUNTY RD 612, Lewiston MI 49756 US, Lewiston MI 49756 US"/>
    <n v="8.8713950741464501E-2"/>
    <s v="-440"/>
    <s v="5"/>
    <d v="1899-12-30T09:41:40"/>
    <d v="1899-12-30T09:46:28"/>
    <n v="0"/>
    <n v="6.4750000000000005"/>
    <s v="-84.298269"/>
    <s v="44.883775"/>
    <n v="4.6867150189605702E-2"/>
    <n v="1340.26"/>
    <n v="0"/>
    <n v="0"/>
    <n v="0"/>
    <n v="0"/>
    <n v="1"/>
    <s v="103_Week4_Monday"/>
    <n v="71.61"/>
    <n v="75.391999999999996"/>
    <n v="69.153300000000002"/>
    <n v="77.52"/>
    <n v="25.16"/>
    <s v="103_Monday"/>
    <s v="103_Week4_Monday"/>
    <n v="1"/>
    <n v="0"/>
    <n v="27.66"/>
    <n v="29.07"/>
    <s v="No"/>
    <s v="NO"/>
    <s v="MTWRF"/>
    <s v="No"/>
    <s v="No"/>
    <s v="Y"/>
    <s v="N"/>
    <m/>
    <n v="17.9025"/>
    <n v="18.847999999999999"/>
    <n v="17.288325"/>
    <n v="19.38"/>
  </r>
  <r>
    <s v="8707"/>
    <s v="73262"/>
    <s v="0"/>
    <x v="3"/>
    <x v="2"/>
    <x v="1"/>
    <s v="260"/>
    <s v="102"/>
    <s v="F"/>
    <n v="190"/>
    <s v="ROSA'S SQUEEZE INN"/>
    <s v="16454 US 23 N, MILLERSBURG MI 49759 US, MILLERSBURG MI 49759 US"/>
    <n v="25.210282213985899"/>
    <s v="-2229"/>
    <s v="7"/>
    <d v="1899-12-30T12:05:11"/>
    <d v="1899-12-30T12:14:51"/>
    <n v="0"/>
    <n v="9.4354006285390355"/>
    <s v="-84.0963333"/>
    <s v="45.4943267"/>
    <n v="24.401931028956"/>
    <n v="5016.08"/>
    <n v="8"/>
    <n v="0.21052631578947401"/>
    <n v="3"/>
    <n v="33"/>
    <n v="191"/>
    <s v="102_Week4_Friday"/>
    <n v="0"/>
    <n v="155.9922"/>
    <n v="190.3415"/>
    <n v="163.4066"/>
    <n v="204.09"/>
    <s v="102_Tuesday"/>
    <s v="102_Week4_Tuesday"/>
    <n v="1"/>
    <n v="33"/>
    <n v="183.2962"/>
    <n v="134.34620000000001"/>
    <s v="Yes"/>
    <s v="NO"/>
    <s v="MTWRF"/>
    <s v="No"/>
    <s v="Yes"/>
    <s v="Y"/>
    <s v="N"/>
    <n v="33"/>
    <n v="0"/>
    <n v="38.998049999999999"/>
    <n v="47.585374999999999"/>
    <n v="40.851649999999999"/>
  </r>
  <r>
    <s v="13590"/>
    <s v="99103"/>
    <s v="1"/>
    <x v="3"/>
    <x v="2"/>
    <x v="1"/>
    <s v="240"/>
    <s v="102"/>
    <s v="F"/>
    <n v="10"/>
    <s v="NEXT DOOR STR #5018"/>
    <s v="309 E STATE ST, CHEBOYGAN MI 49721 US, CHEBOYGAN MI 49721 US"/>
    <n v="1.5479821283370301"/>
    <s v="-2227"/>
    <s v="7"/>
    <d v="1899-12-30T11:21:30"/>
    <d v="1899-12-30T11:25:33"/>
    <n v="0"/>
    <n v="4.0533333333333337"/>
    <s v="-84.469687"/>
    <s v="45.644919"/>
    <n v="0.33735518496859501"/>
    <n v="780"/>
    <n v="0"/>
    <n v="0"/>
    <n v="0"/>
    <n v="0"/>
    <n v="11"/>
    <s v="102_Week4_Friday"/>
    <n v="15"/>
    <n v="15"/>
    <n v="15"/>
    <n v="16.4285"/>
    <n v="15.9"/>
    <s v="102_Tuesday"/>
    <s v="102_Week4_Tuesday"/>
    <n v="1"/>
    <n v="0"/>
    <n v="15"/>
    <n v="16.875"/>
    <s v="Yes"/>
    <s v="NO"/>
    <s v="MTWRF"/>
    <s v="No"/>
    <s v="Yes"/>
    <s v="Y"/>
    <s v="N"/>
    <n v="0"/>
    <n v="3.75"/>
    <n v="3.75"/>
    <n v="3.75"/>
    <n v="4.1071249999999999"/>
  </r>
  <r>
    <s v="2879"/>
    <s v="73047"/>
    <s v="0"/>
    <x v="3"/>
    <x v="2"/>
    <x v="1"/>
    <s v="250"/>
    <s v="102"/>
    <s v="R"/>
    <n v="5"/>
    <s v="DUNCAN BAY BOAT CLUB"/>
    <s v="902 BOAT CLUB DRIVE P.O. BOX 6041, CHEBOYGAN MI 49 P.O. BOX 6041, CHEBOYGAN MI 49721 US"/>
    <n v="4.7431847639381903"/>
    <s v="-2228"/>
    <s v="7"/>
    <d v="1899-12-30T11:30:18"/>
    <d v="1899-12-30T11:39:58"/>
    <n v="0"/>
    <n v="9.4354006285390355"/>
    <s v="-84.4408249"/>
    <s v="45.651286"/>
    <n v="1.86481998982499"/>
    <n v="3181.47"/>
    <n v="0"/>
    <n v="0"/>
    <n v="0"/>
    <n v="0"/>
    <n v="6"/>
    <s v="102_Week4_Thursday"/>
    <n v="0"/>
    <n v="103.0566"/>
    <n v="183.08070000000001"/>
    <n v="0"/>
    <n v="147.21"/>
    <s v="102_Tuesday"/>
    <s v="102_Week4_Tuesday"/>
    <n v="1"/>
    <n v="0"/>
    <n v="203.28370000000001"/>
    <n v="0"/>
    <s v="Yes"/>
    <s v="NO"/>
    <s v="MTWRF"/>
    <s v="No"/>
    <s v="Yes"/>
    <s v="Y"/>
    <s v="N"/>
    <n v="0"/>
    <n v="0"/>
    <n v="25.764150000000001"/>
    <n v="45.770175000000002"/>
    <n v="0"/>
  </r>
  <r>
    <s v="2992"/>
    <s v="73190"/>
    <s v="0"/>
    <x v="3"/>
    <x v="2"/>
    <x v="1"/>
    <s v="280"/>
    <s v="102"/>
    <s v="T"/>
    <n v="191"/>
    <s v="MEDILODGE OF ROGERS CITY"/>
    <s v="555 N BRADLEY HWY SUITE D, ROGER CITY MI 49779 US SUITE D, ROGER CITY MI 49779 US"/>
    <n v="4.9430131800472701"/>
    <s v="-2231"/>
    <s v="7"/>
    <d v="1899-12-30T12:32:54"/>
    <d v="1899-12-30T12:36:21"/>
    <n v="0"/>
    <n v="3.65"/>
    <s v="-83.835032"/>
    <s v="45.422018"/>
    <n v="4.3524684410925198"/>
    <n v="1199.6099999999999"/>
    <n v="0"/>
    <n v="0"/>
    <n v="0"/>
    <n v="0"/>
    <n v="192"/>
    <s v="102_Week4_Tuesday"/>
    <n v="30.82"/>
    <n v="31.281099999999999"/>
    <n v="33.520000000000003"/>
    <n v="33.520000000000003"/>
    <n v="22.21"/>
    <s v="102_Tuesday"/>
    <s v="102_Week4_Tuesday"/>
    <n v="1"/>
    <n v="0"/>
    <n v="0"/>
    <n v="33.520000000000003"/>
    <s v="No"/>
    <s v="NO"/>
    <s v="MTWRF"/>
    <s v="No"/>
    <s v="No"/>
    <s v="Y"/>
    <s v="N"/>
    <m/>
    <n v="7.7050000000000001"/>
    <n v="7.8202749999999996"/>
    <n v="8.3800000000000008"/>
    <n v="8.3800000000000008"/>
  </r>
  <r>
    <s v=""/>
    <m/>
    <m/>
    <x v="3"/>
    <x v="2"/>
    <x v="1"/>
    <m/>
    <m/>
    <m/>
    <m/>
    <s v="Alpena Depot"/>
    <s v="120 E Herman St,, Alpena 49707 US"/>
    <n v="42.849506165832302"/>
    <s v="-2232"/>
    <m/>
    <d v="1899-12-30T13:19:12"/>
    <d v="1899-12-30T13:19:12"/>
    <n v="0"/>
    <m/>
    <s v="-83.416387"/>
    <s v="45.0710235"/>
    <n v="39.437123696082402"/>
    <m/>
    <m/>
    <m/>
    <m/>
    <m/>
    <n v="1"/>
    <e v="#N/A"/>
    <m/>
    <m/>
    <m/>
    <m/>
    <m/>
    <s v="102_Tuesday"/>
    <s v="102_Week4_Tuesday"/>
    <n v="20"/>
    <m/>
    <m/>
    <m/>
    <s v="Yes"/>
    <m/>
    <m/>
    <s v="Yes"/>
    <s v="Yes"/>
    <m/>
    <s v="N"/>
    <m/>
    <m/>
    <m/>
    <m/>
    <m/>
  </r>
  <r>
    <s v="2549"/>
    <s v="71145"/>
    <s v="0"/>
    <x v="3"/>
    <x v="2"/>
    <x v="1"/>
    <s v="270"/>
    <s v="102"/>
    <s v="F"/>
    <n v="195"/>
    <s v="Lutz Auto Repair"/>
    <s v="5613 US-23 North, Rogers City MI 49779 US, Rogers City MI 49779 US"/>
    <n v="10.558391060680201"/>
    <s v="-2230"/>
    <s v="7"/>
    <d v="1899-12-30T12:25:25"/>
    <d v="1899-12-30T12:27:58"/>
    <n v="0"/>
    <n v="7.5966666666666667"/>
    <s v="-83.888645"/>
    <s v="45.467345"/>
    <n v="10.9182643010897"/>
    <n v="3070.1"/>
    <n v="25"/>
    <n v="0.480769230769231"/>
    <n v="5"/>
    <n v="100"/>
    <n v="196"/>
    <s v="102_Week4_Friday"/>
    <n v="57.8292"/>
    <n v="57.453800000000001"/>
    <n v="57.379199999999997"/>
    <n v="76.037800000000004"/>
    <n v="61.84"/>
    <s v="102_Tuesday"/>
    <s v="102_Week4_Tuesday"/>
    <n v="1"/>
    <n v="101"/>
    <n v="57.695"/>
    <n v="77.22"/>
    <s v="Yes"/>
    <s v="NO"/>
    <s v="MTWRF"/>
    <s v="No"/>
    <s v="Yes"/>
    <s v="Y"/>
    <s v="N"/>
    <n v="101"/>
    <n v="14.4573"/>
    <n v="14.36345"/>
    <n v="14.344799999999999"/>
    <n v="19.009450000000001"/>
  </r>
  <r>
    <s v="2684"/>
    <s v="71283"/>
    <s v="0"/>
    <x v="3"/>
    <x v="1"/>
    <x v="0"/>
    <s v="130"/>
    <s v="103"/>
    <s v="M"/>
    <n v="0"/>
    <s v="Montmorency Medical Clinic"/>
    <s v="3040 BOURN ST, LEWISTON MI 49756 US, LEWISTON MI 49756 US"/>
    <n v="0.58954245717526998"/>
    <s v="-441"/>
    <s v="6"/>
    <d v="1899-12-30T09:47:03"/>
    <d v="1899-12-30T09:54:12"/>
    <n v="0"/>
    <n v="6.9416666666666664"/>
    <s v="-84.299086"/>
    <s v="44.884802"/>
    <n v="0.12681589211996899"/>
    <n v="1731.44"/>
    <n v="0"/>
    <n v="0"/>
    <n v="0"/>
    <n v="0"/>
    <n v="1"/>
    <s v="103_Week4_Monday"/>
    <n v="65.83"/>
    <n v="65.83"/>
    <n v="68.036600000000007"/>
    <n v="69.14"/>
    <n v="34.57"/>
    <s v="103_Monday"/>
    <s v="103_Week4_Monday"/>
    <n v="1"/>
    <n v="0"/>
    <n v="32.914999999999999"/>
    <n v="34.57"/>
    <s v="No"/>
    <s v="NO"/>
    <s v="MTWRF"/>
    <s v="No"/>
    <s v="No"/>
    <s v="Y"/>
    <s v="N"/>
    <m/>
    <n v="16.4575"/>
    <n v="16.4575"/>
    <n v="17.009150000000002"/>
    <n v="17.285"/>
  </r>
  <r>
    <s v="2905"/>
    <s v="73089"/>
    <s v="0"/>
    <x v="3"/>
    <x v="0"/>
    <x v="4"/>
    <s v="130"/>
    <s v="105"/>
    <s v="F"/>
    <n v="80"/>
    <s v="NEIMAN'S FAMILY MRKT - BAKERY"/>
    <s v="220 LAKE ST., TAWAS CITY MI 48763 US, TAWAS CITY MI 48763 US"/>
    <n v="0"/>
    <s v="-1631"/>
    <s v="7"/>
    <d v="1899-12-30T10:25:45"/>
    <d v="1899-12-30T10:26:23"/>
    <n v="0"/>
    <n v="0.34666666666666668"/>
    <s v="-83.51384"/>
    <s v="44.270974"/>
    <m/>
    <n v="1630.2"/>
    <n v="0"/>
    <n v="0"/>
    <n v="0"/>
    <n v="0"/>
    <n v="81"/>
    <s v="105_Week4_Friday"/>
    <n v="30.593800000000002"/>
    <n v="31.19"/>
    <n v="32.537599999999998"/>
    <n v="33.380000000000003"/>
    <n v="35.380000000000003"/>
    <s v="105_Thursday"/>
    <s v="105_Week4_Thursday"/>
    <n v="1"/>
    <n v="0"/>
    <n v="31.19"/>
    <n v="33.380000000000003"/>
    <s v="Yes"/>
    <s v="NO"/>
    <s v="MTWRF"/>
    <s v="No"/>
    <s v="Yes"/>
    <s v="Y"/>
    <s v="N"/>
    <n v="0"/>
    <n v="7.6484500000000004"/>
    <n v="7.7975000000000003"/>
    <n v="8.1343999999999994"/>
    <n v="8.3450000000000006"/>
  </r>
  <r>
    <s v="8292"/>
    <s v="70997"/>
    <s v="1"/>
    <x v="3"/>
    <x v="0"/>
    <x v="4"/>
    <s v="120"/>
    <s v="105"/>
    <s v="F"/>
    <n v="100"/>
    <s v="NEIMAN'S FAMILY MKT-MEAT DEPT."/>
    <s v="220 LAKE ST, TAWAS CITY MI 48763 US 220 LAKE ST, TAWAS CITY MI 48763 US"/>
    <n v="0.36671901328063"/>
    <s v="-1630"/>
    <s v="7"/>
    <d v="1899-12-30T10:25:22"/>
    <d v="1899-12-30T10:25:45"/>
    <n v="0"/>
    <n v="0.24666666666666667"/>
    <s v="-83.51384"/>
    <s v="44.270974"/>
    <n v="0.121711450115335"/>
    <n v="2735.12"/>
    <n v="10"/>
    <n v="0.65517241379310398"/>
    <n v="3"/>
    <n v="41"/>
    <n v="101"/>
    <s v="105_Week4_Friday"/>
    <n v="48.572299999999998"/>
    <n v="52.391500000000001"/>
    <n v="57.354599999999998"/>
    <n v="51.62"/>
    <n v="59.45"/>
    <s v="105_Thursday"/>
    <s v="105_Week4_Thursday"/>
    <n v="1"/>
    <n v="29"/>
    <n v="57.61"/>
    <n v="51.62"/>
    <s v="Yes"/>
    <s v="NO"/>
    <s v="MTWRF"/>
    <s v="No"/>
    <s v="Yes"/>
    <s v="Y"/>
    <s v="N"/>
    <n v="29"/>
    <n v="12.143075"/>
    <n v="13.097875"/>
    <n v="14.338649999999999"/>
    <n v="12.904999999999999"/>
  </r>
  <r>
    <s v="2906"/>
    <s v="73090"/>
    <s v="0"/>
    <x v="3"/>
    <x v="0"/>
    <x v="4"/>
    <s v="140"/>
    <s v="105"/>
    <s v="F"/>
    <n v="90"/>
    <s v="NEIMAN'S FAMLY MRKT - DELI"/>
    <s v="220 W Lake St, TAWAS CITY MI 48763 US, TAWAS CITY MI 48763 US"/>
    <n v="0"/>
    <s v="-1632"/>
    <s v="7"/>
    <d v="1899-12-30T10:26:23"/>
    <d v="1899-12-30T10:26:44"/>
    <n v="0"/>
    <n v="0.23666666666666666"/>
    <s v="-83.51384"/>
    <s v="44.270974"/>
    <m/>
    <n v="810.5"/>
    <n v="0"/>
    <n v="0"/>
    <n v="0"/>
    <n v="0"/>
    <n v="91"/>
    <s v="105_Week4_Friday"/>
    <n v="13.7761"/>
    <n v="13.98"/>
    <n v="18.770700000000001"/>
    <n v="19.61"/>
    <n v="20.79"/>
    <s v="105_Thursday"/>
    <s v="105_Week4_Thursday"/>
    <n v="1"/>
    <n v="0"/>
    <n v="16.135000000000002"/>
    <n v="12.2562"/>
    <s v="Yes"/>
    <s v="NO"/>
    <s v="MTWRF"/>
    <s v="No"/>
    <s v="Yes"/>
    <s v="Y"/>
    <s v="N"/>
    <n v="0"/>
    <n v="3.4440249999999999"/>
    <n v="3.4950000000000001"/>
    <n v="4.6926750000000004"/>
    <n v="4.9024999999999999"/>
  </r>
  <r>
    <s v="2390"/>
    <s v="70976"/>
    <s v="0"/>
    <x v="3"/>
    <x v="0"/>
    <x v="4"/>
    <s v="160"/>
    <s v="105"/>
    <s v="F"/>
    <n v="260"/>
    <s v="Sav-Mor Super Drugs"/>
    <s v="306 W. Lake St., Tawas City MI 48763 US, Tawas City MI 48763 US"/>
    <n v="0.34127080825985001"/>
    <s v="-1634"/>
    <s v="6"/>
    <d v="1899-12-30T11:11:10"/>
    <d v="1899-12-30T11:20:04"/>
    <n v="0"/>
    <n v="6.5555555566666666"/>
    <s v="-83.51463"/>
    <s v="44.270626"/>
    <n v="4.9949308650124299E-2"/>
    <n v="1390.99"/>
    <n v="0"/>
    <n v="0"/>
    <n v="0"/>
    <n v="0"/>
    <n v="261"/>
    <s v="105_Week4_Friday"/>
    <n v="52.4"/>
    <n v="53.45"/>
    <n v="54.672800000000002"/>
    <n v="55.59"/>
    <n v="29.47"/>
    <s v="105_Thursday"/>
    <s v="105_Week4_Thursday"/>
    <n v="1"/>
    <n v="0"/>
    <n v="26.725000000000001"/>
    <n v="27.795000000000002"/>
    <s v="Yes"/>
    <s v="NO"/>
    <s v="MTWRF"/>
    <s v="No"/>
    <s v="Yes"/>
    <s v="Y"/>
    <s v="N"/>
    <n v="0"/>
    <n v="13.1"/>
    <n v="13.362500000000001"/>
    <n v="13.668200000000001"/>
    <n v="13.897500000000001"/>
  </r>
  <r>
    <s v="2410"/>
    <s v="70997"/>
    <s v="0"/>
    <x v="3"/>
    <x v="0"/>
    <x v="4"/>
    <s v="150"/>
    <s v="105"/>
    <s v="F"/>
    <n v="100"/>
    <s v="NEIMAN'S FAMILY MARKET-GENERAL"/>
    <s v="220 W LAKE ST, TAWAS CITY MI 48763 US, TAWAS CITY MI 48763 US"/>
    <n v="0"/>
    <s v="-1633"/>
    <s v="7"/>
    <d v="1899-12-30T10:26:44"/>
    <d v="1899-12-30T11:10:49"/>
    <n v="0"/>
    <n v="43.64"/>
    <s v="-83.51384"/>
    <s v="44.270974"/>
    <m/>
    <n v="10834.56"/>
    <n v="0"/>
    <n v="0"/>
    <n v="0"/>
    <n v="0"/>
    <n v="101"/>
    <s v="105_Week4_Friday"/>
    <n v="195.7569"/>
    <n v="198.88"/>
    <n v="223.84639999999999"/>
    <n v="208.87"/>
    <n v="221.4"/>
    <s v="105_Thursday"/>
    <s v="105_Week4_Thursday"/>
    <n v="1"/>
    <n v="0"/>
    <n v="257.44119999999998"/>
    <n v="208.87"/>
    <s v="Yes"/>
    <s v="NO"/>
    <s v="MTWRF"/>
    <s v="No"/>
    <s v="Yes"/>
    <s v="Y"/>
    <s v="N"/>
    <n v="0"/>
    <n v="48.939225"/>
    <n v="49.72"/>
    <n v="55.961599999999997"/>
    <n v="52.217500000000001"/>
  </r>
  <r>
    <s v="11154"/>
    <s v="73401"/>
    <s v="0"/>
    <x v="3"/>
    <x v="0"/>
    <x v="4"/>
    <s v="80"/>
    <s v="105"/>
    <s v="F"/>
    <n v="281"/>
    <s v="CHINA BUFFET OF EAST TAWAS"/>
    <s v="734 E. BAY ST, EAST TAWAS MI 48730 US, EAST TAWAS MI 48730 US"/>
    <n v="0.75270373485187703"/>
    <s v="-1626"/>
    <s v="7"/>
    <d v="1899-12-30T09:31:46"/>
    <d v="1899-12-30T09:42:07"/>
    <n v="0"/>
    <n v="9.42"/>
    <s v="-83.4815617"/>
    <s v="44.2805717"/>
    <n v="0.44918573536630102"/>
    <n v="3280.98"/>
    <n v="0"/>
    <n v="0"/>
    <n v="0"/>
    <n v="0"/>
    <n v="282"/>
    <s v="105_Week4_Friday"/>
    <n v="90.301599999999993"/>
    <n v="106.4485"/>
    <n v="101.8623"/>
    <n v="100.17"/>
    <n v="106.18"/>
    <s v="105_Thursday"/>
    <s v="105_Week4_Thursday"/>
    <n v="1"/>
    <n v="0"/>
    <n v="79.1387"/>
    <n v="95.557500000000005"/>
    <s v="Yes"/>
    <s v="NO"/>
    <s v="MTWRF"/>
    <s v="No"/>
    <s v="Yes"/>
    <s v="Y"/>
    <s v="N"/>
    <n v="0"/>
    <n v="22.575399999999998"/>
    <n v="26.612124999999999"/>
    <n v="25.465575000000001"/>
    <n v="25.0425"/>
  </r>
  <r>
    <s v="2394"/>
    <s v="70981"/>
    <s v="0"/>
    <x v="3"/>
    <x v="0"/>
    <x v="4"/>
    <s v="70"/>
    <s v="105"/>
    <s v="F"/>
    <n v="305"/>
    <s v="Big Boy - East Tawas"/>
    <s v="1222 N. US 23, East Tawas MI 48730 US, East Tawas MI 48730 US"/>
    <n v="0"/>
    <s v="-1625"/>
    <s v="7"/>
    <d v="1899-12-30T09:17:53"/>
    <d v="1899-12-30T09:31:01"/>
    <n v="0"/>
    <n v="15.806666666666667"/>
    <s v="-83.472731"/>
    <s v="44.28203"/>
    <m/>
    <n v="3375.92"/>
    <n v="0"/>
    <n v="1"/>
    <n v="3"/>
    <n v="40"/>
    <n v="306"/>
    <s v="105_Week4_Friday"/>
    <n v="58.015000000000001"/>
    <n v="76.319999999999993"/>
    <n v="69.2"/>
    <n v="86.87"/>
    <n v="85.82"/>
    <s v="105_Thursday"/>
    <s v="105_Week4_Thursday"/>
    <n v="1"/>
    <n v="40"/>
    <n v="78.17"/>
    <n v="88.1875"/>
    <s v="Yes"/>
    <s v="NO"/>
    <s v="MTWRF"/>
    <s v="No"/>
    <s v="Yes"/>
    <s v="Y"/>
    <s v="N"/>
    <n v="40"/>
    <n v="14.50375"/>
    <n v="19.079999999999998"/>
    <n v="17.3"/>
    <n v="21.717500000000001"/>
  </r>
  <r>
    <s v="2411"/>
    <s v="99058"/>
    <s v="4"/>
    <x v="3"/>
    <x v="0"/>
    <x v="4"/>
    <s v="90"/>
    <s v="101"/>
    <s v="R"/>
    <n v="300"/>
    <s v="Forward #17 (Tawas)"/>
    <s v="309 Lake St. 219 N. Front St., Tawas MI 48763 US 219 N. Front St., Tawas MI 48763 US"/>
    <n v="2.9243313637650501"/>
    <s v="-1627"/>
    <s v="7"/>
    <d v="1899-12-30T09:45:03"/>
    <d v="1899-12-30T10:07:27"/>
    <n v="0"/>
    <n v="20.893333333333334"/>
    <s v="-83.508981"/>
    <s v="44.274202"/>
    <n v="1.44333670731255"/>
    <n v="2734.81"/>
    <n v="0"/>
    <n v="0"/>
    <n v="0"/>
    <n v="0"/>
    <n v="301"/>
    <s v="101_Week4_Thursday"/>
    <n v="63.555"/>
    <n v="48.662300000000002"/>
    <n v="43.279200000000003"/>
    <n v="52.89"/>
    <n v="44.1"/>
    <s v="105_Thursday"/>
    <s v="105_Week4_Thursday"/>
    <n v="1"/>
    <n v="0"/>
    <n v="42.54"/>
    <n v="52.89"/>
    <s v="Yes"/>
    <s v="NO"/>
    <s v="MTWRF"/>
    <s v="Yes"/>
    <s v="No"/>
    <s v="Y"/>
    <s v="N"/>
    <n v="0"/>
    <n v="15.88875"/>
    <n v="12.165575"/>
    <n v="10.819800000000001"/>
    <n v="13.2225"/>
  </r>
  <r>
    <s v="12500"/>
    <s v="73468"/>
    <s v="0"/>
    <x v="3"/>
    <x v="0"/>
    <x v="4"/>
    <s v="110"/>
    <s v="105"/>
    <s v="F"/>
    <n v="242"/>
    <s v="AUGIES ON THE BAY"/>
    <s v="175 W. LAKE ST PO BOX 147, TAWAS CITY MI 48764 US PO BOX 147, TAWAS CITY MI 48764 US"/>
    <n v="0.90092618764884902"/>
    <s v="-1629"/>
    <s v="7"/>
    <d v="1899-12-30T10:11:58"/>
    <d v="1899-12-30T10:25:00"/>
    <n v="0"/>
    <n v="15.243333333333334"/>
    <s v="-83.512123"/>
    <s v="44.271247"/>
    <n v="0.40096039677622203"/>
    <n v="4145.45"/>
    <n v="0"/>
    <n v="0"/>
    <n v="0"/>
    <n v="0"/>
    <n v="243"/>
    <s v="105_Week4_Friday"/>
    <n v="70.680000000000007"/>
    <n v="81.912300000000002"/>
    <n v="90.902299999999997"/>
    <n v="89.629199999999997"/>
    <n v="98.17"/>
    <s v="105_Thursday"/>
    <s v="105_Week4_Thursday"/>
    <n v="1"/>
    <n v="0"/>
    <n v="87.476200000000006"/>
    <n v="89.132499999999993"/>
    <s v="Yes"/>
    <s v="NO"/>
    <s v="MTWRF"/>
    <s v="No"/>
    <s v="Yes"/>
    <s v="Y"/>
    <s v="N"/>
    <n v="0"/>
    <n v="17.670000000000002"/>
    <n v="20.478075"/>
    <n v="22.725574999999999"/>
    <n v="22.407299999999999"/>
  </r>
  <r>
    <s v="13592"/>
    <s v="99103"/>
    <s v="3"/>
    <x v="3"/>
    <x v="0"/>
    <x v="4"/>
    <s v="100"/>
    <s v="105"/>
    <s v="F"/>
    <n v="30"/>
    <s v="ADMIRAL #5838"/>
    <s v="512 E LAKE ST, TAWAS CITY MI 48763 US, TAWAS CITY MI 48763 US"/>
    <n v="0.29825501673187199"/>
    <s v="-1628"/>
    <s v="7"/>
    <d v="1899-12-30T10:07:45"/>
    <d v="1899-12-30T10:11:05"/>
    <n v="0"/>
    <n v="3.4766666666666666"/>
    <s v="-83.506051"/>
    <s v="44.275237"/>
    <n v="0.16204781936618501"/>
    <n v="780"/>
    <n v="0"/>
    <n v="0"/>
    <n v="0"/>
    <n v="0"/>
    <n v="31"/>
    <s v="105_Week4_Friday"/>
    <n v="15"/>
    <n v="15"/>
    <n v="15"/>
    <n v="16.4285"/>
    <n v="15.9"/>
    <s v="105_Thursday"/>
    <s v="105_Week4_Thursday"/>
    <n v="1"/>
    <n v="0"/>
    <n v="15"/>
    <n v="16.875"/>
    <s v="Yes"/>
    <s v="NO"/>
    <s v="MTWRF"/>
    <s v="No"/>
    <s v="Yes"/>
    <s v="Y"/>
    <s v="N"/>
    <n v="0"/>
    <n v="3.75"/>
    <n v="3.75"/>
    <n v="3.75"/>
    <n v="4.1071249999999999"/>
  </r>
  <r>
    <s v="2177"/>
    <s v="70744"/>
    <s v="0"/>
    <x v="3"/>
    <x v="0"/>
    <x v="4"/>
    <s v="230"/>
    <s v="105"/>
    <s v="F"/>
    <n v="120"/>
    <s v="Tawas Bay Insurance Agency"/>
    <s v="108 W. State St. PO BOX 432, East Tawas MI 48730 U PO BOX 432, East Tawas MI 48730 US"/>
    <n v="3.8806271758972501"/>
    <s v="-1641"/>
    <s v="7"/>
    <d v="1899-12-30T12:15:30"/>
    <d v="1899-12-30T12:19:57"/>
    <n v="0"/>
    <n v="7.5333333333333332"/>
    <s v="-83.491687"/>
    <s v="44.281742"/>
    <n v="1.865124210696"/>
    <n v="3948.94"/>
    <n v="0"/>
    <n v="0"/>
    <n v="0"/>
    <n v="0"/>
    <n v="121"/>
    <s v="105_Week4_Friday"/>
    <n v="73.401499999999999"/>
    <n v="75.98"/>
    <n v="77.838399999999993"/>
    <n v="81.539199999999994"/>
    <n v="83.74"/>
    <s v="105_Thursday"/>
    <s v="105_Week4_Thursday"/>
    <n v="1"/>
    <n v="0"/>
    <n v="75.98"/>
    <n v="82.95"/>
    <s v="Yes"/>
    <s v="NO"/>
    <s v="MTWRF"/>
    <s v="No"/>
    <s v="Yes"/>
    <s v="Y"/>
    <s v="N"/>
    <n v="0"/>
    <n v="18.350375"/>
    <n v="18.995000000000001"/>
    <n v="19.459599999999998"/>
    <n v="20.384799999999998"/>
  </r>
  <r>
    <s v="2405"/>
    <s v="99047"/>
    <s v="6"/>
    <x v="3"/>
    <x v="0"/>
    <x v="4"/>
    <s v="220"/>
    <s v="101"/>
    <s v="R"/>
    <n v="302"/>
    <s v="Alp. Alcona Area C.U. (Tawas)"/>
    <s v="118 W. M-55 P.O. Box 515, Tawas MI 48763 US P.O. Box 515, Tawas MI 48763 US"/>
    <n v="0.60152308130722099"/>
    <s v="-1640"/>
    <s v="6"/>
    <d v="1899-12-30T12:07:24"/>
    <d v="1899-12-30T12:11:37"/>
    <n v="0"/>
    <n v="4.122222223333333"/>
    <s v="-83.5269588"/>
    <s v="44.2805532"/>
    <n v="0.31764560645724899"/>
    <n v="1588.48"/>
    <n v="0"/>
    <n v="0"/>
    <n v="0"/>
    <n v="0"/>
    <n v="303"/>
    <s v="101_Week4_Thursday"/>
    <n v="54.1233"/>
    <n v="46.24"/>
    <n v="60.974200000000003"/>
    <n v="67.278700000000001"/>
    <n v="25.64"/>
    <s v="105_Thursday"/>
    <s v="105_Week4_Thursday"/>
    <n v="1"/>
    <n v="0"/>
    <n v="34.945"/>
    <n v="24.085000000000001"/>
    <s v="Yes"/>
    <s v="NO"/>
    <s v="MTWRF"/>
    <s v="Yes"/>
    <s v="No"/>
    <s v="Y"/>
    <s v="N"/>
    <n v="0"/>
    <n v="13.530825"/>
    <n v="11.56"/>
    <n v="15.243550000000001"/>
    <n v="16.819675"/>
  </r>
  <r>
    <s v="15610"/>
    <s v="73468"/>
    <s v="1"/>
    <x v="3"/>
    <x v="0"/>
    <x v="4"/>
    <s v="240"/>
    <s v="105"/>
    <s v="F"/>
    <n v="115"/>
    <s v="THE LAZY TOASTER"/>
    <s v="221 NEWMAN STREET, EAST TAWAS MI 48763 US, EAST TAWAS MI 48763 US"/>
    <n v="0.50998997500687404"/>
    <s v="-1642"/>
    <s v="7"/>
    <d v="1899-12-30T12:20:28"/>
    <d v="1899-12-30T12:25:38"/>
    <n v="0"/>
    <n v="7.3500000000000005"/>
    <s v="-83.491077"/>
    <s v="44.281299"/>
    <n v="6.2855380520476498E-2"/>
    <n v="559.17999999999995"/>
    <n v="0"/>
    <n v="0"/>
    <n v="0"/>
    <n v="0"/>
    <n v="116"/>
    <s v="105_Week4_Friday"/>
    <n v="0"/>
    <n v="0"/>
    <n v="38.6755"/>
    <n v="42.22"/>
    <n v="42.22"/>
    <s v="105_Thursday"/>
    <s v="105_Week4_Thursday"/>
    <n v="1"/>
    <n v="0"/>
    <n v="4.4800000000000004"/>
    <n v="42.22"/>
    <s v="Yes"/>
    <s v="NO"/>
    <s v="MTWRF"/>
    <s v="No"/>
    <s v="Yes"/>
    <s v="Y"/>
    <s v="N"/>
    <n v="0"/>
    <n v="0"/>
    <n v="0"/>
    <n v="9.6688749999999999"/>
    <n v="10.555"/>
  </r>
  <r>
    <s v="2384"/>
    <s v="70969"/>
    <s v="0"/>
    <x v="3"/>
    <x v="0"/>
    <x v="4"/>
    <s v="260"/>
    <s v="105"/>
    <s v="F"/>
    <n v="110"/>
    <s v="Klenow's Market"/>
    <s v="201 Newman St., East Tawas MI 48730 US, East Tawas MI 48730 US"/>
    <n v="0.33368600106427898"/>
    <s v="-1644"/>
    <s v="7"/>
    <d v="1899-12-30T12:30:19"/>
    <d v="1899-12-30T12:41:09"/>
    <n v="0"/>
    <n v="12.266666666666667"/>
    <s v="-83.49105"/>
    <s v="44.280866"/>
    <n v="3.6925427791764297E-2"/>
    <n v="3319.47"/>
    <n v="0"/>
    <n v="0"/>
    <n v="0"/>
    <n v="0"/>
    <n v="111"/>
    <s v="105_Week4_Friday"/>
    <n v="62.04"/>
    <n v="64.399199999999993"/>
    <n v="63.58"/>
    <n v="69.039199999999994"/>
    <n v="64.78"/>
    <s v="105_Thursday"/>
    <s v="105_Week4_Thursday"/>
    <n v="1"/>
    <n v="0"/>
    <n v="61.66"/>
    <n v="71.418700000000001"/>
    <s v="Yes"/>
    <s v="NO"/>
    <s v="MTWRF"/>
    <s v="No"/>
    <s v="Yes"/>
    <s v="Y"/>
    <s v="N"/>
    <n v="0"/>
    <n v="15.51"/>
    <n v="16.099799999999998"/>
    <n v="15.895"/>
    <n v="17.259799999999998"/>
  </r>
  <r>
    <s v="12465"/>
    <s v="73462"/>
    <s v="0"/>
    <x v="3"/>
    <x v="0"/>
    <x v="4"/>
    <s v="250"/>
    <s v="105"/>
    <s v="F"/>
    <n v="121"/>
    <s v="TAWAS AREA CHAMBER OF COMMERCE"/>
    <s v="228 NEWMAN STREET, EAST TAWAS MI 48730 US, EAST TAWAS MI 48730 US"/>
    <n v="0.13171085671643801"/>
    <s v="-1643"/>
    <s v="4"/>
    <d v="1899-12-30T12:25:46"/>
    <d v="1899-12-30T12:29:59"/>
    <n v="0"/>
    <n v="7.3083333333333336"/>
    <s v="-83.490651"/>
    <s v="44.281182"/>
    <n v="1.5096176555399601E-2"/>
    <n v="524.94000000000005"/>
    <n v="0"/>
    <n v="0"/>
    <n v="0"/>
    <n v="0"/>
    <n v="122"/>
    <s v="105_Week4_Friday"/>
    <n v="39.96"/>
    <n v="39.96"/>
    <n v="40.869999999999997"/>
    <n v="41.78"/>
    <n v="11.07"/>
    <s v="105_Thursday"/>
    <s v="105_Week4_Thursday"/>
    <n v="1"/>
    <n v="0"/>
    <n v="9.99"/>
    <n v="10.445"/>
    <s v="Yes"/>
    <s v="NO"/>
    <s v="MTWRF"/>
    <s v="No"/>
    <s v="Yes"/>
    <s v="Y"/>
    <s v="N"/>
    <n v="0"/>
    <n v="9.99"/>
    <n v="9.99"/>
    <n v="10.217499999999999"/>
    <n v="10.445"/>
  </r>
  <r>
    <s v="2404"/>
    <s v="70991"/>
    <s v="0"/>
    <x v="3"/>
    <x v="0"/>
    <x v="4"/>
    <s v="180"/>
    <s v="105"/>
    <s v="F"/>
    <n v="240"/>
    <s v="FREEL'S MARKET"/>
    <s v="1139 W Lake Street, Tawas City MI 48763 US, Tawas City MI 48763 US"/>
    <n v="2.4530043582140602"/>
    <s v="-1636"/>
    <s v="7"/>
    <d v="1899-12-30T11:31:25"/>
    <d v="1899-12-30T11:38:35"/>
    <n v="0"/>
    <n v="7.2333333333333334"/>
    <s v="-83.53728"/>
    <s v="44.252794"/>
    <n v="1.3915191266643001"/>
    <n v="4061.01"/>
    <n v="0"/>
    <n v="0"/>
    <n v="0"/>
    <n v="0"/>
    <n v="241"/>
    <s v="105_Week4_Friday"/>
    <n v="70.482299999999995"/>
    <n v="74.793000000000006"/>
    <n v="74.757599999999996"/>
    <n v="76.2286"/>
    <n v="75.2"/>
    <s v="105_Thursday"/>
    <s v="105_Week4_Thursday"/>
    <n v="1"/>
    <n v="0"/>
    <n v="78.681200000000004"/>
    <n v="79.400000000000006"/>
    <s v="Yes"/>
    <s v="NO"/>
    <s v="MTWRF"/>
    <s v="No"/>
    <s v="Yes"/>
    <s v="Y"/>
    <s v="N"/>
    <n v="0"/>
    <n v="17.620574999999999"/>
    <n v="18.698250000000002"/>
    <n v="18.689399999999999"/>
    <n v="19.05715"/>
  </r>
  <r>
    <s v="12568"/>
    <s v="73471"/>
    <s v="105"/>
    <x v="3"/>
    <x v="0"/>
    <x v="4"/>
    <s v="170"/>
    <s v="105"/>
    <s v="F"/>
    <n v="238"/>
    <s v="BOATHOUSE BEER CO &amp; BOZERY"/>
    <s v="450 W. LAKE ST., TAWAS CITY MI 48763 US, TAWAS CITY MI 48763 US"/>
    <n v="1.1927809475573701"/>
    <s v="-1635"/>
    <s v="7"/>
    <d v="1899-12-30T11:21:15"/>
    <d v="1899-12-30T11:28:58"/>
    <n v="0"/>
    <n v="6.99"/>
    <s v="-83.518035"/>
    <s v="44.267584"/>
    <n v="0.32603029078995099"/>
    <n v="1709.82"/>
    <n v="0"/>
    <n v="0"/>
    <n v="0"/>
    <n v="0"/>
    <n v="239"/>
    <s v="105_Week4_Friday"/>
    <n v="0"/>
    <n v="51.878300000000003"/>
    <n v="64"/>
    <n v="49.0321"/>
    <n v="49.77"/>
    <s v="105_Thursday"/>
    <s v="105_Week4_Thursday"/>
    <n v="1"/>
    <n v="0"/>
    <n v="57.965000000000003"/>
    <n v="50.422499999999999"/>
    <s v="Yes"/>
    <s v="NO"/>
    <s v="RF"/>
    <s v="No"/>
    <s v="Yes"/>
    <s v="Y"/>
    <s v="N"/>
    <n v="0"/>
    <n v="0"/>
    <n v="12.969575000000001"/>
    <n v="16"/>
    <n v="12.258025"/>
  </r>
  <r>
    <s v="2972"/>
    <s v="73169"/>
    <s v="00000"/>
    <x v="3"/>
    <x v="0"/>
    <x v="4"/>
    <s v="190"/>
    <s v="101"/>
    <s v="R"/>
    <n v="315"/>
    <s v="SOUTHSIDE SERVICE"/>
    <s v="1210 S US 23, TAWAS CITY MI 48763 US, TAWAS CITY MI 48763 US"/>
    <n v="0.490253572154074"/>
    <s v="-1637"/>
    <s v="0 "/>
    <d v="1899-12-30T11:39:05"/>
    <d v="1899-12-30T11:48:45"/>
    <n v="0"/>
    <n v="9.4354006285390355"/>
    <s v="-83.542991"/>
    <s v="44.2499082"/>
    <n v="0.35869864306229898"/>
    <n v="112.78"/>
    <n v="0"/>
    <n v="0"/>
    <n v="0"/>
    <n v="0"/>
    <n v="316"/>
    <s v="101_Week4_Thursday"/>
    <n v="0"/>
    <n v="0"/>
    <n v="94.84"/>
    <n v="0"/>
    <n v="2.2113"/>
    <s v="105_Thursday"/>
    <s v="105_Week4_Thursday"/>
    <n v="1"/>
    <n v="0"/>
    <n v="11.855"/>
    <n v="0"/>
    <s v="Yes"/>
    <s v="NO"/>
    <s v="MTWRF"/>
    <s v="Yes"/>
    <s v="No"/>
    <s v="Y"/>
    <s v="N"/>
    <n v="0"/>
    <n v="0"/>
    <n v="0"/>
    <n v="23.71"/>
    <n v="0"/>
  </r>
  <r>
    <s v="13766"/>
    <s v="73500"/>
    <s v="0"/>
    <x v="3"/>
    <x v="0"/>
    <x v="4"/>
    <s v="210"/>
    <s v="105"/>
    <s v="F"/>
    <n v="126"/>
    <s v="DEAN ARBOUR"/>
    <s v="55 W. M-55, TAWAS CITY MI 48763 US, TAWAS CITY MI 48763 US"/>
    <n v="1.94957718193928"/>
    <s v="-1639"/>
    <s v="7"/>
    <d v="1899-12-30T11:57:44"/>
    <d v="1899-12-30T12:06:48"/>
    <n v="0"/>
    <n v="10.136666666666667"/>
    <s v="-83.522922"/>
    <s v="44.278769"/>
    <n v="0.805880414075963"/>
    <n v="4217.8900000000003"/>
    <n v="49"/>
    <n v="0.82051282051282004"/>
    <n v="13"/>
    <n v="281"/>
    <n v="127"/>
    <s v="105_Week4_Friday"/>
    <n v="79.659199999999998"/>
    <n v="83.754599999999996"/>
    <n v="80.143000000000001"/>
    <n v="78.905000000000001"/>
    <n v="84.71"/>
    <s v="105_Thursday"/>
    <s v="105_Week4_Thursday"/>
    <n v="1"/>
    <n v="273"/>
    <n v="81.025000000000006"/>
    <n v="79.400000000000006"/>
    <s v="Yes"/>
    <s v="NO"/>
    <s v="MTWRF"/>
    <s v="No"/>
    <s v="Yes"/>
    <s v="Y"/>
    <s v="N"/>
    <n v="273"/>
    <n v="19.9148"/>
    <n v="20.938649999999999"/>
    <n v="20.03575"/>
    <n v="19.72625"/>
  </r>
  <r>
    <s v="2406"/>
    <s v="70993"/>
    <s v="0"/>
    <x v="3"/>
    <x v="0"/>
    <x v="4"/>
    <s v="200"/>
    <s v="105"/>
    <s v="F"/>
    <n v="101"/>
    <s v="BURESH FUNERAL HOME INC"/>
    <s v="416 WHITTEMORE ST, TAWAS CITY MI 48763 US, TAWAS CITY MI 48763 US"/>
    <n v="3.3527901728853098"/>
    <s v="-1638"/>
    <s v="6"/>
    <d v="1899-12-30T11:52:07"/>
    <d v="1899-12-30T11:55:47"/>
    <n v="0"/>
    <n v="3.7888888883333336"/>
    <s v="-83.523257"/>
    <s v="44.268053"/>
    <n v="1.8456927729666499"/>
    <n v="1041.0899999999999"/>
    <n v="0"/>
    <n v="0"/>
    <n v="0"/>
    <n v="0"/>
    <n v="102"/>
    <s v="105_Week4_Friday"/>
    <n v="39.479999999999997"/>
    <n v="39.61"/>
    <n v="40.852800000000002"/>
    <n v="41.59"/>
    <n v="22.05"/>
    <s v="105_Thursday"/>
    <s v="105_Week4_Thursday"/>
    <n v="1"/>
    <n v="0"/>
    <n v="19.934999999999999"/>
    <n v="20.795000000000002"/>
    <s v="Yes"/>
    <s v="YES"/>
    <s v="MTWRF"/>
    <s v="No"/>
    <s v="Yes"/>
    <s v="Y"/>
    <s v="N"/>
    <n v="0"/>
    <n v="9.8699999999999992"/>
    <n v="9.9024999999999999"/>
    <n v="10.213200000000001"/>
    <n v="10.397500000000001"/>
  </r>
  <r>
    <s v="13596"/>
    <s v="99103"/>
    <s v="7"/>
    <x v="3"/>
    <x v="0"/>
    <x v="2"/>
    <s v="240"/>
    <s v="101"/>
    <s v="F"/>
    <n v="151"/>
    <s v="ADMIRAL #5867"/>
    <s v="2520 US HIGWAY 23 S, ALPENA MI 49707 US, ALPENA MI 49707 US"/>
    <n v="1.40628472863807"/>
    <s v="-1610"/>
    <s v="7"/>
    <d v="1899-12-30T13:40:19"/>
    <d v="1899-12-30T13:52:01"/>
    <n v="0"/>
    <n v="8.7466666666666661"/>
    <s v="-83.4636246"/>
    <s v="45.0382746"/>
    <n v="0.69720916921225595"/>
    <n v="780"/>
    <n v="0"/>
    <n v="0"/>
    <n v="0"/>
    <n v="0"/>
    <n v="152"/>
    <s v="101_Week4_Friday"/>
    <n v="15"/>
    <n v="15"/>
    <n v="15"/>
    <n v="16.4285"/>
    <n v="15.9"/>
    <s v="105_Wednesday"/>
    <s v="105_Week4_Wednesday"/>
    <n v="2"/>
    <n v="0"/>
    <n v="7.5"/>
    <n v="8.4375"/>
    <s v="Yes"/>
    <s v="NO"/>
    <s v="MTWRF"/>
    <s v="Yes"/>
    <s v="Yes"/>
    <s v="Y"/>
    <s v="N"/>
    <n v="0"/>
    <n v="3.75"/>
    <n v="3.75"/>
    <n v="3.75"/>
    <n v="4.1071249999999999"/>
  </r>
  <r>
    <s v="2150"/>
    <s v="99052"/>
    <s v="3"/>
    <x v="3"/>
    <x v="0"/>
    <x v="2"/>
    <s v="230"/>
    <s v="103"/>
    <s v="T"/>
    <n v="61"/>
    <s v="APS OXBOW SCHOOL"/>
    <s v="2373 Gordon Rd., Alpena MI 49707 US, Alpena MI 49707 US"/>
    <n v="0.85721945577728298"/>
    <s v="-1609"/>
    <s v="6"/>
    <d v="1899-12-30T13:38:33"/>
    <d v="1899-12-30T13:38:54"/>
    <n v="0"/>
    <n v="20.350000000000001"/>
    <s v="-83.466161"/>
    <s v="45.036612"/>
    <n v="0.45352702463827099"/>
    <n v="871.83"/>
    <n v="0"/>
    <n v="0"/>
    <n v="0"/>
    <n v="0"/>
    <n v="62"/>
    <s v="103_Week4_Tuesday"/>
    <n v="33.986600000000003"/>
    <n v="31.364000000000001"/>
    <n v="38.909999999999997"/>
    <n v="39.574199999999998"/>
    <n v="20.04"/>
    <s v="105_Wednesday"/>
    <s v="105_Week4_Wednesday"/>
    <n v="1"/>
    <n v="0"/>
    <n v="9.14"/>
    <n v="20.059999999999999"/>
    <s v="Yes"/>
    <s v="NO"/>
    <s v="MTWRF"/>
    <s v="Yes"/>
    <s v="Yes"/>
    <s v="Y"/>
    <s v="Y"/>
    <n v="0"/>
    <n v="8.4966500000000007"/>
    <n v="7.8410000000000002"/>
    <n v="9.7274999999999991"/>
    <n v="9.8935499999999994"/>
  </r>
  <r>
    <s v="2077"/>
    <s v="70636"/>
    <s v="0"/>
    <x v="3"/>
    <x v="0"/>
    <x v="2"/>
    <s v="250"/>
    <s v="103"/>
    <s v="T"/>
    <n v="182"/>
    <s v="BENJEY WELDING SHOP"/>
    <s v="2238 WERTH RD, ALPENA MI 49707 US, ALPENA MI 49707 US"/>
    <n v="1.1075281530872301"/>
    <s v="-1611"/>
    <s v="4"/>
    <d v="1899-12-30T13:53:07"/>
    <d v="1899-12-30T14:02:47"/>
    <n v="0"/>
    <n v="9.4354006285390355"/>
    <s v="-83.4672413"/>
    <s v="45.0396995"/>
    <n v="0.48344527854491298"/>
    <n v="569.13"/>
    <n v="0"/>
    <n v="0"/>
    <n v="0"/>
    <n v="0"/>
    <n v="183"/>
    <s v="103_Week4_Tuesday"/>
    <n v="48.19"/>
    <n v="35"/>
    <n v="45.706600000000002"/>
    <n v="52.76"/>
    <n v="13.53"/>
    <s v="105_Wednesday"/>
    <s v="105_Week4_Wednesday"/>
    <n v="1"/>
    <n v="0"/>
    <n v="8.75"/>
    <n v="13.4025"/>
    <s v="Yes"/>
    <s v="NO"/>
    <s v="MTWRF"/>
    <s v="Yes"/>
    <s v="Yes"/>
    <s v="Y"/>
    <s v="Y"/>
    <n v="0"/>
    <n v="12.047499999999999"/>
    <n v="8.75"/>
    <n v="11.42665"/>
    <n v="13.19"/>
  </r>
  <r>
    <s v="2092"/>
    <s v="99047"/>
    <s v="5"/>
    <x v="3"/>
    <x v="0"/>
    <x v="2"/>
    <s v="270"/>
    <s v="101"/>
    <s v="W"/>
    <n v="269"/>
    <s v="Alp-Alcona C.U.(Bagley)"/>
    <s v="1100 S. Bagley St. P.O. Box 515, Alpena MI 49707 U P.O. Box 515, Alpena MI 49707 US"/>
    <n v="1.60380416646035"/>
    <s v="-1613"/>
    <s v="6"/>
    <d v="1899-12-30T14:13:45"/>
    <d v="1899-12-30T14:40:31"/>
    <n v="0"/>
    <n v="27.324999999999999"/>
    <s v="-83.471956"/>
    <s v="45.059347"/>
    <n v="1.0245494524019101"/>
    <n v="5716.67"/>
    <n v="0"/>
    <n v="0"/>
    <n v="0"/>
    <n v="0"/>
    <n v="270"/>
    <s v="101_Week4_Wednesday"/>
    <n v="187.3477"/>
    <n v="199.74"/>
    <n v="206.42660000000001"/>
    <n v="210.3562"/>
    <n v="106.74"/>
    <s v="105_Wednesday"/>
    <s v="105_Week4_Wednesday"/>
    <n v="1"/>
    <n v="0"/>
    <n v="128.535"/>
    <n v="137.33619999999999"/>
    <s v="Yes"/>
    <s v="NO"/>
    <s v="MTWRF"/>
    <s v="Yes"/>
    <s v="No"/>
    <s v="Y"/>
    <s v="N"/>
    <n v="0"/>
    <n v="46.836925000000001"/>
    <n v="49.935000000000002"/>
    <n v="51.606650000000002"/>
    <n v="52.58905"/>
  </r>
  <r>
    <s v="1991"/>
    <s v="70543"/>
    <s v="0"/>
    <x v="3"/>
    <x v="0"/>
    <x v="2"/>
    <s v="260"/>
    <s v="101"/>
    <s v="W"/>
    <n v="270"/>
    <s v="Standard Provision"/>
    <s v="1505 Green Haven Ln, Alpena MI 49707 US, Alpena MI 49707 US"/>
    <n v="2.5195868829799801"/>
    <s v="-1612"/>
    <s v="6"/>
    <d v="1899-12-30T14:05:18"/>
    <d v="1899-12-30T14:12:09"/>
    <n v="0"/>
    <n v="7.7833333333333332"/>
    <s v="-83.478983"/>
    <s v="45.051613"/>
    <n v="1.6090347041058299"/>
    <n v="1524.26"/>
    <n v="0"/>
    <n v="0"/>
    <n v="0"/>
    <n v="0"/>
    <n v="271"/>
    <s v="101_Week4_Wednesday"/>
    <n v="74.61"/>
    <n v="70.086600000000004"/>
    <n v="60.856000000000002"/>
    <n v="74.745000000000005"/>
    <n v="32.53"/>
    <s v="105_Wednesday"/>
    <s v="105_Week4_Wednesday"/>
    <n v="1"/>
    <n v="0"/>
    <n v="22.035"/>
    <n v="39.825000000000003"/>
    <s v="Yes"/>
    <s v="NO"/>
    <s v="MTWRF"/>
    <s v="Yes"/>
    <s v="No"/>
    <s v="Y"/>
    <s v="N"/>
    <n v="0"/>
    <n v="18.6525"/>
    <n v="17.521650000000001"/>
    <n v="15.214"/>
    <n v="18.686250000000001"/>
  </r>
  <r>
    <s v="2739"/>
    <s v="71342"/>
    <s v="0"/>
    <x v="3"/>
    <x v="0"/>
    <x v="2"/>
    <s v="190"/>
    <s v="105"/>
    <s v="W"/>
    <n v="60"/>
    <s v="Fairview Enterprises"/>
    <s v="4701 E MILLER RD M-72, Fairview MI 48621 US, Fairview MI 48621 US"/>
    <n v="5.6387336970003599"/>
    <s v="-1605"/>
    <s v="0"/>
    <d v="1899-12-30T12:04:31"/>
    <d v="1899-12-30T12:38:09"/>
    <n v="0"/>
    <n v="33.633333333333333"/>
    <s v="-83.941707904955"/>
    <s v="44.7211911139216"/>
    <n v="5.56545303118593"/>
    <n v="3995.75"/>
    <n v="0"/>
    <n v="0"/>
    <n v="0"/>
    <n v="0"/>
    <n v="61"/>
    <s v="105_Week4_Wednesday"/>
    <n v="155.11199999999999"/>
    <n v="143.42330000000001"/>
    <n v="201.31549999999999"/>
    <n v="248.52330000000001"/>
    <n v="145.52000000000001"/>
    <s v="105_Wednesday"/>
    <s v="105_Week4_Wednesday"/>
    <n v="1"/>
    <n v="0"/>
    <n v="106.17619999999999"/>
    <n v="70.623699999999999"/>
    <s v="No"/>
    <s v="NO"/>
    <s v="MTWRF"/>
    <s v="No"/>
    <s v="No"/>
    <s v="Y"/>
    <s v="N"/>
    <m/>
    <n v="38.777999999999999"/>
    <n v="35.855825000000003"/>
    <n v="50.328874999999996"/>
    <n v="62.130825000000002"/>
  </r>
  <r>
    <s v="2743"/>
    <s v="71346"/>
    <s v="0"/>
    <x v="3"/>
    <x v="0"/>
    <x v="2"/>
    <s v="180"/>
    <s v="103"/>
    <s v="F"/>
    <n v="349"/>
    <s v="CLIFF'S FAIRVIEW GARAGE"/>
    <s v="1998 E. MILLER RD. PO BOX 224, FAIRVIEW MI 48621 U PO BOX 224, FAIRVIEW MI 48621 US"/>
    <n v="0.135035122881561"/>
    <s v="-1604"/>
    <s v="7"/>
    <d v="1899-12-30T11:40:05"/>
    <d v="1899-12-30T11:58:52"/>
    <n v="0"/>
    <n v="10.59"/>
    <s v="-84.05088"/>
    <s v="44.724851"/>
    <n v="5.3539923810696902E-2"/>
    <n v="2858.58"/>
    <n v="13"/>
    <n v="0.77192982456140402"/>
    <n v="3"/>
    <n v="58"/>
    <n v="350"/>
    <s v="103_Week4_Friday"/>
    <n v="55.593000000000004"/>
    <n v="48.37"/>
    <n v="49.368400000000001"/>
    <n v="55.8962"/>
    <n v="59.95"/>
    <s v="105_Wednesday"/>
    <s v="105_Week4_Wednesday"/>
    <n v="1"/>
    <n v="57"/>
    <n v="42.645000000000003"/>
    <n v="62.966200000000001"/>
    <s v="Yes"/>
    <s v="NO"/>
    <s v="MTWRF"/>
    <s v="Yes"/>
    <s v="Yes"/>
    <s v="Y"/>
    <s v="N"/>
    <n v="57"/>
    <n v="13.898250000000001"/>
    <n v="12.092499999999999"/>
    <n v="12.3421"/>
    <n v="13.97405"/>
  </r>
  <r>
    <s v="9538"/>
    <s v="73309"/>
    <s v="0"/>
    <x v="3"/>
    <x v="0"/>
    <x v="2"/>
    <s v="200"/>
    <s v="103"/>
    <s v="F"/>
    <n v="380"/>
    <s v="BOB-A-LU MARKET &amp; HARDWARE"/>
    <s v="10010 WERTH RD, HERRON MI 49744 US, HERRON MI 49744 US"/>
    <n v="30.651994007537301"/>
    <s v="-1606"/>
    <s v="6"/>
    <d v="1899-12-30T13:08:48"/>
    <d v="1899-12-30T13:11:07"/>
    <n v="0"/>
    <n v="1.1555555566666667"/>
    <s v="-83.647248"/>
    <s v="44.9827698"/>
    <n v="31.818926996487299"/>
    <n v="1022.04"/>
    <n v="0"/>
    <n v="0"/>
    <n v="0"/>
    <n v="0"/>
    <n v="381"/>
    <s v="103_Week4_Friday"/>
    <n v="38.82"/>
    <n v="38.82"/>
    <n v="40.031399999999998"/>
    <n v="40.94"/>
    <n v="21.7"/>
    <s v="105_Wednesday"/>
    <s v="105_Week4_Wednesday"/>
    <n v="1"/>
    <n v="0"/>
    <n v="19.41"/>
    <n v="20.47"/>
    <s v="Yes"/>
    <s v="NO"/>
    <s v="MTWRF"/>
    <s v="Yes"/>
    <s v="Yes"/>
    <s v="Y"/>
    <s v="N"/>
    <n v="0"/>
    <n v="9.7050000000000001"/>
    <n v="9.7050000000000001"/>
    <n v="10.007849999999999"/>
    <n v="10.234999999999999"/>
  </r>
  <r>
    <s v="2825"/>
    <s v="71433"/>
    <s v="0"/>
    <x v="3"/>
    <x v="0"/>
    <x v="2"/>
    <s v="220"/>
    <s v="103"/>
    <s v="T"/>
    <n v="240"/>
    <s v="NICK'S SOUTHSIDE DINER"/>
    <s v="3023 US 23 South, Alpena MI 49707 US, Alpena MI 49707 US"/>
    <n v="11.316322226243001"/>
    <s v="-1608"/>
    <s v="7"/>
    <d v="1899-12-30T13:37:24"/>
    <d v="1899-12-30T13:37:42"/>
    <n v="0"/>
    <n v="5.7958333333333334"/>
    <s v="-83.463816"/>
    <s v="45.031924"/>
    <n v="8.1051613266548905"/>
    <n v="1765.78"/>
    <n v="0"/>
    <n v="0"/>
    <n v="0"/>
    <n v="0"/>
    <n v="241"/>
    <s v="103_Week4_Tuesday"/>
    <n v="45.651200000000003"/>
    <n v="42.460900000000002"/>
    <n v="46.555300000000003"/>
    <n v="45.78"/>
    <n v="50.8"/>
    <s v="105_Wednesday"/>
    <s v="105_Week4_Wednesday"/>
    <n v="1"/>
    <n v="0"/>
    <n v="44.01"/>
    <n v="40.057499999999997"/>
    <s v="Yes"/>
    <s v="NO"/>
    <s v="MTWRF"/>
    <s v="Yes"/>
    <s v="Yes"/>
    <s v="Y"/>
    <s v="Y"/>
    <n v="0"/>
    <n v="11.412800000000001"/>
    <n v="10.615225000000001"/>
    <n v="11.638825000000001"/>
    <n v="11.445"/>
  </r>
  <r>
    <s v="1999"/>
    <s v="70551"/>
    <s v="0"/>
    <x v="3"/>
    <x v="0"/>
    <x v="2"/>
    <s v="210"/>
    <s v="101"/>
    <s v="T"/>
    <n v="400"/>
    <s v="River's Edge Golf Course"/>
    <s v="6373 Werth Rd., Alpena MI 49707 US, Alpena MI 49707 US"/>
    <n v="5.2949379310021003"/>
    <s v="-1607"/>
    <s v="6"/>
    <d v="1899-12-30T13:16:25"/>
    <d v="1899-12-30T13:26:05"/>
    <n v="0"/>
    <n v="9.4354006285390355"/>
    <s v="-83.574395"/>
    <s v="44.97872"/>
    <n v="3.9397518634514301"/>
    <n v="1730.83"/>
    <n v="0"/>
    <n v="0"/>
    <n v="0"/>
    <n v="0"/>
    <n v="401"/>
    <s v="101_Week4_Tuesday"/>
    <n v="0"/>
    <n v="127.76"/>
    <n v="132.88659999999999"/>
    <n v="135.44999999999999"/>
    <n v="71.790000000000006"/>
    <s v="105_Wednesday"/>
    <s v="105_Week4_Wednesday"/>
    <n v="1"/>
    <n v="0"/>
    <n v="63.88"/>
    <n v="0"/>
    <s v="Yes"/>
    <s v="NO"/>
    <s v="MTWRF"/>
    <s v="Yes"/>
    <s v="Yes"/>
    <s v="Y"/>
    <s v="Y"/>
    <n v="0"/>
    <n v="0"/>
    <n v="31.94"/>
    <n v="33.221649999999997"/>
    <n v="33.862499999999997"/>
  </r>
  <r>
    <s v="2939"/>
    <s v="73133"/>
    <s v="0"/>
    <x v="3"/>
    <x v="0"/>
    <x v="4"/>
    <s v="30"/>
    <s v="101"/>
    <s v="R"/>
    <n v="285"/>
    <s v="DEAN ARBOUR CHEVROLET"/>
    <s v="1859 N US 23 PO BOX 191, EAST TAWAS MI 48730 US PO BOX 191, EAST TAWAS MI 48730 US"/>
    <n v="2.42421868038541"/>
    <s v="-1621"/>
    <s v="7"/>
    <d v="1899-12-30T08:26:46"/>
    <d v="1899-12-30T08:49:11"/>
    <n v="0"/>
    <n v="28.836666666666666"/>
    <s v="-83.447606"/>
    <s v="44.293687"/>
    <n v="1.9413603763310501"/>
    <n v="5306.8"/>
    <n v="19"/>
    <n v="0.92936802973977695"/>
    <n v="13"/>
    <n v="269"/>
    <n v="286"/>
    <s v="101_Week4_Thursday"/>
    <n v="102.3407"/>
    <n v="96.884600000000006"/>
    <n v="97.912800000000004"/>
    <n v="114.5853"/>
    <n v="109.04"/>
    <s v="105_Thursday"/>
    <s v="105_Week4_Thursday"/>
    <n v="1"/>
    <n v="269"/>
    <n v="95.935000000000002"/>
    <n v="119.11620000000001"/>
    <s v="Yes"/>
    <s v="NO"/>
    <s v="MTWRF"/>
    <s v="Yes"/>
    <s v="No"/>
    <s v="Y"/>
    <s v="N"/>
    <n v="269"/>
    <n v="25.585175"/>
    <n v="24.221150000000002"/>
    <n v="24.478200000000001"/>
    <n v="28.646325000000001"/>
  </r>
  <r>
    <s v="12501"/>
    <s v="73469"/>
    <s v="0"/>
    <x v="3"/>
    <x v="0"/>
    <x v="4"/>
    <s v="20"/>
    <s v="105"/>
    <s v="F"/>
    <n v="1"/>
    <s v="IOSCO TRANSIT CORP"/>
    <s v="1036 N. AULERICH, E TAWAS MI 48730 US, E TAWAS MI 48730 US"/>
    <n v="0"/>
    <s v="-1620"/>
    <s v="7"/>
    <d v="1899-12-30T08:14:08"/>
    <d v="1899-12-30T08:24:20"/>
    <n v="0"/>
    <n v="7.21"/>
    <s v="-83.4218235"/>
    <s v="44.3092987"/>
    <m/>
    <n v="1641.31"/>
    <n v="0"/>
    <n v="0"/>
    <n v="0"/>
    <n v="0"/>
    <n v="2"/>
    <s v="105_Week4_Friday"/>
    <n v="34.203000000000003"/>
    <n v="31.975300000000001"/>
    <n v="30.454599999999999"/>
    <n v="33.184199999999997"/>
    <n v="32.590000000000003"/>
    <s v="105_Thursday"/>
    <s v="105_Week4_Thursday"/>
    <n v="1"/>
    <n v="0"/>
    <n v="27.04"/>
    <n v="36.7575"/>
    <s v="Yes"/>
    <s v="NO"/>
    <s v="MTWRF"/>
    <s v="No"/>
    <s v="Yes"/>
    <s v="Y"/>
    <s v="N"/>
    <n v="0"/>
    <n v="8.5507500000000007"/>
    <n v="7.9938250000000002"/>
    <n v="7.6136499999999998"/>
    <n v="8.2960499999999993"/>
  </r>
  <r>
    <s v="2381"/>
    <s v="70966"/>
    <s v="0"/>
    <x v="3"/>
    <x v="0"/>
    <x v="4"/>
    <s v="40"/>
    <s v="105"/>
    <s v="F"/>
    <n v="122"/>
    <s v="Clearview Car Wash &amp; Lube"/>
    <s v="1748 N. US-23, East Tawas MI 48730 US, East Tawas MI 48730 US"/>
    <n v="0.40018116263713899"/>
    <s v="-1622"/>
    <s v="7"/>
    <d v="1899-12-30T08:49:35"/>
    <d v="1899-12-30T08:58:02"/>
    <n v="0"/>
    <n v="9.0733333333333341"/>
    <s v="-83.4529115"/>
    <s v="44.2909663"/>
    <n v="0.298347506517538"/>
    <n v="3635.82"/>
    <n v="23"/>
    <n v="0.75"/>
    <n v="6"/>
    <n v="102"/>
    <n v="123"/>
    <s v="105_Week4_Friday"/>
    <n v="65.138400000000004"/>
    <n v="57.196899999999999"/>
    <n v="69.077600000000004"/>
    <n v="84.149199999999993"/>
    <n v="82.41"/>
    <s v="105_Thursday"/>
    <s v="105_Week4_Thursday"/>
    <n v="1"/>
    <n v="92"/>
    <n v="56.96"/>
    <n v="89.037499999999994"/>
    <s v="Yes"/>
    <s v="NO"/>
    <s v="MTWRF"/>
    <s v="No"/>
    <s v="Yes"/>
    <s v="Y"/>
    <s v="N"/>
    <n v="92"/>
    <n v="16.284600000000001"/>
    <n v="14.299225"/>
    <n v="17.269400000000001"/>
    <n v="21.037299999999998"/>
  </r>
  <r>
    <s v="2395"/>
    <s v="70982"/>
    <s v="0"/>
    <x v="3"/>
    <x v="0"/>
    <x v="4"/>
    <s v="60"/>
    <s v="105"/>
    <s v="F"/>
    <n v="300"/>
    <s v="Northwoods Steakhouse"/>
    <s v="1222 N. US 23, East Tawas MI 48730 US, East Tawas MI 48730 US"/>
    <n v="1.13570189805495"/>
    <s v="-1624"/>
    <s v="7"/>
    <d v="1899-12-30T09:17:37"/>
    <d v="1899-12-30T09:17:53"/>
    <n v="0"/>
    <n v="0.20666666666666667"/>
    <s v="-83.472731"/>
    <s v="44.28203"/>
    <n v="0.84679699283444898"/>
    <n v="2555.4499999999998"/>
    <n v="0"/>
    <n v="0"/>
    <n v="0"/>
    <n v="0"/>
    <n v="301"/>
    <s v="105_Week4_Friday"/>
    <n v="33.295000000000002"/>
    <n v="66.675299999999993"/>
    <n v="71.002300000000005"/>
    <n v="72.687799999999996"/>
    <n v="79.819999999999993"/>
    <s v="105_Thursday"/>
    <s v="105_Week4_Thursday"/>
    <n v="1"/>
    <n v="0"/>
    <n v="62.48"/>
    <n v="54.477499999999999"/>
    <s v="Yes"/>
    <s v="NO"/>
    <s v="WRF"/>
    <s v="No"/>
    <s v="Yes"/>
    <s v="Y"/>
    <s v="N"/>
    <n v="0"/>
    <n v="8.3237500000000004"/>
    <n v="16.668824999999998"/>
    <n v="17.750575000000001"/>
    <n v="18.171949999999999"/>
  </r>
  <r>
    <s v="2386"/>
    <s v="70971"/>
    <s v="0"/>
    <x v="3"/>
    <x v="0"/>
    <x v="4"/>
    <s v="50"/>
    <s v="101"/>
    <s v="R"/>
    <n v="290"/>
    <s v="Jay's RV Center"/>
    <s v="1552 US-23 N, East Tawas MI 48730 US, East Tawas MI 48730 US"/>
    <n v="0.42719002849952398"/>
    <s v="-1623"/>
    <s v="7"/>
    <d v="1899-12-30T08:58:27"/>
    <d v="1899-12-30T09:16:28"/>
    <n v="0"/>
    <n v="21.116666666666667"/>
    <s v="-83.458266"/>
    <s v="44.288495"/>
    <n v="0.31565440500021402"/>
    <n v="2527.75"/>
    <n v="26"/>
    <n v="0.65789473684210498"/>
    <n v="3"/>
    <n v="81"/>
    <n v="291"/>
    <s v="101_Week4_Thursday"/>
    <n v="28.3858"/>
    <n v="46.635300000000001"/>
    <n v="61.604199999999999"/>
    <n v="59.117800000000003"/>
    <n v="69.260000000000005"/>
    <s v="105_Thursday"/>
    <s v="105_Week4_Thursday"/>
    <n v="1"/>
    <n v="76"/>
    <n v="54.88"/>
    <n v="64.16"/>
    <s v="Yes"/>
    <s v="NO"/>
    <s v="MTWRF"/>
    <s v="Yes"/>
    <s v="No"/>
    <s v="Y"/>
    <s v="N"/>
    <n v="76"/>
    <n v="7.0964499999999999"/>
    <n v="11.658825"/>
    <n v="15.40105"/>
    <n v="14.779450000000001"/>
  </r>
  <r>
    <s v="2854"/>
    <s v="73063"/>
    <s v="5"/>
    <x v="3"/>
    <x v="0"/>
    <x v="2"/>
    <s v="290"/>
    <s v="101"/>
    <s v="W"/>
    <n v="275"/>
    <s v="A.H.C. ADMINISTRATIVE ANNEX"/>
    <s v="1035 WASHINGTON BLVD, ALPENA MI 49707 US, ALPENA MI 49707 US"/>
    <n v="3.88764440405328"/>
    <s v="-1615"/>
    <s v="6"/>
    <d v="1899-12-30T14:47:34"/>
    <d v="1899-12-30T14:58:50"/>
    <n v="0"/>
    <n v="12.950000000000001"/>
    <s v="-83.4554096"/>
    <s v="45.0619247"/>
    <n v="1.83840097514294"/>
    <n v="2676.06"/>
    <n v="0"/>
    <n v="0"/>
    <n v="0"/>
    <n v="0"/>
    <n v="276"/>
    <s v="101_Week4_Wednesday"/>
    <n v="101.52"/>
    <n v="101.52"/>
    <n v="105.58"/>
    <n v="107.85850000000001"/>
    <n v="53.81"/>
    <s v="105_Wednesday"/>
    <s v="105_Week4_Wednesday"/>
    <n v="1"/>
    <n v="0"/>
    <n v="50.76"/>
    <n v="53.805"/>
    <s v="Yes"/>
    <s v="NO"/>
    <s v="MTWRF"/>
    <s v="Yes"/>
    <s v="No"/>
    <s v="Y"/>
    <s v="N"/>
    <n v="0"/>
    <n v="25.38"/>
    <n v="25.38"/>
    <n v="26.395"/>
    <n v="26.964625000000002"/>
  </r>
  <r>
    <s v="1986"/>
    <s v="70538"/>
    <s v="0"/>
    <x v="3"/>
    <x v="0"/>
    <x v="2"/>
    <s v="280"/>
    <s v="101"/>
    <s v="W"/>
    <n v="250"/>
    <s v="Eagles"/>
    <s v="1960 M-32 West, Alpena MI 49707 US, Alpena MI 49707 US"/>
    <n v="2.6447218543346498"/>
    <s v="-1614"/>
    <s v="6"/>
    <d v="1899-12-30T14:43:10"/>
    <d v="1899-12-30T14:43:41"/>
    <n v="0"/>
    <n v="5.65"/>
    <s v="-83.491251"/>
    <s v="45.0622913"/>
    <n v="1.14994869211773"/>
    <n v="1369.19"/>
    <n v="0"/>
    <n v="0"/>
    <n v="0"/>
    <n v="0"/>
    <n v="251"/>
    <s v="101_Week4_Wednesday"/>
    <n v="55.698"/>
    <n v="65.638499999999993"/>
    <n v="72.53"/>
    <n v="73.7"/>
    <n v="39.06"/>
    <s v="105_Wednesday"/>
    <s v="105_Week4_Wednesday"/>
    <n v="1"/>
    <n v="0"/>
    <n v="35.094999999999999"/>
    <n v="36.85"/>
    <s v="Yes"/>
    <s v="NO"/>
    <s v="MTWRF"/>
    <s v="Yes"/>
    <s v="No"/>
    <s v="Y"/>
    <s v="N"/>
    <n v="0"/>
    <n v="13.9245"/>
    <n v="16.409624999999998"/>
    <n v="18.1325"/>
    <n v="18.425000000000001"/>
  </r>
  <r>
    <s v="15617"/>
    <s v="73552"/>
    <s v="0"/>
    <x v="3"/>
    <x v="0"/>
    <x v="2"/>
    <s v="300"/>
    <s v="101"/>
    <s v="W"/>
    <n v="155"/>
    <s v="SYTEK ORTHODONTIST"/>
    <s v="1132 W. CHISHOLM ST, ALPENA MI 49707 US, ALPENA MI 49707 US"/>
    <n v="3.4119458248925398"/>
    <s v="-1616"/>
    <s v="6"/>
    <d v="1899-12-30T15:02:15"/>
    <d v="1899-12-30T15:04:33"/>
    <n v="0"/>
    <n v="5.4916666666666671"/>
    <s v="-83.445788"/>
    <s v="45.072229"/>
    <n v="1.1114246807205199"/>
    <n v="287.7"/>
    <n v="0"/>
    <n v="0"/>
    <n v="0"/>
    <n v="0"/>
    <n v="156"/>
    <s v="101_Week4_Wednesday"/>
    <n v="0"/>
    <n v="0"/>
    <n v="57.54"/>
    <n v="57.54"/>
    <n v="22.87"/>
    <s v="105_Wednesday"/>
    <s v="105_Week4_Wednesday"/>
    <n v="1"/>
    <n v="0"/>
    <n v="0"/>
    <n v="28.77"/>
    <s v="Yes"/>
    <s v="NO"/>
    <s v="MTWR"/>
    <s v="Yes"/>
    <s v="No"/>
    <s v="Y"/>
    <s v="N"/>
    <n v="0"/>
    <n v="0"/>
    <n v="0"/>
    <n v="14.385"/>
    <n v="14.385"/>
  </r>
  <r>
    <s v="12502"/>
    <s v="73469"/>
    <s v="1"/>
    <x v="3"/>
    <x v="0"/>
    <x v="4"/>
    <s v="10"/>
    <s v="105"/>
    <s v="F"/>
    <n v="1"/>
    <s v="IOSCO TRANSIT CORP"/>
    <s v="1036 N. AULERICH, E TAWAS MI 48730 US, E TAWAS MI 48730 US"/>
    <n v="73.954829197765093"/>
    <s v="-1619"/>
    <s v="7"/>
    <d v="1899-12-30T08:13:57"/>
    <d v="1899-12-30T08:14:09"/>
    <n v="0"/>
    <n v="0.19666666666666668"/>
    <s v="-83.4218235"/>
    <s v="44.3092987"/>
    <n v="60.513420385423402"/>
    <n v="986.57"/>
    <n v="6"/>
    <n v="0.72727272727272696"/>
    <n v="1"/>
    <n v="23"/>
    <n v="2"/>
    <s v="105_Week4_Friday"/>
    <n v="18.632999999999999"/>
    <n v="18.91"/>
    <n v="19.506900000000002"/>
    <n v="19.88"/>
    <n v="19.88"/>
    <s v="105_Thursday"/>
    <s v="105_Week4_Thursday"/>
    <n v="1"/>
    <n v="22"/>
    <n v="18.91"/>
    <n v="19.88"/>
    <s v="Yes"/>
    <s v="NO"/>
    <s v="MTWRF"/>
    <s v="No"/>
    <s v="Yes"/>
    <s v="Y"/>
    <s v="N"/>
    <n v="22"/>
    <n v="4.6582499999999998"/>
    <n v="4.7275"/>
    <n v="4.8767250000000004"/>
    <n v="4.97"/>
  </r>
  <r>
    <s v=""/>
    <m/>
    <m/>
    <x v="3"/>
    <x v="0"/>
    <x v="2"/>
    <m/>
    <m/>
    <m/>
    <m/>
    <s v="Alpena Depot"/>
    <s v="120 E Herman St,, Alpena 49707 US"/>
    <n v="5.37632820861631"/>
    <s v="-1617"/>
    <m/>
    <d v="1899-12-30T15:09:55"/>
    <d v="1899-12-30T15:09:55"/>
    <n v="0"/>
    <m/>
    <s v="-83.416387"/>
    <s v="45.0710235"/>
    <n v="1.7390890912099899"/>
    <m/>
    <m/>
    <m/>
    <m/>
    <m/>
    <n v="1"/>
    <e v="#N/A"/>
    <m/>
    <m/>
    <m/>
    <m/>
    <m/>
    <s v="105_Wednesday"/>
    <s v="105_Week4_Wednesday"/>
    <n v="20"/>
    <m/>
    <m/>
    <m/>
    <s v="Yes"/>
    <m/>
    <m/>
    <s v="Yes"/>
    <s v="Yes"/>
    <m/>
    <s v="N"/>
    <m/>
    <m/>
    <m/>
    <m/>
    <m/>
  </r>
  <r>
    <s v="2993"/>
    <s v="99053"/>
    <s v="1"/>
    <x v="3"/>
    <x v="0"/>
    <x v="3"/>
    <s v="230"/>
    <s v="103"/>
    <s v="T"/>
    <n v="290"/>
    <s v="OMNI METAL CRAFT"/>
    <s v="111 S SECOND AVE, ALPENA MI 49707 US, ALPENA MI 49707 US"/>
    <n v="1.31685071979769"/>
    <s v="-1672"/>
    <s v="6"/>
    <d v="1899-12-30T11:49:44"/>
    <d v="1899-12-30T11:49:51"/>
    <n v="0"/>
    <n v="0.11666666666666667"/>
    <s v="-83.43401"/>
    <s v="45.062269"/>
    <n v="0.24896928433062601"/>
    <n v="1468.43"/>
    <n v="0"/>
    <n v="0"/>
    <n v="0"/>
    <n v="0"/>
    <n v="291"/>
    <s v="103_Week4_Tuesday"/>
    <n v="56.31"/>
    <n v="56.31"/>
    <n v="56.97"/>
    <n v="57.86"/>
    <n v="30.37"/>
    <s v="105_Friday"/>
    <s v="105_Week4_Friday"/>
    <n v="1"/>
    <n v="0"/>
    <n v="28.155000000000001"/>
    <n v="28.93"/>
    <s v="Yes"/>
    <s v="NO"/>
    <s v="MTWRF"/>
    <s v="Yes"/>
    <s v="Yes"/>
    <s v="Y"/>
    <s v="N"/>
    <n v="0"/>
    <n v="14.077500000000001"/>
    <n v="14.077500000000001"/>
    <n v="14.2425"/>
    <n v="14.465"/>
  </r>
  <r>
    <s v="2165"/>
    <s v="99053"/>
    <s v="12"/>
    <x v="3"/>
    <x v="0"/>
    <x v="3"/>
    <s v="220"/>
    <s v="103"/>
    <s v="T"/>
    <n v="286"/>
    <s v="Employment Services Inc."/>
    <s v="110 W. Chisholm St. P.O. Box 832, Alpena MI 49707 P.O. Box 832, Alpena MI 49707 US"/>
    <n v="1.41291018278264"/>
    <s v="-1671"/>
    <s v="7"/>
    <d v="1899-12-30T11:45:26"/>
    <d v="1899-12-30T11:48:25"/>
    <n v="0"/>
    <n v="7.166666666666667"/>
    <s v="-83.433956"/>
    <s v="45.062487"/>
    <n v="0.31061069849698503"/>
    <n v="283.52"/>
    <n v="0"/>
    <n v="0"/>
    <n v="0"/>
    <n v="0"/>
    <n v="287"/>
    <s v="103_Week4_Tuesday"/>
    <n v="15.18"/>
    <n v="0"/>
    <n v="0"/>
    <n v="15.64"/>
    <s v="$ -"/>
    <s v="105_Friday"/>
    <s v="105_Week4_Friday"/>
    <n v="1"/>
    <n v="0"/>
    <n v="0"/>
    <n v="15.64"/>
    <s v="Yes"/>
    <s v="NO"/>
    <s v="MTWRF"/>
    <s v="Yes"/>
    <s v="Yes"/>
    <s v="Y"/>
    <s v="N"/>
    <n v="0"/>
    <n v="3.7949999999999999"/>
    <n v="0"/>
    <n v="0"/>
    <n v="3.91"/>
  </r>
  <r>
    <s v="9838"/>
    <s v="73339"/>
    <s v="0"/>
    <x v="3"/>
    <x v="0"/>
    <x v="3"/>
    <s v="240"/>
    <s v="103"/>
    <s v="T"/>
    <n v="325"/>
    <s v="CAR QUEST"/>
    <s v="115 LOCKWOOD, ALPENA MI 49707 US, ALPENA MI 49707 US"/>
    <n v="1.3384780597191901"/>
    <s v="-1673"/>
    <s v="7"/>
    <d v="1899-12-30T11:51:12"/>
    <d v="1899-12-30T11:54:37"/>
    <n v="0"/>
    <n v="4.3875000000000002"/>
    <s v="-83.434746"/>
    <s v="45.062111"/>
    <n v="0.23972145077528201"/>
    <n v="2039.31"/>
    <n v="0"/>
    <n v="0"/>
    <n v="0"/>
    <n v="0"/>
    <n v="326"/>
    <s v="103_Week4_Tuesday"/>
    <n v="38.729999999999997"/>
    <n v="38.729999999999997"/>
    <n v="40.08"/>
    <n v="40.68"/>
    <n v="43.12"/>
    <s v="105_Friday"/>
    <s v="105_Week4_Friday"/>
    <n v="1"/>
    <n v="0"/>
    <n v="38.729999999999997"/>
    <n v="40.68"/>
    <s v="Yes"/>
    <s v="NO"/>
    <s v="MTWRF"/>
    <s v="Yes"/>
    <s v="Yes"/>
    <s v="Y"/>
    <s v="N"/>
    <n v="0"/>
    <n v="9.6824999999999992"/>
    <n v="9.6824999999999992"/>
    <n v="10.02"/>
    <n v="10.17"/>
  </r>
  <r>
    <s v="12408"/>
    <s v="73063"/>
    <s v="7"/>
    <x v="3"/>
    <x v="0"/>
    <x v="3"/>
    <s v="260"/>
    <s v="103"/>
    <s v="T"/>
    <n v="340"/>
    <s v="ALCONA HEALTH-LINCOLN SCHOOL"/>
    <s v="309 WEST LAKE ST, ALPENA MI 49707 US, ALPENA MI 49707 US"/>
    <n v="3.5292013606854802"/>
    <s v="-1675"/>
    <s v="7"/>
    <d v="1899-12-30T12:08:41"/>
    <d v="1899-12-30T12:08:51"/>
    <n v="0"/>
    <n v="0.90416666666666667"/>
    <s v="-83.429141"/>
    <s v="45.069381"/>
    <n v="0.99948268858782896"/>
    <n v="3268.07"/>
    <n v="0"/>
    <n v="0"/>
    <n v="0"/>
    <n v="0"/>
    <n v="341"/>
    <s v="103_Week4_Tuesday"/>
    <n v="62.22"/>
    <n v="62.22"/>
    <n v="63.957599999999999"/>
    <n v="64.728399999999993"/>
    <n v="64.73"/>
    <s v="105_Friday"/>
    <s v="105_Week4_Friday"/>
    <n v="1"/>
    <n v="0"/>
    <n v="62.22"/>
    <n v="64.728700000000003"/>
    <s v="Yes"/>
    <s v="NO"/>
    <s v="MTWRF"/>
    <s v="Yes"/>
    <s v="Yes"/>
    <s v="Y"/>
    <s v="N"/>
    <n v="0"/>
    <n v="15.555"/>
    <n v="15.555"/>
    <n v="15.9894"/>
    <n v="16.182099999999998"/>
  </r>
  <r>
    <s v="2081"/>
    <s v="70640"/>
    <s v="0"/>
    <x v="3"/>
    <x v="0"/>
    <x v="3"/>
    <s v="250"/>
    <s v="103"/>
    <s v="T"/>
    <n v="300"/>
    <s v="Dr. Tony Skiba DDS"/>
    <s v="141 Washington Ave., Alpena MI 49707 US, Alpena MI 49707 US"/>
    <n v="0.87713668156965197"/>
    <s v="-1674"/>
    <s v="4"/>
    <d v="1899-12-30T11:55:29"/>
    <d v="1899-12-30T12:05:09"/>
    <n v="0"/>
    <n v="0.15"/>
    <s v="-83.43656"/>
    <s v="45.0615483"/>
    <n v="0.23189410516952599"/>
    <n v="964"/>
    <n v="0"/>
    <n v="0"/>
    <n v="0"/>
    <n v="0"/>
    <n v="301"/>
    <s v="103_Week4_Tuesday"/>
    <n v="72.569999999999993"/>
    <n v="74.03"/>
    <n v="75.515000000000001"/>
    <n v="77"/>
    <n v="20.41"/>
    <s v="105_Friday"/>
    <s v="105_Week4_Friday"/>
    <n v="1"/>
    <n v="0"/>
    <n v="18.5075"/>
    <n v="19.25"/>
    <s v="Yes"/>
    <s v="NO"/>
    <s v="MTRF"/>
    <s v="Yes"/>
    <s v="Yes"/>
    <s v="Y"/>
    <s v="N"/>
    <n v="0"/>
    <n v="18.142499999999998"/>
    <n v="18.5075"/>
    <n v="18.87875"/>
    <n v="19.25"/>
  </r>
  <r>
    <s v="14556"/>
    <s v="73527"/>
    <s v="0"/>
    <x v="3"/>
    <x v="0"/>
    <x v="3"/>
    <s v="180"/>
    <s v="105"/>
    <s v="R"/>
    <n v="380"/>
    <s v="POMPEYOS MEXICAN GRILL"/>
    <s v="1120 S. STATE STREET, ALPENA MI 49707 US, ALPENA MI 49707 US"/>
    <n v="2.5844984517809202"/>
    <s v="-1667"/>
    <s v="7"/>
    <d v="1899-12-30T10:46:19"/>
    <d v="1899-12-30T10:52:43"/>
    <n v="0"/>
    <n v="9.33"/>
    <s v="-83.445675"/>
    <s v="45.048626"/>
    <n v="0.90267317341383602"/>
    <n v="3277.75"/>
    <n v="0"/>
    <n v="0"/>
    <n v="0"/>
    <n v="0"/>
    <n v="381"/>
    <s v="105_Week4_Thursday"/>
    <n v="63.43"/>
    <n v="64.685299999999998"/>
    <n v="81.846400000000003"/>
    <n v="78.826099999999997"/>
    <n v="89.62"/>
    <s v="105_Friday"/>
    <s v="105_Week4_Friday"/>
    <n v="1"/>
    <n v="0"/>
    <n v="76.668700000000001"/>
    <n v="79.267499999999998"/>
    <s v="Yes"/>
    <s v="NO"/>
    <s v="MTWRF"/>
    <s v="No"/>
    <s v="Yes"/>
    <s v="Y"/>
    <s v="Y"/>
    <n v="0"/>
    <n v="15.8575"/>
    <n v="16.171325"/>
    <n v="20.461600000000001"/>
    <n v="19.706524999999999"/>
  </r>
  <r>
    <s v="2073"/>
    <s v="70632"/>
    <s v="0"/>
    <x v="3"/>
    <x v="0"/>
    <x v="3"/>
    <s v="170"/>
    <s v="103"/>
    <s v="T"/>
    <n v="130"/>
    <s v="Century 21 Realty"/>
    <s v="605 Ripley Blvd, Alpena MI 49707 US, Alpena MI 49707 US"/>
    <n v="0.74331525620709704"/>
    <s v="-1666"/>
    <s v="4"/>
    <d v="1899-12-30T10:34:03"/>
    <d v="1899-12-30T10:43:43"/>
    <n v="0"/>
    <n v="4.1166666666666671"/>
    <s v="-83.451858138292"/>
    <s v="45.058300821646"/>
    <n v="0.17596777669317901"/>
    <n v="459.23"/>
    <n v="0"/>
    <n v="0"/>
    <n v="0"/>
    <n v="0"/>
    <n v="131"/>
    <s v="103_Week4_Tuesday"/>
    <n v="35"/>
    <n v="35"/>
    <n v="35.94"/>
    <n v="37.376600000000003"/>
    <n v="9.65"/>
    <s v="105_Friday"/>
    <s v="105_Week4_Friday"/>
    <n v="1"/>
    <n v="0"/>
    <n v="8.75"/>
    <n v="9.4649999999999999"/>
    <s v="Yes"/>
    <s v="NO"/>
    <s v="MTWRF"/>
    <s v="Yes"/>
    <s v="Yes"/>
    <s v="Y"/>
    <s v="N"/>
    <n v="0"/>
    <n v="8.75"/>
    <n v="8.75"/>
    <n v="8.9849999999999994"/>
    <n v="9.3441500000000008"/>
  </r>
  <r>
    <s v="12557"/>
    <s v="73470"/>
    <s v="0"/>
    <x v="3"/>
    <x v="0"/>
    <x v="3"/>
    <s v="190"/>
    <s v="103"/>
    <s v="T"/>
    <n v="1"/>
    <s v="BIGGBY COFFEE"/>
    <s v="224 E. CHISHOLM STREET, ALPENA MI 49707 US, ALPENA MI 49707 US"/>
    <n v="2.5805952049135499"/>
    <s v="-1668"/>
    <s v="7"/>
    <d v="1899-12-30T10:55:18"/>
    <d v="1899-12-30T11:23:34"/>
    <n v="0"/>
    <n v="18.104166666666668"/>
    <s v="-83.432013"/>
    <s v="45.060696"/>
    <n v="1.1036116101153299"/>
    <n v="3780.68"/>
    <n v="0"/>
    <n v="0"/>
    <n v="0"/>
    <n v="0"/>
    <n v="2"/>
    <s v="103_Week4_Tuesday"/>
    <n v="71.483000000000004"/>
    <n v="72.319999999999993"/>
    <n v="74.618399999999994"/>
    <n v="75.64"/>
    <n v="80.180000000000007"/>
    <s v="105_Friday"/>
    <s v="105_Week4_Friday"/>
    <n v="1"/>
    <n v="0"/>
    <n v="72.319999999999993"/>
    <n v="75.64"/>
    <s v="Yes"/>
    <s v="NO"/>
    <s v="MTWRF"/>
    <s v="Yes"/>
    <s v="Yes"/>
    <s v="Y"/>
    <s v="N"/>
    <n v="0"/>
    <n v="17.870750000000001"/>
    <n v="18.079999999999998"/>
    <n v="18.654599999999999"/>
    <n v="18.91"/>
  </r>
  <r>
    <s v="1963"/>
    <s v="70514"/>
    <s v="0"/>
    <x v="3"/>
    <x v="0"/>
    <x v="3"/>
    <s v="210"/>
    <s v="103"/>
    <s v="T"/>
    <n v="330"/>
    <s v="DR. ROBERT CURRIER MDO"/>
    <s v="127 PARK PLACE NORTHERN EYE, ALPENA MI 49707 US NORTHERN EYE, ALPENA MI 49707 US"/>
    <n v="0.553876051024076"/>
    <s v="-1670"/>
    <s v="4"/>
    <d v="1899-12-30T11:34:21"/>
    <d v="1899-12-30T11:44:01"/>
    <n v="0"/>
    <n v="4.1833333333333336"/>
    <s v="-83.431886"/>
    <s v="45.062763"/>
    <n v="6.9539694017573206E-2"/>
    <n v="491.81"/>
    <n v="0"/>
    <n v="0"/>
    <n v="0"/>
    <n v="0"/>
    <n v="331"/>
    <s v="103_Week4_Tuesday"/>
    <n v="37.49"/>
    <n v="37.49"/>
    <n v="38.476599999999998"/>
    <n v="38.97"/>
    <n v="10.33"/>
    <s v="105_Friday"/>
    <s v="105_Week4_Friday"/>
    <n v="1"/>
    <n v="0"/>
    <n v="9.3725000000000005"/>
    <n v="9.7424999999999997"/>
    <s v="Yes"/>
    <s v="NO"/>
    <s v="MTWRF"/>
    <s v="Yes"/>
    <s v="Yes"/>
    <s v="Y"/>
    <s v="N"/>
    <n v="0"/>
    <n v="9.3725000000000005"/>
    <n v="9.3725000000000005"/>
    <n v="9.6191499999999994"/>
    <n v="9.7424999999999997"/>
  </r>
  <r>
    <s v="10082"/>
    <s v="73355"/>
    <s v="0"/>
    <x v="3"/>
    <x v="0"/>
    <x v="3"/>
    <s v="200"/>
    <s v="105"/>
    <s v="T"/>
    <n v="310"/>
    <s v="THE FRESH PALATE"/>
    <s v="109 N SECOND, ALPENA MI 49707 US, ALPENA MI 49707 US"/>
    <n v="0.72057020542524697"/>
    <s v="-1669"/>
    <s v="7"/>
    <d v="1899-12-30T11:24:17"/>
    <d v="1899-12-30T11:33:49"/>
    <n v="0"/>
    <n v="7.7166666666666668"/>
    <s v="-83.433161"/>
    <s v="45.062726"/>
    <n v="0.14024381632598401"/>
    <n v="8675.56"/>
    <n v="0"/>
    <n v="0"/>
    <n v="0"/>
    <n v="0"/>
    <n v="311"/>
    <s v="105_Week4_Tuesday"/>
    <n v="107.49"/>
    <n v="174.38069999999999"/>
    <n v="261.73349999999999"/>
    <n v="174.19380000000001"/>
    <n v="297.89"/>
    <s v="105_Friday"/>
    <s v="105_Week4_Friday"/>
    <n v="1"/>
    <n v="0"/>
    <n v="260.57619999999997"/>
    <n v="159.16"/>
    <s v="Yes"/>
    <s v="NO"/>
    <s v="MTWRF"/>
    <s v="No"/>
    <s v="Yes"/>
    <s v="Y"/>
    <s v="N"/>
    <n v="0"/>
    <n v="26.872499999999999"/>
    <n v="43.595174999999998"/>
    <n v="65.433374999999998"/>
    <n v="43.548450000000003"/>
  </r>
  <r>
    <s v="2511"/>
    <s v="71106"/>
    <s v="0"/>
    <x v="3"/>
    <x v="1"/>
    <x v="1"/>
    <s v="70"/>
    <s v="105"/>
    <s v="T"/>
    <n v="250"/>
    <s v="LAPPAN'S OF GAYLORD"/>
    <s v="4085 Old 27, Gaylord MI 49735 US, Gaylord MI 49735 US"/>
    <n v="1.1860772249204401"/>
    <s v="-456"/>
    <s v="7"/>
    <d v="1899-12-30T09:00:24"/>
    <d v="1899-12-30T09:13:06"/>
    <n v="0"/>
    <n v="12.691666666666666"/>
    <s v="-84.681199"/>
    <s v="44.971541"/>
    <n v="1.04826362157284"/>
    <n v="5618.52"/>
    <n v="23"/>
    <n v="0.79090909090909101"/>
    <n v="5"/>
    <n v="115"/>
    <n v="251"/>
    <s v="105_Week4_Tuesday"/>
    <n v="110.0692"/>
    <n v="99.542100000000005"/>
    <n v="108.2261"/>
    <n v="119.3246"/>
    <n v="115.42"/>
    <s v="103_Tuesday"/>
    <s v="103_Week4_Tuesday"/>
    <n v="1"/>
    <n v="110"/>
    <n v="107.2162"/>
    <n v="120.9237"/>
    <s v="Yes"/>
    <s v="NO"/>
    <s v="MTWRF"/>
    <s v="Yes"/>
    <s v="No"/>
    <s v="Y"/>
    <s v="N"/>
    <n v="110"/>
    <n v="27.517299999999999"/>
    <n v="24.885525000000001"/>
    <n v="27.056525000000001"/>
    <n v="29.831150000000001"/>
  </r>
  <r>
    <s v="2527"/>
    <s v="71123"/>
    <s v="0"/>
    <x v="3"/>
    <x v="1"/>
    <x v="1"/>
    <s v="110"/>
    <s v="105"/>
    <s v="T"/>
    <n v="220"/>
    <s v="Dowkers Meat Market"/>
    <s v="2104 Birch Manor, Gaylord MI 49735 US, Gaylord MI 49735 US"/>
    <n v="3.7310384983401801"/>
    <s v="-460"/>
    <s v="7"/>
    <d v="1899-12-30T09:55:49"/>
    <d v="1899-12-30T10:00:01"/>
    <n v="0"/>
    <n v="8.1374999999999993"/>
    <s v="-84.65516"/>
    <s v="45.000054"/>
    <n v="2.0854666800754802"/>
    <n v="2401.21"/>
    <n v="7"/>
    <n v="0.75"/>
    <n v="2"/>
    <n v="41"/>
    <n v="221"/>
    <s v="105_Week4_Tuesday"/>
    <n v="45.232300000000002"/>
    <n v="46.762999999999998"/>
    <n v="46.506100000000004"/>
    <n v="47.496099999999998"/>
    <n v="50.44"/>
    <s v="103_Tuesday"/>
    <s v="103_Week4_Tuesday"/>
    <n v="1"/>
    <n v="28"/>
    <n v="45.715000000000003"/>
    <n v="47.582500000000003"/>
    <s v="Yes"/>
    <s v="NO"/>
    <s v="MTWRF"/>
    <s v="Yes"/>
    <s v="No"/>
    <s v="Y"/>
    <s v="N"/>
    <n v="28"/>
    <n v="11.308075000000001"/>
    <n v="11.69075"/>
    <n v="11.626525000000001"/>
    <n v="11.874025"/>
  </r>
  <r>
    <s v="8531"/>
    <s v="99031"/>
    <s v="58"/>
    <x v="3"/>
    <x v="1"/>
    <x v="1"/>
    <s v="80"/>
    <s v="101"/>
    <s v="M"/>
    <n v="0"/>
    <s v="BLARNEY CASTLE #484"/>
    <s v="2778 OLD 27 SOUTH, GAYLORD MI 49734 US, GAYLORD MI 49734 US"/>
    <n v="1.7622572585481699"/>
    <s v="-457"/>
    <s v="7"/>
    <d v="1899-12-30T09:14:51"/>
    <d v="1899-12-30T09:30:15"/>
    <n v="0"/>
    <n v="14.558333333333334"/>
    <s v="-84.6769707308092"/>
    <s v="44.9888972510964"/>
    <n v="1.3356984695535801"/>
    <n v="3163.31"/>
    <n v="0"/>
    <n v="0"/>
    <n v="0"/>
    <n v="0"/>
    <n v="1"/>
    <s v="101_Week4_Monday"/>
    <n v="63.223500000000001"/>
    <n v="44.1357"/>
    <n v="50.084600000000002"/>
    <n v="51.23"/>
    <n v="44.66"/>
    <s v="103_Tuesday"/>
    <s v="103_Week4_Tuesday"/>
    <n v="1"/>
    <n v="0"/>
    <n v="54.011200000000002"/>
    <n v="48.956200000000003"/>
    <s v="Yes"/>
    <s v="NO"/>
    <s v="MTWRF"/>
    <s v="Yes"/>
    <s v="Yes"/>
    <s v="Y"/>
    <s v="Y"/>
    <n v="0"/>
    <n v="15.805875"/>
    <n v="11.033925"/>
    <n v="12.52115"/>
    <n v="12.807499999999999"/>
  </r>
  <r>
    <s v="2528"/>
    <s v="99058"/>
    <s v="14"/>
    <x v="3"/>
    <x v="1"/>
    <x v="1"/>
    <s v="90"/>
    <s v="101"/>
    <s v="M"/>
    <n v="0"/>
    <s v="Forwards - Gaylord South 144"/>
    <s v="2870 S. Ostego Ave. P.O. Box 1457, Gaylord MI 4973 P.O. Box 1457, Gaylord MI 49735 US"/>
    <n v="0.22943719524647599"/>
    <s v="-458"/>
    <s v="7"/>
    <d v="1899-12-30T09:30:28"/>
    <d v="1899-12-30T09:51:17"/>
    <n v="0"/>
    <n v="20.775000000000002"/>
    <s v="-84.677631"/>
    <s v="44.99067"/>
    <n v="0.12398975048175"/>
    <n v="1995.38"/>
    <n v="0"/>
    <n v="0"/>
    <n v="0"/>
    <n v="0"/>
    <n v="1"/>
    <s v="101_Week4_Monday"/>
    <n v="43.072299999999998"/>
    <n v="35.08"/>
    <n v="35.08"/>
    <n v="35.316899999999997"/>
    <n v="35.47"/>
    <s v="103_Tuesday"/>
    <s v="103_Week4_Tuesday"/>
    <n v="1"/>
    <n v="0"/>
    <n v="35.08"/>
    <n v="35.08"/>
    <s v="Yes"/>
    <s v="NO"/>
    <s v="MTWRF"/>
    <s v="Yes"/>
    <s v="Yes"/>
    <s v="Y"/>
    <s v="Y"/>
    <n v="0"/>
    <n v="10.768075"/>
    <n v="8.77"/>
    <n v="8.77"/>
    <n v="8.8292249999999992"/>
  </r>
  <r>
    <s v="2767"/>
    <s v="71372"/>
    <s v="0"/>
    <x v="3"/>
    <x v="1"/>
    <x v="1"/>
    <s v="120"/>
    <s v="105"/>
    <s v="T"/>
    <n v="293"/>
    <s v="Paul's Pub"/>
    <s v="10757 M-32 P.O. Box 45, Johannesburg MI 49751 US P.O. Box 45, Johannesburg MI 49751 US"/>
    <n v="13.298117443404401"/>
    <s v="-461"/>
    <s v="7"/>
    <d v="1899-12-30T14:59:03"/>
    <d v="1899-12-30T15:09:13"/>
    <n v="0"/>
    <n v="11.845833333333333"/>
    <s v="-84.457575"/>
    <s v="44.985484"/>
    <n v="10.741143675172699"/>
    <n v="2521.79"/>
    <n v="0"/>
    <n v="0"/>
    <n v="0"/>
    <n v="0"/>
    <n v="294"/>
    <s v="105_Week4_Tuesday"/>
    <n v="58.22"/>
    <n v="58.604599999999998"/>
    <n v="62.0886"/>
    <n v="67.150700000000001"/>
    <n v="74.150000000000006"/>
    <s v="103_Tuesday"/>
    <s v="103_Week4_Tuesday"/>
    <n v="1"/>
    <n v="0"/>
    <n v="68.376199999999997"/>
    <n v="69.492500000000007"/>
    <s v="Yes"/>
    <s v="NO"/>
    <s v="TWRF"/>
    <s v="Yes"/>
    <s v="No"/>
    <s v="Y"/>
    <s v="N"/>
    <n v="0"/>
    <n v="14.555"/>
    <n v="14.651149999999999"/>
    <n v="15.52215"/>
    <n v="16.787675"/>
  </r>
  <r>
    <s v="10039"/>
    <s v="99031"/>
    <s v="110"/>
    <x v="3"/>
    <x v="1"/>
    <x v="1"/>
    <s v="50"/>
    <s v="105"/>
    <s v="T"/>
    <n v="280"/>
    <s v="BLARNEY WATERS"/>
    <s v="10703 OLD US 27 SOUTH, WATERS MI 49797 US, WATERS MI 49797 US"/>
    <n v="9.4161533717132802"/>
    <s v="-454"/>
    <s v="7"/>
    <d v="1899-12-30T08:27:43"/>
    <d v="1899-12-30T08:46:25"/>
    <n v="0"/>
    <n v="21.987500000000001"/>
    <s v="-84.6986903099133"/>
    <s v="44.8763149739182"/>
    <n v="9.7339337299766893"/>
    <n v="8279.56"/>
    <n v="0"/>
    <n v="0"/>
    <n v="0"/>
    <n v="0"/>
    <n v="281"/>
    <s v="105_Week4_Tuesday"/>
    <n v="155.42570000000001"/>
    <n v="121.0061"/>
    <n v="146.20529999999999"/>
    <n v="151.50380000000001"/>
    <n v="140.80000000000001"/>
    <s v="103_Tuesday"/>
    <s v="103_Week4_Tuesday"/>
    <n v="1"/>
    <n v="0"/>
    <n v="151.59119999999999"/>
    <n v="152.30869999999999"/>
    <s v="Yes"/>
    <s v="NO"/>
    <s v="MTWRF"/>
    <s v="Yes"/>
    <s v="No"/>
    <s v="Y"/>
    <s v="N"/>
    <n v="0"/>
    <n v="38.856425000000002"/>
    <n v="30.251525000000001"/>
    <n v="36.551324999999999"/>
    <n v="37.875950000000003"/>
  </r>
  <r>
    <s v=""/>
    <m/>
    <m/>
    <x v="3"/>
    <x v="0"/>
    <x v="3"/>
    <m/>
    <m/>
    <m/>
    <m/>
    <s v="Alpena Depot"/>
    <s v="120 E Herman St,, Alpena 49707 US"/>
    <n v="3.0596531337867501"/>
    <s v="-1676"/>
    <m/>
    <d v="1899-12-30T12:11:55"/>
    <d v="1899-12-30T12:11:55"/>
    <n v="0"/>
    <m/>
    <s v="-83.416387"/>
    <s v="45.0710235"/>
    <n v="0.91209226733591398"/>
    <m/>
    <m/>
    <m/>
    <m/>
    <m/>
    <n v="1"/>
    <e v="#N/A"/>
    <m/>
    <m/>
    <m/>
    <m/>
    <m/>
    <s v="105_Friday"/>
    <s v="105_Week4_Friday"/>
    <n v="20"/>
    <m/>
    <m/>
    <m/>
    <s v="Yes"/>
    <m/>
    <m/>
    <s v="Yes"/>
    <s v="Yes"/>
    <m/>
    <s v="N"/>
    <m/>
    <m/>
    <m/>
    <m/>
    <m/>
  </r>
  <r>
    <s v="11924"/>
    <s v="73447"/>
    <s v="0"/>
    <x v="3"/>
    <x v="1"/>
    <x v="1"/>
    <s v="190"/>
    <s v="105"/>
    <s v="T"/>
    <n v="296"/>
    <s v="VAN PAMELS HOMETOWN DINER"/>
    <s v="14962 STATE ST, HILLMAN MI 49746 US, HILLMAN MI 49746 US"/>
    <n v="2.0611796926906401"/>
    <s v="-468"/>
    <s v="6"/>
    <d v="1899-12-30T16:39:30"/>
    <d v="1899-12-30T16:51:21"/>
    <n v="0"/>
    <n v="8.6"/>
    <s v="-83.90111"/>
    <s v="45.058646"/>
    <n v="0.80740646399917504"/>
    <n v="2360.8200000000002"/>
    <n v="0"/>
    <n v="0"/>
    <n v="0"/>
    <n v="0"/>
    <n v="297"/>
    <s v="105_Week4_Tuesday"/>
    <n v="73.561599999999999"/>
    <n v="100.04"/>
    <n v="94.554199999999994"/>
    <n v="104.31570000000001"/>
    <n v="55.79"/>
    <s v="103_Tuesday"/>
    <s v="103_Week4_Tuesday"/>
    <n v="1"/>
    <n v="0"/>
    <n v="53.7712"/>
    <n v="51.623699999999999"/>
    <s v="Yes"/>
    <s v="NO"/>
    <s v="MTWRF"/>
    <s v="Yes"/>
    <s v="No"/>
    <s v="Y"/>
    <s v="N"/>
    <n v="0"/>
    <n v="18.3904"/>
    <n v="25.01"/>
    <n v="23.638549999999999"/>
    <n v="26.078925000000002"/>
  </r>
  <r>
    <s v="2455"/>
    <s v="71046"/>
    <s v="0"/>
    <x v="3"/>
    <x v="1"/>
    <x v="1"/>
    <s v="60"/>
    <s v="105"/>
    <s v="T"/>
    <n v="260"/>
    <s v="Michigan Spine &amp; Pain"/>
    <s v="5059 OLD US 27 SOUTH, Gaylord MI 49735 US, Gaylord MI 49735 US"/>
    <n v="6.9790299792585104"/>
    <s v="-455"/>
    <s v="7"/>
    <d v="1899-12-30T08:53:23"/>
    <d v="1899-12-30T08:59:12"/>
    <n v="0"/>
    <n v="7.3125"/>
    <s v="-84.68129"/>
    <s v="44.958252"/>
    <n v="5.7781470550901197"/>
    <n v="4422.43"/>
    <n v="0"/>
    <n v="0"/>
    <n v="0"/>
    <n v="0"/>
    <n v="261"/>
    <s v="105_Week4_Tuesday"/>
    <n v="81.822299999999998"/>
    <n v="83.588399999999993"/>
    <n v="89.472300000000004"/>
    <n v="91.315299999999993"/>
    <n v="96.35"/>
    <s v="103_Tuesday"/>
    <s v="103_Week4_Tuesday"/>
    <n v="1"/>
    <n v="0"/>
    <n v="86.478700000000003"/>
    <n v="90.894999999999996"/>
    <s v="Yes"/>
    <s v="NO"/>
    <s v="MTWRF"/>
    <s v="Yes"/>
    <s v="No"/>
    <s v="Y"/>
    <s v="N"/>
    <n v="0"/>
    <n v="20.455575"/>
    <n v="20.897099999999998"/>
    <n v="22.368075000000001"/>
    <n v="22.828824999999998"/>
  </r>
  <r>
    <s v="14780"/>
    <s v="73536"/>
    <s v="0"/>
    <x v="3"/>
    <x v="1"/>
    <x v="1"/>
    <s v="30"/>
    <s v="101"/>
    <s v="M"/>
    <n v="0"/>
    <s v="VALLEY TRUCK PARTS"/>
    <s v="2483 DICKERSON RD, GAYLORD MI 49735 US, GAYLORD MI 49735 US"/>
    <n v="3.5434046633819598"/>
    <s v="-452"/>
    <s v="7"/>
    <d v="1899-12-30T07:59:42"/>
    <d v="1899-12-30T08:07:30"/>
    <n v="0"/>
    <n v="8.3083333333333336"/>
    <s v="-84.686926"/>
    <s v="44.996759"/>
    <n v="1.8591365979102501"/>
    <n v="2422"/>
    <n v="11"/>
    <n v="0.81666666666666698"/>
    <n v="5"/>
    <n v="60"/>
    <n v="1"/>
    <s v="101_Week4_Monday"/>
    <n v="49.37"/>
    <n v="63.569200000000002"/>
    <n v="63.972999999999999"/>
    <n v="60.976900000000001"/>
    <n v="66.69"/>
    <s v="103_Tuesday"/>
    <s v="103_Week4_Tuesday"/>
    <n v="1"/>
    <n v="60"/>
    <n v="67.674999999999997"/>
    <n v="58.05"/>
    <s v="Yes"/>
    <s v="NO"/>
    <s v="MTWRF"/>
    <s v="Yes"/>
    <s v="Yes"/>
    <s v="Y"/>
    <s v="Y"/>
    <n v="60"/>
    <n v="12.342499999999999"/>
    <n v="15.892300000000001"/>
    <n v="15.99325"/>
    <n v="15.244225"/>
  </r>
  <r>
    <s v="2154"/>
    <s v="99053"/>
    <s v="5"/>
    <x v="3"/>
    <x v="0"/>
    <x v="3"/>
    <s v="30"/>
    <s v="103"/>
    <s v="T"/>
    <n v="70"/>
    <s v="NORTHWOOD SOLUTIONS INC"/>
    <s v="4040 US - 23 North, Alpena MI 49707 US, Alpena MI 49707 US"/>
    <n v="3.8451694791901398"/>
    <s v="-1652"/>
    <s v="7"/>
    <d v="1899-12-30T07:59:49"/>
    <d v="1899-12-30T08:08:40"/>
    <n v="0"/>
    <n v="4.479166666666667"/>
    <s v="-83.4531537"/>
    <s v="45.1066202"/>
    <n v="2.2247251401607899"/>
    <n v="2677.5"/>
    <n v="0"/>
    <n v="0"/>
    <n v="0"/>
    <n v="0"/>
    <n v="71"/>
    <s v="103_Week4_Tuesday"/>
    <n v="51.04"/>
    <n v="51.04"/>
    <n v="52.1676"/>
    <n v="53.23"/>
    <n v="55.89"/>
    <s v="105_Friday"/>
    <s v="105_Week4_Friday"/>
    <n v="1"/>
    <n v="0"/>
    <n v="51.04"/>
    <n v="53.23"/>
    <s v="Yes"/>
    <s v="NO"/>
    <s v="MTWRF"/>
    <s v="Yes"/>
    <s v="Yes"/>
    <s v="Y"/>
    <s v="N"/>
    <n v="0"/>
    <n v="12.76"/>
    <n v="12.76"/>
    <n v="13.0419"/>
    <n v="13.307499999999999"/>
  </r>
  <r>
    <s v="2144"/>
    <s v="99152"/>
    <s v="8"/>
    <x v="3"/>
    <x v="0"/>
    <x v="3"/>
    <s v="20"/>
    <s v="101"/>
    <s v="F"/>
    <n v="1"/>
    <s v="ALPENA REGIONAL MEDICAL CENTER"/>
    <s v="1501 W. Chisholm, Alpena MI 49707 US, Alpena MI 49707 US"/>
    <n v="4.5625515659080103"/>
    <s v="-1651"/>
    <s v="8"/>
    <d v="1899-12-30T07:36:25"/>
    <d v="1899-12-30T07:49:22"/>
    <n v="0"/>
    <n v="12.27037037"/>
    <s v="-83.449542"/>
    <s v="45.077664"/>
    <n v="1.6112278537275899"/>
    <n v="13970.9"/>
    <n v="0"/>
    <n v="0"/>
    <n v="0"/>
    <n v="0"/>
    <n v="2"/>
    <s v="101_Week4_Friday"/>
    <n v="131.06190000000001"/>
    <n v="143.6507"/>
    <n v="130.0461"/>
    <n v="119.5433"/>
    <n v="238.36"/>
    <s v="105_Friday"/>
    <s v="105_Week4_Friday"/>
    <n v="1"/>
    <n v="0"/>
    <n v="279.41370000000001"/>
    <n v="249.32249999999999"/>
    <s v="Yes"/>
    <s v="NO"/>
    <s v="MTWRF"/>
    <s v="Yes"/>
    <s v="Yes"/>
    <s v="Y"/>
    <s v="N"/>
    <n v="0"/>
    <n v="32.765475000000002"/>
    <n v="35.912675"/>
    <n v="32.511524999999999"/>
    <n v="29.885825000000001"/>
  </r>
  <r>
    <s v="14188"/>
    <s v="99053"/>
    <s v="15"/>
    <x v="3"/>
    <x v="0"/>
    <x v="3"/>
    <s v="40"/>
    <s v="103"/>
    <s v="T"/>
    <n v="71"/>
    <s v="REN-TECH"/>
    <s v="181 N. INDUSTRIAL HWY, ALPENA MI 49707 US, ALPENA MI 49707 US"/>
    <n v="0.79460950225001203"/>
    <s v="-1653"/>
    <s v="6"/>
    <d v="1899-12-30T08:09:28"/>
    <d v="1899-12-30T08:09:34"/>
    <n v="0"/>
    <n v="2.6166666666666667"/>
    <s v="-83.45867"/>
    <s v="45.1050133"/>
    <n v="0.32914782380929702"/>
    <n v="1360.34"/>
    <n v="0"/>
    <n v="0"/>
    <n v="0"/>
    <n v="0"/>
    <n v="72"/>
    <s v="103_Week4_Tuesday"/>
    <n v="51.8"/>
    <n v="51.8"/>
    <n v="53.126600000000003"/>
    <n v="54.59"/>
    <n v="28.51"/>
    <s v="105_Friday"/>
    <s v="105_Week4_Friday"/>
    <n v="1"/>
    <n v="0"/>
    <n v="25.9"/>
    <n v="27.295000000000002"/>
    <s v="Yes"/>
    <s v="NO"/>
    <s v="MTWRF"/>
    <s v="Yes"/>
    <s v="Yes"/>
    <s v="Y"/>
    <s v="N"/>
    <n v="0"/>
    <n v="12.95"/>
    <n v="12.95"/>
    <n v="13.281650000000001"/>
    <n v="13.647500000000001"/>
  </r>
  <r>
    <s v="1947"/>
    <s v="70497"/>
    <s v="0"/>
    <x v="3"/>
    <x v="0"/>
    <x v="3"/>
    <s v="60"/>
    <s v="103"/>
    <s v="T"/>
    <n v="69"/>
    <s v="Sally's Care Home - St.Onge"/>
    <s v="740 St. Onge 1400 US 23 S., Alpena MI 49707 US 1400 US 23 S., Alpena MI 49707 US"/>
    <n v="1.08931955165784"/>
    <s v="-1655"/>
    <s v="6"/>
    <d v="1899-12-30T08:20:32"/>
    <d v="1899-12-30T08:27:17"/>
    <n v="0"/>
    <n v="6.65"/>
    <s v="-83.457022"/>
    <s v="45.08327"/>
    <n v="0.66269285457814497"/>
    <n v="966.14"/>
    <n v="0"/>
    <n v="0"/>
    <n v="0"/>
    <n v="0"/>
    <n v="70"/>
    <s v="103_Week4_Tuesday"/>
    <n v="36.82"/>
    <n v="36.82"/>
    <n v="37.799999999999997"/>
    <n v="38.29"/>
    <n v="20.3"/>
    <s v="105_Friday"/>
    <s v="105_Week4_Friday"/>
    <n v="1"/>
    <n v="0"/>
    <n v="18.41"/>
    <n v="19.145"/>
    <s v="Yes"/>
    <s v="NO"/>
    <s v="MTWRF"/>
    <s v="Yes"/>
    <s v="Yes"/>
    <s v="Y"/>
    <s v="N"/>
    <n v="0"/>
    <n v="9.2050000000000001"/>
    <n v="9.2050000000000001"/>
    <n v="9.4499999999999993"/>
    <n v="9.5724999999999998"/>
  </r>
  <r>
    <s v="9555"/>
    <s v="73063"/>
    <s v="1"/>
    <x v="3"/>
    <x v="0"/>
    <x v="3"/>
    <s v="50"/>
    <s v="103"/>
    <s v="W"/>
    <n v="37"/>
    <s v="DENTAL SERVICES"/>
    <s v="1185 US - 23 NORTH, ALPENA MI 49707 US, ALPENA MI 49707 US"/>
    <n v="2.5737385260847199"/>
    <s v="-1654"/>
    <s v="7"/>
    <d v="1899-12-30T08:12:08"/>
    <d v="1899-12-30T08:19:26"/>
    <n v="0"/>
    <n v="7.8916666666666666"/>
    <s v="-83.458447"/>
    <s v="45.091083"/>
    <n v="1.4949562592441199"/>
    <n v="2809.78"/>
    <n v="0"/>
    <n v="0"/>
    <n v="0"/>
    <n v="0"/>
    <n v="38"/>
    <s v="103_Week4_Wednesday"/>
    <n v="52.933"/>
    <n v="53.85"/>
    <n v="55.4146"/>
    <n v="57.982300000000002"/>
    <n v="56.11"/>
    <s v="105_Friday"/>
    <s v="105_Week4_Friday"/>
    <n v="1"/>
    <n v="0"/>
    <n v="53.85"/>
    <n v="57.6312"/>
    <s v="Yes"/>
    <s v="NO"/>
    <s v="MTWRF"/>
    <s v="Yes"/>
    <s v="Yes"/>
    <s v="Y"/>
    <s v="Y"/>
    <n v="0"/>
    <n v="13.23325"/>
    <n v="13.4625"/>
    <n v="13.85365"/>
    <n v="14.495575000000001"/>
  </r>
  <r>
    <s v="2961"/>
    <s v="73157"/>
    <s v="0"/>
    <x v="3"/>
    <x v="0"/>
    <x v="4"/>
    <s v="280"/>
    <s v="101"/>
    <s v="R"/>
    <n v="295"/>
    <s v="G'S PIZZA"/>
    <s v="115 BAY, EAST TAWAS MI 48730 US, EAST TAWAS MI 48730 US"/>
    <n v="1.11688933599947"/>
    <s v="-1646"/>
    <s v="7"/>
    <d v="1899-12-30T12:48:38"/>
    <d v="1899-12-30T12:59:21"/>
    <n v="0"/>
    <n v="10.193333333333333"/>
    <s v="-83.489557"/>
    <s v="44.279861"/>
    <n v="0.162899698603093"/>
    <n v="5233.5600000000004"/>
    <n v="0"/>
    <n v="0"/>
    <n v="0"/>
    <n v="0"/>
    <n v="296"/>
    <s v="101_Week4_Thursday"/>
    <n v="78.756600000000006"/>
    <n v="112.4969"/>
    <n v="121.9828"/>
    <n v="79.12"/>
    <n v="116.81"/>
    <s v="105_Thursday"/>
    <s v="105_Week4_Thursday"/>
    <n v="1"/>
    <n v="0"/>
    <n v="126.9637"/>
    <n v="79.12"/>
    <s v="Yes"/>
    <s v="NO"/>
    <s v="MTWRF"/>
    <s v="Yes"/>
    <s v="No"/>
    <s v="Y"/>
    <s v="N"/>
    <n v="0"/>
    <n v="19.689150000000001"/>
    <n v="28.124224999999999"/>
    <n v="30.495699999999999"/>
    <n v="19.78"/>
  </r>
  <r>
    <s v="2385"/>
    <s v="70970"/>
    <s v="0"/>
    <x v="3"/>
    <x v="0"/>
    <x v="4"/>
    <s v="270"/>
    <s v="105"/>
    <s v="F"/>
    <n v="135"/>
    <s v="Mooney's Ben Franklin"/>
    <s v="138 Newman St., East Tawas MI 48730 US, East Tawas MI 48730 US"/>
    <n v="0.23814727668008101"/>
    <s v="-1645"/>
    <s v="6"/>
    <d v="1899-12-30T12:41:23"/>
    <d v="1899-12-30T12:47:31"/>
    <n v="0"/>
    <n v="9.0500000000000007"/>
    <s v="-83.490456"/>
    <s v="44.280599"/>
    <n v="2.72256438520878E-2"/>
    <n v="1405.67"/>
    <n v="0"/>
    <n v="0"/>
    <n v="0"/>
    <n v="0"/>
    <n v="136"/>
    <s v="105_Week4_Friday"/>
    <n v="47.962800000000001"/>
    <n v="56.475000000000001"/>
    <n v="59.495699999999999"/>
    <n v="56.92"/>
    <n v="29.36"/>
    <s v="105_Thursday"/>
    <s v="105_Week4_Thursday"/>
    <n v="1"/>
    <n v="0"/>
    <n v="28.237500000000001"/>
    <n v="29.362500000000001"/>
    <s v="Yes"/>
    <s v="NO"/>
    <s v="MTWRF"/>
    <s v="No"/>
    <s v="Yes"/>
    <s v="Y"/>
    <s v="N"/>
    <n v="0"/>
    <n v="11.9907"/>
    <n v="14.11875"/>
    <n v="14.873925"/>
    <n v="14.23"/>
  </r>
  <r>
    <s v="2380"/>
    <s v="70965"/>
    <s v="0"/>
    <x v="3"/>
    <x v="0"/>
    <x v="4"/>
    <s v="290"/>
    <s v="105"/>
    <s v="F"/>
    <n v="25"/>
    <s v="Tawas Tool"/>
    <s v="980 Aulerich, East Tawas MI 48730 US, East Tawas MI 48730 US"/>
    <n v="5.9653398744812902"/>
    <s v="-1647"/>
    <s v="6"/>
    <d v="1899-12-30T13:05:19"/>
    <d v="1899-12-30T13:23:25"/>
    <n v="0"/>
    <n v="14.244444445000001"/>
    <s v="-83.4233767"/>
    <s v="44.30527"/>
    <n v="4.0068281551324301"/>
    <n v="12656.98"/>
    <n v="0"/>
    <n v="0"/>
    <n v="0"/>
    <n v="0"/>
    <n v="26"/>
    <s v="105_Week4_Friday"/>
    <n v="481.35"/>
    <n v="481.35"/>
    <n v="491.48419999999999"/>
    <n v="516.82000000000005"/>
    <n v="264.52"/>
    <s v="105_Thursday"/>
    <s v="105_Week4_Thursday"/>
    <n v="1"/>
    <n v="0"/>
    <n v="240.67500000000001"/>
    <n v="258.41000000000003"/>
    <s v="Yes"/>
    <s v="NO"/>
    <s v="MTWRF"/>
    <s v="No"/>
    <s v="Yes"/>
    <s v="Y"/>
    <s v="N"/>
    <n v="0"/>
    <n v="120.33750000000001"/>
    <n v="120.33750000000001"/>
    <n v="122.87105"/>
    <n v="129.20500000000001"/>
  </r>
  <r>
    <s v="1973"/>
    <s v="70524"/>
    <s v="0"/>
    <x v="3"/>
    <x v="0"/>
    <x v="3"/>
    <s v="10"/>
    <s v="101"/>
    <s v="W"/>
    <n v="66"/>
    <s v="J &amp; J Bar &amp; Grille"/>
    <s v="411 N. Second, Alpena MI 49707 US, Alpena MI 49707 US"/>
    <n v="2.1577307463342499"/>
    <s v="-1650"/>
    <s v="7"/>
    <d v="1899-12-30T07:00:00"/>
    <d v="1899-12-30T07:31:52"/>
    <n v="57.8333333333333"/>
    <n v="45.229166666666664"/>
    <s v="-83.429562"/>
    <s v="45.064784"/>
    <n v="0.92624673425896997"/>
    <n v="15621.71"/>
    <n v="0"/>
    <n v="0"/>
    <n v="0"/>
    <n v="0"/>
    <n v="67"/>
    <s v="101_Week4_Wednesday"/>
    <n v="157.71129999999999"/>
    <n v="317.47070000000002"/>
    <n v="343.78"/>
    <n v="382.57530000000003"/>
    <n v="442.25"/>
    <s v="105_Friday"/>
    <s v="105_Week4_Friday"/>
    <n v="1"/>
    <n v="0"/>
    <n v="421.81619999999998"/>
    <n v="366.84"/>
    <s v="Yes"/>
    <s v="NO"/>
    <s v="MTWRF"/>
    <s v="Yes"/>
    <s v="Yes"/>
    <s v="Y"/>
    <s v="Y"/>
    <n v="0"/>
    <n v="39.427824999999999"/>
    <n v="79.367675000000006"/>
    <n v="85.944999999999993"/>
    <n v="95.643825000000007"/>
  </r>
  <r>
    <s v=""/>
    <m/>
    <m/>
    <x v="3"/>
    <x v="0"/>
    <x v="4"/>
    <m/>
    <m/>
    <m/>
    <m/>
    <s v="Alpena Depot"/>
    <s v="120 E Herman St,, Alpena 49707 US"/>
    <n v="76.495477614116297"/>
    <s v="-1648"/>
    <m/>
    <d v="1899-12-30T14:39:54"/>
    <d v="1899-12-30T14:39:54"/>
    <n v="0"/>
    <m/>
    <s v="-83.416387"/>
    <s v="45.0710235"/>
    <n v="60.759241289264502"/>
    <m/>
    <m/>
    <m/>
    <m/>
    <m/>
    <n v="1"/>
    <e v="#N/A"/>
    <m/>
    <m/>
    <m/>
    <m/>
    <m/>
    <s v="105_Thursday"/>
    <s v="105_Week4_Thursday"/>
    <n v="20"/>
    <m/>
    <m/>
    <m/>
    <s v="Yes"/>
    <m/>
    <m/>
    <s v="Yes"/>
    <s v="Yes"/>
    <m/>
    <s v="N"/>
    <m/>
    <m/>
    <m/>
    <m/>
    <m/>
  </r>
  <r>
    <s v="1943"/>
    <s v="70493"/>
    <s v="0"/>
    <x v="3"/>
    <x v="0"/>
    <x v="3"/>
    <s v="130"/>
    <s v="103"/>
    <s v="T"/>
    <n v="99"/>
    <s v="ALPENA CAR CARE"/>
    <s v="901 Washington, Alpena MI 49707 US, Alpena MI 49707 US"/>
    <n v="1.6780910498278001"/>
    <s v="-1662"/>
    <s v="4"/>
    <d v="1899-12-30T09:47:07"/>
    <d v="1899-12-30T09:56:47"/>
    <n v="0"/>
    <n v="7.8333333333333339"/>
    <s v="-83.452404"/>
    <s v="45.061989"/>
    <n v="0.66013816559732297"/>
    <n v="325.26"/>
    <n v="0"/>
    <n v="0"/>
    <n v="0"/>
    <n v="0"/>
    <n v="100"/>
    <s v="103_Week4_Tuesday"/>
    <n v="36.14"/>
    <n v="36.14"/>
    <n v="0"/>
    <n v="38.01"/>
    <s v="$ -"/>
    <s v="105_Friday"/>
    <s v="105_Week4_Friday"/>
    <n v="1"/>
    <n v="0"/>
    <n v="4.5175000000000001"/>
    <n v="9.5024999999999995"/>
    <s v="Yes"/>
    <s v="NO"/>
    <s v="MTWRF"/>
    <s v="Yes"/>
    <s v="Yes"/>
    <s v="Y"/>
    <s v="N"/>
    <n v="0"/>
    <n v="9.0350000000000001"/>
    <n v="9.0350000000000001"/>
    <n v="0"/>
    <n v="9.5024999999999995"/>
  </r>
  <r>
    <s v="1944"/>
    <s v="70494"/>
    <s v="0"/>
    <x v="3"/>
    <x v="0"/>
    <x v="3"/>
    <s v="120"/>
    <s v="101"/>
    <s v="W"/>
    <n v="295"/>
    <s v="Alpena Supply Co."/>
    <s v="410 S. 11th AVE, ALPENA MI 49707 US, ALPENA MI 49707 US"/>
    <n v="1.0069811551364001"/>
    <s v="-1661"/>
    <s v="7"/>
    <d v="1899-12-30T09:37:58"/>
    <d v="1899-12-30T09:45:26"/>
    <n v="0"/>
    <n v="7.0791666666666666"/>
    <s v="-83.44741"/>
    <s v="45.06821"/>
    <n v="0.33167635937226098"/>
    <n v="4170.8900000000003"/>
    <n v="3"/>
    <n v="0.8125"/>
    <n v="2"/>
    <n v="16"/>
    <n v="296"/>
    <s v="101_Week4_Wednesday"/>
    <n v="77.901499999999999"/>
    <n v="80.162999999999997"/>
    <n v="73.88"/>
    <n v="76.154600000000002"/>
    <n v="77.61"/>
    <s v="105_Friday"/>
    <s v="105_Week4_Friday"/>
    <n v="1"/>
    <n v="16"/>
    <n v="76.14"/>
    <n v="73.215000000000003"/>
    <s v="Yes"/>
    <s v="NO"/>
    <s v="MTWRF"/>
    <s v="Yes"/>
    <s v="Yes"/>
    <s v="Y"/>
    <s v="Y"/>
    <n v="16"/>
    <n v="19.475375"/>
    <n v="20.040749999999999"/>
    <n v="18.47"/>
    <n v="19.038650000000001"/>
  </r>
  <r>
    <s v="2181"/>
    <s v="99052"/>
    <s v="7"/>
    <x v="3"/>
    <x v="0"/>
    <x v="3"/>
    <s v="140"/>
    <s v="103"/>
    <s v="T"/>
    <n v="200"/>
    <s v="Wilson School"/>
    <s v="2373 Gordon Rd., Lachine MI 49753 US, Lachine MI 49753 US"/>
    <n v="2.8325111684084998"/>
    <s v="-1663"/>
    <s v="4"/>
    <d v="1899-12-30T09:59:37"/>
    <d v="1899-12-30T10:09:17"/>
    <n v="0"/>
    <n v="0.11666666666666667"/>
    <s v="-83.4795537"/>
    <s v="45.0610842"/>
    <n v="1.39468430661177"/>
    <n v="983.95"/>
    <n v="0"/>
    <n v="0"/>
    <n v="0"/>
    <n v="0"/>
    <n v="201"/>
    <s v="103_Week4_Tuesday"/>
    <n v="35.753700000000002"/>
    <n v="40.32"/>
    <n v="39.8566"/>
    <n v="53.486600000000003"/>
    <n v="14.7"/>
    <s v="105_Friday"/>
    <s v="105_Week4_Friday"/>
    <n v="1"/>
    <n v="0"/>
    <n v="20.043700000000001"/>
    <n v="13.5825"/>
    <s v="Yes"/>
    <s v="NO"/>
    <s v="MTWRF"/>
    <s v="Yes"/>
    <s v="Yes"/>
    <s v="Y"/>
    <s v="N"/>
    <n v="0"/>
    <n v="8.9384250000000005"/>
    <n v="10.08"/>
    <n v="9.9641500000000001"/>
    <n v="13.371650000000001"/>
  </r>
  <r>
    <s v="9948"/>
    <s v="73348"/>
    <s v="0"/>
    <x v="3"/>
    <x v="0"/>
    <x v="3"/>
    <s v="160"/>
    <s v="103"/>
    <s v="T"/>
    <n v="120"/>
    <s v="QSR OUTDOOR PRODUCTS"/>
    <s v="600 W CAMPBELL, ALPENA MI 49707 US, ALPENA MI 49707 US"/>
    <n v="3.8162977856410101"/>
    <s v="-1665"/>
    <s v="6"/>
    <d v="1899-12-30T10:16:31"/>
    <d v="1899-12-30T10:33:19"/>
    <n v="0"/>
    <n v="11.658333333333333"/>
    <s v="-83.4534"/>
    <s v="45.05957"/>
    <n v="1.7983879840242001"/>
    <n v="2166.04"/>
    <n v="0"/>
    <n v="0"/>
    <n v="0"/>
    <n v="0"/>
    <n v="121"/>
    <s v="103_Week4_Tuesday"/>
    <n v="81.89"/>
    <n v="81.89"/>
    <n v="85.99"/>
    <n v="88.04"/>
    <n v="46.66"/>
    <s v="105_Friday"/>
    <s v="105_Week4_Friday"/>
    <n v="1"/>
    <n v="0"/>
    <n v="40.945"/>
    <n v="44.02"/>
    <s v="Yes"/>
    <s v="NO"/>
    <s v="MTWRF"/>
    <s v="Yes"/>
    <s v="Yes"/>
    <s v="Y"/>
    <s v="N"/>
    <n v="0"/>
    <n v="20.4725"/>
    <n v="20.4725"/>
    <n v="21.497499999999999"/>
    <n v="22.01"/>
  </r>
  <r>
    <s v="2970"/>
    <s v="73167"/>
    <s v="0"/>
    <x v="3"/>
    <x v="0"/>
    <x v="3"/>
    <s v="150"/>
    <s v="101"/>
    <s v="W"/>
    <n v="252"/>
    <s v="THUNDER BAY ELECTRIC"/>
    <s v="1693 M32, ALPENA MI 49707 US, ALPENA MI 49707 US"/>
    <n v="0.43751815247912901"/>
    <s v="-1664"/>
    <s v="7"/>
    <d v="1899-12-30T10:09:43"/>
    <d v="1899-12-30T10:12:41"/>
    <n v="0"/>
    <n v="3.7708333333333335"/>
    <s v="-83.4863883"/>
    <s v="45.0611067"/>
    <n v="0.33420122847107397"/>
    <n v="4326.34"/>
    <n v="0"/>
    <n v="1"/>
    <n v="2"/>
    <n v="22"/>
    <n v="253"/>
    <s v="101_Week4_Wednesday"/>
    <n v="56.9985"/>
    <n v="85.876300000000001"/>
    <n v="61.839300000000001"/>
    <n v="70.621300000000005"/>
    <n v="52.18"/>
    <s v="105_Friday"/>
    <s v="105_Week4_Friday"/>
    <n v="1"/>
    <n v="22"/>
    <n v="142.65369999999999"/>
    <n v="96.415000000000006"/>
    <s v="Yes"/>
    <s v="NO"/>
    <s v="MTWRF"/>
    <s v="Yes"/>
    <s v="Yes"/>
    <s v="Y"/>
    <s v="Y"/>
    <n v="22"/>
    <n v="14.249625"/>
    <n v="21.469075"/>
    <n v="15.459825"/>
    <n v="17.655325000000001"/>
  </r>
  <r>
    <s v="2157"/>
    <s v="70723"/>
    <s v="0"/>
    <x v="3"/>
    <x v="0"/>
    <x v="3"/>
    <s v="80"/>
    <s v="101"/>
    <s v="W"/>
    <n v="150"/>
    <s v="THUNDER BAY ORAL SURGERY"/>
    <s v="114 ARBOR LANE, ALPENA MI 49707 US, ALPENA MI 49707 US"/>
    <n v="2.6252226488519899"/>
    <s v="-1657"/>
    <s v="7"/>
    <d v="1899-12-30T08:59:46"/>
    <d v="1899-12-30T09:06:46"/>
    <n v="0"/>
    <n v="7.0833333333333339"/>
    <s v="-83.461055"/>
    <s v="45.079742"/>
    <n v="0.74968211683476504"/>
    <n v="5604.3"/>
    <n v="0"/>
    <n v="1"/>
    <n v="0"/>
    <n v="0"/>
    <n v="151"/>
    <s v="101_Week4_Wednesday"/>
    <n v="106.24420000000001"/>
    <n v="109.6484"/>
    <n v="111.25920000000001"/>
    <n v="55.685000000000002"/>
    <n v="121.07"/>
    <s v="105_Friday"/>
    <s v="105_Week4_Friday"/>
    <n v="1"/>
    <n v="3"/>
    <n v="107.6862"/>
    <n v="41.225000000000001"/>
    <s v="Yes"/>
    <s v="NO"/>
    <s v="MTWRF"/>
    <s v="Yes"/>
    <s v="Yes"/>
    <s v="Y"/>
    <s v="Y"/>
    <n v="3"/>
    <n v="26.561050000000002"/>
    <n v="27.412099999999999"/>
    <n v="27.814800000000002"/>
    <n v="13.921250000000001"/>
  </r>
  <r>
    <s v="15812"/>
    <s v="73560"/>
    <s v="0"/>
    <x v="3"/>
    <x v="0"/>
    <x v="3"/>
    <s v="70"/>
    <s v="103"/>
    <s v="W"/>
    <n v="90"/>
    <s v="GREAT LAKES EAR, NOSE &amp; THROAT"/>
    <s v="101 OXBOW DRIVE, ALPENA MI 49707 US"/>
    <n v="1.2101888376577099"/>
    <s v="-1656"/>
    <s v="6"/>
    <d v="1899-12-30T08:28:29"/>
    <d v="1899-12-30T08:39:26"/>
    <n v="0"/>
    <n v="3.4416666666666669"/>
    <s v="-83.467038"/>
    <s v="45.081253"/>
    <n v="0.67494381186430497"/>
    <n v="191.95"/>
    <m/>
    <n v="0"/>
    <n v="0"/>
    <n v="0"/>
    <n v="91"/>
    <s v="103_Week4_Wednesday"/>
    <n v="0"/>
    <n v="0"/>
    <n v="0"/>
    <n v="38.39"/>
    <n v="21.3277"/>
    <s v="105_Friday"/>
    <s v="105_Week4_Friday"/>
    <n v="1"/>
    <m/>
    <n v="0"/>
    <n v="0"/>
    <s v="Yes"/>
    <s v=""/>
    <s v="MTWRF"/>
    <s v="Yes"/>
    <s v="Yes"/>
    <s v="Y"/>
    <s v="Y"/>
    <m/>
    <n v="0"/>
    <n v="0"/>
    <n v="0"/>
    <n v="9.5975000000000001"/>
  </r>
  <r>
    <s v="9649"/>
    <s v="73316"/>
    <s v="0"/>
    <x v="3"/>
    <x v="0"/>
    <x v="3"/>
    <s v="90"/>
    <s v="103"/>
    <s v="R"/>
    <n v="335"/>
    <s v="MEDILODGE OF ALPENA"/>
    <s v="301 LONG RAPIDS, ALPENA MI 49707 US, ALPENA MI 49707 US"/>
    <n v="1.56687252719357"/>
    <s v="-1658"/>
    <s v="7"/>
    <d v="1899-12-30T09:08:20"/>
    <d v="1899-12-30T09:11:07"/>
    <n v="0"/>
    <n v="2.7600000000000002"/>
    <s v="-83.462477"/>
    <s v="45.078165"/>
    <n v="0.26105402902221397"/>
    <n v="2402.42"/>
    <n v="0"/>
    <n v="0"/>
    <n v="0"/>
    <n v="0"/>
    <n v="336"/>
    <s v="103_Week4_Thursday"/>
    <n v="41.48"/>
    <n v="49.375"/>
    <n v="52.607100000000003"/>
    <n v="55.643300000000004"/>
    <n v="56.82"/>
    <s v="105_Friday"/>
    <s v="105_Week4_Friday"/>
    <n v="1"/>
    <n v="0"/>
    <n v="44.467500000000001"/>
    <n v="49.965000000000003"/>
    <s v="Yes"/>
    <s v="NO"/>
    <s v="MTWRF"/>
    <s v="Yes"/>
    <s v="Yes"/>
    <s v="Y"/>
    <s v="Y"/>
    <n v="0"/>
    <n v="10.37"/>
    <n v="12.34375"/>
    <n v="13.151775000000001"/>
    <n v="13.910825000000001"/>
  </r>
  <r>
    <s v="11570"/>
    <s v="73430"/>
    <s v="0"/>
    <x v="3"/>
    <x v="0"/>
    <x v="3"/>
    <s v="110"/>
    <s v="103"/>
    <s v="T"/>
    <n v="77"/>
    <s v="NORTHERN HEARING SERVICES"/>
    <s v="111 SOUTH 13TH, ALPENA MI 49707 US, ALPENA MI 49707 US"/>
    <n v="3.1095177794634901"/>
    <s v="-1660"/>
    <s v="4"/>
    <d v="1899-12-30T09:27:18"/>
    <d v="1899-12-30T09:36:58"/>
    <n v="0"/>
    <n v="14.25"/>
    <s v="-83.4471167"/>
    <s v="45.0728067"/>
    <n v="1.04760041117484"/>
    <n v="556.04"/>
    <n v="0"/>
    <n v="0"/>
    <n v="0"/>
    <n v="0"/>
    <n v="78"/>
    <s v="103_Week4_Tuesday"/>
    <n v="42.38"/>
    <n v="42.38"/>
    <n v="43.513300000000001"/>
    <n v="44.08"/>
    <n v="11.68"/>
    <s v="105_Friday"/>
    <s v="105_Week4_Friday"/>
    <n v="1"/>
    <n v="0"/>
    <n v="10.595000000000001"/>
    <n v="11.02"/>
    <s v="Yes"/>
    <s v="NO"/>
    <s v="MTWRF"/>
    <s v="Yes"/>
    <s v="Yes"/>
    <s v="Y"/>
    <s v="N"/>
    <n v="0"/>
    <n v="10.595000000000001"/>
    <n v="10.595000000000001"/>
    <n v="10.878325"/>
    <n v="11.02"/>
  </r>
  <r>
    <s v="2028"/>
    <s v="99052"/>
    <s v="1"/>
    <x v="3"/>
    <x v="0"/>
    <x v="3"/>
    <s v="100"/>
    <s v="103"/>
    <s v="T"/>
    <n v="40"/>
    <s v="APS BESSER ELEMENTARY SCHOOL"/>
    <s v="375 WILSON ST, Alpena MI 49707 US, Alpena MI 49707 US"/>
    <n v="2.0532961005049502"/>
    <s v="-1659"/>
    <s v="7"/>
    <d v="1899-12-30T09:13:10"/>
    <d v="1899-12-30T09:24:10"/>
    <n v="0"/>
    <n v="11.166666666666666"/>
    <s v="-83.452565"/>
    <s v="45.084634"/>
    <n v="0.88840371551845698"/>
    <n v="2006.53"/>
    <n v="0"/>
    <n v="0"/>
    <n v="0"/>
    <n v="0"/>
    <n v="41"/>
    <s v="103_Week4_Tuesday"/>
    <n v="37.333300000000001"/>
    <n v="37.714599999999997"/>
    <n v="38.107799999999997"/>
    <n v="43.365299999999998"/>
    <n v="45.72"/>
    <s v="105_Friday"/>
    <s v="105_Week4_Friday"/>
    <n v="1"/>
    <n v="0"/>
    <n v="31.98"/>
    <n v="46.802500000000002"/>
    <s v="Yes"/>
    <s v="NO"/>
    <s v="MTWRF"/>
    <s v="Yes"/>
    <s v="Yes"/>
    <s v="Y"/>
    <s v="N"/>
    <n v="0"/>
    <n v="9.3333250000000003"/>
    <n v="9.4286499999999993"/>
    <n v="9.5269499999999994"/>
    <n v="10.841324999999999"/>
  </r>
  <r>
    <s v="11690"/>
    <s v="99080"/>
    <s v="8"/>
    <x v="3"/>
    <x v="0"/>
    <x v="2"/>
    <s v="170"/>
    <s v="103"/>
    <s v="F"/>
    <n v="348"/>
    <s v="MERCANTILE BANK"/>
    <s v="1979 E. MILLER RD, FAIRVIEW MI 48621 US, FAIRVIEW MI 48621 US"/>
    <n v="0.24832041484131701"/>
    <s v="-1603"/>
    <s v="5"/>
    <d v="1899-12-30T11:35:08"/>
    <d v="1899-12-30T11:39:57"/>
    <n v="0"/>
    <n v="5.67"/>
    <s v="-84.051966"/>
    <s v="44.725372"/>
    <n v="0.12532157278998399"/>
    <n v="660.65"/>
    <n v="0"/>
    <n v="0"/>
    <n v="0"/>
    <n v="0"/>
    <n v="349"/>
    <s v="103_Week4_Friday"/>
    <n v="15.2"/>
    <n v="16.594999999999999"/>
    <n v="19.850000000000001"/>
    <n v="17.225000000000001"/>
    <n v="10.52"/>
    <s v="105_Wednesday"/>
    <s v="105_Week4_Wednesday"/>
    <n v="1"/>
    <n v="0"/>
    <n v="9.9250000000000007"/>
    <n v="16.7"/>
    <s v="Yes"/>
    <s v="NO"/>
    <s v="MTWRF"/>
    <s v="Yes"/>
    <s v="Yes"/>
    <s v="Y"/>
    <s v="N"/>
    <n v="0"/>
    <n v="3.8"/>
    <n v="4.1487499999999997"/>
    <n v="4.9625000000000004"/>
    <n v="4.3062500000000004"/>
  </r>
  <r>
    <s v="2441"/>
    <s v="71029"/>
    <s v="0"/>
    <x v="3"/>
    <x v="0"/>
    <x v="1"/>
    <s v="20"/>
    <s v="103"/>
    <s v="F"/>
    <n v="191"/>
    <s v="Faull Inn"/>
    <s v="206 N WILLIAMS M-33, ROSE CITY MI 48654 US, ROSE CITY MI 48654 US"/>
    <n v="2.2336835843576899"/>
    <s v="-1548"/>
    <s v="4"/>
    <d v="1899-12-30T09:00:07"/>
    <d v="1899-12-30T09:09:56"/>
    <n v="0"/>
    <n v="7.1416666666666666"/>
    <s v="-84.115914"/>
    <s v="44.422824"/>
    <n v="1.7972819111162199"/>
    <n v="1758.35"/>
    <n v="0"/>
    <n v="0"/>
    <n v="0"/>
    <n v="0"/>
    <n v="192"/>
    <s v="103_Week4_Friday"/>
    <n v="120.2466"/>
    <n v="121.84"/>
    <n v="158.20500000000001"/>
    <n v="149.5966"/>
    <n v="42.5"/>
    <s v="105_Tuesday"/>
    <s v="105_Week4_Tuesday"/>
    <n v="1"/>
    <n v="0"/>
    <n v="39.01"/>
    <n v="36.052500000000002"/>
    <s v="Yes"/>
    <s v="NO"/>
    <s v="MTWRF"/>
    <s v="Yes"/>
    <s v="Yes"/>
    <s v="Y"/>
    <s v="N"/>
    <n v="0"/>
    <n v="30.06165"/>
    <n v="30.46"/>
    <n v="39.551250000000003"/>
    <n v="37.399149999999999"/>
  </r>
  <r>
    <s v="2445"/>
    <s v="71033"/>
    <s v="0"/>
    <x v="3"/>
    <x v="0"/>
    <x v="1"/>
    <s v="10"/>
    <s v="103"/>
    <s v="F"/>
    <n v="200"/>
    <s v="Allen's Auto"/>
    <s v="3845 N. M-33, Rose City MI 48654 US, Rose City MI 48654 US"/>
    <n v="81.455721118167602"/>
    <s v="-1547"/>
    <s v="7"/>
    <d v="1899-12-30T07:21:27"/>
    <d v="1899-12-30T07:24:35"/>
    <n v="0"/>
    <n v="2.4366666666666665"/>
    <s v="-84.127604"/>
    <s v="44.445697"/>
    <n v="77.7430418995407"/>
    <n v="3565.69"/>
    <n v="16"/>
    <n v="0.38461538461538503"/>
    <n v="1"/>
    <n v="27"/>
    <n v="201"/>
    <s v="103_Week4_Friday"/>
    <n v="69.56"/>
    <n v="57.654000000000003"/>
    <n v="69.81"/>
    <n v="51.820700000000002"/>
    <n v="68.98"/>
    <s v="105_Tuesday"/>
    <s v="105_Week4_Tuesday"/>
    <n v="1"/>
    <n v="26"/>
    <n v="82.348699999999994"/>
    <n v="50.838700000000003"/>
    <s v="Yes"/>
    <s v="NO"/>
    <s v="MTWRF"/>
    <s v="Yes"/>
    <s v="Yes"/>
    <s v="Y"/>
    <s v="N"/>
    <n v="26"/>
    <n v="17.39"/>
    <n v="14.413500000000001"/>
    <n v="17.452500000000001"/>
    <n v="12.955175000000001"/>
  </r>
  <r>
    <s v="2450"/>
    <s v="71040"/>
    <s v="0"/>
    <x v="3"/>
    <x v="0"/>
    <x v="1"/>
    <s v="30"/>
    <s v="103"/>
    <s v="F"/>
    <n v="180"/>
    <s v="No Limits Pizza &amp; Pool"/>
    <s v="111 E. Main, Rose City MI 48654 US, Rose City MI 48654 US"/>
    <n v="0.39144690564185702"/>
    <s v="-1549"/>
    <s v="7"/>
    <d v="1899-12-30T09:10:19"/>
    <d v="1899-12-30T09:19:01"/>
    <n v="0"/>
    <n v="6.5766666666666671"/>
    <s v="-84.115675"/>
    <s v="44.421717"/>
    <n v="0.1163264690875"/>
    <n v="1710.84"/>
    <n v="0"/>
    <n v="0"/>
    <n v="0"/>
    <n v="0"/>
    <n v="181"/>
    <s v="103_Week4_Friday"/>
    <n v="31.978400000000001"/>
    <n v="31.718399999999999"/>
    <n v="36.063800000000001"/>
    <n v="33.4621"/>
    <n v="37.75"/>
    <s v="105_Tuesday"/>
    <s v="105_Week4_Tuesday"/>
    <n v="1"/>
    <n v="0"/>
    <n v="33.922499999999999"/>
    <n v="35.611199999999997"/>
    <s v="Yes"/>
    <s v="NO"/>
    <s v="MTWRF"/>
    <s v="Yes"/>
    <s v="Yes"/>
    <s v="Y"/>
    <s v="N"/>
    <n v="0"/>
    <n v="7.9946000000000002"/>
    <n v="7.9295999999999998"/>
    <n v="9.0159500000000001"/>
    <n v="8.3655249999999999"/>
  </r>
  <r>
    <s v="2446"/>
    <s v="99058"/>
    <s v="6"/>
    <x v="3"/>
    <x v="0"/>
    <x v="1"/>
    <s v="50"/>
    <s v="105"/>
    <s v="W"/>
    <n v="50"/>
    <s v="Forward #27 (Rose City)"/>
    <s v="103 N Williams St, Rose City, MI 48654, Rose City, Rose City MI 48654 US"/>
    <n v="0"/>
    <s v="-1551"/>
    <s v="7"/>
    <d v="1899-12-30T09:19:31"/>
    <d v="1899-12-30T09:30:28"/>
    <n v="0"/>
    <n v="11.762500000000001"/>
    <s v="-84.116535"/>
    <s v="44.421767"/>
    <m/>
    <n v="2085.92"/>
    <n v="0"/>
    <n v="0"/>
    <n v="0"/>
    <n v="0"/>
    <n v="51"/>
    <s v="105_Week4_Wednesday"/>
    <n v="42.262300000000003"/>
    <n v="38.17"/>
    <n v="38.17"/>
    <n v="38.17"/>
    <n v="38.619999999999997"/>
    <s v="105_Tuesday"/>
    <s v="105_Week4_Tuesday"/>
    <n v="1"/>
    <n v="0"/>
    <n v="38.17"/>
    <n v="38.17"/>
    <s v="Yes"/>
    <s v="NO"/>
    <s v="MTWRF"/>
    <s v="No"/>
    <s v="Yes"/>
    <s v="Y"/>
    <s v="N"/>
    <n v="0"/>
    <n v="10.565575000000001"/>
    <n v="9.5425000000000004"/>
    <n v="9.5425000000000004"/>
    <n v="9.5425000000000004"/>
  </r>
  <r>
    <s v="2438"/>
    <s v="71025"/>
    <s v="0"/>
    <x v="3"/>
    <x v="0"/>
    <x v="1"/>
    <s v="40"/>
    <s v="105"/>
    <s v="W"/>
    <n v="49"/>
    <s v="ROGER MAYHEW"/>
    <s v="103 N Williams St, Rose City, MI 48654, ROSE CITY MI 48654 US"/>
    <n v="0.29197396988945501"/>
    <s v="-1550"/>
    <s v="7"/>
    <d v="1899-12-30T09:19:19"/>
    <d v="1899-12-30T09:19:31"/>
    <n v="0"/>
    <n v="0.55833333333333335"/>
    <s v="-84.116535"/>
    <s v="44.421767"/>
    <n v="4.2408946809573002E-2"/>
    <n v="634.37"/>
    <n v="5"/>
    <n v="0.61538461538461497"/>
    <n v="1"/>
    <n v="15"/>
    <n v="50"/>
    <s v="105_Week4_Wednesday"/>
    <n v="12.797599999999999"/>
    <n v="12"/>
    <n v="12"/>
    <n v="12"/>
    <n v="12.72"/>
    <s v="105_Tuesday"/>
    <s v="105_Week4_Tuesday"/>
    <n v="1"/>
    <n v="13"/>
    <n v="12"/>
    <n v="12"/>
    <s v="Yes"/>
    <s v="NO"/>
    <s v="MTWRF"/>
    <s v="No"/>
    <s v="Yes"/>
    <s v="Y"/>
    <s v="N"/>
    <n v="13"/>
    <n v="3.1993999999999998"/>
    <n v="3"/>
    <n v="3"/>
    <n v="3"/>
  </r>
  <r>
    <s v="2344"/>
    <s v="70927"/>
    <s v="0"/>
    <x v="3"/>
    <x v="0"/>
    <x v="0"/>
    <s v="220"/>
    <s v="105"/>
    <s v="M"/>
    <n v="0"/>
    <s v="Logger's Depot"/>
    <s v="314 W. Houghton P.O. Box 837, West Branch MI 48661 P.O. Box 837, West Branch MI 48661 US"/>
    <n v="0.19407996776675401"/>
    <s v="-1542"/>
    <s v="7"/>
    <d v="1899-12-30T14:05:43"/>
    <d v="1899-12-30T14:15:14"/>
    <n v="0"/>
    <n v="10.570833333333333"/>
    <s v="-84.239256"/>
    <s v="44.276049"/>
    <n v="5.3021617290061003E-2"/>
    <n v="4368.66"/>
    <n v="0"/>
    <n v="0"/>
    <n v="0"/>
    <n v="0"/>
    <n v="1"/>
    <s v="105_Week4_Monday"/>
    <n v="71.839200000000005"/>
    <n v="89.462999999999994"/>
    <n v="109.9053"/>
    <n v="108.16840000000001"/>
    <n v="116.88"/>
    <s v="105_Monday"/>
    <s v="105_Week4_Monday"/>
    <n v="1"/>
    <n v="0"/>
    <n v="98.222499999999997"/>
    <n v="112.99"/>
    <s v="No"/>
    <s v="NO"/>
    <s v="MTWRF"/>
    <s v="No"/>
    <s v="No"/>
    <s v="Y"/>
    <s v="N"/>
    <m/>
    <n v="17.959800000000001"/>
    <n v="22.365749999999998"/>
    <n v="27.476324999999999"/>
    <n v="27.042100000000001"/>
  </r>
  <r>
    <s v="13508"/>
    <s v="73494"/>
    <s v="0"/>
    <x v="3"/>
    <x v="0"/>
    <x v="0"/>
    <s v="210"/>
    <s v="105"/>
    <s v="M"/>
    <n v="0"/>
    <s v="BUCCILLI'S PIZZA"/>
    <s v="221 W. HOUGHTON AVE, WEST BRANCH MI 48661 US, WEST BRANCH MI 48661 US"/>
    <n v="0.11533687787544999"/>
    <s v="-1541"/>
    <s v="6"/>
    <d v="1899-12-30T13:53:27"/>
    <d v="1899-12-30T14:05:32"/>
    <n v="0"/>
    <n v="11.275"/>
    <s v="-84.238187"/>
    <s v="44.276439"/>
    <n v="2.9363416076948E-2"/>
    <n v="1980.01"/>
    <n v="0"/>
    <n v="0"/>
    <n v="0"/>
    <n v="0"/>
    <n v="1"/>
    <s v="105_Week4_Monday"/>
    <n v="69.47"/>
    <n v="86.134200000000007"/>
    <n v="83.751599999999996"/>
    <n v="83.6785"/>
    <n v="44.71"/>
    <s v="105_Monday"/>
    <s v="105_Week4_Monday"/>
    <n v="1"/>
    <n v="0"/>
    <n v="42.945"/>
    <n v="42.6462"/>
    <s v="No"/>
    <s v="NO"/>
    <s v="MTWRF"/>
    <s v="No"/>
    <s v="No"/>
    <s v="Y"/>
    <s v="N"/>
    <m/>
    <n v="17.3675"/>
    <n v="21.533550000000002"/>
    <n v="20.937899999999999"/>
    <n v="20.919625"/>
  </r>
  <r>
    <s v="11694"/>
    <s v="99080"/>
    <s v="3"/>
    <x v="3"/>
    <x v="0"/>
    <x v="0"/>
    <s v="230"/>
    <s v="105"/>
    <s v="M"/>
    <n v="0"/>
    <s v="MERCANTILE BANK"/>
    <s v="502 W. HOUGHTON, WEST BRANCH MI 48661 US, WEST BRANCH MI 48661 US"/>
    <n v="0.32595363814687101"/>
    <s v="-1543"/>
    <s v="6"/>
    <d v="1899-12-30T14:15:34"/>
    <d v="1899-12-30T14:19:43"/>
    <n v="0"/>
    <n v="4.5333333333333332"/>
    <s v="-84.241748"/>
    <s v="44.275974"/>
    <n v="0.123615188387197"/>
    <n v="739.2"/>
    <n v="0"/>
    <n v="0"/>
    <n v="0"/>
    <n v="0"/>
    <n v="1"/>
    <s v="105_Week4_Monday"/>
    <n v="17.399999999999999"/>
    <n v="18.48"/>
    <n v="21"/>
    <n v="18.054500000000001"/>
    <n v="11.13"/>
    <s v="105_Monday"/>
    <s v="105_Week4_Monday"/>
    <n v="1"/>
    <n v="0"/>
    <n v="10.5"/>
    <n v="17.399999999999999"/>
    <s v="No"/>
    <s v="NO"/>
    <s v="MTWRF"/>
    <s v="No"/>
    <s v="No"/>
    <s v="Y"/>
    <s v="N"/>
    <m/>
    <n v="4.3499999999999996"/>
    <n v="4.62"/>
    <n v="5.25"/>
    <n v="4.5136250000000002"/>
  </r>
  <r>
    <s v=""/>
    <m/>
    <m/>
    <x v="3"/>
    <x v="0"/>
    <x v="0"/>
    <m/>
    <m/>
    <m/>
    <m/>
    <s v="Alpena Depot"/>
    <s v="120 E Herman St,, Alpena 49707 US"/>
    <n v="107.37671369994899"/>
    <s v="-1545"/>
    <m/>
    <d v="1899-12-30T16:20:28"/>
    <d v="1899-12-30T16:20:28"/>
    <n v="0"/>
    <m/>
    <s v="-83.416387"/>
    <s v="45.0710235"/>
    <n v="94.772237475460201"/>
    <m/>
    <m/>
    <m/>
    <m/>
    <m/>
    <n v="1"/>
    <e v="#N/A"/>
    <m/>
    <m/>
    <m/>
    <m/>
    <m/>
    <s v="105_Monday"/>
    <s v="105_Week4_Monday"/>
    <n v="20"/>
    <m/>
    <m/>
    <m/>
    <s v="Yes"/>
    <m/>
    <m/>
    <s v="Yes"/>
    <s v="Yes"/>
    <m/>
    <s v="N"/>
    <m/>
    <m/>
    <m/>
    <m/>
    <m/>
  </r>
  <r>
    <s v="2892"/>
    <s v="99054"/>
    <s v="28"/>
    <x v="3"/>
    <x v="0"/>
    <x v="0"/>
    <s v="240"/>
    <s v="103"/>
    <s v="F"/>
    <n v="105"/>
    <s v="CHARTER COMMUNICATIONS- WEST"/>
    <s v="3432 M-76, WEST BRANCH MI 48661 US, WEST BRANCH MI 48661 US"/>
    <n v="1.78863660520028"/>
    <s v="-1544"/>
    <s v="6"/>
    <d v="1899-12-30T14:21:30"/>
    <d v="1899-12-30T14:33:05"/>
    <n v="0"/>
    <n v="18.211111110000001"/>
    <s v="-84.264076"/>
    <s v="44.277772"/>
    <n v="1.10901634328304"/>
    <n v="3131.78"/>
    <n v="0"/>
    <n v="0"/>
    <n v="0"/>
    <n v="0"/>
    <n v="106"/>
    <s v="103_Week4_Friday"/>
    <n v="120.98"/>
    <n v="117.78660000000001"/>
    <n v="124.4542"/>
    <n v="118.4228"/>
    <n v="67.34"/>
    <s v="105_Monday"/>
    <s v="105_Week4_Monday"/>
    <n v="1"/>
    <n v="0"/>
    <n v="56.49"/>
    <n v="59.33"/>
    <s v="Yes"/>
    <s v="NO"/>
    <s v="MTWRF"/>
    <s v="Yes"/>
    <s v="Yes"/>
    <s v="Y"/>
    <s v="N"/>
    <n v="0"/>
    <n v="30.245000000000001"/>
    <n v="29.446650000000002"/>
    <n v="31.11355"/>
    <n v="29.605699999999999"/>
  </r>
  <r>
    <s v="11691"/>
    <s v="99080"/>
    <s v="0"/>
    <x v="3"/>
    <x v="0"/>
    <x v="1"/>
    <s v="120"/>
    <s v="105"/>
    <s v="W"/>
    <n v="70"/>
    <s v="MERCANTILE BANK"/>
    <s v="1990 N ST HELEN RD, ST HELEN MI 48656 US, ST HELEN MI 48656 US"/>
    <n v="0.23951160864373799"/>
    <s v="-1558"/>
    <s v="6"/>
    <d v="1899-12-30T10:45:36"/>
    <d v="1899-12-30T10:50:22"/>
    <n v="0"/>
    <n v="7.5125000000000002"/>
    <s v="-84.409618"/>
    <s v="44.363218"/>
    <n v="6.7520789321681304E-2"/>
    <n v="1144.3499999999999"/>
    <n v="0"/>
    <n v="0"/>
    <n v="0"/>
    <n v="0"/>
    <n v="71"/>
    <s v="105_Week4_Wednesday"/>
    <n v="27"/>
    <n v="28.754999999999999"/>
    <n v="32.85"/>
    <n v="28.063600000000001"/>
    <n v="17.41"/>
    <s v="105_Tuesday"/>
    <s v="105_Week4_Tuesday"/>
    <n v="1"/>
    <n v="0"/>
    <n v="16.425000000000001"/>
    <n v="27"/>
    <s v="Yes"/>
    <s v="NO"/>
    <s v="MTWRF"/>
    <s v="No"/>
    <s v="Yes"/>
    <s v="Y"/>
    <s v="N"/>
    <n v="0"/>
    <n v="6.75"/>
    <n v="7.1887499999999998"/>
    <n v="8.2125000000000004"/>
    <n v="7.0159000000000002"/>
  </r>
  <r>
    <s v="2417"/>
    <s v="71004"/>
    <s v="0"/>
    <x v="3"/>
    <x v="0"/>
    <x v="1"/>
    <s v="110"/>
    <s v="105"/>
    <s v="W"/>
    <n v="67"/>
    <s v="No Limits Pizza - St. Helen"/>
    <s v="2040 St. Helen Rd., St. Helen MI 48656 US, St. Helen MI 48656 US"/>
    <n v="0.66210763484161805"/>
    <s v="-1557"/>
    <s v="6"/>
    <d v="1899-12-30T10:45:08"/>
    <d v="1899-12-30T10:45:22"/>
    <n v="0"/>
    <n v="5.8250000000000002"/>
    <s v="-84.409904"/>
    <s v="44.364077"/>
    <n v="0.30419169297022502"/>
    <n v="1417.94"/>
    <n v="0"/>
    <n v="0"/>
    <n v="0"/>
    <n v="0"/>
    <n v="68"/>
    <s v="105_Week4_Wednesday"/>
    <n v="54.414999999999999"/>
    <n v="54.031399999999998"/>
    <n v="55.386600000000001"/>
    <n v="40.747100000000003"/>
    <n v="29.6"/>
    <s v="105_Tuesday"/>
    <s v="105_Week4_Tuesday"/>
    <n v="1"/>
    <n v="0"/>
    <n v="28.093699999999998"/>
    <n v="20.491199999999999"/>
    <s v="Yes"/>
    <s v="NO"/>
    <s v="TWRF"/>
    <s v="No"/>
    <s v="Yes"/>
    <s v="Y"/>
    <s v="N"/>
    <n v="0"/>
    <n v="13.60375"/>
    <n v="13.507849999999999"/>
    <n v="13.84665"/>
    <n v="10.186775000000001"/>
  </r>
  <r>
    <s v="2415"/>
    <s v="99058"/>
    <s v="15"/>
    <x v="3"/>
    <x v="0"/>
    <x v="1"/>
    <s v="130"/>
    <s v="105"/>
    <s v="W"/>
    <n v="65"/>
    <s v="Forwards - St. Helen"/>
    <s v="2007 N. M-36 St. 219 N. Front St., St. Helen MI 48 219 N. Front St., St. Helen MI 48656 US"/>
    <n v="0.24627874253843601"/>
    <s v="-1559"/>
    <s v="7"/>
    <d v="1899-12-30T10:50:37"/>
    <d v="1899-12-30T11:01:58"/>
    <n v="0"/>
    <n v="12.566666666666666"/>
    <s v="-84.410567"/>
    <s v="44.363756"/>
    <n v="4.7226380173885897E-2"/>
    <n v="2315.25"/>
    <n v="0"/>
    <n v="0"/>
    <n v="0"/>
    <n v="0"/>
    <n v="66"/>
    <s v="105_Week4_Wednesday"/>
    <n v="47.783000000000001"/>
    <n v="41.86"/>
    <n v="41.86"/>
    <n v="41.86"/>
    <n v="42.25"/>
    <s v="105_Tuesday"/>
    <s v="105_Week4_Tuesday"/>
    <n v="1"/>
    <n v="0"/>
    <n v="41.86"/>
    <n v="41.86"/>
    <s v="Yes"/>
    <s v="NO"/>
    <s v="MTWRF"/>
    <s v="No"/>
    <s v="Yes"/>
    <s v="Y"/>
    <s v="N"/>
    <n v="0"/>
    <n v="11.94575"/>
    <n v="10.465"/>
    <n v="10.465"/>
    <n v="10.465"/>
  </r>
  <r>
    <s v="2414"/>
    <s v="99046"/>
    <s v="17"/>
    <x v="3"/>
    <x v="0"/>
    <x v="1"/>
    <s v="150"/>
    <s v="105"/>
    <s v="W"/>
    <n v="90"/>
    <s v="Louie's Market - St. Helen"/>
    <s v="1025 N St. 235 Water St., St. Helen MI 48656 US 235 Water St., St. Helen MI 48656 US"/>
    <n v="0.78606869055812501"/>
    <s v="-1561"/>
    <s v="6"/>
    <d v="1899-12-30T11:13:51"/>
    <d v="1899-12-30T11:29:12"/>
    <n v="0"/>
    <n v="15.645833333333334"/>
    <s v="-84.41105"/>
    <s v="44.349607"/>
    <n v="0.42909369402590503"/>
    <n v="15058.58"/>
    <n v="2"/>
    <n v="0.92"/>
    <n v="3"/>
    <n v="27"/>
    <n v="91"/>
    <s v="105_Week4_Wednesday"/>
    <n v="253.72380000000001"/>
    <n v="456.75549999999998"/>
    <n v="524.11500000000001"/>
    <n v="350.34089999999998"/>
    <n v="361.18"/>
    <s v="105_Tuesday"/>
    <s v="105_Week4_Tuesday"/>
    <n v="1"/>
    <n v="25"/>
    <n v="333.99"/>
    <n v="296.95249999999999"/>
    <s v="Yes"/>
    <s v="NO"/>
    <s v="MTWRF"/>
    <s v="No"/>
    <s v="Yes"/>
    <s v="Y"/>
    <s v="N"/>
    <n v="25"/>
    <n v="63.430950000000003"/>
    <n v="114.188875"/>
    <n v="131.02875"/>
    <n v="87.585224999999994"/>
  </r>
  <r>
    <s v="11727"/>
    <s v="73439"/>
    <s v="0"/>
    <x v="3"/>
    <x v="0"/>
    <x v="1"/>
    <s v="140"/>
    <s v="105"/>
    <s v="W"/>
    <n v="87"/>
    <s v="RICHFIELD TOWNSHIP"/>
    <s v="1410 N. ST HELEN RD, ST. HELEN MI 48656 US, ST. HELEN MI 48656 US"/>
    <n v="1.4297742655457499"/>
    <s v="-1560"/>
    <s v="4"/>
    <d v="1899-12-30T11:03:24"/>
    <d v="1899-12-30T11:13:04"/>
    <n v="0"/>
    <n v="4.9333333333333336"/>
    <s v="-84.4095896"/>
    <s v="44.3545597"/>
    <n v="0.63749049512546796"/>
    <n v="1039.82"/>
    <n v="0"/>
    <n v="0"/>
    <n v="0"/>
    <n v="0"/>
    <n v="88"/>
    <s v="105_Week4_Wednesday"/>
    <n v="78.89"/>
    <n v="78.89"/>
    <n v="82.056600000000003"/>
    <n v="83.64"/>
    <n v="20.91"/>
    <s v="105_Tuesday"/>
    <s v="105_Week4_Tuesday"/>
    <n v="1"/>
    <n v="0"/>
    <n v="19.7225"/>
    <n v="20.91"/>
    <s v="Yes"/>
    <s v="NO"/>
    <s v="MTWRF"/>
    <s v="No"/>
    <s v="Yes"/>
    <s v="Y"/>
    <s v="N"/>
    <n v="0"/>
    <n v="19.7225"/>
    <n v="19.7225"/>
    <n v="20.514150000000001"/>
    <n v="20.91"/>
  </r>
  <r>
    <s v="11693"/>
    <s v="99080"/>
    <s v="2"/>
    <x v="3"/>
    <x v="0"/>
    <x v="1"/>
    <s v="70"/>
    <s v="103"/>
    <s v="F"/>
    <n v="179"/>
    <s v="MERCANTILE BANK"/>
    <s v="505 BENNETT ST, ROSE CITY MI 48654 US, ROSE CITY MI 48654 US"/>
    <n v="6.36969244201563"/>
    <s v="-1553"/>
    <s v="5"/>
    <d v="1899-12-30T09:51:33"/>
    <d v="1899-12-30T09:57:54"/>
    <n v="0"/>
    <n v="5.3833333333333337"/>
    <s v="-84.115599"/>
    <s v="44.417332"/>
    <n v="4.8938079391887204"/>
    <n v="861.6"/>
    <n v="0"/>
    <n v="0"/>
    <n v="0"/>
    <n v="0"/>
    <n v="180"/>
    <s v="103_Week4_Friday"/>
    <n v="21.2"/>
    <n v="20.329999999999998"/>
    <n v="23.9"/>
    <n v="20.9"/>
    <n v="12.67"/>
    <s v="105_Tuesday"/>
    <s v="105_Week4_Tuesday"/>
    <n v="1"/>
    <n v="0"/>
    <n v="11.95"/>
    <n v="20.3"/>
    <s v="Yes"/>
    <s v="NO"/>
    <s v="MTWRF"/>
    <s v="Yes"/>
    <s v="Yes"/>
    <s v="Y"/>
    <s v="N"/>
    <n v="0"/>
    <n v="5.3"/>
    <n v="5.0824999999999996"/>
    <n v="5.9749999999999996"/>
    <n v="5.2249999999999996"/>
  </r>
  <r>
    <s v="2431"/>
    <s v="71018"/>
    <s v="0"/>
    <x v="3"/>
    <x v="0"/>
    <x v="1"/>
    <s v="60"/>
    <s v="105"/>
    <s v="W"/>
    <n v="62"/>
    <s v="Parkview Acres Inc."/>
    <s v="2575 E. Rose City Rd., Lupton MI 48635 US, Lupton MI 48635 US"/>
    <n v="5.9262844623096704"/>
    <s v="-1552"/>
    <s v="7"/>
    <d v="1899-12-30T09:36:23"/>
    <d v="1899-12-30T09:45:11"/>
    <n v="0"/>
    <n v="11.770833333333334"/>
    <s v="-84.023119"/>
    <s v="44.421885"/>
    <n v="4.6223653450867896"/>
    <n v="5602.92"/>
    <n v="0"/>
    <n v="0"/>
    <n v="0"/>
    <n v="0"/>
    <n v="63"/>
    <s v="105_Week4_Wednesday"/>
    <n v="109.00069999999999"/>
    <n v="104.3092"/>
    <n v="112.05759999999999"/>
    <n v="112.23690000000001"/>
    <n v="117.59"/>
    <s v="105_Tuesday"/>
    <s v="105_Week4_Tuesday"/>
    <n v="1"/>
    <n v="0"/>
    <n v="106.655"/>
    <n v="116.515"/>
    <s v="Yes"/>
    <s v="NO"/>
    <s v="MTWRF"/>
    <s v="No"/>
    <s v="Yes"/>
    <s v="Y"/>
    <s v="N"/>
    <n v="0"/>
    <n v="27.250174999999999"/>
    <n v="26.077300000000001"/>
    <n v="28.014399999999998"/>
    <n v="28.059225000000001"/>
  </r>
  <r>
    <s v="2833"/>
    <s v="99082"/>
    <s v="8"/>
    <x v="3"/>
    <x v="0"/>
    <x v="1"/>
    <s v="80"/>
    <s v="105"/>
    <s v="W"/>
    <n v="80"/>
    <s v="Sunrise Convenience Store #20"/>
    <s v="1747 North M-76 69245 Burke Drive, St. Helen MI 48 69245 Burke Drive, St. Helen MI 48656 US"/>
    <n v="22.438444597299899"/>
    <s v="-1554"/>
    <s v="7"/>
    <d v="1899-12-30T10:20:21"/>
    <d v="1899-12-30T10:32:12"/>
    <n v="0"/>
    <n v="12.125"/>
    <s v="-84.4241261423783"/>
    <s v="44.3817834756186"/>
    <n v="18.5222421318282"/>
    <n v="2637.23"/>
    <n v="0"/>
    <n v="0"/>
    <n v="0"/>
    <n v="0"/>
    <n v="81"/>
    <s v="105_Week4_Wednesday"/>
    <n v="50.11"/>
    <n v="50.444600000000001"/>
    <n v="51.426900000000003"/>
    <n v="52.62"/>
    <n v="55.39"/>
    <s v="105_Tuesday"/>
    <s v="105_Week4_Tuesday"/>
    <n v="1"/>
    <n v="0"/>
    <n v="50.11"/>
    <n v="52.62"/>
    <s v="Yes"/>
    <s v="NO"/>
    <s v="MTWRF"/>
    <s v="No"/>
    <s v="Yes"/>
    <s v="Y"/>
    <s v="N"/>
    <n v="0"/>
    <n v="12.5275"/>
    <n v="12.61115"/>
    <n v="12.856725000000001"/>
    <n v="13.154999999999999"/>
  </r>
  <r>
    <s v="12693"/>
    <s v="73480"/>
    <s v="0"/>
    <x v="3"/>
    <x v="0"/>
    <x v="1"/>
    <s v="100"/>
    <s v="105"/>
    <s v="W"/>
    <n v="92"/>
    <s v="MR. B'S DELI &amp; CAFE"/>
    <s v="2343 N. ST HELEN ROAD, ST HELEN MI 48655 US, ST HELEN MI 48655 US"/>
    <n v="0.69014032167984896"/>
    <s v="-1556"/>
    <s v="7"/>
    <d v="1899-12-30T10:37:53"/>
    <d v="1899-12-30T10:44:27"/>
    <n v="0"/>
    <n v="9.0291666666666668"/>
    <s v="-84.410592"/>
    <s v="44.368503"/>
    <n v="0.26865669365808698"/>
    <n v="3154.42"/>
    <n v="3"/>
    <n v="0.88"/>
    <n v="1"/>
    <n v="25"/>
    <n v="93"/>
    <s v="105_Week4_Wednesday"/>
    <n v="79.447100000000006"/>
    <n v="72.858400000000003"/>
    <n v="73.616900000000001"/>
    <n v="62.430700000000002"/>
    <n v="80.61"/>
    <s v="105_Tuesday"/>
    <s v="105_Week4_Tuesday"/>
    <n v="1"/>
    <n v="25"/>
    <n v="78.27"/>
    <n v="64.3262"/>
    <s v="Yes"/>
    <s v="NO"/>
    <s v="MTWRF"/>
    <s v="No"/>
    <s v="Yes"/>
    <s v="Y"/>
    <s v="N"/>
    <n v="25"/>
    <n v="19.861775000000002"/>
    <n v="18.214600000000001"/>
    <n v="18.404225"/>
    <n v="15.607675"/>
  </r>
  <r>
    <s v="13811"/>
    <s v="73501"/>
    <s v="0"/>
    <x v="3"/>
    <x v="0"/>
    <x v="1"/>
    <s v="90"/>
    <s v="105"/>
    <s v="W"/>
    <n v="96"/>
    <s v="ANGRY OVEN"/>
    <s v="2570 N. ST. HELEN ROAD, ST. HELEN MI 48656 US, ST. HELEN MI 48656 US"/>
    <n v="1.6995928527826401"/>
    <s v="-1555"/>
    <s v="6"/>
    <d v="1899-12-30T10:33:53"/>
    <d v="1899-12-30T10:37:12"/>
    <n v="0"/>
    <n v="8.5833333333333339"/>
    <s v="-84.409681"/>
    <s v="44.371628"/>
    <n v="1.03788737830109"/>
    <n v="2294.61"/>
    <n v="0"/>
    <n v="0"/>
    <n v="0"/>
    <n v="0"/>
    <n v="97"/>
    <s v="105_Week4_Wednesday"/>
    <n v="82.938299999999998"/>
    <n v="91.697100000000006"/>
    <n v="105.59"/>
    <n v="107.9085"/>
    <n v="56.13"/>
    <s v="105_Tuesday"/>
    <s v="105_Week4_Tuesday"/>
    <n v="1"/>
    <n v="0"/>
    <n v="50.697499999999998"/>
    <n v="51.09"/>
    <s v="Yes"/>
    <s v="NO"/>
    <s v="MTWRF"/>
    <s v="No"/>
    <s v="Yes"/>
    <s v="Y"/>
    <s v="N"/>
    <n v="0"/>
    <n v="20.734575"/>
    <n v="22.924275000000002"/>
    <n v="26.397500000000001"/>
    <n v="26.977125000000001"/>
  </r>
  <r>
    <s v="2349"/>
    <s v="70932"/>
    <s v="0"/>
    <x v="3"/>
    <x v="0"/>
    <x v="0"/>
    <s v="70"/>
    <s v="103"/>
    <s v="F"/>
    <n v="60"/>
    <s v="Quality Inn"/>
    <s v="2980 Cook Rd P.O. Box 369, West Branch MI 48661 US P.O. Box 369, West Branch MI 48661 US"/>
    <n v="0.27883273942430298"/>
    <s v="-1527"/>
    <s v="7"/>
    <d v="1899-12-30T09:23:09"/>
    <d v="1899-12-30T09:23:15"/>
    <n v="0"/>
    <n v="1.37"/>
    <s v="-84.226817"/>
    <s v="44.249914"/>
    <n v="0.14238146513713401"/>
    <n v="2652.12"/>
    <n v="0"/>
    <n v="0"/>
    <n v="0"/>
    <n v="0"/>
    <n v="61"/>
    <s v="103_Week4_Friday"/>
    <n v="45.94"/>
    <n v="45.94"/>
    <n v="55.347999999999999"/>
    <n v="48.22"/>
    <n v="79.569999999999993"/>
    <s v="105_Monday"/>
    <s v="105_Week4_Monday"/>
    <n v="1"/>
    <n v="0"/>
    <n v="45.94"/>
    <n v="48.22"/>
    <s v="Yes"/>
    <s v="NO"/>
    <s v="MTWRF"/>
    <s v="Yes"/>
    <s v="Yes"/>
    <s v="Y"/>
    <s v="N"/>
    <n v="0"/>
    <n v="11.484999999999999"/>
    <n v="11.484999999999999"/>
    <n v="13.837"/>
    <n v="12.055"/>
  </r>
  <r>
    <s v="2953"/>
    <s v="73149"/>
    <s v="0"/>
    <x v="3"/>
    <x v="0"/>
    <x v="0"/>
    <s v="60"/>
    <s v="105"/>
    <s v="M"/>
    <n v="0"/>
    <s v="APPLEBEES"/>
    <s v="2992 COOK RD, WEST BRANCH MI 48661 US, WEST BRANCH MI 48661 US"/>
    <n v="4.9424819035849303"/>
    <s v="-1526"/>
    <s v="7"/>
    <d v="1899-12-30T09:12:27"/>
    <d v="1899-12-30T09:22:53"/>
    <n v="0"/>
    <n v="8.2333333333333343"/>
    <s v="-84.226401"/>
    <s v="44.248106"/>
    <n v="3.8605708543068502"/>
    <n v="4571.04"/>
    <n v="0"/>
    <n v="0"/>
    <n v="0"/>
    <n v="0"/>
    <n v="1"/>
    <s v="105_Week4_Monday"/>
    <n v="85.223799999999997"/>
    <n v="88.401499999999999"/>
    <n v="95.505300000000005"/>
    <n v="95.852999999999994"/>
    <n v="103.59"/>
    <s v="105_Monday"/>
    <s v="105_Week4_Monday"/>
    <n v="1"/>
    <n v="0"/>
    <n v="93.084999999999994"/>
    <n v="96.072500000000005"/>
    <s v="No"/>
    <s v="NO"/>
    <s v="MTWRF"/>
    <s v="No"/>
    <s v="No"/>
    <s v="Y"/>
    <s v="N"/>
    <m/>
    <n v="21.305949999999999"/>
    <n v="22.100375"/>
    <n v="23.876325000000001"/>
    <n v="23.963249999999999"/>
  </r>
  <r>
    <s v="11166"/>
    <s v="99058"/>
    <s v="42"/>
    <x v="3"/>
    <x v="0"/>
    <x v="0"/>
    <s v="80"/>
    <s v="103"/>
    <s v="F"/>
    <n v="59"/>
    <s v="LUMBER JACK"/>
    <s v="2980 COOK RD, WEST BRANCH MI 48661 US, WEST BRANCH MI 48661 US"/>
    <n v="0"/>
    <s v="-1528"/>
    <s v="7"/>
    <d v="1899-12-30T09:23:16"/>
    <d v="1899-12-30T09:33:56"/>
    <n v="0"/>
    <n v="16.2"/>
    <s v="-84.226817"/>
    <s v="44.249914"/>
    <m/>
    <n v="11426.7"/>
    <n v="12"/>
    <n v="0.91836734693877597"/>
    <n v="7"/>
    <n v="147"/>
    <n v="60"/>
    <s v="103_Week4_Friday"/>
    <n v="169.16919999999999"/>
    <n v="225.14920000000001"/>
    <n v="225.2073"/>
    <n v="236.2175"/>
    <n v="274.12"/>
    <s v="105_Monday"/>
    <s v="105_Week4_Monday"/>
    <n v="1"/>
    <n v="147"/>
    <n v="231.56870000000001"/>
    <n v="279.36369999999999"/>
    <s v="Yes"/>
    <s v="NO"/>
    <s v="MTRF"/>
    <s v="Yes"/>
    <s v="Yes"/>
    <s v="Y"/>
    <s v="N"/>
    <n v="147"/>
    <n v="42.292299999999997"/>
    <n v="56.287300000000002"/>
    <n v="56.301825000000001"/>
    <n v="59.054375"/>
  </r>
  <r>
    <s v="9425"/>
    <s v="73304"/>
    <s v="0"/>
    <x v="3"/>
    <x v="0"/>
    <x v="0"/>
    <s v="100"/>
    <s v="103"/>
    <s v="F"/>
    <n v="50"/>
    <s v="TIM HORTON'S"/>
    <s v="2960 COOK RD, WEST BRANCH MI 48661 US, WEST BRANCH MI 48661 US"/>
    <n v="7.5362722534151799E-2"/>
    <s v="-1530"/>
    <s v="7"/>
    <d v="1899-12-30T09:45:44"/>
    <d v="1899-12-30T09:53:43"/>
    <n v="0"/>
    <n v="7.2266666666666666"/>
    <s v="-84.226168"/>
    <s v="44.250415"/>
    <n v="3.4879431130129902E-2"/>
    <n v="2487.7600000000002"/>
    <n v="0"/>
    <n v="0"/>
    <n v="0"/>
    <n v="0"/>
    <n v="51"/>
    <s v="103_Week4_Friday"/>
    <n v="49.34"/>
    <n v="49.34"/>
    <n v="49.798400000000001"/>
    <n v="52.3"/>
    <n v="53.66"/>
    <s v="105_Monday"/>
    <s v="105_Week4_Monday"/>
    <n v="1"/>
    <n v="0"/>
    <n v="49.34"/>
    <n v="45.762500000000003"/>
    <s v="Yes"/>
    <s v="NO"/>
    <s v="MTWRF"/>
    <s v="Yes"/>
    <s v="Yes"/>
    <s v="Y"/>
    <s v="N"/>
    <n v="0"/>
    <n v="12.335000000000001"/>
    <n v="12.335000000000001"/>
    <n v="12.4496"/>
    <n v="13.074999999999999"/>
  </r>
  <r>
    <s v="2358"/>
    <s v="99058"/>
    <s v="12"/>
    <x v="3"/>
    <x v="0"/>
    <x v="0"/>
    <s v="90"/>
    <s v="105"/>
    <s v="M"/>
    <n v="0"/>
    <s v="FORWARDS"/>
    <s v="2980 Cook Rd. 219 N. Front St., West Branch MI 486 219 N. Front St., West Branch MI 48661 US"/>
    <n v="0"/>
    <s v="-1529"/>
    <s v="7"/>
    <d v="1899-12-30T09:33:56"/>
    <d v="1899-12-30T09:45:39"/>
    <n v="0"/>
    <n v="12.308333333333334"/>
    <s v="-84.226817"/>
    <s v="44.249914"/>
    <m/>
    <n v="3837.08"/>
    <n v="0"/>
    <n v="0"/>
    <n v="0"/>
    <n v="0"/>
    <n v="1"/>
    <s v="105_Week4_Monday"/>
    <n v="86.787599999999998"/>
    <n v="61.36"/>
    <n v="70.045699999999997"/>
    <n v="61.36"/>
    <n v="86.59"/>
    <s v="105_Monday"/>
    <s v="105_Week4_Monday"/>
    <n v="1"/>
    <n v="0"/>
    <n v="61.36"/>
    <n v="61.36"/>
    <s v="No"/>
    <s v="NO"/>
    <s v="MTWRF"/>
    <s v="No"/>
    <s v="No"/>
    <s v="Y"/>
    <s v="N"/>
    <m/>
    <n v="21.696899999999999"/>
    <n v="15.34"/>
    <n v="17.511424999999999"/>
    <n v="15.34"/>
  </r>
  <r>
    <s v="13969"/>
    <s v="73503"/>
    <s v="0"/>
    <x v="3"/>
    <x v="0"/>
    <x v="0"/>
    <s v="20"/>
    <s v="105"/>
    <s v="M"/>
    <n v="0"/>
    <s v="DEE'S PIZZA PAD LLC"/>
    <s v="2100 GREENWOOD ROAD, PRESCOTT MI 48756 US, PRESCOTT MI 48756 US"/>
    <n v="23.177763497965699"/>
    <s v="-1522"/>
    <s v="7"/>
    <d v="1899-12-30T07:51:36"/>
    <d v="1899-12-30T07:58:32"/>
    <n v="0"/>
    <n v="6.9208333333333334"/>
    <s v="-84.040535"/>
    <s v="44.183219"/>
    <n v="18.1140970326279"/>
    <n v="2897.93"/>
    <n v="0"/>
    <n v="0"/>
    <n v="0"/>
    <n v="0"/>
    <n v="1"/>
    <s v="105_Week4_Monday"/>
    <n v="52.755299999999998"/>
    <n v="50.537100000000002"/>
    <n v="64.724599999999995"/>
    <n v="62.833300000000001"/>
    <n v="71.19"/>
    <s v="105_Monday"/>
    <s v="105_Week4_Monday"/>
    <n v="1"/>
    <n v="0"/>
    <n v="59.476199999999999"/>
    <n v="63.488700000000001"/>
    <s v="No"/>
    <s v="NO"/>
    <s v="MTWRF"/>
    <s v="No"/>
    <s v="No"/>
    <s v="Y"/>
    <s v="N"/>
    <m/>
    <n v="13.188825"/>
    <n v="12.634275000000001"/>
    <n v="16.181149999999999"/>
    <n v="15.708325"/>
  </r>
  <r>
    <s v="2648"/>
    <s v="71245"/>
    <s v="0"/>
    <x v="3"/>
    <x v="0"/>
    <x v="0"/>
    <s v="10"/>
    <s v="105"/>
    <s v="M"/>
    <n v="0"/>
    <s v="Crossroads Citgo"/>
    <s v="30 N. M65, Whittemore MI 48770 US, Whittemore MI 48770 US"/>
    <n v="83.052686865253804"/>
    <s v="-1521"/>
    <s v="6"/>
    <d v="1899-12-30T07:23:03"/>
    <d v="1899-12-30T07:28:25"/>
    <n v="0"/>
    <n v="7.1222222216666671"/>
    <s v="-83.802567"/>
    <s v="44.277802"/>
    <n v="83.262617639615002"/>
    <n v="2450.0100000000002"/>
    <n v="0"/>
    <n v="0"/>
    <n v="0"/>
    <n v="0"/>
    <n v="1"/>
    <s v="105_Week4_Monday"/>
    <n v="95.523300000000006"/>
    <n v="91.658500000000004"/>
    <n v="98.625"/>
    <n v="96.38"/>
    <n v="51.01"/>
    <s v="105_Monday"/>
    <s v="105_Week4_Monday"/>
    <n v="1"/>
    <n v="0"/>
    <n v="46.82"/>
    <n v="48.19"/>
    <s v="No"/>
    <s v="NO"/>
    <s v="MTWRF"/>
    <s v="No"/>
    <s v="No"/>
    <s v="Y"/>
    <s v="N"/>
    <m/>
    <n v="23.880825000000002"/>
    <n v="22.914625000000001"/>
    <n v="24.65625"/>
    <n v="24.094999999999999"/>
  </r>
  <r>
    <s v="12886"/>
    <s v="73486"/>
    <s v="0"/>
    <x v="3"/>
    <x v="0"/>
    <x v="0"/>
    <s v="30"/>
    <s v="105"/>
    <s v="M"/>
    <n v="0"/>
    <s v="KIMMIES PUB &amp; GRUB"/>
    <s v="1869 GREENWOOD ROAD, PRESCOTT MI 48756 US, PRESCOTT MI 48756 US"/>
    <n v="0.89667910396734396"/>
    <s v="-1523"/>
    <s v="7"/>
    <d v="1899-12-30T07:59:26"/>
    <d v="1899-12-30T08:06:29"/>
    <n v="0"/>
    <n v="14.175000000000001"/>
    <s v="-84.050231"/>
    <s v="44.183814"/>
    <n v="0.487996779065619"/>
    <n v="4396.45"/>
    <n v="0"/>
    <n v="0"/>
    <n v="0"/>
    <n v="0"/>
    <n v="1"/>
    <s v="105_Week4_Monday"/>
    <n v="84.390900000000002"/>
    <n v="92.790899999999993"/>
    <n v="108.8553"/>
    <n v="124.4584"/>
    <n v="116.02"/>
    <s v="105_Monday"/>
    <s v="105_Week4_Monday"/>
    <n v="1"/>
    <n v="0"/>
    <n v="100.245"/>
    <n v="127.2662"/>
    <s v="No"/>
    <s v="NO"/>
    <s v="MTWRF"/>
    <s v="No"/>
    <s v="No"/>
    <s v="Y"/>
    <s v="N"/>
    <m/>
    <n v="21.097725000000001"/>
    <n v="23.197724999999998"/>
    <n v="27.213825"/>
    <n v="31.114599999999999"/>
  </r>
  <r>
    <s v="2336"/>
    <s v="70918"/>
    <s v="0"/>
    <x v="3"/>
    <x v="0"/>
    <x v="0"/>
    <s v="50"/>
    <s v="105"/>
    <s v="M"/>
    <n v="0"/>
    <s v="ULTIMATE CASTING &amp; MACHINE LLC"/>
    <s v="3977 M-30, West Branch MI 48661 US, West Branch MI 48661 US"/>
    <n v="13.850231051621799"/>
    <s v="-1525"/>
    <s v="7"/>
    <d v="1899-12-30T08:43:47"/>
    <d v="1899-12-30T09:07:31"/>
    <n v="0"/>
    <n v="19.55"/>
    <s v="-84.2664928"/>
    <s v="44.2210347"/>
    <n v="11.5729942975192"/>
    <n v="6888.59"/>
    <n v="37"/>
    <n v="0.78977272727272696"/>
    <n v="10"/>
    <n v="204"/>
    <n v="1"/>
    <s v="105_Week4_Monday"/>
    <n v="111.3192"/>
    <n v="122.34569999999999"/>
    <n v="126.7106"/>
    <n v="170.2876"/>
    <n v="150.53"/>
    <s v="105_Monday"/>
    <s v="105_Week4_Monday"/>
    <n v="1"/>
    <n v="176"/>
    <n v="136.47499999999999"/>
    <n v="177.04499999999999"/>
    <s v="No"/>
    <s v="NO"/>
    <s v="MTWRF"/>
    <s v="No"/>
    <s v="No"/>
    <s v="Y"/>
    <s v="N"/>
    <m/>
    <n v="27.829799999999999"/>
    <n v="30.586424999999998"/>
    <n v="31.67765"/>
    <n v="42.571899999999999"/>
  </r>
  <r>
    <s v="2337"/>
    <s v="70919"/>
    <s v="0"/>
    <x v="3"/>
    <x v="0"/>
    <x v="0"/>
    <s v="40"/>
    <s v="103"/>
    <s v="M"/>
    <n v="0"/>
    <s v="Three Rivers Store"/>
    <s v="4010 N. Three Rivers Rd., Gladwin MI 48624 US"/>
    <n v="23.445758611358201"/>
    <s v="-1524"/>
    <s v="0"/>
    <d v="1899-12-30T08:29:56"/>
    <d v="1899-12-30T08:29:56"/>
    <n v="0"/>
    <n v="9.4354006285390355"/>
    <s v="-84.3081552"/>
    <s v="44.0839987"/>
    <n v="19.0471809062409"/>
    <m/>
    <m/>
    <n v="0"/>
    <n v="0"/>
    <n v="0"/>
    <n v="1"/>
    <s v="103_Week4_Monday"/>
    <n v="0"/>
    <n v="0"/>
    <n v="0"/>
    <n v="0"/>
    <m/>
    <s v="105_Monday"/>
    <s v="105_Week4_Monday"/>
    <n v="1"/>
    <m/>
    <n v="0"/>
    <n v="0"/>
    <s v="Yes"/>
    <s v=""/>
    <s v="MTWRF"/>
    <s v="Yes"/>
    <s v="No"/>
    <s v="Y"/>
    <s v="N"/>
    <m/>
    <n v="0"/>
    <n v="0"/>
    <n v="0"/>
    <n v="0"/>
  </r>
  <r>
    <s v="13007"/>
    <s v="99161"/>
    <s v="109"/>
    <x v="3"/>
    <x v="0"/>
    <x v="0"/>
    <s v="170"/>
    <s v="105"/>
    <s v="M"/>
    <n v="0"/>
    <s v="FAMILY FARE #1505 FIRST AID"/>
    <s v="2626 N. M-33 P.O. BOX 480, ROSE CITY MI 48654 US P.O. BOX 480, ROSE CITY MI 48654 US"/>
    <n v="0"/>
    <s v="-1537"/>
    <s v="7"/>
    <d v="1899-12-30T12:49:42"/>
    <d v="1899-12-30T12:59:22"/>
    <n v="0"/>
    <n v="9.4354006285390355"/>
    <s v="-84.1163119416857"/>
    <s v="44.4293661802041"/>
    <m/>
    <n v="9.35"/>
    <n v="0"/>
    <n v="0"/>
    <n v="0"/>
    <n v="0"/>
    <n v="1"/>
    <s v="105_Week4_Monday"/>
    <n v="0"/>
    <n v="0"/>
    <n v="0"/>
    <n v="0"/>
    <s v="$ -"/>
    <s v="105_Monday"/>
    <s v="105_Week4_Monday"/>
    <n v="1"/>
    <n v="0"/>
    <n v="0"/>
    <n v="0"/>
    <s v="No"/>
    <s v="NO"/>
    <s v="MTWRF"/>
    <s v="No"/>
    <s v="No"/>
    <s v="Y"/>
    <s v="N"/>
    <m/>
    <n v="0"/>
    <n v="0"/>
    <n v="0"/>
    <n v="0"/>
  </r>
  <r>
    <s v="2440"/>
    <s v="99061"/>
    <s v="109"/>
    <x v="3"/>
    <x v="0"/>
    <x v="0"/>
    <s v="160"/>
    <s v="105"/>
    <s v="M"/>
    <n v="0"/>
    <s v="FAMILY FARE #1505"/>
    <s v="2626 N. M-33 PO BOX 480, ROSE CITY MI 48654 US PO BOX 480, ROSE CITY MI 48654 US"/>
    <n v="40.672013191395997"/>
    <s v="-1536"/>
    <s v="7"/>
    <d v="1899-12-30T12:29:36"/>
    <d v="1899-12-30T12:49:42"/>
    <n v="0"/>
    <n v="18.658333333333335"/>
    <s v="-84.1163119416857"/>
    <s v="44.4293661802041"/>
    <n v="36.743653838649202"/>
    <n v="2931.67"/>
    <n v="3"/>
    <n v="0.89285714285714302"/>
    <n v="3"/>
    <n v="28"/>
    <n v="1"/>
    <s v="105_Week4_Monday"/>
    <n v="56.028399999999998"/>
    <n v="57.7376"/>
    <n v="55.256900000000002"/>
    <n v="65.606899999999996"/>
    <n v="57.19"/>
    <s v="105_Monday"/>
    <s v="105_Week4_Monday"/>
    <n v="1"/>
    <n v="28"/>
    <n v="56.087499999999999"/>
    <n v="69.186199999999999"/>
    <s v="No"/>
    <s v="NO"/>
    <s v="MTWRF"/>
    <s v="No"/>
    <s v="No"/>
    <s v="Y"/>
    <s v="N"/>
    <m/>
    <n v="14.007099999999999"/>
    <n v="14.4344"/>
    <n v="13.814225"/>
    <n v="16.401724999999999"/>
  </r>
  <r>
    <s v="11717"/>
    <s v="73438"/>
    <s v="0"/>
    <x v="3"/>
    <x v="0"/>
    <x v="0"/>
    <s v="180"/>
    <s v="103"/>
    <s v="F"/>
    <n v="141"/>
    <s v="BUCK'S COUNTRY COOKIN'"/>
    <s v="105 PLAZA DR, WEST BRANCH MI 48661 US, WEST BRANCH MI 48661 US"/>
    <n v="17.816997734429702"/>
    <s v="-1538"/>
    <s v="7"/>
    <d v="1899-12-30T13:17:11"/>
    <d v="1899-12-30T13:29:25"/>
    <n v="0"/>
    <n v="31.696666666666669"/>
    <s v="-84.225457"/>
    <s v="44.276041"/>
    <n v="14.1237196947257"/>
    <n v="2552.83"/>
    <n v="2"/>
    <n v="0.96153846153846201"/>
    <n v="6"/>
    <n v="58"/>
    <n v="142"/>
    <s v="103_Week4_Friday"/>
    <n v="57.615000000000002"/>
    <n v="61.311500000000002"/>
    <n v="64.725300000000004"/>
    <n v="62.366100000000003"/>
    <n v="65.59"/>
    <s v="105_Monday"/>
    <s v="105_Week4_Monday"/>
    <n v="1"/>
    <n v="52"/>
    <n v="60.893700000000003"/>
    <n v="59.7712"/>
    <s v="Yes"/>
    <s v="NO"/>
    <s v="MTRF"/>
    <s v="Yes"/>
    <s v="Yes"/>
    <s v="Y"/>
    <s v="N"/>
    <n v="52"/>
    <n v="14.40375"/>
    <n v="15.327875000000001"/>
    <n v="16.181325000000001"/>
    <n v="15.591525000000001"/>
  </r>
  <r>
    <s v="2347"/>
    <s v="70930"/>
    <s v="0"/>
    <x v="3"/>
    <x v="0"/>
    <x v="0"/>
    <s v="200"/>
    <s v="105"/>
    <s v="M"/>
    <n v="0"/>
    <s v="G's Pizzeria"/>
    <s v="200 W. Houghton, West Branch MI 48661 US, West Branch MI 48661 US"/>
    <n v="1.42849567059784E-2"/>
    <s v="-1540"/>
    <s v="7"/>
    <d v="1899-12-30T13:39:55"/>
    <d v="1899-12-30T13:53:19"/>
    <n v="0"/>
    <n v="14.629166666666666"/>
    <s v="-84.237595"/>
    <s v="44.276007"/>
    <n v="5.0592435984258E-3"/>
    <n v="9994.4599999999991"/>
    <n v="0"/>
    <n v="0"/>
    <n v="0"/>
    <n v="0"/>
    <n v="1"/>
    <s v="105_Week4_Monday"/>
    <n v="156.1371"/>
    <n v="196.3946"/>
    <n v="202.965"/>
    <n v="187.56379999999999"/>
    <n v="223.37"/>
    <s v="105_Monday"/>
    <s v="105_Week4_Monday"/>
    <n v="1"/>
    <n v="0"/>
    <n v="227.79499999999999"/>
    <n v="189.2525"/>
    <s v="No"/>
    <s v="NO"/>
    <s v="MTWRF"/>
    <s v="No"/>
    <s v="No"/>
    <s v="Y"/>
    <s v="N"/>
    <m/>
    <n v="39.034275000000001"/>
    <n v="49.098649999999999"/>
    <n v="50.741250000000001"/>
    <n v="46.890949999999997"/>
  </r>
  <r>
    <s v="2339"/>
    <s v="99058"/>
    <s v="5"/>
    <x v="3"/>
    <x v="0"/>
    <x v="0"/>
    <s v="190"/>
    <s v="105"/>
    <s v="M"/>
    <n v="0"/>
    <s v="Forward #26 (W/B 2)"/>
    <s v="600 Houghton Ave. 219 N. Front St., West Branch MI 219 N. Front St., West Branch MI 48661 US"/>
    <n v="1.26640753495542"/>
    <s v="-1539"/>
    <s v="7"/>
    <d v="1899-12-30T13:30:41"/>
    <d v="1899-12-30T13:39:55"/>
    <n v="0"/>
    <n v="8.0250000000000004"/>
    <s v="-84.237493"/>
    <s v="44.276407"/>
    <n v="0.59781373797603299"/>
    <n v="1265.02"/>
    <n v="0"/>
    <n v="0"/>
    <n v="0"/>
    <n v="0"/>
    <n v="1"/>
    <s v="105_Week4_Monday"/>
    <n v="26.645299999999999"/>
    <n v="22.23"/>
    <n v="22.23"/>
    <n v="22.23"/>
    <n v="22.43"/>
    <s v="105_Monday"/>
    <s v="105_Week4_Monday"/>
    <n v="1"/>
    <n v="0"/>
    <n v="22.23"/>
    <n v="22.23"/>
    <s v="No"/>
    <s v="NO"/>
    <s v="MTWRF"/>
    <s v="No"/>
    <s v="No"/>
    <s v="Y"/>
    <s v="N"/>
    <m/>
    <n v="6.6613249999999997"/>
    <n v="5.5575000000000001"/>
    <n v="5.5575000000000001"/>
    <n v="5.5575000000000001"/>
  </r>
  <r>
    <s v="2343"/>
    <s v="70926"/>
    <s v="0"/>
    <x v="3"/>
    <x v="0"/>
    <x v="0"/>
    <s v="120"/>
    <s v="105"/>
    <s v="M"/>
    <n v="0"/>
    <s v="Miller Construction"/>
    <s v="262 W. M-55, West Branch MI 48661 US, West Branch MI 48661 US"/>
    <n v="6.1000811385629801"/>
    <s v="-1532"/>
    <s v="7"/>
    <d v="1899-12-30T10:08:17"/>
    <d v="1899-12-30T10:17:19"/>
    <n v="0"/>
    <n v="10.466666666666667"/>
    <s v="-84.1367732"/>
    <s v="44.2774422"/>
    <n v="4.5274428824230704"/>
    <n v="7448.64"/>
    <n v="27"/>
    <n v="0.76315789473684204"/>
    <n v="5"/>
    <n v="151"/>
    <n v="1"/>
    <s v="105_Week4_Monday"/>
    <n v="139.97069999999999"/>
    <n v="141.4307"/>
    <n v="148.5684"/>
    <n v="150.73230000000001"/>
    <n v="160.01"/>
    <s v="105_Monday"/>
    <s v="105_Week4_Monday"/>
    <n v="1"/>
    <n v="114"/>
    <n v="142.47499999999999"/>
    <n v="150.95500000000001"/>
    <s v="No"/>
    <s v="NO"/>
    <s v="MTWRF"/>
    <s v="No"/>
    <s v="No"/>
    <s v="Y"/>
    <s v="N"/>
    <m/>
    <n v="34.992674999999998"/>
    <n v="35.357675"/>
    <n v="37.142099999999999"/>
    <n v="37.683075000000002"/>
  </r>
  <r>
    <s v="11692"/>
    <s v="99080"/>
    <s v="1"/>
    <x v="3"/>
    <x v="0"/>
    <x v="0"/>
    <s v="110"/>
    <s v="105"/>
    <s v="M"/>
    <n v="0"/>
    <s v="MERCANTILE BANK"/>
    <s v="2087 S M-76, WEST BRANCH MI 48661 US, WEST BRANCH MI 48661 US"/>
    <n v="2.9003887403792401"/>
    <s v="-1531"/>
    <s v="6"/>
    <d v="1899-12-30T09:56:37"/>
    <d v="1899-12-30T10:02:11"/>
    <n v="0"/>
    <n v="5.9874999999999998"/>
    <s v="-84.221196"/>
    <s v="44.274821"/>
    <n v="1.83066596884967"/>
    <n v="944.95"/>
    <n v="0"/>
    <n v="0"/>
    <n v="0"/>
    <n v="0"/>
    <n v="1"/>
    <s v="105_Week4_Monday"/>
    <n v="23.8461"/>
    <n v="21.215"/>
    <n v="24.05"/>
    <n v="20.7363"/>
    <n v="12.75"/>
    <s v="105_Monday"/>
    <s v="105_Week4_Monday"/>
    <n v="1"/>
    <n v="0"/>
    <n v="12.025"/>
    <n v="20"/>
    <s v="No"/>
    <s v="NO"/>
    <s v="MTWRF"/>
    <s v="No"/>
    <s v="No"/>
    <s v="Y"/>
    <s v="N"/>
    <m/>
    <n v="5.961525"/>
    <n v="5.30375"/>
    <n v="6.0125000000000002"/>
    <n v="5.184075"/>
  </r>
  <r>
    <s v="11604"/>
    <s v="73432"/>
    <s v="0"/>
    <x v="3"/>
    <x v="0"/>
    <x v="0"/>
    <s v="130"/>
    <s v="105"/>
    <s v="M"/>
    <n v="0"/>
    <s v="M&amp;B TRUCKING"/>
    <s v="166 W. M-55, WEST BRANCH MI 48661 US, WEST BRANCH MI 48661 US"/>
    <n v="0.243621715338975"/>
    <s v="-1533"/>
    <s v="7"/>
    <d v="1899-12-30T10:17:33"/>
    <d v="1899-12-30T10:28:57"/>
    <n v="0"/>
    <n v="7.5375000000000005"/>
    <s v="-84.1322998"/>
    <s v="44.2776412"/>
    <n v="0.221672956896905"/>
    <n v="2164.0100000000002"/>
    <n v="6"/>
    <n v="0.79310344827586199"/>
    <n v="2"/>
    <n v="31"/>
    <n v="1"/>
    <s v="105_Week4_Monday"/>
    <n v="44.54"/>
    <n v="53.286099999999998"/>
    <n v="50.593000000000004"/>
    <n v="41.633800000000001"/>
    <n v="16.57"/>
    <s v="105_Monday"/>
    <s v="105_Week4_Monday"/>
    <n v="1"/>
    <n v="29"/>
    <n v="55.91"/>
    <n v="39.042499999999997"/>
    <s v="No"/>
    <s v="NO"/>
    <s v="MTWRF"/>
    <s v="No"/>
    <s v="No"/>
    <s v="Y"/>
    <s v="N"/>
    <m/>
    <n v="11.135"/>
    <n v="13.321524999999999"/>
    <n v="12.648250000000001"/>
    <n v="10.40845"/>
  </r>
  <r>
    <s v="8533"/>
    <s v="99031"/>
    <s v="60"/>
    <x v="3"/>
    <x v="0"/>
    <x v="0"/>
    <s v="150"/>
    <s v="105"/>
    <s v="M"/>
    <n v="0"/>
    <s v="BLARNEY CASTLE #380"/>
    <s v="2541 M-65, CURRAN MI 48728 US"/>
    <n v="42.8369942097764"/>
    <s v="-1535"/>
    <s v="7"/>
    <d v="1899-12-30T11:42:38"/>
    <d v="1899-12-30T11:48:56"/>
    <n v="0"/>
    <n v="14.153333333333334"/>
    <s v="-83.808255"/>
    <s v="44.727619"/>
    <n v="37.800866128038301"/>
    <n v="6001.21"/>
    <m/>
    <n v="0"/>
    <n v="0"/>
    <n v="0"/>
    <n v="1"/>
    <s v="105_Week4_Monday"/>
    <n v="369.20089999999999"/>
    <n v="0"/>
    <n v="0"/>
    <n v="166.905"/>
    <n v="112.7236"/>
    <s v="105_Monday"/>
    <s v="105_Week4_Monday"/>
    <n v="1"/>
    <m/>
    <n v="0"/>
    <n v="197.84"/>
    <s v="No"/>
    <s v=""/>
    <s v="MTWRF"/>
    <s v="No"/>
    <s v="No"/>
    <s v="Y"/>
    <s v="N"/>
    <m/>
    <n v="92.300224999999998"/>
    <n v="0"/>
    <n v="0"/>
    <n v="41.72625"/>
  </r>
  <r>
    <s v="8681"/>
    <s v="99031"/>
    <s v="96"/>
    <x v="3"/>
    <x v="0"/>
    <x v="0"/>
    <s v="140"/>
    <s v="105"/>
    <s v="M"/>
    <n v="0"/>
    <s v="BLARNEY CASTLE"/>
    <s v="619 M-33, ROSE CITY MI 48854 US, ROSE CITY MI 48854 US"/>
    <n v="11.545357111764099"/>
    <s v="-1534"/>
    <s v="7"/>
    <d v="1899-12-30T10:40:30"/>
    <d v="1899-12-30T10:59:48"/>
    <n v="0"/>
    <n v="17.791666666666668"/>
    <s v="-84.11575"/>
    <s v="44.414607"/>
    <n v="9.9898110561277598"/>
    <n v="4171.09"/>
    <n v="0"/>
    <n v="0"/>
    <n v="0"/>
    <n v="0"/>
    <n v="1"/>
    <s v="105_Week4_Monday"/>
    <n v="74.396100000000004"/>
    <n v="75.867599999999996"/>
    <n v="73.170699999999997"/>
    <n v="75.720699999999994"/>
    <n v="79.3"/>
    <s v="105_Monday"/>
    <s v="105_Week4_Monday"/>
    <n v="1"/>
    <n v="0"/>
    <n v="76.905000000000001"/>
    <n v="73.316199999999995"/>
    <s v="No"/>
    <s v="NO"/>
    <s v="MTWRF"/>
    <s v="No"/>
    <s v="No"/>
    <s v="Y"/>
    <s v="N"/>
    <m/>
    <n v="18.599025000000001"/>
    <n v="18.966899999999999"/>
    <n v="18.292674999999999"/>
    <n v="18.930174999999998"/>
  </r>
  <r>
    <s v="2710"/>
    <s v="71313"/>
    <s v="0"/>
    <x v="3"/>
    <x v="0"/>
    <x v="2"/>
    <s v="30"/>
    <s v="103"/>
    <s v="F"/>
    <n v="280"/>
    <s v="Dwaynes Precision Collison"/>
    <s v="33 W. Troyer, Mio MI 48647 US, Mio MI 48647 US"/>
    <n v="1.03670582996195"/>
    <s v="-1589"/>
    <s v="7"/>
    <d v="1899-12-30T08:07:52"/>
    <d v="1899-12-30T08:21:30"/>
    <n v="0"/>
    <n v="10.346666666666668"/>
    <s v="-84.1312282"/>
    <s v="44.6824097"/>
    <n v="0.94568324442990004"/>
    <n v="1920.67"/>
    <n v="3"/>
    <n v="0.72727272727272696"/>
    <n v="1"/>
    <n v="11"/>
    <n v="281"/>
    <s v="103_Week4_Friday"/>
    <n v="39.481499999999997"/>
    <n v="32.948500000000003"/>
    <n v="35"/>
    <n v="35"/>
    <n v="32.46"/>
    <s v="105_Wednesday"/>
    <s v="105_Week4_Wednesday"/>
    <n v="1"/>
    <n v="11"/>
    <n v="35"/>
    <n v="35"/>
    <s v="Yes"/>
    <s v="NO"/>
    <s v="MTWRF"/>
    <s v="Yes"/>
    <s v="Yes"/>
    <s v="Y"/>
    <s v="N"/>
    <n v="11"/>
    <n v="9.8703749999999992"/>
    <n v="8.2371250000000007"/>
    <n v="8.75"/>
    <n v="8.75"/>
  </r>
  <r>
    <s v="14308"/>
    <s v="73513"/>
    <s v="0"/>
    <x v="3"/>
    <x v="0"/>
    <x v="2"/>
    <s v="20"/>
    <s v="103"/>
    <s v="F"/>
    <n v="1"/>
    <s v="THE FARM KITCHEN"/>
    <s v="50 W. KITTLE ROAD, MIO MI 48647 US, MIO MI 48647 US"/>
    <n v="50.316591727191401"/>
    <s v="-1588"/>
    <s v="7"/>
    <d v="1899-12-30T08:00:20"/>
    <d v="1899-12-30T08:06:50"/>
    <n v="0"/>
    <n v="17.086666666666666"/>
    <s v="-84.130544"/>
    <s v="44.695983"/>
    <n v="50.345748651586199"/>
    <n v="2804.08"/>
    <n v="0"/>
    <n v="0"/>
    <n v="0"/>
    <n v="0"/>
    <n v="2"/>
    <s v="103_Week4_Friday"/>
    <n v="53.285299999999999"/>
    <n v="54.195300000000003"/>
    <n v="58.463000000000001"/>
    <n v="56.7057"/>
    <n v="59.53"/>
    <s v="105_Wednesday"/>
    <s v="105_Week4_Wednesday"/>
    <n v="1"/>
    <n v="0"/>
    <n v="57.454999999999998"/>
    <n v="56.153700000000001"/>
    <s v="Yes"/>
    <s v="NO"/>
    <s v="MTWRF"/>
    <s v="Yes"/>
    <s v="Yes"/>
    <s v="Y"/>
    <s v="N"/>
    <n v="0"/>
    <n v="13.321325"/>
    <n v="13.548825000000001"/>
    <n v="14.61575"/>
    <n v="14.176425"/>
  </r>
  <r>
    <s v="2705"/>
    <s v="71308"/>
    <s v="0"/>
    <x v="3"/>
    <x v="0"/>
    <x v="2"/>
    <s v="40"/>
    <s v="103"/>
    <s v="F"/>
    <n v="257"/>
    <s v="Mike's Auto &amp; Glass"/>
    <s v="525 S. Morenci Ave P.O.Box 532, Mio MI 48647 US P.O.Box 532, Mio MI 48647 US"/>
    <n v="4.0869030071723396"/>
    <s v="-1590"/>
    <s v="7"/>
    <d v="1899-12-30T08:25:35"/>
    <d v="1899-12-30T08:39:53"/>
    <n v="0"/>
    <n v="9.5366666666666671"/>
    <s v="-84.129617"/>
    <s v="44.646595"/>
    <n v="2.5237416263422898"/>
    <n v="2207.9699999999998"/>
    <n v="13"/>
    <n v="0.85227272727272696"/>
    <n v="4"/>
    <n v="90"/>
    <n v="258"/>
    <s v="103_Week4_Friday"/>
    <n v="32.394599999999997"/>
    <n v="41.8384"/>
    <n v="46.082299999999996"/>
    <n v="55.825000000000003"/>
    <n v="50.38"/>
    <s v="105_Wednesday"/>
    <s v="105_Week4_Wednesday"/>
    <n v="1"/>
    <n v="88"/>
    <n v="45.134999999999998"/>
    <n v="59.1875"/>
    <s v="Yes"/>
    <s v="NO"/>
    <s v="MTWRF"/>
    <s v="Yes"/>
    <s v="Yes"/>
    <s v="Y"/>
    <s v="N"/>
    <n v="88"/>
    <n v="8.0986499999999992"/>
    <n v="10.4596"/>
    <n v="11.520574999999999"/>
    <n v="13.956250000000001"/>
  </r>
  <r>
    <s v="2022"/>
    <s v="99046"/>
    <s v="9"/>
    <x v="3"/>
    <x v="0"/>
    <x v="2"/>
    <s v="60"/>
    <s v="105"/>
    <s v="M"/>
    <n v="0"/>
    <s v="Alpena Oil - Mio"/>
    <s v="222 MORENCI AVE., Mio MI 48647 US, Mio MI 48647 US"/>
    <n v="0.222108860933389"/>
    <s v="-1592"/>
    <s v="6"/>
    <d v="1899-12-30T09:04:14"/>
    <d v="1899-12-30T09:14:12"/>
    <n v="0"/>
    <n v="10.554166666666667"/>
    <s v="-84.130463"/>
    <s v="44.650409"/>
    <n v="2.4112347848521998E-2"/>
    <n v="6540.3"/>
    <n v="0"/>
    <n v="0"/>
    <n v="0"/>
    <n v="0"/>
    <n v="1"/>
    <s v="105_Week4_Monday"/>
    <n v="118.893"/>
    <n v="158.71180000000001"/>
    <n v="236.85"/>
    <n v="157.00450000000001"/>
    <n v="153.09"/>
    <s v="105_Wednesday"/>
    <s v="105_Week4_Wednesday"/>
    <n v="1"/>
    <n v="0"/>
    <n v="131.94749999999999"/>
    <n v="145.3125"/>
    <s v="Yes"/>
    <s v="NO"/>
    <s v="MTWRF"/>
    <s v="No"/>
    <s v="Yes"/>
    <s v="Y"/>
    <s v="Y"/>
    <n v="0"/>
    <n v="29.72325"/>
    <n v="39.677950000000003"/>
    <n v="59.212499999999999"/>
    <n v="39.251125000000002"/>
  </r>
  <r>
    <s v="2832"/>
    <s v="99082"/>
    <s v="11"/>
    <x v="3"/>
    <x v="0"/>
    <x v="2"/>
    <s v="50"/>
    <s v="103"/>
    <s v="F"/>
    <n v="255"/>
    <s v="Sunrise Convenience Store #28"/>
    <s v="300 S Morenci, Mio MI 48647 US, Mio MI 48647 US"/>
    <n v="0.78466505726621005"/>
    <s v="-1591"/>
    <s v="7"/>
    <d v="1899-12-30T08:40:41"/>
    <d v="1899-12-30T09:04:02"/>
    <n v="0"/>
    <n v="18.876666666666669"/>
    <s v="-84.130555"/>
    <s v="44.649682"/>
    <n v="0.297602036119619"/>
    <n v="3007.41"/>
    <n v="0"/>
    <n v="0"/>
    <n v="0"/>
    <n v="0"/>
    <n v="256"/>
    <s v="103_Week4_Friday"/>
    <n v="64.767200000000003"/>
    <n v="58.343499999999999"/>
    <n v="66.316100000000006"/>
    <n v="70.056399999999996"/>
    <n v="71.39"/>
    <s v="105_Wednesday"/>
    <s v="105_Week4_Wednesday"/>
    <n v="1"/>
    <n v="0"/>
    <n v="65.31"/>
    <n v="70.302499999999995"/>
    <s v="Yes"/>
    <s v="NO"/>
    <s v="MTWRF"/>
    <s v="Yes"/>
    <s v="Yes"/>
    <s v="Y"/>
    <s v="N"/>
    <n v="0"/>
    <n v="16.191800000000001"/>
    <n v="14.585875"/>
    <n v="16.579025000000001"/>
    <n v="17.514099999999999"/>
  </r>
  <r>
    <s v="2576"/>
    <s v="71172"/>
    <s v="0"/>
    <x v="3"/>
    <x v="0"/>
    <x v="1"/>
    <s v="370"/>
    <s v="105"/>
    <s v="W"/>
    <n v="430"/>
    <s v="Glennie Tavern"/>
    <s v="3229 E. State Rd., Glennie MI 48737 US, Glennie MI 48737 US"/>
    <n v="0.30924831624361099"/>
    <s v="-1583"/>
    <s v="7"/>
    <d v="1899-12-30T16:15:56"/>
    <d v="1899-12-30T16:25:30"/>
    <n v="0"/>
    <n v="10.9"/>
    <s v="-83.725416"/>
    <s v="44.561178"/>
    <n v="8.3989200184824198E-2"/>
    <n v="4957.99"/>
    <n v="0"/>
    <n v="0"/>
    <n v="0"/>
    <n v="0"/>
    <n v="431"/>
    <s v="105_Week4_Wednesday"/>
    <n v="79.391499999999994"/>
    <n v="93.735299999999995"/>
    <n v="114.6369"/>
    <n v="112.94459999999999"/>
    <n v="128.29"/>
    <s v="105_Tuesday"/>
    <s v="105_Week4_Tuesday"/>
    <n v="1"/>
    <n v="0"/>
    <n v="102.77119999999999"/>
    <n v="113.2187"/>
    <s v="Yes"/>
    <s v="NO"/>
    <s v="MTWRF"/>
    <s v="No"/>
    <s v="Yes"/>
    <s v="Y"/>
    <s v="N"/>
    <n v="0"/>
    <n v="19.847874999999998"/>
    <n v="23.433824999999999"/>
    <n v="28.659224999999999"/>
    <n v="28.236149999999999"/>
  </r>
  <r>
    <s v="14827"/>
    <s v="99161"/>
    <s v="00119"/>
    <x v="3"/>
    <x v="0"/>
    <x v="1"/>
    <s v="360"/>
    <s v="105"/>
    <s v="W"/>
    <n v="1"/>
    <s v="ROGERS FOOD PRIDE 4505 F. A."/>
    <s v="3257 STATE RD, GLENNIE MI 48737 US, GLENNIE MI 48737 US"/>
    <n v="0"/>
    <s v="-1582"/>
    <s v="7 "/>
    <d v="1899-12-30T16:05:57"/>
    <d v="1899-12-30T16:15:37"/>
    <n v="0"/>
    <n v="9.4354006285390355"/>
    <s v="-83.724404"/>
    <s v="44.56014"/>
    <m/>
    <n v="185.12"/>
    <n v="0"/>
    <n v="0"/>
    <n v="0"/>
    <n v="0"/>
    <n v="2"/>
    <s v="105_Week4_Wednesday"/>
    <n v="185.12"/>
    <n v="0"/>
    <n v="0"/>
    <n v="0"/>
    <n v="5.2891000000000004"/>
    <s v="105_Tuesday"/>
    <s v="105_Week4_Tuesday"/>
    <n v="1"/>
    <n v="0"/>
    <n v="0"/>
    <n v="0"/>
    <s v="Yes"/>
    <s v="NO"/>
    <s v="MTWRF"/>
    <s v="No"/>
    <s v="Yes"/>
    <s v="Y"/>
    <s v="N"/>
    <n v="0"/>
    <n v="46.28"/>
    <n v="0"/>
    <n v="0"/>
    <n v="0"/>
  </r>
  <r>
    <s v="2572"/>
    <s v="99126"/>
    <s v="6"/>
    <x v="3"/>
    <x v="0"/>
    <x v="1"/>
    <s v="380"/>
    <s v="105"/>
    <s v="W"/>
    <n v="410"/>
    <s v="Glennie Ace Hardware"/>
    <s v="3280 State Rd., Glennie MI 48737 US, Glennie MI 48737 US"/>
    <n v="0.25319194199391898"/>
    <s v="-1584"/>
    <s v="7"/>
    <d v="1899-12-30T16:25:45"/>
    <d v="1899-12-30T16:30:06"/>
    <n v="0"/>
    <n v="4.4833333333333334"/>
    <s v="-83.725294"/>
    <s v="44.559703"/>
    <n v="8.8441025803022599E-2"/>
    <n v="579.99"/>
    <n v="0"/>
    <n v="0"/>
    <n v="0"/>
    <n v="0"/>
    <n v="411"/>
    <s v="105_Week4_Wednesday"/>
    <n v="10.51"/>
    <n v="10.51"/>
    <n v="10.876899999999999"/>
    <n v="12.113"/>
    <n v="11.7"/>
    <s v="105_Tuesday"/>
    <s v="105_Week4_Tuesday"/>
    <n v="1"/>
    <n v="0"/>
    <n v="10.51"/>
    <n v="12.7837"/>
    <s v="Yes"/>
    <s v="NO"/>
    <s v="MTWRF"/>
    <s v="No"/>
    <s v="Yes"/>
    <s v="Y"/>
    <s v="N"/>
    <n v="0"/>
    <n v="2.6274999999999999"/>
    <n v="2.6274999999999999"/>
    <n v="2.7192249999999998"/>
    <n v="3.0282499999999999"/>
  </r>
  <r>
    <s v="2062"/>
    <s v="70619"/>
    <s v="0"/>
    <x v="3"/>
    <x v="0"/>
    <x v="2"/>
    <s v="10"/>
    <s v="105"/>
    <s v="W"/>
    <n v="435"/>
    <s v="GOODRICH TRUCKING"/>
    <s v="3851 WORTH ROAD, Alpena MI 49707 US, Alpena MI 49707 US"/>
    <n v="12.556974378928601"/>
    <s v="-1587"/>
    <s v="7"/>
    <d v="1899-12-30T07:00:00"/>
    <d v="1899-12-30T07:03:20"/>
    <n v="47.433333333333302"/>
    <n v="7.3833333333333337"/>
    <s v="-83.524533"/>
    <s v="45.009757"/>
    <n v="7.3237317269900597"/>
    <n v="1478.97"/>
    <n v="6"/>
    <n v="0.53846153846153799"/>
    <n v="1"/>
    <n v="13"/>
    <n v="436"/>
    <s v="105_Week4_Wednesday"/>
    <n v="31.586099999999998"/>
    <n v="26.610700000000001"/>
    <n v="25"/>
    <n v="35.627600000000001"/>
    <n v="26.5"/>
    <s v="105_Wednesday"/>
    <s v="105_Week4_Wednesday"/>
    <n v="1"/>
    <n v="13"/>
    <n v="25"/>
    <n v="35.793700000000001"/>
    <s v="No"/>
    <s v="NO"/>
    <s v="MTWRF"/>
    <s v="No"/>
    <s v="No"/>
    <s v="Y"/>
    <s v="N"/>
    <m/>
    <n v="7.8965249999999996"/>
    <n v="6.6526750000000003"/>
    <n v="6.25"/>
    <n v="8.9069000000000003"/>
  </r>
  <r>
    <s v=""/>
    <m/>
    <m/>
    <x v="3"/>
    <x v="0"/>
    <x v="1"/>
    <m/>
    <m/>
    <m/>
    <m/>
    <s v="Alpena Depot"/>
    <s v="120 E Herman St,, Alpena 49707 US"/>
    <n v="59.180504982031401"/>
    <s v="-1585"/>
    <m/>
    <d v="1899-12-30T17:29:17"/>
    <d v="1899-12-30T17:29:17"/>
    <n v="0"/>
    <m/>
    <s v="-83.416387"/>
    <s v="45.0710235"/>
    <n v="56.2162412293412"/>
    <m/>
    <m/>
    <m/>
    <m/>
    <m/>
    <n v="1"/>
    <e v="#N/A"/>
    <m/>
    <m/>
    <m/>
    <m/>
    <m/>
    <s v="105_Tuesday"/>
    <s v="105_Week4_Tuesday"/>
    <n v="20"/>
    <m/>
    <m/>
    <m/>
    <s v="Yes"/>
    <m/>
    <m/>
    <s v="Yes"/>
    <s v="Yes"/>
    <m/>
    <s v="N"/>
    <m/>
    <m/>
    <m/>
    <m/>
    <m/>
  </r>
  <r>
    <s v="2699"/>
    <s v="71302"/>
    <s v="0"/>
    <x v="3"/>
    <x v="0"/>
    <x v="2"/>
    <s v="130"/>
    <s v="103"/>
    <s v="F"/>
    <n v="230"/>
    <s v="Parmalee Trading Post"/>
    <s v="78 Red Oak Rd., Lewiston MI 49765 US, Lewiston MI 49765 US"/>
    <n v="6.7568037721113097"/>
    <s v="-1599"/>
    <s v="4"/>
    <d v="1899-12-30T10:55:03"/>
    <d v="1899-12-30T10:55:12"/>
    <n v="0"/>
    <n v="3.9083333333333332"/>
    <s v="-84.291434"/>
    <s v="44.683695"/>
    <n v="5.30429790627465"/>
    <n v="504.03"/>
    <n v="0"/>
    <n v="0"/>
    <n v="0"/>
    <n v="0"/>
    <n v="231"/>
    <s v="103_Week4_Friday"/>
    <n v="63.14"/>
    <n v="63.14"/>
    <n v="65.02"/>
    <n v="66.900000000000006"/>
    <n v="17.73"/>
    <s v="105_Wednesday"/>
    <s v="105_Week4_Wednesday"/>
    <n v="1"/>
    <n v="0"/>
    <n v="7.8925000000000001"/>
    <n v="8.3625000000000007"/>
    <s v="Yes"/>
    <s v="NO"/>
    <s v="MTWRF"/>
    <s v="Yes"/>
    <s v="Yes"/>
    <s v="Y"/>
    <s v="N"/>
    <n v="0"/>
    <n v="15.785"/>
    <n v="15.785"/>
    <n v="16.254999999999999"/>
    <n v="16.725000000000001"/>
  </r>
  <r>
    <s v="11658"/>
    <s v="73434"/>
    <s v="0"/>
    <x v="3"/>
    <x v="0"/>
    <x v="2"/>
    <s v="120"/>
    <s v="103"/>
    <s v="F"/>
    <n v="209"/>
    <s v="MA DEETER'S"/>
    <s v="2262 DETER RD, LUZERNE MI 48636 US, LUZERNE MI 48636 US"/>
    <n v="8.5590611233158101E-2"/>
    <s v="-1598"/>
    <s v="6"/>
    <d v="1899-12-30T10:37:41"/>
    <d v="1899-12-30T10:48:17"/>
    <n v="0"/>
    <n v="8.4"/>
    <s v="-84.271929"/>
    <s v="44.615597"/>
    <n v="4.77849363198651E-2"/>
    <n v="3808.08"/>
    <n v="0"/>
    <n v="0"/>
    <n v="0"/>
    <n v="0"/>
    <n v="210"/>
    <s v="103_Week4_Friday"/>
    <n v="114.4228"/>
    <n v="140.97829999999999"/>
    <n v="187.6557"/>
    <n v="183.1728"/>
    <n v="107.4"/>
    <s v="105_Wednesday"/>
    <s v="105_Week4_Wednesday"/>
    <n v="1"/>
    <n v="0"/>
    <n v="80.202500000000001"/>
    <n v="88.546199999999999"/>
    <s v="Yes"/>
    <s v="NO"/>
    <s v="MTWRF"/>
    <s v="Yes"/>
    <s v="Yes"/>
    <s v="Y"/>
    <s v="N"/>
    <n v="0"/>
    <n v="28.605699999999999"/>
    <n v="35.244574999999998"/>
    <n v="46.913924999999999"/>
    <n v="45.793199999999999"/>
  </r>
  <r>
    <s v="2824"/>
    <s v="71432"/>
    <s v="0"/>
    <x v="3"/>
    <x v="0"/>
    <x v="2"/>
    <s v="140"/>
    <s v="103"/>
    <s v="F"/>
    <n v="281"/>
    <s v="Country Corners Bulk Foods"/>
    <s v="1284 W. Kittle Rd., Mio MI 48647 US, Mio MI 48647 US"/>
    <n v="7.9392219911961197"/>
    <s v="-1600"/>
    <s v="6"/>
    <d v="1899-12-30T11:03:08"/>
    <d v="1899-12-30T11:12:00"/>
    <n v="0"/>
    <n v="41.56666666666667"/>
    <s v="-84.1814555"/>
    <s v="44.696731"/>
    <n v="6.4879250871747196"/>
    <n v="1633.2"/>
    <n v="0"/>
    <n v="0"/>
    <n v="0"/>
    <n v="0"/>
    <n v="282"/>
    <s v="103_Week4_Friday"/>
    <n v="51.668500000000002"/>
    <n v="67.3566"/>
    <n v="53.448500000000003"/>
    <n v="92.168499999999995"/>
    <n v="27.11"/>
    <s v="105_Wednesday"/>
    <s v="105_Week4_Wednesday"/>
    <n v="1"/>
    <n v="0"/>
    <n v="25.362500000000001"/>
    <n v="62.841200000000001"/>
    <s v="Yes"/>
    <s v="NO"/>
    <s v="MTWRF"/>
    <s v="Yes"/>
    <s v="Yes"/>
    <s v="Y"/>
    <s v="N"/>
    <n v="0"/>
    <n v="12.917125"/>
    <n v="16.83915"/>
    <n v="13.362125000000001"/>
    <n v="23.042124999999999"/>
  </r>
  <r>
    <s v="14389"/>
    <s v="73404"/>
    <s v="7"/>
    <x v="3"/>
    <x v="0"/>
    <x v="2"/>
    <s v="160"/>
    <s v="103"/>
    <s v="F"/>
    <n v="1"/>
    <s v="THUNDER BAY HEALTH-FAIRVIEW"/>
    <s v="1910 E. MILLER RD., FAIRVIEW MI 48621 US, FAIRVIEW MI 48621 US"/>
    <n v="7.5455129169244497"/>
    <s v="-1602"/>
    <s v="7"/>
    <d v="1899-12-30T11:31:39"/>
    <d v="1899-12-30T11:34:54"/>
    <n v="0"/>
    <n v="3.2033333333333336"/>
    <s v="-84.0545117"/>
    <s v="44.7245917"/>
    <n v="6.4011324067619002"/>
    <n v="2486.34"/>
    <n v="0"/>
    <n v="0"/>
    <n v="0"/>
    <n v="0"/>
    <n v="2"/>
    <s v="103_Week4_Friday"/>
    <n v="47.41"/>
    <n v="47.41"/>
    <n v="48.326900000000002"/>
    <n v="49.23"/>
    <n v="48.96"/>
    <s v="105_Wednesday"/>
    <s v="105_Week4_Wednesday"/>
    <n v="1"/>
    <n v="0"/>
    <n v="47.41"/>
    <n v="49.23"/>
    <s v="Yes"/>
    <s v="NO"/>
    <s v="MTWRF"/>
    <s v="Yes"/>
    <s v="Yes"/>
    <s v="Y"/>
    <s v="N"/>
    <n v="0"/>
    <n v="11.852499999999999"/>
    <n v="11.852499999999999"/>
    <n v="12.081725"/>
    <n v="12.307499999999999"/>
  </r>
  <r>
    <s v="11927"/>
    <s v="73449"/>
    <s v="0"/>
    <x v="3"/>
    <x v="0"/>
    <x v="2"/>
    <s v="150"/>
    <s v="103"/>
    <s v="F"/>
    <n v="282"/>
    <s v="COUNTRY FEED SUPPLY"/>
    <s v="389 W. KITTLE RD, MIO MI 48647 US, MIO MI 48647 US"/>
    <n v="2.6529324630500901"/>
    <s v="-1601"/>
    <s v="6"/>
    <d v="1899-12-30T11:14:39"/>
    <d v="1899-12-30T11:24:06"/>
    <n v="0"/>
    <n v="6.8500000000000005"/>
    <s v="-84.14791"/>
    <s v="44.695174"/>
    <n v="1.6523780690320999"/>
    <n v="2100.83"/>
    <n v="0"/>
    <n v="0"/>
    <n v="0"/>
    <n v="0"/>
    <n v="283"/>
    <s v="103_Week4_Friday"/>
    <n v="114.4742"/>
    <n v="58.69"/>
    <n v="60.375700000000002"/>
    <n v="83.171400000000006"/>
    <n v="32.67"/>
    <s v="105_Wednesday"/>
    <s v="105_Week4_Wednesday"/>
    <n v="1"/>
    <n v="0"/>
    <n v="29.344999999999999"/>
    <n v="43.38"/>
    <s v="Yes"/>
    <s v="NO"/>
    <s v="MTWRF"/>
    <s v="Yes"/>
    <s v="Yes"/>
    <s v="Y"/>
    <s v="N"/>
    <n v="0"/>
    <n v="28.618549999999999"/>
    <n v="14.672499999999999"/>
    <n v="15.093925"/>
    <n v="20.792850000000001"/>
  </r>
  <r>
    <s v="2665"/>
    <s v="71263"/>
    <s v="0"/>
    <x v="3"/>
    <x v="0"/>
    <x v="2"/>
    <s v="80"/>
    <s v="102"/>
    <s v="M"/>
    <n v="0"/>
    <s v="MDOT-Mio"/>
    <s v="305 W. M-72 P.O. Box 437, Mio MI 48647 US P.O. Box 437, Mio MI 48647 US"/>
    <n v="0.69384109853001497"/>
    <s v="-1594"/>
    <s v="0"/>
    <d v="1899-12-30T09:31:16"/>
    <d v="1899-12-30T09:40:56"/>
    <n v="0"/>
    <n v="9.4354006285390355"/>
    <s v="-84.133425"/>
    <s v="44.651164"/>
    <n v="0.249409113006164"/>
    <n v="0"/>
    <n v="0"/>
    <m/>
    <n v="0"/>
    <n v="0"/>
    <n v="1"/>
    <s v="102_Week4_Monday"/>
    <n v="0"/>
    <n v="0"/>
    <n v="0"/>
    <n v="0"/>
    <s v="$ -"/>
    <s v="105_Wednesday"/>
    <s v="105_Week4_Wednesday"/>
    <n v="1"/>
    <n v="0"/>
    <n v="0"/>
    <n v="0"/>
    <s v="Yes"/>
    <s v="NO"/>
    <s v="MTWRF"/>
    <s v="Yes"/>
    <s v="Yes"/>
    <s v="Y"/>
    <s v="Y"/>
    <n v="0"/>
    <n v="0"/>
    <n v="0"/>
    <n v="0"/>
    <n v="0"/>
  </r>
  <r>
    <s v="2711"/>
    <s v="71314"/>
    <s v="0"/>
    <x v="3"/>
    <x v="0"/>
    <x v="2"/>
    <s v="70"/>
    <s v="103"/>
    <s v="F"/>
    <n v="236"/>
    <s v="Mio Saloon"/>
    <s v="106 Morenci, Mio MI 48647 US, Mio MI 48647 US"/>
    <n v="0.84743287082324104"/>
    <s v="-1593"/>
    <s v="6"/>
    <d v="1899-12-30T09:15:04"/>
    <d v="1899-12-30T09:30:35"/>
    <n v="0"/>
    <n v="19.216666666666669"/>
    <s v="-84.1303788"/>
    <s v="44.6519613"/>
    <n v="0.224283884842957"/>
    <n v="2874.01"/>
    <n v="0"/>
    <n v="0"/>
    <n v="0"/>
    <n v="0"/>
    <n v="237"/>
    <s v="103_Week4_Friday"/>
    <n v="125.372"/>
    <n v="129.0283"/>
    <n v="139.22139999999999"/>
    <n v="145.46"/>
    <n v="75.319999999999993"/>
    <s v="105_Wednesday"/>
    <s v="105_Week4_Wednesday"/>
    <n v="1"/>
    <n v="0"/>
    <n v="67.685000000000002"/>
    <n v="73.52"/>
    <s v="Yes"/>
    <s v="NO"/>
    <s v="MTWRF"/>
    <s v="Yes"/>
    <s v="Yes"/>
    <s v="Y"/>
    <s v="N"/>
    <n v="0"/>
    <n v="31.343"/>
    <n v="32.257075"/>
    <n v="34.805349999999997"/>
    <n v="36.365000000000002"/>
  </r>
  <r>
    <s v="13053"/>
    <s v="99161"/>
    <s v="115"/>
    <x v="3"/>
    <x v="0"/>
    <x v="2"/>
    <s v="90"/>
    <s v="103"/>
    <s v="F"/>
    <n v="1"/>
    <s v="FAMILY FARE #1508 FIRST AID"/>
    <s v="305 MORENCI POB 549, MIO MI 48647 US POB 549, MIO MI 48647 US"/>
    <n v="1.6432688170659699"/>
    <s v="-1595"/>
    <s v="7"/>
    <d v="1899-12-30T09:42:35"/>
    <d v="1899-12-30T09:52:15"/>
    <n v="0"/>
    <n v="9.4354006285390355"/>
    <s v="-84.1309335"/>
    <s v="44.6548057"/>
    <n v="0.41724177958417702"/>
    <n v="0"/>
    <n v="0"/>
    <n v="0"/>
    <n v="0"/>
    <n v="0"/>
    <n v="2"/>
    <s v="103_Week4_Friday"/>
    <n v="0"/>
    <n v="0"/>
    <n v="0"/>
    <n v="136.22999999999999"/>
    <n v="1.6"/>
    <s v="105_Wednesday"/>
    <s v="105_Week4_Wednesday"/>
    <n v="1"/>
    <n v="0"/>
    <n v="0"/>
    <n v="17.028700000000001"/>
    <s v="Yes"/>
    <s v="NO"/>
    <s v="MTWRF"/>
    <s v="Yes"/>
    <s v="Yes"/>
    <s v="Y"/>
    <s v="N"/>
    <n v="0"/>
    <n v="0"/>
    <n v="0"/>
    <n v="0"/>
    <n v="34.057499999999997"/>
  </r>
  <r>
    <s v="2698"/>
    <s v="71301"/>
    <s v="0"/>
    <x v="3"/>
    <x v="0"/>
    <x v="2"/>
    <s v="110"/>
    <s v="103"/>
    <s v="F"/>
    <n v="210"/>
    <s v="Luzerne Express"/>
    <s v="3535 W. Park (M-72), Luzerne MI 48636 US, Luzerne MI 48636 US"/>
    <n v="10.0153666399163"/>
    <s v="-1597"/>
    <s v="7"/>
    <d v="1899-12-30T10:21:45"/>
    <d v="1899-12-30T10:37:36"/>
    <n v="0"/>
    <n v="13.59"/>
    <s v="-84.2729145"/>
    <s v="44.61523"/>
    <n v="8.7816002109183895"/>
    <n v="10419.870000000001"/>
    <n v="0"/>
    <n v="0"/>
    <n v="0"/>
    <n v="0"/>
    <n v="211"/>
    <s v="103_Week4_Friday"/>
    <n v="168.02850000000001"/>
    <n v="207.273"/>
    <n v="227.83840000000001"/>
    <n v="177.43279999999999"/>
    <n v="215.65"/>
    <s v="105_Wednesday"/>
    <s v="105_Week4_Wednesday"/>
    <n v="1"/>
    <n v="0"/>
    <n v="214.59620000000001"/>
    <n v="187.73500000000001"/>
    <s v="Yes"/>
    <s v="NO"/>
    <s v="MTWRF"/>
    <s v="Yes"/>
    <s v="Yes"/>
    <s v="Y"/>
    <s v="N"/>
    <n v="0"/>
    <n v="42.007125000000002"/>
    <n v="51.818249999999999"/>
    <n v="56.959600000000002"/>
    <n v="44.358199999999997"/>
  </r>
  <r>
    <s v="2702"/>
    <s v="99061"/>
    <s v="115"/>
    <x v="3"/>
    <x v="0"/>
    <x v="2"/>
    <s v="100"/>
    <s v="103"/>
    <s v="F"/>
    <n v="260"/>
    <s v="FAMILY FARE #1508"/>
    <s v="305 MORENCI PO BOX 549, MIO MI 48647 US PO BOX 549, MIO MI 48647 US"/>
    <n v="0"/>
    <s v="-1596"/>
    <s v="7"/>
    <d v="1899-12-30T09:52:15"/>
    <d v="1899-12-30T10:11:44"/>
    <n v="0"/>
    <n v="17.113333333333333"/>
    <s v="-84.1309335"/>
    <s v="44.6548057"/>
    <m/>
    <n v="4573.2299999999996"/>
    <n v="5"/>
    <n v="0.79166666666666596"/>
    <n v="2"/>
    <n v="23"/>
    <n v="261"/>
    <s v="103_Week4_Friday"/>
    <n v="86.110699999999994"/>
    <n v="96.203500000000005"/>
    <n v="78.808400000000006"/>
    <n v="82.244200000000006"/>
    <n v="84.3"/>
    <s v="105_Wednesday"/>
    <s v="105_Week4_Wednesday"/>
    <n v="1"/>
    <n v="24"/>
    <n v="80.082499999999996"/>
    <n v="82.548699999999997"/>
    <s v="Yes"/>
    <s v="NO"/>
    <s v="MTWRF"/>
    <s v="Yes"/>
    <s v="Yes"/>
    <s v="Y"/>
    <s v="N"/>
    <n v="24"/>
    <n v="21.527674999999999"/>
    <n v="24.050875000000001"/>
    <n v="19.702100000000002"/>
    <n v="20.561050000000002"/>
  </r>
  <r>
    <s v="2475"/>
    <s v="71067"/>
    <s v="0"/>
    <x v="3"/>
    <x v="0"/>
    <x v="1"/>
    <s v="220"/>
    <s v="105"/>
    <s v="W"/>
    <n v="140"/>
    <s v="Alwards Market"/>
    <s v="118 S. Washington, Hale MI 48739 US, Hale MI 48739 US"/>
    <n v="0.26716039904073302"/>
    <s v="-1568"/>
    <s v="7"/>
    <d v="1899-12-30T13:11:53"/>
    <d v="1899-12-30T13:22:05"/>
    <n v="0"/>
    <n v="15.891666666666667"/>
    <s v="-83.805311"/>
    <s v="44.376861"/>
    <n v="0.177351613335859"/>
    <n v="6037.33"/>
    <n v="1"/>
    <n v="0.96"/>
    <n v="2"/>
    <n v="25"/>
    <n v="141"/>
    <s v="105_Week4_Wednesday"/>
    <n v="132.23759999999999"/>
    <n v="113.88760000000001"/>
    <n v="106.7976"/>
    <n v="97.900700000000001"/>
    <n v="125.69"/>
    <s v="105_Tuesday"/>
    <s v="105_Week4_Tuesday"/>
    <n v="1"/>
    <n v="25"/>
    <n v="93.978700000000003"/>
    <n v="104.9562"/>
    <s v="Yes"/>
    <s v="NO"/>
    <s v="MTWRF"/>
    <s v="No"/>
    <s v="Yes"/>
    <s v="Y"/>
    <s v="N"/>
    <n v="25"/>
    <n v="33.059399999999997"/>
    <n v="28.471900000000002"/>
    <n v="26.699400000000001"/>
    <n v="24.475175"/>
  </r>
  <r>
    <s v="2487"/>
    <s v="99058"/>
    <s v="9"/>
    <x v="3"/>
    <x v="0"/>
    <x v="1"/>
    <s v="210"/>
    <s v="105"/>
    <s v="W"/>
    <n v="285"/>
    <s v="Forward #53 (Hale Main St.)"/>
    <s v="101 Main St. 219 N. Front St., Hale MI 48739 US 219 N. Front St., Hale MI 48739 US"/>
    <n v="0.52490525021158896"/>
    <s v="-1567"/>
    <s v="7"/>
    <d v="1899-12-30T12:59:32"/>
    <d v="1899-12-30T13:11:36"/>
    <n v="0"/>
    <n v="10.579166666666667"/>
    <s v="-83.805547"/>
    <s v="44.377586"/>
    <n v="9.9614440249277E-2"/>
    <n v="2500.31"/>
    <n v="0"/>
    <n v="0"/>
    <n v="0"/>
    <n v="0"/>
    <n v="286"/>
    <s v="105_Week4_Wednesday"/>
    <n v="50.835299999999997"/>
    <n v="44.781500000000001"/>
    <n v="45.82"/>
    <n v="45.82"/>
    <n v="46.33"/>
    <s v="105_Tuesday"/>
    <s v="105_Week4_Tuesday"/>
    <n v="1"/>
    <n v="0"/>
    <n v="45.82"/>
    <n v="45.82"/>
    <s v="Yes"/>
    <s v="NO"/>
    <s v="MTWRF"/>
    <s v="No"/>
    <s v="Yes"/>
    <s v="Y"/>
    <s v="N"/>
    <n v="0"/>
    <n v="12.708824999999999"/>
    <n v="11.195375"/>
    <n v="11.455"/>
    <n v="11.455"/>
  </r>
  <r>
    <s v="2477"/>
    <s v="99058"/>
    <s v="7"/>
    <x v="3"/>
    <x v="0"/>
    <x v="1"/>
    <s v="230"/>
    <s v="105"/>
    <s v="W"/>
    <n v="280"/>
    <s v="Forward #28 (Hale)"/>
    <s v="103 Washington 219 N. Front St., Hale MI 48739 US 219 N. Front St., Hale MI 48739 US"/>
    <n v="0.36965417150167901"/>
    <s v="-1569"/>
    <s v="7"/>
    <d v="1899-12-30T13:22:27"/>
    <d v="1899-12-30T13:28:45"/>
    <n v="0"/>
    <n v="10.170833333333334"/>
    <s v="-83.805264"/>
    <s v="44.378295"/>
    <n v="0.19183260519058801"/>
    <n v="2743.36"/>
    <n v="0"/>
    <n v="0"/>
    <n v="0"/>
    <n v="0"/>
    <n v="281"/>
    <s v="105_Week4_Wednesday"/>
    <n v="57.296100000000003"/>
    <n v="48.65"/>
    <n v="48.65"/>
    <n v="48.65"/>
    <n v="49.22"/>
    <s v="105_Tuesday"/>
    <s v="105_Week4_Tuesday"/>
    <n v="1"/>
    <n v="0"/>
    <n v="48.65"/>
    <n v="48.65"/>
    <s v="Yes"/>
    <s v="NO"/>
    <s v="MTWRF"/>
    <s v="No"/>
    <s v="Yes"/>
    <s v="Y"/>
    <s v="N"/>
    <n v="0"/>
    <n v="14.324025000000001"/>
    <n v="12.1625"/>
    <n v="12.1625"/>
    <n v="12.1625"/>
  </r>
  <r>
    <s v="12497"/>
    <s v="99062"/>
    <s v="118"/>
    <x v="3"/>
    <x v="0"/>
    <x v="1"/>
    <s v="250"/>
    <s v="105"/>
    <s v="W"/>
    <n v="170"/>
    <s v="ROGERS FAMILY FOODS 4985"/>
    <s v="3195 M-65, HALE MI 48739 US, HALE MI 48739 US"/>
    <n v="0"/>
    <s v="-1571"/>
    <s v="7"/>
    <d v="1899-12-30T13:39:24"/>
    <d v="1899-12-30T14:00:39"/>
    <n v="0"/>
    <n v="16.212499999999999"/>
    <s v="-83.806106"/>
    <s v="44.371555"/>
    <m/>
    <n v="4087.11"/>
    <n v="10"/>
    <n v="0.73684210526315796"/>
    <n v="2"/>
    <n v="42"/>
    <n v="171"/>
    <s v="105_Week4_Wednesday"/>
    <n v="89.717600000000004"/>
    <n v="49.249200000000002"/>
    <n v="70.08"/>
    <n v="70.663799999999995"/>
    <n v="74.28"/>
    <s v="105_Tuesday"/>
    <s v="105_Week4_Tuesday"/>
    <n v="1"/>
    <n v="38"/>
    <n v="62.666200000000003"/>
    <n v="70.787499999999994"/>
    <s v="Yes"/>
    <s v="NO"/>
    <s v="MTWRF"/>
    <s v="No"/>
    <s v="Yes"/>
    <s v="Y"/>
    <s v="N"/>
    <n v="38"/>
    <n v="22.429400000000001"/>
    <n v="12.3123"/>
    <n v="17.52"/>
    <n v="17.665949999999999"/>
  </r>
  <r>
    <s v="14822"/>
    <s v="99161"/>
    <s v="00118"/>
    <x v="3"/>
    <x v="0"/>
    <x v="1"/>
    <s v="240"/>
    <s v="105"/>
    <s v="W"/>
    <n v="1"/>
    <s v="ROGERS FAMILY FOODS 4985 F.A."/>
    <s v="3195 M-65, HALE MI 48739 US, HALE MI 48739 US"/>
    <n v="0.97448535255477997"/>
    <s v="-1570"/>
    <s v="7 "/>
    <d v="1899-12-30T13:29:44"/>
    <d v="1899-12-30T13:39:24"/>
    <n v="0"/>
    <n v="9.4354006285390355"/>
    <s v="-83.806106"/>
    <s v="44.371555"/>
    <n v="0.554375093569765"/>
    <n v="163.78"/>
    <n v="0"/>
    <n v="0"/>
    <n v="0"/>
    <n v="0"/>
    <n v="2"/>
    <s v="105_Week4_Wednesday"/>
    <n v="163.78"/>
    <n v="0"/>
    <n v="0"/>
    <n v="0"/>
    <n v="4.5494000000000003"/>
    <s v="105_Tuesday"/>
    <s v="105_Week4_Tuesday"/>
    <n v="1"/>
    <n v="0"/>
    <n v="0"/>
    <n v="0"/>
    <s v="Yes"/>
    <s v="NO"/>
    <s v="MTWRF"/>
    <s v="No"/>
    <s v="Yes"/>
    <s v="Y"/>
    <s v="N"/>
    <n v="0"/>
    <n v="40.945"/>
    <n v="0"/>
    <n v="0"/>
    <n v="0"/>
  </r>
  <r>
    <s v="12499"/>
    <s v="73467"/>
    <s v="0"/>
    <x v="3"/>
    <x v="0"/>
    <x v="1"/>
    <s v="170"/>
    <s v="105"/>
    <s v="W"/>
    <n v="173"/>
    <s v="MAIN STREET PIZZA &amp; BBQ"/>
    <s v="3150 N M-65, HALE MI 48739 US, HALE MI 48739 US"/>
    <n v="44.380322012896002"/>
    <s v="-1563"/>
    <s v="7"/>
    <d v="1899-12-30T12:21:39"/>
    <d v="1899-12-30T12:35:00"/>
    <n v="0"/>
    <n v="14.204166666666667"/>
    <s v="-83.804089"/>
    <s v="44.370594"/>
    <n v="39.623415408177102"/>
    <n v="5645.86"/>
    <n v="0"/>
    <n v="0"/>
    <n v="0"/>
    <n v="0"/>
    <n v="174"/>
    <s v="105_Week4_Wednesday"/>
    <n v="90.19"/>
    <n v="100.6876"/>
    <n v="126.1857"/>
    <n v="116.2084"/>
    <n v="133.78"/>
    <s v="105_Tuesday"/>
    <s v="105_Week4_Tuesday"/>
    <n v="1"/>
    <n v="0"/>
    <n v="130.63499999999999"/>
    <n v="104.795"/>
    <s v="Yes"/>
    <s v="NO"/>
    <s v="MTWRF"/>
    <s v="No"/>
    <s v="Yes"/>
    <s v="Y"/>
    <s v="N"/>
    <n v="0"/>
    <n v="22.547499999999999"/>
    <n v="25.171900000000001"/>
    <n v="31.546424999999999"/>
    <n v="29.052099999999999"/>
  </r>
  <r>
    <s v="1909"/>
    <s v="70337"/>
    <s v="0"/>
    <x v="3"/>
    <x v="0"/>
    <x v="1"/>
    <s v="160"/>
    <s v="105"/>
    <s v="W"/>
    <n v="95"/>
    <s v="FIREHOUSE BAR &amp; GRILL"/>
    <s v="465 N HELEN RD., ST HELEN MI 48656 US, ST HELEN MI 48656 US"/>
    <n v="0.97528904069105204"/>
    <s v="-1562"/>
    <s v="7"/>
    <d v="1899-12-30T11:30:10"/>
    <d v="1899-12-30T11:37:16"/>
    <n v="0"/>
    <n v="8.8541666666666661"/>
    <s v="-84.410732"/>
    <s v="44.341313"/>
    <n v="0.62435562311278503"/>
    <n v="3605.97"/>
    <n v="0"/>
    <n v="0"/>
    <n v="0"/>
    <n v="0"/>
    <n v="96"/>
    <s v="105_Week4_Wednesday"/>
    <n v="83.6"/>
    <n v="86.727599999999995"/>
    <n v="90.332300000000004"/>
    <n v="89.544600000000003"/>
    <n v="96.47"/>
    <s v="105_Tuesday"/>
    <s v="105_Week4_Tuesday"/>
    <n v="1"/>
    <n v="0"/>
    <n v="89.133700000000005"/>
    <n v="90.14"/>
    <s v="Yes"/>
    <s v="NO"/>
    <s v="MTWRF"/>
    <s v="No"/>
    <s v="Yes"/>
    <s v="Y"/>
    <s v="N"/>
    <n v="0"/>
    <n v="20.9"/>
    <n v="21.681899999999999"/>
    <n v="22.583075000000001"/>
    <n v="22.386150000000001"/>
  </r>
  <r>
    <s v="2474"/>
    <s v="71066"/>
    <s v="0"/>
    <x v="3"/>
    <x v="0"/>
    <x v="1"/>
    <s v="180"/>
    <s v="105"/>
    <s v="W"/>
    <n v="230"/>
    <s v="Bernard Building"/>
    <s v="395 S. Washington P.O. Box 190, Hale MI 48739 US P.O. Box 190, Hale MI 48739 US"/>
    <n v="0.81284997016803096"/>
    <s v="-1564"/>
    <s v="7"/>
    <d v="1899-12-30T12:35:49"/>
    <d v="1899-12-30T12:48:04"/>
    <n v="0"/>
    <n v="15.375"/>
    <s v="-83.8030367"/>
    <s v="44.3752177"/>
    <n v="0.498138865484612"/>
    <n v="5018.6499999999996"/>
    <n v="6"/>
    <n v="0.86363636363636398"/>
    <n v="1"/>
    <n v="50"/>
    <n v="231"/>
    <s v="105_Week4_Wednesday"/>
    <n v="104.7384"/>
    <n v="90.970699999999994"/>
    <n v="95.920699999999997"/>
    <n v="101.3215"/>
    <n v="101.13"/>
    <s v="105_Tuesday"/>
    <s v="105_Week4_Tuesday"/>
    <n v="1"/>
    <n v="44"/>
    <n v="96.932500000000005"/>
    <n v="106.8887"/>
    <s v="Yes"/>
    <s v="NO"/>
    <s v="MTWRF"/>
    <s v="No"/>
    <s v="Yes"/>
    <s v="Y"/>
    <s v="N"/>
    <n v="44"/>
    <n v="26.1846"/>
    <n v="22.742674999999998"/>
    <n v="23.980174999999999"/>
    <n v="25.330375"/>
  </r>
  <r>
    <s v="2483"/>
    <s v="71075"/>
    <s v="0"/>
    <x v="3"/>
    <x v="0"/>
    <x v="1"/>
    <s v="200"/>
    <s v="105"/>
    <s v="W"/>
    <n v="252"/>
    <s v="Hale U.S. Post Office"/>
    <s v="120 E. Main St. PO BOX 9998, Hale MI 48739 US PO BOX 9998, Hale MI 48739 US"/>
    <n v="0.58211811451553797"/>
    <s v="-1566"/>
    <s v="6"/>
    <d v="1899-12-30T12:52:45"/>
    <d v="1899-12-30T12:59:00"/>
    <n v="0"/>
    <n v="5.2250000000000005"/>
    <s v="-83.803538"/>
    <s v="44.377623"/>
    <n v="0.38443303183636801"/>
    <n v="986.68"/>
    <n v="0"/>
    <n v="0"/>
    <n v="0"/>
    <n v="0"/>
    <n v="253"/>
    <s v="105_Week4_Wednesday"/>
    <n v="37.520000000000003"/>
    <n v="37.520000000000003"/>
    <n v="38.76"/>
    <n v="39.380000000000003"/>
    <n v="20.87"/>
    <s v="105_Tuesday"/>
    <s v="105_Week4_Tuesday"/>
    <n v="1"/>
    <n v="0"/>
    <n v="18.760000000000002"/>
    <n v="19.690000000000001"/>
    <s v="Yes"/>
    <s v="NO"/>
    <s v="MTWRF"/>
    <s v="No"/>
    <s v="Yes"/>
    <s v="Y"/>
    <s v="N"/>
    <n v="0"/>
    <n v="9.3800000000000008"/>
    <n v="9.3800000000000008"/>
    <n v="9.69"/>
    <n v="9.8450000000000006"/>
  </r>
  <r>
    <s v="2624"/>
    <s v="71221"/>
    <s v="0"/>
    <x v="3"/>
    <x v="0"/>
    <x v="1"/>
    <s v="190"/>
    <s v="105"/>
    <s v="W"/>
    <n v="240"/>
    <s v="BURESH FUNERAL HOME INC"/>
    <s v="121 S. WASHINGTON, Hale MI 48739 US, Hale MI 48739 US"/>
    <n v="8.3526874244455498E-2"/>
    <s v="-1565"/>
    <s v="6"/>
    <d v="1899-12-30T12:48:10"/>
    <d v="1899-12-30T12:52:11"/>
    <n v="0"/>
    <n v="2.0750000000000002"/>
    <s v="-83.8044405"/>
    <s v="44.3768102"/>
    <n v="6.9192224084895101E-2"/>
    <n v="1036.74"/>
    <n v="0"/>
    <n v="0"/>
    <n v="0"/>
    <n v="0"/>
    <n v="241"/>
    <s v="105_Week4_Wednesday"/>
    <n v="39.479999999999997"/>
    <n v="39.479999999999997"/>
    <n v="40.619999999999997"/>
    <n v="41.19"/>
    <n v="21.83"/>
    <s v="105_Tuesday"/>
    <s v="105_Week4_Tuesday"/>
    <n v="1"/>
    <n v="0"/>
    <n v="19.739999999999998"/>
    <n v="20.594999999999999"/>
    <s v="Yes"/>
    <s v="YES"/>
    <s v="MTWRF"/>
    <s v="No"/>
    <s v="Yes"/>
    <s v="Y"/>
    <s v="N"/>
    <n v="0"/>
    <n v="9.8699999999999992"/>
    <n v="9.8699999999999992"/>
    <n v="10.154999999999999"/>
    <n v="10.297499999999999"/>
  </r>
  <r>
    <s v="9311"/>
    <s v="73294"/>
    <s v="0"/>
    <x v="3"/>
    <x v="0"/>
    <x v="1"/>
    <s v="320"/>
    <s v="105"/>
    <s v="W"/>
    <n v="386"/>
    <s v="EAGLE RIDGE GOLF COURSE"/>
    <s v="3501 STATE RD, GLENNIE MI 48737 US, GLENNIE MI 48737 US"/>
    <n v="2.0083369033990301"/>
    <s v="-1578"/>
    <s v="7"/>
    <d v="1899-12-30T15:29:03"/>
    <d v="1899-12-30T15:38:43"/>
    <n v="0"/>
    <n v="9.4354006285390355"/>
    <s v="-83.721237"/>
    <s v="44.553344"/>
    <n v="1.89691453301404"/>
    <n v="1533.25"/>
    <n v="0"/>
    <n v="0"/>
    <n v="0"/>
    <n v="0"/>
    <n v="387"/>
    <s v="105_Week4_Wednesday"/>
    <n v="0"/>
    <n v="86.42"/>
    <n v="92.248099999999994"/>
    <n v="0"/>
    <n v="75.87"/>
    <s v="105_Tuesday"/>
    <s v="105_Week4_Tuesday"/>
    <n v="1"/>
    <n v="0"/>
    <n v="86.68"/>
    <n v="0"/>
    <s v="Yes"/>
    <s v="NO"/>
    <s v="MTWRF"/>
    <s v="No"/>
    <s v="Yes"/>
    <s v="Y"/>
    <s v="N"/>
    <n v="0"/>
    <n v="0"/>
    <n v="21.605"/>
    <n v="23.062024999999998"/>
    <n v="0"/>
  </r>
  <r>
    <s v="10893"/>
    <s v="73392"/>
    <s v="0"/>
    <x v="3"/>
    <x v="0"/>
    <x v="1"/>
    <s v="310"/>
    <s v="105"/>
    <s v="W"/>
    <n v="381"/>
    <s v="DOCKSIDE MARINA"/>
    <s v="4320 STATE RD, GLENNIE MI 48737 US, GLENNIE MI 48737 US"/>
    <n v="11.7348870384"/>
    <s v="-1577"/>
    <s v="0"/>
    <d v="1899-12-30T15:17:22"/>
    <d v="1899-12-30T15:27:02"/>
    <n v="0"/>
    <n v="9.4354006285390355"/>
    <s v="-83.697923"/>
    <s v="44.533168"/>
    <n v="12.075256787429399"/>
    <n v="164.85"/>
    <n v="0"/>
    <n v="0"/>
    <n v="0"/>
    <n v="0"/>
    <n v="382"/>
    <s v="105_Week4_Wednesday"/>
    <n v="0"/>
    <n v="164.85"/>
    <n v="0"/>
    <n v="0"/>
    <s v="$ -"/>
    <s v="105_Tuesday"/>
    <s v="105_Week4_Tuesday"/>
    <n v="1"/>
    <n v="0"/>
    <n v="20.606200000000001"/>
    <n v="0"/>
    <s v="Yes"/>
    <s v="NO"/>
    <s v="MTWRF"/>
    <s v="No"/>
    <s v="Yes"/>
    <s v="Y"/>
    <s v="N"/>
    <n v="0"/>
    <n v="0"/>
    <n v="41.212499999999999"/>
    <n v="0"/>
    <n v="0"/>
  </r>
  <r>
    <s v="9183"/>
    <s v="73288"/>
    <s v="0"/>
    <x v="3"/>
    <x v="0"/>
    <x v="1"/>
    <s v="330"/>
    <s v="105"/>
    <s v="W"/>
    <n v="425"/>
    <s v="TUBE FORMING"/>
    <s v="4614 INDUSTRIAL ROW, OSCODA MI 48750 US, OSCODA MI 48750 US"/>
    <n v="0.60801579543590401"/>
    <s v="-1579"/>
    <s v="7"/>
    <d v="1899-12-30T15:39:20"/>
    <d v="1899-12-30T15:50:36"/>
    <n v="0"/>
    <n v="8.2166666666666668"/>
    <s v="-83.72455"/>
    <s v="44.5592467"/>
    <n v="0.43402103060626401"/>
    <n v="4761.38"/>
    <n v="28"/>
    <n v="0.73333333333333395"/>
    <n v="5"/>
    <n v="111"/>
    <n v="426"/>
    <s v="105_Week4_Wednesday"/>
    <n v="88.7423"/>
    <n v="91.769199999999998"/>
    <n v="93.976900000000001"/>
    <n v="96.03"/>
    <n v="102.94"/>
    <s v="105_Tuesday"/>
    <s v="105_Week4_Tuesday"/>
    <n v="1"/>
    <n v="105"/>
    <n v="91.938699999999997"/>
    <n v="95.995000000000005"/>
    <s v="Yes"/>
    <s v="NO"/>
    <s v="MTWRF"/>
    <s v="No"/>
    <s v="Yes"/>
    <s v="Y"/>
    <s v="N"/>
    <n v="105"/>
    <n v="22.185575"/>
    <n v="22.942299999999999"/>
    <n v="23.494225"/>
    <n v="24.0075"/>
  </r>
  <r>
    <s v="2574"/>
    <s v="99062"/>
    <s v="119"/>
    <x v="3"/>
    <x v="0"/>
    <x v="1"/>
    <s v="350"/>
    <s v="105"/>
    <s v="W"/>
    <n v="420"/>
    <s v="ROGER'S FOOD PRIDE 4505"/>
    <s v="3257 State Rd., Glennie MI 48737 US, Glennie MI 48737 US"/>
    <n v="0.60420470189092201"/>
    <s v="-1581"/>
    <s v="7"/>
    <d v="1899-12-30T15:57:34"/>
    <d v="1899-12-30T16:05:56"/>
    <n v="0"/>
    <n v="8.0875000000000004"/>
    <s v="-83.724404"/>
    <s v="44.56014"/>
    <n v="0.14997692898828799"/>
    <n v="1251.9000000000001"/>
    <n v="3"/>
    <n v="0.72727272727272696"/>
    <n v="1"/>
    <n v="11"/>
    <n v="421"/>
    <s v="105_Week4_Wednesday"/>
    <n v="32.86"/>
    <n v="20.613"/>
    <n v="15.29"/>
    <n v="15.476900000000001"/>
    <n v="16.21"/>
    <s v="105_Tuesday"/>
    <s v="105_Week4_Tuesday"/>
    <n v="1"/>
    <n v="11"/>
    <n v="23.94"/>
    <n v="15.4925"/>
    <s v="Yes"/>
    <s v="NO"/>
    <s v="MTWRF"/>
    <s v="No"/>
    <s v="Yes"/>
    <s v="Y"/>
    <s v="N"/>
    <n v="11"/>
    <n v="8.2149999999999999"/>
    <n v="5.1532499999999999"/>
    <n v="3.8224999999999998"/>
    <n v="3.8692250000000001"/>
  </r>
  <r>
    <s v="2571"/>
    <s v="71167"/>
    <s v="0"/>
    <x v="3"/>
    <x v="0"/>
    <x v="1"/>
    <s v="340"/>
    <s v="105"/>
    <s v="W"/>
    <n v="390"/>
    <s v="Glennie Party Store"/>
    <s v="3289 M-65, Glennie MI 48737 US, Glennie MI 48737 US"/>
    <n v="3.0900074770329401E-2"/>
    <s v="-1580"/>
    <s v="6"/>
    <d v="1899-12-30T15:50:38"/>
    <d v="1899-12-30T15:56:58"/>
    <n v="0"/>
    <n v="9.0250000000000004"/>
    <s v="-83.724565"/>
    <s v="44.5594817"/>
    <n v="1.4108509119264499E-2"/>
    <n v="2325.19"/>
    <n v="0"/>
    <n v="0"/>
    <n v="0"/>
    <n v="0"/>
    <n v="391"/>
    <s v="105_Week4_Wednesday"/>
    <n v="94.2"/>
    <n v="84.89"/>
    <n v="87.73"/>
    <n v="96.1357"/>
    <n v="47.25"/>
    <s v="105_Tuesday"/>
    <s v="105_Week4_Tuesday"/>
    <n v="1"/>
    <n v="0"/>
    <n v="42.445"/>
    <n v="49.465000000000003"/>
    <s v="Yes"/>
    <s v="NO"/>
    <s v="MTWRF"/>
    <s v="No"/>
    <s v="Yes"/>
    <s v="Y"/>
    <s v="N"/>
    <n v="0"/>
    <n v="23.55"/>
    <n v="21.2225"/>
    <n v="21.932500000000001"/>
    <n v="24.033925"/>
  </r>
  <r>
    <s v="14901"/>
    <s v="73542"/>
    <s v="0"/>
    <x v="3"/>
    <x v="0"/>
    <x v="1"/>
    <s v="270"/>
    <s v="105"/>
    <s v="W"/>
    <n v="128"/>
    <s v="GRUMPY GUNNY'S"/>
    <s v="4949 N. LONG LAKE RD, HALE MI 48739 US, HALE MI 48739 US"/>
    <n v="8.1612706775040404"/>
    <s v="-1573"/>
    <s v="7"/>
    <d v="1899-12-30T14:17:00"/>
    <d v="1899-12-30T14:26:40"/>
    <n v="0"/>
    <n v="9.4354006285390355"/>
    <s v="-83.872728"/>
    <s v="44.41978"/>
    <n v="5.9615303195034697"/>
    <n v="3224.62"/>
    <n v="0"/>
    <n v="0"/>
    <n v="0"/>
    <n v="0"/>
    <n v="129"/>
    <s v="105_Week4_Wednesday"/>
    <n v="0"/>
    <n v="304.92570000000001"/>
    <n v="65.266099999999994"/>
    <n v="62.843000000000004"/>
    <n v="68.22"/>
    <s v="105_Tuesday"/>
    <s v="105_Week4_Tuesday"/>
    <n v="1"/>
    <n v="0"/>
    <n v="274.23"/>
    <n v="64.357500000000002"/>
    <s v="Yes"/>
    <s v="YES"/>
    <s v="MTWRF"/>
    <s v="No"/>
    <s v="Yes"/>
    <s v="Y"/>
    <s v="N"/>
    <n v="0"/>
    <n v="0"/>
    <n v="76.231425000000002"/>
    <n v="16.316524999999999"/>
    <n v="15.710750000000001"/>
  </r>
  <r>
    <s v="2480"/>
    <s v="71072"/>
    <s v="0"/>
    <x v="3"/>
    <x v="0"/>
    <x v="1"/>
    <s v="260"/>
    <s v="105"/>
    <s v="W"/>
    <n v="160"/>
    <s v="Big Bob's Restaurant"/>
    <s v="306 S. Washington, Hale MI 48739 US, Hale MI 48739 US"/>
    <n v="0.39581991484419599"/>
    <s v="-1572"/>
    <s v="6"/>
    <d v="1899-12-30T14:01:03"/>
    <d v="1899-12-30T14:08:50"/>
    <n v="0"/>
    <n v="15.041666666666668"/>
    <s v="-83.805228"/>
    <s v="44.375074"/>
    <n v="0.24065002168025401"/>
    <n v="4110.5"/>
    <n v="0"/>
    <n v="0"/>
    <n v="0"/>
    <n v="0"/>
    <n v="161"/>
    <s v="105_Week4_Wednesday"/>
    <n v="129.98660000000001"/>
    <n v="174.8185"/>
    <n v="199.45660000000001"/>
    <n v="151.06"/>
    <n v="106.19"/>
    <s v="105_Tuesday"/>
    <s v="105_Week4_Tuesday"/>
    <n v="1"/>
    <n v="0"/>
    <n v="85.916200000000003"/>
    <n v="81.691199999999995"/>
    <s v="Yes"/>
    <s v="NO"/>
    <s v="MTWRF"/>
    <s v="No"/>
    <s v="Yes"/>
    <s v="Y"/>
    <s v="N"/>
    <n v="0"/>
    <n v="32.496650000000002"/>
    <n v="43.704625"/>
    <n v="49.864150000000002"/>
    <n v="37.765000000000001"/>
  </r>
  <r>
    <s v="2325"/>
    <s v="70906"/>
    <s v="0"/>
    <x v="3"/>
    <x v="0"/>
    <x v="1"/>
    <s v="280"/>
    <s v="105"/>
    <s v="W"/>
    <n v="125"/>
    <s v="Long Lake Bar"/>
    <s v="5002 N. Main, Long Lake MI 48743 US, Long Lake MI 48743 US"/>
    <n v="0.371311872298691"/>
    <s v="-1574"/>
    <s v="7"/>
    <d v="1899-12-30T14:27:02"/>
    <d v="1899-12-30T14:37:12"/>
    <n v="0"/>
    <n v="13.254166666666666"/>
    <s v="-83.874712"/>
    <s v="44.422086"/>
    <n v="0.19564040129277999"/>
    <n v="6152.85"/>
    <n v="0"/>
    <n v="0"/>
    <n v="0"/>
    <n v="0"/>
    <n v="126"/>
    <s v="105_Week4_Wednesday"/>
    <n v="109.539"/>
    <n v="118.9271"/>
    <n v="155.75530000000001"/>
    <n v="147.4007"/>
    <n v="169.14"/>
    <s v="105_Tuesday"/>
    <s v="105_Week4_Tuesday"/>
    <n v="1"/>
    <n v="0"/>
    <n v="146.19749999999999"/>
    <n v="140.4975"/>
    <s v="Yes"/>
    <s v="NO"/>
    <s v="MTWRF"/>
    <s v="No"/>
    <s v="Yes"/>
    <s v="Y"/>
    <s v="N"/>
    <n v="0"/>
    <n v="27.38475"/>
    <n v="29.731774999999999"/>
    <n v="38.938825000000001"/>
    <n v="36.850175"/>
  </r>
  <r>
    <s v="2492"/>
    <s v="71084"/>
    <s v="0"/>
    <x v="3"/>
    <x v="0"/>
    <x v="1"/>
    <s v="300"/>
    <s v="105"/>
    <s v="W"/>
    <n v="360"/>
    <s v="The Bear's Store"/>
    <s v="6787 M-65, Hale MI 48739 US, Hale MI 48739 US"/>
    <n v="6.8928732632517704"/>
    <s v="-1576"/>
    <s v="6"/>
    <d v="1899-12-30T14:58:33"/>
    <d v="1899-12-30T15:05:38"/>
    <n v="0"/>
    <n v="11.266666666666667"/>
    <s v="-83.79705"/>
    <s v="44.45321"/>
    <n v="5.5570645526991598"/>
    <n v="6686.37"/>
    <n v="0"/>
    <n v="0"/>
    <n v="0"/>
    <n v="0"/>
    <n v="361"/>
    <s v="105_Week4_Wednesday"/>
    <n v="156.91"/>
    <n v="287.79419999999999"/>
    <n v="241.2433"/>
    <n v="220.9057"/>
    <n v="155.21"/>
    <s v="105_Tuesday"/>
    <s v="105_Week4_Tuesday"/>
    <n v="1"/>
    <n v="0"/>
    <n v="151.435"/>
    <n v="147.41749999999999"/>
    <s v="Yes"/>
    <s v="NO"/>
    <s v="MTWRF"/>
    <s v="No"/>
    <s v="Yes"/>
    <s v="Y"/>
    <s v="N"/>
    <n v="0"/>
    <n v="39.227499999999999"/>
    <n v="71.948549999999997"/>
    <n v="60.310825000000001"/>
    <n v="55.226424999999999"/>
  </r>
  <r>
    <s v="11925"/>
    <s v="73448"/>
    <s v="0"/>
    <x v="3"/>
    <x v="0"/>
    <x v="1"/>
    <s v="290"/>
    <s v="105"/>
    <s v="W"/>
    <n v="122"/>
    <s v="MATTHEWS MILL"/>
    <s v="6400 EAST COUNTY LINE ROAD, SOUTH BRANCH MI 48761, SOUTH BRANCH MI 48761 US"/>
    <n v="4.0248681413659098"/>
    <s v="-1575"/>
    <s v="6"/>
    <d v="1899-12-30T14:41:14"/>
    <d v="1899-12-30T14:51:40"/>
    <n v="0"/>
    <n v="12.225"/>
    <s v="-83.88196"/>
    <s v="44.4617417"/>
    <n v="3.2809107005353502"/>
    <n v="1828.13"/>
    <n v="0"/>
    <n v="0"/>
    <n v="0"/>
    <n v="0"/>
    <n v="123"/>
    <s v="105_Week4_Wednesday"/>
    <n v="69.41"/>
    <n v="69.88"/>
    <n v="72.226600000000005"/>
    <n v="73.400000000000006"/>
    <n v="38.9"/>
    <s v="105_Tuesday"/>
    <s v="105_Week4_Tuesday"/>
    <n v="1"/>
    <n v="0"/>
    <n v="34.94"/>
    <n v="36.700000000000003"/>
    <s v="Yes"/>
    <s v="NO"/>
    <s v="MTWRF"/>
    <s v="No"/>
    <s v="Yes"/>
    <s v="Y"/>
    <s v="N"/>
    <n v="0"/>
    <n v="17.352499999999999"/>
    <n v="17.47"/>
    <n v="18.056650000000001"/>
    <n v="18.350000000000001"/>
  </r>
  <r>
    <s v="2849"/>
    <s v="99058"/>
    <s v="36"/>
    <x v="3"/>
    <x v="1"/>
    <x v="1"/>
    <s v="100"/>
    <s v="101"/>
    <s v="M"/>
    <n v="0"/>
    <s v="FORWARDS/SUBWAY-308"/>
    <s v="2859 S OTSEGO AVE, GAYLORD MI 49735 US, GAYLORD MI 49735 US"/>
    <n v="0.50764732760933395"/>
    <s v="-459"/>
    <s v="7"/>
    <d v="1899-12-30T09:51:48"/>
    <d v="1899-12-30T09:52:06"/>
    <n v="0"/>
    <n v="0.22500000000000001"/>
    <s v="-84.67626"/>
    <s v="44.990319"/>
    <n v="0.112779438313693"/>
    <n v="849.53"/>
    <n v="0"/>
    <n v="0"/>
    <n v="0"/>
    <n v="0"/>
    <n v="1"/>
    <s v="101_Week4_Monday"/>
    <n v="17.3507"/>
    <n v="15.42"/>
    <n v="15.42"/>
    <n v="15.42"/>
    <n v="15.62"/>
    <s v="103_Tuesday"/>
    <s v="103_Week4_Tuesday"/>
    <n v="1"/>
    <n v="0"/>
    <n v="15.42"/>
    <n v="15.42"/>
    <s v="Yes"/>
    <s v="NO"/>
    <s v="MTWRF"/>
    <s v="Yes"/>
    <s v="Yes"/>
    <s v="Y"/>
    <s v="Y"/>
    <n v="0"/>
    <n v="4.3376749999999999"/>
    <n v="3.855"/>
    <n v="3.855"/>
    <n v="3.855"/>
  </r>
  <r>
    <s v="2889"/>
    <s v="73068"/>
    <s v="0"/>
    <x v="3"/>
    <x v="3"/>
    <x v="2"/>
    <s v="120"/>
    <s v="105"/>
    <s v="R"/>
    <n v="45"/>
    <s v="SUNRISE TRAVEL CENTER"/>
    <s v="5665 N. US 23, OSCODA MI 48750 US, OSCODA MI 48750 US"/>
    <n v="0.54302600748678698"/>
    <s v="-968"/>
    <s v="6"/>
    <d v="1899-12-30T12:44:52"/>
    <d v="1899-12-30T12:55:04"/>
    <n v="0"/>
    <n v="11.272222221666667"/>
    <s v="-83.33079"/>
    <s v="44.444198"/>
    <n v="0.44337008077517698"/>
    <n v="2159.11"/>
    <n v="0"/>
    <n v="0"/>
    <n v="0"/>
    <n v="0"/>
    <n v="46"/>
    <s v="105_Week4_Thursday"/>
    <n v="75.101600000000005"/>
    <n v="76.726600000000005"/>
    <n v="74.264399999999995"/>
    <n v="69.27"/>
    <n v="50.13"/>
    <s v="101_Wednesday"/>
    <s v="101_Week4_Wednesday"/>
    <n v="1"/>
    <n v="0"/>
    <n v="44.641199999999998"/>
    <n v="47.288699999999999"/>
    <s v="Yes"/>
    <s v="NO"/>
    <s v="MTWRF"/>
    <s v="Yes"/>
    <s v="Yes"/>
    <s v="Y"/>
    <s v="N"/>
    <n v="0"/>
    <n v="18.775400000000001"/>
    <n v="19.181650000000001"/>
    <n v="18.566099999999999"/>
    <n v="17.317499999999999"/>
  </r>
  <r>
    <s v="11643"/>
    <s v="73433"/>
    <s v="0"/>
    <x v="3"/>
    <x v="3"/>
    <x v="2"/>
    <s v="130"/>
    <s v="105"/>
    <s v="R"/>
    <n v="200"/>
    <s v="DUDLEY'S DINER"/>
    <s v="5731 US 23 NORTH, OSCODA MI 48750 US, OSCODA MI 48750 US"/>
    <n v="0.151462650107476"/>
    <s v="-969"/>
    <s v="6"/>
    <d v="1899-12-30T12:55:14"/>
    <d v="1899-12-30T13:00:25"/>
    <n v="0"/>
    <n v="8.3555555550000005"/>
    <s v="-83.330462"/>
    <s v="44.446129"/>
    <n v="0.13339716355758299"/>
    <n v="1054.8"/>
    <n v="0"/>
    <n v="0"/>
    <n v="0"/>
    <n v="0"/>
    <n v="201"/>
    <s v="105_Week4_Thursday"/>
    <n v="36.49"/>
    <n v="40.643300000000004"/>
    <n v="45.861400000000003"/>
    <n v="46.8142"/>
    <n v="24.97"/>
    <s v="101_Wednesday"/>
    <s v="101_Week4_Wednesday"/>
    <n v="1"/>
    <n v="0"/>
    <n v="22.105"/>
    <n v="23.717500000000001"/>
    <s v="Yes"/>
    <s v="NO"/>
    <s v="MTWRF"/>
    <s v="Yes"/>
    <s v="Yes"/>
    <s v="Y"/>
    <s v="N"/>
    <n v="0"/>
    <n v="9.1225000000000005"/>
    <n v="10.160825000000001"/>
    <n v="11.465350000000001"/>
    <n v="11.70355"/>
  </r>
  <r>
    <s v="2603"/>
    <s v="99061"/>
    <s v="113"/>
    <x v="3"/>
    <x v="3"/>
    <x v="2"/>
    <s v="110"/>
    <s v="105"/>
    <s v="R"/>
    <n v="50"/>
    <s v="FAMILY FARE #1519"/>
    <s v="5463 N. HURON RD. 5463 N. HURON RD, OSCODA MI 4875 5463 N. HURON RD, OSCODA MI 48750 US"/>
    <n v="0"/>
    <s v="-967"/>
    <s v="7"/>
    <d v="1899-12-30T12:07:26"/>
    <d v="1899-12-30T12:44:20"/>
    <n v="0"/>
    <n v="35.986666666666665"/>
    <s v="-83.330908"/>
    <s v="44.437776"/>
    <m/>
    <n v="7632.52"/>
    <n v="4"/>
    <n v="0.82608695652173902"/>
    <n v="2"/>
    <n v="23"/>
    <n v="51"/>
    <s v="105_Week4_Thursday"/>
    <n v="148.3383"/>
    <n v="142.25"/>
    <n v="144.745"/>
    <n v="156.22839999999999"/>
    <n v="151.41"/>
    <s v="101_Wednesday"/>
    <s v="101_Week4_Wednesday"/>
    <n v="1"/>
    <n v="23"/>
    <n v="148.08369999999999"/>
    <n v="160.32499999999999"/>
    <s v="Yes"/>
    <s v="NO"/>
    <s v="MTWRF"/>
    <s v="Yes"/>
    <s v="Yes"/>
    <s v="Y"/>
    <s v="N"/>
    <n v="23"/>
    <n v="37.084575000000001"/>
    <n v="35.5625"/>
    <n v="36.186250000000001"/>
    <n v="39.057099999999998"/>
  </r>
  <r>
    <s v="2232"/>
    <s v="70805"/>
    <s v="0"/>
    <x v="3"/>
    <x v="3"/>
    <x v="2"/>
    <s v="90"/>
    <s v="101"/>
    <s v="R"/>
    <n v="310"/>
    <s v="Irish Pub"/>
    <s v="4709 F-41, Oscoda MI 48750 US, Oscoda MI 48750 US"/>
    <n v="1.82111854118051"/>
    <s v="-965"/>
    <s v="7"/>
    <d v="1899-12-30T11:49:37"/>
    <d v="1899-12-30T11:56:42"/>
    <n v="0"/>
    <n v="5.2733333333333334"/>
    <s v="-83.332569"/>
    <s v="44.4365462"/>
    <n v="1.1593967372212799"/>
    <n v="1871.79"/>
    <n v="0"/>
    <n v="0"/>
    <n v="0"/>
    <n v="0"/>
    <n v="311"/>
    <s v="101_Week4_Thursday"/>
    <n v="43.36"/>
    <n v="43.466900000000003"/>
    <n v="49.191400000000002"/>
    <n v="47.953000000000003"/>
    <n v="49.89"/>
    <s v="101_Wednesday"/>
    <s v="101_Week4_Wednesday"/>
    <n v="1"/>
    <n v="0"/>
    <n v="49.63"/>
    <n v="47.935000000000002"/>
    <s v="Yes"/>
    <s v="NO"/>
    <s v="MTWRF"/>
    <s v="No"/>
    <s v="Yes"/>
    <s v="Y"/>
    <s v="N"/>
    <n v="0"/>
    <n v="10.84"/>
    <n v="10.866725000000001"/>
    <n v="12.29785"/>
    <n v="11.988250000000001"/>
  </r>
  <r>
    <s v="13077"/>
    <s v="99161"/>
    <s v="113"/>
    <x v="3"/>
    <x v="3"/>
    <x v="2"/>
    <s v="100"/>
    <s v="105"/>
    <s v="R"/>
    <n v="1"/>
    <s v="FAMILY FARE #1519 FIRST AID"/>
    <s v="5463 N. HURON RD., OSCODA MI 48750 US, OSCODA MI 48750 US"/>
    <n v="1.0584607119602101"/>
    <s v="-966"/>
    <s v="7"/>
    <d v="1899-12-30T11:57:46"/>
    <d v="1899-12-30T12:07:26"/>
    <n v="0"/>
    <n v="9.4354006285390355"/>
    <s v="-83.330908"/>
    <s v="44.437776"/>
    <n v="0.48372112095687397"/>
    <n v="364"/>
    <n v="0"/>
    <n v="0"/>
    <n v="0"/>
    <n v="0"/>
    <n v="2"/>
    <s v="105_Week4_Thursday"/>
    <n v="80.59"/>
    <n v="67.6066"/>
    <n v="0"/>
    <n v="210.6"/>
    <s v="$ -"/>
    <s v="101_Wednesday"/>
    <s v="101_Week4_Wednesday"/>
    <n v="1"/>
    <n v="0"/>
    <n v="19.6175"/>
    <n v="0"/>
    <s v="Yes"/>
    <s v="NO"/>
    <s v="MTWRF"/>
    <s v="Yes"/>
    <s v="Yes"/>
    <s v="Y"/>
    <s v="N"/>
    <n v="0"/>
    <n v="20.147500000000001"/>
    <n v="16.90165"/>
    <n v="0"/>
    <n v="52.65"/>
  </r>
  <r>
    <s v="2614"/>
    <s v="71211"/>
    <s v="0"/>
    <x v="3"/>
    <x v="3"/>
    <x v="2"/>
    <s v="170"/>
    <s v="105"/>
    <s v="R"/>
    <n v="225"/>
    <s v="Lakewood Shores P.O.A."/>
    <s v="7701 E. Cedar Lake Dr., Oscoda MI 48750 US, Oscoda MI 48750 US"/>
    <n v="3.2932273590769801"/>
    <s v="-973"/>
    <s v="2"/>
    <d v="1899-12-30T14:08:38"/>
    <d v="1899-12-30T14:32:34"/>
    <n v="0"/>
    <n v="18.641666666666666"/>
    <s v="-83.3326127"/>
    <s v="44.5029742"/>
    <n v="2.9062715926278599"/>
    <n v="1103.94"/>
    <n v="0"/>
    <n v="0"/>
    <n v="0"/>
    <n v="0"/>
    <n v="226"/>
    <s v="105_Week4_Thursday"/>
    <n v="62.033299999999997"/>
    <n v="73"/>
    <n v="67.754999999999995"/>
    <n v="78.557500000000005"/>
    <n v="26.24"/>
    <s v="101_Wednesday"/>
    <s v="101_Week4_Wednesday"/>
    <n v="1"/>
    <n v="0"/>
    <n v="18.25"/>
    <n v="19.878699999999998"/>
    <s v="Yes"/>
    <s v="NO"/>
    <s v="MTWRF"/>
    <s v="Yes"/>
    <s v="Yes"/>
    <s v="Y"/>
    <s v="N"/>
    <n v="0"/>
    <n v="15.508324999999999"/>
    <n v="18.25"/>
    <n v="16.938749999999999"/>
    <n v="19.639375000000001"/>
  </r>
  <r>
    <s v="14824"/>
    <s v="73538"/>
    <s v="0"/>
    <x v="3"/>
    <x v="3"/>
    <x v="2"/>
    <s v="180"/>
    <s v="105"/>
    <s v="R"/>
    <n v="15"/>
    <s v="THE RED FORK"/>
    <s v="3228 US-23, GREENBUSH MI 48738 US, GREENBUSH MI 48738 US"/>
    <n v="5.3842238413604901"/>
    <s v="-974"/>
    <s v="7"/>
    <d v="1899-12-30T14:37:57"/>
    <d v="1899-12-30T14:44:57"/>
    <n v="0"/>
    <n v="8"/>
    <s v="-83.315451"/>
    <s v="44.563342"/>
    <n v="4.8415960759422001"/>
    <n v="1411.12"/>
    <n v="0"/>
    <n v="0"/>
    <n v="0"/>
    <n v="0"/>
    <n v="16"/>
    <s v="105_Week4_Thursday"/>
    <n v="36.869999999999997"/>
    <n v="38.391500000000001"/>
    <n v="40.711399999999998"/>
    <n v="44.789200000000001"/>
    <n v="42.59"/>
    <s v="101_Wednesday"/>
    <s v="101_Week4_Wednesday"/>
    <n v="1"/>
    <n v="0"/>
    <n v="40.924999999999997"/>
    <n v="54.291200000000003"/>
    <s v="Yes"/>
    <s v="NO"/>
    <s v="MTWRF"/>
    <s v="Yes"/>
    <s v="Yes"/>
    <s v="Y"/>
    <s v="N"/>
    <n v="0"/>
    <n v="9.2174999999999994"/>
    <n v="9.5978750000000002"/>
    <n v="10.177849999999999"/>
    <n v="11.1973"/>
  </r>
  <r>
    <s v="2640"/>
    <s v="71237"/>
    <s v="0"/>
    <x v="3"/>
    <x v="3"/>
    <x v="2"/>
    <s v="160"/>
    <s v="101"/>
    <s v="R"/>
    <n v="312"/>
    <s v="Eagles"/>
    <s v="6685 US-23 North, Oscoda MI 48750 US, Oscoda MI 48750 US"/>
    <n v="0.35358894558571302"/>
    <s v="-972"/>
    <s v="7"/>
    <d v="1899-12-30T14:00:12"/>
    <d v="1899-12-30T14:05:21"/>
    <n v="0"/>
    <n v="16.733333333333334"/>
    <s v="-83.323018"/>
    <s v="44.471865"/>
    <n v="0.319631830892669"/>
    <n v="2441.71"/>
    <n v="0"/>
    <n v="0"/>
    <n v="0"/>
    <n v="0"/>
    <n v="313"/>
    <s v="101_Week4_Thursday"/>
    <n v="58.856200000000001"/>
    <n v="55.388399999999997"/>
    <n v="62.655999999999999"/>
    <n v="60.276899999999998"/>
    <n v="73.98"/>
    <s v="101_Wednesday"/>
    <s v="101_Week4_Wednesday"/>
    <n v="1"/>
    <n v="0"/>
    <n v="60.042499999999997"/>
    <n v="58.4375"/>
    <s v="Yes"/>
    <s v="NO"/>
    <s v="MTWRF"/>
    <s v="No"/>
    <s v="Yes"/>
    <s v="Y"/>
    <s v="N"/>
    <n v="0"/>
    <n v="14.71405"/>
    <n v="13.847099999999999"/>
    <n v="15.664"/>
    <n v="15.069224999999999"/>
  </r>
  <r>
    <s v="2986"/>
    <s v="73184"/>
    <s v="0"/>
    <x v="3"/>
    <x v="3"/>
    <x v="2"/>
    <s v="140"/>
    <s v="105"/>
    <s v="R"/>
    <n v="46"/>
    <s v="MANCINOS-OSCODA"/>
    <s v="5565 US 23 N, OSCODA MI 48750 US, OSCODA MI 48750 US"/>
    <n v="1.5247166710822699"/>
    <s v="-970"/>
    <s v="7"/>
    <d v="1899-12-30T13:01:56"/>
    <d v="1899-12-30T13:21:02"/>
    <n v="0"/>
    <n v="19.010000000000002"/>
    <s v="-83.32682"/>
    <s v="44.4544533"/>
    <n v="0.66907917114900195"/>
    <n v="7837.71"/>
    <n v="0"/>
    <n v="0"/>
    <n v="0"/>
    <n v="0"/>
    <n v="47"/>
    <s v="105_Week4_Thursday"/>
    <n v="71.332300000000004"/>
    <n v="163.20930000000001"/>
    <n v="172.53139999999999"/>
    <n v="130.01660000000001"/>
    <n v="183.63"/>
    <s v="101_Wednesday"/>
    <s v="101_Week4_Wednesday"/>
    <n v="1"/>
    <n v="0"/>
    <n v="162.11750000000001"/>
    <n v="148.4075"/>
    <s v="Yes"/>
    <s v="NO"/>
    <s v="WRF"/>
    <s v="Yes"/>
    <s v="Yes"/>
    <s v="Y"/>
    <s v="N"/>
    <n v="0"/>
    <n v="17.833075000000001"/>
    <n v="40.802325000000003"/>
    <n v="43.132849999999998"/>
    <n v="32.504150000000003"/>
  </r>
  <r>
    <s v="2610"/>
    <s v="71207"/>
    <s v="0"/>
    <x v="3"/>
    <x v="3"/>
    <x v="2"/>
    <s v="150"/>
    <s v="101"/>
    <s v="R"/>
    <n v="100"/>
    <s v="Pete's Party Store"/>
    <s v="6521 US-23 North, Oscoda MI 48750 US, Oscoda MI 48750 US"/>
    <n v="1.98847257373637"/>
    <s v="-971"/>
    <s v="4"/>
    <d v="1899-12-30T13:23:02"/>
    <d v="1899-12-30T13:31:55"/>
    <n v="0"/>
    <n v="7.7250000000000005"/>
    <s v="-83.3240648"/>
    <s v="44.468213"/>
    <n v="1.1074622582478399"/>
    <n v="485.68"/>
    <n v="0"/>
    <n v="0"/>
    <n v="0"/>
    <n v="0"/>
    <n v="101"/>
    <s v="101_Week4_Thursday"/>
    <n v="37.36"/>
    <n v="37.36"/>
    <n v="37.36"/>
    <n v="37.36"/>
    <n v="9.34"/>
    <s v="101_Wednesday"/>
    <s v="101_Week4_Wednesday"/>
    <n v="1"/>
    <n v="0"/>
    <n v="9.34"/>
    <n v="9.34"/>
    <s v="Yes"/>
    <s v="NO"/>
    <s v="MTWRF"/>
    <s v="No"/>
    <s v="Yes"/>
    <s v="Y"/>
    <s v="N"/>
    <n v="0"/>
    <n v="9.34"/>
    <n v="9.34"/>
    <n v="9.34"/>
    <n v="9.34"/>
  </r>
  <r>
    <s v="9154"/>
    <s v="70489"/>
    <s v="1"/>
    <x v="3"/>
    <x v="3"/>
    <x v="2"/>
    <s v="20"/>
    <s v="101"/>
    <s v="W"/>
    <n v="1"/>
    <s v="Decorative Panels Internationa"/>
    <s v="416 Ford Ave., Alpena MI 49707 US, Alpena MI 49707 US"/>
    <n v="4.8563271523487703"/>
    <s v="-958"/>
    <s v="7"/>
    <d v="1899-12-30T08:13:54"/>
    <d v="1899-12-30T08:14:06"/>
    <n v="0"/>
    <n v="0.2"/>
    <s v="-83.426479"/>
    <s v="45.064027"/>
    <n v="1.9106876084604401"/>
    <n v="20270.13"/>
    <n v="109"/>
    <n v="0.84110787172011603"/>
    <n v="37"/>
    <n v="701"/>
    <n v="2"/>
    <s v="101_Week4_Wednesday"/>
    <n v="381.83530000000002"/>
    <n v="362.60849999999999"/>
    <n v="404.99919999999997"/>
    <n v="389.48570000000001"/>
    <n v="427.28"/>
    <s v="101_Wednesday"/>
    <s v="101_Week4_Wednesday"/>
    <n v="1"/>
    <n v="686"/>
    <n v="392.83870000000002"/>
    <n v="431.13119999999998"/>
    <s v="No"/>
    <s v="NO"/>
    <s v="W"/>
    <s v="No"/>
    <s v="No"/>
    <s v="Y"/>
    <s v="N"/>
    <m/>
    <n v="95.458825000000004"/>
    <n v="90.652124999999998"/>
    <n v="101.24979999999999"/>
    <n v="97.371425000000002"/>
  </r>
  <r>
    <s v="10326"/>
    <s v="70489"/>
    <s v="3"/>
    <x v="3"/>
    <x v="3"/>
    <x v="2"/>
    <s v="30"/>
    <s v="101"/>
    <s v="W"/>
    <n v="1"/>
    <s v="Decorative Panels Internationa"/>
    <s v="416 Ford Ave., Alpena MI 49707 US, Alpena MI 49707 US"/>
    <n v="0"/>
    <s v="-959"/>
    <s v="7"/>
    <d v="1899-12-30T08:14:06"/>
    <d v="1899-12-30T08:45:39"/>
    <n v="0"/>
    <n v="15.866666666666667"/>
    <s v="-83.426479"/>
    <s v="45.064027"/>
    <m/>
    <n v="10977.31"/>
    <n v="22"/>
    <n v="0.85714285714285698"/>
    <n v="7"/>
    <n v="156"/>
    <n v="2"/>
    <s v="101_Week4_Wednesday"/>
    <n v="237.75069999999999"/>
    <n v="218.65610000000001"/>
    <n v="169.89"/>
    <n v="176.08"/>
    <n v="184.53"/>
    <s v="101_Wednesday"/>
    <s v="101_Week4_Wednesday"/>
    <n v="1"/>
    <n v="154"/>
    <n v="183.51499999999999"/>
    <n v="176.08"/>
    <s v="No"/>
    <s v="NO"/>
    <s v="W"/>
    <s v="No"/>
    <s v="No"/>
    <s v="Y"/>
    <s v="N"/>
    <m/>
    <n v="59.437674999999999"/>
    <n v="54.664025000000002"/>
    <n v="42.472499999999997"/>
    <n v="44.02"/>
  </r>
  <r>
    <s v="2082"/>
    <s v="70641"/>
    <s v="0"/>
    <x v="3"/>
    <x v="3"/>
    <x v="2"/>
    <s v="10"/>
    <s v="101"/>
    <s v="W"/>
    <n v="190"/>
    <s v="State St. Lube"/>
    <s v="105 Mason St., Alpena MI 49707 US, Alpena MI 49707 US"/>
    <n v="5.9969267024586799"/>
    <s v="-957"/>
    <s v="7"/>
    <d v="1899-12-30T08:00:00"/>
    <d v="1899-12-30T08:09:03"/>
    <n v="114"/>
    <n v="11.308333333333334"/>
    <s v="-83.4485"/>
    <s v="45.04766"/>
    <n v="2.5763185280648799"/>
    <n v="4310.28"/>
    <n v="11"/>
    <n v="0.9"/>
    <n v="6"/>
    <n v="134"/>
    <n v="191"/>
    <s v="101_Week4_Wednesday"/>
    <n v="70.66"/>
    <n v="87.968000000000004"/>
    <n v="72.096900000000005"/>
    <n v="71.844200000000001"/>
    <n v="80.38"/>
    <s v="101_Wednesday"/>
    <s v="101_Week4_Wednesday"/>
    <n v="1"/>
    <n v="110"/>
    <n v="105.97"/>
    <n v="77.650000000000006"/>
    <s v="No"/>
    <s v="NO"/>
    <s v="MTWRF"/>
    <s v="No"/>
    <s v="No"/>
    <s v="Y"/>
    <s v="N"/>
    <m/>
    <n v="17.664999999999999"/>
    <n v="21.992000000000001"/>
    <n v="18.024225000000001"/>
    <n v="17.96105"/>
  </r>
  <r>
    <s v="14684"/>
    <s v="73532"/>
    <s v="0"/>
    <x v="3"/>
    <x v="3"/>
    <x v="1"/>
    <s v="170"/>
    <s v="101"/>
    <s v="R"/>
    <n v="400"/>
    <s v="WAGON WHEEL BAR &amp; GRILL"/>
    <s v="2030 E. NICHOLSON HILL RD, OSSINEKE MI 49766 US, OSSINEKE MI 49766 US"/>
    <n v="20.322619503156801"/>
    <s v="-954"/>
    <s v="6"/>
    <d v="1899-12-30T15:01:21"/>
    <d v="1899-12-30T15:08:42"/>
    <n v="0"/>
    <n v="4.9444444450000002"/>
    <s v="-83.44428"/>
    <s v="44.902672"/>
    <n v="17.3771050375715"/>
    <n v="1592.9"/>
    <n v="0"/>
    <n v="0"/>
    <n v="0"/>
    <n v="0"/>
    <n v="401"/>
    <s v="101_Week4_Thursday"/>
    <n v="71.593999999999994"/>
    <n v="78"/>
    <n v="77.085700000000003"/>
    <n v="65.17"/>
    <n v="40.49"/>
    <s v="101_Tuesday"/>
    <s v="101_Week4_Tuesday"/>
    <n v="1"/>
    <n v="0"/>
    <n v="39"/>
    <n v="33.9375"/>
    <s v="Yes"/>
    <s v="NO"/>
    <s v="MTWRF"/>
    <s v="No"/>
    <s v="Yes"/>
    <s v="Y"/>
    <s v="N"/>
    <n v="0"/>
    <n v="17.898499999999999"/>
    <n v="19.5"/>
    <n v="19.271425000000001"/>
    <n v="16.2925"/>
  </r>
  <r>
    <s v=""/>
    <m/>
    <m/>
    <x v="3"/>
    <x v="3"/>
    <x v="1"/>
    <m/>
    <m/>
    <m/>
    <m/>
    <s v="Alpena Depot"/>
    <s v="120 E Herman St,, Alpena 49707 US"/>
    <n v="20.097184558786498"/>
    <s v="-955"/>
    <m/>
    <d v="1899-12-30T15:28:48"/>
    <d v="1899-12-30T15:28:48"/>
    <n v="0"/>
    <m/>
    <s v="-83.416387"/>
    <s v="45.0710235"/>
    <n v="13.7078686964804"/>
    <m/>
    <m/>
    <m/>
    <m/>
    <m/>
    <n v="1"/>
    <e v="#N/A"/>
    <m/>
    <m/>
    <m/>
    <m/>
    <m/>
    <s v="101_Tuesday"/>
    <s v="101_Week4_Tuesday"/>
    <n v="20"/>
    <m/>
    <m/>
    <m/>
    <s v="Yes"/>
    <m/>
    <m/>
    <s v="Yes"/>
    <s v="Yes"/>
    <m/>
    <s v="N"/>
    <m/>
    <m/>
    <m/>
    <m/>
    <m/>
  </r>
  <r>
    <s v="2814"/>
    <s v="73063"/>
    <s v="4"/>
    <x v="3"/>
    <x v="3"/>
    <x v="2"/>
    <s v="70"/>
    <s v="105"/>
    <s v="R"/>
    <n v="80"/>
    <s v="ALCONA HEALTH CENTER - OSCODA"/>
    <s v="5671 N SKEEL RD, OSCODA MI 48750 US, OSCODA MI 48750 US"/>
    <n v="0"/>
    <s v="-963"/>
    <s v="7"/>
    <d v="1899-12-30T11:22:40"/>
    <d v="1899-12-30T11:31:44"/>
    <n v="0"/>
    <n v="10.48"/>
    <s v="-83.353148"/>
    <s v="44.450185"/>
    <m/>
    <n v="6556.08"/>
    <n v="0"/>
    <n v="0"/>
    <n v="0"/>
    <n v="0"/>
    <n v="81"/>
    <s v="105_Week4_Thursday"/>
    <n v="124.0133"/>
    <n v="133.96690000000001"/>
    <n v="129.995"/>
    <n v="130.0883"/>
    <n v="131.53"/>
    <s v="101_Wednesday"/>
    <s v="101_Week4_Wednesday"/>
    <n v="1"/>
    <n v="0"/>
    <n v="126.46"/>
    <n v="129.9237"/>
    <s v="Yes"/>
    <s v="YES"/>
    <s v="MTWRF"/>
    <s v="Yes"/>
    <s v="Yes"/>
    <s v="Y"/>
    <s v="N"/>
    <n v="0"/>
    <n v="31.003325"/>
    <n v="33.491725000000002"/>
    <n v="32.498750000000001"/>
    <n v="32.522075000000001"/>
  </r>
  <r>
    <s v="2230"/>
    <s v="70803"/>
    <s v="0"/>
    <x v="3"/>
    <x v="3"/>
    <x v="2"/>
    <s v="80"/>
    <s v="101"/>
    <s v="R"/>
    <n v="120"/>
    <s v="Party &amp; Food Center"/>
    <s v="5692 N. F-41, Oscoda MI 48750 US, Oscoda MI 48750 US"/>
    <n v="0.57520334941784801"/>
    <s v="-964"/>
    <s v="6"/>
    <d v="1899-12-30T11:32:18"/>
    <d v="1899-12-30T11:47:48"/>
    <n v="0"/>
    <n v="14.483333333333334"/>
    <s v="-83.346098"/>
    <s v="44.446731"/>
    <n v="0.467375924648601"/>
    <n v="2425.5300000000002"/>
    <n v="0"/>
    <n v="0"/>
    <n v="0"/>
    <n v="0"/>
    <n v="121"/>
    <s v="101_Week4_Thursday"/>
    <n v="79.674999999999997"/>
    <n v="91.39"/>
    <n v="104.7071"/>
    <n v="99.124200000000002"/>
    <n v="57.92"/>
    <s v="101_Wednesday"/>
    <s v="101_Week4_Wednesday"/>
    <n v="1"/>
    <n v="0"/>
    <n v="51.534999999999997"/>
    <n v="47.53"/>
    <s v="Yes"/>
    <s v="NO"/>
    <s v="MTWRF"/>
    <s v="No"/>
    <s v="Yes"/>
    <s v="Y"/>
    <s v="N"/>
    <n v="0"/>
    <n v="19.918749999999999"/>
    <n v="22.8475"/>
    <n v="26.176774999999999"/>
    <n v="24.78105"/>
  </r>
  <r>
    <s v="12368"/>
    <s v="73063"/>
    <s v="6"/>
    <x v="3"/>
    <x v="3"/>
    <x v="2"/>
    <s v="60"/>
    <s v="105"/>
    <s v="R"/>
    <n v="90"/>
    <s v="ALCONA HEALTH CENTER-OSCODA"/>
    <s v="5671 N SKEEL RD, OSCODA MI 48750 US, OSCODA MI 48750 US"/>
    <n v="0.66230186275532799"/>
    <s v="-962"/>
    <s v="7"/>
    <d v="1899-12-30T11:17:00"/>
    <d v="1899-12-30T11:22:40"/>
    <n v="0"/>
    <n v="5.3533333333333335"/>
    <s v="-83.353148"/>
    <s v="44.450185"/>
    <n v="0.54873633510523701"/>
    <n v="489.32"/>
    <n v="0"/>
    <n v="0"/>
    <n v="0"/>
    <n v="0"/>
    <n v="91"/>
    <s v="105_Week4_Thursday"/>
    <n v="9.2065999999999999"/>
    <n v="9.3800000000000008"/>
    <n v="9.6757000000000009"/>
    <n v="11.563000000000001"/>
    <n v="9.84"/>
    <s v="101_Wednesday"/>
    <s v="101_Week4_Wednesday"/>
    <n v="1"/>
    <n v="0"/>
    <n v="9.3800000000000008"/>
    <n v="11.24"/>
    <s v="Yes"/>
    <s v="YES"/>
    <s v="MTWRF"/>
    <s v="Yes"/>
    <s v="Yes"/>
    <s v="Y"/>
    <s v="N"/>
    <n v="0"/>
    <n v="2.30165"/>
    <n v="2.3450000000000002"/>
    <n v="2.4189250000000002"/>
    <n v="2.8907500000000002"/>
  </r>
  <r>
    <s v="1939"/>
    <s v="70489"/>
    <s v="0"/>
    <x v="3"/>
    <x v="3"/>
    <x v="2"/>
    <s v="40"/>
    <s v="101"/>
    <s v="W"/>
    <n v="2"/>
    <s v="Decorative Panels Internationa"/>
    <s v="416 Ford Ave., Alpena MI 49707 US, Alpena MI 49707 US"/>
    <n v="0"/>
    <s v="-960"/>
    <s v="7"/>
    <d v="1899-12-30T08:45:38"/>
    <d v="1899-12-30T09:42:46"/>
    <n v="0"/>
    <n v="66.429166666666674"/>
    <s v="-83.426479"/>
    <s v="45.064027"/>
    <m/>
    <n v="21270.38"/>
    <n v="0"/>
    <n v="0"/>
    <n v="0"/>
    <n v="0"/>
    <n v="3"/>
    <s v="101_Week4_Wednesday"/>
    <n v="415.71069999999997"/>
    <n v="402.90300000000002"/>
    <n v="414.59530000000001"/>
    <n v="414.51530000000002"/>
    <n v="434.36"/>
    <s v="101_Wednesday"/>
    <s v="101_Week4_Wednesday"/>
    <n v="1"/>
    <n v="0"/>
    <n v="387.255"/>
    <n v="388.52370000000002"/>
    <s v="No"/>
    <s v="NO"/>
    <s v="W"/>
    <s v="No"/>
    <s v="No"/>
    <s v="Y"/>
    <s v="N"/>
    <m/>
    <n v="103.92767499999999"/>
    <n v="100.72575000000001"/>
    <n v="103.648825"/>
    <n v="103.62882500000001"/>
  </r>
  <r>
    <s v="2625"/>
    <s v="71222"/>
    <s v="0"/>
    <x v="3"/>
    <x v="3"/>
    <x v="2"/>
    <s v="50"/>
    <s v="101"/>
    <s v="R"/>
    <n v="130"/>
    <s v="P &amp; L Development"/>
    <s v="4025 Arrow St., Oscoda MI 48750 US, Oscoda MI 48750 US"/>
    <n v="59.531805367189797"/>
    <s v="-961"/>
    <s v="7"/>
    <d v="1899-12-30T10:42:18"/>
    <d v="1899-12-30T11:16:20"/>
    <n v="0"/>
    <n v="35.843333333333334"/>
    <s v="-83.3586767"/>
    <s v="44.4539983"/>
    <n v="47.234937930566403"/>
    <n v="21795.1"/>
    <n v="0"/>
    <n v="1"/>
    <n v="1"/>
    <n v="26"/>
    <n v="131"/>
    <s v="101_Week4_Thursday"/>
    <n v="429.88909999999998"/>
    <n v="414.88150000000002"/>
    <n v="438.97140000000002"/>
    <n v="417.38760000000002"/>
    <n v="422.57"/>
    <s v="101_Wednesday"/>
    <s v="101_Week4_Wednesday"/>
    <n v="1"/>
    <n v="24"/>
    <n v="487.83499999999998"/>
    <n v="377.86869999999999"/>
    <s v="Yes"/>
    <s v="NO"/>
    <s v="MTWRF"/>
    <s v="No"/>
    <s v="Yes"/>
    <s v="Y"/>
    <s v="N"/>
    <n v="24"/>
    <n v="107.472275"/>
    <n v="103.720375"/>
    <n v="109.74285"/>
    <n v="104.34690000000001"/>
  </r>
  <r>
    <s v="13596"/>
    <s v="99103"/>
    <s v="7"/>
    <x v="3"/>
    <x v="3"/>
    <x v="4"/>
    <s v="30"/>
    <s v="101"/>
    <s v="F"/>
    <n v="151"/>
    <s v="ADMIRAL #5867"/>
    <s v="2520 US HIGWAY 23 S, ALPENA MI 49707 US, ALPENA MI 49707 US"/>
    <n v="2.4011719492821402"/>
    <s v="-989"/>
    <s v="7"/>
    <d v="1899-12-30T08:22:01"/>
    <d v="1899-12-30T08:33:43"/>
    <n v="0"/>
    <n v="8.7466666666666661"/>
    <s v="-83.4636246"/>
    <s v="45.0382746"/>
    <n v="0.96280533692090398"/>
    <n v="780"/>
    <n v="0"/>
    <n v="0"/>
    <n v="0"/>
    <n v="0"/>
    <n v="152"/>
    <s v="101_Week4_Friday"/>
    <n v="15"/>
    <n v="15"/>
    <n v="15"/>
    <n v="16.4285"/>
    <n v="15.9"/>
    <s v="101_Thursday"/>
    <s v="101_Week4_Thursday"/>
    <n v="2"/>
    <n v="0"/>
    <n v="7.5"/>
    <n v="8.4375"/>
    <s v="Yes"/>
    <s v="NO"/>
    <s v="MTWRF"/>
    <s v="No"/>
    <s v="Yes"/>
    <s v="Y"/>
    <s v="N"/>
    <n v="0"/>
    <n v="3.75"/>
    <n v="3.75"/>
    <n v="3.75"/>
    <n v="4.1071249999999999"/>
  </r>
  <r>
    <s v="8530"/>
    <s v="99031"/>
    <s v="57"/>
    <x v="3"/>
    <x v="3"/>
    <x v="4"/>
    <s v="40"/>
    <s v="101"/>
    <s v="T"/>
    <n v="5"/>
    <s v="BLARNEY CASTLE #736"/>
    <s v="11596 US 23 SO, OSSINEKE MI 49766 US, OSSINEKE MI 49766 US"/>
    <n v="11.3871081171031"/>
    <s v="-990"/>
    <s v="7"/>
    <d v="1899-12-30T08:45:05"/>
    <d v="1899-12-30T09:03:50"/>
    <n v="0"/>
    <n v="20.491666666666667"/>
    <s v="-83.44357"/>
    <s v="44.908698"/>
    <n v="9.4916122698601306"/>
    <n v="5083.08"/>
    <n v="0"/>
    <n v="0"/>
    <n v="0"/>
    <n v="0"/>
    <n v="6"/>
    <s v="101_Week4_Tuesday"/>
    <n v="97.8476"/>
    <n v="81.032300000000006"/>
    <n v="84.766400000000004"/>
    <n v="107.2321"/>
    <n v="99.07"/>
    <s v="101_Thursday"/>
    <s v="101_Week4_Thursday"/>
    <n v="1"/>
    <n v="0"/>
    <n v="83.688699999999997"/>
    <n v="108.58750000000001"/>
    <s v="Yes"/>
    <s v="NO"/>
    <s v="MTWRF"/>
    <s v="No"/>
    <s v="Yes"/>
    <s v="Y"/>
    <s v="Y"/>
    <n v="0"/>
    <n v="24.4619"/>
    <n v="20.258075000000002"/>
    <n v="21.191600000000001"/>
    <n v="26.808025000000001"/>
  </r>
  <r>
    <s v="1979"/>
    <s v="70530"/>
    <s v="0"/>
    <x v="3"/>
    <x v="3"/>
    <x v="4"/>
    <s v="20"/>
    <s v="101"/>
    <s v="W"/>
    <n v="317"/>
    <s v="Big Boy Ripley"/>
    <s v="400 South Ripley, Alpena MI 49707 US, Alpena MI 49707 US"/>
    <n v="0.93645105871755197"/>
    <s v="-988"/>
    <s v="7"/>
    <d v="1899-12-30T07:59:40"/>
    <d v="1899-12-30T08:19:37"/>
    <n v="0"/>
    <n v="23.05"/>
    <s v="-83.452781"/>
    <s v="45.048124"/>
    <n v="0.36590597988227302"/>
    <n v="5335.39"/>
    <n v="0"/>
    <n v="0"/>
    <n v="0"/>
    <n v="0"/>
    <n v="318"/>
    <s v="101_Week4_Wednesday"/>
    <n v="115.36660000000001"/>
    <n v="119.0921"/>
    <n v="128.02610000000001"/>
    <n v="131.8784"/>
    <n v="133.41"/>
    <s v="101_Thursday"/>
    <s v="101_Week4_Thursday"/>
    <n v="1"/>
    <n v="0"/>
    <n v="129.74369999999999"/>
    <n v="127.845"/>
    <s v="Yes"/>
    <s v="NO"/>
    <s v="MTWRF"/>
    <s v="No"/>
    <s v="Yes"/>
    <s v="Y"/>
    <s v="Y"/>
    <n v="0"/>
    <n v="28.841650000000001"/>
    <n v="29.773025000000001"/>
    <n v="32.006525000000003"/>
    <n v="32.9696"/>
  </r>
  <r>
    <s v=""/>
    <m/>
    <m/>
    <x v="3"/>
    <x v="3"/>
    <x v="2"/>
    <m/>
    <m/>
    <m/>
    <m/>
    <s v="Alpena Depot"/>
    <s v="120 E Herman St,, Alpena 49707 US"/>
    <n v="43.939276492675702"/>
    <s v="-985"/>
    <m/>
    <d v="1899-12-30T17:35:01"/>
    <d v="1899-12-30T17:35:01"/>
    <n v="0"/>
    <m/>
    <s v="-83.416387"/>
    <s v="45.0710235"/>
    <n v="33.923691701307597"/>
    <m/>
    <m/>
    <m/>
    <m/>
    <m/>
    <n v="1"/>
    <e v="#N/A"/>
    <m/>
    <m/>
    <m/>
    <m/>
    <m/>
    <s v="101_Wednesday"/>
    <s v="101_Week4_Wednesday"/>
    <n v="20"/>
    <m/>
    <m/>
    <m/>
    <s v="Yes"/>
    <m/>
    <m/>
    <s v="Yes"/>
    <s v="Yes"/>
    <m/>
    <s v="N"/>
    <m/>
    <m/>
    <m/>
    <m/>
    <m/>
  </r>
  <r>
    <s v="2012"/>
    <s v="70565"/>
    <s v="0"/>
    <x v="3"/>
    <x v="3"/>
    <x v="4"/>
    <s v="10"/>
    <s v="101"/>
    <s v="W"/>
    <n v="180"/>
    <s v="Mancino's - Alpena"/>
    <s v="1235 State St. 319 Parson St., Alpena MI 49707 US 319 Parson St., Alpena MI 49707 US"/>
    <n v="5.9290685889492698"/>
    <s v="-987"/>
    <s v="7"/>
    <d v="1899-12-30T06:05:55"/>
    <d v="1899-12-30T06:20:35"/>
    <n v="0"/>
    <n v="15.366666666666667"/>
    <s v="-83.447651"/>
    <s v="45.048427"/>
    <n v="2.5223878530891102"/>
    <n v="8641.31"/>
    <n v="0"/>
    <n v="0"/>
    <n v="0"/>
    <n v="0"/>
    <n v="181"/>
    <s v="101_Week4_Wednesday"/>
    <n v="170.33609999999999"/>
    <n v="166.2792"/>
    <n v="159.285"/>
    <n v="155.75299999999999"/>
    <n v="191.32"/>
    <s v="101_Thursday"/>
    <s v="101_Week4_Thursday"/>
    <n v="1"/>
    <n v="0"/>
    <n v="158.54249999999999"/>
    <n v="149.9025"/>
    <s v="Yes"/>
    <s v="NO"/>
    <s v="MTWRF"/>
    <s v="No"/>
    <s v="Yes"/>
    <s v="Y"/>
    <s v="Y"/>
    <n v="0"/>
    <n v="42.584024999999997"/>
    <n v="41.569800000000001"/>
    <n v="39.821249999999999"/>
    <n v="38.938249999999996"/>
  </r>
  <r>
    <s v="2197"/>
    <s v="99047"/>
    <s v="1"/>
    <x v="3"/>
    <x v="3"/>
    <x v="4"/>
    <s v="70"/>
    <s v="101"/>
    <s v="T"/>
    <n v="75"/>
    <s v="Alp-Alcona C.U. (Ossineke)"/>
    <s v="11829 US-23 South P.O. Box 515, Ossineke MI 49766 P.O. Box 515, Ossineke MI 49766 US"/>
    <n v="1.4913560978885401"/>
    <s v="-993"/>
    <s v="6"/>
    <d v="1899-12-30T09:25:36"/>
    <d v="1899-12-30T09:32:47"/>
    <n v="0"/>
    <n v="10.888888888333334"/>
    <s v="-83.442369"/>
    <s v="44.904732"/>
    <n v="0.36469064908854798"/>
    <n v="2160.35"/>
    <n v="0"/>
    <n v="0"/>
    <n v="0"/>
    <n v="0"/>
    <n v="76"/>
    <s v="101_Week4_Tuesday"/>
    <n v="83.92"/>
    <n v="88.148499999999999"/>
    <n v="91.861599999999996"/>
    <n v="79.184200000000004"/>
    <n v="38.549999999999997"/>
    <s v="101_Thursday"/>
    <s v="101_Week4_Thursday"/>
    <n v="1"/>
    <n v="0"/>
    <n v="55.884999999999998"/>
    <n v="42.226199999999999"/>
    <s v="Yes"/>
    <s v="NO"/>
    <s v="MTWRF"/>
    <s v="No"/>
    <s v="Yes"/>
    <s v="Y"/>
    <s v="Y"/>
    <n v="0"/>
    <n v="20.98"/>
    <n v="22.037125"/>
    <n v="22.965399999999999"/>
    <n v="19.796050000000001"/>
  </r>
  <r>
    <s v="2198"/>
    <s v="70768"/>
    <s v="0"/>
    <x v="3"/>
    <x v="3"/>
    <x v="4"/>
    <s v="80"/>
    <s v="101"/>
    <s v="T"/>
    <n v="72"/>
    <s v="Ossineke Pharmacy"/>
    <s v="11897 US-23 South, Ossineke MI 49766 US, Ossineke MI 49766 US"/>
    <n v="0.29594813216257898"/>
    <s v="-994"/>
    <s v="6"/>
    <d v="1899-12-30T09:33:05"/>
    <d v="1899-12-30T09:35:58"/>
    <n v="0"/>
    <n v="2.7666666666666666"/>
    <s v="-83.442495"/>
    <s v="44.9036017"/>
    <n v="8.8921080313973402E-2"/>
    <n v="1258.8"/>
    <n v="0"/>
    <n v="0"/>
    <n v="0"/>
    <n v="0"/>
    <n v="73"/>
    <s v="101_Week4_Tuesday"/>
    <n v="46.32"/>
    <n v="46.32"/>
    <n v="47.546599999999998"/>
    <n v="48.16"/>
    <n v="24.08"/>
    <s v="101_Thursday"/>
    <s v="101_Week4_Thursday"/>
    <n v="1"/>
    <n v="0"/>
    <n v="23.16"/>
    <n v="24.08"/>
    <s v="Yes"/>
    <s v="NO"/>
    <s v="MTWRF"/>
    <s v="No"/>
    <s v="Yes"/>
    <s v="Y"/>
    <s v="Y"/>
    <n v="0"/>
    <n v="11.58"/>
    <n v="11.58"/>
    <n v="11.886649999999999"/>
    <n v="12.04"/>
  </r>
  <r>
    <s v="2669"/>
    <s v="71267"/>
    <s v="0"/>
    <x v="3"/>
    <x v="1"/>
    <x v="0"/>
    <s v="30"/>
    <s v="103"/>
    <s v="M"/>
    <n v="0"/>
    <s v="Atlanta Motel"/>
    <s v="12520 STATE ST P.O. Box 206, Atlanta MI 49709 US P.O. Box 206, Atlanta MI 49709 US"/>
    <n v="1.3031696946296301"/>
    <s v="-431"/>
    <s v="7"/>
    <d v="1899-12-30T07:13:22"/>
    <d v="1899-12-30T07:14:02"/>
    <n v="0"/>
    <n v="2.4333333333333336"/>
    <s v="-84.142475"/>
    <s v="45.004433"/>
    <n v="1.0144825255898"/>
    <n v="3250.22"/>
    <n v="0"/>
    <n v="0"/>
    <n v="0"/>
    <n v="0"/>
    <n v="1"/>
    <s v="103_Week4_Monday"/>
    <n v="49.7181"/>
    <n v="67.761499999999998"/>
    <n v="82.232500000000002"/>
    <n v="72.712500000000006"/>
    <n v="81.36"/>
    <s v="103_Monday"/>
    <s v="103_Week4_Monday"/>
    <n v="1"/>
    <n v="0"/>
    <n v="72.056200000000004"/>
    <n v="56.91"/>
    <s v="No"/>
    <s v="NO"/>
    <s v="MTWRF"/>
    <s v="No"/>
    <s v="No"/>
    <s v="Y"/>
    <s v="N"/>
    <m/>
    <n v="12.429525"/>
    <n v="16.940375"/>
    <n v="20.558125"/>
    <n v="18.178125000000001"/>
  </r>
  <r>
    <s v="2209"/>
    <s v="70780"/>
    <s v="0"/>
    <x v="3"/>
    <x v="3"/>
    <x v="4"/>
    <s v="50"/>
    <s v="101"/>
    <s v="T"/>
    <n v="30"/>
    <s v="Connie's Cafe"/>
    <s v="11585 US-23 South, Ossineke MI 49766 US, Ossineke MI 49766 US"/>
    <n v="1.7454638235976501"/>
    <s v="-991"/>
    <s v="7"/>
    <d v="1899-12-30T09:05:36"/>
    <d v="1899-12-30T09:13:33"/>
    <n v="0"/>
    <n v="7.375"/>
    <s v="-83.442377"/>
    <s v="44.908148"/>
    <n v="0.91284283055847504"/>
    <n v="3090.57"/>
    <n v="0"/>
    <n v="0"/>
    <n v="0"/>
    <n v="0"/>
    <n v="31"/>
    <s v="101_Week4_Tuesday"/>
    <n v="56.228400000000001"/>
    <n v="69.964600000000004"/>
    <n v="65.871499999999997"/>
    <n v="66.864599999999996"/>
    <n v="71.27"/>
    <s v="101_Thursday"/>
    <s v="101_Week4_Thursday"/>
    <n v="1"/>
    <n v="0"/>
    <n v="66.174999999999997"/>
    <n v="67.234999999999999"/>
    <s v="Yes"/>
    <s v="NO"/>
    <s v="MTWRF"/>
    <s v="No"/>
    <s v="Yes"/>
    <s v="Y"/>
    <s v="Y"/>
    <n v="0"/>
    <n v="14.0571"/>
    <n v="17.491150000000001"/>
    <n v="16.467874999999999"/>
    <n v="16.716149999999999"/>
  </r>
  <r>
    <s v="2193"/>
    <s v="70763"/>
    <s v="0"/>
    <x v="3"/>
    <x v="3"/>
    <x v="4"/>
    <s v="60"/>
    <s v="101"/>
    <s v="T"/>
    <n v="1"/>
    <s v="Ossineke Health Center"/>
    <s v="11745 US 23 S PO Box 83, Ossineke MI 49766 US PO Box 83, Ossineke MI 49766 US"/>
    <n v="1.6495736251445701"/>
    <s v="-992"/>
    <s v="7"/>
    <d v="1899-12-30T09:15:11"/>
    <d v="1899-12-30T09:24:06"/>
    <n v="0"/>
    <n v="10.733333333333334"/>
    <s v="-83.442202"/>
    <s v="44.905986"/>
    <n v="0.61395799840639098"/>
    <n v="2069.34"/>
    <n v="0"/>
    <n v="0"/>
    <n v="0"/>
    <n v="0"/>
    <n v="2"/>
    <s v="101_Week4_Tuesday"/>
    <n v="39.4"/>
    <n v="39.4"/>
    <n v="40.4938"/>
    <n v="40.98"/>
    <n v="40.98"/>
    <s v="101_Thursday"/>
    <s v="101_Week4_Thursday"/>
    <n v="1"/>
    <n v="0"/>
    <n v="39.4"/>
    <n v="40.98"/>
    <s v="Yes"/>
    <s v="NO"/>
    <s v="MTWRF"/>
    <s v="No"/>
    <s v="Yes"/>
    <s v="Y"/>
    <s v="Y"/>
    <n v="0"/>
    <n v="9.85"/>
    <n v="9.85"/>
    <n v="10.12345"/>
    <n v="10.244999999999999"/>
  </r>
  <r>
    <s v="2467"/>
    <s v="71059"/>
    <s v="0"/>
    <x v="3"/>
    <x v="3"/>
    <x v="2"/>
    <s v="220"/>
    <s v="105"/>
    <s v="R"/>
    <n v="260"/>
    <s v="SHOTMAKERS"/>
    <s v="49 Main Street, HARRISVILLE MI 48740 US, HARRISVILLE MI 48740 US"/>
    <n v="0.51196800881700699"/>
    <s v="-978"/>
    <s v="7"/>
    <d v="1899-12-30T15:35:52"/>
    <d v="1899-12-30T15:46:25"/>
    <n v="0"/>
    <n v="10.233333333333334"/>
    <s v="-83.2945433"/>
    <s v="44.65629"/>
    <n v="0.19268980174468101"/>
    <n v="4402.9799999999996"/>
    <n v="0"/>
    <n v="0"/>
    <n v="0"/>
    <n v="0"/>
    <n v="261"/>
    <s v="105_Week4_Thursday"/>
    <n v="105.7337"/>
    <n v="107.0916"/>
    <n v="109.77209999999999"/>
    <n v="115.58069999999999"/>
    <n v="118.39"/>
    <s v="101_Wednesday"/>
    <s v="101_Week4_Wednesday"/>
    <n v="2"/>
    <n v="0"/>
    <n v="53.16"/>
    <n v="58.655000000000001"/>
    <s v="Yes"/>
    <s v="NO"/>
    <s v="MTWRF"/>
    <s v="Yes"/>
    <s v="Yes"/>
    <s v="Y"/>
    <s v="N"/>
    <n v="0"/>
    <n v="26.433425"/>
    <n v="26.7729"/>
    <n v="27.443024999999999"/>
    <n v="28.895174999999998"/>
  </r>
  <r>
    <s v="2466"/>
    <s v="71058"/>
    <s v="0"/>
    <x v="3"/>
    <x v="3"/>
    <x v="2"/>
    <s v="230"/>
    <s v="101"/>
    <s v="R"/>
    <n v="50"/>
    <s v="Manus Tool"/>
    <s v="510 S. Third St. P.O. Box 248, Harrisville MI 4874 P.O. Box 248, Harrisville MI 48740 US"/>
    <n v="1.4063867742373799"/>
    <s v="-979"/>
    <s v="7"/>
    <d v="1899-12-30T15:47:50"/>
    <d v="1899-12-30T15:55:41"/>
    <n v="0"/>
    <n v="8.2766666666666673"/>
    <s v="-83.294262"/>
    <s v="44.651854"/>
    <n v="0.366473685779581"/>
    <n v="7266.38"/>
    <n v="3"/>
    <n v="0.90909090909090895"/>
    <n v="2"/>
    <n v="33"/>
    <n v="51"/>
    <s v="101_Week4_Thursday"/>
    <n v="138.00749999999999"/>
    <n v="137.75839999999999"/>
    <n v="141.9914"/>
    <n v="148.16380000000001"/>
    <n v="146.09"/>
    <s v="101_Wednesday"/>
    <s v="101_Week4_Wednesday"/>
    <n v="2"/>
    <n v="33"/>
    <n v="69.003749999999997"/>
    <n v="74.168750000000003"/>
    <s v="Yes"/>
    <s v="NO"/>
    <s v="MTWRF"/>
    <s v="No"/>
    <s v="Yes"/>
    <s v="Y"/>
    <s v="N"/>
    <n v="33"/>
    <n v="34.501874999999998"/>
    <n v="34.439599999999999"/>
    <n v="35.49785"/>
    <n v="37.040950000000002"/>
  </r>
  <r>
    <s v="2021"/>
    <s v="99046"/>
    <s v="10"/>
    <x v="3"/>
    <x v="3"/>
    <x v="2"/>
    <s v="210"/>
    <s v="101"/>
    <s v="R"/>
    <n v="70"/>
    <s v="HARRISVILLE SHELL OIL"/>
    <s v="217 S STATE, HARRISVILLE MI 48740 US, HARRISVILLE MI 48740 US"/>
    <n v="1.1790324491531701"/>
    <s v="-977"/>
    <s v="6"/>
    <d v="1899-12-30T15:27:26"/>
    <d v="1899-12-30T15:35:21"/>
    <n v="0"/>
    <n v="8.82"/>
    <s v="-83.29677"/>
    <s v="44.654293"/>
    <n v="0.84088497083796299"/>
    <n v="1971.82"/>
    <n v="0"/>
    <n v="0"/>
    <n v="0"/>
    <n v="0"/>
    <n v="71"/>
    <s v="101_Week4_Thursday"/>
    <n v="41.96"/>
    <n v="52.184399999999997"/>
    <n v="68.514200000000002"/>
    <n v="49.064500000000002"/>
    <n v="36.659999999999997"/>
    <s v="101_Wednesday"/>
    <s v="101_Week4_Wednesday"/>
    <n v="1"/>
    <n v="0"/>
    <n v="33.82"/>
    <n v="44.524999999999999"/>
    <s v="Yes"/>
    <s v="NO"/>
    <s v="MTWRF"/>
    <s v="No"/>
    <s v="Yes"/>
    <s v="Y"/>
    <s v="N"/>
    <n v="0"/>
    <n v="10.49"/>
    <n v="13.046099999999999"/>
    <n v="17.128550000000001"/>
    <n v="12.266125000000001"/>
  </r>
  <r>
    <s v="2804"/>
    <s v="71411"/>
    <s v="0"/>
    <x v="3"/>
    <x v="3"/>
    <x v="2"/>
    <s v="190"/>
    <s v="105"/>
    <s v="R"/>
    <n v="10"/>
    <s v="Jamieson Nursing Home"/>
    <s v="790 U.S. 23 South P.O. Box 369, Harrisville MI 487 P.O. Box 369, Harrisville MI 48740 US"/>
    <n v="5.8231156782950402"/>
    <s v="-975"/>
    <s v="7"/>
    <d v="1899-12-30T14:50:46"/>
    <d v="1899-12-30T15:10:47"/>
    <n v="0"/>
    <n v="19.836666666666666"/>
    <s v="-83.311008"/>
    <s v="44.634412"/>
    <n v="5.31403939520251"/>
    <n v="15246.69"/>
    <n v="0"/>
    <n v="0"/>
    <n v="0"/>
    <n v="0"/>
    <n v="11"/>
    <s v="105_Week4_Thursday"/>
    <n v="295.58"/>
    <n v="276.89690000000002"/>
    <n v="313.17140000000001"/>
    <n v="336.4384"/>
    <n v="327.48"/>
    <s v="101_Wednesday"/>
    <s v="101_Week4_Wednesday"/>
    <n v="1"/>
    <n v="0"/>
    <n v="340.1712"/>
    <n v="365.23869999999999"/>
    <s v="Yes"/>
    <s v="NO"/>
    <s v="MTWRF"/>
    <s v="Yes"/>
    <s v="Yes"/>
    <s v="Y"/>
    <s v="N"/>
    <n v="0"/>
    <n v="73.894999999999996"/>
    <n v="69.224225000000004"/>
    <n v="78.292850000000001"/>
    <n v="84.1096"/>
  </r>
  <r>
    <s v="8539"/>
    <s v="99031"/>
    <s v="66"/>
    <x v="3"/>
    <x v="3"/>
    <x v="2"/>
    <s v="200"/>
    <s v="105"/>
    <s v="R"/>
    <n v="5"/>
    <s v="BLARNEY CASTLE #536"/>
    <s v="449 S. US 23, HARRISVILLE MI 48740 US, HARRISVILLE MI 48740 US"/>
    <n v="0.79482715230108203"/>
    <s v="-976"/>
    <s v="7"/>
    <d v="1899-12-30T15:11:35"/>
    <d v="1899-12-30T15:26:15"/>
    <n v="0"/>
    <n v="17.076666666666668"/>
    <s v="-83.304158"/>
    <s v="44.643395"/>
    <n v="0.70539791556676201"/>
    <n v="5661.82"/>
    <n v="0"/>
    <n v="0"/>
    <n v="0"/>
    <n v="0"/>
    <n v="6"/>
    <s v="105_Week4_Thursday"/>
    <n v="101.6225"/>
    <n v="94.270700000000005"/>
    <n v="116.9314"/>
    <n v="104.5153"/>
    <n v="113.1"/>
    <s v="101_Wednesday"/>
    <s v="101_Week4_Wednesday"/>
    <n v="2"/>
    <n v="0"/>
    <n v="56.546250000000001"/>
    <n v="49.004350000000002"/>
    <s v="Yes"/>
    <s v="NO"/>
    <s v="MTWRF"/>
    <s v="Yes"/>
    <s v="Yes"/>
    <s v="Y"/>
    <s v="N"/>
    <n v="0"/>
    <n v="25.405625000000001"/>
    <n v="23.567675000000001"/>
    <n v="29.232849999999999"/>
    <n v="26.128824999999999"/>
  </r>
  <r>
    <s v="13587"/>
    <s v="73498"/>
    <s v="0"/>
    <x v="3"/>
    <x v="3"/>
    <x v="2"/>
    <s v="270"/>
    <s v="105"/>
    <s v="R"/>
    <n v="280"/>
    <s v="ALCONA BREW HAUS"/>
    <s v="676 N. US-23, HARRISVILLE MI 48740 US, HARRISVILLE MI 48740 US"/>
    <n v="1.83324344504319"/>
    <s v="-983"/>
    <s v="7"/>
    <d v="1899-12-30T16:31:46"/>
    <d v="1899-12-30T16:39:39"/>
    <n v="0"/>
    <n v="9.0400000000000009"/>
    <s v="-83.290475"/>
    <s v="44.675762"/>
    <n v="1.27592636749042"/>
    <n v="4361.42"/>
    <n v="0"/>
    <n v="0"/>
    <n v="0"/>
    <n v="0"/>
    <n v="281"/>
    <s v="105_Week4_Thursday"/>
    <n v="69.52"/>
    <n v="78.889200000000002"/>
    <n v="98.940700000000007"/>
    <n v="98.877600000000001"/>
    <n v="109.98"/>
    <s v="101_Wednesday"/>
    <s v="101_Week4_Wednesday"/>
    <n v="2"/>
    <n v="0"/>
    <n v="45.503100000000003"/>
    <n v="50.154350000000001"/>
    <s v="Yes"/>
    <s v="NO"/>
    <s v="WRF"/>
    <s v="Yes"/>
    <s v="Yes"/>
    <s v="Y"/>
    <s v="N"/>
    <n v="0"/>
    <n v="17.38"/>
    <n v="19.722300000000001"/>
    <n v="24.735175000000002"/>
    <n v="24.7194"/>
  </r>
  <r>
    <s v="8540"/>
    <s v="99031"/>
    <s v="67"/>
    <x v="3"/>
    <x v="3"/>
    <x v="2"/>
    <s v="280"/>
    <s v="105"/>
    <s v="R"/>
    <n v="6"/>
    <s v="BLARNEY CASTLE SUBWAY"/>
    <s v="449 S. US 23, HARRISVILLE MI 48740 US, HARRISVILLE MI 48740 US"/>
    <n v="3.69541293470445"/>
    <s v="-984"/>
    <s v="7"/>
    <d v="1899-12-30T16:43:21"/>
    <d v="1899-12-30T16:51:05"/>
    <n v="0"/>
    <n v="4.7233333333333336"/>
    <s v="-83.304158"/>
    <s v="44.643395"/>
    <n v="2.3828598606701701"/>
    <n v="1656.48"/>
    <n v="0"/>
    <n v="0"/>
    <n v="0"/>
    <n v="0"/>
    <n v="7"/>
    <s v="105_Week4_Thursday"/>
    <n v="37.190800000000003"/>
    <n v="24.112300000000001"/>
    <n v="21.1464"/>
    <n v="24.4846"/>
    <n v="21.81"/>
    <s v="101_Wednesday"/>
    <s v="101_Week4_Wednesday"/>
    <n v="2"/>
    <n v="0"/>
    <n v="10.255000000000001"/>
    <n v="11.1531"/>
    <s v="Yes"/>
    <s v="NO"/>
    <s v="MTWRF"/>
    <s v="Yes"/>
    <s v="Yes"/>
    <s v="Y"/>
    <s v="N"/>
    <n v="0"/>
    <n v="9.2977000000000007"/>
    <n v="6.0280750000000003"/>
    <n v="5.2866"/>
    <n v="6.1211500000000001"/>
  </r>
  <r>
    <s v="2460"/>
    <s v="73063"/>
    <s v="2"/>
    <x v="3"/>
    <x v="3"/>
    <x v="2"/>
    <s v="260"/>
    <s v="105"/>
    <s v="F"/>
    <n v="315"/>
    <s v="Alcona Health Center - Harrisv"/>
    <s v="205 North State Street P.O. Box 130, Harrisville M P.O. Box 130, Harrisville MI 48740 US"/>
    <n v="1.1792978172201201"/>
    <s v="-982"/>
    <s v="7"/>
    <d v="1899-12-30T16:23:52"/>
    <d v="1899-12-30T16:29:56"/>
    <n v="0"/>
    <n v="6.1633333333333331"/>
    <s v="-83.294992"/>
    <s v="44.657998"/>
    <n v="0.25280786319712301"/>
    <n v="1571.48"/>
    <n v="0"/>
    <n v="0"/>
    <n v="0"/>
    <n v="0"/>
    <n v="316"/>
    <s v="105_Week4_Friday"/>
    <n v="29.5869"/>
    <n v="30.21"/>
    <n v="30.960699999999999"/>
    <n v="31.404199999999999"/>
    <n v="31.43"/>
    <s v="101_Wednesday"/>
    <s v="101_Week4_Wednesday"/>
    <n v="2"/>
    <n v="0"/>
    <n v="15.105"/>
    <n v="15.703749999999999"/>
    <s v="Yes"/>
    <s v="NO"/>
    <s v="MTWRF"/>
    <s v="Yes"/>
    <s v="Yes"/>
    <s v="Y"/>
    <s v="N"/>
    <n v="0"/>
    <n v="7.396725"/>
    <n v="7.5525000000000002"/>
    <n v="7.7401749999999998"/>
    <n v="7.8510499999999999"/>
  </r>
  <r>
    <s v="2462"/>
    <s v="71054"/>
    <s v="0"/>
    <x v="3"/>
    <x v="3"/>
    <x v="2"/>
    <s v="240"/>
    <s v="101"/>
    <s v="R"/>
    <n v="40"/>
    <s v="Sunrise Tool Products"/>
    <s v="604 S. Third, Harrisville MI 48740 US, Harrisville MI 48740 US"/>
    <n v="0.142324229429732"/>
    <s v="-980"/>
    <s v="7"/>
    <d v="1899-12-30T15:55:49"/>
    <d v="1899-12-30T16:10:45"/>
    <n v="0"/>
    <n v="14.683333333333334"/>
    <s v="-83.294174"/>
    <s v="44.6513113"/>
    <n v="3.7164213424241997E-2"/>
    <n v="2893.36"/>
    <n v="0"/>
    <n v="0"/>
    <n v="0"/>
    <n v="0"/>
    <n v="41"/>
    <s v="101_Week4_Thursday"/>
    <n v="55.673299999999998"/>
    <n v="53.767600000000002"/>
    <n v="57.609200000000001"/>
    <n v="61.272300000000001"/>
    <n v="60.45"/>
    <s v="101_Wednesday"/>
    <s v="101_Week4_Wednesday"/>
    <n v="2"/>
    <n v="0"/>
    <n v="27.032499999999999"/>
    <n v="31.422499999999999"/>
    <s v="Yes"/>
    <s v="NO"/>
    <s v="MTWRF"/>
    <s v="No"/>
    <s v="Yes"/>
    <s v="Y"/>
    <s v="N"/>
    <n v="0"/>
    <n v="13.918324999999999"/>
    <n v="13.4419"/>
    <n v="14.4023"/>
    <n v="15.318075"/>
  </r>
  <r>
    <s v="2219"/>
    <s v="70792"/>
    <s v="0"/>
    <x v="3"/>
    <x v="3"/>
    <x v="2"/>
    <s v="250"/>
    <s v="101"/>
    <s v="R"/>
    <n v="20"/>
    <s v="City of Harrisville"/>
    <s v="200 North 5th Street P.O. Box 278, Harrisville MI P.O. Box 278, Harrisville MI 48740 US"/>
    <n v="3.0642231429828799"/>
    <s v="-981"/>
    <s v="7"/>
    <d v="1899-12-30T16:13:49"/>
    <d v="1899-12-30T16:22:41"/>
    <n v="0"/>
    <n v="10.936666666666667"/>
    <s v="-83.2960627"/>
    <s v="44.6575658"/>
    <n v="0.58308704180384396"/>
    <n v="2017.78"/>
    <n v="3"/>
    <n v="0.86363636363636398"/>
    <n v="1"/>
    <n v="22"/>
    <n v="21"/>
    <s v="101_Week4_Thursday"/>
    <n v="36.79"/>
    <n v="39.969200000000001"/>
    <n v="37.947099999999999"/>
    <n v="38.590000000000003"/>
    <n v="38.590000000000003"/>
    <s v="101_Wednesday"/>
    <s v="101_Week4_Wednesday"/>
    <n v="2"/>
    <n v="22"/>
    <n v="18.395"/>
    <n v="19.295000000000002"/>
    <s v="Yes"/>
    <s v="NO"/>
    <s v="MTWRF"/>
    <s v="No"/>
    <s v="Yes"/>
    <s v="Y"/>
    <s v="N"/>
    <n v="22"/>
    <n v="9.1974999999999998"/>
    <n v="9.9923000000000002"/>
    <n v="9.4867749999999997"/>
    <n v="9.6475000000000009"/>
  </r>
  <r>
    <s v="1868"/>
    <s v="70031"/>
    <s v="0"/>
    <x v="3"/>
    <x v="3"/>
    <x v="0"/>
    <s v="140"/>
    <s v="101"/>
    <s v="R"/>
    <n v="302"/>
    <s v="SANDCASTLE BEACH RESORT"/>
    <s v="3354 US 23, OSCODA MI 48750 US, OSCODA MI 48750 US"/>
    <n v="3.6597326894483899"/>
    <s v="-926"/>
    <s v="7"/>
    <d v="1899-12-30T11:08:57"/>
    <d v="1899-12-30T11:18:37"/>
    <n v="0"/>
    <n v="9.4354006285390355"/>
    <s v="-83.3325614"/>
    <s v="44.37745"/>
    <n v="2.4376427652901098"/>
    <n v="6863.82"/>
    <n v="0"/>
    <n v="0"/>
    <n v="0"/>
    <n v="0"/>
    <n v="303"/>
    <s v="101_Week4_Thursday"/>
    <n v="0"/>
    <n v="318.37279999999998"/>
    <n v="396.6841"/>
    <n v="0"/>
    <n v="354.92"/>
    <s v="101_Monday"/>
    <s v="101_Week4_Monday"/>
    <n v="1"/>
    <n v="0"/>
    <n v="396.34"/>
    <n v="0"/>
    <s v="Yes"/>
    <s v="NO"/>
    <s v="MTWRF"/>
    <s v="No"/>
    <s v="Yes"/>
    <s v="Y"/>
    <s v="N"/>
    <n v="0"/>
    <n v="0"/>
    <n v="79.593199999999996"/>
    <n v="99.171025"/>
    <n v="0"/>
  </r>
  <r>
    <s v="2621"/>
    <s v="71218"/>
    <s v="0"/>
    <x v="3"/>
    <x v="3"/>
    <x v="0"/>
    <s v="150"/>
    <s v="101"/>
    <s v="R"/>
    <n v="305"/>
    <s v="Mama's Country Kitchen"/>
    <s v="384 S. State Street, Oscoda MI 48750 US, Oscoda MI 48750 US"/>
    <n v="2.7949593728639601"/>
    <s v="-927"/>
    <s v="7"/>
    <d v="1899-12-30T11:21:24"/>
    <d v="1899-12-30T11:41:28"/>
    <n v="0"/>
    <n v="22.330000000000002"/>
    <s v="-83.3259177"/>
    <s v="44.4110612"/>
    <n v="2.3732187033182601"/>
    <n v="3162.01"/>
    <n v="0"/>
    <n v="0"/>
    <n v="0"/>
    <n v="0"/>
    <n v="306"/>
    <s v="101_Week4_Thursday"/>
    <n v="55.911200000000001"/>
    <n v="73.301400000000001"/>
    <n v="85.963499999999996"/>
    <n v="83.806600000000003"/>
    <n v="97.27"/>
    <s v="101_Monday"/>
    <s v="101_Week4_Monday"/>
    <n v="1"/>
    <n v="0"/>
    <n v="75.53"/>
    <n v="79.795000000000002"/>
    <s v="Yes"/>
    <s v="NO"/>
    <s v="MTWRF"/>
    <s v="No"/>
    <s v="Yes"/>
    <s v="Y"/>
    <s v="N"/>
    <n v="0"/>
    <n v="13.9778"/>
    <n v="18.32535"/>
    <n v="21.490874999999999"/>
    <n v="20.951650000000001"/>
  </r>
  <r>
    <s v="2891"/>
    <s v="99054"/>
    <s v="30"/>
    <x v="3"/>
    <x v="3"/>
    <x v="0"/>
    <s v="130"/>
    <s v="105"/>
    <s v="R"/>
    <n v="145"/>
    <s v="CHARTER COMMUNICATION OSCODA"/>
    <s v="345 S. STATE ST., OSCODA MI 48750 US, OSCODA MI 48750 US"/>
    <n v="3.32866258832729"/>
    <s v="-925"/>
    <s v="7"/>
    <d v="1899-12-30T10:59:12"/>
    <d v="1899-12-30T11:05:17"/>
    <n v="0"/>
    <n v="7.8900000000000006"/>
    <s v="-83.33206"/>
    <s v="44.408121"/>
    <n v="1.11447270342354"/>
    <n v="2176.9899999999998"/>
    <n v="0"/>
    <n v="0"/>
    <n v="0"/>
    <n v="0"/>
    <n v="146"/>
    <s v="105_Week4_Thursday"/>
    <n v="34.366599999999998"/>
    <n v="43.369199999999999"/>
    <n v="44.164999999999999"/>
    <n v="38.9176"/>
    <n v="44.23"/>
    <s v="101_Monday"/>
    <s v="101_Week4_Monday"/>
    <n v="1"/>
    <n v="0"/>
    <n v="47.325000000000003"/>
    <n v="33.32"/>
    <s v="Yes"/>
    <s v="NO"/>
    <s v="MTWRF"/>
    <s v="Yes"/>
    <s v="Yes"/>
    <s v="Y"/>
    <s v="N"/>
    <n v="0"/>
    <n v="8.5916499999999996"/>
    <n v="10.8423"/>
    <n v="11.04125"/>
    <n v="9.7294"/>
  </r>
  <r>
    <s v="2907"/>
    <s v="73091"/>
    <s v="0"/>
    <x v="3"/>
    <x v="3"/>
    <x v="0"/>
    <s v="110"/>
    <s v="105"/>
    <s v="R"/>
    <n v="105"/>
    <s v="SUNRISE DISPOSAL"/>
    <s v="4775 SUNSET STREET, OSCODA MI 48750 US, OSCODA MI 48750 US"/>
    <n v="3.32040907024003"/>
    <s v="-923"/>
    <s v="7"/>
    <d v="1899-12-30T10:35:01"/>
    <d v="1899-12-30T10:44:54"/>
    <n v="0"/>
    <n v="12.24"/>
    <s v="-83.348111"/>
    <s v="44.418244"/>
    <n v="1.2911702913545"/>
    <n v="5723.85"/>
    <n v="9"/>
    <n v="0.79545454545454597"/>
    <n v="3"/>
    <n v="44"/>
    <n v="106"/>
    <s v="105_Week4_Thursday"/>
    <n v="104.23"/>
    <n v="101.6484"/>
    <n v="127.4385"/>
    <n v="102.193"/>
    <n v="128.71"/>
    <s v="101_Monday"/>
    <s v="101_Week4_Monday"/>
    <n v="1"/>
    <n v="44"/>
    <n v="131.57"/>
    <n v="103.36"/>
    <s v="Yes"/>
    <s v="NO"/>
    <s v="MTWRF"/>
    <s v="Yes"/>
    <s v="Yes"/>
    <s v="Y"/>
    <s v="N"/>
    <n v="44"/>
    <n v="26.057500000000001"/>
    <n v="25.412099999999999"/>
    <n v="31.859625000000001"/>
    <n v="25.548249999999999"/>
  </r>
  <r>
    <s v="9582"/>
    <s v="73311"/>
    <s v="0"/>
    <x v="3"/>
    <x v="3"/>
    <x v="0"/>
    <s v="120"/>
    <s v="105"/>
    <s v="R"/>
    <n v="112"/>
    <s v="HILLTOP BAR &amp; GRILL"/>
    <s v="401 N MILL ST, OSCODA MI 48750 US, OSCODA MI 48750 US"/>
    <n v="1.0702883591949299"/>
    <s v="-924"/>
    <s v="6"/>
    <d v="1899-12-30T10:45:58"/>
    <d v="1899-12-30T10:55:52"/>
    <n v="0"/>
    <n v="12.155555554999999"/>
    <s v="-83.341904"/>
    <s v="44.419621"/>
    <n v="0.44337668058180402"/>
    <n v="3007.12"/>
    <n v="0"/>
    <n v="0"/>
    <n v="0"/>
    <n v="0"/>
    <n v="113"/>
    <s v="105_Week4_Thursday"/>
    <n v="118.996"/>
    <n v="135.44159999999999"/>
    <n v="136.1371"/>
    <n v="140.08420000000001"/>
    <n v="71.900000000000006"/>
    <s v="101_Monday"/>
    <s v="101_Week4_Monday"/>
    <n v="1"/>
    <n v="0"/>
    <n v="67.323700000000002"/>
    <n v="72.25"/>
    <s v="Yes"/>
    <s v="NO"/>
    <s v="MTWRF"/>
    <s v="Yes"/>
    <s v="Yes"/>
    <s v="Y"/>
    <s v="N"/>
    <n v="0"/>
    <n v="29.748999999999999"/>
    <n v="33.860399999999998"/>
    <n v="34.034275000000001"/>
    <n v="35.021050000000002"/>
  </r>
  <r>
    <s v="2632"/>
    <s v="71229"/>
    <s v="0"/>
    <x v="3"/>
    <x v="3"/>
    <x v="0"/>
    <s v="190"/>
    <s v="105"/>
    <s v="R"/>
    <n v="133"/>
    <s v="Gilbert's Drug Store"/>
    <s v="212 State St., Oscoda MI 48750 US, Oscoda MI 48750 US"/>
    <n v="0.64089398127612196"/>
    <s v="-931"/>
    <s v="6"/>
    <d v="1899-12-30T12:04:23"/>
    <d v="1899-12-30T12:11:17"/>
    <n v="0"/>
    <n v="6.916666666666667"/>
    <s v="-83.33054"/>
    <s v="44.418915"/>
    <n v="0.26334324496054201"/>
    <n v="1309.1400000000001"/>
    <n v="0"/>
    <n v="0"/>
    <n v="0"/>
    <n v="0"/>
    <n v="134"/>
    <s v="105_Week4_Thursday"/>
    <n v="49.89"/>
    <n v="49.89"/>
    <n v="51.032800000000002"/>
    <n v="51.89"/>
    <n v="27.5"/>
    <s v="101_Monday"/>
    <s v="101_Week4_Monday"/>
    <n v="1"/>
    <n v="0"/>
    <n v="24.945"/>
    <n v="25.945"/>
    <s v="Yes"/>
    <s v="NO"/>
    <s v="MTWRF"/>
    <s v="Yes"/>
    <s v="Yes"/>
    <s v="Y"/>
    <s v="N"/>
    <n v="0"/>
    <n v="12.4725"/>
    <n v="12.4725"/>
    <n v="12.7582"/>
    <n v="12.9725"/>
  </r>
  <r>
    <s v="2620"/>
    <s v="71217"/>
    <s v="0"/>
    <x v="3"/>
    <x v="3"/>
    <x v="0"/>
    <s v="200"/>
    <s v="101"/>
    <s v="R"/>
    <n v="230"/>
    <s v="Oscoda Dental Lab"/>
    <s v="108 Bank St. P.O. Box 503, Oscoda MI 48750 US P.O. Box 503, Oscoda MI 48750 US"/>
    <n v="0.88671175717485096"/>
    <s v="-932"/>
    <s v="4"/>
    <d v="1899-12-30T12:12:10"/>
    <d v="1899-12-30T12:21:50"/>
    <n v="0"/>
    <n v="9.4354006285390355"/>
    <s v="-83.329535"/>
    <s v="44.422241"/>
    <n v="0.27604882467209801"/>
    <n v="383.25"/>
    <n v="0"/>
    <n v="0"/>
    <n v="0"/>
    <n v="0"/>
    <n v="231"/>
    <s v="101_Week4_Thursday"/>
    <n v="45.37"/>
    <n v="45.37"/>
    <n v="15.62"/>
    <n v="46.926600000000001"/>
    <n v="2.0699999999999998"/>
    <s v="101_Monday"/>
    <s v="101_Week4_Monday"/>
    <n v="1"/>
    <n v="0"/>
    <n v="0"/>
    <n v="11.342499999999999"/>
    <s v="Yes"/>
    <s v="YES"/>
    <s v="MTWRF"/>
    <s v="No"/>
    <s v="Yes"/>
    <s v="Y"/>
    <s v="N"/>
    <n v="0"/>
    <n v="11.342499999999999"/>
    <n v="11.342499999999999"/>
    <n v="3.9049999999999998"/>
    <n v="11.73165"/>
  </r>
  <r>
    <s v="15576"/>
    <s v="73548"/>
    <s v="0"/>
    <x v="3"/>
    <x v="3"/>
    <x v="0"/>
    <s v="180"/>
    <s v="105"/>
    <s v="R"/>
    <n v="147"/>
    <s v="AUSABLE INN RESTAURANT"/>
    <s v="600 S STATE STREET, OSCODA MI 48750 US, OSCODA MI 48750 US"/>
    <n v="1.31690029030727"/>
    <s v="-930"/>
    <s v="7"/>
    <d v="1899-12-30T11:53:51"/>
    <d v="1899-12-30T12:03:44"/>
    <n v="0"/>
    <n v="10.950000000000001"/>
    <s v="-83.329723"/>
    <s v="44.415054"/>
    <n v="0.38910097613032302"/>
    <n v="1492.6"/>
    <n v="0"/>
    <n v="0"/>
    <n v="0"/>
    <n v="0"/>
    <n v="148"/>
    <s v="105_Week4_Thursday"/>
    <n v="0"/>
    <n v="0"/>
    <n v="90.04"/>
    <n v="77.330699999999993"/>
    <n v="100.08"/>
    <s v="101_Monday"/>
    <s v="101_Week4_Monday"/>
    <n v="1"/>
    <n v="0"/>
    <n v="39.986199999999997"/>
    <n v="77.064999999999998"/>
    <s v="Yes"/>
    <s v="NO"/>
    <s v="MTWRF"/>
    <s v="Yes"/>
    <s v="Yes"/>
    <s v="Y"/>
    <s v="N"/>
    <n v="0"/>
    <n v="0"/>
    <n v="0"/>
    <n v="22.51"/>
    <n v="19.332674999999998"/>
  </r>
  <r>
    <s v="2616"/>
    <s v="71213"/>
    <s v="0"/>
    <x v="3"/>
    <x v="3"/>
    <x v="0"/>
    <s v="160"/>
    <s v="101"/>
    <s v="R"/>
    <n v="307"/>
    <s v="V.F.W. Post 3735"/>
    <s v="240 Chrysler, Oscoda MI 48750 US, Oscoda MI 48750 US"/>
    <n v="0.56552371058069195"/>
    <s v="-928"/>
    <s v="6"/>
    <d v="1899-12-30T11:42:02"/>
    <d v="1899-12-30T11:48:58"/>
    <n v="0"/>
    <n v="4.7277777783333335"/>
    <s v="-83.325314"/>
    <s v="44.413266"/>
    <n v="0.209186937690999"/>
    <n v="963.04"/>
    <n v="0"/>
    <n v="0"/>
    <n v="0"/>
    <n v="0"/>
    <n v="308"/>
    <s v="101_Week4_Thursday"/>
    <n v="47.25"/>
    <n v="47.72"/>
    <n v="48.811399999999999"/>
    <n v="49.63"/>
    <n v="26.31"/>
    <s v="101_Monday"/>
    <s v="101_Week4_Monday"/>
    <n v="1"/>
    <n v="0"/>
    <n v="23.86"/>
    <n v="24.815000000000001"/>
    <s v="Yes"/>
    <s v="NO"/>
    <s v="MTWRF"/>
    <s v="No"/>
    <s v="Yes"/>
    <s v="Y"/>
    <s v="N"/>
    <n v="0"/>
    <n v="11.8125"/>
    <n v="11.93"/>
    <n v="12.20285"/>
    <n v="12.407500000000001"/>
  </r>
  <r>
    <s v="2836"/>
    <s v="72000"/>
    <s v="0"/>
    <x v="3"/>
    <x v="3"/>
    <x v="0"/>
    <s v="170"/>
    <s v="101"/>
    <s v="R"/>
    <n v="306"/>
    <s v="American Legion"/>
    <s v="849 S. State, Oscoda MI 48750 US, Oscoda MI 48750 US"/>
    <n v="0.253685911051377"/>
    <s v="-929"/>
    <s v="6"/>
    <d v="1899-12-30T11:49:13"/>
    <d v="1899-12-30T11:52:32"/>
    <n v="0"/>
    <n v="7.7833333333333332"/>
    <s v="-83.324691"/>
    <s v="44.412177"/>
    <n v="7.8008945221610407E-2"/>
    <n v="863.05"/>
    <n v="0"/>
    <n v="0"/>
    <n v="0"/>
    <n v="0"/>
    <n v="307"/>
    <s v="101_Week4_Thursday"/>
    <n v="42.634999999999998"/>
    <n v="42.634999999999998"/>
    <n v="44.268500000000003"/>
    <n v="43.687100000000001"/>
    <n v="23.51"/>
    <s v="101_Monday"/>
    <s v="101_Week4_Monday"/>
    <n v="1"/>
    <n v="0"/>
    <n v="21.317499999999999"/>
    <n v="22.18"/>
    <s v="Yes"/>
    <s v="NO"/>
    <s v="MTWRF"/>
    <s v="No"/>
    <s v="Yes"/>
    <s v="Y"/>
    <s v="N"/>
    <n v="0"/>
    <n v="10.65875"/>
    <n v="10.65875"/>
    <n v="11.067125000000001"/>
    <n v="10.921775"/>
  </r>
  <r>
    <s v="9919"/>
    <s v="99062"/>
    <s v="120"/>
    <x v="3"/>
    <x v="3"/>
    <x v="0"/>
    <s v="40"/>
    <s v="105"/>
    <s v="R"/>
    <n v="168"/>
    <s v="ROGERS-OSCOCA 4055"/>
    <s v="5112 US 23, OSCODA MI 48750 US, OSCODA MI 48750 US"/>
    <n v="0.51196622683369197"/>
    <s v="-916"/>
    <s v="7"/>
    <d v="1899-12-30T09:29:33"/>
    <d v="1899-12-30T09:43:26"/>
    <n v="0"/>
    <n v="14.01"/>
    <s v="-83.329316"/>
    <s v="44.427904"/>
    <n v="0.28355199032079298"/>
    <n v="2242.98"/>
    <n v="10"/>
    <n v="0.71428571428571397"/>
    <n v="1"/>
    <n v="35"/>
    <n v="169"/>
    <s v="105_Week4_Thursday"/>
    <n v="54.752499999999998"/>
    <n v="31.146899999999999"/>
    <n v="34.0471"/>
    <n v="30.547599999999999"/>
    <n v="36.31"/>
    <s v="101_Monday"/>
    <s v="101_Week4_Monday"/>
    <n v="1"/>
    <n v="35"/>
    <n v="32.83"/>
    <n v="29.797499999999999"/>
    <s v="Yes"/>
    <s v="NO"/>
    <s v="MTWRF"/>
    <s v="Yes"/>
    <s v="Yes"/>
    <s v="Y"/>
    <s v="N"/>
    <n v="35"/>
    <n v="13.688124999999999"/>
    <n v="7.7867249999999997"/>
    <n v="8.5117750000000001"/>
    <n v="7.6368999999999998"/>
  </r>
  <r>
    <s v="14179"/>
    <s v="73509"/>
    <s v="0"/>
    <x v="3"/>
    <x v="3"/>
    <x v="0"/>
    <s v="50"/>
    <s v="105"/>
    <s v="R"/>
    <n v="170"/>
    <s v="GARY OIL"/>
    <s v="5123 N. US-23, OSCODA MI 48750 US, OSCODA MI 48750 US"/>
    <n v="0.48480920727752203"/>
    <s v="-917"/>
    <s v="7"/>
    <d v="1899-12-30T09:43:55"/>
    <d v="1899-12-30T09:51:18"/>
    <n v="0"/>
    <n v="7.4033333333333333"/>
    <s v="-83.3305433"/>
    <s v="44.4286883"/>
    <n v="0.292975448001146"/>
    <n v="2481.94"/>
    <n v="4"/>
    <n v="0.81818181818181801"/>
    <n v="1"/>
    <n v="22"/>
    <n v="171"/>
    <s v="105_Week4_Thursday"/>
    <n v="47.65"/>
    <n v="41.083799999999997"/>
    <n v="41.458500000000001"/>
    <n v="52.859200000000001"/>
    <n v="44.87"/>
    <s v="101_Monday"/>
    <s v="101_Week4_Monday"/>
    <n v="1"/>
    <n v="22"/>
    <n v="39.89"/>
    <n v="54.02"/>
    <s v="Yes"/>
    <s v="NO"/>
    <s v="MTWRF"/>
    <s v="Yes"/>
    <s v="Yes"/>
    <s v="Y"/>
    <s v="N"/>
    <n v="22"/>
    <n v="11.9125"/>
    <n v="10.270949999999999"/>
    <n v="10.364625"/>
    <n v="13.2148"/>
  </r>
  <r>
    <s v="2627"/>
    <s v="71224"/>
    <s v="0"/>
    <x v="3"/>
    <x v="3"/>
    <x v="0"/>
    <s v="30"/>
    <s v="105"/>
    <s v="R"/>
    <n v="180"/>
    <s v="Vista Lanes"/>
    <s v="5214 N. US-23 P.O. Box 481, Oscoda MI 48750 US P.O. Box 481, Oscoda MI 48750 US"/>
    <n v="62.4299517832969"/>
    <s v="-915"/>
    <s v="7"/>
    <d v="1899-12-30T09:18:52"/>
    <d v="1899-12-30T09:29:02"/>
    <n v="0"/>
    <n v="11.936666666666667"/>
    <s v="-83.329344"/>
    <s v="44.430907"/>
    <n v="54.116409935004803"/>
    <n v="3470.12"/>
    <n v="0"/>
    <n v="0"/>
    <n v="0"/>
    <n v="0"/>
    <n v="181"/>
    <s v="105_Week4_Thursday"/>
    <n v="89.933700000000002"/>
    <n v="97.848399999999998"/>
    <n v="66.277100000000004"/>
    <n v="101.1484"/>
    <n v="75.739999999999995"/>
    <s v="101_Monday"/>
    <s v="101_Week4_Monday"/>
    <n v="1"/>
    <n v="0"/>
    <n v="61.323700000000002"/>
    <n v="105.7037"/>
    <s v="Yes"/>
    <s v="NO"/>
    <s v="MTRF"/>
    <s v="Yes"/>
    <s v="Yes"/>
    <s v="Y"/>
    <s v="N"/>
    <n v="0"/>
    <n v="22.483425"/>
    <n v="24.4621"/>
    <n v="16.569275000000001"/>
    <n v="25.287099999999999"/>
  </r>
  <r>
    <s v="1967"/>
    <s v="70518"/>
    <s v="0"/>
    <x v="3"/>
    <x v="3"/>
    <x v="0"/>
    <s v="10"/>
    <s v="101"/>
    <s v="M"/>
    <n v="0"/>
    <s v="Alpena County Road"/>
    <s v="1400 N. BAGLEY STREET, ALPENA MI 49707 US, ALPENA MI 49707 US"/>
    <n v="7.46437667997448"/>
    <s v="-913"/>
    <s v="7"/>
    <d v="1899-12-30T06:07:27"/>
    <d v="1899-12-30T06:32:36"/>
    <n v="0"/>
    <n v="20.704166666666666"/>
    <s v="-83.4732837"/>
    <s v="45.0661747"/>
    <n v="3.5662229060520101"/>
    <n v="12200.16"/>
    <n v="2"/>
    <n v="0.98581560283687897"/>
    <n v="25"/>
    <n v="152"/>
    <n v="1"/>
    <s v="101_Week4_Monday"/>
    <n v="224.55709999999999"/>
    <n v="232.54920000000001"/>
    <n v="240.01609999999999"/>
    <n v="237.76689999999999"/>
    <n v="238.52"/>
    <s v="101_Monday"/>
    <s v="101_Week4_Monday"/>
    <n v="1"/>
    <n v="141"/>
    <n v="238.6712"/>
    <n v="243.41249999999999"/>
    <s v="No"/>
    <s v="NO"/>
    <s v="MTWRF"/>
    <s v="No"/>
    <s v="No"/>
    <s v="Y"/>
    <s v="N"/>
    <m/>
    <n v="56.139274999999998"/>
    <n v="58.137300000000003"/>
    <n v="60.004024999999999"/>
    <n v="59.441724999999998"/>
  </r>
  <r>
    <s v="13576"/>
    <s v="73496"/>
    <s v="0"/>
    <x v="3"/>
    <x v="3"/>
    <x v="0"/>
    <s v="20"/>
    <s v="101"/>
    <s v="M"/>
    <n v="0"/>
    <s v="MIDWEST DIESEL SERVICE LLC"/>
    <s v="7230 M-32, ALPENA MI 49707 US, ALPENA MI 49707 US"/>
    <n v="7.19669660909938"/>
    <s v="-914"/>
    <s v="7"/>
    <d v="1899-12-30T08:00:08"/>
    <d v="1899-12-30T08:16:26"/>
    <n v="0"/>
    <n v="16.237500000000001"/>
    <s v="-83.597586"/>
    <s v="45.061156"/>
    <n v="6.5916704112701998"/>
    <n v="8301.16"/>
    <n v="16"/>
    <n v="0.85046728971962604"/>
    <n v="5"/>
    <n v="106"/>
    <n v="1"/>
    <s v="101_Week4_Monday"/>
    <n v="138.53460000000001"/>
    <n v="180.46729999999999"/>
    <n v="150.2176"/>
    <n v="149.76070000000001"/>
    <n v="160.37"/>
    <s v="101_Monday"/>
    <s v="101_Week4_Monday"/>
    <n v="1"/>
    <n v="107"/>
    <n v="248.30250000000001"/>
    <n v="147.02500000000001"/>
    <s v="No"/>
    <s v="NO"/>
    <s v="MTWRF"/>
    <s v="No"/>
    <s v="No"/>
    <s v="Y"/>
    <s v="N"/>
    <m/>
    <n v="34.633650000000003"/>
    <n v="45.116824999999999"/>
    <n v="37.554400000000001"/>
    <n v="37.440175000000004"/>
  </r>
  <r>
    <s v="10136"/>
    <s v="73359"/>
    <s v="0"/>
    <x v="3"/>
    <x v="3"/>
    <x v="0"/>
    <s v="90"/>
    <s v="105"/>
    <s v="R"/>
    <n v="135"/>
    <s v="AUSABLE TOWNSHIP HALL"/>
    <s v="4420 NORTH HURON ROAD, OSCODA MI 48750 US, OSCODA MI 48750 US"/>
    <n v="5.0636616065048698E-2"/>
    <s v="-921"/>
    <s v="4"/>
    <d v="1899-12-30T10:19:40"/>
    <d v="1899-12-30T10:26:53"/>
    <n v="0"/>
    <n v="7.625"/>
    <s v="-83.3302252080871"/>
    <s v="44.4267063033992"/>
    <n v="2.4653495752749201E-2"/>
    <n v="851.2"/>
    <n v="0"/>
    <n v="0"/>
    <n v="0"/>
    <n v="0"/>
    <n v="136"/>
    <s v="105_Week4_Thursday"/>
    <n v="64.746600000000001"/>
    <n v="65.17"/>
    <n v="66.47"/>
    <n v="67.77"/>
    <n v="16.940000000000001"/>
    <s v="101_Monday"/>
    <s v="101_Week4_Monday"/>
    <n v="1"/>
    <n v="0"/>
    <n v="16.2925"/>
    <n v="16.942499999999999"/>
    <s v="Yes"/>
    <s v="NO"/>
    <s v="MTWRF"/>
    <s v="Yes"/>
    <s v="Yes"/>
    <s v="Y"/>
    <s v="N"/>
    <n v="0"/>
    <n v="16.18665"/>
    <n v="16.2925"/>
    <n v="16.6175"/>
    <n v="16.942499999999999"/>
  </r>
  <r>
    <s v="13645"/>
    <s v="99103"/>
    <s v="45"/>
    <x v="3"/>
    <x v="3"/>
    <x v="0"/>
    <s v="100"/>
    <s v="101"/>
    <s v="R"/>
    <n v="134"/>
    <s v="ADMIRAL #5774"/>
    <s v="405 N. STATE ST, OSCODA MI 48750-1742 US, OSCODA MI 48750-1742 US"/>
    <n v="0.44513946153165301"/>
    <s v="-922"/>
    <s v="7"/>
    <d v="1899-12-30T10:27:20"/>
    <d v="1899-12-30T10:31:41"/>
    <n v="0"/>
    <n v="4.2666666666666666"/>
    <s v="-83.330541"/>
    <s v="44.423715"/>
    <n v="0.20870298311573399"/>
    <n v="780"/>
    <n v="0"/>
    <n v="0"/>
    <n v="0"/>
    <n v="0"/>
    <n v="135"/>
    <s v="101_Week4_Thursday"/>
    <n v="15"/>
    <n v="15"/>
    <n v="15"/>
    <n v="16.538399999999999"/>
    <n v="15.9"/>
    <s v="101_Monday"/>
    <s v="101_Week4_Monday"/>
    <n v="1"/>
    <n v="0"/>
    <n v="15"/>
    <n v="16.875"/>
    <s v="Yes"/>
    <s v="NO"/>
    <s v="MTWRF"/>
    <s v="No"/>
    <s v="Yes"/>
    <s v="Y"/>
    <s v="N"/>
    <n v="0"/>
    <n v="3.75"/>
    <n v="3.75"/>
    <n v="3.75"/>
    <n v="4.1345999999999998"/>
  </r>
  <r>
    <s v="2638"/>
    <s v="71235"/>
    <s v="0"/>
    <x v="3"/>
    <x v="3"/>
    <x v="0"/>
    <s v="80"/>
    <s v="101"/>
    <s v="R"/>
    <n v="142"/>
    <s v="Johnson Auto Supply"/>
    <s v="5070 US-23, Oscoda MI 48750 US, Oscoda MI 48750 US"/>
    <n v="0.175507973074048"/>
    <s v="-920"/>
    <s v="4"/>
    <d v="1899-12-30T10:08:04"/>
    <d v="1899-12-30T10:19:37"/>
    <n v="0"/>
    <n v="12.658333333333333"/>
    <s v="-83.329568"/>
    <s v="44.427057"/>
    <n v="8.9003802331660206E-2"/>
    <n v="1554.53"/>
    <n v="0"/>
    <n v="0"/>
    <n v="0"/>
    <n v="0"/>
    <n v="143"/>
    <s v="101_Week4_Thursday"/>
    <n v="118.49"/>
    <n v="118.49"/>
    <n v="120.85"/>
    <n v="123.21"/>
    <n v="32.65"/>
    <s v="101_Monday"/>
    <s v="101_Week4_Monday"/>
    <n v="1"/>
    <n v="0"/>
    <n v="29.622499999999999"/>
    <n v="30.802499999999998"/>
    <s v="Yes"/>
    <s v="NO"/>
    <s v="MTWRF"/>
    <s v="No"/>
    <s v="Yes"/>
    <s v="Y"/>
    <s v="N"/>
    <n v="0"/>
    <n v="29.622499999999999"/>
    <n v="29.622499999999999"/>
    <n v="30.212499999999999"/>
    <n v="30.802499999999998"/>
  </r>
  <r>
    <s v="14258"/>
    <s v="73509"/>
    <s v="1"/>
    <x v="3"/>
    <x v="3"/>
    <x v="0"/>
    <s v="60"/>
    <s v="105"/>
    <s v="R"/>
    <n v="95"/>
    <s v="GARY OIL BASE GARAGE"/>
    <s v="5123 N. US-23, OSCODA MI 48750 US, OSCODA MI 48750 US"/>
    <n v="0"/>
    <s v="-918"/>
    <s v="7"/>
    <d v="1899-12-30T09:51:18"/>
    <d v="1899-12-30T10:02:16"/>
    <n v="0"/>
    <n v="11.836666666666668"/>
    <s v="-83.3305433"/>
    <s v="44.4286883"/>
    <m/>
    <n v="4673.88"/>
    <n v="24"/>
    <n v="0.73333333333333395"/>
    <n v="5"/>
    <n v="91"/>
    <n v="96"/>
    <s v="105_Week4_Thursday"/>
    <n v="91.92"/>
    <n v="92.612300000000005"/>
    <n v="90.122799999999998"/>
    <n v="72.988399999999999"/>
    <n v="93.28"/>
    <s v="101_Monday"/>
    <s v="101_Week4_Monday"/>
    <n v="1"/>
    <n v="90"/>
    <n v="91.92"/>
    <n v="73.064999999999998"/>
    <s v="Yes"/>
    <s v="YES"/>
    <s v="MTWRF"/>
    <s v="Yes"/>
    <s v="Yes"/>
    <s v="Y"/>
    <s v="N"/>
    <n v="90"/>
    <n v="22.98"/>
    <n v="23.153075000000001"/>
    <n v="22.5307"/>
    <n v="18.2471"/>
  </r>
  <r>
    <s v="11915"/>
    <s v="70613"/>
    <s v="2"/>
    <x v="3"/>
    <x v="3"/>
    <x v="0"/>
    <s v="70"/>
    <s v="105"/>
    <s v="R"/>
    <n v="102"/>
    <s v="SUBWAY- OSCODA"/>
    <s v="5121 US 23 NORTH, OSCODA MI 48750 US, OSCODA MI 48750 US"/>
    <n v="3.9997772860573398E-2"/>
    <s v="-919"/>
    <s v="6"/>
    <d v="1899-12-30T10:02:19"/>
    <d v="1899-12-30T10:07:54"/>
    <n v="0"/>
    <n v="4.8833333333333337"/>
    <s v="-83.330663"/>
    <s v="44.428352"/>
    <n v="2.3196566511706301E-2"/>
    <n v="1142.24"/>
    <n v="0"/>
    <n v="0"/>
    <n v="0"/>
    <n v="0"/>
    <n v="103"/>
    <s v="105_Week4_Thursday"/>
    <n v="43.62"/>
    <n v="43.5533"/>
    <n v="44.402799999999999"/>
    <n v="45.14"/>
    <n v="23.93"/>
    <s v="101_Monday"/>
    <s v="101_Week4_Monday"/>
    <n v="1"/>
    <n v="0"/>
    <n v="21.71"/>
    <n v="22.57"/>
    <s v="Yes"/>
    <s v="NO"/>
    <s v="MTWRF"/>
    <s v="Yes"/>
    <s v="Yes"/>
    <s v="Y"/>
    <s v="N"/>
    <n v="0"/>
    <n v="10.904999999999999"/>
    <n v="10.888325"/>
    <n v="11.1007"/>
    <n v="11.285"/>
  </r>
  <r>
    <s v="1937"/>
    <s v="70486"/>
    <s v="0"/>
    <x v="3"/>
    <x v="3"/>
    <x v="1"/>
    <s v="100"/>
    <s v="101"/>
    <s v="T"/>
    <n v="185"/>
    <s v="Alcona Motors, Inc."/>
    <s v="313 S. Second Lincoln P.O. Box 130, Lincoln MI 487 P.O. Box 130, Lincoln MI 48742 US"/>
    <n v="0.82780849664888501"/>
    <s v="-947"/>
    <s v="7"/>
    <d v="1899-12-30T10:14:08"/>
    <d v="1899-12-30T10:28:43"/>
    <n v="0"/>
    <n v="12.766666666666667"/>
    <s v="-83.411045"/>
    <s v="44.681902"/>
    <n v="0.33418753330249101"/>
    <n v="11605.22"/>
    <n v="37"/>
    <n v="0.81407035175879405"/>
    <n v="11"/>
    <n v="202"/>
    <n v="186"/>
    <s v="101_Week4_Tuesday"/>
    <n v="211.39920000000001"/>
    <n v="222.2807"/>
    <n v="235.24610000000001"/>
    <n v="218.30840000000001"/>
    <n v="236.86"/>
    <s v="101_Tuesday"/>
    <s v="101_Week4_Tuesday"/>
    <n v="1"/>
    <n v="199"/>
    <n v="233.06"/>
    <n v="211.60249999999999"/>
    <s v="No"/>
    <s v="NO"/>
    <s v="MTWRF"/>
    <s v="No"/>
    <s v="No"/>
    <s v="Y"/>
    <s v="N"/>
    <m/>
    <n v="52.849800000000002"/>
    <n v="55.570174999999999"/>
    <n v="58.811525000000003"/>
    <n v="54.577100000000002"/>
  </r>
  <r>
    <s v="12227"/>
    <s v="73457"/>
    <s v="0"/>
    <x v="3"/>
    <x v="3"/>
    <x v="1"/>
    <s v="110"/>
    <s v="101"/>
    <s v="T"/>
    <n v="137"/>
    <s v="JACKS GARAGE"/>
    <s v="324 E HAWLEY, LINCOLN MI 48742 US, LINCOLN MI 48742 US"/>
    <n v="0.96133485651984096"/>
    <s v="-948"/>
    <s v="7"/>
    <d v="1899-12-30T10:29:41"/>
    <d v="1899-12-30T10:42:11"/>
    <n v="0"/>
    <n v="11.991666666666667"/>
    <s v="-83.407024"/>
    <s v="44.6825785"/>
    <n v="0.27013781770453599"/>
    <n v="1920.38"/>
    <n v="13"/>
    <n v="0.72916666666666696"/>
    <n v="3"/>
    <n v="49"/>
    <n v="138"/>
    <s v="101_Week4_Tuesday"/>
    <n v="38.08"/>
    <n v="35.83"/>
    <n v="37.491500000000002"/>
    <n v="37.442300000000003"/>
    <n v="40.520000000000003"/>
    <s v="101_Tuesday"/>
    <s v="101_Week4_Tuesday"/>
    <n v="1"/>
    <n v="48"/>
    <n v="35.83"/>
    <n v="37.7575"/>
    <s v="No"/>
    <s v="NO"/>
    <s v="MTWRF"/>
    <s v="No"/>
    <s v="No"/>
    <s v="Y"/>
    <s v="N"/>
    <m/>
    <n v="9.52"/>
    <n v="8.9574999999999996"/>
    <n v="9.3728750000000005"/>
    <n v="9.3605750000000008"/>
  </r>
  <r>
    <s v="2587"/>
    <s v="71183"/>
    <s v="0"/>
    <x v="3"/>
    <x v="3"/>
    <x v="1"/>
    <s v="90"/>
    <s v="101"/>
    <s v="T"/>
    <n v="210"/>
    <s v="Northern Precision"/>
    <s v="601 South Lake St, Lincoln MI 48742 US, Lincoln MI 48742 US"/>
    <n v="1.7910364628993101"/>
    <s v="-946"/>
    <s v="7"/>
    <d v="1899-12-30T10:02:37"/>
    <d v="1899-12-30T10:13:19"/>
    <n v="0"/>
    <n v="9.7666666666666675"/>
    <s v="-83.4129063"/>
    <s v="44.6790728"/>
    <n v="0.82455520885213995"/>
    <n v="7526.33"/>
    <n v="0"/>
    <n v="0"/>
    <n v="0"/>
    <n v="0"/>
    <n v="211"/>
    <s v="101_Week4_Tuesday"/>
    <n v="138.63380000000001"/>
    <n v="145.0669"/>
    <n v="149.57"/>
    <n v="155.58920000000001"/>
    <n v="155.36000000000001"/>
    <s v="101_Tuesday"/>
    <s v="101_Week4_Tuesday"/>
    <n v="1"/>
    <n v="0"/>
    <n v="145.23500000000001"/>
    <n v="153.91499999999999"/>
    <s v="No"/>
    <s v="NO"/>
    <s v="MTWRF"/>
    <s v="No"/>
    <s v="No"/>
    <s v="Y"/>
    <s v="N"/>
    <m/>
    <n v="34.658450000000002"/>
    <n v="36.266725000000001"/>
    <n v="37.392499999999998"/>
    <n v="38.897300000000001"/>
  </r>
  <r>
    <s v="2585"/>
    <s v="71181"/>
    <s v="0"/>
    <x v="3"/>
    <x v="3"/>
    <x v="1"/>
    <s v="70"/>
    <s v="101"/>
    <s v="T"/>
    <n v="170"/>
    <s v="Lincoln Outdoor Center"/>
    <s v="300 S SECOND ST, LINCOLN MI 48742 US, LINCOLN MI 48742 US"/>
    <n v="0.12944769622458799"/>
    <s v="-944"/>
    <s v="7"/>
    <d v="1899-12-30T09:38:46"/>
    <d v="1899-12-30T09:46:51"/>
    <n v="0"/>
    <n v="11.55"/>
    <s v="-83.412004"/>
    <s v="44.682569"/>
    <n v="3.3673415053547102E-2"/>
    <n v="2078.88"/>
    <n v="4"/>
    <n v="0.71428571428571397"/>
    <n v="1"/>
    <n v="17"/>
    <n v="171"/>
    <s v="101_Week4_Tuesday"/>
    <n v="35"/>
    <n v="33.944000000000003"/>
    <n v="46.8461"/>
    <n v="43.778399999999998"/>
    <n v="47.68"/>
    <s v="101_Tuesday"/>
    <s v="101_Week4_Tuesday"/>
    <n v="1"/>
    <n v="14"/>
    <n v="45.09"/>
    <n v="42.924999999999997"/>
    <s v="No"/>
    <s v="NO"/>
    <s v="MTWRF"/>
    <s v="No"/>
    <s v="No"/>
    <s v="Y"/>
    <s v="N"/>
    <m/>
    <n v="8.75"/>
    <n v="8.4860000000000007"/>
    <n v="11.711525"/>
    <n v="10.944599999999999"/>
  </r>
  <r>
    <s v="2589"/>
    <s v="71185"/>
    <s v="0"/>
    <x v="3"/>
    <x v="3"/>
    <x v="1"/>
    <s v="80"/>
    <s v="101"/>
    <s v="T"/>
    <n v="245"/>
    <s v="Viking Energy of Lincoln"/>
    <s v="509 W. State St., Lincoln MI 48742 US, Lincoln MI 48742 US"/>
    <n v="1.7930402900576901"/>
    <s v="-945"/>
    <s v="7"/>
    <d v="1899-12-30T09:48:39"/>
    <d v="1899-12-30T10:00:49"/>
    <n v="0"/>
    <n v="16.658333333333335"/>
    <s v="-83.4185533"/>
    <s v="44.6801583"/>
    <n v="0.793606124537103"/>
    <n v="19842.46"/>
    <n v="28"/>
    <n v="0.93086419753086402"/>
    <n v="23"/>
    <n v="498"/>
    <n v="246"/>
    <s v="101_Week4_Tuesday"/>
    <n v="344.0838"/>
    <n v="405.59840000000003"/>
    <n v="439.31689999999998"/>
    <n v="422.48689999999999"/>
    <n v="438.45"/>
    <s v="101_Tuesday"/>
    <s v="101_Week4_Tuesday"/>
    <n v="1"/>
    <n v="405"/>
    <n v="427.38"/>
    <n v="425.99"/>
    <s v="No"/>
    <s v="NO"/>
    <s v="MTWRF"/>
    <s v="No"/>
    <s v="No"/>
    <s v="Y"/>
    <s v="N"/>
    <m/>
    <n v="86.020949999999999"/>
    <n v="101.39960000000001"/>
    <n v="109.82922499999999"/>
    <n v="105.621725"/>
  </r>
  <r>
    <s v="13577"/>
    <s v="99152"/>
    <s v="5"/>
    <x v="3"/>
    <x v="3"/>
    <x v="1"/>
    <s v="150"/>
    <s v="105"/>
    <s v="R"/>
    <n v="300"/>
    <s v="ALPENA GENERAL HOSP.-LINCOLN"/>
    <s v="177 N. BARLOW ROAD, LINCOLN MI 48742 US, LINCOLN MI 48742 US"/>
    <n v="0"/>
    <s v="-952"/>
    <s v="7"/>
    <d v="1899-12-30T11:15:03"/>
    <d v="1899-12-30T11:21:38"/>
    <n v="0"/>
    <n v="6.8366666666666669"/>
    <s v="-83.403719"/>
    <s v="44.661088"/>
    <m/>
    <n v="6069.19"/>
    <n v="0"/>
    <n v="0"/>
    <n v="0"/>
    <n v="0"/>
    <n v="301"/>
    <s v="105_Week4_Thursday"/>
    <n v="122.25579999999999"/>
    <n v="115.7561"/>
    <n v="121.5685"/>
    <n v="125.50230000000001"/>
    <n v="124.99"/>
    <s v="101_Tuesday"/>
    <s v="101_Week4_Tuesday"/>
    <n v="1"/>
    <n v="0"/>
    <n v="116.18"/>
    <n v="124.99"/>
    <s v="Yes"/>
    <s v="NO"/>
    <s v="MTWRF"/>
    <s v="Yes"/>
    <s v="Yes"/>
    <s v="Y"/>
    <s v="N"/>
    <n v="0"/>
    <n v="30.563949999999998"/>
    <n v="28.939025000000001"/>
    <n v="30.392125"/>
    <n v="31.375575000000001"/>
  </r>
  <r>
    <s v="2595"/>
    <s v="73063"/>
    <s v="3"/>
    <x v="3"/>
    <x v="3"/>
    <x v="1"/>
    <s v="160"/>
    <s v="105"/>
    <s v="R"/>
    <n v="310"/>
    <s v="Alcona Health Center-Lincoln"/>
    <s v="177 N. BARLOW RD PO BOX 279, Lincoln MI 48742 US PO BOX 279, Lincoln MI 48742 US"/>
    <n v="0"/>
    <s v="-953"/>
    <s v="6"/>
    <d v="1899-12-30T11:21:38"/>
    <d v="1899-12-30T11:31:32"/>
    <n v="0"/>
    <n v="8.2222222233333326"/>
    <s v="-83.403719"/>
    <s v="44.661088"/>
    <m/>
    <n v="1614.33"/>
    <n v="0"/>
    <n v="0"/>
    <n v="0"/>
    <n v="0"/>
    <n v="311"/>
    <s v="105_Week4_Thursday"/>
    <n v="60.936599999999999"/>
    <n v="62.13"/>
    <n v="63.5642"/>
    <n v="64.36"/>
    <n v="32.32"/>
    <s v="101_Tuesday"/>
    <s v="101_Week4_Tuesday"/>
    <n v="1"/>
    <n v="0"/>
    <n v="31.065000000000001"/>
    <n v="32.32"/>
    <s v="Yes"/>
    <s v="NO"/>
    <s v="MTWRF"/>
    <s v="Yes"/>
    <s v="Yes"/>
    <s v="Y"/>
    <s v="N"/>
    <n v="0"/>
    <n v="15.23415"/>
    <n v="15.532500000000001"/>
    <n v="15.89105"/>
    <n v="16.09"/>
  </r>
  <r>
    <s v="2811"/>
    <s v="99152"/>
    <s v="4"/>
    <x v="3"/>
    <x v="3"/>
    <x v="1"/>
    <s v="140"/>
    <s v="105"/>
    <s v="R"/>
    <n v="70"/>
    <s v="ALPENA GENERAL HOSP.-OSCODA"/>
    <s v="177 N. BARLOW ROAD, LINCOLN MI 48742 US, LINCOLN MI 48742 US"/>
    <n v="1.80463434971853"/>
    <s v="-951"/>
    <s v="7"/>
    <d v="1899-12-30T11:07:44"/>
    <d v="1899-12-30T11:15:03"/>
    <n v="0"/>
    <n v="6.2633333333333336"/>
    <s v="-83.403719"/>
    <s v="44.661088"/>
    <n v="1.38019568386396"/>
    <n v="9282.9599999999991"/>
    <n v="0"/>
    <n v="0"/>
    <n v="0"/>
    <n v="0"/>
    <n v="71"/>
    <s v="105_Week4_Thursday"/>
    <n v="81.564999999999998"/>
    <n v="241.70609999999999"/>
    <n v="224.13499999999999"/>
    <n v="259.4153"/>
    <n v="231.43"/>
    <s v="101_Tuesday"/>
    <s v="101_Week4_Tuesday"/>
    <n v="1"/>
    <n v="0"/>
    <n v="212.34"/>
    <n v="256.12619999999998"/>
    <s v="Yes"/>
    <s v="NO"/>
    <s v="MTWRF"/>
    <s v="Yes"/>
    <s v="Yes"/>
    <s v="Y"/>
    <s v="N"/>
    <n v="0"/>
    <n v="20.391249999999999"/>
    <n v="60.426524999999998"/>
    <n v="56.033749999999998"/>
    <n v="64.853825000000001"/>
  </r>
  <r>
    <s v="9618"/>
    <s v="73314"/>
    <s v="0"/>
    <x v="3"/>
    <x v="3"/>
    <x v="1"/>
    <s v="120"/>
    <s v="105"/>
    <s v="R"/>
    <n v="370"/>
    <s v="MARATHON"/>
    <s v="921 N BARLOW, LINCOLN MI 48742 US, LINCOLN MI 48742 US"/>
    <n v="1.1036415389729699"/>
    <s v="-949"/>
    <s v="7"/>
    <d v="1899-12-30T10:43:17"/>
    <d v="1899-12-30T10:51:30"/>
    <n v="0"/>
    <n v="7.91"/>
    <s v="-83.403769"/>
    <s v="44.68212"/>
    <n v="0.19132285966322099"/>
    <n v="2889.66"/>
    <n v="0"/>
    <n v="0"/>
    <n v="0"/>
    <n v="0"/>
    <n v="371"/>
    <s v="105_Week4_Thursday"/>
    <n v="50.52"/>
    <n v="50.52"/>
    <n v="63.832799999999999"/>
    <n v="69.58"/>
    <n v="73.75"/>
    <s v="101_Tuesday"/>
    <s v="101_Week4_Tuesday"/>
    <n v="1"/>
    <n v="0"/>
    <n v="52.375"/>
    <n v="69.58"/>
    <s v="Yes"/>
    <s v="NO"/>
    <s v="MTWRF"/>
    <s v="Yes"/>
    <s v="Yes"/>
    <s v="Y"/>
    <s v="N"/>
    <n v="0"/>
    <n v="12.63"/>
    <n v="12.63"/>
    <n v="15.9582"/>
    <n v="17.395"/>
  </r>
  <r>
    <s v="2593"/>
    <s v="71190"/>
    <s v="0"/>
    <x v="3"/>
    <x v="3"/>
    <x v="1"/>
    <s v="130"/>
    <s v="105"/>
    <s v="R"/>
    <n v="350"/>
    <s v="Kris Mart"/>
    <s v="863 N. Barlow Rd., Lincoln MI 48742 US, Lincoln MI 48742 US"/>
    <n v="0.20231715000556999"/>
    <s v="-950"/>
    <s v="7"/>
    <d v="1899-12-30T10:51:42"/>
    <d v="1899-12-30T11:05:56"/>
    <n v="0"/>
    <n v="11.69"/>
    <s v="-83.404028"/>
    <s v="44.681067"/>
    <n v="7.2746954612916803E-2"/>
    <n v="5234.6899999999996"/>
    <n v="0"/>
    <n v="0"/>
    <n v="0"/>
    <n v="0"/>
    <n v="351"/>
    <s v="105_Week4_Thursday"/>
    <n v="94.62"/>
    <n v="91.2971"/>
    <n v="109.0878"/>
    <n v="105.7146"/>
    <n v="117.2"/>
    <s v="101_Tuesday"/>
    <s v="101_Week4_Tuesday"/>
    <n v="1"/>
    <n v="0"/>
    <n v="104.17"/>
    <n v="103.6662"/>
    <s v="Yes"/>
    <s v="NO"/>
    <s v="MTWRF"/>
    <s v="Yes"/>
    <s v="Yes"/>
    <s v="Y"/>
    <s v="N"/>
    <n v="0"/>
    <n v="23.655000000000001"/>
    <n v="22.824275"/>
    <n v="27.27195"/>
    <n v="26.428650000000001"/>
  </r>
  <r>
    <s v=""/>
    <m/>
    <m/>
    <x v="3"/>
    <x v="3"/>
    <x v="0"/>
    <m/>
    <m/>
    <m/>
    <m/>
    <s v="Alpena Depot"/>
    <s v="120 E Herman St,, Alpena 49707 US"/>
    <n v="46.824049827670898"/>
    <s v="-936"/>
    <m/>
    <d v="1899-12-30T16:02:21"/>
    <d v="1899-12-30T16:02:21"/>
    <n v="0"/>
    <m/>
    <s v="-83.416387"/>
    <s v="45.0710235"/>
    <n v="36.195321357518402"/>
    <m/>
    <m/>
    <m/>
    <m/>
    <m/>
    <n v="1"/>
    <e v="#N/A"/>
    <m/>
    <m/>
    <m/>
    <m/>
    <m/>
    <s v="101_Monday"/>
    <s v="101_Week4_Monday"/>
    <n v="20"/>
    <m/>
    <m/>
    <m/>
    <s v="Yes"/>
    <m/>
    <m/>
    <s v="Yes"/>
    <s v="Yes"/>
    <m/>
    <s v="N"/>
    <m/>
    <m/>
    <m/>
    <m/>
    <m/>
  </r>
  <r>
    <s v="15885"/>
    <s v="73563"/>
    <s v="0"/>
    <x v="3"/>
    <x v="3"/>
    <x v="1"/>
    <s v="10"/>
    <s v="101"/>
    <s v="F"/>
    <n v="1"/>
    <s v="PLOWMANS"/>
    <s v="3146 US 23 SOUTH, ALPENA MI 49707 US"/>
    <n v="8.9743258103016608"/>
    <s v="-938"/>
    <s v="7"/>
    <d v="1899-12-30T06:08:58"/>
    <d v="1899-12-30T06:18:58"/>
    <n v="0"/>
    <n v="9.4354006285390355"/>
    <s v="-83.465137"/>
    <s v="45.028589"/>
    <n v="4.2598960533794603"/>
    <m/>
    <m/>
    <n v="1"/>
    <n v="0"/>
    <n v="0"/>
    <n v="2"/>
    <s v="101_Week4_Friday"/>
    <n v="0"/>
    <n v="0"/>
    <n v="0"/>
    <n v="0"/>
    <m/>
    <s v="101_Tuesday"/>
    <s v="101_Week4_Tuesday"/>
    <n v="1"/>
    <n v="121"/>
    <n v="0"/>
    <n v="0"/>
    <s v="Yes"/>
    <m/>
    <s v="MTWRF"/>
    <s v="No"/>
    <s v="Yes"/>
    <s v="Y"/>
    <s v="N"/>
    <n v="121"/>
    <n v="0"/>
    <n v="0"/>
    <n v="0"/>
    <n v="0"/>
  </r>
  <r>
    <s v="2602"/>
    <s v="71199"/>
    <s v="0"/>
    <x v="3"/>
    <x v="3"/>
    <x v="0"/>
    <s v="230"/>
    <s v="101"/>
    <s v="R"/>
    <n v="365"/>
    <s v="Mikado Tavern"/>
    <s v="2167 S. F 41, Mikado MI 48745 US, Mikado MI 48745 US"/>
    <n v="16.353829965540399"/>
    <s v="-935"/>
    <s v="6"/>
    <d v="1899-12-30T14:59:28"/>
    <d v="1899-12-30T15:15:31"/>
    <n v="0"/>
    <n v="26.36111111"/>
    <s v="-83.42221"/>
    <s v="44.593389"/>
    <n v="13.6277641280534"/>
    <n v="918.8"/>
    <n v="0"/>
    <n v="0"/>
    <n v="0"/>
    <n v="0"/>
    <n v="366"/>
    <s v="101_Week4_Thursday"/>
    <n v="35"/>
    <n v="35.9833"/>
    <n v="61.945700000000002"/>
    <n v="52.496600000000001"/>
    <n v="29.24"/>
    <s v="101_Monday"/>
    <s v="101_Week4_Monday"/>
    <n v="1"/>
    <n v="0"/>
    <n v="31.293700000000001"/>
    <n v="21.695"/>
    <s v="Yes"/>
    <s v="NO"/>
    <s v="MTWRF"/>
    <s v="No"/>
    <s v="Yes"/>
    <s v="Y"/>
    <s v="N"/>
    <n v="0"/>
    <n v="8.75"/>
    <n v="8.995825"/>
    <n v="15.486425000000001"/>
    <n v="13.12415"/>
  </r>
  <r>
    <s v="2024"/>
    <s v="99046"/>
    <s v="13"/>
    <x v="3"/>
    <x v="3"/>
    <x v="0"/>
    <s v="210"/>
    <s v="101"/>
    <s v="R"/>
    <n v="132"/>
    <s v="Alpena Oil - Oscoda"/>
    <s v="235 Water St., Oscoda MI 48750 US, Oscoda MI 48750 US"/>
    <n v="0.59266993917481203"/>
    <s v="-933"/>
    <s v="6"/>
    <d v="1899-12-30T12:22:25"/>
    <d v="1899-12-30T12:50:22"/>
    <n v="0"/>
    <n v="28.03"/>
    <s v="-83.3280597561316"/>
    <s v="44.4234168963529"/>
    <n v="0.14262583042320601"/>
    <n v="8510.69"/>
    <n v="0"/>
    <n v="0"/>
    <n v="0"/>
    <n v="0"/>
    <n v="133"/>
    <s v="101_Week4_Thursday"/>
    <n v="181.26660000000001"/>
    <n v="212.1644"/>
    <n v="247.76570000000001"/>
    <n v="211.19630000000001"/>
    <n v="132.57"/>
    <s v="101_Monday"/>
    <s v="101_Week4_Monday"/>
    <n v="1"/>
    <n v="0"/>
    <n v="122.31"/>
    <n v="201.55619999999999"/>
    <s v="Yes"/>
    <s v="NO"/>
    <s v="MTWRF"/>
    <s v="No"/>
    <s v="Yes"/>
    <s v="Y"/>
    <s v="N"/>
    <n v="0"/>
    <n v="45.316650000000003"/>
    <n v="53.0411"/>
    <n v="61.941425000000002"/>
    <n v="52.799075000000002"/>
  </r>
  <r>
    <s v="2607"/>
    <s v="71204"/>
    <s v="0"/>
    <x v="3"/>
    <x v="3"/>
    <x v="0"/>
    <s v="220"/>
    <s v="105"/>
    <s v="R"/>
    <n v="190"/>
    <s v="Oscoda G's Pizzeria"/>
    <s v="5226 N. US-23, Oscoda MI 48750 US, Oscoda MI 48750 US"/>
    <n v="2.1268649030986402"/>
    <s v="-934"/>
    <s v="7"/>
    <d v="1899-12-30T12:52:30"/>
    <d v="1899-12-30T13:09:10"/>
    <n v="0"/>
    <n v="12.66"/>
    <s v="-83.329243"/>
    <s v="44.431558"/>
    <n v="0.74075063694654997"/>
    <n v="6582.51"/>
    <n v="0"/>
    <n v="0"/>
    <n v="0"/>
    <n v="0"/>
    <n v="191"/>
    <s v="105_Week4_Thursday"/>
    <n v="101.7775"/>
    <n v="115.25279999999999"/>
    <n v="153.66569999999999"/>
    <n v="131.21690000000001"/>
    <n v="154.55000000000001"/>
    <s v="101_Monday"/>
    <s v="101_Week4_Monday"/>
    <n v="1"/>
    <n v="0"/>
    <n v="159.7825"/>
    <n v="131.3912"/>
    <s v="Yes"/>
    <s v="NO"/>
    <s v="MTWRF"/>
    <s v="Yes"/>
    <s v="Yes"/>
    <s v="Y"/>
    <s v="N"/>
    <n v="0"/>
    <n v="25.444375000000001"/>
    <n v="28.813199999999998"/>
    <n v="38.416424999999997"/>
    <n v="32.804225000000002"/>
  </r>
  <r>
    <s v="14254"/>
    <s v="73511"/>
    <s v="00000"/>
    <x v="3"/>
    <x v="3"/>
    <x v="1"/>
    <s v="50"/>
    <s v="101"/>
    <s v="T"/>
    <n v="160"/>
    <s v="ROX'S FAMILY DINER"/>
    <s v="210 S. SECOND ST., LINCOLN MI 48742 US, LINCOLN MI 48742 US"/>
    <n v="0.10948401897658799"/>
    <s v="-942"/>
    <s v="0 "/>
    <d v="1899-12-30T09:27:30"/>
    <d v="1899-12-30T09:31:50"/>
    <n v="0"/>
    <n v="4.333333333333333"/>
    <s v="-83.4117066381005"/>
    <s v="44.6836474194424"/>
    <n v="1.82536952335677E-2"/>
    <n v="246.78"/>
    <n v="0"/>
    <n v="0"/>
    <n v="0"/>
    <n v="0"/>
    <n v="161"/>
    <s v="101_Week4_Tuesday"/>
    <n v="36.57"/>
    <n v="42.35"/>
    <n v="44.47"/>
    <n v="46.26"/>
    <n v="6.1695000000000002"/>
    <s v="101_Tuesday"/>
    <s v="101_Week4_Tuesday"/>
    <n v="1"/>
    <n v="0"/>
    <n v="5.2937000000000003"/>
    <n v="6.0061999999999998"/>
    <s v="No"/>
    <s v="NO"/>
    <s v="MTWRF"/>
    <s v="No"/>
    <s v="No"/>
    <s v="Y"/>
    <s v="N"/>
    <m/>
    <n v="9.1425000000000001"/>
    <n v="10.5875"/>
    <n v="11.1175"/>
    <n v="11.565"/>
  </r>
  <r>
    <s v="2594"/>
    <s v="71191"/>
    <s v="0"/>
    <x v="3"/>
    <x v="3"/>
    <x v="1"/>
    <s v="60"/>
    <s v="101"/>
    <s v="T"/>
    <n v="165"/>
    <s v="Snyder's Lincoln Pharmacy"/>
    <s v="301 Second St P.O. Box 237, Lincoln MI 48742 US P.O. Box 237, Lincoln MI 48742 US"/>
    <n v="0.50654108892925398"/>
    <s v="-943"/>
    <s v="7"/>
    <d v="1899-12-30T09:32:20"/>
    <d v="1899-12-30T09:38:38"/>
    <n v="0"/>
    <n v="5.8666666666666671"/>
    <s v="-83.411411"/>
    <s v="44.68257"/>
    <n v="7.4945754827508801E-2"/>
    <n v="2089.5"/>
    <n v="0"/>
    <n v="0"/>
    <n v="0"/>
    <n v="0"/>
    <n v="166"/>
    <s v="101_Week4_Tuesday"/>
    <n v="39.592300000000002"/>
    <n v="40.357599999999998"/>
    <n v="40.146099999999997"/>
    <n v="41.326900000000002"/>
    <n v="40.880000000000003"/>
    <s v="101_Tuesday"/>
    <s v="101_Week4_Tuesday"/>
    <n v="1"/>
    <n v="0"/>
    <n v="39.975000000000001"/>
    <n v="40.875"/>
    <s v="No"/>
    <s v="NO"/>
    <s v="MTWRF"/>
    <s v="No"/>
    <s v="No"/>
    <s v="Y"/>
    <s v="N"/>
    <m/>
    <n v="9.8980750000000004"/>
    <n v="10.089399999999999"/>
    <n v="10.036524999999999"/>
    <n v="10.331725"/>
  </r>
  <r>
    <s v="2768"/>
    <s v="71373"/>
    <s v="0"/>
    <x v="3"/>
    <x v="3"/>
    <x v="1"/>
    <s v="40"/>
    <s v="105"/>
    <s v="R"/>
    <n v="380"/>
    <s v="Gillies Funeral Home"/>
    <s v="201 N. Second, Lincoln MI 48742 US, Lincoln MI 48742 US"/>
    <n v="1.40617152508389"/>
    <s v="-941"/>
    <s v="6"/>
    <d v="1899-12-30T09:20:31"/>
    <d v="1899-12-30T09:27:23"/>
    <n v="0"/>
    <n v="5.3944444433333336"/>
    <s v="-83.4115212"/>
    <s v="44.6837358"/>
    <n v="0.36424862953779602"/>
    <n v="1951.96"/>
    <n v="0"/>
    <n v="0"/>
    <n v="0"/>
    <n v="0"/>
    <n v="381"/>
    <s v="105_Week4_Thursday"/>
    <n v="75.47"/>
    <n v="75.47"/>
    <n v="73.138499999999993"/>
    <n v="78.5"/>
    <n v="37.840000000000003"/>
    <s v="101_Tuesday"/>
    <s v="101_Week4_Tuesday"/>
    <n v="1"/>
    <n v="0"/>
    <n v="37.734999999999999"/>
    <n v="39.25"/>
    <s v="Yes"/>
    <s v="NO"/>
    <s v="MTWRF"/>
    <s v="Yes"/>
    <s v="Yes"/>
    <s v="Y"/>
    <s v="N"/>
    <n v="0"/>
    <n v="18.8675"/>
    <n v="18.8675"/>
    <n v="18.284624999999998"/>
    <n v="19.625"/>
  </r>
  <r>
    <s v="2600"/>
    <s v="99047"/>
    <s v="2"/>
    <x v="3"/>
    <x v="3"/>
    <x v="1"/>
    <s v="20"/>
    <s v="101"/>
    <s v="T"/>
    <n v="140"/>
    <s v="Alp-Alcona C.U.(Lincoln)"/>
    <s v="111 Church St. Lincoln P.O. Box 515, Lincoln MI 48 P.O. Box 515, Lincoln MI 48742 US"/>
    <n v="28.2767237398213"/>
    <s v="-939"/>
    <s v="6"/>
    <d v="1899-12-30T09:00:00"/>
    <d v="1899-12-30T09:06:24"/>
    <n v="132.75"/>
    <n v="6.8083333333333336"/>
    <s v="-83.407733"/>
    <s v="44.684253"/>
    <n v="24.987081214455301"/>
    <n v="1845.91"/>
    <n v="0"/>
    <n v="0"/>
    <n v="0"/>
    <n v="0"/>
    <n v="141"/>
    <s v="101_Week4_Tuesday"/>
    <n v="127.31"/>
    <n v="91.77"/>
    <n v="115.66500000000001"/>
    <n v="81.181100000000001"/>
    <n v="64.81"/>
    <s v="101_Tuesday"/>
    <s v="101_Week4_Tuesday"/>
    <n v="1"/>
    <n v="0"/>
    <n v="57.76"/>
    <n v="53.31"/>
    <s v="No"/>
    <s v="NO"/>
    <s v="MTWRF"/>
    <s v="No"/>
    <s v="No"/>
    <s v="Y"/>
    <s v="N"/>
    <m/>
    <n v="31.827500000000001"/>
    <n v="22.942499999999999"/>
    <n v="28.916250000000002"/>
    <n v="20.295275"/>
  </r>
  <r>
    <s v="2596"/>
    <s v="71193"/>
    <s v="0"/>
    <x v="3"/>
    <x v="3"/>
    <x v="1"/>
    <s v="30"/>
    <s v="101"/>
    <s v="T"/>
    <n v="150"/>
    <s v="Alcona County Road"/>
    <s v="301 N LAKE ST PO BOX 40, LINCOLN MI 48742 US PO BOX 40, LINCOLN MI 48742 US"/>
    <n v="1.54410566166501"/>
    <s v="-940"/>
    <s v="7"/>
    <d v="1899-12-30T09:07:56"/>
    <d v="1899-12-30T09:19:06"/>
    <n v="0"/>
    <n v="16.212499999999999"/>
    <s v="-83.414273"/>
    <s v="44.687208"/>
    <n v="0.51358976907493303"/>
    <n v="7468.23"/>
    <n v="14"/>
    <n v="0.72549019607843102"/>
    <n v="2"/>
    <n v="53"/>
    <n v="151"/>
    <s v="101_Week4_Tuesday"/>
    <n v="144.19149999999999"/>
    <n v="140.93610000000001"/>
    <n v="146.16300000000001"/>
    <n v="134.6285"/>
    <n v="144.03"/>
    <s v="101_Tuesday"/>
    <s v="101_Week4_Tuesday"/>
    <n v="1"/>
    <n v="51"/>
    <n v="143.90119999999999"/>
    <n v="146.16249999999999"/>
    <s v="No"/>
    <s v="NO"/>
    <s v="MTWRF"/>
    <s v="No"/>
    <s v="No"/>
    <s v="Y"/>
    <s v="N"/>
    <m/>
    <n v="36.047874999999998"/>
    <n v="35.234025000000003"/>
    <n v="36.540750000000003"/>
    <n v="33.657125000000001"/>
  </r>
  <r>
    <s v="2199"/>
    <s v="70769"/>
    <s v="0"/>
    <x v="3"/>
    <x v="3"/>
    <x v="4"/>
    <s v="90"/>
    <s v="101"/>
    <s v="T"/>
    <n v="50"/>
    <s v="Francis Service"/>
    <s v="11923 US-23 SOUTH COMPANY 159, Ossineke MI 49766 U COMPANY 159, Ossineke MI 49766 US"/>
    <n v="0.34995435052087498"/>
    <s v="-995"/>
    <s v="7"/>
    <d v="1899-12-30T09:36:19"/>
    <d v="1899-12-30T09:55:07"/>
    <n v="0"/>
    <n v="16.304166666666667"/>
    <s v="-83.442621"/>
    <s v="44.903046"/>
    <n v="8.5508335528495599E-2"/>
    <n v="8805.34"/>
    <n v="23"/>
    <n v="0.634920634920635"/>
    <n v="3"/>
    <n v="63"/>
    <n v="51"/>
    <s v="101_Week4_Tuesday"/>
    <n v="169.91229999999999"/>
    <n v="165.79"/>
    <n v="166.6292"/>
    <n v="169.7807"/>
    <n v="165.68"/>
    <s v="101_Thursday"/>
    <s v="101_Week4_Thursday"/>
    <n v="1"/>
    <n v="63"/>
    <n v="161.45869999999999"/>
    <n v="171.0712"/>
    <s v="Yes"/>
    <s v="NO"/>
    <s v="MTWRF"/>
    <s v="No"/>
    <s v="Yes"/>
    <s v="Y"/>
    <s v="Y"/>
    <n v="63"/>
    <n v="42.478074999999997"/>
    <n v="41.447499999999998"/>
    <n v="41.657299999999999"/>
    <n v="42.445174999999999"/>
  </r>
  <r>
    <s v="2421"/>
    <s v="71008"/>
    <s v="0"/>
    <x v="3"/>
    <x v="1"/>
    <x v="2"/>
    <s v="60"/>
    <s v="101"/>
    <s v="M"/>
    <n v="0"/>
    <s v="WCISEL CONSTRUCTION"/>
    <s v="1054 ANNA DR, GAYLORD MI 49735 US, GAYLORD MI 49735 US"/>
    <n v="4.2742727804461298"/>
    <s v="-484"/>
    <s v="7"/>
    <d v="1899-12-30T08:26:27"/>
    <d v="1899-12-30T08:33:23"/>
    <n v="0"/>
    <n v="6.854166666666667"/>
    <s v="-84.695003"/>
    <s v="45.029955"/>
    <n v="2.4397534028644001"/>
    <n v="2739.66"/>
    <n v="13"/>
    <n v="0.51851851851851904"/>
    <n v="2"/>
    <n v="35"/>
    <n v="1"/>
    <s v="101_Week4_Monday"/>
    <n v="51.205300000000001"/>
    <n v="52.58"/>
    <n v="54.7607"/>
    <n v="58.056100000000001"/>
    <n v="59.07"/>
    <s v="103_Wednesday"/>
    <s v="103_Week4_Wednesday"/>
    <n v="1"/>
    <n v="27"/>
    <n v="52.58"/>
    <n v="59.09"/>
    <s v="Yes"/>
    <s v="NO"/>
    <s v="MTWRF"/>
    <s v="Yes"/>
    <s v="Yes"/>
    <s v="Y"/>
    <s v="Y"/>
    <n v="27"/>
    <n v="12.801325"/>
    <n v="13.145"/>
    <n v="13.690175"/>
    <n v="14.514025"/>
  </r>
  <r>
    <s v="2499"/>
    <s v="99061"/>
    <s v="111"/>
    <x v="3"/>
    <x v="1"/>
    <x v="2"/>
    <s v="150"/>
    <s v="105"/>
    <s v="T"/>
    <n v="150"/>
    <s v="FAMILY FARE #1510 MEAT"/>
    <s v="829 W. MAIN POB 580, GAYLORD MI 49734 US POB 580, GAYLORD MI 49734 US"/>
    <n v="0"/>
    <s v="-493"/>
    <s v="7"/>
    <d v="1899-12-30T09:09:24"/>
    <d v="1899-12-30T09:51:48"/>
    <n v="0"/>
    <n v="45.175000000000004"/>
    <s v="-84.684313"/>
    <s v="45.025745"/>
    <m/>
    <n v="3458.75"/>
    <n v="9"/>
    <n v="0.80851063829787195"/>
    <n v="2"/>
    <n v="47"/>
    <n v="151"/>
    <s v="105_Week4_Tuesday"/>
    <n v="70.412999999999997"/>
    <n v="58.269199999999998"/>
    <n v="68.106899999999996"/>
    <n v="74.390699999999995"/>
    <n v="70.5"/>
    <s v="103_Wednesday"/>
    <s v="103_Week4_Wednesday"/>
    <n v="1"/>
    <n v="47"/>
    <n v="65.89"/>
    <n v="76.592500000000001"/>
    <s v="Yes"/>
    <s v="NO"/>
    <s v="MTWRF"/>
    <s v="Yes"/>
    <s v="Yes"/>
    <s v="Y"/>
    <s v="Y"/>
    <n v="47"/>
    <n v="17.603249999999999"/>
    <n v="14.567299999999999"/>
    <n v="17.026724999999999"/>
    <n v="18.597674999999999"/>
  </r>
  <r>
    <s v="13133"/>
    <s v="99161"/>
    <s v="203"/>
    <x v="3"/>
    <x v="1"/>
    <x v="2"/>
    <s v="80"/>
    <s v="105"/>
    <s v="T"/>
    <n v="1"/>
    <s v="SPARTAN #838 FIRST AID"/>
    <s v="835 W. MAIN STREET, GAYLORD MI 49734 US, GAYLORD MI 49734 US"/>
    <n v="0.31441753203557699"/>
    <s v="-486"/>
    <s v="7"/>
    <d v="1899-12-30T08:50:05"/>
    <d v="1899-12-30T08:50:18"/>
    <n v="0"/>
    <n v="0.21666666666666667"/>
    <s v="-84.685908"/>
    <s v="45.027006"/>
    <n v="4.26869950819573E-2"/>
    <n v="0"/>
    <n v="0"/>
    <n v="0"/>
    <n v="0"/>
    <n v="0"/>
    <n v="2"/>
    <s v="105_Week4_Tuesday"/>
    <n v="0"/>
    <n v="0"/>
    <n v="0"/>
    <n v="0"/>
    <s v="$ -"/>
    <s v="103_Wednesday"/>
    <s v="103_Week4_Wednesday"/>
    <n v="1"/>
    <n v="0"/>
    <n v="0"/>
    <n v="0"/>
    <s v="Yes"/>
    <s v="NO"/>
    <s v="MTWRF"/>
    <s v="Yes"/>
    <s v="Yes"/>
    <s v="Y"/>
    <s v="Y"/>
    <n v="0"/>
    <n v="0"/>
    <n v="0"/>
    <n v="0"/>
    <n v="0"/>
  </r>
  <r>
    <s v="2680"/>
    <s v="99061"/>
    <s v="114"/>
    <x v="3"/>
    <x v="1"/>
    <x v="0"/>
    <s v="100"/>
    <s v="103"/>
    <s v="M"/>
    <n v="0"/>
    <s v="FAMILY FARE #1515"/>
    <s v="5105 CO. RD 612 PO Box 40, LEWISTON MI 49756 US PO Box 40, LEWISTON MI 49756 US"/>
    <n v="0"/>
    <s v="-438"/>
    <s v="7"/>
    <d v="1899-12-30T08:57:00"/>
    <d v="1899-12-30T09:30:21"/>
    <n v="0"/>
    <n v="37.970833333333331"/>
    <s v="-84.290873"/>
    <s v="44.883137"/>
    <m/>
    <n v="4597"/>
    <n v="7"/>
    <n v="0.76666666666666605"/>
    <n v="2"/>
    <n v="29"/>
    <n v="1"/>
    <s v="103_Week4_Monday"/>
    <n v="99.696399999999997"/>
    <n v="101.2253"/>
    <n v="72.362300000000005"/>
    <n v="67.145700000000005"/>
    <n v="77.459999999999994"/>
    <s v="103_Monday"/>
    <s v="103_Week4_Monday"/>
    <n v="1"/>
    <n v="30"/>
    <n v="71.307500000000005"/>
    <n v="72.569999999999993"/>
    <s v="No"/>
    <s v="NO"/>
    <s v="MTWRF"/>
    <s v="No"/>
    <s v="No"/>
    <s v="Y"/>
    <s v="N"/>
    <m/>
    <n v="24.924099999999999"/>
    <n v="25.306325000000001"/>
    <n v="18.090575000000001"/>
    <n v="16.786425000000001"/>
  </r>
  <r>
    <s v="2500"/>
    <s v="99061"/>
    <s v="203"/>
    <x v="3"/>
    <x v="1"/>
    <x v="2"/>
    <s v="90"/>
    <s v="105"/>
    <s v="T"/>
    <n v="85"/>
    <s v="SPARTAN QUICK STOP #838"/>
    <s v="835 W. MAIN STREET, GAYLORD MI 49734 US, GAYLORD MI 49734 US"/>
    <n v="0"/>
    <s v="-487"/>
    <s v="7"/>
    <d v="1899-12-30T08:50:18"/>
    <d v="1899-12-30T08:58:38"/>
    <n v="0"/>
    <n v="8.2458333333333336"/>
    <s v="-84.685908"/>
    <s v="45.027006"/>
    <m/>
    <n v="1446.92"/>
    <n v="0"/>
    <n v="0"/>
    <n v="0"/>
    <n v="0"/>
    <n v="86"/>
    <s v="105_Week4_Tuesday"/>
    <n v="26.089200000000002"/>
    <n v="28.0061"/>
    <n v="30.126100000000001"/>
    <n v="33.031500000000001"/>
    <n v="30.57"/>
    <s v="103_Wednesday"/>
    <s v="103_Week4_Wednesday"/>
    <n v="1"/>
    <n v="0"/>
    <n v="29.09"/>
    <n v="34.692500000000003"/>
    <s v="Yes"/>
    <s v="NO"/>
    <s v="MTWRF"/>
    <s v="Yes"/>
    <s v="Yes"/>
    <s v="Y"/>
    <s v="Y"/>
    <n v="0"/>
    <n v="6.5223000000000004"/>
    <n v="7.001525"/>
    <n v="7.5315250000000002"/>
    <n v="8.2578750000000003"/>
  </r>
  <r>
    <s v="2687"/>
    <s v="71286"/>
    <s v="0"/>
    <x v="3"/>
    <x v="1"/>
    <x v="0"/>
    <s v="170"/>
    <s v="103"/>
    <s v="M"/>
    <n v="0"/>
    <s v="Timothy's Lewiston Lodge"/>
    <s v="1525 Fleming, Lewiston MI 49756 US, Lewiston MI 49756 US"/>
    <n v="7.4836515585225802"/>
    <s v="-445"/>
    <s v="7"/>
    <d v="1899-12-30T10:30:49"/>
    <d v="1899-12-30T10:39:56"/>
    <n v="0"/>
    <n v="20.693333333333335"/>
    <s v="-84.313882"/>
    <s v="44.863029"/>
    <n v="4.2365376985894496"/>
    <n v="16292.78"/>
    <n v="0"/>
    <n v="0"/>
    <n v="0"/>
    <n v="0"/>
    <n v="1"/>
    <s v="103_Week4_Monday"/>
    <n v="145.19829999999999"/>
    <n v="199.846"/>
    <n v="259.71469999999999"/>
    <n v="202.41300000000001"/>
    <n v="425.62"/>
    <s v="103_Monday"/>
    <s v="103_Week4_Monday"/>
    <n v="1"/>
    <n v="0"/>
    <n v="523.23119999999994"/>
    <n v="262.42250000000001"/>
    <s v="No"/>
    <s v="NO"/>
    <s v="MTWRF"/>
    <s v="No"/>
    <s v="No"/>
    <s v="Y"/>
    <s v="N"/>
    <m/>
    <n v="36.299574999999997"/>
    <n v="49.961500000000001"/>
    <n v="64.928674999999998"/>
    <n v="50.603250000000003"/>
  </r>
  <r>
    <s v="2843"/>
    <s v="99061"/>
    <s v="116"/>
    <x v="3"/>
    <x v="1"/>
    <x v="2"/>
    <s v="110"/>
    <s v="105"/>
    <s v="T"/>
    <n v="90"/>
    <s v="FAMILY FARE #1510-STARBUCKS"/>
    <s v="829 W. MAIN POB 580, GAYLORD MI 49734 US POB 580, GAYLORD MI 49734 US"/>
    <n v="0"/>
    <s v="-489"/>
    <s v="7"/>
    <d v="1899-12-30T08:59:05"/>
    <d v="1899-12-30T08:59:16"/>
    <n v="0"/>
    <n v="0.15833333333333333"/>
    <s v="-84.684313"/>
    <s v="45.025745"/>
    <m/>
    <n v="234.65"/>
    <n v="0"/>
    <n v="0"/>
    <n v="0"/>
    <n v="0"/>
    <n v="91"/>
    <s v="105_Week4_Tuesday"/>
    <n v="4.5"/>
    <n v="4.5"/>
    <n v="4.5"/>
    <n v="4.5346000000000002"/>
    <n v="4.7699999999999996"/>
    <s v="103_Wednesday"/>
    <s v="103_Week4_Wednesday"/>
    <n v="1"/>
    <n v="0"/>
    <n v="4.5"/>
    <n v="4.5374999999999996"/>
    <s v="Yes"/>
    <s v="NO"/>
    <s v="MTWRF"/>
    <s v="Yes"/>
    <s v="Yes"/>
    <s v="Y"/>
    <s v="Y"/>
    <n v="0"/>
    <n v="1.125"/>
    <n v="1.125"/>
    <n v="1.125"/>
    <n v="1.13365"/>
  </r>
  <r>
    <s v="2847"/>
    <s v="99061"/>
    <s v="120"/>
    <x v="3"/>
    <x v="1"/>
    <x v="2"/>
    <s v="130"/>
    <s v="105"/>
    <s v="T"/>
    <n v="130"/>
    <s v="FAMILY FARE #1510-DAIRY QUEEN"/>
    <s v="829 W. MAIN POB 580, GAYLORD MI 49734 US POB 580, GAYLORD MI 49734 US"/>
    <n v="0"/>
    <s v="-491"/>
    <s v="7"/>
    <d v="1899-12-30T08:59:31"/>
    <d v="1899-12-30T08:59:43"/>
    <n v="0"/>
    <n v="0.1875"/>
    <s v="-84.684313"/>
    <s v="45.025745"/>
    <m/>
    <n v="589.54999999999995"/>
    <n v="0"/>
    <n v="0"/>
    <n v="0"/>
    <n v="0"/>
    <n v="131"/>
    <s v="105_Week4_Tuesday"/>
    <n v="11.4"/>
    <n v="11.25"/>
    <n v="11.25"/>
    <n v="11.3376"/>
    <n v="11.93"/>
    <s v="103_Wednesday"/>
    <s v="103_Week4_Wednesday"/>
    <n v="1"/>
    <n v="0"/>
    <n v="11.25"/>
    <n v="11.345000000000001"/>
    <s v="Yes"/>
    <s v="NO"/>
    <s v="MTWRF"/>
    <s v="Yes"/>
    <s v="Yes"/>
    <s v="Y"/>
    <s v="Y"/>
    <n v="0"/>
    <n v="2.85"/>
    <n v="2.8125"/>
    <n v="2.8125"/>
    <n v="2.8344"/>
  </r>
  <r>
    <s v="2679"/>
    <s v="71278"/>
    <s v="0"/>
    <x v="3"/>
    <x v="1"/>
    <x v="0"/>
    <s v="180"/>
    <s v="103"/>
    <s v="M"/>
    <n v="0"/>
    <s v="The Villager Restaurant"/>
    <s v="1329 Pine Point, Lewiston MI 49756 US, Lewiston MI 49756 US"/>
    <n v="3.5476511535353001"/>
    <s v="-446"/>
    <s v="7"/>
    <d v="1899-12-30T10:43:29"/>
    <d v="1899-12-30T10:54:00"/>
    <n v="0"/>
    <n v="7.3166666666666664"/>
    <s v="-84.2889762"/>
    <s v="44.8594852"/>
    <n v="1.92499215909289"/>
    <n v="1958.48"/>
    <n v="6"/>
    <n v="0.81818181818181801"/>
    <n v="1"/>
    <n v="33"/>
    <n v="1"/>
    <s v="103_Week4_Monday"/>
    <n v="47.01"/>
    <n v="47.01"/>
    <n v="48.6646"/>
    <n v="49.4"/>
    <n v="52.36"/>
    <s v="103_Monday"/>
    <s v="103_Week4_Monday"/>
    <n v="1"/>
    <n v="33"/>
    <n v="47.01"/>
    <n v="49.4"/>
    <s v="No"/>
    <s v="NO"/>
    <s v="MTWRF"/>
    <s v="No"/>
    <s v="No"/>
    <s v="Y"/>
    <s v="N"/>
    <m/>
    <n v="11.7525"/>
    <n v="11.7525"/>
    <n v="12.16615"/>
    <n v="12.35"/>
  </r>
  <r>
    <s v="13140"/>
    <s v="99161"/>
    <s v="110"/>
    <x v="3"/>
    <x v="1"/>
    <x v="2"/>
    <s v="140"/>
    <s v="105"/>
    <s v="T"/>
    <n v="1"/>
    <s v="FAMILY FARE #1510 FIRST AID"/>
    <s v="829 W. MAIN POB 580, GAYLORD MI 49734 US POB 580, GAYLORD MI 49734 US"/>
    <n v="0"/>
    <s v="-492"/>
    <s v="7"/>
    <d v="1899-12-30T08:59:44"/>
    <d v="1899-12-30T09:09:24"/>
    <n v="0"/>
    <n v="9.4354006285390355"/>
    <s v="-84.684313"/>
    <s v="45.025745"/>
    <m/>
    <n v="0"/>
    <n v="0"/>
    <n v="0"/>
    <n v="0"/>
    <n v="0"/>
    <n v="2"/>
    <s v="105_Week4_Tuesday"/>
    <n v="0"/>
    <n v="0"/>
    <n v="0"/>
    <n v="0"/>
    <s v="$ -"/>
    <s v="103_Wednesday"/>
    <s v="103_Week4_Wednesday"/>
    <n v="1"/>
    <n v="0"/>
    <n v="0"/>
    <n v="0"/>
    <s v="Yes"/>
    <s v="NO"/>
    <s v="MTWRF"/>
    <s v="Yes"/>
    <s v="Yes"/>
    <s v="Y"/>
    <s v="Y"/>
    <n v="0"/>
    <n v="0"/>
    <n v="0"/>
    <n v="0"/>
    <n v="0"/>
  </r>
  <r>
    <s v="9589"/>
    <s v="73312"/>
    <s v="0"/>
    <x v="3"/>
    <x v="1"/>
    <x v="2"/>
    <s v="30"/>
    <s v="105"/>
    <s v="T"/>
    <n v="70"/>
    <s v="BIG BOY GAYLORD"/>
    <s v="1359 N MAIN, GAYLORD MI 49735 US, GAYLORD MI 49735 US"/>
    <n v="0.60251709076345605"/>
    <s v="-481"/>
    <s v="7"/>
    <d v="1899-12-30T07:37:27"/>
    <d v="1899-12-30T07:46:22"/>
    <n v="0"/>
    <n v="10.058333333333334"/>
    <s v="-84.695808"/>
    <s v="45.026981"/>
    <n v="0.26705217477663601"/>
    <n v="2944.66"/>
    <n v="0"/>
    <n v="0"/>
    <n v="0"/>
    <n v="0"/>
    <n v="71"/>
    <s v="105_Week4_Tuesday"/>
    <n v="47.010800000000003"/>
    <n v="66.063000000000002"/>
    <n v="74.238399999999999"/>
    <n v="80.08"/>
    <n v="80.7"/>
    <s v="103_Wednesday"/>
    <s v="103_Week4_Wednesday"/>
    <n v="1"/>
    <n v="0"/>
    <n v="73.788700000000006"/>
    <n v="80.08"/>
    <s v="Yes"/>
    <s v="NO"/>
    <s v="MTWRF"/>
    <s v="Yes"/>
    <s v="Yes"/>
    <s v="Y"/>
    <s v="Y"/>
    <n v="0"/>
    <n v="11.752700000000001"/>
    <n v="16.515750000000001"/>
    <n v="18.5596"/>
    <n v="20.02"/>
  </r>
  <r>
    <s v="11789"/>
    <s v="73443"/>
    <s v="0"/>
    <x v="3"/>
    <x v="1"/>
    <x v="2"/>
    <s v="40"/>
    <s v="105"/>
    <s v="T"/>
    <n v="40"/>
    <s v="PANERA BREAD"/>
    <s v="1386 WEST MAIN, GAYLORD MI 49735 US, GAYLORD MI 49735 US"/>
    <n v="0.23924660136488299"/>
    <s v="-482"/>
    <s v="7"/>
    <d v="1899-12-30T07:46:36"/>
    <d v="1899-12-30T08:00:46"/>
    <n v="0"/>
    <n v="13.925000000000001"/>
    <s v="-84.699039"/>
    <s v="45.02785"/>
    <n v="0.158571677638424"/>
    <n v="4227.87"/>
    <n v="0"/>
    <n v="0"/>
    <n v="0"/>
    <n v="0"/>
    <n v="41"/>
    <s v="105_Week4_Tuesday"/>
    <n v="78.27"/>
    <n v="79.885300000000001"/>
    <n v="85.174599999999998"/>
    <n v="87.568399999999997"/>
    <n v="92.12"/>
    <s v="103_Wednesday"/>
    <s v="103_Week4_Wednesday"/>
    <n v="1"/>
    <n v="0"/>
    <n v="81.27"/>
    <n v="87.846199999999996"/>
    <s v="Yes"/>
    <s v="NO"/>
    <s v="MTWRF"/>
    <s v="Yes"/>
    <s v="Yes"/>
    <s v="Y"/>
    <s v="Y"/>
    <n v="0"/>
    <n v="19.567499999999999"/>
    <n v="19.971325"/>
    <n v="21.29365"/>
    <n v="21.892099999999999"/>
  </r>
  <r>
    <s v="2883"/>
    <s v="73052"/>
    <s v="0"/>
    <x v="3"/>
    <x v="1"/>
    <x v="0"/>
    <s v="150"/>
    <s v="103"/>
    <s v="M"/>
    <n v="0"/>
    <s v="TALLEY'S BAR"/>
    <s v="2981 KNEELAND, LEWISTON MI 49756 US, LEWISTON MI 49756 US"/>
    <n v="1.1080634360000099"/>
    <s v="-443"/>
    <s v="7"/>
    <d v="1899-12-30T10:04:06"/>
    <d v="1899-12-30T10:10:44"/>
    <n v="0"/>
    <n v="8.6916666666666664"/>
    <s v="-84.305036"/>
    <s v="44.883718"/>
    <n v="0.12880500813041099"/>
    <n v="2934.61"/>
    <n v="0"/>
    <n v="0"/>
    <n v="0"/>
    <n v="0"/>
    <n v="1"/>
    <s v="103_Week4_Monday"/>
    <n v="46.006100000000004"/>
    <n v="57.837600000000002"/>
    <n v="79.989999999999995"/>
    <n v="61.226599999999998"/>
    <n v="82.96"/>
    <s v="103_Monday"/>
    <s v="103_Week4_Monday"/>
    <n v="1"/>
    <n v="0"/>
    <n v="75.152500000000003"/>
    <n v="49.99"/>
    <s v="No"/>
    <s v="NO"/>
    <s v="MTWRF"/>
    <s v="No"/>
    <s v="No"/>
    <s v="Y"/>
    <s v="N"/>
    <m/>
    <n v="11.501525000000001"/>
    <n v="14.4594"/>
    <n v="19.997499999999999"/>
    <n v="15.306649999999999"/>
  </r>
  <r>
    <s v="14291"/>
    <s v="70723"/>
    <s v="1"/>
    <x v="3"/>
    <x v="1"/>
    <x v="2"/>
    <s v="190"/>
    <s v="101"/>
    <s v="M"/>
    <n v="0"/>
    <s v="GAYLORD ORAL SURGERY"/>
    <s v="400 WEST MAIN ST. SUITE 113, GAYLORD MI 49735 US SUITE 113, GAYLORD MI 49735 US"/>
    <n v="0"/>
    <s v="-497"/>
    <s v="7"/>
    <d v="1899-12-30T10:20:30"/>
    <d v="1899-12-30T10:32:54"/>
    <n v="0"/>
    <n v="11.041666666666666"/>
    <s v="-84.678722"/>
    <s v="45.028035"/>
    <m/>
    <n v="2782.05"/>
    <n v="0"/>
    <n v="0"/>
    <n v="0"/>
    <n v="0"/>
    <n v="1"/>
    <s v="101_Week4_Monday"/>
    <n v="53.815300000000001"/>
    <n v="53.185299999999998"/>
    <n v="54.314599999999999"/>
    <n v="54.826099999999997"/>
    <n v="58.72"/>
    <s v="103_Wednesday"/>
    <s v="103_Week4_Wednesday"/>
    <n v="1"/>
    <n v="0"/>
    <n v="53.725000000000001"/>
    <n v="55.387500000000003"/>
    <s v="Yes"/>
    <s v="NO"/>
    <s v="MTWRF"/>
    <s v="Yes"/>
    <s v="Yes"/>
    <s v="Y"/>
    <s v="Y"/>
    <n v="0"/>
    <n v="13.453825"/>
    <n v="13.296325"/>
    <n v="13.57865"/>
    <n v="13.706524999999999"/>
  </r>
  <r>
    <s v="2519"/>
    <s v="99058"/>
    <s v="35"/>
    <x v="3"/>
    <x v="1"/>
    <x v="2"/>
    <s v="180"/>
    <s v="105"/>
    <s v="T"/>
    <n v="30"/>
    <s v="FORWARDS/SUBWAY-307"/>
    <s v="400 WEST MAIN, GAYLORD MI 49735 US, GAYLORD MI 49735 US"/>
    <n v="1.6868654639873999"/>
    <s v="-496"/>
    <s v="7"/>
    <d v="1899-12-30T10:12:48"/>
    <d v="1899-12-30T10:20:30"/>
    <n v="0"/>
    <n v="7.0458333333333334"/>
    <s v="-84.678722"/>
    <s v="45.028035"/>
    <n v="0.40076984777278601"/>
    <n v="1672.42"/>
    <n v="0"/>
    <n v="0"/>
    <n v="0"/>
    <n v="0"/>
    <n v="31"/>
    <s v="105_Week4_Tuesday"/>
    <n v="32.175699999999999"/>
    <n v="48.375700000000002"/>
    <n v="28.89"/>
    <n v="28.89"/>
    <n v="29.4"/>
    <s v="103_Wednesday"/>
    <s v="103_Week4_Wednesday"/>
    <n v="1"/>
    <n v="0"/>
    <n v="28.89"/>
    <n v="28.89"/>
    <s v="Yes"/>
    <s v="NO"/>
    <s v="MTWRF"/>
    <s v="Yes"/>
    <s v="Yes"/>
    <s v="Y"/>
    <s v="Y"/>
    <n v="0"/>
    <n v="8.0439249999999998"/>
    <n v="12.093925"/>
    <n v="7.2225000000000001"/>
    <n v="7.2225000000000001"/>
  </r>
  <r>
    <s v="13008"/>
    <s v="99161"/>
    <s v="114"/>
    <x v="3"/>
    <x v="1"/>
    <x v="0"/>
    <s v="90"/>
    <s v="103"/>
    <s v="M"/>
    <n v="0"/>
    <s v="FAMILY FARE #1515 FIRST AID"/>
    <s v="5105 CO. RD 612 POB 40, LEWISTON MI 49756 US POB 40, LEWISTON MI 49756 US"/>
    <n v="2.8784302264447801"/>
    <s v="-437"/>
    <s v="7"/>
    <d v="1899-12-30T08:47:20"/>
    <d v="1899-12-30T08:57:00"/>
    <n v="0"/>
    <n v="9.4354006285390355"/>
    <s v="-84.290873"/>
    <s v="44.883137"/>
    <n v="1.6500466348155101"/>
    <n v="0"/>
    <n v="0"/>
    <n v="0"/>
    <n v="0"/>
    <n v="0"/>
    <n v="1"/>
    <s v="103_Week4_Monday"/>
    <n v="0"/>
    <n v="0"/>
    <n v="0"/>
    <n v="0"/>
    <s v="$ -"/>
    <s v="103_Monday"/>
    <s v="103_Week4_Monday"/>
    <n v="1"/>
    <n v="0"/>
    <n v="0"/>
    <n v="0"/>
    <s v="No"/>
    <s v="NO"/>
    <s v="MTWRF"/>
    <s v="No"/>
    <s v="No"/>
    <s v="Y"/>
    <s v="N"/>
    <m/>
    <n v="0"/>
    <n v="0"/>
    <n v="0"/>
    <n v="0"/>
  </r>
  <r>
    <s v="2504"/>
    <s v="99051"/>
    <s v="54"/>
    <x v="3"/>
    <x v="1"/>
    <x v="2"/>
    <s v="70"/>
    <s v="101"/>
    <s v="M"/>
    <n v="0"/>
    <s v="JET'S PIZZA MI-058"/>
    <s v="111 WEST STREET, GAYLORD MI 49735 US, GAYLORD MI 49735 US"/>
    <n v="2.90224757773038"/>
    <s v="-485"/>
    <s v="7"/>
    <d v="1899-12-30T08:36:17"/>
    <d v="1899-12-30T08:49:46"/>
    <n v="0"/>
    <n v="17.150000000000002"/>
    <s v="-84.68651"/>
    <s v="45.027824"/>
    <n v="0.61949607701454801"/>
    <n v="6294.47"/>
    <n v="0"/>
    <n v="0"/>
    <n v="0"/>
    <n v="0"/>
    <n v="1"/>
    <s v="101_Week4_Monday"/>
    <n v="115.54689999999999"/>
    <n v="120.643"/>
    <n v="125.7976"/>
    <n v="133.48689999999999"/>
    <n v="133.83000000000001"/>
    <s v="103_Wednesday"/>
    <s v="103_Week4_Wednesday"/>
    <n v="1"/>
    <n v="0"/>
    <n v="121.0012"/>
    <n v="129.85749999999999"/>
    <s v="Yes"/>
    <s v="NO"/>
    <s v="MTWRF"/>
    <s v="Yes"/>
    <s v="Yes"/>
    <s v="Y"/>
    <s v="Y"/>
    <n v="0"/>
    <n v="28.886724999999998"/>
    <n v="30.16075"/>
    <n v="31.449400000000001"/>
    <n v="33.371724999999998"/>
  </r>
  <r>
    <s v="2512"/>
    <s v="99058"/>
    <s v="13"/>
    <x v="3"/>
    <x v="1"/>
    <x v="2"/>
    <s v="20"/>
    <s v="105"/>
    <s v="T"/>
    <n v="80"/>
    <s v="Forwards - Gaylord North 147"/>
    <s v="1025 W. Main R#2 P.O. Box 652, Gaylord MI 49735 US P.O. Box 652, Gaylord MI 49735 US"/>
    <n v="3.6518971915209"/>
    <s v="-480"/>
    <s v="7"/>
    <d v="1899-12-30T07:25:20"/>
    <d v="1899-12-30T07:36:50"/>
    <n v="0"/>
    <n v="12.458333333333334"/>
    <s v="-84.691373"/>
    <s v="45.026844"/>
    <n v="2.28440407600378"/>
    <n v="2869.96"/>
    <n v="0"/>
    <n v="0"/>
    <n v="0"/>
    <n v="0"/>
    <n v="81"/>
    <s v="105_Week4_Tuesday"/>
    <n v="68.231399999999994"/>
    <n v="48.952300000000001"/>
    <n v="43.77"/>
    <n v="46.871499999999997"/>
    <n v="44.6"/>
    <s v="103_Wednesday"/>
    <s v="103_Week4_Wednesday"/>
    <n v="1"/>
    <n v="0"/>
    <n v="43.77"/>
    <n v="47.13"/>
    <s v="Yes"/>
    <s v="NO"/>
    <s v="MTWRF"/>
    <s v="Yes"/>
    <s v="Yes"/>
    <s v="Y"/>
    <s v="Y"/>
    <n v="0"/>
    <n v="17.057849999999998"/>
    <n v="12.238075"/>
    <n v="10.942500000000001"/>
    <n v="11.717874999999999"/>
  </r>
  <r>
    <s v="2307"/>
    <s v="99082"/>
    <s v="12"/>
    <x v="3"/>
    <x v="1"/>
    <x v="0"/>
    <s v="110"/>
    <s v="103"/>
    <s v="M"/>
    <n v="0"/>
    <s v="SUNRISE STORE #6"/>
    <s v="4831 SAILING AVE, LEWISTON MI 49756 US, LEWISTON MI 49756 US"/>
    <n v="0.79764695868246305"/>
    <s v="-439"/>
    <s v="7"/>
    <d v="1899-12-30T09:31:08"/>
    <d v="1899-12-30T09:41:35"/>
    <n v="0"/>
    <n v="19.125"/>
    <s v="-84.297311"/>
    <s v="44.88335"/>
    <n v="0.316272386586406"/>
    <n v="2749.77"/>
    <n v="0"/>
    <n v="0"/>
    <n v="0"/>
    <n v="0"/>
    <n v="1"/>
    <s v="103_Week4_Monday"/>
    <n v="51.4"/>
    <n v="53.416899999999998"/>
    <n v="55.162300000000002"/>
    <n v="57.24"/>
    <n v="60.14"/>
    <s v="103_Monday"/>
    <s v="103_Week4_Monday"/>
    <n v="1"/>
    <n v="0"/>
    <n v="52.177500000000002"/>
    <n v="57.24"/>
    <s v="No"/>
    <s v="NO"/>
    <s v="MTWRF"/>
    <s v="No"/>
    <s v="No"/>
    <s v="Y"/>
    <s v="N"/>
    <m/>
    <n v="12.85"/>
    <n v="13.354225"/>
    <n v="13.790575"/>
    <n v="14.31"/>
  </r>
  <r>
    <s v="11062"/>
    <s v="99031"/>
    <s v="133"/>
    <x v="3"/>
    <x v="1"/>
    <x v="2"/>
    <s v="50"/>
    <s v="105"/>
    <s v="T"/>
    <n v="50"/>
    <s v="GAYLORD WEST EZ MART #488"/>
    <s v="3400 M32 WEST, GAYLORD MI 49735 US, GAYLORD MI 49735 US"/>
    <n v="2.5716276093074599"/>
    <s v="-483"/>
    <s v="7"/>
    <d v="1899-12-30T08:03:21"/>
    <d v="1899-12-30T08:22:11"/>
    <n v="0"/>
    <n v="19.120833333333334"/>
    <s v="-84.739947"/>
    <s v="45.027898"/>
    <n v="2.0032818811366901"/>
    <n v="8610.5300000000007"/>
    <n v="0"/>
    <n v="0"/>
    <n v="0"/>
    <n v="0"/>
    <n v="51"/>
    <s v="105_Week4_Tuesday"/>
    <n v="144.13069999999999"/>
    <n v="148.43299999999999"/>
    <n v="189.65379999999999"/>
    <n v="167.00460000000001"/>
    <n v="196.85"/>
    <s v="103_Wednesday"/>
    <s v="103_Week4_Wednesday"/>
    <n v="1"/>
    <n v="0"/>
    <n v="176.2337"/>
    <n v="166.83619999999999"/>
    <s v="Yes"/>
    <s v="NO"/>
    <s v="MTWRF"/>
    <s v="Yes"/>
    <s v="Yes"/>
    <s v="Y"/>
    <s v="Y"/>
    <n v="0"/>
    <n v="36.032674999999998"/>
    <n v="37.108249999999998"/>
    <n v="47.413449999999997"/>
    <n v="41.751150000000003"/>
  </r>
  <r>
    <s v=""/>
    <m/>
    <m/>
    <x v="3"/>
    <x v="1"/>
    <x v="4"/>
    <m/>
    <m/>
    <m/>
    <m/>
    <s v="Alpena Depot"/>
    <s v="120 E Herman St,, Alpena 49707 US"/>
    <n v="3.71264244187876"/>
    <s v="-539"/>
    <m/>
    <d v="1899-12-30T14:14:04"/>
    <d v="1899-12-30T14:14:04"/>
    <n v="0"/>
    <m/>
    <s v="-83.416387"/>
    <s v="45.0710235"/>
    <n v="1.1175362965714399"/>
    <m/>
    <m/>
    <m/>
    <m/>
    <m/>
    <n v="1"/>
    <e v="#N/A"/>
    <m/>
    <m/>
    <m/>
    <m/>
    <m/>
    <s v="103_Thursday"/>
    <s v="103_Week4_Thursday"/>
    <n v="20"/>
    <m/>
    <m/>
    <m/>
    <s v="Yes"/>
    <m/>
    <m/>
    <s v="Yes"/>
    <s v="Yes"/>
    <m/>
    <s v="N"/>
    <m/>
    <m/>
    <m/>
    <m/>
    <m/>
  </r>
  <r>
    <s v=""/>
    <m/>
    <m/>
    <x v="3"/>
    <x v="1"/>
    <x v="3"/>
    <m/>
    <m/>
    <m/>
    <m/>
    <s v="Alpena Depot"/>
    <s v="120 E Herman St,, Alpena 49707 US"/>
    <n v="2.54206826750629"/>
    <s v="-565"/>
    <m/>
    <d v="1899-12-30T12:41:56"/>
    <d v="1899-12-30T12:41:56"/>
    <n v="0"/>
    <m/>
    <s v="-83.416387"/>
    <s v="45.0710235"/>
    <n v="0.80260356343932404"/>
    <m/>
    <m/>
    <m/>
    <m/>
    <m/>
    <n v="1"/>
    <e v="#N/A"/>
    <m/>
    <m/>
    <m/>
    <m/>
    <m/>
    <s v="103_Friday"/>
    <s v="103_Week4_Friday"/>
    <n v="20"/>
    <m/>
    <m/>
    <m/>
    <s v="Yes"/>
    <m/>
    <m/>
    <s v="Yes"/>
    <s v="Yes"/>
    <m/>
    <s v="N"/>
    <m/>
    <m/>
    <m/>
    <m/>
    <m/>
  </r>
  <r>
    <s v=""/>
    <m/>
    <m/>
    <x v="3"/>
    <x v="1"/>
    <x v="2"/>
    <m/>
    <m/>
    <m/>
    <m/>
    <s v="Alpena Depot"/>
    <s v="120 E Herman St,, Alpena 49707 US"/>
    <n v="7.40242238394893"/>
    <s v="-505"/>
    <m/>
    <d v="1899-12-30T13:34:57"/>
    <d v="1899-12-30T13:34:57"/>
    <n v="0"/>
    <m/>
    <s v="-83.416387"/>
    <s v="45.0710235"/>
    <n v="5.4833155931191797"/>
    <m/>
    <m/>
    <m/>
    <m/>
    <m/>
    <n v="1"/>
    <e v="#N/A"/>
    <m/>
    <m/>
    <m/>
    <m/>
    <m/>
    <s v="103_Wednesday"/>
    <s v="103_Week4_Wednesday"/>
    <n v="20"/>
    <m/>
    <m/>
    <m/>
    <s v="Yes"/>
    <m/>
    <m/>
    <s v="Yes"/>
    <s v="Yes"/>
    <m/>
    <s v="N"/>
    <m/>
    <m/>
    <m/>
    <m/>
    <m/>
  </r>
  <r>
    <s v=""/>
    <m/>
    <m/>
    <x v="3"/>
    <x v="1"/>
    <x v="0"/>
    <m/>
    <m/>
    <m/>
    <m/>
    <s v="Alpena Depot"/>
    <s v="120 E Herman St,, Alpena 49707 US"/>
    <n v="60.519748833271997"/>
    <s v="-448"/>
    <m/>
    <d v="1899-12-30T15:07:34"/>
    <d v="1899-12-30T15:07:34"/>
    <n v="0"/>
    <m/>
    <s v="-83.416387"/>
    <s v="45.0710235"/>
    <n v="53.731757118688201"/>
    <m/>
    <m/>
    <m/>
    <m/>
    <m/>
    <n v="1"/>
    <e v="#N/A"/>
    <m/>
    <m/>
    <m/>
    <m/>
    <m/>
    <s v="103_Monday"/>
    <s v="103_Week4_Monday"/>
    <n v="20"/>
    <m/>
    <m/>
    <m/>
    <s v="Yes"/>
    <m/>
    <m/>
    <s v="Yes"/>
    <s v="Yes"/>
    <m/>
    <s v="N"/>
    <m/>
    <m/>
    <m/>
    <m/>
    <m/>
  </r>
  <r>
    <s v=""/>
    <m/>
    <m/>
    <x v="3"/>
    <x v="1"/>
    <x v="1"/>
    <m/>
    <m/>
    <m/>
    <m/>
    <s v="Alpena Depot"/>
    <s v="120 E Herman St,, Alpena 49707 US"/>
    <n v="2.1746469824257701"/>
    <s v="-477"/>
    <m/>
    <d v="1899-12-30T18:49:39"/>
    <d v="1899-12-30T18:49:39"/>
    <n v="0"/>
    <m/>
    <s v="-83.416387"/>
    <s v="45.0710235"/>
    <n v="0.58528716615987098"/>
    <m/>
    <m/>
    <m/>
    <m/>
    <m/>
    <n v="1"/>
    <e v="#N/A"/>
    <m/>
    <m/>
    <m/>
    <m/>
    <m/>
    <s v="103_Tuesday"/>
    <s v="103_Week4_Tuesday"/>
    <n v="20"/>
    <m/>
    <m/>
    <m/>
    <s v="Yes"/>
    <m/>
    <m/>
    <s v="Yes"/>
    <s v="Yes"/>
    <m/>
    <s v="N"/>
    <m/>
    <m/>
    <m/>
    <m/>
    <m/>
  </r>
  <r>
    <s v="2520"/>
    <s v="71115"/>
    <s v="0"/>
    <x v="3"/>
    <x v="1"/>
    <x v="1"/>
    <s v="10"/>
    <s v="101"/>
    <s v="M"/>
    <n v="0"/>
    <s v="Earthworks Enterprises"/>
    <s v="5584 E. M-32, Gaylord MI 49735 US, Gaylord MI 49735 US"/>
    <n v="69.432758773715506"/>
    <s v="-450"/>
    <s v="7"/>
    <d v="1899-12-30T07:09:25"/>
    <d v="1899-12-30T07:21:25"/>
    <n v="0"/>
    <n v="9.5583333333333336"/>
    <s v="-84.5494358"/>
    <s v="45.0051498"/>
    <n v="64.923619609556496"/>
    <n v="5755.02"/>
    <n v="16"/>
    <n v="0.89808917197452198"/>
    <n v="10"/>
    <n v="169"/>
    <n v="1"/>
    <s v="101_Week4_Monday"/>
    <n v="114.28"/>
    <n v="110.883"/>
    <n v="101.47920000000001"/>
    <n v="114.1892"/>
    <n v="105.64"/>
    <s v="103_Tuesday"/>
    <s v="103_Week4_Tuesday"/>
    <n v="1"/>
    <n v="157"/>
    <n v="101.01"/>
    <n v="113.69370000000001"/>
    <s v="Yes"/>
    <s v="NO"/>
    <s v="MTWRF"/>
    <s v="Yes"/>
    <s v="Yes"/>
    <s v="Y"/>
    <s v="Y"/>
    <n v="157"/>
    <n v="28.57"/>
    <n v="27.720749999999999"/>
    <n v="25.369800000000001"/>
    <n v="28.5473"/>
  </r>
  <r>
    <s v="2682"/>
    <s v="71281"/>
    <s v="0"/>
    <x v="3"/>
    <x v="1"/>
    <x v="0"/>
    <s v="160"/>
    <s v="103"/>
    <s v="M"/>
    <n v="0"/>
    <s v="TWIN LAKES AUTO REPAIR"/>
    <s v="1080 Co. Rd. 612, Lewiston MI 49756 US, Lewiston MI 49756 US"/>
    <n v="4.4148661740002"/>
    <s v="-444"/>
    <s v="6"/>
    <d v="1899-12-30T10:15:09"/>
    <d v="1899-12-30T10:23:20"/>
    <n v="0"/>
    <n v="7.0833333333333339"/>
    <s v="-84.369799"/>
    <s v="44.884138"/>
    <n v="3.3373592111529602"/>
    <n v="864.54"/>
    <n v="0"/>
    <n v="0"/>
    <n v="0"/>
    <n v="0"/>
    <n v="1"/>
    <s v="103_Week4_Monday"/>
    <n v="35.479999999999997"/>
    <n v="35.479999999999997"/>
    <n v="36.926600000000001"/>
    <n v="42.825699999999998"/>
    <n v="19.96"/>
    <s v="103_Monday"/>
    <s v="103_Week4_Monday"/>
    <n v="1"/>
    <n v="0"/>
    <n v="17.739999999999998"/>
    <n v="21.44"/>
    <s v="No"/>
    <s v="NO"/>
    <s v="MTWRF"/>
    <s v="No"/>
    <s v="No"/>
    <s v="Y"/>
    <s v="N"/>
    <m/>
    <n v="8.8699999999999992"/>
    <n v="8.8699999999999992"/>
    <n v="9.2316500000000001"/>
    <n v="10.706424999999999"/>
  </r>
  <r>
    <s v="14390"/>
    <s v="99152"/>
    <s v="0"/>
    <x v="3"/>
    <x v="1"/>
    <x v="1"/>
    <s v="150"/>
    <s v="102"/>
    <s v="W"/>
    <n v="260"/>
    <s v="HILLMAN IMAGING DEPT."/>
    <s v="15774 STATE STREET, HILLMAN MI 49746 US, HILLMAN MI 49746 US"/>
    <n v="1.7054529890474399"/>
    <s v="-464"/>
    <s v="7"/>
    <d v="1899-12-30T15:59:45"/>
    <d v="1899-12-30T16:15:44"/>
    <n v="0"/>
    <n v="4.3708333333333336"/>
    <s v="-83.9016567"/>
    <s v="45.0699433"/>
    <n v="0.535851829829467"/>
    <n v="5037.24"/>
    <n v="0"/>
    <n v="0"/>
    <n v="0"/>
    <n v="0"/>
    <n v="261"/>
    <s v="102_Week4_Wednesday"/>
    <n v="96.14"/>
    <n v="96.14"/>
    <n v="98.161500000000004"/>
    <n v="99.06"/>
    <n v="99.06"/>
    <s v="103_Tuesday"/>
    <s v="103_Week4_Tuesday"/>
    <n v="1"/>
    <n v="0"/>
    <n v="96.14"/>
    <n v="99.06"/>
    <s v="Yes"/>
    <s v="NO"/>
    <s v="MTWRF"/>
    <s v="Yes"/>
    <s v="Yes"/>
    <s v="Y"/>
    <s v="N"/>
    <n v="0"/>
    <n v="24.035"/>
    <n v="24.035"/>
    <n v="24.540375000000001"/>
    <n v="24.765000000000001"/>
  </r>
  <r>
    <s v="2644"/>
    <s v="71241"/>
    <s v="0"/>
    <x v="3"/>
    <x v="1"/>
    <x v="1"/>
    <s v="200"/>
    <s v="103"/>
    <s v="M"/>
    <n v="0"/>
    <s v="Bernard Building - Hillman"/>
    <s v="27300 M-32 P.O. Box 398, Hillman MI 49746 US P.O. Box 398, Hillman MI 49746 US"/>
    <n v="0.92927986873030499"/>
    <s v="-469"/>
    <s v="7"/>
    <d v="1899-12-30T16:52:17"/>
    <d v="1899-12-30T16:56:45"/>
    <n v="0"/>
    <n v="5.958333333333333"/>
    <s v="-83.893919"/>
    <s v="45.056978"/>
    <n v="0.84083632493976002"/>
    <n v="2458.4"/>
    <n v="0"/>
    <n v="0"/>
    <n v="0"/>
    <n v="0"/>
    <n v="1"/>
    <s v="103_Week4_Monday"/>
    <n v="45.136099999999999"/>
    <n v="47.504600000000003"/>
    <n v="48.386899999999997"/>
    <n v="51.023000000000003"/>
    <n v="53.15"/>
    <s v="103_Tuesday"/>
    <s v="103_Week4_Tuesday"/>
    <n v="1"/>
    <n v="0"/>
    <n v="47.284999999999997"/>
    <n v="50.145000000000003"/>
    <s v="Yes"/>
    <s v="NO"/>
    <s v="MTWRF"/>
    <s v="No"/>
    <s v="Yes"/>
    <s v="Y"/>
    <s v="Y"/>
    <n v="0"/>
    <n v="11.284025"/>
    <n v="11.876150000000001"/>
    <n v="12.096724999999999"/>
    <n v="12.755750000000001"/>
  </r>
  <r>
    <s v="2242"/>
    <s v="73404"/>
    <s v="5"/>
    <x v="3"/>
    <x v="1"/>
    <x v="1"/>
    <s v="160"/>
    <s v="102"/>
    <s v="W"/>
    <n v="280"/>
    <s v="Thunder Bay Health-Hillman"/>
    <s v="15774 STATE STREET PO BOX 427, HILLMAN MI 49746 US PO BOX 427, HILLMAN MI 49746 US"/>
    <n v="0"/>
    <s v="-465"/>
    <s v="7"/>
    <d v="1899-12-30T16:15:44"/>
    <d v="1899-12-30T16:16:06"/>
    <n v="0"/>
    <n v="0.45416666666666666"/>
    <s v="-83.9016567"/>
    <s v="45.0699433"/>
    <m/>
    <n v="4873.83"/>
    <n v="0"/>
    <n v="0"/>
    <n v="0"/>
    <n v="0"/>
    <n v="281"/>
    <s v="102_Week4_Wednesday"/>
    <n v="94.630700000000004"/>
    <n v="93.657600000000002"/>
    <n v="97.0715"/>
    <n v="92.6584"/>
    <n v="94.04"/>
    <s v="103_Tuesday"/>
    <s v="103_Week4_Tuesday"/>
    <n v="1"/>
    <n v="0"/>
    <n v="97.793700000000001"/>
    <n v="94.653700000000001"/>
    <s v="Yes"/>
    <s v="NO"/>
    <s v="MTWRF"/>
    <s v="Yes"/>
    <s v="Yes"/>
    <s v="Y"/>
    <s v="N"/>
    <n v="0"/>
    <n v="23.657675000000001"/>
    <n v="23.414400000000001"/>
    <n v="24.267875"/>
    <n v="23.1646"/>
  </r>
  <r>
    <s v="2681"/>
    <s v="71280"/>
    <s v="0"/>
    <x v="3"/>
    <x v="1"/>
    <x v="0"/>
    <s v="190"/>
    <s v="103"/>
    <s v="M"/>
    <n v="0"/>
    <s v="Redwood Steakhouse"/>
    <s v="4965 SALLING AVE, LEWSITON MI 49756 US, LEWSITON MI 49756 US"/>
    <n v="2.7233769438694502"/>
    <s v="-447"/>
    <s v="7"/>
    <d v="1899-12-30T14:00:35"/>
    <d v="1899-12-30T14:07:03"/>
    <n v="0"/>
    <n v="6.8375000000000004"/>
    <s v="-84.293382"/>
    <s v="44.883422"/>
    <n v="1.7852348267209299"/>
    <n v="1059.7"/>
    <n v="0"/>
    <n v="0"/>
    <n v="0"/>
    <n v="0"/>
    <n v="1"/>
    <s v="103_Week4_Monday"/>
    <n v="58.99"/>
    <n v="0"/>
    <n v="51.881500000000003"/>
    <n v="49.59"/>
    <n v="51.57"/>
    <s v="103_Monday"/>
    <s v="103_Week4_Monday"/>
    <n v="1"/>
    <n v="0"/>
    <n v="30.403700000000001"/>
    <n v="49.59"/>
    <s v="No"/>
    <s v="YES"/>
    <s v="MTWRF"/>
    <s v="No"/>
    <s v="No"/>
    <s v="Y"/>
    <s v="N"/>
    <m/>
    <n v="14.7475"/>
    <n v="0"/>
    <n v="12.970375000000001"/>
    <n v="12.397500000000001"/>
  </r>
  <r>
    <s v="9844"/>
    <s v="73341"/>
    <s v="0"/>
    <x v="3"/>
    <x v="1"/>
    <x v="1"/>
    <s v="270"/>
    <s v="103"/>
    <s v="T"/>
    <n v="1"/>
    <s v="NEMROC"/>
    <s v="800 BOLTON, ALPENA MI 49707 US, ALPENA MI 49707 US"/>
    <n v="3.2973158811897698"/>
    <s v="-476"/>
    <s v="7"/>
    <d v="1899-12-30T18:36:14"/>
    <d v="1899-12-30T18:47:29"/>
    <n v="0"/>
    <n v="6.9"/>
    <s v="-83.4216"/>
    <s v="45.07438"/>
    <n v="1.17393966284421"/>
    <n v="2075.62"/>
    <n v="6"/>
    <n v="0.78571428571428603"/>
    <n v="2"/>
    <n v="28"/>
    <n v="2"/>
    <s v="103_Week4_Tuesday"/>
    <n v="39.130000000000003"/>
    <n v="39.418399999999998"/>
    <n v="41.250700000000002"/>
    <n v="41.86"/>
    <n v="41.86"/>
    <s v="103_Tuesday"/>
    <s v="103_Week4_Tuesday"/>
    <n v="1"/>
    <n v="28"/>
    <n v="39.880000000000003"/>
    <n v="41.86"/>
    <s v="No"/>
    <s v="NO"/>
    <s v="MTWRF"/>
    <s v="No"/>
    <s v="No"/>
    <s v="Y"/>
    <s v="N"/>
    <m/>
    <n v="9.7825000000000006"/>
    <n v="9.8545999999999996"/>
    <n v="10.312675"/>
    <n v="10.465"/>
  </r>
  <r>
    <s v="2845"/>
    <s v="99061"/>
    <s v="118"/>
    <x v="3"/>
    <x v="1"/>
    <x v="2"/>
    <s v="100"/>
    <s v="105"/>
    <s v="T"/>
    <n v="110"/>
    <s v="FAMILY FARE #1510-DELI"/>
    <s v="829 W. MAIN POB 580, GAYLORD MI 49734 US POB 580, GAYLORD MI 49734 US"/>
    <n v="0.190911108822263"/>
    <s v="-488"/>
    <s v="7"/>
    <d v="1899-12-30T08:58:50"/>
    <d v="1899-12-30T08:59:05"/>
    <n v="0"/>
    <n v="0.21249999999999999"/>
    <s v="-84.684313"/>
    <s v="45.025745"/>
    <n v="7.8255428818307396E-2"/>
    <n v="927.07"/>
    <n v="0"/>
    <n v="0"/>
    <n v="0"/>
    <n v="0"/>
    <n v="111"/>
    <s v="105_Week4_Tuesday"/>
    <n v="22.386900000000001"/>
    <n v="14.44"/>
    <n v="14.44"/>
    <n v="14.546099999999999"/>
    <n v="15.31"/>
    <s v="103_Wednesday"/>
    <s v="103_Week4_Wednesday"/>
    <n v="1"/>
    <n v="0"/>
    <n v="14.44"/>
    <n v="14.555"/>
    <s v="Yes"/>
    <s v="NO"/>
    <s v="MTWRF"/>
    <s v="Yes"/>
    <s v="Yes"/>
    <s v="Y"/>
    <s v="Y"/>
    <n v="0"/>
    <n v="5.5967250000000002"/>
    <n v="3.61"/>
    <n v="3.61"/>
    <n v="3.6365249999999998"/>
  </r>
  <r>
    <s v="2309"/>
    <s v="70890"/>
    <s v="0"/>
    <x v="3"/>
    <x v="1"/>
    <x v="2"/>
    <s v="10"/>
    <s v="101"/>
    <s v="M"/>
    <n v="0"/>
    <s v="WAGAR MOTOR SALES SERVICE"/>
    <s v="2086 S Otsego Avenue, Gaylord MI 49735 US"/>
    <n v="76.621066944248895"/>
    <s v="-479"/>
    <s v="7"/>
    <d v="1899-12-30T07:16:37"/>
    <d v="1899-12-30T07:21:41"/>
    <n v="0"/>
    <n v="15.904166666666667"/>
    <s v="-84.677932"/>
    <s v="45.001094"/>
    <n v="71.027092423385398"/>
    <n v="7299.99"/>
    <n v="10"/>
    <n v="0.86842105263157898"/>
    <n v="4"/>
    <n v="76"/>
    <n v="1"/>
    <s v="101_Week4_Monday"/>
    <n v="146.06610000000001"/>
    <n v="133.50530000000001"/>
    <n v="154.77070000000001"/>
    <n v="134.5684"/>
    <n v="140.3844"/>
    <s v="103_Wednesday"/>
    <s v="103_Week4_Wednesday"/>
    <n v="1"/>
    <n v="76"/>
    <n v="140.9862"/>
    <n v="126.985"/>
    <s v="Yes"/>
    <s v=""/>
    <s v="MTWRF"/>
    <s v="Yes"/>
    <s v="Yes"/>
    <s v="Y"/>
    <s v="Y"/>
    <n v="76"/>
    <n v="36.516525000000001"/>
    <n v="33.376325000000001"/>
    <n v="38.692675000000001"/>
    <n v="33.642099999999999"/>
  </r>
  <r>
    <s v="2844"/>
    <s v="99061"/>
    <s v="117"/>
    <x v="3"/>
    <x v="1"/>
    <x v="2"/>
    <s v="120"/>
    <s v="105"/>
    <s v="T"/>
    <n v="100"/>
    <s v="FAMILY FARE #1510-BAKERY"/>
    <s v="829 W. MAIN POB 580, GAYLORD MI 49734 US POB 580, GAYLORD MI 49734 US"/>
    <n v="0"/>
    <s v="-490"/>
    <s v="7"/>
    <d v="1899-12-30T08:59:16"/>
    <d v="1899-12-30T08:59:31"/>
    <n v="0"/>
    <n v="0.21249999999999999"/>
    <s v="-84.684313"/>
    <s v="45.025745"/>
    <m/>
    <n v="643.28"/>
    <n v="0"/>
    <n v="0"/>
    <n v="0"/>
    <n v="0"/>
    <n v="101"/>
    <s v="105_Week4_Tuesday"/>
    <n v="14.5823"/>
    <n v="10.77"/>
    <n v="10.77"/>
    <n v="10.8484"/>
    <n v="11.42"/>
    <s v="103_Wednesday"/>
    <s v="103_Week4_Wednesday"/>
    <n v="1"/>
    <n v="0"/>
    <n v="10.77"/>
    <n v="10.855"/>
    <s v="Yes"/>
    <s v="NO"/>
    <s v="MTWRF"/>
    <s v="Yes"/>
    <s v="Yes"/>
    <s v="Y"/>
    <s v="Y"/>
    <n v="0"/>
    <n v="3.645575"/>
    <n v="2.6924999999999999"/>
    <n v="2.6924999999999999"/>
    <n v="2.7121"/>
  </r>
  <r>
    <s v="14085"/>
    <s v="73507"/>
    <s v="0"/>
    <x v="3"/>
    <x v="1"/>
    <x v="1"/>
    <s v="230"/>
    <s v="103"/>
    <s v="T"/>
    <n v="1"/>
    <s v="FITZPATRICK HARDWARE"/>
    <s v="2733 US 23 SOUTH, ALPENA MI 49707 US, ALPENA MI 49707 US"/>
    <n v="25.633552525330199"/>
    <s v="-472"/>
    <s v="7"/>
    <d v="1899-12-30T17:50:26"/>
    <d v="1899-12-30T17:59:28"/>
    <n v="0"/>
    <n v="15.329166666666667"/>
    <s v="-83.463336"/>
    <s v="45.033109"/>
    <n v="23.421519097507598"/>
    <n v="3639.61"/>
    <n v="5"/>
    <n v="0.92647058823529405"/>
    <n v="3"/>
    <n v="69"/>
    <n v="2"/>
    <s v="103_Week4_Tuesday"/>
    <n v="69.910700000000006"/>
    <n v="68.699200000000005"/>
    <n v="71.545299999999997"/>
    <n v="72.930000000000007"/>
    <n v="77.31"/>
    <s v="103_Tuesday"/>
    <s v="103_Week4_Tuesday"/>
    <n v="1"/>
    <n v="68"/>
    <n v="68.867500000000007"/>
    <n v="72.930000000000007"/>
    <s v="No"/>
    <s v="NO"/>
    <s v="MTWRF"/>
    <s v="No"/>
    <s v="No"/>
    <s v="Y"/>
    <s v="N"/>
    <m/>
    <n v="17.477675000000001"/>
    <n v="17.174800000000001"/>
    <n v="17.886324999999999"/>
    <n v="18.232500000000002"/>
  </r>
  <r>
    <s v="2241"/>
    <s v="99031"/>
    <s v="138"/>
    <x v="3"/>
    <x v="1"/>
    <x v="1"/>
    <s v="210"/>
    <s v="102"/>
    <s v="W"/>
    <n v="330"/>
    <s v="BLARNEY CASTLE"/>
    <s v="27400 M-32, Hillman MI 49746 US, Hillman MI 49746 US"/>
    <n v="6.4187440430828205E-2"/>
    <s v="-470"/>
    <s v="7"/>
    <d v="1899-12-30T16:56:48"/>
    <d v="1899-12-30T17:19:30"/>
    <n v="0"/>
    <n v="19.866666666666667"/>
    <s v="-83.89283"/>
    <s v="45.057549"/>
    <n v="6.1276258943299203E-2"/>
    <n v="6618.29"/>
    <n v="0"/>
    <n v="0"/>
    <n v="0"/>
    <n v="0"/>
    <n v="331"/>
    <s v="102_Week4_Wednesday"/>
    <n v="125.41840000000001"/>
    <n v="126.6246"/>
    <n v="127.86150000000001"/>
    <n v="121.6815"/>
    <n v="131.54"/>
    <s v="103_Tuesday"/>
    <s v="103_Week4_Tuesday"/>
    <n v="1"/>
    <n v="0"/>
    <n v="124.325"/>
    <n v="118.69499999999999"/>
    <s v="Yes"/>
    <s v="NO"/>
    <s v="MTWRF"/>
    <s v="Yes"/>
    <s v="Yes"/>
    <s v="Y"/>
    <s v="N"/>
    <n v="0"/>
    <n v="31.354600000000001"/>
    <n v="31.65615"/>
    <n v="31.965375000000002"/>
    <n v="30.420375"/>
  </r>
  <r>
    <s v="1929"/>
    <s v="70477"/>
    <s v="0"/>
    <x v="3"/>
    <x v="1"/>
    <x v="1"/>
    <s v="240"/>
    <s v="103"/>
    <s v="T"/>
    <n v="76"/>
    <s v="Brett's Auto"/>
    <s v="1249 W. Chisholm St., Alpena MI 49707 US, Alpena MI 49707 US"/>
    <n v="8.2137908836813303"/>
    <s v="-473"/>
    <s v="7"/>
    <d v="1899-12-30T18:07:40"/>
    <d v="1899-12-30T18:18:19"/>
    <n v="0"/>
    <n v="11.216666666666667"/>
    <s v="-83.446906"/>
    <s v="45.074074"/>
    <n v="3.7171289818001401"/>
    <n v="1982.76"/>
    <n v="9"/>
    <n v="0.65384615384615397"/>
    <n v="1"/>
    <n v="23"/>
    <n v="77"/>
    <s v="103_Week4_Tuesday"/>
    <n v="37.56"/>
    <n v="37.56"/>
    <n v="39.138399999999997"/>
    <n v="41.453000000000003"/>
    <n v="47.51"/>
    <s v="103_Tuesday"/>
    <s v="103_Week4_Tuesday"/>
    <n v="1"/>
    <n v="26"/>
    <n v="37.56"/>
    <n v="42.17"/>
    <s v="No"/>
    <s v="NO"/>
    <s v="MTWRF"/>
    <s v="No"/>
    <s v="No"/>
    <s v="Y"/>
    <s v="N"/>
    <m/>
    <n v="9.39"/>
    <n v="9.39"/>
    <n v="9.7845999999999993"/>
    <n v="10.363250000000001"/>
  </r>
  <r>
    <s v="11726"/>
    <s v="70608"/>
    <s v="1"/>
    <x v="3"/>
    <x v="1"/>
    <x v="1"/>
    <s v="260"/>
    <s v="103"/>
    <s v="T"/>
    <n v="75"/>
    <s v="BESSER 23 NORTH"/>
    <s v="801 JOHNSON ST, ALPENA MI 49707 US, ALPENA MI 49707 US"/>
    <n v="0"/>
    <s v="-475"/>
    <s v="7"/>
    <d v="1899-12-30T18:30:24"/>
    <d v="1899-12-30T18:32:56"/>
    <n v="0"/>
    <n v="3.2124999999999999"/>
    <s v="-83.4385059"/>
    <s v="45.078044"/>
    <m/>
    <n v="2192.1"/>
    <n v="8"/>
    <n v="0.61904761904761896"/>
    <n v="3"/>
    <n v="20"/>
    <n v="76"/>
    <s v="103_Week4_Tuesday"/>
    <n v="43.49"/>
    <n v="44.043799999999997"/>
    <n v="45.344499999999996"/>
    <n v="40.99"/>
    <n v="45.42"/>
    <s v="103_Tuesday"/>
    <s v="103_Week4_Tuesday"/>
    <n v="1"/>
    <n v="21"/>
    <n v="33.217500000000001"/>
    <n v="40.99"/>
    <s v="No"/>
    <s v="NO"/>
    <s v="MTWRF"/>
    <s v="No"/>
    <s v="No"/>
    <s v="Y"/>
    <s v="N"/>
    <m/>
    <n v="10.8725"/>
    <n v="11.010949999999999"/>
    <n v="11.336124999999999"/>
    <n v="10.2475"/>
  </r>
  <r>
    <s v="2051"/>
    <s v="70608"/>
    <s v="0"/>
    <x v="3"/>
    <x v="1"/>
    <x v="1"/>
    <s v="250"/>
    <s v="103"/>
    <s v="T"/>
    <n v="10"/>
    <s v="Besser Company"/>
    <s v="801 Johnson St., Alpena MI 49707 US, Alpena MI 49707 US"/>
    <n v="2.7928312423067601"/>
    <s v="-474"/>
    <s v="7"/>
    <d v="1899-12-30T18:21:07"/>
    <d v="1899-12-30T18:30:24"/>
    <n v="0"/>
    <n v="10.620833333333334"/>
    <s v="-83.4385059"/>
    <s v="45.078044"/>
    <n v="1.28457096054137"/>
    <n v="20361.64"/>
    <n v="23"/>
    <n v="0.85161290322580596"/>
    <n v="10"/>
    <n v="156"/>
    <n v="11"/>
    <s v="103_Week4_Tuesday"/>
    <n v="393.23840000000001"/>
    <n v="401.57380000000001"/>
    <n v="412.64460000000003"/>
    <n v="402.62920000000003"/>
    <n v="403.31"/>
    <s v="103_Tuesday"/>
    <s v="103_Week4_Tuesday"/>
    <n v="1"/>
    <n v="155"/>
    <n v="412.3075"/>
    <n v="403.3075"/>
    <s v="No"/>
    <s v="NO"/>
    <s v="MTWRF"/>
    <s v="No"/>
    <s v="No"/>
    <s v="Y"/>
    <s v="N"/>
    <m/>
    <n v="98.309600000000003"/>
    <n v="100.39345"/>
    <n v="103.16115000000001"/>
    <n v="100.65730000000001"/>
  </r>
  <r>
    <s v="2853"/>
    <s v="99046"/>
    <s v="14"/>
    <x v="3"/>
    <x v="3"/>
    <x v="4"/>
    <s v="190"/>
    <s v="101"/>
    <s v="T"/>
    <n v="335"/>
    <s v="QUICK &amp; CONVENIENT STORE"/>
    <s v="7120 HURBERT RD, HUBBARD LAKE MI 49747 US, HUBBARD LAKE MI 49747 US"/>
    <n v="4.51940596068994E-2"/>
    <s v="-1005"/>
    <s v="6"/>
    <d v="1899-12-30T11:57:07"/>
    <d v="1899-12-30T12:06:15"/>
    <n v="0"/>
    <n v="9.9875000000000007"/>
    <s v="-83.58996"/>
    <s v="44.859335"/>
    <n v="1.43969846600394E-2"/>
    <n v="2684.82"/>
    <n v="0"/>
    <n v="0"/>
    <n v="0"/>
    <n v="0"/>
    <n v="336"/>
    <s v="101_Week4_Tuesday"/>
    <n v="58.17"/>
    <n v="72.126599999999996"/>
    <n v="90.103300000000004"/>
    <n v="75.3172"/>
    <n v="48.11"/>
    <s v="101_Thursday"/>
    <s v="101_Week4_Thursday"/>
    <n v="1"/>
    <n v="0"/>
    <n v="44.384999999999998"/>
    <n v="70.819999999999993"/>
    <s v="Yes"/>
    <s v="NO"/>
    <s v="MTWRF"/>
    <s v="No"/>
    <s v="Yes"/>
    <s v="Y"/>
    <s v="Y"/>
    <n v="0"/>
    <n v="14.5425"/>
    <n v="18.031649999999999"/>
    <n v="22.525825000000001"/>
    <n v="18.8293"/>
  </r>
  <r>
    <s v="11541"/>
    <s v="73426"/>
    <s v="0"/>
    <x v="3"/>
    <x v="3"/>
    <x v="4"/>
    <s v="200"/>
    <s v="101"/>
    <s v="T"/>
    <n v="320"/>
    <s v="STONE BAR &amp; GRILL"/>
    <s v="7002 HURBERT RD, HUBBARD LAKE MI 49747 US, HUBBARD LAKE MI 49747 US"/>
    <n v="0.39486286766668899"/>
    <s v="-1006"/>
    <s v="7"/>
    <d v="1899-12-30T12:06:39"/>
    <d v="1899-12-30T12:16:19"/>
    <n v="0"/>
    <n v="8.9250000000000007"/>
    <s v="-83.587519"/>
    <s v="44.859347"/>
    <n v="0.15010792808885301"/>
    <n v="2366.5"/>
    <n v="0"/>
    <n v="0"/>
    <n v="0"/>
    <n v="0"/>
    <n v="321"/>
    <s v="101_Week4_Tuesday"/>
    <n v="63.41"/>
    <n v="58.2453"/>
    <n v="73.590699999999998"/>
    <n v="69.792299999999997"/>
    <n v="75.31"/>
    <s v="101_Thursday"/>
    <s v="101_Week4_Thursday"/>
    <n v="1"/>
    <n v="0"/>
    <n v="63.31"/>
    <n v="71.042500000000004"/>
    <s v="Yes"/>
    <s v="NO"/>
    <s v="MTWRF"/>
    <s v="No"/>
    <s v="Yes"/>
    <s v="Y"/>
    <s v="Y"/>
    <n v="0"/>
    <n v="15.852499999999999"/>
    <n v="14.561325"/>
    <n v="18.397675"/>
    <n v="17.448074999999999"/>
  </r>
  <r>
    <s v="2469"/>
    <s v="71061"/>
    <s v="0"/>
    <x v="3"/>
    <x v="3"/>
    <x v="4"/>
    <s v="180"/>
    <s v="101"/>
    <s v="T"/>
    <n v="340"/>
    <s v="North End Restaruant"/>
    <s v="1575 Hubert Rd P.O. Box 131, Hubbard Lake MI 49747 P.O. Box 131, Hubbard Lake MI 49747 US"/>
    <n v="8.96806228765581"/>
    <s v="-1004"/>
    <s v="6"/>
    <d v="1899-12-30T11:34:48"/>
    <d v="1899-12-30T11:57:05"/>
    <n v="0"/>
    <n v="25.708333333333332"/>
    <s v="-83.59025"/>
    <s v="44.85878"/>
    <n v="6.5681644250857696"/>
    <n v="1990.89"/>
    <n v="0"/>
    <n v="0"/>
    <n v="0"/>
    <n v="0"/>
    <n v="341"/>
    <s v="101_Week4_Tuesday"/>
    <n v="91.15"/>
    <n v="98.221400000000003"/>
    <n v="94.176599999999993"/>
    <n v="99.55"/>
    <n v="50.72"/>
    <s v="101_Thursday"/>
    <s v="101_Week4_Thursday"/>
    <n v="1"/>
    <n v="0"/>
    <n v="45.575000000000003"/>
    <n v="38.055"/>
    <s v="Yes"/>
    <s v="NO"/>
    <s v="MTWRF"/>
    <s v="No"/>
    <s v="Yes"/>
    <s v="Y"/>
    <s v="Y"/>
    <n v="0"/>
    <n v="22.787500000000001"/>
    <n v="24.555350000000001"/>
    <n v="23.544149999999998"/>
    <n v="24.887499999999999"/>
  </r>
  <r>
    <s v="2217"/>
    <s v="70790"/>
    <s v="0"/>
    <x v="3"/>
    <x v="1"/>
    <x v="0"/>
    <s v="10"/>
    <s v="101"/>
    <s v="M"/>
    <n v="0"/>
    <s v="Natural Gas Compression"/>
    <s v="16950 M 32, M33, ATLANTA MI 49707 US, ATLANTA MI 49707 US"/>
    <n v="36.785455231625001"/>
    <s v="-429"/>
    <s v="7"/>
    <d v="1899-12-30T07:00:00"/>
    <d v="1899-12-30T07:05:32"/>
    <n v="23.2"/>
    <n v="12.279166666666667"/>
    <s v="-84.0544197"/>
    <s v="45.0091192"/>
    <n v="35.105631186512703"/>
    <n v="6617.86"/>
    <n v="29"/>
    <n v="0.72115384615384603"/>
    <n v="4"/>
    <n v="119"/>
    <n v="1"/>
    <s v="101_Week4_Monday"/>
    <n v="110.03"/>
    <n v="123.4207"/>
    <n v="139.483"/>
    <n v="132.2184"/>
    <n v="152.86000000000001"/>
    <s v="103_Monday"/>
    <s v="103_Week4_Monday"/>
    <n v="1"/>
    <n v="104"/>
    <n v="130.20249999999999"/>
    <n v="125.14"/>
    <s v="Yes"/>
    <s v="NO"/>
    <s v="MTWRF"/>
    <s v="Yes"/>
    <s v="No"/>
    <s v="Y"/>
    <s v="N"/>
    <n v="104"/>
    <n v="27.5075"/>
    <n v="30.855174999999999"/>
    <n v="34.870750000000001"/>
    <n v="33.054600000000001"/>
  </r>
  <r>
    <s v="12581"/>
    <s v="73472"/>
    <s v="0"/>
    <x v="3"/>
    <x v="1"/>
    <x v="3"/>
    <s v="110"/>
    <s v="103"/>
    <s v="R"/>
    <n v="101"/>
    <s v="ZEN 24 HR FITNESS"/>
    <s v="2581 B US 23 SOUTH, ALPENA MI 49707 US, ALPENA MI 49707 US"/>
    <n v="6.5698976319623598E-2"/>
    <s v="-551"/>
    <s v="1"/>
    <d v="1899-12-30T10:14:38"/>
    <d v="1899-12-30T10:14:58"/>
    <n v="0"/>
    <n v="0.33333333333333331"/>
    <s v="-83.4630317"/>
    <s v="45.0366367"/>
    <n v="3.8777258263361598E-2"/>
    <n v="480.14"/>
    <n v="0"/>
    <n v="0"/>
    <n v="0"/>
    <n v="0"/>
    <n v="102"/>
    <s v="103_Week4_Thursday"/>
    <n v="37.526600000000002"/>
    <n v="35.71"/>
    <n v="36.782499999999999"/>
    <n v="37.14"/>
    <n v="9.84"/>
    <s v="103_Friday"/>
    <s v="103_Week4_Friday"/>
    <n v="1"/>
    <n v="0"/>
    <n v="8.9275000000000002"/>
    <n v="4.6425000000000001"/>
    <s v="Yes"/>
    <s v="NO"/>
    <s v="MTWRF"/>
    <s v="No"/>
    <s v="Yes"/>
    <s v="Y"/>
    <s v="Y"/>
    <n v="0"/>
    <n v="9.3816500000000005"/>
    <n v="8.9275000000000002"/>
    <n v="9.1956249999999997"/>
    <n v="9.2850000000000001"/>
  </r>
  <r>
    <s v="10295"/>
    <s v="73365"/>
    <s v="0"/>
    <x v="3"/>
    <x v="3"/>
    <x v="3"/>
    <s v="20"/>
    <s v="101"/>
    <s v="F"/>
    <n v="58"/>
    <s v="THE BOAT HOUSE"/>
    <s v="2015 HAMILTON RD, ALPENA MI 49707 US, ALPENA MI 49707 US"/>
    <n v="6.5746252690977096"/>
    <s v="-1011"/>
    <s v="7"/>
    <d v="1899-12-30T08:50:06"/>
    <d v="1899-12-30T08:59:46"/>
    <n v="0"/>
    <n v="13.591666666666667"/>
    <s v="-83.45018"/>
    <s v="45.1045967"/>
    <n v="4.4701006046967198"/>
    <n v="3571.06"/>
    <n v="5"/>
    <n v="0.931506849315068"/>
    <n v="4"/>
    <n v="77"/>
    <n v="59"/>
    <s v="101_Week4_Friday"/>
    <n v="0"/>
    <n v="102.46250000000001"/>
    <n v="115.0692"/>
    <n v="118.7437"/>
    <n v="125.46"/>
    <s v="101_Friday"/>
    <s v="101_Week4_Friday"/>
    <n v="1"/>
    <n v="73"/>
    <n v="112.1125"/>
    <n v="43.101199999999999"/>
    <s v="No"/>
    <s v="NO"/>
    <s v="MTWRF"/>
    <s v="No"/>
    <s v="No"/>
    <s v="Y"/>
    <s v="N"/>
    <m/>
    <n v="0"/>
    <n v="25.615625000000001"/>
    <n v="28.767299999999999"/>
    <n v="29.685925000000001"/>
  </r>
  <r>
    <s v="2143"/>
    <s v="70707"/>
    <s v="0"/>
    <x v="3"/>
    <x v="3"/>
    <x v="3"/>
    <s v="30"/>
    <s v="101"/>
    <s v="W"/>
    <n v="130"/>
    <s v="Steve's Repair Shop"/>
    <s v="1208 N. US-23, Alpena MI 49707 US, Alpena MI 49707 US"/>
    <n v="1.3454990094180601"/>
    <s v="-1012"/>
    <s v="6"/>
    <d v="1899-12-30T09:01:06"/>
    <d v="1899-12-30T09:23:46"/>
    <n v="0"/>
    <n v="14.591666666666667"/>
    <s v="-83.45718"/>
    <s v="45.0920783"/>
    <n v="1.1057416207904001"/>
    <n v="974.38"/>
    <n v="0"/>
    <n v="0"/>
    <n v="0"/>
    <n v="0"/>
    <n v="131"/>
    <s v="101_Week4_Wednesday"/>
    <n v="35"/>
    <n v="40.2485"/>
    <n v="35"/>
    <n v="38.948500000000003"/>
    <n v="18.55"/>
    <s v="101_Friday"/>
    <s v="101_Week4_Friday"/>
    <n v="1"/>
    <n v="0"/>
    <n v="17.5"/>
    <n v="17.5"/>
    <s v="Yes"/>
    <s v="NO"/>
    <s v="MTWRF"/>
    <s v="No"/>
    <s v="Yes"/>
    <s v="Y"/>
    <s v="Y"/>
    <n v="0"/>
    <n v="8.75"/>
    <n v="10.062125"/>
    <n v="8.75"/>
    <n v="9.7371250000000007"/>
  </r>
  <r>
    <s v="2966"/>
    <s v="73162"/>
    <s v="0"/>
    <x v="3"/>
    <x v="3"/>
    <x v="3"/>
    <s v="10"/>
    <s v="101"/>
    <s v="F"/>
    <n v="20"/>
    <s v="LAFARGE MIDWEST INC OFFICE"/>
    <s v="1435 FORD AVE, ALPENA MI 49707 US, ALPENA MI 49707 US"/>
    <n v="0.97589865353185701"/>
    <s v="-1010"/>
    <s v="7"/>
    <d v="1899-12-30T06:00:58"/>
    <d v="1899-12-30T08:43:31"/>
    <n v="0"/>
    <n v="169.52333333333334"/>
    <s v="-83.409056"/>
    <s v="45.0707383"/>
    <n v="0.414964024554073"/>
    <n v="24846.29"/>
    <n v="0"/>
    <n v="0"/>
    <n v="0"/>
    <n v="0"/>
    <n v="21"/>
    <s v="101_Week4_Friday"/>
    <n v="377.64920000000001"/>
    <n v="700.43349999999998"/>
    <n v="395.88690000000003"/>
    <n v="404.61"/>
    <n v="428.89"/>
    <s v="101_Friday"/>
    <s v="101_Week4_Friday"/>
    <n v="1"/>
    <n v="0"/>
    <n v="987.05250000000001"/>
    <n v="404.61"/>
    <s v="No"/>
    <s v="NO"/>
    <s v="MTWRF"/>
    <s v="No"/>
    <s v="No"/>
    <s v="Y"/>
    <s v="N"/>
    <m/>
    <n v="94.412300000000002"/>
    <n v="175.108375"/>
    <n v="98.971725000000006"/>
    <n v="101.1525"/>
  </r>
  <r>
    <s v="1885"/>
    <s v="70106"/>
    <s v="0"/>
    <x v="3"/>
    <x v="3"/>
    <x v="4"/>
    <s v="210"/>
    <s v="101"/>
    <s v="W"/>
    <n v="170"/>
    <s v="KENTUCKY FRIED CHICKEN"/>
    <s v="1130 STATE ST, ALPENA MI 49707 US, ALPENA MI 49707 US"/>
    <n v="22.625376951059"/>
    <s v="-1007"/>
    <s v="7"/>
    <d v="1899-12-30T12:38:57"/>
    <d v="1899-12-30T12:43:17"/>
    <n v="0"/>
    <n v="7.2083333333333339"/>
    <s v="-83.446096"/>
    <s v="45.048542"/>
    <n v="18.049289995110001"/>
    <n v="4209.05"/>
    <n v="0"/>
    <n v="0"/>
    <n v="0"/>
    <n v="0"/>
    <n v="171"/>
    <s v="101_Week4_Wednesday"/>
    <n v="78.027600000000007"/>
    <n v="83.970699999999994"/>
    <n v="82.154600000000002"/>
    <n v="86.195300000000003"/>
    <n v="84.6"/>
    <s v="101_Thursday"/>
    <s v="101_Week4_Thursday"/>
    <n v="1"/>
    <n v="0"/>
    <n v="80.545000000000002"/>
    <n v="88.722499999999997"/>
    <s v="Yes"/>
    <s v="NO"/>
    <s v="MTWRF"/>
    <s v="No"/>
    <s v="Yes"/>
    <s v="Y"/>
    <s v="Y"/>
    <n v="0"/>
    <n v="19.506900000000002"/>
    <n v="20.992674999999998"/>
    <n v="20.538650000000001"/>
    <n v="21.548825000000001"/>
  </r>
  <r>
    <s v=""/>
    <m/>
    <m/>
    <x v="3"/>
    <x v="3"/>
    <x v="4"/>
    <m/>
    <m/>
    <m/>
    <m/>
    <s v="Alpena Depot"/>
    <s v="120 E Herman St,, Alpena 49707 US"/>
    <n v="6.6170217791056398"/>
    <s v="-1008"/>
    <m/>
    <d v="1899-12-30T12:49:53"/>
    <d v="1899-12-30T12:49:53"/>
    <n v="0"/>
    <m/>
    <s v="-83.416387"/>
    <s v="45.0710235"/>
    <n v="2.32366326900229"/>
    <m/>
    <m/>
    <m/>
    <m/>
    <m/>
    <n v="1"/>
    <e v="#N/A"/>
    <m/>
    <m/>
    <m/>
    <m/>
    <m/>
    <s v="101_Thursday"/>
    <s v="101_Week4_Thursday"/>
    <n v="20"/>
    <m/>
    <m/>
    <m/>
    <s v="Yes"/>
    <m/>
    <m/>
    <s v="Yes"/>
    <s v="Yes"/>
    <m/>
    <s v="N"/>
    <m/>
    <m/>
    <m/>
    <m/>
    <m/>
  </r>
  <r>
    <s v="2206"/>
    <s v="70776"/>
    <s v="0"/>
    <x v="3"/>
    <x v="3"/>
    <x v="4"/>
    <s v="120"/>
    <s v="101"/>
    <s v="T"/>
    <n v="92"/>
    <s v="Eagles"/>
    <s v="6848 US-23 North, Spruce MI 48762 US, Spruce MI 48762 US"/>
    <n v="3.6625546993821598"/>
    <s v="-998"/>
    <s v="4"/>
    <d v="1899-12-30T10:07:19"/>
    <d v="1899-12-30T10:16:59"/>
    <n v="0"/>
    <n v="8.5666666666666664"/>
    <s v="-83.4204422"/>
    <s v="44.8560247"/>
    <n v="3.3250706124007499"/>
    <n v="984.83"/>
    <n v="0"/>
    <n v="0"/>
    <n v="0"/>
    <n v="0"/>
    <n v="93"/>
    <s v="101_Week4_Tuesday"/>
    <n v="77.41"/>
    <n v="99.952500000000001"/>
    <n v="107.12"/>
    <n v="108.84"/>
    <n v="28.84"/>
    <s v="101_Thursday"/>
    <s v="101_Week4_Thursday"/>
    <n v="1"/>
    <n v="0"/>
    <n v="25.92"/>
    <n v="27.21"/>
    <s v="Yes"/>
    <s v="NO"/>
    <s v="MTWRF"/>
    <s v="No"/>
    <s v="Yes"/>
    <s v="Y"/>
    <s v="Y"/>
    <n v="0"/>
    <n v="19.352499999999999"/>
    <n v="24.988125"/>
    <n v="26.78"/>
    <n v="27.21"/>
  </r>
  <r>
    <s v="2664"/>
    <s v="71262"/>
    <s v="0"/>
    <x v="3"/>
    <x v="1"/>
    <x v="0"/>
    <s v="20"/>
    <s v="103"/>
    <s v="M"/>
    <n v="0"/>
    <s v="MDOT ATLANTA"/>
    <s v="13490 M-32/M-33 P.O. Box 437, Atlanta MI 49709 US P.O. Box 437, Atlanta MI 49709 US"/>
    <n v="3.1011869006363901"/>
    <s v="-430"/>
    <s v="7"/>
    <d v="1899-12-30T07:08:38"/>
    <d v="1899-12-30T07:12:05"/>
    <n v="0"/>
    <n v="4.8083333333333336"/>
    <s v="-84.1232748"/>
    <s v="45.008901"/>
    <n v="3.3721741146385198"/>
    <n v="2856.52"/>
    <n v="5"/>
    <n v="0.77272727272727304"/>
    <n v="1"/>
    <n v="26"/>
    <n v="1"/>
    <s v="103_Week4_Monday"/>
    <n v="55.9953"/>
    <n v="58.28"/>
    <n v="50.921500000000002"/>
    <n v="51.310699999999997"/>
    <n v="52.67"/>
    <s v="103_Monday"/>
    <s v="103_Week4_Monday"/>
    <n v="1"/>
    <n v="22"/>
    <n v="51.405000000000001"/>
    <n v="52.67"/>
    <s v="No"/>
    <s v="NO"/>
    <s v="MTWRF"/>
    <s v="No"/>
    <s v="No"/>
    <s v="Y"/>
    <s v="N"/>
    <m/>
    <n v="13.998825"/>
    <n v="14.57"/>
    <n v="12.730375"/>
    <n v="12.827674999999999"/>
  </r>
  <r>
    <s v="2152"/>
    <s v="99052"/>
    <s v="4"/>
    <x v="3"/>
    <x v="3"/>
    <x v="4"/>
    <s v="110"/>
    <s v="101"/>
    <s v="T"/>
    <n v="80"/>
    <s v="APS SANBORN ELEMENTARY SCHOOL"/>
    <s v="12170 US-23 South, Ossineke MI 49766 US, Ossineke MI 49766 US"/>
    <n v="0.75762579676981501"/>
    <s v="-997"/>
    <s v="6"/>
    <d v="1899-12-30T10:01:04"/>
    <d v="1899-12-30T10:03:39"/>
    <n v="0"/>
    <n v="2.7583333333333333"/>
    <s v="-83.442794"/>
    <s v="44.899742"/>
    <n v="0.22403056311568001"/>
    <n v="871.45"/>
    <n v="0"/>
    <n v="0"/>
    <n v="0"/>
    <n v="0"/>
    <n v="81"/>
    <s v="101_Week4_Tuesday"/>
    <n v="32.020000000000003"/>
    <n v="31.0762"/>
    <n v="33.6633"/>
    <n v="35.522799999999997"/>
    <n v="17.16"/>
    <s v="101_Thursday"/>
    <s v="101_Week4_Thursday"/>
    <n v="1"/>
    <n v="0"/>
    <n v="16.37"/>
    <n v="18.03"/>
    <s v="Yes"/>
    <s v="NO"/>
    <s v="MTWRF"/>
    <s v="No"/>
    <s v="Yes"/>
    <s v="Y"/>
    <s v="Y"/>
    <n v="0"/>
    <n v="8.0050000000000008"/>
    <n v="7.76905"/>
    <n v="8.4158249999999999"/>
    <n v="8.8806999999999992"/>
  </r>
  <r>
    <s v="2877"/>
    <s v="73045"/>
    <s v="0"/>
    <x v="3"/>
    <x v="1"/>
    <x v="1"/>
    <s v="20"/>
    <s v="105"/>
    <s v="T"/>
    <n v="180"/>
    <s v="ZIP'S HARLEY DAVIDSON"/>
    <s v="980 S. WISCONSIN AVE., GAYLORD MI 49735 US, GAYLORD MI 49735 US"/>
    <n v="9.65911058800374"/>
    <s v="-451"/>
    <s v="7"/>
    <d v="1899-12-30T07:31:05"/>
    <d v="1899-12-30T07:41:48"/>
    <n v="0"/>
    <n v="8.0875000000000004"/>
    <s v="-84.682025"/>
    <s v="45.016724"/>
    <n v="7.9117784084733804"/>
    <n v="7089.49"/>
    <n v="7"/>
    <n v="0.88709677419354804"/>
    <n v="3"/>
    <n v="69"/>
    <n v="181"/>
    <s v="105_Week4_Tuesday"/>
    <n v="129.36000000000001"/>
    <n v="129.2038"/>
    <n v="154.2423"/>
    <n v="132.21"/>
    <n v="165.52"/>
    <s v="103_Tuesday"/>
    <s v="103_Week4_Tuesday"/>
    <n v="1"/>
    <n v="62"/>
    <n v="148.82"/>
    <n v="132.5737"/>
    <s v="Yes"/>
    <s v="NO"/>
    <s v="TWRF"/>
    <s v="Yes"/>
    <s v="No"/>
    <s v="Y"/>
    <s v="N"/>
    <n v="62"/>
    <n v="32.340000000000003"/>
    <n v="32.30095"/>
    <n v="38.560575"/>
    <n v="33.052500000000002"/>
  </r>
  <r>
    <s v="14928"/>
    <s v="73545"/>
    <s v="0"/>
    <x v="3"/>
    <x v="3"/>
    <x v="4"/>
    <s v="100"/>
    <s v="101"/>
    <s v="T"/>
    <n v="55"/>
    <s v="OSSINEKE HARDWARE/BLDG SUPPLY"/>
    <s v="11925 US-23, OSSINEKE ME 49766 US, OSSINEKE ME 49766 US"/>
    <n v="0.37130044005542101"/>
    <s v="-996"/>
    <s v="6"/>
    <d v="1899-12-30T09:55:30"/>
    <d v="1899-12-30T10:00:19"/>
    <n v="0"/>
    <n v="6.3"/>
    <s v="-83.44155"/>
    <s v="44.90288"/>
    <n v="9.6018090575523393E-2"/>
    <n v="423"/>
    <n v="0"/>
    <n v="0"/>
    <n v="0"/>
    <n v="0"/>
    <n v="56"/>
    <s v="101_Week4_Tuesday"/>
    <n v="0"/>
    <n v="35.25"/>
    <n v="35.25"/>
    <n v="35.25"/>
    <n v="18.690000000000001"/>
    <s v="101_Thursday"/>
    <s v="101_Week4_Thursday"/>
    <n v="1"/>
    <n v="0"/>
    <n v="17.625"/>
    <n v="17.625"/>
    <s v="Yes"/>
    <s v="NO"/>
    <s v="MTWRF"/>
    <s v="No"/>
    <s v="Yes"/>
    <s v="Y"/>
    <s v="Y"/>
    <n v="0"/>
    <n v="0"/>
    <n v="8.8125"/>
    <n v="8.8125"/>
    <n v="8.8125"/>
  </r>
  <r>
    <s v="2581"/>
    <s v="71177"/>
    <s v="0"/>
    <x v="3"/>
    <x v="3"/>
    <x v="4"/>
    <s v="160"/>
    <s v="101"/>
    <s v="T"/>
    <n v="263"/>
    <s v="White Pine Golf"/>
    <s v="3450 N.Hubbard Lake Rd., Spruce MI 48762 US, Spruce MI 48762 US"/>
    <n v="1.5876199415013701"/>
    <s v="-1002"/>
    <s v="7"/>
    <d v="1899-12-30T10:59:21"/>
    <d v="1899-12-30T11:09:01"/>
    <n v="0"/>
    <n v="9.4354006285390355"/>
    <s v="-83.525289"/>
    <s v="44.754415"/>
    <n v="0.90527196546154498"/>
    <n v="2187.09"/>
    <n v="0"/>
    <n v="0"/>
    <n v="0"/>
    <n v="0"/>
    <n v="264"/>
    <s v="101_Week4_Tuesday"/>
    <n v="0"/>
    <n v="85.727500000000006"/>
    <n v="89.519199999999998"/>
    <n v="84.38"/>
    <n v="100.82"/>
    <s v="101_Thursday"/>
    <s v="101_Week4_Thursday"/>
    <n v="1"/>
    <n v="0"/>
    <n v="89.738699999999994"/>
    <n v="10.547499999999999"/>
    <s v="Yes"/>
    <s v="NO"/>
    <s v="MTWRF"/>
    <s v="No"/>
    <s v="Yes"/>
    <s v="Y"/>
    <s v="Y"/>
    <n v="0"/>
    <n v="0"/>
    <n v="21.431875000000002"/>
    <n v="22.379799999999999"/>
    <n v="21.094999999999999"/>
  </r>
  <r>
    <s v="14596"/>
    <s v="73528"/>
    <s v="0"/>
    <x v="3"/>
    <x v="3"/>
    <x v="4"/>
    <s v="170"/>
    <s v="101"/>
    <s v="T"/>
    <n v="275"/>
    <s v="DAVE'S CUSTOM TILLAGE, INC."/>
    <s v="289 E. SWEDE ROAD, SPRUCE MI 48762 US, SPRUCE MI 48762 US"/>
    <n v="8.1041392276789601"/>
    <s v="-1003"/>
    <s v="7"/>
    <d v="1899-12-30T11:17:07"/>
    <d v="1899-12-30T11:25:49"/>
    <n v="0"/>
    <n v="6.0458333333333334"/>
    <s v="-83.5140333"/>
    <s v="44.8295012"/>
    <n v="5.9247949710857704"/>
    <n v="2946.48"/>
    <n v="8"/>
    <n v="0.91011235955056202"/>
    <n v="4"/>
    <n v="74"/>
    <n v="276"/>
    <s v="101_Week4_Tuesday"/>
    <n v="60.897599999999997"/>
    <n v="54.606900000000003"/>
    <n v="63.292299999999997"/>
    <n v="53.220700000000001"/>
    <n v="70.510000000000005"/>
    <s v="101_Thursday"/>
    <s v="101_Week4_Thursday"/>
    <n v="1"/>
    <n v="89"/>
    <n v="57.45"/>
    <n v="51.79"/>
    <s v="Yes"/>
    <s v="NO"/>
    <s v="MTWRF"/>
    <s v="No"/>
    <s v="Yes"/>
    <s v="Y"/>
    <s v="Y"/>
    <n v="89"/>
    <n v="15.224399999999999"/>
    <n v="13.651725000000001"/>
    <n v="15.823074999999999"/>
    <n v="13.305175"/>
  </r>
  <r>
    <s v="2582"/>
    <s v="71178"/>
    <s v="0"/>
    <x v="3"/>
    <x v="3"/>
    <x v="4"/>
    <s v="150"/>
    <s v="105"/>
    <s v="R"/>
    <n v="2"/>
    <s v="Alcona Township Fire Dept."/>
    <s v="373 West Old Maria Rd., Black River MI 48721 US, Black River MI 48721 US"/>
    <n v="13.906103160885699"/>
    <s v="-1001"/>
    <s v="4"/>
    <d v="1899-12-30T10:56:42"/>
    <d v="1899-12-30T10:57:45"/>
    <n v="0"/>
    <n v="3.0166666666666666"/>
    <s v="-83.5412803"/>
    <s v="44.756239"/>
    <n v="7.0861911986989599"/>
    <n v="502.85"/>
    <n v="0"/>
    <n v="0"/>
    <n v="0"/>
    <n v="0"/>
    <n v="3"/>
    <s v="105_Week4_Thursday"/>
    <n v="37.39"/>
    <n v="38.15"/>
    <n v="40.06"/>
    <n v="41.97"/>
    <n v="10.49"/>
    <s v="101_Thursday"/>
    <s v="101_Week4_Thursday"/>
    <n v="1"/>
    <n v="0"/>
    <n v="9.5374999999999996"/>
    <n v="10.4925"/>
    <s v="Yes"/>
    <s v="YES"/>
    <s v="MTWRF"/>
    <s v="Yes"/>
    <s v="No"/>
    <s v="Y"/>
    <s v="N"/>
    <n v="0"/>
    <n v="9.3475000000000001"/>
    <n v="9.5374999999999996"/>
    <n v="10.015000000000001"/>
    <n v="10.4925"/>
  </r>
  <r>
    <s v="2212"/>
    <s v="70784"/>
    <s v="0"/>
    <x v="3"/>
    <x v="3"/>
    <x v="4"/>
    <s v="130"/>
    <s v="101"/>
    <s v="T"/>
    <n v="120"/>
    <s v="CHIPPEWA POINT"/>
    <s v="6575 US 23, SPRUCE MI 48762 US, SPRUCE MI 48762 US"/>
    <n v="1.1127390882991199"/>
    <s v="-999"/>
    <s v="4"/>
    <d v="1899-12-30T10:18:06"/>
    <d v="1899-12-30T10:27:46"/>
    <n v="0"/>
    <n v="13"/>
    <s v="-83.406732"/>
    <s v="44.845368"/>
    <n v="0.98220939292860199"/>
    <n v="828.84"/>
    <n v="0"/>
    <n v="0"/>
    <n v="0"/>
    <n v="0"/>
    <n v="121"/>
    <s v="101_Week4_Tuesday"/>
    <n v="63.03"/>
    <n v="63.03"/>
    <n v="65.13"/>
    <n v="66.180000000000007"/>
    <n v="17.54"/>
    <s v="101_Thursday"/>
    <s v="101_Week4_Thursday"/>
    <n v="1"/>
    <n v="0"/>
    <n v="15.7575"/>
    <n v="16.545000000000002"/>
    <s v="Yes"/>
    <s v="NO"/>
    <s v="MTWRF"/>
    <s v="No"/>
    <s v="Yes"/>
    <s v="Y"/>
    <s v="Y"/>
    <n v="0"/>
    <n v="15.7575"/>
    <n v="15.7575"/>
    <n v="16.282499999999999"/>
    <n v="16.545000000000002"/>
  </r>
  <r>
    <s v="11498"/>
    <s v="73420"/>
    <s v="0"/>
    <x v="3"/>
    <x v="3"/>
    <x v="4"/>
    <s v="140"/>
    <s v="101"/>
    <s v="T"/>
    <n v="125"/>
    <s v="LOST LAKE WOODS"/>
    <s v="4243 LOST LAKE TRAIL, LINCOLN MI 48742 US, LINCOLN MI 48742 US"/>
    <n v="9.0796857463366205"/>
    <s v="-1000"/>
    <s v="7"/>
    <d v="1899-12-30T10:36:51"/>
    <d v="1899-12-30T10:42:48"/>
    <n v="0"/>
    <n v="6.2666666666666666"/>
    <s v="-83.433946"/>
    <s v="44.778513"/>
    <n v="6.1619680824522201"/>
    <n v="4160.9399999999996"/>
    <n v="0"/>
    <n v="0"/>
    <n v="0"/>
    <n v="0"/>
    <n v="126"/>
    <s v="101_Week4_Tuesday"/>
    <n v="63.2"/>
    <n v="77.696899999999999"/>
    <n v="94.601500000000001"/>
    <n v="94.36"/>
    <n v="100.89"/>
    <s v="101_Thursday"/>
    <s v="101_Week4_Thursday"/>
    <n v="1"/>
    <n v="0"/>
    <n v="93.18"/>
    <n v="94.36"/>
    <s v="Yes"/>
    <s v="NO"/>
    <s v="MTWRF"/>
    <s v="No"/>
    <s v="Yes"/>
    <s v="Y"/>
    <s v="Y"/>
    <n v="0"/>
    <n v="15.8"/>
    <n v="19.424225"/>
    <n v="23.650375"/>
    <n v="23.59"/>
  </r>
  <r>
    <s v="2173"/>
    <s v="70740"/>
    <s v="0"/>
    <x v="3"/>
    <x v="3"/>
    <x v="3"/>
    <s v="150"/>
    <s v="101"/>
    <s v="W"/>
    <n v="322"/>
    <s v="Joe's Bar"/>
    <s v="1300 Ford Ave., Alpena MI 49707 US, Alpena MI 49707 US"/>
    <n v="3.9444716688662398"/>
    <s v="-1024"/>
    <s v="7"/>
    <d v="1899-12-30T11:57:44"/>
    <d v="1899-12-30T12:04:12"/>
    <n v="0"/>
    <n v="6.1000000000000005"/>
    <s v="-83.417866"/>
    <s v="45.06883"/>
    <n v="1.08449134225364"/>
    <n v="3299.62"/>
    <n v="0"/>
    <n v="0"/>
    <n v="0"/>
    <n v="0"/>
    <n v="323"/>
    <s v="101_Week4_Wednesday"/>
    <n v="75.205500000000001"/>
    <n v="78.6815"/>
    <n v="83.485299999999995"/>
    <n v="82.621499999999997"/>
    <n v="87.93"/>
    <s v="101_Friday"/>
    <s v="101_Week4_Friday"/>
    <n v="1"/>
    <n v="0"/>
    <n v="85.28"/>
    <n v="82.952500000000001"/>
    <s v="Yes"/>
    <s v="NO"/>
    <s v="MTWRF"/>
    <s v="No"/>
    <s v="Yes"/>
    <s v="Y"/>
    <s v="Y"/>
    <n v="0"/>
    <n v="18.801375"/>
    <n v="19.670375"/>
    <n v="20.871324999999999"/>
    <n v="20.655374999999999"/>
  </r>
  <r>
    <s v=""/>
    <m/>
    <m/>
    <x v="3"/>
    <x v="3"/>
    <x v="3"/>
    <m/>
    <m/>
    <m/>
    <m/>
    <s v="Alpena Depot"/>
    <s v="120 E Herman St,, Alpena 49707 US"/>
    <n v="0.87952336136004305"/>
    <s v="-1025"/>
    <m/>
    <d v="1899-12-30T12:05:05"/>
    <d v="1899-12-30T12:05:05"/>
    <n v="0"/>
    <m/>
    <s v="-83.416387"/>
    <s v="45.0710235"/>
    <n v="0.21487544681548201"/>
    <m/>
    <m/>
    <m/>
    <m/>
    <m/>
    <n v="1"/>
    <e v="#N/A"/>
    <m/>
    <m/>
    <m/>
    <m/>
    <m/>
    <s v="101_Friday"/>
    <s v="101_Week4_Friday"/>
    <n v="20"/>
    <m/>
    <m/>
    <m/>
    <s v="Yes"/>
    <m/>
    <m/>
    <s v="Yes"/>
    <s v="Yes"/>
    <m/>
    <s v="N"/>
    <m/>
    <m/>
    <m/>
    <m/>
    <m/>
  </r>
  <r>
    <s v="2250"/>
    <s v="73404"/>
    <s v="4"/>
    <x v="3"/>
    <x v="1"/>
    <x v="0"/>
    <s v="60"/>
    <s v="103"/>
    <s v="M"/>
    <n v="0"/>
    <s v="Thunder Bay Health - Atlanta 2"/>
    <s v="11899 M-32 W, Atlanta MI 49709 US, Atlanta MI 49709 US"/>
    <n v="0"/>
    <s v="-434"/>
    <s v="7"/>
    <d v="1899-12-30T07:46:56"/>
    <d v="1899-12-30T07:51:23"/>
    <n v="0"/>
    <n v="5.7166666666666668"/>
    <s v="-84.1553572"/>
    <s v="45.0067353"/>
    <m/>
    <n v="8466.07"/>
    <n v="0"/>
    <n v="0"/>
    <n v="0"/>
    <n v="0"/>
    <n v="1"/>
    <s v="103_Week4_Monday"/>
    <n v="159.9315"/>
    <n v="155.63919999999999"/>
    <n v="160.55070000000001"/>
    <n v="159.5746"/>
    <n v="168.43"/>
    <s v="103_Monday"/>
    <s v="103_Week4_Monday"/>
    <n v="1"/>
    <n v="0"/>
    <n v="152.32499999999999"/>
    <n v="159.06"/>
    <s v="No"/>
    <s v="NO"/>
    <s v="MTWRF"/>
    <s v="No"/>
    <s v="No"/>
    <s v="Y"/>
    <s v="N"/>
    <m/>
    <n v="39.982875"/>
    <n v="38.909799999999997"/>
    <n v="40.137675000000002"/>
    <n v="39.893650000000001"/>
  </r>
  <r>
    <s v="1952"/>
    <s v="70502"/>
    <s v="0"/>
    <x v="3"/>
    <x v="3"/>
    <x v="3"/>
    <s v="130"/>
    <s v="101"/>
    <s v="W"/>
    <n v="310"/>
    <s v="Latitudes"/>
    <s v="307 W. Chisholm St., Alpena MI 49707 US, Alpena MI 49707 US"/>
    <n v="2.3437677710447198"/>
    <s v="-1022"/>
    <s v="7"/>
    <d v="1899-12-30T11:39:42"/>
    <d v="1899-12-30T11:47:16"/>
    <n v="0"/>
    <n v="8.2583333333333329"/>
    <s v="-83.435797"/>
    <s v="45.06455"/>
    <n v="0.90433325734872905"/>
    <n v="2369.29"/>
    <n v="0"/>
    <n v="0"/>
    <n v="0"/>
    <n v="0"/>
    <n v="311"/>
    <s v="101_Week4_Wednesday"/>
    <n v="48.356999999999999"/>
    <n v="55.470700000000001"/>
    <n v="59.975299999999997"/>
    <n v="61.857599999999998"/>
    <n v="64.95"/>
    <s v="101_Friday"/>
    <s v="101_Week4_Friday"/>
    <n v="1"/>
    <n v="0"/>
    <n v="58.945"/>
    <n v="61.274999999999999"/>
    <s v="Yes"/>
    <s v="NO"/>
    <s v="MTWRF"/>
    <s v="No"/>
    <s v="Yes"/>
    <s v="Y"/>
    <s v="Y"/>
    <n v="0"/>
    <n v="12.08925"/>
    <n v="13.867675"/>
    <n v="14.993824999999999"/>
    <n v="15.464399999999999"/>
  </r>
  <r>
    <s v="2376"/>
    <s v="70961"/>
    <s v="0"/>
    <x v="3"/>
    <x v="3"/>
    <x v="3"/>
    <s v="140"/>
    <s v="101"/>
    <s v="W"/>
    <n v="315"/>
    <s v="WMCR"/>
    <s v="224 WEST CHISHOLM, ALPENA MI 49707 US, ALPENA MI 49707 US"/>
    <n v="0.30133464384414299"/>
    <s v="-1023"/>
    <s v="6"/>
    <d v="1899-12-30T11:47:34"/>
    <d v="1899-12-30T11:53:47"/>
    <n v="0"/>
    <n v="5.1000000000000005"/>
    <s v="-83.4348855756681"/>
    <s v="45.0634615269899"/>
    <n v="8.02788948845643E-2"/>
    <n v="1589.74"/>
    <n v="0"/>
    <n v="0"/>
    <n v="0"/>
    <n v="0"/>
    <n v="316"/>
    <s v="101_Week4_Wednesday"/>
    <n v="60.59"/>
    <n v="60.59"/>
    <n v="62.19"/>
    <n v="62.99"/>
    <n v="33.39"/>
    <s v="101_Friday"/>
    <s v="101_Week4_Friday"/>
    <n v="1"/>
    <n v="0"/>
    <n v="30.295000000000002"/>
    <n v="31.495000000000001"/>
    <s v="Yes"/>
    <s v="NO"/>
    <s v="MTWRF"/>
    <s v="No"/>
    <s v="Yes"/>
    <s v="Y"/>
    <s v="Y"/>
    <n v="0"/>
    <n v="15.147500000000001"/>
    <n v="15.147500000000001"/>
    <n v="15.547499999999999"/>
    <n v="15.7475"/>
  </r>
  <r>
    <s v="15844"/>
    <s v="73562"/>
    <s v="0"/>
    <x v="3"/>
    <x v="1"/>
    <x v="2"/>
    <s v="200"/>
    <s v="101"/>
    <s v="M"/>
    <n v="0"/>
    <s v="NEWDALE PROPERTIES"/>
    <s v="400 WEST MAIN STREET SUITE 106, GAYLORD MI 49735 US"/>
    <n v="0"/>
    <s v="-498"/>
    <s v="7"/>
    <d v="1899-12-30T10:32:53"/>
    <d v="1899-12-30T10:55:53"/>
    <n v="0"/>
    <n v="5.2333333333333334"/>
    <s v="-84.678722"/>
    <s v="45.028035"/>
    <m/>
    <n v="168.59"/>
    <m/>
    <n v="0"/>
    <n v="0"/>
    <n v="0"/>
    <n v="1"/>
    <s v="101_Week4_Monday"/>
    <n v="0"/>
    <n v="0"/>
    <n v="0"/>
    <n v="0"/>
    <n v="56.196599999999997"/>
    <s v="103_Wednesday"/>
    <s v="103_Week4_Wednesday"/>
    <n v="1"/>
    <m/>
    <n v="0"/>
    <n v="0"/>
    <s v="Yes"/>
    <s v=""/>
    <s v="MTWRF"/>
    <s v="Yes"/>
    <s v="Yes"/>
    <s v="Y"/>
    <s v="Y"/>
    <m/>
    <n v="0"/>
    <n v="0"/>
    <n v="0"/>
    <n v="0"/>
  </r>
  <r>
    <s v="2880"/>
    <s v="73048"/>
    <s v="0"/>
    <x v="3"/>
    <x v="1"/>
    <x v="0"/>
    <s v="80"/>
    <s v="103"/>
    <s v="M"/>
    <n v="0"/>
    <s v="H. B. CARBIDE COMPANY #192"/>
    <s v="4210 DOYLE DR, LEWISTON MI 49756 US, LEWISTON MI 49756 US"/>
    <n v="0"/>
    <s v="-436"/>
    <s v="7"/>
    <d v="1899-12-30T08:10:04"/>
    <d v="1899-12-30T08:44:26"/>
    <n v="0"/>
    <n v="17.320833333333333"/>
    <s v="-84.300387"/>
    <s v="44.901605"/>
    <m/>
    <n v="55379.42"/>
    <n v="0"/>
    <n v="0"/>
    <n v="0"/>
    <n v="0"/>
    <n v="1"/>
    <s v="103_Week4_Monday"/>
    <n v="889.53060000000005"/>
    <n v="1025.6777999999999"/>
    <n v="896.29750000000001"/>
    <n v="942.90200000000004"/>
    <n v="1238.8900000000001"/>
    <s v="103_Monday"/>
    <s v="103_Week4_Monday"/>
    <n v="1"/>
    <n v="0"/>
    <n v="1108.3525"/>
    <n v="1026.2311999999999"/>
    <s v="No"/>
    <s v="NO"/>
    <s v="MTWRF"/>
    <s v="No"/>
    <s v="No"/>
    <s v="Y"/>
    <s v="N"/>
    <m/>
    <n v="222.38265000000001"/>
    <n v="256.41944999999998"/>
    <n v="224.074375"/>
    <n v="235.72550000000001"/>
  </r>
  <r>
    <s v="2678"/>
    <s v="71277"/>
    <s v="0"/>
    <x v="3"/>
    <x v="1"/>
    <x v="0"/>
    <s v="70"/>
    <s v="103"/>
    <s v="M"/>
    <n v="0"/>
    <s v="H. B. CARBIDE COMPANY #192"/>
    <s v="4210 DOYLE DR, Lewiston MI 49756 US, Lewiston MI 49756 US"/>
    <n v="17.2971584343872"/>
    <s v="-435"/>
    <s v="7"/>
    <d v="1899-12-30T08:08:42"/>
    <d v="1899-12-30T08:10:05"/>
    <n v="0"/>
    <n v="7.9433333333333334"/>
    <s v="-84.300387"/>
    <s v="44.901605"/>
    <n v="14.0335548294665"/>
    <n v="4804.24"/>
    <n v="28"/>
    <n v="0.87155963302752304"/>
    <n v="14"/>
    <n v="218"/>
    <n v="1"/>
    <s v="103_Week4_Monday"/>
    <n v="93.624600000000001"/>
    <n v="93.763000000000005"/>
    <n v="83.495699999999999"/>
    <n v="109.03149999999999"/>
    <n v="97.29"/>
    <s v="103_Monday"/>
    <s v="103_Week4_Monday"/>
    <n v="1"/>
    <n v="218"/>
    <n v="89.454999999999998"/>
    <n v="110.19"/>
    <s v="No"/>
    <s v="NO"/>
    <s v="MTWRF"/>
    <s v="No"/>
    <s v="No"/>
    <s v="Y"/>
    <s v="N"/>
    <m/>
    <n v="23.40615"/>
    <n v="23.440750000000001"/>
    <n v="20.873925"/>
    <n v="27.257874999999999"/>
  </r>
  <r>
    <s v="12081"/>
    <s v="73455"/>
    <s v="0"/>
    <x v="3"/>
    <x v="1"/>
    <x v="0"/>
    <s v="140"/>
    <s v="103"/>
    <s v="M"/>
    <n v="0"/>
    <s v="THE BAKLAVA SHOP"/>
    <s v="2889 KNEELAND ST, LEWISTON MI 49756 US, LEWISTON MI 49756 US"/>
    <n v="2.12785730768638"/>
    <s v="-442"/>
    <s v="6"/>
    <d v="1899-12-30T09:56:20"/>
    <d v="1899-12-30T10:03:00"/>
    <n v="0"/>
    <n v="3.4166666666666665"/>
    <s v="-84.305015"/>
    <s v="44.882423"/>
    <n v="0.55245242929237004"/>
    <n v="869.09"/>
    <n v="0"/>
    <n v="0"/>
    <n v="0"/>
    <n v="0"/>
    <n v="1"/>
    <s v="103_Week4_Monday"/>
    <n v="36.51"/>
    <n v="39.502800000000001"/>
    <n v="41.923999999999999"/>
    <n v="42.74"/>
    <n v="16.989999999999998"/>
    <s v="103_Monday"/>
    <s v="103_Week4_Monday"/>
    <n v="1"/>
    <n v="0"/>
    <n v="20.350000000000001"/>
    <n v="16.0275"/>
    <s v="No"/>
    <s v="YES"/>
    <s v="MTWRF"/>
    <s v="No"/>
    <s v="No"/>
    <s v="Y"/>
    <s v="N"/>
    <m/>
    <n v="9.1274999999999995"/>
    <n v="9.8757000000000001"/>
    <n v="10.481"/>
    <n v="10.685"/>
  </r>
  <r>
    <s v="10110"/>
    <s v="99054"/>
    <s v="36"/>
    <x v="3"/>
    <x v="1"/>
    <x v="2"/>
    <s v="170"/>
    <s v="105"/>
    <s v="T"/>
    <n v="160"/>
    <s v="CHARTER COMMUNICATIONS"/>
    <s v="408 WEST 4TH ST, GAYLORD MI 49735 US, GAYLORD MI 49735 US"/>
    <n v="0.72827941856797895"/>
    <s v="-495"/>
    <s v="7"/>
    <d v="1899-12-30T10:08:48"/>
    <d v="1899-12-30T10:11:06"/>
    <n v="0"/>
    <n v="2.9958333333333336"/>
    <s v="-84.679088"/>
    <s v="45.02402"/>
    <n v="9.10685162344545E-2"/>
    <n v="1164.94"/>
    <n v="0"/>
    <n v="0"/>
    <n v="0"/>
    <n v="0"/>
    <n v="161"/>
    <s v="105_Week4_Tuesday"/>
    <n v="15.4015"/>
    <n v="22.755299999999998"/>
    <n v="28.48"/>
    <n v="32.884599999999999"/>
    <n v="33.97"/>
    <s v="103_Wednesday"/>
    <s v="103_Week4_Wednesday"/>
    <n v="1"/>
    <n v="0"/>
    <n v="24.89"/>
    <n v="34.5"/>
    <s v="Yes"/>
    <s v="NO"/>
    <s v="MTWRF"/>
    <s v="Yes"/>
    <s v="Yes"/>
    <s v="Y"/>
    <s v="Y"/>
    <n v="0"/>
    <n v="3.8503750000000001"/>
    <n v="5.6888249999999996"/>
    <n v="7.12"/>
    <n v="8.2211499999999997"/>
  </r>
  <r>
    <s v="1962"/>
    <s v="70512"/>
    <s v="0"/>
    <x v="3"/>
    <x v="3"/>
    <x v="3"/>
    <s v="70"/>
    <s v="102"/>
    <s v="W"/>
    <n v="50"/>
    <s v="CLIFF ANSCHUETZ CHEVY - BODY"/>
    <s v="1074 US-23 NORTH, ALPENA MI 49707 US, ALPENA MI 49707 US"/>
    <n v="0"/>
    <s v="-1016"/>
    <s v="7"/>
    <d v="1899-12-30T10:24:59"/>
    <d v="1899-12-30T10:28:22"/>
    <n v="0"/>
    <n v="1.0666666666666667"/>
    <s v="-83.455893"/>
    <s v="45.08653"/>
    <m/>
    <n v="1726.48"/>
    <n v="3"/>
    <n v="5.7692307692307702E-2"/>
    <n v="4"/>
    <n v="54"/>
    <n v="51"/>
    <s v="102_Week4_Wednesday"/>
    <n v="34.7776"/>
    <n v="31.226900000000001"/>
    <n v="31.620699999999999"/>
    <n v="36.21"/>
    <n v="34.520000000000003"/>
    <s v="101_Friday"/>
    <s v="101_Week4_Friday"/>
    <n v="1"/>
    <n v="55"/>
    <n v="30"/>
    <n v="37.4375"/>
    <s v="Yes"/>
    <s v="NO"/>
    <s v="MTWRF"/>
    <s v="Yes"/>
    <s v="Yes"/>
    <s v="Y"/>
    <s v="Y"/>
    <n v="55"/>
    <n v="8.6943999999999999"/>
    <n v="7.8067250000000001"/>
    <n v="7.9051749999999998"/>
    <n v="9.0525000000000002"/>
  </r>
  <r>
    <s v="2377"/>
    <s v="99047"/>
    <s v="3"/>
    <x v="3"/>
    <x v="3"/>
    <x v="3"/>
    <s v="80"/>
    <s v="101"/>
    <s v="W"/>
    <n v="140"/>
    <s v="Alp-Alcona C.U. (North)"/>
    <s v="1013 US-23 North P.O. Box 515, Alpena MI 49707 US P.O. Box 515, Alpena MI 49707 US"/>
    <n v="0.58659740064922505"/>
    <s v="-1017"/>
    <s v="6"/>
    <d v="1899-12-30T10:28:57"/>
    <d v="1899-12-30T10:46:26"/>
    <n v="0"/>
    <n v="20.400000000000002"/>
    <s v="-83.456318"/>
    <s v="45.083646"/>
    <n v="0.31049140039933298"/>
    <n v="3713.5"/>
    <n v="0"/>
    <n v="0"/>
    <n v="0"/>
    <n v="0"/>
    <n v="141"/>
    <s v="101_Week4_Wednesday"/>
    <n v="145.3466"/>
    <n v="125.6371"/>
    <n v="153.97829999999999"/>
    <n v="159.43279999999999"/>
    <n v="84.45"/>
    <s v="101_Friday"/>
    <s v="101_Week4_Friday"/>
    <n v="1"/>
    <n v="0"/>
    <n v="83.222499999999997"/>
    <n v="94.882499999999993"/>
    <s v="Yes"/>
    <s v="NO"/>
    <s v="MTWRF"/>
    <s v="No"/>
    <s v="Yes"/>
    <s v="Y"/>
    <s v="Y"/>
    <n v="0"/>
    <n v="36.336649999999999"/>
    <n v="31.409275000000001"/>
    <n v="38.494574999999998"/>
    <n v="39.858199999999997"/>
  </r>
  <r>
    <s v="2913"/>
    <s v="73102"/>
    <s v="0"/>
    <x v="3"/>
    <x v="3"/>
    <x v="3"/>
    <s v="60"/>
    <s v="101"/>
    <s v="F"/>
    <n v="54"/>
    <s v="CLIFF ANSCHUETZ CHEVROLET OLDS"/>
    <s v="1074 US-23 NORTH BODY SHOP, ALPENA MI 49707 US BODY SHOP, ALPENA MI 49707 US"/>
    <n v="0"/>
    <s v="-1015"/>
    <s v="6"/>
    <d v="1899-12-30T10:15:19"/>
    <d v="1899-12-30T10:24:59"/>
    <n v="0"/>
    <n v="9.4354006285390355"/>
    <s v="-83.455893"/>
    <s v="45.08653"/>
    <m/>
    <n v="0"/>
    <n v="0"/>
    <n v="0"/>
    <n v="0"/>
    <n v="0"/>
    <n v="55"/>
    <s v="101_Week4_Friday"/>
    <n v="0"/>
    <n v="0"/>
    <n v="0"/>
    <n v="0"/>
    <s v="$ -"/>
    <s v="101_Friday"/>
    <s v="101_Week4_Friday"/>
    <n v="1"/>
    <n v="0"/>
    <n v="0"/>
    <n v="0"/>
    <s v="No"/>
    <s v="NO"/>
    <s v="MTWRF"/>
    <s v="No"/>
    <s v="No"/>
    <s v="Y"/>
    <s v="N"/>
    <m/>
    <n v="0"/>
    <n v="0"/>
    <n v="0"/>
    <n v="0"/>
  </r>
  <r>
    <s v="1993"/>
    <s v="70545"/>
    <s v="0"/>
    <x v="3"/>
    <x v="3"/>
    <x v="3"/>
    <s v="40"/>
    <s v="101"/>
    <s v="F"/>
    <n v="80"/>
    <s v="ALPENA GOLF CLUB"/>
    <s v="1135 GOLF COURSE RD, ALPENA MI 49707 US, ALPENA MI 49707 US"/>
    <n v="1.70394085314967"/>
    <s v="-1013"/>
    <s v="6"/>
    <d v="1899-12-30T09:25:29"/>
    <d v="1899-12-30T09:35:09"/>
    <n v="0"/>
    <n v="9.4354006285390355"/>
    <s v="-83.4671475"/>
    <s v="45.087826"/>
    <n v="0.87986046352045399"/>
    <n v="930.64"/>
    <n v="0"/>
    <n v="0"/>
    <n v="0"/>
    <n v="0"/>
    <n v="81"/>
    <s v="101_Week4_Friday"/>
    <n v="0"/>
    <n v="63.32"/>
    <n v="93.04"/>
    <n v="123"/>
    <n v="55.07"/>
    <s v="101_Friday"/>
    <s v="101_Week4_Friday"/>
    <n v="1"/>
    <n v="0"/>
    <n v="48.998699999999999"/>
    <n v="0"/>
    <s v="No"/>
    <s v="NO"/>
    <s v="MTWRF"/>
    <s v="No"/>
    <s v="No"/>
    <s v="Y"/>
    <s v="N"/>
    <m/>
    <n v="0"/>
    <n v="15.83"/>
    <n v="23.26"/>
    <n v="30.75"/>
  </r>
  <r>
    <s v="2912"/>
    <s v="73099"/>
    <s v="0"/>
    <x v="3"/>
    <x v="3"/>
    <x v="3"/>
    <s v="50"/>
    <s v="101"/>
    <s v="F"/>
    <n v="55"/>
    <s v="CLIFF ANSCHUETZ CHEV - SERVICE"/>
    <s v="1074 US - 23 NORTH, ALPENA MI 49707 US, ALPENA MI 49707 US"/>
    <n v="1.1387415987796301"/>
    <s v="-1014"/>
    <s v="7"/>
    <d v="1899-12-30T09:36:17"/>
    <d v="1899-12-30T10:15:19"/>
    <n v="0"/>
    <n v="35.88666666666667"/>
    <s v="-83.455893"/>
    <s v="45.08653"/>
    <n v="0.58675514935414097"/>
    <n v="11455.7"/>
    <n v="58"/>
    <n v="0.78909090909090895"/>
    <n v="13"/>
    <n v="278"/>
    <n v="56"/>
    <s v="101_Week4_Friday"/>
    <n v="218.71530000000001"/>
    <n v="202.345"/>
    <n v="226.19759999999999"/>
    <n v="235.32499999999999"/>
    <n v="243.36"/>
    <s v="101_Friday"/>
    <s v="101_Week4_Friday"/>
    <n v="1"/>
    <n v="275"/>
    <n v="217.33"/>
    <n v="300.11250000000001"/>
    <s v="No"/>
    <s v="NO"/>
    <s v="MTWRF"/>
    <s v="No"/>
    <s v="No"/>
    <s v="Y"/>
    <s v="N"/>
    <m/>
    <n v="54.678825000000003"/>
    <n v="50.58625"/>
    <n v="56.549399999999999"/>
    <n v="58.831249999999997"/>
  </r>
  <r>
    <s v="14044"/>
    <s v="73506"/>
    <s v="0"/>
    <x v="3"/>
    <x v="3"/>
    <x v="3"/>
    <s v="110"/>
    <s v="101"/>
    <s v="F"/>
    <n v="25"/>
    <s v="B CUBED"/>
    <s v="666 MCKINLEY AVE, ALPENA MI 49707 US, ALPENA MI 49707 US"/>
    <n v="1.6801019636075101"/>
    <s v="-1020"/>
    <s v="7"/>
    <d v="1899-12-30T11:20:32"/>
    <d v="1899-12-30T11:28:44"/>
    <n v="0"/>
    <n v="15.243333333333334"/>
    <s v="-83.4491633"/>
    <s v="45.0669067"/>
    <n v="0.49113854323499601"/>
    <n v="9612.65"/>
    <n v="12"/>
    <n v="0.95555555555555605"/>
    <n v="14"/>
    <n v="269"/>
    <n v="26"/>
    <s v="101_Week4_Friday"/>
    <n v="174.3246"/>
    <n v="201.8938"/>
    <n v="170.37569999999999"/>
    <n v="195.2764"/>
    <n v="200.34"/>
    <s v="101_Friday"/>
    <s v="101_Week4_Friday"/>
    <n v="1"/>
    <n v="270"/>
    <n v="181.405"/>
    <n v="175.10120000000001"/>
    <s v="No"/>
    <s v="NO"/>
    <s v="MTWRF"/>
    <s v="No"/>
    <s v="No"/>
    <s v="Y"/>
    <s v="N"/>
    <m/>
    <n v="43.581150000000001"/>
    <n v="50.47345"/>
    <n v="42.593924999999999"/>
    <n v="48.819099999999999"/>
  </r>
  <r>
    <s v="13595"/>
    <s v="99103"/>
    <s v="6"/>
    <x v="3"/>
    <x v="3"/>
    <x v="3"/>
    <s v="120"/>
    <s v="101"/>
    <s v="F"/>
    <n v="232"/>
    <s v="ADMIRAL #5866"/>
    <s v="906 W WASHINGTON AVE, ALPENA MI 49707 US, ALPENA MI 49707 US"/>
    <n v="1.86827072687259"/>
    <s v="-1021"/>
    <s v="7"/>
    <d v="1899-12-30T11:30:36"/>
    <d v="1899-12-30T11:37:21"/>
    <n v="0"/>
    <n v="7.43"/>
    <s v="-83.452418"/>
    <s v="45.06144"/>
    <n v="0.54787796955446699"/>
    <n v="1194.67"/>
    <n v="0"/>
    <n v="0"/>
    <n v="0"/>
    <n v="0"/>
    <n v="233"/>
    <s v="101_Week4_Friday"/>
    <n v="24.03"/>
    <n v="24.479199999999999"/>
    <n v="22.0061"/>
    <n v="22.1021"/>
    <n v="23.46"/>
    <s v="101_Friday"/>
    <s v="101_Week4_Friday"/>
    <n v="1"/>
    <n v="0"/>
    <n v="22.914999999999999"/>
    <n v="22.0975"/>
    <s v="No"/>
    <s v="NO"/>
    <s v="MTWRF"/>
    <s v="No"/>
    <s v="No"/>
    <s v="Y"/>
    <s v="N"/>
    <m/>
    <n v="6.0075000000000003"/>
    <n v="6.1197999999999997"/>
    <n v="5.501525"/>
    <n v="5.525525"/>
  </r>
  <r>
    <s v="13584"/>
    <s v="99152"/>
    <s v="3"/>
    <x v="3"/>
    <x v="1"/>
    <x v="0"/>
    <s v="50"/>
    <s v="103"/>
    <s v="M"/>
    <n v="0"/>
    <s v="ATLANTA IMAGING DEPT."/>
    <s v="11899 M-32, ATLANTA MI 48670 US, ATLANTA MI 48670 US"/>
    <n v="14.9075743401206"/>
    <s v="-433"/>
    <s v="7"/>
    <d v="1899-12-30T07:46:43"/>
    <d v="1899-12-30T07:46:56"/>
    <n v="0"/>
    <n v="0.1875"/>
    <s v="-84.1553572"/>
    <s v="45.0067353"/>
    <n v="13.546230838374701"/>
    <n v="4273.88"/>
    <n v="0"/>
    <n v="0"/>
    <n v="0"/>
    <n v="0"/>
    <n v="1"/>
    <s v="103_Week4_Monday"/>
    <n v="81.569999999999993"/>
    <n v="81.569999999999993"/>
    <n v="83.286900000000003"/>
    <n v="84.05"/>
    <n v="84.05"/>
    <s v="103_Monday"/>
    <s v="103_Week4_Monday"/>
    <n v="1"/>
    <n v="0"/>
    <n v="81.569999999999993"/>
    <n v="84.05"/>
    <s v="No"/>
    <s v="NO"/>
    <s v="MTWRF"/>
    <s v="No"/>
    <s v="No"/>
    <s v="Y"/>
    <s v="N"/>
    <m/>
    <n v="20.392499999999998"/>
    <n v="20.392499999999998"/>
    <n v="20.821725000000001"/>
    <n v="21.012499999999999"/>
  </r>
  <r>
    <s v="11250"/>
    <s v="73407"/>
    <s v="0"/>
    <x v="3"/>
    <x v="3"/>
    <x v="3"/>
    <s v="90"/>
    <s v="101"/>
    <s v="F"/>
    <n v="60"/>
    <s v="MI STOP"/>
    <s v="1124 US 23 N, ALPENA MI 49707 US, ALPENA MI 49707 US"/>
    <n v="2.44760518365206"/>
    <s v="-1018"/>
    <s v="7"/>
    <d v="1899-12-30T10:48:53"/>
    <d v="1899-12-30T11:07:09"/>
    <n v="0"/>
    <n v="17.196666666666665"/>
    <s v="-83.4453818451523"/>
    <s v="45.0722631474604"/>
    <n v="1.0069438453863599"/>
    <n v="7088.7"/>
    <n v="0"/>
    <n v="0"/>
    <n v="0"/>
    <n v="0"/>
    <n v="61"/>
    <s v="101_Week4_Friday"/>
    <n v="97.251400000000004"/>
    <n v="197.38630000000001"/>
    <n v="216.04150000000001"/>
    <n v="217.9264"/>
    <n v="231.86"/>
    <s v="101_Friday"/>
    <s v="101_Week4_Friday"/>
    <n v="1"/>
    <n v="0"/>
    <n v="214.66370000000001"/>
    <n v="218.73750000000001"/>
    <s v="No"/>
    <s v="NO"/>
    <s v="MTWRF"/>
    <s v="No"/>
    <s v="No"/>
    <s v="Y"/>
    <s v="N"/>
    <m/>
    <n v="24.312850000000001"/>
    <n v="49.346575000000001"/>
    <n v="54.010375000000003"/>
    <n v="54.4816"/>
  </r>
  <r>
    <s v="1950"/>
    <s v="70500"/>
    <s v="0"/>
    <x v="3"/>
    <x v="3"/>
    <x v="3"/>
    <s v="100"/>
    <s v="101"/>
    <s v="W"/>
    <n v="300"/>
    <s v="Players Pub &amp; Grub"/>
    <s v="113 S. Ninth St., Alpena MI 49707 US, Alpena MI 49707 US"/>
    <n v="1.2149140624777"/>
    <s v="-1019"/>
    <s v="7"/>
    <d v="1899-12-30T11:08:22"/>
    <d v="1899-12-30T11:18:51"/>
    <n v="0"/>
    <n v="10.945833333333333"/>
    <s v="-83.4422808"/>
    <s v="45.0687915"/>
    <n v="0.33544131565136198"/>
    <n v="2602.5300000000002"/>
    <n v="0"/>
    <n v="0"/>
    <n v="0"/>
    <n v="0"/>
    <n v="301"/>
    <s v="101_Week4_Wednesday"/>
    <n v="109.1683"/>
    <n v="106.44499999999999"/>
    <n v="81.661799999999999"/>
    <n v="75.1661"/>
    <n v="80.260000000000005"/>
    <s v="101_Friday"/>
    <s v="101_Week4_Friday"/>
    <n v="1"/>
    <n v="0"/>
    <n v="51.77"/>
    <n v="75.717500000000001"/>
    <s v="Yes"/>
    <s v="NO"/>
    <s v="MTWRF"/>
    <s v="No"/>
    <s v="Yes"/>
    <s v="Y"/>
    <s v="Y"/>
    <n v="0"/>
    <n v="27.292075000000001"/>
    <n v="26.611249999999998"/>
    <n v="20.41545"/>
    <n v="18.7915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C60CE6-0C3C-4BF0-AD2C-375CE5252AF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2226:G2227" firstHeaderRow="1" firstDataRow="1" firstDataCol="0"/>
  <pivotFields count="52">
    <pivotField showAll="0"/>
    <pivotField showAll="0"/>
    <pivotField showAll="0"/>
    <pivotField showAll="0">
      <items count="5">
        <item h="1" x="0"/>
        <item h="1" x="1"/>
        <item h="1" x="2"/>
        <item x="3"/>
        <item t="default"/>
      </items>
    </pivotField>
    <pivotField showAll="0">
      <items count="12">
        <item x="3"/>
        <item x="2"/>
        <item x="1"/>
        <item x="0"/>
        <item m="1" x="7"/>
        <item m="1" x="10"/>
        <item m="1" x="4"/>
        <item m="1" x="6"/>
        <item m="1" x="9"/>
        <item m="1" x="5"/>
        <item m="1" x="8"/>
        <item t="default"/>
      </items>
    </pivotField>
    <pivotField showAll="0">
      <items count="6">
        <item h="1" x="0"/>
        <item h="1" x="1"/>
        <item h="1" x="2"/>
        <item h="1" x="4"/>
        <item x="3"/>
        <item t="default"/>
      </items>
    </pivotField>
    <pivotField dataField="1" showAll="0"/>
    <pivotField showAll="0"/>
    <pivotField showAll="0"/>
    <pivotField showAll="0"/>
    <pivotField showAll="0"/>
    <pivotField showAll="0"/>
    <pivotField numFmtId="2" showAll="0"/>
    <pivotField showAll="0"/>
    <pivotField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 of Stops" fld="6" subtotal="count" baseField="0" baseItem="0"/>
  </dataFields>
  <formats count="1">
    <format dxfId="2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90D86D-44F6-4B22-8242-A3A4C9C6339C}"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D2226:AG2227" firstHeaderRow="0" firstDataRow="1" firstDataCol="0"/>
  <pivotFields count="52">
    <pivotField showAll="0"/>
    <pivotField showAll="0"/>
    <pivotField showAll="0"/>
    <pivotField showAll="0">
      <items count="5">
        <item h="1" x="0"/>
        <item h="1" x="1"/>
        <item h="1" x="2"/>
        <item x="3"/>
        <item t="default"/>
      </items>
    </pivotField>
    <pivotField showAll="0">
      <items count="12">
        <item x="3"/>
        <item x="2"/>
        <item x="1"/>
        <item x="0"/>
        <item m="1" x="7"/>
        <item m="1" x="10"/>
        <item m="1" x="4"/>
        <item m="1" x="6"/>
        <item m="1" x="9"/>
        <item m="1" x="5"/>
        <item m="1" x="8"/>
        <item t="default"/>
      </items>
    </pivotField>
    <pivotField showAll="0">
      <items count="6">
        <item h="1" x="0"/>
        <item h="1" x="1"/>
        <item h="1" x="2"/>
        <item h="1" x="4"/>
        <item x="3"/>
        <item t="default"/>
      </items>
    </pivotField>
    <pivotField showAll="0"/>
    <pivotField showAll="0"/>
    <pivotField showAll="0"/>
    <pivotField showAll="0"/>
    <pivotField showAll="0"/>
    <pivotField showAll="0"/>
    <pivotField numFmtId="2" showAll="0"/>
    <pivotField showAll="0"/>
    <pivotField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Q1 Revenue" fld="29" baseField="0" baseItem="1" numFmtId="167"/>
    <dataField name="Q2 Revenue" fld="30" baseField="0" baseItem="0" numFmtId="167"/>
    <dataField name="Q3 Revenue" fld="31" baseField="0" baseItem="0" numFmtId="167"/>
    <dataField name="Q4 Revenue" fld="32" baseField="0" baseItem="0" numFmtId="167"/>
  </dataFields>
  <formats count="5">
    <format dxfId="221">
      <pivotArea dataOnly="0" labelOnly="1" outline="0" axis="axisValues" fieldPosition="0"/>
    </format>
    <format dxfId="220">
      <pivotArea outline="0" fieldPosition="0">
        <references count="1">
          <reference field="4294967294" count="1">
            <x v="0"/>
          </reference>
        </references>
      </pivotArea>
    </format>
    <format dxfId="219">
      <pivotArea outline="0" fieldPosition="0">
        <references count="1">
          <reference field="4294967294" count="1">
            <x v="1"/>
          </reference>
        </references>
      </pivotArea>
    </format>
    <format dxfId="218">
      <pivotArea outline="0" fieldPosition="0">
        <references count="1">
          <reference field="4294967294" count="1">
            <x v="2"/>
          </reference>
        </references>
      </pivotArea>
    </format>
    <format dxfId="217">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growShrinkType="insertClear" adjustColumnWidth="0" connectionId="8" xr16:uid="{C2E3C2E4-15EE-48DA-B2D8-51FA30E08611}" autoFormatId="16" applyNumberFormats="0" applyBorderFormats="0" applyFontFormats="0" applyPatternFormats="0" applyAlignmentFormats="0" applyWidthHeightFormats="0">
  <queryTableRefresh nextId="116">
    <queryTableFields count="55">
      <queryTableField id="1" name="Cu_ID" tableColumnId="1"/>
      <queryTableField id="2" name="Acct #" tableColumnId="2"/>
      <queryTableField id="3" name="Cust #" tableColumnId="3"/>
      <queryTableField id="4" name="Week #" tableColumnId="4"/>
      <queryTableField id="5" name="New Rt" tableColumnId="5"/>
      <queryTableField id="6" name="New Delivery Day" tableColumnId="6"/>
      <queryTableField id="7" name="New Stop" tableColumnId="7"/>
      <queryTableField id="8" name="Old Rt #" tableColumnId="8"/>
      <queryTableField id="9" name="Old Delivery Day" tableColumnId="9"/>
      <queryTableField id="10" name="Old Stop" tableColumnId="10"/>
      <queryTableField id="110" dataBound="0" tableColumnId="53"/>
      <queryTableField id="111" dataBound="0" tableColumnId="54"/>
      <queryTableField id="115" dataBound="0" tableColumnId="56"/>
      <queryTableField id="11" name="Customer Name" tableColumnId="11"/>
      <queryTableField id="12" name="DisplayAddressFull" tableColumnId="12"/>
      <queryTableField id="13" name="MinutesFromPrevious" tableColumnId="13"/>
      <queryTableField id="14" name="RouteStopUniqueID" tableColumnId="14"/>
      <queryTableField id="15" name="Frequency" tableColumnId="15"/>
      <queryTableField id="16" name="EstimatedArrivalTime" tableColumnId="16"/>
      <queryTableField id="17" name="EstimatedDepartureTime" tableColumnId="17"/>
      <queryTableField id="18" name="WaitMinutes" tableColumnId="18"/>
      <queryTableField id="19" name="ServiceMinutes" tableColumnId="19"/>
      <queryTableField id="20" name="X_Longitude" tableColumnId="20"/>
      <queryTableField id="21" name="Y_Latitude" tableColumnId="21"/>
      <queryTableField id="22" name="MilesFromPrevious" tableColumnId="22"/>
      <queryTableField id="39" name="52 Week Revenue" tableColumnId="38"/>
      <queryTableField id="23" name="Avg Garment Scans per Delivery" tableColumnId="23"/>
      <queryTableField id="24" name="% Garment Underwash" tableColumnId="24"/>
      <queryTableField id="79" name="# of Wearers" tableColumnId="37"/>
      <queryTableField id="80" name="# of Assigned Garments " tableColumnId="40"/>
      <queryTableField id="81" name="Q1 Revenue per Delivery" tableColumnId="41"/>
      <queryTableField id="82" name="Q2 Revenue per Delivery" tableColumnId="42"/>
      <queryTableField id="83" name="Q3 Revenue per Delivery" tableColumnId="43"/>
      <queryTableField id="84" name="Q4 Revenue per Delivery" tableColumnId="44"/>
      <queryTableField id="40" name="Average Weekly Revenue_x000a_(no DS)" tableColumnId="39"/>
      <queryTableField id="25" name="Predetermined Route Condensed" tableColumnId="25"/>
      <queryTableField id="26" name="Predetermined Route by Week" tableColumnId="26"/>
      <queryTableField id="27" name="Cu_Id Weekly Occurance" tableColumnId="27"/>
      <queryTableField id="28" name="Garment Inventory" tableColumnId="28"/>
      <queryTableField id="29" name="8 Week Summer Revenue" tableColumnId="29"/>
      <queryTableField id="30" name="8 Week Winter Revenue" tableColumnId="30"/>
      <queryTableField id="95" name="Is Changing" tableColumnId="49"/>
      <queryTableField id="31" name="Outside Hours Access (key/code stops)" tableColumnId="31"/>
      <queryTableField id="32" name="Available Delivery Days" tableColumnId="32"/>
      <queryTableField id="33" name="Is Route Changing" tableColumnId="33"/>
      <queryTableField id="34" name="Is Day Changing" tableColumnId="34"/>
      <queryTableField id="35" name="Is new Day feasible?" tableColumnId="35"/>
      <queryTableField id="36" name="Retape Needed?" tableColumnId="36"/>
      <queryTableField id="106" dataBound="0" tableColumnId="50"/>
      <queryTableField id="108" dataBound="0" tableColumnId="51"/>
      <queryTableField id="109" dataBound="0" tableColumnId="52"/>
      <queryTableField id="85" name="Q1 Weighted" tableColumnId="45"/>
      <queryTableField id="86" name="Q2 Weighted" tableColumnId="46"/>
      <queryTableField id="87" name="Q3 Weighted" tableColumnId="47"/>
      <queryTableField id="88" name="Q4 Weighted" tableColumnId="48"/>
    </queryTableFields>
    <queryTableDeletedFields count="1">
      <deletedField name="Custom"/>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growShrinkType="insertClear" adjustColumnWidth="0" connectionId="9" xr16:uid="{8F073CDC-EBD1-43F6-B52D-20A691BD7ABD}" autoFormatId="16" applyNumberFormats="0" applyBorderFormats="0" applyFontFormats="0" applyPatternFormats="0" applyAlignmentFormats="0" applyWidthHeightFormats="0">
  <queryTableRefresh nextId="141">
    <queryTableFields count="52">
      <queryTableField id="1" name="Cu_ID" tableColumnId="1"/>
      <queryTableField id="3" name="Acct #" tableColumnId="3"/>
      <queryTableField id="4" name="Cust #" tableColumnId="4"/>
      <queryTableField id="2" name="Week #" tableColumnId="2"/>
      <queryTableField id="5" name="New Rt" tableColumnId="5"/>
      <queryTableField id="6" name="New Delivery Day" tableColumnId="6"/>
      <queryTableField id="7" name="New Stop" tableColumnId="7"/>
      <queryTableField id="8" name="Old Rt #" tableColumnId="8"/>
      <queryTableField id="9" name="Old Delivery Day" tableColumnId="9"/>
      <queryTableField id="10" name="Old Stop" tableColumnId="10"/>
      <queryTableField id="11" name="Customer Name" tableColumnId="11"/>
      <queryTableField id="23" name="DisplayAddressFull" tableColumnId="23"/>
      <queryTableField id="24" name="MinutesFromPrevious" tableColumnId="24"/>
      <queryTableField id="53" name="RouteStopUniqueID" tableColumnId="21"/>
      <queryTableField id="26" name="Frequency" tableColumnId="26"/>
      <queryTableField id="28" name="EstimatedArrivalTime" tableColumnId="28"/>
      <queryTableField id="29" name="EstimatedDepartureTime" tableColumnId="29"/>
      <queryTableField id="17" name="WaitMinutes" tableColumnId="17"/>
      <queryTableField id="33" name="ServiceMinutes" tableColumnId="33"/>
      <queryTableField id="14" name="X_Longitude" tableColumnId="14"/>
      <queryTableField id="15" name="Y_Latitude" tableColumnId="15"/>
      <queryTableField id="13" name="MilesFromPrevious" tableColumnId="13"/>
      <queryTableField id="73" name="52 Week Revenue" tableColumnId="40"/>
      <queryTableField id="60" name="Avg Garment Scans per Delivery" tableColumnId="22"/>
      <queryTableField id="61" name="% Garment Underwash" tableColumnId="25"/>
      <queryTableField id="120" name="# of Wearers" tableColumnId="39"/>
      <queryTableField id="121" name="# of Assigned Garments " tableColumnId="42"/>
      <queryTableField id="52" dataBound="0" tableColumnId="18"/>
      <queryTableField id="51" dataBound="0" tableColumnId="16"/>
      <queryTableField id="122" name="Q1 Revenue per Delivery" tableColumnId="43"/>
      <queryTableField id="123" name="Q2 Revenue per Delivery" tableColumnId="44"/>
      <queryTableField id="124" name="Q3 Revenue per Delivery" tableColumnId="45"/>
      <queryTableField id="125" name="Q4 Revenue per Delivery" tableColumnId="46"/>
      <queryTableField id="74" name="Average Weekly Revenue_x000a_(no DS)" tableColumnId="41"/>
      <queryTableField id="19" name="Predetermined Route Condensed" tableColumnId="19"/>
      <queryTableField id="20" name="Predetermined Route by Week" tableColumnId="20"/>
      <queryTableField id="38" name="Cu_Id Weekly Occurance" tableColumnId="12"/>
      <queryTableField id="27" name="Garment Inventory" tableColumnId="27"/>
      <queryTableField id="30" name="8 Week Summer Revenue" tableColumnId="30"/>
      <queryTableField id="31" name="8 Week Winter Revenue" tableColumnId="31"/>
      <queryTableField id="138" name="Is Changing" tableColumnId="51"/>
      <queryTableField id="32" name="Outside Hours Access (key/code stops)" tableColumnId="32"/>
      <queryTableField id="34" name="Available Delivery Days" tableColumnId="34"/>
      <queryTableField id="35" name="Is Route Changing" tableColumnId="35"/>
      <queryTableField id="36" name="Is Day Changing" tableColumnId="36"/>
      <queryTableField id="68" name="Is new Day feasible?" tableColumnId="38"/>
      <queryTableField id="140" dataBound="0" tableColumnId="52"/>
      <queryTableField id="37" name="Retape Needed?" tableColumnId="37"/>
      <queryTableField id="126" name="Q1 Weighted" tableColumnId="47"/>
      <queryTableField id="127" name="Q2 Weighted" tableColumnId="48"/>
      <queryTableField id="128" name="Q3 Weighted" tableColumnId="49"/>
      <queryTableField id="129" name="Q4 Weighted" tableColumnId="50"/>
    </queryTableFields>
    <queryTableDeletedFields count="1">
      <deletedField name="Custom"/>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0" xr16:uid="{E8F507EF-29C6-4D04-82FB-0061A7B9252B}" autoFormatId="16" applyNumberFormats="0" applyBorderFormats="0" applyFontFormats="0" applyPatternFormats="0" applyAlignmentFormats="0" applyWidthHeightFormats="0">
  <queryTableRefresh nextId="70">
    <queryTableFields count="28">
      <queryTableField id="1" name="cu_ID" tableColumnId="1"/>
      <queryTableField id="69" dataBound="0" tableColumnId="68"/>
      <queryTableField id="2" name="Rt #" tableColumnId="2"/>
      <queryTableField id="3" name="Acct #" tableColumnId="3"/>
      <queryTableField id="4" name="Cust #" tableColumnId="4"/>
      <queryTableField id="5" name="Cust Name" tableColumnId="5"/>
      <queryTableField id="47" name="Stop" tableColumnId="47"/>
      <queryTableField id="6" name="Average Stop Time" tableColumnId="6"/>
      <queryTableField id="48" name="Date :: Start / Stop :: StopTIme :: TravelTIme.1" tableColumnId="48"/>
      <queryTableField id="49" name="Date :: Start / Stop :: StopTIme :: TravelTIme.2" tableColumnId="49"/>
      <queryTableField id="50" name="Date :: Start / Stop :: StopTIme :: TravelTIme.3" tableColumnId="50"/>
      <queryTableField id="51" name="Date :: Start / Stop :: StopTIme :: TravelTIme.4" tableColumnId="51"/>
      <queryTableField id="52" name="Date :: Start / Stop :: StopTIme :: TravelTIme.5" tableColumnId="52"/>
      <queryTableField id="53" name="Date :: Start / Stop :: StopTIme :: TravelTIme.6" tableColumnId="53"/>
      <queryTableField id="54" name="Date :: Start / Stop :: StopTIme :: TravelTIme.7" tableColumnId="54"/>
      <queryTableField id="55" name="Date :: Start / Stop :: StopTIme :: TravelTIme.8" tableColumnId="55"/>
      <queryTableField id="56" name="Date :: Start / Stop :: StopTIme :: TravelTIme.9" tableColumnId="56"/>
      <queryTableField id="57" name="Date :: Start / Stop :: StopTIme :: TravelTIme.10" tableColumnId="57"/>
      <queryTableField id="58" name="Date :: Start / Stop :: StopTIme :: TravelTIme.11" tableColumnId="58"/>
      <queryTableField id="59" name="Date :: Start / Stop :: StopTIme :: TravelTIme.12" tableColumnId="59"/>
      <queryTableField id="60" name="Date :: Start / Stop :: StopTIme :: TravelTIme.13" tableColumnId="60"/>
      <queryTableField id="61" name="Date :: Start / Stop :: StopTIme :: TravelTIme.14" tableColumnId="61"/>
      <queryTableField id="62" name="Date :: Start / Stop :: StopTIme :: TravelTIme.15" tableColumnId="62"/>
      <queryTableField id="63" name="Date :: Start / Stop :: StopTIme :: TravelTIme.16" tableColumnId="63"/>
      <queryTableField id="64" name="Date :: Start / Stop :: StopTIme :: TravelTIme.17" tableColumnId="64"/>
      <queryTableField id="65" name="Date :: Start / Stop :: StopTIme :: TravelTIme.18" tableColumnId="65"/>
      <queryTableField id="66" name="Date :: Start / Stop :: StopTIme :: TravelTIme.19" tableColumnId="66"/>
      <queryTableField id="67" name="Date :: Start / Stop :: StopTIme :: TravelTIme.20" tableColumnId="6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A657B9A8-2A65-45E7-81AE-1DB84EE6731C}" sourceName="Week #">
  <pivotTables>
    <pivotTable tabId="50" name="PivotTable1"/>
    <pivotTable tabId="50" name="PivotTable3"/>
  </pivotTables>
  <data>
    <tabular pivotCacheId="137035853">
      <items count="4">
        <i x="0"/>
        <i x="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1" xr10:uid="{54168A7B-7F22-486D-9DC3-C3449AB28FED}" sourceName="New Rt">
  <pivotTables>
    <pivotTable tabId="50" name="PivotTable1"/>
    <pivotTable tabId="50" name="PivotTable3"/>
  </pivotTables>
  <data>
    <tabular pivotCacheId="137035853">
      <items count="11">
        <i x="3" s="1"/>
        <i x="2" s="1"/>
        <i x="1" s="1"/>
        <i x="0" s="1"/>
        <i x="7" s="1" nd="1"/>
        <i x="10" s="1" nd="1"/>
        <i x="4" s="1" nd="1"/>
        <i x="6" s="1" nd="1"/>
        <i x="9" s="1" nd="1"/>
        <i x="5" s="1" nd="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1" xr10:uid="{C2E4820B-843F-4BD8-B965-D8A7AE932CD7}" sourceName="New Delivery Day">
  <pivotTables>
    <pivotTable tabId="50" name="PivotTable1"/>
    <pivotTable tabId="50" name="PivotTable3"/>
  </pivotTables>
  <data>
    <tabular pivotCacheId="137035853">
      <items count="5">
        <i x="0"/>
        <i x="1"/>
        <i x="2"/>
        <i x="4"/>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547A8A0E-3CA0-462E-91A8-536EA0872954}" sourceName="Week #">
  <extLst>
    <x:ext xmlns:x15="http://schemas.microsoft.com/office/spreadsheetml/2010/11/main" uri="{2F2917AC-EB37-4324-AD4E-5DD8C200BD13}">
      <x15:tableSlicerCache tableId="28"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 xr10:uid="{7D260C26-95BE-45E4-AC0D-9F6497C380CB}" sourceName="New Rt">
  <extLst>
    <x:ext xmlns:x15="http://schemas.microsoft.com/office/spreadsheetml/2010/11/main" uri="{2F2917AC-EB37-4324-AD4E-5DD8C200BD13}">
      <x15:tableSlicerCache tableId="28"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 xr10:uid="{A03F205F-4548-4087-85AF-95E9AEA5343E}" sourceName="New Delivery Day">
  <extLst>
    <x:ext xmlns:x15="http://schemas.microsoft.com/office/spreadsheetml/2010/11/main" uri="{2F2917AC-EB37-4324-AD4E-5DD8C200BD13}">
      <x15:tableSlicerCache tableId="28" column="6"/>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Rt3" xr10:uid="{0AE5E23C-0287-4278-AA66-989D43E9FD74}" sourceName="New Rt">
  <extLst>
    <x:ext xmlns:x15="http://schemas.microsoft.com/office/spreadsheetml/2010/11/main" uri="{2F2917AC-EB37-4324-AD4E-5DD8C200BD13}">
      <x15:tableSlicerCache tableId="25" column="5"/>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Delivery_Day3" xr10:uid="{E68EB386-60A7-4CC1-B943-9D40EDA42DA6}" sourceName="New Delivery Day">
  <extLst>
    <x:ext xmlns:x15="http://schemas.microsoft.com/office/spreadsheetml/2010/11/main" uri="{2F2917AC-EB37-4324-AD4E-5DD8C200BD13}">
      <x15:tableSlicerCache tableId="25" column="6"/>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_Day" xr10:uid="{A0932F6D-3FF1-416C-97FA-702E87F14233}" sourceName="Del Day">
  <extLst>
    <x:ext xmlns:x15="http://schemas.microsoft.com/office/spreadsheetml/2010/11/main" uri="{2F2917AC-EB37-4324-AD4E-5DD8C200BD13}">
      <x15:tableSlicerCache tableId="24" column="6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t" xr10:uid="{D249B0E3-2BCA-4045-B0E9-DA3147768EC3}" sourceName="Rt #">
  <extLst>
    <x:ext xmlns:x15="http://schemas.microsoft.com/office/spreadsheetml/2010/11/main" uri="{2F2917AC-EB37-4324-AD4E-5DD8C200BD13}">
      <x15:tableSlicerCache tableId="24"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ew Rt 3" xr10:uid="{EFBC1C2C-3542-496E-8B6D-CF7F525ED612}" cache="Slicer_New_Rt3" caption="New Rt" rowHeight="222250"/>
  <slicer name="New Delivery Day 3" xr10:uid="{CC4AA077-762C-4C42-9632-5838912B435D}" cache="Slicer_New_Delivery_Day3" caption="New Delivery Day"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 1" xr10:uid="{4661B24D-F89D-41BB-BF6F-F55686F18DED}" cache="Slicer_Week1" caption="Week #" rowHeight="220133"/>
  <slicer name="New Rt 1" xr10:uid="{95069A37-B28C-4424-AC87-9EF06C612DA8}" cache="Slicer_New_Rt1" caption="New Rt" rowHeight="220133"/>
  <slicer name="New Delivery Day 1" xr10:uid="{E7CDB0A8-6917-4185-9E84-D6263446673D}" cache="Slicer_New_Delivery_Day1" caption="New Delivery Day" rowHeight="22013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 xr10:uid="{CBEED1F7-77C9-4E2F-989D-5D4ECA8CA71E}" cache="Slicer_Week" caption="Week #" rowHeight="220133"/>
  <slicer name="New Rt" xr10:uid="{E735DE99-047C-412F-9150-D72A425DB9EF}" cache="Slicer_New_Rt" caption="New Rt" rowHeight="220133"/>
  <slicer name="New Delivery Day" xr10:uid="{D9DBACE2-D728-4C3A-9866-4278971FAF8A}" cache="Slicer_New_Delivery_Day" caption="New Delivery Day"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 Day" xr10:uid="{0584FEC5-9F5B-4E56-97FC-5FE587E76D54}" cache="Slicer_Del_Day" caption="Del Day" rowHeight="222250"/>
  <slicer name="Del Day 1" xr10:uid="{13FB0727-41D7-4463-8B1E-24803696ACC4}" cache="Slicer_Del_Day" caption="Del Day" rowHeight="222250"/>
  <slicer name="Rt #" xr10:uid="{13287AA0-BB2F-4C91-8DD7-74858BCD322C}" cache="Slicer_Rt" caption="Rt #" rowHeight="222250"/>
  <slicer name="Rt # 1" xr10:uid="{BAA4B31B-FB0F-4927-9BBA-81D430BFFA0A}" cache="Slicer_Rt" caption="Rt #" rowHeight="2222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6B2DDC-D5F5-4C1C-82DB-291433907A85}" name="Solution_Unique_stops_only" displayName="Solution_Unique_stops_only" ref="A1:BC596" tableType="queryTable" totalsRowShown="0" headerRowDxfId="270">
  <autoFilter ref="A1:BC596" xr:uid="{206B2DDC-D5F5-4C1C-82DB-291433907A85}"/>
  <tableColumns count="55">
    <tableColumn id="1" xr3:uid="{640A4E53-A182-49ED-A17E-75D2273293B3}" uniqueName="1" name="Cu_ID" queryTableFieldId="1" dataDxfId="269"/>
    <tableColumn id="2" xr3:uid="{D7BAB9F9-DA80-49E6-B6EA-16EF82E3EF82}" uniqueName="2" name="Acct #" queryTableFieldId="2" dataDxfId="268"/>
    <tableColumn id="3" xr3:uid="{B721B8BF-11C7-4DDB-818F-6AEAD750DBAE}" uniqueName="3" name="Cust #" queryTableFieldId="3" dataDxfId="267"/>
    <tableColumn id="4" xr3:uid="{3FBB40C4-C3F7-4412-AFAF-77F5CB0AD6B2}" uniqueName="4" name="Week #" queryTableFieldId="4" dataDxfId="266"/>
    <tableColumn id="5" xr3:uid="{E10C4A68-DA3E-4D4D-A86E-13D2542F7EDC}" uniqueName="5" name="New Rt" queryTableFieldId="5" dataDxfId="265"/>
    <tableColumn id="6" xr3:uid="{76F20883-D9B8-4466-8777-3E7BE2E54873}" uniqueName="6" name="New Delivery Day" queryTableFieldId="6" dataDxfId="264"/>
    <tableColumn id="7" xr3:uid="{EB54043D-56D1-4323-87C8-B773EAD074FC}" uniqueName="7" name="New Stop" queryTableFieldId="7" dataDxfId="263"/>
    <tableColumn id="8" xr3:uid="{DBBF77C9-83E6-45A6-B573-397EA14D601D}" uniqueName="8" name="Old Rt #" queryTableFieldId="8" dataDxfId="262"/>
    <tableColumn id="9" xr3:uid="{D0833AE0-1A57-4BAC-9F93-E8E8D68389B9}" uniqueName="9" name="Old Delivery Day" queryTableFieldId="9" dataDxfId="261"/>
    <tableColumn id="10" xr3:uid="{67FB49BC-AE0B-4845-A147-9B1F9A49329D}" uniqueName="10" name="Old Stop" queryTableFieldId="10"/>
    <tableColumn id="53" xr3:uid="{18A913AF-CF4C-4AE9-BA73-53C09443316F}" uniqueName="53" name="Days to turn-around" queryTableFieldId="110" dataDxfId="260">
      <calculatedColumnFormula array="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calculatedColumnFormula>
    </tableColumn>
    <tableColumn id="54" xr3:uid="{0B2A2FF9-5C91-43E7-8BC8-56C081C1C6C3}" uniqueName="54" name="Garment Special Delivery Day" queryTableFieldId="111" dataDxfId="259">
      <calculatedColumnFormula array="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calculatedColumnFormula>
    </tableColumn>
    <tableColumn id="56" xr3:uid="{2ABED723-4AA6-453B-886E-57160CC10F8A}" uniqueName="56" name="Revised Stop" queryTableFieldId="115" dataDxfId="258"/>
    <tableColumn id="11" xr3:uid="{4C9A1AEE-44B3-4B54-A14F-7057254CA13B}" uniqueName="11" name="Customer Name" queryTableFieldId="11" dataDxfId="257"/>
    <tableColumn id="12" xr3:uid="{A1583D18-3484-4205-A061-C003ADBD3964}" uniqueName="12" name="DisplayAddressFull" queryTableFieldId="12" dataDxfId="256"/>
    <tableColumn id="13" xr3:uid="{96B6A998-96D1-4453-9D78-73AC63A6A88B}" uniqueName="13" name="MinutesFromPrevious" queryTableFieldId="13"/>
    <tableColumn id="14" xr3:uid="{A4CE5461-2081-47B7-B260-7E1A59969EF8}" uniqueName="14" name="RouteStopUniqueID" queryTableFieldId="14" dataDxfId="255"/>
    <tableColumn id="15" xr3:uid="{87D8B8A9-C370-4C4E-8E79-A3DCB38F7C82}" uniqueName="15" name="Frequency" queryTableFieldId="15" dataDxfId="254"/>
    <tableColumn id="16" xr3:uid="{B8FD1E3D-7B1D-4B67-A221-41F4D8F8647A}" uniqueName="16" name="EstimatedArrivalTime" queryTableFieldId="16" dataDxfId="253"/>
    <tableColumn id="17" xr3:uid="{72E29503-D5EA-4D9A-BF57-40D1EACD39E3}" uniqueName="17" name="EstimatedDepartureTime" queryTableFieldId="17" dataDxfId="252"/>
    <tableColumn id="18" xr3:uid="{2917F211-ECB0-4A01-A4AF-C1218229DE77}" uniqueName="18" name="WaitMinutes" queryTableFieldId="18" dataDxfId="251"/>
    <tableColumn id="19" xr3:uid="{27433782-7BA7-4213-AAC1-C3DB8ADF7F4B}" uniqueName="19" name="ServiceMinutes" queryTableFieldId="19" dataDxfId="250"/>
    <tableColumn id="20" xr3:uid="{B844919D-26D5-4D68-B3D0-C39B1C4C3306}" uniqueName="20" name="X_Longitude" queryTableFieldId="20" dataDxfId="249"/>
    <tableColumn id="21" xr3:uid="{47366C89-D05D-4CC1-89A6-447E6F62DCD2}" uniqueName="21" name="Y_Latitude" queryTableFieldId="21" dataDxfId="248"/>
    <tableColumn id="22" xr3:uid="{1FEEE296-90EE-4FAF-8013-35C086D6FE33}" uniqueName="22" name="MilesFromPrevious" queryTableFieldId="22" dataDxfId="247"/>
    <tableColumn id="38" xr3:uid="{A024D456-B76F-4331-A648-0A41BD68A926}" uniqueName="38" name="52 Week Revenue" queryTableFieldId="39"/>
    <tableColumn id="23" xr3:uid="{DCE8EEBD-F872-4BEA-AEA0-703ACAC77752}" uniqueName="23" name="Avg Garment Scans per Delivery" queryTableFieldId="23" dataDxfId="246"/>
    <tableColumn id="24" xr3:uid="{C55A10F6-187E-4D9A-9DD6-9D64484CA8EF}" uniqueName="24" name="% Garment Underwash" queryTableFieldId="24" dataDxfId="245"/>
    <tableColumn id="37" xr3:uid="{49D4C142-90E4-4A3C-AC4C-155B191F7C94}" uniqueName="37" name="# of Wearers" queryTableFieldId="79" dataDxfId="244"/>
    <tableColumn id="40" xr3:uid="{D20BFA14-CBEF-4ED7-BDAA-3A6892E31F09}" uniqueName="40" name="# of Assigned Garments " queryTableFieldId="80" dataDxfId="243"/>
    <tableColumn id="41" xr3:uid="{2D9E9E05-7925-4361-B64C-9D0A15FD1FA4}" uniqueName="41" name="Q1 Revenue per Delivery" queryTableFieldId="81" dataDxfId="242" dataCellStyle="Currency"/>
    <tableColumn id="42" xr3:uid="{C7D575D3-DBEE-4B68-8371-1590B5FA7EEC}" uniqueName="42" name="Q2 Revenue per Delivery" queryTableFieldId="82" dataDxfId="241" dataCellStyle="Currency"/>
    <tableColumn id="43" xr3:uid="{305EB4D5-B740-4AC2-A7BD-091AD7A014BC}" uniqueName="43" name="Q3 Revenue per Delivery" queryTableFieldId="83" dataDxfId="240" dataCellStyle="Currency"/>
    <tableColumn id="44" xr3:uid="{CCE63184-6A90-4335-B5F3-2D167EF3BC32}" uniqueName="44" name="Q4 Revenue per Delivery" queryTableFieldId="84" dataDxfId="239" dataCellStyle="Currency"/>
    <tableColumn id="39" xr3:uid="{9455F757-A191-409E-95A3-276745D7CEAD}" uniqueName="39" name="Average Weekly Revenue_x000a_(no DS)" queryTableFieldId="40"/>
    <tableColumn id="25" xr3:uid="{36A75F42-8347-4262-853F-EC1956ED2FF8}" uniqueName="25" name="Predetermined Route Condensed" queryTableFieldId="25" dataDxfId="238"/>
    <tableColumn id="26" xr3:uid="{A1D995E8-8974-4446-AF11-87F0BB619D83}" uniqueName="26" name="Predetermined Route by Week" queryTableFieldId="26" dataDxfId="237"/>
    <tableColumn id="27" xr3:uid="{CFD1888E-6AAA-4275-A620-21B3AE591E6F}" uniqueName="27" name="Cu_Id Weekly Occurance" queryTableFieldId="27" dataDxfId="236"/>
    <tableColumn id="28" xr3:uid="{B2EB70EB-C8C3-41CF-8667-9CB77E1B5563}" uniqueName="28" name="Garment Inventory" queryTableFieldId="28" dataDxfId="235"/>
    <tableColumn id="29" xr3:uid="{D6E702E0-737B-469F-902F-3827409F5DDD}" uniqueName="29" name="8 Week Summer Revenue" queryTableFieldId="29" dataDxfId="234" dataCellStyle="Currency"/>
    <tableColumn id="30" xr3:uid="{02237FD1-7F8E-42AA-B967-3EAA5CD417EE}" uniqueName="30" name="8 Week Winter Revenue" queryTableFieldId="30" dataDxfId="233" dataCellStyle="Currency"/>
    <tableColumn id="49" xr3:uid="{9960280B-E8E7-4492-8E97-408D96AA183D}" uniqueName="49" name="Is Changing" queryTableFieldId="95" dataDxfId="232" dataCellStyle="Currency"/>
    <tableColumn id="31" xr3:uid="{6A336341-88D0-427E-8CCF-F95FA5407169}" uniqueName="31" name="Outside Hours Access (key/code stops)" queryTableFieldId="31" dataDxfId="231"/>
    <tableColumn id="32" xr3:uid="{93F65F0B-640A-4A06-B807-0DA6FB30CE72}" uniqueName="32" name="Available Delivery Days" queryTableFieldId="32" dataDxfId="230"/>
    <tableColumn id="33" xr3:uid="{6C3E5DE7-BD17-40D7-AA2A-BFD77B3FD8A5}" uniqueName="33" name="Is Route Changing" queryTableFieldId="33" dataDxfId="229"/>
    <tableColumn id="34" xr3:uid="{55E6B78D-77DE-43E9-8335-1AAB9D6E630D}" uniqueName="34" name="Is Day Changing" queryTableFieldId="34" dataDxfId="228"/>
    <tableColumn id="35" xr3:uid="{DF70BD45-CD2C-420C-969C-233B2B7F53E6}" uniqueName="35" name="Is new Day feasible?" queryTableFieldId="35" dataDxfId="227"/>
    <tableColumn id="36" xr3:uid="{58624519-0302-4CC5-9D5B-EE8501DA54BF}" uniqueName="36" name="Retape Needed?" queryTableFieldId="36" dataDxfId="226"/>
    <tableColumn id="50" xr3:uid="{16BDE4C3-B35E-4395-95B7-68B727462BA1}" uniqueName="50" name="Gap Inventory Needed?" queryTableFieldId="106" dataDxfId="225">
      <calculatedColumnFormula>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calculatedColumnFormula>
    </tableColumn>
    <tableColumn id="51" xr3:uid="{1049A168-575B-4A18-9375-B654FF74F58D}" uniqueName="51" name="Special Delivery needed? " queryTableFieldId="108" dataDxfId="224">
      <calculatedColumnFormula>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calculatedColumnFormula>
    </tableColumn>
    <tableColumn id="52" xr3:uid="{AE0ED2A5-6284-436E-A879-84A68A00D975}" uniqueName="52" name="Special Invoice Needed?" queryTableFieldId="109" dataDxfId="223">
      <calculatedColumnFormula>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calculatedColumnFormula>
    </tableColumn>
    <tableColumn id="45" xr3:uid="{4D8E4DE4-A01F-4E8E-867F-944812D1982B}" uniqueName="45" name="Q1 Weighted" queryTableFieldId="85" dataDxfId="222"/>
    <tableColumn id="46" xr3:uid="{16D96462-B0AA-480F-9E9B-71B75AC58FF1}" uniqueName="46" name="Q2 Weighted" queryTableFieldId="86"/>
    <tableColumn id="47" xr3:uid="{90A7418C-CC66-43F6-85B2-928EBCF596B0}" uniqueName="47" name="Q3 Weighted" queryTableFieldId="87"/>
    <tableColumn id="48" xr3:uid="{BA783833-681A-448C-A761-ABA1D5DEB014}" uniqueName="48" name="Q4 Weighted" queryTableFieldId="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9CD9956-3718-4727-836C-6A6DE603D292}" name="Solution" displayName="Solution" ref="A1:AZ1651" tableType="queryTable" totalsRowShown="0" headerRowDxfId="215" dataDxfId="214">
  <autoFilter ref="A1:AZ1651" xr:uid="{89CD9956-3718-4727-836C-6A6DE603D292}"/>
  <tableColumns count="52">
    <tableColumn id="1" xr3:uid="{2FBF20CA-F39E-47DD-9FA1-BBF749A3713A}" uniqueName="1" name="Cu_ID" queryTableFieldId="1" dataDxfId="213" totalsRowDxfId="212"/>
    <tableColumn id="3" xr3:uid="{8400A1A5-60AC-4F7A-881C-7A6A1EAF4525}" uniqueName="3" name="Acct #" queryTableFieldId="3" dataDxfId="211" totalsRowDxfId="210"/>
    <tableColumn id="4" xr3:uid="{2A7DF62F-E829-4D37-BED5-88D6942815D8}" uniqueName="4" name="Cust #" queryTableFieldId="4" dataDxfId="209" totalsRowDxfId="208"/>
    <tableColumn id="2" xr3:uid="{55FF3CEE-F398-4803-931D-29152B0D9FEB}" uniqueName="2" name="Week #" queryTableFieldId="2" dataDxfId="207" totalsRowDxfId="206"/>
    <tableColumn id="5" xr3:uid="{5367CDC0-F3C1-4F99-9FE5-C56F432B97E7}" uniqueName="5" name="New Rt" queryTableFieldId="5" dataDxfId="205" totalsRowDxfId="204"/>
    <tableColumn id="6" xr3:uid="{42D0CE1D-EB29-4FEE-A16D-3606A29F6A1C}" uniqueName="6" name="New Delivery Day" queryTableFieldId="6" dataDxfId="203" totalsRowDxfId="202"/>
    <tableColumn id="7" xr3:uid="{D9E96EAE-DCF3-49AC-863F-7A555CAC3D4D}" uniqueName="7" name="New Stop" queryTableFieldId="7" dataDxfId="201" totalsRowDxfId="200"/>
    <tableColumn id="8" xr3:uid="{B80E0754-65EE-42B3-9C89-9FD496B9D13A}" uniqueName="8" name="Old Rt #" queryTableFieldId="8" dataDxfId="199" totalsRowDxfId="198"/>
    <tableColumn id="9" xr3:uid="{3BE1B9FA-5D8C-44CB-81D6-0E06AE155705}" uniqueName="9" name="Old Delivery Day" queryTableFieldId="9" dataDxfId="197" totalsRowDxfId="196"/>
    <tableColumn id="10" xr3:uid="{9311AB12-08F3-4494-8A83-8D64907999CA}" uniqueName="10" name="Old Stop" queryTableFieldId="10" dataDxfId="195" totalsRowDxfId="194"/>
    <tableColumn id="11" xr3:uid="{969F49A5-85A2-4EF0-BE86-CCC1637DA977}" uniqueName="11" name="Customer Name" queryTableFieldId="11" dataDxfId="193" totalsRowDxfId="192"/>
    <tableColumn id="23" xr3:uid="{B7E14899-DB69-48A6-9818-E97DC00F1C1B}" uniqueName="23" name="DisplayAddressFull" queryTableFieldId="23" dataDxfId="191" totalsRowDxfId="190"/>
    <tableColumn id="24" xr3:uid="{48AF7E8A-1047-48A6-AEFF-AE5C880FC7FC}" uniqueName="24" name="MinutesFromPrevious" queryTableFieldId="24" dataDxfId="189" totalsRowDxfId="188"/>
    <tableColumn id="21" xr3:uid="{FC8723D7-3CAB-4129-86D9-332BB225FCEA}" uniqueName="21" name="RouteStopUniqueID" queryTableFieldId="53" dataDxfId="187" totalsRowDxfId="186"/>
    <tableColumn id="26" xr3:uid="{E9E1624D-1E4D-403F-B2CF-021220E42722}" uniqueName="26" name="Frequency" queryTableFieldId="26" dataDxfId="185" totalsRowDxfId="184"/>
    <tableColumn id="28" xr3:uid="{447D7AB7-4D60-45E0-A202-EF115342FD93}" uniqueName="28" name="EstimatedArrivalTime" queryTableFieldId="28" dataDxfId="183" totalsRowDxfId="182"/>
    <tableColumn id="29" xr3:uid="{998A012A-3C30-449F-B7AE-C7900590BBB7}" uniqueName="29" name="EstimatedDepartureTime" queryTableFieldId="29" dataDxfId="181" totalsRowDxfId="180"/>
    <tableColumn id="17" xr3:uid="{A7AE9C0B-7F29-46F6-90E2-7522044BFD33}" uniqueName="17" name="WaitMinutes" queryTableFieldId="17" dataDxfId="179" totalsRowDxfId="178"/>
    <tableColumn id="33" xr3:uid="{6F5BA58B-D5FD-41A3-9435-2D00D6AAF6A8}" uniqueName="33" name="ServiceMinutes" queryTableFieldId="33" dataDxfId="177" totalsRowDxfId="176"/>
    <tableColumn id="14" xr3:uid="{9FD84D14-8842-4C9A-B5A9-BB6797AF03BA}" uniqueName="14" name="X_Longitude" queryTableFieldId="14" dataDxfId="175" totalsRowDxfId="174"/>
    <tableColumn id="15" xr3:uid="{2445EBC5-E971-4C3D-B756-00FA8AE0FACD}" uniqueName="15" name="Y_Latitude" queryTableFieldId="15" dataDxfId="173" totalsRowDxfId="172"/>
    <tableColumn id="13" xr3:uid="{674CD5BD-F0DE-48C2-AFDA-347380745E28}" uniqueName="13" name="MilesFromPrevious" queryTableFieldId="13" dataDxfId="171" totalsRowDxfId="170"/>
    <tableColumn id="40" xr3:uid="{31BA3A3C-20D2-47D6-864C-709D86A0458B}" uniqueName="40" name="52 Week Revenue" queryTableFieldId="73"/>
    <tableColumn id="22" xr3:uid="{E6AAB203-30EE-4DEC-92D8-0610288F13D3}" uniqueName="22" name="Avg Garment Scans per Delivery" queryTableFieldId="60" dataDxfId="169" totalsRowDxfId="168"/>
    <tableColumn id="25" xr3:uid="{E5118268-4EE8-44C3-940E-6657E8763A7D}" uniqueName="25" name="% Garment Underwash" queryTableFieldId="61" dataDxfId="167" totalsRowDxfId="166"/>
    <tableColumn id="39" xr3:uid="{6CA966DD-B4C6-4A3C-A304-3FC9A4C87FFE}" uniqueName="39" name="# of Wearers" queryTableFieldId="120"/>
    <tableColumn id="42" xr3:uid="{1C7145AC-9A5F-464B-9562-E6660469B453}" uniqueName="42" name="# of Assigned Garments " queryTableFieldId="121"/>
    <tableColumn id="18" xr3:uid="{D56D993F-805F-4816-A761-A482F49BA4F8}" uniqueName="18" name="Old Sequence (StreetSync)" queryTableFieldId="52" dataDxfId="165" totalsRowDxfId="164">
      <calculatedColumnFormula>Solution[[#This Row],[Old Stop]] +1</calculatedColumnFormula>
    </tableColumn>
    <tableColumn id="16" xr3:uid="{EF740F9C-C09D-4973-ACBB-EFD9C12FC308}" uniqueName="16" name="Old Route (Street Sync)" queryTableFieldId="51" dataDxfId="163" totalsRowDxfId="162">
      <calculatedColumnFormula>_xlfn.CONCAT(Solution[[#This Row],[Old Rt '#]],"_",Solution[[#This Row],[Week '#]],"_", _xlfn.SWITCH(Solution[[#This Row],[Old Delivery Day]], "M", "Monday", "T", "Tuesday", "W", "Wednesday", "R", "Thursday", "F", "Friday"))</calculatedColumnFormula>
    </tableColumn>
    <tableColumn id="43" xr3:uid="{A4C9CC20-6856-4F8F-A1D0-740321676093}" uniqueName="43" name="Q1 Revenue per Delivery" queryTableFieldId="122" dataDxfId="161" dataCellStyle="Currency"/>
    <tableColumn id="44" xr3:uid="{DE92AE2A-B7E4-4387-B90B-7D78129652D0}" uniqueName="44" name="Q2 Revenue per Delivery" queryTableFieldId="123" dataDxfId="160" dataCellStyle="Currency"/>
    <tableColumn id="45" xr3:uid="{D4B547F6-730F-4581-8D85-88CB5B6D6034}" uniqueName="45" name="Q3 Revenue per Delivery" queryTableFieldId="124" dataDxfId="159" dataCellStyle="Currency"/>
    <tableColumn id="46" xr3:uid="{EAD6411D-249A-4653-BE83-7FB8B52C8B27}" uniqueName="46" name="Q4 Revenue per Delivery" queryTableFieldId="125" dataDxfId="158" dataCellStyle="Currency"/>
    <tableColumn id="41" xr3:uid="{760DE6E1-79C7-4F25-BC65-E1B4B8CB9311}" uniqueName="41" name="Average Weekly Revenue_x000a_(no DS)" queryTableFieldId="74"/>
    <tableColumn id="19" xr3:uid="{CCB18C9E-3666-4ED7-9921-A9F4B12AD3D0}" uniqueName="19" name="Predetermined Route Condensed" queryTableFieldId="19" dataDxfId="157" totalsRowDxfId="156"/>
    <tableColumn id="20" xr3:uid="{60EAE913-9E4C-4029-A050-2367F99A0447}" uniqueName="20" name="Predetermined Route by Week" queryTableFieldId="20" dataDxfId="155" totalsRowDxfId="154"/>
    <tableColumn id="12" xr3:uid="{872B4B67-5E1C-408E-94FF-AF4F68689151}" uniqueName="12" name="Cu_Id Weekly Occurance" queryTableFieldId="38" dataDxfId="153" totalsRowDxfId="152"/>
    <tableColumn id="27" xr3:uid="{3EADF2ED-0057-44D9-A3E5-7DFE334E78CC}" uniqueName="27" name="Garment Inventory" queryTableFieldId="27" dataDxfId="151" totalsRowDxfId="150"/>
    <tableColumn id="30" xr3:uid="{0BB073D4-1869-4651-A81B-93C6D8AF1834}" uniqueName="30" name="8 Week Summer Revenue" queryTableFieldId="30" dataDxfId="149" totalsRowDxfId="148"/>
    <tableColumn id="31" xr3:uid="{9A7F46A4-5333-4F0A-89CB-30D4325DD5DE}" uniqueName="31" name="8 Week Winter Revenue" queryTableFieldId="31" dataDxfId="147" totalsRowDxfId="146"/>
    <tableColumn id="51" xr3:uid="{B18CA4C7-B486-4D3E-9C34-15AC3353D0D2}" uniqueName="51" name="Is Changing" queryTableFieldId="138"/>
    <tableColumn id="32" xr3:uid="{2D7ED928-DF00-4F8D-8C5E-6F7BDD7446CA}" uniqueName="32" name="Outside Hours Access (key/code stops)" queryTableFieldId="32" dataDxfId="145" totalsRowDxfId="144"/>
    <tableColumn id="34" xr3:uid="{A2C15708-7334-4730-A7CC-3EE1E80A614C}" uniqueName="34" name="Available Delivery Days" queryTableFieldId="34" dataDxfId="143" totalsRowDxfId="142"/>
    <tableColumn id="35" xr3:uid="{259A89C5-8DFD-455A-897E-BD10BBB6BA15}" uniqueName="35" name="Is Route Changing" queryTableFieldId="35" dataDxfId="141" totalsRowDxfId="140"/>
    <tableColumn id="36" xr3:uid="{E7CA5224-FF40-4761-A277-55F394C3F354}" uniqueName="36" name="Is Day Changing" queryTableFieldId="36" dataDxfId="139" totalsRowDxfId="138"/>
    <tableColumn id="38" xr3:uid="{E6146BCC-7F5C-4EE3-BF4A-3A692CAD1AB7}" uniqueName="38" name="Is new Day feasible?" queryTableFieldId="68" dataDxfId="137" totalsRowDxfId="136"/>
    <tableColumn id="52" xr3:uid="{0EA78C57-5A74-4DA9-A1D2-6F920920AC38}" uniqueName="52" name="Gap Inventory Needed?" queryTableFieldId="140" dataDxfId="135" totalsRowDxfId="134">
      <calculatedColumnFormula>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calculatedColumnFormula>
    </tableColumn>
    <tableColumn id="37" xr3:uid="{B4237B0C-80F4-4B8A-8418-9BA692EEED2D}" uniqueName="37" name="Retape Needed?" queryTableFieldId="37" dataDxfId="133" totalsRowDxfId="132"/>
    <tableColumn id="47" xr3:uid="{7FDBE4F6-F526-42CC-B0F8-755D54C285A4}" uniqueName="47" name="Q1 Weighted" queryTableFieldId="126"/>
    <tableColumn id="48" xr3:uid="{B76F479E-C001-4B21-BD98-C6D764D28515}" uniqueName="48" name="Q2 Weighted" queryTableFieldId="127"/>
    <tableColumn id="49" xr3:uid="{99BFB212-C294-4669-8F9D-A0434919D76B}" uniqueName="49" name="Q3 Weighted" queryTableFieldId="128"/>
    <tableColumn id="50" xr3:uid="{960E1F56-D0CC-4D1B-BBF6-6EC8ECFB6709}" uniqueName="50" name="Q4 Weighted" queryTableFieldId="1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A4ACF2-DEBA-41A2-993E-7099FB12DB59}" name="Master" displayName="Master" ref="A1:BL799" totalsRowCount="1" headerRowDxfId="130" headerRowCellStyle="Normal" dataCellStyle="Normal">
  <autoFilter ref="A1:BL798" xr:uid="{EA04C976-08F9-4BA3-ADCB-832DCA35D8B7}"/>
  <sortState xmlns:xlrd2="http://schemas.microsoft.com/office/spreadsheetml/2017/richdata2" ref="A2:BL798">
    <sortCondition ref="C1:C798"/>
  </sortState>
  <tableColumns count="64">
    <tableColumn id="1" xr3:uid="{32BA175A-FC5B-48BD-B40E-D647F5E4A0FB}" name="cu_id" totalsRowDxfId="129" dataCellStyle="Normal"/>
    <tableColumn id="2" xr3:uid="{F09331E5-AF38-4E9A-8262-2CE1F04F764A}" name="Rt #" totalsRowDxfId="128" dataCellStyle="Normal"/>
    <tableColumn id="3" xr3:uid="{20A8EC2E-3586-4E24-8FC0-B76A1FAFFC4A}" name="Acct #" totalsRowDxfId="127" dataCellStyle="Normal"/>
    <tableColumn id="4" xr3:uid="{BF053E6A-C888-46D7-99F8-51EF1173BEF7}" name="Cust #" totalsRowDxfId="126" dataCellStyle="Normal"/>
    <tableColumn id="5" xr3:uid="{23796313-E9FA-42BF-97AB-1E63E40A39D7}" name="Cust Name" totalsRowDxfId="125" dataCellStyle="Normal"/>
    <tableColumn id="6" xr3:uid="{A840444A-BE2D-4233-94A3-7BC5D2ADFA3B}" name="Street Address 1" dataDxfId="124" totalsRowDxfId="123" dataCellStyle="Normal"/>
    <tableColumn id="7" xr3:uid="{56EB8508-9F9D-4E7F-9706-B986616A97D2}" name="Street Address 2" totalsRowDxfId="122" dataCellStyle="Normal"/>
    <tableColumn id="8" xr3:uid="{DE8FC8E8-B80E-40ED-9572-5CB478CA75C0}" name="City" totalsRowDxfId="121" dataCellStyle="Normal"/>
    <tableColumn id="9" xr3:uid="{73699445-F1FB-42FD-8877-C766D5C45D37}" name="State" totalsRowDxfId="120" dataCellStyle="Normal"/>
    <tableColumn id="10" xr3:uid="{FB68B614-32AB-4A9C-B5FA-76A877A171E3}" name="Zip" totalsRowDxfId="119" dataCellStyle="Normal"/>
    <tableColumn id="11" xr3:uid="{CDF6C95D-417B-4E0B-AC76-EE90143AF08B}" name="Frequency" totalsRowDxfId="118" dataCellStyle="Normal"/>
    <tableColumn id="37" xr3:uid="{F4C81F3D-95F7-4E5F-8367-67E6D697FB4E}" name="StreetSync Frequency" dataDxfId="117" totalsRowDxfId="116" dataCellStyle="Normal"/>
    <tableColumn id="38" xr3:uid="{C1915FC4-3879-4741-9D18-A484C1130C92}" name="Call In Customer" dataDxfId="115" totalsRowDxfId="114" dataCellStyle="Normal"/>
    <tableColumn id="12" xr3:uid="{67B81915-5463-4A48-BA24-8C699E34B36A}" name="Delivery Day" totalsRowDxfId="113" dataCellStyle="Normal"/>
    <tableColumn id="13" xr3:uid="{36D0619B-1C17-41BD-B23E-BE10E365A53F}" name="Stop #" totalsRowDxfId="112" dataCellStyle="Normal"/>
    <tableColumn id="14" xr3:uid="{62866652-7B2A-474E-AE4A-A270535955CD}" name="Mon Stop Seq" totalsRowDxfId="111" dataCellStyle="Normal"/>
    <tableColumn id="15" xr3:uid="{F139A224-86C6-4A43-8742-27DD45753AB9}" name="Tue Stop Seq" totalsRowDxfId="110" dataCellStyle="Normal"/>
    <tableColumn id="16" xr3:uid="{7DB5A095-62EC-46CF-9648-0680060B8FB8}" name="Wed Stop Seq" totalsRowDxfId="109" dataCellStyle="Normal"/>
    <tableColumn id="17" xr3:uid="{BEA0AA12-638F-4AA3-9F93-ABEDDE3E0CDE}" name="Thu Stop Seq" totalsRowDxfId="108" dataCellStyle="Normal"/>
    <tableColumn id="18" xr3:uid="{9BB0A0F1-FCCE-4E65-8D2D-90B82AC13CEB}" name="Fri Stop Seq" totalsRowDxfId="107" dataCellStyle="Normal"/>
    <tableColumn id="19" xr3:uid="{18D7F647-5376-47C1-A2E8-0ECDC0C37267}" name="First Invoice (During 52 Week Revenue Period)" dataDxfId="106" totalsRowDxfId="105" dataCellStyle="Normal"/>
    <tableColumn id="20" xr3:uid="{3F6CEB12-AFC1-40CB-B167-62C5CA520FB5}" name="# of Invoices for Call In Customers" dataDxfId="104" totalsRowDxfId="103" dataCellStyle="Normal"/>
    <tableColumn id="21" xr3:uid="{9157644A-81E4-4719-A200-5DFE13BE0089}" name="52 Week Revenue" totalsRowDxfId="102" dataCellStyle="Currency"/>
    <tableColumn id="22" xr3:uid="{E3971B93-2499-414B-9E2C-BD559276BF56}" name="Direct Sale Revenue" totalsRowDxfId="101" dataCellStyle="Currency"/>
    <tableColumn id="23" xr3:uid="{F917B558-F9F5-4626-91D3-490EC71FEF1C}" name="52 Week Revenue_x000a_(no DS)" totalsRowDxfId="100" dataCellStyle="Currency"/>
    <tableColumn id="24" xr3:uid="{7D3A0E7A-F06A-425F-A192-5A4444810679}" name="Average Weekly Revenue_x000a_(no DS)" totalsRowDxfId="99" dataCellStyle="Currency"/>
    <tableColumn id="25" xr3:uid="{7A9170B8-3D43-4EA6-B625-6A0F8E6CE3C7}" name="Average Revenue per Delivery _x000a_(no DS)" totalsRowDxfId="98" dataCellStyle="Currency"/>
    <tableColumn id="39" xr3:uid="{7F63AA98-57EA-4BCE-9CAB-21B531F18887}" name="Garment Inventory" totalsRowDxfId="97" dataCellStyle="Normal"/>
    <tableColumn id="40" xr3:uid="{FE9F7E6D-2198-4F33-BA2E-CC62861CA32A}" name="Avg Garment Scans per Delivery" dataDxfId="96" totalsRowDxfId="95" dataCellStyle="Normal"/>
    <tableColumn id="26" xr3:uid="{3A60BB5D-6FF4-4F59-9FBD-3D8E7220BB32}" name="% Garment Underwash" dataDxfId="94" totalsRowDxfId="93" dataCellStyle="Percent"/>
    <tableColumn id="62" xr3:uid="{31D34079-9A3E-4B3B-8D06-A1AB63EA4344}" name="# of Wearers" dataDxfId="92" totalsRowDxfId="91" dataCellStyle="Percent"/>
    <tableColumn id="61" xr3:uid="{C88D5B98-7B49-4A12-9C35-ED9113A432D2}" name="# of Assigned Garments " dataDxfId="90" totalsRowDxfId="89" dataCellStyle="Percent"/>
    <tableColumn id="60" xr3:uid="{5B2363F5-FA3D-4FE6-B1B6-AE96E26C0944}" name="Q1 Revenue per Delivery" dataDxfId="88" totalsRowDxfId="87" dataCellStyle="Percent"/>
    <tableColumn id="59" xr3:uid="{64E04D5A-D810-4D73-97E2-A85E37EB1D58}" name="Q2 Revenue per Delivery" dataDxfId="86" totalsRowDxfId="85" dataCellStyle="Percent"/>
    <tableColumn id="64" xr3:uid="{C7C7369A-C5B8-4992-9AD1-8973342FA1BD}" name="Q3 Revenue per Delivery" dataDxfId="84" totalsRowDxfId="83" dataCellStyle="Percent"/>
    <tableColumn id="63" xr3:uid="{28997088-44E4-46E1-A54D-4AA05F24BF10}" name="Q4 Revenue per Delivery" dataDxfId="82" totalsRowDxfId="81" dataCellStyle="Percent"/>
    <tableColumn id="27" xr3:uid="{35FD0785-F971-4D03-8EA0-74E708DB3281}" name="8 Week Summer Revenue" dataDxfId="80" totalsRowDxfId="79" dataCellStyle="Percent"/>
    <tableColumn id="28" xr3:uid="{EC60925C-9652-407B-A430-26A0CDD056E7}" name="8 Week Winter Revenue" dataDxfId="78" totalsRowDxfId="77" dataCellStyle="Percent"/>
    <tableColumn id="42" xr3:uid="{4616A0FE-47BE-48E0-8FC2-C039F88D0EC1}" name=" Summer Revenue Week 1" dataDxfId="76" totalsRowDxfId="75" dataCellStyle="Percent"/>
    <tableColumn id="46" xr3:uid="{5B2EFCCB-E82C-49FF-9B85-D27F0D12C7CB}" name=" Summer Revenue Week 2" dataDxfId="74" totalsRowDxfId="73" dataCellStyle="Percent"/>
    <tableColumn id="47" xr3:uid="{40435C31-4CDE-452B-85B5-CAAF604AD161}" name=" Summer Revenue Week 3" dataDxfId="72" totalsRowDxfId="71" dataCellStyle="Percent"/>
    <tableColumn id="48" xr3:uid="{43A0DC35-0744-462D-825B-63C9584C45E0}" name=" Summer Revenue Week 4" dataDxfId="70" totalsRowDxfId="69" dataCellStyle="Percent"/>
    <tableColumn id="49" xr3:uid="{3ED06914-064E-4846-AFB9-9B435691A394}" name=" Summer Revenue Week 5" dataDxfId="68" totalsRowDxfId="67" dataCellStyle="Percent"/>
    <tableColumn id="50" xr3:uid="{6E79F117-8BD8-48E7-9935-901814D41A60}" name=" Summer Revenue Week 6" dataDxfId="66" totalsRowDxfId="65" dataCellStyle="Percent"/>
    <tableColumn id="51" xr3:uid="{5884DF36-6D3E-499A-B9B6-AE0C75868D78}" name=" Summer Revenue Week 7" dataDxfId="64" totalsRowDxfId="63" dataCellStyle="Percent"/>
    <tableColumn id="52" xr3:uid="{71ECAB35-B501-494D-863E-840457F7FB38}" name=" Summer Revenue Week 8" dataDxfId="62" totalsRowDxfId="61" dataCellStyle="Percent"/>
    <tableColumn id="44" xr3:uid="{A719BCD3-3A16-4D91-9824-9D57D193AF07}" name="Winter Revenue Week 1" dataDxfId="60" totalsRowDxfId="59" dataCellStyle="Percent"/>
    <tableColumn id="45" xr3:uid="{46C2C754-775F-41A7-8AA8-F91F2E800271}" name="Winter Revenue Week 2" dataDxfId="58" totalsRowDxfId="57" dataCellStyle="Percent"/>
    <tableColumn id="53" xr3:uid="{794E6E8B-B4C0-42DB-A66C-8E24C877E14E}" name="Winter Revenue Week 3" dataDxfId="56" totalsRowDxfId="55" dataCellStyle="Percent"/>
    <tableColumn id="54" xr3:uid="{44776354-1B6D-4665-88FC-2C1A8BD482BE}" name="Winter Revenue Week 4" dataDxfId="54" totalsRowDxfId="53" dataCellStyle="Percent"/>
    <tableColumn id="55" xr3:uid="{173E6D56-9D2F-4603-9D4A-9B891E06DF80}" name="Winter Revenue Week 5" dataDxfId="52" totalsRowDxfId="51" dataCellStyle="Percent"/>
    <tableColumn id="56" xr3:uid="{D3138852-1ACA-49BB-8C91-86A0FCE7CA19}" name="Winter Revenue Week 6" dataDxfId="50" totalsRowDxfId="49" dataCellStyle="Percent"/>
    <tableColumn id="57" xr3:uid="{2A8B4EA8-7192-4C90-8A9E-C4F30D3E402F}" name="Winter Revenue Week 7" dataDxfId="48" totalsRowDxfId="47" dataCellStyle="Percent"/>
    <tableColumn id="58" xr3:uid="{5C2CFAFD-52B5-4241-A8D1-7B87C2728C5A}" name="Winter Revenue Week 8" dataDxfId="46" totalsRowDxfId="45" dataCellStyle="Percent"/>
    <tableColumn id="29" xr3:uid="{A6A9307A-5D0B-4E39-8D9E-A0512FCD30D2}" name="Earliest Time - Window 1" dataDxfId="44" totalsRowDxfId="43" dataCellStyle="Normal"/>
    <tableColumn id="30" xr3:uid="{4ACA1079-577A-4DAB-A010-BC8DF0FF288A}" name="Latest Time - Window 1" dataDxfId="42" totalsRowDxfId="41" dataCellStyle="Normal"/>
    <tableColumn id="31" xr3:uid="{BFD602EC-4B5F-4E0A-AF66-DEAF2DA47D6E}" name="Earliest Time - Window 2" totalsRowDxfId="40" dataCellStyle="Normal"/>
    <tableColumn id="32" xr3:uid="{C9E04B2E-9A75-45F8-83B3-65E4D86FDC4B}" name="Latest Time - Window 2" totalsRowDxfId="39" dataCellStyle="Normal"/>
    <tableColumn id="33" xr3:uid="{FF00E3DB-CEB8-4EB4-93F9-99A6AE69E7BE}" name="Outside Hours Access (key/code stops)" totalsRowDxfId="38" dataCellStyle="Normal"/>
    <tableColumn id="43" xr3:uid="{2BA4C5EF-1658-413B-8EBE-F53AD6F69771}" name="Available Delivery Days" dataDxfId="37" totalsRowDxfId="36"/>
    <tableColumn id="34" xr3:uid="{B0936A2E-EAFB-4D06-B30F-B7505661539E}" name="Notes" dataDxfId="35" totalsRowDxfId="34"/>
    <tableColumn id="36" xr3:uid="{BC96358D-782F-4A45-B90D-AE5042BC376E}" name="Avg stop time helper" dataDxfId="33" totalsRowDxfId="32" dataCellStyle="Normal">
      <calculatedColumnFormula>IFERROR(_xlfn.XLOOKUP(Master[[#This Row],[cu_id]],StopTimes[cu_ID],StopTimes[Average Stop Time]), 0)</calculatedColumnFormula>
    </tableColumn>
    <tableColumn id="35" xr3:uid="{18CBB38E-11A6-47D4-9A82-B26ECDDC1314}" name="Average Stop Time (In Minutes)" dataDxfId="31" totalsRowDxfId="30" dataCellStyle="Normal">
      <calculatedColumnFormula>IF(Master[[#This Row],[Avg stop time helper]] &lt;&gt; 0, Master[[#This Row],[Avg stop time helper]],Average_Stop_Time)</calculatedColumnFormula>
    </tableColumn>
    <tableColumn id="41" xr3:uid="{A3114E6A-4EA4-4AD2-8417-BC856F6BE4A2}" name="Is Routed?" dataDxfId="29" totalsRowDxfId="28" dataCellStyle="Normal">
      <calculatedColumnFormula>NOT(ISERROR(_xlfn.XLOOKUP(Master[[#This Row],[cu_id]], Solution[Cu_ID],Solution[Cu_ID])))</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A49BC42-3555-46F0-A04B-515642DD12CB}" name="StopTimes" displayName="StopTimes" ref="A1:AB743" tableType="queryTable" totalsRowShown="0">
  <autoFilter ref="A1:AB743" xr:uid="{EB5D8F23-89F1-48B3-BC96-E52316566B4A}"/>
  <tableColumns count="28">
    <tableColumn id="1" xr3:uid="{E846B348-54D2-4BDF-877E-55D7646CB681}" uniqueName="1" name="cu_ID" queryTableFieldId="1" dataDxfId="27"/>
    <tableColumn id="68" xr3:uid="{992B215E-7417-431A-8637-F69F171284C8}" uniqueName="68" name="Del Day" queryTableFieldId="69" dataDxfId="26">
      <calculatedColumnFormula>_xlfn.XLOOKUP(StopTimes[[#This Row],[cu_ID]],#REF!,#REF!)</calculatedColumnFormula>
    </tableColumn>
    <tableColumn id="2" xr3:uid="{877850E6-81E0-44CA-90FC-6778713CD59C}" uniqueName="2" name="Rt #" queryTableFieldId="2" dataDxfId="25"/>
    <tableColumn id="3" xr3:uid="{5FD20541-2155-4DEC-B92B-41552DDE8DA8}" uniqueName="3" name="Acct #" queryTableFieldId="3" dataDxfId="24"/>
    <tableColumn id="4" xr3:uid="{9502D04D-894F-48A2-B480-38DDACBECDE7}" uniqueName="4" name="Cust #" queryTableFieldId="4" dataDxfId="23"/>
    <tableColumn id="5" xr3:uid="{E1FBC51A-A128-41EB-AB88-FCEB23852820}" uniqueName="5" name="Cust Name" queryTableFieldId="5" dataDxfId="22"/>
    <tableColumn id="47" xr3:uid="{3CD2B3CA-F1C5-474E-9CF2-94F03AF17AFD}" uniqueName="47" name="Stop" queryTableFieldId="47" dataDxfId="21"/>
    <tableColumn id="6" xr3:uid="{B980C48D-F81C-4E6E-96A3-B73A1EF8270F}" uniqueName="6" name="Average Stop Time" queryTableFieldId="6" dataDxfId="20"/>
    <tableColumn id="48" xr3:uid="{06B1C60A-BE9B-44B4-BBA1-299822D42E8D}" uniqueName="48" name="Date :: Start / Stop :: StopTIme :: TravelTIme.1" queryTableFieldId="48" dataDxfId="19"/>
    <tableColumn id="49" xr3:uid="{ED404FCF-BC76-478D-9511-96CE95619ABE}" uniqueName="49" name="Date :: Start / Stop :: StopTIme :: TravelTIme.2" queryTableFieldId="49" dataDxfId="18"/>
    <tableColumn id="50" xr3:uid="{1B8BF0F0-A4F4-431E-B60E-C91F39ED2F1B}" uniqueName="50" name="Date :: Start / Stop :: StopTIme :: TravelTIme.3" queryTableFieldId="50" dataDxfId="17"/>
    <tableColumn id="51" xr3:uid="{E2CB2F31-8947-472E-AB50-8D23506CE156}" uniqueName="51" name="Date :: Start / Stop :: StopTIme :: TravelTIme.4" queryTableFieldId="51" dataDxfId="16"/>
    <tableColumn id="52" xr3:uid="{282593A0-3390-45B1-949E-59EC1F6A2EA4}" uniqueName="52" name="Date :: Start / Stop :: StopTIme :: TravelTIme.5" queryTableFieldId="52" dataDxfId="15"/>
    <tableColumn id="53" xr3:uid="{0996FC0C-97C4-4617-9747-5EEC450FE1BD}" uniqueName="53" name="Date :: Start / Stop :: StopTIme :: TravelTIme.6" queryTableFieldId="53" dataDxfId="14"/>
    <tableColumn id="54" xr3:uid="{41C1C385-351A-4C52-B652-3EFB61702C54}" uniqueName="54" name="Date :: Start / Stop :: StopTIme :: TravelTIme.7" queryTableFieldId="54" dataDxfId="13"/>
    <tableColumn id="55" xr3:uid="{2E842DF0-BEC6-425E-BA4F-1774C96F1E6B}" uniqueName="55" name="Date :: Start / Stop :: StopTIme :: TravelTIme.8" queryTableFieldId="55" dataDxfId="12"/>
    <tableColumn id="56" xr3:uid="{FD0B2E0D-650B-49EC-8C2D-43171C3229BB}" uniqueName="56" name="Date :: Start / Stop :: StopTIme :: TravelTIme.9" queryTableFieldId="56" dataDxfId="11"/>
    <tableColumn id="57" xr3:uid="{7B21A0A2-2B2C-4B9E-9094-A5CBCA848473}" uniqueName="57" name="Date :: Start / Stop :: StopTIme :: TravelTIme.10" queryTableFieldId="57" dataDxfId="10"/>
    <tableColumn id="58" xr3:uid="{3966510E-EABF-4A1A-9BCD-87F0648BC41B}" uniqueName="58" name="Date :: Start / Stop :: StopTIme :: TravelTIme.11" queryTableFieldId="58" dataDxfId="9"/>
    <tableColumn id="59" xr3:uid="{2E248BCB-0F82-4F66-9325-39CAA492FAF3}" uniqueName="59" name="Date :: Start / Stop :: StopTIme :: TravelTIme.12" queryTableFieldId="59" dataDxfId="8"/>
    <tableColumn id="60" xr3:uid="{BAF4C060-9408-4158-B936-97985914A8A1}" uniqueName="60" name="Date :: Start / Stop :: StopTIme :: TravelTIme.13" queryTableFieldId="60" dataDxfId="7"/>
    <tableColumn id="61" xr3:uid="{95A32BF8-2DFC-4ADB-94E3-D44141DADCFA}" uniqueName="61" name="Date :: Start / Stop :: StopTIme :: TravelTIme.14" queryTableFieldId="61" dataDxfId="6"/>
    <tableColumn id="62" xr3:uid="{ABDB12F6-A678-4E6E-8B92-6363C0C5AB68}" uniqueName="62" name="Date :: Start / Stop :: StopTIme :: TravelTIme.15" queryTableFieldId="62" dataDxfId="5"/>
    <tableColumn id="63" xr3:uid="{E9E53692-A986-47E2-92CB-E6BDC861354E}" uniqueName="63" name="Date :: Start / Stop :: StopTIme :: TravelTIme.16" queryTableFieldId="63" dataDxfId="4"/>
    <tableColumn id="64" xr3:uid="{0FEBEA80-9E73-465B-A64D-E2CC8848BD3A}" uniqueName="64" name="Date :: Start / Stop :: StopTIme :: TravelTIme.17" queryTableFieldId="64" dataDxfId="3"/>
    <tableColumn id="65" xr3:uid="{A507485B-9D9D-4F2D-8AE1-740479ABEA70}" uniqueName="65" name="Date :: Start / Stop :: StopTIme :: TravelTIme.18" queryTableFieldId="65" dataDxfId="2"/>
    <tableColumn id="66" xr3:uid="{4CB879E3-95ED-461F-B4E9-49A54F95A1C1}" uniqueName="66" name="Date :: Start / Stop :: StopTIme :: TravelTIme.19" queryTableFieldId="66" dataDxfId="1"/>
    <tableColumn id="67" xr3:uid="{2D5C773B-66A8-4704-A0A7-6E06B2751591}" uniqueName="67" name="Date :: Start / Stop :: StopTIme :: TravelTIme.20" queryTableFieldId="67"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5454B9-1B40-4727-B2C6-B61BA79E87E1}">
  <we:reference id="wa200003696" version="1.0.0.0" store="en-US" storeType="OMEX"/>
  <we:alternateReferences>
    <we:reference id="wa200003696" version="1.0.0.0" store="WA20000369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07/relationships/slicer" Target="../slicers/slicer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F4DD4-9B95-4DAE-8A3B-B7B432D9148F}">
  <sheetPr codeName="Sheet7"/>
  <dimension ref="A1:B1"/>
  <sheetViews>
    <sheetView workbookViewId="0">
      <selection activeCell="C9" sqref="C9"/>
    </sheetView>
  </sheetViews>
  <sheetFormatPr defaultRowHeight="13.8" x14ac:dyDescent="0.3"/>
  <cols>
    <col min="1" max="1" width="16.44140625" customWidth="1"/>
  </cols>
  <sheetData>
    <row r="1" spans="1:2" x14ac:dyDescent="0.3">
      <c r="A1" t="s">
        <v>190</v>
      </c>
      <c r="B1" s="18" t="s">
        <v>5742</v>
      </c>
    </row>
  </sheetData>
  <pageMargins left="0.7" right="0.7" top="0.75" bottom="0.75" header="0.3" footer="0.3"/>
  <drawing r:id="rId1"/>
  <legacyDrawing r:id="rId2"/>
  <controls>
    <mc:AlternateContent xmlns:mc="http://schemas.openxmlformats.org/markup-compatibility/2006">
      <mc:Choice Requires="x14">
        <control shapeId="4098" r:id="rId3" name="ComboBox1">
          <controlPr defaultSize="0" autoLine="0" linkedCell="B1" r:id="rId4">
            <anchor moveWithCells="1">
              <from>
                <xdr:col>2</xdr:col>
                <xdr:colOff>350520</xdr:colOff>
                <xdr:row>3</xdr:row>
                <xdr:rowOff>38100</xdr:rowOff>
              </from>
              <to>
                <xdr:col>3</xdr:col>
                <xdr:colOff>129540</xdr:colOff>
                <xdr:row>4</xdr:row>
                <xdr:rowOff>83820</xdr:rowOff>
              </to>
            </anchor>
          </controlPr>
        </control>
      </mc:Choice>
      <mc:Fallback>
        <control shapeId="4098" r:id="rId3"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978EF-5278-437E-A9BE-25A8CBEE3368}">
  <sheetPr codeName="Sheet8">
    <pageSetUpPr fitToPage="1"/>
  </sheetPr>
  <dimension ref="A1:JC971"/>
  <sheetViews>
    <sheetView topLeftCell="B1" zoomScale="99" zoomScaleNormal="99" zoomScaleSheetLayoutView="102" workbookViewId="0">
      <selection activeCell="F1" sqref="F1"/>
    </sheetView>
  </sheetViews>
  <sheetFormatPr defaultRowHeight="13.8" x14ac:dyDescent="0.3"/>
  <cols>
    <col min="1" max="1" width="6.88671875" style="53" hidden="1" customWidth="1"/>
    <col min="2" max="2" width="8.109375" style="53" customWidth="1"/>
    <col min="3" max="3" width="9.88671875" style="53" customWidth="1"/>
    <col min="4" max="4" width="9.109375" style="8" hidden="1" customWidth="1"/>
    <col min="5" max="5" width="12.77734375" style="8" customWidth="1"/>
    <col min="6" max="6" width="10.44140625" style="8" customWidth="1"/>
    <col min="7" max="7" width="11.88671875" style="8" customWidth="1"/>
    <col min="8" max="8" width="9.44140625" style="8" hidden="1" customWidth="1"/>
    <col min="9" max="9" width="7.88671875" style="8" hidden="1" customWidth="1"/>
    <col min="10" max="10" width="8.88671875" hidden="1" customWidth="1"/>
    <col min="11" max="11" width="31.88671875" style="8" hidden="1" customWidth="1"/>
    <col min="12" max="12" width="52.5546875" hidden="1" customWidth="1"/>
    <col min="13" max="13" width="11.109375" customWidth="1"/>
    <col min="14" max="14" width="32.5546875" customWidth="1"/>
    <col min="15" max="15" width="48.6640625" customWidth="1"/>
    <col min="16" max="16" width="12.88671875" style="8" hidden="1" customWidth="1"/>
    <col min="17" max="17" width="19.5546875" hidden="1" customWidth="1"/>
    <col min="18" max="18" width="9.6640625" style="8" customWidth="1"/>
    <col min="19" max="19" width="20.33203125" style="8" hidden="1" customWidth="1"/>
    <col min="20" max="20" width="23.33203125" style="8" hidden="1" customWidth="1"/>
    <col min="21" max="21" width="13.44140625" style="8" hidden="1" customWidth="1"/>
    <col min="22" max="22" width="15.5546875" style="8" hidden="1" customWidth="1"/>
    <col min="23" max="23" width="17.21875" style="8" hidden="1" customWidth="1"/>
    <col min="24" max="24" width="16.5546875" style="8" hidden="1" customWidth="1"/>
    <col min="25" max="25" width="18.5546875" style="8" hidden="1" customWidth="1"/>
    <col min="26" max="26" width="16.6640625" style="8" hidden="1" customWidth="1"/>
    <col min="27" max="27" width="12.77734375" style="8" hidden="1" customWidth="1"/>
    <col min="28" max="28" width="10" style="8" hidden="1" customWidth="1"/>
    <col min="29" max="29" width="8.33203125" style="35" hidden="1" customWidth="1"/>
    <col min="30" max="30" width="22.88671875" style="8" hidden="1" customWidth="1"/>
    <col min="31" max="34" width="9.21875" style="17" hidden="1" customWidth="1"/>
    <col min="35" max="35" width="9.88671875" style="8" hidden="1" customWidth="1"/>
    <col min="36" max="36" width="7.21875" hidden="1" customWidth="1"/>
    <col min="37" max="37" width="10.109375" style="8" hidden="1" customWidth="1"/>
    <col min="38" max="38" width="10.109375" hidden="1" customWidth="1"/>
    <col min="39" max="39" width="11.21875" hidden="1" customWidth="1"/>
    <col min="40" max="40" width="13.109375" style="8" hidden="1" customWidth="1"/>
    <col min="41" max="41" width="19.109375" hidden="1" customWidth="1"/>
    <col min="42" max="42" width="21.77734375" hidden="1" customWidth="1"/>
    <col min="43" max="43" width="8.6640625" style="8" hidden="1" customWidth="1"/>
    <col min="44" max="44" width="10.44140625" style="8" hidden="1" customWidth="1"/>
    <col min="45" max="45" width="5.6640625" style="8" hidden="1" customWidth="1"/>
    <col min="46" max="46" width="11.77734375" style="8" hidden="1" customWidth="1"/>
    <col min="47" max="49" width="12" style="8" hidden="1" customWidth="1"/>
    <col min="50" max="50" width="16.77734375" style="8" hidden="1" customWidth="1"/>
    <col min="51" max="51" width="18.6640625" hidden="1" customWidth="1"/>
    <col min="52" max="52" width="19.109375" hidden="1" customWidth="1"/>
    <col min="53" max="55" width="2.88671875" hidden="1" customWidth="1"/>
    <col min="56" max="56" width="2.88671875" customWidth="1"/>
    <col min="57" max="64" width="19.109375" customWidth="1"/>
    <col min="65" max="66" width="11.109375" customWidth="1"/>
    <col min="67" max="67" width="9.6640625" customWidth="1"/>
    <col min="68" max="68" width="9.77734375" customWidth="1"/>
    <col min="69" max="76" width="19.109375" customWidth="1"/>
  </cols>
  <sheetData>
    <row r="1" spans="1:263" s="5" customFormat="1" ht="54.6" customHeight="1" x14ac:dyDescent="0.3">
      <c r="A1" s="5" t="s">
        <v>94</v>
      </c>
      <c r="B1" s="5" t="s">
        <v>18</v>
      </c>
      <c r="C1" s="5" t="s">
        <v>19</v>
      </c>
      <c r="D1" s="5" t="s">
        <v>100</v>
      </c>
      <c r="E1" s="5" t="s">
        <v>95</v>
      </c>
      <c r="F1" s="5" t="s">
        <v>165</v>
      </c>
      <c r="G1" s="5" t="s">
        <v>97</v>
      </c>
      <c r="H1" s="5" t="s">
        <v>96</v>
      </c>
      <c r="I1" s="5" t="s">
        <v>166</v>
      </c>
      <c r="J1" s="5" t="s">
        <v>98</v>
      </c>
      <c r="K1" s="5" t="s">
        <v>9281</v>
      </c>
      <c r="L1" s="5" t="s">
        <v>9282</v>
      </c>
      <c r="M1" s="5" t="s">
        <v>9383</v>
      </c>
      <c r="N1" s="5" t="s">
        <v>99</v>
      </c>
      <c r="O1" s="5" t="s">
        <v>90</v>
      </c>
      <c r="P1" s="5" t="s">
        <v>91</v>
      </c>
      <c r="Q1" s="5" t="s">
        <v>185</v>
      </c>
      <c r="R1" s="5" t="s">
        <v>26</v>
      </c>
      <c r="S1" s="5" t="s">
        <v>86</v>
      </c>
      <c r="T1" s="5" t="s">
        <v>87</v>
      </c>
      <c r="U1" s="5" t="s">
        <v>89</v>
      </c>
      <c r="V1" s="5" t="s">
        <v>88</v>
      </c>
      <c r="W1" s="5" t="s">
        <v>170</v>
      </c>
      <c r="X1" s="5" t="s">
        <v>171</v>
      </c>
      <c r="Y1" s="5" t="s">
        <v>109</v>
      </c>
      <c r="Z1" s="5" t="s">
        <v>10</v>
      </c>
      <c r="AA1" s="5" t="s">
        <v>186</v>
      </c>
      <c r="AB1" s="36" t="s">
        <v>187</v>
      </c>
      <c r="AC1" s="5" t="s">
        <v>8892</v>
      </c>
      <c r="AD1" s="5" t="s">
        <v>8893</v>
      </c>
      <c r="AE1" s="16" t="s">
        <v>8894</v>
      </c>
      <c r="AF1" s="16" t="s">
        <v>8895</v>
      </c>
      <c r="AG1" s="16" t="s">
        <v>8896</v>
      </c>
      <c r="AH1" s="16" t="s">
        <v>8897</v>
      </c>
      <c r="AI1" s="5" t="s">
        <v>45</v>
      </c>
      <c r="AJ1" s="5" t="s">
        <v>172</v>
      </c>
      <c r="AK1" s="5" t="s">
        <v>173</v>
      </c>
      <c r="AL1" s="5" t="s">
        <v>179</v>
      </c>
      <c r="AM1" s="5" t="s">
        <v>36</v>
      </c>
      <c r="AN1" s="16" t="s">
        <v>37</v>
      </c>
      <c r="AO1" s="16" t="s">
        <v>38</v>
      </c>
      <c r="AP1" s="8" t="s">
        <v>9046</v>
      </c>
      <c r="AQ1" s="5" t="s">
        <v>54</v>
      </c>
      <c r="AR1" s="5" t="s">
        <v>43</v>
      </c>
      <c r="AS1" s="5" t="s">
        <v>105</v>
      </c>
      <c r="AT1" s="5" t="s">
        <v>106</v>
      </c>
      <c r="AU1" s="5" t="s">
        <v>188</v>
      </c>
      <c r="AV1" s="5" t="s">
        <v>169</v>
      </c>
      <c r="AW1" s="5" t="s">
        <v>9278</v>
      </c>
      <c r="AX1" s="5" t="s">
        <v>9279</v>
      </c>
      <c r="AY1" s="5" t="s">
        <v>9280</v>
      </c>
      <c r="AZ1" s="5" t="s">
        <v>8898</v>
      </c>
      <c r="BA1" s="5" t="s">
        <v>8899</v>
      </c>
      <c r="BB1" s="5" t="s">
        <v>8900</v>
      </c>
      <c r="BC1" s="5" t="s">
        <v>8901</v>
      </c>
      <c r="HV1"/>
      <c r="HW1"/>
      <c r="HX1"/>
      <c r="HZ1"/>
      <c r="IA1"/>
      <c r="IB1"/>
      <c r="ID1"/>
      <c r="IE1"/>
      <c r="IF1"/>
      <c r="IH1" s="5">
        <v>101</v>
      </c>
      <c r="II1" s="5" t="s">
        <v>13</v>
      </c>
      <c r="IK1"/>
      <c r="IL1"/>
      <c r="IM1"/>
      <c r="IO1"/>
      <c r="IP1"/>
      <c r="IQ1"/>
      <c r="IS1"/>
      <c r="IT1"/>
      <c r="IU1"/>
      <c r="IW1"/>
      <c r="IX1"/>
      <c r="IY1"/>
      <c r="JA1"/>
      <c r="JB1"/>
      <c r="JC1"/>
    </row>
    <row r="2" spans="1:263" x14ac:dyDescent="0.3">
      <c r="A2" s="53" t="s">
        <v>7601</v>
      </c>
      <c r="B2" s="53" t="s">
        <v>9036</v>
      </c>
      <c r="C2" s="53" t="s">
        <v>110</v>
      </c>
      <c r="D2" s="8" t="s">
        <v>101</v>
      </c>
      <c r="E2" s="43" t="s">
        <v>160</v>
      </c>
      <c r="F2" s="8" t="s">
        <v>14</v>
      </c>
      <c r="G2" s="8" t="s">
        <v>132</v>
      </c>
      <c r="H2" s="8" t="s">
        <v>160</v>
      </c>
      <c r="I2" s="8" t="s">
        <v>77</v>
      </c>
      <c r="J2">
        <v>0</v>
      </c>
      <c r="K2" s="8" t="str" cm="1">
        <f t="array" ref="K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 s="8" t="str" cm="1">
        <f t="array" ref="L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 s="8"/>
      <c r="N2" t="s">
        <v>9037</v>
      </c>
      <c r="O2" t="s">
        <v>9038</v>
      </c>
      <c r="P2">
        <v>0</v>
      </c>
      <c r="Q2" t="s">
        <v>8762</v>
      </c>
      <c r="R2" s="8" t="s">
        <v>110</v>
      </c>
      <c r="S2" s="9">
        <v>0.25</v>
      </c>
      <c r="T2" s="9">
        <v>0.25392361111111111</v>
      </c>
      <c r="U2" s="8">
        <v>0</v>
      </c>
      <c r="V2" s="8">
        <v>9.4354006285390355</v>
      </c>
      <c r="W2" s="8" t="s">
        <v>3553</v>
      </c>
      <c r="X2" s="8" t="s">
        <v>3554</v>
      </c>
      <c r="Z2"/>
      <c r="AB2" s="8">
        <v>0</v>
      </c>
      <c r="AC2" s="8">
        <v>0</v>
      </c>
      <c r="AD2" s="8">
        <v>0</v>
      </c>
      <c r="AE2" s="20">
        <v>0</v>
      </c>
      <c r="AF2" s="20">
        <v>0</v>
      </c>
      <c r="AG2" s="20">
        <v>0</v>
      </c>
      <c r="AH2" s="20">
        <v>0</v>
      </c>
      <c r="AI2"/>
      <c r="AJ2" s="8" t="s">
        <v>3402</v>
      </c>
      <c r="AK2" s="8" t="s">
        <v>3403</v>
      </c>
      <c r="AL2" s="8">
        <v>1</v>
      </c>
      <c r="AM2" s="8"/>
      <c r="AN2" s="17">
        <v>0</v>
      </c>
      <c r="AO2" s="17">
        <v>0</v>
      </c>
      <c r="AP2" s="17" t="s">
        <v>163</v>
      </c>
      <c r="AQ2" s="8" t="s">
        <v>77</v>
      </c>
      <c r="AR2" s="8" t="s">
        <v>44</v>
      </c>
      <c r="AS2" s="8" t="s">
        <v>164</v>
      </c>
      <c r="AT2" s="8" t="s">
        <v>163</v>
      </c>
      <c r="AU2" s="8" t="s">
        <v>168</v>
      </c>
      <c r="AW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 s="8">
        <v>0</v>
      </c>
      <c r="BA2">
        <v>0</v>
      </c>
      <c r="BB2">
        <v>0</v>
      </c>
      <c r="BC2">
        <v>0</v>
      </c>
      <c r="CR2">
        <v>23</v>
      </c>
      <c r="CV2">
        <v>23</v>
      </c>
      <c r="CW2" t="s">
        <v>15</v>
      </c>
      <c r="CZ2">
        <v>23</v>
      </c>
      <c r="DA2" t="s">
        <v>15</v>
      </c>
      <c r="DD2">
        <v>23</v>
      </c>
      <c r="DE2" t="s">
        <v>15</v>
      </c>
      <c r="DH2">
        <v>23</v>
      </c>
      <c r="DL2">
        <v>23</v>
      </c>
      <c r="DM2" t="s">
        <v>15</v>
      </c>
      <c r="DP2">
        <v>23</v>
      </c>
      <c r="DT2">
        <v>23</v>
      </c>
      <c r="DU2" t="s">
        <v>15</v>
      </c>
      <c r="DX2">
        <v>23</v>
      </c>
      <c r="EB2">
        <v>23</v>
      </c>
      <c r="EC2" t="s">
        <v>15</v>
      </c>
      <c r="EF2">
        <v>23</v>
      </c>
      <c r="EJ2">
        <v>23</v>
      </c>
      <c r="EK2" t="s">
        <v>15</v>
      </c>
      <c r="EN2">
        <v>23</v>
      </c>
      <c r="EO2" t="s">
        <v>15</v>
      </c>
      <c r="ER2">
        <v>23</v>
      </c>
      <c r="EV2">
        <v>23</v>
      </c>
      <c r="EW2" t="s">
        <v>15</v>
      </c>
      <c r="EZ2">
        <v>23</v>
      </c>
      <c r="FD2">
        <v>23</v>
      </c>
      <c r="FE2" t="s">
        <v>15</v>
      </c>
      <c r="FH2">
        <v>23</v>
      </c>
      <c r="FL2">
        <v>102</v>
      </c>
      <c r="FM2" t="s">
        <v>15</v>
      </c>
      <c r="FP2">
        <v>102</v>
      </c>
      <c r="FT2">
        <v>102</v>
      </c>
      <c r="FU2" t="s">
        <v>15</v>
      </c>
      <c r="FX2">
        <v>102</v>
      </c>
      <c r="GB2">
        <v>102</v>
      </c>
      <c r="GC2" t="s">
        <v>15</v>
      </c>
      <c r="GF2">
        <v>102</v>
      </c>
      <c r="GJ2">
        <v>102</v>
      </c>
      <c r="GK2" t="s">
        <v>15</v>
      </c>
      <c r="GN2">
        <v>102</v>
      </c>
      <c r="GR2">
        <v>102</v>
      </c>
      <c r="GS2" t="s">
        <v>15</v>
      </c>
      <c r="GV2">
        <v>102</v>
      </c>
      <c r="GZ2">
        <v>102</v>
      </c>
      <c r="HA2" t="s">
        <v>15</v>
      </c>
      <c r="HD2">
        <v>102</v>
      </c>
      <c r="HE2" t="s">
        <v>15</v>
      </c>
      <c r="HH2">
        <v>103</v>
      </c>
      <c r="HI2" t="s">
        <v>15</v>
      </c>
      <c r="HL2">
        <v>102</v>
      </c>
      <c r="HP2">
        <v>103</v>
      </c>
      <c r="HQ2" t="s">
        <v>15</v>
      </c>
      <c r="HT2">
        <v>103</v>
      </c>
      <c r="HV2">
        <v>103</v>
      </c>
      <c r="HW2" t="s">
        <v>15</v>
      </c>
      <c r="HZ2">
        <v>103</v>
      </c>
      <c r="ID2">
        <v>103</v>
      </c>
      <c r="IE2" t="s">
        <v>15</v>
      </c>
      <c r="IH2">
        <v>103</v>
      </c>
      <c r="II2" t="s">
        <v>15</v>
      </c>
      <c r="IK2">
        <v>103</v>
      </c>
      <c r="IL2" t="s">
        <v>15</v>
      </c>
      <c r="IO2">
        <v>103</v>
      </c>
      <c r="IP2" t="s">
        <v>15</v>
      </c>
      <c r="IS2">
        <v>103</v>
      </c>
      <c r="IT2" t="s">
        <v>15</v>
      </c>
      <c r="IW2">
        <v>103</v>
      </c>
      <c r="IX2" t="s">
        <v>15</v>
      </c>
      <c r="JA2">
        <v>103</v>
      </c>
      <c r="JB2" t="s">
        <v>15</v>
      </c>
    </row>
    <row r="3" spans="1:263" x14ac:dyDescent="0.3">
      <c r="A3" s="53" t="s">
        <v>1372</v>
      </c>
      <c r="B3" s="53" t="s">
        <v>4309</v>
      </c>
      <c r="C3" s="53" t="s">
        <v>110</v>
      </c>
      <c r="D3" s="8" t="s">
        <v>101</v>
      </c>
      <c r="E3" s="43" t="s">
        <v>160</v>
      </c>
      <c r="F3" s="8" t="s">
        <v>14</v>
      </c>
      <c r="G3" s="8" t="s">
        <v>155</v>
      </c>
      <c r="H3" s="8" t="s">
        <v>160</v>
      </c>
      <c r="I3" s="8" t="s">
        <v>14</v>
      </c>
      <c r="J3">
        <v>20</v>
      </c>
      <c r="K3" s="8" t="str" cm="1">
        <f t="array" ref="K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 s="8" t="str" cm="1">
        <f t="array" ref="L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 s="8"/>
      <c r="N3" t="s">
        <v>1371</v>
      </c>
      <c r="O3" t="s">
        <v>5744</v>
      </c>
      <c r="P3">
        <v>0.97589865353185701</v>
      </c>
      <c r="Q3" t="s">
        <v>8730</v>
      </c>
      <c r="R3" s="8" t="s">
        <v>147</v>
      </c>
      <c r="S3" s="9">
        <v>0.25459490740740742</v>
      </c>
      <c r="T3" s="9">
        <v>0.36747685185185186</v>
      </c>
      <c r="U3" s="8">
        <v>0</v>
      </c>
      <c r="V3" s="8">
        <v>169.52333333333334</v>
      </c>
      <c r="W3" s="8" t="s">
        <v>4311</v>
      </c>
      <c r="X3" s="8" t="s">
        <v>4312</v>
      </c>
      <c r="Y3" s="8">
        <v>0.414964024554073</v>
      </c>
      <c r="Z3">
        <v>24846.29</v>
      </c>
      <c r="AA3" s="8">
        <v>0</v>
      </c>
      <c r="AB3" s="8">
        <v>0</v>
      </c>
      <c r="AC3" s="8">
        <v>0</v>
      </c>
      <c r="AD3" s="8">
        <v>0</v>
      </c>
      <c r="AE3" s="20">
        <v>377.64920000000001</v>
      </c>
      <c r="AF3" s="20">
        <v>700.43349999999998</v>
      </c>
      <c r="AG3" s="20">
        <v>395.88690000000003</v>
      </c>
      <c r="AH3" s="20">
        <v>404.61</v>
      </c>
      <c r="AI3">
        <v>428.89</v>
      </c>
      <c r="AJ3" s="8" t="s">
        <v>3402</v>
      </c>
      <c r="AK3" s="8" t="s">
        <v>3403</v>
      </c>
      <c r="AL3" s="8">
        <v>1</v>
      </c>
      <c r="AM3" s="8">
        <v>0</v>
      </c>
      <c r="AN3" s="17">
        <v>987.05250000000001</v>
      </c>
      <c r="AO3" s="17">
        <v>404.61</v>
      </c>
      <c r="AP3" s="17" t="s">
        <v>164</v>
      </c>
      <c r="AQ3" s="8" t="s">
        <v>191</v>
      </c>
      <c r="AR3" s="8" t="s">
        <v>44</v>
      </c>
      <c r="AS3" s="8" t="s">
        <v>164</v>
      </c>
      <c r="AT3" s="8" t="s">
        <v>164</v>
      </c>
      <c r="AU3" s="8" t="s">
        <v>168</v>
      </c>
      <c r="AW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 s="8">
        <v>94.412300000000002</v>
      </c>
      <c r="BA3">
        <v>175.108375</v>
      </c>
      <c r="BB3">
        <v>98.971725000000006</v>
      </c>
      <c r="BC3">
        <v>101.1525</v>
      </c>
      <c r="CR3">
        <v>3</v>
      </c>
      <c r="CV3">
        <v>3</v>
      </c>
      <c r="CW3" t="s">
        <v>12</v>
      </c>
      <c r="CZ3">
        <v>3</v>
      </c>
      <c r="DA3" t="s">
        <v>12</v>
      </c>
      <c r="DD3">
        <v>3</v>
      </c>
      <c r="DE3" t="s">
        <v>12</v>
      </c>
      <c r="DH3">
        <v>3</v>
      </c>
      <c r="DL3">
        <v>3</v>
      </c>
      <c r="DM3" t="s">
        <v>12</v>
      </c>
      <c r="DP3">
        <v>3</v>
      </c>
      <c r="DT3">
        <v>3</v>
      </c>
      <c r="DU3" t="s">
        <v>12</v>
      </c>
      <c r="DX3">
        <v>3</v>
      </c>
      <c r="EB3">
        <v>3</v>
      </c>
      <c r="EC3" t="s">
        <v>12</v>
      </c>
      <c r="EF3">
        <v>3</v>
      </c>
      <c r="EJ3">
        <v>3</v>
      </c>
      <c r="EK3" t="s">
        <v>12</v>
      </c>
      <c r="EN3">
        <v>3</v>
      </c>
      <c r="EO3" t="s">
        <v>12</v>
      </c>
      <c r="ER3">
        <v>3</v>
      </c>
      <c r="EV3">
        <v>3</v>
      </c>
      <c r="EW3" t="s">
        <v>12</v>
      </c>
      <c r="EZ3">
        <v>3</v>
      </c>
      <c r="FD3">
        <v>3</v>
      </c>
      <c r="FE3" t="s">
        <v>12</v>
      </c>
      <c r="FH3">
        <v>3</v>
      </c>
      <c r="FL3">
        <v>103</v>
      </c>
      <c r="FM3" t="s">
        <v>12</v>
      </c>
      <c r="FP3">
        <v>103</v>
      </c>
      <c r="FT3">
        <v>103</v>
      </c>
      <c r="FU3" t="s">
        <v>12</v>
      </c>
      <c r="FX3">
        <v>103</v>
      </c>
      <c r="GB3">
        <v>103</v>
      </c>
      <c r="GC3" t="s">
        <v>12</v>
      </c>
      <c r="GF3">
        <v>103</v>
      </c>
      <c r="GJ3">
        <v>103</v>
      </c>
      <c r="GK3" t="s">
        <v>12</v>
      </c>
      <c r="GN3">
        <v>103</v>
      </c>
      <c r="GR3">
        <v>103</v>
      </c>
      <c r="GS3" t="s">
        <v>12</v>
      </c>
      <c r="GV3">
        <v>103</v>
      </c>
      <c r="GZ3">
        <v>103</v>
      </c>
      <c r="HA3" t="s">
        <v>12</v>
      </c>
      <c r="HD3">
        <v>103</v>
      </c>
      <c r="HE3" t="s">
        <v>12</v>
      </c>
      <c r="HH3">
        <v>105</v>
      </c>
      <c r="HI3" t="s">
        <v>12</v>
      </c>
      <c r="HL3">
        <v>103</v>
      </c>
      <c r="HP3">
        <v>105</v>
      </c>
      <c r="HQ3" t="s">
        <v>12</v>
      </c>
      <c r="HT3">
        <v>105</v>
      </c>
      <c r="HV3">
        <v>105</v>
      </c>
      <c r="HW3" t="s">
        <v>12</v>
      </c>
      <c r="HZ3">
        <v>105</v>
      </c>
      <c r="ID3">
        <v>105</v>
      </c>
      <c r="IE3" t="s">
        <v>12</v>
      </c>
      <c r="IH3">
        <v>105</v>
      </c>
      <c r="II3" t="s">
        <v>12</v>
      </c>
      <c r="IK3">
        <v>105</v>
      </c>
      <c r="IL3" t="s">
        <v>12</v>
      </c>
      <c r="IO3">
        <v>105</v>
      </c>
      <c r="IP3" t="s">
        <v>12</v>
      </c>
      <c r="IS3">
        <v>105</v>
      </c>
      <c r="IT3" t="s">
        <v>12</v>
      </c>
      <c r="IW3">
        <v>105</v>
      </c>
      <c r="IX3" t="s">
        <v>12</v>
      </c>
      <c r="JA3">
        <v>105</v>
      </c>
      <c r="JB3" t="s">
        <v>12</v>
      </c>
    </row>
    <row r="4" spans="1:263" x14ac:dyDescent="0.3">
      <c r="A4" s="53" t="s">
        <v>1540</v>
      </c>
      <c r="B4" s="53" t="s">
        <v>3491</v>
      </c>
      <c r="C4" s="53" t="s">
        <v>110</v>
      </c>
      <c r="D4" s="8" t="s">
        <v>101</v>
      </c>
      <c r="E4" s="43" t="s">
        <v>160</v>
      </c>
      <c r="F4" s="8" t="s">
        <v>14</v>
      </c>
      <c r="G4" s="8" t="s">
        <v>180</v>
      </c>
      <c r="H4" s="8" t="s">
        <v>160</v>
      </c>
      <c r="I4" s="8" t="s">
        <v>14</v>
      </c>
      <c r="J4">
        <v>58</v>
      </c>
      <c r="K4" s="8" t="str" cm="1">
        <f t="array" ref="K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 s="8" t="str" cm="1">
        <f t="array" ref="L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 s="8"/>
      <c r="N4" t="s">
        <v>1539</v>
      </c>
      <c r="O4" t="s">
        <v>5774</v>
      </c>
      <c r="P4">
        <v>6.5779312034189799</v>
      </c>
      <c r="Q4" t="s">
        <v>8760</v>
      </c>
      <c r="R4" s="8" t="s">
        <v>147</v>
      </c>
      <c r="S4" s="9">
        <v>0.37204861111111109</v>
      </c>
      <c r="T4" s="9">
        <v>0.37876157407407407</v>
      </c>
      <c r="U4" s="8">
        <v>0</v>
      </c>
      <c r="V4" s="8">
        <v>13.591666666666667</v>
      </c>
      <c r="W4" s="8" t="s">
        <v>3493</v>
      </c>
      <c r="X4" s="8" t="s">
        <v>3494</v>
      </c>
      <c r="Y4" s="8">
        <v>4.4701006046967198</v>
      </c>
      <c r="Z4">
        <v>3571.06</v>
      </c>
      <c r="AA4" s="8">
        <v>5</v>
      </c>
      <c r="AB4" s="8">
        <v>0.931506849315068</v>
      </c>
      <c r="AC4" s="8">
        <v>4</v>
      </c>
      <c r="AD4" s="8">
        <v>77</v>
      </c>
      <c r="AE4" s="20">
        <v>0</v>
      </c>
      <c r="AF4" s="20">
        <v>102.46250000000001</v>
      </c>
      <c r="AG4" s="20">
        <v>115.0692</v>
      </c>
      <c r="AH4" s="20">
        <v>118.7437</v>
      </c>
      <c r="AI4">
        <v>125.46</v>
      </c>
      <c r="AJ4" s="8" t="s">
        <v>3402</v>
      </c>
      <c r="AK4" s="8" t="s">
        <v>3403</v>
      </c>
      <c r="AL4" s="8">
        <v>1</v>
      </c>
      <c r="AM4" s="8">
        <v>73</v>
      </c>
      <c r="AN4" s="17">
        <v>112.1125</v>
      </c>
      <c r="AO4" s="17">
        <v>43.101199999999999</v>
      </c>
      <c r="AP4" s="17" t="s">
        <v>164</v>
      </c>
      <c r="AQ4" s="8" t="s">
        <v>191</v>
      </c>
      <c r="AR4" s="8" t="s">
        <v>44</v>
      </c>
      <c r="AS4" s="8" t="s">
        <v>164</v>
      </c>
      <c r="AT4" s="8" t="s">
        <v>164</v>
      </c>
      <c r="AU4" s="8" t="s">
        <v>168</v>
      </c>
      <c r="AW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 s="8">
        <v>0</v>
      </c>
      <c r="BA4">
        <v>25.615625000000001</v>
      </c>
      <c r="BB4">
        <v>28.767299999999999</v>
      </c>
      <c r="BC4">
        <v>29.685925000000001</v>
      </c>
      <c r="CR4">
        <v>32</v>
      </c>
      <c r="CV4">
        <v>32</v>
      </c>
      <c r="CW4" t="s">
        <v>48</v>
      </c>
      <c r="CZ4">
        <v>32</v>
      </c>
      <c r="DA4" t="s">
        <v>48</v>
      </c>
      <c r="DD4">
        <v>32</v>
      </c>
      <c r="DE4" t="s">
        <v>48</v>
      </c>
      <c r="DH4">
        <v>32</v>
      </c>
      <c r="DL4">
        <v>32</v>
      </c>
      <c r="DM4" t="s">
        <v>48</v>
      </c>
      <c r="DP4">
        <v>32</v>
      </c>
      <c r="DT4">
        <v>32</v>
      </c>
      <c r="DU4" t="s">
        <v>48</v>
      </c>
      <c r="DX4">
        <v>32</v>
      </c>
      <c r="EB4">
        <v>32</v>
      </c>
      <c r="EC4" t="s">
        <v>48</v>
      </c>
      <c r="EF4">
        <v>32</v>
      </c>
      <c r="EJ4">
        <v>32</v>
      </c>
      <c r="EK4" t="s">
        <v>48</v>
      </c>
      <c r="EN4">
        <v>32</v>
      </c>
      <c r="EO4" t="s">
        <v>48</v>
      </c>
      <c r="ER4">
        <v>32</v>
      </c>
      <c r="EV4">
        <v>32</v>
      </c>
      <c r="EW4" t="s">
        <v>48</v>
      </c>
      <c r="EZ4">
        <v>32</v>
      </c>
      <c r="FD4">
        <v>32</v>
      </c>
      <c r="FE4" t="s">
        <v>48</v>
      </c>
      <c r="FH4">
        <v>32</v>
      </c>
      <c r="FL4">
        <v>105</v>
      </c>
      <c r="FM4" t="s">
        <v>48</v>
      </c>
      <c r="FP4">
        <v>105</v>
      </c>
      <c r="FT4">
        <v>105</v>
      </c>
      <c r="FU4" t="s">
        <v>48</v>
      </c>
      <c r="FX4">
        <v>105</v>
      </c>
      <c r="GB4">
        <v>105</v>
      </c>
      <c r="GC4" t="s">
        <v>48</v>
      </c>
      <c r="GF4">
        <v>105</v>
      </c>
      <c r="GJ4">
        <v>105</v>
      </c>
      <c r="GK4" t="s">
        <v>48</v>
      </c>
      <c r="GN4">
        <v>105</v>
      </c>
      <c r="GR4">
        <v>105</v>
      </c>
      <c r="GS4" t="s">
        <v>48</v>
      </c>
      <c r="GV4">
        <v>105</v>
      </c>
      <c r="GZ4">
        <v>105</v>
      </c>
      <c r="HA4" t="s">
        <v>48</v>
      </c>
      <c r="HD4">
        <v>105</v>
      </c>
      <c r="HE4" t="s">
        <v>48</v>
      </c>
      <c r="HI4" t="s">
        <v>48</v>
      </c>
      <c r="HL4">
        <v>105</v>
      </c>
      <c r="HQ4" t="s">
        <v>48</v>
      </c>
      <c r="HV4" t="s">
        <v>9041</v>
      </c>
      <c r="HW4" t="s">
        <v>48</v>
      </c>
      <c r="HZ4" t="s">
        <v>9041</v>
      </c>
      <c r="ID4" t="s">
        <v>9041</v>
      </c>
      <c r="IE4" t="s">
        <v>48</v>
      </c>
      <c r="IH4" s="52">
        <v>33909</v>
      </c>
      <c r="II4" t="s">
        <v>48</v>
      </c>
      <c r="IK4" t="s">
        <v>9308</v>
      </c>
      <c r="IL4" t="s">
        <v>48</v>
      </c>
      <c r="IO4" t="s">
        <v>9308</v>
      </c>
      <c r="IP4" t="s">
        <v>48</v>
      </c>
      <c r="IS4" t="s">
        <v>9308</v>
      </c>
      <c r="IT4" t="s">
        <v>48</v>
      </c>
      <c r="IW4" t="s">
        <v>9308</v>
      </c>
      <c r="IX4" t="s">
        <v>48</v>
      </c>
      <c r="JA4" t="s">
        <v>9308</v>
      </c>
      <c r="JB4" t="s">
        <v>48</v>
      </c>
    </row>
    <row r="5" spans="1:263" x14ac:dyDescent="0.3">
      <c r="A5" s="53" t="s">
        <v>516</v>
      </c>
      <c r="B5" s="53" t="s">
        <v>3522</v>
      </c>
      <c r="C5" s="53" t="s">
        <v>138</v>
      </c>
      <c r="D5" s="8" t="s">
        <v>101</v>
      </c>
      <c r="E5" s="43" t="s">
        <v>160</v>
      </c>
      <c r="F5" s="8" t="s">
        <v>14</v>
      </c>
      <c r="G5" s="8" t="s">
        <v>180</v>
      </c>
      <c r="H5" s="8" t="s">
        <v>160</v>
      </c>
      <c r="I5" s="8" t="s">
        <v>14</v>
      </c>
      <c r="J5">
        <v>1</v>
      </c>
      <c r="K5" s="8" t="str" cm="1">
        <f t="array" ref="K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5" s="8" t="str" cm="1">
        <f t="array" ref="L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 s="8"/>
      <c r="N5" t="s">
        <v>515</v>
      </c>
      <c r="O5" t="s">
        <v>5791</v>
      </c>
      <c r="P5">
        <v>4.5625515659080103</v>
      </c>
      <c r="Q5" t="s">
        <v>8227</v>
      </c>
      <c r="R5" s="8" t="s">
        <v>138</v>
      </c>
      <c r="S5" s="9">
        <v>0.31695601851851851</v>
      </c>
      <c r="T5" s="9">
        <v>0.32594907407407409</v>
      </c>
      <c r="U5" s="8">
        <v>0</v>
      </c>
      <c r="V5" s="8">
        <v>12.27037037</v>
      </c>
      <c r="W5" s="8" t="s">
        <v>3524</v>
      </c>
      <c r="X5" s="8" t="s">
        <v>3525</v>
      </c>
      <c r="Y5" s="8">
        <v>1.6112278537275899</v>
      </c>
      <c r="Z5">
        <v>13970.9</v>
      </c>
      <c r="AA5" s="8">
        <v>0</v>
      </c>
      <c r="AB5" s="8">
        <v>0</v>
      </c>
      <c r="AC5" s="8">
        <v>0</v>
      </c>
      <c r="AD5" s="8">
        <v>0</v>
      </c>
      <c r="AE5" s="20">
        <v>131.06190000000001</v>
      </c>
      <c r="AF5" s="20">
        <v>143.6507</v>
      </c>
      <c r="AG5" s="20">
        <v>130.0461</v>
      </c>
      <c r="AH5" s="20">
        <v>119.5433</v>
      </c>
      <c r="AI5">
        <v>238.36</v>
      </c>
      <c r="AJ5" s="8" t="s">
        <v>3408</v>
      </c>
      <c r="AK5" s="8" t="s">
        <v>3409</v>
      </c>
      <c r="AL5" s="8">
        <v>1</v>
      </c>
      <c r="AM5" s="8">
        <v>0</v>
      </c>
      <c r="AN5" s="17">
        <v>279.41370000000001</v>
      </c>
      <c r="AO5" s="17">
        <v>249.32249999999999</v>
      </c>
      <c r="AP5" s="17" t="s">
        <v>163</v>
      </c>
      <c r="AQ5" s="8" t="s">
        <v>191</v>
      </c>
      <c r="AR5" s="8" t="s">
        <v>44</v>
      </c>
      <c r="AS5" s="8" t="s">
        <v>163</v>
      </c>
      <c r="AT5" s="8" t="s">
        <v>163</v>
      </c>
      <c r="AU5" s="8" t="s">
        <v>168</v>
      </c>
      <c r="AV5" s="8">
        <v>0</v>
      </c>
      <c r="AW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 s="8">
        <v>32.765475000000002</v>
      </c>
      <c r="BA5">
        <v>35.912675</v>
      </c>
      <c r="BB5">
        <v>32.511524999999999</v>
      </c>
      <c r="BC5">
        <v>29.885825000000001</v>
      </c>
      <c r="CR5">
        <v>38</v>
      </c>
      <c r="CV5">
        <v>38</v>
      </c>
      <c r="CW5" t="s">
        <v>14</v>
      </c>
      <c r="CZ5">
        <v>38</v>
      </c>
      <c r="DA5" t="s">
        <v>14</v>
      </c>
      <c r="DD5">
        <v>38</v>
      </c>
      <c r="DE5" t="s">
        <v>14</v>
      </c>
      <c r="DH5">
        <v>38</v>
      </c>
      <c r="DL5">
        <v>38</v>
      </c>
      <c r="DM5" t="s">
        <v>14</v>
      </c>
      <c r="DP5">
        <v>38</v>
      </c>
      <c r="DT5">
        <v>38</v>
      </c>
      <c r="DU5" t="s">
        <v>14</v>
      </c>
      <c r="DX5">
        <v>38</v>
      </c>
      <c r="EB5">
        <v>38</v>
      </c>
      <c r="EC5" t="s">
        <v>14</v>
      </c>
      <c r="EF5">
        <v>38</v>
      </c>
      <c r="EJ5">
        <v>38</v>
      </c>
      <c r="EK5" t="s">
        <v>14</v>
      </c>
      <c r="EN5">
        <v>38</v>
      </c>
      <c r="EO5" t="s">
        <v>14</v>
      </c>
      <c r="ER5">
        <v>38</v>
      </c>
      <c r="EV5">
        <v>38</v>
      </c>
      <c r="EW5" t="s">
        <v>14</v>
      </c>
      <c r="EZ5">
        <v>38</v>
      </c>
      <c r="FD5">
        <v>38</v>
      </c>
      <c r="FE5" t="s">
        <v>14</v>
      </c>
      <c r="FH5">
        <v>38</v>
      </c>
      <c r="FM5" t="s">
        <v>14</v>
      </c>
      <c r="FU5" t="s">
        <v>14</v>
      </c>
      <c r="GC5" t="s">
        <v>14</v>
      </c>
      <c r="GK5" t="s">
        <v>14</v>
      </c>
      <c r="GS5" t="s">
        <v>14</v>
      </c>
      <c r="HA5" t="s">
        <v>14</v>
      </c>
      <c r="HE5" t="s">
        <v>14</v>
      </c>
      <c r="HI5" t="s">
        <v>14</v>
      </c>
      <c r="HQ5" t="s">
        <v>14</v>
      </c>
      <c r="HW5" t="s">
        <v>14</v>
      </c>
      <c r="IE5" t="s">
        <v>14</v>
      </c>
      <c r="II5" t="s">
        <v>14</v>
      </c>
      <c r="IL5" t="s">
        <v>14</v>
      </c>
      <c r="IP5" t="s">
        <v>14</v>
      </c>
      <c r="IT5" t="s">
        <v>14</v>
      </c>
      <c r="IX5" t="s">
        <v>14</v>
      </c>
      <c r="JB5" t="s">
        <v>14</v>
      </c>
    </row>
    <row r="6" spans="1:263" x14ac:dyDescent="0.3">
      <c r="A6" s="53" t="s">
        <v>475</v>
      </c>
      <c r="B6" s="53" t="s">
        <v>5201</v>
      </c>
      <c r="C6" s="53" t="s">
        <v>110</v>
      </c>
      <c r="D6" s="8" t="s">
        <v>101</v>
      </c>
      <c r="E6" s="43" t="s">
        <v>160</v>
      </c>
      <c r="F6" s="8" t="s">
        <v>14</v>
      </c>
      <c r="G6" s="8" t="s">
        <v>9250</v>
      </c>
      <c r="H6" s="8" t="s">
        <v>160</v>
      </c>
      <c r="I6" s="8" t="s">
        <v>12</v>
      </c>
      <c r="J6">
        <v>140</v>
      </c>
      <c r="K6" s="8" t="str" cm="1">
        <f t="array" ref="K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6" s="8" t="str" cm="1">
        <f t="array" ref="L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 s="8"/>
      <c r="N6" t="s">
        <v>474</v>
      </c>
      <c r="O6" t="s">
        <v>6139</v>
      </c>
      <c r="P6">
        <v>2.0913374374703699</v>
      </c>
      <c r="Q6" t="s">
        <v>8756</v>
      </c>
      <c r="R6" s="8" t="s">
        <v>129</v>
      </c>
      <c r="S6" s="9">
        <v>0.38021990740740741</v>
      </c>
      <c r="T6" s="9">
        <v>0.39854166666666668</v>
      </c>
      <c r="U6" s="8">
        <v>0</v>
      </c>
      <c r="V6" s="8">
        <v>20.766666666666666</v>
      </c>
      <c r="W6" s="8" t="s">
        <v>5203</v>
      </c>
      <c r="X6" s="8" t="s">
        <v>5204</v>
      </c>
      <c r="Y6" s="8">
        <v>1.4736773246964501</v>
      </c>
      <c r="Z6">
        <v>940.16</v>
      </c>
      <c r="AA6" s="8">
        <v>0</v>
      </c>
      <c r="AB6" s="8">
        <v>0</v>
      </c>
      <c r="AC6" s="8">
        <v>0</v>
      </c>
      <c r="AD6" s="8">
        <v>0</v>
      </c>
      <c r="AE6" s="20">
        <v>39.944000000000003</v>
      </c>
      <c r="AF6" s="20">
        <v>41.881599999999999</v>
      </c>
      <c r="AG6" s="20">
        <v>49.0871</v>
      </c>
      <c r="AH6" s="20">
        <v>44.43</v>
      </c>
      <c r="AI6">
        <v>26.09</v>
      </c>
      <c r="AJ6" s="8" t="s">
        <v>3402</v>
      </c>
      <c r="AK6" s="8" t="s">
        <v>3403</v>
      </c>
      <c r="AL6" s="8">
        <v>1</v>
      </c>
      <c r="AM6" s="8">
        <v>0</v>
      </c>
      <c r="AN6" s="17">
        <v>23.975000000000001</v>
      </c>
      <c r="AO6" s="17">
        <v>22.215</v>
      </c>
      <c r="AP6" s="17" t="s">
        <v>163</v>
      </c>
      <c r="AQ6" s="8" t="s">
        <v>191</v>
      </c>
      <c r="AR6" s="8" t="s">
        <v>44</v>
      </c>
      <c r="AS6" s="8" t="s">
        <v>164</v>
      </c>
      <c r="AT6" s="8" t="s">
        <v>163</v>
      </c>
      <c r="AU6" s="8" t="s">
        <v>168</v>
      </c>
      <c r="AV6" s="8">
        <v>0</v>
      </c>
      <c r="AW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 s="8">
        <v>9.9860000000000007</v>
      </c>
      <c r="BA6">
        <v>10.4704</v>
      </c>
      <c r="BB6">
        <v>12.271775</v>
      </c>
      <c r="BC6">
        <v>11.1075</v>
      </c>
    </row>
    <row r="7" spans="1:263" x14ac:dyDescent="0.3">
      <c r="A7" s="53" t="s">
        <v>347</v>
      </c>
      <c r="B7" s="53" t="s">
        <v>5340</v>
      </c>
      <c r="C7" s="53" t="s">
        <v>110</v>
      </c>
      <c r="D7" s="8" t="s">
        <v>102</v>
      </c>
      <c r="E7" s="43" t="s">
        <v>160</v>
      </c>
      <c r="F7" s="8" t="s">
        <v>14</v>
      </c>
      <c r="G7" s="8" t="s">
        <v>9250</v>
      </c>
      <c r="H7" s="8" t="s">
        <v>160</v>
      </c>
      <c r="I7" s="8" t="s">
        <v>14</v>
      </c>
      <c r="J7">
        <v>80</v>
      </c>
      <c r="K7" s="8" t="str" cm="1">
        <f t="array" ref="K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 s="8" t="str" cm="1">
        <f t="array" ref="L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 s="8"/>
      <c r="N7" t="s">
        <v>346</v>
      </c>
      <c r="O7" t="s">
        <v>6147</v>
      </c>
      <c r="P7">
        <v>1.70394085314967</v>
      </c>
      <c r="Q7" t="s">
        <v>8788</v>
      </c>
      <c r="R7" s="8" t="s">
        <v>125</v>
      </c>
      <c r="S7" s="9">
        <v>0.39269675925925923</v>
      </c>
      <c r="T7" s="9">
        <v>0.39940972222222221</v>
      </c>
      <c r="U7" s="8">
        <v>0</v>
      </c>
      <c r="V7" s="8">
        <v>9.4354006285390355</v>
      </c>
      <c r="W7" s="8" t="s">
        <v>5342</v>
      </c>
      <c r="X7" s="8" t="s">
        <v>5343</v>
      </c>
      <c r="Y7" s="8">
        <v>0.87986046352045399</v>
      </c>
      <c r="Z7">
        <v>930.64</v>
      </c>
      <c r="AA7" s="8">
        <v>0</v>
      </c>
      <c r="AB7" s="8">
        <v>0</v>
      </c>
      <c r="AC7" s="8">
        <v>0</v>
      </c>
      <c r="AD7" s="8">
        <v>0</v>
      </c>
      <c r="AE7" s="20">
        <v>0</v>
      </c>
      <c r="AF7" s="20">
        <v>63.32</v>
      </c>
      <c r="AG7" s="20">
        <v>93.04</v>
      </c>
      <c r="AH7" s="20">
        <v>123</v>
      </c>
      <c r="AI7">
        <v>55.07</v>
      </c>
      <c r="AJ7" s="8" t="s">
        <v>3402</v>
      </c>
      <c r="AK7" s="8" t="s">
        <v>5149</v>
      </c>
      <c r="AL7" s="8">
        <v>1</v>
      </c>
      <c r="AM7" s="8">
        <v>0</v>
      </c>
      <c r="AN7" s="17">
        <v>48.998699999999999</v>
      </c>
      <c r="AO7" s="17">
        <v>0</v>
      </c>
      <c r="AP7" s="17" t="s">
        <v>164</v>
      </c>
      <c r="AQ7" s="8" t="s">
        <v>191</v>
      </c>
      <c r="AR7" s="8" t="s">
        <v>44</v>
      </c>
      <c r="AS7" s="8" t="s">
        <v>164</v>
      </c>
      <c r="AT7" s="8" t="s">
        <v>164</v>
      </c>
      <c r="AU7" s="8" t="s">
        <v>168</v>
      </c>
      <c r="AW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 s="8">
        <v>0</v>
      </c>
      <c r="BA7">
        <v>15.83</v>
      </c>
      <c r="BB7">
        <v>23.26</v>
      </c>
      <c r="BC7">
        <v>30.75</v>
      </c>
    </row>
    <row r="8" spans="1:263" x14ac:dyDescent="0.3">
      <c r="A8" s="53" t="s">
        <v>289</v>
      </c>
      <c r="B8" s="53" t="s">
        <v>4314</v>
      </c>
      <c r="C8" s="53" t="s">
        <v>110</v>
      </c>
      <c r="D8" s="8" t="s">
        <v>101</v>
      </c>
      <c r="E8" s="43" t="s">
        <v>160</v>
      </c>
      <c r="F8" s="8" t="s">
        <v>14</v>
      </c>
      <c r="G8" s="8" t="s">
        <v>9252</v>
      </c>
      <c r="H8" s="8" t="s">
        <v>114</v>
      </c>
      <c r="I8" s="8" t="s">
        <v>12</v>
      </c>
      <c r="J8">
        <v>50</v>
      </c>
      <c r="K8" s="8" t="str" cm="1">
        <f t="array" ref="K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8" s="8" t="str" cm="1">
        <f t="array" ref="L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8" s="8"/>
      <c r="N8" t="s">
        <v>288</v>
      </c>
      <c r="O8" t="s">
        <v>5770</v>
      </c>
      <c r="P8">
        <v>0.180639173682238</v>
      </c>
      <c r="Q8" t="s">
        <v>7792</v>
      </c>
      <c r="R8" s="8" t="s">
        <v>147</v>
      </c>
      <c r="S8" s="9">
        <v>0.3986689814814815</v>
      </c>
      <c r="T8" s="9">
        <v>0.4010185185185185</v>
      </c>
      <c r="U8" s="8">
        <v>0</v>
      </c>
      <c r="V8" s="8">
        <v>1.0666666666666667</v>
      </c>
      <c r="W8" s="8" t="s">
        <v>4165</v>
      </c>
      <c r="X8" s="8" t="s">
        <v>4166</v>
      </c>
      <c r="Y8" s="8">
        <v>7.4830389739735506E-2</v>
      </c>
      <c r="Z8">
        <v>1726.48</v>
      </c>
      <c r="AA8" s="8">
        <v>3</v>
      </c>
      <c r="AB8" s="8">
        <v>5.7692307692307702E-2</v>
      </c>
      <c r="AC8" s="8">
        <v>4</v>
      </c>
      <c r="AD8" s="8">
        <v>54</v>
      </c>
      <c r="AE8" s="20">
        <v>34.7776</v>
      </c>
      <c r="AF8" s="20">
        <v>31.226900000000001</v>
      </c>
      <c r="AG8" s="20">
        <v>31.620699999999999</v>
      </c>
      <c r="AH8" s="20">
        <v>36.21</v>
      </c>
      <c r="AI8">
        <v>34.520000000000003</v>
      </c>
      <c r="AJ8" s="8" t="s">
        <v>3402</v>
      </c>
      <c r="AK8" s="8" t="s">
        <v>3403</v>
      </c>
      <c r="AL8" s="8">
        <v>1</v>
      </c>
      <c r="AM8" s="8">
        <v>55</v>
      </c>
      <c r="AN8" s="17">
        <v>30</v>
      </c>
      <c r="AO8" s="17">
        <v>37.4375</v>
      </c>
      <c r="AP8" s="17" t="s">
        <v>163</v>
      </c>
      <c r="AQ8" s="8" t="s">
        <v>191</v>
      </c>
      <c r="AR8" s="8" t="s">
        <v>44</v>
      </c>
      <c r="AS8" s="8" t="s">
        <v>163</v>
      </c>
      <c r="AT8" s="8" t="s">
        <v>163</v>
      </c>
      <c r="AU8" s="8" t="s">
        <v>168</v>
      </c>
      <c r="AV8" s="8">
        <v>55</v>
      </c>
      <c r="AW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 s="8">
        <v>8.6943999999999999</v>
      </c>
      <c r="BA8">
        <v>7.8067250000000001</v>
      </c>
      <c r="BB8">
        <v>7.9051749999999998</v>
      </c>
      <c r="BC8">
        <v>9.0525000000000002</v>
      </c>
    </row>
    <row r="9" spans="1:263" x14ac:dyDescent="0.3">
      <c r="A9" s="53" t="s">
        <v>762</v>
      </c>
      <c r="B9" s="53" t="s">
        <v>3872</v>
      </c>
      <c r="C9" s="53" t="s">
        <v>107</v>
      </c>
      <c r="D9" s="8" t="s">
        <v>102</v>
      </c>
      <c r="E9" s="43" t="s">
        <v>160</v>
      </c>
      <c r="F9" s="8" t="s">
        <v>14</v>
      </c>
      <c r="G9" s="8" t="s">
        <v>9252</v>
      </c>
      <c r="H9" s="8" t="s">
        <v>160</v>
      </c>
      <c r="I9" s="8" t="s">
        <v>12</v>
      </c>
      <c r="J9">
        <v>140</v>
      </c>
      <c r="K9" s="8" t="str" cm="1">
        <f t="array" ref="K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 s="8" t="str" cm="1">
        <f t="array" ref="L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 s="8"/>
      <c r="N9" t="s">
        <v>761</v>
      </c>
      <c r="O9" t="s">
        <v>6140</v>
      </c>
      <c r="P9">
        <v>1.4479481263674601</v>
      </c>
      <c r="Q9" t="s">
        <v>8808</v>
      </c>
      <c r="R9" s="8" t="s">
        <v>125</v>
      </c>
      <c r="S9" s="9">
        <v>0.40041666666666664</v>
      </c>
      <c r="T9" s="9">
        <v>0.41255787037037039</v>
      </c>
      <c r="U9" s="8">
        <v>0</v>
      </c>
      <c r="V9" s="8">
        <v>20.400000000000002</v>
      </c>
      <c r="W9" s="8" t="s">
        <v>5151</v>
      </c>
      <c r="X9" s="8" t="s">
        <v>5152</v>
      </c>
      <c r="Y9" s="8">
        <v>0.79312124411159501</v>
      </c>
      <c r="Z9">
        <v>3713.5</v>
      </c>
      <c r="AA9" s="8">
        <v>0</v>
      </c>
      <c r="AB9" s="8">
        <v>0</v>
      </c>
      <c r="AC9" s="8">
        <v>0</v>
      </c>
      <c r="AD9" s="8">
        <v>0</v>
      </c>
      <c r="AE9" s="20">
        <v>145.3466</v>
      </c>
      <c r="AF9" s="20">
        <v>125.6371</v>
      </c>
      <c r="AG9" s="20">
        <v>153.97829999999999</v>
      </c>
      <c r="AH9" s="20">
        <v>159.43279999999999</v>
      </c>
      <c r="AI9">
        <v>84.45</v>
      </c>
      <c r="AJ9" s="8" t="s">
        <v>3402</v>
      </c>
      <c r="AK9" s="8" t="s">
        <v>5149</v>
      </c>
      <c r="AL9" s="8">
        <v>1</v>
      </c>
      <c r="AM9" s="8">
        <v>0</v>
      </c>
      <c r="AN9" s="17">
        <v>83.222499999999997</v>
      </c>
      <c r="AO9" s="17">
        <v>94.882499999999993</v>
      </c>
      <c r="AP9" s="17" t="s">
        <v>163</v>
      </c>
      <c r="AQ9" s="8" t="s">
        <v>191</v>
      </c>
      <c r="AR9" s="8" t="s">
        <v>44</v>
      </c>
      <c r="AS9" s="8" t="s">
        <v>164</v>
      </c>
      <c r="AT9" s="8" t="s">
        <v>163</v>
      </c>
      <c r="AU9" s="8" t="s">
        <v>168</v>
      </c>
      <c r="AV9" s="8">
        <v>0</v>
      </c>
      <c r="AW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 s="8">
        <v>36.336649999999999</v>
      </c>
      <c r="BA9">
        <v>31.409275000000001</v>
      </c>
      <c r="BB9">
        <v>38.494574999999998</v>
      </c>
      <c r="BC9">
        <v>39.858199999999997</v>
      </c>
    </row>
    <row r="10" spans="1:263" x14ac:dyDescent="0.3">
      <c r="A10" s="53" t="s">
        <v>1338</v>
      </c>
      <c r="B10" s="53" t="s">
        <v>4317</v>
      </c>
      <c r="C10" s="53" t="s">
        <v>110</v>
      </c>
      <c r="D10" s="8" t="s">
        <v>101</v>
      </c>
      <c r="E10" s="43" t="s">
        <v>160</v>
      </c>
      <c r="F10" s="8" t="s">
        <v>14</v>
      </c>
      <c r="G10" s="8" t="s">
        <v>137</v>
      </c>
      <c r="H10" s="8" t="s">
        <v>160</v>
      </c>
      <c r="I10" s="8" t="s">
        <v>14</v>
      </c>
      <c r="J10">
        <v>55</v>
      </c>
      <c r="K10" s="8" t="str" cm="1">
        <f t="array" ref="K1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0" s="8" t="str" cm="1">
        <f t="array" ref="L1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 s="8"/>
      <c r="N10" t="s">
        <v>1323</v>
      </c>
      <c r="O10" t="s">
        <v>5772</v>
      </c>
      <c r="P10">
        <v>0</v>
      </c>
      <c r="Q10" t="s">
        <v>9057</v>
      </c>
      <c r="R10" s="8" t="s">
        <v>147</v>
      </c>
      <c r="S10" s="9">
        <v>0.4010185185185185</v>
      </c>
      <c r="T10" s="9">
        <v>0.42812499999999998</v>
      </c>
      <c r="U10" s="8">
        <v>0</v>
      </c>
      <c r="V10" s="8">
        <v>35.88666666666667</v>
      </c>
      <c r="W10" s="8" t="s">
        <v>4165</v>
      </c>
      <c r="X10" s="8" t="s">
        <v>4166</v>
      </c>
      <c r="Z10">
        <v>11455.7</v>
      </c>
      <c r="AA10" s="8">
        <v>58</v>
      </c>
      <c r="AB10" s="8">
        <v>0.78909090909090895</v>
      </c>
      <c r="AC10" s="8">
        <v>13</v>
      </c>
      <c r="AD10" s="8">
        <v>278</v>
      </c>
      <c r="AE10" s="20">
        <v>218.71530000000001</v>
      </c>
      <c r="AF10" s="20">
        <v>202.345</v>
      </c>
      <c r="AG10" s="20">
        <v>226.19759999999999</v>
      </c>
      <c r="AH10" s="20">
        <v>235.32499999999999</v>
      </c>
      <c r="AI10">
        <v>243.36</v>
      </c>
      <c r="AJ10" s="8" t="s">
        <v>3402</v>
      </c>
      <c r="AK10" s="8" t="s">
        <v>3403</v>
      </c>
      <c r="AL10" s="8">
        <v>1</v>
      </c>
      <c r="AM10" s="8">
        <v>275</v>
      </c>
      <c r="AN10" s="17">
        <v>217.33</v>
      </c>
      <c r="AO10" s="17">
        <v>300.11250000000001</v>
      </c>
      <c r="AP10" s="17" t="s">
        <v>164</v>
      </c>
      <c r="AQ10" s="8" t="s">
        <v>191</v>
      </c>
      <c r="AR10" s="8" t="s">
        <v>44</v>
      </c>
      <c r="AS10" s="8" t="s">
        <v>164</v>
      </c>
      <c r="AT10" s="8" t="s">
        <v>164</v>
      </c>
      <c r="AU10" s="8" t="s">
        <v>168</v>
      </c>
      <c r="AW1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 s="8">
        <v>54.678825000000003</v>
      </c>
      <c r="BA10">
        <v>50.58625</v>
      </c>
      <c r="BB10">
        <v>56.549399999999999</v>
      </c>
      <c r="BC10">
        <v>58.831249999999997</v>
      </c>
    </row>
    <row r="11" spans="1:263" x14ac:dyDescent="0.3">
      <c r="A11" s="53" t="s">
        <v>1223</v>
      </c>
      <c r="B11" s="53" t="s">
        <v>3522</v>
      </c>
      <c r="C11" s="53" t="s">
        <v>125</v>
      </c>
      <c r="D11" s="8" t="s">
        <v>103</v>
      </c>
      <c r="E11" s="43" t="s">
        <v>160</v>
      </c>
      <c r="F11" s="8" t="s">
        <v>14</v>
      </c>
      <c r="G11" s="8" t="s">
        <v>137</v>
      </c>
      <c r="H11" s="8" t="s">
        <v>160</v>
      </c>
      <c r="I11" s="8" t="s">
        <v>12</v>
      </c>
      <c r="J11">
        <v>5</v>
      </c>
      <c r="K11" s="8" t="str" cm="1">
        <f t="array" ref="K1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1" s="8" t="str" cm="1">
        <f t="array" ref="L1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 s="8"/>
      <c r="N11" t="s">
        <v>1222</v>
      </c>
      <c r="O11" t="s">
        <v>6141</v>
      </c>
      <c r="P11">
        <v>2.4083370039362002</v>
      </c>
      <c r="Q11" t="s">
        <v>8833</v>
      </c>
      <c r="R11" s="8" t="s">
        <v>107</v>
      </c>
      <c r="S11" s="9">
        <v>0.42585648148148147</v>
      </c>
      <c r="T11" s="9">
        <v>0.43256944444444445</v>
      </c>
      <c r="U11" s="8">
        <v>0</v>
      </c>
      <c r="V11" s="8">
        <v>52.283333333333331</v>
      </c>
      <c r="W11" s="8" t="s">
        <v>3524</v>
      </c>
      <c r="X11" s="8" t="s">
        <v>3525</v>
      </c>
      <c r="Y11" s="8">
        <v>0.90080832521277199</v>
      </c>
      <c r="Z11">
        <v>4471.74</v>
      </c>
      <c r="AA11" s="8">
        <v>0</v>
      </c>
      <c r="AB11" s="8">
        <v>0</v>
      </c>
      <c r="AC11" s="8">
        <v>0</v>
      </c>
      <c r="AD11" s="8">
        <v>0</v>
      </c>
      <c r="AE11" s="20">
        <v>636.11</v>
      </c>
      <c r="AF11" s="20">
        <v>655.08000000000004</v>
      </c>
      <c r="AG11" s="20">
        <v>0</v>
      </c>
      <c r="AH11" s="20">
        <v>681.34</v>
      </c>
      <c r="AI11" t="s">
        <v>247</v>
      </c>
      <c r="AJ11" s="8" t="s">
        <v>3402</v>
      </c>
      <c r="AK11" s="8" t="s">
        <v>5695</v>
      </c>
      <c r="AL11" s="8">
        <v>1</v>
      </c>
      <c r="AM11" s="8">
        <v>0</v>
      </c>
      <c r="AN11" s="17">
        <v>0</v>
      </c>
      <c r="AO11" s="17">
        <v>170.33500000000001</v>
      </c>
      <c r="AP11" s="17" t="s">
        <v>163</v>
      </c>
      <c r="AQ11" s="8" t="s">
        <v>191</v>
      </c>
      <c r="AR11" s="8" t="s">
        <v>44</v>
      </c>
      <c r="AS11" s="8" t="s">
        <v>164</v>
      </c>
      <c r="AT11" s="8" t="s">
        <v>163</v>
      </c>
      <c r="AU11" s="8" t="s">
        <v>168</v>
      </c>
      <c r="AV11" s="8">
        <v>0</v>
      </c>
      <c r="AW1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 s="8">
        <v>159.0275</v>
      </c>
      <c r="BA11">
        <v>163.77000000000001</v>
      </c>
      <c r="BB11">
        <v>0</v>
      </c>
      <c r="BC11">
        <v>170.33500000000001</v>
      </c>
    </row>
    <row r="12" spans="1:263" x14ac:dyDescent="0.3">
      <c r="A12" s="53" t="s">
        <v>1591</v>
      </c>
      <c r="B12" s="53" t="s">
        <v>3971</v>
      </c>
      <c r="C12" s="53" t="s">
        <v>110</v>
      </c>
      <c r="D12" s="8" t="s">
        <v>101</v>
      </c>
      <c r="E12" s="43" t="s">
        <v>160</v>
      </c>
      <c r="F12" s="8" t="s">
        <v>14</v>
      </c>
      <c r="G12" s="8" t="s">
        <v>9248</v>
      </c>
      <c r="H12" s="8" t="s">
        <v>160</v>
      </c>
      <c r="I12" s="8" t="s">
        <v>14</v>
      </c>
      <c r="J12">
        <v>60</v>
      </c>
      <c r="K12" s="8" t="str" cm="1">
        <f t="array" ref="K1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2" s="8" t="str" cm="1">
        <f t="array" ref="L1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 s="8"/>
      <c r="N12" t="s">
        <v>1590</v>
      </c>
      <c r="O12" t="s">
        <v>5776</v>
      </c>
      <c r="P12">
        <v>2.8327027899805999</v>
      </c>
      <c r="Q12" t="s">
        <v>8883</v>
      </c>
      <c r="R12" s="8" t="s">
        <v>147</v>
      </c>
      <c r="S12" s="9">
        <v>0.43008101851851854</v>
      </c>
      <c r="T12" s="9">
        <v>0.44276620370370373</v>
      </c>
      <c r="U12" s="8">
        <v>0</v>
      </c>
      <c r="V12" s="8">
        <v>17.196666666666665</v>
      </c>
      <c r="W12" s="8" t="s">
        <v>5777</v>
      </c>
      <c r="X12" s="8" t="s">
        <v>5778</v>
      </c>
      <c r="Y12" s="8">
        <v>1.2437655253115201</v>
      </c>
      <c r="Z12">
        <v>7088.7</v>
      </c>
      <c r="AA12" s="8">
        <v>0</v>
      </c>
      <c r="AB12" s="8">
        <v>0</v>
      </c>
      <c r="AC12" s="8">
        <v>0</v>
      </c>
      <c r="AD12" s="8">
        <v>0</v>
      </c>
      <c r="AE12" s="20">
        <v>97.251400000000004</v>
      </c>
      <c r="AF12" s="20">
        <v>197.38630000000001</v>
      </c>
      <c r="AG12" s="20">
        <v>216.04150000000001</v>
      </c>
      <c r="AH12" s="20">
        <v>217.9264</v>
      </c>
      <c r="AI12">
        <v>231.86</v>
      </c>
      <c r="AJ12" s="8" t="s">
        <v>3402</v>
      </c>
      <c r="AK12" s="8" t="s">
        <v>3403</v>
      </c>
      <c r="AL12" s="8">
        <v>1</v>
      </c>
      <c r="AM12" s="8">
        <v>0</v>
      </c>
      <c r="AN12" s="17">
        <v>214.66370000000001</v>
      </c>
      <c r="AO12" s="17">
        <v>218.73750000000001</v>
      </c>
      <c r="AP12" s="17" t="s">
        <v>164</v>
      </c>
      <c r="AQ12" s="8" t="s">
        <v>191</v>
      </c>
      <c r="AR12" s="8" t="s">
        <v>44</v>
      </c>
      <c r="AS12" s="8" t="s">
        <v>164</v>
      </c>
      <c r="AT12" s="8" t="s">
        <v>164</v>
      </c>
      <c r="AU12" s="8" t="s">
        <v>168</v>
      </c>
      <c r="AW1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 s="8">
        <v>24.312850000000001</v>
      </c>
      <c r="BA12">
        <v>49.346575000000001</v>
      </c>
      <c r="BB12">
        <v>54.010375000000003</v>
      </c>
      <c r="BC12">
        <v>54.4816</v>
      </c>
    </row>
    <row r="13" spans="1:263" x14ac:dyDescent="0.3">
      <c r="A13" s="53" t="s">
        <v>1341</v>
      </c>
      <c r="B13" s="53" t="s">
        <v>5375</v>
      </c>
      <c r="C13" s="53" t="s">
        <v>110</v>
      </c>
      <c r="D13" s="8" t="s">
        <v>102</v>
      </c>
      <c r="E13" s="43" t="s">
        <v>160</v>
      </c>
      <c r="F13" s="8" t="s">
        <v>14</v>
      </c>
      <c r="G13" s="8" t="s">
        <v>9248</v>
      </c>
      <c r="H13" s="8" t="s">
        <v>160</v>
      </c>
      <c r="I13" s="8" t="s">
        <v>14</v>
      </c>
      <c r="J13">
        <v>54</v>
      </c>
      <c r="K13" s="8" t="str" cm="1">
        <f t="array" ref="K1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3" s="8" t="str" cm="1">
        <f t="array" ref="L1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 s="8"/>
      <c r="N13" t="s">
        <v>1340</v>
      </c>
      <c r="O13" t="s">
        <v>6143</v>
      </c>
      <c r="P13">
        <v>0</v>
      </c>
      <c r="Q13" t="s">
        <v>8803</v>
      </c>
      <c r="R13" s="8" t="s">
        <v>125</v>
      </c>
      <c r="S13" s="9">
        <v>0.44004629629629627</v>
      </c>
      <c r="T13" s="9">
        <v>0.44675925925925924</v>
      </c>
      <c r="U13" s="8">
        <v>0</v>
      </c>
      <c r="V13" s="8">
        <v>9.4354006285390355</v>
      </c>
      <c r="W13" s="8" t="s">
        <v>4165</v>
      </c>
      <c r="X13" s="8" t="s">
        <v>4166</v>
      </c>
      <c r="Z13">
        <v>0</v>
      </c>
      <c r="AA13" s="8">
        <v>0</v>
      </c>
      <c r="AB13" s="8">
        <v>0</v>
      </c>
      <c r="AC13" s="8">
        <v>0</v>
      </c>
      <c r="AD13" s="8">
        <v>0</v>
      </c>
      <c r="AE13" s="20">
        <v>0</v>
      </c>
      <c r="AF13" s="20">
        <v>0</v>
      </c>
      <c r="AG13" s="20">
        <v>0</v>
      </c>
      <c r="AH13" s="20">
        <v>0</v>
      </c>
      <c r="AI13" t="s">
        <v>247</v>
      </c>
      <c r="AJ13" s="8" t="s">
        <v>3402</v>
      </c>
      <c r="AK13" s="8" t="s">
        <v>5149</v>
      </c>
      <c r="AL13" s="8">
        <v>1</v>
      </c>
      <c r="AM13" s="8">
        <v>0</v>
      </c>
      <c r="AN13" s="17">
        <v>0</v>
      </c>
      <c r="AO13" s="17">
        <v>0</v>
      </c>
      <c r="AP13" s="17" t="s">
        <v>164</v>
      </c>
      <c r="AQ13" s="8" t="s">
        <v>191</v>
      </c>
      <c r="AR13" s="8" t="s">
        <v>44</v>
      </c>
      <c r="AS13" s="8" t="s">
        <v>164</v>
      </c>
      <c r="AT13" s="8" t="s">
        <v>164</v>
      </c>
      <c r="AU13" s="8" t="s">
        <v>168</v>
      </c>
      <c r="AW1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 s="8">
        <v>0</v>
      </c>
      <c r="BA13">
        <v>0</v>
      </c>
      <c r="BB13">
        <v>0</v>
      </c>
      <c r="BC13">
        <v>0</v>
      </c>
    </row>
    <row r="14" spans="1:263" x14ac:dyDescent="0.3">
      <c r="A14" s="53" t="s">
        <v>1833</v>
      </c>
      <c r="B14" s="53" t="s">
        <v>4319</v>
      </c>
      <c r="C14" s="53" t="s">
        <v>110</v>
      </c>
      <c r="D14" s="8" t="s">
        <v>101</v>
      </c>
      <c r="E14" s="43" t="s">
        <v>160</v>
      </c>
      <c r="F14" s="8" t="s">
        <v>14</v>
      </c>
      <c r="G14" s="8" t="s">
        <v>9251</v>
      </c>
      <c r="H14" s="8" t="s">
        <v>160</v>
      </c>
      <c r="I14" s="8" t="s">
        <v>14</v>
      </c>
      <c r="J14">
        <v>25</v>
      </c>
      <c r="K14" s="8" t="str" cm="1">
        <f t="array" ref="K1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4" s="8" t="str" cm="1">
        <f t="array" ref="L1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 s="8"/>
      <c r="N14" t="s">
        <v>1832</v>
      </c>
      <c r="O14" t="s">
        <v>5768</v>
      </c>
      <c r="P14">
        <v>1.80264739379862</v>
      </c>
      <c r="Q14" t="s">
        <v>8768</v>
      </c>
      <c r="R14" s="8" t="s">
        <v>147</v>
      </c>
      <c r="S14" s="9">
        <v>0.4440277777777778</v>
      </c>
      <c r="T14" s="9">
        <v>0.44972222222222225</v>
      </c>
      <c r="U14" s="8">
        <v>0</v>
      </c>
      <c r="V14" s="8">
        <v>15.243333333333334</v>
      </c>
      <c r="W14" s="8" t="s">
        <v>4321</v>
      </c>
      <c r="X14" s="8" t="s">
        <v>4322</v>
      </c>
      <c r="Y14" s="8">
        <v>0.59362324477750195</v>
      </c>
      <c r="Z14">
        <v>9612.65</v>
      </c>
      <c r="AA14" s="8">
        <v>12</v>
      </c>
      <c r="AB14" s="8">
        <v>0.95555555555555605</v>
      </c>
      <c r="AC14" s="8">
        <v>14</v>
      </c>
      <c r="AD14" s="8">
        <v>269</v>
      </c>
      <c r="AE14" s="20">
        <v>174.3246</v>
      </c>
      <c r="AF14" s="20">
        <v>201.8938</v>
      </c>
      <c r="AG14" s="20">
        <v>170.37569999999999</v>
      </c>
      <c r="AH14" s="20">
        <v>195.2764</v>
      </c>
      <c r="AI14">
        <v>200.34</v>
      </c>
      <c r="AJ14" s="8" t="s">
        <v>3402</v>
      </c>
      <c r="AK14" s="8" t="s">
        <v>3403</v>
      </c>
      <c r="AL14" s="8">
        <v>1</v>
      </c>
      <c r="AM14" s="8">
        <v>270</v>
      </c>
      <c r="AN14" s="17">
        <v>181.405</v>
      </c>
      <c r="AO14" s="17">
        <v>175.10120000000001</v>
      </c>
      <c r="AP14" s="17" t="s">
        <v>164</v>
      </c>
      <c r="AQ14" s="8" t="s">
        <v>191</v>
      </c>
      <c r="AR14" s="8" t="s">
        <v>44</v>
      </c>
      <c r="AS14" s="8" t="s">
        <v>164</v>
      </c>
      <c r="AT14" s="8" t="s">
        <v>164</v>
      </c>
      <c r="AU14" s="8" t="s">
        <v>168</v>
      </c>
      <c r="AW1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 s="8">
        <v>43.581150000000001</v>
      </c>
      <c r="BA14">
        <v>50.47345</v>
      </c>
      <c r="BB14">
        <v>42.593924999999999</v>
      </c>
      <c r="BC14">
        <v>48.819099999999999</v>
      </c>
    </row>
    <row r="15" spans="1:263" x14ac:dyDescent="0.3">
      <c r="A15" s="53" t="s">
        <v>329</v>
      </c>
      <c r="B15" s="53" t="s">
        <v>4586</v>
      </c>
      <c r="C15" s="53" t="s">
        <v>110</v>
      </c>
      <c r="D15" s="8" t="s">
        <v>101</v>
      </c>
      <c r="E15" s="43" t="s">
        <v>160</v>
      </c>
      <c r="F15" s="8" t="s">
        <v>14</v>
      </c>
      <c r="G15" s="8" t="s">
        <v>140</v>
      </c>
      <c r="H15" s="8" t="s">
        <v>160</v>
      </c>
      <c r="I15" s="8" t="s">
        <v>12</v>
      </c>
      <c r="J15">
        <v>260</v>
      </c>
      <c r="K15" s="8" t="str" cm="1">
        <f t="array" ref="K1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5" s="8" t="str" cm="1">
        <f t="array" ref="L1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 s="8"/>
      <c r="N15" t="s">
        <v>328</v>
      </c>
      <c r="O15" t="s">
        <v>6199</v>
      </c>
      <c r="P15">
        <v>5.7034860548731698</v>
      </c>
      <c r="Q15" t="s">
        <v>8725</v>
      </c>
      <c r="R15" s="8" t="s">
        <v>112</v>
      </c>
      <c r="S15" s="9">
        <v>0.45368055555555553</v>
      </c>
      <c r="T15" s="9">
        <v>0.45611111111111113</v>
      </c>
      <c r="U15" s="8">
        <v>0</v>
      </c>
      <c r="V15" s="8">
        <v>3.5</v>
      </c>
      <c r="W15" s="8" t="s">
        <v>4588</v>
      </c>
      <c r="X15" s="8" t="s">
        <v>4589</v>
      </c>
      <c r="Y15" s="8">
        <v>2.2185569241724798</v>
      </c>
      <c r="Z15">
        <v>459.32</v>
      </c>
      <c r="AA15" s="8">
        <v>0</v>
      </c>
      <c r="AB15" s="8">
        <v>0</v>
      </c>
      <c r="AC15" s="8">
        <v>0</v>
      </c>
      <c r="AD15" s="8">
        <v>0</v>
      </c>
      <c r="AE15" s="20">
        <v>35</v>
      </c>
      <c r="AF15" s="20">
        <v>35</v>
      </c>
      <c r="AG15" s="20">
        <v>35</v>
      </c>
      <c r="AH15" s="20">
        <v>35</v>
      </c>
      <c r="AI15">
        <v>9.2799999999999994</v>
      </c>
      <c r="AJ15" s="8" t="s">
        <v>3402</v>
      </c>
      <c r="AK15" s="8" t="s">
        <v>3403</v>
      </c>
      <c r="AL15" s="8">
        <v>1</v>
      </c>
      <c r="AM15" s="8">
        <v>0</v>
      </c>
      <c r="AN15" s="17">
        <v>8.75</v>
      </c>
      <c r="AO15" s="17">
        <v>8.75</v>
      </c>
      <c r="AP15" s="17" t="s">
        <v>163</v>
      </c>
      <c r="AQ15" s="8" t="s">
        <v>191</v>
      </c>
      <c r="AR15" s="8" t="s">
        <v>44</v>
      </c>
      <c r="AS15" s="8" t="s">
        <v>164</v>
      </c>
      <c r="AT15" s="8" t="s">
        <v>163</v>
      </c>
      <c r="AU15" s="8" t="s">
        <v>168</v>
      </c>
      <c r="AV15" s="8">
        <v>0</v>
      </c>
      <c r="AW1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 s="8">
        <v>8.75</v>
      </c>
      <c r="BA15">
        <v>8.75</v>
      </c>
      <c r="BB15">
        <v>8.75</v>
      </c>
      <c r="BC15">
        <v>8.75</v>
      </c>
    </row>
    <row r="16" spans="1:263" x14ac:dyDescent="0.3">
      <c r="A16" s="53" t="s">
        <v>340</v>
      </c>
      <c r="B16" s="53" t="s">
        <v>5371</v>
      </c>
      <c r="C16" s="53" t="s">
        <v>110</v>
      </c>
      <c r="D16" s="8" t="s">
        <v>102</v>
      </c>
      <c r="E16" s="43" t="s">
        <v>160</v>
      </c>
      <c r="F16" s="8" t="s">
        <v>14</v>
      </c>
      <c r="G16" s="8" t="s">
        <v>140</v>
      </c>
      <c r="H16" s="8" t="s">
        <v>160</v>
      </c>
      <c r="I16" s="8" t="s">
        <v>14</v>
      </c>
      <c r="J16">
        <v>52</v>
      </c>
      <c r="K16" s="8" t="str" cm="1">
        <f t="array" ref="K1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 s="8" t="str" cm="1">
        <f t="array" ref="L1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 s="8"/>
      <c r="N16" t="s">
        <v>339</v>
      </c>
      <c r="O16" t="s">
        <v>6145</v>
      </c>
      <c r="P16">
        <v>1.4513342991382401</v>
      </c>
      <c r="Q16" t="s">
        <v>8795</v>
      </c>
      <c r="R16" s="8" t="s">
        <v>113</v>
      </c>
      <c r="S16" s="9">
        <v>0.45011574074074073</v>
      </c>
      <c r="T16" s="9">
        <v>0.45682870370370371</v>
      </c>
      <c r="U16" s="8">
        <v>0</v>
      </c>
      <c r="V16" s="8">
        <v>0.13333333333333333</v>
      </c>
      <c r="W16" s="8" t="s">
        <v>5373</v>
      </c>
      <c r="X16" s="8" t="s">
        <v>5374</v>
      </c>
      <c r="Y16" s="8">
        <v>0.51030361811012004</v>
      </c>
      <c r="Z16">
        <v>930.06</v>
      </c>
      <c r="AA16" s="8">
        <v>0</v>
      </c>
      <c r="AB16" s="8">
        <v>0</v>
      </c>
      <c r="AC16" s="8">
        <v>0</v>
      </c>
      <c r="AD16" s="8">
        <v>0</v>
      </c>
      <c r="AE16" s="20">
        <v>70.89</v>
      </c>
      <c r="AF16" s="20">
        <v>70.89</v>
      </c>
      <c r="AG16" s="20">
        <v>72.776600000000002</v>
      </c>
      <c r="AH16" s="20">
        <v>75.569999999999993</v>
      </c>
      <c r="AI16">
        <v>18.43</v>
      </c>
      <c r="AJ16" s="8" t="s">
        <v>3402</v>
      </c>
      <c r="AK16" s="8" t="s">
        <v>5149</v>
      </c>
      <c r="AL16" s="8">
        <v>1</v>
      </c>
      <c r="AM16" s="8">
        <v>0</v>
      </c>
      <c r="AN16" s="17">
        <v>17.7225</v>
      </c>
      <c r="AO16" s="17">
        <v>18.892499999999998</v>
      </c>
      <c r="AP16" s="17" t="s">
        <v>164</v>
      </c>
      <c r="AQ16" s="8" t="s">
        <v>191</v>
      </c>
      <c r="AR16" s="8" t="s">
        <v>44</v>
      </c>
      <c r="AS16" s="8" t="s">
        <v>164</v>
      </c>
      <c r="AT16" s="8" t="s">
        <v>164</v>
      </c>
      <c r="AU16" s="8" t="s">
        <v>168</v>
      </c>
      <c r="AW1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 s="8">
        <v>17.7225</v>
      </c>
      <c r="BA16">
        <v>17.7225</v>
      </c>
      <c r="BB16">
        <v>18.19415</v>
      </c>
      <c r="BC16">
        <v>18.892499999999998</v>
      </c>
    </row>
    <row r="17" spans="1:55" x14ac:dyDescent="0.3">
      <c r="A17" s="53" t="s">
        <v>1574</v>
      </c>
      <c r="B17" s="53" t="s">
        <v>5407</v>
      </c>
      <c r="C17" s="53" t="s">
        <v>110</v>
      </c>
      <c r="D17" s="8" t="s">
        <v>101</v>
      </c>
      <c r="E17" s="43" t="s">
        <v>160</v>
      </c>
      <c r="F17" s="8" t="s">
        <v>14</v>
      </c>
      <c r="G17" s="8" t="s">
        <v>9253</v>
      </c>
      <c r="H17" s="8" t="s">
        <v>126</v>
      </c>
      <c r="I17" s="8" t="s">
        <v>15</v>
      </c>
      <c r="J17">
        <v>102</v>
      </c>
      <c r="K17" s="8" t="str" cm="1">
        <f t="array" ref="K1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 s="8" t="str" cm="1">
        <f t="array" ref="L1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 s="8"/>
      <c r="N17" t="s">
        <v>1573</v>
      </c>
      <c r="O17" t="s">
        <v>9002</v>
      </c>
      <c r="P17">
        <v>4.9634361672978597</v>
      </c>
      <c r="Q17" t="s">
        <v>8763</v>
      </c>
      <c r="R17" s="8" t="s">
        <v>112</v>
      </c>
      <c r="S17" s="9">
        <v>0.45956018518518521</v>
      </c>
      <c r="T17" s="9">
        <v>0.46230324074074075</v>
      </c>
      <c r="U17" s="8">
        <v>0</v>
      </c>
      <c r="V17" s="8">
        <v>3.95</v>
      </c>
      <c r="W17" s="8" t="s">
        <v>9003</v>
      </c>
      <c r="X17" s="8" t="s">
        <v>9004</v>
      </c>
      <c r="Y17" s="8">
        <v>1.91811466986948</v>
      </c>
      <c r="Z17">
        <v>694.89</v>
      </c>
      <c r="AA17" s="8">
        <v>0</v>
      </c>
      <c r="AB17" s="8">
        <v>0</v>
      </c>
      <c r="AC17" s="8">
        <v>0</v>
      </c>
      <c r="AD17" s="8">
        <v>0</v>
      </c>
      <c r="AE17" s="20">
        <v>51.85</v>
      </c>
      <c r="AF17" s="20">
        <v>53.39</v>
      </c>
      <c r="AG17" s="20">
        <v>54.987499999999997</v>
      </c>
      <c r="AH17" s="20">
        <v>55.52</v>
      </c>
      <c r="AI17">
        <v>14.71</v>
      </c>
      <c r="AJ17" s="8" t="s">
        <v>3402</v>
      </c>
      <c r="AK17" s="8" t="s">
        <v>3403</v>
      </c>
      <c r="AL17" s="8">
        <v>1</v>
      </c>
      <c r="AM17" s="8">
        <v>0</v>
      </c>
      <c r="AN17" s="17">
        <v>13.3475</v>
      </c>
      <c r="AO17" s="17">
        <v>13.88</v>
      </c>
      <c r="AP17" s="17" t="s">
        <v>163</v>
      </c>
      <c r="AQ17" s="8" t="s">
        <v>191</v>
      </c>
      <c r="AR17" s="8" t="s">
        <v>44</v>
      </c>
      <c r="AS17" s="8" t="s">
        <v>163</v>
      </c>
      <c r="AT17" s="8" t="s">
        <v>163</v>
      </c>
      <c r="AU17" s="8" t="s">
        <v>168</v>
      </c>
      <c r="AV17" s="8">
        <v>0</v>
      </c>
      <c r="AW1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 s="8">
        <v>12.9625</v>
      </c>
      <c r="BA17">
        <v>13.3475</v>
      </c>
      <c r="BB17">
        <v>13.746874999999999</v>
      </c>
      <c r="BC17">
        <v>13.88</v>
      </c>
    </row>
    <row r="18" spans="1:55" x14ac:dyDescent="0.3">
      <c r="A18" s="53" t="s">
        <v>1807</v>
      </c>
      <c r="B18" s="53" t="s">
        <v>122</v>
      </c>
      <c r="C18" s="53" t="s">
        <v>125</v>
      </c>
      <c r="D18" s="8" t="s">
        <v>101</v>
      </c>
      <c r="E18" s="43" t="s">
        <v>160</v>
      </c>
      <c r="F18" s="8" t="s">
        <v>14</v>
      </c>
      <c r="G18" s="8" t="s">
        <v>4497</v>
      </c>
      <c r="H18" s="8" t="s">
        <v>160</v>
      </c>
      <c r="I18" s="8" t="s">
        <v>14</v>
      </c>
      <c r="J18">
        <v>232</v>
      </c>
      <c r="K18" s="8" t="str" cm="1">
        <f t="array" ref="K1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8" s="8" t="str" cm="1">
        <f t="array" ref="L1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 s="8"/>
      <c r="N18" t="s">
        <v>1806</v>
      </c>
      <c r="O18" t="s">
        <v>5786</v>
      </c>
      <c r="P18">
        <v>0.56166031981194897</v>
      </c>
      <c r="Q18" t="s">
        <v>8726</v>
      </c>
      <c r="R18" s="8" t="s">
        <v>147</v>
      </c>
      <c r="S18" s="9">
        <v>0.4626851851851852</v>
      </c>
      <c r="T18" s="9">
        <v>0.46737268518518521</v>
      </c>
      <c r="U18" s="8">
        <v>0</v>
      </c>
      <c r="V18" s="8">
        <v>7.43</v>
      </c>
      <c r="W18" s="8" t="s">
        <v>4325</v>
      </c>
      <c r="X18" s="8" t="s">
        <v>4326</v>
      </c>
      <c r="Y18" s="8">
        <v>9.0561673662115594E-2</v>
      </c>
      <c r="Z18">
        <v>1194.67</v>
      </c>
      <c r="AA18" s="8">
        <v>0</v>
      </c>
      <c r="AB18" s="8">
        <v>0</v>
      </c>
      <c r="AC18" s="8">
        <v>0</v>
      </c>
      <c r="AD18" s="8">
        <v>0</v>
      </c>
      <c r="AE18" s="20">
        <v>24.03</v>
      </c>
      <c r="AF18" s="20">
        <v>24.479199999999999</v>
      </c>
      <c r="AG18" s="20">
        <v>22.0061</v>
      </c>
      <c r="AH18" s="20">
        <v>22.1021</v>
      </c>
      <c r="AI18">
        <v>23.46</v>
      </c>
      <c r="AJ18" s="8" t="s">
        <v>3402</v>
      </c>
      <c r="AK18" s="8" t="s">
        <v>3403</v>
      </c>
      <c r="AL18" s="8">
        <v>1</v>
      </c>
      <c r="AM18" s="8">
        <v>0</v>
      </c>
      <c r="AN18" s="17">
        <v>22.914999999999999</v>
      </c>
      <c r="AO18" s="17">
        <v>22.0975</v>
      </c>
      <c r="AP18" s="17" t="s">
        <v>164</v>
      </c>
      <c r="AQ18" s="8" t="s">
        <v>191</v>
      </c>
      <c r="AR18" s="8" t="s">
        <v>44</v>
      </c>
      <c r="AS18" s="8" t="s">
        <v>164</v>
      </c>
      <c r="AT18" s="8" t="s">
        <v>164</v>
      </c>
      <c r="AU18" s="8" t="s">
        <v>168</v>
      </c>
      <c r="AW1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 s="8">
        <v>6.0075000000000003</v>
      </c>
      <c r="BA18">
        <v>6.1197999999999997</v>
      </c>
      <c r="BB18">
        <v>5.501525</v>
      </c>
      <c r="BC18">
        <v>5.525525</v>
      </c>
    </row>
    <row r="19" spans="1:55" x14ac:dyDescent="0.3">
      <c r="A19" s="53" t="s">
        <v>307</v>
      </c>
      <c r="B19" s="53" t="s">
        <v>4546</v>
      </c>
      <c r="C19" s="53" t="s">
        <v>110</v>
      </c>
      <c r="D19" s="8" t="s">
        <v>102</v>
      </c>
      <c r="E19" s="43" t="s">
        <v>160</v>
      </c>
      <c r="F19" s="8" t="s">
        <v>14</v>
      </c>
      <c r="G19" s="8" t="s">
        <v>9259</v>
      </c>
      <c r="H19" s="8" t="s">
        <v>160</v>
      </c>
      <c r="I19" s="8" t="s">
        <v>12</v>
      </c>
      <c r="J19">
        <v>290</v>
      </c>
      <c r="K19" s="8" t="str" cm="1">
        <f t="array" ref="K1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 s="8" t="str" cm="1">
        <f t="array" ref="L1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 s="8"/>
      <c r="N19" t="s">
        <v>306</v>
      </c>
      <c r="O19" t="s">
        <v>6188</v>
      </c>
      <c r="P19">
        <v>1.1346558854337401</v>
      </c>
      <c r="Q19" t="s">
        <v>8785</v>
      </c>
      <c r="R19" s="8" t="s">
        <v>113</v>
      </c>
      <c r="S19" s="9">
        <v>0.48737268518518517</v>
      </c>
      <c r="T19" s="9">
        <v>0.49310185185185185</v>
      </c>
      <c r="U19" s="8">
        <v>0</v>
      </c>
      <c r="V19" s="8">
        <v>8.25</v>
      </c>
      <c r="W19" s="8" t="s">
        <v>4548</v>
      </c>
      <c r="X19" s="8" t="s">
        <v>4549</v>
      </c>
      <c r="Y19" s="8">
        <v>0.17843680488702701</v>
      </c>
      <c r="Z19">
        <v>1298.33</v>
      </c>
      <c r="AA19" s="8">
        <v>0</v>
      </c>
      <c r="AB19" s="35">
        <v>0</v>
      </c>
      <c r="AC19" s="8">
        <v>0</v>
      </c>
      <c r="AD19" s="8">
        <v>0</v>
      </c>
      <c r="AE19" s="20">
        <v>98.96</v>
      </c>
      <c r="AF19" s="20">
        <v>98.96</v>
      </c>
      <c r="AG19" s="20">
        <v>101.5933</v>
      </c>
      <c r="AH19" s="20">
        <v>102.91</v>
      </c>
      <c r="AI19">
        <v>27.27</v>
      </c>
      <c r="AJ19" s="8" t="s">
        <v>3402</v>
      </c>
      <c r="AK19" s="8" t="s">
        <v>5149</v>
      </c>
      <c r="AL19" s="8">
        <v>1</v>
      </c>
      <c r="AM19" s="8">
        <v>0</v>
      </c>
      <c r="AN19" s="17">
        <v>24.74</v>
      </c>
      <c r="AO19" s="17">
        <v>25.727499999999999</v>
      </c>
      <c r="AP19" s="17" t="s">
        <v>163</v>
      </c>
      <c r="AQ19" s="8" t="s">
        <v>191</v>
      </c>
      <c r="AR19" s="8" t="s">
        <v>44</v>
      </c>
      <c r="AS19" s="8" t="s">
        <v>164</v>
      </c>
      <c r="AT19" s="8" t="s">
        <v>163</v>
      </c>
      <c r="AU19" s="8" t="s">
        <v>168</v>
      </c>
      <c r="AV19" s="8">
        <v>0</v>
      </c>
      <c r="AW1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 s="8">
        <v>24.74</v>
      </c>
      <c r="BA19">
        <v>24.74</v>
      </c>
      <c r="BB19">
        <v>25.398325</v>
      </c>
      <c r="BC19">
        <v>25.727499999999999</v>
      </c>
    </row>
    <row r="20" spans="1:55" x14ac:dyDescent="0.3">
      <c r="A20" s="53" t="s">
        <v>764</v>
      </c>
      <c r="B20" s="53" t="s">
        <v>4554</v>
      </c>
      <c r="C20" s="53" t="s">
        <v>110</v>
      </c>
      <c r="D20" s="8" t="s">
        <v>103</v>
      </c>
      <c r="E20" s="43" t="s">
        <v>160</v>
      </c>
      <c r="F20" s="8" t="s">
        <v>14</v>
      </c>
      <c r="G20" s="8" t="s">
        <v>9259</v>
      </c>
      <c r="H20" s="8" t="s">
        <v>160</v>
      </c>
      <c r="I20" s="8" t="s">
        <v>12</v>
      </c>
      <c r="J20">
        <v>80</v>
      </c>
      <c r="K20" s="8" t="str" cm="1">
        <f t="array" ref="K2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 s="8" t="str" cm="1">
        <f t="array" ref="L2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 s="8"/>
      <c r="N20" t="s">
        <v>763</v>
      </c>
      <c r="O20" t="s">
        <v>6219</v>
      </c>
      <c r="P20">
        <v>1.49383177845596</v>
      </c>
      <c r="Q20" t="s">
        <v>7985</v>
      </c>
      <c r="R20" s="8" t="s">
        <v>107</v>
      </c>
      <c r="S20" s="9">
        <v>0.4803472222222222</v>
      </c>
      <c r="T20" s="9">
        <v>0.48706018518518518</v>
      </c>
      <c r="U20" s="8">
        <v>0</v>
      </c>
      <c r="V20" s="8">
        <v>3.5333333333333332</v>
      </c>
      <c r="W20" s="8" t="s">
        <v>4556</v>
      </c>
      <c r="X20" s="8" t="s">
        <v>4557</v>
      </c>
      <c r="Y20" s="8">
        <v>0.33045077052146099</v>
      </c>
      <c r="Z20">
        <v>568.25</v>
      </c>
      <c r="AA20" s="8">
        <v>0</v>
      </c>
      <c r="AB20" s="8">
        <v>0</v>
      </c>
      <c r="AC20" s="8">
        <v>0</v>
      </c>
      <c r="AD20" s="8">
        <v>0</v>
      </c>
      <c r="AE20" s="20">
        <v>43.31</v>
      </c>
      <c r="AF20" s="20">
        <v>43.31</v>
      </c>
      <c r="AG20" s="20">
        <v>44.47</v>
      </c>
      <c r="AH20" s="20">
        <v>45.05</v>
      </c>
      <c r="AI20">
        <v>11.94</v>
      </c>
      <c r="AJ20" s="8" t="s">
        <v>3402</v>
      </c>
      <c r="AK20" s="8" t="s">
        <v>5695</v>
      </c>
      <c r="AL20" s="8">
        <v>1</v>
      </c>
      <c r="AM20" s="8">
        <v>0</v>
      </c>
      <c r="AN20" s="17">
        <v>10.827500000000001</v>
      </c>
      <c r="AO20" s="17">
        <v>11.262499999999999</v>
      </c>
      <c r="AP20" s="17" t="s">
        <v>163</v>
      </c>
      <c r="AQ20" s="8" t="s">
        <v>191</v>
      </c>
      <c r="AR20" s="8" t="s">
        <v>44</v>
      </c>
      <c r="AS20" s="8" t="s">
        <v>164</v>
      </c>
      <c r="AT20" s="8" t="s">
        <v>163</v>
      </c>
      <c r="AU20" s="8" t="s">
        <v>168</v>
      </c>
      <c r="AV20" s="8">
        <v>0</v>
      </c>
      <c r="AW2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 s="8">
        <v>10.827500000000001</v>
      </c>
      <c r="BA20">
        <v>10.827500000000001</v>
      </c>
      <c r="BB20">
        <v>11.1175</v>
      </c>
      <c r="BC20">
        <v>11.262499999999999</v>
      </c>
    </row>
    <row r="21" spans="1:55" x14ac:dyDescent="0.3">
      <c r="A21" s="53" t="s">
        <v>282</v>
      </c>
      <c r="B21" s="53" t="s">
        <v>4280</v>
      </c>
      <c r="C21" s="53" t="s">
        <v>112</v>
      </c>
      <c r="D21" s="8" t="s">
        <v>101</v>
      </c>
      <c r="E21" s="43" t="s">
        <v>160</v>
      </c>
      <c r="F21" s="8" t="s">
        <v>14</v>
      </c>
      <c r="G21" s="8" t="s">
        <v>9254</v>
      </c>
      <c r="H21" s="8" t="s">
        <v>160</v>
      </c>
      <c r="I21" s="8" t="s">
        <v>12</v>
      </c>
      <c r="J21">
        <v>80</v>
      </c>
      <c r="K21" s="8" t="str" cm="1">
        <f t="array" ref="K2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 s="8" t="str" cm="1">
        <f t="array" ref="L2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 s="8"/>
      <c r="N21" t="s">
        <v>281</v>
      </c>
      <c r="O21" t="s">
        <v>5790</v>
      </c>
      <c r="P21">
        <v>1.90521622904618</v>
      </c>
      <c r="Q21" t="s">
        <v>8753</v>
      </c>
      <c r="R21" s="8" t="s">
        <v>129</v>
      </c>
      <c r="S21" s="9">
        <v>0.48864583333333333</v>
      </c>
      <c r="T21" s="9">
        <v>0.49327546296296299</v>
      </c>
      <c r="U21" s="8">
        <v>0</v>
      </c>
      <c r="V21" s="8">
        <v>6.625</v>
      </c>
      <c r="W21" s="8" t="s">
        <v>4282</v>
      </c>
      <c r="X21" s="8" t="s">
        <v>4283</v>
      </c>
      <c r="Y21" s="8">
        <v>0.51918801435116602</v>
      </c>
      <c r="Z21">
        <v>1015.38</v>
      </c>
      <c r="AA21" s="8">
        <v>0</v>
      </c>
      <c r="AB21" s="8">
        <v>0</v>
      </c>
      <c r="AC21" s="8">
        <v>0</v>
      </c>
      <c r="AD21" s="8">
        <v>0</v>
      </c>
      <c r="AE21" s="20">
        <v>38.590000000000003</v>
      </c>
      <c r="AF21" s="20">
        <v>38.590000000000003</v>
      </c>
      <c r="AG21" s="20">
        <v>39.8185</v>
      </c>
      <c r="AH21" s="20">
        <v>40.31</v>
      </c>
      <c r="AI21">
        <v>21.37</v>
      </c>
      <c r="AJ21" s="8" t="s">
        <v>3402</v>
      </c>
      <c r="AK21" s="8" t="s">
        <v>3403</v>
      </c>
      <c r="AL21" s="8">
        <v>1</v>
      </c>
      <c r="AM21" s="8">
        <v>0</v>
      </c>
      <c r="AN21" s="17">
        <v>19.295000000000002</v>
      </c>
      <c r="AO21" s="17">
        <v>20.155000000000001</v>
      </c>
      <c r="AP21" s="17" t="s">
        <v>163</v>
      </c>
      <c r="AQ21" s="8" t="s">
        <v>191</v>
      </c>
      <c r="AR21" s="8" t="s">
        <v>44</v>
      </c>
      <c r="AS21" s="8" t="s">
        <v>164</v>
      </c>
      <c r="AT21" s="8" t="s">
        <v>163</v>
      </c>
      <c r="AU21" s="8" t="s">
        <v>168</v>
      </c>
      <c r="AV21" s="8">
        <v>0</v>
      </c>
      <c r="AW2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 s="8">
        <v>9.6475000000000009</v>
      </c>
      <c r="BA21">
        <v>9.6475000000000009</v>
      </c>
      <c r="BB21">
        <v>9.9546250000000001</v>
      </c>
      <c r="BC21">
        <v>10.077500000000001</v>
      </c>
    </row>
    <row r="22" spans="1:55" x14ac:dyDescent="0.3">
      <c r="A22" s="53" t="s">
        <v>760</v>
      </c>
      <c r="B22" s="53" t="s">
        <v>3434</v>
      </c>
      <c r="C22" s="53" t="s">
        <v>110</v>
      </c>
      <c r="D22" s="8" t="s">
        <v>102</v>
      </c>
      <c r="E22" s="43" t="s">
        <v>160</v>
      </c>
      <c r="F22" s="8" t="s">
        <v>14</v>
      </c>
      <c r="G22" s="8" t="s">
        <v>9258</v>
      </c>
      <c r="H22" s="8" t="s">
        <v>160</v>
      </c>
      <c r="I22" s="8" t="s">
        <v>12</v>
      </c>
      <c r="J22">
        <v>315</v>
      </c>
      <c r="K22" s="8" t="str" cm="1">
        <f t="array" ref="K2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2" s="8" t="str" cm="1">
        <f t="array" ref="L2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 s="8"/>
      <c r="N22" t="s">
        <v>759</v>
      </c>
      <c r="O22" t="s">
        <v>5794</v>
      </c>
      <c r="P22">
        <v>0.30133464384425701</v>
      </c>
      <c r="Q22" t="s">
        <v>9077</v>
      </c>
      <c r="R22" s="8" t="s">
        <v>125</v>
      </c>
      <c r="S22" s="9">
        <v>0.50607638888888884</v>
      </c>
      <c r="T22" s="9">
        <v>0.51039351851851855</v>
      </c>
      <c r="U22" s="8">
        <v>0</v>
      </c>
      <c r="V22" s="8">
        <v>5.1000000000000005</v>
      </c>
      <c r="W22" s="8" t="s">
        <v>3436</v>
      </c>
      <c r="X22" s="8" t="s">
        <v>3437</v>
      </c>
      <c r="Y22" s="8">
        <v>8.02788948845643E-2</v>
      </c>
      <c r="Z22">
        <v>1589.74</v>
      </c>
      <c r="AA22" s="8">
        <v>0</v>
      </c>
      <c r="AB22" s="8">
        <v>0</v>
      </c>
      <c r="AC22" s="8">
        <v>0</v>
      </c>
      <c r="AD22" s="8">
        <v>0</v>
      </c>
      <c r="AE22" s="20">
        <v>60.59</v>
      </c>
      <c r="AF22" s="20">
        <v>60.59</v>
      </c>
      <c r="AG22" s="20">
        <v>62.19</v>
      </c>
      <c r="AH22" s="20">
        <v>62.99</v>
      </c>
      <c r="AI22">
        <v>33.39</v>
      </c>
      <c r="AJ22" s="8" t="s">
        <v>3402</v>
      </c>
      <c r="AK22" s="8" t="s">
        <v>5149</v>
      </c>
      <c r="AL22" s="8">
        <v>1</v>
      </c>
      <c r="AM22" s="8">
        <v>0</v>
      </c>
      <c r="AN22" s="17">
        <v>30.295000000000002</v>
      </c>
      <c r="AO22" s="17">
        <v>31.495000000000001</v>
      </c>
      <c r="AP22" s="17" t="s">
        <v>163</v>
      </c>
      <c r="AQ22" s="8" t="s">
        <v>191</v>
      </c>
      <c r="AR22" s="8" t="s">
        <v>44</v>
      </c>
      <c r="AS22" s="8" t="s">
        <v>164</v>
      </c>
      <c r="AT22" s="8" t="s">
        <v>163</v>
      </c>
      <c r="AU22" s="8" t="s">
        <v>168</v>
      </c>
      <c r="AV22" s="8">
        <v>0</v>
      </c>
      <c r="AW2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 s="8">
        <v>15.147500000000001</v>
      </c>
      <c r="BA22">
        <v>15.147500000000001</v>
      </c>
      <c r="BB22">
        <v>15.547499999999999</v>
      </c>
      <c r="BC22">
        <v>15.7475</v>
      </c>
    </row>
    <row r="23" spans="1:55" x14ac:dyDescent="0.3">
      <c r="A23" s="53" t="s">
        <v>511</v>
      </c>
      <c r="B23" s="53" t="s">
        <v>5543</v>
      </c>
      <c r="C23" s="53" t="s">
        <v>110</v>
      </c>
      <c r="D23" s="8" t="s">
        <v>103</v>
      </c>
      <c r="E23" s="43" t="s">
        <v>160</v>
      </c>
      <c r="F23" s="8" t="s">
        <v>14</v>
      </c>
      <c r="G23" s="8" t="s">
        <v>9258</v>
      </c>
      <c r="H23" s="8" t="s">
        <v>160</v>
      </c>
      <c r="I23" s="8" t="s">
        <v>12</v>
      </c>
      <c r="J23">
        <v>70</v>
      </c>
      <c r="K23" s="8" t="str" cm="1">
        <f t="array" ref="K2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 s="8" t="str" cm="1">
        <f t="array" ref="L2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 s="8"/>
      <c r="N23" t="s">
        <v>510</v>
      </c>
      <c r="O23" t="s">
        <v>5798</v>
      </c>
      <c r="P23">
        <v>1.3618171634632299</v>
      </c>
      <c r="Q23" t="s">
        <v>8675</v>
      </c>
      <c r="R23" s="8" t="s">
        <v>107</v>
      </c>
      <c r="S23" s="9">
        <v>0.49834490740740739</v>
      </c>
      <c r="T23" s="9">
        <v>0.50505787037037042</v>
      </c>
      <c r="U23" s="8">
        <v>0</v>
      </c>
      <c r="V23" s="8">
        <v>3.1166666666666667</v>
      </c>
      <c r="W23" s="8" t="s">
        <v>5545</v>
      </c>
      <c r="X23" s="8" t="s">
        <v>5546</v>
      </c>
      <c r="Y23" s="8">
        <v>0.238115342508572</v>
      </c>
      <c r="Z23">
        <v>505.12</v>
      </c>
      <c r="AA23" s="8">
        <v>0</v>
      </c>
      <c r="AB23" s="8">
        <v>0</v>
      </c>
      <c r="AC23" s="8">
        <v>0</v>
      </c>
      <c r="AD23" s="8">
        <v>0</v>
      </c>
      <c r="AE23" s="20">
        <v>38.5</v>
      </c>
      <c r="AF23" s="20">
        <v>38.5</v>
      </c>
      <c r="AG23" s="20">
        <v>39.526600000000002</v>
      </c>
      <c r="AH23" s="20">
        <v>41.113300000000002</v>
      </c>
      <c r="AI23">
        <v>10.61</v>
      </c>
      <c r="AJ23" s="8" t="s">
        <v>3402</v>
      </c>
      <c r="AK23" s="8" t="s">
        <v>5695</v>
      </c>
      <c r="AL23" s="8">
        <v>1</v>
      </c>
      <c r="AM23" s="8">
        <v>0</v>
      </c>
      <c r="AN23" s="17">
        <v>9.625</v>
      </c>
      <c r="AO23" s="17">
        <v>10.4125</v>
      </c>
      <c r="AP23" s="17" t="s">
        <v>163</v>
      </c>
      <c r="AQ23" s="8" t="s">
        <v>191</v>
      </c>
      <c r="AR23" s="8" t="s">
        <v>44</v>
      </c>
      <c r="AS23" s="8" t="s">
        <v>164</v>
      </c>
      <c r="AT23" s="8" t="s">
        <v>163</v>
      </c>
      <c r="AU23" s="8" t="s">
        <v>168</v>
      </c>
      <c r="AV23" s="8">
        <v>0</v>
      </c>
      <c r="AW2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 s="8">
        <v>9.625</v>
      </c>
      <c r="BA23">
        <v>9.625</v>
      </c>
      <c r="BB23">
        <v>9.8816500000000005</v>
      </c>
      <c r="BC23">
        <v>10.278325000000001</v>
      </c>
    </row>
    <row r="24" spans="1:55" x14ac:dyDescent="0.3">
      <c r="A24" s="53" t="s">
        <v>479</v>
      </c>
      <c r="B24" s="53" t="s">
        <v>5385</v>
      </c>
      <c r="C24" s="53" t="s">
        <v>110</v>
      </c>
      <c r="D24" s="8" t="s">
        <v>101</v>
      </c>
      <c r="E24" s="43" t="s">
        <v>160</v>
      </c>
      <c r="F24" s="8" t="s">
        <v>14</v>
      </c>
      <c r="G24" s="8" t="s">
        <v>9247</v>
      </c>
      <c r="H24" s="8" t="s">
        <v>160</v>
      </c>
      <c r="I24" s="8" t="s">
        <v>14</v>
      </c>
      <c r="J24">
        <v>240</v>
      </c>
      <c r="K24" s="8" t="str" cm="1">
        <f t="array" ref="K2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4" s="8" t="str" cm="1">
        <f t="array" ref="L2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 s="8"/>
      <c r="N24" t="s">
        <v>478</v>
      </c>
      <c r="O24" t="s">
        <v>8996</v>
      </c>
      <c r="P24">
        <v>1.01098915132633</v>
      </c>
      <c r="Q24" t="s">
        <v>8745</v>
      </c>
      <c r="R24" s="8" t="s">
        <v>112</v>
      </c>
      <c r="S24" s="9">
        <v>0.49940972222222224</v>
      </c>
      <c r="T24" s="9">
        <v>0.50209490740740736</v>
      </c>
      <c r="U24" s="8">
        <v>0</v>
      </c>
      <c r="V24" s="8">
        <v>3.8666666666666667</v>
      </c>
      <c r="W24" s="8" t="s">
        <v>8997</v>
      </c>
      <c r="X24" s="8" t="s">
        <v>8998</v>
      </c>
      <c r="Y24" s="8">
        <v>0.29800626512621903</v>
      </c>
      <c r="Z24">
        <v>670.27</v>
      </c>
      <c r="AA24" s="8">
        <v>0</v>
      </c>
      <c r="AB24" s="35">
        <v>0</v>
      </c>
      <c r="AC24" s="8">
        <v>0</v>
      </c>
      <c r="AD24" s="8">
        <v>0</v>
      </c>
      <c r="AE24" s="20">
        <v>50.63</v>
      </c>
      <c r="AF24" s="20">
        <v>50.63</v>
      </c>
      <c r="AG24" s="20">
        <v>52.643300000000004</v>
      </c>
      <c r="AH24" s="20">
        <v>53.65</v>
      </c>
      <c r="AI24">
        <v>14.22</v>
      </c>
      <c r="AJ24" s="8" t="s">
        <v>3402</v>
      </c>
      <c r="AK24" s="8" t="s">
        <v>3403</v>
      </c>
      <c r="AL24" s="8">
        <v>1</v>
      </c>
      <c r="AM24" s="8">
        <v>0</v>
      </c>
      <c r="AN24" s="17">
        <v>12.657500000000001</v>
      </c>
      <c r="AO24" s="17">
        <v>13.4125</v>
      </c>
      <c r="AP24" s="17" t="s">
        <v>164</v>
      </c>
      <c r="AQ24" s="8" t="s">
        <v>191</v>
      </c>
      <c r="AR24" s="8" t="s">
        <v>44</v>
      </c>
      <c r="AS24" s="8" t="s">
        <v>164</v>
      </c>
      <c r="AT24" s="8" t="s">
        <v>164</v>
      </c>
      <c r="AU24" s="8" t="s">
        <v>168</v>
      </c>
      <c r="AW2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 s="8">
        <v>12.657500000000001</v>
      </c>
      <c r="BA24">
        <v>12.657500000000001</v>
      </c>
      <c r="BB24">
        <v>13.160825000000001</v>
      </c>
      <c r="BC24">
        <v>13.4125</v>
      </c>
    </row>
    <row r="25" spans="1:55" x14ac:dyDescent="0.3">
      <c r="A25" s="53" t="s">
        <v>537</v>
      </c>
      <c r="B25" s="53" t="s">
        <v>3480</v>
      </c>
      <c r="C25" s="53" t="s">
        <v>125</v>
      </c>
      <c r="D25" s="8" t="s">
        <v>101</v>
      </c>
      <c r="E25" s="43" t="s">
        <v>160</v>
      </c>
      <c r="F25" s="8" t="s">
        <v>14</v>
      </c>
      <c r="G25" s="8" t="s">
        <v>9257</v>
      </c>
      <c r="H25" s="8" t="s">
        <v>160</v>
      </c>
      <c r="I25" s="8" t="s">
        <v>12</v>
      </c>
      <c r="J25">
        <v>312</v>
      </c>
      <c r="K25" s="8" t="str" cm="1">
        <f t="array" ref="K2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5" s="8" t="str" cm="1">
        <f t="array" ref="L2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 s="8"/>
      <c r="N25" t="s">
        <v>536</v>
      </c>
      <c r="O25" t="s">
        <v>5796</v>
      </c>
      <c r="P25">
        <v>0.94793504458743905</v>
      </c>
      <c r="Q25" t="s">
        <v>8771</v>
      </c>
      <c r="R25" s="8" t="s">
        <v>112</v>
      </c>
      <c r="S25" s="9">
        <v>0.50275462962962958</v>
      </c>
      <c r="T25" s="9">
        <v>0.50960648148148147</v>
      </c>
      <c r="U25" s="8">
        <v>0</v>
      </c>
      <c r="V25" s="8">
        <v>9.8666666666666671</v>
      </c>
      <c r="W25" s="8" t="s">
        <v>5540</v>
      </c>
      <c r="X25" s="8" t="s">
        <v>5541</v>
      </c>
      <c r="Y25" s="8">
        <v>0.18832606728628801</v>
      </c>
      <c r="Z25">
        <v>1148.74</v>
      </c>
      <c r="AA25" s="8">
        <v>0</v>
      </c>
      <c r="AB25" s="8">
        <v>0</v>
      </c>
      <c r="AC25" s="8">
        <v>0</v>
      </c>
      <c r="AD25" s="8">
        <v>0</v>
      </c>
      <c r="AE25" s="20">
        <v>87.32</v>
      </c>
      <c r="AF25" s="20">
        <v>87.32</v>
      </c>
      <c r="AG25" s="20">
        <v>89.754999999999995</v>
      </c>
      <c r="AH25" s="20">
        <v>91.16</v>
      </c>
      <c r="AI25">
        <v>24.16</v>
      </c>
      <c r="AJ25" s="8" t="s">
        <v>3402</v>
      </c>
      <c r="AK25" s="8" t="s">
        <v>3403</v>
      </c>
      <c r="AL25" s="8">
        <v>1</v>
      </c>
      <c r="AM25" s="8">
        <v>0</v>
      </c>
      <c r="AN25" s="17">
        <v>21.83</v>
      </c>
      <c r="AO25" s="17">
        <v>22.79</v>
      </c>
      <c r="AP25" s="17" t="s">
        <v>163</v>
      </c>
      <c r="AQ25" s="8" t="s">
        <v>191</v>
      </c>
      <c r="AR25" s="8" t="s">
        <v>44</v>
      </c>
      <c r="AS25" s="8" t="s">
        <v>164</v>
      </c>
      <c r="AT25" s="8" t="s">
        <v>163</v>
      </c>
      <c r="AU25" s="8" t="s">
        <v>168</v>
      </c>
      <c r="AV25" s="8">
        <v>0</v>
      </c>
      <c r="AW2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 s="8">
        <v>21.83</v>
      </c>
      <c r="BA25">
        <v>21.83</v>
      </c>
      <c r="BB25">
        <v>22.438749999999999</v>
      </c>
      <c r="BC25">
        <v>22.79</v>
      </c>
    </row>
    <row r="26" spans="1:55" x14ac:dyDescent="0.3">
      <c r="A26" s="53" t="s">
        <v>299</v>
      </c>
      <c r="B26" s="53" t="s">
        <v>3438</v>
      </c>
      <c r="C26" s="53" t="s">
        <v>110</v>
      </c>
      <c r="D26" s="8" t="s">
        <v>101</v>
      </c>
      <c r="E26" s="43" t="s">
        <v>160</v>
      </c>
      <c r="F26" s="8" t="s">
        <v>13</v>
      </c>
      <c r="G26" s="8" t="s">
        <v>132</v>
      </c>
      <c r="H26" s="8" t="s">
        <v>160</v>
      </c>
      <c r="I26" s="8" t="s">
        <v>13</v>
      </c>
      <c r="J26">
        <v>0</v>
      </c>
      <c r="K26" s="8" t="str" cm="1">
        <f t="array" ref="K2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6" s="8" t="str" cm="1">
        <f t="array" ref="L2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 s="8"/>
      <c r="N26" t="s">
        <v>298</v>
      </c>
      <c r="O26" t="s">
        <v>5795</v>
      </c>
      <c r="P26">
        <v>7.46437667997448</v>
      </c>
      <c r="Q26" t="s">
        <v>8180</v>
      </c>
      <c r="R26" s="8" t="s">
        <v>147</v>
      </c>
      <c r="S26" s="9">
        <v>0.25517361111111109</v>
      </c>
      <c r="T26" s="9">
        <v>0.27263888888888888</v>
      </c>
      <c r="U26" s="8">
        <v>0</v>
      </c>
      <c r="V26" s="8">
        <v>20.704166666666666</v>
      </c>
      <c r="W26" s="8" t="s">
        <v>3440</v>
      </c>
      <c r="X26" s="8" t="s">
        <v>3441</v>
      </c>
      <c r="Y26" s="8">
        <v>3.5662229060520101</v>
      </c>
      <c r="Z26">
        <v>12200.16</v>
      </c>
      <c r="AA26" s="8">
        <v>2</v>
      </c>
      <c r="AB26" s="8">
        <v>0.98581560283687897</v>
      </c>
      <c r="AC26" s="8">
        <v>25</v>
      </c>
      <c r="AD26" s="8">
        <v>152</v>
      </c>
      <c r="AE26" s="20">
        <v>224.55709999999999</v>
      </c>
      <c r="AF26" s="20">
        <v>232.54920000000001</v>
      </c>
      <c r="AG26" s="20">
        <v>240.01609999999999</v>
      </c>
      <c r="AH26" s="20">
        <v>237.76689999999999</v>
      </c>
      <c r="AI26">
        <v>238.52</v>
      </c>
      <c r="AJ26" s="8" t="s">
        <v>3495</v>
      </c>
      <c r="AK26" s="8" t="s">
        <v>3496</v>
      </c>
      <c r="AL26" s="8">
        <v>1</v>
      </c>
      <c r="AM26" s="8">
        <v>141</v>
      </c>
      <c r="AN26" s="17">
        <v>238.6712</v>
      </c>
      <c r="AO26" s="17">
        <v>243.41249999999999</v>
      </c>
      <c r="AP26" s="17" t="s">
        <v>164</v>
      </c>
      <c r="AQ26" s="8" t="s">
        <v>191</v>
      </c>
      <c r="AR26" s="8" t="s">
        <v>44</v>
      </c>
      <c r="AS26" s="8" t="s">
        <v>164</v>
      </c>
      <c r="AT26" s="8" t="s">
        <v>164</v>
      </c>
      <c r="AU26" s="8" t="s">
        <v>168</v>
      </c>
      <c r="AW2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 s="8">
        <v>56.139274999999998</v>
      </c>
      <c r="BA26">
        <v>58.137300000000003</v>
      </c>
      <c r="BB26">
        <v>60.004024999999999</v>
      </c>
      <c r="BC26">
        <v>59.441724999999998</v>
      </c>
    </row>
    <row r="27" spans="1:55" x14ac:dyDescent="0.3">
      <c r="A27" s="53" t="s">
        <v>1790</v>
      </c>
      <c r="B27" s="53" t="s">
        <v>4832</v>
      </c>
      <c r="C27" s="53" t="s">
        <v>110</v>
      </c>
      <c r="D27" s="8" t="s">
        <v>101</v>
      </c>
      <c r="E27" s="43" t="s">
        <v>160</v>
      </c>
      <c r="F27" s="8" t="s">
        <v>13</v>
      </c>
      <c r="G27" s="8" t="s">
        <v>155</v>
      </c>
      <c r="H27" s="8" t="s">
        <v>160</v>
      </c>
      <c r="I27" s="8" t="s">
        <v>13</v>
      </c>
      <c r="J27">
        <v>0</v>
      </c>
      <c r="K27" s="8" t="str" cm="1">
        <f t="array" ref="K2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7" s="8" t="str" cm="1">
        <f t="array" ref="L2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 s="8"/>
      <c r="N27" t="s">
        <v>1789</v>
      </c>
      <c r="O27" t="s">
        <v>6080</v>
      </c>
      <c r="P27">
        <v>7.19669660909938</v>
      </c>
      <c r="Q27" t="s">
        <v>8163</v>
      </c>
      <c r="R27" s="8" t="s">
        <v>147</v>
      </c>
      <c r="S27" s="9">
        <v>0.3334259259259259</v>
      </c>
      <c r="T27" s="9">
        <v>0.3447453703703704</v>
      </c>
      <c r="U27" s="8">
        <v>0</v>
      </c>
      <c r="V27" s="8">
        <v>16.237500000000001</v>
      </c>
      <c r="W27" s="8" t="s">
        <v>4834</v>
      </c>
      <c r="X27" s="8" t="s">
        <v>4835</v>
      </c>
      <c r="Y27" s="8">
        <v>6.5916704112701998</v>
      </c>
      <c r="Z27">
        <v>8301.16</v>
      </c>
      <c r="AA27" s="8">
        <v>16</v>
      </c>
      <c r="AB27" s="8">
        <v>0.85046728971962604</v>
      </c>
      <c r="AC27" s="8">
        <v>5</v>
      </c>
      <c r="AD27" s="8">
        <v>106</v>
      </c>
      <c r="AE27" s="20">
        <v>138.53460000000001</v>
      </c>
      <c r="AF27" s="20">
        <v>180.46729999999999</v>
      </c>
      <c r="AG27" s="20">
        <v>150.2176</v>
      </c>
      <c r="AH27" s="20">
        <v>149.76070000000001</v>
      </c>
      <c r="AI27">
        <v>160.37</v>
      </c>
      <c r="AJ27" s="8" t="s">
        <v>3495</v>
      </c>
      <c r="AK27" s="8" t="s">
        <v>3496</v>
      </c>
      <c r="AL27" s="8">
        <v>1</v>
      </c>
      <c r="AM27" s="8">
        <v>107</v>
      </c>
      <c r="AN27" s="17">
        <v>248.30250000000001</v>
      </c>
      <c r="AO27" s="17">
        <v>147.02500000000001</v>
      </c>
      <c r="AP27" s="17" t="s">
        <v>164</v>
      </c>
      <c r="AQ27" s="8" t="s">
        <v>191</v>
      </c>
      <c r="AR27" s="8" t="s">
        <v>44</v>
      </c>
      <c r="AS27" s="8" t="s">
        <v>164</v>
      </c>
      <c r="AT27" s="8" t="s">
        <v>164</v>
      </c>
      <c r="AU27" s="8" t="s">
        <v>168</v>
      </c>
      <c r="AW2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 s="8">
        <v>34.633650000000003</v>
      </c>
      <c r="BA27">
        <v>45.116824999999999</v>
      </c>
      <c r="BB27">
        <v>37.554400000000001</v>
      </c>
      <c r="BC27">
        <v>37.440175000000004</v>
      </c>
    </row>
    <row r="28" spans="1:55" x14ac:dyDescent="0.3">
      <c r="A28" s="53" t="s">
        <v>1060</v>
      </c>
      <c r="B28" s="53" t="s">
        <v>4112</v>
      </c>
      <c r="C28" s="53" t="s">
        <v>110</v>
      </c>
      <c r="D28" s="8" t="s">
        <v>101</v>
      </c>
      <c r="E28" s="43" t="s">
        <v>160</v>
      </c>
      <c r="F28" s="8" t="s">
        <v>13</v>
      </c>
      <c r="G28" s="8" t="s">
        <v>180</v>
      </c>
      <c r="H28" s="8" t="s">
        <v>290</v>
      </c>
      <c r="I28" s="8" t="s">
        <v>48</v>
      </c>
      <c r="J28">
        <v>180</v>
      </c>
      <c r="K28" s="8" t="str" cm="1">
        <f t="array" ref="K2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28" s="8" t="str" cm="1">
        <f t="array" ref="L2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 s="8"/>
      <c r="N28" t="s">
        <v>1059</v>
      </c>
      <c r="O28" t="s">
        <v>5931</v>
      </c>
      <c r="P28">
        <v>62.4299517832969</v>
      </c>
      <c r="Q28" t="s">
        <v>8181</v>
      </c>
      <c r="R28" s="8" t="s">
        <v>147</v>
      </c>
      <c r="S28" s="9">
        <v>0.38810185185185186</v>
      </c>
      <c r="T28" s="9">
        <v>0.39516203703703706</v>
      </c>
      <c r="U28" s="8">
        <v>0</v>
      </c>
      <c r="V28" s="8">
        <v>11.936666666666667</v>
      </c>
      <c r="W28" s="8" t="s">
        <v>4114</v>
      </c>
      <c r="X28" s="8" t="s">
        <v>4115</v>
      </c>
      <c r="Y28" s="8">
        <v>54.116409935004803</v>
      </c>
      <c r="Z28">
        <v>3470.12</v>
      </c>
      <c r="AA28" s="8">
        <v>0</v>
      </c>
      <c r="AB28" s="8">
        <v>0</v>
      </c>
      <c r="AC28" s="8">
        <v>0</v>
      </c>
      <c r="AD28" s="8">
        <v>0</v>
      </c>
      <c r="AE28" s="20">
        <v>89.933700000000002</v>
      </c>
      <c r="AF28" s="20">
        <v>97.848399999999998</v>
      </c>
      <c r="AG28" s="20">
        <v>66.277100000000004</v>
      </c>
      <c r="AH28" s="20">
        <v>101.1484</v>
      </c>
      <c r="AI28">
        <v>75.739999999999995</v>
      </c>
      <c r="AJ28" s="8" t="s">
        <v>3495</v>
      </c>
      <c r="AK28" s="8" t="s">
        <v>3496</v>
      </c>
      <c r="AL28" s="8">
        <v>1</v>
      </c>
      <c r="AM28" s="8">
        <v>0</v>
      </c>
      <c r="AN28" s="17">
        <v>61.323700000000002</v>
      </c>
      <c r="AO28" s="17">
        <v>105.7037</v>
      </c>
      <c r="AP28" s="17" t="s">
        <v>163</v>
      </c>
      <c r="AQ28" s="8" t="s">
        <v>191</v>
      </c>
      <c r="AR28" s="8" t="s">
        <v>80</v>
      </c>
      <c r="AS28" s="8" t="s">
        <v>163</v>
      </c>
      <c r="AT28" s="8" t="s">
        <v>163</v>
      </c>
      <c r="AU28" s="8" t="s">
        <v>168</v>
      </c>
      <c r="AV28" s="8">
        <v>0</v>
      </c>
      <c r="AW2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28" s="8">
        <v>22.483425</v>
      </c>
      <c r="BA28">
        <v>24.4621</v>
      </c>
      <c r="BB28">
        <v>16.569275000000001</v>
      </c>
      <c r="BC28">
        <v>25.287099999999999</v>
      </c>
    </row>
    <row r="29" spans="1:55" x14ac:dyDescent="0.3">
      <c r="A29" s="53" t="s">
        <v>1063</v>
      </c>
      <c r="B29" s="53" t="s">
        <v>4550</v>
      </c>
      <c r="C29" s="53" t="s">
        <v>110</v>
      </c>
      <c r="D29" s="8" t="s">
        <v>101</v>
      </c>
      <c r="E29" s="43" t="s">
        <v>160</v>
      </c>
      <c r="F29" s="8" t="s">
        <v>13</v>
      </c>
      <c r="G29" s="8" t="s">
        <v>9250</v>
      </c>
      <c r="H29" s="8" t="s">
        <v>160</v>
      </c>
      <c r="I29" s="8" t="s">
        <v>48</v>
      </c>
      <c r="J29">
        <v>140</v>
      </c>
      <c r="K29" s="8" t="str" cm="1">
        <f t="array" ref="K2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 s="8" t="str" cm="1">
        <f t="array" ref="L2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 s="8"/>
      <c r="N29" t="s">
        <v>1062</v>
      </c>
      <c r="O29" t="s">
        <v>6196</v>
      </c>
      <c r="P29">
        <v>7.30441698046604E-2</v>
      </c>
      <c r="Q29" t="s">
        <v>8177</v>
      </c>
      <c r="R29" s="8" t="s">
        <v>129</v>
      </c>
      <c r="S29" s="9">
        <v>0.39521990740740742</v>
      </c>
      <c r="T29" s="9">
        <v>0.39885416666666668</v>
      </c>
      <c r="U29" s="8">
        <v>0</v>
      </c>
      <c r="V29" s="8">
        <v>5.2333333333333334</v>
      </c>
      <c r="W29" s="8" t="s">
        <v>4552</v>
      </c>
      <c r="X29" s="8" t="s">
        <v>4553</v>
      </c>
      <c r="Y29" s="8">
        <v>2.76543291035222E-2</v>
      </c>
      <c r="Z29">
        <v>945.53</v>
      </c>
      <c r="AA29" s="8">
        <v>0</v>
      </c>
      <c r="AB29" s="8">
        <v>0</v>
      </c>
      <c r="AC29" s="8">
        <v>0</v>
      </c>
      <c r="AD29" s="8">
        <v>0</v>
      </c>
      <c r="AE29" s="20">
        <v>35.79</v>
      </c>
      <c r="AF29" s="20">
        <v>35.79</v>
      </c>
      <c r="AG29" s="20">
        <v>36.804200000000002</v>
      </c>
      <c r="AH29" s="20">
        <v>39.32</v>
      </c>
      <c r="AI29">
        <v>18.61</v>
      </c>
      <c r="AJ29" s="8" t="s">
        <v>3495</v>
      </c>
      <c r="AK29" s="8" t="s">
        <v>3496</v>
      </c>
      <c r="AL29" s="8">
        <v>1</v>
      </c>
      <c r="AM29" s="8">
        <v>0</v>
      </c>
      <c r="AN29" s="17">
        <v>17.895</v>
      </c>
      <c r="AO29" s="17">
        <v>15.272500000000001</v>
      </c>
      <c r="AP29" s="17" t="s">
        <v>163</v>
      </c>
      <c r="AQ29" s="8" t="s">
        <v>191</v>
      </c>
      <c r="AR29" s="8" t="s">
        <v>44</v>
      </c>
      <c r="AS29" s="8" t="s">
        <v>164</v>
      </c>
      <c r="AT29" s="8" t="s">
        <v>163</v>
      </c>
      <c r="AU29" s="8" t="s">
        <v>168</v>
      </c>
      <c r="AV29" s="8">
        <v>0</v>
      </c>
      <c r="AW2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 s="8">
        <v>8.9474999999999998</v>
      </c>
      <c r="BA29">
        <v>8.9474999999999998</v>
      </c>
      <c r="BB29">
        <v>9.2010500000000004</v>
      </c>
      <c r="BC29">
        <v>9.83</v>
      </c>
    </row>
    <row r="30" spans="1:55" x14ac:dyDescent="0.3">
      <c r="A30" s="53" t="s">
        <v>1518</v>
      </c>
      <c r="B30" s="53" t="s">
        <v>119</v>
      </c>
      <c r="C30" s="53" t="s">
        <v>4484</v>
      </c>
      <c r="D30" s="8" t="s">
        <v>101</v>
      </c>
      <c r="E30" s="43" t="s">
        <v>160</v>
      </c>
      <c r="F30" s="8" t="s">
        <v>13</v>
      </c>
      <c r="G30" s="8" t="s">
        <v>9252</v>
      </c>
      <c r="H30" s="8" t="s">
        <v>290</v>
      </c>
      <c r="I30" s="8" t="s">
        <v>48</v>
      </c>
      <c r="J30">
        <v>168</v>
      </c>
      <c r="K30" s="8" t="str" cm="1">
        <f t="array" ref="K3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0" s="8" t="str" cm="1">
        <f t="array" ref="L3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30" s="8"/>
      <c r="N30" t="s">
        <v>1517</v>
      </c>
      <c r="O30" t="s">
        <v>5943</v>
      </c>
      <c r="P30">
        <v>0.43892205702903198</v>
      </c>
      <c r="Q30" t="s">
        <v>8216</v>
      </c>
      <c r="R30" s="8" t="s">
        <v>147</v>
      </c>
      <c r="S30" s="9">
        <v>0.39915509259259258</v>
      </c>
      <c r="T30" s="9">
        <v>0.40879629629629627</v>
      </c>
      <c r="U30" s="8">
        <v>0</v>
      </c>
      <c r="V30" s="8">
        <v>14.01</v>
      </c>
      <c r="W30" s="8" t="s">
        <v>4618</v>
      </c>
      <c r="X30" s="8" t="s">
        <v>4619</v>
      </c>
      <c r="Y30" s="8">
        <v>0.25589766121726998</v>
      </c>
      <c r="Z30">
        <v>2242.98</v>
      </c>
      <c r="AA30" s="8">
        <v>10</v>
      </c>
      <c r="AB30" s="8">
        <v>0.71428571428571397</v>
      </c>
      <c r="AC30" s="8">
        <v>1</v>
      </c>
      <c r="AD30" s="8">
        <v>35</v>
      </c>
      <c r="AE30" s="20">
        <v>54.752499999999998</v>
      </c>
      <c r="AF30" s="20">
        <v>31.146899999999999</v>
      </c>
      <c r="AG30" s="20">
        <v>34.0471</v>
      </c>
      <c r="AH30" s="20">
        <v>30.547599999999999</v>
      </c>
      <c r="AI30">
        <v>36.31</v>
      </c>
      <c r="AJ30" s="8" t="s">
        <v>3495</v>
      </c>
      <c r="AK30" s="8" t="s">
        <v>3496</v>
      </c>
      <c r="AL30" s="8">
        <v>1</v>
      </c>
      <c r="AM30" s="8">
        <v>35</v>
      </c>
      <c r="AN30" s="17">
        <v>32.83</v>
      </c>
      <c r="AO30" s="17">
        <v>29.797499999999999</v>
      </c>
      <c r="AP30" s="17" t="s">
        <v>163</v>
      </c>
      <c r="AQ30" s="8" t="s">
        <v>191</v>
      </c>
      <c r="AR30" s="8" t="s">
        <v>44</v>
      </c>
      <c r="AS30" s="8" t="s">
        <v>163</v>
      </c>
      <c r="AT30" s="8" t="s">
        <v>163</v>
      </c>
      <c r="AU30" s="8" t="s">
        <v>168</v>
      </c>
      <c r="AV30" s="8">
        <v>35</v>
      </c>
      <c r="AW3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30" s="8">
        <v>13.688124999999999</v>
      </c>
      <c r="BA30">
        <v>7.7867249999999997</v>
      </c>
      <c r="BB30">
        <v>8.5117750000000001</v>
      </c>
      <c r="BC30">
        <v>7.6368999999999998</v>
      </c>
    </row>
    <row r="31" spans="1:55" x14ac:dyDescent="0.3">
      <c r="A31" s="53" t="s">
        <v>1045</v>
      </c>
      <c r="B31" s="53" t="s">
        <v>4615</v>
      </c>
      <c r="C31" s="53" t="s">
        <v>110</v>
      </c>
      <c r="D31" s="8" t="s">
        <v>101</v>
      </c>
      <c r="E31" s="43" t="s">
        <v>160</v>
      </c>
      <c r="F31" s="8" t="s">
        <v>13</v>
      </c>
      <c r="G31" s="8" t="s">
        <v>137</v>
      </c>
      <c r="H31" s="8" t="s">
        <v>290</v>
      </c>
      <c r="I31" s="8" t="s">
        <v>48</v>
      </c>
      <c r="J31">
        <v>170</v>
      </c>
      <c r="K31" s="8" t="str" cm="1">
        <f t="array" ref="K3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1" s="8" t="str" cm="1">
        <f t="array" ref="L3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 s="8"/>
      <c r="N31" t="s">
        <v>1044</v>
      </c>
      <c r="O31" t="s">
        <v>8905</v>
      </c>
      <c r="P31">
        <v>0.27980702174008298</v>
      </c>
      <c r="Q31" t="s">
        <v>8218</v>
      </c>
      <c r="R31" s="8" t="s">
        <v>129</v>
      </c>
      <c r="S31" s="9">
        <v>0.40899305555555554</v>
      </c>
      <c r="T31" s="9">
        <v>0.41363425925925928</v>
      </c>
      <c r="U31" s="8">
        <v>0</v>
      </c>
      <c r="V31" s="8">
        <v>8.9083333333333332</v>
      </c>
      <c r="W31" s="8" t="s">
        <v>8906</v>
      </c>
      <c r="X31" s="8" t="s">
        <v>8907</v>
      </c>
      <c r="Y31" s="8">
        <v>0.184737062186835</v>
      </c>
      <c r="Z31">
        <v>1610.59</v>
      </c>
      <c r="AA31" s="8">
        <v>0</v>
      </c>
      <c r="AB31" s="35">
        <v>0</v>
      </c>
      <c r="AC31" s="8">
        <v>0</v>
      </c>
      <c r="AD31" s="8">
        <v>0</v>
      </c>
      <c r="AE31" s="20">
        <v>56.51</v>
      </c>
      <c r="AF31" s="20">
        <v>51.634999999999998</v>
      </c>
      <c r="AG31" s="20">
        <v>71.108500000000006</v>
      </c>
      <c r="AH31" s="20">
        <v>74.046599999999998</v>
      </c>
      <c r="AI31">
        <v>37.46</v>
      </c>
      <c r="AJ31" s="8" t="s">
        <v>3495</v>
      </c>
      <c r="AK31" s="8" t="s">
        <v>3496</v>
      </c>
      <c r="AL31" s="8">
        <v>1</v>
      </c>
      <c r="AM31" s="8">
        <v>0</v>
      </c>
      <c r="AN31" s="17">
        <v>33.641199999999998</v>
      </c>
      <c r="AO31" s="17">
        <v>38.703699999999998</v>
      </c>
      <c r="AP31" s="17" t="s">
        <v>163</v>
      </c>
      <c r="AQ31" s="8" t="s">
        <v>191</v>
      </c>
      <c r="AR31" s="8" t="s">
        <v>44</v>
      </c>
      <c r="AS31" s="8" t="s">
        <v>163</v>
      </c>
      <c r="AT31" s="8" t="s">
        <v>163</v>
      </c>
      <c r="AU31" s="8" t="s">
        <v>168</v>
      </c>
      <c r="AV31" s="8">
        <v>0</v>
      </c>
      <c r="AW3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 s="8">
        <v>14.1275</v>
      </c>
      <c r="BA31">
        <v>12.90875</v>
      </c>
      <c r="BB31">
        <v>17.777125000000002</v>
      </c>
      <c r="BC31">
        <v>18.511649999999999</v>
      </c>
    </row>
    <row r="32" spans="1:55" x14ac:dyDescent="0.3">
      <c r="A32" s="53" t="s">
        <v>1480</v>
      </c>
      <c r="B32" s="53" t="s">
        <v>4603</v>
      </c>
      <c r="C32" s="53" t="s">
        <v>110</v>
      </c>
      <c r="D32" s="8" t="s">
        <v>102</v>
      </c>
      <c r="E32" s="43" t="s">
        <v>160</v>
      </c>
      <c r="F32" s="8" t="s">
        <v>13</v>
      </c>
      <c r="G32" s="8" t="s">
        <v>137</v>
      </c>
      <c r="H32" s="8" t="s">
        <v>290</v>
      </c>
      <c r="I32" s="8" t="s">
        <v>48</v>
      </c>
      <c r="J32">
        <v>112</v>
      </c>
      <c r="K32" s="8" t="str" cm="1">
        <f t="array" ref="K3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2" s="8" t="str" cm="1">
        <f t="array" ref="L3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 s="8"/>
      <c r="N32" t="s">
        <v>1479</v>
      </c>
      <c r="O32" t="s">
        <v>5938</v>
      </c>
      <c r="P32">
        <v>1.0702883591949</v>
      </c>
      <c r="Q32" t="s">
        <v>8126</v>
      </c>
      <c r="R32" s="8" t="s">
        <v>125</v>
      </c>
      <c r="S32" s="9">
        <v>0.34126157407407409</v>
      </c>
      <c r="T32" s="9">
        <v>0.34813657407407406</v>
      </c>
      <c r="U32" s="8">
        <v>0</v>
      </c>
      <c r="V32" s="8">
        <v>12.155555554999999</v>
      </c>
      <c r="W32" s="8" t="s">
        <v>4605</v>
      </c>
      <c r="X32" s="8" t="s">
        <v>4606</v>
      </c>
      <c r="Y32" s="8">
        <v>0.44337668058180402</v>
      </c>
      <c r="Z32">
        <v>3007.12</v>
      </c>
      <c r="AA32" s="8">
        <v>0</v>
      </c>
      <c r="AB32" s="8">
        <v>0</v>
      </c>
      <c r="AC32" s="8">
        <v>0</v>
      </c>
      <c r="AD32" s="8">
        <v>0</v>
      </c>
      <c r="AE32" s="20">
        <v>118.996</v>
      </c>
      <c r="AF32" s="20">
        <v>135.44159999999999</v>
      </c>
      <c r="AG32" s="20">
        <v>136.1371</v>
      </c>
      <c r="AH32" s="20">
        <v>140.08420000000001</v>
      </c>
      <c r="AI32">
        <v>71.900000000000006</v>
      </c>
      <c r="AJ32" s="8" t="s">
        <v>3495</v>
      </c>
      <c r="AK32" s="8" t="s">
        <v>5335</v>
      </c>
      <c r="AL32" s="8">
        <v>1</v>
      </c>
      <c r="AM32" s="8">
        <v>0</v>
      </c>
      <c r="AN32" s="17">
        <v>67.323700000000002</v>
      </c>
      <c r="AO32" s="17">
        <v>72.25</v>
      </c>
      <c r="AP32" s="17" t="s">
        <v>163</v>
      </c>
      <c r="AQ32" s="8" t="s">
        <v>191</v>
      </c>
      <c r="AR32" s="8" t="s">
        <v>44</v>
      </c>
      <c r="AS32" s="8" t="s">
        <v>163</v>
      </c>
      <c r="AT32" s="8" t="s">
        <v>163</v>
      </c>
      <c r="AU32" s="8" t="s">
        <v>168</v>
      </c>
      <c r="AV32" s="8">
        <v>0</v>
      </c>
      <c r="AW3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 s="8">
        <v>29.748999999999999</v>
      </c>
      <c r="BA32">
        <v>33.860399999999998</v>
      </c>
      <c r="BB32">
        <v>34.034275000000001</v>
      </c>
      <c r="BC32">
        <v>35.021050000000002</v>
      </c>
    </row>
    <row r="33" spans="1:55" x14ac:dyDescent="0.3">
      <c r="A33" s="53" t="s">
        <v>1839</v>
      </c>
      <c r="B33" s="53" t="s">
        <v>4558</v>
      </c>
      <c r="C33" s="53" t="s">
        <v>110</v>
      </c>
      <c r="D33" s="8" t="s">
        <v>101</v>
      </c>
      <c r="E33" s="43" t="s">
        <v>160</v>
      </c>
      <c r="F33" s="8" t="s">
        <v>13</v>
      </c>
      <c r="G33" s="8" t="s">
        <v>9248</v>
      </c>
      <c r="H33" s="8" t="s">
        <v>290</v>
      </c>
      <c r="I33" s="8" t="s">
        <v>48</v>
      </c>
      <c r="J33">
        <v>170</v>
      </c>
      <c r="K33" s="8" t="str" cm="1">
        <f t="array" ref="K3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3" s="8" t="str" cm="1">
        <f t="array" ref="L3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33" s="8"/>
      <c r="N33" t="s">
        <v>1838</v>
      </c>
      <c r="O33" t="s">
        <v>5933</v>
      </c>
      <c r="P33">
        <v>0.20500218553743799</v>
      </c>
      <c r="Q33" t="s">
        <v>8097</v>
      </c>
      <c r="R33" s="8" t="s">
        <v>147</v>
      </c>
      <c r="S33" s="9">
        <v>0.41377314814814814</v>
      </c>
      <c r="T33" s="9">
        <v>0.41890046296296296</v>
      </c>
      <c r="U33" s="8">
        <v>0</v>
      </c>
      <c r="V33" s="8">
        <v>7.4033333333333333</v>
      </c>
      <c r="W33" s="8" t="s">
        <v>4560</v>
      </c>
      <c r="X33" s="8" t="s">
        <v>4561</v>
      </c>
      <c r="Y33" s="8">
        <v>0.108238385814311</v>
      </c>
      <c r="Z33">
        <v>2481.94</v>
      </c>
      <c r="AA33" s="8">
        <v>4</v>
      </c>
      <c r="AB33" s="35">
        <v>0.81818181818181801</v>
      </c>
      <c r="AC33" s="8">
        <v>1</v>
      </c>
      <c r="AD33" s="8">
        <v>22</v>
      </c>
      <c r="AE33" s="20">
        <v>47.65</v>
      </c>
      <c r="AF33" s="20">
        <v>41.083799999999997</v>
      </c>
      <c r="AG33" s="20">
        <v>41.458500000000001</v>
      </c>
      <c r="AH33" s="20">
        <v>52.859200000000001</v>
      </c>
      <c r="AI33">
        <v>44.87</v>
      </c>
      <c r="AJ33" s="8" t="s">
        <v>3495</v>
      </c>
      <c r="AK33" s="8" t="s">
        <v>3496</v>
      </c>
      <c r="AL33" s="8">
        <v>1</v>
      </c>
      <c r="AM33" s="8">
        <v>22</v>
      </c>
      <c r="AN33" s="17">
        <v>39.89</v>
      </c>
      <c r="AO33" s="17">
        <v>54.02</v>
      </c>
      <c r="AP33" s="17" t="s">
        <v>163</v>
      </c>
      <c r="AQ33" s="8" t="s">
        <v>191</v>
      </c>
      <c r="AR33" s="8" t="s">
        <v>44</v>
      </c>
      <c r="AS33" s="8" t="s">
        <v>163</v>
      </c>
      <c r="AT33" s="8" t="s">
        <v>163</v>
      </c>
      <c r="AU33" s="8" t="s">
        <v>168</v>
      </c>
      <c r="AV33" s="8">
        <v>22</v>
      </c>
      <c r="AW3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33" s="8">
        <v>11.9125</v>
      </c>
      <c r="BA33">
        <v>10.270949999999999</v>
      </c>
      <c r="BB33">
        <v>10.364625</v>
      </c>
      <c r="BC33">
        <v>13.2148</v>
      </c>
    </row>
    <row r="34" spans="1:55" x14ac:dyDescent="0.3">
      <c r="A34" s="53" t="s">
        <v>1848</v>
      </c>
      <c r="B34" s="53" t="s">
        <v>4558</v>
      </c>
      <c r="C34" s="53" t="s">
        <v>112</v>
      </c>
      <c r="D34" s="8" t="s">
        <v>101</v>
      </c>
      <c r="E34" s="43" t="s">
        <v>160</v>
      </c>
      <c r="F34" s="8" t="s">
        <v>13</v>
      </c>
      <c r="G34" s="8" t="s">
        <v>9251</v>
      </c>
      <c r="H34" s="8" t="s">
        <v>290</v>
      </c>
      <c r="I34" s="8" t="s">
        <v>48</v>
      </c>
      <c r="J34">
        <v>95</v>
      </c>
      <c r="K34" s="8" t="str" cm="1">
        <f t="array" ref="K3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4" s="8" t="str" cm="1">
        <f t="array" ref="L3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34" s="8"/>
      <c r="N34" t="s">
        <v>1847</v>
      </c>
      <c r="O34" t="s">
        <v>5933</v>
      </c>
      <c r="P34">
        <v>0</v>
      </c>
      <c r="Q34" t="s">
        <v>8161</v>
      </c>
      <c r="R34" s="8" t="s">
        <v>147</v>
      </c>
      <c r="S34" s="9">
        <v>0.41890046296296296</v>
      </c>
      <c r="T34" s="9">
        <v>0.42651620370370369</v>
      </c>
      <c r="U34" s="8">
        <v>0</v>
      </c>
      <c r="V34" s="8">
        <v>11.836666666666668</v>
      </c>
      <c r="W34" s="8" t="s">
        <v>4560</v>
      </c>
      <c r="X34" s="8" t="s">
        <v>4561</v>
      </c>
      <c r="Z34">
        <v>4673.88</v>
      </c>
      <c r="AA34" s="8">
        <v>24</v>
      </c>
      <c r="AB34" s="8">
        <v>0.73333333333333395</v>
      </c>
      <c r="AC34" s="8">
        <v>5</v>
      </c>
      <c r="AD34" s="8">
        <v>91</v>
      </c>
      <c r="AE34" s="20">
        <v>91.92</v>
      </c>
      <c r="AF34" s="20">
        <v>92.612300000000005</v>
      </c>
      <c r="AG34" s="20">
        <v>90.122799999999998</v>
      </c>
      <c r="AH34" s="20">
        <v>72.988399999999999</v>
      </c>
      <c r="AI34">
        <v>93.28</v>
      </c>
      <c r="AJ34" s="8" t="s">
        <v>3495</v>
      </c>
      <c r="AK34" s="8" t="s">
        <v>3496</v>
      </c>
      <c r="AL34" s="8">
        <v>1</v>
      </c>
      <c r="AM34" s="8">
        <v>90</v>
      </c>
      <c r="AN34" s="17">
        <v>91.92</v>
      </c>
      <c r="AO34" s="17">
        <v>73.064999999999998</v>
      </c>
      <c r="AP34" s="17" t="s">
        <v>163</v>
      </c>
      <c r="AQ34" s="8" t="s">
        <v>793</v>
      </c>
      <c r="AR34" s="8" t="s">
        <v>44</v>
      </c>
      <c r="AS34" s="8" t="s">
        <v>163</v>
      </c>
      <c r="AT34" s="8" t="s">
        <v>163</v>
      </c>
      <c r="AU34" s="8" t="s">
        <v>168</v>
      </c>
      <c r="AV34" s="8">
        <v>90</v>
      </c>
      <c r="AW3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34" s="8">
        <v>22.98</v>
      </c>
      <c r="BA34">
        <v>23.153075000000001</v>
      </c>
      <c r="BB34">
        <v>22.5307</v>
      </c>
      <c r="BC34">
        <v>18.2471</v>
      </c>
    </row>
    <row r="35" spans="1:55" x14ac:dyDescent="0.3">
      <c r="A35" s="53" t="s">
        <v>1054</v>
      </c>
      <c r="B35" s="53" t="s">
        <v>4596</v>
      </c>
      <c r="C35" s="53" t="s">
        <v>110</v>
      </c>
      <c r="D35" s="8" t="s">
        <v>102</v>
      </c>
      <c r="E35" s="43" t="s">
        <v>160</v>
      </c>
      <c r="F35" s="8" t="s">
        <v>13</v>
      </c>
      <c r="G35" s="8" t="s">
        <v>9251</v>
      </c>
      <c r="H35" s="8" t="s">
        <v>290</v>
      </c>
      <c r="I35" s="8" t="s">
        <v>48</v>
      </c>
      <c r="J35">
        <v>155</v>
      </c>
      <c r="K35" s="8" t="str" cm="1">
        <f t="array" ref="K3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5" s="8" t="str" cm="1">
        <f t="array" ref="L3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 s="8"/>
      <c r="N35" t="s">
        <v>1053</v>
      </c>
      <c r="O35" t="s">
        <v>5962</v>
      </c>
      <c r="P35">
        <v>0.17501035514567301</v>
      </c>
      <c r="Q35" t="s">
        <v>8229</v>
      </c>
      <c r="R35" s="8" t="s">
        <v>113</v>
      </c>
      <c r="S35" s="9">
        <v>0.35469907407407408</v>
      </c>
      <c r="T35" s="9">
        <v>0.36069444444444443</v>
      </c>
      <c r="U35" s="8">
        <v>0</v>
      </c>
      <c r="V35" s="8">
        <v>8.6333333333333329</v>
      </c>
      <c r="W35" s="8" t="s">
        <v>4598</v>
      </c>
      <c r="X35" s="8" t="s">
        <v>4599</v>
      </c>
      <c r="Y35" s="8">
        <v>4.0704695155657097E-2</v>
      </c>
      <c r="Z35">
        <v>760.94</v>
      </c>
      <c r="AA35" s="8">
        <v>0</v>
      </c>
      <c r="AB35" s="8">
        <v>0</v>
      </c>
      <c r="AC35" s="8">
        <v>0</v>
      </c>
      <c r="AD35" s="8">
        <v>0</v>
      </c>
      <c r="AE35" s="20">
        <v>47.26</v>
      </c>
      <c r="AF35" s="20">
        <v>59.763300000000001</v>
      </c>
      <c r="AG35" s="20">
        <v>66.88</v>
      </c>
      <c r="AH35" s="20">
        <v>89.5625</v>
      </c>
      <c r="AI35">
        <v>20.13</v>
      </c>
      <c r="AJ35" s="8" t="s">
        <v>3495</v>
      </c>
      <c r="AK35" s="8" t="s">
        <v>5335</v>
      </c>
      <c r="AL35" s="8">
        <v>1</v>
      </c>
      <c r="AM35" s="8">
        <v>0</v>
      </c>
      <c r="AN35" s="17">
        <v>12.17</v>
      </c>
      <c r="AO35" s="17">
        <v>28.488700000000001</v>
      </c>
      <c r="AP35" s="17" t="s">
        <v>163</v>
      </c>
      <c r="AQ35" s="8" t="s">
        <v>191</v>
      </c>
      <c r="AR35" s="8" t="s">
        <v>44</v>
      </c>
      <c r="AS35" s="8" t="s">
        <v>163</v>
      </c>
      <c r="AT35" s="8" t="s">
        <v>163</v>
      </c>
      <c r="AU35" s="8" t="s">
        <v>168</v>
      </c>
      <c r="AV35" s="8">
        <v>0</v>
      </c>
      <c r="AW3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 s="8">
        <v>11.815</v>
      </c>
      <c r="BA35">
        <v>14.940825</v>
      </c>
      <c r="BB35">
        <v>16.72</v>
      </c>
      <c r="BC35">
        <v>22.390625</v>
      </c>
    </row>
    <row r="36" spans="1:55" x14ac:dyDescent="0.3">
      <c r="A36" s="53" t="s">
        <v>1075</v>
      </c>
      <c r="B36" s="53" t="s">
        <v>5614</v>
      </c>
      <c r="C36" s="53" t="s">
        <v>110</v>
      </c>
      <c r="D36" s="8" t="s">
        <v>104</v>
      </c>
      <c r="E36" s="43" t="s">
        <v>160</v>
      </c>
      <c r="F36" s="8" t="s">
        <v>13</v>
      </c>
      <c r="G36" s="8" t="s">
        <v>9251</v>
      </c>
      <c r="H36" s="8" t="s">
        <v>160</v>
      </c>
      <c r="I36" s="8" t="s">
        <v>48</v>
      </c>
      <c r="J36">
        <v>142</v>
      </c>
      <c r="K36" s="8" t="str" cm="1">
        <f t="array" ref="K3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 s="8" t="str" cm="1">
        <f t="array" ref="L3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 s="8"/>
      <c r="N36" t="s">
        <v>1074</v>
      </c>
      <c r="O36" t="s">
        <v>6198</v>
      </c>
      <c r="P36">
        <v>0.175507973074048</v>
      </c>
      <c r="Q36" t="s">
        <v>7991</v>
      </c>
      <c r="R36" s="8" t="s">
        <v>123</v>
      </c>
      <c r="S36" s="9">
        <v>0.42226851851851854</v>
      </c>
      <c r="T36" s="9">
        <v>0.43028935185185185</v>
      </c>
      <c r="U36" s="8">
        <v>0</v>
      </c>
      <c r="V36" s="8">
        <v>12.658333333333333</v>
      </c>
      <c r="W36" s="8" t="s">
        <v>5616</v>
      </c>
      <c r="X36" s="8" t="s">
        <v>5617</v>
      </c>
      <c r="Y36" s="8">
        <v>8.9003802331660206E-2</v>
      </c>
      <c r="Z36">
        <v>1554.53</v>
      </c>
      <c r="AA36" s="8">
        <v>0</v>
      </c>
      <c r="AB36" s="8">
        <v>0</v>
      </c>
      <c r="AC36" s="8">
        <v>0</v>
      </c>
      <c r="AD36" s="8">
        <v>0</v>
      </c>
      <c r="AE36" s="20">
        <v>118.49</v>
      </c>
      <c r="AF36" s="20">
        <v>118.49</v>
      </c>
      <c r="AG36" s="20">
        <v>120.85</v>
      </c>
      <c r="AH36" s="20">
        <v>123.21</v>
      </c>
      <c r="AI36">
        <v>32.65</v>
      </c>
      <c r="AJ36" s="8" t="s">
        <v>3495</v>
      </c>
      <c r="AK36" s="8" t="s">
        <v>5701</v>
      </c>
      <c r="AL36" s="8">
        <v>1</v>
      </c>
      <c r="AM36" s="8">
        <v>0</v>
      </c>
      <c r="AN36" s="17">
        <v>29.622499999999999</v>
      </c>
      <c r="AO36" s="17">
        <v>30.802499999999998</v>
      </c>
      <c r="AP36" s="17" t="s">
        <v>163</v>
      </c>
      <c r="AQ36" s="8" t="s">
        <v>191</v>
      </c>
      <c r="AR36" s="8" t="s">
        <v>44</v>
      </c>
      <c r="AS36" s="8" t="s">
        <v>164</v>
      </c>
      <c r="AT36" s="8" t="s">
        <v>163</v>
      </c>
      <c r="AU36" s="8" t="s">
        <v>168</v>
      </c>
      <c r="AV36" s="8">
        <v>0</v>
      </c>
      <c r="AW3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 s="8">
        <v>29.622499999999999</v>
      </c>
      <c r="BA36">
        <v>29.622499999999999</v>
      </c>
      <c r="BB36">
        <v>30.212499999999999</v>
      </c>
      <c r="BC36">
        <v>30.802499999999998</v>
      </c>
    </row>
    <row r="37" spans="1:55" x14ac:dyDescent="0.3">
      <c r="A37" s="53" t="s">
        <v>1812</v>
      </c>
      <c r="B37" s="53" t="s">
        <v>122</v>
      </c>
      <c r="C37" s="53" t="s">
        <v>151</v>
      </c>
      <c r="D37" s="8" t="s">
        <v>101</v>
      </c>
      <c r="E37" s="43" t="s">
        <v>160</v>
      </c>
      <c r="F37" s="8" t="s">
        <v>13</v>
      </c>
      <c r="G37" s="8" t="s">
        <v>140</v>
      </c>
      <c r="H37" s="8" t="s">
        <v>160</v>
      </c>
      <c r="I37" s="8" t="s">
        <v>48</v>
      </c>
      <c r="J37">
        <v>134</v>
      </c>
      <c r="K37" s="8" t="str" cm="1">
        <f t="array" ref="K3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7" s="8" t="str" cm="1">
        <f t="array" ref="L3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 s="8"/>
      <c r="N37" t="s">
        <v>1811</v>
      </c>
      <c r="O37" t="s">
        <v>5936</v>
      </c>
      <c r="P37">
        <v>0.70687095384519705</v>
      </c>
      <c r="Q37" t="s">
        <v>8222</v>
      </c>
      <c r="R37" s="8" t="s">
        <v>147</v>
      </c>
      <c r="S37" s="9">
        <v>0.42701388888888892</v>
      </c>
      <c r="T37" s="9">
        <v>0.43003472222222222</v>
      </c>
      <c r="U37" s="8">
        <v>0</v>
      </c>
      <c r="V37" s="8">
        <v>4.2666666666666666</v>
      </c>
      <c r="W37" s="8" t="s">
        <v>4119</v>
      </c>
      <c r="X37" s="8" t="s">
        <v>4120</v>
      </c>
      <c r="Y37" s="8">
        <v>0.34555684771185002</v>
      </c>
      <c r="Z37">
        <v>780</v>
      </c>
      <c r="AA37" s="8">
        <v>0</v>
      </c>
      <c r="AB37" s="8">
        <v>0</v>
      </c>
      <c r="AC37" s="8">
        <v>0</v>
      </c>
      <c r="AD37" s="8">
        <v>0</v>
      </c>
      <c r="AE37" s="20">
        <v>15</v>
      </c>
      <c r="AF37" s="20">
        <v>15</v>
      </c>
      <c r="AG37" s="20">
        <v>15</v>
      </c>
      <c r="AH37" s="20">
        <v>16.538399999999999</v>
      </c>
      <c r="AI37">
        <v>15.9</v>
      </c>
      <c r="AJ37" s="8" t="s">
        <v>3495</v>
      </c>
      <c r="AK37" s="8" t="s">
        <v>3496</v>
      </c>
      <c r="AL37" s="8">
        <v>1</v>
      </c>
      <c r="AM37" s="8">
        <v>0</v>
      </c>
      <c r="AN37" s="17">
        <v>15</v>
      </c>
      <c r="AO37" s="17">
        <v>16.875</v>
      </c>
      <c r="AP37" s="17" t="s">
        <v>163</v>
      </c>
      <c r="AQ37" s="8" t="s">
        <v>191</v>
      </c>
      <c r="AR37" s="8" t="s">
        <v>44</v>
      </c>
      <c r="AS37" s="8" t="s">
        <v>164</v>
      </c>
      <c r="AT37" s="8" t="s">
        <v>163</v>
      </c>
      <c r="AU37" s="8" t="s">
        <v>168</v>
      </c>
      <c r="AV37" s="8">
        <v>0</v>
      </c>
      <c r="AW3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37" s="8">
        <v>3.75</v>
      </c>
      <c r="BA37">
        <v>3.75</v>
      </c>
      <c r="BB37">
        <v>3.75</v>
      </c>
      <c r="BC37">
        <v>4.1345999999999998</v>
      </c>
    </row>
    <row r="38" spans="1:55" x14ac:dyDescent="0.3">
      <c r="A38" s="53" t="s">
        <v>1534</v>
      </c>
      <c r="B38" s="53" t="s">
        <v>4562</v>
      </c>
      <c r="C38" s="53" t="s">
        <v>110</v>
      </c>
      <c r="D38" s="8" t="s">
        <v>104</v>
      </c>
      <c r="E38" s="43" t="s">
        <v>160</v>
      </c>
      <c r="F38" s="8" t="s">
        <v>13</v>
      </c>
      <c r="G38" s="8" t="s">
        <v>140</v>
      </c>
      <c r="H38" s="8" t="s">
        <v>290</v>
      </c>
      <c r="I38" s="8" t="s">
        <v>48</v>
      </c>
      <c r="J38">
        <v>135</v>
      </c>
      <c r="K38" s="8" t="str" cm="1">
        <f t="array" ref="K3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 s="8" t="str" cm="1">
        <f t="array" ref="L3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 s="8"/>
      <c r="N38" t="s">
        <v>1533</v>
      </c>
      <c r="O38" t="s">
        <v>6189</v>
      </c>
      <c r="P38">
        <v>5.0636616065048698E-2</v>
      </c>
      <c r="Q38" t="s">
        <v>7993</v>
      </c>
      <c r="R38" s="8" t="s">
        <v>123</v>
      </c>
      <c r="S38" s="9">
        <v>0.43032407407407408</v>
      </c>
      <c r="T38" s="9">
        <v>0.43533564814814812</v>
      </c>
      <c r="U38" s="8">
        <v>0</v>
      </c>
      <c r="V38" s="8">
        <v>7.625</v>
      </c>
      <c r="W38" s="8" t="s">
        <v>6190</v>
      </c>
      <c r="X38" s="8" t="s">
        <v>6191</v>
      </c>
      <c r="Y38" s="8">
        <v>2.4653495752749201E-2</v>
      </c>
      <c r="Z38">
        <v>851.2</v>
      </c>
      <c r="AA38" s="8">
        <v>0</v>
      </c>
      <c r="AB38" s="35">
        <v>0</v>
      </c>
      <c r="AC38" s="8">
        <v>0</v>
      </c>
      <c r="AD38" s="8">
        <v>0</v>
      </c>
      <c r="AE38" s="20">
        <v>64.746600000000001</v>
      </c>
      <c r="AF38" s="20">
        <v>65.17</v>
      </c>
      <c r="AG38" s="20">
        <v>66.47</v>
      </c>
      <c r="AH38" s="20">
        <v>67.77</v>
      </c>
      <c r="AI38">
        <v>16.940000000000001</v>
      </c>
      <c r="AJ38" s="8" t="s">
        <v>3495</v>
      </c>
      <c r="AK38" s="8" t="s">
        <v>5701</v>
      </c>
      <c r="AL38" s="8">
        <v>1</v>
      </c>
      <c r="AM38" s="8">
        <v>0</v>
      </c>
      <c r="AN38" s="17">
        <v>16.2925</v>
      </c>
      <c r="AO38" s="17">
        <v>16.942499999999999</v>
      </c>
      <c r="AP38" s="17" t="s">
        <v>163</v>
      </c>
      <c r="AQ38" s="8" t="s">
        <v>191</v>
      </c>
      <c r="AR38" s="8" t="s">
        <v>44</v>
      </c>
      <c r="AS38" s="8" t="s">
        <v>163</v>
      </c>
      <c r="AT38" s="8" t="s">
        <v>163</v>
      </c>
      <c r="AU38" s="8" t="s">
        <v>168</v>
      </c>
      <c r="AV38" s="8">
        <v>0</v>
      </c>
      <c r="AW3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 s="8">
        <v>16.18665</v>
      </c>
      <c r="BA38">
        <v>16.2925</v>
      </c>
      <c r="BB38">
        <v>16.6175</v>
      </c>
      <c r="BC38">
        <v>16.942499999999999</v>
      </c>
    </row>
    <row r="39" spans="1:55" x14ac:dyDescent="0.3">
      <c r="A39" s="53" t="s">
        <v>1780</v>
      </c>
      <c r="B39" s="53" t="s">
        <v>4280</v>
      </c>
      <c r="C39" s="53" t="s">
        <v>113</v>
      </c>
      <c r="D39" s="8" t="s">
        <v>101</v>
      </c>
      <c r="E39" s="43" t="s">
        <v>160</v>
      </c>
      <c r="F39" s="8" t="s">
        <v>13</v>
      </c>
      <c r="G39" s="8" t="s">
        <v>9253</v>
      </c>
      <c r="H39" s="8" t="s">
        <v>290</v>
      </c>
      <c r="I39" s="8" t="s">
        <v>48</v>
      </c>
      <c r="J39">
        <v>150</v>
      </c>
      <c r="K39" s="8" t="str" cm="1">
        <f t="array" ref="K3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 s="8" t="str" cm="1">
        <f t="array" ref="L3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 s="8"/>
      <c r="N39" t="s">
        <v>281</v>
      </c>
      <c r="O39" t="s">
        <v>5966</v>
      </c>
      <c r="P39">
        <v>0.49366823625678102</v>
      </c>
      <c r="Q39" t="s">
        <v>8096</v>
      </c>
      <c r="R39" s="8" t="s">
        <v>129</v>
      </c>
      <c r="S39" s="9">
        <v>0.43038194444444444</v>
      </c>
      <c r="T39" s="9">
        <v>0.43739583333333332</v>
      </c>
      <c r="U39" s="8">
        <v>0</v>
      </c>
      <c r="V39" s="8">
        <v>8.6166666666666671</v>
      </c>
      <c r="W39" s="8" t="s">
        <v>4569</v>
      </c>
      <c r="X39" s="8" t="s">
        <v>4570</v>
      </c>
      <c r="Y39" s="8">
        <v>0.165242593985655</v>
      </c>
      <c r="Z39">
        <v>1945.17</v>
      </c>
      <c r="AA39" s="8">
        <v>0</v>
      </c>
      <c r="AB39" s="8">
        <v>0</v>
      </c>
      <c r="AC39" s="8">
        <v>0</v>
      </c>
      <c r="AD39" s="8">
        <v>0</v>
      </c>
      <c r="AE39" s="20">
        <v>73.02</v>
      </c>
      <c r="AF39" s="20">
        <v>74.47</v>
      </c>
      <c r="AG39" s="20">
        <v>76.862799999999993</v>
      </c>
      <c r="AH39" s="20">
        <v>77.819999999999993</v>
      </c>
      <c r="AI39">
        <v>41.25</v>
      </c>
      <c r="AJ39" s="8" t="s">
        <v>3495</v>
      </c>
      <c r="AK39" s="8" t="s">
        <v>3496</v>
      </c>
      <c r="AL39" s="8">
        <v>1</v>
      </c>
      <c r="AM39" s="8">
        <v>0</v>
      </c>
      <c r="AN39" s="17">
        <v>37.234999999999999</v>
      </c>
      <c r="AO39" s="17">
        <v>38.909999999999997</v>
      </c>
      <c r="AP39" s="17" t="s">
        <v>163</v>
      </c>
      <c r="AQ39" s="8" t="s">
        <v>191</v>
      </c>
      <c r="AR39" s="8" t="s">
        <v>44</v>
      </c>
      <c r="AS39" s="8" t="s">
        <v>163</v>
      </c>
      <c r="AT39" s="8" t="s">
        <v>163</v>
      </c>
      <c r="AU39" s="8" t="s">
        <v>168</v>
      </c>
      <c r="AV39" s="8">
        <v>0</v>
      </c>
      <c r="AW3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 s="8">
        <v>18.254999999999999</v>
      </c>
      <c r="BA39">
        <v>18.6175</v>
      </c>
      <c r="BB39">
        <v>19.215699999999998</v>
      </c>
      <c r="BC39">
        <v>19.454999999999998</v>
      </c>
    </row>
    <row r="40" spans="1:55" x14ac:dyDescent="0.3">
      <c r="A40" s="53" t="s">
        <v>1337</v>
      </c>
      <c r="B40" s="53" t="s">
        <v>4127</v>
      </c>
      <c r="C40" s="53" t="s">
        <v>110</v>
      </c>
      <c r="D40" s="8" t="s">
        <v>101</v>
      </c>
      <c r="E40" s="43" t="s">
        <v>160</v>
      </c>
      <c r="F40" s="8" t="s">
        <v>13</v>
      </c>
      <c r="G40" s="8" t="s">
        <v>4497</v>
      </c>
      <c r="H40" s="8" t="s">
        <v>290</v>
      </c>
      <c r="I40" s="8" t="s">
        <v>48</v>
      </c>
      <c r="J40">
        <v>105</v>
      </c>
      <c r="K40" s="8" t="str" cm="1">
        <f t="array" ref="K4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40" s="8" t="str" cm="1">
        <f t="array" ref="L4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40" s="8"/>
      <c r="N40" t="s">
        <v>1336</v>
      </c>
      <c r="O40" t="s">
        <v>5940</v>
      </c>
      <c r="P40">
        <v>2.82674083398325</v>
      </c>
      <c r="Q40" t="s">
        <v>8092</v>
      </c>
      <c r="R40" s="8" t="s">
        <v>147</v>
      </c>
      <c r="S40" s="9">
        <v>0.43935185185185183</v>
      </c>
      <c r="T40" s="9">
        <v>0.44621527777777775</v>
      </c>
      <c r="U40" s="8">
        <v>0</v>
      </c>
      <c r="V40" s="8">
        <v>12.24</v>
      </c>
      <c r="W40" s="8" t="s">
        <v>4129</v>
      </c>
      <c r="X40" s="8" t="s">
        <v>4130</v>
      </c>
      <c r="Y40" s="8">
        <v>1.1259276973688399</v>
      </c>
      <c r="Z40">
        <v>5723.85</v>
      </c>
      <c r="AA40" s="8">
        <v>9</v>
      </c>
      <c r="AB40" s="8">
        <v>0.79545454545454597</v>
      </c>
      <c r="AC40" s="8">
        <v>3</v>
      </c>
      <c r="AD40" s="8">
        <v>44</v>
      </c>
      <c r="AE40" s="20">
        <v>104.23</v>
      </c>
      <c r="AF40" s="20">
        <v>101.6484</v>
      </c>
      <c r="AG40" s="20">
        <v>127.4385</v>
      </c>
      <c r="AH40" s="20">
        <v>102.193</v>
      </c>
      <c r="AI40">
        <v>128.71</v>
      </c>
      <c r="AJ40" s="8" t="s">
        <v>3495</v>
      </c>
      <c r="AK40" s="8" t="s">
        <v>3496</v>
      </c>
      <c r="AL40" s="8">
        <v>1</v>
      </c>
      <c r="AM40" s="8">
        <v>44</v>
      </c>
      <c r="AN40" s="17">
        <v>131.57</v>
      </c>
      <c r="AO40" s="17">
        <v>103.36</v>
      </c>
      <c r="AP40" s="17" t="s">
        <v>163</v>
      </c>
      <c r="AQ40" s="8" t="s">
        <v>191</v>
      </c>
      <c r="AR40" s="8" t="s">
        <v>44</v>
      </c>
      <c r="AS40" s="8" t="s">
        <v>163</v>
      </c>
      <c r="AT40" s="8" t="s">
        <v>163</v>
      </c>
      <c r="AU40" s="8" t="s">
        <v>168</v>
      </c>
      <c r="AV40" s="8">
        <v>44</v>
      </c>
      <c r="AW4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0" s="8">
        <v>26.057500000000001</v>
      </c>
      <c r="BA40">
        <v>25.412099999999999</v>
      </c>
      <c r="BB40">
        <v>31.859625000000001</v>
      </c>
      <c r="BC40">
        <v>25.548249999999999</v>
      </c>
    </row>
    <row r="41" spans="1:55" x14ac:dyDescent="0.3">
      <c r="A41" s="53" t="s">
        <v>1043</v>
      </c>
      <c r="B41" s="53" t="s">
        <v>4582</v>
      </c>
      <c r="C41" s="53" t="s">
        <v>110</v>
      </c>
      <c r="D41" s="8" t="s">
        <v>102</v>
      </c>
      <c r="E41" s="43" t="s">
        <v>160</v>
      </c>
      <c r="F41" s="8" t="s">
        <v>13</v>
      </c>
      <c r="G41" s="8" t="s">
        <v>4497</v>
      </c>
      <c r="H41" s="8" t="s">
        <v>160</v>
      </c>
      <c r="I41" s="8" t="s">
        <v>48</v>
      </c>
      <c r="J41">
        <v>307</v>
      </c>
      <c r="K41" s="8" t="str" cm="1">
        <f t="array" ref="K4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1" s="8" t="str" cm="1">
        <f t="array" ref="L4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 s="8"/>
      <c r="N41" t="s">
        <v>1042</v>
      </c>
      <c r="O41" t="s">
        <v>5946</v>
      </c>
      <c r="P41">
        <v>0.56552371058074902</v>
      </c>
      <c r="Q41" t="s">
        <v>8295</v>
      </c>
      <c r="R41" s="8" t="s">
        <v>125</v>
      </c>
      <c r="S41" s="9">
        <v>0.38624999999999998</v>
      </c>
      <c r="T41" s="9">
        <v>0.39106481481481481</v>
      </c>
      <c r="U41" s="8">
        <v>0</v>
      </c>
      <c r="V41" s="8">
        <v>4.7277777783333335</v>
      </c>
      <c r="W41" s="8" t="s">
        <v>4584</v>
      </c>
      <c r="X41" s="8" t="s">
        <v>4585</v>
      </c>
      <c r="Y41" s="8">
        <v>0.20918693769099</v>
      </c>
      <c r="Z41">
        <v>963.04</v>
      </c>
      <c r="AA41" s="8">
        <v>0</v>
      </c>
      <c r="AB41" s="8">
        <v>0</v>
      </c>
      <c r="AC41" s="8">
        <v>0</v>
      </c>
      <c r="AD41" s="8">
        <v>0</v>
      </c>
      <c r="AE41" s="20">
        <v>47.25</v>
      </c>
      <c r="AF41" s="20">
        <v>47.72</v>
      </c>
      <c r="AG41" s="20">
        <v>48.811399999999999</v>
      </c>
      <c r="AH41" s="20">
        <v>49.63</v>
      </c>
      <c r="AI41">
        <v>26.31</v>
      </c>
      <c r="AJ41" s="8" t="s">
        <v>3495</v>
      </c>
      <c r="AK41" s="8" t="s">
        <v>5335</v>
      </c>
      <c r="AL41" s="8">
        <v>1</v>
      </c>
      <c r="AM41" s="8">
        <v>0</v>
      </c>
      <c r="AN41" s="17">
        <v>23.86</v>
      </c>
      <c r="AO41" s="17">
        <v>24.815000000000001</v>
      </c>
      <c r="AP41" s="17" t="s">
        <v>163</v>
      </c>
      <c r="AQ41" s="8" t="s">
        <v>191</v>
      </c>
      <c r="AR41" s="8" t="s">
        <v>44</v>
      </c>
      <c r="AS41" s="8" t="s">
        <v>164</v>
      </c>
      <c r="AT41" s="8" t="s">
        <v>163</v>
      </c>
      <c r="AU41" s="8" t="s">
        <v>168</v>
      </c>
      <c r="AV41" s="8">
        <v>0</v>
      </c>
      <c r="AW4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 s="8">
        <v>11.8125</v>
      </c>
      <c r="BA41">
        <v>11.93</v>
      </c>
      <c r="BB41">
        <v>12.20285</v>
      </c>
      <c r="BC41">
        <v>12.407500000000001</v>
      </c>
    </row>
    <row r="42" spans="1:55" x14ac:dyDescent="0.3">
      <c r="A42" s="53" t="s">
        <v>1068</v>
      </c>
      <c r="B42" s="53" t="s">
        <v>5273</v>
      </c>
      <c r="C42" s="53" t="s">
        <v>110</v>
      </c>
      <c r="D42" s="8" t="s">
        <v>101</v>
      </c>
      <c r="E42" s="43" t="s">
        <v>160</v>
      </c>
      <c r="F42" s="8" t="s">
        <v>13</v>
      </c>
      <c r="G42" s="8" t="s">
        <v>4484</v>
      </c>
      <c r="H42" s="8" t="s">
        <v>290</v>
      </c>
      <c r="I42" s="8" t="s">
        <v>48</v>
      </c>
      <c r="J42">
        <v>103</v>
      </c>
      <c r="K42" s="8" t="str" cm="1">
        <f t="array" ref="K4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 s="8" t="str" cm="1">
        <f t="array" ref="L4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 s="8"/>
      <c r="N42" t="s">
        <v>1067</v>
      </c>
      <c r="O42" t="s">
        <v>8929</v>
      </c>
      <c r="P42">
        <v>11.223471151053699</v>
      </c>
      <c r="Q42" t="s">
        <v>8129</v>
      </c>
      <c r="R42" s="8" t="s">
        <v>129</v>
      </c>
      <c r="S42" s="9">
        <v>0.45401620370370371</v>
      </c>
      <c r="T42" s="9">
        <v>0.45859953703703704</v>
      </c>
      <c r="U42" s="8">
        <v>0</v>
      </c>
      <c r="V42" s="8">
        <v>5.7</v>
      </c>
      <c r="W42" s="8" t="s">
        <v>8930</v>
      </c>
      <c r="X42" s="8" t="s">
        <v>8931</v>
      </c>
      <c r="Y42" s="8">
        <v>8.41570992175361</v>
      </c>
      <c r="Z42">
        <v>1186.9000000000001</v>
      </c>
      <c r="AA42" s="8">
        <v>0</v>
      </c>
      <c r="AB42" s="8">
        <v>0</v>
      </c>
      <c r="AC42" s="8">
        <v>0</v>
      </c>
      <c r="AD42" s="8">
        <v>0</v>
      </c>
      <c r="AE42" s="20">
        <v>49.448300000000003</v>
      </c>
      <c r="AF42" s="20">
        <v>54.9285</v>
      </c>
      <c r="AG42" s="20">
        <v>41.577100000000002</v>
      </c>
      <c r="AH42" s="20">
        <v>39.203299999999999</v>
      </c>
      <c r="AI42">
        <v>19.37</v>
      </c>
      <c r="AJ42" s="8" t="s">
        <v>3495</v>
      </c>
      <c r="AK42" s="8" t="s">
        <v>3496</v>
      </c>
      <c r="AL42" s="8">
        <v>1</v>
      </c>
      <c r="AM42" s="8">
        <v>0</v>
      </c>
      <c r="AN42" s="17">
        <v>26.1937</v>
      </c>
      <c r="AO42" s="17">
        <v>19.920000000000002</v>
      </c>
      <c r="AP42" s="17" t="s">
        <v>163</v>
      </c>
      <c r="AQ42" s="8" t="s">
        <v>191</v>
      </c>
      <c r="AR42" s="8" t="s">
        <v>50</v>
      </c>
      <c r="AS42" s="8" t="s">
        <v>163</v>
      </c>
      <c r="AT42" s="8" t="s">
        <v>163</v>
      </c>
      <c r="AU42" s="8" t="s">
        <v>168</v>
      </c>
      <c r="AV42" s="8">
        <v>0</v>
      </c>
      <c r="AW4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 s="8">
        <v>12.362075000000001</v>
      </c>
      <c r="BA42">
        <v>13.732125</v>
      </c>
      <c r="BB42">
        <v>10.394275</v>
      </c>
      <c r="BC42">
        <v>9.8008249999999997</v>
      </c>
    </row>
    <row r="43" spans="1:55" x14ac:dyDescent="0.3">
      <c r="A43" s="53" t="s">
        <v>1263</v>
      </c>
      <c r="B43" s="53" t="s">
        <v>4590</v>
      </c>
      <c r="C43" s="53" t="s">
        <v>110</v>
      </c>
      <c r="D43" s="8" t="s">
        <v>102</v>
      </c>
      <c r="E43" s="43" t="s">
        <v>160</v>
      </c>
      <c r="F43" s="8" t="s">
        <v>13</v>
      </c>
      <c r="G43" s="8" t="s">
        <v>4484</v>
      </c>
      <c r="H43" s="8" t="s">
        <v>160</v>
      </c>
      <c r="I43" s="8" t="s">
        <v>48</v>
      </c>
      <c r="J43">
        <v>306</v>
      </c>
      <c r="K43" s="8" t="str" cm="1">
        <f t="array" ref="K4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3" s="8" t="str" cm="1">
        <f t="array" ref="L4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 s="8"/>
      <c r="N43" t="s">
        <v>1262</v>
      </c>
      <c r="O43" t="s">
        <v>8972</v>
      </c>
      <c r="P43">
        <v>0.25368591105134902</v>
      </c>
      <c r="Q43" t="s">
        <v>8095</v>
      </c>
      <c r="R43" s="8" t="s">
        <v>125</v>
      </c>
      <c r="S43" s="9">
        <v>0.39122685185185185</v>
      </c>
      <c r="T43" s="9">
        <v>0.39353009259259258</v>
      </c>
      <c r="U43" s="8">
        <v>0</v>
      </c>
      <c r="V43" s="8">
        <v>7.7833333333333332</v>
      </c>
      <c r="W43" s="8" t="s">
        <v>8973</v>
      </c>
      <c r="X43" s="8" t="s">
        <v>8974</v>
      </c>
      <c r="Y43" s="8">
        <v>7.8008945221637205E-2</v>
      </c>
      <c r="Z43">
        <v>863.05</v>
      </c>
      <c r="AA43" s="8">
        <v>0</v>
      </c>
      <c r="AB43" s="8">
        <v>0</v>
      </c>
      <c r="AC43" s="8">
        <v>0</v>
      </c>
      <c r="AD43" s="8">
        <v>0</v>
      </c>
      <c r="AE43" s="20">
        <v>42.634999999999998</v>
      </c>
      <c r="AF43" s="20">
        <v>42.634999999999998</v>
      </c>
      <c r="AG43" s="20">
        <v>44.268500000000003</v>
      </c>
      <c r="AH43" s="20">
        <v>43.687100000000001</v>
      </c>
      <c r="AI43">
        <v>23.51</v>
      </c>
      <c r="AJ43" s="8" t="s">
        <v>3495</v>
      </c>
      <c r="AK43" s="8" t="s">
        <v>5335</v>
      </c>
      <c r="AL43" s="8">
        <v>1</v>
      </c>
      <c r="AM43" s="8">
        <v>0</v>
      </c>
      <c r="AN43" s="17">
        <v>21.317499999999999</v>
      </c>
      <c r="AO43" s="17">
        <v>22.18</v>
      </c>
      <c r="AP43" s="17" t="s">
        <v>163</v>
      </c>
      <c r="AQ43" s="8" t="s">
        <v>191</v>
      </c>
      <c r="AR43" s="8" t="s">
        <v>44</v>
      </c>
      <c r="AS43" s="8" t="s">
        <v>164</v>
      </c>
      <c r="AT43" s="8" t="s">
        <v>163</v>
      </c>
      <c r="AU43" s="8" t="s">
        <v>168</v>
      </c>
      <c r="AV43" s="8">
        <v>0</v>
      </c>
      <c r="AW4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 s="8">
        <v>10.65875</v>
      </c>
      <c r="BA43">
        <v>10.65875</v>
      </c>
      <c r="BB43">
        <v>11.067125000000001</v>
      </c>
      <c r="BC43">
        <v>10.921775</v>
      </c>
    </row>
    <row r="44" spans="1:55" x14ac:dyDescent="0.3">
      <c r="A44" s="53" t="s">
        <v>1052</v>
      </c>
      <c r="B44" s="53" t="s">
        <v>4592</v>
      </c>
      <c r="C44" s="53" t="s">
        <v>110</v>
      </c>
      <c r="D44" s="8" t="s">
        <v>101</v>
      </c>
      <c r="E44" s="43" t="s">
        <v>160</v>
      </c>
      <c r="F44" s="8" t="s">
        <v>13</v>
      </c>
      <c r="G44" s="8" t="s">
        <v>9259</v>
      </c>
      <c r="H44" s="8" t="s">
        <v>160</v>
      </c>
      <c r="I44" s="8" t="s">
        <v>48</v>
      </c>
      <c r="J44">
        <v>150</v>
      </c>
      <c r="K44" s="8" t="str" cm="1">
        <f t="array" ref="K4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4" s="8" t="str" cm="1">
        <f t="array" ref="L4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 s="8"/>
      <c r="N44" t="s">
        <v>1051</v>
      </c>
      <c r="O44" t="s">
        <v>5959</v>
      </c>
      <c r="P44">
        <v>14.1121793237758</v>
      </c>
      <c r="Q44" t="s">
        <v>8102</v>
      </c>
      <c r="R44" s="8" t="s">
        <v>129</v>
      </c>
      <c r="S44" s="9">
        <v>0.46840277777777778</v>
      </c>
      <c r="T44" s="9">
        <v>0.47122685185185187</v>
      </c>
      <c r="U44" s="8">
        <v>0</v>
      </c>
      <c r="V44" s="8">
        <v>3.4750000000000001</v>
      </c>
      <c r="W44" s="8" t="s">
        <v>4594</v>
      </c>
      <c r="X44" s="8" t="s">
        <v>4595</v>
      </c>
      <c r="Y44" s="8">
        <v>9.7847966985629693</v>
      </c>
      <c r="Z44">
        <v>2085.7199999999998</v>
      </c>
      <c r="AA44" s="8">
        <v>0</v>
      </c>
      <c r="AB44" s="8">
        <v>0</v>
      </c>
      <c r="AC44" s="8">
        <v>0</v>
      </c>
      <c r="AD44" s="8">
        <v>0</v>
      </c>
      <c r="AE44" s="20">
        <v>79.17</v>
      </c>
      <c r="AF44" s="20">
        <v>79.17</v>
      </c>
      <c r="AG44" s="20">
        <v>81.955699999999993</v>
      </c>
      <c r="AH44" s="20">
        <v>85.823300000000003</v>
      </c>
      <c r="AI44">
        <v>44.03</v>
      </c>
      <c r="AJ44" s="8" t="s">
        <v>3495</v>
      </c>
      <c r="AK44" s="8" t="s">
        <v>3496</v>
      </c>
      <c r="AL44" s="8">
        <v>1</v>
      </c>
      <c r="AM44" s="8">
        <v>0</v>
      </c>
      <c r="AN44" s="17">
        <v>39.585000000000001</v>
      </c>
      <c r="AO44" s="17">
        <v>43.6</v>
      </c>
      <c r="AP44" s="17" t="s">
        <v>163</v>
      </c>
      <c r="AQ44" s="8" t="s">
        <v>891</v>
      </c>
      <c r="AR44" s="8" t="s">
        <v>44</v>
      </c>
      <c r="AS44" s="8" t="s">
        <v>164</v>
      </c>
      <c r="AT44" s="8" t="s">
        <v>163</v>
      </c>
      <c r="AU44" s="8" t="s">
        <v>168</v>
      </c>
      <c r="AV44" s="8">
        <v>0</v>
      </c>
      <c r="AW4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 s="8">
        <v>19.7925</v>
      </c>
      <c r="BA44">
        <v>19.7925</v>
      </c>
      <c r="BB44">
        <v>20.488924999999998</v>
      </c>
      <c r="BC44">
        <v>21.455825000000001</v>
      </c>
    </row>
    <row r="45" spans="1:55" x14ac:dyDescent="0.3">
      <c r="A45" s="53" t="s">
        <v>1319</v>
      </c>
      <c r="B45" s="53" t="s">
        <v>144</v>
      </c>
      <c r="C45" s="53" t="s">
        <v>180</v>
      </c>
      <c r="D45" s="8" t="s">
        <v>101</v>
      </c>
      <c r="E45" s="43" t="s">
        <v>160</v>
      </c>
      <c r="F45" s="8" t="s">
        <v>13</v>
      </c>
      <c r="G45" s="8" t="s">
        <v>9249</v>
      </c>
      <c r="H45" s="8" t="s">
        <v>290</v>
      </c>
      <c r="I45" s="8" t="s">
        <v>48</v>
      </c>
      <c r="J45">
        <v>145</v>
      </c>
      <c r="K45" s="8" t="str" cm="1">
        <f t="array" ref="K4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45" s="8" t="str" cm="1">
        <f t="array" ref="L4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 s="8"/>
      <c r="N45" t="s">
        <v>1318</v>
      </c>
      <c r="O45" t="s">
        <v>5960</v>
      </c>
      <c r="P45">
        <v>0.63171299685143401</v>
      </c>
      <c r="Q45" t="s">
        <v>9056</v>
      </c>
      <c r="R45" s="8" t="s">
        <v>147</v>
      </c>
      <c r="S45" s="9">
        <v>0.47165509259259258</v>
      </c>
      <c r="T45" s="9">
        <v>0.47587962962962965</v>
      </c>
      <c r="U45" s="8">
        <v>0</v>
      </c>
      <c r="V45" s="8">
        <v>7.8900000000000006</v>
      </c>
      <c r="W45" s="8" t="s">
        <v>4136</v>
      </c>
      <c r="X45" s="8" t="s">
        <v>4137</v>
      </c>
      <c r="Y45" s="8">
        <v>0.12335369819872199</v>
      </c>
      <c r="Z45">
        <v>2176.9899999999998</v>
      </c>
      <c r="AA45" s="8">
        <v>0</v>
      </c>
      <c r="AB45" s="8">
        <v>0</v>
      </c>
      <c r="AC45" s="8">
        <v>0</v>
      </c>
      <c r="AD45" s="8">
        <v>0</v>
      </c>
      <c r="AE45" s="20">
        <v>34.366599999999998</v>
      </c>
      <c r="AF45" s="20">
        <v>43.369199999999999</v>
      </c>
      <c r="AG45" s="20">
        <v>44.164999999999999</v>
      </c>
      <c r="AH45" s="20">
        <v>38.9176</v>
      </c>
      <c r="AI45">
        <v>44.23</v>
      </c>
      <c r="AJ45" s="8" t="s">
        <v>3495</v>
      </c>
      <c r="AK45" s="8" t="s">
        <v>3496</v>
      </c>
      <c r="AL45" s="8">
        <v>1</v>
      </c>
      <c r="AM45" s="8">
        <v>0</v>
      </c>
      <c r="AN45" s="17">
        <v>47.325000000000003</v>
      </c>
      <c r="AO45" s="17">
        <v>33.32</v>
      </c>
      <c r="AP45" s="17" t="s">
        <v>163</v>
      </c>
      <c r="AQ45" s="8" t="s">
        <v>191</v>
      </c>
      <c r="AR45" s="8" t="s">
        <v>44</v>
      </c>
      <c r="AS45" s="8" t="s">
        <v>163</v>
      </c>
      <c r="AT45" s="8" t="s">
        <v>163</v>
      </c>
      <c r="AU45" s="8" t="s">
        <v>168</v>
      </c>
      <c r="AV45" s="8">
        <v>0</v>
      </c>
      <c r="AW4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5" s="8">
        <v>8.5916499999999996</v>
      </c>
      <c r="BA45">
        <v>10.8423</v>
      </c>
      <c r="BB45">
        <v>11.04125</v>
      </c>
      <c r="BC45">
        <v>9.7294</v>
      </c>
    </row>
    <row r="46" spans="1:55" x14ac:dyDescent="0.3">
      <c r="A46" s="53" t="s">
        <v>1065</v>
      </c>
      <c r="B46" s="53" t="s">
        <v>4580</v>
      </c>
      <c r="C46" s="53" t="s">
        <v>110</v>
      </c>
      <c r="D46" s="8" t="s">
        <v>102</v>
      </c>
      <c r="E46" s="43" t="s">
        <v>160</v>
      </c>
      <c r="F46" s="8" t="s">
        <v>13</v>
      </c>
      <c r="G46" s="8" t="s">
        <v>9249</v>
      </c>
      <c r="H46" s="8" t="s">
        <v>290</v>
      </c>
      <c r="I46" s="8" t="s">
        <v>48</v>
      </c>
      <c r="J46">
        <v>133</v>
      </c>
      <c r="K46" s="8" t="str" cm="1">
        <f t="array" ref="K4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 s="8" t="str" cm="1">
        <f t="array" ref="L4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 s="8"/>
      <c r="N46" t="s">
        <v>1064</v>
      </c>
      <c r="O46" t="s">
        <v>8969</v>
      </c>
      <c r="P46">
        <v>0.63745200456699502</v>
      </c>
      <c r="Q46" t="s">
        <v>8117</v>
      </c>
      <c r="R46" s="8" t="s">
        <v>125</v>
      </c>
      <c r="S46" s="9">
        <v>0.40175925925925926</v>
      </c>
      <c r="T46" s="9">
        <v>0.4065509259259259</v>
      </c>
      <c r="U46" s="8">
        <v>0</v>
      </c>
      <c r="V46" s="8">
        <v>6.916666666666667</v>
      </c>
      <c r="W46" s="8" t="s">
        <v>8970</v>
      </c>
      <c r="X46" s="8" t="s">
        <v>8971</v>
      </c>
      <c r="Y46" s="8">
        <v>0.26334324496054201</v>
      </c>
      <c r="Z46">
        <v>1309.1400000000001</v>
      </c>
      <c r="AA46" s="8">
        <v>0</v>
      </c>
      <c r="AB46" s="8">
        <v>0</v>
      </c>
      <c r="AC46" s="8">
        <v>0</v>
      </c>
      <c r="AD46" s="8">
        <v>0</v>
      </c>
      <c r="AE46" s="20">
        <v>49.89</v>
      </c>
      <c r="AF46" s="20">
        <v>49.89</v>
      </c>
      <c r="AG46" s="20">
        <v>51.032800000000002</v>
      </c>
      <c r="AH46" s="20">
        <v>51.89</v>
      </c>
      <c r="AI46">
        <v>27.5</v>
      </c>
      <c r="AJ46" s="8" t="s">
        <v>3495</v>
      </c>
      <c r="AK46" s="8" t="s">
        <v>5335</v>
      </c>
      <c r="AL46" s="8">
        <v>1</v>
      </c>
      <c r="AM46" s="8">
        <v>0</v>
      </c>
      <c r="AN46" s="17">
        <v>24.945</v>
      </c>
      <c r="AO46" s="17">
        <v>25.945</v>
      </c>
      <c r="AP46" s="17" t="s">
        <v>163</v>
      </c>
      <c r="AQ46" s="8" t="s">
        <v>191</v>
      </c>
      <c r="AR46" s="8" t="s">
        <v>44</v>
      </c>
      <c r="AS46" s="8" t="s">
        <v>163</v>
      </c>
      <c r="AT46" s="8" t="s">
        <v>163</v>
      </c>
      <c r="AU46" s="8" t="s">
        <v>168</v>
      </c>
      <c r="AV46" s="8">
        <v>0</v>
      </c>
      <c r="AW4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 s="8">
        <v>12.4725</v>
      </c>
      <c r="BA46">
        <v>12.4725</v>
      </c>
      <c r="BB46">
        <v>12.7582</v>
      </c>
      <c r="BC46">
        <v>12.9725</v>
      </c>
    </row>
    <row r="47" spans="1:55" x14ac:dyDescent="0.3">
      <c r="A47" s="53" t="s">
        <v>1073</v>
      </c>
      <c r="B47" s="53" t="s">
        <v>3872</v>
      </c>
      <c r="C47" s="53" t="s">
        <v>110</v>
      </c>
      <c r="D47" s="8" t="s">
        <v>101</v>
      </c>
      <c r="E47" s="43" t="s">
        <v>160</v>
      </c>
      <c r="F47" s="8" t="s">
        <v>13</v>
      </c>
      <c r="G47" s="8" t="s">
        <v>9254</v>
      </c>
      <c r="H47" s="8" t="s">
        <v>160</v>
      </c>
      <c r="I47" s="8" t="s">
        <v>48</v>
      </c>
      <c r="J47">
        <v>223</v>
      </c>
      <c r="K47" s="8" t="str" cm="1">
        <f t="array" ref="K4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7" s="8" t="str" cm="1">
        <f t="array" ref="L4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 s="8"/>
      <c r="N47" t="s">
        <v>1072</v>
      </c>
      <c r="O47" t="s">
        <v>5964</v>
      </c>
      <c r="P47">
        <v>0.26425121493923598</v>
      </c>
      <c r="Q47" t="s">
        <v>8693</v>
      </c>
      <c r="R47" s="8" t="s">
        <v>129</v>
      </c>
      <c r="S47" s="9">
        <v>0.47607638888888887</v>
      </c>
      <c r="T47" s="9">
        <v>0.4793634259259259</v>
      </c>
      <c r="U47" s="8">
        <v>0</v>
      </c>
      <c r="V47" s="8">
        <v>5.3166666666666664</v>
      </c>
      <c r="W47" s="8" t="s">
        <v>4601</v>
      </c>
      <c r="X47" s="8" t="s">
        <v>4602</v>
      </c>
      <c r="Y47" s="8">
        <v>6.0230172587517498E-2</v>
      </c>
      <c r="Z47">
        <v>1930.37</v>
      </c>
      <c r="AA47" s="8">
        <v>0</v>
      </c>
      <c r="AB47" s="8">
        <v>0</v>
      </c>
      <c r="AC47" s="8">
        <v>0</v>
      </c>
      <c r="AD47" s="8">
        <v>0</v>
      </c>
      <c r="AE47" s="20">
        <v>88.071600000000004</v>
      </c>
      <c r="AF47" s="20">
        <v>115.782</v>
      </c>
      <c r="AG47" s="20">
        <v>65.798699999999997</v>
      </c>
      <c r="AH47" s="20">
        <v>74.358500000000006</v>
      </c>
      <c r="AI47">
        <v>45.99</v>
      </c>
      <c r="AJ47" s="8" t="s">
        <v>3495</v>
      </c>
      <c r="AK47" s="8" t="s">
        <v>3496</v>
      </c>
      <c r="AL47" s="8">
        <v>1</v>
      </c>
      <c r="AM47" s="8">
        <v>0</v>
      </c>
      <c r="AN47" s="17">
        <v>45.421199999999999</v>
      </c>
      <c r="AO47" s="17">
        <v>49.531199999999998</v>
      </c>
      <c r="AP47" s="17" t="s">
        <v>163</v>
      </c>
      <c r="AQ47" s="8" t="s">
        <v>191</v>
      </c>
      <c r="AR47" s="8" t="s">
        <v>44</v>
      </c>
      <c r="AS47" s="8" t="s">
        <v>164</v>
      </c>
      <c r="AT47" s="8" t="s">
        <v>163</v>
      </c>
      <c r="AU47" s="8" t="s">
        <v>168</v>
      </c>
      <c r="AV47" s="8">
        <v>0</v>
      </c>
      <c r="AW4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 s="8">
        <v>22.017900000000001</v>
      </c>
      <c r="BA47">
        <v>28.945499999999999</v>
      </c>
      <c r="BB47">
        <v>16.449674999999999</v>
      </c>
      <c r="BC47">
        <v>18.589625000000002</v>
      </c>
    </row>
    <row r="48" spans="1:55" x14ac:dyDescent="0.3">
      <c r="A48" s="53" t="s">
        <v>1071</v>
      </c>
      <c r="B48" s="53" t="s">
        <v>4607</v>
      </c>
      <c r="C48" s="53" t="s">
        <v>110</v>
      </c>
      <c r="D48" s="8" t="s">
        <v>102</v>
      </c>
      <c r="E48" s="43" t="s">
        <v>160</v>
      </c>
      <c r="F48" s="8" t="s">
        <v>13</v>
      </c>
      <c r="G48" s="8" t="s">
        <v>9254</v>
      </c>
      <c r="H48" s="8" t="s">
        <v>160</v>
      </c>
      <c r="I48" s="8" t="s">
        <v>48</v>
      </c>
      <c r="J48">
        <v>144</v>
      </c>
      <c r="K48" s="8" t="str" cm="1">
        <f t="array" ref="K4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 s="8" t="str" cm="1">
        <f t="array" ref="L4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 s="8"/>
      <c r="N48" t="s">
        <v>1070</v>
      </c>
      <c r="O48" t="s">
        <v>6201</v>
      </c>
      <c r="P48">
        <v>1.02022105957454</v>
      </c>
      <c r="Q48" t="s">
        <v>8296</v>
      </c>
      <c r="R48" s="8" t="s">
        <v>113</v>
      </c>
      <c r="S48" s="9">
        <v>0.40725694444444444</v>
      </c>
      <c r="T48" s="9">
        <v>0.40967592592592594</v>
      </c>
      <c r="U48" s="8">
        <v>0</v>
      </c>
      <c r="V48" s="8">
        <v>3.4833333333333334</v>
      </c>
      <c r="W48" s="8" t="s">
        <v>4609</v>
      </c>
      <c r="X48" s="8" t="s">
        <v>4610</v>
      </c>
      <c r="Y48" s="8">
        <v>0.25827571275635502</v>
      </c>
      <c r="Z48">
        <v>512.46</v>
      </c>
      <c r="AA48" s="8">
        <v>0</v>
      </c>
      <c r="AB48" s="8">
        <v>0</v>
      </c>
      <c r="AC48" s="8">
        <v>0</v>
      </c>
      <c r="AD48" s="8">
        <v>0</v>
      </c>
      <c r="AE48" s="20">
        <v>38.840000000000003</v>
      </c>
      <c r="AF48" s="20">
        <v>39.36</v>
      </c>
      <c r="AG48" s="20">
        <v>40.4</v>
      </c>
      <c r="AH48" s="20">
        <v>40.92</v>
      </c>
      <c r="AI48">
        <v>10.85</v>
      </c>
      <c r="AJ48" s="8" t="s">
        <v>3495</v>
      </c>
      <c r="AK48" s="8" t="s">
        <v>5335</v>
      </c>
      <c r="AL48" s="8">
        <v>1</v>
      </c>
      <c r="AM48" s="8">
        <v>0</v>
      </c>
      <c r="AN48" s="17">
        <v>9.84</v>
      </c>
      <c r="AO48" s="17">
        <v>10.23</v>
      </c>
      <c r="AP48" s="17" t="s">
        <v>163</v>
      </c>
      <c r="AQ48" s="8" t="s">
        <v>191</v>
      </c>
      <c r="AR48" s="8" t="s">
        <v>44</v>
      </c>
      <c r="AS48" s="8" t="s">
        <v>164</v>
      </c>
      <c r="AT48" s="8" t="s">
        <v>163</v>
      </c>
      <c r="AU48" s="8" t="s">
        <v>168</v>
      </c>
      <c r="AV48" s="8">
        <v>0</v>
      </c>
      <c r="AW4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 s="8">
        <v>9.7100000000000009</v>
      </c>
      <c r="BA48">
        <v>9.84</v>
      </c>
      <c r="BB48">
        <v>10.1</v>
      </c>
      <c r="BC48">
        <v>10.23</v>
      </c>
    </row>
    <row r="49" spans="1:55" x14ac:dyDescent="0.3">
      <c r="A49" s="53" t="s">
        <v>217</v>
      </c>
      <c r="B49" s="53" t="s">
        <v>4034</v>
      </c>
      <c r="C49" s="53" t="s">
        <v>110</v>
      </c>
      <c r="D49" s="8" t="s">
        <v>101</v>
      </c>
      <c r="E49" s="43" t="s">
        <v>160</v>
      </c>
      <c r="F49" s="8" t="s">
        <v>13</v>
      </c>
      <c r="G49" s="8" t="s">
        <v>9258</v>
      </c>
      <c r="H49" s="8" t="s">
        <v>160</v>
      </c>
      <c r="I49" s="8" t="s">
        <v>48</v>
      </c>
      <c r="J49">
        <v>302</v>
      </c>
      <c r="K49" s="8" t="str" cm="1">
        <f t="array" ref="K4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49" s="8" t="str" cm="1">
        <f t="array" ref="L4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 s="8"/>
      <c r="N49" t="s">
        <v>216</v>
      </c>
      <c r="O49" t="s">
        <v>5957</v>
      </c>
      <c r="P49">
        <v>3.8209633883286598</v>
      </c>
      <c r="Q49" t="s">
        <v>8691</v>
      </c>
      <c r="R49" s="8" t="s">
        <v>147</v>
      </c>
      <c r="S49" s="9">
        <v>0.48201388888888891</v>
      </c>
      <c r="T49" s="9">
        <v>0.48872685185185183</v>
      </c>
      <c r="U49" s="8">
        <v>0</v>
      </c>
      <c r="V49" s="8">
        <v>9.4354006285390355</v>
      </c>
      <c r="W49" s="8" t="s">
        <v>4036</v>
      </c>
      <c r="X49" s="8" t="s">
        <v>4037</v>
      </c>
      <c r="Y49" s="8">
        <v>2.4750130960554899</v>
      </c>
      <c r="Z49">
        <v>6863.82</v>
      </c>
      <c r="AA49" s="8">
        <v>0</v>
      </c>
      <c r="AB49" s="8">
        <v>0</v>
      </c>
      <c r="AC49" s="8">
        <v>0</v>
      </c>
      <c r="AD49" s="8">
        <v>0</v>
      </c>
      <c r="AE49" s="20">
        <v>0</v>
      </c>
      <c r="AF49" s="20">
        <v>318.37279999999998</v>
      </c>
      <c r="AG49" s="20">
        <v>396.6841</v>
      </c>
      <c r="AH49" s="20">
        <v>0</v>
      </c>
      <c r="AI49">
        <v>354.92</v>
      </c>
      <c r="AJ49" s="8" t="s">
        <v>3495</v>
      </c>
      <c r="AK49" s="8" t="s">
        <v>3496</v>
      </c>
      <c r="AL49" s="8">
        <v>1</v>
      </c>
      <c r="AM49" s="8">
        <v>0</v>
      </c>
      <c r="AN49" s="17">
        <v>396.34</v>
      </c>
      <c r="AO49" s="17">
        <v>0</v>
      </c>
      <c r="AP49" s="17" t="s">
        <v>163</v>
      </c>
      <c r="AQ49" s="8" t="s">
        <v>191</v>
      </c>
      <c r="AR49" s="8" t="s">
        <v>44</v>
      </c>
      <c r="AS49" s="8" t="s">
        <v>164</v>
      </c>
      <c r="AT49" s="8" t="s">
        <v>163</v>
      </c>
      <c r="AU49" s="8" t="s">
        <v>168</v>
      </c>
      <c r="AV49" s="8">
        <v>0</v>
      </c>
      <c r="AW4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9" s="8">
        <v>0</v>
      </c>
      <c r="BA49">
        <v>79.593199999999996</v>
      </c>
      <c r="BB49">
        <v>99.171025</v>
      </c>
      <c r="BC49">
        <v>0</v>
      </c>
    </row>
    <row r="50" spans="1:55" x14ac:dyDescent="0.3">
      <c r="A50" s="53" t="s">
        <v>1669</v>
      </c>
      <c r="B50" s="53" t="s">
        <v>4611</v>
      </c>
      <c r="C50" s="53" t="s">
        <v>113</v>
      </c>
      <c r="D50" s="8" t="s">
        <v>102</v>
      </c>
      <c r="E50" s="43" t="s">
        <v>160</v>
      </c>
      <c r="F50" s="8" t="s">
        <v>13</v>
      </c>
      <c r="G50" s="8" t="s">
        <v>9247</v>
      </c>
      <c r="H50" s="8" t="s">
        <v>290</v>
      </c>
      <c r="I50" s="8" t="s">
        <v>48</v>
      </c>
      <c r="J50">
        <v>102</v>
      </c>
      <c r="K50" s="8" t="str" cm="1">
        <f t="array" ref="K5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 s="8" t="str" cm="1">
        <f t="array" ref="L5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 s="8"/>
      <c r="N50" t="s">
        <v>1668</v>
      </c>
      <c r="O50" t="s">
        <v>5970</v>
      </c>
      <c r="P50">
        <v>0.91760466440794597</v>
      </c>
      <c r="Q50" t="s">
        <v>8313</v>
      </c>
      <c r="R50" s="8" t="s">
        <v>125</v>
      </c>
      <c r="S50" s="9">
        <v>0.41362268518518519</v>
      </c>
      <c r="T50" s="9">
        <v>0.41749999999999998</v>
      </c>
      <c r="U50" s="8">
        <v>0</v>
      </c>
      <c r="V50" s="8">
        <v>4.8833333333333337</v>
      </c>
      <c r="W50" s="8" t="s">
        <v>4613</v>
      </c>
      <c r="X50" s="8" t="s">
        <v>4614</v>
      </c>
      <c r="Y50" s="8">
        <v>0.32236028120013399</v>
      </c>
      <c r="Z50">
        <v>1142.24</v>
      </c>
      <c r="AA50" s="8">
        <v>0</v>
      </c>
      <c r="AB50" s="8">
        <v>0</v>
      </c>
      <c r="AC50" s="8">
        <v>0</v>
      </c>
      <c r="AD50" s="8">
        <v>0</v>
      </c>
      <c r="AE50" s="20">
        <v>43.62</v>
      </c>
      <c r="AF50" s="20">
        <v>43.5533</v>
      </c>
      <c r="AG50" s="20">
        <v>44.402799999999999</v>
      </c>
      <c r="AH50" s="20">
        <v>45.14</v>
      </c>
      <c r="AI50">
        <v>23.93</v>
      </c>
      <c r="AJ50" s="8" t="s">
        <v>3495</v>
      </c>
      <c r="AK50" s="8" t="s">
        <v>5335</v>
      </c>
      <c r="AL50" s="8">
        <v>1</v>
      </c>
      <c r="AM50" s="8">
        <v>0</v>
      </c>
      <c r="AN50" s="17">
        <v>21.71</v>
      </c>
      <c r="AO50" s="17">
        <v>22.57</v>
      </c>
      <c r="AP50" s="17" t="s">
        <v>163</v>
      </c>
      <c r="AQ50" s="8" t="s">
        <v>191</v>
      </c>
      <c r="AR50" s="8" t="s">
        <v>44</v>
      </c>
      <c r="AS50" s="8" t="s">
        <v>163</v>
      </c>
      <c r="AT50" s="8" t="s">
        <v>163</v>
      </c>
      <c r="AU50" s="8" t="s">
        <v>168</v>
      </c>
      <c r="AV50" s="8">
        <v>0</v>
      </c>
      <c r="AW5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 s="8">
        <v>10.904999999999999</v>
      </c>
      <c r="BA50">
        <v>10.888325</v>
      </c>
      <c r="BB50">
        <v>11.1007</v>
      </c>
      <c r="BC50">
        <v>11.285</v>
      </c>
    </row>
    <row r="51" spans="1:55" x14ac:dyDescent="0.3">
      <c r="A51" s="53" t="s">
        <v>1625</v>
      </c>
      <c r="B51" s="53" t="s">
        <v>3836</v>
      </c>
      <c r="C51" s="53" t="s">
        <v>112</v>
      </c>
      <c r="D51" s="8" t="s">
        <v>103</v>
      </c>
      <c r="E51" s="43" t="s">
        <v>160</v>
      </c>
      <c r="F51" s="8" t="s">
        <v>13</v>
      </c>
      <c r="G51" s="8" t="s">
        <v>9247</v>
      </c>
      <c r="H51" s="8" t="s">
        <v>290</v>
      </c>
      <c r="I51" s="8" t="s">
        <v>48</v>
      </c>
      <c r="J51">
        <v>150</v>
      </c>
      <c r="K51" s="8" t="str" cm="1">
        <f t="array" ref="K5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1" s="8" t="str" cm="1">
        <f t="array" ref="L5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 s="8"/>
      <c r="N51" t="s">
        <v>1624</v>
      </c>
      <c r="O51" t="s">
        <v>6192</v>
      </c>
      <c r="P51">
        <v>0.68847350541187802</v>
      </c>
      <c r="Q51" t="s">
        <v>7919</v>
      </c>
      <c r="R51" s="8" t="s">
        <v>107</v>
      </c>
      <c r="S51" s="9">
        <v>0.42505787037037035</v>
      </c>
      <c r="T51" s="9">
        <v>0.43177083333333333</v>
      </c>
      <c r="U51" s="8">
        <v>0</v>
      </c>
      <c r="V51" s="8">
        <v>5.7</v>
      </c>
      <c r="W51" s="8" t="s">
        <v>5619</v>
      </c>
      <c r="X51" s="8" t="s">
        <v>5620</v>
      </c>
      <c r="Y51" s="8">
        <v>0.228375277287335</v>
      </c>
      <c r="Z51">
        <v>1052.72</v>
      </c>
      <c r="AA51" s="8">
        <v>0</v>
      </c>
      <c r="AB51" s="35">
        <v>0</v>
      </c>
      <c r="AC51" s="8">
        <v>0</v>
      </c>
      <c r="AD51" s="8">
        <v>0</v>
      </c>
      <c r="AE51" s="20">
        <v>80.239999999999995</v>
      </c>
      <c r="AF51" s="20">
        <v>80.239999999999995</v>
      </c>
      <c r="AG51" s="20">
        <v>82.3733</v>
      </c>
      <c r="AH51" s="20">
        <v>83.44</v>
      </c>
      <c r="AI51">
        <v>22.11</v>
      </c>
      <c r="AJ51" s="8" t="s">
        <v>3495</v>
      </c>
      <c r="AK51" s="8" t="s">
        <v>5698</v>
      </c>
      <c r="AL51" s="8">
        <v>1</v>
      </c>
      <c r="AM51" s="8">
        <v>0</v>
      </c>
      <c r="AN51" s="17">
        <v>20.059999999999999</v>
      </c>
      <c r="AO51" s="17">
        <v>20.86</v>
      </c>
      <c r="AP51" s="17" t="s">
        <v>163</v>
      </c>
      <c r="AQ51" s="8" t="s">
        <v>191</v>
      </c>
      <c r="AR51" s="8" t="s">
        <v>44</v>
      </c>
      <c r="AS51" s="8" t="s">
        <v>163</v>
      </c>
      <c r="AT51" s="8" t="s">
        <v>163</v>
      </c>
      <c r="AU51" s="8" t="s">
        <v>168</v>
      </c>
      <c r="AV51" s="8">
        <v>0</v>
      </c>
      <c r="AW5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 s="8">
        <v>20.059999999999999</v>
      </c>
      <c r="BA51">
        <v>20.059999999999999</v>
      </c>
      <c r="BB51">
        <v>20.593325</v>
      </c>
      <c r="BC51">
        <v>20.86</v>
      </c>
    </row>
    <row r="52" spans="1:55" x14ac:dyDescent="0.3">
      <c r="A52" s="53" t="s">
        <v>5708</v>
      </c>
      <c r="B52" s="53" t="s">
        <v>5724</v>
      </c>
      <c r="C52" s="53" t="s">
        <v>110</v>
      </c>
      <c r="D52" s="8" t="s">
        <v>101</v>
      </c>
      <c r="E52" s="43" t="s">
        <v>160</v>
      </c>
      <c r="F52" s="8" t="s">
        <v>13</v>
      </c>
      <c r="G52" s="8" t="s">
        <v>9257</v>
      </c>
      <c r="H52" s="8" t="s">
        <v>160</v>
      </c>
      <c r="I52" s="8" t="s">
        <v>48</v>
      </c>
      <c r="J52">
        <v>309</v>
      </c>
      <c r="K52" s="8" t="str" cm="1">
        <f t="array" ref="K5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 s="8" t="str" cm="1">
        <f t="array" ref="L5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 s="8"/>
      <c r="N52" t="s">
        <v>2852</v>
      </c>
      <c r="O52" t="s">
        <v>7700</v>
      </c>
      <c r="P52">
        <v>0.31551651819614801</v>
      </c>
      <c r="Q52" t="s">
        <v>8696</v>
      </c>
      <c r="R52" s="8" t="s">
        <v>129</v>
      </c>
      <c r="S52" s="9">
        <v>0.50482638888888887</v>
      </c>
      <c r="T52" s="9">
        <v>0.50743055555555561</v>
      </c>
      <c r="U52" s="8">
        <v>0</v>
      </c>
      <c r="V52" s="8">
        <v>8.1833333333333336</v>
      </c>
      <c r="W52" s="8" t="s">
        <v>7701</v>
      </c>
      <c r="X52" s="8" t="s">
        <v>7702</v>
      </c>
      <c r="Y52" s="8">
        <v>0.14480184668742199</v>
      </c>
      <c r="Z52">
        <v>287.33999999999997</v>
      </c>
      <c r="AB52" s="8">
        <v>0</v>
      </c>
      <c r="AC52" s="8">
        <v>0</v>
      </c>
      <c r="AD52" s="8">
        <v>0</v>
      </c>
      <c r="AE52" s="20">
        <v>0</v>
      </c>
      <c r="AF52" s="20">
        <v>0</v>
      </c>
      <c r="AG52" s="20">
        <v>0</v>
      </c>
      <c r="AH52" s="20">
        <v>47.89</v>
      </c>
      <c r="AI52">
        <v>23.945</v>
      </c>
      <c r="AJ52" s="8" t="s">
        <v>3495</v>
      </c>
      <c r="AK52" s="8" t="s">
        <v>3496</v>
      </c>
      <c r="AL52" s="8">
        <v>1</v>
      </c>
      <c r="AM52" s="8"/>
      <c r="AN52" s="17">
        <v>0</v>
      </c>
      <c r="AO52" s="17">
        <v>11.9725</v>
      </c>
      <c r="AP52" s="17" t="s">
        <v>163</v>
      </c>
      <c r="AQ52" s="8" t="s">
        <v>77</v>
      </c>
      <c r="AR52" s="8" t="s">
        <v>44</v>
      </c>
      <c r="AS52" s="8" t="s">
        <v>164</v>
      </c>
      <c r="AT52" s="8" t="s">
        <v>163</v>
      </c>
      <c r="AU52" s="8" t="s">
        <v>168</v>
      </c>
      <c r="AW5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 s="8">
        <v>0</v>
      </c>
      <c r="BA52">
        <v>0</v>
      </c>
      <c r="BB52">
        <v>0</v>
      </c>
      <c r="BC52">
        <v>11.9725</v>
      </c>
    </row>
    <row r="53" spans="1:55" x14ac:dyDescent="0.3">
      <c r="A53" s="53" t="s">
        <v>235</v>
      </c>
      <c r="B53" s="53" t="s">
        <v>5610</v>
      </c>
      <c r="C53" s="53" t="s">
        <v>110</v>
      </c>
      <c r="D53" s="8" t="s">
        <v>102</v>
      </c>
      <c r="E53" s="43" t="s">
        <v>160</v>
      </c>
      <c r="F53" s="8" t="s">
        <v>13</v>
      </c>
      <c r="G53" s="8" t="s">
        <v>9255</v>
      </c>
      <c r="H53" s="8" t="s">
        <v>160</v>
      </c>
      <c r="I53" s="8" t="s">
        <v>48</v>
      </c>
      <c r="J53">
        <v>260</v>
      </c>
      <c r="K53" s="8" t="str" cm="1">
        <f t="array" ref="K5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 s="8" t="str" cm="1">
        <f t="array" ref="L5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 s="8"/>
      <c r="N53" t="s">
        <v>234</v>
      </c>
      <c r="O53" t="s">
        <v>6204</v>
      </c>
      <c r="P53">
        <v>0.70141572922582895</v>
      </c>
      <c r="Q53" t="s">
        <v>8309</v>
      </c>
      <c r="R53" s="8" t="s">
        <v>113</v>
      </c>
      <c r="S53" s="9">
        <v>0.42800925925925926</v>
      </c>
      <c r="T53" s="9">
        <v>0.43472222222222223</v>
      </c>
      <c r="U53" s="8">
        <v>0</v>
      </c>
      <c r="V53" s="8">
        <v>9.4354006285390355</v>
      </c>
      <c r="W53" s="8" t="s">
        <v>5612</v>
      </c>
      <c r="X53" s="8" t="s">
        <v>5613</v>
      </c>
      <c r="Y53" s="8">
        <v>0.385969674305086</v>
      </c>
      <c r="Z53">
        <v>597.1</v>
      </c>
      <c r="AA53" s="8">
        <v>0</v>
      </c>
      <c r="AB53" s="8">
        <v>0</v>
      </c>
      <c r="AC53" s="8">
        <v>0</v>
      </c>
      <c r="AD53" s="8">
        <v>0</v>
      </c>
      <c r="AE53" s="20">
        <v>0</v>
      </c>
      <c r="AF53" s="20">
        <v>80.739999999999995</v>
      </c>
      <c r="AG53" s="20">
        <v>89.643299999999996</v>
      </c>
      <c r="AH53" s="20">
        <v>91.38</v>
      </c>
      <c r="AI53">
        <v>24.22</v>
      </c>
      <c r="AJ53" s="8" t="s">
        <v>3495</v>
      </c>
      <c r="AK53" s="8" t="s">
        <v>5335</v>
      </c>
      <c r="AL53" s="8">
        <v>1</v>
      </c>
      <c r="AM53" s="8">
        <v>0</v>
      </c>
      <c r="AN53" s="17">
        <v>21.5425</v>
      </c>
      <c r="AO53" s="17">
        <v>11.422499999999999</v>
      </c>
      <c r="AP53" s="17" t="s">
        <v>163</v>
      </c>
      <c r="AQ53" s="8" t="s">
        <v>191</v>
      </c>
      <c r="AR53" s="8" t="s">
        <v>44</v>
      </c>
      <c r="AS53" s="8" t="s">
        <v>164</v>
      </c>
      <c r="AT53" s="8" t="s">
        <v>163</v>
      </c>
      <c r="AU53" s="8" t="s">
        <v>168</v>
      </c>
      <c r="AV53" s="8">
        <v>0</v>
      </c>
      <c r="AW5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 s="8">
        <v>0</v>
      </c>
      <c r="BA53">
        <v>20.184999999999999</v>
      </c>
      <c r="BB53">
        <v>22.410824999999999</v>
      </c>
      <c r="BC53">
        <v>22.844999999999999</v>
      </c>
    </row>
    <row r="54" spans="1:55" x14ac:dyDescent="0.3">
      <c r="A54" s="53" t="s">
        <v>1037</v>
      </c>
      <c r="B54" s="53" t="s">
        <v>4572</v>
      </c>
      <c r="C54" s="53" t="s">
        <v>110</v>
      </c>
      <c r="D54" s="8" t="s">
        <v>101</v>
      </c>
      <c r="E54" s="43" t="s">
        <v>160</v>
      </c>
      <c r="F54" s="8" t="s">
        <v>13</v>
      </c>
      <c r="G54" s="8" t="s">
        <v>9263</v>
      </c>
      <c r="H54" s="8" t="s">
        <v>160</v>
      </c>
      <c r="I54" s="8" t="s">
        <v>48</v>
      </c>
      <c r="J54">
        <v>210</v>
      </c>
      <c r="K54" s="8" t="str" cm="1">
        <f t="array" ref="K5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 s="8" t="str" cm="1">
        <f t="array" ref="L5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 s="8"/>
      <c r="N54" t="s">
        <v>1036</v>
      </c>
      <c r="O54" t="s">
        <v>6202</v>
      </c>
      <c r="P54">
        <v>1.14795218025876</v>
      </c>
      <c r="Q54" t="s">
        <v>8719</v>
      </c>
      <c r="R54" s="8" t="s">
        <v>112</v>
      </c>
      <c r="S54" s="9">
        <v>0.51549768518518524</v>
      </c>
      <c r="T54" s="9">
        <v>0.51971064814814816</v>
      </c>
      <c r="U54" s="8">
        <v>0</v>
      </c>
      <c r="V54" s="8">
        <v>6.0666666666666664</v>
      </c>
      <c r="W54" s="8" t="s">
        <v>4574</v>
      </c>
      <c r="X54" s="8" t="s">
        <v>4575</v>
      </c>
      <c r="Y54" s="8">
        <v>0.34067805098064902</v>
      </c>
      <c r="Z54">
        <v>560.52</v>
      </c>
      <c r="AA54" s="8">
        <v>0</v>
      </c>
      <c r="AB54" s="35">
        <v>0</v>
      </c>
      <c r="AC54" s="8">
        <v>0</v>
      </c>
      <c r="AD54" s="8">
        <v>0</v>
      </c>
      <c r="AE54" s="20">
        <v>36.643300000000004</v>
      </c>
      <c r="AF54" s="20">
        <v>41.435000000000002</v>
      </c>
      <c r="AG54" s="20">
        <v>34.603999999999999</v>
      </c>
      <c r="AH54" s="20">
        <v>39.270000000000003</v>
      </c>
      <c r="AI54">
        <v>10.41</v>
      </c>
      <c r="AJ54" s="8" t="s">
        <v>3495</v>
      </c>
      <c r="AK54" s="8" t="s">
        <v>3496</v>
      </c>
      <c r="AL54" s="8">
        <v>1</v>
      </c>
      <c r="AM54" s="8">
        <v>0</v>
      </c>
      <c r="AN54" s="17">
        <v>16.046199999999999</v>
      </c>
      <c r="AO54" s="17">
        <v>9.8175000000000008</v>
      </c>
      <c r="AP54" s="17" t="s">
        <v>163</v>
      </c>
      <c r="AQ54" s="8" t="s">
        <v>191</v>
      </c>
      <c r="AR54" s="8" t="s">
        <v>44</v>
      </c>
      <c r="AS54" s="8" t="s">
        <v>164</v>
      </c>
      <c r="AT54" s="8" t="s">
        <v>163</v>
      </c>
      <c r="AU54" s="8" t="s">
        <v>168</v>
      </c>
      <c r="AV54" s="8">
        <v>0</v>
      </c>
      <c r="AW5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 s="8">
        <v>9.1608250000000009</v>
      </c>
      <c r="BA54">
        <v>10.358750000000001</v>
      </c>
      <c r="BB54">
        <v>8.6509999999999998</v>
      </c>
      <c r="BC54">
        <v>9.8175000000000008</v>
      </c>
    </row>
    <row r="55" spans="1:55" x14ac:dyDescent="0.3">
      <c r="A55" s="53" t="s">
        <v>1048</v>
      </c>
      <c r="B55" s="53" t="s">
        <v>5605</v>
      </c>
      <c r="C55" s="53" t="s">
        <v>110</v>
      </c>
      <c r="D55" s="8" t="s">
        <v>104</v>
      </c>
      <c r="E55" s="43" t="s">
        <v>160</v>
      </c>
      <c r="F55" s="8" t="s">
        <v>13</v>
      </c>
      <c r="G55" s="8" t="s">
        <v>9263</v>
      </c>
      <c r="H55" s="8" t="s">
        <v>160</v>
      </c>
      <c r="I55" s="8" t="s">
        <v>48</v>
      </c>
      <c r="J55">
        <v>230</v>
      </c>
      <c r="K55" s="8" t="str" cm="1">
        <f t="array" ref="K5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 s="8" t="str" cm="1">
        <f t="array" ref="L5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 s="8"/>
      <c r="N55" t="s">
        <v>1047</v>
      </c>
      <c r="O55" t="s">
        <v>6205</v>
      </c>
      <c r="P55">
        <v>0.88671175717485096</v>
      </c>
      <c r="Q55" t="s">
        <v>7967</v>
      </c>
      <c r="R55" s="8" t="s">
        <v>123</v>
      </c>
      <c r="S55" s="9">
        <v>0.50844907407407403</v>
      </c>
      <c r="T55" s="9">
        <v>0.515162037037037</v>
      </c>
      <c r="U55" s="8">
        <v>0</v>
      </c>
      <c r="V55" s="8">
        <v>9.4354006285390355</v>
      </c>
      <c r="W55" s="8" t="s">
        <v>5607</v>
      </c>
      <c r="X55" s="8" t="s">
        <v>5608</v>
      </c>
      <c r="Y55" s="8">
        <v>0.27604882467209801</v>
      </c>
      <c r="Z55">
        <v>383.25</v>
      </c>
      <c r="AA55" s="8">
        <v>0</v>
      </c>
      <c r="AB55" s="8">
        <v>0</v>
      </c>
      <c r="AC55" s="8">
        <v>0</v>
      </c>
      <c r="AD55" s="8">
        <v>0</v>
      </c>
      <c r="AE55" s="20">
        <v>45.37</v>
      </c>
      <c r="AF55" s="20">
        <v>45.37</v>
      </c>
      <c r="AG55" s="20">
        <v>15.62</v>
      </c>
      <c r="AH55" s="20">
        <v>46.926600000000001</v>
      </c>
      <c r="AI55">
        <v>2.0699999999999998</v>
      </c>
      <c r="AJ55" s="8" t="s">
        <v>3495</v>
      </c>
      <c r="AK55" s="8" t="s">
        <v>5701</v>
      </c>
      <c r="AL55" s="8">
        <v>1</v>
      </c>
      <c r="AM55" s="8">
        <v>0</v>
      </c>
      <c r="AN55" s="17">
        <v>0</v>
      </c>
      <c r="AO55" s="17">
        <v>11.342499999999999</v>
      </c>
      <c r="AP55" s="17" t="s">
        <v>163</v>
      </c>
      <c r="AQ55" s="8" t="s">
        <v>891</v>
      </c>
      <c r="AR55" s="8" t="s">
        <v>44</v>
      </c>
      <c r="AS55" s="8" t="s">
        <v>164</v>
      </c>
      <c r="AT55" s="8" t="s">
        <v>163</v>
      </c>
      <c r="AU55" s="8" t="s">
        <v>168</v>
      </c>
      <c r="AV55" s="8">
        <v>0</v>
      </c>
      <c r="AW5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 s="8">
        <v>11.342499999999999</v>
      </c>
      <c r="BA55">
        <v>11.342499999999999</v>
      </c>
      <c r="BB55">
        <v>3.9049999999999998</v>
      </c>
      <c r="BC55">
        <v>11.73165</v>
      </c>
    </row>
    <row r="56" spans="1:55" x14ac:dyDescent="0.3">
      <c r="A56" s="53" t="s">
        <v>389</v>
      </c>
      <c r="B56" s="53" t="s">
        <v>133</v>
      </c>
      <c r="C56" s="53" t="s">
        <v>108</v>
      </c>
      <c r="D56" s="8" t="s">
        <v>101</v>
      </c>
      <c r="E56" s="43" t="s">
        <v>160</v>
      </c>
      <c r="F56" s="8" t="s">
        <v>13</v>
      </c>
      <c r="G56" s="8" t="s">
        <v>9266</v>
      </c>
      <c r="H56" s="8" t="s">
        <v>160</v>
      </c>
      <c r="I56" s="8" t="s">
        <v>48</v>
      </c>
      <c r="J56">
        <v>132</v>
      </c>
      <c r="K56" s="8" t="str" cm="1">
        <f t="array" ref="K5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 s="8" t="str" cm="1">
        <f t="array" ref="L5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 s="8"/>
      <c r="N56" t="s">
        <v>388</v>
      </c>
      <c r="O56" t="s">
        <v>5968</v>
      </c>
      <c r="P56">
        <v>1.40931641323635</v>
      </c>
      <c r="Q56" t="s">
        <v>8713</v>
      </c>
      <c r="R56" s="8" t="s">
        <v>125</v>
      </c>
      <c r="S56" s="9">
        <v>0.52069444444444446</v>
      </c>
      <c r="T56" s="9">
        <v>0.54010416666666672</v>
      </c>
      <c r="U56" s="8">
        <v>0</v>
      </c>
      <c r="V56" s="8">
        <v>28.03</v>
      </c>
      <c r="W56" s="8" t="s">
        <v>4075</v>
      </c>
      <c r="X56" s="8" t="s">
        <v>4076</v>
      </c>
      <c r="Y56" s="8">
        <v>0.34127822015673798</v>
      </c>
      <c r="Z56">
        <v>8510.69</v>
      </c>
      <c r="AA56" s="8">
        <v>0</v>
      </c>
      <c r="AB56" s="8">
        <v>0</v>
      </c>
      <c r="AC56" s="8">
        <v>0</v>
      </c>
      <c r="AD56" s="8">
        <v>0</v>
      </c>
      <c r="AE56" s="20">
        <v>181.26660000000001</v>
      </c>
      <c r="AF56" s="20">
        <v>212.1644</v>
      </c>
      <c r="AG56" s="20">
        <v>247.76570000000001</v>
      </c>
      <c r="AH56" s="20">
        <v>211.19630000000001</v>
      </c>
      <c r="AI56">
        <v>132.57</v>
      </c>
      <c r="AJ56" s="8" t="s">
        <v>3495</v>
      </c>
      <c r="AK56" s="8" t="s">
        <v>3496</v>
      </c>
      <c r="AL56" s="8">
        <v>1</v>
      </c>
      <c r="AM56" s="8">
        <v>0</v>
      </c>
      <c r="AN56" s="17">
        <v>122.31</v>
      </c>
      <c r="AO56" s="17">
        <v>201.55619999999999</v>
      </c>
      <c r="AP56" s="17" t="s">
        <v>163</v>
      </c>
      <c r="AQ56" s="8" t="s">
        <v>191</v>
      </c>
      <c r="AR56" s="8" t="s">
        <v>44</v>
      </c>
      <c r="AS56" s="8" t="s">
        <v>164</v>
      </c>
      <c r="AT56" s="8" t="s">
        <v>163</v>
      </c>
      <c r="AU56" s="8" t="s">
        <v>168</v>
      </c>
      <c r="AV56" s="8">
        <v>0</v>
      </c>
      <c r="AW5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 s="8">
        <v>45.316650000000003</v>
      </c>
      <c r="BA56">
        <v>53.0411</v>
      </c>
      <c r="BB56">
        <v>61.941425000000002</v>
      </c>
      <c r="BC56">
        <v>52.799075000000002</v>
      </c>
    </row>
    <row r="57" spans="1:55" x14ac:dyDescent="0.3">
      <c r="A57" s="53" t="s">
        <v>1035</v>
      </c>
      <c r="B57" s="53" t="s">
        <v>4533</v>
      </c>
      <c r="C57" s="53" t="s">
        <v>110</v>
      </c>
      <c r="D57" s="8" t="s">
        <v>101</v>
      </c>
      <c r="E57" s="43" t="s">
        <v>160</v>
      </c>
      <c r="F57" s="8" t="s">
        <v>13</v>
      </c>
      <c r="G57" s="8" t="s">
        <v>9261</v>
      </c>
      <c r="H57" s="8" t="s">
        <v>290</v>
      </c>
      <c r="I57" s="8" t="s">
        <v>48</v>
      </c>
      <c r="J57">
        <v>190</v>
      </c>
      <c r="K57" s="8" t="str" cm="1">
        <f t="array" ref="K5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57" s="8" t="str" cm="1">
        <f t="array" ref="L5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 s="8"/>
      <c r="N57" t="s">
        <v>1034</v>
      </c>
      <c r="O57" t="s">
        <v>5941</v>
      </c>
      <c r="P57">
        <v>2.1268649030985798</v>
      </c>
      <c r="Q57" t="s">
        <v>8679</v>
      </c>
      <c r="R57" s="8" t="s">
        <v>147</v>
      </c>
      <c r="S57" s="9">
        <v>0.5415740740740741</v>
      </c>
      <c r="T57" s="9">
        <v>0.55314814814814817</v>
      </c>
      <c r="U57" s="8">
        <v>0</v>
      </c>
      <c r="V57" s="8">
        <v>12.66</v>
      </c>
      <c r="W57" s="8" t="s">
        <v>4535</v>
      </c>
      <c r="X57" s="8" t="s">
        <v>4536</v>
      </c>
      <c r="Y57" s="8">
        <v>0.74075063694656296</v>
      </c>
      <c r="Z57">
        <v>6582.51</v>
      </c>
      <c r="AA57" s="8">
        <v>0</v>
      </c>
      <c r="AB57" s="8">
        <v>0</v>
      </c>
      <c r="AC57" s="8">
        <v>0</v>
      </c>
      <c r="AD57" s="8">
        <v>0</v>
      </c>
      <c r="AE57" s="20">
        <v>101.7775</v>
      </c>
      <c r="AF57" s="20">
        <v>115.25279999999999</v>
      </c>
      <c r="AG57" s="20">
        <v>153.66569999999999</v>
      </c>
      <c r="AH57" s="20">
        <v>131.21690000000001</v>
      </c>
      <c r="AI57">
        <v>154.55000000000001</v>
      </c>
      <c r="AJ57" s="8" t="s">
        <v>3495</v>
      </c>
      <c r="AK57" s="8" t="s">
        <v>3496</v>
      </c>
      <c r="AL57" s="8">
        <v>1</v>
      </c>
      <c r="AM57" s="8">
        <v>0</v>
      </c>
      <c r="AN57" s="17">
        <v>159.7825</v>
      </c>
      <c r="AO57" s="17">
        <v>131.3912</v>
      </c>
      <c r="AP57" s="17" t="s">
        <v>163</v>
      </c>
      <c r="AQ57" s="8" t="s">
        <v>191</v>
      </c>
      <c r="AR57" s="8" t="s">
        <v>44</v>
      </c>
      <c r="AS57" s="8" t="s">
        <v>163</v>
      </c>
      <c r="AT57" s="8" t="s">
        <v>163</v>
      </c>
      <c r="AU57" s="8" t="s">
        <v>168</v>
      </c>
      <c r="AV57" s="8">
        <v>0</v>
      </c>
      <c r="AW5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7" s="8">
        <v>25.444375000000001</v>
      </c>
      <c r="BA57">
        <v>28.813199999999998</v>
      </c>
      <c r="BB57">
        <v>38.416424999999997</v>
      </c>
      <c r="BC57">
        <v>32.804225000000002</v>
      </c>
    </row>
    <row r="58" spans="1:55" x14ac:dyDescent="0.3">
      <c r="A58" s="53" t="s">
        <v>995</v>
      </c>
      <c r="B58" s="53" t="s">
        <v>5643</v>
      </c>
      <c r="C58" s="53" t="s">
        <v>110</v>
      </c>
      <c r="D58" s="8" t="s">
        <v>101</v>
      </c>
      <c r="E58" s="43" t="s">
        <v>160</v>
      </c>
      <c r="F58" s="8" t="s">
        <v>13</v>
      </c>
      <c r="G58" s="8" t="s">
        <v>9264</v>
      </c>
      <c r="H58" s="8" t="s">
        <v>160</v>
      </c>
      <c r="I58" s="8" t="s">
        <v>48</v>
      </c>
      <c r="J58">
        <v>362</v>
      </c>
      <c r="K58" s="8" t="str" cm="1">
        <f t="array" ref="K5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 s="8" t="str" cm="1">
        <f t="array" ref="L5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 s="8"/>
      <c r="N58" t="s">
        <v>994</v>
      </c>
      <c r="O58" t="s">
        <v>6109</v>
      </c>
      <c r="P58">
        <v>16.1406541121308</v>
      </c>
      <c r="Q58" t="s">
        <v>8683</v>
      </c>
      <c r="R58" s="8" t="s">
        <v>113</v>
      </c>
      <c r="S58" s="9">
        <v>0.56436342592592592</v>
      </c>
      <c r="T58" s="9">
        <v>0.56990740740740742</v>
      </c>
      <c r="U58" s="8">
        <v>0</v>
      </c>
      <c r="V58" s="8">
        <v>7.9833333333333334</v>
      </c>
      <c r="W58" s="8" t="s">
        <v>5645</v>
      </c>
      <c r="X58" s="8" t="s">
        <v>5646</v>
      </c>
      <c r="Y58" s="8">
        <v>13.424978550252501</v>
      </c>
      <c r="Z58">
        <v>1572.38</v>
      </c>
      <c r="AA58" s="8">
        <v>0</v>
      </c>
      <c r="AB58" s="8">
        <v>0</v>
      </c>
      <c r="AC58" s="8">
        <v>0</v>
      </c>
      <c r="AD58" s="8">
        <v>0</v>
      </c>
      <c r="AE58" s="20">
        <v>119.57</v>
      </c>
      <c r="AF58" s="20">
        <v>119.57</v>
      </c>
      <c r="AG58" s="20">
        <v>123.5633</v>
      </c>
      <c r="AH58" s="20">
        <v>131.215</v>
      </c>
      <c r="AI58">
        <v>33.270000000000003</v>
      </c>
      <c r="AJ58" s="8" t="s">
        <v>3495</v>
      </c>
      <c r="AK58" s="8" t="s">
        <v>3496</v>
      </c>
      <c r="AL58" s="8">
        <v>1</v>
      </c>
      <c r="AM58" s="8">
        <v>0</v>
      </c>
      <c r="AN58" s="17">
        <v>29.892499999999998</v>
      </c>
      <c r="AO58" s="17">
        <v>33.274999999999999</v>
      </c>
      <c r="AP58" s="17" t="s">
        <v>163</v>
      </c>
      <c r="AQ58" s="8" t="s">
        <v>191</v>
      </c>
      <c r="AR58" s="8" t="s">
        <v>44</v>
      </c>
      <c r="AS58" s="8" t="s">
        <v>164</v>
      </c>
      <c r="AT58" s="8" t="s">
        <v>163</v>
      </c>
      <c r="AU58" s="8" t="s">
        <v>168</v>
      </c>
      <c r="AV58" s="8">
        <v>0</v>
      </c>
      <c r="AW5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 s="8">
        <v>29.892499999999998</v>
      </c>
      <c r="BA58">
        <v>29.892499999999998</v>
      </c>
      <c r="BB58">
        <v>30.890825</v>
      </c>
      <c r="BC58">
        <v>32.803750000000001</v>
      </c>
    </row>
    <row r="59" spans="1:55" x14ac:dyDescent="0.3">
      <c r="A59" s="53" t="s">
        <v>1028</v>
      </c>
      <c r="B59" s="53" t="s">
        <v>4509</v>
      </c>
      <c r="C59" s="53" t="s">
        <v>110</v>
      </c>
      <c r="D59" s="8" t="s">
        <v>101</v>
      </c>
      <c r="E59" s="43" t="s">
        <v>160</v>
      </c>
      <c r="F59" s="8" t="s">
        <v>13</v>
      </c>
      <c r="G59" s="8" t="s">
        <v>9256</v>
      </c>
      <c r="H59" s="8" t="s">
        <v>160</v>
      </c>
      <c r="I59" s="8" t="s">
        <v>48</v>
      </c>
      <c r="J59">
        <v>363</v>
      </c>
      <c r="K59" s="8" t="str" cm="1">
        <f t="array" ref="K5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9" s="8" t="str" cm="1">
        <f t="array" ref="L5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 s="8"/>
      <c r="N59" t="s">
        <v>1027</v>
      </c>
      <c r="O59" t="s">
        <v>6110</v>
      </c>
      <c r="P59">
        <v>0.61740170514411796</v>
      </c>
      <c r="Q59" t="s">
        <v>8681</v>
      </c>
      <c r="R59" s="8" t="s">
        <v>113</v>
      </c>
      <c r="S59" s="9">
        <v>0.57033564814814819</v>
      </c>
      <c r="T59" s="9">
        <v>0.57550925925925922</v>
      </c>
      <c r="U59" s="8">
        <v>0</v>
      </c>
      <c r="V59" s="8">
        <v>7.45</v>
      </c>
      <c r="W59" s="8" t="s">
        <v>4511</v>
      </c>
      <c r="X59" s="8" t="s">
        <v>4512</v>
      </c>
      <c r="Y59" s="8">
        <v>0.26189342084330902</v>
      </c>
      <c r="Z59">
        <v>701.1</v>
      </c>
      <c r="AA59" s="8">
        <v>0</v>
      </c>
      <c r="AB59" s="8">
        <v>0</v>
      </c>
      <c r="AC59" s="8">
        <v>0</v>
      </c>
      <c r="AD59" s="8">
        <v>0</v>
      </c>
      <c r="AE59" s="20">
        <v>65.260000000000005</v>
      </c>
      <c r="AF59" s="20">
        <v>46.63</v>
      </c>
      <c r="AG59" s="20">
        <v>79.855000000000004</v>
      </c>
      <c r="AH59" s="20">
        <v>78.442499999999995</v>
      </c>
      <c r="AI59">
        <v>24.83</v>
      </c>
      <c r="AJ59" s="8" t="s">
        <v>3495</v>
      </c>
      <c r="AK59" s="8" t="s">
        <v>3496</v>
      </c>
      <c r="AL59" s="8">
        <v>1</v>
      </c>
      <c r="AM59" s="8">
        <v>0</v>
      </c>
      <c r="AN59" s="17">
        <v>21.815000000000001</v>
      </c>
      <c r="AO59" s="17">
        <v>14.6775</v>
      </c>
      <c r="AP59" s="17" t="s">
        <v>163</v>
      </c>
      <c r="AQ59" s="8" t="s">
        <v>191</v>
      </c>
      <c r="AR59" s="8" t="s">
        <v>44</v>
      </c>
      <c r="AS59" s="8" t="s">
        <v>164</v>
      </c>
      <c r="AT59" s="8" t="s">
        <v>163</v>
      </c>
      <c r="AU59" s="8" t="s">
        <v>168</v>
      </c>
      <c r="AV59" s="8">
        <v>0</v>
      </c>
      <c r="AW5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 s="8">
        <v>16.315000000000001</v>
      </c>
      <c r="BA59">
        <v>11.657500000000001</v>
      </c>
      <c r="BB59">
        <v>19.963750000000001</v>
      </c>
      <c r="BC59">
        <v>19.610624999999999</v>
      </c>
    </row>
    <row r="60" spans="1:55" x14ac:dyDescent="0.3">
      <c r="A60" s="53" t="s">
        <v>1030</v>
      </c>
      <c r="B60" s="53" t="s">
        <v>4513</v>
      </c>
      <c r="C60" s="53" t="s">
        <v>110</v>
      </c>
      <c r="D60" s="8" t="s">
        <v>101</v>
      </c>
      <c r="E60" s="43" t="s">
        <v>160</v>
      </c>
      <c r="F60" s="8" t="s">
        <v>13</v>
      </c>
      <c r="G60" s="8" t="s">
        <v>9265</v>
      </c>
      <c r="H60" s="8" t="s">
        <v>160</v>
      </c>
      <c r="I60" s="8" t="s">
        <v>48</v>
      </c>
      <c r="J60">
        <v>365</v>
      </c>
      <c r="K60" s="8" t="str" cm="1">
        <f t="array" ref="K6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60" s="8" t="str" cm="1">
        <f t="array" ref="L6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0" s="8"/>
      <c r="N60" t="s">
        <v>1029</v>
      </c>
      <c r="O60" t="s">
        <v>6122</v>
      </c>
      <c r="P60">
        <v>0.70466398958520005</v>
      </c>
      <c r="Q60" t="s">
        <v>8702</v>
      </c>
      <c r="R60" s="8" t="s">
        <v>125</v>
      </c>
      <c r="S60" s="9">
        <v>0.62505787037037042</v>
      </c>
      <c r="T60" s="9">
        <v>0.63620370370370372</v>
      </c>
      <c r="U60" s="8">
        <v>0</v>
      </c>
      <c r="V60" s="8">
        <v>26.36111111</v>
      </c>
      <c r="W60" s="8" t="s">
        <v>4515</v>
      </c>
      <c r="X60" s="8" t="s">
        <v>4516</v>
      </c>
      <c r="Y60" s="8">
        <v>0.367987966271213</v>
      </c>
      <c r="Z60">
        <v>918.8</v>
      </c>
      <c r="AA60" s="8">
        <v>0</v>
      </c>
      <c r="AB60" s="8">
        <v>0</v>
      </c>
      <c r="AC60" s="8">
        <v>0</v>
      </c>
      <c r="AD60" s="8">
        <v>0</v>
      </c>
      <c r="AE60" s="20">
        <v>35</v>
      </c>
      <c r="AF60" s="20">
        <v>35.9833</v>
      </c>
      <c r="AG60" s="20">
        <v>61.945700000000002</v>
      </c>
      <c r="AH60" s="20">
        <v>52.496600000000001</v>
      </c>
      <c r="AI60">
        <v>29.24</v>
      </c>
      <c r="AJ60" s="8" t="s">
        <v>3495</v>
      </c>
      <c r="AK60" s="8" t="s">
        <v>3496</v>
      </c>
      <c r="AL60" s="8">
        <v>1</v>
      </c>
      <c r="AM60" s="8">
        <v>0</v>
      </c>
      <c r="AN60" s="17">
        <v>31.293700000000001</v>
      </c>
      <c r="AO60" s="17">
        <v>21.695</v>
      </c>
      <c r="AP60" s="17" t="s">
        <v>163</v>
      </c>
      <c r="AQ60" s="8" t="s">
        <v>191</v>
      </c>
      <c r="AR60" s="8" t="s">
        <v>44</v>
      </c>
      <c r="AS60" s="8" t="s">
        <v>164</v>
      </c>
      <c r="AT60" s="8" t="s">
        <v>163</v>
      </c>
      <c r="AU60" s="8" t="s">
        <v>168</v>
      </c>
      <c r="AV60" s="8">
        <v>0</v>
      </c>
      <c r="AW6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0" s="8">
        <v>8.75</v>
      </c>
      <c r="BA60">
        <v>8.995825</v>
      </c>
      <c r="BB60">
        <v>15.486425000000001</v>
      </c>
      <c r="BC60">
        <v>13.12415</v>
      </c>
    </row>
    <row r="61" spans="1:55" x14ac:dyDescent="0.3">
      <c r="A61" s="53" t="s">
        <v>370</v>
      </c>
      <c r="B61" s="53" t="s">
        <v>3832</v>
      </c>
      <c r="C61" s="53" t="s">
        <v>110</v>
      </c>
      <c r="D61" s="8" t="s">
        <v>101</v>
      </c>
      <c r="E61" s="54" t="s">
        <v>160</v>
      </c>
      <c r="F61" s="55" t="s">
        <v>48</v>
      </c>
      <c r="G61" s="55">
        <v>10</v>
      </c>
      <c r="H61" s="8" t="s">
        <v>160</v>
      </c>
      <c r="I61" s="8" t="s">
        <v>12</v>
      </c>
      <c r="J61">
        <v>180</v>
      </c>
      <c r="K61" s="8" t="str" cm="1">
        <f t="array" ref="K6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61" s="8" t="str" cm="1">
        <f t="array" ref="L6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1" s="8"/>
      <c r="N61" s="56" t="s">
        <v>369</v>
      </c>
      <c r="O61" t="s">
        <v>5758</v>
      </c>
      <c r="P61">
        <v>5.9290685889492698</v>
      </c>
      <c r="Q61" t="s">
        <v>7713</v>
      </c>
      <c r="R61" s="8" t="s">
        <v>147</v>
      </c>
      <c r="S61" s="9">
        <v>0.25410879629629629</v>
      </c>
      <c r="T61" s="9">
        <v>0.26429398148148148</v>
      </c>
      <c r="U61" s="8">
        <v>0</v>
      </c>
      <c r="V61" s="8">
        <v>15.366666666666667</v>
      </c>
      <c r="W61" s="8" t="s">
        <v>3834</v>
      </c>
      <c r="X61" s="8" t="s">
        <v>3835</v>
      </c>
      <c r="Y61" s="8">
        <v>2.5223878530891102</v>
      </c>
      <c r="Z61">
        <v>8641.31</v>
      </c>
      <c r="AA61" s="8">
        <v>0</v>
      </c>
      <c r="AB61" s="8">
        <v>0</v>
      </c>
      <c r="AC61" s="8">
        <v>0</v>
      </c>
      <c r="AD61" s="8">
        <v>0</v>
      </c>
      <c r="AE61" s="20">
        <v>170.33609999999999</v>
      </c>
      <c r="AF61" s="20">
        <v>166.2792</v>
      </c>
      <c r="AG61" s="20">
        <v>159.285</v>
      </c>
      <c r="AH61" s="20">
        <v>155.75299999999999</v>
      </c>
      <c r="AI61">
        <v>191.32</v>
      </c>
      <c r="AJ61" s="8" t="s">
        <v>3446</v>
      </c>
      <c r="AK61" s="8" t="s">
        <v>3447</v>
      </c>
      <c r="AL61" s="8">
        <v>1</v>
      </c>
      <c r="AM61" s="8">
        <v>0</v>
      </c>
      <c r="AN61" s="17">
        <v>158.54249999999999</v>
      </c>
      <c r="AO61" s="17">
        <v>149.9025</v>
      </c>
      <c r="AP61" s="17" t="s">
        <v>163</v>
      </c>
      <c r="AQ61" s="8" t="s">
        <v>191</v>
      </c>
      <c r="AR61" s="8" t="s">
        <v>44</v>
      </c>
      <c r="AS61" s="8" t="s">
        <v>164</v>
      </c>
      <c r="AT61" s="8" t="s">
        <v>163</v>
      </c>
      <c r="AU61" s="8" t="s">
        <v>168</v>
      </c>
      <c r="AV61" s="8">
        <v>0</v>
      </c>
      <c r="AW6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6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1" s="8">
        <v>42.584024999999997</v>
      </c>
      <c r="BA61">
        <v>41.569800000000001</v>
      </c>
      <c r="BB61">
        <v>39.821249999999999</v>
      </c>
      <c r="BC61">
        <v>38.938249999999996</v>
      </c>
    </row>
    <row r="62" spans="1:55" x14ac:dyDescent="0.3">
      <c r="A62" s="53" t="s">
        <v>1809</v>
      </c>
      <c r="B62" s="53" t="s">
        <v>122</v>
      </c>
      <c r="C62" s="53" t="s">
        <v>147</v>
      </c>
      <c r="D62" s="8" t="s">
        <v>101</v>
      </c>
      <c r="E62" s="54" t="s">
        <v>160</v>
      </c>
      <c r="F62" s="55" t="s">
        <v>48</v>
      </c>
      <c r="G62" s="55">
        <v>20</v>
      </c>
      <c r="H62" s="8" t="s">
        <v>160</v>
      </c>
      <c r="I62" s="8" t="s">
        <v>14</v>
      </c>
      <c r="J62">
        <v>151</v>
      </c>
      <c r="K62" s="8" t="str" cm="1">
        <f t="array" ref="K6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62" s="8" t="str" cm="1">
        <f t="array" ref="L6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2" s="8"/>
      <c r="N62" s="56" t="s">
        <v>1808</v>
      </c>
      <c r="O62" t="s">
        <v>5800</v>
      </c>
      <c r="P62">
        <v>2.0536255988558101</v>
      </c>
      <c r="Q62" t="s">
        <v>7787</v>
      </c>
      <c r="R62" s="8" t="s">
        <v>147</v>
      </c>
      <c r="S62" s="9">
        <v>0.26572916666666668</v>
      </c>
      <c r="T62" s="9">
        <v>0.27385416666666668</v>
      </c>
      <c r="U62" s="8">
        <v>0</v>
      </c>
      <c r="V62" s="8">
        <v>8.7466666666666661</v>
      </c>
      <c r="W62" s="8" t="s">
        <v>4329</v>
      </c>
      <c r="X62" s="8" t="s">
        <v>4330</v>
      </c>
      <c r="Y62" s="8">
        <v>1.08711562446638</v>
      </c>
      <c r="Z62">
        <v>780</v>
      </c>
      <c r="AA62" s="8">
        <v>0</v>
      </c>
      <c r="AB62" s="8">
        <v>0</v>
      </c>
      <c r="AC62" s="8">
        <v>0</v>
      </c>
      <c r="AD62" s="8">
        <v>0</v>
      </c>
      <c r="AE62" s="20">
        <v>15</v>
      </c>
      <c r="AF62" s="20">
        <v>15</v>
      </c>
      <c r="AG62" s="20">
        <v>15</v>
      </c>
      <c r="AH62" s="20">
        <v>16.4285</v>
      </c>
      <c r="AI62">
        <v>15.9</v>
      </c>
      <c r="AJ62" s="8" t="s">
        <v>3446</v>
      </c>
      <c r="AK62" s="8" t="s">
        <v>3447</v>
      </c>
      <c r="AL62" s="8">
        <v>2</v>
      </c>
      <c r="AM62" s="8">
        <v>0</v>
      </c>
      <c r="AN62" s="17">
        <v>7.5</v>
      </c>
      <c r="AO62" s="17">
        <v>8.4375</v>
      </c>
      <c r="AP62" s="17" t="s">
        <v>163</v>
      </c>
      <c r="AQ62" s="8" t="s">
        <v>191</v>
      </c>
      <c r="AR62" s="8" t="s">
        <v>44</v>
      </c>
      <c r="AS62" s="8" t="s">
        <v>164</v>
      </c>
      <c r="AT62" s="8" t="s">
        <v>163</v>
      </c>
      <c r="AU62" s="8" t="s">
        <v>168</v>
      </c>
      <c r="AV62" s="8">
        <v>0</v>
      </c>
      <c r="AW6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2" s="8">
        <v>3.75</v>
      </c>
      <c r="BA62">
        <v>3.75</v>
      </c>
      <c r="BB62">
        <v>3.75</v>
      </c>
      <c r="BC62">
        <v>4.1071249999999999</v>
      </c>
    </row>
    <row r="63" spans="1:55" x14ac:dyDescent="0.3">
      <c r="A63" s="53" t="s">
        <v>581</v>
      </c>
      <c r="B63" s="53" t="s">
        <v>4378</v>
      </c>
      <c r="C63" s="53" t="s">
        <v>110</v>
      </c>
      <c r="D63" s="8" t="s">
        <v>103</v>
      </c>
      <c r="E63" s="54" t="s">
        <v>160</v>
      </c>
      <c r="F63" s="55" t="s">
        <v>48</v>
      </c>
      <c r="G63" s="55">
        <v>30</v>
      </c>
      <c r="H63" s="8" t="s">
        <v>160</v>
      </c>
      <c r="I63" s="8" t="s">
        <v>15</v>
      </c>
      <c r="J63">
        <v>25</v>
      </c>
      <c r="K63" s="8" t="str" cm="1">
        <f t="array" ref="K6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63" s="8" t="str" cm="1">
        <f t="array" ref="L6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3" s="8"/>
      <c r="N63" s="56" t="s">
        <v>580</v>
      </c>
      <c r="O63" t="s">
        <v>6136</v>
      </c>
      <c r="P63">
        <v>1.52868131544375</v>
      </c>
      <c r="Q63" t="s">
        <v>8837</v>
      </c>
      <c r="R63" s="8" t="s">
        <v>107</v>
      </c>
      <c r="S63" s="9">
        <v>0.38947916666666665</v>
      </c>
      <c r="T63" s="9">
        <v>0.39619212962962963</v>
      </c>
      <c r="U63" s="8">
        <v>0</v>
      </c>
      <c r="V63" s="8">
        <v>17.900000000000002</v>
      </c>
      <c r="W63" s="8" t="s">
        <v>4380</v>
      </c>
      <c r="X63" s="8" t="s">
        <v>4381</v>
      </c>
      <c r="Y63" s="8">
        <v>1.0065862027793799</v>
      </c>
      <c r="Z63">
        <v>1593.85</v>
      </c>
      <c r="AA63" s="8">
        <v>0</v>
      </c>
      <c r="AB63" s="8">
        <v>0</v>
      </c>
      <c r="AC63" s="8">
        <v>0</v>
      </c>
      <c r="AD63" s="8">
        <v>0</v>
      </c>
      <c r="AE63" s="20">
        <v>121.21</v>
      </c>
      <c r="AF63" s="20">
        <v>121.21</v>
      </c>
      <c r="AG63" s="20">
        <v>124.23</v>
      </c>
      <c r="AH63" s="20">
        <v>130.27000000000001</v>
      </c>
      <c r="AI63">
        <v>33.32</v>
      </c>
      <c r="AJ63" s="8" t="s">
        <v>3446</v>
      </c>
      <c r="AK63" s="8" t="s">
        <v>5696</v>
      </c>
      <c r="AL63" s="8">
        <v>1</v>
      </c>
      <c r="AM63" s="8">
        <v>0</v>
      </c>
      <c r="AN63" s="17">
        <v>30.302499999999998</v>
      </c>
      <c r="AO63" s="17">
        <v>32.567500000000003</v>
      </c>
      <c r="AP63" s="17" t="s">
        <v>163</v>
      </c>
      <c r="AQ63" s="8" t="s">
        <v>191</v>
      </c>
      <c r="AR63" s="8" t="s">
        <v>44</v>
      </c>
      <c r="AS63" s="8" t="s">
        <v>164</v>
      </c>
      <c r="AT63" s="8" t="s">
        <v>163</v>
      </c>
      <c r="AU63" s="8" t="s">
        <v>168</v>
      </c>
      <c r="AV63" s="8">
        <v>0</v>
      </c>
      <c r="AW6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3" s="8">
        <v>30.302499999999998</v>
      </c>
      <c r="BA63">
        <v>30.302499999999998</v>
      </c>
      <c r="BB63">
        <v>31.057500000000001</v>
      </c>
      <c r="BC63">
        <v>32.567500000000003</v>
      </c>
    </row>
    <row r="64" spans="1:55" x14ac:dyDescent="0.3">
      <c r="A64" s="53" t="s">
        <v>1379</v>
      </c>
      <c r="B64" s="53" t="s">
        <v>4190</v>
      </c>
      <c r="C64" s="53" t="s">
        <v>110</v>
      </c>
      <c r="D64" s="8" t="s">
        <v>103</v>
      </c>
      <c r="E64" s="54" t="s">
        <v>160</v>
      </c>
      <c r="F64" s="55" t="s">
        <v>48</v>
      </c>
      <c r="G64" s="55">
        <v>40</v>
      </c>
      <c r="H64" s="8" t="s">
        <v>160</v>
      </c>
      <c r="I64" s="8" t="s">
        <v>14</v>
      </c>
      <c r="J64">
        <v>165</v>
      </c>
      <c r="K64" s="8" t="str" cm="1">
        <f t="array" ref="K6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64" s="8" t="str" cm="1">
        <f t="array" ref="L6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4" s="8"/>
      <c r="N64" s="56" t="s">
        <v>1378</v>
      </c>
      <c r="O64" t="s">
        <v>6134</v>
      </c>
      <c r="P64">
        <v>8.8594868723829698</v>
      </c>
      <c r="Q64" t="s">
        <v>8840</v>
      </c>
      <c r="R64" s="8" t="s">
        <v>107</v>
      </c>
      <c r="S64" s="9">
        <v>0.38171296296296298</v>
      </c>
      <c r="T64" s="9">
        <v>0.38842592592592595</v>
      </c>
      <c r="U64" s="8">
        <v>0</v>
      </c>
      <c r="V64" s="8">
        <v>5.666666666666667</v>
      </c>
      <c r="W64" s="8" t="s">
        <v>4192</v>
      </c>
      <c r="X64" s="8" t="s">
        <v>4193</v>
      </c>
      <c r="Y64" s="8">
        <v>7.7913666772424603</v>
      </c>
      <c r="Z64">
        <v>718.91</v>
      </c>
      <c r="AA64" s="8">
        <v>0</v>
      </c>
      <c r="AB64" s="8">
        <v>0</v>
      </c>
      <c r="AC64" s="8">
        <v>0</v>
      </c>
      <c r="AD64" s="8">
        <v>0</v>
      </c>
      <c r="AE64" s="20">
        <v>54.616599999999998</v>
      </c>
      <c r="AF64" s="20">
        <v>54.98</v>
      </c>
      <c r="AG64" s="20">
        <v>56.633299999999998</v>
      </c>
      <c r="AH64" s="20">
        <v>57.46</v>
      </c>
      <c r="AI64">
        <v>15.23</v>
      </c>
      <c r="AJ64" s="8" t="s">
        <v>3446</v>
      </c>
      <c r="AK64" s="8" t="s">
        <v>5696</v>
      </c>
      <c r="AL64" s="8">
        <v>1</v>
      </c>
      <c r="AM64" s="8">
        <v>0</v>
      </c>
      <c r="AN64" s="17">
        <v>13.744999999999999</v>
      </c>
      <c r="AO64" s="17">
        <v>14.365</v>
      </c>
      <c r="AP64" s="17" t="s">
        <v>163</v>
      </c>
      <c r="AQ64" s="8" t="s">
        <v>191</v>
      </c>
      <c r="AR64" s="8" t="s">
        <v>48</v>
      </c>
      <c r="AS64" s="8" t="s">
        <v>164</v>
      </c>
      <c r="AT64" s="8" t="s">
        <v>163</v>
      </c>
      <c r="AU64" s="8" t="s">
        <v>168</v>
      </c>
      <c r="AV64" s="8">
        <v>0</v>
      </c>
      <c r="AW6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4" s="8">
        <v>13.65415</v>
      </c>
      <c r="BA64">
        <v>13.744999999999999</v>
      </c>
      <c r="BB64">
        <v>14.158325</v>
      </c>
      <c r="BC64">
        <v>14.365</v>
      </c>
    </row>
    <row r="65" spans="1:55" x14ac:dyDescent="0.3">
      <c r="A65" s="53" t="s">
        <v>1410</v>
      </c>
      <c r="B65" s="53" t="s">
        <v>111</v>
      </c>
      <c r="C65" s="53" t="s">
        <v>4383</v>
      </c>
      <c r="D65" s="8" t="s">
        <v>101</v>
      </c>
      <c r="E65" s="54" t="s">
        <v>160</v>
      </c>
      <c r="F65" s="55" t="s">
        <v>48</v>
      </c>
      <c r="G65" s="55">
        <v>50</v>
      </c>
      <c r="H65" s="8" t="s">
        <v>160</v>
      </c>
      <c r="I65" s="8" t="s">
        <v>15</v>
      </c>
      <c r="J65">
        <v>5</v>
      </c>
      <c r="K65" s="8" t="str" cm="1">
        <f t="array" ref="K6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65" s="8" t="str" cm="1">
        <f t="array" ref="L6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5" s="8"/>
      <c r="N65" s="56" t="s">
        <v>1409</v>
      </c>
      <c r="O65" t="s">
        <v>5802</v>
      </c>
      <c r="P65">
        <v>11.236061124192901</v>
      </c>
      <c r="Q65" t="s">
        <v>7784</v>
      </c>
      <c r="R65" s="8" t="s">
        <v>147</v>
      </c>
      <c r="S65" s="9">
        <v>0.28165509259259258</v>
      </c>
      <c r="T65" s="9">
        <v>0.29467592592592595</v>
      </c>
      <c r="U65" s="8">
        <v>0</v>
      </c>
      <c r="V65" s="8">
        <v>20.491666666666667</v>
      </c>
      <c r="W65" s="8" t="s">
        <v>4385</v>
      </c>
      <c r="X65" s="8" t="s">
        <v>4386</v>
      </c>
      <c r="Y65" s="8">
        <v>9.4916122698601306</v>
      </c>
      <c r="Z65">
        <v>5083.08</v>
      </c>
      <c r="AA65" s="8">
        <v>0</v>
      </c>
      <c r="AB65" s="8">
        <v>0</v>
      </c>
      <c r="AC65" s="8">
        <v>0</v>
      </c>
      <c r="AD65" s="8">
        <v>0</v>
      </c>
      <c r="AE65" s="20">
        <v>97.8476</v>
      </c>
      <c r="AF65" s="20">
        <v>81.032300000000006</v>
      </c>
      <c r="AG65" s="20">
        <v>84.766400000000004</v>
      </c>
      <c r="AH65" s="20">
        <v>107.2321</v>
      </c>
      <c r="AI65">
        <v>99.07</v>
      </c>
      <c r="AJ65" s="8" t="s">
        <v>3446</v>
      </c>
      <c r="AK65" s="8" t="s">
        <v>3447</v>
      </c>
      <c r="AL65" s="8">
        <v>1</v>
      </c>
      <c r="AM65" s="8">
        <v>0</v>
      </c>
      <c r="AN65" s="17">
        <v>83.688699999999997</v>
      </c>
      <c r="AO65" s="17">
        <v>108.58750000000001</v>
      </c>
      <c r="AP65" s="17" t="s">
        <v>163</v>
      </c>
      <c r="AQ65" s="8" t="s">
        <v>191</v>
      </c>
      <c r="AR65" s="8" t="s">
        <v>44</v>
      </c>
      <c r="AS65" s="8" t="s">
        <v>164</v>
      </c>
      <c r="AT65" s="8" t="s">
        <v>163</v>
      </c>
      <c r="AU65" s="8" t="s">
        <v>168</v>
      </c>
      <c r="AV65" s="8">
        <v>0</v>
      </c>
      <c r="AW6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6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5" s="8">
        <v>24.4619</v>
      </c>
      <c r="BA65">
        <v>20.258075000000002</v>
      </c>
      <c r="BB65">
        <v>21.191600000000001</v>
      </c>
      <c r="BC65">
        <v>26.808025000000001</v>
      </c>
    </row>
    <row r="66" spans="1:55" x14ac:dyDescent="0.3">
      <c r="A66" s="53" t="s">
        <v>591</v>
      </c>
      <c r="B66" s="53" t="s">
        <v>4373</v>
      </c>
      <c r="C66" s="53" t="s">
        <v>110</v>
      </c>
      <c r="D66" s="8" t="s">
        <v>101</v>
      </c>
      <c r="E66" s="54" t="s">
        <v>160</v>
      </c>
      <c r="F66" s="55" t="s">
        <v>48</v>
      </c>
      <c r="G66" s="55">
        <v>60</v>
      </c>
      <c r="H66" s="8" t="s">
        <v>160</v>
      </c>
      <c r="I66" s="8" t="s">
        <v>15</v>
      </c>
      <c r="J66">
        <v>30</v>
      </c>
      <c r="K66" s="8" t="str" cm="1">
        <f t="array" ref="K6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66" s="8" t="str" cm="1">
        <f t="array" ref="L6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6" s="8"/>
      <c r="N66" s="56" t="s">
        <v>590</v>
      </c>
      <c r="O66" t="s">
        <v>5849</v>
      </c>
      <c r="P66">
        <v>1.91800334234225</v>
      </c>
      <c r="Q66" t="s">
        <v>8750</v>
      </c>
      <c r="R66" s="8" t="s">
        <v>147</v>
      </c>
      <c r="S66" s="9">
        <v>0.40795138888888888</v>
      </c>
      <c r="T66" s="9">
        <v>0.41347222222222224</v>
      </c>
      <c r="U66" s="8">
        <v>0</v>
      </c>
      <c r="V66" s="8">
        <v>7.375</v>
      </c>
      <c r="W66" s="8" t="s">
        <v>4375</v>
      </c>
      <c r="X66" s="8" t="s">
        <v>4376</v>
      </c>
      <c r="Y66" s="8">
        <v>0.61395799840639098</v>
      </c>
      <c r="Z66">
        <v>3090.57</v>
      </c>
      <c r="AA66" s="8">
        <v>0</v>
      </c>
      <c r="AB66" s="8">
        <v>0</v>
      </c>
      <c r="AC66" s="8">
        <v>0</v>
      </c>
      <c r="AD66" s="8">
        <v>0</v>
      </c>
      <c r="AE66" s="20">
        <v>56.228400000000001</v>
      </c>
      <c r="AF66" s="20">
        <v>69.964600000000004</v>
      </c>
      <c r="AG66" s="20">
        <v>65.871499999999997</v>
      </c>
      <c r="AH66" s="20">
        <v>66.864599999999996</v>
      </c>
      <c r="AI66">
        <v>71.27</v>
      </c>
      <c r="AJ66" s="8" t="s">
        <v>3446</v>
      </c>
      <c r="AK66" s="8" t="s">
        <v>3447</v>
      </c>
      <c r="AL66" s="8">
        <v>1</v>
      </c>
      <c r="AM66" s="8">
        <v>0</v>
      </c>
      <c r="AN66" s="17">
        <v>66.174999999999997</v>
      </c>
      <c r="AO66" s="17">
        <v>67.234999999999999</v>
      </c>
      <c r="AP66" s="17" t="s">
        <v>163</v>
      </c>
      <c r="AQ66" s="8" t="s">
        <v>191</v>
      </c>
      <c r="AR66" s="8" t="s">
        <v>44</v>
      </c>
      <c r="AS66" s="8" t="s">
        <v>164</v>
      </c>
      <c r="AT66" s="8" t="s">
        <v>163</v>
      </c>
      <c r="AU66" s="8" t="s">
        <v>168</v>
      </c>
      <c r="AV66" s="8">
        <v>0</v>
      </c>
      <c r="AW6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6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6" s="8">
        <v>14.0571</v>
      </c>
      <c r="BA66">
        <v>17.491150000000001</v>
      </c>
      <c r="BB66">
        <v>16.467874999999999</v>
      </c>
      <c r="BC66">
        <v>16.716149999999999</v>
      </c>
    </row>
    <row r="67" spans="1:55" x14ac:dyDescent="0.3">
      <c r="A67" s="53" t="s">
        <v>578</v>
      </c>
      <c r="B67" s="53" t="s">
        <v>4360</v>
      </c>
      <c r="C67" s="53" t="s">
        <v>110</v>
      </c>
      <c r="D67" s="8" t="s">
        <v>101</v>
      </c>
      <c r="E67" s="54" t="s">
        <v>160</v>
      </c>
      <c r="F67" s="55" t="s">
        <v>48</v>
      </c>
      <c r="G67" s="55">
        <v>70</v>
      </c>
      <c r="H67" s="8" t="s">
        <v>160</v>
      </c>
      <c r="I67" s="8" t="s">
        <v>15</v>
      </c>
      <c r="J67">
        <v>1</v>
      </c>
      <c r="K67" s="8" t="str" cm="1">
        <f t="array" ref="K6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67" s="8" t="str" cm="1">
        <f t="array" ref="L6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7" s="8"/>
      <c r="N67" s="56" t="s">
        <v>577</v>
      </c>
      <c r="O67" t="s">
        <v>5804</v>
      </c>
      <c r="P67">
        <v>1.3134366316010899</v>
      </c>
      <c r="Q67" t="s">
        <v>8722</v>
      </c>
      <c r="R67" s="8" t="s">
        <v>147</v>
      </c>
      <c r="S67" s="9">
        <v>0.40041666666666664</v>
      </c>
      <c r="T67" s="9">
        <v>0.40660879629629632</v>
      </c>
      <c r="U67" s="8">
        <v>0</v>
      </c>
      <c r="V67" s="8">
        <v>10.733333333333334</v>
      </c>
      <c r="W67" s="8" t="s">
        <v>4362</v>
      </c>
      <c r="X67" s="8" t="s">
        <v>4363</v>
      </c>
      <c r="Y67" s="8">
        <v>0.36127790430308798</v>
      </c>
      <c r="Z67">
        <v>2069.34</v>
      </c>
      <c r="AA67" s="8">
        <v>0</v>
      </c>
      <c r="AB67" s="35">
        <v>0</v>
      </c>
      <c r="AC67" s="8">
        <v>0</v>
      </c>
      <c r="AD67" s="8">
        <v>0</v>
      </c>
      <c r="AE67" s="20">
        <v>39.4</v>
      </c>
      <c r="AF67" s="20">
        <v>39.4</v>
      </c>
      <c r="AG67" s="20">
        <v>40.4938</v>
      </c>
      <c r="AH67" s="20">
        <v>40.98</v>
      </c>
      <c r="AI67">
        <v>40.98</v>
      </c>
      <c r="AJ67" s="8" t="s">
        <v>3446</v>
      </c>
      <c r="AK67" s="8" t="s">
        <v>3447</v>
      </c>
      <c r="AL67" s="8">
        <v>1</v>
      </c>
      <c r="AM67" s="8">
        <v>0</v>
      </c>
      <c r="AN67" s="17">
        <v>39.4</v>
      </c>
      <c r="AO67" s="17">
        <v>40.98</v>
      </c>
      <c r="AP67" s="17" t="s">
        <v>163</v>
      </c>
      <c r="AQ67" s="8" t="s">
        <v>191</v>
      </c>
      <c r="AR67" s="8" t="s">
        <v>44</v>
      </c>
      <c r="AS67" s="8" t="s">
        <v>164</v>
      </c>
      <c r="AT67" s="8" t="s">
        <v>163</v>
      </c>
      <c r="AU67" s="8" t="s">
        <v>168</v>
      </c>
      <c r="AV67" s="8">
        <v>0</v>
      </c>
      <c r="AW6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6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7" s="8">
        <v>9.85</v>
      </c>
      <c r="BA67">
        <v>9.85</v>
      </c>
      <c r="BB67">
        <v>10.12345</v>
      </c>
      <c r="BC67">
        <v>10.244999999999999</v>
      </c>
    </row>
    <row r="68" spans="1:55" x14ac:dyDescent="0.3">
      <c r="A68" s="53" t="s">
        <v>583</v>
      </c>
      <c r="B68" s="53" t="s">
        <v>3872</v>
      </c>
      <c r="C68" s="53" t="s">
        <v>112</v>
      </c>
      <c r="D68" s="8" t="s">
        <v>102</v>
      </c>
      <c r="E68" s="54" t="s">
        <v>160</v>
      </c>
      <c r="F68" s="55" t="s">
        <v>48</v>
      </c>
      <c r="G68" s="55">
        <v>80</v>
      </c>
      <c r="H68" s="8" t="s">
        <v>160</v>
      </c>
      <c r="I68" s="8" t="s">
        <v>15</v>
      </c>
      <c r="J68">
        <v>75</v>
      </c>
      <c r="K68" s="8" t="str" cm="1">
        <f t="array" ref="K6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68" s="8" t="str" cm="1">
        <f t="array" ref="L6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8" s="8"/>
      <c r="N68" s="56" t="s">
        <v>582</v>
      </c>
      <c r="O68" t="s">
        <v>6135</v>
      </c>
      <c r="P68">
        <v>0.37323907526797501</v>
      </c>
      <c r="Q68" t="s">
        <v>8804</v>
      </c>
      <c r="R68" s="8" t="s">
        <v>125</v>
      </c>
      <c r="S68" s="9">
        <v>0.43722222222222223</v>
      </c>
      <c r="T68" s="9">
        <v>0.44221064814814814</v>
      </c>
      <c r="U68" s="8">
        <v>0</v>
      </c>
      <c r="V68" s="8">
        <v>10.888888888333334</v>
      </c>
      <c r="W68" s="8" t="s">
        <v>4370</v>
      </c>
      <c r="X68" s="8" t="s">
        <v>4371</v>
      </c>
      <c r="Y68" s="8">
        <v>8.8921080313980203E-2</v>
      </c>
      <c r="Z68">
        <v>2160.35</v>
      </c>
      <c r="AA68" s="8">
        <v>0</v>
      </c>
      <c r="AB68" s="8">
        <v>0</v>
      </c>
      <c r="AC68" s="8">
        <v>0</v>
      </c>
      <c r="AD68" s="8">
        <v>0</v>
      </c>
      <c r="AE68" s="20">
        <v>83.92</v>
      </c>
      <c r="AF68" s="20">
        <v>88.148499999999999</v>
      </c>
      <c r="AG68" s="20">
        <v>91.861599999999996</v>
      </c>
      <c r="AH68" s="20">
        <v>79.184200000000004</v>
      </c>
      <c r="AI68">
        <v>38.549999999999997</v>
      </c>
      <c r="AJ68" s="8" t="s">
        <v>3446</v>
      </c>
      <c r="AK68" s="8" t="s">
        <v>5144</v>
      </c>
      <c r="AL68" s="8">
        <v>1</v>
      </c>
      <c r="AM68" s="8">
        <v>0</v>
      </c>
      <c r="AN68" s="17">
        <v>55.884999999999998</v>
      </c>
      <c r="AO68" s="17">
        <v>42.226199999999999</v>
      </c>
      <c r="AP68" s="17" t="s">
        <v>163</v>
      </c>
      <c r="AQ68" s="8" t="s">
        <v>191</v>
      </c>
      <c r="AR68" s="8" t="s">
        <v>44</v>
      </c>
      <c r="AS68" s="8" t="s">
        <v>164</v>
      </c>
      <c r="AT68" s="8" t="s">
        <v>163</v>
      </c>
      <c r="AU68" s="8" t="s">
        <v>168</v>
      </c>
      <c r="AV68" s="8">
        <v>0</v>
      </c>
      <c r="AW6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8" s="8">
        <v>20.98</v>
      </c>
      <c r="BA68">
        <v>22.037125</v>
      </c>
      <c r="BB68">
        <v>22.965399999999999</v>
      </c>
      <c r="BC68">
        <v>19.796050000000001</v>
      </c>
    </row>
    <row r="69" spans="1:55" x14ac:dyDescent="0.3">
      <c r="A69" s="53" t="s">
        <v>585</v>
      </c>
      <c r="B69" s="53" t="s">
        <v>4365</v>
      </c>
      <c r="C69" s="53" t="s">
        <v>110</v>
      </c>
      <c r="D69" s="8" t="s">
        <v>102</v>
      </c>
      <c r="E69" s="54" t="s">
        <v>160</v>
      </c>
      <c r="F69" s="55" t="s">
        <v>48</v>
      </c>
      <c r="G69" s="55">
        <v>90</v>
      </c>
      <c r="H69" s="8" t="s">
        <v>160</v>
      </c>
      <c r="I69" s="8" t="s">
        <v>15</v>
      </c>
      <c r="J69">
        <v>72</v>
      </c>
      <c r="K69" s="8" t="str" cm="1">
        <f t="array" ref="K6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69" s="8" t="str" cm="1">
        <f t="array" ref="L6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69" s="8"/>
      <c r="N69" s="56" t="s">
        <v>584</v>
      </c>
      <c r="O69" t="s">
        <v>6113</v>
      </c>
      <c r="P69">
        <v>0.310322053330708</v>
      </c>
      <c r="Q69" t="s">
        <v>8736</v>
      </c>
      <c r="R69" s="8" t="s">
        <v>125</v>
      </c>
      <c r="S69" s="9">
        <v>0.43495370370370373</v>
      </c>
      <c r="T69" s="9">
        <v>0.43695601851851851</v>
      </c>
      <c r="U69" s="8">
        <v>0</v>
      </c>
      <c r="V69" s="8">
        <v>2.7666666666666666</v>
      </c>
      <c r="W69" s="8" t="s">
        <v>4367</v>
      </c>
      <c r="X69" s="8" t="s">
        <v>4368</v>
      </c>
      <c r="Y69" s="8">
        <v>8.5508335528499999E-2</v>
      </c>
      <c r="Z69">
        <v>1258.8</v>
      </c>
      <c r="AA69" s="8">
        <v>0</v>
      </c>
      <c r="AB69" s="8">
        <v>0</v>
      </c>
      <c r="AC69" s="8">
        <v>0</v>
      </c>
      <c r="AD69" s="8">
        <v>0</v>
      </c>
      <c r="AE69" s="20">
        <v>46.32</v>
      </c>
      <c r="AF69" s="20">
        <v>46.32</v>
      </c>
      <c r="AG69" s="20">
        <v>47.546599999999998</v>
      </c>
      <c r="AH69" s="20">
        <v>48.16</v>
      </c>
      <c r="AI69">
        <v>24.08</v>
      </c>
      <c r="AJ69" s="8" t="s">
        <v>3446</v>
      </c>
      <c r="AK69" s="8" t="s">
        <v>5144</v>
      </c>
      <c r="AL69" s="8">
        <v>1</v>
      </c>
      <c r="AM69" s="8">
        <v>0</v>
      </c>
      <c r="AN69" s="17">
        <v>23.16</v>
      </c>
      <c r="AO69" s="17">
        <v>24.08</v>
      </c>
      <c r="AP69" s="17" t="s">
        <v>163</v>
      </c>
      <c r="AQ69" s="8" t="s">
        <v>191</v>
      </c>
      <c r="AR69" s="8" t="s">
        <v>44</v>
      </c>
      <c r="AS69" s="8" t="s">
        <v>164</v>
      </c>
      <c r="AT69" s="8" t="s">
        <v>163</v>
      </c>
      <c r="AU69" s="8" t="s">
        <v>168</v>
      </c>
      <c r="AV69" s="8">
        <v>0</v>
      </c>
      <c r="AW6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6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6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69" s="8">
        <v>11.58</v>
      </c>
      <c r="BA69">
        <v>11.58</v>
      </c>
      <c r="BB69">
        <v>11.886649999999999</v>
      </c>
      <c r="BC69">
        <v>12.04</v>
      </c>
    </row>
    <row r="70" spans="1:55" x14ac:dyDescent="0.3">
      <c r="A70" s="53" t="s">
        <v>588</v>
      </c>
      <c r="B70" s="53" t="s">
        <v>4352</v>
      </c>
      <c r="C70" s="53" t="s">
        <v>110</v>
      </c>
      <c r="D70" s="8" t="s">
        <v>101</v>
      </c>
      <c r="E70" s="54" t="s">
        <v>160</v>
      </c>
      <c r="F70" s="55" t="s">
        <v>48</v>
      </c>
      <c r="G70" s="55">
        <v>100</v>
      </c>
      <c r="H70" s="8" t="s">
        <v>160</v>
      </c>
      <c r="I70" s="8" t="s">
        <v>15</v>
      </c>
      <c r="J70">
        <v>50</v>
      </c>
      <c r="K70" s="8" t="str" cm="1">
        <f t="array" ref="K7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70" s="8" t="str" cm="1">
        <f t="array" ref="L7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Monday Special</v>
      </c>
      <c r="M70" s="8"/>
      <c r="N70" s="56" t="s">
        <v>587</v>
      </c>
      <c r="O70" t="s">
        <v>5847</v>
      </c>
      <c r="P70">
        <v>4.1158060531426797</v>
      </c>
      <c r="Q70" t="s">
        <v>8761</v>
      </c>
      <c r="R70" s="8" t="s">
        <v>147</v>
      </c>
      <c r="S70" s="9">
        <v>0.38644675925925925</v>
      </c>
      <c r="T70" s="9">
        <v>0.3995023148148148</v>
      </c>
      <c r="U70" s="8">
        <v>0</v>
      </c>
      <c r="V70" s="8">
        <v>16.304166666666667</v>
      </c>
      <c r="W70" s="8" t="s">
        <v>4354</v>
      </c>
      <c r="X70" s="8" t="s">
        <v>4355</v>
      </c>
      <c r="Y70" s="8">
        <v>3.6530512076452499</v>
      </c>
      <c r="Z70">
        <v>8805.34</v>
      </c>
      <c r="AA70" s="8">
        <v>23</v>
      </c>
      <c r="AB70" s="8">
        <v>0.634920634920635</v>
      </c>
      <c r="AC70" s="8">
        <v>3</v>
      </c>
      <c r="AD70" s="8">
        <v>63</v>
      </c>
      <c r="AE70" s="20">
        <v>169.91229999999999</v>
      </c>
      <c r="AF70" s="20">
        <v>165.79</v>
      </c>
      <c r="AG70" s="20">
        <v>166.6292</v>
      </c>
      <c r="AH70" s="20">
        <v>169.7807</v>
      </c>
      <c r="AI70">
        <v>165.68</v>
      </c>
      <c r="AJ70" s="8" t="s">
        <v>3446</v>
      </c>
      <c r="AK70" s="8" t="s">
        <v>3447</v>
      </c>
      <c r="AL70" s="8">
        <v>1</v>
      </c>
      <c r="AM70" s="8">
        <v>63</v>
      </c>
      <c r="AN70" s="17">
        <v>161.45869999999999</v>
      </c>
      <c r="AO70" s="17">
        <v>171.0712</v>
      </c>
      <c r="AP70" s="17" t="s">
        <v>163</v>
      </c>
      <c r="AQ70" s="8" t="s">
        <v>191</v>
      </c>
      <c r="AR70" s="8" t="s">
        <v>44</v>
      </c>
      <c r="AS70" s="8" t="s">
        <v>164</v>
      </c>
      <c r="AT70" s="8" t="s">
        <v>163</v>
      </c>
      <c r="AU70" s="8" t="s">
        <v>168</v>
      </c>
      <c r="AV70" s="8">
        <v>63</v>
      </c>
      <c r="AW7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7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0" s="8">
        <v>42.478074999999997</v>
      </c>
      <c r="BA70">
        <v>41.447499999999998</v>
      </c>
      <c r="BB70">
        <v>41.657299999999999</v>
      </c>
      <c r="BC70">
        <v>42.445174999999999</v>
      </c>
    </row>
    <row r="71" spans="1:55" x14ac:dyDescent="0.3">
      <c r="A71" s="53" t="s">
        <v>1960</v>
      </c>
      <c r="B71" s="53" t="s">
        <v>4356</v>
      </c>
      <c r="C71" s="53" t="s">
        <v>110</v>
      </c>
      <c r="D71" s="8" t="s">
        <v>102</v>
      </c>
      <c r="E71" s="54" t="s">
        <v>160</v>
      </c>
      <c r="F71" s="55" t="s">
        <v>48</v>
      </c>
      <c r="G71" s="55">
        <v>110</v>
      </c>
      <c r="H71" s="8" t="s">
        <v>160</v>
      </c>
      <c r="I71" s="8" t="s">
        <v>15</v>
      </c>
      <c r="J71">
        <v>55</v>
      </c>
      <c r="K71" s="8" t="str" cm="1">
        <f t="array" ref="K7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1" s="8" t="str" cm="1">
        <f t="array" ref="L7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1" s="8"/>
      <c r="N71" s="56" t="s">
        <v>1959</v>
      </c>
      <c r="O71" t="s">
        <v>5977</v>
      </c>
      <c r="P71">
        <v>1.13144073329894</v>
      </c>
      <c r="Q71" t="s">
        <v>8798</v>
      </c>
      <c r="R71" s="8" t="s">
        <v>125</v>
      </c>
      <c r="S71" s="9">
        <v>0.30327546296296298</v>
      </c>
      <c r="T71" s="9">
        <v>0.30662037037037038</v>
      </c>
      <c r="U71" s="8">
        <v>0</v>
      </c>
      <c r="V71" s="8">
        <v>6.3</v>
      </c>
      <c r="W71" s="8" t="s">
        <v>4358</v>
      </c>
      <c r="X71" s="8" t="s">
        <v>4359</v>
      </c>
      <c r="Y71" s="8">
        <v>0.45729599487860001</v>
      </c>
      <c r="Z71">
        <v>423</v>
      </c>
      <c r="AA71" s="8">
        <v>0</v>
      </c>
      <c r="AB71" s="8">
        <v>0</v>
      </c>
      <c r="AC71" s="8">
        <v>0</v>
      </c>
      <c r="AD71" s="8">
        <v>0</v>
      </c>
      <c r="AE71" s="20">
        <v>0</v>
      </c>
      <c r="AF71" s="20">
        <v>35.25</v>
      </c>
      <c r="AG71" s="20">
        <v>35.25</v>
      </c>
      <c r="AH71" s="20">
        <v>35.25</v>
      </c>
      <c r="AI71">
        <v>18.690000000000001</v>
      </c>
      <c r="AJ71" s="8" t="s">
        <v>3446</v>
      </c>
      <c r="AK71" s="8" t="s">
        <v>5144</v>
      </c>
      <c r="AL71" s="8">
        <v>1</v>
      </c>
      <c r="AM71" s="8">
        <v>0</v>
      </c>
      <c r="AN71" s="17">
        <v>17.625</v>
      </c>
      <c r="AO71" s="17">
        <v>17.625</v>
      </c>
      <c r="AP71" s="17" t="s">
        <v>163</v>
      </c>
      <c r="AQ71" s="8" t="s">
        <v>191</v>
      </c>
      <c r="AR71" s="8" t="s">
        <v>44</v>
      </c>
      <c r="AS71" s="8" t="s">
        <v>164</v>
      </c>
      <c r="AT71" s="8" t="s">
        <v>163</v>
      </c>
      <c r="AU71" s="8" t="s">
        <v>168</v>
      </c>
      <c r="AV71" s="8">
        <v>0</v>
      </c>
      <c r="AW7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1" s="8">
        <v>0</v>
      </c>
      <c r="BA71">
        <v>8.8125</v>
      </c>
      <c r="BB71">
        <v>8.8125</v>
      </c>
      <c r="BC71">
        <v>8.8125</v>
      </c>
    </row>
    <row r="72" spans="1:55" x14ac:dyDescent="0.3">
      <c r="A72" s="53" t="s">
        <v>525</v>
      </c>
      <c r="B72" s="53" t="s">
        <v>3537</v>
      </c>
      <c r="C72" s="53" t="s">
        <v>123</v>
      </c>
      <c r="D72" s="8" t="s">
        <v>102</v>
      </c>
      <c r="E72" s="54" t="s">
        <v>160</v>
      </c>
      <c r="F72" s="55" t="s">
        <v>48</v>
      </c>
      <c r="G72" s="55">
        <v>120</v>
      </c>
      <c r="H72" s="8" t="s">
        <v>160</v>
      </c>
      <c r="I72" s="8" t="s">
        <v>15</v>
      </c>
      <c r="J72">
        <v>80</v>
      </c>
      <c r="K72" s="8" t="str" cm="1">
        <f t="array" ref="K7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2" s="8" t="str" cm="1">
        <f t="array" ref="L7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2" s="8"/>
      <c r="N72" s="56" t="s">
        <v>524</v>
      </c>
      <c r="O72" t="s">
        <v>6107</v>
      </c>
      <c r="P72">
        <v>0.582953548146527</v>
      </c>
      <c r="Q72" t="s">
        <v>8793</v>
      </c>
      <c r="R72" s="8" t="s">
        <v>125</v>
      </c>
      <c r="S72" s="9">
        <v>0.33253472222222225</v>
      </c>
      <c r="T72" s="9">
        <v>0.33432870370370371</v>
      </c>
      <c r="U72" s="8">
        <v>0</v>
      </c>
      <c r="V72" s="8">
        <v>2.7583333333333333</v>
      </c>
      <c r="W72" s="8" t="s">
        <v>4349</v>
      </c>
      <c r="X72" s="8" t="s">
        <v>4350</v>
      </c>
      <c r="Y72" s="8">
        <v>0.22403056311568001</v>
      </c>
      <c r="Z72">
        <v>871.45</v>
      </c>
      <c r="AA72" s="8">
        <v>0</v>
      </c>
      <c r="AB72" s="8">
        <v>0</v>
      </c>
      <c r="AC72" s="8">
        <v>0</v>
      </c>
      <c r="AD72" s="8">
        <v>0</v>
      </c>
      <c r="AE72" s="20">
        <v>32.020000000000003</v>
      </c>
      <c r="AF72" s="20">
        <v>31.0762</v>
      </c>
      <c r="AG72" s="20">
        <v>33.6633</v>
      </c>
      <c r="AH72" s="20">
        <v>35.522799999999997</v>
      </c>
      <c r="AI72">
        <v>17.16</v>
      </c>
      <c r="AJ72" s="8" t="s">
        <v>3446</v>
      </c>
      <c r="AK72" s="8" t="s">
        <v>5144</v>
      </c>
      <c r="AL72" s="8">
        <v>1</v>
      </c>
      <c r="AM72" s="8">
        <v>0</v>
      </c>
      <c r="AN72" s="17">
        <v>16.37</v>
      </c>
      <c r="AO72" s="17">
        <v>18.03</v>
      </c>
      <c r="AP72" s="17" t="s">
        <v>163</v>
      </c>
      <c r="AQ72" s="8" t="s">
        <v>191</v>
      </c>
      <c r="AR72" s="8" t="s">
        <v>44</v>
      </c>
      <c r="AS72" s="8" t="s">
        <v>164</v>
      </c>
      <c r="AT72" s="8" t="s">
        <v>163</v>
      </c>
      <c r="AU72" s="8" t="s">
        <v>168</v>
      </c>
      <c r="AV72" s="8">
        <v>0</v>
      </c>
      <c r="AW7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2" s="8">
        <v>8.0050000000000008</v>
      </c>
      <c r="BA72">
        <v>7.76905</v>
      </c>
      <c r="BB72">
        <v>8.4158249999999999</v>
      </c>
      <c r="BC72">
        <v>8.8806999999999992</v>
      </c>
    </row>
    <row r="73" spans="1:55" x14ac:dyDescent="0.3">
      <c r="A73" s="53" t="s">
        <v>823</v>
      </c>
      <c r="B73" s="53" t="s">
        <v>4342</v>
      </c>
      <c r="C73" s="53" t="s">
        <v>110</v>
      </c>
      <c r="D73" s="8" t="s">
        <v>102</v>
      </c>
      <c r="E73" s="54" t="s">
        <v>160</v>
      </c>
      <c r="F73" s="55" t="s">
        <v>48</v>
      </c>
      <c r="G73" s="55">
        <v>130</v>
      </c>
      <c r="H73" s="8" t="s">
        <v>160</v>
      </c>
      <c r="I73" s="8" t="s">
        <v>15</v>
      </c>
      <c r="J73">
        <v>90</v>
      </c>
      <c r="K73" s="8" t="str" cm="1">
        <f t="array" ref="K7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3" s="8" t="str" cm="1">
        <f t="array" ref="L7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3" s="8"/>
      <c r="N73" s="56" t="s">
        <v>822</v>
      </c>
      <c r="O73" t="s">
        <v>6115</v>
      </c>
      <c r="P73">
        <v>0.24983554282008</v>
      </c>
      <c r="Q73" t="s">
        <v>8790</v>
      </c>
      <c r="R73" s="8" t="s">
        <v>113</v>
      </c>
      <c r="S73" s="9">
        <v>0.33450231481481479</v>
      </c>
      <c r="T73" s="9">
        <v>0.33760416666666665</v>
      </c>
      <c r="U73" s="8">
        <v>0</v>
      </c>
      <c r="V73" s="8">
        <v>4.4666666666666668</v>
      </c>
      <c r="W73" s="8" t="s">
        <v>4344</v>
      </c>
      <c r="X73" s="8" t="s">
        <v>4345</v>
      </c>
      <c r="Y73" s="8">
        <v>0.186288066778421</v>
      </c>
      <c r="Z73">
        <v>611.20000000000005</v>
      </c>
      <c r="AA73" s="8">
        <v>0</v>
      </c>
      <c r="AB73" s="35">
        <v>0</v>
      </c>
      <c r="AC73" s="8">
        <v>0</v>
      </c>
      <c r="AD73" s="8">
        <v>0</v>
      </c>
      <c r="AE73" s="20">
        <v>46.676600000000001</v>
      </c>
      <c r="AF73" s="20">
        <v>46.076599999999999</v>
      </c>
      <c r="AG73" s="20">
        <v>47.62</v>
      </c>
      <c r="AH73" s="20">
        <v>48.24</v>
      </c>
      <c r="AI73">
        <v>12.78</v>
      </c>
      <c r="AJ73" s="8" t="s">
        <v>3446</v>
      </c>
      <c r="AK73" s="8" t="s">
        <v>5144</v>
      </c>
      <c r="AL73" s="8">
        <v>1</v>
      </c>
      <c r="AM73" s="8">
        <v>0</v>
      </c>
      <c r="AN73" s="17">
        <v>11.595000000000001</v>
      </c>
      <c r="AO73" s="17">
        <v>12.06</v>
      </c>
      <c r="AP73" s="17" t="s">
        <v>163</v>
      </c>
      <c r="AQ73" s="8" t="s">
        <v>191</v>
      </c>
      <c r="AR73" s="8" t="s">
        <v>44</v>
      </c>
      <c r="AS73" s="8" t="s">
        <v>164</v>
      </c>
      <c r="AT73" s="8" t="s">
        <v>163</v>
      </c>
      <c r="AU73" s="8" t="s">
        <v>168</v>
      </c>
      <c r="AV73" s="8">
        <v>0</v>
      </c>
      <c r="AW7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3" s="8">
        <v>11.66915</v>
      </c>
      <c r="BA73">
        <v>11.51915</v>
      </c>
      <c r="BB73">
        <v>11.904999999999999</v>
      </c>
      <c r="BC73">
        <v>12.06</v>
      </c>
    </row>
    <row r="74" spans="1:55" x14ac:dyDescent="0.3">
      <c r="A74" s="53" t="s">
        <v>589</v>
      </c>
      <c r="B74" s="53" t="s">
        <v>3597</v>
      </c>
      <c r="C74" s="53" t="s">
        <v>110</v>
      </c>
      <c r="D74" s="8" t="s">
        <v>104</v>
      </c>
      <c r="E74" s="54" t="s">
        <v>160</v>
      </c>
      <c r="F74" s="55" t="s">
        <v>48</v>
      </c>
      <c r="G74" s="55">
        <v>140</v>
      </c>
      <c r="H74" s="8" t="s">
        <v>160</v>
      </c>
      <c r="I74" s="8" t="s">
        <v>15</v>
      </c>
      <c r="J74">
        <v>92</v>
      </c>
      <c r="K74" s="8" t="str" cm="1">
        <f t="array" ref="K7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4" s="8" t="str" cm="1">
        <f t="array" ref="L7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4" s="8"/>
      <c r="N74" s="56" t="s">
        <v>333</v>
      </c>
      <c r="O74" t="s">
        <v>6116</v>
      </c>
      <c r="P74">
        <v>3.6625546993821598</v>
      </c>
      <c r="Q74" t="s">
        <v>8226</v>
      </c>
      <c r="R74" s="8" t="s">
        <v>123</v>
      </c>
      <c r="S74" s="9">
        <v>0.42174768518518518</v>
      </c>
      <c r="T74" s="9">
        <v>0.42846064814814816</v>
      </c>
      <c r="U74" s="8">
        <v>0</v>
      </c>
      <c r="V74" s="8">
        <v>8.5666666666666664</v>
      </c>
      <c r="W74" s="8" t="s">
        <v>3599</v>
      </c>
      <c r="X74" s="8" t="s">
        <v>3600</v>
      </c>
      <c r="Y74" s="8">
        <v>3.3250706124007499</v>
      </c>
      <c r="Z74">
        <v>984.83</v>
      </c>
      <c r="AA74" s="8">
        <v>0</v>
      </c>
      <c r="AB74" s="35">
        <v>0</v>
      </c>
      <c r="AC74" s="8">
        <v>0</v>
      </c>
      <c r="AD74" s="8">
        <v>0</v>
      </c>
      <c r="AE74" s="20">
        <v>77.41</v>
      </c>
      <c r="AF74" s="20">
        <v>99.952500000000001</v>
      </c>
      <c r="AG74" s="20">
        <v>107.12</v>
      </c>
      <c r="AH74" s="20">
        <v>108.84</v>
      </c>
      <c r="AI74">
        <v>28.84</v>
      </c>
      <c r="AJ74" s="8" t="s">
        <v>3446</v>
      </c>
      <c r="AK74" s="8" t="s">
        <v>5705</v>
      </c>
      <c r="AL74" s="8">
        <v>1</v>
      </c>
      <c r="AM74" s="8">
        <v>0</v>
      </c>
      <c r="AN74" s="17">
        <v>25.92</v>
      </c>
      <c r="AO74" s="17">
        <v>27.21</v>
      </c>
      <c r="AP74" s="17" t="s">
        <v>163</v>
      </c>
      <c r="AQ74" s="8" t="s">
        <v>191</v>
      </c>
      <c r="AR74" s="8" t="s">
        <v>44</v>
      </c>
      <c r="AS74" s="8" t="s">
        <v>164</v>
      </c>
      <c r="AT74" s="8" t="s">
        <v>163</v>
      </c>
      <c r="AU74" s="8" t="s">
        <v>168</v>
      </c>
      <c r="AV74" s="8">
        <v>0</v>
      </c>
      <c r="AW7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4" s="8">
        <v>19.352499999999999</v>
      </c>
      <c r="BA74">
        <v>24.988125</v>
      </c>
      <c r="BB74">
        <v>26.78</v>
      </c>
      <c r="BC74">
        <v>27.21</v>
      </c>
    </row>
    <row r="75" spans="1:55" x14ac:dyDescent="0.3">
      <c r="A75" s="53" t="s">
        <v>575</v>
      </c>
      <c r="B75" s="53" t="s">
        <v>3465</v>
      </c>
      <c r="C75" s="53" t="s">
        <v>110</v>
      </c>
      <c r="D75" s="8" t="s">
        <v>101</v>
      </c>
      <c r="E75" s="54" t="s">
        <v>160</v>
      </c>
      <c r="F75" s="55" t="s">
        <v>48</v>
      </c>
      <c r="G75" s="55">
        <v>150</v>
      </c>
      <c r="H75" s="8" t="s">
        <v>160</v>
      </c>
      <c r="I75" s="8" t="s">
        <v>14</v>
      </c>
      <c r="J75">
        <v>200</v>
      </c>
      <c r="K75" s="8" t="str" cm="1">
        <f t="array" ref="K7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5" s="8" t="str" cm="1">
        <f t="array" ref="L7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5" s="8"/>
      <c r="N75" s="56" t="s">
        <v>574</v>
      </c>
      <c r="O75" t="s">
        <v>6114</v>
      </c>
      <c r="P75">
        <v>10.394671063666101</v>
      </c>
      <c r="Q75" t="s">
        <v>8773</v>
      </c>
      <c r="R75" s="8" t="s">
        <v>129</v>
      </c>
      <c r="S75" s="9">
        <v>0.37234953703703705</v>
      </c>
      <c r="T75" s="9">
        <v>0.38358796296296294</v>
      </c>
      <c r="U75" s="8">
        <v>0</v>
      </c>
      <c r="V75" s="8">
        <v>12.558333333333334</v>
      </c>
      <c r="W75" s="8" t="s">
        <v>3467</v>
      </c>
      <c r="X75" s="8" t="s">
        <v>3468</v>
      </c>
      <c r="Y75" s="8">
        <v>6.9417697658583597</v>
      </c>
      <c r="Z75">
        <v>5667.21</v>
      </c>
      <c r="AA75" s="8">
        <v>0</v>
      </c>
      <c r="AB75" s="8">
        <v>0</v>
      </c>
      <c r="AC75" s="8">
        <v>0</v>
      </c>
      <c r="AD75" s="8">
        <v>0</v>
      </c>
      <c r="AE75" s="20">
        <v>230.44499999999999</v>
      </c>
      <c r="AF75" s="20">
        <v>255.70849999999999</v>
      </c>
      <c r="AG75" s="20">
        <v>285.39330000000001</v>
      </c>
      <c r="AH75" s="20">
        <v>290.61</v>
      </c>
      <c r="AI75">
        <v>154.11000000000001</v>
      </c>
      <c r="AJ75" s="8" t="s">
        <v>3446</v>
      </c>
      <c r="AK75" s="8" t="s">
        <v>3447</v>
      </c>
      <c r="AL75" s="8">
        <v>1</v>
      </c>
      <c r="AM75" s="8">
        <v>0</v>
      </c>
      <c r="AN75" s="17">
        <v>134.56620000000001</v>
      </c>
      <c r="AO75" s="17">
        <v>148.16999999999999</v>
      </c>
      <c r="AP75" s="17" t="s">
        <v>163</v>
      </c>
      <c r="AQ75" s="8" t="s">
        <v>191</v>
      </c>
      <c r="AR75" s="8" t="s">
        <v>48</v>
      </c>
      <c r="AS75" s="8" t="s">
        <v>164</v>
      </c>
      <c r="AT75" s="8" t="s">
        <v>163</v>
      </c>
      <c r="AU75" s="8" t="s">
        <v>168</v>
      </c>
      <c r="AV75" s="8">
        <v>0</v>
      </c>
      <c r="AW7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5" s="8">
        <v>57.611249999999998</v>
      </c>
      <c r="BA75">
        <v>63.927124999999997</v>
      </c>
      <c r="BB75">
        <v>71.348325000000003</v>
      </c>
      <c r="BC75">
        <v>72.652500000000003</v>
      </c>
    </row>
    <row r="76" spans="1:55" x14ac:dyDescent="0.3">
      <c r="A76" s="53" t="s">
        <v>594</v>
      </c>
      <c r="B76" s="53" t="s">
        <v>3574</v>
      </c>
      <c r="C76" s="53" t="s">
        <v>110</v>
      </c>
      <c r="D76" s="8" t="s">
        <v>104</v>
      </c>
      <c r="E76" s="54" t="s">
        <v>160</v>
      </c>
      <c r="F76" s="55" t="s">
        <v>48</v>
      </c>
      <c r="G76" s="55">
        <v>160</v>
      </c>
      <c r="H76" s="8" t="s">
        <v>160</v>
      </c>
      <c r="I76" s="8" t="s">
        <v>15</v>
      </c>
      <c r="J76">
        <v>120</v>
      </c>
      <c r="K76" s="8" t="str" cm="1">
        <f t="array" ref="K7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6" s="8" t="str" cm="1">
        <f t="array" ref="L7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6" s="8"/>
      <c r="N76" s="56" t="s">
        <v>593</v>
      </c>
      <c r="O76" t="s">
        <v>6242</v>
      </c>
      <c r="P76">
        <v>1.1127390882991199</v>
      </c>
      <c r="Q76" t="s">
        <v>8099</v>
      </c>
      <c r="R76" s="8" t="s">
        <v>123</v>
      </c>
      <c r="S76" s="9">
        <v>0.4292361111111111</v>
      </c>
      <c r="T76" s="9">
        <v>0.43594907407407407</v>
      </c>
      <c r="U76" s="8">
        <v>0</v>
      </c>
      <c r="V76" s="8">
        <v>13</v>
      </c>
      <c r="W76" s="8" t="s">
        <v>3576</v>
      </c>
      <c r="X76" s="8" t="s">
        <v>3577</v>
      </c>
      <c r="Y76" s="8">
        <v>0.98220939292860199</v>
      </c>
      <c r="Z76">
        <v>828.84</v>
      </c>
      <c r="AA76" s="8">
        <v>0</v>
      </c>
      <c r="AB76" s="8">
        <v>0</v>
      </c>
      <c r="AC76" s="8">
        <v>0</v>
      </c>
      <c r="AD76" s="8">
        <v>0</v>
      </c>
      <c r="AE76" s="20">
        <v>63.03</v>
      </c>
      <c r="AF76" s="20">
        <v>63.03</v>
      </c>
      <c r="AG76" s="20">
        <v>65.13</v>
      </c>
      <c r="AH76" s="20">
        <v>66.180000000000007</v>
      </c>
      <c r="AI76">
        <v>17.54</v>
      </c>
      <c r="AJ76" s="8" t="s">
        <v>3446</v>
      </c>
      <c r="AK76" s="8" t="s">
        <v>5705</v>
      </c>
      <c r="AL76" s="8">
        <v>1</v>
      </c>
      <c r="AM76" s="8">
        <v>0</v>
      </c>
      <c r="AN76" s="17">
        <v>15.7575</v>
      </c>
      <c r="AO76" s="17">
        <v>16.545000000000002</v>
      </c>
      <c r="AP76" s="17" t="s">
        <v>163</v>
      </c>
      <c r="AQ76" s="8" t="s">
        <v>191</v>
      </c>
      <c r="AR76" s="8" t="s">
        <v>44</v>
      </c>
      <c r="AS76" s="8" t="s">
        <v>164</v>
      </c>
      <c r="AT76" s="8" t="s">
        <v>163</v>
      </c>
      <c r="AU76" s="8" t="s">
        <v>168</v>
      </c>
      <c r="AV76" s="8">
        <v>0</v>
      </c>
      <c r="AW7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6" s="8">
        <v>15.7575</v>
      </c>
      <c r="BA76">
        <v>15.7575</v>
      </c>
      <c r="BB76">
        <v>16.282499999999999</v>
      </c>
      <c r="BC76">
        <v>16.545000000000002</v>
      </c>
    </row>
    <row r="77" spans="1:55" x14ac:dyDescent="0.3">
      <c r="A77" s="53" t="s">
        <v>1909</v>
      </c>
      <c r="B77" s="53" t="s">
        <v>4412</v>
      </c>
      <c r="C77" s="53" t="s">
        <v>110</v>
      </c>
      <c r="D77" s="8" t="s">
        <v>101</v>
      </c>
      <c r="E77" s="54" t="s">
        <v>160</v>
      </c>
      <c r="F77" s="55" t="s">
        <v>48</v>
      </c>
      <c r="G77" s="55">
        <v>180</v>
      </c>
      <c r="H77" s="8" t="s">
        <v>160</v>
      </c>
      <c r="I77" s="8" t="s">
        <v>15</v>
      </c>
      <c r="J77">
        <v>275</v>
      </c>
      <c r="K77" s="8" t="str" cm="1">
        <f t="array" ref="K7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77" s="8" t="str" cm="1">
        <f t="array" ref="L7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Monday Special</v>
      </c>
      <c r="M77" s="8"/>
      <c r="N77" s="56" t="s">
        <v>1908</v>
      </c>
      <c r="O77" t="s">
        <v>5809</v>
      </c>
      <c r="P77">
        <v>7.3215537591008397</v>
      </c>
      <c r="Q77" t="s">
        <v>8881</v>
      </c>
      <c r="R77" s="8" t="s">
        <v>147</v>
      </c>
      <c r="S77" s="9">
        <v>0.32168981481481479</v>
      </c>
      <c r="T77" s="9">
        <v>0.32773148148148146</v>
      </c>
      <c r="U77" s="8">
        <v>0</v>
      </c>
      <c r="V77" s="8">
        <v>6.0458333333333334</v>
      </c>
      <c r="W77" s="8" t="s">
        <v>4414</v>
      </c>
      <c r="X77" s="8" t="s">
        <v>4415</v>
      </c>
      <c r="Y77" s="8">
        <v>5.82230696633912</v>
      </c>
      <c r="Z77">
        <v>2946.48</v>
      </c>
      <c r="AA77" s="8">
        <v>8</v>
      </c>
      <c r="AB77" s="8">
        <v>0.91011235955056202</v>
      </c>
      <c r="AC77" s="8">
        <v>4</v>
      </c>
      <c r="AD77" s="8">
        <v>74</v>
      </c>
      <c r="AE77" s="20">
        <v>60.897599999999997</v>
      </c>
      <c r="AF77" s="20">
        <v>54.606900000000003</v>
      </c>
      <c r="AG77" s="20">
        <v>63.292299999999997</v>
      </c>
      <c r="AH77" s="20">
        <v>53.220700000000001</v>
      </c>
      <c r="AI77">
        <v>70.510000000000005</v>
      </c>
      <c r="AJ77" s="8" t="s">
        <v>3446</v>
      </c>
      <c r="AK77" s="8" t="s">
        <v>3447</v>
      </c>
      <c r="AL77" s="8">
        <v>1</v>
      </c>
      <c r="AM77" s="8">
        <v>89</v>
      </c>
      <c r="AN77" s="17">
        <v>57.45</v>
      </c>
      <c r="AO77" s="17">
        <v>51.79</v>
      </c>
      <c r="AP77" s="17" t="s">
        <v>163</v>
      </c>
      <c r="AQ77" s="8" t="s">
        <v>191</v>
      </c>
      <c r="AR77" s="8" t="s">
        <v>44</v>
      </c>
      <c r="AS77" s="8" t="s">
        <v>164</v>
      </c>
      <c r="AT77" s="8" t="s">
        <v>163</v>
      </c>
      <c r="AU77" s="8" t="s">
        <v>168</v>
      </c>
      <c r="AV77" s="8">
        <v>89</v>
      </c>
      <c r="AW7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7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7" s="8">
        <v>15.224399999999999</v>
      </c>
      <c r="BA77">
        <v>13.651725000000001</v>
      </c>
      <c r="BB77">
        <v>15.823074999999999</v>
      </c>
      <c r="BC77">
        <v>13.305175</v>
      </c>
    </row>
    <row r="78" spans="1:55" x14ac:dyDescent="0.3">
      <c r="A78" s="53" t="s">
        <v>1504</v>
      </c>
      <c r="B78" s="53" t="s">
        <v>5344</v>
      </c>
      <c r="C78" s="53" t="s">
        <v>110</v>
      </c>
      <c r="D78" s="8" t="s">
        <v>101</v>
      </c>
      <c r="E78" s="54" t="s">
        <v>160</v>
      </c>
      <c r="F78" s="55" t="s">
        <v>48</v>
      </c>
      <c r="G78" s="55">
        <v>200</v>
      </c>
      <c r="H78" s="8" t="s">
        <v>160</v>
      </c>
      <c r="I78" s="8" t="s">
        <v>15</v>
      </c>
      <c r="J78">
        <v>270</v>
      </c>
      <c r="K78" s="8" t="str" cm="1">
        <f t="array" ref="K7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78" s="8" t="str" cm="1">
        <f t="array" ref="L7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8" s="8"/>
      <c r="N78" s="56" t="s">
        <v>1503</v>
      </c>
      <c r="O78" t="s">
        <v>5811</v>
      </c>
      <c r="P78">
        <v>0.85672925051898097</v>
      </c>
      <c r="Q78" t="s">
        <v>8741</v>
      </c>
      <c r="R78" s="8" t="s">
        <v>129</v>
      </c>
      <c r="S78" s="9">
        <v>0.34068287037037037</v>
      </c>
      <c r="T78" s="9">
        <v>0.35148148148148151</v>
      </c>
      <c r="U78" s="8">
        <v>0</v>
      </c>
      <c r="V78" s="8">
        <v>14.133333333333333</v>
      </c>
      <c r="W78" s="8" t="s">
        <v>5346</v>
      </c>
      <c r="X78" s="8" t="s">
        <v>5347</v>
      </c>
      <c r="Y78" s="8">
        <v>0.50614207950073897</v>
      </c>
      <c r="Z78">
        <v>1203.01</v>
      </c>
      <c r="AA78" s="8">
        <v>0</v>
      </c>
      <c r="AB78" s="35">
        <v>0</v>
      </c>
      <c r="AC78" s="8">
        <v>0</v>
      </c>
      <c r="AD78" s="8">
        <v>0</v>
      </c>
      <c r="AE78" s="20">
        <v>41.852800000000002</v>
      </c>
      <c r="AF78" s="20">
        <v>49.401600000000002</v>
      </c>
      <c r="AG78" s="20">
        <v>55.495699999999999</v>
      </c>
      <c r="AH78" s="20">
        <v>45.7483</v>
      </c>
      <c r="AI78">
        <v>26.29</v>
      </c>
      <c r="AJ78" s="8" t="s">
        <v>3446</v>
      </c>
      <c r="AK78" s="8" t="s">
        <v>3447</v>
      </c>
      <c r="AL78" s="8">
        <v>1</v>
      </c>
      <c r="AM78" s="8">
        <v>0</v>
      </c>
      <c r="AN78" s="17">
        <v>23.335000000000001</v>
      </c>
      <c r="AO78" s="17">
        <v>24.496200000000002</v>
      </c>
      <c r="AP78" s="17" t="s">
        <v>163</v>
      </c>
      <c r="AQ78" s="8" t="s">
        <v>191</v>
      </c>
      <c r="AR78" s="8" t="s">
        <v>44</v>
      </c>
      <c r="AS78" s="8" t="s">
        <v>164</v>
      </c>
      <c r="AT78" s="8" t="s">
        <v>163</v>
      </c>
      <c r="AU78" s="8" t="s">
        <v>168</v>
      </c>
      <c r="AV78" s="8">
        <v>0</v>
      </c>
      <c r="AW7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7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8" s="8">
        <v>10.463200000000001</v>
      </c>
      <c r="BA78">
        <v>12.3504</v>
      </c>
      <c r="BB78">
        <v>13.873925</v>
      </c>
      <c r="BC78">
        <v>11.437075</v>
      </c>
    </row>
    <row r="79" spans="1:55" x14ac:dyDescent="0.3">
      <c r="A79" s="53" t="s">
        <v>999</v>
      </c>
      <c r="B79" s="53" t="s">
        <v>4426</v>
      </c>
      <c r="C79" s="53" t="s">
        <v>110</v>
      </c>
      <c r="D79" s="8" t="s">
        <v>101</v>
      </c>
      <c r="E79" s="54" t="s">
        <v>160</v>
      </c>
      <c r="F79" s="55" t="s">
        <v>48</v>
      </c>
      <c r="G79" s="55">
        <v>210</v>
      </c>
      <c r="H79" s="8" t="s">
        <v>160</v>
      </c>
      <c r="I79" s="8" t="s">
        <v>15</v>
      </c>
      <c r="J79">
        <v>263</v>
      </c>
      <c r="K79" s="8" t="str" cm="1">
        <f t="array" ref="K7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79" s="8" t="str" cm="1">
        <f t="array" ref="L7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79" s="8"/>
      <c r="N79" s="56" t="s">
        <v>998</v>
      </c>
      <c r="O79" t="s">
        <v>5813</v>
      </c>
      <c r="P79">
        <v>8.1107537198031796</v>
      </c>
      <c r="Q79" t="s">
        <v>8769</v>
      </c>
      <c r="R79" s="8" t="s">
        <v>147</v>
      </c>
      <c r="S79" s="9">
        <v>0.33336805555555554</v>
      </c>
      <c r="T79" s="9">
        <v>0.34008101851851852</v>
      </c>
      <c r="U79" s="8">
        <v>0</v>
      </c>
      <c r="V79" s="8">
        <v>9.4354006285390355</v>
      </c>
      <c r="W79" s="8" t="s">
        <v>4428</v>
      </c>
      <c r="X79" s="8" t="s">
        <v>4429</v>
      </c>
      <c r="Y79" s="8">
        <v>5.9247949710857704</v>
      </c>
      <c r="Z79">
        <v>2187.09</v>
      </c>
      <c r="AA79" s="8">
        <v>0</v>
      </c>
      <c r="AB79" s="8">
        <v>0</v>
      </c>
      <c r="AC79" s="8">
        <v>0</v>
      </c>
      <c r="AD79" s="8">
        <v>0</v>
      </c>
      <c r="AE79" s="20">
        <v>0</v>
      </c>
      <c r="AF79" s="20">
        <v>85.727500000000006</v>
      </c>
      <c r="AG79" s="20">
        <v>89.519199999999998</v>
      </c>
      <c r="AH79" s="20">
        <v>84.38</v>
      </c>
      <c r="AI79">
        <v>100.82</v>
      </c>
      <c r="AJ79" s="8" t="s">
        <v>3446</v>
      </c>
      <c r="AK79" s="8" t="s">
        <v>3447</v>
      </c>
      <c r="AL79" s="8">
        <v>1</v>
      </c>
      <c r="AM79" s="8">
        <v>0</v>
      </c>
      <c r="AN79" s="17">
        <v>89.738699999999994</v>
      </c>
      <c r="AO79" s="17">
        <v>10.547499999999999</v>
      </c>
      <c r="AP79" s="17" t="s">
        <v>163</v>
      </c>
      <c r="AQ79" s="8" t="s">
        <v>191</v>
      </c>
      <c r="AR79" s="8" t="s">
        <v>44</v>
      </c>
      <c r="AS79" s="8" t="s">
        <v>164</v>
      </c>
      <c r="AT79" s="8" t="s">
        <v>163</v>
      </c>
      <c r="AU79" s="8" t="s">
        <v>168</v>
      </c>
      <c r="AV79" s="8">
        <v>0</v>
      </c>
      <c r="AW7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7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7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79" s="8">
        <v>0</v>
      </c>
      <c r="BA79">
        <v>21.431875000000002</v>
      </c>
      <c r="BB79">
        <v>22.379799999999999</v>
      </c>
      <c r="BC79">
        <v>21.094999999999999</v>
      </c>
    </row>
    <row r="80" spans="1:55" x14ac:dyDescent="0.3">
      <c r="A80" s="53" t="s">
        <v>1619</v>
      </c>
      <c r="B80" s="53" t="s">
        <v>3994</v>
      </c>
      <c r="C80" s="53" t="s">
        <v>110</v>
      </c>
      <c r="D80" s="8" t="s">
        <v>101</v>
      </c>
      <c r="E80" s="54" t="s">
        <v>160</v>
      </c>
      <c r="F80" s="55" t="s">
        <v>48</v>
      </c>
      <c r="G80" s="55">
        <v>220</v>
      </c>
      <c r="H80" s="8" t="s">
        <v>160</v>
      </c>
      <c r="I80" s="8" t="s">
        <v>15</v>
      </c>
      <c r="J80">
        <v>320</v>
      </c>
      <c r="K80" s="8" t="str" cm="1">
        <f t="array" ref="K8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80" s="8" t="str" cm="1">
        <f t="array" ref="L8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0" s="8"/>
      <c r="N80" s="56" t="s">
        <v>1618</v>
      </c>
      <c r="O80" t="s">
        <v>5806</v>
      </c>
      <c r="P80">
        <v>12.4742388608448</v>
      </c>
      <c r="Q80" t="s">
        <v>7762</v>
      </c>
      <c r="R80" s="8" t="s">
        <v>147</v>
      </c>
      <c r="S80" s="9">
        <v>0.30334490740740738</v>
      </c>
      <c r="T80" s="9">
        <v>0.31005787037037036</v>
      </c>
      <c r="U80" s="8">
        <v>0</v>
      </c>
      <c r="V80" s="8">
        <v>8.9250000000000007</v>
      </c>
      <c r="W80" s="8" t="s">
        <v>3996</v>
      </c>
      <c r="X80" s="8" t="s">
        <v>3997</v>
      </c>
      <c r="Y80" s="8">
        <v>10.4341114154763</v>
      </c>
      <c r="Z80">
        <v>2366.5</v>
      </c>
      <c r="AA80" s="8">
        <v>0</v>
      </c>
      <c r="AB80" s="8">
        <v>0</v>
      </c>
      <c r="AC80" s="8">
        <v>0</v>
      </c>
      <c r="AD80" s="8">
        <v>0</v>
      </c>
      <c r="AE80" s="20">
        <v>63.41</v>
      </c>
      <c r="AF80" s="20">
        <v>58.2453</v>
      </c>
      <c r="AG80" s="20">
        <v>73.590699999999998</v>
      </c>
      <c r="AH80" s="20">
        <v>69.792299999999997</v>
      </c>
      <c r="AI80">
        <v>75.31</v>
      </c>
      <c r="AJ80" s="8" t="s">
        <v>3446</v>
      </c>
      <c r="AK80" s="8" t="s">
        <v>3447</v>
      </c>
      <c r="AL80" s="8">
        <v>1</v>
      </c>
      <c r="AM80" s="8">
        <v>0</v>
      </c>
      <c r="AN80" s="17">
        <v>63.31</v>
      </c>
      <c r="AO80" s="17">
        <v>71.042500000000004</v>
      </c>
      <c r="AP80" s="17" t="s">
        <v>163</v>
      </c>
      <c r="AQ80" s="8" t="s">
        <v>191</v>
      </c>
      <c r="AR80" s="8" t="s">
        <v>44</v>
      </c>
      <c r="AS80" s="8" t="s">
        <v>164</v>
      </c>
      <c r="AT80" s="8" t="s">
        <v>163</v>
      </c>
      <c r="AU80" s="8" t="s">
        <v>168</v>
      </c>
      <c r="AV80" s="8">
        <v>0</v>
      </c>
      <c r="AW8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8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0" s="8">
        <v>15.852499999999999</v>
      </c>
      <c r="BA80">
        <v>14.561325</v>
      </c>
      <c r="BB80">
        <v>18.397675</v>
      </c>
      <c r="BC80">
        <v>17.448074999999999</v>
      </c>
    </row>
    <row r="81" spans="1:55" x14ac:dyDescent="0.3">
      <c r="A81" s="53" t="s">
        <v>1281</v>
      </c>
      <c r="B81" s="53" t="s">
        <v>133</v>
      </c>
      <c r="C81" s="53" t="s">
        <v>135</v>
      </c>
      <c r="D81" s="8" t="s">
        <v>101</v>
      </c>
      <c r="E81" s="54" t="s">
        <v>160</v>
      </c>
      <c r="F81" s="55" t="s">
        <v>48</v>
      </c>
      <c r="G81" s="55">
        <v>230</v>
      </c>
      <c r="H81" s="8" t="s">
        <v>160</v>
      </c>
      <c r="I81" s="8" t="s">
        <v>15</v>
      </c>
      <c r="J81">
        <v>335</v>
      </c>
      <c r="K81" s="8" t="str" cm="1">
        <f t="array" ref="K8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81" s="8" t="str" cm="1">
        <f t="array" ref="L8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1" s="8"/>
      <c r="N81" s="56" t="s">
        <v>1280</v>
      </c>
      <c r="O81" t="s">
        <v>5808</v>
      </c>
      <c r="P81">
        <v>0.30431214360226</v>
      </c>
      <c r="Q81" t="s">
        <v>9060</v>
      </c>
      <c r="R81" s="8">
        <v>7</v>
      </c>
      <c r="S81" s="9">
        <v>0.31026620370370372</v>
      </c>
      <c r="T81" s="9">
        <v>0.31660879629629629</v>
      </c>
      <c r="U81" s="8">
        <v>0</v>
      </c>
      <c r="V81" s="8">
        <v>9.9875000000000007</v>
      </c>
      <c r="W81" s="8" t="s">
        <v>4089</v>
      </c>
      <c r="X81" s="8" t="s">
        <v>4090</v>
      </c>
      <c r="Y81" s="8">
        <v>0.15010792808885701</v>
      </c>
      <c r="Z81">
        <v>2684.82</v>
      </c>
      <c r="AA81" s="8">
        <v>0</v>
      </c>
      <c r="AB81" s="8">
        <v>0</v>
      </c>
      <c r="AC81" s="8">
        <v>0</v>
      </c>
      <c r="AD81" s="8">
        <v>0</v>
      </c>
      <c r="AE81" s="20">
        <v>58.17</v>
      </c>
      <c r="AF81" s="20">
        <v>72.126599999999996</v>
      </c>
      <c r="AG81" s="20">
        <v>90.103300000000004</v>
      </c>
      <c r="AH81" s="20">
        <v>75.3172</v>
      </c>
      <c r="AI81">
        <v>48.11</v>
      </c>
      <c r="AJ81" s="8" t="s">
        <v>3446</v>
      </c>
      <c r="AK81" s="8" t="s">
        <v>3447</v>
      </c>
      <c r="AL81" s="8">
        <v>1</v>
      </c>
      <c r="AM81" s="8">
        <v>0</v>
      </c>
      <c r="AN81" s="17">
        <v>44.384999999999998</v>
      </c>
      <c r="AO81" s="17">
        <v>70.819999999999993</v>
      </c>
      <c r="AP81" s="17" t="s">
        <v>163</v>
      </c>
      <c r="AQ81" s="8" t="s">
        <v>191</v>
      </c>
      <c r="AR81" s="8" t="s">
        <v>44</v>
      </c>
      <c r="AS81" s="8" t="s">
        <v>164</v>
      </c>
      <c r="AT81" s="8" t="s">
        <v>163</v>
      </c>
      <c r="AU81" s="8" t="s">
        <v>168</v>
      </c>
      <c r="AV81" s="8">
        <v>0</v>
      </c>
      <c r="AW8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8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1" s="8">
        <v>14.5425</v>
      </c>
      <c r="BA81">
        <v>18.031649999999999</v>
      </c>
      <c r="BB81">
        <v>22.525825000000001</v>
      </c>
      <c r="BC81">
        <v>18.8293</v>
      </c>
    </row>
    <row r="82" spans="1:55" x14ac:dyDescent="0.3">
      <c r="A82" s="53" t="s">
        <v>861</v>
      </c>
      <c r="B82" s="53" t="s">
        <v>4182</v>
      </c>
      <c r="C82" s="53" t="s">
        <v>110</v>
      </c>
      <c r="D82" s="8" t="s">
        <v>102</v>
      </c>
      <c r="E82" s="54" t="s">
        <v>160</v>
      </c>
      <c r="F82" s="55" t="s">
        <v>48</v>
      </c>
      <c r="G82" s="55">
        <v>240</v>
      </c>
      <c r="H82" s="8" t="s">
        <v>160</v>
      </c>
      <c r="I82" s="8" t="s">
        <v>15</v>
      </c>
      <c r="J82">
        <v>340</v>
      </c>
      <c r="K82" s="8" t="str" cm="1">
        <f t="array" ref="K8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82" s="8" t="str" cm="1">
        <f t="array" ref="L8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2" s="8"/>
      <c r="N82" s="56" t="s">
        <v>860</v>
      </c>
      <c r="O82" t="s">
        <v>6112</v>
      </c>
      <c r="P82">
        <v>6.6779242570674996E-2</v>
      </c>
      <c r="Q82" t="s">
        <v>8807</v>
      </c>
      <c r="R82" s="8" t="s">
        <v>125</v>
      </c>
      <c r="S82" s="9">
        <v>0.39765046296296297</v>
      </c>
      <c r="T82" s="9">
        <v>0.41312500000000002</v>
      </c>
      <c r="U82" s="8">
        <v>0</v>
      </c>
      <c r="V82" s="8">
        <v>25.708333333333332</v>
      </c>
      <c r="W82" s="8" t="s">
        <v>4184</v>
      </c>
      <c r="X82" s="8" t="s">
        <v>4185</v>
      </c>
      <c r="Y82" s="8">
        <v>1.43969846600394E-2</v>
      </c>
      <c r="Z82">
        <v>1990.89</v>
      </c>
      <c r="AA82" s="8">
        <v>0</v>
      </c>
      <c r="AB82" s="8">
        <v>0</v>
      </c>
      <c r="AC82" s="8">
        <v>0</v>
      </c>
      <c r="AD82" s="8">
        <v>0</v>
      </c>
      <c r="AE82" s="20">
        <v>91.15</v>
      </c>
      <c r="AF82" s="20">
        <v>98.221400000000003</v>
      </c>
      <c r="AG82" s="20">
        <v>94.176599999999993</v>
      </c>
      <c r="AH82" s="20">
        <v>99.55</v>
      </c>
      <c r="AI82">
        <v>50.72</v>
      </c>
      <c r="AJ82" s="8" t="s">
        <v>3446</v>
      </c>
      <c r="AK82" s="8" t="s">
        <v>5144</v>
      </c>
      <c r="AL82" s="8">
        <v>1</v>
      </c>
      <c r="AM82" s="8">
        <v>0</v>
      </c>
      <c r="AN82" s="17">
        <v>45.575000000000003</v>
      </c>
      <c r="AO82" s="17">
        <v>38.055</v>
      </c>
      <c r="AP82" s="17" t="s">
        <v>163</v>
      </c>
      <c r="AQ82" s="8" t="s">
        <v>191</v>
      </c>
      <c r="AR82" s="8" t="s">
        <v>44</v>
      </c>
      <c r="AS82" s="8" t="s">
        <v>164</v>
      </c>
      <c r="AT82" s="8" t="s">
        <v>163</v>
      </c>
      <c r="AU82" s="8" t="s">
        <v>168</v>
      </c>
      <c r="AV82" s="8">
        <v>0</v>
      </c>
      <c r="AW8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8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2" s="8">
        <v>22.787500000000001</v>
      </c>
      <c r="BA82">
        <v>24.555350000000001</v>
      </c>
      <c r="BB82">
        <v>23.544149999999998</v>
      </c>
      <c r="BC82">
        <v>24.887499999999999</v>
      </c>
    </row>
    <row r="83" spans="1:55" x14ac:dyDescent="0.3">
      <c r="A83" s="53" t="s">
        <v>520</v>
      </c>
      <c r="B83" s="53" t="s">
        <v>5331</v>
      </c>
      <c r="C83" s="53" t="s">
        <v>110</v>
      </c>
      <c r="D83" s="8" t="s">
        <v>101</v>
      </c>
      <c r="E83" s="54" t="s">
        <v>160</v>
      </c>
      <c r="F83" s="55" t="s">
        <v>48</v>
      </c>
      <c r="G83" s="55">
        <v>250</v>
      </c>
      <c r="H83" s="8" t="s">
        <v>160</v>
      </c>
      <c r="I83" s="8" t="s">
        <v>14</v>
      </c>
      <c r="J83">
        <v>150</v>
      </c>
      <c r="K83" s="8" t="str" cm="1">
        <f t="array" ref="K8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83" s="8" t="str" cm="1">
        <f t="array" ref="L8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3" s="8"/>
      <c r="N83" s="56" t="s">
        <v>519</v>
      </c>
      <c r="O83" t="s">
        <v>6132</v>
      </c>
      <c r="P83">
        <v>11.5773805431889</v>
      </c>
      <c r="Q83" t="s">
        <v>8732</v>
      </c>
      <c r="R83" s="8" t="s">
        <v>129</v>
      </c>
      <c r="S83" s="9">
        <v>0.42150462962962965</v>
      </c>
      <c r="T83" s="9">
        <v>0.42780092592592595</v>
      </c>
      <c r="U83" s="8">
        <v>0</v>
      </c>
      <c r="V83" s="8">
        <v>8.7583333333333329</v>
      </c>
      <c r="W83" s="8" t="s">
        <v>5333</v>
      </c>
      <c r="X83" s="8" t="s">
        <v>5334</v>
      </c>
      <c r="Y83" s="8">
        <v>9.7125088257832104</v>
      </c>
      <c r="Z83">
        <v>1827.61</v>
      </c>
      <c r="AA83" s="8">
        <v>0</v>
      </c>
      <c r="AB83" s="8">
        <v>0</v>
      </c>
      <c r="AC83" s="8">
        <v>0</v>
      </c>
      <c r="AD83" s="8">
        <v>0</v>
      </c>
      <c r="AE83" s="20">
        <v>75.402500000000003</v>
      </c>
      <c r="AF83" s="20">
        <v>88.307100000000005</v>
      </c>
      <c r="AG83" s="20">
        <v>84.923299999999998</v>
      </c>
      <c r="AH83" s="20">
        <v>98.1828</v>
      </c>
      <c r="AI83">
        <v>45.59</v>
      </c>
      <c r="AJ83" s="8" t="s">
        <v>3446</v>
      </c>
      <c r="AK83" s="8" t="s">
        <v>3447</v>
      </c>
      <c r="AL83" s="8">
        <v>2</v>
      </c>
      <c r="AM83" s="8">
        <v>0</v>
      </c>
      <c r="AN83" s="17">
        <v>20.494350000000001</v>
      </c>
      <c r="AO83" s="17">
        <v>23.81185</v>
      </c>
      <c r="AP83" s="17" t="s">
        <v>163</v>
      </c>
      <c r="AQ83" s="8" t="s">
        <v>191</v>
      </c>
      <c r="AR83" s="8" t="s">
        <v>44</v>
      </c>
      <c r="AS83" s="8" t="s">
        <v>164</v>
      </c>
      <c r="AT83" s="8" t="s">
        <v>163</v>
      </c>
      <c r="AU83" s="8" t="s">
        <v>168</v>
      </c>
      <c r="AV83" s="8">
        <v>0</v>
      </c>
      <c r="AW8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8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3" s="8">
        <v>18.850625000000001</v>
      </c>
      <c r="BA83">
        <v>22.076775000000001</v>
      </c>
      <c r="BB83">
        <v>21.230824999999999</v>
      </c>
      <c r="BC83">
        <v>24.5457</v>
      </c>
    </row>
    <row r="84" spans="1:55" x14ac:dyDescent="0.3">
      <c r="A84" s="53" t="s">
        <v>428</v>
      </c>
      <c r="B84" s="53" t="s">
        <v>5336</v>
      </c>
      <c r="C84" s="53" t="s">
        <v>110</v>
      </c>
      <c r="D84" s="8" t="s">
        <v>101</v>
      </c>
      <c r="E84" s="54" t="s">
        <v>160</v>
      </c>
      <c r="F84" s="55" t="s">
        <v>48</v>
      </c>
      <c r="G84" s="55">
        <v>260</v>
      </c>
      <c r="H84" s="8" t="s">
        <v>160</v>
      </c>
      <c r="I84" s="8" t="s">
        <v>14</v>
      </c>
      <c r="J84">
        <v>130</v>
      </c>
      <c r="K84" s="8" t="str" cm="1">
        <f t="array" ref="K8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84" s="8" t="str" cm="1">
        <f t="array" ref="L8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4" s="8"/>
      <c r="N84" s="56" t="s">
        <v>427</v>
      </c>
      <c r="O84" t="s">
        <v>5762</v>
      </c>
      <c r="P84">
        <v>1.4029660331232201</v>
      </c>
      <c r="Q84" t="s">
        <v>8758</v>
      </c>
      <c r="R84" s="8" t="s">
        <v>129</v>
      </c>
      <c r="S84" s="9">
        <v>0.42877314814814815</v>
      </c>
      <c r="T84" s="9">
        <v>0.43140046296296297</v>
      </c>
      <c r="U84" s="8">
        <v>0</v>
      </c>
      <c r="V84" s="8">
        <v>3.6583333333333332</v>
      </c>
      <c r="W84" s="8" t="s">
        <v>5338</v>
      </c>
      <c r="X84" s="8" t="s">
        <v>5339</v>
      </c>
      <c r="Y84" s="8">
        <v>0.77043367650255801</v>
      </c>
      <c r="Z84">
        <v>986.79</v>
      </c>
      <c r="AA84" s="8">
        <v>0</v>
      </c>
      <c r="AB84" s="8">
        <v>0</v>
      </c>
      <c r="AC84" s="8">
        <v>0</v>
      </c>
      <c r="AD84" s="8">
        <v>0</v>
      </c>
      <c r="AE84" s="20">
        <v>40.74</v>
      </c>
      <c r="AF84" s="20">
        <v>37.46</v>
      </c>
      <c r="AG84" s="20">
        <v>35</v>
      </c>
      <c r="AH84" s="20">
        <v>35</v>
      </c>
      <c r="AI84">
        <v>18.55</v>
      </c>
      <c r="AJ84" s="8" t="s">
        <v>3446</v>
      </c>
      <c r="AK84" s="8" t="s">
        <v>3447</v>
      </c>
      <c r="AL84" s="8">
        <v>1</v>
      </c>
      <c r="AM84" s="8">
        <v>0</v>
      </c>
      <c r="AN84" s="17">
        <v>17.5</v>
      </c>
      <c r="AO84" s="17">
        <v>17.5</v>
      </c>
      <c r="AP84" s="17" t="s">
        <v>163</v>
      </c>
      <c r="AQ84" s="8" t="s">
        <v>191</v>
      </c>
      <c r="AR84" s="8" t="s">
        <v>44</v>
      </c>
      <c r="AS84" s="8" t="s">
        <v>164</v>
      </c>
      <c r="AT84" s="8" t="s">
        <v>163</v>
      </c>
      <c r="AU84" s="8" t="s">
        <v>168</v>
      </c>
      <c r="AV84" s="8">
        <v>0</v>
      </c>
      <c r="AW8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8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4" s="8">
        <v>10.185</v>
      </c>
      <c r="BA84">
        <v>9.3650000000000002</v>
      </c>
      <c r="BB84">
        <v>8.75</v>
      </c>
      <c r="BC84">
        <v>8.75</v>
      </c>
    </row>
    <row r="85" spans="1:55" x14ac:dyDescent="0.3">
      <c r="A85" s="53" t="s">
        <v>444</v>
      </c>
      <c r="B85" s="53" t="s">
        <v>5356</v>
      </c>
      <c r="C85" s="53" t="s">
        <v>110</v>
      </c>
      <c r="D85" s="8" t="s">
        <v>101</v>
      </c>
      <c r="E85" s="54" t="s">
        <v>160</v>
      </c>
      <c r="F85" s="55" t="s">
        <v>48</v>
      </c>
      <c r="G85" s="55">
        <v>270</v>
      </c>
      <c r="H85" s="8" t="s">
        <v>160</v>
      </c>
      <c r="I85" s="8" t="s">
        <v>14</v>
      </c>
      <c r="J85">
        <v>230</v>
      </c>
      <c r="K85" s="8" t="str" cm="1">
        <f t="array" ref="K8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85" s="8" t="str" cm="1">
        <f t="array" ref="L8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5" s="8"/>
      <c r="N85" s="56" t="s">
        <v>443</v>
      </c>
      <c r="O85" t="s">
        <v>5760</v>
      </c>
      <c r="P85">
        <v>0.35390436057917901</v>
      </c>
      <c r="Q85" t="s">
        <v>8723</v>
      </c>
      <c r="R85" s="8" t="s">
        <v>129</v>
      </c>
      <c r="S85" s="9">
        <v>0.44631944444444444</v>
      </c>
      <c r="T85" s="9">
        <v>0.45012731481481483</v>
      </c>
      <c r="U85" s="8">
        <v>0</v>
      </c>
      <c r="V85" s="8">
        <v>6.1166666666666671</v>
      </c>
      <c r="W85" s="8" t="s">
        <v>5358</v>
      </c>
      <c r="X85" s="8" t="s">
        <v>5359</v>
      </c>
      <c r="Y85" s="8">
        <v>7.2338714135870993E-2</v>
      </c>
      <c r="Z85">
        <v>1347.56</v>
      </c>
      <c r="AA85" s="8">
        <v>0</v>
      </c>
      <c r="AB85" s="8">
        <v>0</v>
      </c>
      <c r="AC85" s="8">
        <v>0</v>
      </c>
      <c r="AD85" s="8">
        <v>0</v>
      </c>
      <c r="AE85" s="20">
        <v>51.28</v>
      </c>
      <c r="AF85" s="20">
        <v>51.28</v>
      </c>
      <c r="AG85" s="20">
        <v>52.64</v>
      </c>
      <c r="AH85" s="20">
        <v>53.32</v>
      </c>
      <c r="AI85">
        <v>28.26</v>
      </c>
      <c r="AJ85" s="8" t="s">
        <v>3446</v>
      </c>
      <c r="AK85" s="8" t="s">
        <v>3447</v>
      </c>
      <c r="AL85" s="8">
        <v>1</v>
      </c>
      <c r="AM85" s="8">
        <v>0</v>
      </c>
      <c r="AN85" s="17">
        <v>25.64</v>
      </c>
      <c r="AO85" s="17">
        <v>26.66</v>
      </c>
      <c r="AP85" s="17" t="s">
        <v>163</v>
      </c>
      <c r="AQ85" s="8" t="s">
        <v>191</v>
      </c>
      <c r="AR85" s="8" t="s">
        <v>44</v>
      </c>
      <c r="AS85" s="8" t="s">
        <v>164</v>
      </c>
      <c r="AT85" s="8" t="s">
        <v>163</v>
      </c>
      <c r="AU85" s="8" t="s">
        <v>168</v>
      </c>
      <c r="AV85" s="8">
        <v>0</v>
      </c>
      <c r="AW8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8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5" s="8">
        <v>12.82</v>
      </c>
      <c r="BA85">
        <v>12.82</v>
      </c>
      <c r="BB85">
        <v>13.16</v>
      </c>
      <c r="BC85">
        <v>13.33</v>
      </c>
    </row>
    <row r="86" spans="1:55" x14ac:dyDescent="0.3">
      <c r="A86" s="53" t="s">
        <v>318</v>
      </c>
      <c r="B86" s="53" t="s">
        <v>3848</v>
      </c>
      <c r="C86" s="53" t="s">
        <v>110</v>
      </c>
      <c r="D86" s="8" t="s">
        <v>101</v>
      </c>
      <c r="E86" s="54" t="s">
        <v>160</v>
      </c>
      <c r="F86" s="55" t="s">
        <v>48</v>
      </c>
      <c r="G86" s="55">
        <v>280</v>
      </c>
      <c r="H86" s="8" t="s">
        <v>160</v>
      </c>
      <c r="I86" s="8" t="s">
        <v>12</v>
      </c>
      <c r="J86">
        <v>317</v>
      </c>
      <c r="K86" s="8" t="str" cm="1">
        <f t="array" ref="K8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86" s="8" t="str" cm="1">
        <f t="array" ref="L8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6" s="8"/>
      <c r="N86" s="56" t="s">
        <v>317</v>
      </c>
      <c r="O86" t="s">
        <v>5852</v>
      </c>
      <c r="P86">
        <v>1.17276857959314</v>
      </c>
      <c r="Q86" t="s">
        <v>8770</v>
      </c>
      <c r="R86" s="8" t="s">
        <v>147</v>
      </c>
      <c r="S86" s="9">
        <v>0.43222222222222223</v>
      </c>
      <c r="T86" s="9">
        <v>0.4460763888888889</v>
      </c>
      <c r="U86" s="8">
        <v>0</v>
      </c>
      <c r="V86" s="8">
        <v>23.05</v>
      </c>
      <c r="W86" s="8" t="s">
        <v>3850</v>
      </c>
      <c r="X86" s="8" t="s">
        <v>3851</v>
      </c>
      <c r="Y86" s="8">
        <v>0.44947071804599698</v>
      </c>
      <c r="Z86">
        <v>5335.39</v>
      </c>
      <c r="AA86" s="8">
        <v>0</v>
      </c>
      <c r="AB86" s="35">
        <v>0</v>
      </c>
      <c r="AC86" s="8">
        <v>0</v>
      </c>
      <c r="AD86" s="8">
        <v>0</v>
      </c>
      <c r="AE86" s="20">
        <v>115.36660000000001</v>
      </c>
      <c r="AF86" s="20">
        <v>119.0921</v>
      </c>
      <c r="AG86" s="20">
        <v>128.02610000000001</v>
      </c>
      <c r="AH86" s="20">
        <v>131.8784</v>
      </c>
      <c r="AI86">
        <v>133.41</v>
      </c>
      <c r="AJ86" s="8" t="s">
        <v>3446</v>
      </c>
      <c r="AK86" s="8" t="s">
        <v>3447</v>
      </c>
      <c r="AL86" s="8">
        <v>1</v>
      </c>
      <c r="AM86" s="8">
        <v>0</v>
      </c>
      <c r="AN86" s="17">
        <v>129.74369999999999</v>
      </c>
      <c r="AO86" s="17">
        <v>127.845</v>
      </c>
      <c r="AP86" s="17" t="s">
        <v>163</v>
      </c>
      <c r="AQ86" s="8" t="s">
        <v>191</v>
      </c>
      <c r="AR86" s="8" t="s">
        <v>44</v>
      </c>
      <c r="AS86" s="8" t="s">
        <v>164</v>
      </c>
      <c r="AT86" s="8" t="s">
        <v>163</v>
      </c>
      <c r="AU86" s="8" t="s">
        <v>168</v>
      </c>
      <c r="AV86" s="8">
        <v>0</v>
      </c>
      <c r="AW8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8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6" s="8">
        <v>28.841650000000001</v>
      </c>
      <c r="BA86">
        <v>29.773025000000001</v>
      </c>
      <c r="BB86">
        <v>32.006525000000003</v>
      </c>
      <c r="BC86">
        <v>32.9696</v>
      </c>
    </row>
    <row r="87" spans="1:55" x14ac:dyDescent="0.3">
      <c r="A87" s="53" t="s">
        <v>223</v>
      </c>
      <c r="B87" s="53" t="s">
        <v>3923</v>
      </c>
      <c r="C87" s="53" t="s">
        <v>110</v>
      </c>
      <c r="D87" s="8" t="s">
        <v>101</v>
      </c>
      <c r="E87" s="54" t="s">
        <v>160</v>
      </c>
      <c r="F87" s="55" t="s">
        <v>48</v>
      </c>
      <c r="G87" s="55">
        <v>290</v>
      </c>
      <c r="H87" s="8" t="s">
        <v>160</v>
      </c>
      <c r="I87" s="8" t="s">
        <v>12</v>
      </c>
      <c r="J87">
        <v>170</v>
      </c>
      <c r="K87" s="8" t="str" cm="1">
        <f t="array" ref="K8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87" s="8" t="str" cm="1">
        <f t="array" ref="L8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7" s="8"/>
      <c r="N87" s="56" t="s">
        <v>222</v>
      </c>
      <c r="O87" t="s">
        <v>5754</v>
      </c>
      <c r="P87">
        <v>1.0495266121539499</v>
      </c>
      <c r="Q87" t="s">
        <v>8777</v>
      </c>
      <c r="R87" s="8" t="s">
        <v>147</v>
      </c>
      <c r="S87" s="9">
        <v>0.4508564814814815</v>
      </c>
      <c r="T87" s="9">
        <v>0.45386574074074076</v>
      </c>
      <c r="U87" s="8">
        <v>0</v>
      </c>
      <c r="V87" s="8">
        <v>7.2083333333333339</v>
      </c>
      <c r="W87" s="8" t="s">
        <v>3925</v>
      </c>
      <c r="X87" s="8" t="s">
        <v>3926</v>
      </c>
      <c r="Y87" s="8">
        <v>0.34484392678489401</v>
      </c>
      <c r="Z87">
        <v>4209.05</v>
      </c>
      <c r="AA87" s="8">
        <v>0</v>
      </c>
      <c r="AB87" s="8">
        <v>0</v>
      </c>
      <c r="AC87" s="8">
        <v>0</v>
      </c>
      <c r="AD87" s="8">
        <v>0</v>
      </c>
      <c r="AE87" s="20">
        <v>78.027600000000007</v>
      </c>
      <c r="AF87" s="20">
        <v>83.970699999999994</v>
      </c>
      <c r="AG87" s="20">
        <v>82.154600000000002</v>
      </c>
      <c r="AH87" s="20">
        <v>86.195300000000003</v>
      </c>
      <c r="AI87">
        <v>84.6</v>
      </c>
      <c r="AJ87" s="8" t="s">
        <v>3446</v>
      </c>
      <c r="AK87" s="8" t="s">
        <v>3447</v>
      </c>
      <c r="AL87" s="8">
        <v>1</v>
      </c>
      <c r="AM87" s="8">
        <v>0</v>
      </c>
      <c r="AN87" s="17">
        <v>80.545000000000002</v>
      </c>
      <c r="AO87" s="17">
        <v>88.722499999999997</v>
      </c>
      <c r="AP87" s="17" t="s">
        <v>163</v>
      </c>
      <c r="AQ87" s="8" t="s">
        <v>191</v>
      </c>
      <c r="AR87" s="8" t="s">
        <v>44</v>
      </c>
      <c r="AS87" s="8" t="s">
        <v>164</v>
      </c>
      <c r="AT87" s="8" t="s">
        <v>163</v>
      </c>
      <c r="AU87" s="8" t="s">
        <v>168</v>
      </c>
      <c r="AV87" s="8">
        <v>0</v>
      </c>
      <c r="AW8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8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7" s="8">
        <v>19.506900000000002</v>
      </c>
      <c r="BA87">
        <v>20.992674999999998</v>
      </c>
      <c r="BB87">
        <v>20.538650000000001</v>
      </c>
      <c r="BC87">
        <v>21.548825000000001</v>
      </c>
    </row>
    <row r="88" spans="1:55" x14ac:dyDescent="0.3">
      <c r="A88" s="53" t="s">
        <v>1874</v>
      </c>
      <c r="B88" s="53" t="s">
        <v>5360</v>
      </c>
      <c r="C88" s="53" t="s">
        <v>110</v>
      </c>
      <c r="D88" s="8" t="s">
        <v>101</v>
      </c>
      <c r="E88" s="54" t="s">
        <v>160</v>
      </c>
      <c r="F88" s="55" t="s">
        <v>48</v>
      </c>
      <c r="G88" s="55">
        <v>300</v>
      </c>
      <c r="H88" s="8" t="s">
        <v>160</v>
      </c>
      <c r="I88" s="8" t="s">
        <v>14</v>
      </c>
      <c r="J88">
        <v>225</v>
      </c>
      <c r="K88" s="8" t="str" cm="1">
        <f t="array" ref="K8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88" s="8" t="str" cm="1">
        <f t="array" ref="L8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8" s="8"/>
      <c r="N88" s="56" t="s">
        <v>1873</v>
      </c>
      <c r="O88" t="s">
        <v>5752</v>
      </c>
      <c r="P88">
        <v>6.07683606265823E-2</v>
      </c>
      <c r="Q88" t="s">
        <v>8724</v>
      </c>
      <c r="R88" s="8" t="s">
        <v>129</v>
      </c>
      <c r="S88" s="9">
        <v>0.45390046296296294</v>
      </c>
      <c r="T88" s="9">
        <v>0.45725694444444442</v>
      </c>
      <c r="U88" s="8">
        <v>0</v>
      </c>
      <c r="V88" s="8">
        <v>6.5916666666666668</v>
      </c>
      <c r="W88" s="8" t="s">
        <v>5362</v>
      </c>
      <c r="X88" s="8" t="s">
        <v>5363</v>
      </c>
      <c r="Y88" s="8">
        <v>2.9520181142554201E-2</v>
      </c>
      <c r="Z88">
        <v>1666.92</v>
      </c>
      <c r="AA88" s="8">
        <v>0</v>
      </c>
      <c r="AB88" s="35">
        <v>0</v>
      </c>
      <c r="AC88" s="8">
        <v>0</v>
      </c>
      <c r="AD88" s="8">
        <v>0</v>
      </c>
      <c r="AE88" s="20">
        <v>62.89</v>
      </c>
      <c r="AF88" s="20">
        <v>63.73</v>
      </c>
      <c r="AG88" s="20">
        <v>65.636600000000001</v>
      </c>
      <c r="AH88" s="20">
        <v>66.59</v>
      </c>
      <c r="AI88">
        <v>35.299999999999997</v>
      </c>
      <c r="AJ88" s="8" t="s">
        <v>3446</v>
      </c>
      <c r="AK88" s="8" t="s">
        <v>3447</v>
      </c>
      <c r="AL88" s="8">
        <v>1</v>
      </c>
      <c r="AM88" s="8">
        <v>0</v>
      </c>
      <c r="AN88" s="17">
        <v>31.864999999999998</v>
      </c>
      <c r="AO88" s="17">
        <v>33.295000000000002</v>
      </c>
      <c r="AP88" s="17" t="s">
        <v>163</v>
      </c>
      <c r="AQ88" s="8" t="s">
        <v>191</v>
      </c>
      <c r="AR88" s="8" t="s">
        <v>44</v>
      </c>
      <c r="AS88" s="8" t="s">
        <v>164</v>
      </c>
      <c r="AT88" s="8" t="s">
        <v>163</v>
      </c>
      <c r="AU88" s="8" t="s">
        <v>168</v>
      </c>
      <c r="AV88" s="8">
        <v>0</v>
      </c>
      <c r="AW8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8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8" s="8">
        <v>15.7225</v>
      </c>
      <c r="BA88">
        <v>15.932499999999999</v>
      </c>
      <c r="BB88">
        <v>16.40915</v>
      </c>
      <c r="BC88">
        <v>16.647500000000001</v>
      </c>
    </row>
    <row r="89" spans="1:55" x14ac:dyDescent="0.3">
      <c r="A89" s="53" t="s">
        <v>278</v>
      </c>
      <c r="B89" s="53" t="s">
        <v>4275</v>
      </c>
      <c r="C89" s="53" t="s">
        <v>110</v>
      </c>
      <c r="D89" s="8" t="s">
        <v>101</v>
      </c>
      <c r="E89" s="54" t="s">
        <v>160</v>
      </c>
      <c r="F89" s="55" t="s">
        <v>48</v>
      </c>
      <c r="G89" s="55">
        <v>310</v>
      </c>
      <c r="H89" s="8" t="s">
        <v>160</v>
      </c>
      <c r="I89" s="8" t="s">
        <v>12</v>
      </c>
      <c r="J89">
        <v>300</v>
      </c>
      <c r="K89" s="8" t="str" cm="1">
        <f t="array" ref="K8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89" s="8" t="str" cm="1">
        <f t="array" ref="L8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89" s="8"/>
      <c r="N89" s="56" t="s">
        <v>277</v>
      </c>
      <c r="O89" t="s">
        <v>5788</v>
      </c>
      <c r="P89">
        <v>2.1716939236278598</v>
      </c>
      <c r="Q89" t="s">
        <v>8759</v>
      </c>
      <c r="R89" s="8" t="s">
        <v>147</v>
      </c>
      <c r="S89" s="9">
        <v>0.46888888888888891</v>
      </c>
      <c r="T89" s="9">
        <v>0.47616898148148146</v>
      </c>
      <c r="U89" s="8">
        <v>0</v>
      </c>
      <c r="V89" s="8">
        <v>10.945833333333333</v>
      </c>
      <c r="W89" s="8" t="s">
        <v>4277</v>
      </c>
      <c r="X89" s="8" t="s">
        <v>4278</v>
      </c>
      <c r="Y89" s="8">
        <v>0.72171765577042402</v>
      </c>
      <c r="Z89">
        <v>2602.5300000000002</v>
      </c>
      <c r="AA89" s="8">
        <v>0</v>
      </c>
      <c r="AB89" s="8">
        <v>0</v>
      </c>
      <c r="AC89" s="8">
        <v>0</v>
      </c>
      <c r="AD89" s="8">
        <v>0</v>
      </c>
      <c r="AE89" s="20">
        <v>109.1683</v>
      </c>
      <c r="AF89" s="20">
        <v>106.44499999999999</v>
      </c>
      <c r="AG89" s="20">
        <v>81.661799999999999</v>
      </c>
      <c r="AH89" s="20">
        <v>75.1661</v>
      </c>
      <c r="AI89">
        <v>80.260000000000005</v>
      </c>
      <c r="AJ89" s="8" t="s">
        <v>3402</v>
      </c>
      <c r="AK89" s="8" t="s">
        <v>3403</v>
      </c>
      <c r="AL89" s="8">
        <v>1</v>
      </c>
      <c r="AM89" s="8">
        <v>0</v>
      </c>
      <c r="AN89" s="17">
        <v>51.77</v>
      </c>
      <c r="AO89" s="17">
        <v>75.717500000000001</v>
      </c>
      <c r="AP89" s="17" t="s">
        <v>163</v>
      </c>
      <c r="AQ89" s="8" t="s">
        <v>191</v>
      </c>
      <c r="AR89" s="8" t="s">
        <v>44</v>
      </c>
      <c r="AS89" s="8" t="s">
        <v>164</v>
      </c>
      <c r="AT89" s="8" t="s">
        <v>163</v>
      </c>
      <c r="AU89" s="8" t="s">
        <v>168</v>
      </c>
      <c r="AV89" s="8">
        <v>0</v>
      </c>
      <c r="AW8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8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8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89" s="8">
        <v>27.292075000000001</v>
      </c>
      <c r="BA89">
        <v>26.611249999999998</v>
      </c>
      <c r="BB89">
        <v>20.41545</v>
      </c>
      <c r="BC89">
        <v>18.791525</v>
      </c>
    </row>
    <row r="90" spans="1:55" x14ac:dyDescent="0.3">
      <c r="A90" s="53" t="s">
        <v>1846</v>
      </c>
      <c r="B90" s="53" t="s">
        <v>4476</v>
      </c>
      <c r="C90" s="53" t="s">
        <v>51</v>
      </c>
      <c r="D90" s="8" t="s">
        <v>101</v>
      </c>
      <c r="E90" s="43" t="s">
        <v>160</v>
      </c>
      <c r="F90" s="8" t="s">
        <v>15</v>
      </c>
      <c r="G90" s="8" t="s">
        <v>132</v>
      </c>
      <c r="H90" s="8" t="s">
        <v>160</v>
      </c>
      <c r="I90" s="8" t="s">
        <v>15</v>
      </c>
      <c r="J90">
        <v>160</v>
      </c>
      <c r="K90" s="8" t="str" cm="1">
        <f t="array" ref="K9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0" s="8" t="str" cm="1">
        <f t="array" ref="L9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0" s="8"/>
      <c r="N90" t="s">
        <v>1845</v>
      </c>
      <c r="O90" t="s">
        <v>5830</v>
      </c>
      <c r="P90">
        <v>37.353206634504303</v>
      </c>
      <c r="Q90" t="s">
        <v>8690</v>
      </c>
      <c r="R90" s="8" t="s">
        <v>1380</v>
      </c>
      <c r="S90" s="9">
        <v>0.2759375</v>
      </c>
      <c r="T90" s="9">
        <v>0.27894675925925927</v>
      </c>
      <c r="U90" s="8">
        <v>0</v>
      </c>
      <c r="V90" s="8">
        <v>4.333333333333333</v>
      </c>
      <c r="W90" s="8" t="s">
        <v>4478</v>
      </c>
      <c r="X90" s="8" t="s">
        <v>4479</v>
      </c>
      <c r="Y90" s="8">
        <v>29.461379655806699</v>
      </c>
      <c r="Z90">
        <v>246.78</v>
      </c>
      <c r="AA90" s="8">
        <v>0</v>
      </c>
      <c r="AB90" s="8">
        <v>0</v>
      </c>
      <c r="AC90" s="8">
        <v>0</v>
      </c>
      <c r="AD90" s="8">
        <v>0</v>
      </c>
      <c r="AE90" s="20">
        <v>36.57</v>
      </c>
      <c r="AF90" s="20">
        <v>42.35</v>
      </c>
      <c r="AG90" s="20">
        <v>44.47</v>
      </c>
      <c r="AH90" s="20">
        <v>46.26</v>
      </c>
      <c r="AI90">
        <v>6.1695000000000002</v>
      </c>
      <c r="AJ90" s="8" t="s">
        <v>4399</v>
      </c>
      <c r="AK90" s="8" t="s">
        <v>4400</v>
      </c>
      <c r="AL90" s="8">
        <v>1</v>
      </c>
      <c r="AM90" s="8">
        <v>0</v>
      </c>
      <c r="AN90" s="17">
        <v>5.2937000000000003</v>
      </c>
      <c r="AO90" s="17">
        <v>6.0061999999999998</v>
      </c>
      <c r="AP90" s="17" t="s">
        <v>164</v>
      </c>
      <c r="AQ90" s="8" t="s">
        <v>191</v>
      </c>
      <c r="AR90" s="8" t="s">
        <v>44</v>
      </c>
      <c r="AS90" s="8" t="s">
        <v>164</v>
      </c>
      <c r="AT90" s="8" t="s">
        <v>164</v>
      </c>
      <c r="AU90" s="8" t="s">
        <v>168</v>
      </c>
      <c r="AW9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0" s="8">
        <v>9.1425000000000001</v>
      </c>
      <c r="BA90">
        <v>10.5875</v>
      </c>
      <c r="BB90">
        <v>11.1175</v>
      </c>
      <c r="BC90">
        <v>11.565</v>
      </c>
    </row>
    <row r="91" spans="1:55" x14ac:dyDescent="0.3">
      <c r="A91" s="53" t="s">
        <v>1021</v>
      </c>
      <c r="B91" s="53" t="s">
        <v>4480</v>
      </c>
      <c r="C91" s="53" t="s">
        <v>110</v>
      </c>
      <c r="D91" s="8" t="s">
        <v>101</v>
      </c>
      <c r="E91" s="43" t="s">
        <v>160</v>
      </c>
      <c r="F91" s="8" t="s">
        <v>15</v>
      </c>
      <c r="G91" s="8" t="s">
        <v>155</v>
      </c>
      <c r="H91" s="8" t="s">
        <v>160</v>
      </c>
      <c r="I91" s="8" t="s">
        <v>15</v>
      </c>
      <c r="J91">
        <v>150</v>
      </c>
      <c r="K91" s="8" t="str" cm="1">
        <f t="array" ref="K9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91" s="8" t="str" cm="1">
        <f t="array" ref="L9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1" s="8"/>
      <c r="N91" t="s">
        <v>1020</v>
      </c>
      <c r="O91" t="s">
        <v>5833</v>
      </c>
      <c r="P91">
        <v>1.28506801634038</v>
      </c>
      <c r="Q91" t="s">
        <v>8751</v>
      </c>
      <c r="R91" s="8" t="s">
        <v>147</v>
      </c>
      <c r="S91" s="9">
        <v>0.27983796296296298</v>
      </c>
      <c r="T91" s="9">
        <v>0.28759259259259257</v>
      </c>
      <c r="U91" s="8">
        <v>0</v>
      </c>
      <c r="V91" s="8">
        <v>16.212499999999999</v>
      </c>
      <c r="W91" s="8" t="s">
        <v>4482</v>
      </c>
      <c r="X91" s="8" t="s">
        <v>4483</v>
      </c>
      <c r="Y91" s="8">
        <v>0.40941109186560098</v>
      </c>
      <c r="Z91">
        <v>7468.23</v>
      </c>
      <c r="AA91" s="8">
        <v>14</v>
      </c>
      <c r="AB91" s="8">
        <v>0.72549019607843102</v>
      </c>
      <c r="AC91" s="8">
        <v>2</v>
      </c>
      <c r="AD91" s="8">
        <v>53</v>
      </c>
      <c r="AE91" s="20">
        <v>144.19149999999999</v>
      </c>
      <c r="AF91" s="20">
        <v>140.93610000000001</v>
      </c>
      <c r="AG91" s="20">
        <v>146.16300000000001</v>
      </c>
      <c r="AH91" s="20">
        <v>134.6285</v>
      </c>
      <c r="AI91">
        <v>144.03</v>
      </c>
      <c r="AJ91" s="8" t="s">
        <v>4399</v>
      </c>
      <c r="AK91" s="8" t="s">
        <v>4400</v>
      </c>
      <c r="AL91" s="8">
        <v>1</v>
      </c>
      <c r="AM91" s="8">
        <v>51</v>
      </c>
      <c r="AN91" s="17">
        <v>143.90119999999999</v>
      </c>
      <c r="AO91" s="17">
        <v>146.16249999999999</v>
      </c>
      <c r="AP91" s="17" t="s">
        <v>164</v>
      </c>
      <c r="AQ91" s="8" t="s">
        <v>191</v>
      </c>
      <c r="AR91" s="8" t="s">
        <v>44</v>
      </c>
      <c r="AS91" s="8" t="s">
        <v>164</v>
      </c>
      <c r="AT91" s="8" t="s">
        <v>164</v>
      </c>
      <c r="AU91" s="8" t="s">
        <v>168</v>
      </c>
      <c r="AW9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1" s="8">
        <v>36.047874999999998</v>
      </c>
      <c r="BA91">
        <v>35.234025000000003</v>
      </c>
      <c r="BB91">
        <v>36.540750000000003</v>
      </c>
      <c r="BC91">
        <v>33.657125000000001</v>
      </c>
    </row>
    <row r="92" spans="1:55" x14ac:dyDescent="0.3">
      <c r="A92" s="53" t="s">
        <v>1025</v>
      </c>
      <c r="B92" s="53" t="s">
        <v>3872</v>
      </c>
      <c r="C92" s="53" t="s">
        <v>113</v>
      </c>
      <c r="D92" s="8" t="s">
        <v>102</v>
      </c>
      <c r="E92" s="43" t="s">
        <v>160</v>
      </c>
      <c r="F92" s="8" t="s">
        <v>15</v>
      </c>
      <c r="G92" s="8" t="s">
        <v>155</v>
      </c>
      <c r="H92" s="8" t="s">
        <v>160</v>
      </c>
      <c r="I92" s="8" t="s">
        <v>15</v>
      </c>
      <c r="J92">
        <v>140</v>
      </c>
      <c r="K92" s="8" t="str" cm="1">
        <f t="array" ref="K9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2" s="8" t="str" cm="1">
        <f t="array" ref="L9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2" s="8"/>
      <c r="N92" t="s">
        <v>1024</v>
      </c>
      <c r="O92" t="s">
        <v>5835</v>
      </c>
      <c r="P92">
        <v>28.2767237398213</v>
      </c>
      <c r="Q92" t="s">
        <v>8312</v>
      </c>
      <c r="R92" s="8" t="s">
        <v>125</v>
      </c>
      <c r="S92" s="9">
        <v>0.375</v>
      </c>
      <c r="T92" s="9">
        <v>0.37944444444444442</v>
      </c>
      <c r="U92" s="8">
        <v>132.75</v>
      </c>
      <c r="V92" s="8">
        <v>6.8083333333333336</v>
      </c>
      <c r="W92" s="8" t="s">
        <v>5402</v>
      </c>
      <c r="X92" s="8" t="s">
        <v>5403</v>
      </c>
      <c r="Y92" s="8">
        <v>24.987081214455301</v>
      </c>
      <c r="Z92">
        <v>1845.91</v>
      </c>
      <c r="AA92" s="8">
        <v>0</v>
      </c>
      <c r="AB92" s="8">
        <v>0</v>
      </c>
      <c r="AC92" s="8">
        <v>0</v>
      </c>
      <c r="AD92" s="8">
        <v>0</v>
      </c>
      <c r="AE92" s="20">
        <v>127.31</v>
      </c>
      <c r="AF92" s="20">
        <v>91.77</v>
      </c>
      <c r="AG92" s="20">
        <v>115.66500000000001</v>
      </c>
      <c r="AH92" s="20">
        <v>81.181100000000001</v>
      </c>
      <c r="AI92">
        <v>64.81</v>
      </c>
      <c r="AJ92" s="8" t="s">
        <v>4399</v>
      </c>
      <c r="AK92" s="8" t="s">
        <v>4496</v>
      </c>
      <c r="AL92" s="8">
        <v>1</v>
      </c>
      <c r="AM92" s="8">
        <v>0</v>
      </c>
      <c r="AN92" s="17">
        <v>57.76</v>
      </c>
      <c r="AO92" s="17">
        <v>53.31</v>
      </c>
      <c r="AP92" s="17" t="s">
        <v>164</v>
      </c>
      <c r="AQ92" s="8" t="s">
        <v>191</v>
      </c>
      <c r="AR92" s="8" t="s">
        <v>44</v>
      </c>
      <c r="AS92" s="8" t="s">
        <v>164</v>
      </c>
      <c r="AT92" s="8" t="s">
        <v>164</v>
      </c>
      <c r="AU92" s="8" t="s">
        <v>168</v>
      </c>
      <c r="AW9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2" s="8">
        <v>31.827500000000001</v>
      </c>
      <c r="BA92">
        <v>22.942499999999999</v>
      </c>
      <c r="BB92">
        <v>28.916250000000002</v>
      </c>
      <c r="BC92">
        <v>20.295275</v>
      </c>
    </row>
    <row r="93" spans="1:55" x14ac:dyDescent="0.3">
      <c r="A93" s="53" t="s">
        <v>513</v>
      </c>
      <c r="B93" s="53" t="s">
        <v>5197</v>
      </c>
      <c r="C93" s="53" t="s">
        <v>110</v>
      </c>
      <c r="D93" s="8" t="s">
        <v>102</v>
      </c>
      <c r="E93" s="43" t="s">
        <v>160</v>
      </c>
      <c r="F93" s="8" t="s">
        <v>15</v>
      </c>
      <c r="G93" s="8" t="s">
        <v>180</v>
      </c>
      <c r="H93" s="8" t="s">
        <v>160</v>
      </c>
      <c r="I93" s="8" t="s">
        <v>12</v>
      </c>
      <c r="J93">
        <v>130</v>
      </c>
      <c r="K93" s="8" t="str" cm="1">
        <f t="array" ref="K9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3" s="8" t="str" cm="1">
        <f t="array" ref="L9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3" s="8"/>
      <c r="N93" t="s">
        <v>512</v>
      </c>
      <c r="O93" t="s">
        <v>6138</v>
      </c>
      <c r="P93">
        <v>1.3454990094180601</v>
      </c>
      <c r="Q93" t="s">
        <v>8789</v>
      </c>
      <c r="R93" s="8" t="s">
        <v>125</v>
      </c>
      <c r="S93" s="9">
        <v>0.3757638888888889</v>
      </c>
      <c r="T93" s="9">
        <v>0.39150462962962962</v>
      </c>
      <c r="U93" s="8">
        <v>0</v>
      </c>
      <c r="V93" s="8">
        <v>14.591666666666667</v>
      </c>
      <c r="W93" s="8" t="s">
        <v>5199</v>
      </c>
      <c r="X93" s="8" t="s">
        <v>5200</v>
      </c>
      <c r="Y93" s="8">
        <v>1.1057416207904001</v>
      </c>
      <c r="Z93">
        <v>974.38</v>
      </c>
      <c r="AA93" s="8">
        <v>0</v>
      </c>
      <c r="AB93" s="35">
        <v>0</v>
      </c>
      <c r="AC93" s="8">
        <v>0</v>
      </c>
      <c r="AD93" s="8">
        <v>0</v>
      </c>
      <c r="AE93" s="20">
        <v>35</v>
      </c>
      <c r="AF93" s="20">
        <v>40.2485</v>
      </c>
      <c r="AG93" s="20">
        <v>35</v>
      </c>
      <c r="AH93" s="20">
        <v>38.948500000000003</v>
      </c>
      <c r="AI93">
        <v>18.55</v>
      </c>
      <c r="AJ93" s="8" t="s">
        <v>3402</v>
      </c>
      <c r="AK93" s="8" t="s">
        <v>5149</v>
      </c>
      <c r="AL93" s="8">
        <v>1</v>
      </c>
      <c r="AM93" s="8">
        <v>0</v>
      </c>
      <c r="AN93" s="17">
        <v>17.5</v>
      </c>
      <c r="AO93" s="17">
        <v>17.5</v>
      </c>
      <c r="AP93" s="17" t="s">
        <v>163</v>
      </c>
      <c r="AQ93" s="8" t="s">
        <v>191</v>
      </c>
      <c r="AR93" s="8" t="s">
        <v>44</v>
      </c>
      <c r="AS93" s="8" t="s">
        <v>164</v>
      </c>
      <c r="AT93" s="8" t="s">
        <v>163</v>
      </c>
      <c r="AU93" s="8" t="s">
        <v>168</v>
      </c>
      <c r="AV93" s="8">
        <v>0</v>
      </c>
      <c r="AW9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3" s="8">
        <v>8.75</v>
      </c>
      <c r="BA93">
        <v>10.062125</v>
      </c>
      <c r="BB93">
        <v>8.75</v>
      </c>
      <c r="BC93">
        <v>9.7371250000000007</v>
      </c>
    </row>
    <row r="94" spans="1:55" x14ac:dyDescent="0.3">
      <c r="A94" s="53" t="s">
        <v>1009</v>
      </c>
      <c r="B94" s="53" t="s">
        <v>4450</v>
      </c>
      <c r="C94" s="53" t="s">
        <v>110</v>
      </c>
      <c r="D94" s="8" t="s">
        <v>101</v>
      </c>
      <c r="E94" s="43" t="s">
        <v>160</v>
      </c>
      <c r="F94" s="8" t="s">
        <v>15</v>
      </c>
      <c r="G94" s="8" t="s">
        <v>180</v>
      </c>
      <c r="H94" s="8" t="s">
        <v>160</v>
      </c>
      <c r="I94" s="8" t="s">
        <v>15</v>
      </c>
      <c r="J94">
        <v>210</v>
      </c>
      <c r="K94" s="8" t="str" cm="1">
        <f t="array" ref="K9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94" s="8" t="str" cm="1">
        <f t="array" ref="L9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4" s="8"/>
      <c r="N94" t="s">
        <v>1008</v>
      </c>
      <c r="O94" t="s">
        <v>5820</v>
      </c>
      <c r="P94">
        <v>1.83758071767461</v>
      </c>
      <c r="Q94" t="s">
        <v>8689</v>
      </c>
      <c r="R94" s="8" t="s">
        <v>147</v>
      </c>
      <c r="S94" s="9">
        <v>0.28887731481481482</v>
      </c>
      <c r="T94" s="9">
        <v>0.29630787037037037</v>
      </c>
      <c r="U94" s="8">
        <v>0</v>
      </c>
      <c r="V94" s="8">
        <v>9.7666666666666675</v>
      </c>
      <c r="W94" s="8" t="s">
        <v>4452</v>
      </c>
      <c r="X94" s="8" t="s">
        <v>4453</v>
      </c>
      <c r="Y94" s="8">
        <v>0.60874927130128997</v>
      </c>
      <c r="Z94">
        <v>7526.33</v>
      </c>
      <c r="AA94" s="8">
        <v>0</v>
      </c>
      <c r="AB94" s="8">
        <v>0</v>
      </c>
      <c r="AC94" s="8">
        <v>0</v>
      </c>
      <c r="AD94" s="8">
        <v>0</v>
      </c>
      <c r="AE94" s="20">
        <v>138.63380000000001</v>
      </c>
      <c r="AF94" s="20">
        <v>145.0669</v>
      </c>
      <c r="AG94" s="20">
        <v>149.57</v>
      </c>
      <c r="AH94" s="20">
        <v>155.58920000000001</v>
      </c>
      <c r="AI94">
        <v>155.36000000000001</v>
      </c>
      <c r="AJ94" s="8" t="s">
        <v>4399</v>
      </c>
      <c r="AK94" s="8" t="s">
        <v>4400</v>
      </c>
      <c r="AL94" s="8">
        <v>1</v>
      </c>
      <c r="AM94" s="8">
        <v>0</v>
      </c>
      <c r="AN94" s="17">
        <v>145.23500000000001</v>
      </c>
      <c r="AO94" s="17">
        <v>153.91499999999999</v>
      </c>
      <c r="AP94" s="17" t="s">
        <v>164</v>
      </c>
      <c r="AQ94" s="8" t="s">
        <v>191</v>
      </c>
      <c r="AR94" s="8" t="s">
        <v>44</v>
      </c>
      <c r="AS94" s="8" t="s">
        <v>164</v>
      </c>
      <c r="AT94" s="8" t="s">
        <v>164</v>
      </c>
      <c r="AU94" s="8" t="s">
        <v>168</v>
      </c>
      <c r="AW9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4" s="8">
        <v>34.658450000000002</v>
      </c>
      <c r="BA94">
        <v>36.266725000000001</v>
      </c>
      <c r="BB94">
        <v>37.392499999999998</v>
      </c>
      <c r="BC94">
        <v>38.897300000000001</v>
      </c>
    </row>
    <row r="95" spans="1:55" x14ac:dyDescent="0.3">
      <c r="A95" s="53" t="s">
        <v>1011</v>
      </c>
      <c r="B95" s="53" t="s">
        <v>4440</v>
      </c>
      <c r="C95" s="53" t="s">
        <v>110</v>
      </c>
      <c r="D95" s="8" t="s">
        <v>101</v>
      </c>
      <c r="E95" s="43" t="s">
        <v>160</v>
      </c>
      <c r="F95" s="8" t="s">
        <v>15</v>
      </c>
      <c r="G95" s="8" t="s">
        <v>9250</v>
      </c>
      <c r="H95" s="8" t="s">
        <v>160</v>
      </c>
      <c r="I95" s="8" t="s">
        <v>15</v>
      </c>
      <c r="J95">
        <v>245</v>
      </c>
      <c r="K95" s="8" t="str" cm="1">
        <f t="array" ref="K9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95" s="8" t="str" cm="1">
        <f t="array" ref="L9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5" s="8"/>
      <c r="N95" t="s">
        <v>1010</v>
      </c>
      <c r="O95" t="s">
        <v>8926</v>
      </c>
      <c r="P95">
        <v>1.8677954202290701</v>
      </c>
      <c r="Q95" t="s">
        <v>8686</v>
      </c>
      <c r="R95" s="8" t="s">
        <v>147</v>
      </c>
      <c r="S95" s="9">
        <v>0.29759259259259258</v>
      </c>
      <c r="T95" s="9">
        <v>0.30604166666666666</v>
      </c>
      <c r="U95" s="8">
        <v>0</v>
      </c>
      <c r="V95" s="8">
        <v>16.658333333333335</v>
      </c>
      <c r="W95" s="8" t="s">
        <v>8927</v>
      </c>
      <c r="X95" s="8" t="s">
        <v>8928</v>
      </c>
      <c r="Y95" s="8">
        <v>0.82455520885213995</v>
      </c>
      <c r="Z95">
        <v>19842.46</v>
      </c>
      <c r="AA95" s="8">
        <v>28</v>
      </c>
      <c r="AB95" s="8">
        <v>0.93086419753086402</v>
      </c>
      <c r="AC95" s="8">
        <v>23</v>
      </c>
      <c r="AD95" s="8">
        <v>498</v>
      </c>
      <c r="AE95" s="20">
        <v>344.0838</v>
      </c>
      <c r="AF95" s="20">
        <v>405.59840000000003</v>
      </c>
      <c r="AG95" s="20">
        <v>439.31689999999998</v>
      </c>
      <c r="AH95" s="20">
        <v>422.48689999999999</v>
      </c>
      <c r="AI95">
        <v>438.45</v>
      </c>
      <c r="AJ95" s="8" t="s">
        <v>4399</v>
      </c>
      <c r="AK95" s="8" t="s">
        <v>4400</v>
      </c>
      <c r="AL95" s="8">
        <v>1</v>
      </c>
      <c r="AM95" s="8">
        <v>405</v>
      </c>
      <c r="AN95" s="17">
        <v>427.38</v>
      </c>
      <c r="AO95" s="17">
        <v>425.99</v>
      </c>
      <c r="AP95" s="17" t="s">
        <v>164</v>
      </c>
      <c r="AQ95" s="8" t="s">
        <v>191</v>
      </c>
      <c r="AR95" s="8" t="s">
        <v>44</v>
      </c>
      <c r="AS95" s="8" t="s">
        <v>164</v>
      </c>
      <c r="AT95" s="8" t="s">
        <v>164</v>
      </c>
      <c r="AU95" s="8" t="s">
        <v>168</v>
      </c>
      <c r="AW9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5" s="8">
        <v>86.020949999999999</v>
      </c>
      <c r="BA95">
        <v>101.39960000000001</v>
      </c>
      <c r="BB95">
        <v>109.82922499999999</v>
      </c>
      <c r="BC95">
        <v>105.621725</v>
      </c>
    </row>
    <row r="96" spans="1:55" x14ac:dyDescent="0.3">
      <c r="A96" s="53" t="s">
        <v>1212</v>
      </c>
      <c r="B96" s="53" t="s">
        <v>5393</v>
      </c>
      <c r="C96" s="53" t="s">
        <v>110</v>
      </c>
      <c r="D96" s="8" t="s">
        <v>102</v>
      </c>
      <c r="E96" s="43" t="s">
        <v>160</v>
      </c>
      <c r="F96" s="8" t="s">
        <v>15</v>
      </c>
      <c r="G96" s="8" t="s">
        <v>9250</v>
      </c>
      <c r="H96" s="8" t="s">
        <v>290</v>
      </c>
      <c r="I96" s="8" t="s">
        <v>48</v>
      </c>
      <c r="J96">
        <v>380</v>
      </c>
      <c r="K96" s="8" t="str" cm="1">
        <f t="array" ref="K9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6" s="8" t="str" cm="1">
        <f t="array" ref="L9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6" s="8"/>
      <c r="N96" t="s">
        <v>1211</v>
      </c>
      <c r="O96" t="s">
        <v>5832</v>
      </c>
      <c r="P96">
        <v>1.40617152508389</v>
      </c>
      <c r="Q96" t="s">
        <v>8298</v>
      </c>
      <c r="R96" s="8" t="s">
        <v>125</v>
      </c>
      <c r="S96" s="9">
        <v>0.38924768518518521</v>
      </c>
      <c r="T96" s="9">
        <v>0.39401620370370372</v>
      </c>
      <c r="U96" s="8">
        <v>0</v>
      </c>
      <c r="V96" s="8">
        <v>5.3944444433333336</v>
      </c>
      <c r="W96" s="8" t="s">
        <v>5395</v>
      </c>
      <c r="X96" s="8" t="s">
        <v>5396</v>
      </c>
      <c r="Y96" s="8">
        <v>0.36424862953779602</v>
      </c>
      <c r="Z96">
        <v>1951.96</v>
      </c>
      <c r="AA96" s="8">
        <v>0</v>
      </c>
      <c r="AB96" s="8">
        <v>0</v>
      </c>
      <c r="AC96" s="8">
        <v>0</v>
      </c>
      <c r="AD96" s="8">
        <v>0</v>
      </c>
      <c r="AE96" s="20">
        <v>75.47</v>
      </c>
      <c r="AF96" s="20">
        <v>75.47</v>
      </c>
      <c r="AG96" s="20">
        <v>73.138499999999993</v>
      </c>
      <c r="AH96" s="20">
        <v>78.5</v>
      </c>
      <c r="AI96">
        <v>37.840000000000003</v>
      </c>
      <c r="AJ96" s="8" t="s">
        <v>4399</v>
      </c>
      <c r="AK96" s="8" t="s">
        <v>4496</v>
      </c>
      <c r="AL96" s="8">
        <v>1</v>
      </c>
      <c r="AM96" s="8">
        <v>0</v>
      </c>
      <c r="AN96" s="17">
        <v>37.734999999999999</v>
      </c>
      <c r="AO96" s="17">
        <v>39.25</v>
      </c>
      <c r="AP96" s="17" t="s">
        <v>163</v>
      </c>
      <c r="AQ96" s="8" t="s">
        <v>191</v>
      </c>
      <c r="AR96" s="8" t="s">
        <v>44</v>
      </c>
      <c r="AS96" s="8" t="s">
        <v>163</v>
      </c>
      <c r="AT96" s="8" t="s">
        <v>163</v>
      </c>
      <c r="AU96" s="8" t="s">
        <v>168</v>
      </c>
      <c r="AV96" s="8">
        <v>0</v>
      </c>
      <c r="AW9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6" s="8">
        <v>18.8675</v>
      </c>
      <c r="BA96">
        <v>18.8675</v>
      </c>
      <c r="BB96">
        <v>18.284624999999998</v>
      </c>
      <c r="BC96">
        <v>19.625</v>
      </c>
    </row>
    <row r="97" spans="1:55" x14ac:dyDescent="0.3">
      <c r="A97" s="53" t="s">
        <v>1007</v>
      </c>
      <c r="B97" s="53" t="s">
        <v>5391</v>
      </c>
      <c r="C97" s="53" t="s">
        <v>110</v>
      </c>
      <c r="D97" s="8" t="s">
        <v>101</v>
      </c>
      <c r="E97" s="43" t="s">
        <v>160</v>
      </c>
      <c r="F97" s="8" t="s">
        <v>15</v>
      </c>
      <c r="G97" s="8" t="s">
        <v>9252</v>
      </c>
      <c r="H97" s="8" t="s">
        <v>160</v>
      </c>
      <c r="I97" s="8" t="s">
        <v>15</v>
      </c>
      <c r="J97">
        <v>240</v>
      </c>
      <c r="K97" s="8" t="str" cm="1">
        <f t="array" ref="K9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7" s="8" t="str" cm="1">
        <f t="array" ref="L9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7" s="8"/>
      <c r="N97" t="s">
        <v>1006</v>
      </c>
      <c r="O97" t="s">
        <v>8914</v>
      </c>
      <c r="P97">
        <v>0.10145323024139</v>
      </c>
      <c r="Q97" t="s">
        <v>8749</v>
      </c>
      <c r="R97" s="8" t="s">
        <v>129</v>
      </c>
      <c r="S97" s="9">
        <v>0.30612268518518521</v>
      </c>
      <c r="T97" s="9">
        <v>0.31234953703703705</v>
      </c>
      <c r="U97" s="8">
        <v>0</v>
      </c>
      <c r="V97" s="8">
        <v>8.9250000000000007</v>
      </c>
      <c r="W97" s="8" t="s">
        <v>8915</v>
      </c>
      <c r="X97" s="8" t="s">
        <v>8916</v>
      </c>
      <c r="Y97" s="8">
        <v>4.2024927418020303E-2</v>
      </c>
      <c r="Z97">
        <v>2337.3200000000002</v>
      </c>
      <c r="AA97" s="8">
        <v>0</v>
      </c>
      <c r="AB97" s="8">
        <v>0</v>
      </c>
      <c r="AC97" s="8">
        <v>0</v>
      </c>
      <c r="AD97" s="8">
        <v>0</v>
      </c>
      <c r="AE97" s="20">
        <v>85.72</v>
      </c>
      <c r="AF97" s="20">
        <v>82.746600000000001</v>
      </c>
      <c r="AG97" s="20">
        <v>84.77</v>
      </c>
      <c r="AH97" s="20">
        <v>81.540000000000006</v>
      </c>
      <c r="AI97">
        <v>46.78</v>
      </c>
      <c r="AJ97" s="8" t="s">
        <v>4399</v>
      </c>
      <c r="AK97" s="8" t="s">
        <v>4400</v>
      </c>
      <c r="AL97" s="8">
        <v>1</v>
      </c>
      <c r="AM97" s="8">
        <v>0</v>
      </c>
      <c r="AN97" s="17">
        <v>38.56</v>
      </c>
      <c r="AO97" s="17">
        <v>39.087499999999999</v>
      </c>
      <c r="AP97" s="17" t="s">
        <v>164</v>
      </c>
      <c r="AQ97" s="8" t="s">
        <v>191</v>
      </c>
      <c r="AR97" s="8" t="s">
        <v>44</v>
      </c>
      <c r="AS97" s="8" t="s">
        <v>164</v>
      </c>
      <c r="AT97" s="8" t="s">
        <v>164</v>
      </c>
      <c r="AU97" s="8" t="s">
        <v>168</v>
      </c>
      <c r="AW9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7" s="8">
        <v>21.43</v>
      </c>
      <c r="BA97">
        <v>20.68665</v>
      </c>
      <c r="BB97">
        <v>21.192499999999999</v>
      </c>
      <c r="BC97">
        <v>20.385000000000002</v>
      </c>
    </row>
    <row r="98" spans="1:55" x14ac:dyDescent="0.3">
      <c r="A98" s="53" t="s">
        <v>1984</v>
      </c>
      <c r="B98" s="53" t="s">
        <v>5348</v>
      </c>
      <c r="C98" s="53" t="s">
        <v>110</v>
      </c>
      <c r="D98" s="8" t="s">
        <v>101</v>
      </c>
      <c r="E98" s="43" t="s">
        <v>160</v>
      </c>
      <c r="F98" s="8" t="s">
        <v>15</v>
      </c>
      <c r="G98" s="8" t="s">
        <v>137</v>
      </c>
      <c r="H98" s="8" t="s">
        <v>160</v>
      </c>
      <c r="I98" s="8" t="s">
        <v>15</v>
      </c>
      <c r="J98">
        <v>1</v>
      </c>
      <c r="K98" s="8" t="str" cm="1">
        <f t="array" ref="K9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8" s="8" t="str" cm="1">
        <f t="array" ref="L9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8" s="8"/>
      <c r="N98" t="s">
        <v>1983</v>
      </c>
      <c r="O98" t="s">
        <v>5816</v>
      </c>
      <c r="P98">
        <v>11.82544830306</v>
      </c>
      <c r="Q98" t="s">
        <v>8694</v>
      </c>
      <c r="R98" s="8" t="s">
        <v>129</v>
      </c>
      <c r="S98" s="9">
        <v>0.32055555555555554</v>
      </c>
      <c r="T98" s="9">
        <v>0.32726851851851851</v>
      </c>
      <c r="U98" s="8">
        <v>0</v>
      </c>
      <c r="V98" s="8">
        <v>9.4354006285390355</v>
      </c>
      <c r="W98" s="8" t="s">
        <v>5350</v>
      </c>
      <c r="X98" s="8" t="s">
        <v>5351</v>
      </c>
      <c r="Y98" s="8">
        <v>9.2114058059351294</v>
      </c>
      <c r="Z98">
        <v>234.7</v>
      </c>
      <c r="AA98" s="8">
        <v>0</v>
      </c>
      <c r="AB98" s="8">
        <v>0</v>
      </c>
      <c r="AC98" s="8">
        <v>0</v>
      </c>
      <c r="AD98" s="8">
        <v>0</v>
      </c>
      <c r="AE98" s="20">
        <v>0</v>
      </c>
      <c r="AF98" s="20">
        <v>0</v>
      </c>
      <c r="AG98" s="20">
        <v>123.9</v>
      </c>
      <c r="AH98" s="20">
        <v>54.825000000000003</v>
      </c>
      <c r="AI98">
        <v>16.420000000000002</v>
      </c>
      <c r="AJ98" s="8" t="s">
        <v>4399</v>
      </c>
      <c r="AK98" s="8" t="s">
        <v>4400</v>
      </c>
      <c r="AL98" s="8">
        <v>1</v>
      </c>
      <c r="AM98" s="8">
        <v>0</v>
      </c>
      <c r="AN98" s="17">
        <v>0</v>
      </c>
      <c r="AO98" s="17">
        <v>27.268699999999999</v>
      </c>
      <c r="AP98" s="17" t="s">
        <v>164</v>
      </c>
      <c r="AQ98" s="8" t="s">
        <v>891</v>
      </c>
      <c r="AR98" s="8" t="s">
        <v>44</v>
      </c>
      <c r="AS98" s="8" t="s">
        <v>164</v>
      </c>
      <c r="AT98" s="8" t="s">
        <v>164</v>
      </c>
      <c r="AU98" s="8" t="s">
        <v>168</v>
      </c>
      <c r="AW9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8" s="8">
        <v>0</v>
      </c>
      <c r="BA98">
        <v>0</v>
      </c>
      <c r="BB98">
        <v>30.975000000000001</v>
      </c>
      <c r="BC98">
        <v>13.706250000000001</v>
      </c>
    </row>
    <row r="99" spans="1:55" x14ac:dyDescent="0.3">
      <c r="A99" s="53" t="s">
        <v>997</v>
      </c>
      <c r="B99" s="53" t="s">
        <v>5381</v>
      </c>
      <c r="C99" s="53" t="s">
        <v>110</v>
      </c>
      <c r="D99" s="8" t="s">
        <v>101</v>
      </c>
      <c r="E99" s="43" t="s">
        <v>160</v>
      </c>
      <c r="F99" s="8" t="s">
        <v>15</v>
      </c>
      <c r="G99" s="8" t="s">
        <v>9248</v>
      </c>
      <c r="H99" s="8" t="s">
        <v>160</v>
      </c>
      <c r="I99" s="8" t="s">
        <v>15</v>
      </c>
      <c r="J99">
        <v>260</v>
      </c>
      <c r="K99" s="8" t="str" cm="1">
        <f t="array" ref="K9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99" s="8" t="str" cm="1">
        <f t="array" ref="L9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99" s="8"/>
      <c r="N99" t="s">
        <v>996</v>
      </c>
      <c r="O99" t="s">
        <v>5815</v>
      </c>
      <c r="P99">
        <v>4.2512010333425103E-2</v>
      </c>
      <c r="Q99" t="s">
        <v>8752</v>
      </c>
      <c r="R99" s="8" t="s">
        <v>129</v>
      </c>
      <c r="S99" s="9">
        <v>0.32730324074074074</v>
      </c>
      <c r="T99" s="9">
        <v>0.33814814814814814</v>
      </c>
      <c r="U99" s="8">
        <v>0</v>
      </c>
      <c r="V99" s="8">
        <v>11.625</v>
      </c>
      <c r="W99" s="8" t="s">
        <v>5383</v>
      </c>
      <c r="X99" s="8" t="s">
        <v>5384</v>
      </c>
      <c r="Y99" s="8">
        <v>3.5219464661734902E-2</v>
      </c>
      <c r="Z99">
        <v>1598.16</v>
      </c>
      <c r="AA99" s="8">
        <v>0</v>
      </c>
      <c r="AB99" s="35">
        <v>0</v>
      </c>
      <c r="AC99" s="8">
        <v>0</v>
      </c>
      <c r="AD99" s="8">
        <v>0</v>
      </c>
      <c r="AE99" s="20">
        <v>85.522499999999994</v>
      </c>
      <c r="AF99" s="20">
        <v>91.635999999999996</v>
      </c>
      <c r="AG99" s="20">
        <v>71.011200000000002</v>
      </c>
      <c r="AH99" s="20">
        <v>75.266599999999997</v>
      </c>
      <c r="AI99">
        <v>45.88</v>
      </c>
      <c r="AJ99" s="8" t="s">
        <v>4399</v>
      </c>
      <c r="AK99" s="8" t="s">
        <v>4400</v>
      </c>
      <c r="AL99" s="8">
        <v>1</v>
      </c>
      <c r="AM99" s="8">
        <v>0</v>
      </c>
      <c r="AN99" s="17">
        <v>37.671199999999999</v>
      </c>
      <c r="AO99" s="17">
        <v>38.086199999999998</v>
      </c>
      <c r="AP99" s="17" t="s">
        <v>164</v>
      </c>
      <c r="AQ99" s="8" t="s">
        <v>191</v>
      </c>
      <c r="AR99" s="8" t="s">
        <v>44</v>
      </c>
      <c r="AS99" s="8" t="s">
        <v>164</v>
      </c>
      <c r="AT99" s="8" t="s">
        <v>164</v>
      </c>
      <c r="AU99" s="8" t="s">
        <v>168</v>
      </c>
      <c r="AW9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9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9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99" s="8">
        <v>21.380624999999998</v>
      </c>
      <c r="BA99">
        <v>22.908999999999999</v>
      </c>
      <c r="BB99">
        <v>17.752800000000001</v>
      </c>
      <c r="BC99">
        <v>18.816649999999999</v>
      </c>
    </row>
    <row r="100" spans="1:55" x14ac:dyDescent="0.3">
      <c r="A100" s="53" t="s">
        <v>991</v>
      </c>
      <c r="B100" s="53" t="s">
        <v>5387</v>
      </c>
      <c r="C100" s="53" t="s">
        <v>110</v>
      </c>
      <c r="D100" s="8" t="s">
        <v>101</v>
      </c>
      <c r="E100" s="43" t="s">
        <v>160</v>
      </c>
      <c r="F100" s="8" t="s">
        <v>15</v>
      </c>
      <c r="G100" s="8" t="s">
        <v>9251</v>
      </c>
      <c r="H100" s="8" t="s">
        <v>160</v>
      </c>
      <c r="I100" s="8" t="s">
        <v>15</v>
      </c>
      <c r="J100">
        <v>250</v>
      </c>
      <c r="K100" s="8" t="str" cm="1">
        <f t="array" ref="K10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00" s="8" t="str" cm="1">
        <f t="array" ref="L10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0" s="8"/>
      <c r="N100" t="s">
        <v>990</v>
      </c>
      <c r="O100" t="s">
        <v>5818</v>
      </c>
      <c r="P100">
        <v>1.78216432962344</v>
      </c>
      <c r="Q100" t="s">
        <v>8757</v>
      </c>
      <c r="R100" s="8" t="s">
        <v>129</v>
      </c>
      <c r="S100" s="9">
        <v>0.37473379629629627</v>
      </c>
      <c r="T100" s="9">
        <v>0.3856134259259259</v>
      </c>
      <c r="U100" s="8">
        <v>0</v>
      </c>
      <c r="V100" s="8">
        <v>11.108333333333334</v>
      </c>
      <c r="W100" s="8" t="s">
        <v>5389</v>
      </c>
      <c r="X100" s="8" t="s">
        <v>5390</v>
      </c>
      <c r="Y100" s="8">
        <v>1.3610506428904501</v>
      </c>
      <c r="Z100">
        <v>2139.6799999999998</v>
      </c>
      <c r="AA100" s="8">
        <v>0</v>
      </c>
      <c r="AB100" s="8">
        <v>0</v>
      </c>
      <c r="AC100" s="8">
        <v>0</v>
      </c>
      <c r="AD100" s="8">
        <v>0</v>
      </c>
      <c r="AE100" s="20">
        <v>85.452500000000001</v>
      </c>
      <c r="AF100" s="20">
        <v>96.566599999999994</v>
      </c>
      <c r="AG100" s="20">
        <v>106.64709999999999</v>
      </c>
      <c r="AH100" s="20">
        <v>111.78830000000001</v>
      </c>
      <c r="AI100">
        <v>62.13</v>
      </c>
      <c r="AJ100" s="8" t="s">
        <v>4399</v>
      </c>
      <c r="AK100" s="8" t="s">
        <v>4400</v>
      </c>
      <c r="AL100" s="8">
        <v>1</v>
      </c>
      <c r="AM100" s="8">
        <v>0</v>
      </c>
      <c r="AN100" s="17">
        <v>42.296199999999999</v>
      </c>
      <c r="AO100" s="17">
        <v>53.893700000000003</v>
      </c>
      <c r="AP100" s="17" t="s">
        <v>164</v>
      </c>
      <c r="AQ100" s="8" t="s">
        <v>191</v>
      </c>
      <c r="AR100" s="8" t="s">
        <v>44</v>
      </c>
      <c r="AS100" s="8" t="s">
        <v>164</v>
      </c>
      <c r="AT100" s="8" t="s">
        <v>164</v>
      </c>
      <c r="AU100" s="8" t="s">
        <v>168</v>
      </c>
      <c r="AW10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0" s="8">
        <v>21.363125</v>
      </c>
      <c r="BA100">
        <v>24.141649999999998</v>
      </c>
      <c r="BB100">
        <v>26.661774999999999</v>
      </c>
      <c r="BC100">
        <v>27.947075000000002</v>
      </c>
    </row>
    <row r="101" spans="1:55" x14ac:dyDescent="0.3">
      <c r="A101" s="53" t="s">
        <v>1243</v>
      </c>
      <c r="B101" s="53" t="s">
        <v>3522</v>
      </c>
      <c r="C101" s="53" t="s">
        <v>123</v>
      </c>
      <c r="D101" s="8" t="s">
        <v>101</v>
      </c>
      <c r="E101" s="43" t="s">
        <v>160</v>
      </c>
      <c r="F101" s="8" t="s">
        <v>15</v>
      </c>
      <c r="G101" s="8" t="s">
        <v>140</v>
      </c>
      <c r="H101" s="8" t="s">
        <v>290</v>
      </c>
      <c r="I101" s="8" t="s">
        <v>48</v>
      </c>
      <c r="J101">
        <v>70</v>
      </c>
      <c r="K101" s="8" t="str" cm="1">
        <f t="array" ref="K10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101" s="8" t="str" cm="1">
        <f t="array" ref="L10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1" s="8"/>
      <c r="N101" t="s">
        <v>1242</v>
      </c>
      <c r="O101" t="s">
        <v>5858</v>
      </c>
      <c r="P101">
        <v>10.198548320937499</v>
      </c>
      <c r="Q101" t="s">
        <v>8700</v>
      </c>
      <c r="R101" s="8" t="s">
        <v>147</v>
      </c>
      <c r="S101" s="9">
        <v>0.39269675925925923</v>
      </c>
      <c r="T101" s="9">
        <v>0.39777777777777779</v>
      </c>
      <c r="U101" s="8">
        <v>0</v>
      </c>
      <c r="V101" s="8">
        <v>6.2633333333333336</v>
      </c>
      <c r="W101" s="8" t="s">
        <v>4417</v>
      </c>
      <c r="X101" s="8" t="s">
        <v>4418</v>
      </c>
      <c r="Y101" s="8">
        <v>10.332112499473</v>
      </c>
      <c r="Z101">
        <v>9282.9599999999991</v>
      </c>
      <c r="AA101" s="8">
        <v>0</v>
      </c>
      <c r="AB101" s="8">
        <v>0</v>
      </c>
      <c r="AC101" s="8">
        <v>0</v>
      </c>
      <c r="AD101" s="8">
        <v>0</v>
      </c>
      <c r="AE101" s="20">
        <v>81.564999999999998</v>
      </c>
      <c r="AF101" s="20">
        <v>241.70609999999999</v>
      </c>
      <c r="AG101" s="20">
        <v>224.13499999999999</v>
      </c>
      <c r="AH101" s="20">
        <v>259.4153</v>
      </c>
      <c r="AI101">
        <v>231.43</v>
      </c>
      <c r="AJ101" s="8" t="s">
        <v>4399</v>
      </c>
      <c r="AK101" s="8" t="s">
        <v>4400</v>
      </c>
      <c r="AL101" s="8">
        <v>1</v>
      </c>
      <c r="AM101" s="8">
        <v>0</v>
      </c>
      <c r="AN101" s="17">
        <v>212.34</v>
      </c>
      <c r="AO101" s="17">
        <v>256.12619999999998</v>
      </c>
      <c r="AP101" s="17" t="s">
        <v>163</v>
      </c>
      <c r="AQ101" s="8" t="s">
        <v>191</v>
      </c>
      <c r="AR101" s="8" t="s">
        <v>44</v>
      </c>
      <c r="AS101" s="8" t="s">
        <v>163</v>
      </c>
      <c r="AT101" s="8" t="s">
        <v>163</v>
      </c>
      <c r="AU101" s="8" t="s">
        <v>168</v>
      </c>
      <c r="AV101" s="8">
        <v>0</v>
      </c>
      <c r="AW10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101" s="8">
        <v>20.391249999999999</v>
      </c>
      <c r="BA101">
        <v>60.426524999999998</v>
      </c>
      <c r="BB101">
        <v>56.033749999999998</v>
      </c>
      <c r="BC101">
        <v>64.853825000000001</v>
      </c>
    </row>
    <row r="102" spans="1:55" x14ac:dyDescent="0.3">
      <c r="A102" s="53" t="s">
        <v>1792</v>
      </c>
      <c r="B102" s="53" t="s">
        <v>3522</v>
      </c>
      <c r="C102" s="53" t="s">
        <v>129</v>
      </c>
      <c r="D102" s="8" t="s">
        <v>101</v>
      </c>
      <c r="E102" s="43" t="s">
        <v>160</v>
      </c>
      <c r="F102" s="8" t="s">
        <v>15</v>
      </c>
      <c r="G102" s="8" t="s">
        <v>9253</v>
      </c>
      <c r="H102" s="8" t="s">
        <v>290</v>
      </c>
      <c r="I102" s="8" t="s">
        <v>48</v>
      </c>
      <c r="J102">
        <v>300</v>
      </c>
      <c r="K102" s="8" t="str" cm="1">
        <f t="array" ref="K10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102" s="8" t="str" cm="1">
        <f t="array" ref="L10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2" s="8"/>
      <c r="N102" t="s">
        <v>1791</v>
      </c>
      <c r="O102" t="s">
        <v>5858</v>
      </c>
      <c r="P102">
        <v>0</v>
      </c>
      <c r="Q102" t="s">
        <v>8755</v>
      </c>
      <c r="R102" s="8" t="s">
        <v>147</v>
      </c>
      <c r="S102" s="9">
        <v>0.39777777777777779</v>
      </c>
      <c r="T102" s="9">
        <v>0.40234953703703702</v>
      </c>
      <c r="U102" s="8">
        <v>0</v>
      </c>
      <c r="V102" s="8">
        <v>6.8366666666666669</v>
      </c>
      <c r="W102" s="8" t="s">
        <v>4417</v>
      </c>
      <c r="X102" s="8" t="s">
        <v>4418</v>
      </c>
      <c r="Z102">
        <v>6069.19</v>
      </c>
      <c r="AA102" s="8">
        <v>0</v>
      </c>
      <c r="AB102" s="8">
        <v>0</v>
      </c>
      <c r="AC102" s="8">
        <v>0</v>
      </c>
      <c r="AD102" s="8">
        <v>0</v>
      </c>
      <c r="AE102" s="20">
        <v>122.25579999999999</v>
      </c>
      <c r="AF102" s="20">
        <v>115.7561</v>
      </c>
      <c r="AG102" s="20">
        <v>121.5685</v>
      </c>
      <c r="AH102" s="20">
        <v>125.50230000000001</v>
      </c>
      <c r="AI102">
        <v>124.99</v>
      </c>
      <c r="AJ102" s="8" t="s">
        <v>4399</v>
      </c>
      <c r="AK102" s="8" t="s">
        <v>4400</v>
      </c>
      <c r="AL102" s="8">
        <v>1</v>
      </c>
      <c r="AM102" s="8">
        <v>0</v>
      </c>
      <c r="AN102" s="17">
        <v>116.18</v>
      </c>
      <c r="AO102" s="17">
        <v>124.99</v>
      </c>
      <c r="AP102" s="17" t="s">
        <v>163</v>
      </c>
      <c r="AQ102" s="8" t="s">
        <v>191</v>
      </c>
      <c r="AR102" s="8" t="s">
        <v>44</v>
      </c>
      <c r="AS102" s="8" t="s">
        <v>163</v>
      </c>
      <c r="AT102" s="8" t="s">
        <v>163</v>
      </c>
      <c r="AU102" s="8" t="s">
        <v>168</v>
      </c>
      <c r="AV102" s="8">
        <v>0</v>
      </c>
      <c r="AW10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102" s="8">
        <v>30.563949999999998</v>
      </c>
      <c r="BA102">
        <v>28.939025000000001</v>
      </c>
      <c r="BB102">
        <v>30.392125</v>
      </c>
      <c r="BC102">
        <v>31.375575000000001</v>
      </c>
    </row>
    <row r="103" spans="1:55" x14ac:dyDescent="0.3">
      <c r="A103" s="53" t="s">
        <v>253</v>
      </c>
      <c r="B103" s="53" t="s">
        <v>4458</v>
      </c>
      <c r="C103" s="53" t="s">
        <v>110</v>
      </c>
      <c r="D103" s="8" t="s">
        <v>101</v>
      </c>
      <c r="E103" s="43" t="s">
        <v>160</v>
      </c>
      <c r="F103" s="8" t="s">
        <v>15</v>
      </c>
      <c r="G103" s="8" t="s">
        <v>4497</v>
      </c>
      <c r="H103" s="8" t="s">
        <v>160</v>
      </c>
      <c r="I103" s="8" t="s">
        <v>15</v>
      </c>
      <c r="J103">
        <v>185</v>
      </c>
      <c r="K103" s="8" t="str" cm="1">
        <f t="array" ref="K10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03" s="8" t="str" cm="1">
        <f t="array" ref="L10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3" s="8"/>
      <c r="N103" t="s">
        <v>252</v>
      </c>
      <c r="O103" t="s">
        <v>5822</v>
      </c>
      <c r="P103">
        <v>2.7922304192980798</v>
      </c>
      <c r="Q103" t="s">
        <v>8698</v>
      </c>
      <c r="R103" s="8" t="s">
        <v>147</v>
      </c>
      <c r="S103" s="9">
        <v>0.40429398148148149</v>
      </c>
      <c r="T103" s="9">
        <v>0.41442129629629632</v>
      </c>
      <c r="U103" s="8">
        <v>0</v>
      </c>
      <c r="V103" s="8">
        <v>12.766666666666667</v>
      </c>
      <c r="W103" s="8" t="s">
        <v>5823</v>
      </c>
      <c r="X103" s="8" t="s">
        <v>5824</v>
      </c>
      <c r="Y103" s="8">
        <v>1.6684328209105299</v>
      </c>
      <c r="Z103">
        <v>11605.22</v>
      </c>
      <c r="AA103" s="8">
        <v>37</v>
      </c>
      <c r="AB103" s="8">
        <v>0.81407035175879405</v>
      </c>
      <c r="AC103" s="8">
        <v>11</v>
      </c>
      <c r="AD103" s="8">
        <v>202</v>
      </c>
      <c r="AE103" s="20">
        <v>211.39920000000001</v>
      </c>
      <c r="AF103" s="20">
        <v>222.2807</v>
      </c>
      <c r="AG103" s="20">
        <v>235.24610000000001</v>
      </c>
      <c r="AH103" s="20">
        <v>218.30840000000001</v>
      </c>
      <c r="AI103">
        <v>236.86</v>
      </c>
      <c r="AJ103" s="8" t="s">
        <v>4399</v>
      </c>
      <c r="AK103" s="8" t="s">
        <v>4400</v>
      </c>
      <c r="AL103" s="8">
        <v>1</v>
      </c>
      <c r="AM103" s="8">
        <v>199</v>
      </c>
      <c r="AN103" s="17">
        <v>233.06</v>
      </c>
      <c r="AO103" s="17">
        <v>211.60249999999999</v>
      </c>
      <c r="AP103" s="17" t="s">
        <v>164</v>
      </c>
      <c r="AQ103" s="8" t="s">
        <v>191</v>
      </c>
      <c r="AR103" s="8" t="s">
        <v>44</v>
      </c>
      <c r="AS103" s="8" t="s">
        <v>164</v>
      </c>
      <c r="AT103" s="8" t="s">
        <v>164</v>
      </c>
      <c r="AU103" s="8" t="s">
        <v>168</v>
      </c>
      <c r="AW10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3" s="8">
        <v>52.849800000000002</v>
      </c>
      <c r="BA103">
        <v>55.570174999999999</v>
      </c>
      <c r="BB103">
        <v>58.811525000000003</v>
      </c>
      <c r="BC103">
        <v>54.577100000000002</v>
      </c>
    </row>
    <row r="104" spans="1:55" x14ac:dyDescent="0.3">
      <c r="A104" s="53" t="s">
        <v>609</v>
      </c>
      <c r="B104" s="53" t="s">
        <v>7493</v>
      </c>
      <c r="C104" s="53" t="s">
        <v>110</v>
      </c>
      <c r="D104" s="8" t="s">
        <v>103</v>
      </c>
      <c r="E104" s="43" t="s">
        <v>160</v>
      </c>
      <c r="F104" s="8" t="s">
        <v>15</v>
      </c>
      <c r="G104" s="8" t="s">
        <v>4497</v>
      </c>
      <c r="H104" s="8" t="s">
        <v>290</v>
      </c>
      <c r="I104" s="8" t="s">
        <v>48</v>
      </c>
      <c r="J104">
        <v>300</v>
      </c>
      <c r="K104" s="8" t="str" cm="1">
        <f t="array" ref="K10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04" s="8" t="str" cm="1">
        <f t="array" ref="L10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4" s="8"/>
      <c r="N104" t="s">
        <v>608</v>
      </c>
      <c r="O104" t="s">
        <v>8987</v>
      </c>
      <c r="P104">
        <v>3.13007051947395</v>
      </c>
      <c r="Q104" t="s">
        <v>7932</v>
      </c>
      <c r="R104" s="8" t="s">
        <v>107</v>
      </c>
      <c r="S104" s="9">
        <v>0.35608796296296297</v>
      </c>
      <c r="T104" s="9">
        <v>0.36280092592592594</v>
      </c>
      <c r="U104" s="8">
        <v>0</v>
      </c>
      <c r="V104" s="8">
        <v>4.9666666666666668</v>
      </c>
      <c r="W104" s="8" t="s">
        <v>8988</v>
      </c>
      <c r="X104" s="8" t="s">
        <v>8989</v>
      </c>
      <c r="Y104" s="8">
        <v>2.00392411700164</v>
      </c>
      <c r="Z104">
        <v>514.86</v>
      </c>
      <c r="AA104" s="8">
        <v>0</v>
      </c>
      <c r="AB104" s="8">
        <v>0</v>
      </c>
      <c r="AC104" s="8">
        <v>0</v>
      </c>
      <c r="AD104" s="8">
        <v>0</v>
      </c>
      <c r="AE104" s="20">
        <v>51.29</v>
      </c>
      <c r="AF104" s="20">
        <v>51.636600000000001</v>
      </c>
      <c r="AG104" s="20">
        <v>54.42</v>
      </c>
      <c r="AH104" s="20">
        <v>49.08</v>
      </c>
      <c r="AI104">
        <v>6.8</v>
      </c>
      <c r="AJ104" s="8" t="s">
        <v>4399</v>
      </c>
      <c r="AK104" s="8" t="s">
        <v>5559</v>
      </c>
      <c r="AL104" s="8">
        <v>1</v>
      </c>
      <c r="AM104" s="8">
        <v>0</v>
      </c>
      <c r="AN104" s="17">
        <v>0</v>
      </c>
      <c r="AO104" s="17">
        <v>12.27</v>
      </c>
      <c r="AP104" s="17" t="s">
        <v>163</v>
      </c>
      <c r="AQ104" s="8" t="s">
        <v>191</v>
      </c>
      <c r="AR104" s="8" t="s">
        <v>44</v>
      </c>
      <c r="AS104" s="8" t="s">
        <v>163</v>
      </c>
      <c r="AT104" s="8" t="s">
        <v>163</v>
      </c>
      <c r="AU104" s="8" t="s">
        <v>168</v>
      </c>
      <c r="AV104" s="8">
        <v>0</v>
      </c>
      <c r="AW10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4" s="8">
        <v>12.8225</v>
      </c>
      <c r="BA104">
        <v>12.90915</v>
      </c>
      <c r="BB104">
        <v>13.605</v>
      </c>
      <c r="BC104">
        <v>12.27</v>
      </c>
    </row>
    <row r="105" spans="1:55" x14ac:dyDescent="0.3">
      <c r="A105" s="53" t="s">
        <v>1004</v>
      </c>
      <c r="B105" s="53" t="s">
        <v>4468</v>
      </c>
      <c r="C105" s="53" t="s">
        <v>110</v>
      </c>
      <c r="D105" s="8" t="s">
        <v>101</v>
      </c>
      <c r="E105" s="43" t="s">
        <v>160</v>
      </c>
      <c r="F105" s="8" t="s">
        <v>15</v>
      </c>
      <c r="G105" s="8" t="s">
        <v>4484</v>
      </c>
      <c r="H105" s="8" t="s">
        <v>160</v>
      </c>
      <c r="I105" s="8" t="s">
        <v>15</v>
      </c>
      <c r="J105">
        <v>170</v>
      </c>
      <c r="K105" s="8" t="str" cm="1">
        <f t="array" ref="K10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05" s="8" t="str" cm="1">
        <f t="array" ref="L10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5" s="8"/>
      <c r="N105" t="s">
        <v>1003</v>
      </c>
      <c r="O105" t="s">
        <v>5828</v>
      </c>
      <c r="P105">
        <v>0.60300812176728902</v>
      </c>
      <c r="Q105" t="s">
        <v>8684</v>
      </c>
      <c r="R105" s="8" t="s">
        <v>147</v>
      </c>
      <c r="S105" s="9">
        <v>0.41483796296296294</v>
      </c>
      <c r="T105" s="9">
        <v>0.42045138888888889</v>
      </c>
      <c r="U105" s="8">
        <v>0</v>
      </c>
      <c r="V105" s="8">
        <v>11.55</v>
      </c>
      <c r="W105" s="8" t="s">
        <v>4470</v>
      </c>
      <c r="X105" s="8" t="s">
        <v>4471</v>
      </c>
      <c r="Y105" s="8">
        <v>0.11952167413609401</v>
      </c>
      <c r="Z105">
        <v>2078.88</v>
      </c>
      <c r="AA105" s="8">
        <v>4</v>
      </c>
      <c r="AB105" s="8">
        <v>0.71428571428571397</v>
      </c>
      <c r="AC105" s="8">
        <v>1</v>
      </c>
      <c r="AD105" s="8">
        <v>17</v>
      </c>
      <c r="AE105" s="20">
        <v>35</v>
      </c>
      <c r="AF105" s="20">
        <v>33.944000000000003</v>
      </c>
      <c r="AG105" s="20">
        <v>46.8461</v>
      </c>
      <c r="AH105" s="20">
        <v>43.778399999999998</v>
      </c>
      <c r="AI105">
        <v>47.68</v>
      </c>
      <c r="AJ105" s="8" t="s">
        <v>4399</v>
      </c>
      <c r="AK105" s="8" t="s">
        <v>4400</v>
      </c>
      <c r="AL105" s="8">
        <v>1</v>
      </c>
      <c r="AM105" s="8">
        <v>14</v>
      </c>
      <c r="AN105" s="17">
        <v>45.09</v>
      </c>
      <c r="AO105" s="17">
        <v>42.924999999999997</v>
      </c>
      <c r="AP105" s="17" t="s">
        <v>164</v>
      </c>
      <c r="AQ105" s="8" t="s">
        <v>191</v>
      </c>
      <c r="AR105" s="8" t="s">
        <v>44</v>
      </c>
      <c r="AS105" s="8" t="s">
        <v>164</v>
      </c>
      <c r="AT105" s="8" t="s">
        <v>164</v>
      </c>
      <c r="AU105" s="8" t="s">
        <v>168</v>
      </c>
      <c r="AW10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5" s="8">
        <v>8.75</v>
      </c>
      <c r="BA105">
        <v>8.4860000000000007</v>
      </c>
      <c r="BB105">
        <v>11.711525</v>
      </c>
      <c r="BC105">
        <v>10.944599999999999</v>
      </c>
    </row>
    <row r="106" spans="1:55" x14ac:dyDescent="0.3">
      <c r="A106" s="53" t="s">
        <v>611</v>
      </c>
      <c r="B106" s="53" t="s">
        <v>7491</v>
      </c>
      <c r="C106" s="53" t="s">
        <v>110</v>
      </c>
      <c r="D106" s="8" t="s">
        <v>103</v>
      </c>
      <c r="E106" s="43" t="s">
        <v>160</v>
      </c>
      <c r="F106" s="8" t="s">
        <v>15</v>
      </c>
      <c r="G106" s="8" t="s">
        <v>4484</v>
      </c>
      <c r="H106" s="8" t="s">
        <v>290</v>
      </c>
      <c r="I106" s="8" t="s">
        <v>48</v>
      </c>
      <c r="J106">
        <v>295</v>
      </c>
      <c r="K106" s="8" t="str" cm="1">
        <f t="array" ref="K10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06" s="8" t="str" cm="1">
        <f t="array" ref="L10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6" s="8"/>
      <c r="N106" t="s">
        <v>610</v>
      </c>
      <c r="O106" t="s">
        <v>8987</v>
      </c>
      <c r="P106">
        <v>0</v>
      </c>
      <c r="Q106" t="s">
        <v>7934</v>
      </c>
      <c r="R106" s="8" t="s">
        <v>107</v>
      </c>
      <c r="S106" s="9">
        <v>0.36280092592592594</v>
      </c>
      <c r="T106" s="9">
        <v>0.36951388888888886</v>
      </c>
      <c r="U106" s="8">
        <v>0</v>
      </c>
      <c r="V106" s="8">
        <v>5.1833333333333336</v>
      </c>
      <c r="W106" s="8" t="s">
        <v>8988</v>
      </c>
      <c r="X106" s="8" t="s">
        <v>8989</v>
      </c>
      <c r="Z106">
        <v>914.42</v>
      </c>
      <c r="AA106" s="8">
        <v>0</v>
      </c>
      <c r="AB106" s="8">
        <v>0</v>
      </c>
      <c r="AC106" s="8">
        <v>0</v>
      </c>
      <c r="AD106" s="8">
        <v>0</v>
      </c>
      <c r="AE106" s="20">
        <v>70.819999999999993</v>
      </c>
      <c r="AF106" s="20">
        <v>90.08</v>
      </c>
      <c r="AG106" s="20">
        <v>164.57</v>
      </c>
      <c r="AH106" s="20">
        <v>85.776600000000002</v>
      </c>
      <c r="AI106">
        <v>20.57</v>
      </c>
      <c r="AJ106" s="8" t="s">
        <v>4399</v>
      </c>
      <c r="AK106" s="8" t="s">
        <v>5559</v>
      </c>
      <c r="AL106" s="8">
        <v>1</v>
      </c>
      <c r="AM106" s="8">
        <v>0</v>
      </c>
      <c r="AN106" s="17">
        <v>0</v>
      </c>
      <c r="AO106" s="17">
        <v>16.477499999999999</v>
      </c>
      <c r="AP106" s="17" t="s">
        <v>163</v>
      </c>
      <c r="AQ106" s="8" t="s">
        <v>191</v>
      </c>
      <c r="AR106" s="8" t="s">
        <v>44</v>
      </c>
      <c r="AS106" s="8" t="s">
        <v>163</v>
      </c>
      <c r="AT106" s="8" t="s">
        <v>163</v>
      </c>
      <c r="AU106" s="8" t="s">
        <v>168</v>
      </c>
      <c r="AV106" s="8">
        <v>0</v>
      </c>
      <c r="AW10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6" s="8">
        <v>17.704999999999998</v>
      </c>
      <c r="BA106">
        <v>22.52</v>
      </c>
      <c r="BB106">
        <v>41.142499999999998</v>
      </c>
      <c r="BC106">
        <v>21.44415</v>
      </c>
    </row>
    <row r="107" spans="1:55" x14ac:dyDescent="0.3">
      <c r="A107" s="53" t="s">
        <v>487</v>
      </c>
      <c r="B107" s="53" t="s">
        <v>5140</v>
      </c>
      <c r="C107" s="53" t="s">
        <v>110</v>
      </c>
      <c r="D107" s="8" t="s">
        <v>101</v>
      </c>
      <c r="E107" s="43" t="s">
        <v>160</v>
      </c>
      <c r="F107" s="8" t="s">
        <v>15</v>
      </c>
      <c r="G107" s="8" t="s">
        <v>9259</v>
      </c>
      <c r="H107" s="8" t="s">
        <v>160</v>
      </c>
      <c r="I107" s="8" t="s">
        <v>12</v>
      </c>
      <c r="J107">
        <v>90</v>
      </c>
      <c r="K107" s="8" t="str" cm="1">
        <f t="array" ref="K10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07" s="8" t="str" cm="1">
        <f t="array" ref="L10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7" s="8"/>
      <c r="N107" t="s">
        <v>486</v>
      </c>
      <c r="O107" t="s">
        <v>6130</v>
      </c>
      <c r="P107">
        <v>0.33503841991364403</v>
      </c>
      <c r="Q107" t="s">
        <v>8754</v>
      </c>
      <c r="R107" s="8" t="s">
        <v>129</v>
      </c>
      <c r="S107" s="9">
        <v>0.47640046296296296</v>
      </c>
      <c r="T107" s="9">
        <v>0.48238425925925926</v>
      </c>
      <c r="U107" s="8">
        <v>0</v>
      </c>
      <c r="V107" s="8">
        <v>9.4083333333333332</v>
      </c>
      <c r="W107" s="8" t="s">
        <v>5142</v>
      </c>
      <c r="X107" s="8" t="s">
        <v>5143</v>
      </c>
      <c r="Y107" s="8">
        <v>5.1019624810577702E-2</v>
      </c>
      <c r="Z107">
        <v>1353.44</v>
      </c>
      <c r="AA107" s="8">
        <v>0</v>
      </c>
      <c r="AB107" s="8">
        <v>0</v>
      </c>
      <c r="AC107" s="8">
        <v>0</v>
      </c>
      <c r="AD107" s="8">
        <v>0</v>
      </c>
      <c r="AE107" s="20">
        <v>68.352500000000006</v>
      </c>
      <c r="AF107" s="20">
        <v>69.996600000000001</v>
      </c>
      <c r="AG107" s="20">
        <v>68.900000000000006</v>
      </c>
      <c r="AH107" s="20">
        <v>69.2166</v>
      </c>
      <c r="AI107">
        <v>38.03</v>
      </c>
      <c r="AJ107" s="8" t="s">
        <v>3402</v>
      </c>
      <c r="AK107" s="8" t="s">
        <v>3403</v>
      </c>
      <c r="AL107" s="8">
        <v>1</v>
      </c>
      <c r="AM107" s="8">
        <v>0</v>
      </c>
      <c r="AN107" s="17">
        <v>34.176200000000001</v>
      </c>
      <c r="AO107" s="17">
        <v>35.267499999999998</v>
      </c>
      <c r="AP107" s="17" t="s">
        <v>163</v>
      </c>
      <c r="AQ107" s="8" t="s">
        <v>191</v>
      </c>
      <c r="AR107" s="8" t="s">
        <v>44</v>
      </c>
      <c r="AS107" s="8" t="s">
        <v>164</v>
      </c>
      <c r="AT107" s="8" t="s">
        <v>163</v>
      </c>
      <c r="AU107" s="8" t="s">
        <v>168</v>
      </c>
      <c r="AV107" s="8">
        <v>0</v>
      </c>
      <c r="AW10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7" s="8">
        <v>17.088125000000002</v>
      </c>
      <c r="BA107">
        <v>17.49915</v>
      </c>
      <c r="BB107">
        <v>17.225000000000001</v>
      </c>
      <c r="BC107">
        <v>17.30415</v>
      </c>
    </row>
    <row r="108" spans="1:55" x14ac:dyDescent="0.3">
      <c r="A108" s="53" t="s">
        <v>1016</v>
      </c>
      <c r="B108" s="53" t="s">
        <v>4464</v>
      </c>
      <c r="C108" s="53" t="s">
        <v>110</v>
      </c>
      <c r="D108" s="8" t="s">
        <v>101</v>
      </c>
      <c r="E108" s="43" t="s">
        <v>160</v>
      </c>
      <c r="F108" s="8" t="s">
        <v>15</v>
      </c>
      <c r="G108" s="8" t="s">
        <v>9259</v>
      </c>
      <c r="H108" s="8" t="s">
        <v>160</v>
      </c>
      <c r="I108" s="8" t="s">
        <v>15</v>
      </c>
      <c r="J108">
        <v>165</v>
      </c>
      <c r="K108" s="8" t="str" cm="1">
        <f t="array" ref="K10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08" s="8" t="str" cm="1">
        <f t="array" ref="L10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8" s="8"/>
      <c r="N108" t="s">
        <v>1015</v>
      </c>
      <c r="O108" t="s">
        <v>5826</v>
      </c>
      <c r="P108">
        <v>0.159658828419765</v>
      </c>
      <c r="Q108" t="s">
        <v>8682</v>
      </c>
      <c r="R108" s="8" t="s">
        <v>147</v>
      </c>
      <c r="S108" s="9">
        <v>0.42055555555555557</v>
      </c>
      <c r="T108" s="9">
        <v>0.42493055555555553</v>
      </c>
      <c r="U108" s="8">
        <v>0</v>
      </c>
      <c r="V108" s="8">
        <v>5.8666666666666671</v>
      </c>
      <c r="W108" s="8" t="s">
        <v>4466</v>
      </c>
      <c r="X108" s="8" t="s">
        <v>4467</v>
      </c>
      <c r="Y108" s="8">
        <v>3.3673415053547102E-2</v>
      </c>
      <c r="Z108">
        <v>2089.5</v>
      </c>
      <c r="AA108" s="8">
        <v>0</v>
      </c>
      <c r="AB108" s="8">
        <v>0</v>
      </c>
      <c r="AC108" s="8">
        <v>0</v>
      </c>
      <c r="AD108" s="8">
        <v>0</v>
      </c>
      <c r="AE108" s="20">
        <v>39.592300000000002</v>
      </c>
      <c r="AF108" s="20">
        <v>40.357599999999998</v>
      </c>
      <c r="AG108" s="20">
        <v>40.146099999999997</v>
      </c>
      <c r="AH108" s="20">
        <v>41.326900000000002</v>
      </c>
      <c r="AI108">
        <v>40.880000000000003</v>
      </c>
      <c r="AJ108" s="8" t="s">
        <v>4399</v>
      </c>
      <c r="AK108" s="8" t="s">
        <v>4400</v>
      </c>
      <c r="AL108" s="8">
        <v>1</v>
      </c>
      <c r="AM108" s="8">
        <v>0</v>
      </c>
      <c r="AN108" s="17">
        <v>39.975000000000001</v>
      </c>
      <c r="AO108" s="17">
        <v>40.875</v>
      </c>
      <c r="AP108" s="17" t="s">
        <v>164</v>
      </c>
      <c r="AQ108" s="8" t="s">
        <v>191</v>
      </c>
      <c r="AR108" s="8" t="s">
        <v>44</v>
      </c>
      <c r="AS108" s="8" t="s">
        <v>164</v>
      </c>
      <c r="AT108" s="8" t="s">
        <v>164</v>
      </c>
      <c r="AU108" s="8" t="s">
        <v>168</v>
      </c>
      <c r="AW10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8" s="8">
        <v>9.8980750000000004</v>
      </c>
      <c r="BA108">
        <v>10.089399999999999</v>
      </c>
      <c r="BB108">
        <v>10.036524999999999</v>
      </c>
      <c r="BC108">
        <v>10.331725</v>
      </c>
    </row>
    <row r="109" spans="1:55" x14ac:dyDescent="0.3">
      <c r="A109" s="53" t="s">
        <v>419</v>
      </c>
      <c r="B109" s="53" t="s">
        <v>5397</v>
      </c>
      <c r="C109" s="53" t="s">
        <v>110</v>
      </c>
      <c r="D109" s="8" t="s">
        <v>101</v>
      </c>
      <c r="E109" s="43" t="s">
        <v>160</v>
      </c>
      <c r="F109" s="8" t="s">
        <v>15</v>
      </c>
      <c r="G109" s="8" t="s">
        <v>9249</v>
      </c>
      <c r="H109" s="8" t="s">
        <v>160</v>
      </c>
      <c r="I109" s="8" t="s">
        <v>12</v>
      </c>
      <c r="J109">
        <v>100</v>
      </c>
      <c r="K109" s="8" t="str" cm="1">
        <f t="array" ref="K10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09" s="8" t="str" cm="1">
        <f t="array" ref="L10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09" s="8"/>
      <c r="N109" t="s">
        <v>418</v>
      </c>
      <c r="O109" t="s">
        <v>6129</v>
      </c>
      <c r="P109">
        <v>0.40798966347313098</v>
      </c>
      <c r="Q109" t="s">
        <v>8743</v>
      </c>
      <c r="R109" s="8" t="s">
        <v>129</v>
      </c>
      <c r="S109" s="9">
        <v>0.48267361111111112</v>
      </c>
      <c r="T109" s="9">
        <v>0.48732638888888891</v>
      </c>
      <c r="U109" s="8">
        <v>0</v>
      </c>
      <c r="V109" s="8">
        <v>6.2416666666666671</v>
      </c>
      <c r="W109" s="8" t="s">
        <v>5399</v>
      </c>
      <c r="X109" s="8" t="s">
        <v>5400</v>
      </c>
      <c r="Y109" s="8">
        <v>9.4730497800964097E-2</v>
      </c>
      <c r="Z109">
        <v>1224.1300000000001</v>
      </c>
      <c r="AA109" s="8">
        <v>0</v>
      </c>
      <c r="AB109" s="8">
        <v>0</v>
      </c>
      <c r="AC109" s="8">
        <v>0</v>
      </c>
      <c r="AD109" s="8">
        <v>0</v>
      </c>
      <c r="AE109" s="20">
        <v>47.768500000000003</v>
      </c>
      <c r="AF109" s="20">
        <v>46.59</v>
      </c>
      <c r="AG109" s="20">
        <v>46.702800000000003</v>
      </c>
      <c r="AH109" s="20">
        <v>48.465000000000003</v>
      </c>
      <c r="AI109">
        <v>25.69</v>
      </c>
      <c r="AJ109" s="8" t="s">
        <v>3402</v>
      </c>
      <c r="AK109" s="8" t="s">
        <v>3403</v>
      </c>
      <c r="AL109" s="8">
        <v>1</v>
      </c>
      <c r="AM109" s="8">
        <v>0</v>
      </c>
      <c r="AN109" s="17">
        <v>23.295000000000002</v>
      </c>
      <c r="AO109" s="17">
        <v>24.232500000000002</v>
      </c>
      <c r="AP109" s="17" t="s">
        <v>163</v>
      </c>
      <c r="AQ109" s="8" t="s">
        <v>191</v>
      </c>
      <c r="AR109" s="8" t="s">
        <v>44</v>
      </c>
      <c r="AS109" s="8" t="s">
        <v>164</v>
      </c>
      <c r="AT109" s="8" t="s">
        <v>163</v>
      </c>
      <c r="AU109" s="8" t="s">
        <v>168</v>
      </c>
      <c r="AV109" s="8">
        <v>0</v>
      </c>
      <c r="AW10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0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0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09" s="8">
        <v>11.942125000000001</v>
      </c>
      <c r="BA109">
        <v>11.647500000000001</v>
      </c>
      <c r="BB109">
        <v>11.675700000000001</v>
      </c>
      <c r="BC109">
        <v>12.116250000000001</v>
      </c>
    </row>
    <row r="110" spans="1:55" x14ac:dyDescent="0.3">
      <c r="A110" s="53" t="s">
        <v>614</v>
      </c>
      <c r="B110" s="53" t="s">
        <v>5377</v>
      </c>
      <c r="C110" s="53" t="s">
        <v>110</v>
      </c>
      <c r="D110" s="8" t="s">
        <v>101</v>
      </c>
      <c r="E110" s="43" t="s">
        <v>160</v>
      </c>
      <c r="F110" s="8" t="s">
        <v>15</v>
      </c>
      <c r="G110" s="8" t="s">
        <v>9249</v>
      </c>
      <c r="H110" s="8" t="s">
        <v>160</v>
      </c>
      <c r="I110" s="8" t="s">
        <v>15</v>
      </c>
      <c r="J110">
        <v>136</v>
      </c>
      <c r="K110" s="8" t="str" cm="1">
        <f t="array" ref="K11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10" s="8" t="str" cm="1">
        <f t="array" ref="L11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0" s="8"/>
      <c r="N110" t="s">
        <v>613</v>
      </c>
      <c r="O110" t="s">
        <v>5837</v>
      </c>
      <c r="P110">
        <v>1.39143466793004</v>
      </c>
      <c r="Q110" t="s">
        <v>8765</v>
      </c>
      <c r="R110" s="8" t="s">
        <v>112</v>
      </c>
      <c r="S110" s="9">
        <v>0.4259027777777778</v>
      </c>
      <c r="T110" s="9">
        <v>0.43288194444444444</v>
      </c>
      <c r="U110" s="8">
        <v>0</v>
      </c>
      <c r="V110" s="8">
        <v>10.050000000000001</v>
      </c>
      <c r="W110" s="8" t="s">
        <v>5379</v>
      </c>
      <c r="X110" s="8" t="s">
        <v>5380</v>
      </c>
      <c r="Y110" s="8">
        <v>0.31279047662338699</v>
      </c>
      <c r="Z110">
        <v>1814.05</v>
      </c>
      <c r="AA110" s="8">
        <v>0</v>
      </c>
      <c r="AB110" s="8">
        <v>0</v>
      </c>
      <c r="AC110" s="8">
        <v>0</v>
      </c>
      <c r="AD110" s="8">
        <v>0</v>
      </c>
      <c r="AE110" s="20">
        <v>135.0633</v>
      </c>
      <c r="AF110" s="20">
        <v>143.85</v>
      </c>
      <c r="AG110" s="20">
        <v>148.17750000000001</v>
      </c>
      <c r="AH110" s="20">
        <v>149.62</v>
      </c>
      <c r="AI110">
        <v>37.409999999999997</v>
      </c>
      <c r="AJ110" s="8" t="s">
        <v>4399</v>
      </c>
      <c r="AK110" s="8" t="s">
        <v>4400</v>
      </c>
      <c r="AL110" s="8">
        <v>1</v>
      </c>
      <c r="AM110" s="8">
        <v>0</v>
      </c>
      <c r="AN110" s="17">
        <v>35.962499999999999</v>
      </c>
      <c r="AO110" s="17">
        <v>37.405000000000001</v>
      </c>
      <c r="AP110" s="17" t="s">
        <v>164</v>
      </c>
      <c r="AQ110" s="8" t="s">
        <v>191</v>
      </c>
      <c r="AR110" s="8" t="s">
        <v>44</v>
      </c>
      <c r="AS110" s="8" t="s">
        <v>164</v>
      </c>
      <c r="AT110" s="8" t="s">
        <v>164</v>
      </c>
      <c r="AU110" s="8" t="s">
        <v>168</v>
      </c>
      <c r="AW11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0" s="8">
        <v>33.765825</v>
      </c>
      <c r="BA110">
        <v>35.962499999999999</v>
      </c>
      <c r="BB110">
        <v>37.044375000000002</v>
      </c>
      <c r="BC110">
        <v>37.405000000000001</v>
      </c>
    </row>
    <row r="111" spans="1:55" x14ac:dyDescent="0.3">
      <c r="A111" s="53" t="s">
        <v>1690</v>
      </c>
      <c r="B111" s="53" t="s">
        <v>4491</v>
      </c>
      <c r="C111" s="53" t="s">
        <v>110</v>
      </c>
      <c r="D111" s="8" t="s">
        <v>101</v>
      </c>
      <c r="E111" s="43" t="s">
        <v>160</v>
      </c>
      <c r="F111" s="8" t="s">
        <v>15</v>
      </c>
      <c r="G111" s="8" t="s">
        <v>9254</v>
      </c>
      <c r="H111" s="8" t="s">
        <v>160</v>
      </c>
      <c r="I111" s="8" t="s">
        <v>15</v>
      </c>
      <c r="J111">
        <v>137</v>
      </c>
      <c r="K111" s="8" t="str" cm="1">
        <f t="array" ref="K11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11" s="8" t="str" cm="1">
        <f t="array" ref="L11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1" s="8"/>
      <c r="N111" t="s">
        <v>1689</v>
      </c>
      <c r="O111" t="s">
        <v>5839</v>
      </c>
      <c r="P111">
        <v>0.66353485943841395</v>
      </c>
      <c r="Q111" t="s">
        <v>8720</v>
      </c>
      <c r="R111" s="8" t="s">
        <v>147</v>
      </c>
      <c r="S111" s="9">
        <v>0.43334490740740739</v>
      </c>
      <c r="T111" s="9">
        <v>0.44202546296296297</v>
      </c>
      <c r="U111" s="8">
        <v>0</v>
      </c>
      <c r="V111" s="8">
        <v>11.991666666666667</v>
      </c>
      <c r="W111" s="8" t="s">
        <v>4493</v>
      </c>
      <c r="X111" s="8" t="s">
        <v>4494</v>
      </c>
      <c r="Y111" s="8">
        <v>0.10703894211124</v>
      </c>
      <c r="Z111">
        <v>1920.38</v>
      </c>
      <c r="AA111" s="8">
        <v>13</v>
      </c>
      <c r="AB111" s="8">
        <v>0.72916666666666696</v>
      </c>
      <c r="AC111" s="8">
        <v>3</v>
      </c>
      <c r="AD111" s="8">
        <v>49</v>
      </c>
      <c r="AE111" s="20">
        <v>38.08</v>
      </c>
      <c r="AF111" s="20">
        <v>35.83</v>
      </c>
      <c r="AG111" s="20">
        <v>37.491500000000002</v>
      </c>
      <c r="AH111" s="20">
        <v>37.442300000000003</v>
      </c>
      <c r="AI111">
        <v>40.520000000000003</v>
      </c>
      <c r="AJ111" s="8" t="s">
        <v>4399</v>
      </c>
      <c r="AK111" s="8" t="s">
        <v>4400</v>
      </c>
      <c r="AL111" s="8">
        <v>1</v>
      </c>
      <c r="AM111" s="8">
        <v>48</v>
      </c>
      <c r="AN111" s="17">
        <v>35.83</v>
      </c>
      <c r="AO111" s="17">
        <v>37.7575</v>
      </c>
      <c r="AP111" s="17" t="s">
        <v>164</v>
      </c>
      <c r="AQ111" s="8" t="s">
        <v>191</v>
      </c>
      <c r="AR111" s="8" t="s">
        <v>44</v>
      </c>
      <c r="AS111" s="8" t="s">
        <v>164</v>
      </c>
      <c r="AT111" s="8" t="s">
        <v>164</v>
      </c>
      <c r="AU111" s="8" t="s">
        <v>168</v>
      </c>
      <c r="AW11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1" s="8">
        <v>9.52</v>
      </c>
      <c r="BA111">
        <v>8.9574999999999996</v>
      </c>
      <c r="BB111">
        <v>9.3728750000000005</v>
      </c>
      <c r="BC111">
        <v>9.3605750000000008</v>
      </c>
    </row>
    <row r="112" spans="1:55" x14ac:dyDescent="0.3">
      <c r="A112" s="53" t="s">
        <v>280</v>
      </c>
      <c r="B112" s="53" t="s">
        <v>4284</v>
      </c>
      <c r="C112" s="53" t="s">
        <v>110</v>
      </c>
      <c r="D112" s="8" t="s">
        <v>101</v>
      </c>
      <c r="E112" s="43" t="s">
        <v>160</v>
      </c>
      <c r="F112" s="8" t="s">
        <v>15</v>
      </c>
      <c r="G112" s="8" t="s">
        <v>9258</v>
      </c>
      <c r="H112" s="8" t="s">
        <v>160</v>
      </c>
      <c r="I112" s="8" t="s">
        <v>12</v>
      </c>
      <c r="J112">
        <v>310</v>
      </c>
      <c r="K112" s="8" t="str" cm="1">
        <f t="array" ref="K11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12" s="8" t="str" cm="1">
        <f t="array" ref="L11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2" s="8"/>
      <c r="N112" t="s">
        <v>279</v>
      </c>
      <c r="O112" t="s">
        <v>5792</v>
      </c>
      <c r="P112">
        <v>0.249357506602678</v>
      </c>
      <c r="Q112" t="s">
        <v>8764</v>
      </c>
      <c r="R112" s="8" t="s">
        <v>147</v>
      </c>
      <c r="S112" s="9">
        <v>0.49344907407407407</v>
      </c>
      <c r="T112" s="9">
        <v>0.4987037037037037</v>
      </c>
      <c r="U112" s="8">
        <v>0</v>
      </c>
      <c r="V112" s="8">
        <v>8.2583333333333329</v>
      </c>
      <c r="W112" s="8" t="s">
        <v>4286</v>
      </c>
      <c r="X112" s="8" t="s">
        <v>4287</v>
      </c>
      <c r="Y112" s="8">
        <v>0.10328276257197</v>
      </c>
      <c r="Z112">
        <v>2369.29</v>
      </c>
      <c r="AA112" s="8">
        <v>0</v>
      </c>
      <c r="AB112" s="8">
        <v>0</v>
      </c>
      <c r="AC112" s="8">
        <v>0</v>
      </c>
      <c r="AD112" s="8">
        <v>0</v>
      </c>
      <c r="AE112" s="20">
        <v>48.356999999999999</v>
      </c>
      <c r="AF112" s="20">
        <v>55.470700000000001</v>
      </c>
      <c r="AG112" s="20">
        <v>59.975299999999997</v>
      </c>
      <c r="AH112" s="20">
        <v>61.857599999999998</v>
      </c>
      <c r="AI112">
        <v>64.95</v>
      </c>
      <c r="AJ112" s="8" t="s">
        <v>3402</v>
      </c>
      <c r="AK112" s="8" t="s">
        <v>3403</v>
      </c>
      <c r="AL112" s="8">
        <v>1</v>
      </c>
      <c r="AM112" s="8">
        <v>0</v>
      </c>
      <c r="AN112" s="17">
        <v>58.945</v>
      </c>
      <c r="AO112" s="17">
        <v>61.274999999999999</v>
      </c>
      <c r="AP112" s="17" t="s">
        <v>163</v>
      </c>
      <c r="AQ112" s="8" t="s">
        <v>191</v>
      </c>
      <c r="AR112" s="8" t="s">
        <v>44</v>
      </c>
      <c r="AS112" s="8" t="s">
        <v>164</v>
      </c>
      <c r="AT112" s="8" t="s">
        <v>163</v>
      </c>
      <c r="AU112" s="8" t="s">
        <v>168</v>
      </c>
      <c r="AV112" s="8">
        <v>0</v>
      </c>
      <c r="AW11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2" s="8">
        <v>12.08925</v>
      </c>
      <c r="BA112">
        <v>13.867675</v>
      </c>
      <c r="BB112">
        <v>14.993824999999999</v>
      </c>
      <c r="BC112">
        <v>15.464399999999999</v>
      </c>
    </row>
    <row r="113" spans="1:55" x14ac:dyDescent="0.3">
      <c r="A113" s="53" t="s">
        <v>1013</v>
      </c>
      <c r="B113" s="53" t="s">
        <v>4503</v>
      </c>
      <c r="C113" s="53" t="s">
        <v>110</v>
      </c>
      <c r="D113" s="8" t="s">
        <v>101</v>
      </c>
      <c r="E113" s="43" t="s">
        <v>160</v>
      </c>
      <c r="F113" s="8" t="s">
        <v>15</v>
      </c>
      <c r="G113" s="8" t="s">
        <v>9258</v>
      </c>
      <c r="H113" s="8" t="s">
        <v>290</v>
      </c>
      <c r="I113" s="8" t="s">
        <v>48</v>
      </c>
      <c r="J113">
        <v>350</v>
      </c>
      <c r="K113" s="8" t="str" cm="1">
        <f t="array" ref="K11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113" s="8" t="str" cm="1">
        <f t="array" ref="L11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3" s="8"/>
      <c r="N113" t="s">
        <v>1012</v>
      </c>
      <c r="O113" t="s">
        <v>5856</v>
      </c>
      <c r="P113">
        <v>1.3059586889785399</v>
      </c>
      <c r="Q113" t="s">
        <v>8766</v>
      </c>
      <c r="R113" s="8" t="s">
        <v>147</v>
      </c>
      <c r="S113" s="9">
        <v>0.44292824074074072</v>
      </c>
      <c r="T113" s="9">
        <v>0.45281250000000001</v>
      </c>
      <c r="U113" s="8">
        <v>0</v>
      </c>
      <c r="V113" s="8">
        <v>11.69</v>
      </c>
      <c r="W113" s="8" t="s">
        <v>4505</v>
      </c>
      <c r="X113" s="8" t="s">
        <v>4506</v>
      </c>
      <c r="Y113" s="8">
        <v>0.26406981427613302</v>
      </c>
      <c r="Z113">
        <v>5234.6899999999996</v>
      </c>
      <c r="AA113" s="8">
        <v>0</v>
      </c>
      <c r="AB113" s="8">
        <v>0</v>
      </c>
      <c r="AC113" s="8">
        <v>0</v>
      </c>
      <c r="AD113" s="8">
        <v>0</v>
      </c>
      <c r="AE113" s="20">
        <v>94.62</v>
      </c>
      <c r="AF113" s="20">
        <v>91.2971</v>
      </c>
      <c r="AG113" s="20">
        <v>109.0878</v>
      </c>
      <c r="AH113" s="20">
        <v>105.7146</v>
      </c>
      <c r="AI113">
        <v>117.2</v>
      </c>
      <c r="AJ113" s="8" t="s">
        <v>4399</v>
      </c>
      <c r="AK113" s="8" t="s">
        <v>4400</v>
      </c>
      <c r="AL113" s="8">
        <v>1</v>
      </c>
      <c r="AM113" s="8">
        <v>0</v>
      </c>
      <c r="AN113" s="17">
        <v>104.17</v>
      </c>
      <c r="AO113" s="17">
        <v>103.6662</v>
      </c>
      <c r="AP113" s="17" t="s">
        <v>163</v>
      </c>
      <c r="AQ113" s="8" t="s">
        <v>191</v>
      </c>
      <c r="AR113" s="8" t="s">
        <v>44</v>
      </c>
      <c r="AS113" s="8" t="s">
        <v>163</v>
      </c>
      <c r="AT113" s="8" t="s">
        <v>163</v>
      </c>
      <c r="AU113" s="8" t="s">
        <v>168</v>
      </c>
      <c r="AV113" s="8">
        <v>0</v>
      </c>
      <c r="AW11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113" s="8">
        <v>23.655000000000001</v>
      </c>
      <c r="BA113">
        <v>22.824275</v>
      </c>
      <c r="BB113">
        <v>27.27195</v>
      </c>
      <c r="BC113">
        <v>26.428650000000001</v>
      </c>
    </row>
    <row r="114" spans="1:55" x14ac:dyDescent="0.3">
      <c r="A114" s="53" t="s">
        <v>1018</v>
      </c>
      <c r="B114" s="53" t="s">
        <v>158</v>
      </c>
      <c r="C114" s="53" t="s">
        <v>107</v>
      </c>
      <c r="D114" s="8" t="s">
        <v>102</v>
      </c>
      <c r="E114" s="43" t="s">
        <v>160</v>
      </c>
      <c r="F114" s="8" t="s">
        <v>15</v>
      </c>
      <c r="G114" s="8" t="s">
        <v>9258</v>
      </c>
      <c r="H114" s="8" t="s">
        <v>290</v>
      </c>
      <c r="I114" s="8" t="s">
        <v>48</v>
      </c>
      <c r="J114">
        <v>310</v>
      </c>
      <c r="K114" s="8" t="str" cm="1">
        <f t="array" ref="K11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14" s="8" t="str" cm="1">
        <f t="array" ref="L11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4" s="8"/>
      <c r="N114" t="s">
        <v>1017</v>
      </c>
      <c r="O114" t="s">
        <v>6105</v>
      </c>
      <c r="P114">
        <v>0</v>
      </c>
      <c r="Q114" t="s">
        <v>7714</v>
      </c>
      <c r="R114" s="8" t="s">
        <v>125</v>
      </c>
      <c r="S114" s="9">
        <v>0.47335648148148146</v>
      </c>
      <c r="T114" s="9">
        <v>0.48023148148148148</v>
      </c>
      <c r="U114" s="8">
        <v>0</v>
      </c>
      <c r="V114" s="8">
        <v>8.2222222233333326</v>
      </c>
      <c r="W114" s="8" t="s">
        <v>4417</v>
      </c>
      <c r="X114" s="8" t="s">
        <v>4418</v>
      </c>
      <c r="Z114">
        <v>1614.33</v>
      </c>
      <c r="AA114" s="8">
        <v>0</v>
      </c>
      <c r="AB114" s="8">
        <v>0</v>
      </c>
      <c r="AC114" s="8">
        <v>0</v>
      </c>
      <c r="AD114" s="8">
        <v>0</v>
      </c>
      <c r="AE114" s="20">
        <v>60.936599999999999</v>
      </c>
      <c r="AF114" s="20">
        <v>62.13</v>
      </c>
      <c r="AG114" s="20">
        <v>63.5642</v>
      </c>
      <c r="AH114" s="20">
        <v>64.36</v>
      </c>
      <c r="AI114">
        <v>32.32</v>
      </c>
      <c r="AJ114" s="8" t="s">
        <v>4399</v>
      </c>
      <c r="AK114" s="8" t="s">
        <v>4496</v>
      </c>
      <c r="AL114" s="8">
        <v>1</v>
      </c>
      <c r="AM114" s="8">
        <v>0</v>
      </c>
      <c r="AN114" s="17">
        <v>31.065000000000001</v>
      </c>
      <c r="AO114" s="17">
        <v>32.32</v>
      </c>
      <c r="AP114" s="17" t="s">
        <v>163</v>
      </c>
      <c r="AQ114" s="8" t="s">
        <v>191</v>
      </c>
      <c r="AR114" s="8" t="s">
        <v>44</v>
      </c>
      <c r="AS114" s="8" t="s">
        <v>163</v>
      </c>
      <c r="AT114" s="8" t="s">
        <v>163</v>
      </c>
      <c r="AU114" s="8" t="s">
        <v>168</v>
      </c>
      <c r="AV114" s="8">
        <v>0</v>
      </c>
      <c r="AW11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4" s="8">
        <v>15.23415</v>
      </c>
      <c r="BA114">
        <v>15.532500000000001</v>
      </c>
      <c r="BB114">
        <v>15.89105</v>
      </c>
      <c r="BC114">
        <v>16.09</v>
      </c>
    </row>
    <row r="115" spans="1:55" x14ac:dyDescent="0.3">
      <c r="A115" s="53" t="s">
        <v>1607</v>
      </c>
      <c r="B115" s="53" t="s">
        <v>4419</v>
      </c>
      <c r="C115" s="53" t="s">
        <v>110</v>
      </c>
      <c r="D115" s="8" t="s">
        <v>101</v>
      </c>
      <c r="E115" s="43" t="s">
        <v>160</v>
      </c>
      <c r="F115" s="8" t="s">
        <v>15</v>
      </c>
      <c r="G115" s="8">
        <v>170</v>
      </c>
      <c r="H115" s="8" t="s">
        <v>160</v>
      </c>
      <c r="I115" s="8" t="s">
        <v>15</v>
      </c>
      <c r="J115">
        <v>125</v>
      </c>
      <c r="K115" s="8" t="str" cm="1">
        <f t="array" ref="K11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15" s="8" t="str" cm="1">
        <f t="array" ref="L11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5" s="8"/>
      <c r="N115" t="s">
        <v>1606</v>
      </c>
      <c r="O115" t="s">
        <v>5845</v>
      </c>
      <c r="P115">
        <v>13.704607165566699</v>
      </c>
      <c r="Q115" t="s">
        <v>8740</v>
      </c>
      <c r="R115" s="8" t="s">
        <v>147</v>
      </c>
      <c r="S115" s="9">
        <v>0.36099537037037038</v>
      </c>
      <c r="T115" s="9">
        <v>0.36512731481481481</v>
      </c>
      <c r="U115" s="8">
        <v>0</v>
      </c>
      <c r="V115" s="8">
        <v>6.2666666666666666</v>
      </c>
      <c r="W115" s="8" t="s">
        <v>4421</v>
      </c>
      <c r="X115" s="8" t="s">
        <v>4422</v>
      </c>
      <c r="Y115" s="8">
        <v>6.6870613127381002</v>
      </c>
      <c r="Z115">
        <v>4160.9399999999996</v>
      </c>
      <c r="AA115" s="8">
        <v>0</v>
      </c>
      <c r="AB115" s="8">
        <v>0</v>
      </c>
      <c r="AC115" s="8">
        <v>0</v>
      </c>
      <c r="AD115" s="8">
        <v>0</v>
      </c>
      <c r="AE115" s="20">
        <v>63.2</v>
      </c>
      <c r="AF115" s="20">
        <v>77.696899999999999</v>
      </c>
      <c r="AG115" s="20">
        <v>94.601500000000001</v>
      </c>
      <c r="AH115" s="20">
        <v>94.36</v>
      </c>
      <c r="AI115">
        <v>100.89</v>
      </c>
      <c r="AJ115" s="8" t="s">
        <v>3446</v>
      </c>
      <c r="AK115" s="8" t="s">
        <v>3447</v>
      </c>
      <c r="AL115" s="8">
        <v>1</v>
      </c>
      <c r="AM115" s="8">
        <v>0</v>
      </c>
      <c r="AN115" s="17">
        <v>93.18</v>
      </c>
      <c r="AO115" s="17">
        <v>94.36</v>
      </c>
      <c r="AP115" s="17" t="s">
        <v>163</v>
      </c>
      <c r="AQ115" s="8" t="s">
        <v>191</v>
      </c>
      <c r="AR115" s="8" t="s">
        <v>44</v>
      </c>
      <c r="AS115" s="8" t="s">
        <v>164</v>
      </c>
      <c r="AT115" s="8" t="s">
        <v>163</v>
      </c>
      <c r="AU115" s="8" t="s">
        <v>168</v>
      </c>
      <c r="AV115" s="8">
        <v>0</v>
      </c>
      <c r="AW11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5" s="8">
        <v>15.8</v>
      </c>
      <c r="BA115">
        <v>19.424225</v>
      </c>
      <c r="BB115">
        <v>23.650375</v>
      </c>
      <c r="BC115">
        <v>23.59</v>
      </c>
    </row>
    <row r="116" spans="1:55" x14ac:dyDescent="0.3">
      <c r="A116" s="53" t="s">
        <v>1487</v>
      </c>
      <c r="B116" s="53" t="s">
        <v>4498</v>
      </c>
      <c r="C116" s="53" t="s">
        <v>110</v>
      </c>
      <c r="D116" s="8" t="s">
        <v>101</v>
      </c>
      <c r="E116" s="43" t="s">
        <v>160</v>
      </c>
      <c r="F116" s="8" t="s">
        <v>15</v>
      </c>
      <c r="G116" s="8" t="s">
        <v>9247</v>
      </c>
      <c r="H116" s="8" t="s">
        <v>290</v>
      </c>
      <c r="I116" s="8" t="s">
        <v>48</v>
      </c>
      <c r="J116">
        <v>370</v>
      </c>
      <c r="K116" s="8" t="str" cm="1">
        <f t="array" ref="K11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116" s="8" t="str" cm="1">
        <f t="array" ref="L11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6" s="8"/>
      <c r="N116" t="s">
        <v>1486</v>
      </c>
      <c r="O116" t="s">
        <v>5841</v>
      </c>
      <c r="P116">
        <v>0.17013960570801601</v>
      </c>
      <c r="Q116" t="s">
        <v>8721</v>
      </c>
      <c r="R116" s="8" t="s">
        <v>147</v>
      </c>
      <c r="S116" s="9">
        <v>0.45292824074074073</v>
      </c>
      <c r="T116" s="9">
        <v>0.45863425925925927</v>
      </c>
      <c r="U116" s="8">
        <v>0</v>
      </c>
      <c r="V116" s="8">
        <v>7.91</v>
      </c>
      <c r="W116" s="8" t="s">
        <v>4500</v>
      </c>
      <c r="X116" s="8" t="s">
        <v>4501</v>
      </c>
      <c r="Y116" s="8">
        <v>7.2746954612912501E-2</v>
      </c>
      <c r="Z116">
        <v>2889.66</v>
      </c>
      <c r="AA116" s="8">
        <v>0</v>
      </c>
      <c r="AB116" s="8">
        <v>0</v>
      </c>
      <c r="AC116" s="8">
        <v>0</v>
      </c>
      <c r="AD116" s="8">
        <v>0</v>
      </c>
      <c r="AE116" s="20">
        <v>50.52</v>
      </c>
      <c r="AF116" s="20">
        <v>50.52</v>
      </c>
      <c r="AG116" s="20">
        <v>63.832799999999999</v>
      </c>
      <c r="AH116" s="20">
        <v>69.58</v>
      </c>
      <c r="AI116">
        <v>73.75</v>
      </c>
      <c r="AJ116" s="8" t="s">
        <v>4399</v>
      </c>
      <c r="AK116" s="8" t="s">
        <v>4400</v>
      </c>
      <c r="AL116" s="8">
        <v>1</v>
      </c>
      <c r="AM116" s="8">
        <v>0</v>
      </c>
      <c r="AN116" s="17">
        <v>52.375</v>
      </c>
      <c r="AO116" s="17">
        <v>69.58</v>
      </c>
      <c r="AP116" s="17" t="s">
        <v>163</v>
      </c>
      <c r="AQ116" s="8" t="s">
        <v>191</v>
      </c>
      <c r="AR116" s="8" t="s">
        <v>44</v>
      </c>
      <c r="AS116" s="8" t="s">
        <v>163</v>
      </c>
      <c r="AT116" s="8" t="s">
        <v>163</v>
      </c>
      <c r="AU116" s="8" t="s">
        <v>168</v>
      </c>
      <c r="AV116" s="8">
        <v>0</v>
      </c>
      <c r="AW11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116" s="8">
        <v>12.63</v>
      </c>
      <c r="BA116">
        <v>12.63</v>
      </c>
      <c r="BB116">
        <v>15.9582</v>
      </c>
      <c r="BC116">
        <v>17.395</v>
      </c>
    </row>
    <row r="117" spans="1:55" x14ac:dyDescent="0.3">
      <c r="A117" s="53" t="s">
        <v>1023</v>
      </c>
      <c r="B117" s="53" t="s">
        <v>5565</v>
      </c>
      <c r="C117" s="53" t="s">
        <v>110</v>
      </c>
      <c r="D117" s="8" t="s">
        <v>102</v>
      </c>
      <c r="E117" s="43" t="s">
        <v>160</v>
      </c>
      <c r="F117" s="8" t="s">
        <v>15</v>
      </c>
      <c r="G117" s="8" t="s">
        <v>9247</v>
      </c>
      <c r="H117" s="8" t="s">
        <v>160</v>
      </c>
      <c r="I117" s="8" t="s">
        <v>15</v>
      </c>
      <c r="J117">
        <v>135</v>
      </c>
      <c r="K117" s="8" t="str" cm="1">
        <f t="array" ref="K11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17" s="8" t="str" cm="1">
        <f t="array" ref="L11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7" s="8"/>
      <c r="N117" t="s">
        <v>1022</v>
      </c>
      <c r="O117" t="s">
        <v>5843</v>
      </c>
      <c r="P117">
        <v>2.1065582467526802</v>
      </c>
      <c r="Q117" t="s">
        <v>7832</v>
      </c>
      <c r="R117" s="8" t="s">
        <v>113</v>
      </c>
      <c r="S117" s="9">
        <v>0.48168981481481482</v>
      </c>
      <c r="T117" s="9">
        <v>0.4874074074074074</v>
      </c>
      <c r="U117" s="8">
        <v>0</v>
      </c>
      <c r="V117" s="8">
        <v>8.2333333333333343</v>
      </c>
      <c r="W117" s="8" t="s">
        <v>5567</v>
      </c>
      <c r="X117" s="8" t="s">
        <v>5568</v>
      </c>
      <c r="Y117" s="8">
        <v>1.5570839315838501</v>
      </c>
      <c r="Z117">
        <v>512.29</v>
      </c>
      <c r="AA117" s="8">
        <v>0</v>
      </c>
      <c r="AB117" s="8">
        <v>0</v>
      </c>
      <c r="AC117" s="8">
        <v>0</v>
      </c>
      <c r="AD117" s="8">
        <v>0</v>
      </c>
      <c r="AE117" s="20">
        <v>38.68</v>
      </c>
      <c r="AF117" s="20">
        <v>39.206600000000002</v>
      </c>
      <c r="AG117" s="20">
        <v>40.516599999999997</v>
      </c>
      <c r="AH117" s="20">
        <v>41.04</v>
      </c>
      <c r="AI117">
        <v>10.88</v>
      </c>
      <c r="AJ117" s="8" t="s">
        <v>4399</v>
      </c>
      <c r="AK117" s="8" t="s">
        <v>4496</v>
      </c>
      <c r="AL117" s="8">
        <v>1</v>
      </c>
      <c r="AM117" s="8">
        <v>0</v>
      </c>
      <c r="AN117" s="17">
        <v>9.8674999999999997</v>
      </c>
      <c r="AO117" s="17">
        <v>10.26</v>
      </c>
      <c r="AP117" s="17" t="s">
        <v>164</v>
      </c>
      <c r="AQ117" s="8" t="s">
        <v>191</v>
      </c>
      <c r="AR117" s="8" t="s">
        <v>44</v>
      </c>
      <c r="AS117" s="8" t="s">
        <v>164</v>
      </c>
      <c r="AT117" s="8" t="s">
        <v>164</v>
      </c>
      <c r="AU117" s="8" t="s">
        <v>168</v>
      </c>
      <c r="AW11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7" s="8">
        <v>9.67</v>
      </c>
      <c r="BA117">
        <v>9.8016500000000004</v>
      </c>
      <c r="BB117">
        <v>10.129149999999999</v>
      </c>
      <c r="BC117">
        <v>10.26</v>
      </c>
    </row>
    <row r="118" spans="1:55" x14ac:dyDescent="0.3">
      <c r="A118" s="53" t="s">
        <v>555</v>
      </c>
      <c r="B118" s="53" t="s">
        <v>3533</v>
      </c>
      <c r="C118" s="53" t="s">
        <v>110</v>
      </c>
      <c r="D118" s="8" t="s">
        <v>101</v>
      </c>
      <c r="E118" s="43" t="s">
        <v>160</v>
      </c>
      <c r="F118" s="8" t="s">
        <v>15</v>
      </c>
      <c r="G118" s="8" t="s">
        <v>9255</v>
      </c>
      <c r="H118" s="8" t="s">
        <v>160</v>
      </c>
      <c r="I118" s="8" t="s">
        <v>12</v>
      </c>
      <c r="J118">
        <v>322</v>
      </c>
      <c r="K118" s="8" t="str" cm="1">
        <f t="array" ref="K11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18" s="8" t="str" cm="1">
        <f t="array" ref="L11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8" s="8"/>
      <c r="N118" t="s">
        <v>554</v>
      </c>
      <c r="O118" t="s">
        <v>5745</v>
      </c>
      <c r="P118">
        <v>3.1164624780047898</v>
      </c>
      <c r="Q118" t="s">
        <v>8742</v>
      </c>
      <c r="R118" s="8" t="s">
        <v>147</v>
      </c>
      <c r="S118" s="9">
        <v>0.51177083333333329</v>
      </c>
      <c r="T118" s="9">
        <v>0.51626157407407403</v>
      </c>
      <c r="U118" s="8">
        <v>0</v>
      </c>
      <c r="V118" s="8">
        <v>6.1000000000000005</v>
      </c>
      <c r="W118" s="8" t="s">
        <v>3535</v>
      </c>
      <c r="X118" s="8" t="s">
        <v>3536</v>
      </c>
      <c r="Y118" s="8">
        <v>0.926532227003529</v>
      </c>
      <c r="Z118">
        <v>3299.62</v>
      </c>
      <c r="AA118" s="8">
        <v>0</v>
      </c>
      <c r="AB118" s="8">
        <v>0</v>
      </c>
      <c r="AC118" s="8">
        <v>0</v>
      </c>
      <c r="AD118" s="8">
        <v>0</v>
      </c>
      <c r="AE118" s="20">
        <v>75.205500000000001</v>
      </c>
      <c r="AF118" s="20">
        <v>78.6815</v>
      </c>
      <c r="AG118" s="20">
        <v>83.485299999999995</v>
      </c>
      <c r="AH118" s="20">
        <v>82.621499999999997</v>
      </c>
      <c r="AI118">
        <v>87.93</v>
      </c>
      <c r="AJ118" s="8" t="s">
        <v>3402</v>
      </c>
      <c r="AK118" s="8" t="s">
        <v>3403</v>
      </c>
      <c r="AL118" s="8">
        <v>1</v>
      </c>
      <c r="AM118" s="8">
        <v>0</v>
      </c>
      <c r="AN118" s="17">
        <v>85.28</v>
      </c>
      <c r="AO118" s="17">
        <v>82.952500000000001</v>
      </c>
      <c r="AP118" s="17" t="s">
        <v>163</v>
      </c>
      <c r="AQ118" s="8" t="s">
        <v>191</v>
      </c>
      <c r="AR118" s="8" t="s">
        <v>44</v>
      </c>
      <c r="AS118" s="8" t="s">
        <v>164</v>
      </c>
      <c r="AT118" s="8" t="s">
        <v>163</v>
      </c>
      <c r="AU118" s="8" t="s">
        <v>168</v>
      </c>
      <c r="AV118" s="8">
        <v>0</v>
      </c>
      <c r="AW11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8" s="8">
        <v>18.801375</v>
      </c>
      <c r="BA118">
        <v>19.670375</v>
      </c>
      <c r="BB118">
        <v>20.871324999999999</v>
      </c>
      <c r="BC118">
        <v>20.655374999999999</v>
      </c>
    </row>
    <row r="119" spans="1:55" x14ac:dyDescent="0.3">
      <c r="A119" s="53" t="s">
        <v>1868</v>
      </c>
      <c r="B119" s="53" t="s">
        <v>3836</v>
      </c>
      <c r="C119" s="53" t="s">
        <v>125</v>
      </c>
      <c r="D119" s="8" t="s">
        <v>103</v>
      </c>
      <c r="E119" s="43" t="s">
        <v>160</v>
      </c>
      <c r="F119" s="8" t="s">
        <v>15</v>
      </c>
      <c r="G119" s="8" t="s">
        <v>9266</v>
      </c>
      <c r="H119" s="8" t="s">
        <v>160</v>
      </c>
      <c r="I119" s="8" t="s">
        <v>15</v>
      </c>
      <c r="J119">
        <v>175</v>
      </c>
      <c r="K119" s="8" t="str" cm="1">
        <f t="array" ref="K11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19" s="8" t="str" cm="1">
        <f t="array" ref="L11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19" s="8"/>
      <c r="N119" t="s">
        <v>1867</v>
      </c>
      <c r="O119" t="s">
        <v>8981</v>
      </c>
      <c r="P119">
        <v>0.852088119985694</v>
      </c>
      <c r="Q119" t="s">
        <v>7926</v>
      </c>
      <c r="R119" s="8" t="s">
        <v>107</v>
      </c>
      <c r="S119" s="9">
        <v>0.44624999999999998</v>
      </c>
      <c r="T119" s="9">
        <v>0.45296296296296296</v>
      </c>
      <c r="U119" s="8">
        <v>0</v>
      </c>
      <c r="V119" s="8">
        <v>4.95</v>
      </c>
      <c r="W119" s="8" t="s">
        <v>8982</v>
      </c>
      <c r="X119" s="8" t="s">
        <v>8983</v>
      </c>
      <c r="Y119" s="8">
        <v>0.19974049988963299</v>
      </c>
      <c r="Z119">
        <v>1002.61</v>
      </c>
      <c r="AA119" s="8">
        <v>0</v>
      </c>
      <c r="AB119" s="8">
        <v>0</v>
      </c>
      <c r="AC119" s="8">
        <v>0</v>
      </c>
      <c r="AD119" s="8">
        <v>0</v>
      </c>
      <c r="AE119" s="20">
        <v>76.42</v>
      </c>
      <c r="AF119" s="20">
        <v>76.42</v>
      </c>
      <c r="AG119" s="20">
        <v>78.453299999999999</v>
      </c>
      <c r="AH119" s="20">
        <v>79.47</v>
      </c>
      <c r="AI119">
        <v>21.06</v>
      </c>
      <c r="AJ119" s="8" t="s">
        <v>4399</v>
      </c>
      <c r="AK119" s="8" t="s">
        <v>5559</v>
      </c>
      <c r="AL119" s="8">
        <v>1</v>
      </c>
      <c r="AM119" s="8">
        <v>0</v>
      </c>
      <c r="AN119" s="17">
        <v>19.105</v>
      </c>
      <c r="AO119" s="17">
        <v>19.8675</v>
      </c>
      <c r="AP119" s="17" t="s">
        <v>164</v>
      </c>
      <c r="AQ119" s="8" t="s">
        <v>191</v>
      </c>
      <c r="AR119" s="8" t="s">
        <v>44</v>
      </c>
      <c r="AS119" s="8" t="s">
        <v>164</v>
      </c>
      <c r="AT119" s="8" t="s">
        <v>164</v>
      </c>
      <c r="AU119" s="8" t="s">
        <v>168</v>
      </c>
      <c r="AW11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1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1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19" s="8">
        <v>19.105</v>
      </c>
      <c r="BA119">
        <v>19.105</v>
      </c>
      <c r="BB119">
        <v>19.613325</v>
      </c>
      <c r="BC119">
        <v>19.8675</v>
      </c>
    </row>
    <row r="120" spans="1:55" x14ac:dyDescent="0.3">
      <c r="A120" s="53" t="s">
        <v>1460</v>
      </c>
      <c r="B120" s="53" t="s">
        <v>3518</v>
      </c>
      <c r="C120" s="53" t="s">
        <v>112</v>
      </c>
      <c r="D120" s="8" t="s">
        <v>101</v>
      </c>
      <c r="E120" s="43" t="s">
        <v>160</v>
      </c>
      <c r="F120" s="8" t="s">
        <v>12</v>
      </c>
      <c r="G120" s="8" t="s">
        <v>132</v>
      </c>
      <c r="H120" s="8" t="s">
        <v>160</v>
      </c>
      <c r="I120" s="8" t="s">
        <v>12</v>
      </c>
      <c r="J120">
        <v>1</v>
      </c>
      <c r="K120" s="8" t="str" cm="1">
        <f t="array" ref="K12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20" s="8" t="str" cm="1">
        <f t="array" ref="L12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0" s="8"/>
      <c r="N120" t="s">
        <v>258</v>
      </c>
      <c r="O120" t="s">
        <v>5749</v>
      </c>
      <c r="P120">
        <v>1.75738529624177</v>
      </c>
      <c r="Q120" t="s">
        <v>8748</v>
      </c>
      <c r="R120" s="8" t="s">
        <v>147</v>
      </c>
      <c r="S120" s="9">
        <v>0.2512152777777778</v>
      </c>
      <c r="T120" s="9">
        <v>0.25135416666666666</v>
      </c>
      <c r="U120" s="8">
        <v>0</v>
      </c>
      <c r="V120" s="8">
        <v>0.2</v>
      </c>
      <c r="W120" s="8" t="s">
        <v>3520</v>
      </c>
      <c r="X120" s="8" t="s">
        <v>3521</v>
      </c>
      <c r="Y120" s="8">
        <v>0.71915176374442602</v>
      </c>
      <c r="Z120">
        <v>20270.13</v>
      </c>
      <c r="AA120" s="8">
        <v>109</v>
      </c>
      <c r="AB120" s="8">
        <v>0.84110787172011603</v>
      </c>
      <c r="AC120" s="8">
        <v>37</v>
      </c>
      <c r="AD120" s="8">
        <v>701</v>
      </c>
      <c r="AE120" s="20">
        <v>381.83530000000002</v>
      </c>
      <c r="AF120" s="20">
        <v>362.60849999999999</v>
      </c>
      <c r="AG120" s="20">
        <v>404.99919999999997</v>
      </c>
      <c r="AH120" s="20">
        <v>389.48570000000001</v>
      </c>
      <c r="AI120">
        <v>427.28</v>
      </c>
      <c r="AJ120" s="8" t="s">
        <v>4434</v>
      </c>
      <c r="AK120" s="8" t="s">
        <v>4435</v>
      </c>
      <c r="AL120" s="8">
        <v>1</v>
      </c>
      <c r="AM120" s="8">
        <v>686</v>
      </c>
      <c r="AN120" s="17">
        <v>392.83870000000002</v>
      </c>
      <c r="AO120" s="17">
        <v>431.13119999999998</v>
      </c>
      <c r="AP120" s="17" t="s">
        <v>164</v>
      </c>
      <c r="AQ120" s="8" t="s">
        <v>191</v>
      </c>
      <c r="AR120" s="8" t="s">
        <v>12</v>
      </c>
      <c r="AS120" s="8" t="s">
        <v>164</v>
      </c>
      <c r="AT120" s="8" t="s">
        <v>164</v>
      </c>
      <c r="AU120" s="8" t="s">
        <v>168</v>
      </c>
      <c r="AW12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0" s="8">
        <v>95.458825000000004</v>
      </c>
      <c r="BA120">
        <v>90.652124999999998</v>
      </c>
      <c r="BB120">
        <v>101.24979999999999</v>
      </c>
      <c r="BC120">
        <v>97.371425000000002</v>
      </c>
    </row>
    <row r="121" spans="1:55" x14ac:dyDescent="0.3">
      <c r="A121" s="53" t="s">
        <v>1541</v>
      </c>
      <c r="B121" s="53" t="s">
        <v>3518</v>
      </c>
      <c r="C121" s="53" t="s">
        <v>107</v>
      </c>
      <c r="D121" s="8" t="s">
        <v>101</v>
      </c>
      <c r="E121" s="43" t="s">
        <v>160</v>
      </c>
      <c r="F121" s="8" t="s">
        <v>12</v>
      </c>
      <c r="G121" s="8" t="s">
        <v>155</v>
      </c>
      <c r="H121" s="8" t="s">
        <v>160</v>
      </c>
      <c r="I121" s="8" t="s">
        <v>12</v>
      </c>
      <c r="J121">
        <v>1</v>
      </c>
      <c r="K121" s="8" t="str" cm="1">
        <f t="array" ref="K12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21" s="8" t="str" cm="1">
        <f t="array" ref="L12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1" s="8"/>
      <c r="N121" t="s">
        <v>258</v>
      </c>
      <c r="O121" t="s">
        <v>5749</v>
      </c>
      <c r="P121">
        <v>0</v>
      </c>
      <c r="Q121" t="s">
        <v>9053</v>
      </c>
      <c r="R121" s="8" t="s">
        <v>147</v>
      </c>
      <c r="S121" s="9">
        <v>0.25135416666666666</v>
      </c>
      <c r="T121" s="9">
        <v>0.27326388888888886</v>
      </c>
      <c r="U121" s="8">
        <v>0</v>
      </c>
      <c r="V121" s="8">
        <v>15.866666666666667</v>
      </c>
      <c r="W121" s="8" t="s">
        <v>3520</v>
      </c>
      <c r="X121" s="8" t="s">
        <v>3521</v>
      </c>
      <c r="Z121">
        <v>10977.31</v>
      </c>
      <c r="AA121" s="8">
        <v>22</v>
      </c>
      <c r="AB121" s="8">
        <v>0.85714285714285698</v>
      </c>
      <c r="AC121" s="8">
        <v>7</v>
      </c>
      <c r="AD121" s="8">
        <v>156</v>
      </c>
      <c r="AE121" s="20">
        <v>237.75069999999999</v>
      </c>
      <c r="AF121" s="20">
        <v>218.65610000000001</v>
      </c>
      <c r="AG121" s="20">
        <v>169.89</v>
      </c>
      <c r="AH121" s="20">
        <v>176.08</v>
      </c>
      <c r="AI121">
        <v>184.53</v>
      </c>
      <c r="AJ121" s="8" t="s">
        <v>4434</v>
      </c>
      <c r="AK121" s="8" t="s">
        <v>4435</v>
      </c>
      <c r="AL121" s="8">
        <v>1</v>
      </c>
      <c r="AM121" s="8">
        <v>154</v>
      </c>
      <c r="AN121" s="17">
        <v>183.51499999999999</v>
      </c>
      <c r="AO121" s="17">
        <v>176.08</v>
      </c>
      <c r="AP121" s="17" t="s">
        <v>164</v>
      </c>
      <c r="AQ121" s="8" t="s">
        <v>191</v>
      </c>
      <c r="AR121" s="8" t="s">
        <v>12</v>
      </c>
      <c r="AS121" s="8" t="s">
        <v>164</v>
      </c>
      <c r="AT121" s="8" t="s">
        <v>164</v>
      </c>
      <c r="AU121" s="8" t="s">
        <v>168</v>
      </c>
      <c r="AW12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1" s="8">
        <v>59.437674999999999</v>
      </c>
      <c r="BA121">
        <v>54.664025000000002</v>
      </c>
      <c r="BB121">
        <v>42.472499999999997</v>
      </c>
      <c r="BC121">
        <v>44.02</v>
      </c>
    </row>
    <row r="122" spans="1:55" x14ac:dyDescent="0.3">
      <c r="A122" s="53" t="s">
        <v>259</v>
      </c>
      <c r="B122" s="53" t="s">
        <v>3518</v>
      </c>
      <c r="C122" s="53" t="s">
        <v>110</v>
      </c>
      <c r="D122" s="8" t="s">
        <v>101</v>
      </c>
      <c r="E122" s="43" t="s">
        <v>160</v>
      </c>
      <c r="F122" s="8" t="s">
        <v>12</v>
      </c>
      <c r="G122" s="8" t="s">
        <v>180</v>
      </c>
      <c r="H122" s="8" t="s">
        <v>160</v>
      </c>
      <c r="I122" s="8" t="s">
        <v>12</v>
      </c>
      <c r="J122">
        <v>2</v>
      </c>
      <c r="K122" s="8" t="str" cm="1">
        <f t="array" ref="K12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22" s="8" t="str" cm="1">
        <f t="array" ref="L12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2" s="8"/>
      <c r="N122" t="s">
        <v>258</v>
      </c>
      <c r="O122" t="s">
        <v>5749</v>
      </c>
      <c r="P122">
        <v>0</v>
      </c>
      <c r="Q122" t="s">
        <v>7689</v>
      </c>
      <c r="R122" s="8" t="s">
        <v>147</v>
      </c>
      <c r="S122" s="9">
        <v>0.27325231481481482</v>
      </c>
      <c r="T122" s="9">
        <v>0.31292824074074072</v>
      </c>
      <c r="U122" s="8">
        <v>0</v>
      </c>
      <c r="V122" s="8">
        <v>66.429166666666674</v>
      </c>
      <c r="W122" s="8" t="s">
        <v>3520</v>
      </c>
      <c r="X122" s="8" t="s">
        <v>3521</v>
      </c>
      <c r="Z122">
        <v>21270.38</v>
      </c>
      <c r="AA122" s="8">
        <v>0</v>
      </c>
      <c r="AB122" s="8">
        <v>0</v>
      </c>
      <c r="AC122" s="8">
        <v>0</v>
      </c>
      <c r="AD122" s="8">
        <v>0</v>
      </c>
      <c r="AE122" s="20">
        <v>415.71069999999997</v>
      </c>
      <c r="AF122" s="20">
        <v>402.90300000000002</v>
      </c>
      <c r="AG122" s="20">
        <v>414.59530000000001</v>
      </c>
      <c r="AH122" s="20">
        <v>414.51530000000002</v>
      </c>
      <c r="AI122">
        <v>434.36</v>
      </c>
      <c r="AJ122" s="8" t="s">
        <v>4434</v>
      </c>
      <c r="AK122" s="8" t="s">
        <v>4435</v>
      </c>
      <c r="AL122" s="8">
        <v>1</v>
      </c>
      <c r="AM122" s="8">
        <v>0</v>
      </c>
      <c r="AN122" s="17">
        <v>387.255</v>
      </c>
      <c r="AO122" s="17">
        <v>388.52370000000002</v>
      </c>
      <c r="AP122" s="17" t="s">
        <v>164</v>
      </c>
      <c r="AQ122" s="8" t="s">
        <v>191</v>
      </c>
      <c r="AR122" s="8" t="s">
        <v>12</v>
      </c>
      <c r="AS122" s="8" t="s">
        <v>164</v>
      </c>
      <c r="AT122" s="8" t="s">
        <v>164</v>
      </c>
      <c r="AU122" s="8" t="s">
        <v>168</v>
      </c>
      <c r="AW12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2" s="8">
        <v>103.92767499999999</v>
      </c>
      <c r="BA122">
        <v>100.72575000000001</v>
      </c>
      <c r="BB122">
        <v>103.648825</v>
      </c>
      <c r="BC122">
        <v>103.62882500000001</v>
      </c>
    </row>
    <row r="123" spans="1:55" x14ac:dyDescent="0.3">
      <c r="A123" s="53" t="s">
        <v>1057</v>
      </c>
      <c r="B123" s="53" t="s">
        <v>4436</v>
      </c>
      <c r="C123" s="53" t="s">
        <v>110</v>
      </c>
      <c r="D123" s="8" t="s">
        <v>101</v>
      </c>
      <c r="E123" s="43" t="s">
        <v>160</v>
      </c>
      <c r="F123" s="8" t="s">
        <v>12</v>
      </c>
      <c r="G123" s="8" t="s">
        <v>9250</v>
      </c>
      <c r="H123" s="8" t="s">
        <v>160</v>
      </c>
      <c r="I123" s="8" t="s">
        <v>48</v>
      </c>
      <c r="J123">
        <v>130</v>
      </c>
      <c r="K123" s="8" t="str" cm="1">
        <f t="array" ref="K12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23" s="8" t="str" cm="1">
        <f t="array" ref="L12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123" s="8"/>
      <c r="N123" t="s">
        <v>1056</v>
      </c>
      <c r="O123" t="s">
        <v>5877</v>
      </c>
      <c r="P123">
        <v>58.474322776122897</v>
      </c>
      <c r="Q123" t="s">
        <v>7687</v>
      </c>
      <c r="R123" s="8" t="s">
        <v>147</v>
      </c>
      <c r="S123" s="9">
        <v>0.3535300925925926</v>
      </c>
      <c r="T123" s="9">
        <v>0.37716435185185188</v>
      </c>
      <c r="U123" s="8">
        <v>0</v>
      </c>
      <c r="V123" s="8">
        <v>35.843333333333334</v>
      </c>
      <c r="W123" s="8" t="s">
        <v>4438</v>
      </c>
      <c r="X123" s="8" t="s">
        <v>4439</v>
      </c>
      <c r="Y123" s="8">
        <v>47.176536550153202</v>
      </c>
      <c r="Z123">
        <v>21795.1</v>
      </c>
      <c r="AA123" s="8">
        <v>0</v>
      </c>
      <c r="AB123" s="35">
        <v>1</v>
      </c>
      <c r="AC123" s="8">
        <v>1</v>
      </c>
      <c r="AD123" s="8">
        <v>26</v>
      </c>
      <c r="AE123" s="20">
        <v>429.88909999999998</v>
      </c>
      <c r="AF123" s="20">
        <v>414.88150000000002</v>
      </c>
      <c r="AG123" s="20">
        <v>438.97140000000002</v>
      </c>
      <c r="AH123" s="20">
        <v>417.38760000000002</v>
      </c>
      <c r="AI123">
        <v>422.57</v>
      </c>
      <c r="AJ123" s="8" t="s">
        <v>4434</v>
      </c>
      <c r="AK123" s="8" t="s">
        <v>4435</v>
      </c>
      <c r="AL123" s="8">
        <v>1</v>
      </c>
      <c r="AM123" s="8">
        <v>24</v>
      </c>
      <c r="AN123" s="17">
        <v>487.83499999999998</v>
      </c>
      <c r="AO123" s="17">
        <v>377.86869999999999</v>
      </c>
      <c r="AP123" s="17" t="s">
        <v>163</v>
      </c>
      <c r="AQ123" s="8" t="s">
        <v>191</v>
      </c>
      <c r="AR123" s="8" t="s">
        <v>44</v>
      </c>
      <c r="AS123" s="8" t="s">
        <v>164</v>
      </c>
      <c r="AT123" s="8" t="s">
        <v>163</v>
      </c>
      <c r="AU123" s="8" t="s">
        <v>168</v>
      </c>
      <c r="AV123" s="8">
        <v>24</v>
      </c>
      <c r="AW12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3" s="8">
        <v>107.472275</v>
      </c>
      <c r="BA123">
        <v>103.720375</v>
      </c>
      <c r="BB123">
        <v>109.74285</v>
      </c>
      <c r="BC123">
        <v>104.34690000000001</v>
      </c>
    </row>
    <row r="124" spans="1:55" x14ac:dyDescent="0.3">
      <c r="A124" s="53" t="s">
        <v>1694</v>
      </c>
      <c r="B124" s="53" t="s">
        <v>158</v>
      </c>
      <c r="C124" s="53" t="s">
        <v>125</v>
      </c>
      <c r="D124" s="8" t="s">
        <v>101</v>
      </c>
      <c r="E124" s="43" t="s">
        <v>160</v>
      </c>
      <c r="F124" s="8" t="s">
        <v>12</v>
      </c>
      <c r="G124" s="8" t="s">
        <v>9252</v>
      </c>
      <c r="H124" s="8" t="s">
        <v>290</v>
      </c>
      <c r="I124" s="8" t="s">
        <v>48</v>
      </c>
      <c r="J124">
        <v>90</v>
      </c>
      <c r="K124" s="8" t="str" cm="1">
        <f t="array" ref="K12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24" s="8" t="str" cm="1">
        <f t="array" ref="L12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4" s="8"/>
      <c r="N124" t="s">
        <v>1693</v>
      </c>
      <c r="O124" t="s">
        <v>5879</v>
      </c>
      <c r="P124">
        <v>0.66230186275535596</v>
      </c>
      <c r="Q124" t="s">
        <v>7711</v>
      </c>
      <c r="R124" s="8" t="s">
        <v>147</v>
      </c>
      <c r="S124" s="9">
        <v>0.37762731481481482</v>
      </c>
      <c r="T124" s="9">
        <v>0.38156250000000003</v>
      </c>
      <c r="U124" s="8">
        <v>0</v>
      </c>
      <c r="V124" s="8">
        <v>5.3533333333333335</v>
      </c>
      <c r="W124" s="8" t="s">
        <v>4432</v>
      </c>
      <c r="X124" s="8" t="s">
        <v>4433</v>
      </c>
      <c r="Y124" s="8">
        <v>0.54873633510522801</v>
      </c>
      <c r="Z124">
        <v>489.32</v>
      </c>
      <c r="AA124" s="8">
        <v>0</v>
      </c>
      <c r="AB124" s="8">
        <v>0</v>
      </c>
      <c r="AC124" s="8">
        <v>0</v>
      </c>
      <c r="AD124" s="8">
        <v>0</v>
      </c>
      <c r="AE124" s="20">
        <v>9.2065999999999999</v>
      </c>
      <c r="AF124" s="20">
        <v>9.3800000000000008</v>
      </c>
      <c r="AG124" s="20">
        <v>9.6757000000000009</v>
      </c>
      <c r="AH124" s="20">
        <v>11.563000000000001</v>
      </c>
      <c r="AI124">
        <v>9.84</v>
      </c>
      <c r="AJ124" s="8" t="s">
        <v>4434</v>
      </c>
      <c r="AK124" s="8" t="s">
        <v>4435</v>
      </c>
      <c r="AL124" s="8">
        <v>1</v>
      </c>
      <c r="AM124" s="8">
        <v>0</v>
      </c>
      <c r="AN124" s="17">
        <v>9.3800000000000008</v>
      </c>
      <c r="AO124" s="17">
        <v>11.24</v>
      </c>
      <c r="AP124" s="17" t="s">
        <v>163</v>
      </c>
      <c r="AQ124" s="8" t="s">
        <v>793</v>
      </c>
      <c r="AR124" s="8" t="s">
        <v>44</v>
      </c>
      <c r="AS124" s="8" t="s">
        <v>163</v>
      </c>
      <c r="AT124" s="8" t="s">
        <v>163</v>
      </c>
      <c r="AU124" s="8" t="s">
        <v>168</v>
      </c>
      <c r="AV124" s="8">
        <v>0</v>
      </c>
      <c r="AW12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4" s="8">
        <v>2.30165</v>
      </c>
      <c r="BA124">
        <v>2.3450000000000002</v>
      </c>
      <c r="BB124">
        <v>2.4189250000000002</v>
      </c>
      <c r="BC124">
        <v>2.8907500000000002</v>
      </c>
    </row>
    <row r="125" spans="1:55" x14ac:dyDescent="0.3">
      <c r="A125" s="53" t="s">
        <v>1246</v>
      </c>
      <c r="B125" s="53" t="s">
        <v>158</v>
      </c>
      <c r="C125" s="53" t="s">
        <v>123</v>
      </c>
      <c r="D125" s="8" t="s">
        <v>101</v>
      </c>
      <c r="E125" s="43" t="s">
        <v>160</v>
      </c>
      <c r="F125" s="8" t="s">
        <v>12</v>
      </c>
      <c r="G125" s="8" t="s">
        <v>137</v>
      </c>
      <c r="H125" s="8" t="s">
        <v>290</v>
      </c>
      <c r="I125" s="8" t="s">
        <v>48</v>
      </c>
      <c r="J125">
        <v>80</v>
      </c>
      <c r="K125" s="8" t="str" cm="1">
        <f t="array" ref="K12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25" s="8" t="str" cm="1">
        <f t="array" ref="L12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5" s="8"/>
      <c r="N125" t="s">
        <v>1245</v>
      </c>
      <c r="O125" t="s">
        <v>5879</v>
      </c>
      <c r="P125">
        <v>0</v>
      </c>
      <c r="Q125" t="s">
        <v>7710</v>
      </c>
      <c r="R125" s="8" t="s">
        <v>147</v>
      </c>
      <c r="S125" s="9">
        <v>0.38156250000000003</v>
      </c>
      <c r="T125" s="9">
        <v>0.38785879629629627</v>
      </c>
      <c r="U125" s="8">
        <v>0</v>
      </c>
      <c r="V125" s="8">
        <v>10.48</v>
      </c>
      <c r="W125" s="8" t="s">
        <v>4432</v>
      </c>
      <c r="X125" s="8" t="s">
        <v>4433</v>
      </c>
      <c r="Z125">
        <v>6556.08</v>
      </c>
      <c r="AA125" s="8">
        <v>0</v>
      </c>
      <c r="AB125" s="8">
        <v>0</v>
      </c>
      <c r="AC125" s="8">
        <v>0</v>
      </c>
      <c r="AD125" s="8">
        <v>0</v>
      </c>
      <c r="AE125" s="20">
        <v>124.0133</v>
      </c>
      <c r="AF125" s="20">
        <v>133.96690000000001</v>
      </c>
      <c r="AG125" s="20">
        <v>129.995</v>
      </c>
      <c r="AH125" s="20">
        <v>130.0883</v>
      </c>
      <c r="AI125">
        <v>131.53</v>
      </c>
      <c r="AJ125" s="8" t="s">
        <v>4434</v>
      </c>
      <c r="AK125" s="8" t="s">
        <v>4435</v>
      </c>
      <c r="AL125" s="8">
        <v>1</v>
      </c>
      <c r="AM125" s="8">
        <v>0</v>
      </c>
      <c r="AN125" s="17">
        <v>126.46</v>
      </c>
      <c r="AO125" s="17">
        <v>129.9237</v>
      </c>
      <c r="AP125" s="17" t="s">
        <v>163</v>
      </c>
      <c r="AQ125" s="8" t="s">
        <v>793</v>
      </c>
      <c r="AR125" s="8" t="s">
        <v>44</v>
      </c>
      <c r="AS125" s="8" t="s">
        <v>163</v>
      </c>
      <c r="AT125" s="8" t="s">
        <v>163</v>
      </c>
      <c r="AU125" s="8" t="s">
        <v>168</v>
      </c>
      <c r="AV125" s="8">
        <v>0</v>
      </c>
      <c r="AW12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5" s="8">
        <v>31.003325</v>
      </c>
      <c r="BA125">
        <v>33.491725000000002</v>
      </c>
      <c r="BB125">
        <v>32.498750000000001</v>
      </c>
      <c r="BC125">
        <v>32.522075000000001</v>
      </c>
    </row>
    <row r="126" spans="1:55" x14ac:dyDescent="0.3">
      <c r="A126" s="53" t="s">
        <v>1921</v>
      </c>
      <c r="B126" s="53" t="s">
        <v>4645</v>
      </c>
      <c r="C126" s="53" t="s">
        <v>110</v>
      </c>
      <c r="D126" s="8" t="s">
        <v>101</v>
      </c>
      <c r="E126" s="43" t="s">
        <v>160</v>
      </c>
      <c r="F126" s="8" t="s">
        <v>12</v>
      </c>
      <c r="G126" s="8" t="s">
        <v>9248</v>
      </c>
      <c r="H126" s="8" t="s">
        <v>160</v>
      </c>
      <c r="I126" s="8" t="s">
        <v>48</v>
      </c>
      <c r="J126">
        <v>95</v>
      </c>
      <c r="K126" s="8" t="str" cm="1">
        <f t="array" ref="K12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26" s="8" t="str" cm="1">
        <f t="array" ref="L12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6" s="8"/>
      <c r="N126" t="s">
        <v>1920</v>
      </c>
      <c r="O126" t="s">
        <v>5974</v>
      </c>
      <c r="P126">
        <v>0.70859747227288505</v>
      </c>
      <c r="Q126" t="s">
        <v>7709</v>
      </c>
      <c r="R126" s="8" t="s">
        <v>129</v>
      </c>
      <c r="S126" s="9">
        <v>0.3883564814814815</v>
      </c>
      <c r="T126" s="9">
        <v>0.39296296296296296</v>
      </c>
      <c r="U126" s="8">
        <v>0</v>
      </c>
      <c r="V126" s="8">
        <v>5.8666666666666671</v>
      </c>
      <c r="W126" s="8" t="s">
        <v>4647</v>
      </c>
      <c r="X126" s="8" t="s">
        <v>4648</v>
      </c>
      <c r="Y126" s="8">
        <v>0.54551040314759203</v>
      </c>
      <c r="Z126">
        <v>946.14</v>
      </c>
      <c r="AA126" s="8">
        <v>0</v>
      </c>
      <c r="AB126" s="8">
        <v>0</v>
      </c>
      <c r="AC126" s="8">
        <v>0</v>
      </c>
      <c r="AD126" s="8">
        <v>0</v>
      </c>
      <c r="AE126" s="20">
        <v>37.44</v>
      </c>
      <c r="AF126" s="20">
        <v>37.44</v>
      </c>
      <c r="AG126" s="20">
        <v>38.647100000000002</v>
      </c>
      <c r="AH126" s="20">
        <v>40.436599999999999</v>
      </c>
      <c r="AI126">
        <v>20.74</v>
      </c>
      <c r="AJ126" s="8" t="s">
        <v>4434</v>
      </c>
      <c r="AK126" s="8" t="s">
        <v>4435</v>
      </c>
      <c r="AL126" s="8">
        <v>1</v>
      </c>
      <c r="AM126" s="8">
        <v>0</v>
      </c>
      <c r="AN126" s="17">
        <v>18.72</v>
      </c>
      <c r="AO126" s="17">
        <v>20.545000000000002</v>
      </c>
      <c r="AP126" s="17" t="s">
        <v>163</v>
      </c>
      <c r="AQ126" s="8" t="s">
        <v>191</v>
      </c>
      <c r="AR126" s="8" t="s">
        <v>44</v>
      </c>
      <c r="AS126" s="8" t="s">
        <v>164</v>
      </c>
      <c r="AT126" s="8" t="s">
        <v>163</v>
      </c>
      <c r="AU126" s="8" t="s">
        <v>168</v>
      </c>
      <c r="AV126" s="8">
        <v>0</v>
      </c>
      <c r="AW12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6" s="8">
        <v>9.36</v>
      </c>
      <c r="BA126">
        <v>9.36</v>
      </c>
      <c r="BB126">
        <v>9.6617750000000004</v>
      </c>
      <c r="BC126">
        <v>10.10915</v>
      </c>
    </row>
    <row r="127" spans="1:55" x14ac:dyDescent="0.3">
      <c r="A127" s="53" t="s">
        <v>618</v>
      </c>
      <c r="B127" s="53" t="s">
        <v>4442</v>
      </c>
      <c r="C127" s="53" t="s">
        <v>110</v>
      </c>
      <c r="D127" s="8" t="s">
        <v>101</v>
      </c>
      <c r="E127" s="43" t="s">
        <v>160</v>
      </c>
      <c r="F127" s="8" t="s">
        <v>12</v>
      </c>
      <c r="G127" s="8" t="s">
        <v>9251</v>
      </c>
      <c r="H127" s="8" t="s">
        <v>160</v>
      </c>
      <c r="I127" s="8" t="s">
        <v>48</v>
      </c>
      <c r="J127">
        <v>310</v>
      </c>
      <c r="K127" s="8" t="str" cm="1">
        <f t="array" ref="K12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27" s="8" t="str" cm="1">
        <f t="array" ref="L12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7" s="8"/>
      <c r="N127" t="s">
        <v>617</v>
      </c>
      <c r="O127" t="s">
        <v>5882</v>
      </c>
      <c r="P127">
        <v>1.9488849481538999</v>
      </c>
      <c r="Q127" t="s">
        <v>7708</v>
      </c>
      <c r="R127" s="8" t="s">
        <v>147</v>
      </c>
      <c r="S127" s="9">
        <v>0.39431712962962961</v>
      </c>
      <c r="T127" s="9">
        <v>0.39923611111111112</v>
      </c>
      <c r="U127" s="8">
        <v>0</v>
      </c>
      <c r="V127" s="8">
        <v>5.2733333333333334</v>
      </c>
      <c r="W127" s="8" t="s">
        <v>4444</v>
      </c>
      <c r="X127" s="8" t="s">
        <v>4445</v>
      </c>
      <c r="Y127" s="8">
        <v>1.2476146549170799</v>
      </c>
      <c r="Z127">
        <v>1871.79</v>
      </c>
      <c r="AA127" s="8">
        <v>0</v>
      </c>
      <c r="AB127" s="8">
        <v>0</v>
      </c>
      <c r="AC127" s="8">
        <v>0</v>
      </c>
      <c r="AD127" s="8">
        <v>0</v>
      </c>
      <c r="AE127" s="20">
        <v>43.36</v>
      </c>
      <c r="AF127" s="20">
        <v>43.466900000000003</v>
      </c>
      <c r="AG127" s="20">
        <v>49.191400000000002</v>
      </c>
      <c r="AH127" s="20">
        <v>47.953000000000003</v>
      </c>
      <c r="AI127">
        <v>49.89</v>
      </c>
      <c r="AJ127" s="8" t="s">
        <v>4434</v>
      </c>
      <c r="AK127" s="8" t="s">
        <v>4435</v>
      </c>
      <c r="AL127" s="8">
        <v>1</v>
      </c>
      <c r="AM127" s="8">
        <v>0</v>
      </c>
      <c r="AN127" s="17">
        <v>49.63</v>
      </c>
      <c r="AO127" s="17">
        <v>47.935000000000002</v>
      </c>
      <c r="AP127" s="17" t="s">
        <v>163</v>
      </c>
      <c r="AQ127" s="8" t="s">
        <v>191</v>
      </c>
      <c r="AR127" s="8" t="s">
        <v>44</v>
      </c>
      <c r="AS127" s="8" t="s">
        <v>164</v>
      </c>
      <c r="AT127" s="8" t="s">
        <v>163</v>
      </c>
      <c r="AU127" s="8" t="s">
        <v>168</v>
      </c>
      <c r="AV127" s="8">
        <v>0</v>
      </c>
      <c r="AW12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7" s="8">
        <v>10.84</v>
      </c>
      <c r="BA127">
        <v>10.866725000000001</v>
      </c>
      <c r="BB127">
        <v>12.29785</v>
      </c>
      <c r="BC127">
        <v>11.988250000000001</v>
      </c>
    </row>
    <row r="128" spans="1:55" x14ac:dyDescent="0.3">
      <c r="A128" s="53" t="s">
        <v>1562</v>
      </c>
      <c r="B128" s="53" t="s">
        <v>4446</v>
      </c>
      <c r="C128" s="53" t="s">
        <v>110</v>
      </c>
      <c r="D128" s="8" t="s">
        <v>102</v>
      </c>
      <c r="E128" s="43" t="s">
        <v>160</v>
      </c>
      <c r="F128" s="8" t="s">
        <v>12</v>
      </c>
      <c r="G128" s="8" t="s">
        <v>9251</v>
      </c>
      <c r="H128" s="8" t="s">
        <v>290</v>
      </c>
      <c r="I128" s="8" t="s">
        <v>48</v>
      </c>
      <c r="J128">
        <v>65</v>
      </c>
      <c r="K128" s="8" t="str" cm="1">
        <f t="array" ref="K12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28" s="8" t="str" cm="1">
        <f t="array" ref="L12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8" s="8"/>
      <c r="N128" t="s">
        <v>1561</v>
      </c>
      <c r="O128" t="s">
        <v>5951</v>
      </c>
      <c r="P128">
        <v>0.77376965549905197</v>
      </c>
      <c r="Q128" t="s">
        <v>7772</v>
      </c>
      <c r="R128" s="8" t="s">
        <v>113</v>
      </c>
      <c r="S128" s="9">
        <v>0.48090277777777779</v>
      </c>
      <c r="T128" s="9">
        <v>0.48318287037037039</v>
      </c>
      <c r="U128" s="8">
        <v>0</v>
      </c>
      <c r="V128" s="8">
        <v>3.2833333333333332</v>
      </c>
      <c r="W128" s="8" t="s">
        <v>4448</v>
      </c>
      <c r="X128" s="8" t="s">
        <v>4449</v>
      </c>
      <c r="Y128" s="8">
        <v>0.64107319516426098</v>
      </c>
      <c r="Z128">
        <v>462.64</v>
      </c>
      <c r="AA128" s="8">
        <v>0</v>
      </c>
      <c r="AB128" s="8">
        <v>0</v>
      </c>
      <c r="AC128" s="8">
        <v>0</v>
      </c>
      <c r="AD128" s="8">
        <v>0</v>
      </c>
      <c r="AE128" s="20">
        <v>35.26</v>
      </c>
      <c r="AF128" s="20">
        <v>35.26</v>
      </c>
      <c r="AG128" s="20">
        <v>36.206600000000002</v>
      </c>
      <c r="AH128" s="20">
        <v>36.68</v>
      </c>
      <c r="AI128">
        <v>9.7200000000000006</v>
      </c>
      <c r="AJ128" s="8" t="s">
        <v>4434</v>
      </c>
      <c r="AK128" s="8" t="s">
        <v>4630</v>
      </c>
      <c r="AL128" s="8">
        <v>1</v>
      </c>
      <c r="AM128" s="8">
        <v>0</v>
      </c>
      <c r="AN128" s="17">
        <v>8.8149999999999995</v>
      </c>
      <c r="AO128" s="17">
        <v>9.17</v>
      </c>
      <c r="AP128" s="17" t="s">
        <v>163</v>
      </c>
      <c r="AQ128" s="8" t="s">
        <v>191</v>
      </c>
      <c r="AR128" s="8" t="s">
        <v>44</v>
      </c>
      <c r="AS128" s="8" t="s">
        <v>163</v>
      </c>
      <c r="AT128" s="8" t="s">
        <v>163</v>
      </c>
      <c r="AU128" s="8" t="s">
        <v>168</v>
      </c>
      <c r="AV128" s="8">
        <v>0</v>
      </c>
      <c r="AW12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8" s="8">
        <v>8.8149999999999995</v>
      </c>
      <c r="BA128">
        <v>8.8149999999999995</v>
      </c>
      <c r="BB128">
        <v>9.0516500000000004</v>
      </c>
      <c r="BC128">
        <v>9.17</v>
      </c>
    </row>
    <row r="129" spans="1:55" x14ac:dyDescent="0.3">
      <c r="A129" s="53" t="s">
        <v>1768</v>
      </c>
      <c r="B129" s="53" t="s">
        <v>116</v>
      </c>
      <c r="C129" s="53" t="s">
        <v>4537</v>
      </c>
      <c r="D129" s="8" t="s">
        <v>101</v>
      </c>
      <c r="E129" s="43" t="s">
        <v>160</v>
      </c>
      <c r="F129" s="8" t="s">
        <v>12</v>
      </c>
      <c r="G129" s="8" t="s">
        <v>140</v>
      </c>
      <c r="H129" s="8" t="s">
        <v>290</v>
      </c>
      <c r="I129" s="8" t="s">
        <v>48</v>
      </c>
      <c r="J129">
        <v>1</v>
      </c>
      <c r="K129" s="8" t="str" cm="1">
        <f t="array" ref="K12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29" s="8" t="str" cm="1">
        <f t="array" ref="L12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29" s="8"/>
      <c r="N129" t="s">
        <v>1767</v>
      </c>
      <c r="O129" t="s">
        <v>5884</v>
      </c>
      <c r="P129">
        <v>0.96998365701784905</v>
      </c>
      <c r="Q129" t="s">
        <v>7705</v>
      </c>
      <c r="R129" s="8" t="s">
        <v>147</v>
      </c>
      <c r="S129" s="9">
        <v>0.39990740740740743</v>
      </c>
      <c r="T129" s="9">
        <v>0.40662037037037035</v>
      </c>
      <c r="U129" s="8">
        <v>0</v>
      </c>
      <c r="V129" s="8">
        <v>9.4354006285390355</v>
      </c>
      <c r="W129" s="8" t="s">
        <v>4539</v>
      </c>
      <c r="X129" s="8" t="s">
        <v>4540</v>
      </c>
      <c r="Y129" s="8">
        <v>0.483721120956846</v>
      </c>
      <c r="Z129">
        <v>364</v>
      </c>
      <c r="AA129" s="8">
        <v>0</v>
      </c>
      <c r="AB129" s="8">
        <v>0</v>
      </c>
      <c r="AC129" s="8">
        <v>0</v>
      </c>
      <c r="AD129" s="8">
        <v>0</v>
      </c>
      <c r="AE129" s="20">
        <v>80.59</v>
      </c>
      <c r="AF129" s="20">
        <v>67.6066</v>
      </c>
      <c r="AG129" s="20">
        <v>0</v>
      </c>
      <c r="AH129" s="20">
        <v>210.6</v>
      </c>
      <c r="AI129" t="s">
        <v>247</v>
      </c>
      <c r="AJ129" s="8" t="s">
        <v>4434</v>
      </c>
      <c r="AK129" s="8" t="s">
        <v>4435</v>
      </c>
      <c r="AL129" s="8">
        <v>1</v>
      </c>
      <c r="AM129" s="8">
        <v>0</v>
      </c>
      <c r="AN129" s="17">
        <v>19.6175</v>
      </c>
      <c r="AO129" s="17">
        <v>0</v>
      </c>
      <c r="AP129" s="17" t="s">
        <v>163</v>
      </c>
      <c r="AQ129" s="8" t="s">
        <v>191</v>
      </c>
      <c r="AR129" s="8" t="s">
        <v>44</v>
      </c>
      <c r="AS129" s="8" t="s">
        <v>163</v>
      </c>
      <c r="AT129" s="8" t="s">
        <v>163</v>
      </c>
      <c r="AU129" s="8" t="s">
        <v>168</v>
      </c>
      <c r="AV129" s="8">
        <v>0</v>
      </c>
      <c r="AW12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2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2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29" s="8">
        <v>20.147500000000001</v>
      </c>
      <c r="BA129">
        <v>16.90165</v>
      </c>
      <c r="BB129">
        <v>0</v>
      </c>
      <c r="BC129">
        <v>52.65</v>
      </c>
    </row>
    <row r="130" spans="1:55" x14ac:dyDescent="0.3">
      <c r="A130" s="53" t="s">
        <v>616</v>
      </c>
      <c r="B130" s="53" t="s">
        <v>4641</v>
      </c>
      <c r="C130" s="53" t="s">
        <v>110</v>
      </c>
      <c r="D130" s="8" t="s">
        <v>102</v>
      </c>
      <c r="E130" s="43" t="s">
        <v>160</v>
      </c>
      <c r="F130" s="8" t="s">
        <v>12</v>
      </c>
      <c r="G130" s="8" t="s">
        <v>140</v>
      </c>
      <c r="H130" s="8" t="s">
        <v>160</v>
      </c>
      <c r="I130" s="8" t="s">
        <v>48</v>
      </c>
      <c r="J130">
        <v>120</v>
      </c>
      <c r="K130" s="8" t="str" cm="1">
        <f t="array" ref="K13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30" s="8" t="str" cm="1">
        <f t="array" ref="L13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0" s="8"/>
      <c r="N130" t="s">
        <v>615</v>
      </c>
      <c r="O130" t="s">
        <v>5949</v>
      </c>
      <c r="P130">
        <v>0.85664817581522401</v>
      </c>
      <c r="Q130" t="s">
        <v>8744</v>
      </c>
      <c r="R130" s="8" t="s">
        <v>125</v>
      </c>
      <c r="S130" s="9">
        <v>0.48377314814814815</v>
      </c>
      <c r="T130" s="9">
        <v>0.49453703703703705</v>
      </c>
      <c r="U130" s="8">
        <v>0</v>
      </c>
      <c r="V130" s="8">
        <v>14.483333333333334</v>
      </c>
      <c r="W130" s="8" t="s">
        <v>4643</v>
      </c>
      <c r="X130" s="8" t="s">
        <v>4644</v>
      </c>
      <c r="Y130" s="8">
        <v>0.70783270572594603</v>
      </c>
      <c r="Z130">
        <v>2425.5300000000002</v>
      </c>
      <c r="AA130" s="8">
        <v>0</v>
      </c>
      <c r="AB130" s="8">
        <v>0</v>
      </c>
      <c r="AC130" s="8">
        <v>0</v>
      </c>
      <c r="AD130" s="8">
        <v>0</v>
      </c>
      <c r="AE130" s="20">
        <v>79.674999999999997</v>
      </c>
      <c r="AF130" s="20">
        <v>91.39</v>
      </c>
      <c r="AG130" s="20">
        <v>104.7071</v>
      </c>
      <c r="AH130" s="20">
        <v>99.124200000000002</v>
      </c>
      <c r="AI130">
        <v>57.92</v>
      </c>
      <c r="AJ130" s="8" t="s">
        <v>4434</v>
      </c>
      <c r="AK130" s="8" t="s">
        <v>4630</v>
      </c>
      <c r="AL130" s="8">
        <v>1</v>
      </c>
      <c r="AM130" s="8">
        <v>0</v>
      </c>
      <c r="AN130" s="17">
        <v>51.534999999999997</v>
      </c>
      <c r="AO130" s="17">
        <v>47.53</v>
      </c>
      <c r="AP130" s="17" t="s">
        <v>163</v>
      </c>
      <c r="AQ130" s="8" t="s">
        <v>191</v>
      </c>
      <c r="AR130" s="8" t="s">
        <v>44</v>
      </c>
      <c r="AS130" s="8" t="s">
        <v>164</v>
      </c>
      <c r="AT130" s="8" t="s">
        <v>163</v>
      </c>
      <c r="AU130" s="8" t="s">
        <v>168</v>
      </c>
      <c r="AV130" s="8">
        <v>0</v>
      </c>
      <c r="AW13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0" s="8">
        <v>19.918749999999999</v>
      </c>
      <c r="BA130">
        <v>22.8475</v>
      </c>
      <c r="BB130">
        <v>26.176774999999999</v>
      </c>
      <c r="BC130">
        <v>24.78105</v>
      </c>
    </row>
    <row r="131" spans="1:55" x14ac:dyDescent="0.3">
      <c r="A131" s="53" t="s">
        <v>1033</v>
      </c>
      <c r="B131" s="53" t="s">
        <v>121</v>
      </c>
      <c r="C131" s="53" t="s">
        <v>4537</v>
      </c>
      <c r="D131" s="8" t="s">
        <v>101</v>
      </c>
      <c r="E131" s="43" t="s">
        <v>160</v>
      </c>
      <c r="F131" s="8" t="s">
        <v>12</v>
      </c>
      <c r="G131" s="8" t="s">
        <v>9253</v>
      </c>
      <c r="H131" s="8" t="s">
        <v>290</v>
      </c>
      <c r="I131" s="8" t="s">
        <v>48</v>
      </c>
      <c r="J131">
        <v>50</v>
      </c>
      <c r="K131" s="8" t="str" cm="1">
        <f t="array" ref="K13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31" s="8" t="str" cm="1">
        <f t="array" ref="L13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131" s="8"/>
      <c r="N131" t="s">
        <v>1032</v>
      </c>
      <c r="O131" t="s">
        <v>5885</v>
      </c>
      <c r="P131">
        <v>0</v>
      </c>
      <c r="Q131" t="s">
        <v>7704</v>
      </c>
      <c r="R131" s="8" t="s">
        <v>147</v>
      </c>
      <c r="S131" s="9">
        <v>0.40662037037037035</v>
      </c>
      <c r="T131" s="9">
        <v>0.43224537037037036</v>
      </c>
      <c r="U131" s="8">
        <v>0</v>
      </c>
      <c r="V131" s="8">
        <v>35.986666666666665</v>
      </c>
      <c r="W131" s="8" t="s">
        <v>4539</v>
      </c>
      <c r="X131" s="8" t="s">
        <v>4540</v>
      </c>
      <c r="Z131">
        <v>7632.52</v>
      </c>
      <c r="AA131" s="8">
        <v>4</v>
      </c>
      <c r="AB131" s="8">
        <v>0.82608695652173902</v>
      </c>
      <c r="AC131" s="8">
        <v>2</v>
      </c>
      <c r="AD131" s="8">
        <v>23</v>
      </c>
      <c r="AE131" s="20">
        <v>148.3383</v>
      </c>
      <c r="AF131" s="20">
        <v>142.25</v>
      </c>
      <c r="AG131" s="20">
        <v>144.745</v>
      </c>
      <c r="AH131" s="20">
        <v>156.22839999999999</v>
      </c>
      <c r="AI131">
        <v>151.41</v>
      </c>
      <c r="AJ131" s="8" t="s">
        <v>4434</v>
      </c>
      <c r="AK131" s="8" t="s">
        <v>4435</v>
      </c>
      <c r="AL131" s="8">
        <v>1</v>
      </c>
      <c r="AM131" s="8">
        <v>23</v>
      </c>
      <c r="AN131" s="17">
        <v>148.08369999999999</v>
      </c>
      <c r="AO131" s="17">
        <v>160.32499999999999</v>
      </c>
      <c r="AP131" s="17" t="s">
        <v>163</v>
      </c>
      <c r="AQ131" s="8" t="s">
        <v>191</v>
      </c>
      <c r="AR131" s="8" t="s">
        <v>44</v>
      </c>
      <c r="AS131" s="8" t="s">
        <v>163</v>
      </c>
      <c r="AT131" s="8" t="s">
        <v>163</v>
      </c>
      <c r="AU131" s="8" t="s">
        <v>168</v>
      </c>
      <c r="AV131" s="8">
        <v>23</v>
      </c>
      <c r="AW13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1" s="8">
        <v>37.084575000000001</v>
      </c>
      <c r="BA131">
        <v>35.5625</v>
      </c>
      <c r="BB131">
        <v>36.186250000000001</v>
      </c>
      <c r="BC131">
        <v>39.057099999999998</v>
      </c>
    </row>
    <row r="132" spans="1:55" x14ac:dyDescent="0.3">
      <c r="A132" s="53" t="s">
        <v>1388</v>
      </c>
      <c r="B132" s="53" t="s">
        <v>4521</v>
      </c>
      <c r="C132" s="53" t="s">
        <v>110</v>
      </c>
      <c r="D132" s="8" t="s">
        <v>101</v>
      </c>
      <c r="E132" s="43" t="s">
        <v>160</v>
      </c>
      <c r="F132" s="8" t="s">
        <v>12</v>
      </c>
      <c r="G132" s="8" t="s">
        <v>4497</v>
      </c>
      <c r="H132" s="8" t="s">
        <v>290</v>
      </c>
      <c r="I132" s="8" t="s">
        <v>48</v>
      </c>
      <c r="J132">
        <v>46</v>
      </c>
      <c r="K132" s="8" t="str" cm="1">
        <f t="array" ref="K13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32" s="8" t="str" cm="1">
        <f t="array" ref="L13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2" s="8"/>
      <c r="N132" t="s">
        <v>1387</v>
      </c>
      <c r="O132" t="s">
        <v>5887</v>
      </c>
      <c r="P132">
        <v>2.2331697558515802</v>
      </c>
      <c r="Q132" t="s">
        <v>7703</v>
      </c>
      <c r="R132" s="8" t="s">
        <v>147</v>
      </c>
      <c r="S132" s="9">
        <v>0.43379629629629629</v>
      </c>
      <c r="T132" s="9">
        <v>0.4470601851851852</v>
      </c>
      <c r="U132" s="8">
        <v>0</v>
      </c>
      <c r="V132" s="8">
        <v>19.010000000000002</v>
      </c>
      <c r="W132" s="8" t="s">
        <v>4523</v>
      </c>
      <c r="X132" s="8" t="s">
        <v>4524</v>
      </c>
      <c r="Y132" s="8">
        <v>1.2458274527376301</v>
      </c>
      <c r="Z132">
        <v>7837.71</v>
      </c>
      <c r="AA132" s="8">
        <v>0</v>
      </c>
      <c r="AB132" s="8">
        <v>0</v>
      </c>
      <c r="AC132" s="8">
        <v>0</v>
      </c>
      <c r="AD132" s="8">
        <v>0</v>
      </c>
      <c r="AE132" s="20">
        <v>71.332300000000004</v>
      </c>
      <c r="AF132" s="20">
        <v>163.20930000000001</v>
      </c>
      <c r="AG132" s="20">
        <v>172.53139999999999</v>
      </c>
      <c r="AH132" s="20">
        <v>130.01660000000001</v>
      </c>
      <c r="AI132">
        <v>183.63</v>
      </c>
      <c r="AJ132" s="8" t="s">
        <v>4434</v>
      </c>
      <c r="AK132" s="8" t="s">
        <v>4435</v>
      </c>
      <c r="AL132" s="8">
        <v>1</v>
      </c>
      <c r="AM132" s="8">
        <v>0</v>
      </c>
      <c r="AN132" s="17">
        <v>162.11750000000001</v>
      </c>
      <c r="AO132" s="17">
        <v>148.4075</v>
      </c>
      <c r="AP132" s="17" t="s">
        <v>163</v>
      </c>
      <c r="AQ132" s="8" t="s">
        <v>191</v>
      </c>
      <c r="AR132" s="8" t="s">
        <v>81</v>
      </c>
      <c r="AS132" s="8" t="s">
        <v>163</v>
      </c>
      <c r="AT132" s="8" t="s">
        <v>163</v>
      </c>
      <c r="AU132" s="8" t="s">
        <v>168</v>
      </c>
      <c r="AV132" s="8">
        <v>0</v>
      </c>
      <c r="AW13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2" s="8">
        <v>17.833075000000001</v>
      </c>
      <c r="BA132">
        <v>40.802325000000003</v>
      </c>
      <c r="BB132">
        <v>43.132849999999998</v>
      </c>
      <c r="BC132">
        <v>32.504150000000003</v>
      </c>
    </row>
    <row r="133" spans="1:55" x14ac:dyDescent="0.3">
      <c r="A133" s="53" t="s">
        <v>1941</v>
      </c>
      <c r="B133" s="53" t="s">
        <v>4529</v>
      </c>
      <c r="C133" s="53" t="s">
        <v>110</v>
      </c>
      <c r="D133" s="8" t="s">
        <v>101</v>
      </c>
      <c r="E133" s="43" t="s">
        <v>160</v>
      </c>
      <c r="F133" s="8" t="s">
        <v>12</v>
      </c>
      <c r="G133" s="8" t="s">
        <v>4484</v>
      </c>
      <c r="H133" s="8" t="s">
        <v>290</v>
      </c>
      <c r="I133" s="8" t="s">
        <v>48</v>
      </c>
      <c r="J133">
        <v>15</v>
      </c>
      <c r="K133" s="8" t="str" cm="1">
        <f t="array" ref="K13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33" s="8" t="str" cm="1">
        <f t="array" ref="L13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3" s="8"/>
      <c r="N133" t="s">
        <v>1940</v>
      </c>
      <c r="O133" t="s">
        <v>5874</v>
      </c>
      <c r="P133">
        <v>9.3490241414703004</v>
      </c>
      <c r="Q133" t="s">
        <v>7715</v>
      </c>
      <c r="R133" s="8" t="s">
        <v>147</v>
      </c>
      <c r="S133" s="9">
        <v>0.45355324074074072</v>
      </c>
      <c r="T133" s="9">
        <v>0.45841435185185186</v>
      </c>
      <c r="U133" s="8">
        <v>0</v>
      </c>
      <c r="V133" s="8">
        <v>8</v>
      </c>
      <c r="W133" s="8" t="s">
        <v>4531</v>
      </c>
      <c r="X133" s="8" t="s">
        <v>4532</v>
      </c>
      <c r="Y133" s="8">
        <v>7.8288455902769698</v>
      </c>
      <c r="Z133">
        <v>1411.12</v>
      </c>
      <c r="AA133" s="8">
        <v>0</v>
      </c>
      <c r="AB133" s="8">
        <v>0</v>
      </c>
      <c r="AC133" s="8">
        <v>0</v>
      </c>
      <c r="AD133" s="8">
        <v>0</v>
      </c>
      <c r="AE133" s="20">
        <v>36.869999999999997</v>
      </c>
      <c r="AF133" s="20">
        <v>38.391500000000001</v>
      </c>
      <c r="AG133" s="20">
        <v>40.711399999999998</v>
      </c>
      <c r="AH133" s="20">
        <v>44.789200000000001</v>
      </c>
      <c r="AI133">
        <v>42.59</v>
      </c>
      <c r="AJ133" s="8" t="s">
        <v>4434</v>
      </c>
      <c r="AK133" s="8" t="s">
        <v>4435</v>
      </c>
      <c r="AL133" s="8">
        <v>1</v>
      </c>
      <c r="AM133" s="8">
        <v>0</v>
      </c>
      <c r="AN133" s="17">
        <v>40.924999999999997</v>
      </c>
      <c r="AO133" s="17">
        <v>54.291200000000003</v>
      </c>
      <c r="AP133" s="17" t="s">
        <v>163</v>
      </c>
      <c r="AQ133" s="8" t="s">
        <v>191</v>
      </c>
      <c r="AR133" s="8" t="s">
        <v>44</v>
      </c>
      <c r="AS133" s="8" t="s">
        <v>163</v>
      </c>
      <c r="AT133" s="8" t="s">
        <v>163</v>
      </c>
      <c r="AU133" s="8" t="s">
        <v>168</v>
      </c>
      <c r="AV133" s="8">
        <v>0</v>
      </c>
      <c r="AW13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3" s="8">
        <v>9.2174999999999994</v>
      </c>
      <c r="BA133">
        <v>9.5978750000000002</v>
      </c>
      <c r="BB133">
        <v>10.177849999999999</v>
      </c>
      <c r="BC133">
        <v>11.1973</v>
      </c>
    </row>
    <row r="134" spans="1:55" x14ac:dyDescent="0.3">
      <c r="A134" s="53" t="s">
        <v>1425</v>
      </c>
      <c r="B134" s="53" t="s">
        <v>111</v>
      </c>
      <c r="C134" s="53" t="s">
        <v>4571</v>
      </c>
      <c r="D134" s="8" t="s">
        <v>101</v>
      </c>
      <c r="E134" s="43" t="s">
        <v>160</v>
      </c>
      <c r="F134" s="8" t="s">
        <v>12</v>
      </c>
      <c r="G134" s="8" t="s">
        <v>9259</v>
      </c>
      <c r="H134" s="8" t="s">
        <v>290</v>
      </c>
      <c r="I134" s="8" t="s">
        <v>48</v>
      </c>
      <c r="J134">
        <v>6</v>
      </c>
      <c r="K134" s="8" t="str" cm="1">
        <f t="array" ref="K13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34" s="8" t="str" cm="1">
        <f t="array" ref="L13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4" s="8"/>
      <c r="N134" t="s">
        <v>1424</v>
      </c>
      <c r="O134" t="s">
        <v>5869</v>
      </c>
      <c r="P134">
        <v>6.2572813236400302</v>
      </c>
      <c r="Q134" t="s">
        <v>7612</v>
      </c>
      <c r="R134" s="8" t="s">
        <v>147</v>
      </c>
      <c r="S134" s="9">
        <v>0.46275462962962965</v>
      </c>
      <c r="T134" s="9">
        <v>0.46812500000000001</v>
      </c>
      <c r="U134" s="8">
        <v>0</v>
      </c>
      <c r="V134" s="8">
        <v>4.7233333333333336</v>
      </c>
      <c r="W134" s="8" t="s">
        <v>4410</v>
      </c>
      <c r="X134" s="8" t="s">
        <v>4411</v>
      </c>
      <c r="Y134" s="8">
        <v>5.7128821105783203</v>
      </c>
      <c r="Z134">
        <v>1656.48</v>
      </c>
      <c r="AA134" s="8">
        <v>0</v>
      </c>
      <c r="AB134" s="8">
        <v>0</v>
      </c>
      <c r="AC134" s="8">
        <v>0</v>
      </c>
      <c r="AD134" s="8">
        <v>0</v>
      </c>
      <c r="AE134" s="20">
        <v>37.190800000000003</v>
      </c>
      <c r="AF134" s="20">
        <v>24.112300000000001</v>
      </c>
      <c r="AG134" s="20">
        <v>21.1464</v>
      </c>
      <c r="AH134" s="20">
        <v>24.4846</v>
      </c>
      <c r="AI134">
        <v>21.81</v>
      </c>
      <c r="AJ134" s="8" t="s">
        <v>4434</v>
      </c>
      <c r="AK134" s="8" t="s">
        <v>4435</v>
      </c>
      <c r="AL134" s="8">
        <v>2</v>
      </c>
      <c r="AM134" s="8">
        <v>0</v>
      </c>
      <c r="AN134" s="17">
        <v>10.255000000000001</v>
      </c>
      <c r="AO134" s="17">
        <v>11.1531</v>
      </c>
      <c r="AP134" s="17" t="s">
        <v>163</v>
      </c>
      <c r="AQ134" s="8" t="s">
        <v>191</v>
      </c>
      <c r="AR134" s="8" t="s">
        <v>44</v>
      </c>
      <c r="AS134" s="8" t="s">
        <v>163</v>
      </c>
      <c r="AT134" s="8" t="s">
        <v>163</v>
      </c>
      <c r="AU134" s="8" t="s">
        <v>168</v>
      </c>
      <c r="AV134" s="8">
        <v>0</v>
      </c>
      <c r="AW13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4" s="8">
        <v>9.2977000000000007</v>
      </c>
      <c r="BA134">
        <v>6.0280750000000003</v>
      </c>
      <c r="BB134">
        <v>5.2866</v>
      </c>
      <c r="BC134">
        <v>6.1211500000000001</v>
      </c>
    </row>
    <row r="135" spans="1:55" x14ac:dyDescent="0.3">
      <c r="A135" s="53" t="s">
        <v>1317</v>
      </c>
      <c r="B135" s="53" t="s">
        <v>4653</v>
      </c>
      <c r="C135" s="53" t="s">
        <v>110</v>
      </c>
      <c r="D135" s="8" t="s">
        <v>102</v>
      </c>
      <c r="E135" s="43" t="s">
        <v>160</v>
      </c>
      <c r="F135" s="8" t="s">
        <v>12</v>
      </c>
      <c r="G135" s="8" t="s">
        <v>9259</v>
      </c>
      <c r="H135" s="8" t="s">
        <v>290</v>
      </c>
      <c r="I135" s="8" t="s">
        <v>48</v>
      </c>
      <c r="J135">
        <v>45</v>
      </c>
      <c r="K135" s="8" t="str" cm="1">
        <f t="array" ref="K13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35" s="8" t="str" cm="1">
        <f t="array" ref="L13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5" s="8"/>
      <c r="N135" t="s">
        <v>1316</v>
      </c>
      <c r="O135" t="s">
        <v>5929</v>
      </c>
      <c r="P135">
        <v>0.54302601060811595</v>
      </c>
      <c r="Q135" t="s">
        <v>7790</v>
      </c>
      <c r="R135" s="8" t="s">
        <v>125</v>
      </c>
      <c r="S135" s="9">
        <v>0.53416666666666668</v>
      </c>
      <c r="T135" s="9">
        <v>0.54125000000000001</v>
      </c>
      <c r="U135" s="8">
        <v>0</v>
      </c>
      <c r="V135" s="8">
        <v>11.272222221666667</v>
      </c>
      <c r="W135" s="8" t="s">
        <v>4655</v>
      </c>
      <c r="X135" s="8" t="s">
        <v>4656</v>
      </c>
      <c r="Y135" s="8">
        <v>0.44337008077518603</v>
      </c>
      <c r="Z135">
        <v>2159.11</v>
      </c>
      <c r="AA135" s="8">
        <v>0</v>
      </c>
      <c r="AB135" s="8">
        <v>0</v>
      </c>
      <c r="AC135" s="8">
        <v>0</v>
      </c>
      <c r="AD135" s="8">
        <v>0</v>
      </c>
      <c r="AE135" s="20">
        <v>75.101600000000005</v>
      </c>
      <c r="AF135" s="20">
        <v>76.726600000000005</v>
      </c>
      <c r="AG135" s="20">
        <v>74.264399999999995</v>
      </c>
      <c r="AH135" s="20">
        <v>69.27</v>
      </c>
      <c r="AI135">
        <v>50.13</v>
      </c>
      <c r="AJ135" s="8" t="s">
        <v>4434</v>
      </c>
      <c r="AK135" s="8" t="s">
        <v>4630</v>
      </c>
      <c r="AL135" s="8">
        <v>1</v>
      </c>
      <c r="AM135" s="8">
        <v>0</v>
      </c>
      <c r="AN135" s="17">
        <v>44.641199999999998</v>
      </c>
      <c r="AO135" s="17">
        <v>47.288699999999999</v>
      </c>
      <c r="AP135" s="17" t="s">
        <v>163</v>
      </c>
      <c r="AQ135" s="8" t="s">
        <v>191</v>
      </c>
      <c r="AR135" s="8" t="s">
        <v>44</v>
      </c>
      <c r="AS135" s="8" t="s">
        <v>163</v>
      </c>
      <c r="AT135" s="8" t="s">
        <v>163</v>
      </c>
      <c r="AU135" s="8" t="s">
        <v>168</v>
      </c>
      <c r="AV135" s="8">
        <v>0</v>
      </c>
      <c r="AW13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5" s="8">
        <v>18.775400000000001</v>
      </c>
      <c r="BA135">
        <v>19.181650000000001</v>
      </c>
      <c r="BB135">
        <v>18.566099999999999</v>
      </c>
      <c r="BC135">
        <v>17.317499999999999</v>
      </c>
    </row>
    <row r="136" spans="1:55" x14ac:dyDescent="0.3">
      <c r="A136" s="53" t="s">
        <v>1633</v>
      </c>
      <c r="B136" s="53" t="s">
        <v>4517</v>
      </c>
      <c r="C136" s="53" t="s">
        <v>110</v>
      </c>
      <c r="D136" s="8" t="s">
        <v>102</v>
      </c>
      <c r="E136" s="43" t="s">
        <v>160</v>
      </c>
      <c r="F136" s="8" t="s">
        <v>12</v>
      </c>
      <c r="G136" s="8" t="s">
        <v>9249</v>
      </c>
      <c r="H136" s="8" t="s">
        <v>290</v>
      </c>
      <c r="I136" s="8" t="s">
        <v>48</v>
      </c>
      <c r="J136">
        <v>200</v>
      </c>
      <c r="K136" s="8" t="str" cm="1">
        <f t="array" ref="K13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36" s="8" t="str" cm="1">
        <f t="array" ref="L13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6" s="8"/>
      <c r="N136" t="s">
        <v>1632</v>
      </c>
      <c r="O136" t="s">
        <v>5927</v>
      </c>
      <c r="P136">
        <v>0.15146265010741899</v>
      </c>
      <c r="Q136" t="s">
        <v>7760</v>
      </c>
      <c r="R136" s="8" t="s">
        <v>125</v>
      </c>
      <c r="S136" s="9">
        <v>0.54136574074074073</v>
      </c>
      <c r="T136" s="9">
        <v>0.54496527777777781</v>
      </c>
      <c r="U136" s="8">
        <v>0</v>
      </c>
      <c r="V136" s="8">
        <v>8.3555555550000005</v>
      </c>
      <c r="W136" s="8" t="s">
        <v>4519</v>
      </c>
      <c r="X136" s="8" t="s">
        <v>4520</v>
      </c>
      <c r="Y136" s="8">
        <v>0.13339716355759201</v>
      </c>
      <c r="Z136">
        <v>1054.8</v>
      </c>
      <c r="AA136" s="8">
        <v>0</v>
      </c>
      <c r="AB136" s="8">
        <v>0</v>
      </c>
      <c r="AC136" s="8">
        <v>0</v>
      </c>
      <c r="AD136" s="8">
        <v>0</v>
      </c>
      <c r="AE136" s="20">
        <v>36.49</v>
      </c>
      <c r="AF136" s="20">
        <v>40.643300000000004</v>
      </c>
      <c r="AG136" s="20">
        <v>45.861400000000003</v>
      </c>
      <c r="AH136" s="20">
        <v>46.8142</v>
      </c>
      <c r="AI136">
        <v>24.97</v>
      </c>
      <c r="AJ136" s="8" t="s">
        <v>4434</v>
      </c>
      <c r="AK136" s="8" t="s">
        <v>4630</v>
      </c>
      <c r="AL136" s="8">
        <v>1</v>
      </c>
      <c r="AM136" s="8">
        <v>0</v>
      </c>
      <c r="AN136" s="17">
        <v>22.105</v>
      </c>
      <c r="AO136" s="17">
        <v>23.717500000000001</v>
      </c>
      <c r="AP136" s="17" t="s">
        <v>163</v>
      </c>
      <c r="AQ136" s="8" t="s">
        <v>191</v>
      </c>
      <c r="AR136" s="8" t="s">
        <v>44</v>
      </c>
      <c r="AS136" s="8" t="s">
        <v>163</v>
      </c>
      <c r="AT136" s="8" t="s">
        <v>163</v>
      </c>
      <c r="AU136" s="8" t="s">
        <v>168</v>
      </c>
      <c r="AV136" s="8">
        <v>0</v>
      </c>
      <c r="AW13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6" s="8">
        <v>9.1225000000000005</v>
      </c>
      <c r="BA136">
        <v>10.160825000000001</v>
      </c>
      <c r="BB136">
        <v>11.465350000000001</v>
      </c>
      <c r="BC136">
        <v>11.70355</v>
      </c>
    </row>
    <row r="137" spans="1:55" x14ac:dyDescent="0.3">
      <c r="A137" s="53" t="s">
        <v>1078</v>
      </c>
      <c r="B137" s="53" t="s">
        <v>4541</v>
      </c>
      <c r="C137" s="53" t="s">
        <v>110</v>
      </c>
      <c r="D137" s="8" t="s">
        <v>103</v>
      </c>
      <c r="E137" s="43" t="s">
        <v>160</v>
      </c>
      <c r="F137" s="8" t="s">
        <v>12</v>
      </c>
      <c r="G137" s="8" t="s">
        <v>9254</v>
      </c>
      <c r="H137" s="8" t="s">
        <v>160</v>
      </c>
      <c r="I137" s="8" t="s">
        <v>48</v>
      </c>
      <c r="J137">
        <v>90</v>
      </c>
      <c r="K137" s="8" t="str" cm="1">
        <f t="array" ref="K13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37" s="8" t="str" cm="1">
        <f t="array" ref="L13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7" s="8"/>
      <c r="N137" t="s">
        <v>1077</v>
      </c>
      <c r="O137" t="s">
        <v>6197</v>
      </c>
      <c r="P137">
        <v>0.42425094594784701</v>
      </c>
      <c r="Q137" t="s">
        <v>8817</v>
      </c>
      <c r="R137" s="8" t="s">
        <v>107</v>
      </c>
      <c r="S137" s="9">
        <v>0.55153935185185188</v>
      </c>
      <c r="T137" s="9">
        <v>0.55825231481481485</v>
      </c>
      <c r="U137" s="8">
        <v>0</v>
      </c>
      <c r="V137" s="8">
        <v>1.9000000000000001</v>
      </c>
      <c r="W137" s="8" t="s">
        <v>4543</v>
      </c>
      <c r="X137" s="8" t="s">
        <v>4544</v>
      </c>
      <c r="Y137" s="8">
        <v>0.34042427483352899</v>
      </c>
      <c r="Z137">
        <v>455</v>
      </c>
      <c r="AA137" s="8">
        <v>0</v>
      </c>
      <c r="AB137" s="8">
        <v>0</v>
      </c>
      <c r="AC137" s="8">
        <v>0</v>
      </c>
      <c r="AD137" s="8">
        <v>0</v>
      </c>
      <c r="AE137" s="20">
        <v>35</v>
      </c>
      <c r="AF137" s="20">
        <v>35</v>
      </c>
      <c r="AG137" s="20">
        <v>35</v>
      </c>
      <c r="AH137" s="20">
        <v>35</v>
      </c>
      <c r="AI137">
        <v>8.75</v>
      </c>
      <c r="AJ137" s="8" t="s">
        <v>4434</v>
      </c>
      <c r="AK137" s="8" t="s">
        <v>5542</v>
      </c>
      <c r="AL137" s="8">
        <v>1</v>
      </c>
      <c r="AM137" s="8">
        <v>0</v>
      </c>
      <c r="AN137" s="17">
        <v>8.75</v>
      </c>
      <c r="AO137" s="17">
        <v>8.75</v>
      </c>
      <c r="AP137" s="17" t="s">
        <v>163</v>
      </c>
      <c r="AQ137" s="8" t="s">
        <v>191</v>
      </c>
      <c r="AR137" s="8" t="s">
        <v>44</v>
      </c>
      <c r="AS137" s="8" t="s">
        <v>164</v>
      </c>
      <c r="AT137" s="8" t="s">
        <v>163</v>
      </c>
      <c r="AU137" s="8" t="s">
        <v>168</v>
      </c>
      <c r="AV137" s="8">
        <v>0</v>
      </c>
      <c r="AW13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7" s="8">
        <v>8.75</v>
      </c>
      <c r="BA137">
        <v>8.75</v>
      </c>
      <c r="BB137">
        <v>8.75</v>
      </c>
      <c r="BC137">
        <v>8.75</v>
      </c>
    </row>
    <row r="138" spans="1:55" x14ac:dyDescent="0.3">
      <c r="A138" s="53" t="s">
        <v>1039</v>
      </c>
      <c r="B138" s="53" t="s">
        <v>4637</v>
      </c>
      <c r="C138" s="53" t="s">
        <v>110</v>
      </c>
      <c r="D138" s="8" t="s">
        <v>104</v>
      </c>
      <c r="E138" s="43" t="s">
        <v>160</v>
      </c>
      <c r="F138" s="8" t="s">
        <v>12</v>
      </c>
      <c r="G138" s="8" t="s">
        <v>9254</v>
      </c>
      <c r="H138" s="8" t="s">
        <v>160</v>
      </c>
      <c r="I138" s="8" t="s">
        <v>48</v>
      </c>
      <c r="J138">
        <v>100</v>
      </c>
      <c r="K138" s="8" t="str" cm="1">
        <f t="array" ref="K13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38" s="8" t="str" cm="1">
        <f t="array" ref="L13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8" s="8"/>
      <c r="N138" t="s">
        <v>1038</v>
      </c>
      <c r="O138" t="s">
        <v>6203</v>
      </c>
      <c r="P138">
        <v>1.98847257373637</v>
      </c>
      <c r="Q138" t="s">
        <v>9092</v>
      </c>
      <c r="R138" s="8" t="s">
        <v>123</v>
      </c>
      <c r="S138" s="9">
        <v>0.55766203703703698</v>
      </c>
      <c r="T138" s="9">
        <v>0.56383101851851847</v>
      </c>
      <c r="U138" s="8">
        <v>0</v>
      </c>
      <c r="V138" s="8">
        <v>7.7250000000000005</v>
      </c>
      <c r="W138" s="8" t="s">
        <v>4639</v>
      </c>
      <c r="X138" s="8" t="s">
        <v>4640</v>
      </c>
      <c r="Y138" s="8">
        <v>1.1074622582478399</v>
      </c>
      <c r="Z138">
        <v>485.68</v>
      </c>
      <c r="AA138" s="8">
        <v>0</v>
      </c>
      <c r="AB138" s="8">
        <v>0</v>
      </c>
      <c r="AC138" s="8">
        <v>0</v>
      </c>
      <c r="AD138" s="8">
        <v>0</v>
      </c>
      <c r="AE138" s="20">
        <v>37.36</v>
      </c>
      <c r="AF138" s="20">
        <v>37.36</v>
      </c>
      <c r="AG138" s="20">
        <v>37.36</v>
      </c>
      <c r="AH138" s="20">
        <v>37.36</v>
      </c>
      <c r="AI138">
        <v>9.34</v>
      </c>
      <c r="AJ138" s="8" t="s">
        <v>4434</v>
      </c>
      <c r="AK138" s="8" t="s">
        <v>5609</v>
      </c>
      <c r="AL138" s="8">
        <v>1</v>
      </c>
      <c r="AM138" s="8">
        <v>0</v>
      </c>
      <c r="AN138" s="17">
        <v>9.34</v>
      </c>
      <c r="AO138" s="17">
        <v>9.34</v>
      </c>
      <c r="AP138" s="17" t="s">
        <v>163</v>
      </c>
      <c r="AQ138" s="8" t="s">
        <v>191</v>
      </c>
      <c r="AR138" s="8" t="s">
        <v>44</v>
      </c>
      <c r="AS138" s="8" t="s">
        <v>164</v>
      </c>
      <c r="AT138" s="8" t="s">
        <v>163</v>
      </c>
      <c r="AU138" s="8" t="s">
        <v>168</v>
      </c>
      <c r="AV138" s="8">
        <v>0</v>
      </c>
      <c r="AW13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8" s="8">
        <v>9.34</v>
      </c>
      <c r="BA138">
        <v>9.34</v>
      </c>
      <c r="BB138">
        <v>9.34</v>
      </c>
      <c r="BC138">
        <v>9.34</v>
      </c>
    </row>
    <row r="139" spans="1:55" x14ac:dyDescent="0.3">
      <c r="A139" s="53" t="s">
        <v>1423</v>
      </c>
      <c r="B139" s="53" t="s">
        <v>111</v>
      </c>
      <c r="C139" s="53" t="s">
        <v>4408</v>
      </c>
      <c r="D139" s="8" t="s">
        <v>101</v>
      </c>
      <c r="E139" s="43" t="s">
        <v>160</v>
      </c>
      <c r="F139" s="8" t="s">
        <v>12</v>
      </c>
      <c r="G139" s="8" t="s">
        <v>9258</v>
      </c>
      <c r="H139" s="8" t="s">
        <v>290</v>
      </c>
      <c r="I139" s="8" t="s">
        <v>48</v>
      </c>
      <c r="J139">
        <v>5</v>
      </c>
      <c r="K139" s="8" t="str" cm="1">
        <f t="array" ref="K13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39" s="8" t="str" cm="1">
        <f t="array" ref="L13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39" s="8"/>
      <c r="N139" t="s">
        <v>1422</v>
      </c>
      <c r="O139" t="s">
        <v>5869</v>
      </c>
      <c r="P139">
        <v>0</v>
      </c>
      <c r="Q139" t="s">
        <v>7691</v>
      </c>
      <c r="R139" s="8" t="s">
        <v>147</v>
      </c>
      <c r="S139" s="9">
        <v>0.48368055555555556</v>
      </c>
      <c r="T139" s="9">
        <v>0.49386574074074074</v>
      </c>
      <c r="U139" s="8">
        <v>0</v>
      </c>
      <c r="V139" s="8">
        <v>17.076666666666668</v>
      </c>
      <c r="W139" s="8" t="s">
        <v>4410</v>
      </c>
      <c r="X139" s="8" t="s">
        <v>4411</v>
      </c>
      <c r="Z139">
        <v>5661.82</v>
      </c>
      <c r="AA139" s="8">
        <v>0</v>
      </c>
      <c r="AB139" s="35">
        <v>0</v>
      </c>
      <c r="AC139" s="8">
        <v>0</v>
      </c>
      <c r="AD139" s="8">
        <v>0</v>
      </c>
      <c r="AE139" s="20">
        <v>101.6225</v>
      </c>
      <c r="AF139" s="20">
        <v>94.270700000000005</v>
      </c>
      <c r="AG139" s="20">
        <v>116.9314</v>
      </c>
      <c r="AH139" s="20">
        <v>104.5153</v>
      </c>
      <c r="AI139">
        <v>113.1</v>
      </c>
      <c r="AJ139" s="8" t="s">
        <v>4434</v>
      </c>
      <c r="AK139" s="8" t="s">
        <v>4435</v>
      </c>
      <c r="AL139" s="8">
        <v>2</v>
      </c>
      <c r="AM139" s="8">
        <v>0</v>
      </c>
      <c r="AN139" s="17">
        <v>56.546250000000001</v>
      </c>
      <c r="AO139" s="17">
        <v>49.004350000000002</v>
      </c>
      <c r="AP139" s="17" t="s">
        <v>163</v>
      </c>
      <c r="AQ139" s="8" t="s">
        <v>191</v>
      </c>
      <c r="AR139" s="8" t="s">
        <v>44</v>
      </c>
      <c r="AS139" s="8" t="s">
        <v>163</v>
      </c>
      <c r="AT139" s="8" t="s">
        <v>163</v>
      </c>
      <c r="AU139" s="8" t="s">
        <v>168</v>
      </c>
      <c r="AV139" s="8">
        <v>0</v>
      </c>
      <c r="AW13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3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3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39" s="8">
        <v>25.405625000000001</v>
      </c>
      <c r="BA139">
        <v>23.567675000000001</v>
      </c>
      <c r="BB139">
        <v>29.232849999999999</v>
      </c>
      <c r="BC139">
        <v>26.128824999999999</v>
      </c>
    </row>
    <row r="140" spans="1:55" x14ac:dyDescent="0.3">
      <c r="A140" s="53" t="s">
        <v>1050</v>
      </c>
      <c r="B140" s="53" t="s">
        <v>4140</v>
      </c>
      <c r="C140" s="53" t="s">
        <v>110</v>
      </c>
      <c r="D140" s="8" t="s">
        <v>101</v>
      </c>
      <c r="E140" s="43" t="s">
        <v>160</v>
      </c>
      <c r="F140" s="8" t="s">
        <v>12</v>
      </c>
      <c r="G140" s="8" t="s">
        <v>9247</v>
      </c>
      <c r="H140" s="8" t="s">
        <v>160</v>
      </c>
      <c r="I140" s="8" t="s">
        <v>48</v>
      </c>
      <c r="J140">
        <v>305</v>
      </c>
      <c r="K140" s="8" t="str" cm="1">
        <f t="array" ref="K14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40" s="8" t="str" cm="1">
        <f t="array" ref="L14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0" s="8"/>
      <c r="N140" t="s">
        <v>1049</v>
      </c>
      <c r="O140" t="s">
        <v>5948</v>
      </c>
      <c r="P140">
        <v>2.7949593763792699</v>
      </c>
      <c r="Q140" t="s">
        <v>8692</v>
      </c>
      <c r="R140" s="8" t="s">
        <v>147</v>
      </c>
      <c r="S140" s="9">
        <v>0.4906712962962963</v>
      </c>
      <c r="T140" s="9">
        <v>0.50460648148148146</v>
      </c>
      <c r="U140" s="8">
        <v>0</v>
      </c>
      <c r="V140" s="8">
        <v>22.330000000000002</v>
      </c>
      <c r="W140" s="8" t="s">
        <v>4142</v>
      </c>
      <c r="X140" s="8" t="s">
        <v>4143</v>
      </c>
      <c r="Y140" s="8">
        <v>2.3732187033182601</v>
      </c>
      <c r="Z140">
        <v>3162.01</v>
      </c>
      <c r="AA140" s="8">
        <v>0</v>
      </c>
      <c r="AB140" s="8">
        <v>0</v>
      </c>
      <c r="AC140" s="8">
        <v>0</v>
      </c>
      <c r="AD140" s="8">
        <v>0</v>
      </c>
      <c r="AE140" s="20">
        <v>55.911200000000001</v>
      </c>
      <c r="AF140" s="20">
        <v>73.301400000000001</v>
      </c>
      <c r="AG140" s="20">
        <v>85.963499999999996</v>
      </c>
      <c r="AH140" s="20">
        <v>83.806600000000003</v>
      </c>
      <c r="AI140">
        <v>97.27</v>
      </c>
      <c r="AJ140" s="8" t="s">
        <v>3495</v>
      </c>
      <c r="AK140" s="8" t="s">
        <v>3496</v>
      </c>
      <c r="AL140" s="8">
        <v>1</v>
      </c>
      <c r="AM140" s="8">
        <v>0</v>
      </c>
      <c r="AN140" s="17">
        <v>75.53</v>
      </c>
      <c r="AO140" s="17">
        <v>79.795000000000002</v>
      </c>
      <c r="AP140" s="17" t="s">
        <v>163</v>
      </c>
      <c r="AQ140" s="8" t="s">
        <v>191</v>
      </c>
      <c r="AR140" s="8" t="s">
        <v>44</v>
      </c>
      <c r="AS140" s="8" t="s">
        <v>164</v>
      </c>
      <c r="AT140" s="8" t="s">
        <v>163</v>
      </c>
      <c r="AU140" s="8" t="s">
        <v>168</v>
      </c>
      <c r="AV140" s="8">
        <v>0</v>
      </c>
      <c r="AW14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0" s="8">
        <v>13.9778</v>
      </c>
      <c r="BA140">
        <v>18.32535</v>
      </c>
      <c r="BB140">
        <v>21.490874999999999</v>
      </c>
      <c r="BC140">
        <v>20.951650000000001</v>
      </c>
    </row>
    <row r="141" spans="1:55" x14ac:dyDescent="0.3">
      <c r="A141" s="53" t="s">
        <v>1041</v>
      </c>
      <c r="B141" s="53" t="s">
        <v>4633</v>
      </c>
      <c r="C141" s="53" t="s">
        <v>110</v>
      </c>
      <c r="D141" s="8" t="s">
        <v>102</v>
      </c>
      <c r="E141" s="43" t="s">
        <v>160</v>
      </c>
      <c r="F141" s="8" t="s">
        <v>12</v>
      </c>
      <c r="G141" s="8" t="s">
        <v>9247</v>
      </c>
      <c r="H141" s="8" t="s">
        <v>290</v>
      </c>
      <c r="I141" s="8" t="s">
        <v>48</v>
      </c>
      <c r="J141">
        <v>225</v>
      </c>
      <c r="K141" s="8" t="str" cm="1">
        <f t="array" ref="K14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41" s="8" t="str" cm="1">
        <f t="array" ref="L14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1" s="8"/>
      <c r="N141" t="s">
        <v>1040</v>
      </c>
      <c r="O141" t="s">
        <v>5876</v>
      </c>
      <c r="P141">
        <v>3.29322735907704</v>
      </c>
      <c r="Q141" t="s">
        <v>7834</v>
      </c>
      <c r="R141" s="8" t="s">
        <v>113</v>
      </c>
      <c r="S141" s="9">
        <v>0.58960648148148154</v>
      </c>
      <c r="T141" s="9">
        <v>0.60622685185185188</v>
      </c>
      <c r="U141" s="8">
        <v>0</v>
      </c>
      <c r="V141" s="8">
        <v>18.641666666666666</v>
      </c>
      <c r="W141" s="8" t="s">
        <v>4635</v>
      </c>
      <c r="X141" s="8" t="s">
        <v>4636</v>
      </c>
      <c r="Y141" s="8">
        <v>2.9062715926278799</v>
      </c>
      <c r="Z141">
        <v>1103.94</v>
      </c>
      <c r="AA141" s="8">
        <v>0</v>
      </c>
      <c r="AB141" s="8">
        <v>0</v>
      </c>
      <c r="AC141" s="8">
        <v>0</v>
      </c>
      <c r="AD141" s="8">
        <v>0</v>
      </c>
      <c r="AE141" s="20">
        <v>62.033299999999997</v>
      </c>
      <c r="AF141" s="20">
        <v>73</v>
      </c>
      <c r="AG141" s="20">
        <v>67.754999999999995</v>
      </c>
      <c r="AH141" s="20">
        <v>78.557500000000005</v>
      </c>
      <c r="AI141">
        <v>26.24</v>
      </c>
      <c r="AJ141" s="8" t="s">
        <v>4434</v>
      </c>
      <c r="AK141" s="8" t="s">
        <v>4630</v>
      </c>
      <c r="AL141" s="8">
        <v>1</v>
      </c>
      <c r="AM141" s="8">
        <v>0</v>
      </c>
      <c r="AN141" s="17">
        <v>18.25</v>
      </c>
      <c r="AO141" s="17">
        <v>19.878699999999998</v>
      </c>
      <c r="AP141" s="17" t="s">
        <v>163</v>
      </c>
      <c r="AQ141" s="8" t="s">
        <v>191</v>
      </c>
      <c r="AR141" s="8" t="s">
        <v>44</v>
      </c>
      <c r="AS141" s="8" t="s">
        <v>163</v>
      </c>
      <c r="AT141" s="8" t="s">
        <v>163</v>
      </c>
      <c r="AU141" s="8" t="s">
        <v>168</v>
      </c>
      <c r="AV141" s="8">
        <v>0</v>
      </c>
      <c r="AW14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1" s="8">
        <v>15.508324999999999</v>
      </c>
      <c r="BA141">
        <v>18.25</v>
      </c>
      <c r="BB141">
        <v>16.938749999999999</v>
      </c>
      <c r="BC141">
        <v>19.639375000000001</v>
      </c>
    </row>
    <row r="142" spans="1:55" x14ac:dyDescent="0.3">
      <c r="A142" s="53" t="s">
        <v>1915</v>
      </c>
      <c r="B142" s="53" t="s">
        <v>4387</v>
      </c>
      <c r="C142" s="53" t="s">
        <v>110</v>
      </c>
      <c r="D142" s="8" t="s">
        <v>102</v>
      </c>
      <c r="E142" s="43" t="s">
        <v>160</v>
      </c>
      <c r="F142" s="8" t="s">
        <v>12</v>
      </c>
      <c r="G142" s="8" t="s">
        <v>9257</v>
      </c>
      <c r="H142" s="8" t="s">
        <v>160</v>
      </c>
      <c r="I142" s="8" t="s">
        <v>48</v>
      </c>
      <c r="J142">
        <v>400</v>
      </c>
      <c r="K142" s="8" t="str" cm="1">
        <f t="array" ref="K14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42" s="8" t="str" cm="1">
        <f t="array" ref="L14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2" s="8"/>
      <c r="N142" t="s">
        <v>1914</v>
      </c>
      <c r="O142" t="s">
        <v>5979</v>
      </c>
      <c r="P142">
        <v>18.2160612588881</v>
      </c>
      <c r="Q142" t="s">
        <v>7765</v>
      </c>
      <c r="R142" s="8" t="s">
        <v>125</v>
      </c>
      <c r="S142" s="9">
        <v>0.62609953703703702</v>
      </c>
      <c r="T142" s="9">
        <v>0.63120370370370371</v>
      </c>
      <c r="U142" s="8">
        <v>0</v>
      </c>
      <c r="V142" s="8">
        <v>4.9444444450000002</v>
      </c>
      <c r="W142" s="8" t="s">
        <v>4389</v>
      </c>
      <c r="X142" s="8" t="s">
        <v>4390</v>
      </c>
      <c r="Y142" s="8">
        <v>15.8200329577028</v>
      </c>
      <c r="Z142">
        <v>1592.9</v>
      </c>
      <c r="AA142" s="8">
        <v>0</v>
      </c>
      <c r="AB142" s="35">
        <v>0</v>
      </c>
      <c r="AC142" s="8">
        <v>0</v>
      </c>
      <c r="AD142" s="8">
        <v>0</v>
      </c>
      <c r="AE142" s="20">
        <v>71.593999999999994</v>
      </c>
      <c r="AF142" s="20">
        <v>78</v>
      </c>
      <c r="AG142" s="20">
        <v>77.085700000000003</v>
      </c>
      <c r="AH142" s="20">
        <v>65.17</v>
      </c>
      <c r="AI142">
        <v>40.49</v>
      </c>
      <c r="AJ142" s="8" t="s">
        <v>4399</v>
      </c>
      <c r="AK142" s="8" t="s">
        <v>4496</v>
      </c>
      <c r="AL142" s="8">
        <v>1</v>
      </c>
      <c r="AM142" s="8">
        <v>0</v>
      </c>
      <c r="AN142" s="17">
        <v>39</v>
      </c>
      <c r="AO142" s="17">
        <v>33.9375</v>
      </c>
      <c r="AP142" s="17" t="s">
        <v>163</v>
      </c>
      <c r="AQ142" s="8" t="s">
        <v>191</v>
      </c>
      <c r="AR142" s="8" t="s">
        <v>44</v>
      </c>
      <c r="AS142" s="8" t="s">
        <v>164</v>
      </c>
      <c r="AT142" s="8" t="s">
        <v>163</v>
      </c>
      <c r="AU142" s="8" t="s">
        <v>168</v>
      </c>
      <c r="AV142" s="8">
        <v>0</v>
      </c>
      <c r="AW14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2" s="8">
        <v>17.898499999999999</v>
      </c>
      <c r="BA142">
        <v>19.5</v>
      </c>
      <c r="BB142">
        <v>19.271425000000001</v>
      </c>
      <c r="BC142">
        <v>16.2925</v>
      </c>
    </row>
    <row r="143" spans="1:55" x14ac:dyDescent="0.3">
      <c r="A143" s="53" t="s">
        <v>606</v>
      </c>
      <c r="B143" s="53" t="s">
        <v>4395</v>
      </c>
      <c r="C143" s="53" t="s">
        <v>110</v>
      </c>
      <c r="D143" s="8" t="s">
        <v>101</v>
      </c>
      <c r="E143" s="43" t="s">
        <v>160</v>
      </c>
      <c r="F143" s="8" t="s">
        <v>12</v>
      </c>
      <c r="G143" s="8" t="s">
        <v>9257</v>
      </c>
      <c r="H143" s="8" t="s">
        <v>160</v>
      </c>
      <c r="I143" s="8" t="s">
        <v>48</v>
      </c>
      <c r="J143">
        <v>20</v>
      </c>
      <c r="K143" s="8" t="str" cm="1">
        <f t="array" ref="K14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43" s="8" t="str" cm="1">
        <f t="array" ref="L14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143" s="8"/>
      <c r="N143" t="s">
        <v>605</v>
      </c>
      <c r="O143" t="s">
        <v>5861</v>
      </c>
      <c r="P143">
        <v>0</v>
      </c>
      <c r="Q143" t="s">
        <v>7706</v>
      </c>
      <c r="R143" s="8" t="s">
        <v>147</v>
      </c>
      <c r="S143" s="9">
        <v>0.50167824074074074</v>
      </c>
      <c r="T143" s="9">
        <v>0.50783564814814819</v>
      </c>
      <c r="U143" s="8">
        <v>0</v>
      </c>
      <c r="V143" s="8">
        <v>10.936666666666667</v>
      </c>
      <c r="W143" s="8" t="s">
        <v>4397</v>
      </c>
      <c r="X143" s="8" t="s">
        <v>4398</v>
      </c>
      <c r="Z143">
        <v>2017.78</v>
      </c>
      <c r="AA143" s="8">
        <v>3</v>
      </c>
      <c r="AB143" s="8">
        <v>0.86363636363636398</v>
      </c>
      <c r="AC143" s="8">
        <v>1</v>
      </c>
      <c r="AD143" s="8">
        <v>22</v>
      </c>
      <c r="AE143" s="20">
        <v>36.79</v>
      </c>
      <c r="AF143" s="20">
        <v>39.969200000000001</v>
      </c>
      <c r="AG143" s="20">
        <v>37.947099999999999</v>
      </c>
      <c r="AH143" s="20">
        <v>38.590000000000003</v>
      </c>
      <c r="AI143">
        <v>38.590000000000003</v>
      </c>
      <c r="AJ143" s="8" t="s">
        <v>4434</v>
      </c>
      <c r="AK143" s="8" t="s">
        <v>4435</v>
      </c>
      <c r="AL143" s="8">
        <v>2</v>
      </c>
      <c r="AM143" s="8">
        <v>22</v>
      </c>
      <c r="AN143" s="17">
        <v>18.395</v>
      </c>
      <c r="AO143" s="17">
        <v>19.295000000000002</v>
      </c>
      <c r="AP143" s="17" t="s">
        <v>163</v>
      </c>
      <c r="AQ143" s="8" t="s">
        <v>191</v>
      </c>
      <c r="AR143" s="8" t="s">
        <v>44</v>
      </c>
      <c r="AS143" s="8" t="s">
        <v>164</v>
      </c>
      <c r="AT143" s="8" t="s">
        <v>163</v>
      </c>
      <c r="AU143" s="8" t="s">
        <v>168</v>
      </c>
      <c r="AV143" s="8">
        <v>22</v>
      </c>
      <c r="AW14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3" s="8">
        <v>9.1974999999999998</v>
      </c>
      <c r="BA143">
        <v>9.9923000000000002</v>
      </c>
      <c r="BB143">
        <v>9.4867749999999997</v>
      </c>
      <c r="BC143">
        <v>9.6475000000000009</v>
      </c>
    </row>
    <row r="144" spans="1:55" x14ac:dyDescent="0.3">
      <c r="A144" s="53" t="s">
        <v>1002</v>
      </c>
      <c r="B144" s="53" t="s">
        <v>5569</v>
      </c>
      <c r="C144" s="53" t="s">
        <v>110</v>
      </c>
      <c r="D144" s="8" t="s">
        <v>104</v>
      </c>
      <c r="E144" s="43" t="s">
        <v>160</v>
      </c>
      <c r="F144" s="8" t="s">
        <v>12</v>
      </c>
      <c r="G144" s="8">
        <v>190</v>
      </c>
      <c r="H144" s="8" t="s">
        <v>290</v>
      </c>
      <c r="I144" s="8" t="s">
        <v>48</v>
      </c>
      <c r="J144">
        <v>2</v>
      </c>
      <c r="K144" s="8" t="str" cm="1">
        <f t="array" ref="K14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44" s="8" t="str" cm="1">
        <f t="array" ref="L14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4" s="8"/>
      <c r="N144" t="s">
        <v>1001</v>
      </c>
      <c r="O144" t="s">
        <v>8990</v>
      </c>
      <c r="P144">
        <v>13.906103160885699</v>
      </c>
      <c r="Q144" t="s">
        <v>8871</v>
      </c>
      <c r="R144" s="8" t="s">
        <v>123</v>
      </c>
      <c r="S144" s="9">
        <v>0.45604166666666668</v>
      </c>
      <c r="T144" s="9">
        <v>0.45677083333333335</v>
      </c>
      <c r="U144" s="8">
        <v>0</v>
      </c>
      <c r="V144" s="8">
        <v>3.0166666666666666</v>
      </c>
      <c r="W144" s="8" t="s">
        <v>8991</v>
      </c>
      <c r="X144" s="8" t="s">
        <v>8992</v>
      </c>
      <c r="Y144" s="8">
        <v>7.0861911986989599</v>
      </c>
      <c r="Z144">
        <v>502.85</v>
      </c>
      <c r="AA144" s="8">
        <v>0</v>
      </c>
      <c r="AB144" s="8">
        <v>0</v>
      </c>
      <c r="AC144" s="8">
        <v>0</v>
      </c>
      <c r="AD144" s="8">
        <v>0</v>
      </c>
      <c r="AE144" s="20">
        <v>37.39</v>
      </c>
      <c r="AF144" s="20">
        <v>38.15</v>
      </c>
      <c r="AG144" s="20">
        <v>40.06</v>
      </c>
      <c r="AH144" s="20">
        <v>41.97</v>
      </c>
      <c r="AI144">
        <v>10.49</v>
      </c>
      <c r="AJ144" s="8" t="s">
        <v>3446</v>
      </c>
      <c r="AK144" s="8" t="s">
        <v>5705</v>
      </c>
      <c r="AL144" s="8">
        <v>1</v>
      </c>
      <c r="AM144" s="8">
        <v>0</v>
      </c>
      <c r="AN144" s="17">
        <v>9.5374999999999996</v>
      </c>
      <c r="AO144" s="17">
        <v>10.4925</v>
      </c>
      <c r="AP144" s="17" t="s">
        <v>163</v>
      </c>
      <c r="AQ144" s="8" t="s">
        <v>793</v>
      </c>
      <c r="AR144" s="8" t="s">
        <v>44</v>
      </c>
      <c r="AS144" s="8" t="s">
        <v>163</v>
      </c>
      <c r="AT144" s="8" t="s">
        <v>164</v>
      </c>
      <c r="AU144" s="8" t="s">
        <v>168</v>
      </c>
      <c r="AV144" s="8">
        <v>0</v>
      </c>
      <c r="AW14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4" s="8">
        <v>9.3475000000000001</v>
      </c>
      <c r="BA144">
        <v>9.5374999999999996</v>
      </c>
      <c r="BB144">
        <v>10.015000000000001</v>
      </c>
      <c r="BC144">
        <v>10.4925</v>
      </c>
    </row>
    <row r="145" spans="1:55" x14ac:dyDescent="0.3">
      <c r="A145" s="53" t="s">
        <v>381</v>
      </c>
      <c r="B145" s="53" t="s">
        <v>133</v>
      </c>
      <c r="C145" s="53" t="s">
        <v>132</v>
      </c>
      <c r="D145" s="8" t="s">
        <v>101</v>
      </c>
      <c r="E145" s="43" t="s">
        <v>160</v>
      </c>
      <c r="F145" s="8" t="s">
        <v>12</v>
      </c>
      <c r="G145" s="8" t="s">
        <v>9255</v>
      </c>
      <c r="H145" s="8" t="s">
        <v>160</v>
      </c>
      <c r="I145" s="8" t="s">
        <v>48</v>
      </c>
      <c r="J145">
        <v>70</v>
      </c>
      <c r="K145" s="8" t="str" cm="1">
        <f t="array" ref="K14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45" s="8" t="str" cm="1">
        <f t="array" ref="L14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5" s="8"/>
      <c r="N145" t="s">
        <v>380</v>
      </c>
      <c r="O145" t="s">
        <v>8917</v>
      </c>
      <c r="P145">
        <v>1.3216811243648301</v>
      </c>
      <c r="Q145" t="s">
        <v>7697</v>
      </c>
      <c r="R145" s="8" t="s">
        <v>125</v>
      </c>
      <c r="S145" s="9">
        <v>0.50876157407407407</v>
      </c>
      <c r="T145" s="9">
        <v>0.5142592592592593</v>
      </c>
      <c r="U145" s="8">
        <v>0</v>
      </c>
      <c r="V145" s="8">
        <v>8.82</v>
      </c>
      <c r="W145" s="8" t="s">
        <v>8918</v>
      </c>
      <c r="X145" s="8" t="s">
        <v>8919</v>
      </c>
      <c r="Y145" s="8">
        <v>0.30415354880323398</v>
      </c>
      <c r="Z145">
        <v>1971.82</v>
      </c>
      <c r="AA145" s="8">
        <v>0</v>
      </c>
      <c r="AB145" s="8">
        <v>0</v>
      </c>
      <c r="AC145" s="8">
        <v>0</v>
      </c>
      <c r="AD145" s="8">
        <v>0</v>
      </c>
      <c r="AE145" s="20">
        <v>41.96</v>
      </c>
      <c r="AF145" s="20">
        <v>52.184399999999997</v>
      </c>
      <c r="AG145" s="20">
        <v>68.514200000000002</v>
      </c>
      <c r="AH145" s="20">
        <v>49.064500000000002</v>
      </c>
      <c r="AI145">
        <v>36.659999999999997</v>
      </c>
      <c r="AJ145" s="8" t="s">
        <v>4434</v>
      </c>
      <c r="AK145" s="8" t="s">
        <v>4435</v>
      </c>
      <c r="AL145" s="8">
        <v>1</v>
      </c>
      <c r="AM145" s="8">
        <v>0</v>
      </c>
      <c r="AN145" s="17">
        <v>33.82</v>
      </c>
      <c r="AO145" s="17">
        <v>44.524999999999999</v>
      </c>
      <c r="AP145" s="17" t="s">
        <v>163</v>
      </c>
      <c r="AQ145" s="8" t="s">
        <v>191</v>
      </c>
      <c r="AR145" s="8" t="s">
        <v>44</v>
      </c>
      <c r="AS145" s="8" t="s">
        <v>164</v>
      </c>
      <c r="AT145" s="8" t="s">
        <v>163</v>
      </c>
      <c r="AU145" s="8" t="s">
        <v>168</v>
      </c>
      <c r="AV145" s="8">
        <v>0</v>
      </c>
      <c r="AW14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5" s="8">
        <v>10.49</v>
      </c>
      <c r="BA145">
        <v>13.046099999999999</v>
      </c>
      <c r="BB145">
        <v>17.128550000000001</v>
      </c>
      <c r="BC145">
        <v>12.266125000000001</v>
      </c>
    </row>
    <row r="146" spans="1:55" x14ac:dyDescent="0.3">
      <c r="A146" s="53" t="s">
        <v>857</v>
      </c>
      <c r="B146" s="53" t="s">
        <v>4454</v>
      </c>
      <c r="C146" s="53" t="s">
        <v>110</v>
      </c>
      <c r="D146" s="8" t="s">
        <v>101</v>
      </c>
      <c r="E146" s="43" t="s">
        <v>160</v>
      </c>
      <c r="F146" s="8" t="s">
        <v>12</v>
      </c>
      <c r="G146" s="8" t="s">
        <v>9263</v>
      </c>
      <c r="H146" s="8" t="s">
        <v>290</v>
      </c>
      <c r="I146" s="8" t="s">
        <v>48</v>
      </c>
      <c r="J146">
        <v>260</v>
      </c>
      <c r="K146" s="8" t="str" cm="1">
        <f t="array" ref="K14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46" s="8" t="str" cm="1">
        <f t="array" ref="L14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6" s="8"/>
      <c r="N146" t="s">
        <v>856</v>
      </c>
      <c r="O146" t="s">
        <v>5891</v>
      </c>
      <c r="P146">
        <v>0.60227749009572995</v>
      </c>
      <c r="Q146" t="s">
        <v>7685</v>
      </c>
      <c r="R146" s="8" t="s">
        <v>147</v>
      </c>
      <c r="S146" s="9">
        <v>0.51467592592592593</v>
      </c>
      <c r="T146" s="9">
        <v>0.52200231481481485</v>
      </c>
      <c r="U146" s="8">
        <v>0</v>
      </c>
      <c r="V146" s="8">
        <v>10.233333333333334</v>
      </c>
      <c r="W146" s="8" t="s">
        <v>4456</v>
      </c>
      <c r="X146" s="8" t="s">
        <v>4457</v>
      </c>
      <c r="Y146" s="8">
        <v>0.19268980174469</v>
      </c>
      <c r="Z146">
        <v>4402.9799999999996</v>
      </c>
      <c r="AA146" s="8">
        <v>0</v>
      </c>
      <c r="AB146" s="35">
        <v>0</v>
      </c>
      <c r="AC146" s="8">
        <v>0</v>
      </c>
      <c r="AD146" s="8">
        <v>0</v>
      </c>
      <c r="AE146" s="20">
        <v>105.7337</v>
      </c>
      <c r="AF146" s="20">
        <v>107.0916</v>
      </c>
      <c r="AG146" s="20">
        <v>109.77209999999999</v>
      </c>
      <c r="AH146" s="20">
        <v>115.58069999999999</v>
      </c>
      <c r="AI146">
        <v>118.39</v>
      </c>
      <c r="AJ146" s="8" t="s">
        <v>4434</v>
      </c>
      <c r="AK146" s="8" t="s">
        <v>4435</v>
      </c>
      <c r="AL146" s="8">
        <v>2</v>
      </c>
      <c r="AM146" s="8">
        <v>0</v>
      </c>
      <c r="AN146" s="17">
        <v>53.16</v>
      </c>
      <c r="AO146" s="17">
        <v>58.655000000000001</v>
      </c>
      <c r="AP146" s="17" t="s">
        <v>163</v>
      </c>
      <c r="AQ146" s="8" t="s">
        <v>191</v>
      </c>
      <c r="AR146" s="8" t="s">
        <v>44</v>
      </c>
      <c r="AS146" s="8" t="s">
        <v>163</v>
      </c>
      <c r="AT146" s="8" t="s">
        <v>163</v>
      </c>
      <c r="AU146" s="8" t="s">
        <v>168</v>
      </c>
      <c r="AV146" s="8">
        <v>0</v>
      </c>
      <c r="AW14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6" s="8">
        <v>26.433425</v>
      </c>
      <c r="BA146">
        <v>26.7729</v>
      </c>
      <c r="BB146">
        <v>27.443024999999999</v>
      </c>
      <c r="BC146">
        <v>28.895174999999998</v>
      </c>
    </row>
    <row r="147" spans="1:55" x14ac:dyDescent="0.3">
      <c r="A147" s="53" t="s">
        <v>854</v>
      </c>
      <c r="B147" s="53" t="s">
        <v>4404</v>
      </c>
      <c r="C147" s="53" t="s">
        <v>110</v>
      </c>
      <c r="D147" s="8" t="s">
        <v>101</v>
      </c>
      <c r="E147" s="43" t="s">
        <v>160</v>
      </c>
      <c r="F147" s="8" t="s">
        <v>12</v>
      </c>
      <c r="G147" s="8" t="s">
        <v>9261</v>
      </c>
      <c r="H147" s="8" t="s">
        <v>160</v>
      </c>
      <c r="I147" s="8" t="s">
        <v>48</v>
      </c>
      <c r="J147">
        <v>50</v>
      </c>
      <c r="K147" s="8" t="str" cm="1">
        <f t="array" ref="K14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47" s="8" t="str" cm="1">
        <f t="array" ref="L14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147" s="8"/>
      <c r="N147" t="s">
        <v>853</v>
      </c>
      <c r="O147" t="s">
        <v>5865</v>
      </c>
      <c r="P147">
        <v>1.4293641013326801</v>
      </c>
      <c r="Q147" t="s">
        <v>8747</v>
      </c>
      <c r="R147" s="8" t="s">
        <v>147</v>
      </c>
      <c r="S147" s="9">
        <v>0.53032407407407411</v>
      </c>
      <c r="T147" s="9">
        <v>0.53577546296296297</v>
      </c>
      <c r="U147" s="8">
        <v>0</v>
      </c>
      <c r="V147" s="8">
        <v>8.2766666666666673</v>
      </c>
      <c r="W147" s="8" t="s">
        <v>4406</v>
      </c>
      <c r="X147" s="8" t="s">
        <v>4407</v>
      </c>
      <c r="Y147" s="8">
        <v>0.366473685779581</v>
      </c>
      <c r="Z147">
        <v>7266.38</v>
      </c>
      <c r="AA147" s="8">
        <v>3</v>
      </c>
      <c r="AB147" s="8">
        <v>0.90909090909090895</v>
      </c>
      <c r="AC147" s="8">
        <v>2</v>
      </c>
      <c r="AD147" s="8">
        <v>33</v>
      </c>
      <c r="AE147" s="20">
        <v>138.00749999999999</v>
      </c>
      <c r="AF147" s="20">
        <v>137.75839999999999</v>
      </c>
      <c r="AG147" s="20">
        <v>141.9914</v>
      </c>
      <c r="AH147" s="20">
        <v>148.16380000000001</v>
      </c>
      <c r="AI147">
        <v>146.09</v>
      </c>
      <c r="AJ147" s="8" t="s">
        <v>4434</v>
      </c>
      <c r="AK147" s="8" t="s">
        <v>4435</v>
      </c>
      <c r="AL147" s="8">
        <v>2</v>
      </c>
      <c r="AM147" s="8">
        <v>33</v>
      </c>
      <c r="AN147" s="17">
        <v>69.003749999999997</v>
      </c>
      <c r="AO147" s="17">
        <v>74.168750000000003</v>
      </c>
      <c r="AP147" s="17" t="s">
        <v>163</v>
      </c>
      <c r="AQ147" s="8" t="s">
        <v>191</v>
      </c>
      <c r="AR147" s="8" t="s">
        <v>44</v>
      </c>
      <c r="AS147" s="8" t="s">
        <v>164</v>
      </c>
      <c r="AT147" s="8" t="s">
        <v>163</v>
      </c>
      <c r="AU147" s="8" t="s">
        <v>168</v>
      </c>
      <c r="AV147" s="8">
        <v>33</v>
      </c>
      <c r="AW14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7" s="8">
        <v>34.501874999999998</v>
      </c>
      <c r="BA147">
        <v>34.439599999999999</v>
      </c>
      <c r="BB147">
        <v>35.49785</v>
      </c>
      <c r="BC147">
        <v>37.040950000000002</v>
      </c>
    </row>
    <row r="148" spans="1:55" x14ac:dyDescent="0.3">
      <c r="A148" s="53" t="s">
        <v>851</v>
      </c>
      <c r="B148" s="53" t="s">
        <v>4460</v>
      </c>
      <c r="C148" s="53" t="s">
        <v>110</v>
      </c>
      <c r="D148" s="8" t="s">
        <v>101</v>
      </c>
      <c r="E148" s="43" t="s">
        <v>160</v>
      </c>
      <c r="F148" s="8" t="s">
        <v>12</v>
      </c>
      <c r="G148" s="8" t="s">
        <v>9265</v>
      </c>
      <c r="H148" s="8" t="s">
        <v>160</v>
      </c>
      <c r="I148" s="8" t="s">
        <v>48</v>
      </c>
      <c r="J148">
        <v>40</v>
      </c>
      <c r="K148" s="8" t="str" cm="1">
        <f t="array" ref="K14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48" s="8" t="str" cm="1">
        <f t="array" ref="L14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8" s="8"/>
      <c r="N148" t="s">
        <v>850</v>
      </c>
      <c r="O148" t="s">
        <v>5863</v>
      </c>
      <c r="P148">
        <v>0</v>
      </c>
      <c r="Q148" t="s">
        <v>7633</v>
      </c>
      <c r="R148" s="8" t="s">
        <v>147</v>
      </c>
      <c r="S148" s="9">
        <v>0.55170138888888887</v>
      </c>
      <c r="T148" s="9">
        <v>0.56207175925925923</v>
      </c>
      <c r="U148" s="8">
        <v>0</v>
      </c>
      <c r="V148" s="8">
        <v>14.683333333333334</v>
      </c>
      <c r="W148" s="8" t="s">
        <v>4462</v>
      </c>
      <c r="X148" s="8" t="s">
        <v>4463</v>
      </c>
      <c r="Z148">
        <v>2893.36</v>
      </c>
      <c r="AA148" s="8">
        <v>0</v>
      </c>
      <c r="AB148" s="8">
        <v>0</v>
      </c>
      <c r="AC148" s="8">
        <v>0</v>
      </c>
      <c r="AD148" s="8">
        <v>0</v>
      </c>
      <c r="AE148" s="20">
        <v>55.673299999999998</v>
      </c>
      <c r="AF148" s="20">
        <v>53.767600000000002</v>
      </c>
      <c r="AG148" s="20">
        <v>57.609200000000001</v>
      </c>
      <c r="AH148" s="20">
        <v>61.272300000000001</v>
      </c>
      <c r="AI148">
        <v>60.45</v>
      </c>
      <c r="AJ148" s="8" t="s">
        <v>4434</v>
      </c>
      <c r="AK148" s="8" t="s">
        <v>4435</v>
      </c>
      <c r="AL148" s="8">
        <v>2</v>
      </c>
      <c r="AM148" s="8">
        <v>0</v>
      </c>
      <c r="AN148" s="17">
        <v>27.032499999999999</v>
      </c>
      <c r="AO148" s="17">
        <v>31.422499999999999</v>
      </c>
      <c r="AP148" s="17" t="s">
        <v>163</v>
      </c>
      <c r="AQ148" s="8" t="s">
        <v>191</v>
      </c>
      <c r="AR148" s="8" t="s">
        <v>44</v>
      </c>
      <c r="AS148" s="8" t="s">
        <v>164</v>
      </c>
      <c r="AT148" s="8" t="s">
        <v>163</v>
      </c>
      <c r="AU148" s="8" t="s">
        <v>168</v>
      </c>
      <c r="AV148" s="8">
        <v>0</v>
      </c>
      <c r="AW14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8" s="8">
        <v>13.918324999999999</v>
      </c>
      <c r="BA148">
        <v>13.4419</v>
      </c>
      <c r="BB148">
        <v>14.4023</v>
      </c>
      <c r="BC148">
        <v>15.318075</v>
      </c>
    </row>
    <row r="149" spans="1:55" x14ac:dyDescent="0.3">
      <c r="A149" s="53" t="s">
        <v>1236</v>
      </c>
      <c r="B149" s="53" t="s">
        <v>4525</v>
      </c>
      <c r="C149" s="53" t="s">
        <v>110</v>
      </c>
      <c r="D149" s="8" t="s">
        <v>101</v>
      </c>
      <c r="E149" s="43" t="s">
        <v>160</v>
      </c>
      <c r="F149" s="8" t="s">
        <v>12</v>
      </c>
      <c r="G149" s="8" t="s">
        <v>9262</v>
      </c>
      <c r="H149" s="8" t="s">
        <v>290</v>
      </c>
      <c r="I149" s="8" t="s">
        <v>48</v>
      </c>
      <c r="J149">
        <v>10</v>
      </c>
      <c r="K149" s="8" t="str" cm="1">
        <f t="array" ref="K14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49" s="8" t="str" cm="1">
        <f t="array" ref="L14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49" s="8"/>
      <c r="N149" t="s">
        <v>1235</v>
      </c>
      <c r="O149" t="s">
        <v>5872</v>
      </c>
      <c r="P149">
        <v>4.7278998503393801</v>
      </c>
      <c r="Q149" t="s">
        <v>7631</v>
      </c>
      <c r="R149" s="8" t="s">
        <v>147</v>
      </c>
      <c r="S149" s="9">
        <v>0.56534722222222222</v>
      </c>
      <c r="T149" s="9">
        <v>0.57924768518518521</v>
      </c>
      <c r="U149" s="8">
        <v>0</v>
      </c>
      <c r="V149" s="8">
        <v>19.836666666666666</v>
      </c>
      <c r="W149" s="8" t="s">
        <v>4527</v>
      </c>
      <c r="X149" s="8" t="s">
        <v>4528</v>
      </c>
      <c r="Y149" s="8">
        <v>2.1426105873532402</v>
      </c>
      <c r="Z149">
        <v>15246.69</v>
      </c>
      <c r="AA149" s="8">
        <v>0</v>
      </c>
      <c r="AB149" s="8">
        <v>0</v>
      </c>
      <c r="AC149" s="8">
        <v>0</v>
      </c>
      <c r="AD149" s="8">
        <v>0</v>
      </c>
      <c r="AE149" s="20">
        <v>295.58</v>
      </c>
      <c r="AF149" s="20">
        <v>276.89690000000002</v>
      </c>
      <c r="AG149" s="20">
        <v>313.17140000000001</v>
      </c>
      <c r="AH149" s="20">
        <v>336.4384</v>
      </c>
      <c r="AI149">
        <v>327.48</v>
      </c>
      <c r="AJ149" s="8" t="s">
        <v>4434</v>
      </c>
      <c r="AK149" s="8" t="s">
        <v>4435</v>
      </c>
      <c r="AL149" s="8">
        <v>1</v>
      </c>
      <c r="AM149" s="8">
        <v>0</v>
      </c>
      <c r="AN149" s="17">
        <v>340.1712</v>
      </c>
      <c r="AO149" s="17">
        <v>365.23869999999999</v>
      </c>
      <c r="AP149" s="17" t="s">
        <v>163</v>
      </c>
      <c r="AQ149" s="8" t="s">
        <v>191</v>
      </c>
      <c r="AR149" s="8" t="s">
        <v>44</v>
      </c>
      <c r="AS149" s="8" t="s">
        <v>163</v>
      </c>
      <c r="AT149" s="8" t="s">
        <v>163</v>
      </c>
      <c r="AU149" s="8" t="s">
        <v>168</v>
      </c>
      <c r="AV149" s="8">
        <v>0</v>
      </c>
      <c r="AW14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4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4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49" s="8">
        <v>73.894999999999996</v>
      </c>
      <c r="BA149">
        <v>69.224225000000004</v>
      </c>
      <c r="BB149">
        <v>78.292850000000001</v>
      </c>
      <c r="BC149">
        <v>84.1096</v>
      </c>
    </row>
    <row r="150" spans="1:55" x14ac:dyDescent="0.3">
      <c r="A150" s="53" t="s">
        <v>1076</v>
      </c>
      <c r="B150" s="53" t="s">
        <v>4564</v>
      </c>
      <c r="C150" s="53" t="s">
        <v>110</v>
      </c>
      <c r="D150" s="8" t="s">
        <v>101</v>
      </c>
      <c r="E150" s="43" t="s">
        <v>160</v>
      </c>
      <c r="F150" s="8" t="s">
        <v>12</v>
      </c>
      <c r="G150" s="8" t="s">
        <v>9260</v>
      </c>
      <c r="H150" s="8" t="s">
        <v>160</v>
      </c>
      <c r="I150" s="8" t="s">
        <v>48</v>
      </c>
      <c r="J150">
        <v>312</v>
      </c>
      <c r="K150" s="8" t="str" cm="1">
        <f t="array" ref="K15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50" s="8" t="str" cm="1">
        <f t="array" ref="L15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0" s="8"/>
      <c r="N150" t="s">
        <v>333</v>
      </c>
      <c r="O150" t="s">
        <v>5889</v>
      </c>
      <c r="P150">
        <v>13.068056060464199</v>
      </c>
      <c r="Q150" t="s">
        <v>7638</v>
      </c>
      <c r="R150" s="8" t="s">
        <v>147</v>
      </c>
      <c r="S150" s="9">
        <v>0.58832175925925922</v>
      </c>
      <c r="T150" s="9">
        <v>0.59189814814814812</v>
      </c>
      <c r="U150" s="8">
        <v>0</v>
      </c>
      <c r="V150" s="8">
        <v>16.733333333333334</v>
      </c>
      <c r="W150" s="8" t="s">
        <v>4566</v>
      </c>
      <c r="X150" s="8" t="s">
        <v>4567</v>
      </c>
      <c r="Y150" s="8">
        <v>11.8272076122259</v>
      </c>
      <c r="Z150">
        <v>2441.71</v>
      </c>
      <c r="AA150" s="8">
        <v>0</v>
      </c>
      <c r="AB150" s="8">
        <v>0</v>
      </c>
      <c r="AC150" s="8">
        <v>0</v>
      </c>
      <c r="AD150" s="8">
        <v>0</v>
      </c>
      <c r="AE150" s="20">
        <v>58.856200000000001</v>
      </c>
      <c r="AF150" s="20">
        <v>55.388399999999997</v>
      </c>
      <c r="AG150" s="20">
        <v>62.655999999999999</v>
      </c>
      <c r="AH150" s="20">
        <v>60.276899999999998</v>
      </c>
      <c r="AI150">
        <v>73.98</v>
      </c>
      <c r="AJ150" s="8" t="s">
        <v>4434</v>
      </c>
      <c r="AK150" s="8" t="s">
        <v>4435</v>
      </c>
      <c r="AL150" s="8">
        <v>1</v>
      </c>
      <c r="AM150" s="8">
        <v>0</v>
      </c>
      <c r="AN150" s="17">
        <v>60.042499999999997</v>
      </c>
      <c r="AO150" s="17">
        <v>58.4375</v>
      </c>
      <c r="AP150" s="17" t="s">
        <v>163</v>
      </c>
      <c r="AQ150" s="8" t="s">
        <v>191</v>
      </c>
      <c r="AR150" s="8" t="s">
        <v>44</v>
      </c>
      <c r="AS150" s="8" t="s">
        <v>164</v>
      </c>
      <c r="AT150" s="8" t="s">
        <v>163</v>
      </c>
      <c r="AU150" s="8" t="s">
        <v>168</v>
      </c>
      <c r="AV150" s="8">
        <v>0</v>
      </c>
      <c r="AW15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0" s="8">
        <v>14.71405</v>
      </c>
      <c r="BA150">
        <v>13.847099999999999</v>
      </c>
      <c r="BB150">
        <v>15.664</v>
      </c>
      <c r="BC150">
        <v>15.069224999999999</v>
      </c>
    </row>
    <row r="151" spans="1:55" x14ac:dyDescent="0.3">
      <c r="A151" s="53" t="s">
        <v>1866</v>
      </c>
      <c r="B151" s="53" t="s">
        <v>3836</v>
      </c>
      <c r="C151" s="53" t="s">
        <v>129</v>
      </c>
      <c r="D151" s="8" t="s">
        <v>102</v>
      </c>
      <c r="E151" s="43" t="s">
        <v>160</v>
      </c>
      <c r="F151" s="8" t="s">
        <v>12</v>
      </c>
      <c r="G151" s="8" t="s">
        <v>9260</v>
      </c>
      <c r="H151" s="8" t="s">
        <v>290</v>
      </c>
      <c r="I151" s="8" t="s">
        <v>14</v>
      </c>
      <c r="J151">
        <v>310</v>
      </c>
      <c r="K151" s="8" t="str" cm="1">
        <f t="array" ref="K15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51" s="8" t="str" cm="1">
        <f t="array" ref="L15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1" s="8"/>
      <c r="N151" t="s">
        <v>1865</v>
      </c>
      <c r="O151" t="s">
        <v>5982</v>
      </c>
      <c r="P151">
        <v>2.3353265013242899</v>
      </c>
      <c r="Q151" t="s">
        <v>7751</v>
      </c>
      <c r="R151" s="8" t="s">
        <v>107</v>
      </c>
      <c r="S151" s="9">
        <v>0.68944444444444442</v>
      </c>
      <c r="T151" s="9">
        <v>0.69615740740740739</v>
      </c>
      <c r="U151" s="8">
        <v>0</v>
      </c>
      <c r="V151" s="8">
        <v>5.2166666666666668</v>
      </c>
      <c r="W151" s="8" t="s">
        <v>4402</v>
      </c>
      <c r="X151" s="8" t="s">
        <v>4403</v>
      </c>
      <c r="Y151" s="8">
        <v>0.54581337809472597</v>
      </c>
      <c r="Z151">
        <v>705.33</v>
      </c>
      <c r="AA151" s="8">
        <v>0</v>
      </c>
      <c r="AB151" s="8">
        <v>0</v>
      </c>
      <c r="AC151" s="8">
        <v>0</v>
      </c>
      <c r="AD151" s="8">
        <v>0</v>
      </c>
      <c r="AE151" s="20">
        <v>53.76</v>
      </c>
      <c r="AF151" s="20">
        <v>53.76</v>
      </c>
      <c r="AG151" s="20">
        <v>55.193300000000001</v>
      </c>
      <c r="AH151" s="20">
        <v>55.91</v>
      </c>
      <c r="AI151">
        <v>14.82</v>
      </c>
      <c r="AJ151" s="8" t="s">
        <v>4434</v>
      </c>
      <c r="AK151" s="8" t="s">
        <v>4630</v>
      </c>
      <c r="AL151" s="8">
        <v>1</v>
      </c>
      <c r="AM151" s="8">
        <v>0</v>
      </c>
      <c r="AN151" s="17">
        <v>13.44</v>
      </c>
      <c r="AO151" s="17">
        <v>13.977499999999999</v>
      </c>
      <c r="AP151" s="17" t="s">
        <v>163</v>
      </c>
      <c r="AQ151" s="8" t="s">
        <v>191</v>
      </c>
      <c r="AR151" s="8" t="s">
        <v>44</v>
      </c>
      <c r="AS151" s="8" t="s">
        <v>163</v>
      </c>
      <c r="AT151" s="8" t="s">
        <v>163</v>
      </c>
      <c r="AU151" s="8" t="s">
        <v>168</v>
      </c>
      <c r="AV151" s="8">
        <v>0</v>
      </c>
      <c r="AW15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1" s="8">
        <v>13.44</v>
      </c>
      <c r="BA151">
        <v>13.44</v>
      </c>
      <c r="BB151">
        <v>13.798325</v>
      </c>
      <c r="BC151">
        <v>13.977499999999999</v>
      </c>
    </row>
    <row r="152" spans="1:55" x14ac:dyDescent="0.3">
      <c r="A152" s="53" t="s">
        <v>849</v>
      </c>
      <c r="B152" s="53" t="s">
        <v>158</v>
      </c>
      <c r="C152" s="53" t="s">
        <v>113</v>
      </c>
      <c r="D152" s="8" t="s">
        <v>101</v>
      </c>
      <c r="E152" s="43" t="s">
        <v>160</v>
      </c>
      <c r="F152" s="8" t="s">
        <v>12</v>
      </c>
      <c r="G152" s="8" t="s">
        <v>9268</v>
      </c>
      <c r="H152" s="8" t="s">
        <v>290</v>
      </c>
      <c r="I152" s="8" t="s">
        <v>14</v>
      </c>
      <c r="J152">
        <v>315</v>
      </c>
      <c r="K152" s="8" t="str" cm="1">
        <f t="array" ref="K15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152" s="8" t="str" cm="1">
        <f t="array" ref="L15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2" s="8"/>
      <c r="N152" t="s">
        <v>848</v>
      </c>
      <c r="O152" t="s">
        <v>5867</v>
      </c>
      <c r="P152">
        <v>0</v>
      </c>
      <c r="Q152" t="s">
        <v>7634</v>
      </c>
      <c r="R152" s="8" t="s">
        <v>147</v>
      </c>
      <c r="S152" s="9">
        <v>0.60663194444444446</v>
      </c>
      <c r="T152" s="9">
        <v>0.61084490740740738</v>
      </c>
      <c r="U152" s="8">
        <v>0</v>
      </c>
      <c r="V152" s="8">
        <v>6.1633333333333331</v>
      </c>
      <c r="W152" s="8" t="s">
        <v>4424</v>
      </c>
      <c r="X152" s="8" t="s">
        <v>4425</v>
      </c>
      <c r="Z152">
        <v>1571.48</v>
      </c>
      <c r="AA152" s="8">
        <v>0</v>
      </c>
      <c r="AB152" s="8">
        <v>0</v>
      </c>
      <c r="AC152" s="8">
        <v>0</v>
      </c>
      <c r="AD152" s="8">
        <v>0</v>
      </c>
      <c r="AE152" s="20">
        <v>29.5869</v>
      </c>
      <c r="AF152" s="20">
        <v>30.21</v>
      </c>
      <c r="AG152" s="20">
        <v>30.960699999999999</v>
      </c>
      <c r="AH152" s="20">
        <v>31.404199999999999</v>
      </c>
      <c r="AI152">
        <v>31.43</v>
      </c>
      <c r="AJ152" s="8" t="s">
        <v>4434</v>
      </c>
      <c r="AK152" s="8" t="s">
        <v>4435</v>
      </c>
      <c r="AL152" s="8">
        <v>2</v>
      </c>
      <c r="AM152" s="8">
        <v>0</v>
      </c>
      <c r="AN152" s="17">
        <v>15.105</v>
      </c>
      <c r="AO152" s="17">
        <v>15.703749999999999</v>
      </c>
      <c r="AP152" s="17" t="s">
        <v>163</v>
      </c>
      <c r="AQ152" s="8" t="s">
        <v>191</v>
      </c>
      <c r="AR152" s="8" t="s">
        <v>44</v>
      </c>
      <c r="AS152" s="8" t="s">
        <v>163</v>
      </c>
      <c r="AT152" s="8" t="s">
        <v>163</v>
      </c>
      <c r="AU152" s="8" t="s">
        <v>168</v>
      </c>
      <c r="AV152" s="8">
        <v>0</v>
      </c>
      <c r="AW15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152" s="8">
        <v>7.396725</v>
      </c>
      <c r="BA152">
        <v>7.5525000000000002</v>
      </c>
      <c r="BB152">
        <v>7.7401749999999998</v>
      </c>
      <c r="BC152">
        <v>7.8510499999999999</v>
      </c>
    </row>
    <row r="153" spans="1:55" x14ac:dyDescent="0.3">
      <c r="A153" s="53" t="s">
        <v>1799</v>
      </c>
      <c r="B153" s="53" t="s">
        <v>4186</v>
      </c>
      <c r="C153" s="53" t="s">
        <v>110</v>
      </c>
      <c r="D153" s="8" t="s">
        <v>101</v>
      </c>
      <c r="E153" s="43" t="s">
        <v>160</v>
      </c>
      <c r="F153" s="8" t="s">
        <v>12</v>
      </c>
      <c r="G153" s="8" t="s">
        <v>9270</v>
      </c>
      <c r="H153" s="8" t="s">
        <v>290</v>
      </c>
      <c r="I153" s="8" t="s">
        <v>48</v>
      </c>
      <c r="J153">
        <v>280</v>
      </c>
      <c r="K153" s="8" t="str" cm="1">
        <f t="array" ref="K15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153" s="8" t="str" cm="1">
        <f t="array" ref="L15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3" s="8"/>
      <c r="N153" t="s">
        <v>1798</v>
      </c>
      <c r="O153" t="s">
        <v>5893</v>
      </c>
      <c r="P153">
        <v>0</v>
      </c>
      <c r="Q153" t="s">
        <v>7628</v>
      </c>
      <c r="R153" s="8" t="s">
        <v>147</v>
      </c>
      <c r="S153" s="9">
        <v>0.61762731481481481</v>
      </c>
      <c r="T153" s="9">
        <v>0.62310185185185185</v>
      </c>
      <c r="U153" s="8">
        <v>0</v>
      </c>
      <c r="V153" s="8">
        <v>9.0400000000000009</v>
      </c>
      <c r="W153" s="8" t="s">
        <v>4188</v>
      </c>
      <c r="X153" s="8" t="s">
        <v>4189</v>
      </c>
      <c r="Z153">
        <v>4361.42</v>
      </c>
      <c r="AA153" s="8">
        <v>0</v>
      </c>
      <c r="AB153" s="8">
        <v>0</v>
      </c>
      <c r="AC153" s="8">
        <v>0</v>
      </c>
      <c r="AD153" s="8">
        <v>0</v>
      </c>
      <c r="AE153" s="20">
        <v>69.52</v>
      </c>
      <c r="AF153" s="20">
        <v>78.889200000000002</v>
      </c>
      <c r="AG153" s="20">
        <v>98.940700000000007</v>
      </c>
      <c r="AH153" s="20">
        <v>98.877600000000001</v>
      </c>
      <c r="AI153">
        <v>109.98</v>
      </c>
      <c r="AJ153" s="8" t="s">
        <v>4434</v>
      </c>
      <c r="AK153" s="8" t="s">
        <v>4435</v>
      </c>
      <c r="AL153" s="8">
        <v>2</v>
      </c>
      <c r="AM153" s="8">
        <v>0</v>
      </c>
      <c r="AN153" s="17">
        <v>45.503100000000003</v>
      </c>
      <c r="AO153" s="17">
        <v>50.154350000000001</v>
      </c>
      <c r="AP153" s="17" t="s">
        <v>163</v>
      </c>
      <c r="AQ153" s="8" t="s">
        <v>191</v>
      </c>
      <c r="AR153" s="8" t="s">
        <v>81</v>
      </c>
      <c r="AS153" s="8" t="s">
        <v>163</v>
      </c>
      <c r="AT153" s="8" t="s">
        <v>163</v>
      </c>
      <c r="AU153" s="8" t="s">
        <v>168</v>
      </c>
      <c r="AV153" s="8">
        <v>0</v>
      </c>
      <c r="AW15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3" s="8">
        <v>17.38</v>
      </c>
      <c r="BA153">
        <v>19.722300000000001</v>
      </c>
      <c r="BB153">
        <v>24.735175000000002</v>
      </c>
      <c r="BC153">
        <v>24.7194</v>
      </c>
    </row>
    <row r="154" spans="1:55" x14ac:dyDescent="0.3">
      <c r="A154" s="53" t="s">
        <v>1500</v>
      </c>
      <c r="B154" s="53" t="s">
        <v>4336</v>
      </c>
      <c r="C154" s="53" t="s">
        <v>110</v>
      </c>
      <c r="D154" s="8" t="s">
        <v>101</v>
      </c>
      <c r="E154" s="43" t="s">
        <v>160</v>
      </c>
      <c r="F154" s="8" t="s">
        <v>12</v>
      </c>
      <c r="G154" s="8" t="s">
        <v>9267</v>
      </c>
      <c r="H154" s="8" t="s">
        <v>290</v>
      </c>
      <c r="I154" s="8" t="s">
        <v>14</v>
      </c>
      <c r="J154">
        <v>325</v>
      </c>
      <c r="K154" s="8" t="str" cm="1">
        <f t="array" ref="K15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54" s="8" t="str" cm="1">
        <f t="array" ref="L15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4" s="8"/>
      <c r="N154" t="s">
        <v>1499</v>
      </c>
      <c r="O154" t="s">
        <v>6117</v>
      </c>
      <c r="P154">
        <v>11.6786037523757</v>
      </c>
      <c r="Q154" t="s">
        <v>7627</v>
      </c>
      <c r="R154" s="8" t="s">
        <v>129</v>
      </c>
      <c r="S154" s="9">
        <v>0.63121527777777775</v>
      </c>
      <c r="T154" s="9">
        <v>0.64982638888888888</v>
      </c>
      <c r="U154" s="8">
        <v>0</v>
      </c>
      <c r="V154" s="8">
        <v>22.425000000000001</v>
      </c>
      <c r="W154" s="8" t="s">
        <v>4338</v>
      </c>
      <c r="X154" s="8" t="s">
        <v>4339</v>
      </c>
      <c r="Y154" s="8">
        <v>10.4943147102022</v>
      </c>
      <c r="Z154">
        <v>3757.09</v>
      </c>
      <c r="AA154" s="8">
        <v>0</v>
      </c>
      <c r="AB154" s="8">
        <v>0</v>
      </c>
      <c r="AC154" s="8">
        <v>0</v>
      </c>
      <c r="AD154" s="8">
        <v>0</v>
      </c>
      <c r="AE154" s="20">
        <v>109.25830000000001</v>
      </c>
      <c r="AF154" s="20">
        <v>127.7814</v>
      </c>
      <c r="AG154" s="20">
        <v>173.73159999999999</v>
      </c>
      <c r="AH154" s="20">
        <v>193.55250000000001</v>
      </c>
      <c r="AI154">
        <v>98.87</v>
      </c>
      <c r="AJ154" s="8" t="s">
        <v>4434</v>
      </c>
      <c r="AK154" s="8" t="s">
        <v>4435</v>
      </c>
      <c r="AL154" s="8">
        <v>1</v>
      </c>
      <c r="AM154" s="8">
        <v>0</v>
      </c>
      <c r="AN154" s="17">
        <v>73.038700000000006</v>
      </c>
      <c r="AO154" s="17">
        <v>88.094999999999999</v>
      </c>
      <c r="AP154" s="17" t="s">
        <v>163</v>
      </c>
      <c r="AQ154" s="8" t="s">
        <v>191</v>
      </c>
      <c r="AR154" s="8" t="s">
        <v>44</v>
      </c>
      <c r="AS154" s="8" t="s">
        <v>163</v>
      </c>
      <c r="AT154" s="8" t="s">
        <v>163</v>
      </c>
      <c r="AU154" s="8" t="s">
        <v>168</v>
      </c>
      <c r="AV154" s="8">
        <v>0</v>
      </c>
      <c r="AW15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4" s="8">
        <v>27.314575000000001</v>
      </c>
      <c r="BA154">
        <v>31.945350000000001</v>
      </c>
      <c r="BB154">
        <v>43.432899999999997</v>
      </c>
      <c r="BC154">
        <v>48.388125000000002</v>
      </c>
    </row>
    <row r="155" spans="1:55" x14ac:dyDescent="0.3">
      <c r="A155" s="53" t="s">
        <v>460</v>
      </c>
      <c r="B155" s="53" t="s">
        <v>3854</v>
      </c>
      <c r="C155" s="53" t="s">
        <v>110</v>
      </c>
      <c r="D155" s="8" t="s">
        <v>101</v>
      </c>
      <c r="E155" s="43" t="s">
        <v>160</v>
      </c>
      <c r="F155" s="8" t="s">
        <v>12</v>
      </c>
      <c r="G155" s="8" t="s">
        <v>9272</v>
      </c>
      <c r="H155" s="8" t="s">
        <v>160</v>
      </c>
      <c r="I155" s="8" t="s">
        <v>12</v>
      </c>
      <c r="J155">
        <v>190</v>
      </c>
      <c r="K155" s="8" t="str" cm="1">
        <f t="array" ref="K15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55" s="8" t="str" cm="1">
        <f t="array" ref="L15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5" s="8"/>
      <c r="N155" t="s">
        <v>459</v>
      </c>
      <c r="O155" t="s">
        <v>8999</v>
      </c>
      <c r="P155">
        <v>21.631332250684999</v>
      </c>
      <c r="Q155" t="s">
        <v>7611</v>
      </c>
      <c r="R155" s="8" t="s">
        <v>147</v>
      </c>
      <c r="S155" s="9">
        <v>0.66484953703703709</v>
      </c>
      <c r="T155" s="9">
        <v>0.67113425925925929</v>
      </c>
      <c r="U155" s="8">
        <v>0</v>
      </c>
      <c r="V155" s="8">
        <v>11.308333333333334</v>
      </c>
      <c r="W155" s="8" t="s">
        <v>9000</v>
      </c>
      <c r="X155" s="8" t="s">
        <v>9001</v>
      </c>
      <c r="Y155" s="8">
        <v>18.901747856791399</v>
      </c>
      <c r="Z155">
        <v>4310.28</v>
      </c>
      <c r="AA155" s="8">
        <v>11</v>
      </c>
      <c r="AB155" s="8">
        <v>0.9</v>
      </c>
      <c r="AC155" s="8">
        <v>6</v>
      </c>
      <c r="AD155" s="8">
        <v>134</v>
      </c>
      <c r="AE155" s="20">
        <v>70.66</v>
      </c>
      <c r="AF155" s="20">
        <v>87.968000000000004</v>
      </c>
      <c r="AG155" s="20">
        <v>72.096900000000005</v>
      </c>
      <c r="AH155" s="20">
        <v>71.844200000000001</v>
      </c>
      <c r="AI155">
        <v>80.38</v>
      </c>
      <c r="AJ155" s="8" t="s">
        <v>4434</v>
      </c>
      <c r="AK155" s="8" t="s">
        <v>4435</v>
      </c>
      <c r="AL155" s="8">
        <v>1</v>
      </c>
      <c r="AM155" s="8">
        <v>110</v>
      </c>
      <c r="AN155" s="17">
        <v>105.97</v>
      </c>
      <c r="AO155" s="17">
        <v>77.650000000000006</v>
      </c>
      <c r="AP155" s="17" t="s">
        <v>164</v>
      </c>
      <c r="AQ155" s="8" t="s">
        <v>191</v>
      </c>
      <c r="AR155" s="8" t="s">
        <v>44</v>
      </c>
      <c r="AS155" s="8" t="s">
        <v>164</v>
      </c>
      <c r="AT155" s="8" t="s">
        <v>164</v>
      </c>
      <c r="AU155" s="8" t="s">
        <v>168</v>
      </c>
      <c r="AW15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5" s="8">
        <v>17.664999999999999</v>
      </c>
      <c r="BA155">
        <v>21.992000000000001</v>
      </c>
      <c r="BB155">
        <v>18.024225000000001</v>
      </c>
      <c r="BC155">
        <v>17.96105</v>
      </c>
    </row>
    <row r="156" spans="1:55" x14ac:dyDescent="0.3">
      <c r="A156" s="53" t="s">
        <v>8088</v>
      </c>
      <c r="B156" s="53" t="s">
        <v>8251</v>
      </c>
      <c r="C156" s="53" t="s">
        <v>110</v>
      </c>
      <c r="D156" s="8" t="s">
        <v>101</v>
      </c>
      <c r="E156" s="43" t="s">
        <v>160</v>
      </c>
      <c r="F156" s="8" t="s">
        <v>12</v>
      </c>
      <c r="G156" s="8" t="s">
        <v>9273</v>
      </c>
      <c r="H156" s="8" t="s">
        <v>160</v>
      </c>
      <c r="I156" s="8" t="s">
        <v>14</v>
      </c>
      <c r="J156">
        <v>1</v>
      </c>
      <c r="K156" s="8" t="str" cm="1">
        <f t="array" ref="K15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156" s="8" t="str" cm="1">
        <f t="array" ref="L15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156" s="8"/>
      <c r="N156" t="s">
        <v>8089</v>
      </c>
      <c r="O156" t="s">
        <v>8252</v>
      </c>
      <c r="P156">
        <v>3.31204878856704</v>
      </c>
      <c r="Q156" t="s">
        <v>8280</v>
      </c>
      <c r="R156" s="8" t="s">
        <v>147</v>
      </c>
      <c r="S156" s="9">
        <v>0.67342592592592587</v>
      </c>
      <c r="T156" s="9">
        <v>0.6803703703703704</v>
      </c>
      <c r="U156" s="8">
        <v>0</v>
      </c>
      <c r="V156" s="8">
        <v>9.4354006285390355</v>
      </c>
      <c r="W156" s="8" t="s">
        <v>8253</v>
      </c>
      <c r="X156" s="8" t="s">
        <v>8254</v>
      </c>
      <c r="Y156" s="8">
        <v>2.2741364146421299</v>
      </c>
      <c r="Z156"/>
      <c r="AB156" s="8">
        <v>1</v>
      </c>
      <c r="AC156" s="8">
        <v>0</v>
      </c>
      <c r="AD156" s="8">
        <v>0</v>
      </c>
      <c r="AE156" s="20">
        <v>0</v>
      </c>
      <c r="AF156" s="20">
        <v>0</v>
      </c>
      <c r="AG156" s="20">
        <v>0</v>
      </c>
      <c r="AH156" s="20">
        <v>0</v>
      </c>
      <c r="AI156"/>
      <c r="AJ156" s="8" t="s">
        <v>4434</v>
      </c>
      <c r="AK156" s="8" t="s">
        <v>4435</v>
      </c>
      <c r="AL156" s="8">
        <v>1</v>
      </c>
      <c r="AM156" s="8">
        <v>121</v>
      </c>
      <c r="AN156" s="17">
        <v>0</v>
      </c>
      <c r="AO156" s="17">
        <v>0</v>
      </c>
      <c r="AP156" s="17" t="s">
        <v>163</v>
      </c>
      <c r="AR156" s="8" t="s">
        <v>44</v>
      </c>
      <c r="AS156" s="8" t="s">
        <v>164</v>
      </c>
      <c r="AT156" s="8" t="s">
        <v>163</v>
      </c>
      <c r="AU156" s="8" t="s">
        <v>168</v>
      </c>
      <c r="AV156" s="8">
        <v>121</v>
      </c>
      <c r="AW15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156" s="8">
        <v>0</v>
      </c>
      <c r="BA156">
        <v>0</v>
      </c>
      <c r="BB156">
        <v>0</v>
      </c>
      <c r="BC156">
        <v>0</v>
      </c>
    </row>
    <row r="157" spans="1:55" x14ac:dyDescent="0.3">
      <c r="A157" s="53" t="s">
        <v>1419</v>
      </c>
      <c r="B157" s="53" t="s">
        <v>111</v>
      </c>
      <c r="C157" s="53" t="s">
        <v>117</v>
      </c>
      <c r="D157" s="8" t="s">
        <v>101</v>
      </c>
      <c r="E157" s="43" t="s">
        <v>126</v>
      </c>
      <c r="F157" s="8" t="s">
        <v>14</v>
      </c>
      <c r="G157" s="8" t="s">
        <v>132</v>
      </c>
      <c r="H157" s="8" t="s">
        <v>126</v>
      </c>
      <c r="I157" s="8" t="s">
        <v>48</v>
      </c>
      <c r="J157">
        <v>170</v>
      </c>
      <c r="K157" s="8" t="str" cm="1">
        <f t="array" ref="K15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157" s="8" t="str" cm="1">
        <f t="array" ref="L15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7" s="8"/>
      <c r="N157" t="s">
        <v>1418</v>
      </c>
      <c r="O157" t="s">
        <v>6070</v>
      </c>
      <c r="P157">
        <v>8.2955115356927998</v>
      </c>
      <c r="Q157" t="s">
        <v>7690</v>
      </c>
      <c r="R157" s="8" t="s">
        <v>147</v>
      </c>
      <c r="S157" s="9">
        <v>0.25575231481481481</v>
      </c>
      <c r="T157" s="9">
        <v>0.26792824074074073</v>
      </c>
      <c r="U157" s="8">
        <v>0</v>
      </c>
      <c r="V157" s="8">
        <v>16.740000000000002</v>
      </c>
      <c r="W157" s="8" t="s">
        <v>4896</v>
      </c>
      <c r="X157" s="8" t="s">
        <v>4897</v>
      </c>
      <c r="Y157" s="8">
        <v>3.9599784700801801</v>
      </c>
      <c r="Z157">
        <v>5537.15</v>
      </c>
      <c r="AA157" s="8">
        <v>0</v>
      </c>
      <c r="AB157" s="8">
        <v>0</v>
      </c>
      <c r="AC157" s="8">
        <v>0</v>
      </c>
      <c r="AD157" s="8">
        <v>0</v>
      </c>
      <c r="AE157" s="20">
        <v>101.77760000000001</v>
      </c>
      <c r="AF157" s="20">
        <v>93.806399999999996</v>
      </c>
      <c r="AG157" s="20">
        <v>95.4178</v>
      </c>
      <c r="AH157" s="20">
        <v>88.033799999999999</v>
      </c>
      <c r="AI157">
        <v>96.77</v>
      </c>
      <c r="AJ157" s="8" t="s">
        <v>4836</v>
      </c>
      <c r="AK157" s="8" t="s">
        <v>4837</v>
      </c>
      <c r="AL157" s="8">
        <v>1</v>
      </c>
      <c r="AM157" s="8">
        <v>0</v>
      </c>
      <c r="AN157" s="17">
        <v>103.36369999999999</v>
      </c>
      <c r="AO157" s="17">
        <v>85.606200000000001</v>
      </c>
      <c r="AP157" s="17" t="s">
        <v>163</v>
      </c>
      <c r="AQ157" s="8" t="s">
        <v>191</v>
      </c>
      <c r="AR157" s="8" t="s">
        <v>44</v>
      </c>
      <c r="AS157" s="8" t="s">
        <v>164</v>
      </c>
      <c r="AT157" s="8" t="s">
        <v>163</v>
      </c>
      <c r="AU157" s="8" t="s">
        <v>168</v>
      </c>
      <c r="AV157" s="8">
        <v>0</v>
      </c>
      <c r="AW15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5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7" s="8">
        <v>25.444400000000002</v>
      </c>
      <c r="BA157">
        <v>23.451599999999999</v>
      </c>
      <c r="BB157">
        <v>23.85445</v>
      </c>
      <c r="BC157">
        <v>22.00845</v>
      </c>
    </row>
    <row r="158" spans="1:55" x14ac:dyDescent="0.3">
      <c r="A158" s="53" t="s">
        <v>1746</v>
      </c>
      <c r="B158" s="53" t="s">
        <v>5621</v>
      </c>
      <c r="C158" s="53" t="s">
        <v>110</v>
      </c>
      <c r="D158" s="8" t="s">
        <v>104</v>
      </c>
      <c r="E158" s="43" t="s">
        <v>126</v>
      </c>
      <c r="F158" s="8" t="s">
        <v>14</v>
      </c>
      <c r="G158" s="8" t="s">
        <v>132</v>
      </c>
      <c r="H158" s="8" t="s">
        <v>126</v>
      </c>
      <c r="I158" s="8" t="s">
        <v>12</v>
      </c>
      <c r="J158">
        <v>290</v>
      </c>
      <c r="K158" s="8" t="str" cm="1">
        <f t="array" ref="K15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58" s="8" t="str" cm="1">
        <f t="array" ref="L15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8" s="8"/>
      <c r="N158" t="s">
        <v>1745</v>
      </c>
      <c r="O158" t="s">
        <v>6250</v>
      </c>
      <c r="P158">
        <v>3.0691633319971299</v>
      </c>
      <c r="Q158" t="s">
        <v>8699</v>
      </c>
      <c r="R158" s="8" t="s">
        <v>112</v>
      </c>
      <c r="S158" s="9">
        <v>0.25212962962962965</v>
      </c>
      <c r="T158" s="9">
        <v>0.25344907407407408</v>
      </c>
      <c r="U158" s="8">
        <v>0</v>
      </c>
      <c r="V158" s="8">
        <v>1.9000000000000001</v>
      </c>
      <c r="W158" s="8" t="s">
        <v>5623</v>
      </c>
      <c r="X158" s="8" t="s">
        <v>5624</v>
      </c>
      <c r="Y158" s="8">
        <v>1.27315832169056</v>
      </c>
      <c r="Z158">
        <v>202.6</v>
      </c>
      <c r="AA158" s="8">
        <v>0</v>
      </c>
      <c r="AB158" s="8">
        <v>0</v>
      </c>
      <c r="AC158" s="8">
        <v>0</v>
      </c>
      <c r="AD158" s="8">
        <v>0</v>
      </c>
      <c r="AE158" s="20">
        <v>50.65</v>
      </c>
      <c r="AF158" s="20">
        <v>0</v>
      </c>
      <c r="AG158" s="20">
        <v>0</v>
      </c>
      <c r="AH158" s="20">
        <v>50.65</v>
      </c>
      <c r="AI158" t="s">
        <v>247</v>
      </c>
      <c r="AJ158" s="8" t="s">
        <v>4836</v>
      </c>
      <c r="AK158" s="8" t="s">
        <v>5703</v>
      </c>
      <c r="AL158" s="8">
        <v>1</v>
      </c>
      <c r="AM158" s="8">
        <v>0</v>
      </c>
      <c r="AN158" s="17">
        <v>0</v>
      </c>
      <c r="AO158" s="17">
        <v>12.6625</v>
      </c>
      <c r="AP158" s="17" t="s">
        <v>163</v>
      </c>
      <c r="AQ158" s="8" t="s">
        <v>191</v>
      </c>
      <c r="AR158" s="8" t="s">
        <v>44</v>
      </c>
      <c r="AS158" s="8" t="s">
        <v>164</v>
      </c>
      <c r="AT158" s="8" t="s">
        <v>163</v>
      </c>
      <c r="AU158" s="8" t="s">
        <v>168</v>
      </c>
      <c r="AV158" s="8">
        <v>0</v>
      </c>
      <c r="AW15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8" s="8">
        <v>12.6625</v>
      </c>
      <c r="BA158">
        <v>0</v>
      </c>
      <c r="BB158">
        <v>0</v>
      </c>
      <c r="BC158">
        <v>12.6625</v>
      </c>
    </row>
    <row r="159" spans="1:55" x14ac:dyDescent="0.3">
      <c r="A159" s="53" t="s">
        <v>409</v>
      </c>
      <c r="B159" s="53" t="s">
        <v>5010</v>
      </c>
      <c r="C159" s="53" t="s">
        <v>110</v>
      </c>
      <c r="D159" s="8" t="s">
        <v>101</v>
      </c>
      <c r="E159" s="43" t="s">
        <v>126</v>
      </c>
      <c r="F159" s="8" t="s">
        <v>14</v>
      </c>
      <c r="G159" s="8" t="s">
        <v>155</v>
      </c>
      <c r="H159" s="8" t="s">
        <v>126</v>
      </c>
      <c r="I159" s="8" t="s">
        <v>12</v>
      </c>
      <c r="J159">
        <v>215</v>
      </c>
      <c r="K159" s="8" t="str" cm="1">
        <f t="array" ref="K15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59" s="8" t="str" cm="1">
        <f t="array" ref="L15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59" s="8"/>
      <c r="N159" t="s">
        <v>408</v>
      </c>
      <c r="O159" t="s">
        <v>6069</v>
      </c>
      <c r="P159">
        <v>0.19628798269693701</v>
      </c>
      <c r="Q159" t="s">
        <v>7692</v>
      </c>
      <c r="R159" s="8" t="s">
        <v>129</v>
      </c>
      <c r="S159" s="9">
        <v>0.2913310185185185</v>
      </c>
      <c r="T159" s="9">
        <v>0.30028935185185185</v>
      </c>
      <c r="U159" s="8">
        <v>0</v>
      </c>
      <c r="V159" s="8">
        <v>9.2666666666666675</v>
      </c>
      <c r="W159" s="8" t="s">
        <v>5012</v>
      </c>
      <c r="X159" s="8" t="s">
        <v>5013</v>
      </c>
      <c r="Y159" s="8">
        <v>0.14634338004744599</v>
      </c>
      <c r="Z159">
        <v>927.98</v>
      </c>
      <c r="AA159" s="8">
        <v>0</v>
      </c>
      <c r="AB159" s="8">
        <v>0</v>
      </c>
      <c r="AC159" s="8">
        <v>0</v>
      </c>
      <c r="AD159" s="8">
        <v>0</v>
      </c>
      <c r="AE159" s="20">
        <v>35</v>
      </c>
      <c r="AF159" s="20">
        <v>37.996600000000001</v>
      </c>
      <c r="AG159" s="20">
        <v>35</v>
      </c>
      <c r="AH159" s="20">
        <v>35</v>
      </c>
      <c r="AI159">
        <v>18.55</v>
      </c>
      <c r="AJ159" s="8" t="s">
        <v>4836</v>
      </c>
      <c r="AK159" s="8" t="s">
        <v>4837</v>
      </c>
      <c r="AL159" s="8">
        <v>1</v>
      </c>
      <c r="AM159" s="8">
        <v>0</v>
      </c>
      <c r="AN159" s="17">
        <v>17.5</v>
      </c>
      <c r="AO159" s="17">
        <v>17.5</v>
      </c>
      <c r="AP159" s="17" t="s">
        <v>163</v>
      </c>
      <c r="AQ159" s="8" t="s">
        <v>191</v>
      </c>
      <c r="AR159" s="8" t="s">
        <v>44</v>
      </c>
      <c r="AS159" s="8" t="s">
        <v>164</v>
      </c>
      <c r="AT159" s="8" t="s">
        <v>163</v>
      </c>
      <c r="AU159" s="8" t="s">
        <v>168</v>
      </c>
      <c r="AV159" s="8">
        <v>0</v>
      </c>
      <c r="AW15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5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5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59" s="8">
        <v>8.75</v>
      </c>
      <c r="BA159">
        <v>9.4991500000000002</v>
      </c>
      <c r="BB159">
        <v>8.75</v>
      </c>
      <c r="BC159">
        <v>8.75</v>
      </c>
    </row>
    <row r="160" spans="1:55" x14ac:dyDescent="0.3">
      <c r="A160" s="53" t="s">
        <v>305</v>
      </c>
      <c r="B160" s="53" t="s">
        <v>5030</v>
      </c>
      <c r="C160" s="53" t="s">
        <v>110</v>
      </c>
      <c r="D160" s="8" t="s">
        <v>101</v>
      </c>
      <c r="E160" s="43" t="s">
        <v>126</v>
      </c>
      <c r="F160" s="8" t="s">
        <v>14</v>
      </c>
      <c r="G160" s="8" t="s">
        <v>180</v>
      </c>
      <c r="H160" s="8" t="s">
        <v>126</v>
      </c>
      <c r="I160" s="8" t="s">
        <v>12</v>
      </c>
      <c r="J160">
        <v>220</v>
      </c>
      <c r="K160" s="8" t="str" cm="1">
        <f t="array" ref="K16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0" s="8" t="str" cm="1">
        <f t="array" ref="L16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0" s="8"/>
      <c r="N160" t="s">
        <v>304</v>
      </c>
      <c r="O160" t="s">
        <v>6063</v>
      </c>
      <c r="P160">
        <v>8.9224778329736396E-2</v>
      </c>
      <c r="Q160" t="s">
        <v>7693</v>
      </c>
      <c r="R160" s="8" t="s">
        <v>125</v>
      </c>
      <c r="S160" s="9">
        <v>0.3003587962962963</v>
      </c>
      <c r="T160" s="9">
        <v>0.30046296296296299</v>
      </c>
      <c r="U160" s="8">
        <v>0</v>
      </c>
      <c r="V160" s="8">
        <v>8.4916666666666671</v>
      </c>
      <c r="W160" s="8" t="s">
        <v>5032</v>
      </c>
      <c r="X160" s="8" t="s">
        <v>5033</v>
      </c>
      <c r="Y160" s="8">
        <v>6.5597524941594904E-2</v>
      </c>
      <c r="Z160">
        <v>3853.08</v>
      </c>
      <c r="AA160" s="8">
        <v>0</v>
      </c>
      <c r="AB160" s="35">
        <v>0</v>
      </c>
      <c r="AC160" s="8">
        <v>0</v>
      </c>
      <c r="AD160" s="8">
        <v>0</v>
      </c>
      <c r="AE160" s="20">
        <v>142.5966</v>
      </c>
      <c r="AF160" s="20">
        <v>149.52420000000001</v>
      </c>
      <c r="AG160" s="20">
        <v>157.9633</v>
      </c>
      <c r="AH160" s="20">
        <v>154.8142</v>
      </c>
      <c r="AI160">
        <v>80.06</v>
      </c>
      <c r="AJ160" s="8" t="s">
        <v>4836</v>
      </c>
      <c r="AK160" s="8" t="s">
        <v>4837</v>
      </c>
      <c r="AL160" s="8">
        <v>1</v>
      </c>
      <c r="AM160" s="8">
        <v>0</v>
      </c>
      <c r="AN160" s="17">
        <v>77.177499999999995</v>
      </c>
      <c r="AO160" s="17">
        <v>78.863699999999994</v>
      </c>
      <c r="AP160" s="17" t="s">
        <v>163</v>
      </c>
      <c r="AQ160" s="8" t="s">
        <v>191</v>
      </c>
      <c r="AR160" s="8" t="s">
        <v>44</v>
      </c>
      <c r="AS160" s="8" t="s">
        <v>164</v>
      </c>
      <c r="AT160" s="8" t="s">
        <v>163</v>
      </c>
      <c r="AU160" s="8" t="s">
        <v>168</v>
      </c>
      <c r="AV160" s="8">
        <v>0</v>
      </c>
      <c r="AW16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0" s="8">
        <v>35.649149999999999</v>
      </c>
      <c r="BA160">
        <v>37.381050000000002</v>
      </c>
      <c r="BB160">
        <v>39.490825000000001</v>
      </c>
      <c r="BC160">
        <v>38.70355</v>
      </c>
    </row>
    <row r="161" spans="1:55" x14ac:dyDescent="0.3">
      <c r="A161" s="53" t="s">
        <v>1421</v>
      </c>
      <c r="B161" s="53" t="s">
        <v>111</v>
      </c>
      <c r="C161" s="53" t="s">
        <v>4868</v>
      </c>
      <c r="D161" s="8" t="s">
        <v>101</v>
      </c>
      <c r="E161" s="43" t="s">
        <v>126</v>
      </c>
      <c r="F161" s="8" t="s">
        <v>14</v>
      </c>
      <c r="G161" s="8" t="s">
        <v>9250</v>
      </c>
      <c r="H161" s="8" t="s">
        <v>126</v>
      </c>
      <c r="I161" s="8" t="s">
        <v>12</v>
      </c>
      <c r="J161">
        <v>20</v>
      </c>
      <c r="K161" s="8" t="str" cm="1">
        <f t="array" ref="K16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161" s="8" t="str" cm="1">
        <f t="array" ref="L16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1" s="8"/>
      <c r="N161" t="s">
        <v>1420</v>
      </c>
      <c r="O161" t="s">
        <v>6048</v>
      </c>
      <c r="P161">
        <v>5.1176006864253099</v>
      </c>
      <c r="Q161" t="s">
        <v>7694</v>
      </c>
      <c r="R161" s="8" t="s">
        <v>147</v>
      </c>
      <c r="S161" s="9">
        <v>0.30401620370370369</v>
      </c>
      <c r="T161" s="9">
        <v>0.30994212962962964</v>
      </c>
      <c r="U161" s="8">
        <v>0</v>
      </c>
      <c r="V161" s="8">
        <v>9.375</v>
      </c>
      <c r="W161" s="8" t="s">
        <v>4870</v>
      </c>
      <c r="X161" s="8" t="s">
        <v>4871</v>
      </c>
      <c r="Y161" s="8">
        <v>2.4531360199484902</v>
      </c>
      <c r="Z161">
        <v>5860.17</v>
      </c>
      <c r="AA161" s="8">
        <v>0</v>
      </c>
      <c r="AB161" s="8">
        <v>0</v>
      </c>
      <c r="AC161" s="8">
        <v>0</v>
      </c>
      <c r="AD161" s="8">
        <v>0</v>
      </c>
      <c r="AE161" s="20">
        <v>106.3021</v>
      </c>
      <c r="AF161" s="20">
        <v>100.3738</v>
      </c>
      <c r="AG161" s="20">
        <v>106.69459999999999</v>
      </c>
      <c r="AH161" s="20">
        <v>92.501499999999993</v>
      </c>
      <c r="AI161">
        <v>114.69</v>
      </c>
      <c r="AJ161" s="8" t="s">
        <v>4836</v>
      </c>
      <c r="AK161" s="8" t="s">
        <v>4837</v>
      </c>
      <c r="AL161" s="8">
        <v>1</v>
      </c>
      <c r="AM161" s="8">
        <v>0</v>
      </c>
      <c r="AN161" s="17">
        <v>99.795000000000002</v>
      </c>
      <c r="AO161" s="17">
        <v>91.587500000000006</v>
      </c>
      <c r="AP161" s="17" t="s">
        <v>163</v>
      </c>
      <c r="AQ161" s="8" t="s">
        <v>191</v>
      </c>
      <c r="AR161" s="8" t="s">
        <v>44</v>
      </c>
      <c r="AS161" s="8" t="s">
        <v>164</v>
      </c>
      <c r="AT161" s="8" t="s">
        <v>163</v>
      </c>
      <c r="AU161" s="8" t="s">
        <v>168</v>
      </c>
      <c r="AV161" s="8">
        <v>0</v>
      </c>
      <c r="AW16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6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1" s="8">
        <v>26.575524999999999</v>
      </c>
      <c r="BA161">
        <v>25.093450000000001</v>
      </c>
      <c r="BB161">
        <v>26.673649999999999</v>
      </c>
      <c r="BC161">
        <v>23.125374999999998</v>
      </c>
    </row>
    <row r="162" spans="1:55" x14ac:dyDescent="0.3">
      <c r="A162" s="53" t="s">
        <v>312</v>
      </c>
      <c r="B162" s="53" t="s">
        <v>3900</v>
      </c>
      <c r="C162" s="53" t="s">
        <v>110</v>
      </c>
      <c r="D162" s="8" t="s">
        <v>101</v>
      </c>
      <c r="E162" s="43" t="s">
        <v>126</v>
      </c>
      <c r="F162" s="8" t="s">
        <v>14</v>
      </c>
      <c r="G162" s="8" t="s">
        <v>9252</v>
      </c>
      <c r="H162" s="8" t="s">
        <v>126</v>
      </c>
      <c r="I162" s="8" t="s">
        <v>12</v>
      </c>
      <c r="J162">
        <v>120</v>
      </c>
      <c r="K162" s="8" t="str" cm="1">
        <f t="array" ref="K16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162" s="8" t="str" cm="1">
        <f t="array" ref="L16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2" s="8"/>
      <c r="N162" t="s">
        <v>311</v>
      </c>
      <c r="O162" t="s">
        <v>6081</v>
      </c>
      <c r="P162">
        <v>0.725603743659335</v>
      </c>
      <c r="Q162" t="s">
        <v>7695</v>
      </c>
      <c r="R162" s="8" t="s">
        <v>147</v>
      </c>
      <c r="S162" s="9">
        <v>0.31043981481481481</v>
      </c>
      <c r="T162" s="9">
        <v>0.32026620370370368</v>
      </c>
      <c r="U162" s="8">
        <v>0</v>
      </c>
      <c r="V162" s="8">
        <v>13.104166666666666</v>
      </c>
      <c r="W162" s="8" t="s">
        <v>3902</v>
      </c>
      <c r="X162" s="8" t="s">
        <v>3903</v>
      </c>
      <c r="Y162" s="8">
        <v>0.37726605969898902</v>
      </c>
      <c r="Z162">
        <v>4965.33</v>
      </c>
      <c r="AA162" s="8">
        <v>0</v>
      </c>
      <c r="AB162" s="8">
        <v>0</v>
      </c>
      <c r="AC162" s="8">
        <v>0</v>
      </c>
      <c r="AD162" s="8">
        <v>0</v>
      </c>
      <c r="AE162" s="20">
        <v>96.612300000000005</v>
      </c>
      <c r="AF162" s="20">
        <v>98.77</v>
      </c>
      <c r="AG162" s="20">
        <v>102.1553</v>
      </c>
      <c r="AH162" s="20">
        <v>106.0715</v>
      </c>
      <c r="AI162">
        <v>104.17</v>
      </c>
      <c r="AJ162" s="8" t="s">
        <v>4836</v>
      </c>
      <c r="AK162" s="8" t="s">
        <v>4837</v>
      </c>
      <c r="AL162" s="8">
        <v>1</v>
      </c>
      <c r="AM162" s="8">
        <v>0</v>
      </c>
      <c r="AN162" s="17">
        <v>98.77</v>
      </c>
      <c r="AO162" s="17">
        <v>106.795</v>
      </c>
      <c r="AP162" s="17" t="s">
        <v>163</v>
      </c>
      <c r="AQ162" s="8" t="s">
        <v>191</v>
      </c>
      <c r="AR162" s="8" t="s">
        <v>44</v>
      </c>
      <c r="AS162" s="8" t="s">
        <v>164</v>
      </c>
      <c r="AT162" s="8" t="s">
        <v>163</v>
      </c>
      <c r="AU162" s="8" t="s">
        <v>168</v>
      </c>
      <c r="AV162" s="8">
        <v>0</v>
      </c>
      <c r="AW16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6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2" s="8">
        <v>24.153075000000001</v>
      </c>
      <c r="BA162">
        <v>24.692499999999999</v>
      </c>
      <c r="BB162">
        <v>25.538824999999999</v>
      </c>
      <c r="BC162">
        <v>26.517875</v>
      </c>
    </row>
    <row r="163" spans="1:55" x14ac:dyDescent="0.3">
      <c r="A163" s="53" t="s">
        <v>393</v>
      </c>
      <c r="B163" s="53" t="s">
        <v>5014</v>
      </c>
      <c r="C163" s="53" t="s">
        <v>110</v>
      </c>
      <c r="D163" s="8" t="s">
        <v>104</v>
      </c>
      <c r="E163" s="43" t="s">
        <v>126</v>
      </c>
      <c r="F163" s="8" t="s">
        <v>14</v>
      </c>
      <c r="G163" s="8" t="s">
        <v>9252</v>
      </c>
      <c r="H163" s="8" t="s">
        <v>126</v>
      </c>
      <c r="I163" s="8" t="s">
        <v>48</v>
      </c>
      <c r="J163">
        <v>200</v>
      </c>
      <c r="K163" s="8" t="str" cm="1">
        <f t="array" ref="K16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3" s="8" t="str" cm="1">
        <f t="array" ref="L16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3" s="8"/>
      <c r="N163" t="s">
        <v>392</v>
      </c>
      <c r="O163" t="s">
        <v>6263</v>
      </c>
      <c r="P163">
        <v>4.0114019648200001</v>
      </c>
      <c r="Q163" t="s">
        <v>8678</v>
      </c>
      <c r="R163" s="8" t="s">
        <v>112</v>
      </c>
      <c r="S163" s="9">
        <v>0.29112268518518519</v>
      </c>
      <c r="T163" s="9">
        <v>0.29484953703703703</v>
      </c>
      <c r="U163" s="8">
        <v>0</v>
      </c>
      <c r="V163" s="8">
        <v>5.3666666666666671</v>
      </c>
      <c r="W163" s="8" t="s">
        <v>5016</v>
      </c>
      <c r="X163" s="8" t="s">
        <v>5017</v>
      </c>
      <c r="Y163" s="8">
        <v>2.1782502067176299</v>
      </c>
      <c r="Z163">
        <v>537.39</v>
      </c>
      <c r="AA163" s="8">
        <v>0</v>
      </c>
      <c r="AB163" s="8">
        <v>0</v>
      </c>
      <c r="AC163" s="8">
        <v>0</v>
      </c>
      <c r="AD163" s="8">
        <v>0</v>
      </c>
      <c r="AE163" s="20">
        <v>32.5075</v>
      </c>
      <c r="AF163" s="20">
        <v>36.840000000000003</v>
      </c>
      <c r="AG163" s="20">
        <v>37.755000000000003</v>
      </c>
      <c r="AH163" s="20">
        <v>38.06</v>
      </c>
      <c r="AI163">
        <v>10.09</v>
      </c>
      <c r="AJ163" s="8" t="s">
        <v>4836</v>
      </c>
      <c r="AK163" s="8" t="s">
        <v>5703</v>
      </c>
      <c r="AL163" s="8">
        <v>1</v>
      </c>
      <c r="AM163" s="8">
        <v>0</v>
      </c>
      <c r="AN163" s="17">
        <v>9.2100000000000009</v>
      </c>
      <c r="AO163" s="17">
        <v>9.5150000000000006</v>
      </c>
      <c r="AP163" s="17" t="s">
        <v>163</v>
      </c>
      <c r="AQ163" s="8" t="s">
        <v>191</v>
      </c>
      <c r="AR163" s="8" t="s">
        <v>44</v>
      </c>
      <c r="AS163" s="8" t="s">
        <v>164</v>
      </c>
      <c r="AT163" s="8" t="s">
        <v>163</v>
      </c>
      <c r="AU163" s="8" t="s">
        <v>168</v>
      </c>
      <c r="AV163" s="8">
        <v>0</v>
      </c>
      <c r="AW16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3" s="8">
        <v>8.1268750000000001</v>
      </c>
      <c r="BA163">
        <v>9.2100000000000009</v>
      </c>
      <c r="BB163">
        <v>9.4387500000000006</v>
      </c>
      <c r="BC163">
        <v>9.5150000000000006</v>
      </c>
    </row>
    <row r="164" spans="1:55" x14ac:dyDescent="0.3">
      <c r="A164" s="53" t="s">
        <v>1750</v>
      </c>
      <c r="B164" s="53" t="s">
        <v>3416</v>
      </c>
      <c r="C164" s="53" t="s">
        <v>112</v>
      </c>
      <c r="D164" s="8" t="s">
        <v>101</v>
      </c>
      <c r="E164" s="43" t="s">
        <v>126</v>
      </c>
      <c r="F164" s="8" t="s">
        <v>14</v>
      </c>
      <c r="G164" s="8" t="s">
        <v>137</v>
      </c>
      <c r="H164" s="8" t="s">
        <v>126</v>
      </c>
      <c r="I164" s="8" t="s">
        <v>12</v>
      </c>
      <c r="J164">
        <v>151</v>
      </c>
      <c r="K164" s="8" t="str" cm="1">
        <f t="array" ref="K16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164" s="8" t="str" cm="1">
        <f t="array" ref="L16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4" s="8"/>
      <c r="N164" t="s">
        <v>1749</v>
      </c>
      <c r="O164" t="s">
        <v>6082</v>
      </c>
      <c r="P164">
        <v>6.8023976345642695E-2</v>
      </c>
      <c r="Q164" t="s">
        <v>6265</v>
      </c>
      <c r="R164" s="8" t="s">
        <v>147</v>
      </c>
      <c r="S164" s="9">
        <v>0.3203125</v>
      </c>
      <c r="T164" s="9">
        <v>0.32284722222222223</v>
      </c>
      <c r="U164" s="8">
        <v>0</v>
      </c>
      <c r="V164" s="8">
        <v>9.0958333333333332</v>
      </c>
      <c r="W164" s="8" t="s">
        <v>3865</v>
      </c>
      <c r="X164" s="8" t="s">
        <v>3866</v>
      </c>
      <c r="Y164" s="8">
        <v>5.1233328621721898E-2</v>
      </c>
      <c r="Z164">
        <v>1863.77</v>
      </c>
      <c r="AA164" s="8">
        <v>0</v>
      </c>
      <c r="AB164" s="8">
        <v>0</v>
      </c>
      <c r="AC164" s="8">
        <v>0</v>
      </c>
      <c r="AD164" s="8">
        <v>0</v>
      </c>
      <c r="AE164" s="20">
        <v>35.193800000000003</v>
      </c>
      <c r="AF164" s="20">
        <v>35.6</v>
      </c>
      <c r="AG164" s="20">
        <v>36.866900000000001</v>
      </c>
      <c r="AH164" s="20">
        <v>37.43</v>
      </c>
      <c r="AI164">
        <v>39.68</v>
      </c>
      <c r="AJ164" s="8" t="s">
        <v>4836</v>
      </c>
      <c r="AK164" s="8" t="s">
        <v>4837</v>
      </c>
      <c r="AL164" s="8">
        <v>1</v>
      </c>
      <c r="AM164" s="8">
        <v>0</v>
      </c>
      <c r="AN164" s="17">
        <v>35.6</v>
      </c>
      <c r="AO164" s="17">
        <v>37.43</v>
      </c>
      <c r="AP164" s="17" t="s">
        <v>163</v>
      </c>
      <c r="AQ164" s="8" t="s">
        <v>191</v>
      </c>
      <c r="AR164" s="8" t="s">
        <v>44</v>
      </c>
      <c r="AS164" s="8" t="s">
        <v>164</v>
      </c>
      <c r="AT164" s="8" t="s">
        <v>163</v>
      </c>
      <c r="AU164" s="8" t="s">
        <v>168</v>
      </c>
      <c r="AV164" s="8">
        <v>0</v>
      </c>
      <c r="AW16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6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4" s="8">
        <v>8.7984500000000008</v>
      </c>
      <c r="BA164">
        <v>8.9</v>
      </c>
      <c r="BB164">
        <v>9.2167250000000003</v>
      </c>
      <c r="BC164">
        <v>9.3574999999999999</v>
      </c>
    </row>
    <row r="165" spans="1:55" x14ac:dyDescent="0.3">
      <c r="A165" s="53" t="s">
        <v>1213</v>
      </c>
      <c r="B165" s="53" t="s">
        <v>5482</v>
      </c>
      <c r="C165" s="53" t="s">
        <v>110</v>
      </c>
      <c r="D165" s="8" t="s">
        <v>104</v>
      </c>
      <c r="E165" s="43" t="s">
        <v>126</v>
      </c>
      <c r="F165" s="8" t="s">
        <v>14</v>
      </c>
      <c r="G165" s="8" t="s">
        <v>137</v>
      </c>
      <c r="H165" s="8" t="s">
        <v>126</v>
      </c>
      <c r="I165" s="8" t="s">
        <v>48</v>
      </c>
      <c r="J165">
        <v>211</v>
      </c>
      <c r="K165" s="8" t="str" cm="1">
        <f t="array" ref="K16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5" s="8" t="str" cm="1">
        <f t="array" ref="L16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5" s="8"/>
      <c r="N165" t="s">
        <v>335</v>
      </c>
      <c r="O165" t="s">
        <v>6260</v>
      </c>
      <c r="P165">
        <v>1.0948595917825199</v>
      </c>
      <c r="Q165" t="s">
        <v>8716</v>
      </c>
      <c r="R165" s="8" t="s">
        <v>113</v>
      </c>
      <c r="S165" s="9">
        <v>0.37471064814814814</v>
      </c>
      <c r="T165" s="9">
        <v>0.40131944444444445</v>
      </c>
      <c r="U165" s="8">
        <v>0</v>
      </c>
      <c r="V165" s="8">
        <v>38.31666666666667</v>
      </c>
      <c r="W165" s="8" t="s">
        <v>6261</v>
      </c>
      <c r="X165" s="8" t="s">
        <v>6262</v>
      </c>
      <c r="Y165" s="8">
        <v>0.45373083026680899</v>
      </c>
      <c r="Z165">
        <v>1192.5899999999999</v>
      </c>
      <c r="AA165" s="8">
        <v>0</v>
      </c>
      <c r="AB165" s="35">
        <v>0</v>
      </c>
      <c r="AC165" s="8">
        <v>0</v>
      </c>
      <c r="AD165" s="8">
        <v>0</v>
      </c>
      <c r="AE165" s="20">
        <v>105.88</v>
      </c>
      <c r="AF165" s="20">
        <v>108.02</v>
      </c>
      <c r="AG165" s="20">
        <v>110.8933</v>
      </c>
      <c r="AH165" s="20">
        <v>105.10250000000001</v>
      </c>
      <c r="AI165">
        <v>29.77</v>
      </c>
      <c r="AJ165" s="8" t="s">
        <v>4836</v>
      </c>
      <c r="AK165" s="8" t="s">
        <v>5703</v>
      </c>
      <c r="AL165" s="8">
        <v>1</v>
      </c>
      <c r="AM165" s="8">
        <v>0</v>
      </c>
      <c r="AN165" s="17">
        <v>27.004999999999999</v>
      </c>
      <c r="AO165" s="17">
        <v>28.0825</v>
      </c>
      <c r="AP165" s="17" t="s">
        <v>163</v>
      </c>
      <c r="AQ165" s="8" t="s">
        <v>191</v>
      </c>
      <c r="AR165" s="8" t="s">
        <v>44</v>
      </c>
      <c r="AS165" s="8" t="s">
        <v>164</v>
      </c>
      <c r="AT165" s="8" t="s">
        <v>163</v>
      </c>
      <c r="AU165" s="8" t="s">
        <v>168</v>
      </c>
      <c r="AV165" s="8">
        <v>0</v>
      </c>
      <c r="AW16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5" s="8">
        <v>26.47</v>
      </c>
      <c r="BA165">
        <v>27.004999999999999</v>
      </c>
      <c r="BB165">
        <v>27.723324999999999</v>
      </c>
      <c r="BC165">
        <v>26.275625000000002</v>
      </c>
    </row>
    <row r="166" spans="1:55" x14ac:dyDescent="0.3">
      <c r="A166" s="53" t="s">
        <v>1911</v>
      </c>
      <c r="B166" s="53" t="s">
        <v>5173</v>
      </c>
      <c r="C166" s="53" t="s">
        <v>110</v>
      </c>
      <c r="D166" s="8" t="s">
        <v>101</v>
      </c>
      <c r="E166" s="43" t="s">
        <v>126</v>
      </c>
      <c r="F166" s="8" t="s">
        <v>14</v>
      </c>
      <c r="G166" s="8" t="s">
        <v>9248</v>
      </c>
      <c r="H166" s="8" t="s">
        <v>126</v>
      </c>
      <c r="I166" s="8" t="s">
        <v>15</v>
      </c>
      <c r="J166">
        <v>80</v>
      </c>
      <c r="K166" s="8" t="str" cm="1">
        <f t="array" ref="K16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6" s="8" t="str" cm="1">
        <f t="array" ref="L16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6" s="8"/>
      <c r="N166" t="s">
        <v>1910</v>
      </c>
      <c r="O166" t="s">
        <v>6060</v>
      </c>
      <c r="P166">
        <v>1.53794433218245</v>
      </c>
      <c r="Q166" t="s">
        <v>7696</v>
      </c>
      <c r="R166" s="8" t="s">
        <v>129</v>
      </c>
      <c r="S166" s="9">
        <v>0.32390046296296299</v>
      </c>
      <c r="T166" s="9">
        <v>0.33534722222222224</v>
      </c>
      <c r="U166" s="8">
        <v>0</v>
      </c>
      <c r="V166" s="8">
        <v>11.441666666666666</v>
      </c>
      <c r="W166" s="8" t="s">
        <v>5175</v>
      </c>
      <c r="X166" s="8" t="s">
        <v>5176</v>
      </c>
      <c r="Y166" s="8">
        <v>1.41703956029269</v>
      </c>
      <c r="Z166">
        <v>1199.96</v>
      </c>
      <c r="AA166" s="8">
        <v>0</v>
      </c>
      <c r="AB166" s="35">
        <v>0</v>
      </c>
      <c r="AC166" s="8">
        <v>0</v>
      </c>
      <c r="AD166" s="8">
        <v>0</v>
      </c>
      <c r="AE166" s="20">
        <v>45.42</v>
      </c>
      <c r="AF166" s="20">
        <v>45.42</v>
      </c>
      <c r="AG166" s="20">
        <v>47.3628</v>
      </c>
      <c r="AH166" s="20">
        <v>48.14</v>
      </c>
      <c r="AI166">
        <v>25.52</v>
      </c>
      <c r="AJ166" s="8" t="s">
        <v>4836</v>
      </c>
      <c r="AK166" s="8" t="s">
        <v>4837</v>
      </c>
      <c r="AL166" s="8">
        <v>1</v>
      </c>
      <c r="AM166" s="8">
        <v>0</v>
      </c>
      <c r="AN166" s="17">
        <v>22.71</v>
      </c>
      <c r="AO166" s="17">
        <v>24.07</v>
      </c>
      <c r="AP166" s="17" t="s">
        <v>163</v>
      </c>
      <c r="AQ166" s="8" t="s">
        <v>191</v>
      </c>
      <c r="AR166" s="8" t="s">
        <v>44</v>
      </c>
      <c r="AS166" s="8" t="s">
        <v>164</v>
      </c>
      <c r="AT166" s="8" t="s">
        <v>163</v>
      </c>
      <c r="AU166" s="8" t="s">
        <v>168</v>
      </c>
      <c r="AV166" s="8">
        <v>0</v>
      </c>
      <c r="AW16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6" s="8">
        <v>11.355</v>
      </c>
      <c r="BA166">
        <v>11.355</v>
      </c>
      <c r="BB166">
        <v>11.8407</v>
      </c>
      <c r="BC166">
        <v>12.035</v>
      </c>
    </row>
    <row r="167" spans="1:55" x14ac:dyDescent="0.3">
      <c r="A167" s="53" t="s">
        <v>1856</v>
      </c>
      <c r="B167" s="53" t="s">
        <v>3480</v>
      </c>
      <c r="C167" s="53" t="s">
        <v>127</v>
      </c>
      <c r="D167" s="8" t="s">
        <v>104</v>
      </c>
      <c r="E167" s="43" t="s">
        <v>126</v>
      </c>
      <c r="F167" s="8" t="s">
        <v>14</v>
      </c>
      <c r="G167" s="8" t="s">
        <v>9248</v>
      </c>
      <c r="H167" s="8" t="s">
        <v>126</v>
      </c>
      <c r="I167" s="8" t="s">
        <v>12</v>
      </c>
      <c r="J167">
        <v>1</v>
      </c>
      <c r="K167" s="8" t="str" cm="1">
        <f t="array" ref="K16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7" s="8" t="str" cm="1">
        <f t="array" ref="L16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7" s="8"/>
      <c r="N167" t="s">
        <v>1855</v>
      </c>
      <c r="O167" t="s">
        <v>6255</v>
      </c>
      <c r="P167">
        <v>1.05867038183115</v>
      </c>
      <c r="Q167" t="s">
        <v>8710</v>
      </c>
      <c r="R167" s="8" t="s">
        <v>113</v>
      </c>
      <c r="S167" s="9">
        <v>0.40204861111111112</v>
      </c>
      <c r="T167" s="9">
        <v>0.40212962962962961</v>
      </c>
      <c r="U167" s="8">
        <v>0</v>
      </c>
      <c r="V167" s="8">
        <v>0.11666666666666667</v>
      </c>
      <c r="W167" s="8" t="s">
        <v>6256</v>
      </c>
      <c r="X167" s="8" t="s">
        <v>6257</v>
      </c>
      <c r="Y167" s="8">
        <v>0.45763508074452802</v>
      </c>
      <c r="Z167">
        <v>559.74</v>
      </c>
      <c r="AA167" s="8">
        <v>0</v>
      </c>
      <c r="AB167" s="8">
        <v>0</v>
      </c>
      <c r="AC167" s="8">
        <v>0</v>
      </c>
      <c r="AD167" s="8">
        <v>0</v>
      </c>
      <c r="AE167" s="20">
        <v>93.29</v>
      </c>
      <c r="AF167" s="20">
        <v>93.29</v>
      </c>
      <c r="AG167" s="20">
        <v>0</v>
      </c>
      <c r="AH167" s="20">
        <v>98.31</v>
      </c>
      <c r="AI167" t="s">
        <v>247</v>
      </c>
      <c r="AJ167" s="8" t="s">
        <v>4836</v>
      </c>
      <c r="AK167" s="8" t="s">
        <v>5703</v>
      </c>
      <c r="AL167" s="8">
        <v>1</v>
      </c>
      <c r="AM167" s="8">
        <v>0</v>
      </c>
      <c r="AN167" s="17">
        <v>0</v>
      </c>
      <c r="AO167" s="17">
        <v>24.577500000000001</v>
      </c>
      <c r="AP167" s="17" t="s">
        <v>163</v>
      </c>
      <c r="AQ167" s="8" t="s">
        <v>191</v>
      </c>
      <c r="AR167" s="8" t="s">
        <v>44</v>
      </c>
      <c r="AS167" s="8" t="s">
        <v>164</v>
      </c>
      <c r="AT167" s="8" t="s">
        <v>163</v>
      </c>
      <c r="AU167" s="8" t="s">
        <v>168</v>
      </c>
      <c r="AV167" s="8">
        <v>0</v>
      </c>
      <c r="AW16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7" s="8">
        <v>23.322500000000002</v>
      </c>
      <c r="BA167">
        <v>23.322500000000002</v>
      </c>
      <c r="BB167">
        <v>0</v>
      </c>
      <c r="BC167">
        <v>24.577500000000001</v>
      </c>
    </row>
    <row r="168" spans="1:55" x14ac:dyDescent="0.3">
      <c r="A168" s="53" t="s">
        <v>1347</v>
      </c>
      <c r="B168" s="53" t="s">
        <v>144</v>
      </c>
      <c r="C168" s="53" t="s">
        <v>182</v>
      </c>
      <c r="D168" s="8" t="s">
        <v>101</v>
      </c>
      <c r="E168" s="43" t="s">
        <v>126</v>
      </c>
      <c r="F168" s="8" t="s">
        <v>14</v>
      </c>
      <c r="G168" s="8" t="s">
        <v>9251</v>
      </c>
      <c r="H168" s="8" t="s">
        <v>126</v>
      </c>
      <c r="I168" s="8" t="s">
        <v>12</v>
      </c>
      <c r="J168">
        <v>140</v>
      </c>
      <c r="K168" s="8" t="str" cm="1">
        <f t="array" ref="K16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8" s="8" t="str" cm="1">
        <f t="array" ref="L16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8" s="8"/>
      <c r="N168" t="s">
        <v>92</v>
      </c>
      <c r="O168" t="s">
        <v>6059</v>
      </c>
      <c r="P168">
        <v>0.91721555715325598</v>
      </c>
      <c r="Q168" t="s">
        <v>6388</v>
      </c>
      <c r="R168" s="8" t="s">
        <v>125</v>
      </c>
      <c r="S168" s="9">
        <v>0.33599537037037036</v>
      </c>
      <c r="T168" s="9">
        <v>0.33614583333333331</v>
      </c>
      <c r="U168" s="8">
        <v>0</v>
      </c>
      <c r="V168" s="8">
        <v>3.6083333333333334</v>
      </c>
      <c r="W168" s="8" t="s">
        <v>5070</v>
      </c>
      <c r="X168" s="8" t="s">
        <v>5071</v>
      </c>
      <c r="Y168" s="8">
        <v>0.85706792386436503</v>
      </c>
      <c r="Z168">
        <v>2643.25</v>
      </c>
      <c r="AA168" s="8">
        <v>0</v>
      </c>
      <c r="AB168" s="8">
        <v>0</v>
      </c>
      <c r="AC168" s="8">
        <v>0</v>
      </c>
      <c r="AD168" s="8">
        <v>0</v>
      </c>
      <c r="AE168" s="20">
        <v>102.1433</v>
      </c>
      <c r="AF168" s="20">
        <v>105.59569999999999</v>
      </c>
      <c r="AG168" s="20">
        <v>100.57</v>
      </c>
      <c r="AH168" s="20">
        <v>71.185699999999997</v>
      </c>
      <c r="AI168">
        <v>54.17</v>
      </c>
      <c r="AJ168" s="8" t="s">
        <v>4836</v>
      </c>
      <c r="AK168" s="8" t="s">
        <v>4837</v>
      </c>
      <c r="AL168" s="8">
        <v>1</v>
      </c>
      <c r="AM168" s="8">
        <v>0</v>
      </c>
      <c r="AN168" s="17">
        <v>48.655000000000001</v>
      </c>
      <c r="AO168" s="17">
        <v>29.704999999999998</v>
      </c>
      <c r="AP168" s="17" t="s">
        <v>163</v>
      </c>
      <c r="AQ168" s="8" t="s">
        <v>191</v>
      </c>
      <c r="AR168" s="8" t="s">
        <v>44</v>
      </c>
      <c r="AS168" s="8" t="s">
        <v>164</v>
      </c>
      <c r="AT168" s="8" t="s">
        <v>163</v>
      </c>
      <c r="AU168" s="8" t="s">
        <v>168</v>
      </c>
      <c r="AV168" s="8">
        <v>0</v>
      </c>
      <c r="AW16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8" s="8">
        <v>25.535824999999999</v>
      </c>
      <c r="BA168">
        <v>26.398924999999998</v>
      </c>
      <c r="BB168">
        <v>25.142499999999998</v>
      </c>
      <c r="BC168">
        <v>17.796424999999999</v>
      </c>
    </row>
    <row r="169" spans="1:55" x14ac:dyDescent="0.3">
      <c r="A169" s="53" t="s">
        <v>238</v>
      </c>
      <c r="B169" s="53" t="s">
        <v>5490</v>
      </c>
      <c r="C169" s="53" t="s">
        <v>110</v>
      </c>
      <c r="D169" s="8" t="s">
        <v>104</v>
      </c>
      <c r="E169" s="43" t="s">
        <v>126</v>
      </c>
      <c r="F169" s="8" t="s">
        <v>14</v>
      </c>
      <c r="G169" s="8" t="s">
        <v>9251</v>
      </c>
      <c r="H169" s="8" t="s">
        <v>126</v>
      </c>
      <c r="I169" s="8" t="s">
        <v>48</v>
      </c>
      <c r="J169">
        <v>110</v>
      </c>
      <c r="K169" s="8" t="str" cm="1">
        <f t="array" ref="K16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69" s="8" t="str" cm="1">
        <f t="array" ref="L16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69" s="8"/>
      <c r="N169" t="s">
        <v>237</v>
      </c>
      <c r="O169" t="s">
        <v>6253</v>
      </c>
      <c r="P169">
        <v>0.44244390384568499</v>
      </c>
      <c r="Q169" t="s">
        <v>8706</v>
      </c>
      <c r="R169" s="8" t="s">
        <v>107</v>
      </c>
      <c r="S169" s="9">
        <v>0.40244212962962961</v>
      </c>
      <c r="T169" s="9">
        <v>0.41056712962962966</v>
      </c>
      <c r="U169" s="8">
        <v>0</v>
      </c>
      <c r="V169" s="8">
        <v>11.700000000000001</v>
      </c>
      <c r="W169" s="8" t="s">
        <v>5492</v>
      </c>
      <c r="X169" s="8" t="s">
        <v>5493</v>
      </c>
      <c r="Y169" s="8">
        <v>0.24392091868701701</v>
      </c>
      <c r="Z169">
        <v>447.41</v>
      </c>
      <c r="AA169" s="8">
        <v>0</v>
      </c>
      <c r="AB169" s="8">
        <v>0</v>
      </c>
      <c r="AC169" s="8">
        <v>0</v>
      </c>
      <c r="AD169" s="8">
        <v>0</v>
      </c>
      <c r="AE169" s="20">
        <v>40.090000000000003</v>
      </c>
      <c r="AF169" s="20">
        <v>40.090000000000003</v>
      </c>
      <c r="AG169" s="20">
        <v>41.695</v>
      </c>
      <c r="AH169" s="20">
        <v>43.3</v>
      </c>
      <c r="AI169">
        <v>5.74</v>
      </c>
      <c r="AJ169" s="8" t="s">
        <v>4836</v>
      </c>
      <c r="AK169" s="8" t="s">
        <v>5703</v>
      </c>
      <c r="AL169" s="8">
        <v>1</v>
      </c>
      <c r="AM169" s="8">
        <v>0</v>
      </c>
      <c r="AN169" s="17">
        <v>10.022500000000001</v>
      </c>
      <c r="AO169" s="17">
        <v>10.824999999999999</v>
      </c>
      <c r="AP169" s="17" t="s">
        <v>163</v>
      </c>
      <c r="AQ169" s="8" t="s">
        <v>191</v>
      </c>
      <c r="AR169" s="8" t="s">
        <v>44</v>
      </c>
      <c r="AS169" s="8" t="s">
        <v>164</v>
      </c>
      <c r="AT169" s="8" t="s">
        <v>163</v>
      </c>
      <c r="AU169" s="8" t="s">
        <v>168</v>
      </c>
      <c r="AV169" s="8">
        <v>0</v>
      </c>
      <c r="AW16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6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6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69" s="8">
        <v>10.022500000000001</v>
      </c>
      <c r="BA169">
        <v>10.022500000000001</v>
      </c>
      <c r="BB169">
        <v>10.42375</v>
      </c>
      <c r="BC169">
        <v>10.824999999999999</v>
      </c>
    </row>
    <row r="170" spans="1:55" x14ac:dyDescent="0.3">
      <c r="A170" s="53" t="s">
        <v>503</v>
      </c>
      <c r="B170" s="53" t="s">
        <v>4850</v>
      </c>
      <c r="C170" s="53" t="s">
        <v>110</v>
      </c>
      <c r="D170" s="8" t="s">
        <v>101</v>
      </c>
      <c r="E170" s="43" t="s">
        <v>126</v>
      </c>
      <c r="F170" s="8" t="s">
        <v>14</v>
      </c>
      <c r="G170" s="8" t="s">
        <v>140</v>
      </c>
      <c r="H170" s="8" t="s">
        <v>126</v>
      </c>
      <c r="I170" s="8" t="s">
        <v>12</v>
      </c>
      <c r="J170">
        <v>149</v>
      </c>
      <c r="K170" s="8" t="str" cm="1">
        <f t="array" ref="K17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170" s="8" t="str" cm="1">
        <f t="array" ref="L17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0" s="8"/>
      <c r="N170" t="s">
        <v>502</v>
      </c>
      <c r="O170" t="s">
        <v>6058</v>
      </c>
      <c r="P170">
        <v>1.06882132120464</v>
      </c>
      <c r="Q170" t="s">
        <v>8179</v>
      </c>
      <c r="R170" s="8" t="s">
        <v>147</v>
      </c>
      <c r="S170" s="9">
        <v>0.33688657407407407</v>
      </c>
      <c r="T170" s="9">
        <v>0.33964120370370371</v>
      </c>
      <c r="U170" s="8">
        <v>0</v>
      </c>
      <c r="V170" s="8">
        <v>6.9291666666666671</v>
      </c>
      <c r="W170" s="8" t="s">
        <v>4852</v>
      </c>
      <c r="X170" s="8" t="s">
        <v>4853</v>
      </c>
      <c r="Y170" s="8">
        <v>0.78401016411176305</v>
      </c>
      <c r="Z170">
        <v>1758.91</v>
      </c>
      <c r="AA170" s="8">
        <v>0</v>
      </c>
      <c r="AB170" s="8">
        <v>0</v>
      </c>
      <c r="AC170" s="8">
        <v>0</v>
      </c>
      <c r="AD170" s="8">
        <v>0</v>
      </c>
      <c r="AE170" s="20">
        <v>44.77</v>
      </c>
      <c r="AF170" s="20">
        <v>37.746899999999997</v>
      </c>
      <c r="AG170" s="20">
        <v>35.122199999999999</v>
      </c>
      <c r="AH170" s="20">
        <v>35.22</v>
      </c>
      <c r="AI170">
        <v>23.33</v>
      </c>
      <c r="AJ170" s="8" t="s">
        <v>4836</v>
      </c>
      <c r="AK170" s="8" t="s">
        <v>4837</v>
      </c>
      <c r="AL170" s="8">
        <v>1</v>
      </c>
      <c r="AM170" s="8">
        <v>0</v>
      </c>
      <c r="AN170" s="17">
        <v>35</v>
      </c>
      <c r="AO170" s="17">
        <v>35.22</v>
      </c>
      <c r="AP170" s="17" t="s">
        <v>163</v>
      </c>
      <c r="AQ170" s="8" t="s">
        <v>191</v>
      </c>
      <c r="AR170" s="8" t="s">
        <v>49</v>
      </c>
      <c r="AS170" s="8" t="s">
        <v>164</v>
      </c>
      <c r="AT170" s="8" t="s">
        <v>163</v>
      </c>
      <c r="AU170" s="8" t="s">
        <v>168</v>
      </c>
      <c r="AV170" s="8">
        <v>0</v>
      </c>
      <c r="AW17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7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0" s="8">
        <v>11.192500000000001</v>
      </c>
      <c r="BA170">
        <v>9.4367249999999991</v>
      </c>
      <c r="BB170">
        <v>8.7805499999999999</v>
      </c>
      <c r="BC170">
        <v>8.8049999999999997</v>
      </c>
    </row>
    <row r="171" spans="1:55" x14ac:dyDescent="0.3">
      <c r="A171" s="53" t="s">
        <v>1566</v>
      </c>
      <c r="B171" s="53" t="s">
        <v>5001</v>
      </c>
      <c r="C171" s="53" t="s">
        <v>110</v>
      </c>
      <c r="D171" s="8" t="s">
        <v>102</v>
      </c>
      <c r="E171" s="43" t="s">
        <v>126</v>
      </c>
      <c r="F171" s="8" t="s">
        <v>14</v>
      </c>
      <c r="G171" s="8" t="s">
        <v>140</v>
      </c>
      <c r="H171" s="8" t="s">
        <v>126</v>
      </c>
      <c r="I171" s="8" t="s">
        <v>48</v>
      </c>
      <c r="J171">
        <v>81</v>
      </c>
      <c r="K171" s="8" t="str" cm="1">
        <f t="array" ref="K17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1" s="8" t="str" cm="1">
        <f t="array" ref="L17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1" s="8"/>
      <c r="N171" t="s">
        <v>1565</v>
      </c>
      <c r="O171" t="s">
        <v>6133</v>
      </c>
      <c r="P171">
        <v>1.88839183998937</v>
      </c>
      <c r="Q171" t="s">
        <v>6417</v>
      </c>
      <c r="R171" s="8" t="s">
        <v>129</v>
      </c>
      <c r="S171" s="9">
        <v>0.35805555555555557</v>
      </c>
      <c r="T171" s="9">
        <v>0.36027777777777775</v>
      </c>
      <c r="U171" s="8">
        <v>0</v>
      </c>
      <c r="V171" s="8">
        <v>4.875</v>
      </c>
      <c r="W171" s="8" t="s">
        <v>5003</v>
      </c>
      <c r="X171" s="8" t="s">
        <v>5004</v>
      </c>
      <c r="Y171" s="8">
        <v>1.39694606955582</v>
      </c>
      <c r="Z171">
        <v>919.87</v>
      </c>
      <c r="AA171" s="8">
        <v>0</v>
      </c>
      <c r="AB171" s="8">
        <v>0</v>
      </c>
      <c r="AC171" s="8">
        <v>0</v>
      </c>
      <c r="AD171" s="8">
        <v>0</v>
      </c>
      <c r="AE171" s="20">
        <v>35</v>
      </c>
      <c r="AF171" s="20">
        <v>35</v>
      </c>
      <c r="AG171" s="20">
        <v>36.007100000000001</v>
      </c>
      <c r="AH171" s="20">
        <v>36.409999999999997</v>
      </c>
      <c r="AI171">
        <v>19.3</v>
      </c>
      <c r="AJ171" s="8" t="s">
        <v>4836</v>
      </c>
      <c r="AK171" s="8" t="s">
        <v>5048</v>
      </c>
      <c r="AL171" s="8">
        <v>1</v>
      </c>
      <c r="AM171" s="8">
        <v>0</v>
      </c>
      <c r="AN171" s="17">
        <v>17.5</v>
      </c>
      <c r="AO171" s="17">
        <v>18.204999999999998</v>
      </c>
      <c r="AP171" s="17" t="s">
        <v>163</v>
      </c>
      <c r="AQ171" s="8" t="s">
        <v>191</v>
      </c>
      <c r="AR171" s="8" t="s">
        <v>44</v>
      </c>
      <c r="AS171" s="8" t="s">
        <v>164</v>
      </c>
      <c r="AT171" s="8" t="s">
        <v>163</v>
      </c>
      <c r="AU171" s="8" t="s">
        <v>168</v>
      </c>
      <c r="AV171" s="8">
        <v>0</v>
      </c>
      <c r="AW17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1" s="8">
        <v>8.75</v>
      </c>
      <c r="BA171">
        <v>8.75</v>
      </c>
      <c r="BB171">
        <v>9.0017750000000003</v>
      </c>
      <c r="BC171">
        <v>9.1024999999999991</v>
      </c>
    </row>
    <row r="172" spans="1:55" x14ac:dyDescent="0.3">
      <c r="A172" s="53" t="s">
        <v>391</v>
      </c>
      <c r="B172" s="53" t="s">
        <v>5502</v>
      </c>
      <c r="C172" s="53" t="s">
        <v>110</v>
      </c>
      <c r="D172" s="8" t="s">
        <v>104</v>
      </c>
      <c r="E172" s="43" t="s">
        <v>126</v>
      </c>
      <c r="F172" s="8" t="s">
        <v>14</v>
      </c>
      <c r="G172" s="8" t="s">
        <v>140</v>
      </c>
      <c r="H172" s="8" t="s">
        <v>126</v>
      </c>
      <c r="I172" s="8" t="s">
        <v>12</v>
      </c>
      <c r="J172">
        <v>180</v>
      </c>
      <c r="K172" s="8" t="str" cm="1">
        <f t="array" ref="K17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2" s="8" t="str" cm="1">
        <f t="array" ref="L17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2" s="8"/>
      <c r="N172" t="s">
        <v>390</v>
      </c>
      <c r="O172" t="s">
        <v>6251</v>
      </c>
      <c r="P172">
        <v>6.99903855601747E-2</v>
      </c>
      <c r="Q172" t="s">
        <v>8685</v>
      </c>
      <c r="R172" s="8" t="s">
        <v>112</v>
      </c>
      <c r="S172" s="9">
        <v>0.41061342592592592</v>
      </c>
      <c r="T172" s="9">
        <v>0.42005787037037035</v>
      </c>
      <c r="U172" s="8">
        <v>0</v>
      </c>
      <c r="V172" s="8">
        <v>13.6</v>
      </c>
      <c r="W172" s="8" t="s">
        <v>5504</v>
      </c>
      <c r="X172" s="8" t="s">
        <v>5505</v>
      </c>
      <c r="Y172" s="8">
        <v>4.2035782012898398E-2</v>
      </c>
      <c r="Z172">
        <v>698.81</v>
      </c>
      <c r="AA172" s="8">
        <v>0</v>
      </c>
      <c r="AB172" s="8">
        <v>0</v>
      </c>
      <c r="AC172" s="8">
        <v>0</v>
      </c>
      <c r="AD172" s="8">
        <v>0</v>
      </c>
      <c r="AE172" s="20">
        <v>50.3566</v>
      </c>
      <c r="AF172" s="20">
        <v>58.25</v>
      </c>
      <c r="AG172" s="20">
        <v>54.225000000000001</v>
      </c>
      <c r="AH172" s="20">
        <v>64.213300000000004</v>
      </c>
      <c r="AI172">
        <v>14.61</v>
      </c>
      <c r="AJ172" s="8" t="s">
        <v>4836</v>
      </c>
      <c r="AK172" s="8" t="s">
        <v>5703</v>
      </c>
      <c r="AL172" s="8">
        <v>1</v>
      </c>
      <c r="AM172" s="8">
        <v>0</v>
      </c>
      <c r="AN172" s="17">
        <v>12.8925</v>
      </c>
      <c r="AO172" s="17">
        <v>17.191199999999998</v>
      </c>
      <c r="AP172" s="17" t="s">
        <v>163</v>
      </c>
      <c r="AQ172" s="8" t="s">
        <v>191</v>
      </c>
      <c r="AR172" s="8" t="s">
        <v>44</v>
      </c>
      <c r="AS172" s="8" t="s">
        <v>164</v>
      </c>
      <c r="AT172" s="8" t="s">
        <v>163</v>
      </c>
      <c r="AU172" s="8" t="s">
        <v>168</v>
      </c>
      <c r="AV172" s="8">
        <v>0</v>
      </c>
      <c r="AW17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2" s="8">
        <v>12.58915</v>
      </c>
      <c r="BA172">
        <v>14.5625</v>
      </c>
      <c r="BB172">
        <v>13.55625</v>
      </c>
      <c r="BC172">
        <v>16.053325000000001</v>
      </c>
    </row>
    <row r="173" spans="1:55" x14ac:dyDescent="0.3">
      <c r="A173" s="53" t="s">
        <v>597</v>
      </c>
      <c r="B173" s="53" t="s">
        <v>5038</v>
      </c>
      <c r="C173" s="53" t="s">
        <v>110</v>
      </c>
      <c r="D173" s="8" t="s">
        <v>101</v>
      </c>
      <c r="E173" s="43" t="s">
        <v>126</v>
      </c>
      <c r="F173" s="8" t="s">
        <v>14</v>
      </c>
      <c r="G173" s="8" t="s">
        <v>9253</v>
      </c>
      <c r="H173" s="8" t="s">
        <v>126</v>
      </c>
      <c r="I173" s="8" t="s">
        <v>13</v>
      </c>
      <c r="J173">
        <v>0</v>
      </c>
      <c r="K173" s="8" t="str" cm="1">
        <f t="array" ref="K17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3" s="8" t="str" cm="1">
        <f t="array" ref="L17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3" s="8"/>
      <c r="N173" t="s">
        <v>596</v>
      </c>
      <c r="O173" t="s">
        <v>6050</v>
      </c>
      <c r="P173">
        <v>4.2720515653871303</v>
      </c>
      <c r="Q173" t="s">
        <v>6387</v>
      </c>
      <c r="R173" s="8" t="s">
        <v>129</v>
      </c>
      <c r="S173" s="9">
        <v>0.34260416666666665</v>
      </c>
      <c r="T173" s="9">
        <v>0.34293981481481484</v>
      </c>
      <c r="U173" s="8">
        <v>0</v>
      </c>
      <c r="V173" s="8">
        <v>0.31666666666666665</v>
      </c>
      <c r="W173" s="8" t="s">
        <v>5036</v>
      </c>
      <c r="X173" s="8" t="s">
        <v>5037</v>
      </c>
      <c r="Y173" s="8">
        <v>1.97780986696218</v>
      </c>
      <c r="Z173">
        <v>1177.76</v>
      </c>
      <c r="AA173" s="8">
        <v>0</v>
      </c>
      <c r="AB173" s="8">
        <v>0</v>
      </c>
      <c r="AC173" s="8">
        <v>0</v>
      </c>
      <c r="AD173" s="8">
        <v>0</v>
      </c>
      <c r="AE173" s="20">
        <v>55.331600000000002</v>
      </c>
      <c r="AF173" s="20">
        <v>47.601599999999998</v>
      </c>
      <c r="AG173" s="20">
        <v>53.197099999999999</v>
      </c>
      <c r="AH173" s="20">
        <v>49.62</v>
      </c>
      <c r="AI173">
        <v>27.12</v>
      </c>
      <c r="AJ173" s="8" t="s">
        <v>4836</v>
      </c>
      <c r="AK173" s="8" t="s">
        <v>4837</v>
      </c>
      <c r="AL173" s="8">
        <v>1</v>
      </c>
      <c r="AM173" s="8">
        <v>0</v>
      </c>
      <c r="AN173" s="17">
        <v>26.352499999999999</v>
      </c>
      <c r="AO173" s="17">
        <v>25.28</v>
      </c>
      <c r="AP173" s="17" t="s">
        <v>163</v>
      </c>
      <c r="AQ173" s="8" t="s">
        <v>191</v>
      </c>
      <c r="AR173" s="8" t="s">
        <v>44</v>
      </c>
      <c r="AS173" s="8" t="s">
        <v>164</v>
      </c>
      <c r="AT173" s="8" t="s">
        <v>163</v>
      </c>
      <c r="AU173" s="8" t="s">
        <v>168</v>
      </c>
      <c r="AV173" s="8">
        <v>0</v>
      </c>
      <c r="AW17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3" s="8">
        <v>13.8329</v>
      </c>
      <c r="BA173">
        <v>11.900399999999999</v>
      </c>
      <c r="BB173">
        <v>13.299275</v>
      </c>
      <c r="BC173">
        <v>12.404999999999999</v>
      </c>
    </row>
    <row r="174" spans="1:55" x14ac:dyDescent="0.3">
      <c r="A174" s="53" t="s">
        <v>468</v>
      </c>
      <c r="B174" s="53" t="s">
        <v>5498</v>
      </c>
      <c r="C174" s="53" t="s">
        <v>110</v>
      </c>
      <c r="D174" s="8" t="s">
        <v>104</v>
      </c>
      <c r="E174" s="43" t="s">
        <v>126</v>
      </c>
      <c r="F174" s="8" t="s">
        <v>14</v>
      </c>
      <c r="G174" s="8" t="s">
        <v>9253</v>
      </c>
      <c r="H174" s="8" t="s">
        <v>126</v>
      </c>
      <c r="I174" s="8" t="s">
        <v>12</v>
      </c>
      <c r="J174">
        <v>230</v>
      </c>
      <c r="K174" s="8" t="str" cm="1">
        <f t="array" ref="K17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4" s="8" t="str" cm="1">
        <f t="array" ref="L17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4" s="8"/>
      <c r="N174" t="s">
        <v>467</v>
      </c>
      <c r="O174" t="s">
        <v>6252</v>
      </c>
      <c r="P174">
        <v>2.0600472687704E-2</v>
      </c>
      <c r="Q174" t="s">
        <v>8687</v>
      </c>
      <c r="R174" s="8" t="s">
        <v>107</v>
      </c>
      <c r="S174" s="9">
        <v>0.42006944444444444</v>
      </c>
      <c r="T174" s="9">
        <v>0.42678240740740742</v>
      </c>
      <c r="U174" s="8">
        <v>0</v>
      </c>
      <c r="V174" s="8">
        <v>11.066666666666666</v>
      </c>
      <c r="W174" s="8" t="s">
        <v>5500</v>
      </c>
      <c r="X174" s="8" t="s">
        <v>5501</v>
      </c>
      <c r="Y174" s="8">
        <v>1.23722538826237E-2</v>
      </c>
      <c r="Z174">
        <v>316.70999999999998</v>
      </c>
      <c r="AA174" s="8">
        <v>0</v>
      </c>
      <c r="AB174" s="35">
        <v>0</v>
      </c>
      <c r="AC174" s="8">
        <v>0</v>
      </c>
      <c r="AD174" s="8">
        <v>0</v>
      </c>
      <c r="AE174" s="20">
        <v>28.66</v>
      </c>
      <c r="AF174" s="20">
        <v>28.66</v>
      </c>
      <c r="AG174" s="20">
        <v>28.66</v>
      </c>
      <c r="AH174" s="20">
        <v>30.11</v>
      </c>
      <c r="AI174" t="s">
        <v>247</v>
      </c>
      <c r="AJ174" s="8" t="s">
        <v>4836</v>
      </c>
      <c r="AK174" s="8" t="s">
        <v>5703</v>
      </c>
      <c r="AL174" s="8">
        <v>1</v>
      </c>
      <c r="AM174" s="8">
        <v>0</v>
      </c>
      <c r="AN174" s="17">
        <v>7.165</v>
      </c>
      <c r="AO174" s="17">
        <v>7.5274999999999999</v>
      </c>
      <c r="AP174" s="17" t="s">
        <v>163</v>
      </c>
      <c r="AQ174" s="8" t="s">
        <v>191</v>
      </c>
      <c r="AR174" s="8" t="s">
        <v>44</v>
      </c>
      <c r="AS174" s="8" t="s">
        <v>164</v>
      </c>
      <c r="AT174" s="8" t="s">
        <v>163</v>
      </c>
      <c r="AU174" s="8" t="s">
        <v>168</v>
      </c>
      <c r="AV174" s="8">
        <v>0</v>
      </c>
      <c r="AW17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4" s="8">
        <v>7.165</v>
      </c>
      <c r="BA174">
        <v>7.165</v>
      </c>
      <c r="BB174">
        <v>7.165</v>
      </c>
      <c r="BC174">
        <v>7.5274999999999999</v>
      </c>
    </row>
    <row r="175" spans="1:55" x14ac:dyDescent="0.3">
      <c r="A175" s="53" t="s">
        <v>372</v>
      </c>
      <c r="B175" s="53" t="s">
        <v>5034</v>
      </c>
      <c r="C175" s="53" t="s">
        <v>110</v>
      </c>
      <c r="D175" s="8" t="s">
        <v>101</v>
      </c>
      <c r="E175" s="43" t="s">
        <v>126</v>
      </c>
      <c r="F175" s="8" t="s">
        <v>14</v>
      </c>
      <c r="G175" s="8" t="s">
        <v>4497</v>
      </c>
      <c r="H175" s="8" t="s">
        <v>126</v>
      </c>
      <c r="I175" s="8" t="s">
        <v>13</v>
      </c>
      <c r="J175">
        <v>0</v>
      </c>
      <c r="K175" s="8" t="str" cm="1">
        <f t="array" ref="K17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5" s="8" t="str" cm="1">
        <f t="array" ref="L17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5" s="8"/>
      <c r="N175" t="s">
        <v>371</v>
      </c>
      <c r="O175" t="s">
        <v>6049</v>
      </c>
      <c r="P175">
        <v>0</v>
      </c>
      <c r="Q175" t="s">
        <v>6386</v>
      </c>
      <c r="R175" s="8" t="s">
        <v>129</v>
      </c>
      <c r="S175" s="9">
        <v>0.34293981481481484</v>
      </c>
      <c r="T175" s="9">
        <v>0.34306712962962965</v>
      </c>
      <c r="U175" s="8">
        <v>0</v>
      </c>
      <c r="V175" s="8">
        <v>0.25833333333333336</v>
      </c>
      <c r="W175" s="8" t="s">
        <v>5036</v>
      </c>
      <c r="X175" s="8" t="s">
        <v>5037</v>
      </c>
      <c r="Z175">
        <v>1369.05</v>
      </c>
      <c r="AA175" s="8">
        <v>0</v>
      </c>
      <c r="AB175" s="8">
        <v>0</v>
      </c>
      <c r="AC175" s="8">
        <v>0</v>
      </c>
      <c r="AD175" s="8">
        <v>0</v>
      </c>
      <c r="AE175" s="20">
        <v>56.22</v>
      </c>
      <c r="AF175" s="20">
        <v>68.558300000000003</v>
      </c>
      <c r="AG175" s="20">
        <v>72.148499999999999</v>
      </c>
      <c r="AH175" s="20">
        <v>61.281599999999997</v>
      </c>
      <c r="AI175">
        <v>43.11</v>
      </c>
      <c r="AJ175" s="8" t="s">
        <v>4836</v>
      </c>
      <c r="AK175" s="8" t="s">
        <v>4837</v>
      </c>
      <c r="AL175" s="8">
        <v>1</v>
      </c>
      <c r="AM175" s="8">
        <v>0</v>
      </c>
      <c r="AN175" s="17">
        <v>28.63</v>
      </c>
      <c r="AO175" s="17">
        <v>30.94</v>
      </c>
      <c r="AP175" s="17" t="s">
        <v>163</v>
      </c>
      <c r="AQ175" s="8" t="s">
        <v>191</v>
      </c>
      <c r="AR175" s="8" t="s">
        <v>44</v>
      </c>
      <c r="AS175" s="8" t="s">
        <v>164</v>
      </c>
      <c r="AT175" s="8" t="s">
        <v>163</v>
      </c>
      <c r="AU175" s="8" t="s">
        <v>168</v>
      </c>
      <c r="AV175" s="8">
        <v>0</v>
      </c>
      <c r="AW17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5" s="8">
        <v>14.055</v>
      </c>
      <c r="BA175">
        <v>17.139575000000001</v>
      </c>
      <c r="BB175">
        <v>18.037125</v>
      </c>
      <c r="BC175">
        <v>15.320399999999999</v>
      </c>
    </row>
    <row r="176" spans="1:55" x14ac:dyDescent="0.3">
      <c r="A176" s="53" t="s">
        <v>442</v>
      </c>
      <c r="B176" s="53" t="s">
        <v>5057</v>
      </c>
      <c r="C176" s="53" t="s">
        <v>110</v>
      </c>
      <c r="D176" s="8" t="s">
        <v>102</v>
      </c>
      <c r="E176" s="43" t="s">
        <v>126</v>
      </c>
      <c r="F176" s="8" t="s">
        <v>14</v>
      </c>
      <c r="G176" s="8" t="s">
        <v>4497</v>
      </c>
      <c r="H176" s="8" t="s">
        <v>126</v>
      </c>
      <c r="I176" s="8" t="s">
        <v>12</v>
      </c>
      <c r="J176">
        <v>132</v>
      </c>
      <c r="K176" s="8" t="str" cm="1">
        <f t="array" ref="K17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6" s="8" t="str" cm="1">
        <f t="array" ref="L17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6" s="8"/>
      <c r="N176" t="s">
        <v>441</v>
      </c>
      <c r="O176" t="s">
        <v>6108</v>
      </c>
      <c r="P176">
        <v>0.37136564565525998</v>
      </c>
      <c r="Q176" t="s">
        <v>6408</v>
      </c>
      <c r="R176" s="8" t="s">
        <v>125</v>
      </c>
      <c r="S176" s="9">
        <v>0.36721064814814813</v>
      </c>
      <c r="T176" s="9">
        <v>0.39491898148148147</v>
      </c>
      <c r="U176" s="8">
        <v>0</v>
      </c>
      <c r="V176" s="8">
        <v>31.75</v>
      </c>
      <c r="W176" s="8" t="s">
        <v>5059</v>
      </c>
      <c r="X176" s="8" t="s">
        <v>5060</v>
      </c>
      <c r="Y176" s="8">
        <v>0.197748646435467</v>
      </c>
      <c r="Z176">
        <v>2394.56</v>
      </c>
      <c r="AA176" s="8">
        <v>0</v>
      </c>
      <c r="AB176" s="8">
        <v>0</v>
      </c>
      <c r="AC176" s="8">
        <v>0</v>
      </c>
      <c r="AD176" s="8">
        <v>0</v>
      </c>
      <c r="AE176" s="20">
        <v>93.076599999999999</v>
      </c>
      <c r="AF176" s="20">
        <v>89.05</v>
      </c>
      <c r="AG176" s="20">
        <v>98.224999999999994</v>
      </c>
      <c r="AH176" s="20">
        <v>93.5</v>
      </c>
      <c r="AI176">
        <v>54.49</v>
      </c>
      <c r="AJ176" s="8" t="s">
        <v>4836</v>
      </c>
      <c r="AK176" s="8" t="s">
        <v>5048</v>
      </c>
      <c r="AL176" s="8">
        <v>1</v>
      </c>
      <c r="AM176" s="8">
        <v>0</v>
      </c>
      <c r="AN176" s="17">
        <v>44.524999999999999</v>
      </c>
      <c r="AO176" s="17">
        <v>46.75</v>
      </c>
      <c r="AP176" s="17" t="s">
        <v>163</v>
      </c>
      <c r="AQ176" s="8" t="s">
        <v>191</v>
      </c>
      <c r="AR176" s="8" t="s">
        <v>44</v>
      </c>
      <c r="AS176" s="8" t="s">
        <v>164</v>
      </c>
      <c r="AT176" s="8" t="s">
        <v>163</v>
      </c>
      <c r="AU176" s="8" t="s">
        <v>168</v>
      </c>
      <c r="AV176" s="8">
        <v>0</v>
      </c>
      <c r="AW17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6" s="8">
        <v>23.26915</v>
      </c>
      <c r="BA176">
        <v>22.262499999999999</v>
      </c>
      <c r="BB176">
        <v>24.556249999999999</v>
      </c>
      <c r="BC176">
        <v>23.375</v>
      </c>
    </row>
    <row r="177" spans="1:55" x14ac:dyDescent="0.3">
      <c r="A177" s="53" t="s">
        <v>1724</v>
      </c>
      <c r="B177" s="53" t="s">
        <v>5486</v>
      </c>
      <c r="C177" s="53" t="s">
        <v>110</v>
      </c>
      <c r="D177" s="8" t="s">
        <v>104</v>
      </c>
      <c r="E177" s="43" t="s">
        <v>126</v>
      </c>
      <c r="F177" s="8" t="s">
        <v>14</v>
      </c>
      <c r="G177" s="8" t="s">
        <v>4497</v>
      </c>
      <c r="H177" s="8" t="s">
        <v>126</v>
      </c>
      <c r="I177" s="8" t="s">
        <v>48</v>
      </c>
      <c r="J177">
        <v>101</v>
      </c>
      <c r="K177" s="8" t="str" cm="1">
        <f t="array" ref="K17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7" s="8" t="str" cm="1">
        <f t="array" ref="L17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7" s="8"/>
      <c r="N177" t="s">
        <v>1723</v>
      </c>
      <c r="O177" t="s">
        <v>6254</v>
      </c>
      <c r="P177">
        <v>6.5698976319623598E-2</v>
      </c>
      <c r="Q177" t="s">
        <v>8717</v>
      </c>
      <c r="R177" s="8" t="s">
        <v>112</v>
      </c>
      <c r="S177" s="9">
        <v>0.42682870370370368</v>
      </c>
      <c r="T177" s="9">
        <v>0.42706018518518518</v>
      </c>
      <c r="U177" s="8">
        <v>0</v>
      </c>
      <c r="V177" s="8">
        <v>0.33333333333333331</v>
      </c>
      <c r="W177" s="8" t="s">
        <v>5488</v>
      </c>
      <c r="X177" s="8" t="s">
        <v>5489</v>
      </c>
      <c r="Y177" s="8">
        <v>3.8777258263361598E-2</v>
      </c>
      <c r="Z177">
        <v>480.14</v>
      </c>
      <c r="AA177" s="8">
        <v>0</v>
      </c>
      <c r="AB177" s="8">
        <v>0</v>
      </c>
      <c r="AC177" s="8">
        <v>0</v>
      </c>
      <c r="AD177" s="8">
        <v>0</v>
      </c>
      <c r="AE177" s="20">
        <v>37.526600000000002</v>
      </c>
      <c r="AF177" s="20">
        <v>35.71</v>
      </c>
      <c r="AG177" s="20">
        <v>36.782499999999999</v>
      </c>
      <c r="AH177" s="20">
        <v>37.14</v>
      </c>
      <c r="AI177">
        <v>9.84</v>
      </c>
      <c r="AJ177" s="8" t="s">
        <v>4836</v>
      </c>
      <c r="AK177" s="8" t="s">
        <v>5703</v>
      </c>
      <c r="AL177" s="8">
        <v>1</v>
      </c>
      <c r="AM177" s="8">
        <v>0</v>
      </c>
      <c r="AN177" s="17">
        <v>8.9275000000000002</v>
      </c>
      <c r="AO177" s="17">
        <v>4.6425000000000001</v>
      </c>
      <c r="AP177" s="17" t="s">
        <v>163</v>
      </c>
      <c r="AQ177" s="8" t="s">
        <v>191</v>
      </c>
      <c r="AR177" s="8" t="s">
        <v>44</v>
      </c>
      <c r="AS177" s="8" t="s">
        <v>164</v>
      </c>
      <c r="AT177" s="8" t="s">
        <v>163</v>
      </c>
      <c r="AU177" s="8" t="s">
        <v>168</v>
      </c>
      <c r="AV177" s="8">
        <v>0</v>
      </c>
      <c r="AW17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7" s="8">
        <v>9.3816500000000005</v>
      </c>
      <c r="BA177">
        <v>8.9275000000000002</v>
      </c>
      <c r="BB177">
        <v>9.1956249999999997</v>
      </c>
      <c r="BC177">
        <v>9.2850000000000001</v>
      </c>
    </row>
    <row r="178" spans="1:55" x14ac:dyDescent="0.3">
      <c r="A178" s="53" t="s">
        <v>342</v>
      </c>
      <c r="B178" s="53" t="s">
        <v>3537</v>
      </c>
      <c r="C178" s="53" t="s">
        <v>113</v>
      </c>
      <c r="D178" s="8" t="s">
        <v>101</v>
      </c>
      <c r="E178" s="43" t="s">
        <v>126</v>
      </c>
      <c r="F178" s="8" t="s">
        <v>14</v>
      </c>
      <c r="G178" s="8" t="s">
        <v>4484</v>
      </c>
      <c r="H178" s="8" t="s">
        <v>126</v>
      </c>
      <c r="I178" s="8" t="s">
        <v>48</v>
      </c>
      <c r="J178">
        <v>230</v>
      </c>
      <c r="K178" s="8" t="str" cm="1">
        <f t="array" ref="K17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178" s="8" t="str" cm="1">
        <f t="array" ref="L17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8" s="8"/>
      <c r="N178" t="s">
        <v>341</v>
      </c>
      <c r="O178" t="s">
        <v>5814</v>
      </c>
      <c r="P178">
        <v>0.71832585425192996</v>
      </c>
      <c r="Q178" t="s">
        <v>9061</v>
      </c>
      <c r="R178" s="8" t="s">
        <v>147</v>
      </c>
      <c r="S178" s="9">
        <v>0.34356481481481482</v>
      </c>
      <c r="T178" s="9">
        <v>0.34365740740740741</v>
      </c>
      <c r="U178" s="8">
        <v>0</v>
      </c>
      <c r="V178" s="8">
        <v>3.71</v>
      </c>
      <c r="W178" s="8" t="s">
        <v>4145</v>
      </c>
      <c r="X178" s="8" t="s">
        <v>4146</v>
      </c>
      <c r="Y178" s="8">
        <v>0.53142183472808202</v>
      </c>
      <c r="Z178">
        <v>1127.7</v>
      </c>
      <c r="AA178" s="8">
        <v>0</v>
      </c>
      <c r="AB178" s="8">
        <v>0</v>
      </c>
      <c r="AC178" s="8">
        <v>0</v>
      </c>
      <c r="AD178" s="8">
        <v>0</v>
      </c>
      <c r="AE178" s="20">
        <v>23.241499999999998</v>
      </c>
      <c r="AF178" s="20">
        <v>31.438800000000001</v>
      </c>
      <c r="AG178" s="20">
        <v>28.0657</v>
      </c>
      <c r="AH178" s="20">
        <v>39.017800000000001</v>
      </c>
      <c r="AI178">
        <v>24.56</v>
      </c>
      <c r="AJ178" s="8" t="s">
        <v>4836</v>
      </c>
      <c r="AK178" s="8" t="s">
        <v>4837</v>
      </c>
      <c r="AL178" s="8">
        <v>1</v>
      </c>
      <c r="AM178" s="8">
        <v>0</v>
      </c>
      <c r="AN178" s="17">
        <v>0</v>
      </c>
      <c r="AO178" s="17">
        <v>46.17</v>
      </c>
      <c r="AP178" s="17" t="s">
        <v>163</v>
      </c>
      <c r="AQ178" s="8" t="s">
        <v>191</v>
      </c>
      <c r="AR178" s="8" t="s">
        <v>44</v>
      </c>
      <c r="AS178" s="8" t="s">
        <v>164</v>
      </c>
      <c r="AT178" s="8" t="s">
        <v>163</v>
      </c>
      <c r="AU178" s="8" t="s">
        <v>168</v>
      </c>
      <c r="AV178" s="8">
        <v>0</v>
      </c>
      <c r="AW17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7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8" s="8">
        <v>5.8103749999999996</v>
      </c>
      <c r="BA178">
        <v>7.8597000000000001</v>
      </c>
      <c r="BB178">
        <v>7.0164249999999999</v>
      </c>
      <c r="BC178">
        <v>9.7544500000000003</v>
      </c>
    </row>
    <row r="179" spans="1:55" x14ac:dyDescent="0.3">
      <c r="A179" s="53" t="s">
        <v>1506</v>
      </c>
      <c r="B179" s="53" t="s">
        <v>5053</v>
      </c>
      <c r="C179" s="53" t="s">
        <v>110</v>
      </c>
      <c r="D179" s="8" t="s">
        <v>102</v>
      </c>
      <c r="E179" s="43" t="s">
        <v>126</v>
      </c>
      <c r="F179" s="8" t="s">
        <v>14</v>
      </c>
      <c r="G179" s="8" t="s">
        <v>4484</v>
      </c>
      <c r="H179" s="8" t="s">
        <v>126</v>
      </c>
      <c r="I179" s="8" t="s">
        <v>12</v>
      </c>
      <c r="J179">
        <v>151</v>
      </c>
      <c r="K179" s="8" t="str" cm="1">
        <f t="array" ref="K17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79" s="8" t="str" cm="1">
        <f t="array" ref="L17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79" s="8"/>
      <c r="N179" t="s">
        <v>1505</v>
      </c>
      <c r="O179" t="s">
        <v>6104</v>
      </c>
      <c r="P179">
        <v>2.7720822408671499</v>
      </c>
      <c r="Q179" t="s">
        <v>6396</v>
      </c>
      <c r="R179" s="8" t="s">
        <v>129</v>
      </c>
      <c r="S179" s="9">
        <v>0.39684027777777775</v>
      </c>
      <c r="T179" s="9">
        <v>0.41291666666666665</v>
      </c>
      <c r="U179" s="8">
        <v>0</v>
      </c>
      <c r="V179" s="8">
        <v>18.133333333333333</v>
      </c>
      <c r="W179" s="8" t="s">
        <v>5055</v>
      </c>
      <c r="X179" s="8" t="s">
        <v>5056</v>
      </c>
      <c r="Y179" s="8">
        <v>1.4067750960763601</v>
      </c>
      <c r="Z179">
        <v>3058.3</v>
      </c>
      <c r="AA179" s="8">
        <v>0</v>
      </c>
      <c r="AB179" s="35">
        <v>0</v>
      </c>
      <c r="AC179" s="8">
        <v>0</v>
      </c>
      <c r="AD179" s="8">
        <v>0</v>
      </c>
      <c r="AE179" s="20">
        <v>114.28</v>
      </c>
      <c r="AF179" s="20">
        <v>115.4066</v>
      </c>
      <c r="AG179" s="20">
        <v>122.7457</v>
      </c>
      <c r="AH179" s="20">
        <v>124.78</v>
      </c>
      <c r="AI179">
        <v>66.14</v>
      </c>
      <c r="AJ179" s="8" t="s">
        <v>4836</v>
      </c>
      <c r="AK179" s="8" t="s">
        <v>5048</v>
      </c>
      <c r="AL179" s="8">
        <v>1</v>
      </c>
      <c r="AM179" s="8">
        <v>0</v>
      </c>
      <c r="AN179" s="17">
        <v>58.83</v>
      </c>
      <c r="AO179" s="17">
        <v>62.39</v>
      </c>
      <c r="AP179" s="17" t="s">
        <v>163</v>
      </c>
      <c r="AQ179" s="8" t="s">
        <v>191</v>
      </c>
      <c r="AR179" s="8" t="s">
        <v>44</v>
      </c>
      <c r="AS179" s="8" t="s">
        <v>164</v>
      </c>
      <c r="AT179" s="8" t="s">
        <v>163</v>
      </c>
      <c r="AU179" s="8" t="s">
        <v>168</v>
      </c>
      <c r="AV179" s="8">
        <v>0</v>
      </c>
      <c r="AW17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7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7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79" s="8">
        <v>28.57</v>
      </c>
      <c r="BA179">
        <v>28.851649999999999</v>
      </c>
      <c r="BB179">
        <v>30.686425</v>
      </c>
      <c r="BC179">
        <v>31.195</v>
      </c>
    </row>
    <row r="180" spans="1:55" x14ac:dyDescent="0.3">
      <c r="A180" s="53" t="s">
        <v>495</v>
      </c>
      <c r="B180" s="53" t="s">
        <v>3537</v>
      </c>
      <c r="C180" s="53" t="s">
        <v>110</v>
      </c>
      <c r="D180" s="8" t="s">
        <v>101</v>
      </c>
      <c r="E180" s="43" t="s">
        <v>126</v>
      </c>
      <c r="F180" s="8" t="s">
        <v>14</v>
      </c>
      <c r="G180" s="8" t="s">
        <v>9259</v>
      </c>
      <c r="H180" s="8" t="s">
        <v>126</v>
      </c>
      <c r="I180" s="8" t="s">
        <v>48</v>
      </c>
      <c r="J180">
        <v>241</v>
      </c>
      <c r="K180" s="8" t="str" cm="1">
        <f t="array" ref="K18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180" s="8" t="str" cm="1">
        <f t="array" ref="L18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0" s="8"/>
      <c r="N180" t="s">
        <v>494</v>
      </c>
      <c r="O180" t="s">
        <v>5814</v>
      </c>
      <c r="P180">
        <v>0</v>
      </c>
      <c r="Q180" t="s">
        <v>6382</v>
      </c>
      <c r="R180" s="8" t="s">
        <v>147</v>
      </c>
      <c r="S180" s="9">
        <v>0.34365740740740741</v>
      </c>
      <c r="T180" s="9">
        <v>0.35054398148148147</v>
      </c>
      <c r="U180" s="8">
        <v>0</v>
      </c>
      <c r="V180" s="8">
        <v>7.9733333333333336</v>
      </c>
      <c r="W180" s="8" t="s">
        <v>4145</v>
      </c>
      <c r="X180" s="8" t="s">
        <v>4146</v>
      </c>
      <c r="Z180">
        <v>5053.1000000000004</v>
      </c>
      <c r="AA180" s="8">
        <v>0</v>
      </c>
      <c r="AB180" s="8">
        <v>0</v>
      </c>
      <c r="AC180" s="8">
        <v>0</v>
      </c>
      <c r="AD180" s="8">
        <v>0</v>
      </c>
      <c r="AE180" s="20">
        <v>95.33</v>
      </c>
      <c r="AF180" s="20">
        <v>95.254599999999996</v>
      </c>
      <c r="AG180" s="20">
        <v>97.982100000000003</v>
      </c>
      <c r="AH180" s="20">
        <v>107.87690000000001</v>
      </c>
      <c r="AI180">
        <v>100</v>
      </c>
      <c r="AJ180" s="8" t="s">
        <v>4836</v>
      </c>
      <c r="AK180" s="8" t="s">
        <v>4837</v>
      </c>
      <c r="AL180" s="8">
        <v>1</v>
      </c>
      <c r="AM180" s="8">
        <v>0</v>
      </c>
      <c r="AN180" s="17">
        <v>94.35</v>
      </c>
      <c r="AO180" s="17">
        <v>106.5425</v>
      </c>
      <c r="AP180" s="17" t="s">
        <v>163</v>
      </c>
      <c r="AQ180" s="8" t="s">
        <v>191</v>
      </c>
      <c r="AR180" s="8" t="s">
        <v>44</v>
      </c>
      <c r="AS180" s="8" t="s">
        <v>164</v>
      </c>
      <c r="AT180" s="8" t="s">
        <v>163</v>
      </c>
      <c r="AU180" s="8" t="s">
        <v>168</v>
      </c>
      <c r="AV180" s="8">
        <v>0</v>
      </c>
      <c r="AW18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8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0" s="8">
        <v>23.8325</v>
      </c>
      <c r="BA180">
        <v>23.813649999999999</v>
      </c>
      <c r="BB180">
        <v>24.495525000000001</v>
      </c>
      <c r="BC180">
        <v>26.969225000000002</v>
      </c>
    </row>
    <row r="181" spans="1:55" x14ac:dyDescent="0.3">
      <c r="A181" s="53" t="s">
        <v>327</v>
      </c>
      <c r="B181" s="53" t="s">
        <v>3537</v>
      </c>
      <c r="C181" s="53" t="s">
        <v>125</v>
      </c>
      <c r="D181" s="8" t="s">
        <v>101</v>
      </c>
      <c r="E181" s="43" t="s">
        <v>126</v>
      </c>
      <c r="F181" s="8" t="s">
        <v>14</v>
      </c>
      <c r="G181" s="8" t="s">
        <v>9249</v>
      </c>
      <c r="H181" s="8" t="s">
        <v>126</v>
      </c>
      <c r="I181" s="8" t="s">
        <v>48</v>
      </c>
      <c r="J181">
        <v>240</v>
      </c>
      <c r="K181" s="8" t="str" cm="1">
        <f t="array" ref="K18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181" s="8" t="str" cm="1">
        <f t="array" ref="L18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1" s="8"/>
      <c r="N181" t="s">
        <v>326</v>
      </c>
      <c r="O181" t="s">
        <v>5814</v>
      </c>
      <c r="P181">
        <v>0</v>
      </c>
      <c r="Q181" t="s">
        <v>6381</v>
      </c>
      <c r="R181" s="8" t="s">
        <v>147</v>
      </c>
      <c r="S181" s="9">
        <v>0.35054398148148147</v>
      </c>
      <c r="T181" s="9">
        <v>0.3590740740740741</v>
      </c>
      <c r="U181" s="8">
        <v>0</v>
      </c>
      <c r="V181" s="8">
        <v>10.836666666666668</v>
      </c>
      <c r="W181" s="8" t="s">
        <v>4145</v>
      </c>
      <c r="X181" s="8" t="s">
        <v>4146</v>
      </c>
      <c r="Z181">
        <v>2831.78</v>
      </c>
      <c r="AA181" s="8">
        <v>0</v>
      </c>
      <c r="AB181" s="8">
        <v>0</v>
      </c>
      <c r="AC181" s="8">
        <v>0</v>
      </c>
      <c r="AD181" s="8">
        <v>0</v>
      </c>
      <c r="AE181" s="20">
        <v>53.26</v>
      </c>
      <c r="AF181" s="20">
        <v>46.810699999999997</v>
      </c>
      <c r="AG181" s="20">
        <v>52.209200000000003</v>
      </c>
      <c r="AH181" s="20">
        <v>67.933800000000005</v>
      </c>
      <c r="AI181">
        <v>62.05</v>
      </c>
      <c r="AJ181" s="8" t="s">
        <v>4836</v>
      </c>
      <c r="AK181" s="8" t="s">
        <v>4837</v>
      </c>
      <c r="AL181" s="8">
        <v>1</v>
      </c>
      <c r="AM181" s="8">
        <v>0</v>
      </c>
      <c r="AN181" s="17">
        <v>41.64</v>
      </c>
      <c r="AO181" s="17">
        <v>67.933700000000002</v>
      </c>
      <c r="AP181" s="17" t="s">
        <v>163</v>
      </c>
      <c r="AQ181" s="8" t="s">
        <v>191</v>
      </c>
      <c r="AR181" s="8" t="s">
        <v>44</v>
      </c>
      <c r="AS181" s="8" t="s">
        <v>164</v>
      </c>
      <c r="AT181" s="8" t="s">
        <v>163</v>
      </c>
      <c r="AU181" s="8" t="s">
        <v>168</v>
      </c>
      <c r="AV181" s="8">
        <v>0</v>
      </c>
      <c r="AW18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8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1" s="8">
        <v>13.315</v>
      </c>
      <c r="BA181">
        <v>11.702674999999999</v>
      </c>
      <c r="BB181">
        <v>13.052300000000001</v>
      </c>
      <c r="BC181">
        <v>16.983450000000001</v>
      </c>
    </row>
    <row r="182" spans="1:55" x14ac:dyDescent="0.3">
      <c r="A182" s="53" t="s">
        <v>270</v>
      </c>
      <c r="B182" s="53" t="s">
        <v>4902</v>
      </c>
      <c r="C182" s="53" t="s">
        <v>110</v>
      </c>
      <c r="D182" s="8" t="s">
        <v>101</v>
      </c>
      <c r="E182" s="43" t="s">
        <v>126</v>
      </c>
      <c r="F182" s="8" t="s">
        <v>14</v>
      </c>
      <c r="G182" s="8" t="s">
        <v>9254</v>
      </c>
      <c r="H182" s="8" t="s">
        <v>126</v>
      </c>
      <c r="I182" s="8" t="s">
        <v>12</v>
      </c>
      <c r="J182">
        <v>190</v>
      </c>
      <c r="K182" s="8" t="str" cm="1">
        <f t="array" ref="K18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182" s="8" t="str" cm="1">
        <f t="array" ref="L18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2" s="8"/>
      <c r="N182" t="s">
        <v>269</v>
      </c>
      <c r="O182" t="s">
        <v>6068</v>
      </c>
      <c r="P182">
        <v>0.13666054655666901</v>
      </c>
      <c r="Q182" t="s">
        <v>6384</v>
      </c>
      <c r="R182" s="8" t="s">
        <v>147</v>
      </c>
      <c r="S182" s="9">
        <v>0.35917824074074073</v>
      </c>
      <c r="T182" s="9">
        <v>0.37001157407407409</v>
      </c>
      <c r="U182" s="8">
        <v>0</v>
      </c>
      <c r="V182" s="8">
        <v>23.541666666666668</v>
      </c>
      <c r="W182" s="8" t="s">
        <v>4904</v>
      </c>
      <c r="X182" s="8" t="s">
        <v>4905</v>
      </c>
      <c r="Y182" s="8">
        <v>0.11321599687355099</v>
      </c>
      <c r="Z182">
        <v>2010.7</v>
      </c>
      <c r="AA182" s="8">
        <v>0</v>
      </c>
      <c r="AB182" s="8">
        <v>0</v>
      </c>
      <c r="AC182" s="8">
        <v>0</v>
      </c>
      <c r="AD182" s="8">
        <v>0</v>
      </c>
      <c r="AE182" s="20">
        <v>48.838999999999999</v>
      </c>
      <c r="AF182" s="20">
        <v>46.191499999999998</v>
      </c>
      <c r="AG182" s="20">
        <v>46.637500000000003</v>
      </c>
      <c r="AH182" s="20">
        <v>47.2</v>
      </c>
      <c r="AI182">
        <v>50.03</v>
      </c>
      <c r="AJ182" s="8" t="s">
        <v>4836</v>
      </c>
      <c r="AK182" s="8" t="s">
        <v>4837</v>
      </c>
      <c r="AL182" s="8">
        <v>1</v>
      </c>
      <c r="AM182" s="8">
        <v>0</v>
      </c>
      <c r="AN182" s="17">
        <v>39.331200000000003</v>
      </c>
      <c r="AO182" s="17">
        <v>47.2</v>
      </c>
      <c r="AP182" s="17" t="s">
        <v>163</v>
      </c>
      <c r="AQ182" s="8" t="s">
        <v>191</v>
      </c>
      <c r="AR182" s="8" t="s">
        <v>44</v>
      </c>
      <c r="AS182" s="8" t="s">
        <v>164</v>
      </c>
      <c r="AT182" s="8" t="s">
        <v>163</v>
      </c>
      <c r="AU182" s="8" t="s">
        <v>168</v>
      </c>
      <c r="AV182" s="8">
        <v>0</v>
      </c>
      <c r="AW18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18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2" s="8">
        <v>12.20975</v>
      </c>
      <c r="BA182">
        <v>11.547874999999999</v>
      </c>
      <c r="BB182">
        <v>11.659375000000001</v>
      </c>
      <c r="BC182">
        <v>11.8</v>
      </c>
    </row>
    <row r="183" spans="1:55" x14ac:dyDescent="0.3">
      <c r="A183" s="53" t="s">
        <v>553</v>
      </c>
      <c r="B183" s="53" t="s">
        <v>5006</v>
      </c>
      <c r="C183" s="53" t="s">
        <v>110</v>
      </c>
      <c r="D183" s="8" t="s">
        <v>101</v>
      </c>
      <c r="E183" s="43" t="s">
        <v>126</v>
      </c>
      <c r="F183" s="8" t="s">
        <v>14</v>
      </c>
      <c r="G183" s="8" t="s">
        <v>9258</v>
      </c>
      <c r="H183" s="8" t="s">
        <v>126</v>
      </c>
      <c r="I183" s="8" t="s">
        <v>12</v>
      </c>
      <c r="J183">
        <v>162</v>
      </c>
      <c r="K183" s="8" t="str" cm="1">
        <f t="array" ref="K18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3" s="8" t="str" cm="1">
        <f t="array" ref="L18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3" s="8"/>
      <c r="N183" t="s">
        <v>552</v>
      </c>
      <c r="O183" t="s">
        <v>6061</v>
      </c>
      <c r="P183">
        <v>1.5757189267150999</v>
      </c>
      <c r="Q183" t="s">
        <v>6385</v>
      </c>
      <c r="R183" s="8" t="s">
        <v>129</v>
      </c>
      <c r="S183" s="9">
        <v>0.37510416666666668</v>
      </c>
      <c r="T183" s="9">
        <v>0.38253472222222223</v>
      </c>
      <c r="U183" s="8">
        <v>0</v>
      </c>
      <c r="V183" s="8">
        <v>11.675000000000001</v>
      </c>
      <c r="W183" s="8" t="s">
        <v>5008</v>
      </c>
      <c r="X183" s="8" t="s">
        <v>5009</v>
      </c>
      <c r="Y183" s="8">
        <v>1.16602280255483</v>
      </c>
      <c r="Z183">
        <v>851.26</v>
      </c>
      <c r="AA183" s="8">
        <v>0</v>
      </c>
      <c r="AB183" s="8">
        <v>0</v>
      </c>
      <c r="AC183" s="8">
        <v>0</v>
      </c>
      <c r="AD183" s="8">
        <v>0</v>
      </c>
      <c r="AE183" s="20">
        <v>39.442</v>
      </c>
      <c r="AF183" s="20">
        <v>40.799999999999997</v>
      </c>
      <c r="AG183" s="20">
        <v>41.8157</v>
      </c>
      <c r="AH183" s="20">
        <v>39.47</v>
      </c>
      <c r="AI183">
        <v>21</v>
      </c>
      <c r="AJ183" s="8" t="s">
        <v>4836</v>
      </c>
      <c r="AK183" s="8" t="s">
        <v>4837</v>
      </c>
      <c r="AL183" s="8">
        <v>1</v>
      </c>
      <c r="AM183" s="8">
        <v>0</v>
      </c>
      <c r="AN183" s="17">
        <v>20</v>
      </c>
      <c r="AO183" s="17">
        <v>19.734999999999999</v>
      </c>
      <c r="AP183" s="17" t="s">
        <v>163</v>
      </c>
      <c r="AQ183" s="8" t="s">
        <v>191</v>
      </c>
      <c r="AR183" s="8" t="s">
        <v>49</v>
      </c>
      <c r="AS183" s="8" t="s">
        <v>164</v>
      </c>
      <c r="AT183" s="8" t="s">
        <v>163</v>
      </c>
      <c r="AU183" s="8" t="s">
        <v>168</v>
      </c>
      <c r="AV183" s="8">
        <v>0</v>
      </c>
      <c r="AW18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3" s="8">
        <v>9.8605</v>
      </c>
      <c r="BA183">
        <v>10.199999999999999</v>
      </c>
      <c r="BB183">
        <v>10.453925</v>
      </c>
      <c r="BC183">
        <v>9.8674999999999997</v>
      </c>
    </row>
    <row r="184" spans="1:55" x14ac:dyDescent="0.3">
      <c r="A184" s="53" t="s">
        <v>1524</v>
      </c>
      <c r="B184" s="53" t="s">
        <v>5240</v>
      </c>
      <c r="C184" s="53" t="s">
        <v>110</v>
      </c>
      <c r="D184" s="8" t="s">
        <v>101</v>
      </c>
      <c r="E184" s="43" t="s">
        <v>126</v>
      </c>
      <c r="F184" s="8" t="s">
        <v>14</v>
      </c>
      <c r="G184" s="8" t="s">
        <v>9247</v>
      </c>
      <c r="H184" s="8" t="s">
        <v>126</v>
      </c>
      <c r="I184" s="8" t="s">
        <v>15</v>
      </c>
      <c r="J184">
        <v>180</v>
      </c>
      <c r="K184" s="8" t="str" cm="1">
        <f t="array" ref="K18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4" s="8" t="str" cm="1">
        <f t="array" ref="L18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4" s="8"/>
      <c r="N184" t="s">
        <v>1523</v>
      </c>
      <c r="O184" t="s">
        <v>9011</v>
      </c>
      <c r="P184">
        <v>1.21216177031084</v>
      </c>
      <c r="Q184" t="s">
        <v>6390</v>
      </c>
      <c r="R184" s="8" t="s">
        <v>129</v>
      </c>
      <c r="S184" s="9">
        <v>0.38337962962962963</v>
      </c>
      <c r="T184" s="9">
        <v>0.38494212962962965</v>
      </c>
      <c r="U184" s="8">
        <v>0</v>
      </c>
      <c r="V184" s="8">
        <v>5.166666666666667</v>
      </c>
      <c r="W184" s="8" t="s">
        <v>9012</v>
      </c>
      <c r="X184" s="8" t="s">
        <v>9013</v>
      </c>
      <c r="Y184" s="8">
        <v>0.40908530039277202</v>
      </c>
      <c r="Z184">
        <v>1017.46</v>
      </c>
      <c r="AA184" s="8">
        <v>0</v>
      </c>
      <c r="AB184" s="8">
        <v>0</v>
      </c>
      <c r="AC184" s="8">
        <v>0</v>
      </c>
      <c r="AD184" s="8">
        <v>0</v>
      </c>
      <c r="AE184" s="20">
        <v>38.46</v>
      </c>
      <c r="AF184" s="20">
        <v>38.46</v>
      </c>
      <c r="AG184" s="20">
        <v>40.245699999999999</v>
      </c>
      <c r="AH184" s="20">
        <v>42.326599999999999</v>
      </c>
      <c r="AI184">
        <v>21.71</v>
      </c>
      <c r="AJ184" s="8" t="s">
        <v>4836</v>
      </c>
      <c r="AK184" s="8" t="s">
        <v>4837</v>
      </c>
      <c r="AL184" s="8">
        <v>1</v>
      </c>
      <c r="AM184" s="8">
        <v>0</v>
      </c>
      <c r="AN184" s="17">
        <v>19.23</v>
      </c>
      <c r="AO184" s="17">
        <v>21.504999999999999</v>
      </c>
      <c r="AP184" s="17" t="s">
        <v>163</v>
      </c>
      <c r="AQ184" s="8" t="s">
        <v>191</v>
      </c>
      <c r="AR184" s="8" t="s">
        <v>44</v>
      </c>
      <c r="AS184" s="8" t="s">
        <v>164</v>
      </c>
      <c r="AT184" s="8" t="s">
        <v>163</v>
      </c>
      <c r="AU184" s="8" t="s">
        <v>168</v>
      </c>
      <c r="AV184" s="8">
        <v>0</v>
      </c>
      <c r="AW18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4" s="8">
        <v>9.6150000000000002</v>
      </c>
      <c r="BA184">
        <v>9.6150000000000002</v>
      </c>
      <c r="BB184">
        <v>10.061425</v>
      </c>
      <c r="BC184">
        <v>10.58165</v>
      </c>
    </row>
    <row r="185" spans="1:55" x14ac:dyDescent="0.3">
      <c r="A185" s="53" t="s">
        <v>1445</v>
      </c>
      <c r="B185" s="53" t="s">
        <v>5089</v>
      </c>
      <c r="C185" s="53" t="s">
        <v>110</v>
      </c>
      <c r="D185" s="8" t="s">
        <v>104</v>
      </c>
      <c r="E185" s="43" t="s">
        <v>126</v>
      </c>
      <c r="F185" s="8" t="s">
        <v>14</v>
      </c>
      <c r="G185" s="8" t="s">
        <v>9247</v>
      </c>
      <c r="H185" s="8" t="s">
        <v>126</v>
      </c>
      <c r="I185" s="8" t="s">
        <v>12</v>
      </c>
      <c r="J185">
        <v>145</v>
      </c>
      <c r="K185" s="8" t="str" cm="1">
        <f t="array" ref="K18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5" s="8" t="str" cm="1">
        <f t="array" ref="L18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5" s="8"/>
      <c r="N185" t="s">
        <v>1444</v>
      </c>
      <c r="O185" t="s">
        <v>6238</v>
      </c>
      <c r="P185">
        <v>6.7831065530884302</v>
      </c>
      <c r="Q185" t="s">
        <v>8712</v>
      </c>
      <c r="R185" s="8" t="s">
        <v>123</v>
      </c>
      <c r="S185" s="9">
        <v>0.47125</v>
      </c>
      <c r="T185" s="9">
        <v>0.47796296296296298</v>
      </c>
      <c r="U185" s="8">
        <v>0</v>
      </c>
      <c r="V185" s="8">
        <v>12.916666666666666</v>
      </c>
      <c r="W185" s="8" t="s">
        <v>5091</v>
      </c>
      <c r="X185" s="8" t="s">
        <v>5092</v>
      </c>
      <c r="Y185" s="8">
        <v>3.39249974198844</v>
      </c>
      <c r="Z185">
        <v>783.04</v>
      </c>
      <c r="AA185" s="8">
        <v>0</v>
      </c>
      <c r="AB185" s="8">
        <v>0</v>
      </c>
      <c r="AC185" s="8">
        <v>0</v>
      </c>
      <c r="AD185" s="8">
        <v>0</v>
      </c>
      <c r="AE185" s="20">
        <v>59.68</v>
      </c>
      <c r="AF185" s="20">
        <v>59.68</v>
      </c>
      <c r="AG185" s="20">
        <v>61.28</v>
      </c>
      <c r="AH185" s="20">
        <v>62.08</v>
      </c>
      <c r="AI185">
        <v>16.45</v>
      </c>
      <c r="AJ185" s="8" t="s">
        <v>4836</v>
      </c>
      <c r="AK185" s="8" t="s">
        <v>5703</v>
      </c>
      <c r="AL185" s="8">
        <v>1</v>
      </c>
      <c r="AM185" s="8">
        <v>0</v>
      </c>
      <c r="AN185" s="17">
        <v>14.92</v>
      </c>
      <c r="AO185" s="17">
        <v>15.52</v>
      </c>
      <c r="AP185" s="17" t="s">
        <v>163</v>
      </c>
      <c r="AQ185" s="8" t="s">
        <v>191</v>
      </c>
      <c r="AR185" s="8" t="s">
        <v>44</v>
      </c>
      <c r="AS185" s="8" t="s">
        <v>164</v>
      </c>
      <c r="AT185" s="8" t="s">
        <v>163</v>
      </c>
      <c r="AU185" s="8" t="s">
        <v>168</v>
      </c>
      <c r="AV185" s="8">
        <v>0</v>
      </c>
      <c r="AW18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5" s="8">
        <v>14.92</v>
      </c>
      <c r="BA185">
        <v>14.92</v>
      </c>
      <c r="BB185">
        <v>15.32</v>
      </c>
      <c r="BC185">
        <v>15.52</v>
      </c>
    </row>
    <row r="186" spans="1:55" x14ac:dyDescent="0.3">
      <c r="A186" s="53" t="s">
        <v>295</v>
      </c>
      <c r="B186" s="53" t="s">
        <v>4848</v>
      </c>
      <c r="C186" s="53" t="s">
        <v>110</v>
      </c>
      <c r="D186" s="8" t="s">
        <v>101</v>
      </c>
      <c r="E186" s="43" t="s">
        <v>126</v>
      </c>
      <c r="F186" s="8" t="s">
        <v>14</v>
      </c>
      <c r="G186" s="8" t="s">
        <v>9257</v>
      </c>
      <c r="H186" s="8" t="s">
        <v>126</v>
      </c>
      <c r="I186" s="8" t="s">
        <v>48</v>
      </c>
      <c r="J186">
        <v>210</v>
      </c>
      <c r="K186" s="8" t="str" cm="1">
        <f t="array" ref="K18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6" s="8" t="str" cm="1">
        <f t="array" ref="L18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6" s="8"/>
      <c r="N186" t="s">
        <v>294</v>
      </c>
      <c r="O186" t="s">
        <v>9014</v>
      </c>
      <c r="P186">
        <v>0.744071598257392</v>
      </c>
      <c r="Q186" t="s">
        <v>6378</v>
      </c>
      <c r="R186" s="8" t="s">
        <v>129</v>
      </c>
      <c r="S186" s="9">
        <v>0.38546296296296295</v>
      </c>
      <c r="T186" s="9">
        <v>0.3855439814814815</v>
      </c>
      <c r="U186" s="8">
        <v>0</v>
      </c>
      <c r="V186" s="8">
        <v>3.75</v>
      </c>
      <c r="W186" s="8" t="s">
        <v>9015</v>
      </c>
      <c r="X186" s="8" t="s">
        <v>9016</v>
      </c>
      <c r="Y186" s="8">
        <v>0.30004658208677498</v>
      </c>
      <c r="Z186">
        <v>1453.13</v>
      </c>
      <c r="AA186" s="8">
        <v>0</v>
      </c>
      <c r="AB186" s="8">
        <v>0</v>
      </c>
      <c r="AC186" s="8">
        <v>0</v>
      </c>
      <c r="AD186" s="8">
        <v>0</v>
      </c>
      <c r="AE186" s="20">
        <v>55.3</v>
      </c>
      <c r="AF186" s="20">
        <v>55.3</v>
      </c>
      <c r="AG186" s="20">
        <v>56.864199999999997</v>
      </c>
      <c r="AH186" s="20">
        <v>58.26</v>
      </c>
      <c r="AI186">
        <v>30.47</v>
      </c>
      <c r="AJ186" s="8" t="s">
        <v>4836</v>
      </c>
      <c r="AK186" s="8" t="s">
        <v>4837</v>
      </c>
      <c r="AL186" s="8">
        <v>1</v>
      </c>
      <c r="AM186" s="8">
        <v>0</v>
      </c>
      <c r="AN186" s="17">
        <v>27.65</v>
      </c>
      <c r="AO186" s="17">
        <v>29.322500000000002</v>
      </c>
      <c r="AP186" s="17" t="s">
        <v>163</v>
      </c>
      <c r="AQ186" s="8" t="s">
        <v>191</v>
      </c>
      <c r="AR186" s="8" t="s">
        <v>44</v>
      </c>
      <c r="AS186" s="8" t="s">
        <v>164</v>
      </c>
      <c r="AT186" s="8" t="s">
        <v>163</v>
      </c>
      <c r="AU186" s="8" t="s">
        <v>168</v>
      </c>
      <c r="AV186" s="8">
        <v>0</v>
      </c>
      <c r="AW18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6" s="8">
        <v>13.824999999999999</v>
      </c>
      <c r="BA186">
        <v>13.824999999999999</v>
      </c>
      <c r="BB186">
        <v>14.216049999999999</v>
      </c>
      <c r="BC186">
        <v>14.565</v>
      </c>
    </row>
    <row r="187" spans="1:55" x14ac:dyDescent="0.3">
      <c r="A187" s="53" t="s">
        <v>284</v>
      </c>
      <c r="B187" s="53" t="s">
        <v>5494</v>
      </c>
      <c r="C187" s="53" t="s">
        <v>110</v>
      </c>
      <c r="D187" s="8" t="s">
        <v>104</v>
      </c>
      <c r="E187" s="43" t="s">
        <v>126</v>
      </c>
      <c r="F187" s="8" t="s">
        <v>14</v>
      </c>
      <c r="G187" s="8" t="s">
        <v>9255</v>
      </c>
      <c r="H187" s="8" t="s">
        <v>126</v>
      </c>
      <c r="I187" s="8" t="s">
        <v>12</v>
      </c>
      <c r="J187">
        <v>100</v>
      </c>
      <c r="K187" s="8" t="str" cm="1">
        <f t="array" ref="K18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7" s="8" t="str" cm="1">
        <f t="array" ref="L18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7" s="8"/>
      <c r="N187" t="s">
        <v>283</v>
      </c>
      <c r="O187" t="s">
        <v>6240</v>
      </c>
      <c r="P187">
        <v>1.3250479526686301</v>
      </c>
      <c r="Q187" t="s">
        <v>8707</v>
      </c>
      <c r="R187" s="8" t="s">
        <v>107</v>
      </c>
      <c r="S187" s="9">
        <v>0.4826388888888889</v>
      </c>
      <c r="T187" s="9">
        <v>0.48935185185185187</v>
      </c>
      <c r="U187" s="8">
        <v>0</v>
      </c>
      <c r="V187" s="8">
        <v>2.65</v>
      </c>
      <c r="W187" s="8" t="s">
        <v>5496</v>
      </c>
      <c r="X187" s="8" t="s">
        <v>5497</v>
      </c>
      <c r="Y187" s="8">
        <v>0.417745286036179</v>
      </c>
      <c r="Z187">
        <v>459.56</v>
      </c>
      <c r="AA187" s="8">
        <v>0</v>
      </c>
      <c r="AB187" s="8">
        <v>0</v>
      </c>
      <c r="AC187" s="8">
        <v>0</v>
      </c>
      <c r="AD187" s="8">
        <v>0</v>
      </c>
      <c r="AE187" s="20">
        <v>35.03</v>
      </c>
      <c r="AF187" s="20">
        <v>35.03</v>
      </c>
      <c r="AG187" s="20">
        <v>35.956600000000002</v>
      </c>
      <c r="AH187" s="20">
        <v>36.42</v>
      </c>
      <c r="AI187">
        <v>9.65</v>
      </c>
      <c r="AJ187" s="8" t="s">
        <v>4836</v>
      </c>
      <c r="AK187" s="8" t="s">
        <v>5703</v>
      </c>
      <c r="AL187" s="8">
        <v>1</v>
      </c>
      <c r="AM187" s="8">
        <v>0</v>
      </c>
      <c r="AN187" s="17">
        <v>8.7575000000000003</v>
      </c>
      <c r="AO187" s="17">
        <v>9.1050000000000004</v>
      </c>
      <c r="AP187" s="17" t="s">
        <v>163</v>
      </c>
      <c r="AQ187" s="8" t="s">
        <v>191</v>
      </c>
      <c r="AR187" s="8" t="s">
        <v>44</v>
      </c>
      <c r="AS187" s="8" t="s">
        <v>164</v>
      </c>
      <c r="AT187" s="8" t="s">
        <v>163</v>
      </c>
      <c r="AU187" s="8" t="s">
        <v>168</v>
      </c>
      <c r="AV187" s="8">
        <v>0</v>
      </c>
      <c r="AW18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7" s="8">
        <v>8.7575000000000003</v>
      </c>
      <c r="BA187">
        <v>8.7575000000000003</v>
      </c>
      <c r="BB187">
        <v>8.9891500000000004</v>
      </c>
      <c r="BC187">
        <v>9.1050000000000004</v>
      </c>
    </row>
    <row r="188" spans="1:55" x14ac:dyDescent="0.3">
      <c r="A188" s="53" t="s">
        <v>1753</v>
      </c>
      <c r="B188" s="53" t="s">
        <v>5080</v>
      </c>
      <c r="C188" s="53" t="s">
        <v>110</v>
      </c>
      <c r="D188" s="8" t="s">
        <v>104</v>
      </c>
      <c r="E188" s="43" t="s">
        <v>126</v>
      </c>
      <c r="F188" s="8" t="s">
        <v>14</v>
      </c>
      <c r="G188" s="8" t="s">
        <v>9263</v>
      </c>
      <c r="H188" s="8" t="s">
        <v>126</v>
      </c>
      <c r="I188" s="8" t="s">
        <v>12</v>
      </c>
      <c r="J188">
        <v>1</v>
      </c>
      <c r="K188" s="8" t="str" cm="1">
        <f t="array" ref="K18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8" s="8" t="str" cm="1">
        <f t="array" ref="L18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8" s="8"/>
      <c r="N188" t="s">
        <v>1752</v>
      </c>
      <c r="O188" t="s">
        <v>6239</v>
      </c>
      <c r="P188">
        <v>0.76755600459478002</v>
      </c>
      <c r="Q188" t="s">
        <v>8711</v>
      </c>
      <c r="R188" s="8" t="s">
        <v>129</v>
      </c>
      <c r="S188" s="9">
        <v>0.48988425925925927</v>
      </c>
      <c r="T188" s="9">
        <v>0.49659722222222225</v>
      </c>
      <c r="U188" s="8">
        <v>0</v>
      </c>
      <c r="V188" s="8">
        <v>5.9833333333333334</v>
      </c>
      <c r="W188" s="8" t="s">
        <v>5082</v>
      </c>
      <c r="X188" s="8" t="s">
        <v>5083</v>
      </c>
      <c r="Y188" s="8">
        <v>0.18407083294955801</v>
      </c>
      <c r="Z188">
        <v>941.45</v>
      </c>
      <c r="AA188" s="8">
        <v>0</v>
      </c>
      <c r="AB188" s="8">
        <v>0</v>
      </c>
      <c r="AC188" s="8">
        <v>0</v>
      </c>
      <c r="AD188" s="8">
        <v>0</v>
      </c>
      <c r="AE188" s="20">
        <v>35.83</v>
      </c>
      <c r="AF188" s="20">
        <v>35.83</v>
      </c>
      <c r="AG188" s="20">
        <v>36.8371</v>
      </c>
      <c r="AH188" s="20">
        <v>37.24</v>
      </c>
      <c r="AI188">
        <v>19.739999999999998</v>
      </c>
      <c r="AJ188" s="8" t="s">
        <v>4836</v>
      </c>
      <c r="AK188" s="8" t="s">
        <v>5703</v>
      </c>
      <c r="AL188" s="8">
        <v>1</v>
      </c>
      <c r="AM188" s="8">
        <v>0</v>
      </c>
      <c r="AN188" s="17">
        <v>17.914999999999999</v>
      </c>
      <c r="AO188" s="17">
        <v>0</v>
      </c>
      <c r="AP188" s="17" t="s">
        <v>163</v>
      </c>
      <c r="AQ188" s="8" t="s">
        <v>191</v>
      </c>
      <c r="AR188" s="8" t="s">
        <v>44</v>
      </c>
      <c r="AS188" s="8" t="s">
        <v>164</v>
      </c>
      <c r="AT188" s="8" t="s">
        <v>163</v>
      </c>
      <c r="AU188" s="8" t="s">
        <v>168</v>
      </c>
      <c r="AV188" s="8">
        <v>0</v>
      </c>
      <c r="AW18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8" s="8">
        <v>8.9574999999999996</v>
      </c>
      <c r="BA188">
        <v>8.9574999999999996</v>
      </c>
      <c r="BB188">
        <v>9.2092749999999999</v>
      </c>
      <c r="BC188">
        <v>9.31</v>
      </c>
    </row>
    <row r="189" spans="1:55" x14ac:dyDescent="0.3">
      <c r="A189" s="53" t="s">
        <v>336</v>
      </c>
      <c r="B189" s="53" t="s">
        <v>5626</v>
      </c>
      <c r="C189" s="53" t="s">
        <v>110</v>
      </c>
      <c r="D189" s="8" t="s">
        <v>104</v>
      </c>
      <c r="E189" s="43" t="s">
        <v>126</v>
      </c>
      <c r="F189" s="8" t="s">
        <v>14</v>
      </c>
      <c r="G189" s="8" t="s">
        <v>9266</v>
      </c>
      <c r="H189" s="8" t="s">
        <v>126</v>
      </c>
      <c r="I189" s="8" t="s">
        <v>48</v>
      </c>
      <c r="J189">
        <v>281</v>
      </c>
      <c r="K189" s="8" t="str" cm="1">
        <f t="array" ref="K18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89" s="8" t="str" cm="1">
        <f t="array" ref="L18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89" s="8"/>
      <c r="N189" t="s">
        <v>335</v>
      </c>
      <c r="O189" t="s">
        <v>6258</v>
      </c>
      <c r="P189">
        <v>4.8148880122711804</v>
      </c>
      <c r="Q189" t="s">
        <v>8709</v>
      </c>
      <c r="R189" s="8" t="s">
        <v>113</v>
      </c>
      <c r="S189" s="9">
        <v>0.49994212962962964</v>
      </c>
      <c r="T189" s="9">
        <v>0.50981481481481483</v>
      </c>
      <c r="U189" s="8">
        <v>0</v>
      </c>
      <c r="V189" s="8">
        <v>14.216666666666667</v>
      </c>
      <c r="W189" s="8" t="s">
        <v>5628</v>
      </c>
      <c r="X189" s="8" t="s">
        <v>5629</v>
      </c>
      <c r="Y189" s="8">
        <v>1.9619910551342701</v>
      </c>
      <c r="Z189">
        <v>1048.05</v>
      </c>
      <c r="AA189" s="8">
        <v>0</v>
      </c>
      <c r="AB189" s="8">
        <v>0</v>
      </c>
      <c r="AC189" s="8">
        <v>0</v>
      </c>
      <c r="AD189" s="8">
        <v>0</v>
      </c>
      <c r="AE189" s="20">
        <v>93.06</v>
      </c>
      <c r="AF189" s="20">
        <v>94.92</v>
      </c>
      <c r="AG189" s="20">
        <v>97.446600000000004</v>
      </c>
      <c r="AH189" s="20">
        <v>93.507499999999993</v>
      </c>
      <c r="AI189">
        <v>26.16</v>
      </c>
      <c r="AJ189" s="8" t="s">
        <v>4836</v>
      </c>
      <c r="AK189" s="8" t="s">
        <v>5703</v>
      </c>
      <c r="AL189" s="8">
        <v>1</v>
      </c>
      <c r="AM189" s="8">
        <v>0</v>
      </c>
      <c r="AN189" s="17">
        <v>23.73</v>
      </c>
      <c r="AO189" s="17">
        <v>24.677499999999998</v>
      </c>
      <c r="AP189" s="17" t="s">
        <v>163</v>
      </c>
      <c r="AQ189" s="8" t="s">
        <v>191</v>
      </c>
      <c r="AR189" s="8" t="s">
        <v>44</v>
      </c>
      <c r="AS189" s="8" t="s">
        <v>164</v>
      </c>
      <c r="AT189" s="8" t="s">
        <v>163</v>
      </c>
      <c r="AU189" s="8" t="s">
        <v>168</v>
      </c>
      <c r="AV189" s="8">
        <v>0</v>
      </c>
      <c r="AW18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8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8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89" s="8">
        <v>23.265000000000001</v>
      </c>
      <c r="BA189">
        <v>23.73</v>
      </c>
      <c r="BB189">
        <v>24.361650000000001</v>
      </c>
      <c r="BC189">
        <v>23.376874999999998</v>
      </c>
    </row>
    <row r="190" spans="1:55" x14ac:dyDescent="0.3">
      <c r="A190" s="53" t="s">
        <v>1326</v>
      </c>
      <c r="B190" s="53" t="s">
        <v>5637</v>
      </c>
      <c r="C190" s="53" t="s">
        <v>110</v>
      </c>
      <c r="D190" s="8" t="s">
        <v>104</v>
      </c>
      <c r="E190" s="43" t="s">
        <v>126</v>
      </c>
      <c r="F190" s="8" t="s">
        <v>14</v>
      </c>
      <c r="G190" s="8" t="s">
        <v>9261</v>
      </c>
      <c r="H190" s="8" t="s">
        <v>126</v>
      </c>
      <c r="I190" s="8" t="s">
        <v>48</v>
      </c>
      <c r="J190">
        <v>40</v>
      </c>
      <c r="K190" s="8" t="str" cm="1">
        <f t="array" ref="K19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0" s="8" t="str" cm="1">
        <f t="array" ref="L19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0" s="8"/>
      <c r="N190" t="s">
        <v>1325</v>
      </c>
      <c r="O190" t="s">
        <v>6259</v>
      </c>
      <c r="P190">
        <v>0.91509531021085899</v>
      </c>
      <c r="Q190" t="s">
        <v>7712</v>
      </c>
      <c r="R190" s="8" t="s">
        <v>113</v>
      </c>
      <c r="S190" s="9">
        <v>0.51045138888888886</v>
      </c>
      <c r="T190" s="9">
        <v>0.51052083333333331</v>
      </c>
      <c r="U190" s="8">
        <v>0</v>
      </c>
      <c r="V190" s="8">
        <v>0.1</v>
      </c>
      <c r="W190" s="8" t="s">
        <v>5639</v>
      </c>
      <c r="X190" s="8" t="s">
        <v>5640</v>
      </c>
      <c r="Y190" s="8">
        <v>0.25621669535482999</v>
      </c>
      <c r="Z190">
        <v>625.12</v>
      </c>
      <c r="AA190" s="8">
        <v>0</v>
      </c>
      <c r="AB190" s="8">
        <v>0</v>
      </c>
      <c r="AC190" s="8">
        <v>0</v>
      </c>
      <c r="AD190" s="8">
        <v>0</v>
      </c>
      <c r="AE190" s="20">
        <v>46.33</v>
      </c>
      <c r="AF190" s="20">
        <v>51.25</v>
      </c>
      <c r="AG190" s="20">
        <v>48.99</v>
      </c>
      <c r="AH190" s="20">
        <v>50.02</v>
      </c>
      <c r="AI190">
        <v>13.26</v>
      </c>
      <c r="AJ190" s="8" t="s">
        <v>4836</v>
      </c>
      <c r="AK190" s="8" t="s">
        <v>5703</v>
      </c>
      <c r="AL190" s="8">
        <v>1</v>
      </c>
      <c r="AM190" s="8">
        <v>0</v>
      </c>
      <c r="AN190" s="17">
        <v>13.352499999999999</v>
      </c>
      <c r="AO190" s="17">
        <v>12.505000000000001</v>
      </c>
      <c r="AP190" s="17" t="s">
        <v>163</v>
      </c>
      <c r="AQ190" s="8" t="s">
        <v>191</v>
      </c>
      <c r="AR190" s="8" t="s">
        <v>44</v>
      </c>
      <c r="AS190" s="8" t="s">
        <v>164</v>
      </c>
      <c r="AT190" s="8" t="s">
        <v>163</v>
      </c>
      <c r="AU190" s="8" t="s">
        <v>168</v>
      </c>
      <c r="AV190" s="8">
        <v>0</v>
      </c>
      <c r="AW19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0" s="8">
        <v>11.5825</v>
      </c>
      <c r="BA190">
        <v>12.8125</v>
      </c>
      <c r="BB190">
        <v>12.2475</v>
      </c>
      <c r="BC190">
        <v>12.505000000000001</v>
      </c>
    </row>
    <row r="191" spans="1:55" x14ac:dyDescent="0.3">
      <c r="A191" s="53" t="s">
        <v>264</v>
      </c>
      <c r="B191" s="53" t="s">
        <v>5633</v>
      </c>
      <c r="C191" s="53" t="s">
        <v>110</v>
      </c>
      <c r="D191" s="8" t="s">
        <v>104</v>
      </c>
      <c r="E191" s="43" t="s">
        <v>126</v>
      </c>
      <c r="F191" s="8" t="s">
        <v>14</v>
      </c>
      <c r="G191" s="8" t="s">
        <v>9264</v>
      </c>
      <c r="H191" s="8" t="s">
        <v>126</v>
      </c>
      <c r="I191" s="8" t="s">
        <v>12</v>
      </c>
      <c r="J191">
        <v>250</v>
      </c>
      <c r="K191" s="8" t="str" cm="1">
        <f t="array" ref="K19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1" s="8" t="str" cm="1">
        <f t="array" ref="L19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1" s="8"/>
      <c r="N191" t="s">
        <v>263</v>
      </c>
      <c r="O191" t="s">
        <v>6249</v>
      </c>
      <c r="P191">
        <v>2.2107279249234502</v>
      </c>
      <c r="Q191" t="s">
        <v>9093</v>
      </c>
      <c r="R191" s="8" t="s">
        <v>107</v>
      </c>
      <c r="S191" s="9">
        <v>0.51206018518518515</v>
      </c>
      <c r="T191" s="9">
        <v>0.51877314814814812</v>
      </c>
      <c r="U191" s="8">
        <v>0</v>
      </c>
      <c r="V191" s="8">
        <v>1.4000000000000001</v>
      </c>
      <c r="W191" s="8" t="s">
        <v>5635</v>
      </c>
      <c r="X191" s="8" t="s">
        <v>5636</v>
      </c>
      <c r="Y191" s="8">
        <v>0.76685725059172405</v>
      </c>
      <c r="Z191">
        <v>974.48</v>
      </c>
      <c r="AA191" s="8">
        <v>0</v>
      </c>
      <c r="AB191" s="8">
        <v>0</v>
      </c>
      <c r="AC191" s="8">
        <v>0</v>
      </c>
      <c r="AD191" s="8">
        <v>0</v>
      </c>
      <c r="AE191" s="20">
        <v>74.27</v>
      </c>
      <c r="AF191" s="20">
        <v>74.27</v>
      </c>
      <c r="AG191" s="20">
        <v>76.263300000000001</v>
      </c>
      <c r="AH191" s="20">
        <v>77.260000000000005</v>
      </c>
      <c r="AI191">
        <v>20.48</v>
      </c>
      <c r="AJ191" s="8" t="s">
        <v>4836</v>
      </c>
      <c r="AK191" s="8" t="s">
        <v>5703</v>
      </c>
      <c r="AL191" s="8">
        <v>1</v>
      </c>
      <c r="AM191" s="8">
        <v>0</v>
      </c>
      <c r="AN191" s="17">
        <v>18.567499999999999</v>
      </c>
      <c r="AO191" s="17">
        <v>19.315000000000001</v>
      </c>
      <c r="AP191" s="17" t="s">
        <v>163</v>
      </c>
      <c r="AQ191" s="8" t="s">
        <v>191</v>
      </c>
      <c r="AR191" s="8" t="s">
        <v>44</v>
      </c>
      <c r="AS191" s="8" t="s">
        <v>164</v>
      </c>
      <c r="AT191" s="8" t="s">
        <v>163</v>
      </c>
      <c r="AU191" s="8" t="s">
        <v>168</v>
      </c>
      <c r="AV191" s="8">
        <v>0</v>
      </c>
      <c r="AW19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1" s="8">
        <v>18.567499999999999</v>
      </c>
      <c r="BA191">
        <v>18.567499999999999</v>
      </c>
      <c r="BB191">
        <v>19.065825</v>
      </c>
      <c r="BC191">
        <v>19.315000000000001</v>
      </c>
    </row>
    <row r="192" spans="1:55" x14ac:dyDescent="0.3">
      <c r="A192" s="53" t="s">
        <v>1593</v>
      </c>
      <c r="B192" s="53" t="s">
        <v>5018</v>
      </c>
      <c r="C192" s="53" t="s">
        <v>110</v>
      </c>
      <c r="D192" s="8" t="s">
        <v>104</v>
      </c>
      <c r="E192" s="43" t="s">
        <v>126</v>
      </c>
      <c r="F192" s="8" t="s">
        <v>14</v>
      </c>
      <c r="G192" s="8" t="s">
        <v>9256</v>
      </c>
      <c r="H192" s="8" t="s">
        <v>126</v>
      </c>
      <c r="I192" s="8" t="s">
        <v>12</v>
      </c>
      <c r="J192">
        <v>280</v>
      </c>
      <c r="K192" s="8" t="str" cm="1">
        <f t="array" ref="K19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2" s="8" t="str" cm="1">
        <f t="array" ref="L19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2" s="8"/>
      <c r="N192" t="s">
        <v>1592</v>
      </c>
      <c r="O192" t="s">
        <v>6248</v>
      </c>
      <c r="P192">
        <v>2.6826221955404299</v>
      </c>
      <c r="Q192" t="s">
        <v>7699</v>
      </c>
      <c r="R192" s="8" t="s">
        <v>107</v>
      </c>
      <c r="S192" s="9">
        <v>0.52063657407407404</v>
      </c>
      <c r="T192" s="9">
        <v>0.52734953703703702</v>
      </c>
      <c r="U192" s="8">
        <v>0</v>
      </c>
      <c r="V192" s="8">
        <v>8.5666666666666664</v>
      </c>
      <c r="W192" s="8" t="s">
        <v>5020</v>
      </c>
      <c r="X192" s="8" t="s">
        <v>5021</v>
      </c>
      <c r="Y192" s="8">
        <v>0.65416235502331599</v>
      </c>
      <c r="Z192">
        <v>576.24</v>
      </c>
      <c r="AA192" s="8">
        <v>0</v>
      </c>
      <c r="AB192" s="35">
        <v>0</v>
      </c>
      <c r="AC192" s="8">
        <v>0</v>
      </c>
      <c r="AD192" s="8">
        <v>0</v>
      </c>
      <c r="AE192" s="20">
        <v>43.92</v>
      </c>
      <c r="AF192" s="20">
        <v>43.92</v>
      </c>
      <c r="AG192" s="20">
        <v>45.093299999999999</v>
      </c>
      <c r="AH192" s="20">
        <v>46.293300000000002</v>
      </c>
      <c r="AI192">
        <v>12.11</v>
      </c>
      <c r="AJ192" s="8" t="s">
        <v>4836</v>
      </c>
      <c r="AK192" s="8" t="s">
        <v>5703</v>
      </c>
      <c r="AL192" s="8">
        <v>1</v>
      </c>
      <c r="AM192" s="8">
        <v>0</v>
      </c>
      <c r="AN192" s="17">
        <v>10.98</v>
      </c>
      <c r="AO192" s="17">
        <v>11.65</v>
      </c>
      <c r="AP192" s="17" t="s">
        <v>163</v>
      </c>
      <c r="AQ192" s="8" t="s">
        <v>191</v>
      </c>
      <c r="AR192" s="8" t="s">
        <v>44</v>
      </c>
      <c r="AS192" s="8" t="s">
        <v>164</v>
      </c>
      <c r="AT192" s="8" t="s">
        <v>163</v>
      </c>
      <c r="AU192" s="8" t="s">
        <v>168</v>
      </c>
      <c r="AV192" s="8">
        <v>0</v>
      </c>
      <c r="AW19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2" s="8">
        <v>10.98</v>
      </c>
      <c r="BA192">
        <v>10.98</v>
      </c>
      <c r="BB192">
        <v>11.273325</v>
      </c>
      <c r="BC192">
        <v>11.573325000000001</v>
      </c>
    </row>
    <row r="193" spans="1:55" x14ac:dyDescent="0.3">
      <c r="A193" s="53" t="s">
        <v>1114</v>
      </c>
      <c r="B193" s="53" t="s">
        <v>3806</v>
      </c>
      <c r="C193" s="53" t="s">
        <v>110</v>
      </c>
      <c r="D193" s="8" t="s">
        <v>101</v>
      </c>
      <c r="E193" s="43" t="s">
        <v>126</v>
      </c>
      <c r="F193" s="8" t="s">
        <v>13</v>
      </c>
      <c r="G193" s="8" t="s">
        <v>132</v>
      </c>
      <c r="H193" s="8" t="s">
        <v>126</v>
      </c>
      <c r="I193" s="8" t="s">
        <v>13</v>
      </c>
      <c r="J193">
        <v>0</v>
      </c>
      <c r="K193" s="8" t="str" cm="1">
        <f t="array" ref="K19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93" s="8" t="str" cm="1">
        <f t="array" ref="L19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3" s="8"/>
      <c r="N193" t="s">
        <v>1113</v>
      </c>
      <c r="O193" t="s">
        <v>5875</v>
      </c>
      <c r="P193">
        <v>41.187387767126602</v>
      </c>
      <c r="Q193" t="s">
        <v>6358</v>
      </c>
      <c r="R193" s="8" t="s">
        <v>147</v>
      </c>
      <c r="S193" s="9">
        <v>0.27859953703703705</v>
      </c>
      <c r="T193" s="9">
        <v>0.27906249999999999</v>
      </c>
      <c r="U193" s="8">
        <v>0</v>
      </c>
      <c r="V193" s="8">
        <v>2.4333333333333336</v>
      </c>
      <c r="W193" s="8" t="s">
        <v>3808</v>
      </c>
      <c r="X193" s="8" t="s">
        <v>3809</v>
      </c>
      <c r="Y193" s="8">
        <v>39.4926101933914</v>
      </c>
      <c r="Z193">
        <v>3250.22</v>
      </c>
      <c r="AA193" s="8">
        <v>0</v>
      </c>
      <c r="AB193" s="8">
        <v>0</v>
      </c>
      <c r="AC193" s="8">
        <v>0</v>
      </c>
      <c r="AD193" s="8">
        <v>0</v>
      </c>
      <c r="AE193" s="20">
        <v>49.7181</v>
      </c>
      <c r="AF193" s="20">
        <v>67.761499999999998</v>
      </c>
      <c r="AG193" s="20">
        <v>82.232500000000002</v>
      </c>
      <c r="AH193" s="20">
        <v>72.712500000000006</v>
      </c>
      <c r="AI193">
        <v>81.36</v>
      </c>
      <c r="AJ193" s="8" t="s">
        <v>4488</v>
      </c>
      <c r="AK193" s="8" t="s">
        <v>4489</v>
      </c>
      <c r="AL193" s="8">
        <v>1</v>
      </c>
      <c r="AM193" s="8">
        <v>0</v>
      </c>
      <c r="AN193" s="17">
        <v>72.056200000000004</v>
      </c>
      <c r="AO193" s="17">
        <v>56.91</v>
      </c>
      <c r="AP193" s="17" t="s">
        <v>164</v>
      </c>
      <c r="AQ193" s="8" t="s">
        <v>191</v>
      </c>
      <c r="AR193" s="8" t="s">
        <v>44</v>
      </c>
      <c r="AS193" s="8" t="s">
        <v>164</v>
      </c>
      <c r="AT193" s="8" t="s">
        <v>164</v>
      </c>
      <c r="AU193" s="8" t="s">
        <v>168</v>
      </c>
      <c r="AW19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3" s="8">
        <v>12.429525</v>
      </c>
      <c r="BA193">
        <v>16.940375</v>
      </c>
      <c r="BB193">
        <v>20.558125</v>
      </c>
      <c r="BC193">
        <v>18.178125000000001</v>
      </c>
    </row>
    <row r="194" spans="1:55" x14ac:dyDescent="0.3">
      <c r="A194" s="53" t="s">
        <v>1545</v>
      </c>
      <c r="B194" s="53" t="s">
        <v>3513</v>
      </c>
      <c r="C194" s="53" t="s">
        <v>112</v>
      </c>
      <c r="D194" s="8" t="s">
        <v>103</v>
      </c>
      <c r="E194" s="43" t="s">
        <v>126</v>
      </c>
      <c r="F194" s="8" t="s">
        <v>13</v>
      </c>
      <c r="G194" s="8" t="s">
        <v>132</v>
      </c>
      <c r="H194" s="8" t="s">
        <v>160</v>
      </c>
      <c r="I194" s="8" t="s">
        <v>13</v>
      </c>
      <c r="J194">
        <v>0</v>
      </c>
      <c r="K194" s="8" t="str" cm="1">
        <f t="array" ref="K19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4" s="8" t="str" cm="1">
        <f t="array" ref="L19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4" s="8"/>
      <c r="N194" t="s">
        <v>601</v>
      </c>
      <c r="O194" t="s">
        <v>8069</v>
      </c>
      <c r="P194">
        <v>36.785455231625001</v>
      </c>
      <c r="Q194" t="s">
        <v>6270</v>
      </c>
      <c r="R194" s="8" t="s">
        <v>107</v>
      </c>
      <c r="S194" s="9">
        <v>0.29166666666666669</v>
      </c>
      <c r="T194" s="9">
        <v>0.29837962962962961</v>
      </c>
      <c r="U194" s="8">
        <v>23.2</v>
      </c>
      <c r="V194" s="8">
        <v>0.11666666666666667</v>
      </c>
      <c r="W194" s="8" t="s">
        <v>3819</v>
      </c>
      <c r="X194" s="8" t="s">
        <v>3820</v>
      </c>
      <c r="Y194" s="8">
        <v>35.105631186512703</v>
      </c>
      <c r="Z194">
        <v>265.81</v>
      </c>
      <c r="AA194" s="8">
        <v>0</v>
      </c>
      <c r="AB194" s="35">
        <v>0</v>
      </c>
      <c r="AC194" s="8">
        <v>0</v>
      </c>
      <c r="AD194" s="8">
        <v>0</v>
      </c>
      <c r="AE194" s="20">
        <v>20.170000000000002</v>
      </c>
      <c r="AF194" s="20">
        <v>20.170000000000002</v>
      </c>
      <c r="AG194" s="20">
        <v>20.97</v>
      </c>
      <c r="AH194" s="20">
        <v>21.37</v>
      </c>
      <c r="AI194">
        <v>5.66</v>
      </c>
      <c r="AJ194" s="8" t="s">
        <v>4488</v>
      </c>
      <c r="AK194" s="8" t="s">
        <v>5517</v>
      </c>
      <c r="AL194" s="8">
        <v>1</v>
      </c>
      <c r="AM194" s="8">
        <v>0</v>
      </c>
      <c r="AN194" s="17">
        <v>5.0425000000000004</v>
      </c>
      <c r="AO194" s="17">
        <v>5.3425000000000002</v>
      </c>
      <c r="AP194" s="17" t="s">
        <v>163</v>
      </c>
      <c r="AQ194" s="8" t="s">
        <v>891</v>
      </c>
      <c r="AR194" s="8" t="s">
        <v>13</v>
      </c>
      <c r="AS194" s="8" t="s">
        <v>163</v>
      </c>
      <c r="AT194" s="8" t="s">
        <v>164</v>
      </c>
      <c r="AU194" s="8" t="s">
        <v>168</v>
      </c>
      <c r="AV194" s="8">
        <v>0</v>
      </c>
      <c r="AW19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4" s="8">
        <v>5.0425000000000004</v>
      </c>
      <c r="BA194">
        <v>5.0425000000000004</v>
      </c>
      <c r="BB194">
        <v>5.2424999999999997</v>
      </c>
      <c r="BC194">
        <v>5.3425000000000002</v>
      </c>
    </row>
    <row r="195" spans="1:55" x14ac:dyDescent="0.3">
      <c r="A195" s="53" t="s">
        <v>1102</v>
      </c>
      <c r="B195" s="53" t="s">
        <v>3812</v>
      </c>
      <c r="C195" s="53" t="s">
        <v>110</v>
      </c>
      <c r="D195" s="8" t="s">
        <v>101</v>
      </c>
      <c r="E195" s="43" t="s">
        <v>126</v>
      </c>
      <c r="F195" s="8" t="s">
        <v>13</v>
      </c>
      <c r="G195" s="8" t="s">
        <v>155</v>
      </c>
      <c r="H195" s="8" t="s">
        <v>126</v>
      </c>
      <c r="I195" s="8" t="s">
        <v>13</v>
      </c>
      <c r="J195">
        <v>0</v>
      </c>
      <c r="K195" s="8" t="str" cm="1">
        <f t="array" ref="K19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95" s="8" t="str" cm="1">
        <f t="array" ref="L19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5" s="8"/>
      <c r="N195" t="s">
        <v>1101</v>
      </c>
      <c r="O195" t="s">
        <v>5880</v>
      </c>
      <c r="P195">
        <v>1.5149288474981</v>
      </c>
      <c r="Q195" t="s">
        <v>6359</v>
      </c>
      <c r="R195" s="8" t="s">
        <v>147</v>
      </c>
      <c r="S195" s="9">
        <v>0.28011574074074075</v>
      </c>
      <c r="T195" s="9">
        <v>0.28251157407407407</v>
      </c>
      <c r="U195" s="8">
        <v>0</v>
      </c>
      <c r="V195" s="8">
        <v>4.8083333333333336</v>
      </c>
      <c r="W195" s="8" t="s">
        <v>3814</v>
      </c>
      <c r="X195" s="8" t="s">
        <v>3815</v>
      </c>
      <c r="Y195" s="8">
        <v>1.0144825255898</v>
      </c>
      <c r="Z195">
        <v>2856.52</v>
      </c>
      <c r="AA195" s="8">
        <v>5</v>
      </c>
      <c r="AB195" s="8">
        <v>0.77272727272727304</v>
      </c>
      <c r="AC195" s="8">
        <v>1</v>
      </c>
      <c r="AD195" s="8">
        <v>26</v>
      </c>
      <c r="AE195" s="20">
        <v>55.9953</v>
      </c>
      <c r="AF195" s="20">
        <v>58.28</v>
      </c>
      <c r="AG195" s="20">
        <v>50.921500000000002</v>
      </c>
      <c r="AH195" s="20">
        <v>51.310699999999997</v>
      </c>
      <c r="AI195">
        <v>52.67</v>
      </c>
      <c r="AJ195" s="8" t="s">
        <v>4488</v>
      </c>
      <c r="AK195" s="8" t="s">
        <v>4489</v>
      </c>
      <c r="AL195" s="8">
        <v>1</v>
      </c>
      <c r="AM195" s="8">
        <v>22</v>
      </c>
      <c r="AN195" s="17">
        <v>51.405000000000001</v>
      </c>
      <c r="AO195" s="17">
        <v>52.67</v>
      </c>
      <c r="AP195" s="17" t="s">
        <v>164</v>
      </c>
      <c r="AQ195" s="8" t="s">
        <v>191</v>
      </c>
      <c r="AR195" s="8" t="s">
        <v>44</v>
      </c>
      <c r="AS195" s="8" t="s">
        <v>164</v>
      </c>
      <c r="AT195" s="8" t="s">
        <v>164</v>
      </c>
      <c r="AU195" s="8" t="s">
        <v>168</v>
      </c>
      <c r="AW19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5" s="8">
        <v>13.998825</v>
      </c>
      <c r="BA195">
        <v>14.57</v>
      </c>
      <c r="BB195">
        <v>12.730375</v>
      </c>
      <c r="BC195">
        <v>12.827674999999999</v>
      </c>
    </row>
    <row r="196" spans="1:55" x14ac:dyDescent="0.3">
      <c r="A196" s="53" t="s">
        <v>602</v>
      </c>
      <c r="B196" s="53" t="s">
        <v>3513</v>
      </c>
      <c r="C196" s="53" t="s">
        <v>110</v>
      </c>
      <c r="D196" s="8" t="s">
        <v>101</v>
      </c>
      <c r="E196" s="43" t="s">
        <v>126</v>
      </c>
      <c r="F196" s="8" t="s">
        <v>13</v>
      </c>
      <c r="G196" s="8" t="s">
        <v>180</v>
      </c>
      <c r="H196" s="8" t="s">
        <v>160</v>
      </c>
      <c r="I196" s="8" t="s">
        <v>13</v>
      </c>
      <c r="J196">
        <v>0</v>
      </c>
      <c r="K196" s="8" t="str" cm="1">
        <f t="array" ref="K19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196" s="8" t="str" cm="1">
        <f t="array" ref="L19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6" s="8"/>
      <c r="N196" t="s">
        <v>601</v>
      </c>
      <c r="O196" t="s">
        <v>5878</v>
      </c>
      <c r="P196">
        <v>3.1046732822077598</v>
      </c>
      <c r="Q196" t="s">
        <v>6360</v>
      </c>
      <c r="R196" s="8" t="s">
        <v>147</v>
      </c>
      <c r="S196" s="9">
        <v>0.29174768518518518</v>
      </c>
      <c r="T196" s="9">
        <v>0.2955902777777778</v>
      </c>
      <c r="U196" s="8">
        <v>0</v>
      </c>
      <c r="V196" s="8">
        <v>12.279166666666667</v>
      </c>
      <c r="W196" s="8" t="s">
        <v>3819</v>
      </c>
      <c r="X196" s="8" t="s">
        <v>3820</v>
      </c>
      <c r="Y196" s="8">
        <v>3.3721741146385198</v>
      </c>
      <c r="Z196">
        <v>6617.86</v>
      </c>
      <c r="AA196" s="8">
        <v>29</v>
      </c>
      <c r="AB196" s="8">
        <v>0.72115384615384603</v>
      </c>
      <c r="AC196" s="8">
        <v>4</v>
      </c>
      <c r="AD196" s="8">
        <v>119</v>
      </c>
      <c r="AE196" s="20">
        <v>110.03</v>
      </c>
      <c r="AF196" s="20">
        <v>123.4207</v>
      </c>
      <c r="AG196" s="20">
        <v>139.483</v>
      </c>
      <c r="AH196" s="20">
        <v>132.2184</v>
      </c>
      <c r="AI196">
        <v>152.86000000000001</v>
      </c>
      <c r="AJ196" s="8" t="s">
        <v>4488</v>
      </c>
      <c r="AK196" s="8" t="s">
        <v>4489</v>
      </c>
      <c r="AL196" s="8">
        <v>1</v>
      </c>
      <c r="AM196" s="8">
        <v>104</v>
      </c>
      <c r="AN196" s="17">
        <v>130.20249999999999</v>
      </c>
      <c r="AO196" s="17">
        <v>125.14</v>
      </c>
      <c r="AP196" s="17" t="s">
        <v>163</v>
      </c>
      <c r="AQ196" s="8" t="s">
        <v>191</v>
      </c>
      <c r="AR196" s="8" t="s">
        <v>44</v>
      </c>
      <c r="AS196" s="8" t="s">
        <v>163</v>
      </c>
      <c r="AT196" s="8" t="s">
        <v>164</v>
      </c>
      <c r="AU196" s="8" t="s">
        <v>168</v>
      </c>
      <c r="AV196" s="8">
        <v>104</v>
      </c>
      <c r="AW19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6" s="8">
        <v>27.5075</v>
      </c>
      <c r="BA196">
        <v>30.855174999999999</v>
      </c>
      <c r="BB196">
        <v>34.870750000000001</v>
      </c>
      <c r="BC196">
        <v>33.054600000000001</v>
      </c>
    </row>
    <row r="197" spans="1:55" x14ac:dyDescent="0.3">
      <c r="A197" s="53" t="s">
        <v>1704</v>
      </c>
      <c r="B197" s="53" t="s">
        <v>4935</v>
      </c>
      <c r="C197" s="53" t="s">
        <v>110</v>
      </c>
      <c r="D197" s="8" t="s">
        <v>101</v>
      </c>
      <c r="E197" s="43" t="s">
        <v>126</v>
      </c>
      <c r="F197" s="8" t="s">
        <v>13</v>
      </c>
      <c r="G197" s="8" t="s">
        <v>9250</v>
      </c>
      <c r="H197" s="8" t="s">
        <v>126</v>
      </c>
      <c r="I197" s="8" t="s">
        <v>13</v>
      </c>
      <c r="J197">
        <v>0</v>
      </c>
      <c r="K197" s="8" t="str" cm="1">
        <f t="array" ref="K19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7" s="8" t="str" cm="1">
        <f t="array" ref="L19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7" s="8"/>
      <c r="N197" t="s">
        <v>1703</v>
      </c>
      <c r="O197" t="s">
        <v>5917</v>
      </c>
      <c r="P197">
        <v>4.4999502290270401</v>
      </c>
      <c r="Q197" t="s">
        <v>6361</v>
      </c>
      <c r="R197" s="8" t="s">
        <v>129</v>
      </c>
      <c r="S197" s="9">
        <v>0.29870370370370369</v>
      </c>
      <c r="T197" s="9">
        <v>0.30429398148148146</v>
      </c>
      <c r="U197" s="8">
        <v>0</v>
      </c>
      <c r="V197" s="8">
        <v>8.0500000000000007</v>
      </c>
      <c r="W197" s="8" t="s">
        <v>4937</v>
      </c>
      <c r="X197" s="8" t="s">
        <v>4938</v>
      </c>
      <c r="Y197" s="8">
        <v>4.4581972525362801</v>
      </c>
      <c r="Z197">
        <v>1380.54</v>
      </c>
      <c r="AA197" s="8">
        <v>0</v>
      </c>
      <c r="AB197" s="8">
        <v>0</v>
      </c>
      <c r="AC197" s="8">
        <v>0</v>
      </c>
      <c r="AD197" s="8">
        <v>0</v>
      </c>
      <c r="AE197" s="20">
        <v>52.452800000000003</v>
      </c>
      <c r="AF197" s="20">
        <v>53.85</v>
      </c>
      <c r="AG197" s="20">
        <v>56.744199999999999</v>
      </c>
      <c r="AH197" s="20">
        <v>57.63</v>
      </c>
      <c r="AI197">
        <v>30.91</v>
      </c>
      <c r="AJ197" s="8" t="s">
        <v>4488</v>
      </c>
      <c r="AK197" s="8" t="s">
        <v>4489</v>
      </c>
      <c r="AL197" s="8">
        <v>1</v>
      </c>
      <c r="AM197" s="8">
        <v>0</v>
      </c>
      <c r="AN197" s="17">
        <v>26.925000000000001</v>
      </c>
      <c r="AO197" s="17">
        <v>29.155000000000001</v>
      </c>
      <c r="AP197" s="17" t="s">
        <v>164</v>
      </c>
      <c r="AQ197" s="8" t="s">
        <v>191</v>
      </c>
      <c r="AR197" s="8" t="s">
        <v>44</v>
      </c>
      <c r="AS197" s="8" t="s">
        <v>164</v>
      </c>
      <c r="AT197" s="8" t="s">
        <v>164</v>
      </c>
      <c r="AU197" s="8" t="s">
        <v>168</v>
      </c>
      <c r="AW19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7" s="8">
        <v>13.113200000000001</v>
      </c>
      <c r="BA197">
        <v>13.4625</v>
      </c>
      <c r="BB197">
        <v>14.18605</v>
      </c>
      <c r="BC197">
        <v>14.407500000000001</v>
      </c>
    </row>
    <row r="198" spans="1:55" x14ac:dyDescent="0.3">
      <c r="A198" s="53" t="s">
        <v>1658</v>
      </c>
      <c r="B198" s="53" t="s">
        <v>4631</v>
      </c>
      <c r="C198" s="53" t="s">
        <v>110</v>
      </c>
      <c r="D198" s="8" t="s">
        <v>102</v>
      </c>
      <c r="E198" s="43" t="s">
        <v>126</v>
      </c>
      <c r="F198" s="8" t="s">
        <v>13</v>
      </c>
      <c r="G198" s="8" t="s">
        <v>9250</v>
      </c>
      <c r="H198" s="8" t="s">
        <v>126</v>
      </c>
      <c r="I198" s="8" t="s">
        <v>13</v>
      </c>
      <c r="J198">
        <v>0</v>
      </c>
      <c r="K198" s="8" t="str" cm="1">
        <f t="array" ref="K19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8" s="8" t="str" cm="1">
        <f t="array" ref="L19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8" s="8"/>
      <c r="N198" t="s">
        <v>1657</v>
      </c>
      <c r="O198" t="s">
        <v>9042</v>
      </c>
      <c r="P198">
        <v>17.643800792697501</v>
      </c>
      <c r="Q198" t="s">
        <v>6395</v>
      </c>
      <c r="R198" s="8" t="s">
        <v>113</v>
      </c>
      <c r="S198" s="9">
        <v>0.33309027777777778</v>
      </c>
      <c r="T198" s="9">
        <v>0.33373842592592595</v>
      </c>
      <c r="U198" s="8">
        <v>0</v>
      </c>
      <c r="V198" s="8">
        <v>0.93333333333333335</v>
      </c>
      <c r="W198" s="8" t="s">
        <v>9043</v>
      </c>
      <c r="X198" s="8" t="s">
        <v>9044</v>
      </c>
      <c r="Y198" s="8">
        <v>18.072975957936301</v>
      </c>
      <c r="Z198">
        <v>1536.72</v>
      </c>
      <c r="AA198" s="8">
        <v>0</v>
      </c>
      <c r="AB198" s="8">
        <v>0</v>
      </c>
      <c r="AC198" s="8">
        <v>0</v>
      </c>
      <c r="AD198" s="8">
        <v>0</v>
      </c>
      <c r="AE198" s="20">
        <v>116.73</v>
      </c>
      <c r="AF198" s="20">
        <v>116.73</v>
      </c>
      <c r="AG198" s="20">
        <v>121.0033</v>
      </c>
      <c r="AH198" s="20">
        <v>123.14</v>
      </c>
      <c r="AI198">
        <v>32.630000000000003</v>
      </c>
      <c r="AJ198" s="8" t="s">
        <v>4488</v>
      </c>
      <c r="AK198" s="8" t="s">
        <v>5088</v>
      </c>
      <c r="AL198" s="8">
        <v>1</v>
      </c>
      <c r="AM198" s="8">
        <v>0</v>
      </c>
      <c r="AN198" s="17">
        <v>29.182500000000001</v>
      </c>
      <c r="AO198" s="17">
        <v>30.785</v>
      </c>
      <c r="AP198" s="17" t="s">
        <v>164</v>
      </c>
      <c r="AQ198" s="8" t="s">
        <v>191</v>
      </c>
      <c r="AR198" s="8" t="s">
        <v>44</v>
      </c>
      <c r="AS198" s="8" t="s">
        <v>164</v>
      </c>
      <c r="AT198" s="8" t="s">
        <v>164</v>
      </c>
      <c r="AU198" s="8" t="s">
        <v>168</v>
      </c>
      <c r="AW19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8" s="8">
        <v>29.182500000000001</v>
      </c>
      <c r="BA198">
        <v>29.182500000000001</v>
      </c>
      <c r="BB198">
        <v>30.250824999999999</v>
      </c>
      <c r="BC198">
        <v>30.785</v>
      </c>
    </row>
    <row r="199" spans="1:55" x14ac:dyDescent="0.3">
      <c r="A199" s="53" t="s">
        <v>1111</v>
      </c>
      <c r="B199" s="53" t="s">
        <v>3821</v>
      </c>
      <c r="C199" s="53" t="s">
        <v>110</v>
      </c>
      <c r="D199" s="8" t="s">
        <v>103</v>
      </c>
      <c r="E199" s="43" t="s">
        <v>126</v>
      </c>
      <c r="F199" s="8" t="s">
        <v>13</v>
      </c>
      <c r="G199" s="8" t="s">
        <v>9250</v>
      </c>
      <c r="H199" s="8" t="s">
        <v>126</v>
      </c>
      <c r="I199" s="8" t="s">
        <v>13</v>
      </c>
      <c r="J199">
        <v>0</v>
      </c>
      <c r="K199" s="8" t="str" cm="1">
        <f t="array" ref="K19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199" s="8" t="str" cm="1">
        <f t="array" ref="L19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199" s="8"/>
      <c r="N199" t="s">
        <v>1110</v>
      </c>
      <c r="O199" t="s">
        <v>6216</v>
      </c>
      <c r="P199">
        <v>1.0371478934235501</v>
      </c>
      <c r="Q199" t="s">
        <v>7861</v>
      </c>
      <c r="R199" s="8" t="s">
        <v>112</v>
      </c>
      <c r="S199" s="9">
        <v>0.30747685185185186</v>
      </c>
      <c r="T199" s="9">
        <v>0.31079861111111112</v>
      </c>
      <c r="U199" s="8">
        <v>0</v>
      </c>
      <c r="V199" s="8">
        <v>4.7833333333333332</v>
      </c>
      <c r="W199" s="8" t="s">
        <v>3823</v>
      </c>
      <c r="X199" s="8" t="s">
        <v>3824</v>
      </c>
      <c r="Y199" s="8">
        <v>0.873431830354369</v>
      </c>
      <c r="Z199">
        <v>560.99</v>
      </c>
      <c r="AA199" s="8">
        <v>0</v>
      </c>
      <c r="AB199" s="35">
        <v>0</v>
      </c>
      <c r="AC199" s="8">
        <v>0</v>
      </c>
      <c r="AD199" s="8">
        <v>0</v>
      </c>
      <c r="AE199" s="20">
        <v>49.3566</v>
      </c>
      <c r="AF199" s="20">
        <v>36.35</v>
      </c>
      <c r="AG199" s="20">
        <v>38.225000000000001</v>
      </c>
      <c r="AH199" s="20">
        <v>38.770000000000003</v>
      </c>
      <c r="AI199">
        <v>10.28</v>
      </c>
      <c r="AJ199" s="8" t="s">
        <v>4488</v>
      </c>
      <c r="AK199" s="8" t="s">
        <v>5517</v>
      </c>
      <c r="AL199" s="8">
        <v>1</v>
      </c>
      <c r="AM199" s="8">
        <v>0</v>
      </c>
      <c r="AN199" s="17">
        <v>9.1475000000000009</v>
      </c>
      <c r="AO199" s="17">
        <v>9.6925000000000008</v>
      </c>
      <c r="AP199" s="17" t="s">
        <v>164</v>
      </c>
      <c r="AQ199" s="8" t="s">
        <v>191</v>
      </c>
      <c r="AR199" s="8" t="s">
        <v>44</v>
      </c>
      <c r="AS199" s="8" t="s">
        <v>164</v>
      </c>
      <c r="AT199" s="8" t="s">
        <v>164</v>
      </c>
      <c r="AU199" s="8" t="s">
        <v>168</v>
      </c>
      <c r="AW19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19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19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199" s="8">
        <v>12.33915</v>
      </c>
      <c r="BA199">
        <v>9.0875000000000004</v>
      </c>
      <c r="BB199">
        <v>9.5562500000000004</v>
      </c>
      <c r="BC199">
        <v>9.6925000000000008</v>
      </c>
    </row>
    <row r="200" spans="1:55" x14ac:dyDescent="0.3">
      <c r="A200" s="53" t="s">
        <v>1123</v>
      </c>
      <c r="B200" s="53" t="s">
        <v>4942</v>
      </c>
      <c r="C200" s="53" t="s">
        <v>110</v>
      </c>
      <c r="D200" s="8" t="s">
        <v>101</v>
      </c>
      <c r="E200" s="43" t="s">
        <v>126</v>
      </c>
      <c r="F200" s="8" t="s">
        <v>13</v>
      </c>
      <c r="G200" s="8" t="s">
        <v>9252</v>
      </c>
      <c r="H200" s="8" t="s">
        <v>126</v>
      </c>
      <c r="I200" s="8" t="s">
        <v>13</v>
      </c>
      <c r="J200">
        <v>0</v>
      </c>
      <c r="K200" s="8" t="str" cm="1">
        <f t="array" ref="K20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0" s="8" t="str" cm="1">
        <f t="array" ref="L20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0" s="8"/>
      <c r="N200" t="s">
        <v>1122</v>
      </c>
      <c r="O200" t="s">
        <v>5915</v>
      </c>
      <c r="P200">
        <v>5.7864816101343301E-2</v>
      </c>
      <c r="Q200" t="s">
        <v>6362</v>
      </c>
      <c r="R200" s="8" t="s">
        <v>125</v>
      </c>
      <c r="S200" s="9">
        <v>0.30434027777777778</v>
      </c>
      <c r="T200" s="9">
        <v>0.31449074074074074</v>
      </c>
      <c r="U200" s="8">
        <v>0</v>
      </c>
      <c r="V200" s="8">
        <v>14.125</v>
      </c>
      <c r="W200" s="8" t="s">
        <v>4944</v>
      </c>
      <c r="X200" s="8" t="s">
        <v>4945</v>
      </c>
      <c r="Y200" s="8">
        <v>2.46471436124906E-2</v>
      </c>
      <c r="Z200">
        <v>1626.68</v>
      </c>
      <c r="AA200" s="8">
        <v>0</v>
      </c>
      <c r="AB200" s="8">
        <v>0</v>
      </c>
      <c r="AC200" s="8">
        <v>0</v>
      </c>
      <c r="AD200" s="8">
        <v>0</v>
      </c>
      <c r="AE200" s="20">
        <v>62.487499999999997</v>
      </c>
      <c r="AF200" s="20">
        <v>72.05</v>
      </c>
      <c r="AG200" s="20">
        <v>70.192800000000005</v>
      </c>
      <c r="AH200" s="20">
        <v>75.650000000000006</v>
      </c>
      <c r="AI200">
        <v>46.01</v>
      </c>
      <c r="AJ200" s="8" t="s">
        <v>4488</v>
      </c>
      <c r="AK200" s="8" t="s">
        <v>4489</v>
      </c>
      <c r="AL200" s="8">
        <v>1</v>
      </c>
      <c r="AM200" s="8">
        <v>0</v>
      </c>
      <c r="AN200" s="17">
        <v>36.024999999999999</v>
      </c>
      <c r="AO200" s="17">
        <v>37.825000000000003</v>
      </c>
      <c r="AP200" s="17" t="s">
        <v>164</v>
      </c>
      <c r="AQ200" s="8" t="s">
        <v>191</v>
      </c>
      <c r="AR200" s="8" t="s">
        <v>44</v>
      </c>
      <c r="AS200" s="8" t="s">
        <v>164</v>
      </c>
      <c r="AT200" s="8" t="s">
        <v>164</v>
      </c>
      <c r="AU200" s="8" t="s">
        <v>168</v>
      </c>
      <c r="AW20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0" s="8">
        <v>15.621874999999999</v>
      </c>
      <c r="BA200">
        <v>18.012499999999999</v>
      </c>
      <c r="BB200">
        <v>17.548200000000001</v>
      </c>
      <c r="BC200">
        <v>18.912500000000001</v>
      </c>
    </row>
    <row r="201" spans="1:55" x14ac:dyDescent="0.3">
      <c r="A201" s="53" t="s">
        <v>1108</v>
      </c>
      <c r="B201" s="53" t="s">
        <v>3917</v>
      </c>
      <c r="C201" s="53" t="s">
        <v>110</v>
      </c>
      <c r="D201" s="8" t="s">
        <v>102</v>
      </c>
      <c r="E201" s="43" t="s">
        <v>126</v>
      </c>
      <c r="F201" s="8" t="s">
        <v>13</v>
      </c>
      <c r="G201" s="8" t="s">
        <v>9252</v>
      </c>
      <c r="H201" s="8" t="s">
        <v>126</v>
      </c>
      <c r="I201" s="8" t="s">
        <v>13</v>
      </c>
      <c r="J201">
        <v>0</v>
      </c>
      <c r="K201" s="8" t="str" cm="1">
        <f t="array" ref="K20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1" s="8" t="str" cm="1">
        <f t="array" ref="L20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1" s="8"/>
      <c r="N201" t="s">
        <v>1107</v>
      </c>
      <c r="O201" t="s">
        <v>5909</v>
      </c>
      <c r="P201">
        <v>2.7505512287593499</v>
      </c>
      <c r="Q201" t="s">
        <v>6393</v>
      </c>
      <c r="R201" s="8" t="s">
        <v>125</v>
      </c>
      <c r="S201" s="9">
        <v>0.33564814814814814</v>
      </c>
      <c r="T201" s="9">
        <v>0.33773148148148147</v>
      </c>
      <c r="U201" s="8">
        <v>0</v>
      </c>
      <c r="V201" s="8">
        <v>4.3166666666666664</v>
      </c>
      <c r="W201" s="8" t="s">
        <v>3919</v>
      </c>
      <c r="X201" s="8" t="s">
        <v>3920</v>
      </c>
      <c r="Y201" s="8">
        <v>1.54147052915602</v>
      </c>
      <c r="Z201">
        <v>20723.13</v>
      </c>
      <c r="AA201" s="8">
        <v>0</v>
      </c>
      <c r="AB201" s="8">
        <v>0</v>
      </c>
      <c r="AC201" s="8">
        <v>0</v>
      </c>
      <c r="AD201" s="8">
        <v>0</v>
      </c>
      <c r="AE201" s="20">
        <v>232.43299999999999</v>
      </c>
      <c r="AF201" s="20">
        <v>263.82220000000001</v>
      </c>
      <c r="AG201" s="20">
        <v>400.66860000000003</v>
      </c>
      <c r="AH201" s="20">
        <v>225.6105</v>
      </c>
      <c r="AI201">
        <v>700.92</v>
      </c>
      <c r="AJ201" s="8" t="s">
        <v>4488</v>
      </c>
      <c r="AK201" s="8" t="s">
        <v>5088</v>
      </c>
      <c r="AL201" s="8">
        <v>1</v>
      </c>
      <c r="AM201" s="8">
        <v>0</v>
      </c>
      <c r="AN201" s="17">
        <v>598.78620000000001</v>
      </c>
      <c r="AO201" s="17">
        <v>303.07870000000003</v>
      </c>
      <c r="AP201" s="17" t="s">
        <v>164</v>
      </c>
      <c r="AQ201" s="8" t="s">
        <v>793</v>
      </c>
      <c r="AR201" s="8" t="s">
        <v>44</v>
      </c>
      <c r="AS201" s="8" t="s">
        <v>164</v>
      </c>
      <c r="AT201" s="8" t="s">
        <v>164</v>
      </c>
      <c r="AU201" s="8" t="s">
        <v>168</v>
      </c>
      <c r="AW20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1" s="8">
        <v>58.108249999999998</v>
      </c>
      <c r="BA201">
        <v>65.955550000000002</v>
      </c>
      <c r="BB201">
        <v>100.16715000000001</v>
      </c>
      <c r="BC201">
        <v>56.402625</v>
      </c>
    </row>
    <row r="202" spans="1:55" x14ac:dyDescent="0.3">
      <c r="A202" s="53" t="s">
        <v>1587</v>
      </c>
      <c r="B202" s="53" t="s">
        <v>4842</v>
      </c>
      <c r="C202" s="53" t="s">
        <v>110</v>
      </c>
      <c r="D202" s="8" t="s">
        <v>101</v>
      </c>
      <c r="E202" s="43" t="s">
        <v>126</v>
      </c>
      <c r="F202" s="8" t="s">
        <v>13</v>
      </c>
      <c r="G202" s="8" t="s">
        <v>137</v>
      </c>
      <c r="H202" s="8" t="s">
        <v>126</v>
      </c>
      <c r="I202" s="8" t="s">
        <v>13</v>
      </c>
      <c r="J202">
        <v>0</v>
      </c>
      <c r="K202" s="8" t="str" cm="1">
        <f t="array" ref="K20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2" s="8" t="str" cm="1">
        <f t="array" ref="L20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2" s="8"/>
      <c r="N202" t="s">
        <v>1586</v>
      </c>
      <c r="O202" t="s">
        <v>5913</v>
      </c>
      <c r="P202">
        <v>0.15574148504958901</v>
      </c>
      <c r="Q202" t="s">
        <v>6363</v>
      </c>
      <c r="R202" s="8" t="s">
        <v>125</v>
      </c>
      <c r="S202" s="9">
        <v>0.31459490740740742</v>
      </c>
      <c r="T202" s="9">
        <v>0.32707175925925924</v>
      </c>
      <c r="U202" s="8">
        <v>0</v>
      </c>
      <c r="V202" s="8">
        <v>15.200000000000001</v>
      </c>
      <c r="W202" s="8" t="s">
        <v>4844</v>
      </c>
      <c r="X202" s="8" t="s">
        <v>4845</v>
      </c>
      <c r="Y202" s="8">
        <v>7.1210092320767401E-2</v>
      </c>
      <c r="Z202">
        <v>4480.42</v>
      </c>
      <c r="AA202" s="8">
        <v>0</v>
      </c>
      <c r="AB202" s="8">
        <v>0</v>
      </c>
      <c r="AC202" s="8">
        <v>0</v>
      </c>
      <c r="AD202" s="8">
        <v>0</v>
      </c>
      <c r="AE202" s="20">
        <v>163.13659999999999</v>
      </c>
      <c r="AF202" s="20">
        <v>173.1671</v>
      </c>
      <c r="AG202" s="20">
        <v>168.1328</v>
      </c>
      <c r="AH202" s="20">
        <v>201.22280000000001</v>
      </c>
      <c r="AI202">
        <v>106.14</v>
      </c>
      <c r="AJ202" s="8" t="s">
        <v>4488</v>
      </c>
      <c r="AK202" s="8" t="s">
        <v>4489</v>
      </c>
      <c r="AL202" s="8">
        <v>1</v>
      </c>
      <c r="AM202" s="8">
        <v>0</v>
      </c>
      <c r="AN202" s="17">
        <v>92.147499999999994</v>
      </c>
      <c r="AO202" s="17">
        <v>95.322500000000005</v>
      </c>
      <c r="AP202" s="17" t="s">
        <v>164</v>
      </c>
      <c r="AQ202" s="8" t="s">
        <v>191</v>
      </c>
      <c r="AR202" s="8" t="s">
        <v>44</v>
      </c>
      <c r="AS202" s="8" t="s">
        <v>164</v>
      </c>
      <c r="AT202" s="8" t="s">
        <v>164</v>
      </c>
      <c r="AU202" s="8" t="s">
        <v>168</v>
      </c>
      <c r="AW20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2" s="8">
        <v>40.784149999999997</v>
      </c>
      <c r="BA202">
        <v>43.291775000000001</v>
      </c>
      <c r="BB202">
        <v>42.033200000000001</v>
      </c>
      <c r="BC202">
        <v>50.305700000000002</v>
      </c>
    </row>
    <row r="203" spans="1:55" x14ac:dyDescent="0.3">
      <c r="A203" s="53" t="s">
        <v>1615</v>
      </c>
      <c r="B203" s="53" t="s">
        <v>3868</v>
      </c>
      <c r="C203" s="53" t="s">
        <v>110</v>
      </c>
      <c r="D203" s="8" t="s">
        <v>103</v>
      </c>
      <c r="E203" s="43" t="s">
        <v>126</v>
      </c>
      <c r="F203" s="8" t="s">
        <v>13</v>
      </c>
      <c r="G203" s="8" t="s">
        <v>137</v>
      </c>
      <c r="H203" s="8" t="s">
        <v>126</v>
      </c>
      <c r="I203" s="8" t="s">
        <v>13</v>
      </c>
      <c r="J203">
        <v>0</v>
      </c>
      <c r="K203" s="8" t="str" cm="1">
        <f t="array" ref="K20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3" s="8" t="str" cm="1">
        <f t="array" ref="L20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3" s="8"/>
      <c r="N203" t="s">
        <v>1614</v>
      </c>
      <c r="O203" t="s">
        <v>6210</v>
      </c>
      <c r="P203">
        <v>0.93874456167282005</v>
      </c>
      <c r="Q203" t="s">
        <v>7863</v>
      </c>
      <c r="R203" s="8" t="s">
        <v>112</v>
      </c>
      <c r="S203" s="9">
        <v>0.3122800925925926</v>
      </c>
      <c r="T203" s="9">
        <v>0.32540509259259259</v>
      </c>
      <c r="U203" s="8">
        <v>0</v>
      </c>
      <c r="V203" s="8">
        <v>18.900000000000002</v>
      </c>
      <c r="W203" s="8" t="s">
        <v>3870</v>
      </c>
      <c r="X203" s="8" t="s">
        <v>3871</v>
      </c>
      <c r="Y203" s="8">
        <v>0.44126553882870101</v>
      </c>
      <c r="Z203">
        <v>2809.01</v>
      </c>
      <c r="AA203" s="8">
        <v>0</v>
      </c>
      <c r="AB203" s="8">
        <v>0</v>
      </c>
      <c r="AC203" s="8">
        <v>0</v>
      </c>
      <c r="AD203" s="8">
        <v>0</v>
      </c>
      <c r="AE203" s="20">
        <v>213.45</v>
      </c>
      <c r="AF203" s="20">
        <v>213.45</v>
      </c>
      <c r="AG203" s="20">
        <v>219.85499999999999</v>
      </c>
      <c r="AH203" s="20">
        <v>221.99</v>
      </c>
      <c r="AI203">
        <v>58.83</v>
      </c>
      <c r="AJ203" s="8" t="s">
        <v>4488</v>
      </c>
      <c r="AK203" s="8" t="s">
        <v>5517</v>
      </c>
      <c r="AL203" s="8">
        <v>1</v>
      </c>
      <c r="AM203" s="8">
        <v>0</v>
      </c>
      <c r="AN203" s="17">
        <v>53.362499999999997</v>
      </c>
      <c r="AO203" s="17">
        <v>55.497500000000002</v>
      </c>
      <c r="AP203" s="17" t="s">
        <v>164</v>
      </c>
      <c r="AQ203" s="8" t="s">
        <v>191</v>
      </c>
      <c r="AR203" s="8" t="s">
        <v>44</v>
      </c>
      <c r="AS203" s="8" t="s">
        <v>164</v>
      </c>
      <c r="AT203" s="8" t="s">
        <v>164</v>
      </c>
      <c r="AU203" s="8" t="s">
        <v>168</v>
      </c>
      <c r="AW20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3" s="8">
        <v>53.362499999999997</v>
      </c>
      <c r="BA203">
        <v>53.362499999999997</v>
      </c>
      <c r="BB203">
        <v>54.963749999999997</v>
      </c>
      <c r="BC203">
        <v>55.497500000000002</v>
      </c>
    </row>
    <row r="204" spans="1:55" x14ac:dyDescent="0.3">
      <c r="A204" s="53" t="s">
        <v>1106</v>
      </c>
      <c r="B204" s="53" t="s">
        <v>3872</v>
      </c>
      <c r="C204" s="53" t="s">
        <v>123</v>
      </c>
      <c r="D204" s="8" t="s">
        <v>101</v>
      </c>
      <c r="E204" s="43" t="s">
        <v>126</v>
      </c>
      <c r="F204" s="8" t="s">
        <v>13</v>
      </c>
      <c r="G204" s="8" t="s">
        <v>9248</v>
      </c>
      <c r="H204" s="8" t="s">
        <v>126</v>
      </c>
      <c r="I204" s="8" t="s">
        <v>13</v>
      </c>
      <c r="J204">
        <v>0</v>
      </c>
      <c r="K204" s="8" t="str" cm="1">
        <f t="array" ref="K20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4" s="8" t="str" cm="1">
        <f t="array" ref="L20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4" s="8"/>
      <c r="N204" t="s">
        <v>1105</v>
      </c>
      <c r="O204" t="s">
        <v>5883</v>
      </c>
      <c r="P204">
        <v>0.39226997195180502</v>
      </c>
      <c r="Q204" t="s">
        <v>6364</v>
      </c>
      <c r="R204" s="8" t="s">
        <v>125</v>
      </c>
      <c r="S204" s="9">
        <v>0.37450231481481483</v>
      </c>
      <c r="T204" s="9">
        <v>0.38121527777777775</v>
      </c>
      <c r="U204" s="8">
        <v>0</v>
      </c>
      <c r="V204" s="8">
        <v>11.1</v>
      </c>
      <c r="W204" s="8" t="s">
        <v>3874</v>
      </c>
      <c r="X204" s="8" t="s">
        <v>3875</v>
      </c>
      <c r="Y204" s="8">
        <v>0.19942232311035299</v>
      </c>
      <c r="Z204">
        <v>1453.15</v>
      </c>
      <c r="AA204" s="8">
        <v>0</v>
      </c>
      <c r="AB204" s="8">
        <v>0</v>
      </c>
      <c r="AC204" s="8">
        <v>0</v>
      </c>
      <c r="AD204" s="8">
        <v>0</v>
      </c>
      <c r="AE204" s="20">
        <v>64.02</v>
      </c>
      <c r="AF204" s="20">
        <v>71.646000000000001</v>
      </c>
      <c r="AG204" s="20">
        <v>51.5428</v>
      </c>
      <c r="AH204" s="20">
        <v>54.08</v>
      </c>
      <c r="AI204">
        <v>27.66</v>
      </c>
      <c r="AJ204" s="8" t="s">
        <v>4488</v>
      </c>
      <c r="AK204" s="8" t="s">
        <v>4489</v>
      </c>
      <c r="AL204" s="8">
        <v>1</v>
      </c>
      <c r="AM204" s="8">
        <v>0</v>
      </c>
      <c r="AN204" s="17">
        <v>35.115000000000002</v>
      </c>
      <c r="AO204" s="17">
        <v>24.51</v>
      </c>
      <c r="AP204" s="17" t="s">
        <v>164</v>
      </c>
      <c r="AQ204" s="8" t="s">
        <v>191</v>
      </c>
      <c r="AR204" s="8" t="s">
        <v>44</v>
      </c>
      <c r="AS204" s="8" t="s">
        <v>164</v>
      </c>
      <c r="AT204" s="8" t="s">
        <v>164</v>
      </c>
      <c r="AU204" s="8" t="s">
        <v>168</v>
      </c>
      <c r="AW20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4" s="8">
        <v>16.004999999999999</v>
      </c>
      <c r="BA204">
        <v>17.9115</v>
      </c>
      <c r="BB204">
        <v>12.8857</v>
      </c>
      <c r="BC204">
        <v>13.52</v>
      </c>
    </row>
    <row r="205" spans="1:55" x14ac:dyDescent="0.3">
      <c r="A205" s="53" t="s">
        <v>1613</v>
      </c>
      <c r="B205" s="53" t="s">
        <v>3876</v>
      </c>
      <c r="C205" s="53" t="s">
        <v>110</v>
      </c>
      <c r="D205" s="8" t="s">
        <v>103</v>
      </c>
      <c r="E205" s="43" t="s">
        <v>126</v>
      </c>
      <c r="F205" s="8" t="s">
        <v>13</v>
      </c>
      <c r="G205" s="8" t="s">
        <v>9248</v>
      </c>
      <c r="H205" s="8" t="s">
        <v>126</v>
      </c>
      <c r="I205" s="8" t="s">
        <v>13</v>
      </c>
      <c r="J205">
        <v>0</v>
      </c>
      <c r="K205" s="8" t="str" cm="1">
        <f t="array" ref="K20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5" s="8" t="str" cm="1">
        <f t="array" ref="L20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5" s="8"/>
      <c r="N205" t="s">
        <v>1612</v>
      </c>
      <c r="O205" t="s">
        <v>6215</v>
      </c>
      <c r="P205">
        <v>0.190414618410259</v>
      </c>
      <c r="Q205" t="s">
        <v>7870</v>
      </c>
      <c r="R205" s="8" t="s">
        <v>112</v>
      </c>
      <c r="S205" s="9">
        <v>0.32553240740740741</v>
      </c>
      <c r="T205" s="9">
        <v>0.33445601851851853</v>
      </c>
      <c r="U205" s="8">
        <v>0</v>
      </c>
      <c r="V205" s="8">
        <v>12.85</v>
      </c>
      <c r="W205" s="8" t="s">
        <v>3878</v>
      </c>
      <c r="X205" s="8" t="s">
        <v>3879</v>
      </c>
      <c r="Y205" s="8">
        <v>7.8882801830717705E-2</v>
      </c>
      <c r="Z205">
        <v>2082.4699999999998</v>
      </c>
      <c r="AA205" s="8">
        <v>0</v>
      </c>
      <c r="AB205" s="8">
        <v>0</v>
      </c>
      <c r="AC205" s="8">
        <v>0</v>
      </c>
      <c r="AD205" s="8">
        <v>0</v>
      </c>
      <c r="AE205" s="20">
        <v>158.22999999999999</v>
      </c>
      <c r="AF205" s="20">
        <v>158.22999999999999</v>
      </c>
      <c r="AG205" s="20">
        <v>163.00749999999999</v>
      </c>
      <c r="AH205" s="20">
        <v>164.6</v>
      </c>
      <c r="AI205">
        <v>43.62</v>
      </c>
      <c r="AJ205" s="8" t="s">
        <v>4488</v>
      </c>
      <c r="AK205" s="8" t="s">
        <v>5517</v>
      </c>
      <c r="AL205" s="8">
        <v>1</v>
      </c>
      <c r="AM205" s="8">
        <v>0</v>
      </c>
      <c r="AN205" s="17">
        <v>39.557499999999997</v>
      </c>
      <c r="AO205" s="17">
        <v>41.15</v>
      </c>
      <c r="AP205" s="17" t="s">
        <v>164</v>
      </c>
      <c r="AQ205" s="8" t="s">
        <v>191</v>
      </c>
      <c r="AR205" s="8" t="s">
        <v>44</v>
      </c>
      <c r="AS205" s="8" t="s">
        <v>164</v>
      </c>
      <c r="AT205" s="8" t="s">
        <v>164</v>
      </c>
      <c r="AU205" s="8" t="s">
        <v>168</v>
      </c>
      <c r="AW20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5" s="8">
        <v>39.557499999999997</v>
      </c>
      <c r="BA205">
        <v>39.557499999999997</v>
      </c>
      <c r="BB205">
        <v>40.751874999999998</v>
      </c>
      <c r="BC205">
        <v>41.15</v>
      </c>
    </row>
    <row r="206" spans="1:55" x14ac:dyDescent="0.3">
      <c r="A206" s="53" t="s">
        <v>1227</v>
      </c>
      <c r="B206" s="53" t="s">
        <v>3911</v>
      </c>
      <c r="C206" s="53" t="s">
        <v>110</v>
      </c>
      <c r="D206" s="8" t="s">
        <v>101</v>
      </c>
      <c r="E206" s="43" t="s">
        <v>126</v>
      </c>
      <c r="F206" s="8" t="s">
        <v>13</v>
      </c>
      <c r="G206" s="8" t="s">
        <v>9251</v>
      </c>
      <c r="H206" s="8" t="s">
        <v>126</v>
      </c>
      <c r="I206" s="8" t="s">
        <v>13</v>
      </c>
      <c r="J206">
        <v>0</v>
      </c>
      <c r="K206" s="8" t="str" cm="1">
        <f t="array" ref="K20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6" s="8" t="str" cm="1">
        <f t="array" ref="L20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6" s="8"/>
      <c r="N206" t="s">
        <v>1226</v>
      </c>
      <c r="O206" t="s">
        <v>8993</v>
      </c>
      <c r="P206">
        <v>1.20973429981535</v>
      </c>
      <c r="Q206" t="s">
        <v>9052</v>
      </c>
      <c r="R206" s="8" t="s">
        <v>112</v>
      </c>
      <c r="S206" s="9">
        <v>0.3820486111111111</v>
      </c>
      <c r="T206" s="9">
        <v>0.38361111111111112</v>
      </c>
      <c r="U206" s="8">
        <v>0</v>
      </c>
      <c r="V206" s="8">
        <v>2.25</v>
      </c>
      <c r="W206" s="8" t="s">
        <v>8994</v>
      </c>
      <c r="X206" s="8" t="s">
        <v>8995</v>
      </c>
      <c r="Y206" s="8">
        <v>0.53853655590334704</v>
      </c>
      <c r="Z206">
        <v>477.83</v>
      </c>
      <c r="AA206" s="8">
        <v>0</v>
      </c>
      <c r="AB206" s="35">
        <v>0</v>
      </c>
      <c r="AC206" s="8">
        <v>0</v>
      </c>
      <c r="AD206" s="8">
        <v>0</v>
      </c>
      <c r="AE206" s="20">
        <v>35.93</v>
      </c>
      <c r="AF206" s="20">
        <v>36.43</v>
      </c>
      <c r="AG206" s="20">
        <v>37.787500000000001</v>
      </c>
      <c r="AH206" s="20">
        <v>38.24</v>
      </c>
      <c r="AI206">
        <v>9.56</v>
      </c>
      <c r="AJ206" s="8" t="s">
        <v>4488</v>
      </c>
      <c r="AK206" s="8" t="s">
        <v>4489</v>
      </c>
      <c r="AL206" s="8">
        <v>1</v>
      </c>
      <c r="AM206" s="8">
        <v>0</v>
      </c>
      <c r="AN206" s="17">
        <v>9.1074999999999999</v>
      </c>
      <c r="AO206" s="17">
        <v>9.56</v>
      </c>
      <c r="AP206" s="17" t="s">
        <v>164</v>
      </c>
      <c r="AQ206" s="8" t="s">
        <v>191</v>
      </c>
      <c r="AR206" s="8" t="s">
        <v>44</v>
      </c>
      <c r="AS206" s="8" t="s">
        <v>164</v>
      </c>
      <c r="AT206" s="8" t="s">
        <v>164</v>
      </c>
      <c r="AU206" s="8" t="s">
        <v>168</v>
      </c>
      <c r="AW20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6" s="8">
        <v>8.9824999999999999</v>
      </c>
      <c r="BA206">
        <v>9.1074999999999999</v>
      </c>
      <c r="BB206">
        <v>9.4468750000000004</v>
      </c>
      <c r="BC206">
        <v>9.56</v>
      </c>
    </row>
    <row r="207" spans="1:55" x14ac:dyDescent="0.3">
      <c r="A207" s="53" t="s">
        <v>1797</v>
      </c>
      <c r="B207" s="53" t="s">
        <v>3522</v>
      </c>
      <c r="C207" s="53" t="s">
        <v>107</v>
      </c>
      <c r="D207" s="8" t="s">
        <v>101</v>
      </c>
      <c r="E207" s="43" t="s">
        <v>126</v>
      </c>
      <c r="F207" s="8" t="s">
        <v>13</v>
      </c>
      <c r="G207" s="8" t="s">
        <v>140</v>
      </c>
      <c r="H207" s="8" t="s">
        <v>126</v>
      </c>
      <c r="I207" s="8" t="s">
        <v>13</v>
      </c>
      <c r="J207">
        <v>0</v>
      </c>
      <c r="K207" s="8" t="str" cm="1">
        <f t="array" ref="K20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07" s="8" t="str" cm="1">
        <f t="array" ref="L20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7" s="8"/>
      <c r="N207" t="s">
        <v>1796</v>
      </c>
      <c r="O207" t="s">
        <v>5881</v>
      </c>
      <c r="P207">
        <v>1.5510735558629001</v>
      </c>
      <c r="Q207" t="s">
        <v>6365</v>
      </c>
      <c r="R207" s="8" t="s">
        <v>147</v>
      </c>
      <c r="S207" s="9">
        <v>0.38468750000000002</v>
      </c>
      <c r="T207" s="9">
        <v>0.38483796296296297</v>
      </c>
      <c r="U207" s="8">
        <v>0</v>
      </c>
      <c r="V207" s="8">
        <v>0.1875</v>
      </c>
      <c r="W207" s="8" t="s">
        <v>3881</v>
      </c>
      <c r="X207" s="8" t="s">
        <v>3882</v>
      </c>
      <c r="Y207" s="8">
        <v>0.70547837661313095</v>
      </c>
      <c r="Z207">
        <v>4273.88</v>
      </c>
      <c r="AA207" s="8">
        <v>0</v>
      </c>
      <c r="AB207" s="8">
        <v>0</v>
      </c>
      <c r="AC207" s="8">
        <v>0</v>
      </c>
      <c r="AD207" s="8">
        <v>0</v>
      </c>
      <c r="AE207" s="20">
        <v>81.569999999999993</v>
      </c>
      <c r="AF207" s="20">
        <v>81.569999999999993</v>
      </c>
      <c r="AG207" s="20">
        <v>83.286900000000003</v>
      </c>
      <c r="AH207" s="20">
        <v>84.05</v>
      </c>
      <c r="AI207">
        <v>84.05</v>
      </c>
      <c r="AJ207" s="8" t="s">
        <v>4488</v>
      </c>
      <c r="AK207" s="8" t="s">
        <v>4489</v>
      </c>
      <c r="AL207" s="8">
        <v>1</v>
      </c>
      <c r="AM207" s="8">
        <v>0</v>
      </c>
      <c r="AN207" s="17">
        <v>81.569999999999993</v>
      </c>
      <c r="AO207" s="17">
        <v>84.05</v>
      </c>
      <c r="AP207" s="17" t="s">
        <v>164</v>
      </c>
      <c r="AQ207" s="8" t="s">
        <v>191</v>
      </c>
      <c r="AR207" s="8" t="s">
        <v>44</v>
      </c>
      <c r="AS207" s="8" t="s">
        <v>164</v>
      </c>
      <c r="AT207" s="8" t="s">
        <v>164</v>
      </c>
      <c r="AU207" s="8" t="s">
        <v>168</v>
      </c>
      <c r="AW20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7" s="8">
        <v>20.392499999999998</v>
      </c>
      <c r="BA207">
        <v>20.392499999999998</v>
      </c>
      <c r="BB207">
        <v>20.821725000000001</v>
      </c>
      <c r="BC207">
        <v>21.012499999999999</v>
      </c>
    </row>
    <row r="208" spans="1:55" x14ac:dyDescent="0.3">
      <c r="A208" s="53" t="s">
        <v>1117</v>
      </c>
      <c r="B208" s="53" t="s">
        <v>3888</v>
      </c>
      <c r="C208" s="53" t="s">
        <v>110</v>
      </c>
      <c r="D208" s="8" t="s">
        <v>103</v>
      </c>
      <c r="E208" s="43" t="s">
        <v>126</v>
      </c>
      <c r="F208" s="8" t="s">
        <v>13</v>
      </c>
      <c r="G208" s="8" t="s">
        <v>140</v>
      </c>
      <c r="H208" s="8" t="s">
        <v>126</v>
      </c>
      <c r="I208" s="8" t="s">
        <v>13</v>
      </c>
      <c r="J208">
        <v>0</v>
      </c>
      <c r="K208" s="8" t="str" cm="1">
        <f t="array" ref="K20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08" s="8" t="str" cm="1">
        <f t="array" ref="L20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8" s="8"/>
      <c r="N208" t="s">
        <v>1116</v>
      </c>
      <c r="O208" t="s">
        <v>6208</v>
      </c>
      <c r="P208">
        <v>0.98719465179505095</v>
      </c>
      <c r="Q208" t="s">
        <v>7937</v>
      </c>
      <c r="R208" s="8" t="s">
        <v>107</v>
      </c>
      <c r="S208" s="9">
        <v>0.34821759259259261</v>
      </c>
      <c r="T208" s="9">
        <v>0.35493055555555558</v>
      </c>
      <c r="U208" s="8">
        <v>0</v>
      </c>
      <c r="V208" s="8">
        <v>0.16666666666666666</v>
      </c>
      <c r="W208" s="8" t="s">
        <v>3890</v>
      </c>
      <c r="X208" s="8" t="s">
        <v>3891</v>
      </c>
      <c r="Y208" s="8">
        <v>0.71526525921659401</v>
      </c>
      <c r="Z208">
        <v>797.76</v>
      </c>
      <c r="AA208" s="8">
        <v>0</v>
      </c>
      <c r="AB208" s="8">
        <v>0</v>
      </c>
      <c r="AC208" s="8">
        <v>0</v>
      </c>
      <c r="AD208" s="8">
        <v>0</v>
      </c>
      <c r="AE208" s="20">
        <v>65.819999999999993</v>
      </c>
      <c r="AF208" s="20">
        <v>65.819999999999993</v>
      </c>
      <c r="AG208" s="20">
        <v>67.58</v>
      </c>
      <c r="AH208" s="20">
        <v>70.28</v>
      </c>
      <c r="AI208">
        <v>18.14</v>
      </c>
      <c r="AJ208" s="8" t="s">
        <v>4488</v>
      </c>
      <c r="AK208" s="8" t="s">
        <v>5517</v>
      </c>
      <c r="AL208" s="8">
        <v>1</v>
      </c>
      <c r="AM208" s="8">
        <v>0</v>
      </c>
      <c r="AN208" s="17">
        <v>16.454999999999998</v>
      </c>
      <c r="AO208" s="17">
        <v>17.797499999999999</v>
      </c>
      <c r="AP208" s="17" t="s">
        <v>164</v>
      </c>
      <c r="AQ208" s="8" t="s">
        <v>191</v>
      </c>
      <c r="AR208" s="8" t="s">
        <v>44</v>
      </c>
      <c r="AS208" s="8" t="s">
        <v>164</v>
      </c>
      <c r="AT208" s="8" t="s">
        <v>164</v>
      </c>
      <c r="AU208" s="8" t="s">
        <v>168</v>
      </c>
      <c r="AW20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8" s="8">
        <v>16.454999999999998</v>
      </c>
      <c r="BA208">
        <v>16.454999999999998</v>
      </c>
      <c r="BB208">
        <v>16.895</v>
      </c>
      <c r="BC208">
        <v>17.57</v>
      </c>
    </row>
    <row r="209" spans="1:55" x14ac:dyDescent="0.3">
      <c r="A209" s="53" t="s">
        <v>635</v>
      </c>
      <c r="B209" s="53" t="s">
        <v>3501</v>
      </c>
      <c r="C209" s="53" t="s">
        <v>123</v>
      </c>
      <c r="D209" s="8" t="s">
        <v>101</v>
      </c>
      <c r="E209" s="43" t="s">
        <v>126</v>
      </c>
      <c r="F209" s="8" t="s">
        <v>13</v>
      </c>
      <c r="G209" s="8" t="s">
        <v>9253</v>
      </c>
      <c r="H209" s="8" t="s">
        <v>126</v>
      </c>
      <c r="I209" s="8" t="s">
        <v>13</v>
      </c>
      <c r="J209">
        <v>0</v>
      </c>
      <c r="K209" s="8" t="str" cm="1">
        <f t="array" ref="K20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09" s="8" t="str" cm="1">
        <f t="array" ref="L20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09" s="8"/>
      <c r="N209" t="s">
        <v>634</v>
      </c>
      <c r="O209" t="s">
        <v>5873</v>
      </c>
      <c r="P209">
        <v>0</v>
      </c>
      <c r="Q209" t="s">
        <v>6366</v>
      </c>
      <c r="R209" s="8" t="s">
        <v>147</v>
      </c>
      <c r="S209" s="9">
        <v>0.38483796296296297</v>
      </c>
      <c r="T209" s="9">
        <v>0.38792824074074073</v>
      </c>
      <c r="U209" s="8">
        <v>0</v>
      </c>
      <c r="V209" s="8">
        <v>5.7166666666666668</v>
      </c>
      <c r="W209" s="8" t="s">
        <v>3881</v>
      </c>
      <c r="X209" s="8" t="s">
        <v>3882</v>
      </c>
      <c r="Z209">
        <v>8466.07</v>
      </c>
      <c r="AA209" s="8">
        <v>0</v>
      </c>
      <c r="AB209" s="8">
        <v>0</v>
      </c>
      <c r="AC209" s="8">
        <v>0</v>
      </c>
      <c r="AD209" s="8">
        <v>0</v>
      </c>
      <c r="AE209" s="20">
        <v>159.9315</v>
      </c>
      <c r="AF209" s="20">
        <v>155.63919999999999</v>
      </c>
      <c r="AG209" s="20">
        <v>160.55070000000001</v>
      </c>
      <c r="AH209" s="20">
        <v>159.5746</v>
      </c>
      <c r="AI209">
        <v>168.43</v>
      </c>
      <c r="AJ209" s="8" t="s">
        <v>4488</v>
      </c>
      <c r="AK209" s="8" t="s">
        <v>4489</v>
      </c>
      <c r="AL209" s="8">
        <v>1</v>
      </c>
      <c r="AM209" s="8">
        <v>0</v>
      </c>
      <c r="AN209" s="17">
        <v>152.32499999999999</v>
      </c>
      <c r="AO209" s="17">
        <v>159.06</v>
      </c>
      <c r="AP209" s="17" t="s">
        <v>164</v>
      </c>
      <c r="AQ209" s="8" t="s">
        <v>191</v>
      </c>
      <c r="AR209" s="8" t="s">
        <v>44</v>
      </c>
      <c r="AS209" s="8" t="s">
        <v>164</v>
      </c>
      <c r="AT209" s="8" t="s">
        <v>164</v>
      </c>
      <c r="AU209" s="8" t="s">
        <v>168</v>
      </c>
      <c r="AW20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0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0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09" s="8">
        <v>39.982875</v>
      </c>
      <c r="BA209">
        <v>38.909799999999997</v>
      </c>
      <c r="BB209">
        <v>40.137675000000002</v>
      </c>
      <c r="BC209">
        <v>39.893650000000001</v>
      </c>
    </row>
    <row r="210" spans="1:55" x14ac:dyDescent="0.3">
      <c r="A210" s="53" t="s">
        <v>1115</v>
      </c>
      <c r="B210" s="53" t="s">
        <v>3883</v>
      </c>
      <c r="C210" s="53" t="s">
        <v>110</v>
      </c>
      <c r="D210" s="8" t="s">
        <v>101</v>
      </c>
      <c r="E210" s="43" t="s">
        <v>126</v>
      </c>
      <c r="F210" s="8" t="s">
        <v>13</v>
      </c>
      <c r="G210" s="8" t="s">
        <v>4497</v>
      </c>
      <c r="H210" s="8" t="s">
        <v>126</v>
      </c>
      <c r="I210" s="8" t="s">
        <v>13</v>
      </c>
      <c r="J210">
        <v>0</v>
      </c>
      <c r="K210" s="8" t="str" cm="1">
        <f t="array" ref="K21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0" s="8" t="str" cm="1">
        <f t="array" ref="L21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0" s="8"/>
      <c r="N210" t="s">
        <v>333</v>
      </c>
      <c r="O210" t="s">
        <v>5853</v>
      </c>
      <c r="P210">
        <v>1.3892603054546</v>
      </c>
      <c r="Q210" t="s">
        <v>6367</v>
      </c>
      <c r="R210" s="8" t="s">
        <v>125</v>
      </c>
      <c r="S210" s="9">
        <v>0.38890046296296299</v>
      </c>
      <c r="T210" s="9">
        <v>0.40002314814814816</v>
      </c>
      <c r="U210" s="8">
        <v>0</v>
      </c>
      <c r="V210" s="8">
        <v>17.350000000000001</v>
      </c>
      <c r="W210" s="8" t="s">
        <v>3885</v>
      </c>
      <c r="X210" s="8" t="s">
        <v>3886</v>
      </c>
      <c r="Y210" s="8">
        <v>1.0194508616567199</v>
      </c>
      <c r="Z210">
        <v>2758.57</v>
      </c>
      <c r="AA210" s="8">
        <v>0</v>
      </c>
      <c r="AB210" s="8">
        <v>0</v>
      </c>
      <c r="AC210" s="8">
        <v>0</v>
      </c>
      <c r="AD210" s="8">
        <v>0</v>
      </c>
      <c r="AE210" s="20">
        <v>131.88249999999999</v>
      </c>
      <c r="AF210" s="20">
        <v>129.09280000000001</v>
      </c>
      <c r="AG210" s="20">
        <v>131.04159999999999</v>
      </c>
      <c r="AH210" s="20">
        <v>128.97569999999999</v>
      </c>
      <c r="AI210">
        <v>70.89</v>
      </c>
      <c r="AJ210" s="8" t="s">
        <v>4488</v>
      </c>
      <c r="AK210" s="8" t="s">
        <v>4489</v>
      </c>
      <c r="AL210" s="8">
        <v>1</v>
      </c>
      <c r="AM210" s="8">
        <v>0</v>
      </c>
      <c r="AN210" s="17">
        <v>58.657499999999999</v>
      </c>
      <c r="AO210" s="17">
        <v>66.872500000000002</v>
      </c>
      <c r="AP210" s="17" t="s">
        <v>164</v>
      </c>
      <c r="AQ210" s="8" t="s">
        <v>191</v>
      </c>
      <c r="AR210" s="8" t="s">
        <v>44</v>
      </c>
      <c r="AS210" s="8" t="s">
        <v>164</v>
      </c>
      <c r="AT210" s="8" t="s">
        <v>164</v>
      </c>
      <c r="AU210" s="8" t="s">
        <v>168</v>
      </c>
      <c r="AW21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0" s="8">
        <v>32.970624999999998</v>
      </c>
      <c r="BA210">
        <v>32.273200000000003</v>
      </c>
      <c r="BB210">
        <v>32.760399999999997</v>
      </c>
      <c r="BC210">
        <v>32.243924999999997</v>
      </c>
    </row>
    <row r="211" spans="1:55" x14ac:dyDescent="0.3">
      <c r="A211" s="53" t="s">
        <v>1127</v>
      </c>
      <c r="B211" s="53" t="s">
        <v>4699</v>
      </c>
      <c r="C211" s="53" t="s">
        <v>110</v>
      </c>
      <c r="D211" s="8" t="s">
        <v>101</v>
      </c>
      <c r="E211" s="43" t="s">
        <v>126</v>
      </c>
      <c r="F211" s="8" t="s">
        <v>13</v>
      </c>
      <c r="G211" s="8" t="s">
        <v>4484</v>
      </c>
      <c r="H211" s="8" t="s">
        <v>126</v>
      </c>
      <c r="I211" s="8" t="s">
        <v>13</v>
      </c>
      <c r="J211">
        <v>0</v>
      </c>
      <c r="K211" s="8" t="str" cm="1">
        <f t="array" ref="K21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11" s="8" t="str" cm="1">
        <f t="array" ref="L21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1" s="8"/>
      <c r="N211" t="s">
        <v>1126</v>
      </c>
      <c r="O211" t="s">
        <v>5850</v>
      </c>
      <c r="P211">
        <v>16.862733571722099</v>
      </c>
      <c r="Q211" t="s">
        <v>6368</v>
      </c>
      <c r="R211" s="8" t="s">
        <v>147</v>
      </c>
      <c r="S211" s="9">
        <v>0.41173611111111114</v>
      </c>
      <c r="T211" s="9">
        <v>0.41269675925925925</v>
      </c>
      <c r="U211" s="8">
        <v>0</v>
      </c>
      <c r="V211" s="8">
        <v>7.9433333333333334</v>
      </c>
      <c r="W211" s="8" t="s">
        <v>4701</v>
      </c>
      <c r="X211" s="8" t="s">
        <v>4702</v>
      </c>
      <c r="Y211" s="8">
        <v>13.4773896531551</v>
      </c>
      <c r="Z211">
        <v>4804.24</v>
      </c>
      <c r="AA211" s="8">
        <v>28</v>
      </c>
      <c r="AB211" s="35">
        <v>0.87155963302752304</v>
      </c>
      <c r="AC211" s="8">
        <v>14</v>
      </c>
      <c r="AD211" s="8">
        <v>218</v>
      </c>
      <c r="AE211" s="20">
        <v>93.624600000000001</v>
      </c>
      <c r="AF211" s="20">
        <v>93.763000000000005</v>
      </c>
      <c r="AG211" s="20">
        <v>83.495699999999999</v>
      </c>
      <c r="AH211" s="20">
        <v>109.03149999999999</v>
      </c>
      <c r="AI211">
        <v>97.29</v>
      </c>
      <c r="AJ211" s="8" t="s">
        <v>4488</v>
      </c>
      <c r="AK211" s="8" t="s">
        <v>4489</v>
      </c>
      <c r="AL211" s="8">
        <v>1</v>
      </c>
      <c r="AM211" s="8">
        <v>218</v>
      </c>
      <c r="AN211" s="17">
        <v>89.454999999999998</v>
      </c>
      <c r="AO211" s="17">
        <v>110.19</v>
      </c>
      <c r="AP211" s="17" t="s">
        <v>164</v>
      </c>
      <c r="AQ211" s="8" t="s">
        <v>191</v>
      </c>
      <c r="AR211" s="8" t="s">
        <v>44</v>
      </c>
      <c r="AS211" s="8" t="s">
        <v>164</v>
      </c>
      <c r="AT211" s="8" t="s">
        <v>164</v>
      </c>
      <c r="AU211" s="8" t="s">
        <v>168</v>
      </c>
      <c r="AW21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1" s="8">
        <v>23.40615</v>
      </c>
      <c r="BA211">
        <v>23.440750000000001</v>
      </c>
      <c r="BB211">
        <v>20.873925</v>
      </c>
      <c r="BC211">
        <v>27.257874999999999</v>
      </c>
    </row>
    <row r="212" spans="1:55" x14ac:dyDescent="0.3">
      <c r="A212" s="53" t="s">
        <v>1510</v>
      </c>
      <c r="B212" s="53" t="s">
        <v>4663</v>
      </c>
      <c r="C212" s="53" t="s">
        <v>123</v>
      </c>
      <c r="D212" s="8" t="s">
        <v>102</v>
      </c>
      <c r="E212" s="43" t="s">
        <v>126</v>
      </c>
      <c r="F212" s="8" t="s">
        <v>13</v>
      </c>
      <c r="G212" s="8" t="s">
        <v>4484</v>
      </c>
      <c r="H212" s="8" t="s">
        <v>126</v>
      </c>
      <c r="I212" s="8" t="s">
        <v>13</v>
      </c>
      <c r="J212">
        <v>0</v>
      </c>
      <c r="K212" s="8" t="str" cm="1">
        <f t="array" ref="K21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2" s="8" t="str" cm="1">
        <f t="array" ref="L21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2" s="8"/>
      <c r="N212" t="s">
        <v>1509</v>
      </c>
      <c r="O212" t="s">
        <v>6155</v>
      </c>
      <c r="P212">
        <v>0.37435637417331702</v>
      </c>
      <c r="Q212" t="s">
        <v>7644</v>
      </c>
      <c r="R212" s="8" t="s">
        <v>107</v>
      </c>
      <c r="S212" s="9">
        <v>0.42053240740740738</v>
      </c>
      <c r="T212" s="9">
        <v>0.42724537037037036</v>
      </c>
      <c r="U212" s="8">
        <v>0</v>
      </c>
      <c r="V212" s="8">
        <v>7.05</v>
      </c>
      <c r="W212" s="8" t="s">
        <v>5478</v>
      </c>
      <c r="X212" s="8" t="s">
        <v>5479</v>
      </c>
      <c r="Y212" s="8">
        <v>0.126879116581013</v>
      </c>
      <c r="Z212">
        <v>767.87</v>
      </c>
      <c r="AA212" s="8">
        <v>0</v>
      </c>
      <c r="AB212" s="8">
        <v>0</v>
      </c>
      <c r="AC212" s="8">
        <v>0</v>
      </c>
      <c r="AD212" s="8">
        <v>0</v>
      </c>
      <c r="AE212" s="20">
        <v>34.7971</v>
      </c>
      <c r="AF212" s="20">
        <v>37.625999999999998</v>
      </c>
      <c r="AG212" s="20">
        <v>49.57</v>
      </c>
      <c r="AH212" s="20">
        <v>50.29</v>
      </c>
      <c r="AI212">
        <v>13.33</v>
      </c>
      <c r="AJ212" s="8" t="s">
        <v>4488</v>
      </c>
      <c r="AK212" s="8" t="s">
        <v>5088</v>
      </c>
      <c r="AL212" s="8">
        <v>1</v>
      </c>
      <c r="AM212" s="8">
        <v>0</v>
      </c>
      <c r="AN212" s="17">
        <v>12.032500000000001</v>
      </c>
      <c r="AO212" s="17">
        <v>12.5725</v>
      </c>
      <c r="AP212" s="17" t="s">
        <v>164</v>
      </c>
      <c r="AQ212" s="8" t="s">
        <v>191</v>
      </c>
      <c r="AR212" s="8" t="s">
        <v>44</v>
      </c>
      <c r="AS212" s="8" t="s">
        <v>164</v>
      </c>
      <c r="AT212" s="8" t="s">
        <v>164</v>
      </c>
      <c r="AU212" s="8" t="s">
        <v>168</v>
      </c>
      <c r="AW21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2" s="8">
        <v>8.6992750000000001</v>
      </c>
      <c r="BA212">
        <v>9.4064999999999994</v>
      </c>
      <c r="BB212">
        <v>12.3925</v>
      </c>
      <c r="BC212">
        <v>12.5725</v>
      </c>
    </row>
    <row r="213" spans="1:55" x14ac:dyDescent="0.3">
      <c r="A213" s="53" t="s">
        <v>1311</v>
      </c>
      <c r="B213" s="53" t="s">
        <v>4703</v>
      </c>
      <c r="C213" s="53" t="s">
        <v>110</v>
      </c>
      <c r="D213" s="8" t="s">
        <v>101</v>
      </c>
      <c r="E213" s="43" t="s">
        <v>126</v>
      </c>
      <c r="F213" s="8" t="s">
        <v>13</v>
      </c>
      <c r="G213" s="8" t="s">
        <v>9259</v>
      </c>
      <c r="H213" s="8" t="s">
        <v>126</v>
      </c>
      <c r="I213" s="8" t="s">
        <v>13</v>
      </c>
      <c r="J213">
        <v>0</v>
      </c>
      <c r="K213" s="8" t="str" cm="1">
        <f t="array" ref="K21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13" s="8" t="str" cm="1">
        <f t="array" ref="L21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3" s="8"/>
      <c r="N213" t="s">
        <v>1126</v>
      </c>
      <c r="O213" t="s">
        <v>5851</v>
      </c>
      <c r="P213">
        <v>0</v>
      </c>
      <c r="Q213" t="s">
        <v>6369</v>
      </c>
      <c r="R213" s="8" t="s">
        <v>147</v>
      </c>
      <c r="S213" s="9">
        <v>0.41269675925925925</v>
      </c>
      <c r="T213" s="9">
        <v>0.43656250000000002</v>
      </c>
      <c r="U213" s="8">
        <v>0</v>
      </c>
      <c r="V213" s="8">
        <v>17.320833333333333</v>
      </c>
      <c r="W213" s="8" t="s">
        <v>4701</v>
      </c>
      <c r="X213" s="8" t="s">
        <v>4702</v>
      </c>
      <c r="Z213">
        <v>55379.42</v>
      </c>
      <c r="AA213" s="8">
        <v>0</v>
      </c>
      <c r="AB213" s="8">
        <v>0</v>
      </c>
      <c r="AC213" s="8">
        <v>0</v>
      </c>
      <c r="AD213" s="8">
        <v>0</v>
      </c>
      <c r="AE213" s="20">
        <v>889.53060000000005</v>
      </c>
      <c r="AF213" s="20">
        <v>1025.6777999999999</v>
      </c>
      <c r="AG213" s="20">
        <v>896.29750000000001</v>
      </c>
      <c r="AH213" s="20">
        <v>942.90200000000004</v>
      </c>
      <c r="AI213">
        <v>1238.8900000000001</v>
      </c>
      <c r="AJ213" s="8" t="s">
        <v>4488</v>
      </c>
      <c r="AK213" s="8" t="s">
        <v>4489</v>
      </c>
      <c r="AL213" s="8">
        <v>1</v>
      </c>
      <c r="AM213" s="8">
        <v>0</v>
      </c>
      <c r="AN213" s="17">
        <v>1108.3525</v>
      </c>
      <c r="AO213" s="17">
        <v>1026.2311999999999</v>
      </c>
      <c r="AP213" s="17" t="s">
        <v>164</v>
      </c>
      <c r="AQ213" s="8" t="s">
        <v>191</v>
      </c>
      <c r="AR213" s="8" t="s">
        <v>44</v>
      </c>
      <c r="AS213" s="8" t="s">
        <v>164</v>
      </c>
      <c r="AT213" s="8" t="s">
        <v>164</v>
      </c>
      <c r="AU213" s="8" t="s">
        <v>168</v>
      </c>
      <c r="AW21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3" s="8">
        <v>222.38265000000001</v>
      </c>
      <c r="BA213">
        <v>256.41944999999998</v>
      </c>
      <c r="BB213">
        <v>224.074375</v>
      </c>
      <c r="BC213">
        <v>235.72550000000001</v>
      </c>
    </row>
    <row r="214" spans="1:55" x14ac:dyDescent="0.3">
      <c r="A214" s="53" t="s">
        <v>1142</v>
      </c>
      <c r="B214" s="53" t="s">
        <v>3748</v>
      </c>
      <c r="C214" s="53" t="s">
        <v>129</v>
      </c>
      <c r="D214" s="8" t="s">
        <v>102</v>
      </c>
      <c r="E214" s="43" t="s">
        <v>126</v>
      </c>
      <c r="F214" s="8" t="s">
        <v>13</v>
      </c>
      <c r="G214" s="8" t="s">
        <v>9259</v>
      </c>
      <c r="H214" s="8" t="s">
        <v>126</v>
      </c>
      <c r="I214" s="8" t="s">
        <v>13</v>
      </c>
      <c r="J214">
        <v>0</v>
      </c>
      <c r="K214" s="8" t="str" cm="1">
        <f t="array" ref="K21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4" s="8" t="str" cm="1">
        <f t="array" ref="L21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4" s="8"/>
      <c r="N214" t="s">
        <v>1141</v>
      </c>
      <c r="O214" t="s">
        <v>6153</v>
      </c>
      <c r="P214">
        <v>0.17618047845576301</v>
      </c>
      <c r="Q214" t="s">
        <v>7643</v>
      </c>
      <c r="R214" s="8" t="s">
        <v>107</v>
      </c>
      <c r="S214" s="9">
        <v>0.42736111111111114</v>
      </c>
      <c r="T214" s="9">
        <v>0.43407407407407406</v>
      </c>
      <c r="U214" s="8">
        <v>0</v>
      </c>
      <c r="V214" s="8">
        <v>0.81666666666666665</v>
      </c>
      <c r="W214" s="8" t="s">
        <v>5468</v>
      </c>
      <c r="X214" s="8" t="s">
        <v>5469</v>
      </c>
      <c r="Y214" s="8">
        <v>5.38199254464541E-2</v>
      </c>
      <c r="Z214">
        <v>333.28</v>
      </c>
      <c r="AA214" s="8">
        <v>0</v>
      </c>
      <c r="AB214" s="8">
        <v>0</v>
      </c>
      <c r="AC214" s="8">
        <v>0</v>
      </c>
      <c r="AD214" s="8">
        <v>0</v>
      </c>
      <c r="AE214" s="20">
        <v>27.92</v>
      </c>
      <c r="AF214" s="20">
        <v>27.92</v>
      </c>
      <c r="AG214" s="20">
        <v>17.5566</v>
      </c>
      <c r="AH214" s="20">
        <v>26.18</v>
      </c>
      <c r="AI214">
        <v>4.58</v>
      </c>
      <c r="AJ214" s="8" t="s">
        <v>4488</v>
      </c>
      <c r="AK214" s="8" t="s">
        <v>5088</v>
      </c>
      <c r="AL214" s="8">
        <v>1</v>
      </c>
      <c r="AM214" s="8">
        <v>0</v>
      </c>
      <c r="AN214" s="17">
        <v>5.7511999999999999</v>
      </c>
      <c r="AO214" s="17">
        <v>6.1512000000000002</v>
      </c>
      <c r="AP214" s="17" t="s">
        <v>164</v>
      </c>
      <c r="AQ214" s="8" t="s">
        <v>191</v>
      </c>
      <c r="AR214" s="8" t="s">
        <v>44</v>
      </c>
      <c r="AS214" s="8" t="s">
        <v>164</v>
      </c>
      <c r="AT214" s="8" t="s">
        <v>164</v>
      </c>
      <c r="AU214" s="8" t="s">
        <v>168</v>
      </c>
      <c r="AW21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4" s="8">
        <v>6.98</v>
      </c>
      <c r="BA214">
        <v>6.98</v>
      </c>
      <c r="BB214">
        <v>4.3891499999999999</v>
      </c>
      <c r="BC214">
        <v>6.5449999999999999</v>
      </c>
    </row>
    <row r="215" spans="1:55" x14ac:dyDescent="0.3">
      <c r="A215" s="53" t="s">
        <v>1296</v>
      </c>
      <c r="B215" s="53" t="s">
        <v>5404</v>
      </c>
      <c r="C215" s="53" t="s">
        <v>110</v>
      </c>
      <c r="D215" s="8" t="s">
        <v>101</v>
      </c>
      <c r="E215" s="43" t="s">
        <v>126</v>
      </c>
      <c r="F215" s="8" t="s">
        <v>13</v>
      </c>
      <c r="G215" s="8" t="s">
        <v>9249</v>
      </c>
      <c r="H215" s="8" t="s">
        <v>126</v>
      </c>
      <c r="I215" s="8" t="s">
        <v>13</v>
      </c>
      <c r="J215">
        <v>0</v>
      </c>
      <c r="K215" s="8" t="str" cm="1">
        <f t="array" ref="K21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5" s="8" t="str" cm="1">
        <f t="array" ref="L21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5" s="8"/>
      <c r="N215" t="s">
        <v>1295</v>
      </c>
      <c r="O215" t="s">
        <v>8908</v>
      </c>
      <c r="P215">
        <v>4.1645411115749802</v>
      </c>
      <c r="Q215" t="s">
        <v>6370</v>
      </c>
      <c r="R215" s="8" t="s">
        <v>112</v>
      </c>
      <c r="S215" s="9">
        <v>0.43945601851851851</v>
      </c>
      <c r="T215" s="9">
        <v>0.44234953703703705</v>
      </c>
      <c r="U215" s="8">
        <v>0</v>
      </c>
      <c r="V215" s="8">
        <v>4.166666666666667</v>
      </c>
      <c r="W215" s="8" t="s">
        <v>8909</v>
      </c>
      <c r="X215" s="8" t="s">
        <v>8910</v>
      </c>
      <c r="Y215" s="8">
        <v>1.6115906323670599</v>
      </c>
      <c r="Z215">
        <v>393.2</v>
      </c>
      <c r="AA215" s="8">
        <v>0</v>
      </c>
      <c r="AB215" s="8">
        <v>0</v>
      </c>
      <c r="AC215" s="8">
        <v>0</v>
      </c>
      <c r="AD215" s="8">
        <v>0</v>
      </c>
      <c r="AE215" s="20">
        <v>35.526600000000002</v>
      </c>
      <c r="AF215" s="20">
        <v>35.19</v>
      </c>
      <c r="AG215" s="20">
        <v>36.44</v>
      </c>
      <c r="AH215" s="20">
        <v>35.29</v>
      </c>
      <c r="AI215">
        <v>9.11</v>
      </c>
      <c r="AJ215" s="8" t="s">
        <v>4488</v>
      </c>
      <c r="AK215" s="8" t="s">
        <v>4489</v>
      </c>
      <c r="AL215" s="8">
        <v>1</v>
      </c>
      <c r="AM215" s="8">
        <v>0</v>
      </c>
      <c r="AN215" s="17">
        <v>8.8211999999999993</v>
      </c>
      <c r="AO215" s="17">
        <v>4.4112</v>
      </c>
      <c r="AP215" s="17" t="s">
        <v>164</v>
      </c>
      <c r="AQ215" s="8" t="s">
        <v>191</v>
      </c>
      <c r="AR215" s="8" t="s">
        <v>44</v>
      </c>
      <c r="AS215" s="8" t="s">
        <v>164</v>
      </c>
      <c r="AT215" s="8" t="s">
        <v>164</v>
      </c>
      <c r="AU215" s="8" t="s">
        <v>168</v>
      </c>
      <c r="AW21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5" s="8">
        <v>8.8816500000000005</v>
      </c>
      <c r="BA215">
        <v>8.7974999999999994</v>
      </c>
      <c r="BB215">
        <v>9.11</v>
      </c>
      <c r="BC215">
        <v>8.8224999999999998</v>
      </c>
    </row>
    <row r="216" spans="1:55" x14ac:dyDescent="0.3">
      <c r="A216" s="53" t="s">
        <v>1313</v>
      </c>
      <c r="B216" s="53" t="s">
        <v>4729</v>
      </c>
      <c r="C216" s="53" t="s">
        <v>110</v>
      </c>
      <c r="D216" s="8" t="s">
        <v>101</v>
      </c>
      <c r="E216" s="43" t="s">
        <v>126</v>
      </c>
      <c r="F216" s="8" t="s">
        <v>13</v>
      </c>
      <c r="G216" s="8" t="s">
        <v>9254</v>
      </c>
      <c r="H216" s="8" t="s">
        <v>126</v>
      </c>
      <c r="I216" s="8" t="s">
        <v>13</v>
      </c>
      <c r="J216">
        <v>0</v>
      </c>
      <c r="K216" s="8" t="str" cm="1">
        <f t="array" ref="K21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16" s="8" t="str" cm="1">
        <f t="array" ref="L21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6" s="8"/>
      <c r="N216" t="s">
        <v>1312</v>
      </c>
      <c r="O216" t="s">
        <v>8911</v>
      </c>
      <c r="P216">
        <v>1.4326393099736401</v>
      </c>
      <c r="Q216" t="s">
        <v>6371</v>
      </c>
      <c r="R216" s="8" t="s">
        <v>147</v>
      </c>
      <c r="S216" s="9">
        <v>0.4433449074074074</v>
      </c>
      <c r="T216" s="9">
        <v>0.44795138888888891</v>
      </c>
      <c r="U216" s="8">
        <v>0</v>
      </c>
      <c r="V216" s="8">
        <v>8.6916666666666664</v>
      </c>
      <c r="W216" s="8" t="s">
        <v>8912</v>
      </c>
      <c r="X216" s="8" t="s">
        <v>8913</v>
      </c>
      <c r="Y216" s="8">
        <v>0.38104164661877798</v>
      </c>
      <c r="Z216">
        <v>2934.61</v>
      </c>
      <c r="AA216" s="8">
        <v>0</v>
      </c>
      <c r="AB216" s="8">
        <v>0</v>
      </c>
      <c r="AC216" s="8">
        <v>0</v>
      </c>
      <c r="AD216" s="8">
        <v>0</v>
      </c>
      <c r="AE216" s="20">
        <v>46.006100000000004</v>
      </c>
      <c r="AF216" s="20">
        <v>57.837600000000002</v>
      </c>
      <c r="AG216" s="20">
        <v>79.989999999999995</v>
      </c>
      <c r="AH216" s="20">
        <v>61.226599999999998</v>
      </c>
      <c r="AI216">
        <v>82.96</v>
      </c>
      <c r="AJ216" s="8" t="s">
        <v>4488</v>
      </c>
      <c r="AK216" s="8" t="s">
        <v>4489</v>
      </c>
      <c r="AL216" s="8">
        <v>1</v>
      </c>
      <c r="AM216" s="8">
        <v>0</v>
      </c>
      <c r="AN216" s="17">
        <v>75.152500000000003</v>
      </c>
      <c r="AO216" s="17">
        <v>49.99</v>
      </c>
      <c r="AP216" s="17" t="s">
        <v>164</v>
      </c>
      <c r="AQ216" s="8" t="s">
        <v>191</v>
      </c>
      <c r="AR216" s="8" t="s">
        <v>44</v>
      </c>
      <c r="AS216" s="8" t="s">
        <v>164</v>
      </c>
      <c r="AT216" s="8" t="s">
        <v>164</v>
      </c>
      <c r="AU216" s="8" t="s">
        <v>168</v>
      </c>
      <c r="AW21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6" s="8">
        <v>11.501525000000001</v>
      </c>
      <c r="BA216">
        <v>14.4594</v>
      </c>
      <c r="BB216">
        <v>19.997499999999999</v>
      </c>
      <c r="BC216">
        <v>15.306649999999999</v>
      </c>
    </row>
    <row r="217" spans="1:55" x14ac:dyDescent="0.3">
      <c r="A217" s="53" t="s">
        <v>1125</v>
      </c>
      <c r="B217" s="53" t="s">
        <v>4711</v>
      </c>
      <c r="C217" s="53" t="s">
        <v>110</v>
      </c>
      <c r="D217" s="8" t="s">
        <v>102</v>
      </c>
      <c r="E217" s="43" t="s">
        <v>126</v>
      </c>
      <c r="F217" s="8" t="s">
        <v>13</v>
      </c>
      <c r="G217" s="8" t="s">
        <v>9254</v>
      </c>
      <c r="H217" s="8" t="s">
        <v>126</v>
      </c>
      <c r="I217" s="8" t="s">
        <v>13</v>
      </c>
      <c r="J217">
        <v>0</v>
      </c>
      <c r="K217" s="8" t="str" cm="1">
        <f t="array" ref="K21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7" s="8" t="str" cm="1">
        <f t="array" ref="L21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7" s="8"/>
      <c r="N217" t="s">
        <v>1124</v>
      </c>
      <c r="O217" t="s">
        <v>6151</v>
      </c>
      <c r="P217">
        <v>8.7007913993772903E-2</v>
      </c>
      <c r="Q217" t="s">
        <v>7642</v>
      </c>
      <c r="R217" s="8" t="s">
        <v>129</v>
      </c>
      <c r="S217" s="9">
        <v>0.44157407407407406</v>
      </c>
      <c r="T217" s="9">
        <v>0.44490740740740742</v>
      </c>
      <c r="U217" s="8">
        <v>0</v>
      </c>
      <c r="V217" s="8">
        <v>6.4750000000000005</v>
      </c>
      <c r="W217" s="8" t="s">
        <v>4713</v>
      </c>
      <c r="X217" s="8" t="s">
        <v>4714</v>
      </c>
      <c r="Y217" s="8">
        <v>4.6867150189605702E-2</v>
      </c>
      <c r="Z217">
        <v>1340.26</v>
      </c>
      <c r="AA217" s="8">
        <v>0</v>
      </c>
      <c r="AB217" s="8">
        <v>0</v>
      </c>
      <c r="AC217" s="8">
        <v>0</v>
      </c>
      <c r="AD217" s="8">
        <v>0</v>
      </c>
      <c r="AE217" s="20">
        <v>71.61</v>
      </c>
      <c r="AF217" s="20">
        <v>75.391999999999996</v>
      </c>
      <c r="AG217" s="20">
        <v>69.153300000000002</v>
      </c>
      <c r="AH217" s="20">
        <v>77.52</v>
      </c>
      <c r="AI217">
        <v>25.16</v>
      </c>
      <c r="AJ217" s="8" t="s">
        <v>4488</v>
      </c>
      <c r="AK217" s="8" t="s">
        <v>5088</v>
      </c>
      <c r="AL217" s="8">
        <v>1</v>
      </c>
      <c r="AM217" s="8">
        <v>0</v>
      </c>
      <c r="AN217" s="17">
        <v>27.66</v>
      </c>
      <c r="AO217" s="17">
        <v>29.07</v>
      </c>
      <c r="AP217" s="17" t="s">
        <v>164</v>
      </c>
      <c r="AQ217" s="8" t="s">
        <v>191</v>
      </c>
      <c r="AR217" s="8" t="s">
        <v>44</v>
      </c>
      <c r="AS217" s="8" t="s">
        <v>164</v>
      </c>
      <c r="AT217" s="8" t="s">
        <v>164</v>
      </c>
      <c r="AU217" s="8" t="s">
        <v>168</v>
      </c>
      <c r="AW21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7" s="8">
        <v>17.9025</v>
      </c>
      <c r="BA217">
        <v>18.847999999999999</v>
      </c>
      <c r="BB217">
        <v>17.288325</v>
      </c>
      <c r="BC217">
        <v>19.38</v>
      </c>
    </row>
    <row r="218" spans="1:55" x14ac:dyDescent="0.3">
      <c r="A218" s="53" t="s">
        <v>688</v>
      </c>
      <c r="B218" s="53" t="s">
        <v>3638</v>
      </c>
      <c r="C218" s="53" t="s">
        <v>142</v>
      </c>
      <c r="D218" s="8" t="s">
        <v>101</v>
      </c>
      <c r="E218" s="43" t="s">
        <v>126</v>
      </c>
      <c r="F218" s="8" t="s">
        <v>13</v>
      </c>
      <c r="G218" s="8" t="s">
        <v>9258</v>
      </c>
      <c r="H218" s="8" t="s">
        <v>126</v>
      </c>
      <c r="I218" s="8" t="s">
        <v>13</v>
      </c>
      <c r="J218">
        <v>0</v>
      </c>
      <c r="K218" s="8" t="str" cm="1">
        <f t="array" ref="K21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18" s="8" t="str" cm="1">
        <f t="array" ref="L21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8" s="8"/>
      <c r="N218" t="s">
        <v>687</v>
      </c>
      <c r="O218" t="s">
        <v>5840</v>
      </c>
      <c r="P218">
        <v>0.77365886254295901</v>
      </c>
      <c r="Q218" t="s">
        <v>6372</v>
      </c>
      <c r="R218" s="8" t="s">
        <v>147</v>
      </c>
      <c r="S218" s="9">
        <v>0.44848379629629631</v>
      </c>
      <c r="T218" s="9">
        <v>0.45574074074074072</v>
      </c>
      <c r="U218" s="8">
        <v>0</v>
      </c>
      <c r="V218" s="8">
        <v>19.125</v>
      </c>
      <c r="W218" s="8" t="s">
        <v>4918</v>
      </c>
      <c r="X218" s="8" t="s">
        <v>4919</v>
      </c>
      <c r="Y218" s="8">
        <v>0.37898018027353397</v>
      </c>
      <c r="Z218">
        <v>2749.77</v>
      </c>
      <c r="AA218" s="8">
        <v>0</v>
      </c>
      <c r="AB218" s="8">
        <v>0</v>
      </c>
      <c r="AC218" s="8">
        <v>0</v>
      </c>
      <c r="AD218" s="8">
        <v>0</v>
      </c>
      <c r="AE218" s="20">
        <v>51.4</v>
      </c>
      <c r="AF218" s="20">
        <v>53.416899999999998</v>
      </c>
      <c r="AG218" s="20">
        <v>55.162300000000002</v>
      </c>
      <c r="AH218" s="20">
        <v>57.24</v>
      </c>
      <c r="AI218">
        <v>60.14</v>
      </c>
      <c r="AJ218" s="8" t="s">
        <v>4488</v>
      </c>
      <c r="AK218" s="8" t="s">
        <v>4489</v>
      </c>
      <c r="AL218" s="8">
        <v>1</v>
      </c>
      <c r="AM218" s="8">
        <v>0</v>
      </c>
      <c r="AN218" s="17">
        <v>52.177500000000002</v>
      </c>
      <c r="AO218" s="17">
        <v>57.24</v>
      </c>
      <c r="AP218" s="17" t="s">
        <v>164</v>
      </c>
      <c r="AQ218" s="8" t="s">
        <v>191</v>
      </c>
      <c r="AR218" s="8" t="s">
        <v>44</v>
      </c>
      <c r="AS218" s="8" t="s">
        <v>164</v>
      </c>
      <c r="AT218" s="8" t="s">
        <v>164</v>
      </c>
      <c r="AU218" s="8" t="s">
        <v>168</v>
      </c>
      <c r="AW21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8" s="8">
        <v>12.85</v>
      </c>
      <c r="BA218">
        <v>13.354225</v>
      </c>
      <c r="BB218">
        <v>13.790575</v>
      </c>
      <c r="BC218">
        <v>14.31</v>
      </c>
    </row>
    <row r="219" spans="1:55" x14ac:dyDescent="0.3">
      <c r="A219" s="53" t="s">
        <v>1139</v>
      </c>
      <c r="B219" s="53" t="s">
        <v>4731</v>
      </c>
      <c r="C219" s="53" t="s">
        <v>110</v>
      </c>
      <c r="D219" s="8" t="s">
        <v>102</v>
      </c>
      <c r="E219" s="43" t="s">
        <v>126</v>
      </c>
      <c r="F219" s="8" t="s">
        <v>13</v>
      </c>
      <c r="G219" s="8" t="s">
        <v>9258</v>
      </c>
      <c r="H219" s="8" t="s">
        <v>126</v>
      </c>
      <c r="I219" s="8" t="s">
        <v>13</v>
      </c>
      <c r="J219">
        <v>0</v>
      </c>
      <c r="K219" s="8" t="str" cm="1">
        <f t="array" ref="K21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19" s="8" t="str" cm="1">
        <f t="array" ref="L21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19" s="8"/>
      <c r="N219" t="s">
        <v>1138</v>
      </c>
      <c r="O219" t="s">
        <v>6150</v>
      </c>
      <c r="P219">
        <v>0.58890030657454395</v>
      </c>
      <c r="Q219" t="s">
        <v>7641</v>
      </c>
      <c r="R219" s="8" t="s">
        <v>125</v>
      </c>
      <c r="S219" s="9">
        <v>0.4453125</v>
      </c>
      <c r="T219" s="9">
        <v>0.45027777777777778</v>
      </c>
      <c r="U219" s="8">
        <v>0</v>
      </c>
      <c r="V219" s="8">
        <v>6.9416666666666664</v>
      </c>
      <c r="W219" s="8" t="s">
        <v>4733</v>
      </c>
      <c r="X219" s="8" t="s">
        <v>4734</v>
      </c>
      <c r="Y219" s="8">
        <v>0.12681589211996899</v>
      </c>
      <c r="Z219">
        <v>1731.44</v>
      </c>
      <c r="AA219" s="8">
        <v>0</v>
      </c>
      <c r="AB219" s="8">
        <v>0</v>
      </c>
      <c r="AC219" s="8">
        <v>0</v>
      </c>
      <c r="AD219" s="8">
        <v>0</v>
      </c>
      <c r="AE219" s="20">
        <v>65.83</v>
      </c>
      <c r="AF219" s="20">
        <v>65.83</v>
      </c>
      <c r="AG219" s="20">
        <v>68.036600000000007</v>
      </c>
      <c r="AH219" s="20">
        <v>69.14</v>
      </c>
      <c r="AI219">
        <v>34.57</v>
      </c>
      <c r="AJ219" s="8" t="s">
        <v>4488</v>
      </c>
      <c r="AK219" s="8" t="s">
        <v>5088</v>
      </c>
      <c r="AL219" s="8">
        <v>1</v>
      </c>
      <c r="AM219" s="8">
        <v>0</v>
      </c>
      <c r="AN219" s="17">
        <v>32.914999999999999</v>
      </c>
      <c r="AO219" s="17">
        <v>34.57</v>
      </c>
      <c r="AP219" s="17" t="s">
        <v>164</v>
      </c>
      <c r="AQ219" s="8" t="s">
        <v>191</v>
      </c>
      <c r="AR219" s="8" t="s">
        <v>44</v>
      </c>
      <c r="AS219" s="8" t="s">
        <v>164</v>
      </c>
      <c r="AT219" s="8" t="s">
        <v>164</v>
      </c>
      <c r="AU219" s="8" t="s">
        <v>168</v>
      </c>
      <c r="AW21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1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1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19" s="8">
        <v>16.4575</v>
      </c>
      <c r="BA219">
        <v>16.4575</v>
      </c>
      <c r="BB219">
        <v>17.009150000000002</v>
      </c>
      <c r="BC219">
        <v>17.285</v>
      </c>
    </row>
    <row r="220" spans="1:55" x14ac:dyDescent="0.3">
      <c r="A220" s="53" t="s">
        <v>1531</v>
      </c>
      <c r="B220" s="53" t="s">
        <v>4663</v>
      </c>
      <c r="C220" s="53" t="s">
        <v>113</v>
      </c>
      <c r="D220" s="8" t="s">
        <v>103</v>
      </c>
      <c r="E220" s="43" t="s">
        <v>126</v>
      </c>
      <c r="F220" s="8" t="s">
        <v>13</v>
      </c>
      <c r="G220" s="8" t="s">
        <v>9258</v>
      </c>
      <c r="H220" s="8" t="s">
        <v>126</v>
      </c>
      <c r="I220" s="8" t="s">
        <v>13</v>
      </c>
      <c r="J220">
        <v>0</v>
      </c>
      <c r="K220" s="8" t="str" cm="1">
        <f t="array" ref="K22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20" s="8" t="str" cm="1">
        <f t="array" ref="L22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0" s="8"/>
      <c r="N220" t="s">
        <v>1530</v>
      </c>
      <c r="O220" t="s">
        <v>6209</v>
      </c>
      <c r="P220">
        <v>0.15972237613576101</v>
      </c>
      <c r="Q220" t="s">
        <v>7857</v>
      </c>
      <c r="R220" s="8" t="s">
        <v>107</v>
      </c>
      <c r="S220" s="9">
        <v>0.41002314814814816</v>
      </c>
      <c r="T220" s="9">
        <v>0.41673611111111108</v>
      </c>
      <c r="U220" s="8">
        <v>0</v>
      </c>
      <c r="V220" s="8">
        <v>0.11666666666666667</v>
      </c>
      <c r="W220" s="8" t="s">
        <v>4940</v>
      </c>
      <c r="X220" s="8" t="s">
        <v>4941</v>
      </c>
      <c r="Y220" s="8">
        <v>3.7414498504885603E-2</v>
      </c>
      <c r="Z220">
        <v>576.48</v>
      </c>
      <c r="AA220" s="8">
        <v>0</v>
      </c>
      <c r="AB220" s="8">
        <v>0</v>
      </c>
      <c r="AC220" s="8">
        <v>0</v>
      </c>
      <c r="AD220" s="8">
        <v>0</v>
      </c>
      <c r="AE220" s="20">
        <v>25.754200000000001</v>
      </c>
      <c r="AF220" s="20">
        <v>28.16</v>
      </c>
      <c r="AG220" s="20">
        <v>38.32</v>
      </c>
      <c r="AH220" s="20">
        <v>38.880000000000003</v>
      </c>
      <c r="AI220">
        <v>10.3</v>
      </c>
      <c r="AJ220" s="8" t="s">
        <v>4488</v>
      </c>
      <c r="AK220" s="8" t="s">
        <v>5517</v>
      </c>
      <c r="AL220" s="8">
        <v>1</v>
      </c>
      <c r="AM220" s="8">
        <v>0</v>
      </c>
      <c r="AN220" s="17">
        <v>9.3000000000000007</v>
      </c>
      <c r="AO220" s="17">
        <v>9.7200000000000006</v>
      </c>
      <c r="AP220" s="17" t="s">
        <v>164</v>
      </c>
      <c r="AQ220" s="8" t="s">
        <v>191</v>
      </c>
      <c r="AR220" s="8" t="s">
        <v>44</v>
      </c>
      <c r="AS220" s="8" t="s">
        <v>164</v>
      </c>
      <c r="AT220" s="8" t="s">
        <v>164</v>
      </c>
      <c r="AU220" s="8" t="s">
        <v>168</v>
      </c>
      <c r="AW22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0" s="8">
        <v>6.4385500000000002</v>
      </c>
      <c r="BA220">
        <v>7.04</v>
      </c>
      <c r="BB220">
        <v>9.58</v>
      </c>
      <c r="BC220">
        <v>9.7200000000000006</v>
      </c>
    </row>
    <row r="221" spans="1:55" x14ac:dyDescent="0.3">
      <c r="A221" s="53" t="s">
        <v>1761</v>
      </c>
      <c r="B221" s="53" t="s">
        <v>116</v>
      </c>
      <c r="C221" s="53" t="s">
        <v>4912</v>
      </c>
      <c r="D221" s="8" t="s">
        <v>101</v>
      </c>
      <c r="E221" s="43" t="s">
        <v>126</v>
      </c>
      <c r="F221" s="8" t="s">
        <v>13</v>
      </c>
      <c r="G221" s="8" t="s">
        <v>9247</v>
      </c>
      <c r="H221" s="8" t="s">
        <v>126</v>
      </c>
      <c r="I221" s="8" t="s">
        <v>13</v>
      </c>
      <c r="J221">
        <v>0</v>
      </c>
      <c r="K221" s="8" t="str" cm="1">
        <f t="array" ref="K22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21" s="8" t="str" cm="1">
        <f t="array" ref="L22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1" s="8"/>
      <c r="N221" t="s">
        <v>1760</v>
      </c>
      <c r="O221" t="s">
        <v>5842</v>
      </c>
      <c r="P221">
        <v>0.993669851652214</v>
      </c>
      <c r="Q221" t="s">
        <v>6373</v>
      </c>
      <c r="R221" s="8" t="s">
        <v>147</v>
      </c>
      <c r="S221" s="9">
        <v>0.45642361111111113</v>
      </c>
      <c r="T221" s="9">
        <v>0.46313657407407405</v>
      </c>
      <c r="U221" s="8">
        <v>0</v>
      </c>
      <c r="V221" s="8">
        <v>9.4354006285390355</v>
      </c>
      <c r="W221" s="8" t="s">
        <v>4914</v>
      </c>
      <c r="X221" s="8" t="s">
        <v>4915</v>
      </c>
      <c r="Y221" s="8">
        <v>0.316272386586397</v>
      </c>
      <c r="Z221">
        <v>0</v>
      </c>
      <c r="AA221" s="8">
        <v>0</v>
      </c>
      <c r="AB221" s="8">
        <v>0</v>
      </c>
      <c r="AC221" s="8">
        <v>0</v>
      </c>
      <c r="AD221" s="8">
        <v>0</v>
      </c>
      <c r="AE221" s="20">
        <v>0</v>
      </c>
      <c r="AF221" s="20">
        <v>0</v>
      </c>
      <c r="AG221" s="20">
        <v>0</v>
      </c>
      <c r="AH221" s="20">
        <v>0</v>
      </c>
      <c r="AI221" t="s">
        <v>247</v>
      </c>
      <c r="AJ221" s="8" t="s">
        <v>4488</v>
      </c>
      <c r="AK221" s="8" t="s">
        <v>4489</v>
      </c>
      <c r="AL221" s="8">
        <v>1</v>
      </c>
      <c r="AM221" s="8">
        <v>0</v>
      </c>
      <c r="AN221" s="17">
        <v>0</v>
      </c>
      <c r="AO221" s="17">
        <v>0</v>
      </c>
      <c r="AP221" s="17" t="s">
        <v>164</v>
      </c>
      <c r="AQ221" s="8" t="s">
        <v>191</v>
      </c>
      <c r="AR221" s="8" t="s">
        <v>44</v>
      </c>
      <c r="AS221" s="8" t="s">
        <v>164</v>
      </c>
      <c r="AT221" s="8" t="s">
        <v>164</v>
      </c>
      <c r="AU221" s="8" t="s">
        <v>168</v>
      </c>
      <c r="AW22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1" s="8">
        <v>0</v>
      </c>
      <c r="BA221">
        <v>0</v>
      </c>
      <c r="BB221">
        <v>0</v>
      </c>
      <c r="BC221">
        <v>0</v>
      </c>
    </row>
    <row r="222" spans="1:55" x14ac:dyDescent="0.3">
      <c r="A222" s="53" t="s">
        <v>1686</v>
      </c>
      <c r="B222" s="53" t="s">
        <v>4725</v>
      </c>
      <c r="C222" s="53" t="s">
        <v>110</v>
      </c>
      <c r="D222" s="8" t="s">
        <v>102</v>
      </c>
      <c r="E222" s="43" t="s">
        <v>126</v>
      </c>
      <c r="F222" s="8" t="s">
        <v>13</v>
      </c>
      <c r="G222" s="8" t="s">
        <v>9247</v>
      </c>
      <c r="H222" s="8" t="s">
        <v>126</v>
      </c>
      <c r="I222" s="8" t="s">
        <v>13</v>
      </c>
      <c r="J222">
        <v>0</v>
      </c>
      <c r="K222" s="8" t="str" cm="1">
        <f t="array" ref="K22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22" s="8" t="str" cm="1">
        <f t="array" ref="L22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2" s="8"/>
      <c r="N222" t="s">
        <v>1685</v>
      </c>
      <c r="O222" t="s">
        <v>6149</v>
      </c>
      <c r="P222">
        <v>2.1167521402568901</v>
      </c>
      <c r="Q222" t="s">
        <v>7815</v>
      </c>
      <c r="R222" s="8" t="s">
        <v>125</v>
      </c>
      <c r="S222" s="9">
        <v>0.45174768518518521</v>
      </c>
      <c r="T222" s="9">
        <v>0.45637731481481481</v>
      </c>
      <c r="U222" s="8">
        <v>0</v>
      </c>
      <c r="V222" s="8">
        <v>3.4166666666666665</v>
      </c>
      <c r="W222" s="8" t="s">
        <v>4727</v>
      </c>
      <c r="X222" s="8" t="s">
        <v>4728</v>
      </c>
      <c r="Y222" s="8">
        <v>0.55245242929237004</v>
      </c>
      <c r="Z222">
        <v>869.09</v>
      </c>
      <c r="AA222" s="8">
        <v>0</v>
      </c>
      <c r="AB222" s="8">
        <v>0</v>
      </c>
      <c r="AC222" s="8">
        <v>0</v>
      </c>
      <c r="AD222" s="8">
        <v>0</v>
      </c>
      <c r="AE222" s="20">
        <v>36.51</v>
      </c>
      <c r="AF222" s="20">
        <v>39.502800000000001</v>
      </c>
      <c r="AG222" s="20">
        <v>41.923999999999999</v>
      </c>
      <c r="AH222" s="20">
        <v>42.74</v>
      </c>
      <c r="AI222">
        <v>16.989999999999998</v>
      </c>
      <c r="AJ222" s="8" t="s">
        <v>4488</v>
      </c>
      <c r="AK222" s="8" t="s">
        <v>5088</v>
      </c>
      <c r="AL222" s="8">
        <v>1</v>
      </c>
      <c r="AM222" s="8">
        <v>0</v>
      </c>
      <c r="AN222" s="17">
        <v>20.350000000000001</v>
      </c>
      <c r="AO222" s="17">
        <v>16.0275</v>
      </c>
      <c r="AP222" s="17" t="s">
        <v>164</v>
      </c>
      <c r="AQ222" s="8" t="s">
        <v>793</v>
      </c>
      <c r="AR222" s="8" t="s">
        <v>44</v>
      </c>
      <c r="AS222" s="8" t="s">
        <v>164</v>
      </c>
      <c r="AT222" s="8" t="s">
        <v>164</v>
      </c>
      <c r="AU222" s="8" t="s">
        <v>168</v>
      </c>
      <c r="AW22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2" s="8">
        <v>9.1274999999999995</v>
      </c>
      <c r="BA222">
        <v>9.8757000000000001</v>
      </c>
      <c r="BB222">
        <v>10.481</v>
      </c>
      <c r="BC222">
        <v>10.685</v>
      </c>
    </row>
    <row r="223" spans="1:55" x14ac:dyDescent="0.3">
      <c r="A223" s="53" t="s">
        <v>1266</v>
      </c>
      <c r="B223" s="53" t="s">
        <v>4947</v>
      </c>
      <c r="C223" s="53" t="s">
        <v>110</v>
      </c>
      <c r="D223" s="8" t="s">
        <v>103</v>
      </c>
      <c r="E223" s="43" t="s">
        <v>126</v>
      </c>
      <c r="F223" s="8" t="s">
        <v>13</v>
      </c>
      <c r="G223" s="8" t="s">
        <v>9247</v>
      </c>
      <c r="H223" s="8" t="s">
        <v>126</v>
      </c>
      <c r="I223" s="8" t="s">
        <v>13</v>
      </c>
      <c r="J223">
        <v>0</v>
      </c>
      <c r="K223" s="8" t="str" cm="1">
        <f t="array" ref="K22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23" s="8" t="str" cm="1">
        <f t="array" ref="L22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3" s="8"/>
      <c r="N223" t="s">
        <v>1265</v>
      </c>
      <c r="O223" t="s">
        <v>6211</v>
      </c>
      <c r="P223">
        <v>1.7101500663756299</v>
      </c>
      <c r="Q223" t="s">
        <v>7902</v>
      </c>
      <c r="R223" s="8" t="s">
        <v>112</v>
      </c>
      <c r="S223" s="9">
        <v>0.41792824074074075</v>
      </c>
      <c r="T223" s="9">
        <v>0.41837962962962966</v>
      </c>
      <c r="U223" s="8">
        <v>0</v>
      </c>
      <c r="V223" s="8">
        <v>0.65</v>
      </c>
      <c r="W223" s="8" t="s">
        <v>4949</v>
      </c>
      <c r="X223" s="8" t="s">
        <v>4950</v>
      </c>
      <c r="Y223" s="8">
        <v>0.57545685402339397</v>
      </c>
      <c r="Z223">
        <v>1424.4</v>
      </c>
      <c r="AA223" s="8">
        <v>0</v>
      </c>
      <c r="AB223" s="8">
        <v>0</v>
      </c>
      <c r="AC223" s="8">
        <v>0</v>
      </c>
      <c r="AD223" s="8">
        <v>0</v>
      </c>
      <c r="AE223" s="20">
        <v>108.405</v>
      </c>
      <c r="AF223" s="20">
        <v>61.886600000000001</v>
      </c>
      <c r="AG223" s="20">
        <v>144.405</v>
      </c>
      <c r="AH223" s="20">
        <v>101.01</v>
      </c>
      <c r="AI223">
        <v>30.59</v>
      </c>
      <c r="AJ223" s="8" t="s">
        <v>4488</v>
      </c>
      <c r="AK223" s="8" t="s">
        <v>5517</v>
      </c>
      <c r="AL223" s="8">
        <v>1</v>
      </c>
      <c r="AM223" s="8">
        <v>0</v>
      </c>
      <c r="AN223" s="17">
        <v>55.575000000000003</v>
      </c>
      <c r="AO223" s="17">
        <v>25.252500000000001</v>
      </c>
      <c r="AP223" s="17" t="s">
        <v>164</v>
      </c>
      <c r="AQ223" s="8" t="s">
        <v>793</v>
      </c>
      <c r="AR223" s="8" t="s">
        <v>44</v>
      </c>
      <c r="AS223" s="8" t="s">
        <v>164</v>
      </c>
      <c r="AT223" s="8" t="s">
        <v>164</v>
      </c>
      <c r="AU223" s="8" t="s">
        <v>168</v>
      </c>
      <c r="AW22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3" s="8">
        <v>27.10125</v>
      </c>
      <c r="BA223">
        <v>15.47165</v>
      </c>
      <c r="BB223">
        <v>36.10125</v>
      </c>
      <c r="BC223">
        <v>25.252500000000001</v>
      </c>
    </row>
    <row r="224" spans="1:55" x14ac:dyDescent="0.3">
      <c r="A224" s="53" t="s">
        <v>1132</v>
      </c>
      <c r="B224" s="53" t="s">
        <v>121</v>
      </c>
      <c r="C224" s="53" t="s">
        <v>4912</v>
      </c>
      <c r="D224" s="8" t="s">
        <v>101</v>
      </c>
      <c r="E224" s="43" t="s">
        <v>126</v>
      </c>
      <c r="F224" s="8" t="s">
        <v>13</v>
      </c>
      <c r="G224" s="8" t="s">
        <v>9257</v>
      </c>
      <c r="H224" s="8" t="s">
        <v>126</v>
      </c>
      <c r="I224" s="8" t="s">
        <v>13</v>
      </c>
      <c r="J224">
        <v>0</v>
      </c>
      <c r="K224" s="8" t="str" cm="1">
        <f t="array" ref="K22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24" s="8" t="str" cm="1">
        <f t="array" ref="L22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4" s="8"/>
      <c r="N224" t="s">
        <v>1131</v>
      </c>
      <c r="O224" t="s">
        <v>5855</v>
      </c>
      <c r="P224">
        <v>0</v>
      </c>
      <c r="Q224" t="s">
        <v>6374</v>
      </c>
      <c r="R224" s="8" t="s">
        <v>147</v>
      </c>
      <c r="S224" s="9">
        <v>0.46313657407407405</v>
      </c>
      <c r="T224" s="9">
        <v>0.48629629629629628</v>
      </c>
      <c r="U224" s="8">
        <v>0</v>
      </c>
      <c r="V224" s="8">
        <v>37.970833333333331</v>
      </c>
      <c r="W224" s="8" t="s">
        <v>4914</v>
      </c>
      <c r="X224" s="8" t="s">
        <v>4915</v>
      </c>
      <c r="Z224">
        <v>4597</v>
      </c>
      <c r="AA224" s="8">
        <v>7</v>
      </c>
      <c r="AB224" s="8">
        <v>0.76666666666666605</v>
      </c>
      <c r="AC224" s="8">
        <v>2</v>
      </c>
      <c r="AD224" s="8">
        <v>29</v>
      </c>
      <c r="AE224" s="20">
        <v>99.696399999999997</v>
      </c>
      <c r="AF224" s="20">
        <v>101.2253</v>
      </c>
      <c r="AG224" s="20">
        <v>72.362300000000005</v>
      </c>
      <c r="AH224" s="20">
        <v>67.145700000000005</v>
      </c>
      <c r="AI224">
        <v>77.459999999999994</v>
      </c>
      <c r="AJ224" s="8" t="s">
        <v>4488</v>
      </c>
      <c r="AK224" s="8" t="s">
        <v>4489</v>
      </c>
      <c r="AL224" s="8">
        <v>1</v>
      </c>
      <c r="AM224" s="8">
        <v>30</v>
      </c>
      <c r="AN224" s="17">
        <v>71.307500000000005</v>
      </c>
      <c r="AO224" s="17">
        <v>72.569999999999993</v>
      </c>
      <c r="AP224" s="17" t="s">
        <v>164</v>
      </c>
      <c r="AQ224" s="8" t="s">
        <v>191</v>
      </c>
      <c r="AR224" s="8" t="s">
        <v>44</v>
      </c>
      <c r="AS224" s="8" t="s">
        <v>164</v>
      </c>
      <c r="AT224" s="8" t="s">
        <v>164</v>
      </c>
      <c r="AU224" s="8" t="s">
        <v>168</v>
      </c>
      <c r="AW22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4" s="8">
        <v>24.924099999999999</v>
      </c>
      <c r="BA224">
        <v>25.306325000000001</v>
      </c>
      <c r="BB224">
        <v>18.090575000000001</v>
      </c>
      <c r="BC224">
        <v>16.786425000000001</v>
      </c>
    </row>
    <row r="225" spans="1:55" x14ac:dyDescent="0.3">
      <c r="A225" s="53" t="s">
        <v>1120</v>
      </c>
      <c r="B225" s="53" t="s">
        <v>4951</v>
      </c>
      <c r="C225" s="53" t="s">
        <v>110</v>
      </c>
      <c r="D225" s="8" t="s">
        <v>103</v>
      </c>
      <c r="E225" s="43" t="s">
        <v>126</v>
      </c>
      <c r="F225" s="8" t="s">
        <v>13</v>
      </c>
      <c r="G225" s="8" t="s">
        <v>9257</v>
      </c>
      <c r="H225" s="8" t="s">
        <v>126</v>
      </c>
      <c r="I225" s="8" t="s">
        <v>13</v>
      </c>
      <c r="J225">
        <v>0</v>
      </c>
      <c r="K225" s="8" t="str" cm="1">
        <f t="array" ref="K22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25" s="8" t="str" cm="1">
        <f t="array" ref="L22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5" s="8"/>
      <c r="N225" t="s">
        <v>1119</v>
      </c>
      <c r="O225" t="s">
        <v>6207</v>
      </c>
      <c r="P225">
        <v>3.90580142144066</v>
      </c>
      <c r="Q225" t="s">
        <v>7909</v>
      </c>
      <c r="R225" s="8" t="s">
        <v>107</v>
      </c>
      <c r="S225" s="9">
        <v>0.42108796296296297</v>
      </c>
      <c r="T225" s="9">
        <v>0.42780092592592595</v>
      </c>
      <c r="U225" s="8">
        <v>0</v>
      </c>
      <c r="V225" s="8">
        <v>0.13333333333333333</v>
      </c>
      <c r="W225" s="8" t="s">
        <v>4953</v>
      </c>
      <c r="X225" s="8" t="s">
        <v>4954</v>
      </c>
      <c r="Y225" s="8">
        <v>1.6248120037481599</v>
      </c>
      <c r="Z225">
        <v>515.1</v>
      </c>
      <c r="AA225" s="8">
        <v>0</v>
      </c>
      <c r="AB225" s="8">
        <v>0</v>
      </c>
      <c r="AC225" s="8">
        <v>0</v>
      </c>
      <c r="AD225" s="8">
        <v>0</v>
      </c>
      <c r="AE225" s="20">
        <v>49.46</v>
      </c>
      <c r="AF225" s="20">
        <v>49.46</v>
      </c>
      <c r="AG225" s="20">
        <v>67.94</v>
      </c>
      <c r="AH225" s="20">
        <v>51.48</v>
      </c>
      <c r="AI225">
        <v>8.49</v>
      </c>
      <c r="AJ225" s="8" t="s">
        <v>4488</v>
      </c>
      <c r="AK225" s="8" t="s">
        <v>5517</v>
      </c>
      <c r="AL225" s="8">
        <v>1</v>
      </c>
      <c r="AM225" s="8">
        <v>0</v>
      </c>
      <c r="AN225" s="17">
        <v>6.1825000000000001</v>
      </c>
      <c r="AO225" s="17">
        <v>12.87</v>
      </c>
      <c r="AP225" s="17" t="s">
        <v>164</v>
      </c>
      <c r="AQ225" s="8" t="s">
        <v>191</v>
      </c>
      <c r="AR225" s="8" t="s">
        <v>44</v>
      </c>
      <c r="AS225" s="8" t="s">
        <v>164</v>
      </c>
      <c r="AT225" s="8" t="s">
        <v>164</v>
      </c>
      <c r="AU225" s="8" t="s">
        <v>168</v>
      </c>
      <c r="AW22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5" s="8">
        <v>12.365</v>
      </c>
      <c r="BA225">
        <v>12.365</v>
      </c>
      <c r="BB225">
        <v>16.984999999999999</v>
      </c>
      <c r="BC225">
        <v>12.87</v>
      </c>
    </row>
    <row r="226" spans="1:55" x14ac:dyDescent="0.3">
      <c r="A226" s="53" t="s">
        <v>1129</v>
      </c>
      <c r="B226" s="53" t="s">
        <v>4908</v>
      </c>
      <c r="C226" s="53" t="s">
        <v>110</v>
      </c>
      <c r="D226" s="8" t="s">
        <v>101</v>
      </c>
      <c r="E226" s="43" t="s">
        <v>126</v>
      </c>
      <c r="F226" s="8" t="s">
        <v>13</v>
      </c>
      <c r="G226" s="8" t="s">
        <v>9255</v>
      </c>
      <c r="H226" s="8" t="s">
        <v>126</v>
      </c>
      <c r="I226" s="8" t="s">
        <v>13</v>
      </c>
      <c r="J226">
        <v>0</v>
      </c>
      <c r="K226" s="8" t="str" cm="1">
        <f t="array" ref="K22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26" s="8" t="str" cm="1">
        <f t="array" ref="L22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6" s="8"/>
      <c r="N226" t="s">
        <v>1128</v>
      </c>
      <c r="O226" t="s">
        <v>5859</v>
      </c>
      <c r="P226">
        <v>2.98458169340091</v>
      </c>
      <c r="Q226" t="s">
        <v>6375</v>
      </c>
      <c r="R226" s="8" t="s">
        <v>147</v>
      </c>
      <c r="S226" s="9">
        <v>0.48836805555555557</v>
      </c>
      <c r="T226" s="9">
        <v>0.4956712962962963</v>
      </c>
      <c r="U226" s="8">
        <v>0</v>
      </c>
      <c r="V226" s="8">
        <v>7.3166666666666664</v>
      </c>
      <c r="W226" s="8" t="s">
        <v>4910</v>
      </c>
      <c r="X226" s="8" t="s">
        <v>4911</v>
      </c>
      <c r="Y226" s="8">
        <v>1.92457098562934</v>
      </c>
      <c r="Z226">
        <v>1958.48</v>
      </c>
      <c r="AA226" s="8">
        <v>6</v>
      </c>
      <c r="AB226" s="8">
        <v>0.81818181818181801</v>
      </c>
      <c r="AC226" s="8">
        <v>1</v>
      </c>
      <c r="AD226" s="8">
        <v>33</v>
      </c>
      <c r="AE226" s="20">
        <v>47.01</v>
      </c>
      <c r="AF226" s="20">
        <v>47.01</v>
      </c>
      <c r="AG226" s="20">
        <v>48.6646</v>
      </c>
      <c r="AH226" s="20">
        <v>49.4</v>
      </c>
      <c r="AI226">
        <v>52.36</v>
      </c>
      <c r="AJ226" s="8" t="s">
        <v>4488</v>
      </c>
      <c r="AK226" s="8" t="s">
        <v>4489</v>
      </c>
      <c r="AL226" s="8">
        <v>1</v>
      </c>
      <c r="AM226" s="8">
        <v>33</v>
      </c>
      <c r="AN226" s="17">
        <v>47.01</v>
      </c>
      <c r="AO226" s="17">
        <v>49.4</v>
      </c>
      <c r="AP226" s="17" t="s">
        <v>164</v>
      </c>
      <c r="AQ226" s="8" t="s">
        <v>191</v>
      </c>
      <c r="AR226" s="8" t="s">
        <v>44</v>
      </c>
      <c r="AS226" s="8" t="s">
        <v>164</v>
      </c>
      <c r="AT226" s="8" t="s">
        <v>164</v>
      </c>
      <c r="AU226" s="8" t="s">
        <v>168</v>
      </c>
      <c r="AW22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6" s="8">
        <v>11.7525</v>
      </c>
      <c r="BA226">
        <v>11.7525</v>
      </c>
      <c r="BB226">
        <v>12.16615</v>
      </c>
      <c r="BC226">
        <v>12.35</v>
      </c>
    </row>
    <row r="227" spans="1:55" x14ac:dyDescent="0.3">
      <c r="A227" s="53" t="s">
        <v>1137</v>
      </c>
      <c r="B227" s="53" t="s">
        <v>4719</v>
      </c>
      <c r="C227" s="53" t="s">
        <v>110</v>
      </c>
      <c r="D227" s="8" t="s">
        <v>102</v>
      </c>
      <c r="E227" s="43" t="s">
        <v>126</v>
      </c>
      <c r="F227" s="8" t="s">
        <v>13</v>
      </c>
      <c r="G227" s="8" t="s">
        <v>9255</v>
      </c>
      <c r="H227" s="8" t="s">
        <v>126</v>
      </c>
      <c r="I227" s="8" t="s">
        <v>13</v>
      </c>
      <c r="J227">
        <v>0</v>
      </c>
      <c r="K227" s="8" t="str" cm="1">
        <f t="array" ref="K22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27" s="8" t="str" cm="1">
        <f t="array" ref="L22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7" s="8"/>
      <c r="N227" t="s">
        <v>1136</v>
      </c>
      <c r="O227" t="s">
        <v>6173</v>
      </c>
      <c r="P227">
        <v>4.4337649855680796</v>
      </c>
      <c r="Q227" t="s">
        <v>7640</v>
      </c>
      <c r="R227" s="8" t="s">
        <v>125</v>
      </c>
      <c r="S227" s="9">
        <v>0.46482638888888889</v>
      </c>
      <c r="T227" s="9">
        <v>0.47050925925925924</v>
      </c>
      <c r="U227" s="8">
        <v>0</v>
      </c>
      <c r="V227" s="8">
        <v>7.0833333333333339</v>
      </c>
      <c r="W227" s="8" t="s">
        <v>4721</v>
      </c>
      <c r="X227" s="8" t="s">
        <v>4722</v>
      </c>
      <c r="Y227" s="8">
        <v>3.33735921115295</v>
      </c>
      <c r="Z227">
        <v>864.54</v>
      </c>
      <c r="AA227" s="8">
        <v>0</v>
      </c>
      <c r="AB227" s="8">
        <v>0</v>
      </c>
      <c r="AC227" s="8">
        <v>0</v>
      </c>
      <c r="AD227" s="8">
        <v>0</v>
      </c>
      <c r="AE227" s="20">
        <v>35.479999999999997</v>
      </c>
      <c r="AF227" s="20">
        <v>35.479999999999997</v>
      </c>
      <c r="AG227" s="20">
        <v>36.926600000000001</v>
      </c>
      <c r="AH227" s="20">
        <v>42.825699999999998</v>
      </c>
      <c r="AI227">
        <v>19.96</v>
      </c>
      <c r="AJ227" s="8" t="s">
        <v>4488</v>
      </c>
      <c r="AK227" s="8" t="s">
        <v>5088</v>
      </c>
      <c r="AL227" s="8">
        <v>1</v>
      </c>
      <c r="AM227" s="8">
        <v>0</v>
      </c>
      <c r="AN227" s="17">
        <v>17.739999999999998</v>
      </c>
      <c r="AO227" s="17">
        <v>21.44</v>
      </c>
      <c r="AP227" s="17" t="s">
        <v>164</v>
      </c>
      <c r="AQ227" s="8" t="s">
        <v>191</v>
      </c>
      <c r="AR227" s="8" t="s">
        <v>44</v>
      </c>
      <c r="AS227" s="8" t="s">
        <v>164</v>
      </c>
      <c r="AT227" s="8" t="s">
        <v>164</v>
      </c>
      <c r="AU227" s="8" t="s">
        <v>168</v>
      </c>
      <c r="AW22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7" s="8">
        <v>8.8699999999999992</v>
      </c>
      <c r="BA227">
        <v>8.8699999999999992</v>
      </c>
      <c r="BB227">
        <v>9.2316500000000001</v>
      </c>
      <c r="BC227">
        <v>10.706424999999999</v>
      </c>
    </row>
    <row r="228" spans="1:55" x14ac:dyDescent="0.3">
      <c r="A228" s="53" t="s">
        <v>1144</v>
      </c>
      <c r="B228" s="53" t="s">
        <v>4705</v>
      </c>
      <c r="C228" s="53" t="s">
        <v>110</v>
      </c>
      <c r="D228" s="8" t="s">
        <v>101</v>
      </c>
      <c r="E228" s="43" t="s">
        <v>126</v>
      </c>
      <c r="F228" s="8" t="s">
        <v>13</v>
      </c>
      <c r="G228" s="8" t="s">
        <v>9263</v>
      </c>
      <c r="H228" s="8" t="s">
        <v>126</v>
      </c>
      <c r="I228" s="8" t="s">
        <v>13</v>
      </c>
      <c r="J228">
        <v>0</v>
      </c>
      <c r="K228" s="8" t="str" cm="1">
        <f t="array" ref="K22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28" s="8" t="str" cm="1">
        <f t="array" ref="L22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8" s="8"/>
      <c r="N228" t="s">
        <v>1143</v>
      </c>
      <c r="O228" t="s">
        <v>5857</v>
      </c>
      <c r="P228">
        <v>3.5783875334805701</v>
      </c>
      <c r="Q228" t="s">
        <v>6376</v>
      </c>
      <c r="R228" s="8" t="s">
        <v>147</v>
      </c>
      <c r="S228" s="9">
        <v>0.49814814814814817</v>
      </c>
      <c r="T228" s="9">
        <v>0.5044791666666667</v>
      </c>
      <c r="U228" s="8">
        <v>0</v>
      </c>
      <c r="V228" s="8">
        <v>20.693333333333335</v>
      </c>
      <c r="W228" s="8" t="s">
        <v>4707</v>
      </c>
      <c r="X228" s="8" t="s">
        <v>4708</v>
      </c>
      <c r="Y228" s="8">
        <v>1.92499215909289</v>
      </c>
      <c r="Z228">
        <v>16292.78</v>
      </c>
      <c r="AA228" s="8">
        <v>0</v>
      </c>
      <c r="AB228" s="8">
        <v>0</v>
      </c>
      <c r="AC228" s="8">
        <v>0</v>
      </c>
      <c r="AD228" s="8">
        <v>0</v>
      </c>
      <c r="AE228" s="20">
        <v>145.19829999999999</v>
      </c>
      <c r="AF228" s="20">
        <v>199.846</v>
      </c>
      <c r="AG228" s="20">
        <v>259.71469999999999</v>
      </c>
      <c r="AH228" s="20">
        <v>202.41300000000001</v>
      </c>
      <c r="AI228">
        <v>425.62</v>
      </c>
      <c r="AJ228" s="8" t="s">
        <v>4488</v>
      </c>
      <c r="AK228" s="8" t="s">
        <v>4489</v>
      </c>
      <c r="AL228" s="8">
        <v>1</v>
      </c>
      <c r="AM228" s="8">
        <v>0</v>
      </c>
      <c r="AN228" s="17">
        <v>523.23119999999994</v>
      </c>
      <c r="AO228" s="17">
        <v>262.42250000000001</v>
      </c>
      <c r="AP228" s="17" t="s">
        <v>164</v>
      </c>
      <c r="AQ228" s="8" t="s">
        <v>191</v>
      </c>
      <c r="AR228" s="8" t="s">
        <v>44</v>
      </c>
      <c r="AS228" s="8" t="s">
        <v>164</v>
      </c>
      <c r="AT228" s="8" t="s">
        <v>164</v>
      </c>
      <c r="AU228" s="8" t="s">
        <v>168</v>
      </c>
      <c r="AW22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8" s="8">
        <v>36.299574999999997</v>
      </c>
      <c r="BA228">
        <v>49.961500000000001</v>
      </c>
      <c r="BB228">
        <v>64.928674999999998</v>
      </c>
      <c r="BC228">
        <v>50.603250000000003</v>
      </c>
    </row>
    <row r="229" spans="1:55" x14ac:dyDescent="0.3">
      <c r="A229" s="53" t="s">
        <v>1135</v>
      </c>
      <c r="B229" s="53" t="s">
        <v>4931</v>
      </c>
      <c r="C229" s="53" t="s">
        <v>110</v>
      </c>
      <c r="D229" s="8" t="s">
        <v>101</v>
      </c>
      <c r="E229" s="43" t="s">
        <v>126</v>
      </c>
      <c r="F229" s="8" t="s">
        <v>13</v>
      </c>
      <c r="G229" s="8" t="s">
        <v>9266</v>
      </c>
      <c r="H229" s="8" t="s">
        <v>126</v>
      </c>
      <c r="I229" s="8" t="s">
        <v>13</v>
      </c>
      <c r="J229">
        <v>0</v>
      </c>
      <c r="K229" s="8" t="str" cm="1">
        <f t="array" ref="K22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29" s="8" t="str" cm="1">
        <f t="array" ref="L22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29" s="8"/>
      <c r="N229" t="s">
        <v>1134</v>
      </c>
      <c r="O229" t="s">
        <v>5860</v>
      </c>
      <c r="P229">
        <v>5.3688151821765597</v>
      </c>
      <c r="Q229" t="s">
        <v>9054</v>
      </c>
      <c r="R229" s="8" t="s">
        <v>147</v>
      </c>
      <c r="S229" s="9">
        <v>0.58369212962962957</v>
      </c>
      <c r="T229" s="9">
        <v>0.58818287037037043</v>
      </c>
      <c r="U229" s="8">
        <v>0</v>
      </c>
      <c r="V229" s="8">
        <v>6.8375000000000004</v>
      </c>
      <c r="W229" s="8" t="s">
        <v>4933</v>
      </c>
      <c r="X229" s="8" t="s">
        <v>4934</v>
      </c>
      <c r="Y229" s="8">
        <v>3.0576183794444902</v>
      </c>
      <c r="Z229">
        <v>1059.7</v>
      </c>
      <c r="AA229" s="8">
        <v>0</v>
      </c>
      <c r="AB229" s="8">
        <v>0</v>
      </c>
      <c r="AC229" s="8">
        <v>0</v>
      </c>
      <c r="AD229" s="8">
        <v>0</v>
      </c>
      <c r="AE229" s="20">
        <v>58.99</v>
      </c>
      <c r="AF229" s="20">
        <v>0</v>
      </c>
      <c r="AG229" s="20">
        <v>51.881500000000003</v>
      </c>
      <c r="AH229" s="20">
        <v>49.59</v>
      </c>
      <c r="AI229">
        <v>51.57</v>
      </c>
      <c r="AJ229" s="8" t="s">
        <v>4488</v>
      </c>
      <c r="AK229" s="8" t="s">
        <v>4489</v>
      </c>
      <c r="AL229" s="8">
        <v>1</v>
      </c>
      <c r="AM229" s="8">
        <v>0</v>
      </c>
      <c r="AN229" s="17">
        <v>30.403700000000001</v>
      </c>
      <c r="AO229" s="17">
        <v>49.59</v>
      </c>
      <c r="AP229" s="17" t="s">
        <v>164</v>
      </c>
      <c r="AQ229" s="8" t="s">
        <v>793</v>
      </c>
      <c r="AR229" s="8" t="s">
        <v>44</v>
      </c>
      <c r="AS229" s="8" t="s">
        <v>164</v>
      </c>
      <c r="AT229" s="8" t="s">
        <v>164</v>
      </c>
      <c r="AU229" s="8" t="s">
        <v>168</v>
      </c>
      <c r="AW22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2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2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29" s="8">
        <v>14.7475</v>
      </c>
      <c r="BA229">
        <v>0</v>
      </c>
      <c r="BB229">
        <v>12.970375000000001</v>
      </c>
      <c r="BC229">
        <v>12.397500000000001</v>
      </c>
    </row>
    <row r="230" spans="1:55" x14ac:dyDescent="0.3">
      <c r="A230" s="53" t="s">
        <v>639</v>
      </c>
      <c r="B230" s="53" t="s">
        <v>4219</v>
      </c>
      <c r="C230" s="53" t="s">
        <v>112</v>
      </c>
      <c r="D230" s="8" t="s">
        <v>102</v>
      </c>
      <c r="E230" s="43" t="s">
        <v>126</v>
      </c>
      <c r="F230" s="8" t="s">
        <v>13</v>
      </c>
      <c r="G230" s="8" t="s">
        <v>9261</v>
      </c>
      <c r="H230" s="8" t="s">
        <v>126</v>
      </c>
      <c r="I230" s="8" t="s">
        <v>13</v>
      </c>
      <c r="J230">
        <v>0</v>
      </c>
      <c r="K230" s="8" t="str" cm="1">
        <f t="array" ref="K23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0" s="8" t="str" cm="1">
        <f t="array" ref="L23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0" s="8"/>
      <c r="N230" t="s">
        <v>638</v>
      </c>
      <c r="O230" t="s">
        <v>6103</v>
      </c>
      <c r="P230">
        <v>2.6155047054614902</v>
      </c>
      <c r="Q230" t="s">
        <v>7810</v>
      </c>
      <c r="R230" s="8" t="s">
        <v>112</v>
      </c>
      <c r="S230" s="9">
        <v>0.49369212962962961</v>
      </c>
      <c r="T230" s="9">
        <v>0.4949189814814815</v>
      </c>
      <c r="U230" s="8">
        <v>0</v>
      </c>
      <c r="V230" s="8">
        <v>1.7666666666666666</v>
      </c>
      <c r="W230" s="8" t="s">
        <v>5465</v>
      </c>
      <c r="X230" s="8" t="s">
        <v>5466</v>
      </c>
      <c r="Y230" s="8">
        <v>1.75403416701213</v>
      </c>
      <c r="Z230">
        <v>667.99</v>
      </c>
      <c r="AA230" s="8">
        <v>0</v>
      </c>
      <c r="AB230" s="8">
        <v>0</v>
      </c>
      <c r="AC230" s="8">
        <v>0</v>
      </c>
      <c r="AD230" s="8">
        <v>0</v>
      </c>
      <c r="AE230" s="20">
        <v>51.723300000000002</v>
      </c>
      <c r="AF230" s="20">
        <v>52.07</v>
      </c>
      <c r="AG230" s="20">
        <v>51.9925</v>
      </c>
      <c r="AH230" s="20">
        <v>46.58</v>
      </c>
      <c r="AI230">
        <v>13.41</v>
      </c>
      <c r="AJ230" s="8" t="s">
        <v>4488</v>
      </c>
      <c r="AK230" s="8" t="s">
        <v>5088</v>
      </c>
      <c r="AL230" s="8">
        <v>1</v>
      </c>
      <c r="AM230" s="8">
        <v>0</v>
      </c>
      <c r="AN230" s="17">
        <v>13.0175</v>
      </c>
      <c r="AO230" s="17">
        <v>11.645</v>
      </c>
      <c r="AP230" s="17" t="s">
        <v>164</v>
      </c>
      <c r="AQ230" s="8" t="s">
        <v>191</v>
      </c>
      <c r="AR230" s="8" t="s">
        <v>44</v>
      </c>
      <c r="AS230" s="8" t="s">
        <v>164</v>
      </c>
      <c r="AT230" s="8" t="s">
        <v>164</v>
      </c>
      <c r="AU230" s="8" t="s">
        <v>168</v>
      </c>
      <c r="AW23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0" s="8">
        <v>12.930825</v>
      </c>
      <c r="BA230">
        <v>13.0175</v>
      </c>
      <c r="BB230">
        <v>12.998125</v>
      </c>
      <c r="BC230">
        <v>11.645</v>
      </c>
    </row>
    <row r="231" spans="1:55" x14ac:dyDescent="0.3">
      <c r="A231" s="53" t="s">
        <v>1508</v>
      </c>
      <c r="B231" s="53" t="s">
        <v>4663</v>
      </c>
      <c r="C231" s="53" t="s">
        <v>110</v>
      </c>
      <c r="D231" s="8" t="s">
        <v>103</v>
      </c>
      <c r="E231" s="43" t="s">
        <v>126</v>
      </c>
      <c r="F231" s="8" t="s">
        <v>13</v>
      </c>
      <c r="G231" s="8" t="s">
        <v>9260</v>
      </c>
      <c r="H231" s="8" t="s">
        <v>160</v>
      </c>
      <c r="I231" s="8" t="s">
        <v>13</v>
      </c>
      <c r="J231">
        <v>0</v>
      </c>
      <c r="K231" s="8" t="str" cm="1">
        <f t="array" ref="K23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1" s="8" t="str" cm="1">
        <f t="array" ref="L23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1" s="8"/>
      <c r="N231" t="s">
        <v>1507</v>
      </c>
      <c r="O231" t="s">
        <v>8984</v>
      </c>
      <c r="P231">
        <v>36.199481964688999</v>
      </c>
      <c r="Q231" t="s">
        <v>7886</v>
      </c>
      <c r="R231" s="8" t="s">
        <v>107</v>
      </c>
      <c r="S231" s="9">
        <v>0.55229166666666663</v>
      </c>
      <c r="T231" s="9">
        <v>0.5590046296296296</v>
      </c>
      <c r="U231" s="8">
        <v>0</v>
      </c>
      <c r="V231" s="8">
        <v>5.65</v>
      </c>
      <c r="W231" s="8" t="s">
        <v>8985</v>
      </c>
      <c r="X231" s="8" t="s">
        <v>8986</v>
      </c>
      <c r="Y231" s="8">
        <v>27.964782506459802</v>
      </c>
      <c r="Z231">
        <v>1018.89</v>
      </c>
      <c r="AA231" s="8">
        <v>0</v>
      </c>
      <c r="AB231" s="8">
        <v>0</v>
      </c>
      <c r="AC231" s="8">
        <v>0</v>
      </c>
      <c r="AD231" s="8">
        <v>0</v>
      </c>
      <c r="AE231" s="20">
        <v>45.851399999999998</v>
      </c>
      <c r="AF231" s="20">
        <v>49.856000000000002</v>
      </c>
      <c r="AG231" s="20">
        <v>66.739999999999995</v>
      </c>
      <c r="AH231" s="20">
        <v>67.709999999999994</v>
      </c>
      <c r="AI231">
        <v>17.940000000000001</v>
      </c>
      <c r="AJ231" s="8" t="s">
        <v>4488</v>
      </c>
      <c r="AK231" s="8" t="s">
        <v>5517</v>
      </c>
      <c r="AL231" s="8">
        <v>1</v>
      </c>
      <c r="AM231" s="8">
        <v>0</v>
      </c>
      <c r="AN231" s="17">
        <v>16.2</v>
      </c>
      <c r="AO231" s="17">
        <v>16.927499999999998</v>
      </c>
      <c r="AP231" s="17" t="s">
        <v>163</v>
      </c>
      <c r="AQ231" s="8" t="s">
        <v>191</v>
      </c>
      <c r="AR231" s="8" t="s">
        <v>44</v>
      </c>
      <c r="AS231" s="8" t="s">
        <v>163</v>
      </c>
      <c r="AT231" s="8" t="s">
        <v>164</v>
      </c>
      <c r="AU231" s="8" t="s">
        <v>168</v>
      </c>
      <c r="AV231" s="8">
        <v>0</v>
      </c>
      <c r="AW23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1" s="8">
        <v>11.46285</v>
      </c>
      <c r="BA231">
        <v>12.464</v>
      </c>
      <c r="BB231">
        <v>16.684999999999999</v>
      </c>
      <c r="BC231">
        <v>16.927499999999998</v>
      </c>
    </row>
    <row r="232" spans="1:55" x14ac:dyDescent="0.3">
      <c r="A232" s="53" t="s">
        <v>532</v>
      </c>
      <c r="B232" s="53" t="s">
        <v>3480</v>
      </c>
      <c r="C232" s="53" t="s">
        <v>138</v>
      </c>
      <c r="D232" s="8" t="s">
        <v>101</v>
      </c>
      <c r="E232" s="57" t="s">
        <v>126</v>
      </c>
      <c r="F232" s="58" t="s">
        <v>48</v>
      </c>
      <c r="G232" s="58" t="s">
        <v>132</v>
      </c>
      <c r="H232" s="8" t="s">
        <v>126</v>
      </c>
      <c r="I232" s="8" t="s">
        <v>12</v>
      </c>
      <c r="J232">
        <v>31</v>
      </c>
      <c r="K232" s="8" t="str" cm="1">
        <f t="array" ref="K23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2" s="8" t="str" cm="1">
        <f t="array" ref="L23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2" s="8"/>
      <c r="N232" s="59" t="s">
        <v>531</v>
      </c>
      <c r="O232" t="s">
        <v>6076</v>
      </c>
      <c r="P232">
        <v>6.9673564178437202</v>
      </c>
      <c r="Q232" t="s">
        <v>7656</v>
      </c>
      <c r="R232" s="8" t="s">
        <v>113</v>
      </c>
      <c r="S232" s="9">
        <v>0.25483796296296296</v>
      </c>
      <c r="T232" s="9">
        <v>0.32633101851851853</v>
      </c>
      <c r="U232" s="8">
        <v>0</v>
      </c>
      <c r="V232" s="8">
        <v>102.95</v>
      </c>
      <c r="W232" s="8" t="s">
        <v>5631</v>
      </c>
      <c r="X232" s="8" t="s">
        <v>5632</v>
      </c>
      <c r="Y232" s="8">
        <v>5.0769593028829698</v>
      </c>
      <c r="Z232">
        <v>3012.5</v>
      </c>
      <c r="AA232" s="8">
        <v>0</v>
      </c>
      <c r="AB232" s="8">
        <v>0</v>
      </c>
      <c r="AC232" s="8">
        <v>0</v>
      </c>
      <c r="AD232" s="8">
        <v>0</v>
      </c>
      <c r="AE232" s="20">
        <v>203.45</v>
      </c>
      <c r="AF232" s="20">
        <v>205.89</v>
      </c>
      <c r="AG232" s="20">
        <v>253.11660000000001</v>
      </c>
      <c r="AH232" s="20">
        <v>192.72</v>
      </c>
      <c r="AI232">
        <v>54.82</v>
      </c>
      <c r="AJ232" s="8" t="s">
        <v>3810</v>
      </c>
      <c r="AK232" s="8" t="s">
        <v>3811</v>
      </c>
      <c r="AL232" s="8">
        <v>1</v>
      </c>
      <c r="AM232" s="8">
        <v>0</v>
      </c>
      <c r="AN232" s="17">
        <v>86.397499999999994</v>
      </c>
      <c r="AO232" s="17">
        <v>52.755000000000003</v>
      </c>
      <c r="AP232" s="17" t="s">
        <v>163</v>
      </c>
      <c r="AQ232" s="8" t="s">
        <v>191</v>
      </c>
      <c r="AR232" s="8" t="s">
        <v>44</v>
      </c>
      <c r="AS232" s="8" t="s">
        <v>164</v>
      </c>
      <c r="AT232" s="8" t="s">
        <v>163</v>
      </c>
      <c r="AU232" s="8" t="s">
        <v>168</v>
      </c>
      <c r="AV232" s="8">
        <v>0</v>
      </c>
      <c r="AW23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2" s="8">
        <v>50.862499999999997</v>
      </c>
      <c r="BA232">
        <v>51.472499999999997</v>
      </c>
      <c r="BB232">
        <v>63.279150000000001</v>
      </c>
      <c r="BC232">
        <v>48.18</v>
      </c>
    </row>
    <row r="233" spans="1:55" x14ac:dyDescent="0.3">
      <c r="A233" s="53" t="s">
        <v>351</v>
      </c>
      <c r="B233" s="53" t="s">
        <v>5065</v>
      </c>
      <c r="C233" s="53" t="s">
        <v>110</v>
      </c>
      <c r="D233" s="8" t="s">
        <v>101</v>
      </c>
      <c r="E233" s="57" t="s">
        <v>126</v>
      </c>
      <c r="F233" s="58" t="s">
        <v>48</v>
      </c>
      <c r="G233" s="58" t="s">
        <v>155</v>
      </c>
      <c r="H233" s="8" t="s">
        <v>126</v>
      </c>
      <c r="I233" s="8" t="s">
        <v>12</v>
      </c>
      <c r="J233">
        <v>35</v>
      </c>
      <c r="K233" s="8" t="str" cm="1">
        <f t="array" ref="K23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3" s="8" t="str" cm="1">
        <f t="array" ref="L23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3" s="8"/>
      <c r="N233" s="59" t="s">
        <v>350</v>
      </c>
      <c r="O233" t="s">
        <v>6075</v>
      </c>
      <c r="P233">
        <v>0.88623099884554801</v>
      </c>
      <c r="Q233" t="s">
        <v>7657</v>
      </c>
      <c r="R233" s="8" t="s">
        <v>125</v>
      </c>
      <c r="S233" s="9">
        <v>0.33329861111111109</v>
      </c>
      <c r="T233" s="9">
        <v>0.33346064814814813</v>
      </c>
      <c r="U233" s="8">
        <v>0</v>
      </c>
      <c r="V233" s="8">
        <v>2.375</v>
      </c>
      <c r="W233" s="8" t="s">
        <v>5067</v>
      </c>
      <c r="X233" s="8" t="s">
        <v>5068</v>
      </c>
      <c r="Y233" s="8">
        <v>0.36711894615322899</v>
      </c>
      <c r="Z233">
        <v>1264.68</v>
      </c>
      <c r="AA233" s="8">
        <v>0</v>
      </c>
      <c r="AB233" s="8">
        <v>0</v>
      </c>
      <c r="AC233" s="8">
        <v>0</v>
      </c>
      <c r="AD233" s="8">
        <v>0</v>
      </c>
      <c r="AE233" s="20">
        <v>51.77</v>
      </c>
      <c r="AF233" s="20">
        <v>49.984200000000001</v>
      </c>
      <c r="AG233" s="20">
        <v>54.093299999999999</v>
      </c>
      <c r="AH233" s="20">
        <v>55.041400000000003</v>
      </c>
      <c r="AI233">
        <v>32.6</v>
      </c>
      <c r="AJ233" s="8" t="s">
        <v>3810</v>
      </c>
      <c r="AK233" s="8" t="s">
        <v>3811</v>
      </c>
      <c r="AL233" s="8">
        <v>1</v>
      </c>
      <c r="AM233" s="8">
        <v>0</v>
      </c>
      <c r="AN233" s="17">
        <v>19.635000000000002</v>
      </c>
      <c r="AO233" s="17">
        <v>32.29</v>
      </c>
      <c r="AP233" s="17" t="s">
        <v>163</v>
      </c>
      <c r="AQ233" s="8" t="s">
        <v>191</v>
      </c>
      <c r="AR233" s="8" t="s">
        <v>44</v>
      </c>
      <c r="AS233" s="8" t="s">
        <v>164</v>
      </c>
      <c r="AT233" s="8" t="s">
        <v>163</v>
      </c>
      <c r="AU233" s="8" t="s">
        <v>168</v>
      </c>
      <c r="AV233" s="8">
        <v>0</v>
      </c>
      <c r="AW23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3" s="8">
        <v>12.942500000000001</v>
      </c>
      <c r="BA233">
        <v>12.49605</v>
      </c>
      <c r="BB233">
        <v>13.523325</v>
      </c>
      <c r="BC233">
        <v>13.760350000000001</v>
      </c>
    </row>
    <row r="234" spans="1:55" x14ac:dyDescent="0.3">
      <c r="A234" s="53" t="s">
        <v>507</v>
      </c>
      <c r="B234" s="53" t="s">
        <v>5078</v>
      </c>
      <c r="C234" s="53" t="s">
        <v>110</v>
      </c>
      <c r="D234" s="8" t="s">
        <v>102</v>
      </c>
      <c r="E234" s="57" t="s">
        <v>126</v>
      </c>
      <c r="F234" s="58" t="s">
        <v>48</v>
      </c>
      <c r="G234" s="58" t="s">
        <v>155</v>
      </c>
      <c r="H234" s="8" t="s">
        <v>126</v>
      </c>
      <c r="I234" s="8" t="s">
        <v>12</v>
      </c>
      <c r="J234">
        <v>20</v>
      </c>
      <c r="K234" s="8" t="str" cm="1">
        <f t="array" ref="K23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4" s="8" t="str" cm="1">
        <f t="array" ref="L23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4" s="8"/>
      <c r="N234" s="59" t="s">
        <v>506</v>
      </c>
      <c r="O234" t="s">
        <v>6124</v>
      </c>
      <c r="P234">
        <v>5.0771569255779196</v>
      </c>
      <c r="Q234" t="s">
        <v>7833</v>
      </c>
      <c r="R234" s="8" t="s">
        <v>129</v>
      </c>
      <c r="S234" s="9">
        <v>0.35065972222222225</v>
      </c>
      <c r="T234" s="9">
        <v>0.35074074074074074</v>
      </c>
      <c r="U234" s="8">
        <v>0</v>
      </c>
      <c r="V234" s="8">
        <v>1.7166666666666668</v>
      </c>
      <c r="W234" s="8" t="s">
        <v>4980</v>
      </c>
      <c r="X234" s="8" t="s">
        <v>4981</v>
      </c>
      <c r="Y234" s="8">
        <v>2.01105708959942</v>
      </c>
      <c r="Z234">
        <v>4765.3500000000004</v>
      </c>
      <c r="AA234" s="8">
        <v>0</v>
      </c>
      <c r="AB234" s="8">
        <v>0</v>
      </c>
      <c r="AC234" s="8">
        <v>0</v>
      </c>
      <c r="AD234" s="8">
        <v>0</v>
      </c>
      <c r="AE234" s="20">
        <v>143.56</v>
      </c>
      <c r="AF234" s="20">
        <v>58.67</v>
      </c>
      <c r="AG234" s="20">
        <v>121.8866</v>
      </c>
      <c r="AH234" s="20">
        <v>283.14330000000001</v>
      </c>
      <c r="AI234">
        <v>73.55</v>
      </c>
      <c r="AJ234" s="8" t="s">
        <v>3810</v>
      </c>
      <c r="AK234" s="8" t="s">
        <v>5005</v>
      </c>
      <c r="AL234" s="8">
        <v>1</v>
      </c>
      <c r="AM234" s="8">
        <v>0</v>
      </c>
      <c r="AN234" s="17">
        <v>70.768699999999995</v>
      </c>
      <c r="AO234" s="17">
        <v>44.945</v>
      </c>
      <c r="AP234" s="17" t="s">
        <v>163</v>
      </c>
      <c r="AQ234" s="8" t="s">
        <v>191</v>
      </c>
      <c r="AR234" s="8" t="s">
        <v>44</v>
      </c>
      <c r="AS234" s="8" t="s">
        <v>164</v>
      </c>
      <c r="AT234" s="8" t="s">
        <v>163</v>
      </c>
      <c r="AU234" s="8" t="s">
        <v>168</v>
      </c>
      <c r="AV234" s="8">
        <v>0</v>
      </c>
      <c r="AW23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4" s="8">
        <v>35.89</v>
      </c>
      <c r="BA234">
        <v>14.6675</v>
      </c>
      <c r="BB234">
        <v>30.47165</v>
      </c>
      <c r="BC234">
        <v>70.785825000000003</v>
      </c>
    </row>
    <row r="235" spans="1:55" x14ac:dyDescent="0.3">
      <c r="A235" s="53" t="s">
        <v>1366</v>
      </c>
      <c r="B235" s="53" t="s">
        <v>4978</v>
      </c>
      <c r="C235" s="53" t="s">
        <v>110</v>
      </c>
      <c r="D235" s="8" t="s">
        <v>101</v>
      </c>
      <c r="E235" s="57" t="s">
        <v>126</v>
      </c>
      <c r="F235" s="58" t="s">
        <v>48</v>
      </c>
      <c r="G235" s="58">
        <v>21</v>
      </c>
      <c r="H235" s="8" t="s">
        <v>126</v>
      </c>
      <c r="I235" s="8" t="s">
        <v>13</v>
      </c>
      <c r="J235">
        <v>0</v>
      </c>
      <c r="K235" s="8" t="str" cm="1">
        <f t="array" ref="K23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5" s="8" t="str" cm="1">
        <f t="array" ref="L23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5" s="8"/>
      <c r="N235" s="59" t="s">
        <v>1365</v>
      </c>
      <c r="O235" t="s">
        <v>6077</v>
      </c>
      <c r="P235">
        <v>2.74585906020135</v>
      </c>
      <c r="Q235" t="s">
        <v>6377</v>
      </c>
      <c r="R235" s="8" t="s">
        <v>110</v>
      </c>
      <c r="S235" s="9">
        <v>0.39141203703703703</v>
      </c>
      <c r="T235" s="9">
        <v>0.39812500000000001</v>
      </c>
      <c r="U235" s="8">
        <v>0</v>
      </c>
      <c r="V235" s="8">
        <v>9.4354006285390355</v>
      </c>
      <c r="W235" s="8" t="s">
        <v>4980</v>
      </c>
      <c r="X235" s="8" t="s">
        <v>4981</v>
      </c>
      <c r="Y235" s="8">
        <v>0.87713095855967005</v>
      </c>
      <c r="Z235">
        <v>0</v>
      </c>
      <c r="AA235" s="8">
        <v>0</v>
      </c>
      <c r="AB235" s="8">
        <v>0</v>
      </c>
      <c r="AC235" s="8">
        <v>0</v>
      </c>
      <c r="AD235" s="8">
        <v>0</v>
      </c>
      <c r="AE235" s="20">
        <v>0</v>
      </c>
      <c r="AF235" s="20">
        <v>0</v>
      </c>
      <c r="AG235" s="20">
        <v>0</v>
      </c>
      <c r="AH235" s="20">
        <v>0</v>
      </c>
      <c r="AI235" t="s">
        <v>247</v>
      </c>
      <c r="AJ235" s="8" t="s">
        <v>3810</v>
      </c>
      <c r="AK235" s="8" t="s">
        <v>3811</v>
      </c>
      <c r="AL235" s="8">
        <v>1</v>
      </c>
      <c r="AM235" s="8">
        <v>0</v>
      </c>
      <c r="AN235" s="17">
        <v>0</v>
      </c>
      <c r="AO235" s="17">
        <v>0</v>
      </c>
      <c r="AP235" s="17" t="s">
        <v>163</v>
      </c>
      <c r="AQ235" s="8" t="s">
        <v>191</v>
      </c>
      <c r="AR235" s="8" t="s">
        <v>44</v>
      </c>
      <c r="AS235" s="8" t="s">
        <v>164</v>
      </c>
      <c r="AT235" s="8" t="s">
        <v>163</v>
      </c>
      <c r="AU235" s="8" t="s">
        <v>168</v>
      </c>
      <c r="AV235" s="8">
        <v>0</v>
      </c>
      <c r="AW23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5" s="8">
        <v>0</v>
      </c>
      <c r="BA235">
        <v>0</v>
      </c>
      <c r="BB235">
        <v>0</v>
      </c>
      <c r="BC235">
        <v>0</v>
      </c>
    </row>
    <row r="236" spans="1:55" x14ac:dyDescent="0.3">
      <c r="A236" s="53" t="s">
        <v>367</v>
      </c>
      <c r="B236" s="53" t="s">
        <v>5061</v>
      </c>
      <c r="C236" s="53" t="s">
        <v>110</v>
      </c>
      <c r="D236" s="8" t="s">
        <v>101</v>
      </c>
      <c r="E236" s="57" t="s">
        <v>126</v>
      </c>
      <c r="F236" s="58" t="s">
        <v>48</v>
      </c>
      <c r="G236" s="58" t="s">
        <v>180</v>
      </c>
      <c r="H236" s="8" t="s">
        <v>126</v>
      </c>
      <c r="I236" s="8" t="s">
        <v>12</v>
      </c>
      <c r="J236">
        <v>35</v>
      </c>
      <c r="K236" s="8" t="str" cm="1">
        <f t="array" ref="K23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6" s="8" t="str" cm="1">
        <f t="array" ref="L23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6" s="8"/>
      <c r="N236" s="59" t="s">
        <v>366</v>
      </c>
      <c r="O236" t="s">
        <v>6084</v>
      </c>
      <c r="P236">
        <v>0.62313010275825298</v>
      </c>
      <c r="Q236" t="s">
        <v>7658</v>
      </c>
      <c r="R236" s="8" t="s">
        <v>129</v>
      </c>
      <c r="S236" s="9">
        <v>0.3338888888888889</v>
      </c>
      <c r="T236" s="9">
        <v>0.34060185185185188</v>
      </c>
      <c r="U236" s="8">
        <v>0</v>
      </c>
      <c r="V236" s="8">
        <v>8.4833333333333343</v>
      </c>
      <c r="W236" s="8" t="s">
        <v>5063</v>
      </c>
      <c r="X236" s="8" t="s">
        <v>5064</v>
      </c>
      <c r="Y236" s="8">
        <v>0.50291972292332698</v>
      </c>
      <c r="Z236">
        <v>505.34</v>
      </c>
      <c r="AA236" s="8">
        <v>0</v>
      </c>
      <c r="AB236" s="8">
        <v>0</v>
      </c>
      <c r="AC236" s="8">
        <v>0</v>
      </c>
      <c r="AD236" s="8">
        <v>0</v>
      </c>
      <c r="AE236" s="20">
        <v>24.97</v>
      </c>
      <c r="AF236" s="20">
        <v>24.97</v>
      </c>
      <c r="AG236" s="20">
        <v>25.63</v>
      </c>
      <c r="AH236" s="20">
        <v>26.313300000000002</v>
      </c>
      <c r="AI236">
        <v>13.76</v>
      </c>
      <c r="AJ236" s="8" t="s">
        <v>3810</v>
      </c>
      <c r="AK236" s="8" t="s">
        <v>3811</v>
      </c>
      <c r="AL236" s="8">
        <v>1</v>
      </c>
      <c r="AM236" s="8">
        <v>0</v>
      </c>
      <c r="AN236" s="17">
        <v>9.3636999999999997</v>
      </c>
      <c r="AO236" s="17">
        <v>13.244999999999999</v>
      </c>
      <c r="AP236" s="17" t="s">
        <v>163</v>
      </c>
      <c r="AQ236" s="8" t="s">
        <v>191</v>
      </c>
      <c r="AR236" s="8" t="s">
        <v>44</v>
      </c>
      <c r="AS236" s="8" t="s">
        <v>164</v>
      </c>
      <c r="AT236" s="8" t="s">
        <v>163</v>
      </c>
      <c r="AU236" s="8" t="s">
        <v>168</v>
      </c>
      <c r="AV236" s="8">
        <v>0</v>
      </c>
      <c r="AW23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6" s="8">
        <v>6.2424999999999997</v>
      </c>
      <c r="BA236">
        <v>6.2424999999999997</v>
      </c>
      <c r="BB236">
        <v>6.4074999999999998</v>
      </c>
      <c r="BC236">
        <v>6.5783250000000004</v>
      </c>
    </row>
    <row r="237" spans="1:55" x14ac:dyDescent="0.3">
      <c r="A237" s="53" t="s">
        <v>1315</v>
      </c>
      <c r="B237" s="53" t="s">
        <v>158</v>
      </c>
      <c r="C237" s="53" t="s">
        <v>110</v>
      </c>
      <c r="D237" s="8" t="s">
        <v>101</v>
      </c>
      <c r="E237" s="57" t="s">
        <v>126</v>
      </c>
      <c r="F237" s="58" t="s">
        <v>48</v>
      </c>
      <c r="G237" s="58" t="s">
        <v>9250</v>
      </c>
      <c r="H237" s="8" t="s">
        <v>126</v>
      </c>
      <c r="I237" s="8" t="s">
        <v>12</v>
      </c>
      <c r="J237">
        <v>275</v>
      </c>
      <c r="K237" s="8" t="str" cm="1">
        <f t="array" ref="K23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37" s="8" t="str" cm="1">
        <f t="array" ref="L23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7" s="8"/>
      <c r="N237" s="59" t="s">
        <v>1314</v>
      </c>
      <c r="O237" t="s">
        <v>6093</v>
      </c>
      <c r="P237">
        <v>0.77926451681480602</v>
      </c>
      <c r="Q237" t="s">
        <v>7659</v>
      </c>
      <c r="R237" s="8" t="s">
        <v>147</v>
      </c>
      <c r="S237" s="9">
        <v>0.34114583333333331</v>
      </c>
      <c r="T237" s="9">
        <v>0.34126157407407409</v>
      </c>
      <c r="U237" s="8">
        <v>0</v>
      </c>
      <c r="V237" s="8">
        <v>11.55</v>
      </c>
      <c r="W237" s="8" t="s">
        <v>4964</v>
      </c>
      <c r="X237" s="8" t="s">
        <v>4965</v>
      </c>
      <c r="Y237" s="8">
        <v>0.50681607464711997</v>
      </c>
      <c r="Z237">
        <v>10037.69</v>
      </c>
      <c r="AA237" s="8">
        <v>0</v>
      </c>
      <c r="AB237" s="35">
        <v>0</v>
      </c>
      <c r="AC237" s="8">
        <v>0</v>
      </c>
      <c r="AD237" s="8">
        <v>0</v>
      </c>
      <c r="AE237" s="20">
        <v>194.17</v>
      </c>
      <c r="AF237" s="20">
        <v>194.17</v>
      </c>
      <c r="AG237" s="20">
        <v>191.02</v>
      </c>
      <c r="AH237" s="20">
        <v>189.5676</v>
      </c>
      <c r="AI237">
        <v>189.62</v>
      </c>
      <c r="AJ237" s="8" t="s">
        <v>3810</v>
      </c>
      <c r="AK237" s="8" t="s">
        <v>3811</v>
      </c>
      <c r="AL237" s="8">
        <v>1</v>
      </c>
      <c r="AM237" s="8">
        <v>0</v>
      </c>
      <c r="AN237" s="17">
        <v>194.17</v>
      </c>
      <c r="AO237" s="17">
        <v>189.57749999999999</v>
      </c>
      <c r="AP237" s="17" t="s">
        <v>163</v>
      </c>
      <c r="AQ237" s="8" t="s">
        <v>191</v>
      </c>
      <c r="AR237" s="8" t="s">
        <v>44</v>
      </c>
      <c r="AS237" s="8" t="s">
        <v>164</v>
      </c>
      <c r="AT237" s="8" t="s">
        <v>163</v>
      </c>
      <c r="AU237" s="8" t="s">
        <v>168</v>
      </c>
      <c r="AV237" s="8">
        <v>0</v>
      </c>
      <c r="AW23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3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7" s="8">
        <v>48.542499999999997</v>
      </c>
      <c r="BA237">
        <v>48.542499999999997</v>
      </c>
      <c r="BB237">
        <v>47.755000000000003</v>
      </c>
      <c r="BC237">
        <v>47.3919</v>
      </c>
    </row>
    <row r="238" spans="1:55" x14ac:dyDescent="0.3">
      <c r="A238" s="53" t="s">
        <v>316</v>
      </c>
      <c r="B238" s="53" t="s">
        <v>4959</v>
      </c>
      <c r="C238" s="53" t="s">
        <v>110</v>
      </c>
      <c r="D238" s="8" t="s">
        <v>101</v>
      </c>
      <c r="E238" s="57" t="s">
        <v>126</v>
      </c>
      <c r="F238" s="58" t="s">
        <v>48</v>
      </c>
      <c r="G238" s="58" t="s">
        <v>9252</v>
      </c>
      <c r="H238" s="8" t="s">
        <v>126</v>
      </c>
      <c r="I238" s="8" t="s">
        <v>12</v>
      </c>
      <c r="J238">
        <v>80</v>
      </c>
      <c r="K238" s="8" t="str" cm="1">
        <f t="array" ref="K23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38" s="8" t="str" cm="1">
        <f t="array" ref="L23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8" s="8"/>
      <c r="N238" s="59" t="s">
        <v>315</v>
      </c>
      <c r="O238" t="s">
        <v>6092</v>
      </c>
      <c r="P238">
        <v>0.74309552087177599</v>
      </c>
      <c r="Q238" t="s">
        <v>7660</v>
      </c>
      <c r="R238" s="8" t="s">
        <v>147</v>
      </c>
      <c r="S238" s="9">
        <v>0.34177083333333336</v>
      </c>
      <c r="T238" s="9">
        <v>0.34831018518518519</v>
      </c>
      <c r="U238" s="8">
        <v>0</v>
      </c>
      <c r="V238" s="8">
        <v>14.104166666666666</v>
      </c>
      <c r="W238" s="8" t="s">
        <v>4961</v>
      </c>
      <c r="X238" s="8" t="s">
        <v>4962</v>
      </c>
      <c r="Y238" s="8">
        <v>0.53463701671066699</v>
      </c>
      <c r="Z238">
        <v>8321.6200000000008</v>
      </c>
      <c r="AA238" s="8">
        <v>0</v>
      </c>
      <c r="AB238" s="8">
        <v>0</v>
      </c>
      <c r="AC238" s="8">
        <v>0</v>
      </c>
      <c r="AD238" s="8">
        <v>0</v>
      </c>
      <c r="AE238" s="20">
        <v>181.73150000000001</v>
      </c>
      <c r="AF238" s="20">
        <v>158.82300000000001</v>
      </c>
      <c r="AG238" s="20">
        <v>149.88</v>
      </c>
      <c r="AH238" s="20">
        <v>169.4084</v>
      </c>
      <c r="AI238">
        <v>170.09</v>
      </c>
      <c r="AJ238" s="8" t="s">
        <v>3810</v>
      </c>
      <c r="AK238" s="8" t="s">
        <v>3811</v>
      </c>
      <c r="AL238" s="8">
        <v>1</v>
      </c>
      <c r="AM238" s="8">
        <v>0</v>
      </c>
      <c r="AN238" s="17">
        <v>140.88999999999999</v>
      </c>
      <c r="AO238" s="17">
        <v>174.4862</v>
      </c>
      <c r="AP238" s="17" t="s">
        <v>163</v>
      </c>
      <c r="AQ238" s="8" t="s">
        <v>191</v>
      </c>
      <c r="AR238" s="8" t="s">
        <v>44</v>
      </c>
      <c r="AS238" s="8" t="s">
        <v>164</v>
      </c>
      <c r="AT238" s="8" t="s">
        <v>163</v>
      </c>
      <c r="AU238" s="8" t="s">
        <v>168</v>
      </c>
      <c r="AV238" s="8">
        <v>0</v>
      </c>
      <c r="AW23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3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8" s="8">
        <v>45.432875000000003</v>
      </c>
      <c r="BA238">
        <v>39.705750000000002</v>
      </c>
      <c r="BB238">
        <v>37.47</v>
      </c>
      <c r="BC238">
        <v>42.3521</v>
      </c>
    </row>
    <row r="239" spans="1:55" x14ac:dyDescent="0.3">
      <c r="A239" s="53" t="s">
        <v>411</v>
      </c>
      <c r="B239" s="53" t="s">
        <v>3522</v>
      </c>
      <c r="C239" s="53" t="s">
        <v>146</v>
      </c>
      <c r="D239" s="8" t="s">
        <v>101</v>
      </c>
      <c r="E239" s="57" t="s">
        <v>126</v>
      </c>
      <c r="F239" s="58" t="s">
        <v>48</v>
      </c>
      <c r="G239" s="58" t="s">
        <v>137</v>
      </c>
      <c r="H239" s="8" t="s">
        <v>126</v>
      </c>
      <c r="I239" s="8" t="s">
        <v>48</v>
      </c>
      <c r="J239">
        <v>370</v>
      </c>
      <c r="K239" s="8" t="str" cm="1">
        <f t="array" ref="K23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39" s="8" t="str" cm="1">
        <f t="array" ref="L23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39" s="8"/>
      <c r="N239" s="59" t="s">
        <v>410</v>
      </c>
      <c r="O239" t="s">
        <v>6087</v>
      </c>
      <c r="P239">
        <v>3.0338451475598802</v>
      </c>
      <c r="Q239" t="s">
        <v>7661</v>
      </c>
      <c r="R239" s="8" t="s">
        <v>125</v>
      </c>
      <c r="S239" s="9">
        <v>0.3753009259259259</v>
      </c>
      <c r="T239" s="9">
        <v>0.37605324074074076</v>
      </c>
      <c r="U239" s="8">
        <v>0</v>
      </c>
      <c r="V239" s="8">
        <v>4.9222222216666669</v>
      </c>
      <c r="W239" s="8" t="s">
        <v>6088</v>
      </c>
      <c r="X239" s="8" t="s">
        <v>6089</v>
      </c>
      <c r="Y239" s="8">
        <v>2.4452722005732399</v>
      </c>
      <c r="Z239">
        <v>3631.95</v>
      </c>
      <c r="AA239" s="8">
        <v>0</v>
      </c>
      <c r="AB239" s="8">
        <v>0</v>
      </c>
      <c r="AC239" s="8">
        <v>0</v>
      </c>
      <c r="AD239" s="8">
        <v>0</v>
      </c>
      <c r="AE239" s="20">
        <v>129.37</v>
      </c>
      <c r="AF239" s="20">
        <v>136.4066</v>
      </c>
      <c r="AG239" s="20">
        <v>153.91999999999999</v>
      </c>
      <c r="AH239" s="20">
        <v>156.5</v>
      </c>
      <c r="AI239">
        <v>78.25</v>
      </c>
      <c r="AJ239" s="8" t="s">
        <v>3810</v>
      </c>
      <c r="AK239" s="8" t="s">
        <v>3811</v>
      </c>
      <c r="AL239" s="8">
        <v>1</v>
      </c>
      <c r="AM239" s="8">
        <v>0</v>
      </c>
      <c r="AN239" s="17">
        <v>75.239999999999995</v>
      </c>
      <c r="AO239" s="17">
        <v>78.25</v>
      </c>
      <c r="AP239" s="17" t="s">
        <v>164</v>
      </c>
      <c r="AQ239" s="8" t="s">
        <v>191</v>
      </c>
      <c r="AR239" s="8" t="s">
        <v>44</v>
      </c>
      <c r="AS239" s="8" t="s">
        <v>164</v>
      </c>
      <c r="AT239" s="8" t="s">
        <v>164</v>
      </c>
      <c r="AU239" s="8" t="s">
        <v>168</v>
      </c>
      <c r="AW23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3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3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39" s="8">
        <v>32.342500000000001</v>
      </c>
      <c r="BA239">
        <v>34.101649999999999</v>
      </c>
      <c r="BB239">
        <v>38.479999999999997</v>
      </c>
      <c r="BC239">
        <v>39.125</v>
      </c>
    </row>
    <row r="240" spans="1:55" x14ac:dyDescent="0.3">
      <c r="A240" s="53" t="s">
        <v>275</v>
      </c>
      <c r="B240" s="53" t="s">
        <v>133</v>
      </c>
      <c r="C240" s="53" t="s">
        <v>147</v>
      </c>
      <c r="D240" s="8" t="s">
        <v>101</v>
      </c>
      <c r="E240" s="57" t="s">
        <v>126</v>
      </c>
      <c r="F240" s="58" t="s">
        <v>48</v>
      </c>
      <c r="G240" s="58" t="s">
        <v>9248</v>
      </c>
      <c r="H240" s="8" t="s">
        <v>126</v>
      </c>
      <c r="I240" s="8" t="s">
        <v>48</v>
      </c>
      <c r="J240">
        <v>380</v>
      </c>
      <c r="K240" s="8" t="str" cm="1">
        <f t="array" ref="K24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40" s="8" t="str" cm="1">
        <f t="array" ref="L24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0" s="8"/>
      <c r="N240" s="59" t="s">
        <v>274</v>
      </c>
      <c r="O240" t="s">
        <v>6072</v>
      </c>
      <c r="P240">
        <v>1.7141522949525001</v>
      </c>
      <c r="Q240" t="s">
        <v>7662</v>
      </c>
      <c r="R240" s="8">
        <v>7</v>
      </c>
      <c r="S240" s="9">
        <v>0.37724537037037037</v>
      </c>
      <c r="T240" s="9">
        <v>0.38312499999999999</v>
      </c>
      <c r="U240" s="8">
        <v>0</v>
      </c>
      <c r="V240" s="8">
        <v>7.99</v>
      </c>
      <c r="W240" s="8" t="s">
        <v>4971</v>
      </c>
      <c r="X240" s="8" t="s">
        <v>4972</v>
      </c>
      <c r="Y240" s="8">
        <v>1.2752363187281099</v>
      </c>
      <c r="Z240">
        <v>3972.17</v>
      </c>
      <c r="AA240" s="8">
        <v>0</v>
      </c>
      <c r="AB240" s="8">
        <v>0</v>
      </c>
      <c r="AC240" s="8">
        <v>0</v>
      </c>
      <c r="AD240" s="8">
        <v>0</v>
      </c>
      <c r="AE240" s="20">
        <v>95.35</v>
      </c>
      <c r="AF240" s="20">
        <v>99.847700000000003</v>
      </c>
      <c r="AG240" s="20">
        <v>118.5385</v>
      </c>
      <c r="AH240" s="20">
        <v>99.708100000000002</v>
      </c>
      <c r="AI240">
        <v>62.6</v>
      </c>
      <c r="AJ240" s="8" t="s">
        <v>3810</v>
      </c>
      <c r="AK240" s="8" t="s">
        <v>3811</v>
      </c>
      <c r="AL240" s="8">
        <v>1</v>
      </c>
      <c r="AM240" s="8">
        <v>0</v>
      </c>
      <c r="AN240" s="17">
        <v>59.102499999999999</v>
      </c>
      <c r="AO240" s="17">
        <v>95.665000000000006</v>
      </c>
      <c r="AP240" s="17" t="s">
        <v>164</v>
      </c>
      <c r="AQ240" s="8" t="s">
        <v>191</v>
      </c>
      <c r="AR240" s="8" t="s">
        <v>44</v>
      </c>
      <c r="AS240" s="8" t="s">
        <v>164</v>
      </c>
      <c r="AT240" s="8" t="s">
        <v>164</v>
      </c>
      <c r="AU240" s="8" t="s">
        <v>168</v>
      </c>
      <c r="AW24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0" s="8">
        <v>23.837499999999999</v>
      </c>
      <c r="BA240">
        <v>24.961925000000001</v>
      </c>
      <c r="BB240">
        <v>29.634625</v>
      </c>
      <c r="BC240">
        <v>24.927025</v>
      </c>
    </row>
    <row r="241" spans="1:55" x14ac:dyDescent="0.3">
      <c r="A241" s="53" t="s">
        <v>1331</v>
      </c>
      <c r="B241" s="53" t="s">
        <v>4966</v>
      </c>
      <c r="C241" s="53" t="s">
        <v>110</v>
      </c>
      <c r="D241" s="8" t="s">
        <v>101</v>
      </c>
      <c r="E241" s="57" t="s">
        <v>126</v>
      </c>
      <c r="F241" s="58" t="s">
        <v>48</v>
      </c>
      <c r="G241" s="58" t="s">
        <v>9251</v>
      </c>
      <c r="H241" s="8" t="s">
        <v>126</v>
      </c>
      <c r="I241" s="8" t="s">
        <v>48</v>
      </c>
      <c r="J241">
        <v>350</v>
      </c>
      <c r="K241" s="8" t="str" cm="1">
        <f t="array" ref="K24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41" s="8" t="str" cm="1">
        <f t="array" ref="L24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1" s="8"/>
      <c r="N241" s="59" t="s">
        <v>1330</v>
      </c>
      <c r="O241" t="s">
        <v>6057</v>
      </c>
      <c r="P241">
        <v>0.91391170845241698</v>
      </c>
      <c r="Q241" t="s">
        <v>7663</v>
      </c>
      <c r="R241" s="8" t="s">
        <v>147</v>
      </c>
      <c r="S241" s="9">
        <v>0.38376157407407407</v>
      </c>
      <c r="T241" s="9">
        <v>0.38704861111111111</v>
      </c>
      <c r="U241" s="8">
        <v>0</v>
      </c>
      <c r="V241" s="8">
        <v>5.1566666666666672</v>
      </c>
      <c r="W241" s="8" t="s">
        <v>4968</v>
      </c>
      <c r="X241" s="8" t="s">
        <v>4969</v>
      </c>
      <c r="Y241" s="8">
        <v>0.471416431372568</v>
      </c>
      <c r="Z241">
        <v>1862.64</v>
      </c>
      <c r="AA241" s="8">
        <v>0</v>
      </c>
      <c r="AB241" s="8">
        <v>0</v>
      </c>
      <c r="AC241" s="8">
        <v>0</v>
      </c>
      <c r="AD241" s="8">
        <v>0</v>
      </c>
      <c r="AE241" s="20">
        <v>37.11</v>
      </c>
      <c r="AF241" s="20">
        <v>36.136099999999999</v>
      </c>
      <c r="AG241" s="20">
        <v>35</v>
      </c>
      <c r="AH241" s="20">
        <v>24.060700000000001</v>
      </c>
      <c r="AI241">
        <v>35</v>
      </c>
      <c r="AJ241" s="8" t="s">
        <v>3810</v>
      </c>
      <c r="AK241" s="8" t="s">
        <v>3811</v>
      </c>
      <c r="AL241" s="8">
        <v>1</v>
      </c>
      <c r="AM241" s="8">
        <v>0</v>
      </c>
      <c r="AN241" s="17">
        <v>35</v>
      </c>
      <c r="AO241" s="17">
        <v>20.998699999999999</v>
      </c>
      <c r="AP241" s="17" t="s">
        <v>164</v>
      </c>
      <c r="AQ241" s="8" t="s">
        <v>191</v>
      </c>
      <c r="AR241" s="8" t="s">
        <v>44</v>
      </c>
      <c r="AS241" s="8" t="s">
        <v>164</v>
      </c>
      <c r="AT241" s="8" t="s">
        <v>164</v>
      </c>
      <c r="AU241" s="8" t="s">
        <v>168</v>
      </c>
      <c r="AW24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1" s="8">
        <v>9.2774999999999999</v>
      </c>
      <c r="BA241">
        <v>9.0340249999999997</v>
      </c>
      <c r="BB241">
        <v>8.75</v>
      </c>
      <c r="BC241">
        <v>6.0151750000000002</v>
      </c>
    </row>
    <row r="242" spans="1:55" x14ac:dyDescent="0.3">
      <c r="A242" s="53" t="s">
        <v>301</v>
      </c>
      <c r="B242" s="53" t="s">
        <v>5049</v>
      </c>
      <c r="C242" s="53" t="s">
        <v>110</v>
      </c>
      <c r="D242" s="8" t="s">
        <v>102</v>
      </c>
      <c r="E242" s="57" t="s">
        <v>126</v>
      </c>
      <c r="F242" s="58" t="s">
        <v>48</v>
      </c>
      <c r="G242" s="58" t="s">
        <v>9251</v>
      </c>
      <c r="H242" s="8" t="s">
        <v>126</v>
      </c>
      <c r="I242" s="8" t="s">
        <v>48</v>
      </c>
      <c r="J242">
        <v>340</v>
      </c>
      <c r="K242" s="8" t="str" cm="1">
        <f t="array" ref="K24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42" s="8" t="str" cm="1">
        <f t="array" ref="L24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2" s="8"/>
      <c r="N242" s="59" t="s">
        <v>300</v>
      </c>
      <c r="O242" t="s">
        <v>6121</v>
      </c>
      <c r="P242">
        <v>0.20014593963136901</v>
      </c>
      <c r="Q242" t="s">
        <v>7828</v>
      </c>
      <c r="R242" s="8" t="s">
        <v>129</v>
      </c>
      <c r="S242" s="9">
        <v>0.37788194444444445</v>
      </c>
      <c r="T242" s="9">
        <v>0.38729166666666665</v>
      </c>
      <c r="U242" s="8">
        <v>0</v>
      </c>
      <c r="V242" s="8">
        <v>14.475</v>
      </c>
      <c r="W242" s="8" t="s">
        <v>5051</v>
      </c>
      <c r="X242" s="8" t="s">
        <v>5052</v>
      </c>
      <c r="Y242" s="8">
        <v>5.1376143354603797E-2</v>
      </c>
      <c r="Z242">
        <v>1209.8</v>
      </c>
      <c r="AA242" s="8">
        <v>0</v>
      </c>
      <c r="AB242" s="35">
        <v>0</v>
      </c>
      <c r="AC242" s="8">
        <v>0</v>
      </c>
      <c r="AD242" s="8">
        <v>0</v>
      </c>
      <c r="AE242" s="20">
        <v>45.586599999999997</v>
      </c>
      <c r="AF242" s="20">
        <v>46.2</v>
      </c>
      <c r="AG242" s="20">
        <v>47.828499999999998</v>
      </c>
      <c r="AH242" s="20">
        <v>48.48</v>
      </c>
      <c r="AI242">
        <v>25.7</v>
      </c>
      <c r="AJ242" s="8" t="s">
        <v>3810</v>
      </c>
      <c r="AK242" s="8" t="s">
        <v>5005</v>
      </c>
      <c r="AL242" s="8">
        <v>1</v>
      </c>
      <c r="AM242" s="8">
        <v>0</v>
      </c>
      <c r="AN242" s="17">
        <v>23.1</v>
      </c>
      <c r="AO242" s="17">
        <v>24.24</v>
      </c>
      <c r="AP242" s="17" t="s">
        <v>164</v>
      </c>
      <c r="AQ242" s="8" t="s">
        <v>191</v>
      </c>
      <c r="AR242" s="8" t="s">
        <v>44</v>
      </c>
      <c r="AS242" s="8" t="s">
        <v>164</v>
      </c>
      <c r="AT242" s="8" t="s">
        <v>164</v>
      </c>
      <c r="AU242" s="8" t="s">
        <v>168</v>
      </c>
      <c r="AW24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2" s="8">
        <v>11.396649999999999</v>
      </c>
      <c r="BA242">
        <v>11.55</v>
      </c>
      <c r="BB242">
        <v>11.957125</v>
      </c>
      <c r="BC242">
        <v>12.12</v>
      </c>
    </row>
    <row r="243" spans="1:55" x14ac:dyDescent="0.3">
      <c r="A243" s="53" t="s">
        <v>1678</v>
      </c>
      <c r="B243" s="53" t="s">
        <v>4860</v>
      </c>
      <c r="C243" s="53" t="s">
        <v>110</v>
      </c>
      <c r="D243" s="8" t="s">
        <v>101</v>
      </c>
      <c r="E243" s="57" t="s">
        <v>126</v>
      </c>
      <c r="F243" s="58" t="s">
        <v>48</v>
      </c>
      <c r="G243" s="58" t="s">
        <v>140</v>
      </c>
      <c r="H243" s="8" t="s">
        <v>126</v>
      </c>
      <c r="I243" s="8" t="s">
        <v>48</v>
      </c>
      <c r="J243">
        <v>334</v>
      </c>
      <c r="K243" s="8" t="str" cm="1">
        <f t="array" ref="K24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43" s="8" t="str" cm="1">
        <f t="array" ref="L24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3" s="8"/>
      <c r="N243" s="59" t="s">
        <v>1677</v>
      </c>
      <c r="O243" t="s">
        <v>6056</v>
      </c>
      <c r="P243">
        <v>1.2592597794949301</v>
      </c>
      <c r="Q243" t="s">
        <v>7664</v>
      </c>
      <c r="R243" s="8" t="s">
        <v>147</v>
      </c>
      <c r="S243" s="9">
        <v>0.38791666666666669</v>
      </c>
      <c r="T243" s="9">
        <v>0.38950231481481479</v>
      </c>
      <c r="U243" s="8">
        <v>0</v>
      </c>
      <c r="V243" s="8">
        <v>5.82</v>
      </c>
      <c r="W243" s="8" t="s">
        <v>4862</v>
      </c>
      <c r="X243" s="8" t="s">
        <v>4863</v>
      </c>
      <c r="Y243" s="8">
        <v>0.34880850735029101</v>
      </c>
      <c r="Z243">
        <v>4689.29</v>
      </c>
      <c r="AA243" s="8">
        <v>0</v>
      </c>
      <c r="AB243" s="8">
        <v>0</v>
      </c>
      <c r="AC243" s="8">
        <v>0</v>
      </c>
      <c r="AD243" s="8">
        <v>0</v>
      </c>
      <c r="AE243" s="20">
        <v>94.126599999999996</v>
      </c>
      <c r="AF243" s="20">
        <v>94.75</v>
      </c>
      <c r="AG243" s="20">
        <v>98.253500000000003</v>
      </c>
      <c r="AH243" s="20">
        <v>100.2</v>
      </c>
      <c r="AI243">
        <v>106.21</v>
      </c>
      <c r="AJ243" s="8" t="s">
        <v>3810</v>
      </c>
      <c r="AK243" s="8" t="s">
        <v>3811</v>
      </c>
      <c r="AL243" s="8">
        <v>1</v>
      </c>
      <c r="AM243" s="8">
        <v>0</v>
      </c>
      <c r="AN243" s="17">
        <v>94.75</v>
      </c>
      <c r="AO243" s="17">
        <v>100.2</v>
      </c>
      <c r="AP243" s="17" t="s">
        <v>164</v>
      </c>
      <c r="AQ243" s="8" t="s">
        <v>191</v>
      </c>
      <c r="AR243" s="8" t="s">
        <v>44</v>
      </c>
      <c r="AS243" s="8" t="s">
        <v>164</v>
      </c>
      <c r="AT243" s="8" t="s">
        <v>164</v>
      </c>
      <c r="AU243" s="8" t="s">
        <v>168</v>
      </c>
      <c r="AW24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3" s="8">
        <v>23.531649999999999</v>
      </c>
      <c r="BA243">
        <v>23.6875</v>
      </c>
      <c r="BB243">
        <v>24.563375000000001</v>
      </c>
      <c r="BC243">
        <v>25.05</v>
      </c>
    </row>
    <row r="244" spans="1:55" x14ac:dyDescent="0.3">
      <c r="A244" s="53" t="s">
        <v>1362</v>
      </c>
      <c r="B244" s="53" t="s">
        <v>4982</v>
      </c>
      <c r="C244" s="53" t="s">
        <v>110</v>
      </c>
      <c r="D244" s="8" t="s">
        <v>101</v>
      </c>
      <c r="E244" s="57" t="s">
        <v>126</v>
      </c>
      <c r="F244" s="58" t="s">
        <v>48</v>
      </c>
      <c r="G244" s="58" t="s">
        <v>4497</v>
      </c>
      <c r="H244" s="8" t="s">
        <v>126</v>
      </c>
      <c r="I244" s="8" t="s">
        <v>48</v>
      </c>
      <c r="J244">
        <v>315</v>
      </c>
      <c r="K244" s="8" t="str" cm="1">
        <f t="array" ref="K24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44" s="8" t="str" cm="1">
        <f t="array" ref="L24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4" s="8"/>
      <c r="N244" s="59" t="s">
        <v>1361</v>
      </c>
      <c r="O244" t="s">
        <v>6090</v>
      </c>
      <c r="P244">
        <v>5.7108239857706504</v>
      </c>
      <c r="Q244" t="s">
        <v>7665</v>
      </c>
      <c r="R244" s="8" t="s">
        <v>147</v>
      </c>
      <c r="S244" s="9">
        <v>0.40209490740740739</v>
      </c>
      <c r="T244" s="9">
        <v>0.41589120370370369</v>
      </c>
      <c r="U244" s="8">
        <v>0</v>
      </c>
      <c r="V244" s="8">
        <v>16.016666666666666</v>
      </c>
      <c r="W244" s="8" t="s">
        <v>4984</v>
      </c>
      <c r="X244" s="8" t="s">
        <v>4985</v>
      </c>
      <c r="Y244" s="8">
        <v>2.01105708959942</v>
      </c>
      <c r="Z244">
        <v>2904.42</v>
      </c>
      <c r="AA244" s="8">
        <v>0</v>
      </c>
      <c r="AB244" s="35">
        <v>0</v>
      </c>
      <c r="AC244" s="8">
        <v>0</v>
      </c>
      <c r="AD244" s="8">
        <v>0</v>
      </c>
      <c r="AE244" s="20">
        <v>60.779000000000003</v>
      </c>
      <c r="AF244" s="20">
        <v>61.27</v>
      </c>
      <c r="AG244" s="20">
        <v>63.204999999999998</v>
      </c>
      <c r="AH244" s="20">
        <v>64.28</v>
      </c>
      <c r="AI244">
        <v>64.28</v>
      </c>
      <c r="AJ244" s="8" t="s">
        <v>3810</v>
      </c>
      <c r="AK244" s="8" t="s">
        <v>3811</v>
      </c>
      <c r="AL244" s="8">
        <v>1</v>
      </c>
      <c r="AM244" s="8">
        <v>0</v>
      </c>
      <c r="AN244" s="17">
        <v>61.27</v>
      </c>
      <c r="AO244" s="17">
        <v>64.28</v>
      </c>
      <c r="AP244" s="17" t="s">
        <v>164</v>
      </c>
      <c r="AQ244" s="8" t="s">
        <v>191</v>
      </c>
      <c r="AR244" s="8" t="s">
        <v>44</v>
      </c>
      <c r="AS244" s="8" t="s">
        <v>164</v>
      </c>
      <c r="AT244" s="8" t="s">
        <v>164</v>
      </c>
      <c r="AU244" s="8" t="s">
        <v>168</v>
      </c>
      <c r="AW24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4" s="8">
        <v>15.194750000000001</v>
      </c>
      <c r="BA244">
        <v>15.317500000000001</v>
      </c>
      <c r="BB244">
        <v>15.80125</v>
      </c>
      <c r="BC244">
        <v>16.07</v>
      </c>
    </row>
    <row r="245" spans="1:55" x14ac:dyDescent="0.3">
      <c r="A245" s="53" t="s">
        <v>470</v>
      </c>
      <c r="B245" s="53" t="s">
        <v>5641</v>
      </c>
      <c r="C245" s="53" t="s">
        <v>110</v>
      </c>
      <c r="D245" s="8" t="s">
        <v>103</v>
      </c>
      <c r="E245" s="57" t="s">
        <v>126</v>
      </c>
      <c r="F245" s="58" t="s">
        <v>48</v>
      </c>
      <c r="G245" s="58" t="s">
        <v>4497</v>
      </c>
      <c r="H245" s="8" t="s">
        <v>126</v>
      </c>
      <c r="I245" s="8" t="s">
        <v>12</v>
      </c>
      <c r="J245">
        <v>89</v>
      </c>
      <c r="K245" s="8" t="str" cm="1">
        <f t="array" ref="K24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45" s="8" t="str" cm="1">
        <f t="array" ref="L24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5" s="8"/>
      <c r="N245" s="59" t="s">
        <v>469</v>
      </c>
      <c r="O245" t="s">
        <v>6182</v>
      </c>
      <c r="P245">
        <v>0</v>
      </c>
      <c r="Q245" t="s">
        <v>9082</v>
      </c>
      <c r="R245" s="8" t="s">
        <v>123</v>
      </c>
      <c r="S245" s="9">
        <v>0.39097222222222222</v>
      </c>
      <c r="T245" s="9">
        <v>0.3976851851851852</v>
      </c>
      <c r="U245" s="8">
        <v>0</v>
      </c>
      <c r="V245" s="8">
        <v>14.35</v>
      </c>
      <c r="W245" s="8" t="s">
        <v>4862</v>
      </c>
      <c r="X245" s="8" t="s">
        <v>4863</v>
      </c>
      <c r="Z245">
        <v>1323</v>
      </c>
      <c r="AA245" s="8">
        <v>0</v>
      </c>
      <c r="AB245" s="8">
        <v>0</v>
      </c>
      <c r="AC245" s="8">
        <v>0</v>
      </c>
      <c r="AD245" s="8">
        <v>0</v>
      </c>
      <c r="AE245" s="20">
        <v>65.930000000000007</v>
      </c>
      <c r="AF245" s="20">
        <v>65.930000000000007</v>
      </c>
      <c r="AG245" s="20">
        <v>68.13</v>
      </c>
      <c r="AH245" s="20">
        <v>66.569999999999993</v>
      </c>
      <c r="AI245" t="s">
        <v>247</v>
      </c>
      <c r="AJ245" s="8" t="s">
        <v>3810</v>
      </c>
      <c r="AK245" s="8" t="s">
        <v>5484</v>
      </c>
      <c r="AL245" s="8">
        <v>1</v>
      </c>
      <c r="AM245" s="8">
        <v>0</v>
      </c>
      <c r="AN245" s="17">
        <v>33.515000000000001</v>
      </c>
      <c r="AO245" s="17">
        <v>16.642499999999998</v>
      </c>
      <c r="AP245" s="17" t="s">
        <v>163</v>
      </c>
      <c r="AQ245" s="8" t="s">
        <v>191</v>
      </c>
      <c r="AR245" s="8" t="s">
        <v>44</v>
      </c>
      <c r="AS245" s="8" t="s">
        <v>164</v>
      </c>
      <c r="AT245" s="8" t="s">
        <v>163</v>
      </c>
      <c r="AU245" s="8" t="s">
        <v>168</v>
      </c>
      <c r="AV245" s="8">
        <v>0</v>
      </c>
      <c r="AW24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5" s="8">
        <v>16.482500000000002</v>
      </c>
      <c r="BA245">
        <v>16.482500000000002</v>
      </c>
      <c r="BB245">
        <v>17.032499999999999</v>
      </c>
      <c r="BC245">
        <v>16.642499999999998</v>
      </c>
    </row>
    <row r="246" spans="1:55" x14ac:dyDescent="0.3">
      <c r="A246" s="53" t="s">
        <v>320</v>
      </c>
      <c r="B246" s="53" t="s">
        <v>4872</v>
      </c>
      <c r="C246" s="53" t="s">
        <v>110</v>
      </c>
      <c r="D246" s="8" t="s">
        <v>101</v>
      </c>
      <c r="E246" s="57" t="s">
        <v>126</v>
      </c>
      <c r="F246" s="58" t="s">
        <v>48</v>
      </c>
      <c r="G246" s="58" t="s">
        <v>4484</v>
      </c>
      <c r="H246" s="8" t="s">
        <v>126</v>
      </c>
      <c r="I246" s="8" t="s">
        <v>48</v>
      </c>
      <c r="J246">
        <v>260</v>
      </c>
      <c r="K246" s="8" t="str" cm="1">
        <f t="array" ref="K24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46" s="8" t="str" cm="1">
        <f t="array" ref="L24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6" s="8"/>
      <c r="N246" s="59" t="s">
        <v>319</v>
      </c>
      <c r="O246" t="s">
        <v>6095</v>
      </c>
      <c r="P246">
        <v>4.9973166307651704</v>
      </c>
      <c r="Q246" t="s">
        <v>7666</v>
      </c>
      <c r="R246" s="8" t="s">
        <v>147</v>
      </c>
      <c r="S246" s="9">
        <v>0.4193634259259259</v>
      </c>
      <c r="T246" s="9">
        <v>0.43085648148148148</v>
      </c>
      <c r="U246" s="8">
        <v>0</v>
      </c>
      <c r="V246" s="8">
        <v>19.827777778333335</v>
      </c>
      <c r="W246" s="8" t="s">
        <v>4874</v>
      </c>
      <c r="X246" s="8" t="s">
        <v>4875</v>
      </c>
      <c r="Y246" s="8">
        <v>1.6657852978571099</v>
      </c>
      <c r="Z246">
        <v>22981.14</v>
      </c>
      <c r="AA246" s="8">
        <v>28</v>
      </c>
      <c r="AB246" s="8">
        <v>0.93548387096774199</v>
      </c>
      <c r="AC246" s="8">
        <v>22</v>
      </c>
      <c r="AD246" s="8">
        <v>403</v>
      </c>
      <c r="AE246" s="20">
        <v>319.88830000000002</v>
      </c>
      <c r="AF246" s="20">
        <v>378.27929999999998</v>
      </c>
      <c r="AG246" s="20">
        <v>464.315</v>
      </c>
      <c r="AH246" s="20">
        <v>566.55349999999999</v>
      </c>
      <c r="AI246">
        <v>569.94000000000005</v>
      </c>
      <c r="AJ246" s="8" t="s">
        <v>3810</v>
      </c>
      <c r="AK246" s="8" t="s">
        <v>3811</v>
      </c>
      <c r="AL246" s="8">
        <v>1</v>
      </c>
      <c r="AM246" s="8">
        <v>434</v>
      </c>
      <c r="AN246" s="17">
        <v>511.745</v>
      </c>
      <c r="AO246" s="17">
        <v>551.97370000000001</v>
      </c>
      <c r="AP246" s="17" t="s">
        <v>164</v>
      </c>
      <c r="AQ246" s="8" t="s">
        <v>191</v>
      </c>
      <c r="AR246" s="8" t="s">
        <v>44</v>
      </c>
      <c r="AS246" s="8" t="s">
        <v>164</v>
      </c>
      <c r="AT246" s="8" t="s">
        <v>164</v>
      </c>
      <c r="AU246" s="8" t="s">
        <v>168</v>
      </c>
      <c r="AW24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6" s="8">
        <v>79.972075000000004</v>
      </c>
      <c r="BA246">
        <v>94.569824999999994</v>
      </c>
      <c r="BB246">
        <v>116.07875</v>
      </c>
      <c r="BC246">
        <v>141.638375</v>
      </c>
    </row>
    <row r="247" spans="1:55" x14ac:dyDescent="0.3">
      <c r="A247" s="53" t="s">
        <v>376</v>
      </c>
      <c r="B247" s="53" t="s">
        <v>133</v>
      </c>
      <c r="C247" s="53" t="s">
        <v>125</v>
      </c>
      <c r="D247" s="8" t="s">
        <v>101</v>
      </c>
      <c r="E247" s="57" t="s">
        <v>126</v>
      </c>
      <c r="F247" s="58" t="s">
        <v>48</v>
      </c>
      <c r="G247" s="58" t="s">
        <v>9259</v>
      </c>
      <c r="H247" s="8" t="s">
        <v>126</v>
      </c>
      <c r="I247" s="8" t="s">
        <v>48</v>
      </c>
      <c r="J247">
        <v>280</v>
      </c>
      <c r="K247" s="8" t="str" cm="1">
        <f t="array" ref="K24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47" s="8" t="str" cm="1">
        <f t="array" ref="L24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7" s="8"/>
      <c r="N247" s="59" t="s">
        <v>375</v>
      </c>
      <c r="O247" t="s">
        <v>6096</v>
      </c>
      <c r="P247">
        <v>0.58402888530486097</v>
      </c>
      <c r="Q247" t="s">
        <v>7667</v>
      </c>
      <c r="R247" s="8" t="s">
        <v>125</v>
      </c>
      <c r="S247" s="9">
        <v>0.43126157407407406</v>
      </c>
      <c r="T247" s="9">
        <v>0.4503240740740741</v>
      </c>
      <c r="U247" s="8">
        <v>0</v>
      </c>
      <c r="V247" s="8">
        <v>20.873333333333335</v>
      </c>
      <c r="W247" s="8" t="s">
        <v>4858</v>
      </c>
      <c r="X247" s="8" t="s">
        <v>4859</v>
      </c>
      <c r="Y247" s="8">
        <v>0.13900142272764801</v>
      </c>
      <c r="Z247">
        <v>2513.98</v>
      </c>
      <c r="AA247" s="8">
        <v>0</v>
      </c>
      <c r="AB247" s="8">
        <v>0</v>
      </c>
      <c r="AC247" s="8">
        <v>0</v>
      </c>
      <c r="AD247" s="8">
        <v>0</v>
      </c>
      <c r="AE247" s="20">
        <v>59.24</v>
      </c>
      <c r="AF247" s="20">
        <v>63.638800000000003</v>
      </c>
      <c r="AG247" s="20">
        <v>74.09</v>
      </c>
      <c r="AH247" s="20">
        <v>71.931799999999996</v>
      </c>
      <c r="AI247">
        <v>39.64</v>
      </c>
      <c r="AJ247" s="8" t="s">
        <v>3810</v>
      </c>
      <c r="AK247" s="8" t="s">
        <v>3811</v>
      </c>
      <c r="AL247" s="8">
        <v>1</v>
      </c>
      <c r="AM247" s="8">
        <v>0</v>
      </c>
      <c r="AN247" s="17">
        <v>36.575000000000003</v>
      </c>
      <c r="AO247" s="17">
        <v>70.930000000000007</v>
      </c>
      <c r="AP247" s="17" t="s">
        <v>164</v>
      </c>
      <c r="AQ247" s="8" t="s">
        <v>191</v>
      </c>
      <c r="AR247" s="8" t="s">
        <v>44</v>
      </c>
      <c r="AS247" s="8" t="s">
        <v>164</v>
      </c>
      <c r="AT247" s="8" t="s">
        <v>164</v>
      </c>
      <c r="AU247" s="8" t="s">
        <v>168</v>
      </c>
      <c r="AW24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7" s="8">
        <v>14.81</v>
      </c>
      <c r="BA247">
        <v>15.909700000000001</v>
      </c>
      <c r="BB247">
        <v>18.522500000000001</v>
      </c>
      <c r="BC247">
        <v>17.982949999999999</v>
      </c>
    </row>
    <row r="248" spans="1:55" x14ac:dyDescent="0.3">
      <c r="A248" s="53" t="s">
        <v>417</v>
      </c>
      <c r="B248" s="53" t="s">
        <v>4864</v>
      </c>
      <c r="C248" s="53" t="s">
        <v>110</v>
      </c>
      <c r="D248" s="8" t="s">
        <v>102</v>
      </c>
      <c r="E248" s="57" t="s">
        <v>126</v>
      </c>
      <c r="F248" s="58" t="s">
        <v>48</v>
      </c>
      <c r="G248" s="58" t="s">
        <v>9259</v>
      </c>
      <c r="H248" s="8" t="s">
        <v>126</v>
      </c>
      <c r="I248" s="8" t="s">
        <v>48</v>
      </c>
      <c r="J248">
        <v>270</v>
      </c>
      <c r="K248" s="8" t="str" cm="1">
        <f t="array" ref="K24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48" s="8" t="str" cm="1">
        <f t="array" ref="L24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8" s="8"/>
      <c r="N248" s="59" t="s">
        <v>416</v>
      </c>
      <c r="O248" t="s">
        <v>6111</v>
      </c>
      <c r="P248">
        <v>0.21305878812887599</v>
      </c>
      <c r="Q248" t="s">
        <v>7746</v>
      </c>
      <c r="R248" s="8" t="s">
        <v>129</v>
      </c>
      <c r="S248" s="9">
        <v>0.42357638888888888</v>
      </c>
      <c r="T248" s="9">
        <v>0.42623842592592592</v>
      </c>
      <c r="U248" s="8">
        <v>0</v>
      </c>
      <c r="V248" s="8">
        <v>11.483333333333334</v>
      </c>
      <c r="W248" s="8" t="s">
        <v>4866</v>
      </c>
      <c r="X248" s="8" t="s">
        <v>4867</v>
      </c>
      <c r="Y248" s="8">
        <v>4.6261635769362999E-2</v>
      </c>
      <c r="Z248">
        <v>1808.64</v>
      </c>
      <c r="AA248" s="8">
        <v>0</v>
      </c>
      <c r="AB248" s="35">
        <v>0</v>
      </c>
      <c r="AC248" s="8">
        <v>0</v>
      </c>
      <c r="AD248" s="8">
        <v>0</v>
      </c>
      <c r="AE248" s="20">
        <v>71.69</v>
      </c>
      <c r="AF248" s="20">
        <v>78.260000000000005</v>
      </c>
      <c r="AG248" s="20">
        <v>67.462800000000001</v>
      </c>
      <c r="AH248" s="20">
        <v>76.428299999999993</v>
      </c>
      <c r="AI248">
        <v>36.25</v>
      </c>
      <c r="AJ248" s="8" t="s">
        <v>3810</v>
      </c>
      <c r="AK248" s="8" t="s">
        <v>5005</v>
      </c>
      <c r="AL248" s="8">
        <v>1</v>
      </c>
      <c r="AM248" s="8">
        <v>0</v>
      </c>
      <c r="AN248" s="17">
        <v>32.56</v>
      </c>
      <c r="AO248" s="17">
        <v>40.221200000000003</v>
      </c>
      <c r="AP248" s="17" t="s">
        <v>164</v>
      </c>
      <c r="AQ248" s="8" t="s">
        <v>191</v>
      </c>
      <c r="AR248" s="8" t="s">
        <v>44</v>
      </c>
      <c r="AS248" s="8" t="s">
        <v>164</v>
      </c>
      <c r="AT248" s="8" t="s">
        <v>164</v>
      </c>
      <c r="AU248" s="8" t="s">
        <v>168</v>
      </c>
      <c r="AW24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4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8" s="8">
        <v>17.922499999999999</v>
      </c>
      <c r="BA248">
        <v>19.565000000000001</v>
      </c>
      <c r="BB248">
        <v>16.8657</v>
      </c>
      <c r="BC248">
        <v>19.107074999999998</v>
      </c>
    </row>
    <row r="249" spans="1:55" x14ac:dyDescent="0.3">
      <c r="A249" s="53" t="s">
        <v>1417</v>
      </c>
      <c r="B249" s="53" t="s">
        <v>111</v>
      </c>
      <c r="C249" s="53" t="s">
        <v>150</v>
      </c>
      <c r="D249" s="8" t="s">
        <v>101</v>
      </c>
      <c r="E249" s="57" t="s">
        <v>126</v>
      </c>
      <c r="F249" s="58" t="s">
        <v>48</v>
      </c>
      <c r="G249" s="58" t="s">
        <v>9249</v>
      </c>
      <c r="H249" s="8" t="s">
        <v>126</v>
      </c>
      <c r="I249" s="8" t="s">
        <v>12</v>
      </c>
      <c r="J249">
        <v>10</v>
      </c>
      <c r="K249" s="8" t="str" cm="1">
        <f t="array" ref="K24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49" s="8" t="str" cm="1">
        <f t="array" ref="L24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49" s="8"/>
      <c r="N249" s="59" t="s">
        <v>1416</v>
      </c>
      <c r="O249" t="s">
        <v>6054</v>
      </c>
      <c r="P249">
        <v>0.40354588868422098</v>
      </c>
      <c r="Q249" t="s">
        <v>7668</v>
      </c>
      <c r="R249" s="8" t="s">
        <v>147</v>
      </c>
      <c r="S249" s="9">
        <v>0.45060185185185186</v>
      </c>
      <c r="T249" s="9">
        <v>0.45074074074074072</v>
      </c>
      <c r="U249" s="8">
        <v>0</v>
      </c>
      <c r="V249" s="8">
        <v>1.0958333333333334</v>
      </c>
      <c r="W249" s="8" t="s">
        <v>4855</v>
      </c>
      <c r="X249" s="8" t="s">
        <v>4856</v>
      </c>
      <c r="Y249" s="8">
        <v>9.4085756168814802E-2</v>
      </c>
      <c r="Z249">
        <v>5324.04</v>
      </c>
      <c r="AA249" s="8">
        <v>0</v>
      </c>
      <c r="AB249" s="8">
        <v>0</v>
      </c>
      <c r="AC249" s="8">
        <v>0</v>
      </c>
      <c r="AD249" s="8">
        <v>0</v>
      </c>
      <c r="AE249" s="20">
        <v>113.99299999999999</v>
      </c>
      <c r="AF249" s="20">
        <v>87.332300000000004</v>
      </c>
      <c r="AG249" s="20">
        <v>83.645700000000005</v>
      </c>
      <c r="AH249" s="20">
        <v>85.528000000000006</v>
      </c>
      <c r="AI249">
        <v>96.28</v>
      </c>
      <c r="AJ249" s="8" t="s">
        <v>3810</v>
      </c>
      <c r="AK249" s="8" t="s">
        <v>3811</v>
      </c>
      <c r="AL249" s="8">
        <v>1</v>
      </c>
      <c r="AM249" s="8">
        <v>0</v>
      </c>
      <c r="AN249" s="17">
        <v>84.212500000000006</v>
      </c>
      <c r="AO249" s="17">
        <v>99.87</v>
      </c>
      <c r="AP249" s="17" t="s">
        <v>163</v>
      </c>
      <c r="AQ249" s="8" t="s">
        <v>191</v>
      </c>
      <c r="AR249" s="8" t="s">
        <v>44</v>
      </c>
      <c r="AS249" s="8" t="s">
        <v>164</v>
      </c>
      <c r="AT249" s="8" t="s">
        <v>163</v>
      </c>
      <c r="AU249" s="8" t="s">
        <v>168</v>
      </c>
      <c r="AV249" s="8">
        <v>0</v>
      </c>
      <c r="AW24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4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4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49" s="8">
        <v>28.498249999999999</v>
      </c>
      <c r="BA249">
        <v>21.833075000000001</v>
      </c>
      <c r="BB249">
        <v>20.911425000000001</v>
      </c>
      <c r="BC249">
        <v>21.382000000000001</v>
      </c>
    </row>
    <row r="250" spans="1:55" x14ac:dyDescent="0.3">
      <c r="A250" s="53" t="s">
        <v>1784</v>
      </c>
      <c r="B250" s="53" t="s">
        <v>5044</v>
      </c>
      <c r="C250" s="53" t="s">
        <v>110</v>
      </c>
      <c r="D250" s="8" t="s">
        <v>102</v>
      </c>
      <c r="E250" s="57" t="s">
        <v>126</v>
      </c>
      <c r="F250" s="58" t="s">
        <v>48</v>
      </c>
      <c r="G250" s="58" t="s">
        <v>9249</v>
      </c>
      <c r="H250" s="8" t="s">
        <v>126</v>
      </c>
      <c r="I250" s="8" t="s">
        <v>48</v>
      </c>
      <c r="J250">
        <v>261</v>
      </c>
      <c r="K250" s="8" t="str" cm="1">
        <f t="array" ref="K25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50" s="8" t="str" cm="1">
        <f t="array" ref="L25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0" s="8"/>
      <c r="N250" s="59" t="s">
        <v>1783</v>
      </c>
      <c r="O250" t="s">
        <v>6120</v>
      </c>
      <c r="P250">
        <v>0.52087504306271604</v>
      </c>
      <c r="Q250" t="s">
        <v>8363</v>
      </c>
      <c r="R250" s="8" t="s">
        <v>129</v>
      </c>
      <c r="S250" s="9">
        <v>0.42659722222222224</v>
      </c>
      <c r="T250" s="9">
        <v>0.43331018518518516</v>
      </c>
      <c r="U250" s="8">
        <v>0</v>
      </c>
      <c r="V250" s="8">
        <v>9.4354006285390355</v>
      </c>
      <c r="W250" s="8" t="s">
        <v>5046</v>
      </c>
      <c r="X250" s="8" t="s">
        <v>5047</v>
      </c>
      <c r="Y250" s="8">
        <v>0.198760845982906</v>
      </c>
      <c r="Z250">
        <v>487.32</v>
      </c>
      <c r="AA250" s="8">
        <v>0</v>
      </c>
      <c r="AB250" s="35">
        <v>0</v>
      </c>
      <c r="AC250" s="8">
        <v>0</v>
      </c>
      <c r="AD250" s="8">
        <v>0</v>
      </c>
      <c r="AE250" s="20">
        <v>34.04</v>
      </c>
      <c r="AF250" s="20">
        <v>34.588500000000003</v>
      </c>
      <c r="AG250" s="20">
        <v>35.193300000000001</v>
      </c>
      <c r="AH250" s="20">
        <v>0</v>
      </c>
      <c r="AI250">
        <v>14.22</v>
      </c>
      <c r="AJ250" s="8" t="s">
        <v>3810</v>
      </c>
      <c r="AK250" s="8" t="s">
        <v>5005</v>
      </c>
      <c r="AL250" s="8">
        <v>1</v>
      </c>
      <c r="AM250" s="8">
        <v>0</v>
      </c>
      <c r="AN250" s="17">
        <v>17.02</v>
      </c>
      <c r="AO250" s="17">
        <v>0</v>
      </c>
      <c r="AP250" s="17" t="s">
        <v>164</v>
      </c>
      <c r="AQ250" s="8" t="s">
        <v>191</v>
      </c>
      <c r="AR250" s="8" t="s">
        <v>44</v>
      </c>
      <c r="AS250" s="8" t="s">
        <v>164</v>
      </c>
      <c r="AT250" s="8" t="s">
        <v>164</v>
      </c>
      <c r="AU250" s="8" t="s">
        <v>168</v>
      </c>
      <c r="AW25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0" s="8">
        <v>8.51</v>
      </c>
      <c r="BA250">
        <v>8.6471250000000008</v>
      </c>
      <c r="BB250">
        <v>8.7983250000000002</v>
      </c>
      <c r="BC250">
        <v>0</v>
      </c>
    </row>
    <row r="251" spans="1:55" x14ac:dyDescent="0.3">
      <c r="A251" s="53" t="s">
        <v>485</v>
      </c>
      <c r="B251" s="53" t="s">
        <v>3892</v>
      </c>
      <c r="C251" s="53" t="s">
        <v>110</v>
      </c>
      <c r="D251" s="8" t="s">
        <v>101</v>
      </c>
      <c r="E251" s="57" t="s">
        <v>126</v>
      </c>
      <c r="F251" s="58" t="s">
        <v>48</v>
      </c>
      <c r="G251" s="58" t="s">
        <v>9254</v>
      </c>
      <c r="H251" s="8" t="s">
        <v>126</v>
      </c>
      <c r="I251" s="8" t="s">
        <v>48</v>
      </c>
      <c r="J251">
        <v>400</v>
      </c>
      <c r="K251" s="8" t="str" cm="1">
        <f t="array" ref="K25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1" s="8" t="str" cm="1">
        <f t="array" ref="L25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1" s="8"/>
      <c r="N251" s="59" t="s">
        <v>484</v>
      </c>
      <c r="O251" t="s">
        <v>6083</v>
      </c>
      <c r="P251">
        <v>5.9141377316907402</v>
      </c>
      <c r="Q251" t="s">
        <v>7669</v>
      </c>
      <c r="R251" s="8" t="s">
        <v>147</v>
      </c>
      <c r="S251" s="9">
        <v>0.4548611111111111</v>
      </c>
      <c r="T251" s="9">
        <v>0.46447916666666667</v>
      </c>
      <c r="U251" s="8">
        <v>0</v>
      </c>
      <c r="V251" s="8">
        <v>10.52</v>
      </c>
      <c r="W251" s="8" t="s">
        <v>3894</v>
      </c>
      <c r="X251" s="8" t="s">
        <v>3895</v>
      </c>
      <c r="Y251" s="8">
        <v>2.5682914646314301</v>
      </c>
      <c r="Z251">
        <v>2011.03</v>
      </c>
      <c r="AA251" s="8">
        <v>15</v>
      </c>
      <c r="AB251" s="8">
        <v>0.65116279069767402</v>
      </c>
      <c r="AC251" s="8">
        <v>3</v>
      </c>
      <c r="AD251" s="8">
        <v>49</v>
      </c>
      <c r="AE251" s="20">
        <v>37.89</v>
      </c>
      <c r="AF251" s="20">
        <v>37.89</v>
      </c>
      <c r="AG251" s="20">
        <v>40.480699999999999</v>
      </c>
      <c r="AH251" s="20">
        <v>42.371499999999997</v>
      </c>
      <c r="AI251">
        <v>42.11</v>
      </c>
      <c r="AJ251" s="8" t="s">
        <v>3810</v>
      </c>
      <c r="AK251" s="8" t="s">
        <v>3811</v>
      </c>
      <c r="AL251" s="8">
        <v>1</v>
      </c>
      <c r="AM251" s="8">
        <v>43</v>
      </c>
      <c r="AN251" s="17">
        <v>40.353700000000003</v>
      </c>
      <c r="AO251" s="17">
        <v>43.712499999999999</v>
      </c>
      <c r="AP251" s="17" t="s">
        <v>164</v>
      </c>
      <c r="AQ251" s="8" t="s">
        <v>191</v>
      </c>
      <c r="AR251" s="8" t="s">
        <v>44</v>
      </c>
      <c r="AS251" s="8" t="s">
        <v>164</v>
      </c>
      <c r="AT251" s="8" t="s">
        <v>164</v>
      </c>
      <c r="AU251" s="8" t="s">
        <v>168</v>
      </c>
      <c r="AW25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1" s="8">
        <v>9.4725000000000001</v>
      </c>
      <c r="BA251">
        <v>9.4725000000000001</v>
      </c>
      <c r="BB251">
        <v>10.120175</v>
      </c>
      <c r="BC251">
        <v>10.592874999999999</v>
      </c>
    </row>
    <row r="252" spans="1:55" x14ac:dyDescent="0.3">
      <c r="A252" s="53" t="s">
        <v>462</v>
      </c>
      <c r="B252" s="53" t="s">
        <v>3896</v>
      </c>
      <c r="C252" s="53" t="s">
        <v>110</v>
      </c>
      <c r="D252" s="8" t="s">
        <v>101</v>
      </c>
      <c r="E252" s="57" t="s">
        <v>126</v>
      </c>
      <c r="F252" s="58" t="s">
        <v>48</v>
      </c>
      <c r="G252" s="58" t="s">
        <v>9258</v>
      </c>
      <c r="H252" s="8" t="s">
        <v>126</v>
      </c>
      <c r="I252" s="8" t="s">
        <v>48</v>
      </c>
      <c r="J252">
        <v>390</v>
      </c>
      <c r="K252" s="8" t="str" cm="1">
        <f t="array" ref="K25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2" s="8" t="str" cm="1">
        <f t="array" ref="L25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2" s="8"/>
      <c r="N252" s="59" t="s">
        <v>461</v>
      </c>
      <c r="O252" t="s">
        <v>6078</v>
      </c>
      <c r="P252">
        <v>0.54301161976900403</v>
      </c>
      <c r="Q252" t="s">
        <v>7671</v>
      </c>
      <c r="R252" s="8" t="s">
        <v>147</v>
      </c>
      <c r="S252" s="9">
        <v>0.46484953703703702</v>
      </c>
      <c r="T252" s="9">
        <v>0.46861111111111109</v>
      </c>
      <c r="U252" s="8">
        <v>0</v>
      </c>
      <c r="V252" s="8">
        <v>9.4366666666666674</v>
      </c>
      <c r="W252" s="8" t="s">
        <v>3898</v>
      </c>
      <c r="X252" s="8" t="s">
        <v>3899</v>
      </c>
      <c r="Y252" s="8">
        <v>0.11469458333194101</v>
      </c>
      <c r="Z252">
        <v>10861.72</v>
      </c>
      <c r="AA252" s="8">
        <v>16</v>
      </c>
      <c r="AB252" s="8">
        <v>0.87401574803149595</v>
      </c>
      <c r="AC252" s="8">
        <v>6</v>
      </c>
      <c r="AD252" s="8">
        <v>129</v>
      </c>
      <c r="AE252" s="20">
        <v>195.8366</v>
      </c>
      <c r="AF252" s="20">
        <v>196.36420000000001</v>
      </c>
      <c r="AG252" s="20">
        <v>223.40350000000001</v>
      </c>
      <c r="AH252" s="20">
        <v>208.83</v>
      </c>
      <c r="AI252">
        <v>228.35</v>
      </c>
      <c r="AJ252" s="8" t="s">
        <v>3810</v>
      </c>
      <c r="AK252" s="8" t="s">
        <v>3811</v>
      </c>
      <c r="AL252" s="8">
        <v>1</v>
      </c>
      <c r="AM252" s="8">
        <v>127</v>
      </c>
      <c r="AN252" s="17">
        <v>226.7362</v>
      </c>
      <c r="AO252" s="17">
        <v>221.3537</v>
      </c>
      <c r="AP252" s="17" t="s">
        <v>164</v>
      </c>
      <c r="AQ252" s="8" t="s">
        <v>191</v>
      </c>
      <c r="AR252" s="8" t="s">
        <v>44</v>
      </c>
      <c r="AS252" s="8" t="s">
        <v>164</v>
      </c>
      <c r="AT252" s="8" t="s">
        <v>164</v>
      </c>
      <c r="AU252" s="8" t="s">
        <v>168</v>
      </c>
      <c r="AW25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2" s="8">
        <v>48.959150000000001</v>
      </c>
      <c r="BA252">
        <v>49.091050000000003</v>
      </c>
      <c r="BB252">
        <v>55.850875000000002</v>
      </c>
      <c r="BC252">
        <v>52.207500000000003</v>
      </c>
    </row>
    <row r="253" spans="1:55" x14ac:dyDescent="0.3">
      <c r="A253" s="53" t="s">
        <v>758</v>
      </c>
      <c r="B253" s="53" t="s">
        <v>4891</v>
      </c>
      <c r="C253" s="53" t="s">
        <v>110</v>
      </c>
      <c r="D253" s="8" t="s">
        <v>101</v>
      </c>
      <c r="E253" s="57" t="s">
        <v>126</v>
      </c>
      <c r="F253" s="58" t="s">
        <v>48</v>
      </c>
      <c r="G253" s="58" t="s">
        <v>9247</v>
      </c>
      <c r="H253" s="8" t="s">
        <v>126</v>
      </c>
      <c r="I253" s="8" t="s">
        <v>48</v>
      </c>
      <c r="J253">
        <v>120</v>
      </c>
      <c r="K253" s="8" t="str" cm="1">
        <f t="array" ref="K25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3" s="8" t="str" cm="1">
        <f t="array" ref="L25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3" s="8"/>
      <c r="N253" s="59" t="s">
        <v>757</v>
      </c>
      <c r="O253" t="s">
        <v>6062</v>
      </c>
      <c r="P253">
        <v>6.9281111320800601</v>
      </c>
      <c r="Q253" t="s">
        <v>7673</v>
      </c>
      <c r="R253" s="8" t="s">
        <v>147</v>
      </c>
      <c r="S253" s="9">
        <v>0.47342592592592592</v>
      </c>
      <c r="T253" s="9">
        <v>0.48013888888888889</v>
      </c>
      <c r="U253" s="8">
        <v>0</v>
      </c>
      <c r="V253" s="8">
        <v>9.4354006285390355</v>
      </c>
      <c r="W253" s="8" t="s">
        <v>4893</v>
      </c>
      <c r="X253" s="8" t="s">
        <v>4894</v>
      </c>
      <c r="Y253" s="8">
        <v>3.0851654963954198</v>
      </c>
      <c r="Z253">
        <v>4279.3900000000003</v>
      </c>
      <c r="AA253" s="8">
        <v>4</v>
      </c>
      <c r="AB253" s="8">
        <v>0.91111111111111098</v>
      </c>
      <c r="AC253" s="8">
        <v>1</v>
      </c>
      <c r="AD253" s="8">
        <v>45</v>
      </c>
      <c r="AE253" s="20">
        <v>0</v>
      </c>
      <c r="AF253" s="20">
        <v>130.54570000000001</v>
      </c>
      <c r="AG253" s="20">
        <v>138.90780000000001</v>
      </c>
      <c r="AH253" s="20">
        <v>138.63999999999999</v>
      </c>
      <c r="AI253">
        <v>146.96</v>
      </c>
      <c r="AJ253" s="8" t="s">
        <v>3810</v>
      </c>
      <c r="AK253" s="8" t="s">
        <v>3811</v>
      </c>
      <c r="AL253" s="8">
        <v>1</v>
      </c>
      <c r="AM253" s="8">
        <v>45</v>
      </c>
      <c r="AN253" s="17">
        <v>136.64500000000001</v>
      </c>
      <c r="AO253" s="17">
        <v>121.31</v>
      </c>
      <c r="AP253" s="17" t="s">
        <v>164</v>
      </c>
      <c r="AQ253" s="8" t="s">
        <v>191</v>
      </c>
      <c r="AR253" s="8" t="s">
        <v>44</v>
      </c>
      <c r="AS253" s="8" t="s">
        <v>164</v>
      </c>
      <c r="AT253" s="8" t="s">
        <v>164</v>
      </c>
      <c r="AU253" s="8" t="s">
        <v>168</v>
      </c>
      <c r="AW25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3" s="8">
        <v>0</v>
      </c>
      <c r="BA253">
        <v>32.636425000000003</v>
      </c>
      <c r="BB253">
        <v>34.726950000000002</v>
      </c>
      <c r="BC253">
        <v>34.659999999999997</v>
      </c>
    </row>
    <row r="254" spans="1:55" x14ac:dyDescent="0.3">
      <c r="A254" s="53" t="s">
        <v>481</v>
      </c>
      <c r="B254" s="53" t="s">
        <v>3469</v>
      </c>
      <c r="C254" s="53" t="s">
        <v>112</v>
      </c>
      <c r="D254" s="8" t="s">
        <v>101</v>
      </c>
      <c r="E254" s="57" t="s">
        <v>126</v>
      </c>
      <c r="F254" s="58" t="s">
        <v>48</v>
      </c>
      <c r="G254" s="58" t="s">
        <v>9257</v>
      </c>
      <c r="H254" s="8" t="s">
        <v>126</v>
      </c>
      <c r="I254" s="8" t="s">
        <v>15</v>
      </c>
      <c r="J254">
        <v>230</v>
      </c>
      <c r="K254" s="8" t="str" cm="1">
        <f t="array" ref="K25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254" s="8" t="str" cm="1">
        <f t="array" ref="L25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4" s="8"/>
      <c r="N254" s="59" t="s">
        <v>480</v>
      </c>
      <c r="O254" t="s">
        <v>5817</v>
      </c>
      <c r="P254">
        <v>0.79244334341683498</v>
      </c>
      <c r="Q254" t="s">
        <v>7675</v>
      </c>
      <c r="R254" s="8" t="s">
        <v>147</v>
      </c>
      <c r="S254" s="9">
        <v>0.48069444444444442</v>
      </c>
      <c r="T254" s="9">
        <v>0.48953703703703705</v>
      </c>
      <c r="U254" s="8">
        <v>0</v>
      </c>
      <c r="V254" s="8">
        <v>13.4375</v>
      </c>
      <c r="W254" s="8" t="s">
        <v>3471</v>
      </c>
      <c r="X254" s="8" t="s">
        <v>3472</v>
      </c>
      <c r="Y254" s="8">
        <v>0.51785434840620903</v>
      </c>
      <c r="Z254">
        <v>2574.06</v>
      </c>
      <c r="AA254" s="8">
        <v>0</v>
      </c>
      <c r="AB254" s="8">
        <v>0</v>
      </c>
      <c r="AC254" s="8">
        <v>0</v>
      </c>
      <c r="AD254" s="8">
        <v>0</v>
      </c>
      <c r="AE254" s="20">
        <v>49.860700000000001</v>
      </c>
      <c r="AF254" s="20">
        <v>51.069200000000002</v>
      </c>
      <c r="AG254" s="20">
        <v>46.593800000000002</v>
      </c>
      <c r="AH254" s="20">
        <v>52.625300000000003</v>
      </c>
      <c r="AI254">
        <v>47.53</v>
      </c>
      <c r="AJ254" s="8" t="s">
        <v>3810</v>
      </c>
      <c r="AK254" s="8" t="s">
        <v>3811</v>
      </c>
      <c r="AL254" s="8">
        <v>1</v>
      </c>
      <c r="AM254" s="8">
        <v>0</v>
      </c>
      <c r="AN254" s="17">
        <v>50.465000000000003</v>
      </c>
      <c r="AO254" s="17">
        <v>53.51</v>
      </c>
      <c r="AP254" s="17" t="s">
        <v>163</v>
      </c>
      <c r="AQ254" s="8" t="s">
        <v>191</v>
      </c>
      <c r="AR254" s="8" t="s">
        <v>44</v>
      </c>
      <c r="AS254" s="8" t="s">
        <v>164</v>
      </c>
      <c r="AT254" s="8" t="s">
        <v>163</v>
      </c>
      <c r="AU254" s="8" t="s">
        <v>168</v>
      </c>
      <c r="AV254" s="8">
        <v>0</v>
      </c>
      <c r="AW25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5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4" s="8">
        <v>12.465175</v>
      </c>
      <c r="BA254">
        <v>12.767300000000001</v>
      </c>
      <c r="BB254">
        <v>11.64845</v>
      </c>
      <c r="BC254">
        <v>13.156325000000001</v>
      </c>
    </row>
    <row r="255" spans="1:55" x14ac:dyDescent="0.3">
      <c r="A255" s="53" t="s">
        <v>314</v>
      </c>
      <c r="B255" s="53" t="s">
        <v>4898</v>
      </c>
      <c r="C255" s="53" t="s">
        <v>110</v>
      </c>
      <c r="D255" s="8" t="s">
        <v>101</v>
      </c>
      <c r="E255" s="57" t="s">
        <v>126</v>
      </c>
      <c r="F255" s="58" t="s">
        <v>48</v>
      </c>
      <c r="G255" s="58" t="s">
        <v>9255</v>
      </c>
      <c r="H255" s="8" t="s">
        <v>126</v>
      </c>
      <c r="I255" s="8" t="s">
        <v>48</v>
      </c>
      <c r="J255">
        <v>100</v>
      </c>
      <c r="K255" s="8" t="str" cm="1">
        <f t="array" ref="K25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5" s="8" t="str" cm="1">
        <f t="array" ref="L25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5" s="8"/>
      <c r="N255" s="59" t="s">
        <v>313</v>
      </c>
      <c r="O255" t="s">
        <v>6071</v>
      </c>
      <c r="P255">
        <v>0.864584955488226</v>
      </c>
      <c r="Q255" t="s">
        <v>7676</v>
      </c>
      <c r="R255" s="8" t="s">
        <v>147</v>
      </c>
      <c r="S255" s="9">
        <v>0.4901388888888889</v>
      </c>
      <c r="T255" s="9">
        <v>0.49777777777777776</v>
      </c>
      <c r="U255" s="8">
        <v>0</v>
      </c>
      <c r="V255" s="8">
        <v>9.706666666666667</v>
      </c>
      <c r="W255" s="8" t="s">
        <v>4900</v>
      </c>
      <c r="X255" s="8" t="s">
        <v>4901</v>
      </c>
      <c r="Y255" s="8">
        <v>0.28844142248275001</v>
      </c>
      <c r="Z255">
        <v>5417.83</v>
      </c>
      <c r="AA255" s="8">
        <v>14</v>
      </c>
      <c r="AB255" s="8">
        <v>0.89393939393939403</v>
      </c>
      <c r="AC255" s="8">
        <v>6</v>
      </c>
      <c r="AD255" s="8">
        <v>113</v>
      </c>
      <c r="AE255" s="20">
        <v>97.641599999999997</v>
      </c>
      <c r="AF255" s="20">
        <v>102.9353</v>
      </c>
      <c r="AG255" s="20">
        <v>121.1921</v>
      </c>
      <c r="AH255" s="20">
        <v>113.27</v>
      </c>
      <c r="AI255">
        <v>128.03</v>
      </c>
      <c r="AJ255" s="8" t="s">
        <v>3810</v>
      </c>
      <c r="AK255" s="8" t="s">
        <v>3811</v>
      </c>
      <c r="AL255" s="8">
        <v>1</v>
      </c>
      <c r="AM255" s="8">
        <v>132</v>
      </c>
      <c r="AN255" s="17">
        <v>117.9875</v>
      </c>
      <c r="AO255" s="17">
        <v>115.0887</v>
      </c>
      <c r="AP255" s="17" t="s">
        <v>164</v>
      </c>
      <c r="AQ255" s="8" t="s">
        <v>191</v>
      </c>
      <c r="AR255" s="8" t="s">
        <v>44</v>
      </c>
      <c r="AS255" s="8" t="s">
        <v>164</v>
      </c>
      <c r="AT255" s="8" t="s">
        <v>164</v>
      </c>
      <c r="AU255" s="8" t="s">
        <v>168</v>
      </c>
      <c r="AW25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5" s="8">
        <v>24.410399999999999</v>
      </c>
      <c r="BA255">
        <v>25.733825</v>
      </c>
      <c r="BB255">
        <v>30.298024999999999</v>
      </c>
      <c r="BC255">
        <v>28.317499999999999</v>
      </c>
    </row>
    <row r="256" spans="1:55" x14ac:dyDescent="0.3">
      <c r="A256" s="53" t="s">
        <v>325</v>
      </c>
      <c r="B256" s="53" t="s">
        <v>4991</v>
      </c>
      <c r="C256" s="53" t="s">
        <v>110</v>
      </c>
      <c r="D256" s="8" t="s">
        <v>101</v>
      </c>
      <c r="E256" s="57" t="s">
        <v>126</v>
      </c>
      <c r="F256" s="58" t="s">
        <v>48</v>
      </c>
      <c r="G256" s="58" t="s">
        <v>9263</v>
      </c>
      <c r="H256" s="8" t="s">
        <v>126</v>
      </c>
      <c r="I256" s="8" t="s">
        <v>48</v>
      </c>
      <c r="J256">
        <v>180</v>
      </c>
      <c r="K256" s="8" t="str" cm="1">
        <f t="array" ref="K25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6" s="8" t="str" cm="1">
        <f t="array" ref="L25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6" s="8"/>
      <c r="N256" s="59" t="s">
        <v>324</v>
      </c>
      <c r="O256" t="s">
        <v>6045</v>
      </c>
      <c r="P256">
        <v>3.5983087949127301</v>
      </c>
      <c r="Q256" t="s">
        <v>7678</v>
      </c>
      <c r="R256" s="8" t="s">
        <v>147</v>
      </c>
      <c r="S256" s="9">
        <v>0.50027777777777782</v>
      </c>
      <c r="T256" s="9">
        <v>0.50488425925925928</v>
      </c>
      <c r="U256" s="8">
        <v>0</v>
      </c>
      <c r="V256" s="8">
        <v>9.1533333333333342</v>
      </c>
      <c r="W256" s="8" t="s">
        <v>4993</v>
      </c>
      <c r="X256" s="8" t="s">
        <v>4994</v>
      </c>
      <c r="Y256" s="8">
        <v>2.1362357113799</v>
      </c>
      <c r="Z256">
        <v>10387.18</v>
      </c>
      <c r="AA256" s="8">
        <v>15</v>
      </c>
      <c r="AB256" s="35">
        <v>0.89361702127659604</v>
      </c>
      <c r="AC256" s="8">
        <v>6</v>
      </c>
      <c r="AD256" s="8">
        <v>124</v>
      </c>
      <c r="AE256" s="20">
        <v>199.58330000000001</v>
      </c>
      <c r="AF256" s="20">
        <v>203.49299999999999</v>
      </c>
      <c r="AG256" s="20">
        <v>190.16640000000001</v>
      </c>
      <c r="AH256" s="20">
        <v>183.8246</v>
      </c>
      <c r="AI256">
        <v>200.05</v>
      </c>
      <c r="AJ256" s="8" t="s">
        <v>3810</v>
      </c>
      <c r="AK256" s="8" t="s">
        <v>3811</v>
      </c>
      <c r="AL256" s="8">
        <v>1</v>
      </c>
      <c r="AM256" s="8">
        <v>141</v>
      </c>
      <c r="AN256" s="17">
        <v>191.41370000000001</v>
      </c>
      <c r="AO256" s="17">
        <v>171.3075</v>
      </c>
      <c r="AP256" s="17" t="s">
        <v>164</v>
      </c>
      <c r="AQ256" s="8" t="s">
        <v>191</v>
      </c>
      <c r="AR256" s="8" t="s">
        <v>44</v>
      </c>
      <c r="AS256" s="8" t="s">
        <v>164</v>
      </c>
      <c r="AT256" s="8" t="s">
        <v>164</v>
      </c>
      <c r="AU256" s="8" t="s">
        <v>168</v>
      </c>
      <c r="AW25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6" s="8">
        <v>49.895825000000002</v>
      </c>
      <c r="BA256">
        <v>50.873249999999999</v>
      </c>
      <c r="BB256">
        <v>47.541600000000003</v>
      </c>
      <c r="BC256">
        <v>45.956150000000001</v>
      </c>
    </row>
    <row r="257" spans="1:55" x14ac:dyDescent="0.3">
      <c r="A257" s="53" t="s">
        <v>499</v>
      </c>
      <c r="B257" s="53" t="s">
        <v>4883</v>
      </c>
      <c r="C257" s="53" t="s">
        <v>110</v>
      </c>
      <c r="D257" s="8" t="s">
        <v>101</v>
      </c>
      <c r="E257" s="57" t="s">
        <v>126</v>
      </c>
      <c r="F257" s="58" t="s">
        <v>48</v>
      </c>
      <c r="G257" s="58" t="s">
        <v>9266</v>
      </c>
      <c r="H257" s="8" t="s">
        <v>126</v>
      </c>
      <c r="I257" s="8" t="s">
        <v>48</v>
      </c>
      <c r="J257">
        <v>295</v>
      </c>
      <c r="K257" s="8" t="str" cm="1">
        <f t="array" ref="K25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7" s="8" t="str" cm="1">
        <f t="array" ref="L25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7" s="8"/>
      <c r="N257" s="59" t="s">
        <v>498</v>
      </c>
      <c r="O257" t="s">
        <v>6067</v>
      </c>
      <c r="P257">
        <v>1.8584777736290901</v>
      </c>
      <c r="Q257" t="s">
        <v>7615</v>
      </c>
      <c r="R257" s="8" t="s">
        <v>147</v>
      </c>
      <c r="S257" s="9">
        <v>0.50616898148148148</v>
      </c>
      <c r="T257" s="9">
        <v>0.51798611111111115</v>
      </c>
      <c r="U257" s="8">
        <v>0</v>
      </c>
      <c r="V257" s="8">
        <v>14.52</v>
      </c>
      <c r="W257" s="8" t="s">
        <v>4885</v>
      </c>
      <c r="X257" s="8" t="s">
        <v>4886</v>
      </c>
      <c r="Y257" s="8">
        <v>0.78013031405892497</v>
      </c>
      <c r="Z257">
        <v>10946.9</v>
      </c>
      <c r="AA257" s="8">
        <v>7</v>
      </c>
      <c r="AB257" s="8">
        <v>0.96</v>
      </c>
      <c r="AC257" s="8">
        <v>8</v>
      </c>
      <c r="AD257" s="8">
        <v>154</v>
      </c>
      <c r="AE257" s="20">
        <v>194.75659999999999</v>
      </c>
      <c r="AF257" s="20">
        <v>190.87299999999999</v>
      </c>
      <c r="AG257" s="20">
        <v>210.74420000000001</v>
      </c>
      <c r="AH257" s="20">
        <v>208.0615</v>
      </c>
      <c r="AI257">
        <v>223.33</v>
      </c>
      <c r="AJ257" s="8" t="s">
        <v>3810</v>
      </c>
      <c r="AK257" s="8" t="s">
        <v>3811</v>
      </c>
      <c r="AL257" s="8">
        <v>1</v>
      </c>
      <c r="AM257" s="8">
        <v>175</v>
      </c>
      <c r="AN257" s="17">
        <v>197.92750000000001</v>
      </c>
      <c r="AO257" s="17">
        <v>194.3887</v>
      </c>
      <c r="AP257" s="17" t="s">
        <v>164</v>
      </c>
      <c r="AQ257" s="8" t="s">
        <v>191</v>
      </c>
      <c r="AR257" s="8" t="s">
        <v>44</v>
      </c>
      <c r="AS257" s="8" t="s">
        <v>164</v>
      </c>
      <c r="AT257" s="8" t="s">
        <v>164</v>
      </c>
      <c r="AU257" s="8" t="s">
        <v>168</v>
      </c>
      <c r="AW25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7" s="8">
        <v>48.689149999999998</v>
      </c>
      <c r="BA257">
        <v>47.718249999999998</v>
      </c>
      <c r="BB257">
        <v>52.686050000000002</v>
      </c>
      <c r="BC257">
        <v>52.015374999999999</v>
      </c>
    </row>
    <row r="258" spans="1:55" x14ac:dyDescent="0.3">
      <c r="A258" s="53" t="s">
        <v>483</v>
      </c>
      <c r="B258" s="53" t="s">
        <v>5022</v>
      </c>
      <c r="C258" s="53" t="s">
        <v>110</v>
      </c>
      <c r="D258" s="8" t="s">
        <v>102</v>
      </c>
      <c r="E258" s="57" t="s">
        <v>126</v>
      </c>
      <c r="F258" s="58" t="s">
        <v>48</v>
      </c>
      <c r="G258" s="58" t="s">
        <v>9261</v>
      </c>
      <c r="H258" s="8" t="s">
        <v>126</v>
      </c>
      <c r="I258" s="8" t="s">
        <v>12</v>
      </c>
      <c r="J258">
        <v>81</v>
      </c>
      <c r="K258" s="8" t="str" cm="1">
        <f t="array" ref="K25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58" s="8" t="str" cm="1">
        <f t="array" ref="L25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8" s="8"/>
      <c r="N258" s="59" t="s">
        <v>482</v>
      </c>
      <c r="O258" t="s">
        <v>6137</v>
      </c>
      <c r="P258">
        <v>2.7986492741364399</v>
      </c>
      <c r="Q258" t="s">
        <v>7779</v>
      </c>
      <c r="R258" s="8" t="s">
        <v>107</v>
      </c>
      <c r="S258" s="9">
        <v>0.50266203703703705</v>
      </c>
      <c r="T258" s="9">
        <v>0.50937500000000002</v>
      </c>
      <c r="U258" s="8">
        <v>0</v>
      </c>
      <c r="V258" s="8">
        <v>8.5666666666666664</v>
      </c>
      <c r="W258" s="8" t="s">
        <v>5024</v>
      </c>
      <c r="X258" s="8" t="s">
        <v>5025</v>
      </c>
      <c r="Y258" s="8">
        <v>1.01515424979187</v>
      </c>
      <c r="Z258">
        <v>1502.19</v>
      </c>
      <c r="AA258" s="8">
        <v>0</v>
      </c>
      <c r="AB258" s="8">
        <v>0</v>
      </c>
      <c r="AC258" s="8">
        <v>0</v>
      </c>
      <c r="AD258" s="8">
        <v>0</v>
      </c>
      <c r="AE258" s="20">
        <v>66.522000000000006</v>
      </c>
      <c r="AF258" s="20">
        <v>145.4975</v>
      </c>
      <c r="AG258" s="20">
        <v>69.762500000000003</v>
      </c>
      <c r="AH258" s="20">
        <v>105.3766</v>
      </c>
      <c r="AI258">
        <v>5.51</v>
      </c>
      <c r="AJ258" s="8" t="s">
        <v>3810</v>
      </c>
      <c r="AK258" s="8" t="s">
        <v>5005</v>
      </c>
      <c r="AL258" s="8">
        <v>1</v>
      </c>
      <c r="AM258" s="8">
        <v>0</v>
      </c>
      <c r="AN258" s="17">
        <v>39.322499999999998</v>
      </c>
      <c r="AO258" s="17">
        <v>10.7562</v>
      </c>
      <c r="AP258" s="17" t="s">
        <v>163</v>
      </c>
      <c r="AQ258" s="8" t="s">
        <v>191</v>
      </c>
      <c r="AR258" s="8" t="s">
        <v>44</v>
      </c>
      <c r="AS258" s="8" t="s">
        <v>164</v>
      </c>
      <c r="AT258" s="8" t="s">
        <v>163</v>
      </c>
      <c r="AU258" s="8" t="s">
        <v>168</v>
      </c>
      <c r="AV258" s="8">
        <v>0</v>
      </c>
      <c r="AW25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8" s="8">
        <v>16.630500000000001</v>
      </c>
      <c r="BA258">
        <v>36.374375000000001</v>
      </c>
      <c r="BB258">
        <v>17.440625000000001</v>
      </c>
      <c r="BC258">
        <v>26.344149999999999</v>
      </c>
    </row>
    <row r="259" spans="1:55" x14ac:dyDescent="0.3">
      <c r="A259" s="53" t="s">
        <v>1854</v>
      </c>
      <c r="B259" s="53" t="s">
        <v>4927</v>
      </c>
      <c r="C259" s="53" t="s">
        <v>107</v>
      </c>
      <c r="D259" s="8" t="s">
        <v>101</v>
      </c>
      <c r="E259" s="57" t="s">
        <v>126</v>
      </c>
      <c r="F259" s="58" t="s">
        <v>48</v>
      </c>
      <c r="G259" s="58" t="s">
        <v>9264</v>
      </c>
      <c r="H259" s="8" t="s">
        <v>126</v>
      </c>
      <c r="I259" s="8" t="s">
        <v>48</v>
      </c>
      <c r="J259">
        <v>1</v>
      </c>
      <c r="K259" s="8" t="str" cm="1">
        <f t="array" ref="K25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59" s="8" t="str" cm="1">
        <f t="array" ref="L25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59" s="8"/>
      <c r="N259" s="59" t="s">
        <v>1853</v>
      </c>
      <c r="O259" t="s">
        <v>6085</v>
      </c>
      <c r="P259">
        <v>0</v>
      </c>
      <c r="Q259" t="s">
        <v>7680</v>
      </c>
      <c r="R259" s="8" t="s">
        <v>147</v>
      </c>
      <c r="S259" s="9">
        <v>0.52005787037037032</v>
      </c>
      <c r="T259" s="9">
        <v>0.52490740740740738</v>
      </c>
      <c r="U259" s="8">
        <v>0</v>
      </c>
      <c r="V259" s="8">
        <v>12.33</v>
      </c>
      <c r="W259" s="8" t="s">
        <v>4929</v>
      </c>
      <c r="X259" s="8" t="s">
        <v>4930</v>
      </c>
      <c r="Z259">
        <v>1319.5</v>
      </c>
      <c r="AA259" s="8">
        <v>0</v>
      </c>
      <c r="AB259" s="35">
        <v>0</v>
      </c>
      <c r="AC259" s="8">
        <v>0</v>
      </c>
      <c r="AD259" s="8">
        <v>0</v>
      </c>
      <c r="AE259" s="20">
        <v>25</v>
      </c>
      <c r="AF259" s="20">
        <v>25</v>
      </c>
      <c r="AG259" s="20">
        <v>25.964200000000002</v>
      </c>
      <c r="AH259" s="20">
        <v>26.5</v>
      </c>
      <c r="AI259">
        <v>26.5</v>
      </c>
      <c r="AJ259" s="8" t="s">
        <v>3810</v>
      </c>
      <c r="AK259" s="8" t="s">
        <v>3811</v>
      </c>
      <c r="AL259" s="8">
        <v>1</v>
      </c>
      <c r="AM259" s="8">
        <v>0</v>
      </c>
      <c r="AN259" s="17">
        <v>25</v>
      </c>
      <c r="AO259" s="17">
        <v>26.5</v>
      </c>
      <c r="AP259" s="17" t="s">
        <v>164</v>
      </c>
      <c r="AQ259" s="8" t="s">
        <v>191</v>
      </c>
      <c r="AR259" s="8" t="s">
        <v>44</v>
      </c>
      <c r="AS259" s="8" t="s">
        <v>164</v>
      </c>
      <c r="AT259" s="8" t="s">
        <v>164</v>
      </c>
      <c r="AU259" s="8" t="s">
        <v>168</v>
      </c>
      <c r="AW25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5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5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59" s="8">
        <v>6.25</v>
      </c>
      <c r="BA259">
        <v>6.25</v>
      </c>
      <c r="BB259">
        <v>6.4910500000000004</v>
      </c>
      <c r="BC259">
        <v>6.625</v>
      </c>
    </row>
    <row r="260" spans="1:55" x14ac:dyDescent="0.3">
      <c r="A260" s="53" t="s">
        <v>397</v>
      </c>
      <c r="B260" s="53" t="s">
        <v>4876</v>
      </c>
      <c r="C260" s="53" t="s">
        <v>110</v>
      </c>
      <c r="D260" s="8" t="s">
        <v>102</v>
      </c>
      <c r="E260" s="57" t="s">
        <v>126</v>
      </c>
      <c r="F260" s="58" t="s">
        <v>48</v>
      </c>
      <c r="G260" s="58" t="s">
        <v>9264</v>
      </c>
      <c r="H260" s="8" t="s">
        <v>126</v>
      </c>
      <c r="I260" s="8" t="s">
        <v>12</v>
      </c>
      <c r="J260">
        <v>270</v>
      </c>
      <c r="K260" s="8" t="str" cm="1">
        <f t="array" ref="K26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60" s="8" t="str" cm="1">
        <f t="array" ref="L26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0" s="8"/>
      <c r="N260" s="59" t="s">
        <v>396</v>
      </c>
      <c r="O260" t="s">
        <v>6142</v>
      </c>
      <c r="P260">
        <v>0.10315989498815301</v>
      </c>
      <c r="Q260" t="s">
        <v>6404</v>
      </c>
      <c r="R260" s="8" t="s">
        <v>125</v>
      </c>
      <c r="S260" s="9">
        <v>0.50944444444444448</v>
      </c>
      <c r="T260" s="9">
        <v>0.52228009259259256</v>
      </c>
      <c r="U260" s="8">
        <v>0</v>
      </c>
      <c r="V260" s="8">
        <v>11.533333333333333</v>
      </c>
      <c r="W260" s="8" t="s">
        <v>4878</v>
      </c>
      <c r="X260" s="8" t="s">
        <v>4879</v>
      </c>
      <c r="Y260" s="8">
        <v>2.46809875807865E-2</v>
      </c>
      <c r="Z260">
        <v>1125.55</v>
      </c>
      <c r="AA260" s="8">
        <v>0</v>
      </c>
      <c r="AB260" s="35">
        <v>0</v>
      </c>
      <c r="AC260" s="8">
        <v>0</v>
      </c>
      <c r="AD260" s="8">
        <v>0</v>
      </c>
      <c r="AE260" s="20">
        <v>39.380000000000003</v>
      </c>
      <c r="AF260" s="20">
        <v>45.988700000000001</v>
      </c>
      <c r="AG260" s="20">
        <v>40.426600000000001</v>
      </c>
      <c r="AH260" s="20">
        <v>40.950000000000003</v>
      </c>
      <c r="AI260">
        <v>21.71</v>
      </c>
      <c r="AJ260" s="8" t="s">
        <v>3810</v>
      </c>
      <c r="AK260" s="8" t="s">
        <v>5005</v>
      </c>
      <c r="AL260" s="8">
        <v>1</v>
      </c>
      <c r="AM260" s="8">
        <v>0</v>
      </c>
      <c r="AN260" s="17">
        <v>19.690000000000001</v>
      </c>
      <c r="AO260" s="17">
        <v>20.475000000000001</v>
      </c>
      <c r="AP260" s="17" t="s">
        <v>163</v>
      </c>
      <c r="AQ260" s="8" t="s">
        <v>191</v>
      </c>
      <c r="AR260" s="8" t="s">
        <v>44</v>
      </c>
      <c r="AS260" s="8" t="s">
        <v>164</v>
      </c>
      <c r="AT260" s="8" t="s">
        <v>163</v>
      </c>
      <c r="AU260" s="8" t="s">
        <v>168</v>
      </c>
      <c r="AV260" s="8">
        <v>0</v>
      </c>
      <c r="AW26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0" s="8">
        <v>9.8450000000000006</v>
      </c>
      <c r="BA260">
        <v>11.497175</v>
      </c>
      <c r="BB260">
        <v>10.10665</v>
      </c>
      <c r="BC260">
        <v>10.237500000000001</v>
      </c>
    </row>
    <row r="261" spans="1:55" x14ac:dyDescent="0.3">
      <c r="A261" s="53" t="s">
        <v>246</v>
      </c>
      <c r="B261" s="53" t="s">
        <v>4927</v>
      </c>
      <c r="C261" s="53" t="s">
        <v>110</v>
      </c>
      <c r="D261" s="8" t="s">
        <v>101</v>
      </c>
      <c r="E261" s="57" t="s">
        <v>126</v>
      </c>
      <c r="F261" s="58" t="s">
        <v>48</v>
      </c>
      <c r="G261" s="58">
        <v>231</v>
      </c>
      <c r="H261" s="8" t="s">
        <v>126</v>
      </c>
      <c r="I261" s="8" t="s">
        <v>48</v>
      </c>
      <c r="J261">
        <v>300</v>
      </c>
      <c r="K261" s="8" t="str" cm="1">
        <f t="array" ref="K26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61" s="8" t="str" cm="1">
        <f t="array" ref="L26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1" s="8"/>
      <c r="N261" s="59" t="s">
        <v>245</v>
      </c>
      <c r="O261" t="s">
        <v>6086</v>
      </c>
      <c r="P261">
        <v>2.8823744121741002</v>
      </c>
      <c r="Q261" t="s">
        <v>8178</v>
      </c>
      <c r="R261" s="8" t="s">
        <v>147</v>
      </c>
      <c r="S261" s="9">
        <v>0.51998842592592598</v>
      </c>
      <c r="T261" s="9">
        <v>0.52005787037037032</v>
      </c>
      <c r="U261" s="8">
        <v>0</v>
      </c>
      <c r="V261" s="8">
        <v>0.35333333333333333</v>
      </c>
      <c r="W261" s="8" t="s">
        <v>4929</v>
      </c>
      <c r="X261" s="8" t="s">
        <v>4930</v>
      </c>
      <c r="Y261" s="8">
        <v>1.1085764983428601</v>
      </c>
      <c r="Z261">
        <v>4672.05</v>
      </c>
      <c r="AA261" s="8">
        <v>27</v>
      </c>
      <c r="AB261" s="8">
        <v>0.95135135135135096</v>
      </c>
      <c r="AC261" s="8">
        <v>16</v>
      </c>
      <c r="AD261" s="8">
        <v>521</v>
      </c>
      <c r="AE261" s="20">
        <v>82.949100000000001</v>
      </c>
      <c r="AF261" s="20">
        <v>82.458399999999997</v>
      </c>
      <c r="AG261" s="20">
        <v>104.0407</v>
      </c>
      <c r="AH261" s="20">
        <v>155.0684</v>
      </c>
      <c r="AI261">
        <v>106.93</v>
      </c>
      <c r="AJ261" s="8" t="s">
        <v>3810</v>
      </c>
      <c r="AK261" s="8" t="s">
        <v>3811</v>
      </c>
      <c r="AL261" s="8">
        <v>1</v>
      </c>
      <c r="AM261" s="8">
        <v>555</v>
      </c>
      <c r="AN261" s="17">
        <v>94.394999999999996</v>
      </c>
      <c r="AO261" s="17">
        <v>185.35499999999999</v>
      </c>
      <c r="AP261" s="17" t="s">
        <v>164</v>
      </c>
      <c r="AQ261" s="8" t="s">
        <v>191</v>
      </c>
      <c r="AR261" s="8" t="s">
        <v>44</v>
      </c>
      <c r="AS261" s="8" t="s">
        <v>164</v>
      </c>
      <c r="AT261" s="8" t="s">
        <v>164</v>
      </c>
      <c r="AU261" s="8" t="s">
        <v>168</v>
      </c>
      <c r="AW26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1" s="8">
        <v>20.737275</v>
      </c>
      <c r="BA261">
        <v>20.614599999999999</v>
      </c>
      <c r="BB261">
        <v>26.010175</v>
      </c>
      <c r="BC261">
        <v>38.767099999999999</v>
      </c>
    </row>
    <row r="262" spans="1:55" x14ac:dyDescent="0.3">
      <c r="A262" s="53" t="s">
        <v>1850</v>
      </c>
      <c r="B262" s="53" t="s">
        <v>4927</v>
      </c>
      <c r="C262" s="53" t="s">
        <v>112</v>
      </c>
      <c r="D262" s="8" t="s">
        <v>101</v>
      </c>
      <c r="E262" s="57" t="s">
        <v>126</v>
      </c>
      <c r="F262" s="58" t="s">
        <v>48</v>
      </c>
      <c r="G262" s="58">
        <v>232</v>
      </c>
      <c r="H262" s="8" t="s">
        <v>126</v>
      </c>
      <c r="I262" s="8" t="s">
        <v>48</v>
      </c>
      <c r="J262">
        <v>1</v>
      </c>
      <c r="K262" s="8" t="str" cm="1">
        <f t="array" ref="K26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62" s="8" t="str" cm="1">
        <f t="array" ref="L26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2" s="8"/>
      <c r="N262" s="59" t="s">
        <v>1849</v>
      </c>
      <c r="O262" t="s">
        <v>6085</v>
      </c>
      <c r="P262">
        <v>0</v>
      </c>
      <c r="Q262" t="s">
        <v>7681</v>
      </c>
      <c r="R262" s="8" t="s">
        <v>147</v>
      </c>
      <c r="S262" s="9">
        <v>0.52490740740740738</v>
      </c>
      <c r="T262" s="9">
        <v>0.53298611111111116</v>
      </c>
      <c r="U262" s="8">
        <v>0</v>
      </c>
      <c r="V262" s="8">
        <v>10.733333333333334</v>
      </c>
      <c r="W262" s="8" t="s">
        <v>4929</v>
      </c>
      <c r="X262" s="8" t="s">
        <v>4930</v>
      </c>
      <c r="Z262">
        <v>2563.0700000000002</v>
      </c>
      <c r="AA262" s="8">
        <v>0</v>
      </c>
      <c r="AB262" s="8">
        <v>0</v>
      </c>
      <c r="AC262" s="8">
        <v>0</v>
      </c>
      <c r="AD262" s="8">
        <v>0</v>
      </c>
      <c r="AE262" s="20">
        <v>40.5</v>
      </c>
      <c r="AF262" s="20">
        <v>40.5</v>
      </c>
      <c r="AG262" s="20">
        <v>50.994</v>
      </c>
      <c r="AH262" s="20">
        <v>49.674599999999998</v>
      </c>
      <c r="AI262">
        <v>42.89</v>
      </c>
      <c r="AJ262" s="8" t="s">
        <v>3810</v>
      </c>
      <c r="AK262" s="8" t="s">
        <v>3811</v>
      </c>
      <c r="AL262" s="8">
        <v>1</v>
      </c>
      <c r="AM262" s="8">
        <v>0</v>
      </c>
      <c r="AN262" s="17">
        <v>40.5</v>
      </c>
      <c r="AO262" s="17">
        <v>53.914999999999999</v>
      </c>
      <c r="AP262" s="17" t="s">
        <v>164</v>
      </c>
      <c r="AQ262" s="8" t="s">
        <v>191</v>
      </c>
      <c r="AR262" s="8" t="s">
        <v>44</v>
      </c>
      <c r="AS262" s="8" t="s">
        <v>164</v>
      </c>
      <c r="AT262" s="8" t="s">
        <v>164</v>
      </c>
      <c r="AU262" s="8" t="s">
        <v>168</v>
      </c>
      <c r="AW26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2" s="8">
        <v>10.125</v>
      </c>
      <c r="BA262">
        <v>10.125</v>
      </c>
      <c r="BB262">
        <v>12.7485</v>
      </c>
      <c r="BC262">
        <v>12.41865</v>
      </c>
    </row>
    <row r="263" spans="1:55" x14ac:dyDescent="0.3">
      <c r="A263" s="53" t="s">
        <v>1852</v>
      </c>
      <c r="B263" s="53" t="s">
        <v>4927</v>
      </c>
      <c r="C263" s="53" t="s">
        <v>113</v>
      </c>
      <c r="D263" s="8" t="s">
        <v>101</v>
      </c>
      <c r="E263" s="57" t="s">
        <v>126</v>
      </c>
      <c r="F263" s="58" t="s">
        <v>48</v>
      </c>
      <c r="G263" s="58">
        <v>233</v>
      </c>
      <c r="H263" s="8" t="s">
        <v>126</v>
      </c>
      <c r="I263" s="8" t="s">
        <v>48</v>
      </c>
      <c r="J263">
        <v>1</v>
      </c>
      <c r="K263" s="8" t="str" cm="1">
        <f t="array" ref="K26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63" s="8" t="str" cm="1">
        <f t="array" ref="L26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3" s="8"/>
      <c r="N263" s="59" t="s">
        <v>1851</v>
      </c>
      <c r="O263" t="s">
        <v>6085</v>
      </c>
      <c r="P263">
        <v>0</v>
      </c>
      <c r="Q263" t="s">
        <v>9059</v>
      </c>
      <c r="R263" s="8" t="s">
        <v>147</v>
      </c>
      <c r="S263" s="9">
        <v>0.53298611111111116</v>
      </c>
      <c r="T263" s="9">
        <v>0.54704861111111114</v>
      </c>
      <c r="U263" s="8">
        <v>0</v>
      </c>
      <c r="V263" s="8">
        <v>19.206666666666667</v>
      </c>
      <c r="W263" s="8" t="s">
        <v>4929</v>
      </c>
      <c r="X263" s="8" t="s">
        <v>4930</v>
      </c>
      <c r="Z263">
        <v>844.48</v>
      </c>
      <c r="AA263" s="8">
        <v>0</v>
      </c>
      <c r="AB263" s="8">
        <v>0</v>
      </c>
      <c r="AC263" s="8">
        <v>0</v>
      </c>
      <c r="AD263" s="8">
        <v>0</v>
      </c>
      <c r="AE263" s="20">
        <v>16</v>
      </c>
      <c r="AF263" s="20">
        <v>16</v>
      </c>
      <c r="AG263" s="20">
        <v>16.617100000000001</v>
      </c>
      <c r="AH263" s="20">
        <v>16.96</v>
      </c>
      <c r="AI263">
        <v>16.96</v>
      </c>
      <c r="AJ263" s="8" t="s">
        <v>3810</v>
      </c>
      <c r="AK263" s="8" t="s">
        <v>3811</v>
      </c>
      <c r="AL263" s="8">
        <v>1</v>
      </c>
      <c r="AM263" s="8">
        <v>0</v>
      </c>
      <c r="AN263" s="17">
        <v>16</v>
      </c>
      <c r="AO263" s="17">
        <v>16.96</v>
      </c>
      <c r="AP263" s="17" t="s">
        <v>164</v>
      </c>
      <c r="AQ263" s="8" t="s">
        <v>191</v>
      </c>
      <c r="AR263" s="8" t="s">
        <v>44</v>
      </c>
      <c r="AS263" s="8" t="s">
        <v>164</v>
      </c>
      <c r="AT263" s="8" t="s">
        <v>164</v>
      </c>
      <c r="AU263" s="8" t="s">
        <v>168</v>
      </c>
      <c r="AW26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3" s="8">
        <v>4</v>
      </c>
      <c r="BA263">
        <v>4</v>
      </c>
      <c r="BB263">
        <v>4.1542750000000002</v>
      </c>
      <c r="BC263">
        <v>4.24</v>
      </c>
    </row>
    <row r="264" spans="1:55" x14ac:dyDescent="0.3">
      <c r="A264" s="53" t="s">
        <v>509</v>
      </c>
      <c r="B264" s="53" t="s">
        <v>4219</v>
      </c>
      <c r="C264" s="53" t="s">
        <v>110</v>
      </c>
      <c r="D264" s="8" t="s">
        <v>102</v>
      </c>
      <c r="E264" s="57" t="s">
        <v>126</v>
      </c>
      <c r="F264" s="58" t="s">
        <v>48</v>
      </c>
      <c r="G264" s="58" t="s">
        <v>9256</v>
      </c>
      <c r="H264" s="8" t="s">
        <v>126</v>
      </c>
      <c r="I264" s="8" t="s">
        <v>12</v>
      </c>
      <c r="J264">
        <v>280</v>
      </c>
      <c r="K264" s="8" t="str" cm="1">
        <f t="array" ref="K26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64" s="8" t="str" cm="1">
        <f t="array" ref="L26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4" s="8"/>
      <c r="N264" s="59" t="s">
        <v>508</v>
      </c>
      <c r="O264" t="s">
        <v>6146</v>
      </c>
      <c r="P264">
        <v>0.37529016388288</v>
      </c>
      <c r="Q264" t="s">
        <v>7804</v>
      </c>
      <c r="R264" s="8" t="s">
        <v>125</v>
      </c>
      <c r="S264" s="9">
        <v>0.52254629629629634</v>
      </c>
      <c r="T264" s="9">
        <v>0.52263888888888888</v>
      </c>
      <c r="U264" s="8">
        <v>0</v>
      </c>
      <c r="V264" s="8">
        <v>0.125</v>
      </c>
      <c r="W264" s="8" t="s">
        <v>4881</v>
      </c>
      <c r="X264" s="8" t="s">
        <v>4882</v>
      </c>
      <c r="Y264" s="8">
        <v>9.5077661521859605E-2</v>
      </c>
      <c r="Z264">
        <v>2270.7600000000002</v>
      </c>
      <c r="AA264" s="8">
        <v>0</v>
      </c>
      <c r="AB264" s="8">
        <v>0</v>
      </c>
      <c r="AC264" s="8">
        <v>0</v>
      </c>
      <c r="AD264" s="8">
        <v>0</v>
      </c>
      <c r="AE264" s="20">
        <v>93.573300000000003</v>
      </c>
      <c r="AF264" s="20">
        <v>97.527100000000004</v>
      </c>
      <c r="AG264" s="20">
        <v>78.236599999999996</v>
      </c>
      <c r="AH264" s="20">
        <v>60.457099999999997</v>
      </c>
      <c r="AI264">
        <v>40.22</v>
      </c>
      <c r="AJ264" s="8" t="s">
        <v>3810</v>
      </c>
      <c r="AK264" s="8" t="s">
        <v>5005</v>
      </c>
      <c r="AL264" s="8">
        <v>1</v>
      </c>
      <c r="AM264" s="8">
        <v>0</v>
      </c>
      <c r="AN264" s="17">
        <v>42.88</v>
      </c>
      <c r="AO264" s="17">
        <v>32.35</v>
      </c>
      <c r="AP264" s="17" t="s">
        <v>163</v>
      </c>
      <c r="AQ264" s="8" t="s">
        <v>191</v>
      </c>
      <c r="AR264" s="8" t="s">
        <v>44</v>
      </c>
      <c r="AS264" s="8" t="s">
        <v>164</v>
      </c>
      <c r="AT264" s="8" t="s">
        <v>163</v>
      </c>
      <c r="AU264" s="8" t="s">
        <v>168</v>
      </c>
      <c r="AV264" s="8">
        <v>0</v>
      </c>
      <c r="AW26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4" s="8">
        <v>23.393325000000001</v>
      </c>
      <c r="BA264">
        <v>24.381775000000001</v>
      </c>
      <c r="BB264">
        <v>19.559149999999999</v>
      </c>
      <c r="BC264">
        <v>15.114274999999999</v>
      </c>
    </row>
    <row r="265" spans="1:55" x14ac:dyDescent="0.3">
      <c r="A265" s="53" t="s">
        <v>378</v>
      </c>
      <c r="B265" s="53" t="s">
        <v>133</v>
      </c>
      <c r="C265" s="53" t="s">
        <v>129</v>
      </c>
      <c r="D265" s="8" t="s">
        <v>101</v>
      </c>
      <c r="E265" s="57" t="s">
        <v>126</v>
      </c>
      <c r="F265" s="58" t="s">
        <v>48</v>
      </c>
      <c r="G265" s="58" t="s">
        <v>9262</v>
      </c>
      <c r="H265" s="8" t="s">
        <v>126</v>
      </c>
      <c r="I265" s="8" t="s">
        <v>48</v>
      </c>
      <c r="J265">
        <v>150</v>
      </c>
      <c r="K265" s="8" t="str" cm="1">
        <f t="array" ref="K26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65" s="8" t="str" cm="1">
        <f t="array" ref="L26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5" s="8"/>
      <c r="N265" s="59" t="s">
        <v>377</v>
      </c>
      <c r="O265" t="s">
        <v>6091</v>
      </c>
      <c r="P265">
        <v>0.52035336400712096</v>
      </c>
      <c r="Q265" t="s">
        <v>7682</v>
      </c>
      <c r="R265" s="8" t="s">
        <v>125</v>
      </c>
      <c r="S265" s="9">
        <v>0.54741898148148149</v>
      </c>
      <c r="T265" s="9">
        <v>0.56679398148148152</v>
      </c>
      <c r="U265" s="8">
        <v>0</v>
      </c>
      <c r="V265" s="8">
        <v>23.426666666666666</v>
      </c>
      <c r="W265" s="8" t="s">
        <v>4923</v>
      </c>
      <c r="X265" s="8" t="s">
        <v>4924</v>
      </c>
      <c r="Y265" s="8">
        <v>0.12962820522681401</v>
      </c>
      <c r="Z265">
        <v>4865.24</v>
      </c>
      <c r="AA265" s="8">
        <v>0</v>
      </c>
      <c r="AB265" s="8">
        <v>0</v>
      </c>
      <c r="AC265" s="8">
        <v>0</v>
      </c>
      <c r="AD265" s="8">
        <v>0</v>
      </c>
      <c r="AE265" s="20">
        <v>111.33410000000001</v>
      </c>
      <c r="AF265" s="20">
        <v>97.724500000000006</v>
      </c>
      <c r="AG265" s="20">
        <v>138.065</v>
      </c>
      <c r="AH265" s="20">
        <v>110.8845</v>
      </c>
      <c r="AI265">
        <v>93.75</v>
      </c>
      <c r="AJ265" s="8" t="s">
        <v>3810</v>
      </c>
      <c r="AK265" s="8" t="s">
        <v>3811</v>
      </c>
      <c r="AL265" s="8">
        <v>1</v>
      </c>
      <c r="AM265" s="8">
        <v>0</v>
      </c>
      <c r="AN265" s="17">
        <v>71.133700000000005</v>
      </c>
      <c r="AO265" s="17">
        <v>106.2062</v>
      </c>
      <c r="AP265" s="17" t="s">
        <v>164</v>
      </c>
      <c r="AQ265" s="8" t="s">
        <v>191</v>
      </c>
      <c r="AR265" s="8" t="s">
        <v>44</v>
      </c>
      <c r="AS265" s="8" t="s">
        <v>164</v>
      </c>
      <c r="AT265" s="8" t="s">
        <v>164</v>
      </c>
      <c r="AU265" s="8" t="s">
        <v>168</v>
      </c>
      <c r="AW26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5" s="8">
        <v>27.833525000000002</v>
      </c>
      <c r="BA265">
        <v>24.431125000000002</v>
      </c>
      <c r="BB265">
        <v>34.516249999999999</v>
      </c>
      <c r="BC265">
        <v>27.721125000000001</v>
      </c>
    </row>
    <row r="266" spans="1:55" x14ac:dyDescent="0.3">
      <c r="A266" s="53" t="s">
        <v>1913</v>
      </c>
      <c r="B266" s="53" t="s">
        <v>3503</v>
      </c>
      <c r="C266" s="53" t="s">
        <v>110</v>
      </c>
      <c r="D266" s="8" t="s">
        <v>101</v>
      </c>
      <c r="E266" s="57" t="s">
        <v>126</v>
      </c>
      <c r="F266" s="58" t="s">
        <v>48</v>
      </c>
      <c r="G266" s="58" t="s">
        <v>9260</v>
      </c>
      <c r="H266" s="8" t="s">
        <v>126</v>
      </c>
      <c r="I266" s="8" t="s">
        <v>15</v>
      </c>
      <c r="J266">
        <v>284</v>
      </c>
      <c r="K266" s="8" t="str" cm="1">
        <f t="array" ref="K26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266" s="8" t="str" cm="1">
        <f t="array" ref="L26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6" s="8"/>
      <c r="N266" s="59" t="s">
        <v>1912</v>
      </c>
      <c r="O266" t="s">
        <v>6064</v>
      </c>
      <c r="P266">
        <v>1.4500039512504901</v>
      </c>
      <c r="Q266" t="s">
        <v>7683</v>
      </c>
      <c r="R266" s="8" t="s">
        <v>147</v>
      </c>
      <c r="S266" s="9">
        <v>0.5678009259259259</v>
      </c>
      <c r="T266" s="9">
        <v>0.5680439814814815</v>
      </c>
      <c r="U266" s="8">
        <v>0</v>
      </c>
      <c r="V266" s="8">
        <v>6.7</v>
      </c>
      <c r="W266" s="8" t="s">
        <v>3505</v>
      </c>
      <c r="X266" s="8" t="s">
        <v>3506</v>
      </c>
      <c r="Y266" s="8">
        <v>0.228510422648739</v>
      </c>
      <c r="Z266">
        <v>6288.99</v>
      </c>
      <c r="AA266" s="8">
        <v>0</v>
      </c>
      <c r="AB266" s="35">
        <v>0</v>
      </c>
      <c r="AC266" s="8">
        <v>0</v>
      </c>
      <c r="AD266" s="8">
        <v>0</v>
      </c>
      <c r="AE266" s="20">
        <v>71.822100000000006</v>
      </c>
      <c r="AF266" s="20">
        <v>127.4161</v>
      </c>
      <c r="AG266" s="20">
        <v>176.04849999999999</v>
      </c>
      <c r="AH266" s="20">
        <v>166.1876</v>
      </c>
      <c r="AI266">
        <v>206.31</v>
      </c>
      <c r="AJ266" s="8" t="s">
        <v>3810</v>
      </c>
      <c r="AK266" s="8" t="s">
        <v>3811</v>
      </c>
      <c r="AL266" s="8">
        <v>1</v>
      </c>
      <c r="AM266" s="8">
        <v>0</v>
      </c>
      <c r="AN266" s="17">
        <v>166.86869999999999</v>
      </c>
      <c r="AO266" s="17">
        <v>161.3775</v>
      </c>
      <c r="AP266" s="17" t="s">
        <v>163</v>
      </c>
      <c r="AQ266" s="8" t="s">
        <v>191</v>
      </c>
      <c r="AR266" s="8" t="s">
        <v>44</v>
      </c>
      <c r="AS266" s="8" t="s">
        <v>164</v>
      </c>
      <c r="AT266" s="8" t="s">
        <v>163</v>
      </c>
      <c r="AU266" s="8" t="s">
        <v>168</v>
      </c>
      <c r="AV266" s="8">
        <v>0</v>
      </c>
      <c r="AW26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6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6" s="8">
        <v>17.955525000000002</v>
      </c>
      <c r="BA266">
        <v>31.854025</v>
      </c>
      <c r="BB266">
        <v>44.012124999999997</v>
      </c>
      <c r="BC266">
        <v>41.546900000000001</v>
      </c>
    </row>
    <row r="267" spans="1:55" x14ac:dyDescent="0.3">
      <c r="A267" s="53" t="s">
        <v>1972</v>
      </c>
      <c r="B267" s="53" t="s">
        <v>4887</v>
      </c>
      <c r="C267" s="53" t="s">
        <v>110</v>
      </c>
      <c r="D267" s="8" t="s">
        <v>101</v>
      </c>
      <c r="E267" s="57" t="s">
        <v>126</v>
      </c>
      <c r="F267" s="58" t="s">
        <v>48</v>
      </c>
      <c r="G267" s="58" t="s">
        <v>9269</v>
      </c>
      <c r="H267" s="8" t="s">
        <v>126</v>
      </c>
      <c r="I267" s="8" t="s">
        <v>48</v>
      </c>
      <c r="J267">
        <v>405</v>
      </c>
      <c r="K267" s="8" t="str" cm="1">
        <f t="array" ref="K26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67" s="8" t="str" cm="1">
        <f t="array" ref="L26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7" s="8"/>
      <c r="N267" s="59" t="s">
        <v>1971</v>
      </c>
      <c r="O267" t="s">
        <v>6066</v>
      </c>
      <c r="P267">
        <v>1.0901693011365801</v>
      </c>
      <c r="Q267" t="s">
        <v>7684</v>
      </c>
      <c r="R267" s="8" t="s">
        <v>147</v>
      </c>
      <c r="S267" s="9">
        <v>0.58354166666666663</v>
      </c>
      <c r="T267" s="9">
        <v>0.58956018518518516</v>
      </c>
      <c r="U267" s="8">
        <v>0</v>
      </c>
      <c r="V267" s="8">
        <v>6.62</v>
      </c>
      <c r="W267" s="8" t="s">
        <v>4889</v>
      </c>
      <c r="X267" s="8" t="s">
        <v>4890</v>
      </c>
      <c r="Y267" s="8">
        <v>0.16477969309884499</v>
      </c>
      <c r="Z267">
        <v>592.22</v>
      </c>
      <c r="AA267" s="8">
        <v>0</v>
      </c>
      <c r="AB267" s="35">
        <v>0</v>
      </c>
      <c r="AC267" s="8">
        <v>0</v>
      </c>
      <c r="AD267" s="8">
        <v>0</v>
      </c>
      <c r="AE267" s="20">
        <v>0</v>
      </c>
      <c r="AF267" s="20">
        <v>0</v>
      </c>
      <c r="AG267" s="20">
        <v>43.594000000000001</v>
      </c>
      <c r="AH267" s="20">
        <v>36.6327</v>
      </c>
      <c r="AI267">
        <v>45.91</v>
      </c>
      <c r="AJ267" s="8" t="s">
        <v>3810</v>
      </c>
      <c r="AK267" s="8" t="s">
        <v>3811</v>
      </c>
      <c r="AL267" s="8">
        <v>1</v>
      </c>
      <c r="AM267" s="8">
        <v>0</v>
      </c>
      <c r="AN267" s="17">
        <v>4.8837000000000002</v>
      </c>
      <c r="AO267" s="17">
        <v>25.911200000000001</v>
      </c>
      <c r="AP267" s="17" t="s">
        <v>164</v>
      </c>
      <c r="AQ267" s="8" t="s">
        <v>191</v>
      </c>
      <c r="AR267" s="8" t="s">
        <v>44</v>
      </c>
      <c r="AS267" s="8" t="s">
        <v>164</v>
      </c>
      <c r="AT267" s="8" t="s">
        <v>164</v>
      </c>
      <c r="AU267" s="8" t="s">
        <v>168</v>
      </c>
      <c r="AW26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7" s="8">
        <v>0</v>
      </c>
      <c r="BA267">
        <v>0</v>
      </c>
      <c r="BB267">
        <v>10.8985</v>
      </c>
      <c r="BC267">
        <v>9.158175</v>
      </c>
    </row>
    <row r="268" spans="1:55" x14ac:dyDescent="0.3">
      <c r="A268" s="53" t="s">
        <v>489</v>
      </c>
      <c r="B268" s="53" t="s">
        <v>5026</v>
      </c>
      <c r="C268" s="53" t="s">
        <v>110</v>
      </c>
      <c r="D268" s="8" t="s">
        <v>104</v>
      </c>
      <c r="E268" s="57" t="s">
        <v>126</v>
      </c>
      <c r="F268" s="58" t="s">
        <v>48</v>
      </c>
      <c r="G268" s="58" t="s">
        <v>9269</v>
      </c>
      <c r="H268" s="8" t="s">
        <v>126</v>
      </c>
      <c r="I268" s="8" t="s">
        <v>12</v>
      </c>
      <c r="J268">
        <v>260</v>
      </c>
      <c r="K268" s="8" t="str" cm="1">
        <f t="array" ref="K26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68" s="8" t="str" cm="1">
        <f t="array" ref="L26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8" s="8"/>
      <c r="N268" s="59" t="s">
        <v>488</v>
      </c>
      <c r="O268" t="s">
        <v>6245</v>
      </c>
      <c r="P268">
        <v>6.0854023823156904</v>
      </c>
      <c r="Q268" t="s">
        <v>8629</v>
      </c>
      <c r="R268" s="8" t="s">
        <v>107</v>
      </c>
      <c r="S268" s="9">
        <v>0.55180555555555555</v>
      </c>
      <c r="T268" s="9">
        <v>0.55851851851851853</v>
      </c>
      <c r="U268" s="8">
        <v>0</v>
      </c>
      <c r="V268" s="8">
        <v>8.85</v>
      </c>
      <c r="W268" s="8" t="s">
        <v>5028</v>
      </c>
      <c r="X268" s="8" t="s">
        <v>5029</v>
      </c>
      <c r="Y268" s="8">
        <v>2.55362020462008</v>
      </c>
      <c r="Z268">
        <v>803.92</v>
      </c>
      <c r="AA268" s="8">
        <v>0</v>
      </c>
      <c r="AB268" s="8">
        <v>0</v>
      </c>
      <c r="AC268" s="8">
        <v>0</v>
      </c>
      <c r="AD268" s="8">
        <v>0</v>
      </c>
      <c r="AE268" s="20">
        <v>61</v>
      </c>
      <c r="AF268" s="20">
        <v>61</v>
      </c>
      <c r="AG268" s="20">
        <v>63.426600000000001</v>
      </c>
      <c r="AH268" s="20">
        <v>64.64</v>
      </c>
      <c r="AI268">
        <v>17.13</v>
      </c>
      <c r="AJ268" s="8" t="s">
        <v>3810</v>
      </c>
      <c r="AK268" s="8" t="s">
        <v>5625</v>
      </c>
      <c r="AL268" s="8">
        <v>1</v>
      </c>
      <c r="AM268" s="8">
        <v>0</v>
      </c>
      <c r="AN268" s="17">
        <v>15.25</v>
      </c>
      <c r="AO268" s="17">
        <v>16.16</v>
      </c>
      <c r="AP268" s="17" t="s">
        <v>163</v>
      </c>
      <c r="AQ268" s="8" t="s">
        <v>191</v>
      </c>
      <c r="AR268" s="8" t="s">
        <v>44</v>
      </c>
      <c r="AS268" s="8" t="s">
        <v>164</v>
      </c>
      <c r="AT268" s="8" t="s">
        <v>163</v>
      </c>
      <c r="AU268" s="8" t="s">
        <v>168</v>
      </c>
      <c r="AV268" s="8">
        <v>0</v>
      </c>
      <c r="AW26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6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8" s="8">
        <v>15.25</v>
      </c>
      <c r="BA268">
        <v>15.25</v>
      </c>
      <c r="BB268">
        <v>15.85665</v>
      </c>
      <c r="BC268">
        <v>16.16</v>
      </c>
    </row>
    <row r="269" spans="1:55" x14ac:dyDescent="0.3">
      <c r="A269" s="53" t="s">
        <v>1755</v>
      </c>
      <c r="B269" s="53" t="s">
        <v>3432</v>
      </c>
      <c r="C269" s="53" t="s">
        <v>112</v>
      </c>
      <c r="D269" s="8" t="s">
        <v>101</v>
      </c>
      <c r="E269" s="57" t="s">
        <v>126</v>
      </c>
      <c r="F269" s="58" t="s">
        <v>48</v>
      </c>
      <c r="G269" s="58" t="s">
        <v>9268</v>
      </c>
      <c r="H269" s="8" t="s">
        <v>126</v>
      </c>
      <c r="I269" s="8" t="s">
        <v>15</v>
      </c>
      <c r="J269">
        <v>285</v>
      </c>
      <c r="K269" s="8" t="str" cm="1">
        <f t="array" ref="K26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269" s="8" t="str" cm="1">
        <f t="array" ref="L26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69" s="8"/>
      <c r="N269" s="59" t="s">
        <v>1754</v>
      </c>
      <c r="O269" t="s">
        <v>9008</v>
      </c>
      <c r="P269">
        <v>0.102882881707046</v>
      </c>
      <c r="Q269" t="s">
        <v>7686</v>
      </c>
      <c r="R269" s="8" t="s">
        <v>147</v>
      </c>
      <c r="S269" s="9">
        <v>0.58962962962962961</v>
      </c>
      <c r="T269" s="9">
        <v>0.59084490740740736</v>
      </c>
      <c r="U269" s="8">
        <v>0</v>
      </c>
      <c r="V269" s="8">
        <v>6.6749999999999998</v>
      </c>
      <c r="W269" s="8" t="s">
        <v>9009</v>
      </c>
      <c r="X269" s="8" t="s">
        <v>9010</v>
      </c>
      <c r="Y269" s="8">
        <v>2.0760602514962499E-2</v>
      </c>
      <c r="Z269">
        <v>3529.48</v>
      </c>
      <c r="AA269" s="8">
        <v>0</v>
      </c>
      <c r="AB269" s="8">
        <v>0</v>
      </c>
      <c r="AC269" s="8">
        <v>0</v>
      </c>
      <c r="AD269" s="8">
        <v>0</v>
      </c>
      <c r="AE269" s="20">
        <v>75.25</v>
      </c>
      <c r="AF269" s="20">
        <v>76.438400000000001</v>
      </c>
      <c r="AG269" s="20">
        <v>78.34</v>
      </c>
      <c r="AH269" s="20">
        <v>78.34</v>
      </c>
      <c r="AI269">
        <v>83.04</v>
      </c>
      <c r="AJ269" s="8" t="s">
        <v>3810</v>
      </c>
      <c r="AK269" s="8" t="s">
        <v>3811</v>
      </c>
      <c r="AL269" s="8">
        <v>1</v>
      </c>
      <c r="AM269" s="8">
        <v>0</v>
      </c>
      <c r="AN269" s="17">
        <v>78.34</v>
      </c>
      <c r="AO269" s="17">
        <v>78.34</v>
      </c>
      <c r="AP269" s="17" t="s">
        <v>163</v>
      </c>
      <c r="AQ269" s="8" t="s">
        <v>191</v>
      </c>
      <c r="AR269" s="8" t="s">
        <v>53</v>
      </c>
      <c r="AS269" s="8" t="s">
        <v>164</v>
      </c>
      <c r="AT269" s="8" t="s">
        <v>163</v>
      </c>
      <c r="AU269" s="8" t="s">
        <v>168</v>
      </c>
      <c r="AV269" s="8">
        <v>0</v>
      </c>
      <c r="AW26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6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6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69" s="8">
        <v>18.8125</v>
      </c>
      <c r="BA269">
        <v>19.1096</v>
      </c>
      <c r="BB269">
        <v>19.585000000000001</v>
      </c>
      <c r="BC269">
        <v>19.585000000000001</v>
      </c>
    </row>
    <row r="270" spans="1:55" x14ac:dyDescent="0.3">
      <c r="A270" s="53" t="s">
        <v>1210</v>
      </c>
      <c r="B270" s="53" t="s">
        <v>4684</v>
      </c>
      <c r="C270" s="53" t="s">
        <v>110</v>
      </c>
      <c r="D270" s="8" t="s">
        <v>101</v>
      </c>
      <c r="E270" s="43" t="s">
        <v>126</v>
      </c>
      <c r="F270" s="8" t="s">
        <v>15</v>
      </c>
      <c r="G270" s="8">
        <v>1</v>
      </c>
      <c r="H270" s="8" t="s">
        <v>290</v>
      </c>
      <c r="I270" s="8" t="s">
        <v>15</v>
      </c>
      <c r="J270">
        <v>293</v>
      </c>
      <c r="K270" s="8" t="str" cm="1">
        <f t="array" ref="K27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70" s="8" t="str" cm="1">
        <f t="array" ref="L27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0" s="8"/>
      <c r="N270" t="s">
        <v>1209</v>
      </c>
      <c r="O270" t="s">
        <v>5844</v>
      </c>
      <c r="P270">
        <v>63.279759111444598</v>
      </c>
      <c r="Q270" t="s">
        <v>8108</v>
      </c>
      <c r="R270" s="8" t="s">
        <v>147</v>
      </c>
      <c r="S270" s="9">
        <v>0.625</v>
      </c>
      <c r="T270" s="9">
        <v>0.63206018518518514</v>
      </c>
      <c r="U270" s="8">
        <v>476.71666666666698</v>
      </c>
      <c r="V270" s="8">
        <v>11.845833333333333</v>
      </c>
      <c r="W270" s="8" t="s">
        <v>4686</v>
      </c>
      <c r="X270" s="8" t="s">
        <v>4687</v>
      </c>
      <c r="Y270" s="8">
        <v>59.285858770432903</v>
      </c>
      <c r="Z270">
        <v>2521.79</v>
      </c>
      <c r="AA270" s="8">
        <v>0</v>
      </c>
      <c r="AB270" s="8">
        <v>0</v>
      </c>
      <c r="AC270" s="8">
        <v>0</v>
      </c>
      <c r="AD270" s="8">
        <v>0</v>
      </c>
      <c r="AE270" s="20">
        <v>58.22</v>
      </c>
      <c r="AF270" s="20">
        <v>58.604599999999998</v>
      </c>
      <c r="AG270" s="20">
        <v>62.0886</v>
      </c>
      <c r="AH270" s="20">
        <v>67.150700000000001</v>
      </c>
      <c r="AI270">
        <v>74.150000000000006</v>
      </c>
      <c r="AJ270" s="8" t="s">
        <v>4667</v>
      </c>
      <c r="AK270" s="8" t="s">
        <v>4668</v>
      </c>
      <c r="AL270" s="8">
        <v>1</v>
      </c>
      <c r="AM270" s="8">
        <v>0</v>
      </c>
      <c r="AN270" s="17">
        <v>68.376199999999997</v>
      </c>
      <c r="AO270" s="17">
        <v>69.492500000000007</v>
      </c>
      <c r="AP270" s="17" t="s">
        <v>163</v>
      </c>
      <c r="AQ270" s="8" t="s">
        <v>191</v>
      </c>
      <c r="AR270" s="8" t="s">
        <v>49</v>
      </c>
      <c r="AS270" s="8" t="s">
        <v>163</v>
      </c>
      <c r="AT270" s="8" t="s">
        <v>164</v>
      </c>
      <c r="AU270" s="8" t="s">
        <v>168</v>
      </c>
      <c r="AV270" s="8">
        <v>0</v>
      </c>
      <c r="AW27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0" s="8">
        <v>14.555</v>
      </c>
      <c r="BA270">
        <v>14.651149999999999</v>
      </c>
      <c r="BB270">
        <v>15.52215</v>
      </c>
      <c r="BC270">
        <v>16.787675</v>
      </c>
    </row>
    <row r="271" spans="1:55" x14ac:dyDescent="0.3">
      <c r="A271" s="53" t="s">
        <v>927</v>
      </c>
      <c r="B271" s="53" t="s">
        <v>4795</v>
      </c>
      <c r="C271" s="53" t="s">
        <v>110</v>
      </c>
      <c r="D271" s="8" t="s">
        <v>101</v>
      </c>
      <c r="E271" s="43" t="s">
        <v>126</v>
      </c>
      <c r="F271" s="8" t="s">
        <v>15</v>
      </c>
      <c r="G271" s="8">
        <v>2</v>
      </c>
      <c r="H271" s="8" t="s">
        <v>290</v>
      </c>
      <c r="I271" s="8" t="s">
        <v>15</v>
      </c>
      <c r="J271">
        <v>220</v>
      </c>
      <c r="K271" s="8" t="str" cm="1">
        <f t="array" ref="K27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71" s="8" t="str" cm="1">
        <f t="array" ref="L27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1" s="8"/>
      <c r="N271" t="s">
        <v>926</v>
      </c>
      <c r="O271" t="s">
        <v>5892</v>
      </c>
      <c r="P271">
        <v>12.6825349906168</v>
      </c>
      <c r="Q271" t="s">
        <v>8109</v>
      </c>
      <c r="R271" s="8" t="s">
        <v>147</v>
      </c>
      <c r="S271" s="9">
        <v>0.64085648148148144</v>
      </c>
      <c r="T271" s="9">
        <v>0.64377314814814812</v>
      </c>
      <c r="U271" s="8">
        <v>0</v>
      </c>
      <c r="V271" s="8">
        <v>8.1374999999999993</v>
      </c>
      <c r="W271" s="8" t="s">
        <v>4797</v>
      </c>
      <c r="X271" s="8" t="s">
        <v>4798</v>
      </c>
      <c r="Y271" s="8">
        <v>10.9123819954486</v>
      </c>
      <c r="Z271">
        <v>2401.21</v>
      </c>
      <c r="AA271" s="8">
        <v>7</v>
      </c>
      <c r="AB271" s="8">
        <v>0.75</v>
      </c>
      <c r="AC271" s="8">
        <v>2</v>
      </c>
      <c r="AD271" s="8">
        <v>41</v>
      </c>
      <c r="AE271" s="20">
        <v>45.232300000000002</v>
      </c>
      <c r="AF271" s="20">
        <v>46.762999999999998</v>
      </c>
      <c r="AG271" s="20">
        <v>46.506100000000004</v>
      </c>
      <c r="AH271" s="20">
        <v>47.496099999999998</v>
      </c>
      <c r="AI271">
        <v>50.44</v>
      </c>
      <c r="AJ271" s="8" t="s">
        <v>4667</v>
      </c>
      <c r="AK271" s="8" t="s">
        <v>4668</v>
      </c>
      <c r="AL271" s="8">
        <v>1</v>
      </c>
      <c r="AM271" s="8">
        <v>28</v>
      </c>
      <c r="AN271" s="17">
        <v>45.715000000000003</v>
      </c>
      <c r="AO271" s="17">
        <v>47.582500000000003</v>
      </c>
      <c r="AP271" s="17" t="s">
        <v>163</v>
      </c>
      <c r="AQ271" s="8" t="s">
        <v>191</v>
      </c>
      <c r="AR271" s="8" t="s">
        <v>44</v>
      </c>
      <c r="AS271" s="8" t="s">
        <v>163</v>
      </c>
      <c r="AT271" s="8" t="s">
        <v>164</v>
      </c>
      <c r="AU271" s="8" t="s">
        <v>168</v>
      </c>
      <c r="AV271" s="8">
        <v>28</v>
      </c>
      <c r="AW27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1" s="8">
        <v>11.308075000000001</v>
      </c>
      <c r="BA271">
        <v>11.69075</v>
      </c>
      <c r="BB271">
        <v>11.626525000000001</v>
      </c>
      <c r="BC271">
        <v>11.874025</v>
      </c>
    </row>
    <row r="272" spans="1:55" x14ac:dyDescent="0.3">
      <c r="A272" s="53" t="s">
        <v>1682</v>
      </c>
      <c r="B272" s="53" t="s">
        <v>4746</v>
      </c>
      <c r="C272" s="53" t="s">
        <v>110</v>
      </c>
      <c r="D272" s="8" t="s">
        <v>101</v>
      </c>
      <c r="E272" s="43" t="s">
        <v>126</v>
      </c>
      <c r="F272" s="8" t="s">
        <v>15</v>
      </c>
      <c r="G272" s="8">
        <v>3</v>
      </c>
      <c r="H272" s="8" t="s">
        <v>160</v>
      </c>
      <c r="I272" s="8" t="s">
        <v>13</v>
      </c>
      <c r="J272">
        <v>0</v>
      </c>
      <c r="K272" s="8" t="str" cm="1">
        <f t="array" ref="K27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72" s="8" t="str" cm="1">
        <f t="array" ref="L27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2" s="8"/>
      <c r="N272" t="s">
        <v>1681</v>
      </c>
      <c r="O272" t="s">
        <v>5779</v>
      </c>
      <c r="P272">
        <v>5.8962738116843001</v>
      </c>
      <c r="Q272" t="s">
        <v>8110</v>
      </c>
      <c r="R272" s="8" t="s">
        <v>125</v>
      </c>
      <c r="S272" s="9">
        <v>0.64787037037037032</v>
      </c>
      <c r="T272" s="9">
        <v>0.65153935185185186</v>
      </c>
      <c r="U272" s="8">
        <v>0</v>
      </c>
      <c r="V272" s="8">
        <v>5.4750000000000005</v>
      </c>
      <c r="W272" s="8" t="s">
        <v>4748</v>
      </c>
      <c r="X272" s="8" t="s">
        <v>4749</v>
      </c>
      <c r="Y272" s="8">
        <v>2.76006953527112</v>
      </c>
      <c r="Z272">
        <v>1318.81</v>
      </c>
      <c r="AA272" s="8">
        <v>0</v>
      </c>
      <c r="AB272" s="8">
        <v>0</v>
      </c>
      <c r="AC272" s="8">
        <v>0</v>
      </c>
      <c r="AD272" s="8">
        <v>0</v>
      </c>
      <c r="AE272" s="20">
        <v>49.28</v>
      </c>
      <c r="AF272" s="20">
        <v>50.77</v>
      </c>
      <c r="AG272" s="20">
        <v>52.456600000000002</v>
      </c>
      <c r="AH272" s="20">
        <v>53.3</v>
      </c>
      <c r="AI272">
        <v>28.25</v>
      </c>
      <c r="AJ272" s="8" t="s">
        <v>4667</v>
      </c>
      <c r="AK272" s="8" t="s">
        <v>4668</v>
      </c>
      <c r="AL272" s="8">
        <v>1</v>
      </c>
      <c r="AM272" s="8">
        <v>0</v>
      </c>
      <c r="AN272" s="17">
        <v>25.385000000000002</v>
      </c>
      <c r="AO272" s="17">
        <v>26.65</v>
      </c>
      <c r="AP272" s="17" t="s">
        <v>163</v>
      </c>
      <c r="AQ272" s="8" t="s">
        <v>191</v>
      </c>
      <c r="AR272" s="8" t="s">
        <v>44</v>
      </c>
      <c r="AS272" s="8" t="s">
        <v>163</v>
      </c>
      <c r="AT272" s="8" t="s">
        <v>163</v>
      </c>
      <c r="AU272" s="8" t="s">
        <v>168</v>
      </c>
      <c r="AV272" s="8">
        <v>0</v>
      </c>
      <c r="AW27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2" s="8">
        <v>12.32</v>
      </c>
      <c r="BA272">
        <v>12.692500000000001</v>
      </c>
      <c r="BB272">
        <v>13.11415</v>
      </c>
      <c r="BC272">
        <v>13.324999999999999</v>
      </c>
    </row>
    <row r="273" spans="1:55" x14ac:dyDescent="0.3">
      <c r="A273" s="53" t="s">
        <v>890</v>
      </c>
      <c r="B273" s="53" t="s">
        <v>4742</v>
      </c>
      <c r="C273" s="53" t="s">
        <v>110</v>
      </c>
      <c r="D273" s="8" t="s">
        <v>101</v>
      </c>
      <c r="E273" s="43" t="s">
        <v>126</v>
      </c>
      <c r="F273" s="8" t="s">
        <v>15</v>
      </c>
      <c r="G273" s="8">
        <v>4</v>
      </c>
      <c r="H273" s="8" t="s">
        <v>160</v>
      </c>
      <c r="I273" s="8" t="s">
        <v>13</v>
      </c>
      <c r="J273">
        <v>0</v>
      </c>
      <c r="K273" s="8" t="str" cm="1">
        <f t="array" ref="K27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73" s="8" t="str" cm="1">
        <f t="array" ref="L27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3" s="8"/>
      <c r="N273" t="s">
        <v>889</v>
      </c>
      <c r="O273" t="s">
        <v>5907</v>
      </c>
      <c r="P273">
        <v>1.2125518427336599</v>
      </c>
      <c r="Q273" t="s">
        <v>8112</v>
      </c>
      <c r="R273" s="8" t="s">
        <v>129</v>
      </c>
      <c r="S273" s="9">
        <v>0.65237268518518521</v>
      </c>
      <c r="T273" s="9">
        <v>0.65718750000000004</v>
      </c>
      <c r="U273" s="8">
        <v>0</v>
      </c>
      <c r="V273" s="8">
        <v>7.5333333333333332</v>
      </c>
      <c r="W273" s="8" t="s">
        <v>4744</v>
      </c>
      <c r="X273" s="8" t="s">
        <v>4745</v>
      </c>
      <c r="Y273" s="8">
        <v>0.662639485350489</v>
      </c>
      <c r="Z273">
        <v>1814.58</v>
      </c>
      <c r="AA273" s="8">
        <v>0</v>
      </c>
      <c r="AB273" s="35">
        <v>0</v>
      </c>
      <c r="AC273" s="8">
        <v>0</v>
      </c>
      <c r="AD273" s="8">
        <v>0</v>
      </c>
      <c r="AE273" s="20">
        <v>57.694400000000002</v>
      </c>
      <c r="AF273" s="20">
        <v>65.446600000000004</v>
      </c>
      <c r="AG273" s="20">
        <v>61.528500000000001</v>
      </c>
      <c r="AH273" s="20">
        <v>69.7928</v>
      </c>
      <c r="AI273">
        <v>33.06</v>
      </c>
      <c r="AJ273" s="8" t="s">
        <v>4667</v>
      </c>
      <c r="AK273" s="8" t="s">
        <v>4668</v>
      </c>
      <c r="AL273" s="8">
        <v>1</v>
      </c>
      <c r="AM273" s="8">
        <v>0</v>
      </c>
      <c r="AN273" s="17">
        <v>29.7</v>
      </c>
      <c r="AO273" s="17">
        <v>31.19</v>
      </c>
      <c r="AP273" s="17" t="s">
        <v>163</v>
      </c>
      <c r="AQ273" s="8" t="s">
        <v>191</v>
      </c>
      <c r="AR273" s="8" t="s">
        <v>44</v>
      </c>
      <c r="AS273" s="8" t="s">
        <v>163</v>
      </c>
      <c r="AT273" s="8" t="s">
        <v>163</v>
      </c>
      <c r="AU273" s="8" t="s">
        <v>168</v>
      </c>
      <c r="AV273" s="8">
        <v>0</v>
      </c>
      <c r="AW27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3" s="8">
        <v>14.4236</v>
      </c>
      <c r="BA273">
        <v>16.361650000000001</v>
      </c>
      <c r="BB273">
        <v>15.382125</v>
      </c>
      <c r="BC273">
        <v>17.4482</v>
      </c>
    </row>
    <row r="274" spans="1:55" x14ac:dyDescent="0.3">
      <c r="A274" s="53" t="s">
        <v>1927</v>
      </c>
      <c r="B274" s="53" t="s">
        <v>4807</v>
      </c>
      <c r="C274" s="53" t="s">
        <v>110</v>
      </c>
      <c r="D274" s="8" t="s">
        <v>101</v>
      </c>
      <c r="E274" s="43" t="s">
        <v>126</v>
      </c>
      <c r="F274" s="8" t="s">
        <v>15</v>
      </c>
      <c r="G274" s="8">
        <v>5</v>
      </c>
      <c r="H274" s="8" t="s">
        <v>160</v>
      </c>
      <c r="I274" s="8" t="s">
        <v>13</v>
      </c>
      <c r="J274">
        <v>0</v>
      </c>
      <c r="K274" s="8" t="str" cm="1">
        <f t="array" ref="K27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74" s="8" t="str" cm="1">
        <f t="array" ref="L27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274" s="8"/>
      <c r="N274" t="s">
        <v>1926</v>
      </c>
      <c r="O274" t="s">
        <v>5923</v>
      </c>
      <c r="P274">
        <v>1.72751735695965</v>
      </c>
      <c r="Q274" t="s">
        <v>8113</v>
      </c>
      <c r="R274" s="8" t="s">
        <v>147</v>
      </c>
      <c r="S274" s="9">
        <v>0.65839120370370374</v>
      </c>
      <c r="T274" s="9">
        <v>0.66380787037037037</v>
      </c>
      <c r="U274" s="8">
        <v>0</v>
      </c>
      <c r="V274" s="8">
        <v>8.3083333333333336</v>
      </c>
      <c r="W274" s="8" t="s">
        <v>4809</v>
      </c>
      <c r="X274" s="8" t="s">
        <v>4810</v>
      </c>
      <c r="Y274" s="8">
        <v>0.84686739461118898</v>
      </c>
      <c r="Z274">
        <v>2422</v>
      </c>
      <c r="AA274" s="8">
        <v>11</v>
      </c>
      <c r="AB274" s="8">
        <v>0.81666666666666698</v>
      </c>
      <c r="AC274" s="8">
        <v>5</v>
      </c>
      <c r="AD274" s="8">
        <v>60</v>
      </c>
      <c r="AE274" s="20">
        <v>49.37</v>
      </c>
      <c r="AF274" s="20">
        <v>63.569200000000002</v>
      </c>
      <c r="AG274" s="20">
        <v>63.972999999999999</v>
      </c>
      <c r="AH274" s="20">
        <v>60.976900000000001</v>
      </c>
      <c r="AI274">
        <v>66.69</v>
      </c>
      <c r="AJ274" s="8" t="s">
        <v>4667</v>
      </c>
      <c r="AK274" s="8" t="s">
        <v>4668</v>
      </c>
      <c r="AL274" s="8">
        <v>1</v>
      </c>
      <c r="AM274" s="8">
        <v>60</v>
      </c>
      <c r="AN274" s="17">
        <v>67.674999999999997</v>
      </c>
      <c r="AO274" s="17">
        <v>58.05</v>
      </c>
      <c r="AP274" s="17" t="s">
        <v>163</v>
      </c>
      <c r="AQ274" s="8" t="s">
        <v>191</v>
      </c>
      <c r="AR274" s="8" t="s">
        <v>44</v>
      </c>
      <c r="AS274" s="8" t="s">
        <v>163</v>
      </c>
      <c r="AT274" s="8" t="s">
        <v>163</v>
      </c>
      <c r="AU274" s="8" t="s">
        <v>168</v>
      </c>
      <c r="AV274" s="8">
        <v>60</v>
      </c>
      <c r="AW27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7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4" s="8">
        <v>12.342499999999999</v>
      </c>
      <c r="BA274">
        <v>15.892300000000001</v>
      </c>
      <c r="BB274">
        <v>15.99325</v>
      </c>
      <c r="BC274">
        <v>15.244225</v>
      </c>
    </row>
    <row r="275" spans="1:55" x14ac:dyDescent="0.3">
      <c r="A275" s="53" t="s">
        <v>685</v>
      </c>
      <c r="B275" s="53" t="s">
        <v>4803</v>
      </c>
      <c r="C275" s="53" t="s">
        <v>110</v>
      </c>
      <c r="D275" s="8" t="s">
        <v>104</v>
      </c>
      <c r="E275" s="43" t="s">
        <v>126</v>
      </c>
      <c r="F275" s="8" t="s">
        <v>15</v>
      </c>
      <c r="G275" s="8">
        <v>6</v>
      </c>
      <c r="H275" s="8" t="s">
        <v>290</v>
      </c>
      <c r="I275" s="8" t="s">
        <v>15</v>
      </c>
      <c r="J275">
        <v>230</v>
      </c>
      <c r="K275" s="8" t="str" cm="1">
        <f t="array" ref="K27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75" s="8" t="str" cm="1">
        <f t="array" ref="L27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5" s="8"/>
      <c r="N275" t="s">
        <v>684</v>
      </c>
      <c r="O275" t="s">
        <v>6244</v>
      </c>
      <c r="P275">
        <v>1.1424295451990401</v>
      </c>
      <c r="Q275" t="s">
        <v>9094</v>
      </c>
      <c r="R275" s="8" t="s">
        <v>107</v>
      </c>
      <c r="S275" s="9">
        <v>0.33932870370370372</v>
      </c>
      <c r="T275" s="9">
        <v>0.34604166666666669</v>
      </c>
      <c r="U275" s="8">
        <v>0</v>
      </c>
      <c r="V275" s="8">
        <v>3.916666666666667</v>
      </c>
      <c r="W275" s="8" t="s">
        <v>4805</v>
      </c>
      <c r="X275" s="8" t="s">
        <v>4806</v>
      </c>
      <c r="Y275" s="8">
        <v>0.688037525176731</v>
      </c>
      <c r="Z275">
        <v>459.2</v>
      </c>
      <c r="AA275" s="8">
        <v>0</v>
      </c>
      <c r="AB275" s="8">
        <v>0</v>
      </c>
      <c r="AC275" s="8">
        <v>0</v>
      </c>
      <c r="AD275" s="8">
        <v>0</v>
      </c>
      <c r="AE275" s="20">
        <v>35</v>
      </c>
      <c r="AF275" s="20">
        <v>35</v>
      </c>
      <c r="AG275" s="20">
        <v>35.933300000000003</v>
      </c>
      <c r="AH275" s="20">
        <v>36.4</v>
      </c>
      <c r="AI275">
        <v>9.65</v>
      </c>
      <c r="AJ275" s="8" t="s">
        <v>4667</v>
      </c>
      <c r="AK275" s="8" t="s">
        <v>5704</v>
      </c>
      <c r="AL275" s="8">
        <v>1</v>
      </c>
      <c r="AM275" s="8">
        <v>0</v>
      </c>
      <c r="AN275" s="17">
        <v>8.75</v>
      </c>
      <c r="AO275" s="17">
        <v>9.1</v>
      </c>
      <c r="AP275" s="17" t="s">
        <v>163</v>
      </c>
      <c r="AQ275" s="8" t="s">
        <v>191</v>
      </c>
      <c r="AR275" s="8" t="s">
        <v>44</v>
      </c>
      <c r="AS275" s="8" t="s">
        <v>163</v>
      </c>
      <c r="AT275" s="8" t="s">
        <v>164</v>
      </c>
      <c r="AU275" s="8" t="s">
        <v>168</v>
      </c>
      <c r="AV275" s="8">
        <v>0</v>
      </c>
      <c r="AW27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5" s="8">
        <v>8.75</v>
      </c>
      <c r="BA275">
        <v>8.75</v>
      </c>
      <c r="BB275">
        <v>8.9833250000000007</v>
      </c>
      <c r="BC275">
        <v>9.1</v>
      </c>
    </row>
    <row r="276" spans="1:55" x14ac:dyDescent="0.3">
      <c r="A276" s="53" t="s">
        <v>950</v>
      </c>
      <c r="B276" s="53" t="s">
        <v>4783</v>
      </c>
      <c r="C276" s="53" t="s">
        <v>110</v>
      </c>
      <c r="D276" s="8" t="s">
        <v>102</v>
      </c>
      <c r="E276" s="43" t="s">
        <v>126</v>
      </c>
      <c r="F276" s="8" t="s">
        <v>15</v>
      </c>
      <c r="G276" s="8">
        <v>7</v>
      </c>
      <c r="H276" s="8" t="s">
        <v>160</v>
      </c>
      <c r="I276" s="8" t="s">
        <v>13</v>
      </c>
      <c r="J276">
        <v>0</v>
      </c>
      <c r="K276" s="8" t="str" cm="1">
        <f t="array" ref="K27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76" s="8" t="str" cm="1">
        <f t="array" ref="L27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6" s="8"/>
      <c r="N276" t="s">
        <v>464</v>
      </c>
      <c r="O276" t="s">
        <v>6098</v>
      </c>
      <c r="P276">
        <v>1.1209983348413499</v>
      </c>
      <c r="Q276" t="s">
        <v>7821</v>
      </c>
      <c r="R276" s="8" t="s">
        <v>112</v>
      </c>
      <c r="S276" s="9">
        <v>0.33931712962962962</v>
      </c>
      <c r="T276" s="9">
        <v>0.34567129629629628</v>
      </c>
      <c r="U276" s="8">
        <v>0</v>
      </c>
      <c r="V276" s="8">
        <v>9.15</v>
      </c>
      <c r="W276" s="8" t="s">
        <v>4785</v>
      </c>
      <c r="X276" s="8" t="s">
        <v>4786</v>
      </c>
      <c r="Y276" s="8">
        <v>0.69335843322408297</v>
      </c>
      <c r="Z276">
        <v>837.42</v>
      </c>
      <c r="AA276" s="8">
        <v>0</v>
      </c>
      <c r="AB276" s="8">
        <v>0</v>
      </c>
      <c r="AC276" s="8">
        <v>0</v>
      </c>
      <c r="AD276" s="8">
        <v>0</v>
      </c>
      <c r="AE276" s="20">
        <v>62.95</v>
      </c>
      <c r="AF276" s="20">
        <v>63.783299999999997</v>
      </c>
      <c r="AG276" s="20">
        <v>66.135000000000005</v>
      </c>
      <c r="AH276" s="20">
        <v>66.78</v>
      </c>
      <c r="AI276">
        <v>16.7</v>
      </c>
      <c r="AJ276" s="8" t="s">
        <v>4667</v>
      </c>
      <c r="AK276" s="8" t="s">
        <v>5103</v>
      </c>
      <c r="AL276" s="8">
        <v>1</v>
      </c>
      <c r="AM276" s="8">
        <v>0</v>
      </c>
      <c r="AN276" s="17">
        <v>16.05</v>
      </c>
      <c r="AO276" s="17">
        <v>16.695</v>
      </c>
      <c r="AP276" s="17" t="s">
        <v>163</v>
      </c>
      <c r="AQ276" s="8" t="s">
        <v>191</v>
      </c>
      <c r="AR276" s="8" t="s">
        <v>44</v>
      </c>
      <c r="AS276" s="8" t="s">
        <v>163</v>
      </c>
      <c r="AT276" s="8" t="s">
        <v>163</v>
      </c>
      <c r="AU276" s="8" t="s">
        <v>168</v>
      </c>
      <c r="AV276" s="8">
        <v>0</v>
      </c>
      <c r="AW27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6" s="8">
        <v>15.737500000000001</v>
      </c>
      <c r="BA276">
        <v>15.945824999999999</v>
      </c>
      <c r="BB276">
        <v>16.533750000000001</v>
      </c>
      <c r="BC276">
        <v>16.695</v>
      </c>
    </row>
    <row r="277" spans="1:55" x14ac:dyDescent="0.3">
      <c r="A277" s="53" t="s">
        <v>1930</v>
      </c>
      <c r="B277" s="53" t="s">
        <v>4830</v>
      </c>
      <c r="C277" s="53" t="s">
        <v>110</v>
      </c>
      <c r="D277" s="8" t="s">
        <v>101</v>
      </c>
      <c r="E277" s="43" t="s">
        <v>126</v>
      </c>
      <c r="F277" s="8" t="s">
        <v>15</v>
      </c>
      <c r="G277" s="8">
        <v>8</v>
      </c>
      <c r="H277" s="8" t="s">
        <v>290</v>
      </c>
      <c r="I277" s="8" t="s">
        <v>15</v>
      </c>
      <c r="J277">
        <v>285</v>
      </c>
      <c r="K277" s="8" t="str" cm="1">
        <f t="array" ref="K27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77" s="8" t="str" cm="1">
        <f t="array" ref="L27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7" s="8"/>
      <c r="N277" t="s">
        <v>1929</v>
      </c>
      <c r="O277" t="s">
        <v>8066</v>
      </c>
      <c r="P277">
        <v>17.224840135291299</v>
      </c>
      <c r="Q277" t="s">
        <v>8114</v>
      </c>
      <c r="R277" s="8" t="s">
        <v>129</v>
      </c>
      <c r="S277" s="9">
        <v>0.67576388888888894</v>
      </c>
      <c r="T277" s="9">
        <v>0.69481481481481477</v>
      </c>
      <c r="U277" s="8">
        <v>0</v>
      </c>
      <c r="V277" s="8">
        <v>27.425000000000001</v>
      </c>
      <c r="W277" s="8" t="s">
        <v>8067</v>
      </c>
      <c r="X277" s="8" t="s">
        <v>8068</v>
      </c>
      <c r="Y277" s="8">
        <v>18.4641638549707</v>
      </c>
      <c r="Z277">
        <v>1347.91</v>
      </c>
      <c r="AA277" s="8">
        <v>0</v>
      </c>
      <c r="AB277" s="8">
        <v>0</v>
      </c>
      <c r="AC277" s="8">
        <v>0</v>
      </c>
      <c r="AD277" s="8">
        <v>0</v>
      </c>
      <c r="AE277" s="20">
        <v>76.043999999999997</v>
      </c>
      <c r="AF277" s="20">
        <v>68.44</v>
      </c>
      <c r="AG277" s="20">
        <v>70.31</v>
      </c>
      <c r="AH277" s="20">
        <v>69.8</v>
      </c>
      <c r="AI277">
        <v>36.76</v>
      </c>
      <c r="AJ277" s="8" t="s">
        <v>4667</v>
      </c>
      <c r="AK277" s="8" t="s">
        <v>4668</v>
      </c>
      <c r="AL277" s="8">
        <v>1</v>
      </c>
      <c r="AM277" s="8">
        <v>0</v>
      </c>
      <c r="AN277" s="17">
        <v>36.68</v>
      </c>
      <c r="AO277" s="17">
        <v>35.344999999999999</v>
      </c>
      <c r="AP277" s="17" t="s">
        <v>163</v>
      </c>
      <c r="AQ277" s="8" t="s">
        <v>191</v>
      </c>
      <c r="AR277" s="8" t="s">
        <v>44</v>
      </c>
      <c r="AS277" s="8" t="s">
        <v>163</v>
      </c>
      <c r="AT277" s="8" t="s">
        <v>164</v>
      </c>
      <c r="AU277" s="8" t="s">
        <v>168</v>
      </c>
      <c r="AV277" s="8">
        <v>0</v>
      </c>
      <c r="AW27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7" s="8">
        <v>19.010999999999999</v>
      </c>
      <c r="BA277">
        <v>17.11</v>
      </c>
      <c r="BB277">
        <v>17.577500000000001</v>
      </c>
      <c r="BC277">
        <v>17.45</v>
      </c>
    </row>
    <row r="278" spans="1:55" x14ac:dyDescent="0.3">
      <c r="A278" s="53" t="s">
        <v>1527</v>
      </c>
      <c r="B278" s="53" t="s">
        <v>111</v>
      </c>
      <c r="C278" s="53" t="s">
        <v>4497</v>
      </c>
      <c r="D278" s="8" t="s">
        <v>101</v>
      </c>
      <c r="E278" s="43" t="s">
        <v>126</v>
      </c>
      <c r="F278" s="8" t="s">
        <v>15</v>
      </c>
      <c r="G278" s="8">
        <v>9</v>
      </c>
      <c r="H278" s="8" t="s">
        <v>290</v>
      </c>
      <c r="I278" s="8" t="s">
        <v>15</v>
      </c>
      <c r="J278">
        <v>280</v>
      </c>
      <c r="K278" s="8" t="str" cm="1">
        <f t="array" ref="K27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78" s="8" t="str" cm="1">
        <f t="array" ref="L27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8" s="8"/>
      <c r="N278" t="s">
        <v>1526</v>
      </c>
      <c r="O278" t="s">
        <v>8923</v>
      </c>
      <c r="P278">
        <v>8.6784877798337394</v>
      </c>
      <c r="Q278" t="s">
        <v>8116</v>
      </c>
      <c r="R278" s="8" t="s">
        <v>147</v>
      </c>
      <c r="S278" s="9">
        <v>0.70083333333333331</v>
      </c>
      <c r="T278" s="9">
        <v>0.71381944444444445</v>
      </c>
      <c r="U278" s="8">
        <v>0</v>
      </c>
      <c r="V278" s="8">
        <v>21.987500000000001</v>
      </c>
      <c r="W278" s="8" t="s">
        <v>8924</v>
      </c>
      <c r="X278" s="8" t="s">
        <v>8925</v>
      </c>
      <c r="Y278" s="8">
        <v>7.8061546277293701</v>
      </c>
      <c r="Z278">
        <v>8279.56</v>
      </c>
      <c r="AA278" s="8">
        <v>0</v>
      </c>
      <c r="AB278" s="8">
        <v>0</v>
      </c>
      <c r="AC278" s="8">
        <v>0</v>
      </c>
      <c r="AD278" s="8">
        <v>0</v>
      </c>
      <c r="AE278" s="20">
        <v>155.42570000000001</v>
      </c>
      <c r="AF278" s="20">
        <v>121.0061</v>
      </c>
      <c r="AG278" s="20">
        <v>146.20529999999999</v>
      </c>
      <c r="AH278" s="20">
        <v>151.50380000000001</v>
      </c>
      <c r="AI278">
        <v>140.80000000000001</v>
      </c>
      <c r="AJ278" s="8" t="s">
        <v>4667</v>
      </c>
      <c r="AK278" s="8" t="s">
        <v>4668</v>
      </c>
      <c r="AL278" s="8">
        <v>1</v>
      </c>
      <c r="AM278" s="8">
        <v>0</v>
      </c>
      <c r="AN278" s="17">
        <v>151.59119999999999</v>
      </c>
      <c r="AO278" s="17">
        <v>152.30869999999999</v>
      </c>
      <c r="AP278" s="17" t="s">
        <v>163</v>
      </c>
      <c r="AQ278" s="8" t="s">
        <v>191</v>
      </c>
      <c r="AR278" s="8" t="s">
        <v>44</v>
      </c>
      <c r="AS278" s="8" t="s">
        <v>163</v>
      </c>
      <c r="AT278" s="8" t="s">
        <v>164</v>
      </c>
      <c r="AU278" s="8" t="s">
        <v>168</v>
      </c>
      <c r="AV278" s="8">
        <v>0</v>
      </c>
      <c r="AW27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8" s="8">
        <v>38.856425000000002</v>
      </c>
      <c r="BA278">
        <v>30.251525000000001</v>
      </c>
      <c r="BB278">
        <v>36.551324999999999</v>
      </c>
      <c r="BC278">
        <v>37.875950000000003</v>
      </c>
    </row>
    <row r="279" spans="1:55" x14ac:dyDescent="0.3">
      <c r="A279" s="53" t="s">
        <v>931</v>
      </c>
      <c r="B279" s="53" t="s">
        <v>124</v>
      </c>
      <c r="C279" s="53" t="s">
        <v>123</v>
      </c>
      <c r="D279" s="8" t="s">
        <v>103</v>
      </c>
      <c r="E279" s="43" t="s">
        <v>126</v>
      </c>
      <c r="F279" s="8" t="s">
        <v>15</v>
      </c>
      <c r="G279" s="8">
        <v>10</v>
      </c>
      <c r="H279" s="8" t="s">
        <v>290</v>
      </c>
      <c r="I279" s="8" t="s">
        <v>15</v>
      </c>
      <c r="J279">
        <v>270</v>
      </c>
      <c r="K279" s="8" t="str" cm="1">
        <f t="array" ref="K27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79" s="8" t="str" cm="1">
        <f t="array" ref="L27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79" s="8"/>
      <c r="N279" t="s">
        <v>3</v>
      </c>
      <c r="O279" t="s">
        <v>6217</v>
      </c>
      <c r="P279">
        <v>3.6245658016079298</v>
      </c>
      <c r="Q279" t="s">
        <v>8493</v>
      </c>
      <c r="R279" s="8" t="s">
        <v>113</v>
      </c>
      <c r="S279" s="9">
        <v>0.41944444444444445</v>
      </c>
      <c r="T279" s="9">
        <v>0.42971064814814813</v>
      </c>
      <c r="U279" s="8">
        <v>0</v>
      </c>
      <c r="V279" s="8">
        <v>14.783333333333333</v>
      </c>
      <c r="W279" s="8" t="s">
        <v>5411</v>
      </c>
      <c r="X279" s="8" t="s">
        <v>5412</v>
      </c>
      <c r="Y279" s="8">
        <v>3.2066888992426201</v>
      </c>
      <c r="Z279">
        <v>1406.96</v>
      </c>
      <c r="AA279" s="8">
        <v>0</v>
      </c>
      <c r="AB279" s="8">
        <v>0</v>
      </c>
      <c r="AC279" s="8">
        <v>0</v>
      </c>
      <c r="AD279" s="8">
        <v>0</v>
      </c>
      <c r="AE279" s="20">
        <v>107.48</v>
      </c>
      <c r="AF279" s="20">
        <v>107.48</v>
      </c>
      <c r="AG279" s="20">
        <v>109.64</v>
      </c>
      <c r="AH279" s="20">
        <v>110.72</v>
      </c>
      <c r="AI279">
        <v>27.68</v>
      </c>
      <c r="AJ279" s="8" t="s">
        <v>4667</v>
      </c>
      <c r="AK279" s="8" t="s">
        <v>5413</v>
      </c>
      <c r="AL279" s="8">
        <v>1</v>
      </c>
      <c r="AM279" s="8">
        <v>0</v>
      </c>
      <c r="AN279" s="17">
        <v>26.87</v>
      </c>
      <c r="AO279" s="17">
        <v>27.68</v>
      </c>
      <c r="AP279" s="17" t="s">
        <v>163</v>
      </c>
      <c r="AQ279" s="8" t="s">
        <v>191</v>
      </c>
      <c r="AR279" s="8" t="s">
        <v>44</v>
      </c>
      <c r="AS279" s="8" t="s">
        <v>163</v>
      </c>
      <c r="AT279" s="8" t="s">
        <v>164</v>
      </c>
      <c r="AU279" s="8" t="s">
        <v>168</v>
      </c>
      <c r="AV279" s="8">
        <v>0</v>
      </c>
      <c r="AW27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7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7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79" s="8">
        <v>26.87</v>
      </c>
      <c r="BA279">
        <v>26.87</v>
      </c>
      <c r="BB279">
        <v>27.41</v>
      </c>
      <c r="BC279">
        <v>27.68</v>
      </c>
    </row>
    <row r="280" spans="1:55" x14ac:dyDescent="0.3">
      <c r="A280" s="53" t="s">
        <v>847</v>
      </c>
      <c r="B280" s="53" t="s">
        <v>4787</v>
      </c>
      <c r="C280" s="53" t="s">
        <v>110</v>
      </c>
      <c r="D280" s="8" t="s">
        <v>101</v>
      </c>
      <c r="E280" s="43" t="s">
        <v>126</v>
      </c>
      <c r="F280" s="8" t="s">
        <v>15</v>
      </c>
      <c r="G280" s="8">
        <v>11</v>
      </c>
      <c r="H280" s="8" t="s">
        <v>290</v>
      </c>
      <c r="I280" s="8" t="s">
        <v>15</v>
      </c>
      <c r="J280">
        <v>260</v>
      </c>
      <c r="K280" s="8" t="str" cm="1">
        <f t="array" ref="K28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80" s="8" t="str" cm="1">
        <f t="array" ref="L28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0" s="8"/>
      <c r="N280" t="s">
        <v>846</v>
      </c>
      <c r="O280" t="s">
        <v>5924</v>
      </c>
      <c r="P280">
        <v>7.0729034267649196</v>
      </c>
      <c r="Q280" t="s">
        <v>8118</v>
      </c>
      <c r="R280" s="8" t="s">
        <v>147</v>
      </c>
      <c r="S280" s="9">
        <v>0.71872685185185181</v>
      </c>
      <c r="T280" s="9">
        <v>0.7227662037037037</v>
      </c>
      <c r="U280" s="8">
        <v>0</v>
      </c>
      <c r="V280" s="8">
        <v>7.3125</v>
      </c>
      <c r="W280" s="8" t="s">
        <v>4789</v>
      </c>
      <c r="X280" s="8" t="s">
        <v>4790</v>
      </c>
      <c r="Y280" s="8">
        <v>5.7781470550901401</v>
      </c>
      <c r="Z280">
        <v>4422.43</v>
      </c>
      <c r="AA280" s="8">
        <v>0</v>
      </c>
      <c r="AB280" s="8">
        <v>0</v>
      </c>
      <c r="AC280" s="8">
        <v>0</v>
      </c>
      <c r="AD280" s="8">
        <v>0</v>
      </c>
      <c r="AE280" s="20">
        <v>81.822299999999998</v>
      </c>
      <c r="AF280" s="20">
        <v>83.588399999999993</v>
      </c>
      <c r="AG280" s="20">
        <v>89.472300000000004</v>
      </c>
      <c r="AH280" s="20">
        <v>91.315299999999993</v>
      </c>
      <c r="AI280">
        <v>96.35</v>
      </c>
      <c r="AJ280" s="8" t="s">
        <v>4667</v>
      </c>
      <c r="AK280" s="8" t="s">
        <v>4668</v>
      </c>
      <c r="AL280" s="8">
        <v>1</v>
      </c>
      <c r="AM280" s="8">
        <v>0</v>
      </c>
      <c r="AN280" s="17">
        <v>86.478700000000003</v>
      </c>
      <c r="AO280" s="17">
        <v>90.894999999999996</v>
      </c>
      <c r="AP280" s="17" t="s">
        <v>163</v>
      </c>
      <c r="AQ280" s="8" t="s">
        <v>191</v>
      </c>
      <c r="AR280" s="8" t="s">
        <v>44</v>
      </c>
      <c r="AS280" s="8" t="s">
        <v>163</v>
      </c>
      <c r="AT280" s="8" t="s">
        <v>164</v>
      </c>
      <c r="AU280" s="8" t="s">
        <v>168</v>
      </c>
      <c r="AV280" s="8">
        <v>0</v>
      </c>
      <c r="AW28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0" s="8">
        <v>20.455575</v>
      </c>
      <c r="BA280">
        <v>20.897099999999998</v>
      </c>
      <c r="BB280">
        <v>22.368075000000001</v>
      </c>
      <c r="BC280">
        <v>22.828824999999998</v>
      </c>
    </row>
    <row r="281" spans="1:55" x14ac:dyDescent="0.3">
      <c r="A281" s="53" t="s">
        <v>912</v>
      </c>
      <c r="B281" s="53" t="s">
        <v>4791</v>
      </c>
      <c r="C281" s="53" t="s">
        <v>110</v>
      </c>
      <c r="D281" s="8" t="s">
        <v>101</v>
      </c>
      <c r="E281" s="43" t="s">
        <v>126</v>
      </c>
      <c r="F281" s="8" t="s">
        <v>15</v>
      </c>
      <c r="G281" s="8">
        <v>12</v>
      </c>
      <c r="H281" s="8" t="s">
        <v>290</v>
      </c>
      <c r="I281" s="8" t="s">
        <v>15</v>
      </c>
      <c r="J281">
        <v>250</v>
      </c>
      <c r="K281" s="8" t="str" cm="1">
        <f t="array" ref="K28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81" s="8" t="str" cm="1">
        <f t="array" ref="L28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1" s="8"/>
      <c r="N281" t="s">
        <v>9381</v>
      </c>
      <c r="O281" t="s">
        <v>5926</v>
      </c>
      <c r="P281">
        <v>1.1759535799668599</v>
      </c>
      <c r="Q281" t="s">
        <v>8119</v>
      </c>
      <c r="R281" s="8" t="s">
        <v>147</v>
      </c>
      <c r="S281" s="9">
        <v>0.72358796296296302</v>
      </c>
      <c r="T281" s="9">
        <v>0.7324074074074074</v>
      </c>
      <c r="U281" s="8">
        <v>0</v>
      </c>
      <c r="V281" s="8">
        <v>12.691666666666666</v>
      </c>
      <c r="W281" s="8" t="s">
        <v>4793</v>
      </c>
      <c r="X281" s="8" t="s">
        <v>4794</v>
      </c>
      <c r="Y281" s="8">
        <v>1.04826362157284</v>
      </c>
      <c r="Z281">
        <v>5618.52</v>
      </c>
      <c r="AA281" s="8">
        <v>23</v>
      </c>
      <c r="AB281" s="8">
        <v>0.79090909090909101</v>
      </c>
      <c r="AC281" s="8">
        <v>5</v>
      </c>
      <c r="AD281" s="8">
        <v>115</v>
      </c>
      <c r="AE281" s="20">
        <v>110.0692</v>
      </c>
      <c r="AF281" s="20">
        <v>99.542100000000005</v>
      </c>
      <c r="AG281" s="20">
        <v>108.2261</v>
      </c>
      <c r="AH281" s="20">
        <v>119.3246</v>
      </c>
      <c r="AI281">
        <v>115.42</v>
      </c>
      <c r="AJ281" s="8" t="s">
        <v>4667</v>
      </c>
      <c r="AK281" s="8" t="s">
        <v>4668</v>
      </c>
      <c r="AL281" s="8">
        <v>1</v>
      </c>
      <c r="AM281" s="8">
        <v>110</v>
      </c>
      <c r="AN281" s="17">
        <v>107.2162</v>
      </c>
      <c r="AO281" s="17">
        <v>120.9237</v>
      </c>
      <c r="AP281" s="17" t="s">
        <v>163</v>
      </c>
      <c r="AQ281" s="8" t="s">
        <v>191</v>
      </c>
      <c r="AR281" s="8" t="s">
        <v>44</v>
      </c>
      <c r="AS281" s="8" t="s">
        <v>163</v>
      </c>
      <c r="AT281" s="8" t="s">
        <v>164</v>
      </c>
      <c r="AU281" s="8" t="s">
        <v>168</v>
      </c>
      <c r="AV281" s="8">
        <v>110</v>
      </c>
      <c r="AW28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1" s="8">
        <v>27.517299999999999</v>
      </c>
      <c r="BA281">
        <v>24.885525000000001</v>
      </c>
      <c r="BB281">
        <v>27.056525000000001</v>
      </c>
      <c r="BC281">
        <v>29.831150000000001</v>
      </c>
    </row>
    <row r="282" spans="1:55" x14ac:dyDescent="0.3">
      <c r="A282" s="53" t="s">
        <v>1412</v>
      </c>
      <c r="B282" s="53" t="s">
        <v>111</v>
      </c>
      <c r="C282" s="53" t="s">
        <v>4823</v>
      </c>
      <c r="D282" s="8" t="s">
        <v>101</v>
      </c>
      <c r="E282" s="43" t="s">
        <v>126</v>
      </c>
      <c r="F282" s="8" t="s">
        <v>15</v>
      </c>
      <c r="G282" s="8">
        <v>13</v>
      </c>
      <c r="H282" s="8" t="s">
        <v>160</v>
      </c>
      <c r="I282" s="8" t="s">
        <v>13</v>
      </c>
      <c r="J282">
        <v>0</v>
      </c>
      <c r="K282" s="8" t="str" cm="1">
        <f t="array" ref="K28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82" s="8" t="str" cm="1">
        <f t="array" ref="L28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2" s="8"/>
      <c r="N282" t="s">
        <v>1411</v>
      </c>
      <c r="O282" t="s">
        <v>5928</v>
      </c>
      <c r="P282">
        <v>1.7896505428824401</v>
      </c>
      <c r="Q282" t="s">
        <v>8120</v>
      </c>
      <c r="R282" s="8" t="s">
        <v>147</v>
      </c>
      <c r="S282" s="9">
        <v>0.73364583333333333</v>
      </c>
      <c r="T282" s="9">
        <v>0.74434027777777778</v>
      </c>
      <c r="U282" s="8">
        <v>0</v>
      </c>
      <c r="V282" s="8">
        <v>14.558333333333334</v>
      </c>
      <c r="W282" s="8" t="s">
        <v>4825</v>
      </c>
      <c r="X282" s="8" t="s">
        <v>4826</v>
      </c>
      <c r="Y282" s="8">
        <v>1.3356984695536001</v>
      </c>
      <c r="Z282">
        <v>3163.31</v>
      </c>
      <c r="AA282" s="8">
        <v>0</v>
      </c>
      <c r="AB282" s="8">
        <v>0</v>
      </c>
      <c r="AC282" s="8">
        <v>0</v>
      </c>
      <c r="AD282" s="8">
        <v>0</v>
      </c>
      <c r="AE282" s="20">
        <v>63.223500000000001</v>
      </c>
      <c r="AF282" s="20">
        <v>44.1357</v>
      </c>
      <c r="AG282" s="20">
        <v>50.084600000000002</v>
      </c>
      <c r="AH282" s="20">
        <v>51.23</v>
      </c>
      <c r="AI282">
        <v>44.66</v>
      </c>
      <c r="AJ282" s="8" t="s">
        <v>4667</v>
      </c>
      <c r="AK282" s="8" t="s">
        <v>4668</v>
      </c>
      <c r="AL282" s="8">
        <v>1</v>
      </c>
      <c r="AM282" s="8">
        <v>0</v>
      </c>
      <c r="AN282" s="17">
        <v>54.011200000000002</v>
      </c>
      <c r="AO282" s="17">
        <v>48.956200000000003</v>
      </c>
      <c r="AP282" s="17" t="s">
        <v>163</v>
      </c>
      <c r="AQ282" s="8" t="s">
        <v>191</v>
      </c>
      <c r="AR282" s="8" t="s">
        <v>44</v>
      </c>
      <c r="AS282" s="8" t="s">
        <v>163</v>
      </c>
      <c r="AT282" s="8" t="s">
        <v>163</v>
      </c>
      <c r="AU282" s="8" t="s">
        <v>168</v>
      </c>
      <c r="AV282" s="8">
        <v>0</v>
      </c>
      <c r="AW28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8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2" s="8">
        <v>15.805875</v>
      </c>
      <c r="BA282">
        <v>11.033925</v>
      </c>
      <c r="BB282">
        <v>12.52115</v>
      </c>
      <c r="BC282">
        <v>12.807499999999999</v>
      </c>
    </row>
    <row r="283" spans="1:55" x14ac:dyDescent="0.3">
      <c r="A283" s="53" t="s">
        <v>930</v>
      </c>
      <c r="B283" s="53" t="s">
        <v>120</v>
      </c>
      <c r="C283" s="53" t="s">
        <v>135</v>
      </c>
      <c r="D283" s="8" t="s">
        <v>101</v>
      </c>
      <c r="E283" s="43" t="s">
        <v>126</v>
      </c>
      <c r="F283" s="8" t="s">
        <v>15</v>
      </c>
      <c r="G283" s="8">
        <v>14</v>
      </c>
      <c r="H283" s="8" t="s">
        <v>160</v>
      </c>
      <c r="I283" s="8" t="s">
        <v>13</v>
      </c>
      <c r="J283">
        <v>0</v>
      </c>
      <c r="K283" s="8" t="str" cm="1">
        <f t="array" ref="K28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83" s="8" t="str" cm="1">
        <f t="array" ref="L28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3" s="8"/>
      <c r="N283" t="s">
        <v>929</v>
      </c>
      <c r="O283" t="s">
        <v>5921</v>
      </c>
      <c r="P283">
        <v>0.22897979157971801</v>
      </c>
      <c r="Q283" t="s">
        <v>8122</v>
      </c>
      <c r="R283" s="8" t="s">
        <v>147</v>
      </c>
      <c r="S283" s="9">
        <v>0.74449074074074073</v>
      </c>
      <c r="T283" s="9">
        <v>0.75894675925925925</v>
      </c>
      <c r="U283" s="8">
        <v>0</v>
      </c>
      <c r="V283" s="8">
        <v>20.775000000000002</v>
      </c>
      <c r="W283" s="8" t="s">
        <v>4828</v>
      </c>
      <c r="X283" s="8" t="s">
        <v>4829</v>
      </c>
      <c r="Y283" s="8">
        <v>0.123989750481732</v>
      </c>
      <c r="Z283">
        <v>1995.38</v>
      </c>
      <c r="AA283" s="8">
        <v>0</v>
      </c>
      <c r="AB283" s="8">
        <v>0</v>
      </c>
      <c r="AC283" s="8">
        <v>0</v>
      </c>
      <c r="AD283" s="8">
        <v>0</v>
      </c>
      <c r="AE283" s="20">
        <v>43.072299999999998</v>
      </c>
      <c r="AF283" s="20">
        <v>35.08</v>
      </c>
      <c r="AG283" s="20">
        <v>35.08</v>
      </c>
      <c r="AH283" s="20">
        <v>35.316899999999997</v>
      </c>
      <c r="AI283">
        <v>35.47</v>
      </c>
      <c r="AJ283" s="8" t="s">
        <v>4667</v>
      </c>
      <c r="AK283" s="8" t="s">
        <v>4668</v>
      </c>
      <c r="AL283" s="8">
        <v>1</v>
      </c>
      <c r="AM283" s="8">
        <v>0</v>
      </c>
      <c r="AN283" s="17">
        <v>35.08</v>
      </c>
      <c r="AO283" s="17">
        <v>35.08</v>
      </c>
      <c r="AP283" s="17" t="s">
        <v>163</v>
      </c>
      <c r="AQ283" s="8" t="s">
        <v>191</v>
      </c>
      <c r="AR283" s="8" t="s">
        <v>44</v>
      </c>
      <c r="AS283" s="8" t="s">
        <v>163</v>
      </c>
      <c r="AT283" s="8" t="s">
        <v>163</v>
      </c>
      <c r="AU283" s="8" t="s">
        <v>168</v>
      </c>
      <c r="AV283" s="8">
        <v>0</v>
      </c>
      <c r="AW28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8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3" s="8">
        <v>10.768075</v>
      </c>
      <c r="BA283">
        <v>8.77</v>
      </c>
      <c r="BB283">
        <v>8.77</v>
      </c>
      <c r="BC283">
        <v>8.8292249999999992</v>
      </c>
    </row>
    <row r="284" spans="1:55" x14ac:dyDescent="0.3">
      <c r="A284" s="53" t="s">
        <v>1278</v>
      </c>
      <c r="B284" s="53" t="s">
        <v>120</v>
      </c>
      <c r="C284" s="53" t="s">
        <v>157</v>
      </c>
      <c r="D284" s="8" t="s">
        <v>101</v>
      </c>
      <c r="E284" s="43" t="s">
        <v>126</v>
      </c>
      <c r="F284" s="8" t="s">
        <v>15</v>
      </c>
      <c r="G284" s="8">
        <v>15</v>
      </c>
      <c r="H284" s="8" t="s">
        <v>160</v>
      </c>
      <c r="I284" s="8" t="s">
        <v>13</v>
      </c>
      <c r="J284">
        <v>0</v>
      </c>
      <c r="K284" s="8" t="str" cm="1">
        <f t="array" ref="K28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84" s="8" t="str" cm="1">
        <f t="array" ref="L28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4" s="8"/>
      <c r="N284" t="s">
        <v>1277</v>
      </c>
      <c r="O284" t="s">
        <v>5919</v>
      </c>
      <c r="P284">
        <v>0.51318286895639198</v>
      </c>
      <c r="Q284" t="s">
        <v>8124</v>
      </c>
      <c r="R284" s="8" t="s">
        <v>147</v>
      </c>
      <c r="S284" s="9">
        <v>0.75930555555555557</v>
      </c>
      <c r="T284" s="9">
        <v>0.75951388888888893</v>
      </c>
      <c r="U284" s="8">
        <v>0</v>
      </c>
      <c r="V284" s="8">
        <v>0.22500000000000001</v>
      </c>
      <c r="W284" s="8" t="s">
        <v>4821</v>
      </c>
      <c r="X284" s="8" t="s">
        <v>4822</v>
      </c>
      <c r="Y284" s="8">
        <v>0.112779438313693</v>
      </c>
      <c r="Z284">
        <v>849.53</v>
      </c>
      <c r="AA284" s="8">
        <v>0</v>
      </c>
      <c r="AB284" s="8">
        <v>0</v>
      </c>
      <c r="AC284" s="8">
        <v>0</v>
      </c>
      <c r="AD284" s="8">
        <v>0</v>
      </c>
      <c r="AE284" s="20">
        <v>17.3507</v>
      </c>
      <c r="AF284" s="20">
        <v>15.42</v>
      </c>
      <c r="AG284" s="20">
        <v>15.42</v>
      </c>
      <c r="AH284" s="20">
        <v>15.42</v>
      </c>
      <c r="AI284">
        <v>15.62</v>
      </c>
      <c r="AJ284" s="8" t="s">
        <v>4667</v>
      </c>
      <c r="AK284" s="8" t="s">
        <v>4668</v>
      </c>
      <c r="AL284" s="8">
        <v>1</v>
      </c>
      <c r="AM284" s="8">
        <v>0</v>
      </c>
      <c r="AN284" s="17">
        <v>15.42</v>
      </c>
      <c r="AO284" s="17">
        <v>15.42</v>
      </c>
      <c r="AP284" s="17" t="s">
        <v>163</v>
      </c>
      <c r="AQ284" s="8" t="s">
        <v>191</v>
      </c>
      <c r="AR284" s="8" t="s">
        <v>44</v>
      </c>
      <c r="AS284" s="8" t="s">
        <v>163</v>
      </c>
      <c r="AT284" s="8" t="s">
        <v>163</v>
      </c>
      <c r="AU284" s="8" t="s">
        <v>168</v>
      </c>
      <c r="AV284" s="8">
        <v>0</v>
      </c>
      <c r="AW28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8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4" s="8">
        <v>4.3376749999999999</v>
      </c>
      <c r="BA284">
        <v>3.855</v>
      </c>
      <c r="BB284">
        <v>3.855</v>
      </c>
      <c r="BC284">
        <v>3.855</v>
      </c>
    </row>
    <row r="285" spans="1:55" x14ac:dyDescent="0.3">
      <c r="A285" s="53" t="s">
        <v>1642</v>
      </c>
      <c r="B285" s="53" t="s">
        <v>5535</v>
      </c>
      <c r="C285" s="53" t="s">
        <v>110</v>
      </c>
      <c r="D285" s="8" t="s">
        <v>101</v>
      </c>
      <c r="E285" s="43" t="s">
        <v>126</v>
      </c>
      <c r="F285" s="8" t="s">
        <v>15</v>
      </c>
      <c r="G285" s="8">
        <v>16</v>
      </c>
      <c r="H285" s="8" t="s">
        <v>290</v>
      </c>
      <c r="I285" s="8" t="s">
        <v>15</v>
      </c>
      <c r="J285">
        <v>210</v>
      </c>
      <c r="K285" s="8" t="str" cm="1">
        <f t="array" ref="K28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85" s="8" t="str" cm="1">
        <f t="array" ref="L28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5" s="8"/>
      <c r="N285" t="s">
        <v>1641</v>
      </c>
      <c r="O285" t="s">
        <v>5886</v>
      </c>
      <c r="P285">
        <v>3.0184931632406902</v>
      </c>
      <c r="Q285" t="s">
        <v>8125</v>
      </c>
      <c r="R285" s="8" t="s">
        <v>107</v>
      </c>
      <c r="S285" s="9">
        <v>0.76159722222222226</v>
      </c>
      <c r="T285" s="9">
        <v>0.76831018518518523</v>
      </c>
      <c r="U285" s="8">
        <v>0</v>
      </c>
      <c r="V285" s="8">
        <v>3.9666666666666668</v>
      </c>
      <c r="W285" s="8" t="s">
        <v>5537</v>
      </c>
      <c r="X285" s="8" t="s">
        <v>5538</v>
      </c>
      <c r="Y285" s="8">
        <v>1.44633248799047</v>
      </c>
      <c r="Z285">
        <v>796.88</v>
      </c>
      <c r="AA285" s="8">
        <v>0</v>
      </c>
      <c r="AB285" s="8">
        <v>0</v>
      </c>
      <c r="AC285" s="8">
        <v>0</v>
      </c>
      <c r="AD285" s="8">
        <v>0</v>
      </c>
      <c r="AE285" s="20">
        <v>60.53</v>
      </c>
      <c r="AF285" s="20">
        <v>60.53</v>
      </c>
      <c r="AG285" s="20">
        <v>62.75</v>
      </c>
      <c r="AH285" s="20">
        <v>63.86</v>
      </c>
      <c r="AI285">
        <v>16.920000000000002</v>
      </c>
      <c r="AJ285" s="8" t="s">
        <v>4667</v>
      </c>
      <c r="AK285" s="8" t="s">
        <v>4668</v>
      </c>
      <c r="AL285" s="8">
        <v>1</v>
      </c>
      <c r="AM285" s="8">
        <v>0</v>
      </c>
      <c r="AN285" s="17">
        <v>15.1325</v>
      </c>
      <c r="AO285" s="17">
        <v>15.965</v>
      </c>
      <c r="AP285" s="17" t="s">
        <v>163</v>
      </c>
      <c r="AQ285" s="8" t="s">
        <v>191</v>
      </c>
      <c r="AR285" s="8" t="s">
        <v>44</v>
      </c>
      <c r="AS285" s="8" t="s">
        <v>163</v>
      </c>
      <c r="AT285" s="8" t="s">
        <v>164</v>
      </c>
      <c r="AU285" s="8" t="s">
        <v>168</v>
      </c>
      <c r="AV285" s="8">
        <v>0</v>
      </c>
      <c r="AW28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5" s="8">
        <v>15.1325</v>
      </c>
      <c r="BA285">
        <v>15.1325</v>
      </c>
      <c r="BB285">
        <v>15.6875</v>
      </c>
      <c r="BC285">
        <v>15.965</v>
      </c>
    </row>
    <row r="286" spans="1:55" x14ac:dyDescent="0.3">
      <c r="A286" s="53" t="s">
        <v>1307</v>
      </c>
      <c r="B286" s="53" t="s">
        <v>4799</v>
      </c>
      <c r="C286" s="53" t="s">
        <v>110</v>
      </c>
      <c r="D286" s="8" t="s">
        <v>101</v>
      </c>
      <c r="E286" s="43" t="s">
        <v>126</v>
      </c>
      <c r="F286" s="8" t="s">
        <v>15</v>
      </c>
      <c r="G286" s="8">
        <v>17</v>
      </c>
      <c r="H286" s="8" t="s">
        <v>290</v>
      </c>
      <c r="I286" s="8" t="s">
        <v>15</v>
      </c>
      <c r="J286">
        <v>180</v>
      </c>
      <c r="K286" s="8" t="str" cm="1">
        <f t="array" ref="K28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286" s="8" t="str" cm="1">
        <f t="array" ref="L28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6" s="8"/>
      <c r="N286" t="s">
        <v>1306</v>
      </c>
      <c r="O286" t="s">
        <v>5890</v>
      </c>
      <c r="P286">
        <v>2.8000139965988602</v>
      </c>
      <c r="Q286" t="s">
        <v>8127</v>
      </c>
      <c r="R286" s="8" t="s">
        <v>147</v>
      </c>
      <c r="S286" s="9">
        <v>0.77025462962962965</v>
      </c>
      <c r="T286" s="9">
        <v>0.7776967592592593</v>
      </c>
      <c r="U286" s="8">
        <v>0</v>
      </c>
      <c r="V286" s="8">
        <v>8.0875000000000004</v>
      </c>
      <c r="W286" s="8" t="s">
        <v>4801</v>
      </c>
      <c r="X286" s="8" t="s">
        <v>4802</v>
      </c>
      <c r="Y286" s="8">
        <v>0.92910729337341802</v>
      </c>
      <c r="Z286">
        <v>7089.49</v>
      </c>
      <c r="AA286" s="8">
        <v>7</v>
      </c>
      <c r="AB286" s="35">
        <v>0.88709677419354804</v>
      </c>
      <c r="AC286" s="8">
        <v>3</v>
      </c>
      <c r="AD286" s="8">
        <v>69</v>
      </c>
      <c r="AE286" s="20">
        <v>129.36000000000001</v>
      </c>
      <c r="AF286" s="20">
        <v>129.2038</v>
      </c>
      <c r="AG286" s="20">
        <v>154.2423</v>
      </c>
      <c r="AH286" s="20">
        <v>132.21</v>
      </c>
      <c r="AI286">
        <v>165.52</v>
      </c>
      <c r="AJ286" s="8" t="s">
        <v>4667</v>
      </c>
      <c r="AK286" s="8" t="s">
        <v>4668</v>
      </c>
      <c r="AL286" s="8">
        <v>1</v>
      </c>
      <c r="AM286" s="8">
        <v>62</v>
      </c>
      <c r="AN286" s="17">
        <v>148.82</v>
      </c>
      <c r="AO286" s="17">
        <v>132.5737</v>
      </c>
      <c r="AP286" s="17" t="s">
        <v>163</v>
      </c>
      <c r="AQ286" s="8" t="s">
        <v>191</v>
      </c>
      <c r="AR286" s="8" t="s">
        <v>49</v>
      </c>
      <c r="AS286" s="8" t="s">
        <v>163</v>
      </c>
      <c r="AT286" s="8" t="s">
        <v>164</v>
      </c>
      <c r="AU286" s="8" t="s">
        <v>168</v>
      </c>
      <c r="AV286" s="8">
        <v>62</v>
      </c>
      <c r="AW28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6" s="8">
        <v>32.340000000000003</v>
      </c>
      <c r="BA286">
        <v>32.30095</v>
      </c>
      <c r="BB286">
        <v>38.560575</v>
      </c>
      <c r="BC286">
        <v>33.052500000000002</v>
      </c>
    </row>
    <row r="287" spans="1:55" x14ac:dyDescent="0.3">
      <c r="A287" s="53" t="s">
        <v>904</v>
      </c>
      <c r="B287" s="53" t="s">
        <v>4812</v>
      </c>
      <c r="C287" s="53" t="s">
        <v>110</v>
      </c>
      <c r="D287" s="8" t="s">
        <v>101</v>
      </c>
      <c r="E287" s="43" t="s">
        <v>126</v>
      </c>
      <c r="F287" s="8" t="s">
        <v>15</v>
      </c>
      <c r="G287" s="8">
        <v>18</v>
      </c>
      <c r="H287" s="8" t="s">
        <v>160</v>
      </c>
      <c r="I287" s="8" t="s">
        <v>13</v>
      </c>
      <c r="J287">
        <v>0</v>
      </c>
      <c r="K287" s="8" t="str" cm="1">
        <f t="array" ref="K28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87" s="8" t="str" cm="1">
        <f t="array" ref="L28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7" s="8"/>
      <c r="N287" t="s">
        <v>903</v>
      </c>
      <c r="O287" t="s">
        <v>5898</v>
      </c>
      <c r="P287">
        <v>5.1030294677169703</v>
      </c>
      <c r="Q287" t="s">
        <v>8128</v>
      </c>
      <c r="R287" s="8" t="s">
        <v>125</v>
      </c>
      <c r="S287" s="9">
        <v>0.78125</v>
      </c>
      <c r="T287" s="9">
        <v>0.78637731481481477</v>
      </c>
      <c r="U287" s="8">
        <v>0</v>
      </c>
      <c r="V287" s="8">
        <v>9.4583333333333339</v>
      </c>
      <c r="W287" s="8" t="s">
        <v>4814</v>
      </c>
      <c r="X287" s="8" t="s">
        <v>4815</v>
      </c>
      <c r="Y287" s="8">
        <v>2.4895667904000098</v>
      </c>
      <c r="Z287">
        <v>1619.28</v>
      </c>
      <c r="AA287" s="8">
        <v>0</v>
      </c>
      <c r="AB287" s="35">
        <v>0</v>
      </c>
      <c r="AC287" s="8">
        <v>0</v>
      </c>
      <c r="AD287" s="8">
        <v>0</v>
      </c>
      <c r="AE287" s="20">
        <v>61.71</v>
      </c>
      <c r="AF287" s="20">
        <v>61.71</v>
      </c>
      <c r="AG287" s="20">
        <v>63.3566</v>
      </c>
      <c r="AH287" s="20">
        <v>64.180000000000007</v>
      </c>
      <c r="AI287">
        <v>32.090000000000003</v>
      </c>
      <c r="AJ287" s="8" t="s">
        <v>4667</v>
      </c>
      <c r="AK287" s="8" t="s">
        <v>4668</v>
      </c>
      <c r="AL287" s="8">
        <v>1</v>
      </c>
      <c r="AM287" s="8">
        <v>0</v>
      </c>
      <c r="AN287" s="17">
        <v>30.855</v>
      </c>
      <c r="AO287" s="17">
        <v>32.090000000000003</v>
      </c>
      <c r="AP287" s="17" t="s">
        <v>163</v>
      </c>
      <c r="AQ287" s="8" t="s">
        <v>191</v>
      </c>
      <c r="AR287" s="8" t="s">
        <v>44</v>
      </c>
      <c r="AS287" s="8" t="s">
        <v>163</v>
      </c>
      <c r="AT287" s="8" t="s">
        <v>163</v>
      </c>
      <c r="AU287" s="8" t="s">
        <v>168</v>
      </c>
      <c r="AV287" s="8">
        <v>0</v>
      </c>
      <c r="AW28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7" s="8">
        <v>15.4275</v>
      </c>
      <c r="BA287">
        <v>15.4275</v>
      </c>
      <c r="BB287">
        <v>15.83915</v>
      </c>
      <c r="BC287">
        <v>16.045000000000002</v>
      </c>
    </row>
    <row r="288" spans="1:55" x14ac:dyDescent="0.3">
      <c r="A288" s="53" t="s">
        <v>918</v>
      </c>
      <c r="B288" s="53" t="s">
        <v>4750</v>
      </c>
      <c r="C288" s="53" t="s">
        <v>110</v>
      </c>
      <c r="D288" s="8" t="s">
        <v>101</v>
      </c>
      <c r="E288" s="43" t="s">
        <v>126</v>
      </c>
      <c r="F288" s="8" t="s">
        <v>15</v>
      </c>
      <c r="G288" s="8">
        <v>19</v>
      </c>
      <c r="H288" s="8" t="s">
        <v>160</v>
      </c>
      <c r="I288" s="8" t="s">
        <v>13</v>
      </c>
      <c r="J288">
        <v>0</v>
      </c>
      <c r="K288" s="8" t="str" cm="1">
        <f t="array" ref="K28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88" s="8" t="str" cm="1">
        <f t="array" ref="L28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88" s="8"/>
      <c r="N288" t="s">
        <v>917</v>
      </c>
      <c r="O288" t="s">
        <v>5903</v>
      </c>
      <c r="P288">
        <v>4.0853294940005798</v>
      </c>
      <c r="Q288" t="s">
        <v>8175</v>
      </c>
      <c r="R288" s="8" t="s">
        <v>125</v>
      </c>
      <c r="S288" s="9">
        <v>0.47464120370370372</v>
      </c>
      <c r="T288" s="9">
        <v>0.48690972222222223</v>
      </c>
      <c r="U288" s="8">
        <v>0</v>
      </c>
      <c r="V288" s="8">
        <v>15.983333333333334</v>
      </c>
      <c r="W288" s="8" t="s">
        <v>4752</v>
      </c>
      <c r="X288" s="8" t="s">
        <v>4753</v>
      </c>
      <c r="Y288" s="8">
        <v>1.4022910051047599</v>
      </c>
      <c r="Z288">
        <v>10668.72</v>
      </c>
      <c r="AA288" s="8">
        <v>0</v>
      </c>
      <c r="AB288" s="8">
        <v>0</v>
      </c>
      <c r="AC288" s="8">
        <v>0</v>
      </c>
      <c r="AD288" s="8">
        <v>0</v>
      </c>
      <c r="AE288" s="20">
        <v>94.866600000000005</v>
      </c>
      <c r="AF288" s="20">
        <v>151.893</v>
      </c>
      <c r="AG288" s="20">
        <v>210.16159999999999</v>
      </c>
      <c r="AH288" s="20">
        <v>208.54470000000001</v>
      </c>
      <c r="AI288">
        <v>407.31</v>
      </c>
      <c r="AJ288" s="8" t="s">
        <v>4626</v>
      </c>
      <c r="AK288" s="8" t="s">
        <v>4627</v>
      </c>
      <c r="AL288" s="8">
        <v>1</v>
      </c>
      <c r="AM288" s="8">
        <v>0</v>
      </c>
      <c r="AN288" s="17">
        <v>272.69869999999997</v>
      </c>
      <c r="AO288" s="17">
        <v>351.71249999999998</v>
      </c>
      <c r="AP288" s="17" t="s">
        <v>163</v>
      </c>
      <c r="AQ288" s="8" t="s">
        <v>191</v>
      </c>
      <c r="AR288" s="8" t="s">
        <v>44</v>
      </c>
      <c r="AS288" s="8" t="s">
        <v>163</v>
      </c>
      <c r="AT288" s="8" t="s">
        <v>163</v>
      </c>
      <c r="AU288" s="8" t="s">
        <v>168</v>
      </c>
      <c r="AV288" s="8">
        <v>0</v>
      </c>
      <c r="AW28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8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8" s="8">
        <v>23.716650000000001</v>
      </c>
      <c r="BA288">
        <v>37.97325</v>
      </c>
      <c r="BB288">
        <v>52.540399999999998</v>
      </c>
      <c r="BC288">
        <v>52.136175000000001</v>
      </c>
    </row>
    <row r="289" spans="1:55" x14ac:dyDescent="0.3">
      <c r="A289" s="53" t="s">
        <v>922</v>
      </c>
      <c r="B289" s="53" t="s">
        <v>4649</v>
      </c>
      <c r="C289" s="53" t="s">
        <v>110</v>
      </c>
      <c r="D289" s="8" t="s">
        <v>101</v>
      </c>
      <c r="E289" s="43" t="s">
        <v>126</v>
      </c>
      <c r="F289" s="8" t="s">
        <v>15</v>
      </c>
      <c r="G289" s="8">
        <v>20</v>
      </c>
      <c r="H289" s="8" t="s">
        <v>160</v>
      </c>
      <c r="I289" s="8" t="s">
        <v>13</v>
      </c>
      <c r="J289">
        <v>0</v>
      </c>
      <c r="K289" s="8" t="str" cm="1">
        <f t="array" ref="K28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289" s="8" t="str" cm="1">
        <f t="array" ref="L28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289" s="8"/>
      <c r="N289" t="s">
        <v>921</v>
      </c>
      <c r="O289" t="s">
        <v>5894</v>
      </c>
      <c r="P289">
        <v>6.0894331849983701</v>
      </c>
      <c r="Q289" t="s">
        <v>8130</v>
      </c>
      <c r="R289" s="8" t="s">
        <v>147</v>
      </c>
      <c r="S289" s="9">
        <v>0.79060185185185183</v>
      </c>
      <c r="T289" s="9">
        <v>0.79893518518518514</v>
      </c>
      <c r="U289" s="8">
        <v>0</v>
      </c>
      <c r="V289" s="8">
        <v>9.5583333333333336</v>
      </c>
      <c r="W289" s="8" t="s">
        <v>4651</v>
      </c>
      <c r="X289" s="8" t="s">
        <v>4652</v>
      </c>
      <c r="Y289" s="8">
        <v>5.5691201678432902</v>
      </c>
      <c r="Z289">
        <v>5755.02</v>
      </c>
      <c r="AA289" s="8">
        <v>16</v>
      </c>
      <c r="AB289" s="8">
        <v>0.89808917197452198</v>
      </c>
      <c r="AC289" s="8">
        <v>10</v>
      </c>
      <c r="AD289" s="8">
        <v>169</v>
      </c>
      <c r="AE289" s="20">
        <v>114.28</v>
      </c>
      <c r="AF289" s="20">
        <v>110.883</v>
      </c>
      <c r="AG289" s="20">
        <v>101.47920000000001</v>
      </c>
      <c r="AH289" s="20">
        <v>114.1892</v>
      </c>
      <c r="AI289">
        <v>105.64</v>
      </c>
      <c r="AJ289" s="8" t="s">
        <v>4667</v>
      </c>
      <c r="AK289" s="8" t="s">
        <v>4668</v>
      </c>
      <c r="AL289" s="8">
        <v>1</v>
      </c>
      <c r="AM289" s="8">
        <v>157</v>
      </c>
      <c r="AN289" s="17">
        <v>101.01</v>
      </c>
      <c r="AO289" s="17">
        <v>113.69370000000001</v>
      </c>
      <c r="AP289" s="17" t="s">
        <v>163</v>
      </c>
      <c r="AQ289" s="8" t="s">
        <v>191</v>
      </c>
      <c r="AR289" s="8" t="s">
        <v>44</v>
      </c>
      <c r="AS289" s="8" t="s">
        <v>163</v>
      </c>
      <c r="AT289" s="8" t="s">
        <v>163</v>
      </c>
      <c r="AU289" s="8" t="s">
        <v>168</v>
      </c>
      <c r="AV289" s="8">
        <v>157</v>
      </c>
      <c r="AW28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28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8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89" s="8">
        <v>28.57</v>
      </c>
      <c r="BA289">
        <v>27.720749999999999</v>
      </c>
      <c r="BB289">
        <v>25.369800000000001</v>
      </c>
      <c r="BC289">
        <v>28.5473</v>
      </c>
    </row>
    <row r="290" spans="1:55" x14ac:dyDescent="0.3">
      <c r="A290" s="53" t="s">
        <v>910</v>
      </c>
      <c r="B290" s="53" t="s">
        <v>4693</v>
      </c>
      <c r="C290" s="53" t="s">
        <v>110</v>
      </c>
      <c r="D290" s="8" t="s">
        <v>101</v>
      </c>
      <c r="E290" s="43" t="s">
        <v>126</v>
      </c>
      <c r="F290" s="8" t="s">
        <v>15</v>
      </c>
      <c r="G290" s="8">
        <v>21</v>
      </c>
      <c r="H290" s="8" t="s">
        <v>290</v>
      </c>
      <c r="I290" s="8" t="s">
        <v>15</v>
      </c>
      <c r="J290">
        <v>20</v>
      </c>
      <c r="K290" s="8" t="str" cm="1">
        <f t="array" ref="K29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0" s="8" t="str" cm="1">
        <f t="array" ref="L29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0" s="8"/>
      <c r="N290" t="s">
        <v>909</v>
      </c>
      <c r="O290" t="s">
        <v>5848</v>
      </c>
      <c r="P290">
        <v>6.5080050367436098</v>
      </c>
      <c r="Q290" t="s">
        <v>8131</v>
      </c>
      <c r="R290" s="8" t="s">
        <v>123</v>
      </c>
      <c r="S290" s="9">
        <v>0.80344907407407407</v>
      </c>
      <c r="T290" s="9">
        <v>0.81016203703703704</v>
      </c>
      <c r="U290" s="8">
        <v>0</v>
      </c>
      <c r="V290" s="8">
        <v>7.8666666666666671</v>
      </c>
      <c r="W290" s="8" t="s">
        <v>4695</v>
      </c>
      <c r="X290" s="8" t="s">
        <v>4696</v>
      </c>
      <c r="Y290" s="8">
        <v>5.7647162766731999</v>
      </c>
      <c r="Z290">
        <v>537.83000000000004</v>
      </c>
      <c r="AA290" s="8">
        <v>0</v>
      </c>
      <c r="AB290" s="8">
        <v>0</v>
      </c>
      <c r="AC290" s="8">
        <v>0</v>
      </c>
      <c r="AD290" s="8">
        <v>0</v>
      </c>
      <c r="AE290" s="20">
        <v>51.414999999999999</v>
      </c>
      <c r="AF290" s="20">
        <v>51.95</v>
      </c>
      <c r="AG290" s="20">
        <v>57.916600000000003</v>
      </c>
      <c r="AH290" s="20">
        <v>54.52</v>
      </c>
      <c r="AI290">
        <v>16.14</v>
      </c>
      <c r="AJ290" s="8" t="s">
        <v>4667</v>
      </c>
      <c r="AK290" s="8" t="s">
        <v>4668</v>
      </c>
      <c r="AL290" s="8">
        <v>1</v>
      </c>
      <c r="AM290" s="8">
        <v>0</v>
      </c>
      <c r="AN290" s="17">
        <v>12.987500000000001</v>
      </c>
      <c r="AO290" s="17">
        <v>6.8150000000000004</v>
      </c>
      <c r="AP290" s="17" t="s">
        <v>163</v>
      </c>
      <c r="AQ290" s="8" t="s">
        <v>191</v>
      </c>
      <c r="AR290" s="8" t="s">
        <v>44</v>
      </c>
      <c r="AS290" s="8" t="s">
        <v>163</v>
      </c>
      <c r="AT290" s="8" t="s">
        <v>164</v>
      </c>
      <c r="AU290" s="8" t="s">
        <v>168</v>
      </c>
      <c r="AV290" s="8">
        <v>0</v>
      </c>
      <c r="AW29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0" s="8">
        <v>12.85375</v>
      </c>
      <c r="BA290">
        <v>12.987500000000001</v>
      </c>
      <c r="BB290">
        <v>14.479150000000001</v>
      </c>
      <c r="BC290">
        <v>13.63</v>
      </c>
    </row>
    <row r="291" spans="1:55" x14ac:dyDescent="0.3">
      <c r="A291" s="53" t="s">
        <v>894</v>
      </c>
      <c r="B291" s="53" t="s">
        <v>4715</v>
      </c>
      <c r="C291" s="53" t="s">
        <v>110</v>
      </c>
      <c r="D291" s="8" t="s">
        <v>101</v>
      </c>
      <c r="E291" s="43" t="s">
        <v>126</v>
      </c>
      <c r="F291" s="8" t="s">
        <v>15</v>
      </c>
      <c r="G291" s="8">
        <v>22</v>
      </c>
      <c r="H291" s="8" t="s">
        <v>160</v>
      </c>
      <c r="I291" s="8" t="s">
        <v>13</v>
      </c>
      <c r="J291">
        <v>0</v>
      </c>
      <c r="K291" s="8" t="str" cm="1">
        <f t="array" ref="K29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1" s="8" t="str" cm="1">
        <f t="array" ref="L29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1" s="8"/>
      <c r="N291" t="s">
        <v>893</v>
      </c>
      <c r="O291" t="s">
        <v>5838</v>
      </c>
      <c r="P291">
        <v>0.246034044073667</v>
      </c>
      <c r="Q291" t="s">
        <v>8132</v>
      </c>
      <c r="R291" s="8" t="s">
        <v>129</v>
      </c>
      <c r="S291" s="9">
        <v>0.81033564814814818</v>
      </c>
      <c r="T291" s="9">
        <v>0.8125</v>
      </c>
      <c r="U291" s="8">
        <v>0</v>
      </c>
      <c r="V291" s="8">
        <v>2.6166666666666667</v>
      </c>
      <c r="W291" s="8" t="s">
        <v>4717</v>
      </c>
      <c r="X291" s="8" t="s">
        <v>4718</v>
      </c>
      <c r="Y291" s="8">
        <v>0.148357461511153</v>
      </c>
      <c r="Z291">
        <v>579.09</v>
      </c>
      <c r="AA291" s="8">
        <v>0</v>
      </c>
      <c r="AB291" s="8">
        <v>0</v>
      </c>
      <c r="AC291" s="8">
        <v>0</v>
      </c>
      <c r="AD291" s="8">
        <v>0</v>
      </c>
      <c r="AE291" s="20">
        <v>37.700000000000003</v>
      </c>
      <c r="AF291" s="20">
        <v>49.13</v>
      </c>
      <c r="AG291" s="20">
        <v>38.06</v>
      </c>
      <c r="AH291" s="20">
        <v>38.06</v>
      </c>
      <c r="AI291">
        <v>20.170000000000002</v>
      </c>
      <c r="AJ291" s="8" t="s">
        <v>4667</v>
      </c>
      <c r="AK291" s="8" t="s">
        <v>4668</v>
      </c>
      <c r="AL291" s="8">
        <v>1</v>
      </c>
      <c r="AM291" s="8">
        <v>0</v>
      </c>
      <c r="AN291" s="17">
        <v>15.6562</v>
      </c>
      <c r="AO291" s="17">
        <v>19.03</v>
      </c>
      <c r="AP291" s="17" t="s">
        <v>163</v>
      </c>
      <c r="AQ291" s="8" t="s">
        <v>891</v>
      </c>
      <c r="AR291" s="8" t="s">
        <v>44</v>
      </c>
      <c r="AS291" s="8" t="s">
        <v>163</v>
      </c>
      <c r="AT291" s="8" t="s">
        <v>163</v>
      </c>
      <c r="AU291" s="8" t="s">
        <v>168</v>
      </c>
      <c r="AV291" s="8">
        <v>0</v>
      </c>
      <c r="AW29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1" s="8">
        <v>9.4250000000000007</v>
      </c>
      <c r="BA291">
        <v>12.282500000000001</v>
      </c>
      <c r="BB291">
        <v>9.5150000000000006</v>
      </c>
      <c r="BC291">
        <v>9.5150000000000006</v>
      </c>
    </row>
    <row r="292" spans="1:55" x14ac:dyDescent="0.3">
      <c r="A292" s="53" t="s">
        <v>1292</v>
      </c>
      <c r="B292" s="53" t="s">
        <v>5107</v>
      </c>
      <c r="C292" s="53" t="s">
        <v>110</v>
      </c>
      <c r="D292" s="8" t="s">
        <v>102</v>
      </c>
      <c r="E292" s="43" t="s">
        <v>126</v>
      </c>
      <c r="F292" s="8" t="s">
        <v>15</v>
      </c>
      <c r="G292" s="8">
        <v>23</v>
      </c>
      <c r="H292" s="8" t="s">
        <v>114</v>
      </c>
      <c r="I292" s="8" t="s">
        <v>12</v>
      </c>
      <c r="J292">
        <v>295</v>
      </c>
      <c r="K292" s="8" t="str" cm="1">
        <f t="array" ref="K29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2" s="8" t="str" cm="1">
        <f t="array" ref="L29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2" s="8"/>
      <c r="N292" t="s">
        <v>1291</v>
      </c>
      <c r="O292" t="s">
        <v>6166</v>
      </c>
      <c r="P292">
        <v>35.889184225618898</v>
      </c>
      <c r="Q292" t="s">
        <v>7755</v>
      </c>
      <c r="R292" s="8" t="s">
        <v>125</v>
      </c>
      <c r="S292" s="9">
        <v>0.65665509259259258</v>
      </c>
      <c r="T292" s="9">
        <v>0.66336805555555556</v>
      </c>
      <c r="U292" s="8">
        <v>0</v>
      </c>
      <c r="V292" s="8">
        <v>0.4</v>
      </c>
      <c r="W292" s="8" t="s">
        <v>5109</v>
      </c>
      <c r="X292" s="8" t="s">
        <v>5110</v>
      </c>
      <c r="Y292" s="8">
        <v>33.582580803571602</v>
      </c>
      <c r="Z292">
        <v>996.37</v>
      </c>
      <c r="AA292" s="8">
        <v>0</v>
      </c>
      <c r="AB292" s="8">
        <v>0</v>
      </c>
      <c r="AC292" s="8">
        <v>0</v>
      </c>
      <c r="AD292" s="8">
        <v>0</v>
      </c>
      <c r="AE292" s="20">
        <v>60.13</v>
      </c>
      <c r="AF292" s="20">
        <v>55.103999999999999</v>
      </c>
      <c r="AG292" s="20">
        <v>57.493299999999998</v>
      </c>
      <c r="AH292" s="20">
        <v>64.418499999999995</v>
      </c>
      <c r="AI292">
        <v>21.56</v>
      </c>
      <c r="AJ292" s="8" t="s">
        <v>4667</v>
      </c>
      <c r="AK292" s="8" t="s">
        <v>5103</v>
      </c>
      <c r="AL292" s="8">
        <v>1</v>
      </c>
      <c r="AM292" s="8">
        <v>0</v>
      </c>
      <c r="AN292" s="17">
        <v>0</v>
      </c>
      <c r="AO292" s="17">
        <v>40.433700000000002</v>
      </c>
      <c r="AP292" s="17" t="s">
        <v>163</v>
      </c>
      <c r="AQ292" s="8" t="s">
        <v>191</v>
      </c>
      <c r="AR292" s="8" t="s">
        <v>44</v>
      </c>
      <c r="AS292" s="8" t="s">
        <v>163</v>
      </c>
      <c r="AT292" s="8" t="s">
        <v>163</v>
      </c>
      <c r="AU292" s="8" t="s">
        <v>168</v>
      </c>
      <c r="AV292" s="8">
        <v>0</v>
      </c>
      <c r="AW29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2" s="8">
        <v>15.032500000000001</v>
      </c>
      <c r="BA292">
        <v>13.776</v>
      </c>
      <c r="BB292">
        <v>14.373324999999999</v>
      </c>
      <c r="BC292">
        <v>16.104624999999999</v>
      </c>
    </row>
    <row r="293" spans="1:55" x14ac:dyDescent="0.3">
      <c r="A293" s="53" t="s">
        <v>1564</v>
      </c>
      <c r="B293" s="53" t="s">
        <v>5661</v>
      </c>
      <c r="C293" s="53" t="s">
        <v>110</v>
      </c>
      <c r="D293" s="8" t="s">
        <v>102</v>
      </c>
      <c r="E293" s="43" t="s">
        <v>126</v>
      </c>
      <c r="F293" s="8" t="s">
        <v>15</v>
      </c>
      <c r="G293" s="8">
        <v>24</v>
      </c>
      <c r="H293" s="8" t="s">
        <v>114</v>
      </c>
      <c r="I293" s="8" t="s">
        <v>12</v>
      </c>
      <c r="J293">
        <v>261</v>
      </c>
      <c r="K293" s="8" t="str" cm="1">
        <f t="array" ref="K29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3" s="8" t="str" cm="1">
        <f t="array" ref="L29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3" s="8"/>
      <c r="N293" t="s">
        <v>1563</v>
      </c>
      <c r="O293" t="s">
        <v>6167</v>
      </c>
      <c r="P293">
        <v>0.42689354472497598</v>
      </c>
      <c r="Q293" t="s">
        <v>8311</v>
      </c>
      <c r="R293" s="8" t="s">
        <v>123</v>
      </c>
      <c r="S293" s="9">
        <v>0.71888888888888891</v>
      </c>
      <c r="T293" s="9">
        <v>0.72560185185185189</v>
      </c>
      <c r="U293" s="8">
        <v>0</v>
      </c>
      <c r="V293" s="8">
        <v>9.7333333333333343</v>
      </c>
      <c r="W293" s="8" t="s">
        <v>5663</v>
      </c>
      <c r="X293" s="8" t="s">
        <v>5664</v>
      </c>
      <c r="Y293" s="8">
        <v>5.4711310515720597E-2</v>
      </c>
      <c r="Z293">
        <v>797.09</v>
      </c>
      <c r="AA293" s="8">
        <v>0</v>
      </c>
      <c r="AB293" s="8">
        <v>0</v>
      </c>
      <c r="AC293" s="8">
        <v>0</v>
      </c>
      <c r="AD293" s="8">
        <v>0</v>
      </c>
      <c r="AE293" s="20">
        <v>60.68</v>
      </c>
      <c r="AF293" s="20">
        <v>60.68</v>
      </c>
      <c r="AG293" s="20">
        <v>62.513300000000001</v>
      </c>
      <c r="AH293" s="20">
        <v>63.43</v>
      </c>
      <c r="AI293">
        <v>16.809999999999999</v>
      </c>
      <c r="AJ293" s="8" t="s">
        <v>4667</v>
      </c>
      <c r="AK293" s="8" t="s">
        <v>5103</v>
      </c>
      <c r="AL293" s="8">
        <v>1</v>
      </c>
      <c r="AM293" s="8">
        <v>0</v>
      </c>
      <c r="AN293" s="17">
        <v>15.17</v>
      </c>
      <c r="AO293" s="17">
        <v>15.8575</v>
      </c>
      <c r="AP293" s="17" t="s">
        <v>163</v>
      </c>
      <c r="AQ293" s="8" t="s">
        <v>191</v>
      </c>
      <c r="AR293" s="8" t="s">
        <v>44</v>
      </c>
      <c r="AS293" s="8" t="s">
        <v>163</v>
      </c>
      <c r="AT293" s="8" t="s">
        <v>163</v>
      </c>
      <c r="AU293" s="8" t="s">
        <v>168</v>
      </c>
      <c r="AV293" s="8">
        <v>0</v>
      </c>
      <c r="AW29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3" s="8">
        <v>15.17</v>
      </c>
      <c r="BA293">
        <v>15.17</v>
      </c>
      <c r="BB293">
        <v>15.628325</v>
      </c>
      <c r="BC293">
        <v>15.8575</v>
      </c>
    </row>
    <row r="294" spans="1:55" x14ac:dyDescent="0.3">
      <c r="A294" s="53" t="s">
        <v>1086</v>
      </c>
      <c r="B294" s="53" t="s">
        <v>5551</v>
      </c>
      <c r="C294" s="53" t="s">
        <v>110</v>
      </c>
      <c r="D294" s="8" t="s">
        <v>102</v>
      </c>
      <c r="E294" s="43" t="s">
        <v>126</v>
      </c>
      <c r="F294" s="8" t="s">
        <v>15</v>
      </c>
      <c r="G294" s="8">
        <v>25</v>
      </c>
      <c r="H294" s="8" t="s">
        <v>114</v>
      </c>
      <c r="I294" s="8" t="s">
        <v>12</v>
      </c>
      <c r="J294">
        <v>310</v>
      </c>
      <c r="K294" s="8" t="str" cm="1">
        <f t="array" ref="K29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4" s="8" t="str" cm="1">
        <f t="array" ref="L29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4" s="8"/>
      <c r="N294" t="s">
        <v>1085</v>
      </c>
      <c r="O294" t="s">
        <v>6168</v>
      </c>
      <c r="P294">
        <v>0.18488378025472199</v>
      </c>
      <c r="Q294" t="s">
        <v>8354</v>
      </c>
      <c r="R294" s="8" t="s">
        <v>107</v>
      </c>
      <c r="S294" s="9">
        <v>0.71187500000000004</v>
      </c>
      <c r="T294" s="9">
        <v>0.71858796296296301</v>
      </c>
      <c r="U294" s="8">
        <v>0</v>
      </c>
      <c r="V294" s="8">
        <v>0.13333333333333333</v>
      </c>
      <c r="W294" s="8" t="s">
        <v>5553</v>
      </c>
      <c r="X294" s="8" t="s">
        <v>5554</v>
      </c>
      <c r="Y294" s="8">
        <v>3.0687171623632201E-2</v>
      </c>
      <c r="Z294">
        <v>469.96</v>
      </c>
      <c r="AA294" s="8">
        <v>0</v>
      </c>
      <c r="AB294" s="35">
        <v>0</v>
      </c>
      <c r="AC294" s="8">
        <v>0</v>
      </c>
      <c r="AD294" s="8">
        <v>0</v>
      </c>
      <c r="AE294" s="20">
        <v>35.74</v>
      </c>
      <c r="AF294" s="20">
        <v>35.74</v>
      </c>
      <c r="AG294" s="20">
        <v>36.926600000000001</v>
      </c>
      <c r="AH294" s="20">
        <v>37.520000000000003</v>
      </c>
      <c r="AI294">
        <v>9.3800000000000008</v>
      </c>
      <c r="AJ294" s="8" t="s">
        <v>4667</v>
      </c>
      <c r="AK294" s="8" t="s">
        <v>5103</v>
      </c>
      <c r="AL294" s="8">
        <v>1</v>
      </c>
      <c r="AM294" s="8">
        <v>0</v>
      </c>
      <c r="AN294" s="17">
        <v>8.9350000000000005</v>
      </c>
      <c r="AO294" s="17">
        <v>9.3800000000000008</v>
      </c>
      <c r="AP294" s="17" t="s">
        <v>163</v>
      </c>
      <c r="AQ294" s="8" t="s">
        <v>793</v>
      </c>
      <c r="AR294" s="8" t="s">
        <v>44</v>
      </c>
      <c r="AS294" s="8" t="s">
        <v>163</v>
      </c>
      <c r="AT294" s="8" t="s">
        <v>163</v>
      </c>
      <c r="AU294" s="8" t="s">
        <v>168</v>
      </c>
      <c r="AV294" s="8">
        <v>0</v>
      </c>
      <c r="AW29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4" s="8">
        <v>8.9350000000000005</v>
      </c>
      <c r="BA294">
        <v>8.9350000000000005</v>
      </c>
      <c r="BB294">
        <v>9.2316500000000001</v>
      </c>
      <c r="BC294">
        <v>9.3800000000000008</v>
      </c>
    </row>
    <row r="295" spans="1:55" x14ac:dyDescent="0.3">
      <c r="A295" s="53" t="s">
        <v>1294</v>
      </c>
      <c r="B295" s="53" t="s">
        <v>4100</v>
      </c>
      <c r="C295" s="53" t="s">
        <v>110</v>
      </c>
      <c r="D295" s="8" t="s">
        <v>102</v>
      </c>
      <c r="E295" s="43" t="s">
        <v>126</v>
      </c>
      <c r="F295" s="8" t="s">
        <v>15</v>
      </c>
      <c r="G295" s="8">
        <v>26</v>
      </c>
      <c r="H295" s="8" t="s">
        <v>114</v>
      </c>
      <c r="I295" s="8" t="s">
        <v>12</v>
      </c>
      <c r="J295">
        <v>300</v>
      </c>
      <c r="K295" s="8" t="str" cm="1">
        <f t="array" ref="K29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5" s="8" t="str" cm="1">
        <f t="array" ref="L29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5" s="8"/>
      <c r="N295" t="s">
        <v>1293</v>
      </c>
      <c r="O295" t="s">
        <v>6179</v>
      </c>
      <c r="P295">
        <v>0.70784451057568298</v>
      </c>
      <c r="Q295" t="s">
        <v>8317</v>
      </c>
      <c r="R295" s="8" t="s">
        <v>129</v>
      </c>
      <c r="S295" s="9">
        <v>0.7116203703703704</v>
      </c>
      <c r="T295" s="9">
        <v>0.71174768518518516</v>
      </c>
      <c r="U295" s="8">
        <v>0</v>
      </c>
      <c r="V295" s="8">
        <v>0.15</v>
      </c>
      <c r="W295" s="8" t="s">
        <v>4102</v>
      </c>
      <c r="X295" s="8" t="s">
        <v>4103</v>
      </c>
      <c r="Y295" s="8">
        <v>0.129798830371399</v>
      </c>
      <c r="Z295">
        <v>1445.35</v>
      </c>
      <c r="AA295" s="8">
        <v>0</v>
      </c>
      <c r="AB295" s="8">
        <v>0</v>
      </c>
      <c r="AC295" s="8">
        <v>0</v>
      </c>
      <c r="AD295" s="8">
        <v>0</v>
      </c>
      <c r="AE295" s="20">
        <v>54.92</v>
      </c>
      <c r="AF295" s="20">
        <v>54.92</v>
      </c>
      <c r="AG295" s="20">
        <v>56.698500000000003</v>
      </c>
      <c r="AH295" s="20">
        <v>57.41</v>
      </c>
      <c r="AI295">
        <v>28.71</v>
      </c>
      <c r="AJ295" s="8" t="s">
        <v>4667</v>
      </c>
      <c r="AK295" s="8" t="s">
        <v>5103</v>
      </c>
      <c r="AL295" s="8">
        <v>1</v>
      </c>
      <c r="AM295" s="8">
        <v>0</v>
      </c>
      <c r="AN295" s="17">
        <v>27.46</v>
      </c>
      <c r="AO295" s="17">
        <v>28.704999999999998</v>
      </c>
      <c r="AP295" s="17" t="s">
        <v>163</v>
      </c>
      <c r="AQ295" s="8" t="s">
        <v>191</v>
      </c>
      <c r="AR295" s="8" t="s">
        <v>44</v>
      </c>
      <c r="AS295" s="8" t="s">
        <v>163</v>
      </c>
      <c r="AT295" s="8" t="s">
        <v>163</v>
      </c>
      <c r="AU295" s="8" t="s">
        <v>168</v>
      </c>
      <c r="AV295" s="8">
        <v>0</v>
      </c>
      <c r="AW29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5" s="8">
        <v>13.73</v>
      </c>
      <c r="BA295">
        <v>13.73</v>
      </c>
      <c r="BB295">
        <v>14.174625000000001</v>
      </c>
      <c r="BC295">
        <v>14.352499999999999</v>
      </c>
    </row>
    <row r="296" spans="1:55" x14ac:dyDescent="0.3">
      <c r="A296" s="53" t="s">
        <v>1290</v>
      </c>
      <c r="B296" s="53" t="s">
        <v>4680</v>
      </c>
      <c r="C296" s="53" t="s">
        <v>110</v>
      </c>
      <c r="D296" s="8" t="s">
        <v>102</v>
      </c>
      <c r="E296" s="43" t="s">
        <v>126</v>
      </c>
      <c r="F296" s="8" t="s">
        <v>15</v>
      </c>
      <c r="G296" s="8">
        <v>27</v>
      </c>
      <c r="H296" s="8" t="s">
        <v>114</v>
      </c>
      <c r="I296" s="8" t="s">
        <v>12</v>
      </c>
      <c r="J296">
        <v>290</v>
      </c>
      <c r="K296" s="8" t="str" cm="1">
        <f t="array" ref="K29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6" s="8" t="str" cm="1">
        <f t="array" ref="L29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6" s="8"/>
      <c r="N296" t="s">
        <v>1289</v>
      </c>
      <c r="O296" t="s">
        <v>6178</v>
      </c>
      <c r="P296">
        <v>0.64166009601740404</v>
      </c>
      <c r="Q296" t="s">
        <v>7757</v>
      </c>
      <c r="R296" s="8" t="s">
        <v>125</v>
      </c>
      <c r="S296" s="9">
        <v>0.70096064814814818</v>
      </c>
      <c r="T296" s="9">
        <v>0.70767361111111116</v>
      </c>
      <c r="U296" s="8">
        <v>0</v>
      </c>
      <c r="V296" s="8">
        <v>0.30833333333333335</v>
      </c>
      <c r="W296" s="8" t="s">
        <v>4682</v>
      </c>
      <c r="X296" s="8" t="s">
        <v>4683</v>
      </c>
      <c r="Y296" s="8">
        <v>0.17662761496012599</v>
      </c>
      <c r="Z296">
        <v>1556.56</v>
      </c>
      <c r="AA296" s="8">
        <v>0</v>
      </c>
      <c r="AB296" s="8">
        <v>0</v>
      </c>
      <c r="AC296" s="8">
        <v>0</v>
      </c>
      <c r="AD296" s="8">
        <v>0</v>
      </c>
      <c r="AE296" s="20">
        <v>95.93</v>
      </c>
      <c r="AF296" s="20">
        <v>87.168000000000006</v>
      </c>
      <c r="AG296" s="20">
        <v>81.956599999999995</v>
      </c>
      <c r="AH296" s="20">
        <v>105.73</v>
      </c>
      <c r="AI296">
        <v>30.73</v>
      </c>
      <c r="AJ296" s="8" t="s">
        <v>4667</v>
      </c>
      <c r="AK296" s="8" t="s">
        <v>5103</v>
      </c>
      <c r="AL296" s="8">
        <v>1</v>
      </c>
      <c r="AM296" s="8">
        <v>0</v>
      </c>
      <c r="AN296" s="17">
        <v>0</v>
      </c>
      <c r="AO296" s="17">
        <v>53.88</v>
      </c>
      <c r="AP296" s="17" t="s">
        <v>163</v>
      </c>
      <c r="AQ296" s="8" t="s">
        <v>191</v>
      </c>
      <c r="AR296" s="8" t="s">
        <v>44</v>
      </c>
      <c r="AS296" s="8" t="s">
        <v>163</v>
      </c>
      <c r="AT296" s="8" t="s">
        <v>163</v>
      </c>
      <c r="AU296" s="8" t="s">
        <v>168</v>
      </c>
      <c r="AV296" s="8">
        <v>0</v>
      </c>
      <c r="AW29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6" s="8">
        <v>23.982500000000002</v>
      </c>
      <c r="BA296">
        <v>21.792000000000002</v>
      </c>
      <c r="BB296">
        <v>20.489149999999999</v>
      </c>
      <c r="BC296">
        <v>26.432500000000001</v>
      </c>
    </row>
    <row r="297" spans="1:55" x14ac:dyDescent="0.3">
      <c r="A297" s="53" t="s">
        <v>1872</v>
      </c>
      <c r="B297" s="53" t="s">
        <v>3522</v>
      </c>
      <c r="C297" s="53" t="s">
        <v>110</v>
      </c>
      <c r="D297" s="8" t="s">
        <v>101</v>
      </c>
      <c r="E297" s="43" t="s">
        <v>126</v>
      </c>
      <c r="F297" s="8" t="s">
        <v>15</v>
      </c>
      <c r="G297" s="8">
        <v>28</v>
      </c>
      <c r="H297" s="8" t="s">
        <v>114</v>
      </c>
      <c r="I297" s="8" t="s">
        <v>12</v>
      </c>
      <c r="J297">
        <v>260</v>
      </c>
      <c r="K297" s="8" t="str" cm="1">
        <f t="array" ref="K29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297" s="8" t="str" cm="1">
        <f t="array" ref="L29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7" s="8"/>
      <c r="N297" t="s">
        <v>1871</v>
      </c>
      <c r="O297" t="s">
        <v>5864</v>
      </c>
      <c r="P297">
        <v>40.307485750569498</v>
      </c>
      <c r="Q297" t="s">
        <v>8133</v>
      </c>
      <c r="R297" s="8" t="s">
        <v>147</v>
      </c>
      <c r="S297" s="9">
        <v>0.84048611111111116</v>
      </c>
      <c r="T297" s="9">
        <v>0.85158564814814819</v>
      </c>
      <c r="U297" s="8">
        <v>0</v>
      </c>
      <c r="V297" s="8">
        <v>4.3708333333333336</v>
      </c>
      <c r="W297" s="8" t="s">
        <v>4172</v>
      </c>
      <c r="X297" s="8" t="s">
        <v>4173</v>
      </c>
      <c r="Y297" s="8">
        <v>36.122347970212999</v>
      </c>
      <c r="Z297">
        <v>5037.24</v>
      </c>
      <c r="AA297" s="8">
        <v>0</v>
      </c>
      <c r="AB297" s="35">
        <v>0</v>
      </c>
      <c r="AC297" s="8">
        <v>0</v>
      </c>
      <c r="AD297" s="8">
        <v>0</v>
      </c>
      <c r="AE297" s="20">
        <v>96.14</v>
      </c>
      <c r="AF297" s="20">
        <v>96.14</v>
      </c>
      <c r="AG297" s="20">
        <v>98.161500000000004</v>
      </c>
      <c r="AH297" s="20">
        <v>99.06</v>
      </c>
      <c r="AI297">
        <v>99.06</v>
      </c>
      <c r="AJ297" s="8" t="s">
        <v>4667</v>
      </c>
      <c r="AK297" s="8" t="s">
        <v>4668</v>
      </c>
      <c r="AL297" s="8">
        <v>1</v>
      </c>
      <c r="AM297" s="8">
        <v>0</v>
      </c>
      <c r="AN297" s="17">
        <v>96.14</v>
      </c>
      <c r="AO297" s="17">
        <v>99.06</v>
      </c>
      <c r="AP297" s="17" t="s">
        <v>163</v>
      </c>
      <c r="AQ297" s="8" t="s">
        <v>191</v>
      </c>
      <c r="AR297" s="8" t="s">
        <v>44</v>
      </c>
      <c r="AS297" s="8" t="s">
        <v>163</v>
      </c>
      <c r="AT297" s="8" t="s">
        <v>163</v>
      </c>
      <c r="AU297" s="8" t="s">
        <v>168</v>
      </c>
      <c r="AV297" s="8">
        <v>0</v>
      </c>
      <c r="AW29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7" s="8">
        <v>24.035</v>
      </c>
      <c r="BA297">
        <v>24.035</v>
      </c>
      <c r="BB297">
        <v>24.540375000000001</v>
      </c>
      <c r="BC297">
        <v>24.765000000000001</v>
      </c>
    </row>
    <row r="298" spans="1:55" x14ac:dyDescent="0.3">
      <c r="A298" s="53" t="s">
        <v>629</v>
      </c>
      <c r="B298" s="53" t="s">
        <v>3501</v>
      </c>
      <c r="C298" s="53" t="s">
        <v>129</v>
      </c>
      <c r="D298" s="8" t="s">
        <v>101</v>
      </c>
      <c r="E298" s="43" t="s">
        <v>126</v>
      </c>
      <c r="F298" s="8" t="s">
        <v>15</v>
      </c>
      <c r="G298" s="8">
        <v>29</v>
      </c>
      <c r="H298" s="8" t="s">
        <v>114</v>
      </c>
      <c r="I298" s="8" t="s">
        <v>12</v>
      </c>
      <c r="J298">
        <v>280</v>
      </c>
      <c r="K298" s="8" t="str" cm="1">
        <f t="array" ref="K29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298" s="8" t="str" cm="1">
        <f t="array" ref="L29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8" s="8"/>
      <c r="N298" t="s">
        <v>628</v>
      </c>
      <c r="O298" t="s">
        <v>5866</v>
      </c>
      <c r="P298">
        <v>0</v>
      </c>
      <c r="Q298" t="s">
        <v>8134</v>
      </c>
      <c r="R298" s="8" t="s">
        <v>147</v>
      </c>
      <c r="S298" s="9">
        <v>0.85158564814814819</v>
      </c>
      <c r="T298" s="9">
        <v>0.85184027777777782</v>
      </c>
      <c r="U298" s="8">
        <v>0</v>
      </c>
      <c r="V298" s="8">
        <v>0.45416666666666666</v>
      </c>
      <c r="W298" s="8" t="s">
        <v>4172</v>
      </c>
      <c r="X298" s="8" t="s">
        <v>4173</v>
      </c>
      <c r="Z298">
        <v>4873.83</v>
      </c>
      <c r="AA298" s="8">
        <v>0</v>
      </c>
      <c r="AB298" s="8">
        <v>0</v>
      </c>
      <c r="AC298" s="8">
        <v>0</v>
      </c>
      <c r="AD298" s="8">
        <v>0</v>
      </c>
      <c r="AE298" s="20">
        <v>94.630700000000004</v>
      </c>
      <c r="AF298" s="20">
        <v>93.657600000000002</v>
      </c>
      <c r="AG298" s="20">
        <v>97.0715</v>
      </c>
      <c r="AH298" s="20">
        <v>92.6584</v>
      </c>
      <c r="AI298">
        <v>94.04</v>
      </c>
      <c r="AJ298" s="8" t="s">
        <v>4667</v>
      </c>
      <c r="AK298" s="8" t="s">
        <v>4668</v>
      </c>
      <c r="AL298" s="8">
        <v>1</v>
      </c>
      <c r="AM298" s="8">
        <v>0</v>
      </c>
      <c r="AN298" s="17">
        <v>97.793700000000001</v>
      </c>
      <c r="AO298" s="17">
        <v>94.653700000000001</v>
      </c>
      <c r="AP298" s="17" t="s">
        <v>163</v>
      </c>
      <c r="AQ298" s="8" t="s">
        <v>191</v>
      </c>
      <c r="AR298" s="8" t="s">
        <v>44</v>
      </c>
      <c r="AS298" s="8" t="s">
        <v>163</v>
      </c>
      <c r="AT298" s="8" t="s">
        <v>163</v>
      </c>
      <c r="AU298" s="8" t="s">
        <v>168</v>
      </c>
      <c r="AV298" s="8">
        <v>0</v>
      </c>
      <c r="AW29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8" s="8">
        <v>23.657675000000001</v>
      </c>
      <c r="BA298">
        <v>23.414400000000001</v>
      </c>
      <c r="BB298">
        <v>24.267875</v>
      </c>
      <c r="BC298">
        <v>23.1646</v>
      </c>
    </row>
    <row r="299" spans="1:55" x14ac:dyDescent="0.3">
      <c r="A299" s="53" t="s">
        <v>624</v>
      </c>
      <c r="B299" s="53" t="s">
        <v>4676</v>
      </c>
      <c r="C299" s="53" t="s">
        <v>110</v>
      </c>
      <c r="D299" s="8" t="s">
        <v>102</v>
      </c>
      <c r="E299" s="43" t="s">
        <v>126</v>
      </c>
      <c r="F299" s="8" t="s">
        <v>15</v>
      </c>
      <c r="G299" s="8">
        <v>30</v>
      </c>
      <c r="H299" s="8" t="s">
        <v>114</v>
      </c>
      <c r="I299" s="8" t="s">
        <v>12</v>
      </c>
      <c r="J299">
        <v>340</v>
      </c>
      <c r="K299" s="8" t="str" cm="1">
        <f t="array" ref="K29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299" s="8" t="str" cm="1">
        <f t="array" ref="L29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299" s="8"/>
      <c r="N299" t="s">
        <v>623</v>
      </c>
      <c r="O299" t="s">
        <v>6180</v>
      </c>
      <c r="P299">
        <v>1.35646963106547</v>
      </c>
      <c r="Q299" t="s">
        <v>7629</v>
      </c>
      <c r="R299" s="8" t="s">
        <v>125</v>
      </c>
      <c r="S299" s="9">
        <v>0.69380787037037039</v>
      </c>
      <c r="T299" s="9">
        <v>0.70052083333333337</v>
      </c>
      <c r="U299" s="8">
        <v>0</v>
      </c>
      <c r="V299" s="8">
        <v>3.5333333333333332</v>
      </c>
      <c r="W299" s="8" t="s">
        <v>4678</v>
      </c>
      <c r="X299" s="8" t="s">
        <v>4679</v>
      </c>
      <c r="Y299" s="8">
        <v>0.231874960649324</v>
      </c>
      <c r="Z299">
        <v>1209.22</v>
      </c>
      <c r="AA299" s="8">
        <v>0</v>
      </c>
      <c r="AB299" s="8">
        <v>0</v>
      </c>
      <c r="AC299" s="8">
        <v>0</v>
      </c>
      <c r="AD299" s="8">
        <v>0</v>
      </c>
      <c r="AE299" s="20">
        <v>46.65</v>
      </c>
      <c r="AF299" s="20">
        <v>45.115699999999997</v>
      </c>
      <c r="AG299" s="20">
        <v>47.653300000000002</v>
      </c>
      <c r="AH299" s="20">
        <v>42.461399999999998</v>
      </c>
      <c r="AI299">
        <v>26</v>
      </c>
      <c r="AJ299" s="8" t="s">
        <v>4667</v>
      </c>
      <c r="AK299" s="8" t="s">
        <v>5103</v>
      </c>
      <c r="AL299" s="8">
        <v>1</v>
      </c>
      <c r="AM299" s="8">
        <v>0</v>
      </c>
      <c r="AN299" s="17">
        <v>22.43</v>
      </c>
      <c r="AO299" s="17">
        <v>20.495000000000001</v>
      </c>
      <c r="AP299" s="17" t="s">
        <v>163</v>
      </c>
      <c r="AQ299" s="8" t="s">
        <v>191</v>
      </c>
      <c r="AR299" s="8" t="s">
        <v>44</v>
      </c>
      <c r="AS299" s="8" t="s">
        <v>163</v>
      </c>
      <c r="AT299" s="8" t="s">
        <v>163</v>
      </c>
      <c r="AU299" s="8" t="s">
        <v>168</v>
      </c>
      <c r="AV299" s="8">
        <v>0</v>
      </c>
      <c r="AW29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29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29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299" s="8">
        <v>11.6625</v>
      </c>
      <c r="BA299">
        <v>11.278924999999999</v>
      </c>
      <c r="BB299">
        <v>11.913325</v>
      </c>
      <c r="BC299">
        <v>10.615349999999999</v>
      </c>
    </row>
    <row r="300" spans="1:55" x14ac:dyDescent="0.3">
      <c r="A300" s="53" t="s">
        <v>1081</v>
      </c>
      <c r="B300" s="53" t="s">
        <v>4092</v>
      </c>
      <c r="C300" s="53" t="s">
        <v>110</v>
      </c>
      <c r="D300" s="8" t="s">
        <v>102</v>
      </c>
      <c r="E300" s="43" t="s">
        <v>126</v>
      </c>
      <c r="F300" s="8" t="s">
        <v>15</v>
      </c>
      <c r="G300" s="8">
        <v>31</v>
      </c>
      <c r="H300" s="8" t="s">
        <v>114</v>
      </c>
      <c r="I300" s="8" t="s">
        <v>12</v>
      </c>
      <c r="J300">
        <v>310</v>
      </c>
      <c r="K300" s="8" t="str" cm="1">
        <f t="array" ref="K30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0" s="8" t="str" cm="1">
        <f t="array" ref="L30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0" s="8"/>
      <c r="N300" t="s">
        <v>1080</v>
      </c>
      <c r="O300" t="s">
        <v>6177</v>
      </c>
      <c r="P300">
        <v>1.36780622050901</v>
      </c>
      <c r="Q300" t="s">
        <v>7744</v>
      </c>
      <c r="R300" s="8" t="s">
        <v>112</v>
      </c>
      <c r="S300" s="9">
        <v>0.70863425925925927</v>
      </c>
      <c r="T300" s="9">
        <v>0.71113425925925922</v>
      </c>
      <c r="U300" s="8">
        <v>0</v>
      </c>
      <c r="V300" s="8">
        <v>3.6</v>
      </c>
      <c r="W300" s="8" t="s">
        <v>4094</v>
      </c>
      <c r="X300" s="8" t="s">
        <v>4095</v>
      </c>
      <c r="Y300" s="8">
        <v>0.384245466678727</v>
      </c>
      <c r="Z300">
        <v>505.05</v>
      </c>
      <c r="AA300" s="8">
        <v>0</v>
      </c>
      <c r="AB300" s="8">
        <v>0</v>
      </c>
      <c r="AC300" s="8">
        <v>0</v>
      </c>
      <c r="AD300" s="8">
        <v>0</v>
      </c>
      <c r="AE300" s="20">
        <v>37.549999999999997</v>
      </c>
      <c r="AF300" s="20">
        <v>38.85</v>
      </c>
      <c r="AG300" s="20">
        <v>40.3125</v>
      </c>
      <c r="AH300" s="20">
        <v>40.799999999999997</v>
      </c>
      <c r="AI300">
        <v>10.199999999999999</v>
      </c>
      <c r="AJ300" s="8" t="s">
        <v>4667</v>
      </c>
      <c r="AK300" s="8" t="s">
        <v>5103</v>
      </c>
      <c r="AL300" s="8">
        <v>1</v>
      </c>
      <c r="AM300" s="8">
        <v>0</v>
      </c>
      <c r="AN300" s="17">
        <v>9.7125000000000004</v>
      </c>
      <c r="AO300" s="17">
        <v>10.199999999999999</v>
      </c>
      <c r="AP300" s="17" t="s">
        <v>163</v>
      </c>
      <c r="AQ300" s="8" t="s">
        <v>191</v>
      </c>
      <c r="AR300" s="8" t="s">
        <v>44</v>
      </c>
      <c r="AS300" s="8" t="s">
        <v>163</v>
      </c>
      <c r="AT300" s="8" t="s">
        <v>163</v>
      </c>
      <c r="AU300" s="8" t="s">
        <v>168</v>
      </c>
      <c r="AV300" s="8">
        <v>0</v>
      </c>
      <c r="AW30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0" s="8">
        <v>9.3874999999999993</v>
      </c>
      <c r="BA300">
        <v>9.7125000000000004</v>
      </c>
      <c r="BB300">
        <v>10.078125</v>
      </c>
      <c r="BC300">
        <v>10.199999999999999</v>
      </c>
    </row>
    <row r="301" spans="1:55" x14ac:dyDescent="0.3">
      <c r="A301" s="53" t="s">
        <v>1560</v>
      </c>
      <c r="B301" s="53" t="s">
        <v>4688</v>
      </c>
      <c r="C301" s="53" t="s">
        <v>110</v>
      </c>
      <c r="D301" s="8" t="s">
        <v>102</v>
      </c>
      <c r="E301" s="43" t="s">
        <v>126</v>
      </c>
      <c r="F301" s="8" t="s">
        <v>15</v>
      </c>
      <c r="G301" s="8">
        <v>32</v>
      </c>
      <c r="H301" s="8" t="s">
        <v>114</v>
      </c>
      <c r="I301" s="8" t="s">
        <v>12</v>
      </c>
      <c r="J301">
        <v>241</v>
      </c>
      <c r="K301" s="8" t="str" cm="1">
        <f t="array" ref="K30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1" s="8" t="str" cm="1">
        <f t="array" ref="L30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1" s="8"/>
      <c r="N301" t="s">
        <v>1559</v>
      </c>
      <c r="O301" t="s">
        <v>6163</v>
      </c>
      <c r="P301">
        <v>0.56682750416473504</v>
      </c>
      <c r="Q301" t="s">
        <v>9078</v>
      </c>
      <c r="R301" s="8" t="s">
        <v>113</v>
      </c>
      <c r="S301" s="9">
        <v>0.72599537037037032</v>
      </c>
      <c r="T301" s="9">
        <v>0.73270833333333329</v>
      </c>
      <c r="U301" s="8">
        <v>0</v>
      </c>
      <c r="V301" s="8">
        <v>2.0833333333333335</v>
      </c>
      <c r="W301" s="8" t="s">
        <v>4690</v>
      </c>
      <c r="X301" s="8" t="s">
        <v>4691</v>
      </c>
      <c r="Y301" s="8">
        <v>0.13341828893584801</v>
      </c>
      <c r="Z301">
        <v>428.34</v>
      </c>
      <c r="AA301" s="8">
        <v>0</v>
      </c>
      <c r="AB301" s="8">
        <v>0</v>
      </c>
      <c r="AC301" s="8">
        <v>0</v>
      </c>
      <c r="AD301" s="8">
        <v>0</v>
      </c>
      <c r="AE301" s="20">
        <v>32.61</v>
      </c>
      <c r="AF301" s="20">
        <v>32.61</v>
      </c>
      <c r="AG301" s="20">
        <v>33.590000000000003</v>
      </c>
      <c r="AH301" s="20">
        <v>34.08</v>
      </c>
      <c r="AI301">
        <v>8.52</v>
      </c>
      <c r="AJ301" s="8" t="s">
        <v>4667</v>
      </c>
      <c r="AK301" s="8" t="s">
        <v>5103</v>
      </c>
      <c r="AL301" s="8">
        <v>1</v>
      </c>
      <c r="AM301" s="8">
        <v>0</v>
      </c>
      <c r="AN301" s="17">
        <v>8.1524999999999999</v>
      </c>
      <c r="AO301" s="17">
        <v>8.52</v>
      </c>
      <c r="AP301" s="17" t="s">
        <v>163</v>
      </c>
      <c r="AQ301" s="8" t="s">
        <v>191</v>
      </c>
      <c r="AR301" s="8" t="s">
        <v>44</v>
      </c>
      <c r="AS301" s="8" t="s">
        <v>163</v>
      </c>
      <c r="AT301" s="8" t="s">
        <v>163</v>
      </c>
      <c r="AU301" s="8" t="s">
        <v>168</v>
      </c>
      <c r="AV301" s="8">
        <v>0</v>
      </c>
      <c r="AW30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1" s="8">
        <v>8.1524999999999999</v>
      </c>
      <c r="BA301">
        <v>8.1524999999999999</v>
      </c>
      <c r="BB301">
        <v>8.3975000000000009</v>
      </c>
      <c r="BC301">
        <v>8.52</v>
      </c>
    </row>
    <row r="302" spans="1:55" x14ac:dyDescent="0.3">
      <c r="A302" s="53" t="s">
        <v>1923</v>
      </c>
      <c r="B302" s="53" t="s">
        <v>5665</v>
      </c>
      <c r="C302" s="53" t="s">
        <v>110</v>
      </c>
      <c r="D302" s="8" t="s">
        <v>102</v>
      </c>
      <c r="E302" s="43" t="s">
        <v>126</v>
      </c>
      <c r="F302" s="8" t="s">
        <v>15</v>
      </c>
      <c r="G302" s="8">
        <v>33</v>
      </c>
      <c r="H302" s="8" t="s">
        <v>114</v>
      </c>
      <c r="I302" s="8" t="s">
        <v>12</v>
      </c>
      <c r="J302">
        <v>245</v>
      </c>
      <c r="K302" s="8" t="str" cm="1">
        <f t="array" ref="K30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2" s="8" t="str" cm="1">
        <f t="array" ref="L30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2" s="8"/>
      <c r="N302" t="s">
        <v>1922</v>
      </c>
      <c r="O302" t="s">
        <v>6162</v>
      </c>
      <c r="P302">
        <v>2.8456842289074299E-2</v>
      </c>
      <c r="Q302" t="s">
        <v>7759</v>
      </c>
      <c r="R302" s="8" t="s">
        <v>123</v>
      </c>
      <c r="S302" s="9">
        <v>0.67281250000000004</v>
      </c>
      <c r="T302" s="9">
        <v>0.67952546296296301</v>
      </c>
      <c r="U302" s="8">
        <v>0</v>
      </c>
      <c r="V302" s="8">
        <v>1.6</v>
      </c>
      <c r="W302" s="8" t="s">
        <v>5667</v>
      </c>
      <c r="X302" s="8" t="s">
        <v>5668</v>
      </c>
      <c r="Y302" s="8">
        <v>2.3574531053723001E-2</v>
      </c>
      <c r="Z302">
        <v>699.77</v>
      </c>
      <c r="AA302" s="8">
        <v>0</v>
      </c>
      <c r="AB302" s="8">
        <v>0</v>
      </c>
      <c r="AC302" s="8">
        <v>0</v>
      </c>
      <c r="AD302" s="8">
        <v>0</v>
      </c>
      <c r="AE302" s="20">
        <v>38.520000000000003</v>
      </c>
      <c r="AF302" s="20">
        <v>35.232500000000002</v>
      </c>
      <c r="AG302" s="20">
        <v>36.25</v>
      </c>
      <c r="AH302" s="20">
        <v>37.946599999999997</v>
      </c>
      <c r="AI302">
        <v>9.73</v>
      </c>
      <c r="AJ302" s="8" t="s">
        <v>4667</v>
      </c>
      <c r="AK302" s="8" t="s">
        <v>5103</v>
      </c>
      <c r="AL302" s="8">
        <v>1</v>
      </c>
      <c r="AM302" s="8">
        <v>0</v>
      </c>
      <c r="AN302" s="17">
        <v>8.8275000000000006</v>
      </c>
      <c r="AO302" s="17">
        <v>9.64</v>
      </c>
      <c r="AP302" s="17" t="s">
        <v>163</v>
      </c>
      <c r="AQ302" s="8" t="s">
        <v>191</v>
      </c>
      <c r="AR302" s="8" t="s">
        <v>44</v>
      </c>
      <c r="AS302" s="8" t="s">
        <v>163</v>
      </c>
      <c r="AT302" s="8" t="s">
        <v>163</v>
      </c>
      <c r="AU302" s="8" t="s">
        <v>168</v>
      </c>
      <c r="AV302" s="8">
        <v>0</v>
      </c>
      <c r="AW30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2" s="8">
        <v>9.6300000000000008</v>
      </c>
      <c r="BA302">
        <v>8.8081250000000004</v>
      </c>
      <c r="BB302">
        <v>9.0625</v>
      </c>
      <c r="BC302">
        <v>9.4866499999999991</v>
      </c>
    </row>
    <row r="303" spans="1:55" x14ac:dyDescent="0.3">
      <c r="A303" s="53" t="s">
        <v>1671</v>
      </c>
      <c r="B303" s="53" t="s">
        <v>5099</v>
      </c>
      <c r="C303" s="53" t="s">
        <v>110</v>
      </c>
      <c r="D303" s="8" t="s">
        <v>102</v>
      </c>
      <c r="E303" s="43" t="s">
        <v>126</v>
      </c>
      <c r="F303" s="8" t="s">
        <v>15</v>
      </c>
      <c r="G303" s="8">
        <v>34</v>
      </c>
      <c r="H303" s="8" t="s">
        <v>290</v>
      </c>
      <c r="I303" s="8" t="s">
        <v>15</v>
      </c>
      <c r="J303">
        <v>296</v>
      </c>
      <c r="K303" s="8" t="str" cm="1">
        <f t="array" ref="K30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3" s="8" t="str" cm="1">
        <f t="array" ref="L30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3" s="8"/>
      <c r="N303" t="s">
        <v>1670</v>
      </c>
      <c r="O303" t="s">
        <v>6175</v>
      </c>
      <c r="P303">
        <v>1.7087137662437</v>
      </c>
      <c r="Q303" t="s">
        <v>6380</v>
      </c>
      <c r="R303" s="8" t="s">
        <v>125</v>
      </c>
      <c r="S303" s="9">
        <v>0.66456018518518523</v>
      </c>
      <c r="T303" s="9">
        <v>0.67278935185185185</v>
      </c>
      <c r="U303" s="8">
        <v>0</v>
      </c>
      <c r="V303" s="8">
        <v>8.6</v>
      </c>
      <c r="W303" s="8" t="s">
        <v>5101</v>
      </c>
      <c r="X303" s="8" t="s">
        <v>5102</v>
      </c>
      <c r="Y303" s="8">
        <v>1.6417470632131299</v>
      </c>
      <c r="Z303">
        <v>2360.8200000000002</v>
      </c>
      <c r="AA303" s="8">
        <v>0</v>
      </c>
      <c r="AB303" s="8">
        <v>0</v>
      </c>
      <c r="AC303" s="8">
        <v>0</v>
      </c>
      <c r="AD303" s="8">
        <v>0</v>
      </c>
      <c r="AE303" s="20">
        <v>73.561599999999999</v>
      </c>
      <c r="AF303" s="20">
        <v>100.04</v>
      </c>
      <c r="AG303" s="20">
        <v>94.554199999999994</v>
      </c>
      <c r="AH303" s="20">
        <v>104.31570000000001</v>
      </c>
      <c r="AI303">
        <v>55.79</v>
      </c>
      <c r="AJ303" s="8" t="s">
        <v>4667</v>
      </c>
      <c r="AK303" s="8" t="s">
        <v>5103</v>
      </c>
      <c r="AL303" s="8">
        <v>1</v>
      </c>
      <c r="AM303" s="8">
        <v>0</v>
      </c>
      <c r="AN303" s="17">
        <v>53.7712</v>
      </c>
      <c r="AO303" s="17">
        <v>51.623699999999999</v>
      </c>
      <c r="AP303" s="17" t="s">
        <v>163</v>
      </c>
      <c r="AQ303" s="8" t="s">
        <v>191</v>
      </c>
      <c r="AR303" s="8" t="s">
        <v>44</v>
      </c>
      <c r="AS303" s="8" t="s">
        <v>163</v>
      </c>
      <c r="AT303" s="8" t="s">
        <v>164</v>
      </c>
      <c r="AU303" s="8" t="s">
        <v>168</v>
      </c>
      <c r="AV303" s="8">
        <v>0</v>
      </c>
      <c r="AW30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3" s="8">
        <v>18.3904</v>
      </c>
      <c r="BA303">
        <v>25.01</v>
      </c>
      <c r="BB303">
        <v>23.638549999999999</v>
      </c>
      <c r="BC303">
        <v>26.078925000000002</v>
      </c>
    </row>
    <row r="304" spans="1:55" x14ac:dyDescent="0.3">
      <c r="A304" s="53" t="s">
        <v>622</v>
      </c>
      <c r="B304" s="53" t="s">
        <v>5671</v>
      </c>
      <c r="C304" s="53" t="s">
        <v>110</v>
      </c>
      <c r="D304" s="8" t="s">
        <v>102</v>
      </c>
      <c r="E304" s="43" t="s">
        <v>126</v>
      </c>
      <c r="F304" s="8" t="s">
        <v>15</v>
      </c>
      <c r="G304" s="8">
        <v>35</v>
      </c>
      <c r="H304" s="8" t="s">
        <v>114</v>
      </c>
      <c r="I304" s="8" t="s">
        <v>12</v>
      </c>
      <c r="J304">
        <v>240</v>
      </c>
      <c r="K304" s="8" t="str" cm="1">
        <f t="array" ref="K30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4" s="8" t="str" cm="1">
        <f t="array" ref="L30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4" s="8"/>
      <c r="N304" t="s">
        <v>621</v>
      </c>
      <c r="O304" t="s">
        <v>6164</v>
      </c>
      <c r="P304">
        <v>1.1037761582385901</v>
      </c>
      <c r="Q304" t="s">
        <v>8359</v>
      </c>
      <c r="R304" s="8" t="s">
        <v>123</v>
      </c>
      <c r="S304" s="9">
        <v>0.73348379629629634</v>
      </c>
      <c r="T304" s="9">
        <v>0.74019675925925921</v>
      </c>
      <c r="U304" s="8">
        <v>0</v>
      </c>
      <c r="V304" s="8">
        <v>0.15</v>
      </c>
      <c r="W304" s="8" t="s">
        <v>5673</v>
      </c>
      <c r="X304" s="8" t="s">
        <v>5674</v>
      </c>
      <c r="Y304" s="8">
        <v>0.54252678878350302</v>
      </c>
      <c r="Z304">
        <v>691.56</v>
      </c>
      <c r="AA304" s="8">
        <v>0</v>
      </c>
      <c r="AB304" s="8">
        <v>0</v>
      </c>
      <c r="AC304" s="8">
        <v>0</v>
      </c>
      <c r="AD304" s="8">
        <v>0</v>
      </c>
      <c r="AE304" s="20">
        <v>46.34</v>
      </c>
      <c r="AF304" s="20">
        <v>52.445999999999998</v>
      </c>
      <c r="AG304" s="20">
        <v>49.17</v>
      </c>
      <c r="AH304" s="20">
        <v>50.12</v>
      </c>
      <c r="AI304">
        <v>12.53</v>
      </c>
      <c r="AJ304" s="8" t="s">
        <v>4667</v>
      </c>
      <c r="AK304" s="8" t="s">
        <v>5103</v>
      </c>
      <c r="AL304" s="8">
        <v>1</v>
      </c>
      <c r="AM304" s="8">
        <v>0</v>
      </c>
      <c r="AN304" s="17">
        <v>20.961200000000002</v>
      </c>
      <c r="AO304" s="17">
        <v>12.53</v>
      </c>
      <c r="AP304" s="17" t="s">
        <v>163</v>
      </c>
      <c r="AQ304" s="8" t="s">
        <v>191</v>
      </c>
      <c r="AR304" s="8" t="s">
        <v>44</v>
      </c>
      <c r="AS304" s="8" t="s">
        <v>163</v>
      </c>
      <c r="AT304" s="8" t="s">
        <v>163</v>
      </c>
      <c r="AU304" s="8" t="s">
        <v>168</v>
      </c>
      <c r="AV304" s="8">
        <v>0</v>
      </c>
      <c r="AW30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4" s="8">
        <v>11.585000000000001</v>
      </c>
      <c r="BA304">
        <v>13.111499999999999</v>
      </c>
      <c r="BB304">
        <v>12.2925</v>
      </c>
      <c r="BC304">
        <v>12.53</v>
      </c>
    </row>
    <row r="305" spans="1:55" x14ac:dyDescent="0.3">
      <c r="A305" s="53" t="s">
        <v>1084</v>
      </c>
      <c r="B305" s="53" t="s">
        <v>4816</v>
      </c>
      <c r="C305" s="53" t="s">
        <v>110</v>
      </c>
      <c r="D305" s="8" t="s">
        <v>101</v>
      </c>
      <c r="E305" s="43" t="s">
        <v>126</v>
      </c>
      <c r="F305" s="8" t="s">
        <v>15</v>
      </c>
      <c r="G305" s="8">
        <v>36</v>
      </c>
      <c r="H305" s="8" t="s">
        <v>126</v>
      </c>
      <c r="I305" s="8" t="s">
        <v>13</v>
      </c>
      <c r="J305">
        <v>0</v>
      </c>
      <c r="K305" s="8" t="str" cm="1">
        <f t="array" ref="K30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05" s="8" t="str" cm="1">
        <f t="array" ref="L30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5" s="8"/>
      <c r="N305" t="s">
        <v>1083</v>
      </c>
      <c r="O305" t="s">
        <v>5862</v>
      </c>
      <c r="P305">
        <v>3.86279314695037</v>
      </c>
      <c r="Q305" t="s">
        <v>8135</v>
      </c>
      <c r="R305" s="8" t="s">
        <v>147</v>
      </c>
      <c r="S305" s="9">
        <v>0.85452546296296295</v>
      </c>
      <c r="T305" s="9">
        <v>0.8576273148148148</v>
      </c>
      <c r="U305" s="8">
        <v>0</v>
      </c>
      <c r="V305" s="8">
        <v>5.958333333333333</v>
      </c>
      <c r="W305" s="8" t="s">
        <v>4818</v>
      </c>
      <c r="X305" s="8" t="s">
        <v>4819</v>
      </c>
      <c r="Y305" s="8">
        <v>1.76294128691347</v>
      </c>
      <c r="Z305">
        <v>2458.4</v>
      </c>
      <c r="AA305" s="8">
        <v>0</v>
      </c>
      <c r="AB305" s="8">
        <v>0</v>
      </c>
      <c r="AC305" s="8">
        <v>0</v>
      </c>
      <c r="AD305" s="8">
        <v>0</v>
      </c>
      <c r="AE305" s="20">
        <v>45.136099999999999</v>
      </c>
      <c r="AF305" s="20">
        <v>47.504600000000003</v>
      </c>
      <c r="AG305" s="20">
        <v>48.386899999999997</v>
      </c>
      <c r="AH305" s="20">
        <v>51.023000000000003</v>
      </c>
      <c r="AI305">
        <v>53.15</v>
      </c>
      <c r="AJ305" s="8" t="s">
        <v>4667</v>
      </c>
      <c r="AK305" s="8" t="s">
        <v>4668</v>
      </c>
      <c r="AL305" s="8">
        <v>1</v>
      </c>
      <c r="AM305" s="8">
        <v>0</v>
      </c>
      <c r="AN305" s="17">
        <v>47.284999999999997</v>
      </c>
      <c r="AO305" s="17">
        <v>50.145000000000003</v>
      </c>
      <c r="AP305" s="17" t="s">
        <v>163</v>
      </c>
      <c r="AQ305" s="8" t="s">
        <v>191</v>
      </c>
      <c r="AR305" s="8" t="s">
        <v>44</v>
      </c>
      <c r="AS305" s="8" t="s">
        <v>164</v>
      </c>
      <c r="AT305" s="8" t="s">
        <v>163</v>
      </c>
      <c r="AU305" s="8" t="s">
        <v>168</v>
      </c>
      <c r="AV305" s="8">
        <v>0</v>
      </c>
      <c r="AW30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0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5" s="8">
        <v>11.284025</v>
      </c>
      <c r="BA305">
        <v>11.876150000000001</v>
      </c>
      <c r="BB305">
        <v>12.096724999999999</v>
      </c>
      <c r="BC305">
        <v>12.755750000000001</v>
      </c>
    </row>
    <row r="306" spans="1:55" x14ac:dyDescent="0.3">
      <c r="A306" s="53" t="s">
        <v>625</v>
      </c>
      <c r="B306" s="53" t="s">
        <v>111</v>
      </c>
      <c r="C306" s="53" t="s">
        <v>4174</v>
      </c>
      <c r="D306" s="8" t="s">
        <v>101</v>
      </c>
      <c r="E306" s="43" t="s">
        <v>126</v>
      </c>
      <c r="F306" s="8" t="s">
        <v>15</v>
      </c>
      <c r="G306" s="8">
        <v>37</v>
      </c>
      <c r="H306" s="8" t="s">
        <v>114</v>
      </c>
      <c r="I306" s="8" t="s">
        <v>12</v>
      </c>
      <c r="J306">
        <v>330</v>
      </c>
      <c r="K306" s="8" t="str" cm="1">
        <f t="array" ref="K30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306" s="8" t="str" cm="1">
        <f t="array" ref="L30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6" s="8"/>
      <c r="N306" t="s">
        <v>7</v>
      </c>
      <c r="O306" t="s">
        <v>5871</v>
      </c>
      <c r="P306">
        <v>6.15129635850735E-2</v>
      </c>
      <c r="Q306" t="s">
        <v>8136</v>
      </c>
      <c r="R306" s="8" t="s">
        <v>147</v>
      </c>
      <c r="S306" s="9">
        <v>0.85767361111111107</v>
      </c>
      <c r="T306" s="9">
        <v>0.87343749999999998</v>
      </c>
      <c r="U306" s="8">
        <v>0</v>
      </c>
      <c r="V306" s="8">
        <v>19.866666666666667</v>
      </c>
      <c r="W306" s="8" t="s">
        <v>4176</v>
      </c>
      <c r="X306" s="8" t="s">
        <v>4177</v>
      </c>
      <c r="Y306" s="8">
        <v>6.1276258943317299E-2</v>
      </c>
      <c r="Z306">
        <v>6618.29</v>
      </c>
      <c r="AA306" s="8">
        <v>0</v>
      </c>
      <c r="AB306" s="8">
        <v>0</v>
      </c>
      <c r="AC306" s="8">
        <v>0</v>
      </c>
      <c r="AD306" s="8">
        <v>0</v>
      </c>
      <c r="AE306" s="20">
        <v>125.41840000000001</v>
      </c>
      <c r="AF306" s="20">
        <v>126.6246</v>
      </c>
      <c r="AG306" s="20">
        <v>127.86150000000001</v>
      </c>
      <c r="AH306" s="20">
        <v>121.6815</v>
      </c>
      <c r="AI306">
        <v>131.54</v>
      </c>
      <c r="AJ306" s="8" t="s">
        <v>4667</v>
      </c>
      <c r="AK306" s="8" t="s">
        <v>4668</v>
      </c>
      <c r="AL306" s="8">
        <v>1</v>
      </c>
      <c r="AM306" s="8">
        <v>0</v>
      </c>
      <c r="AN306" s="17">
        <v>124.325</v>
      </c>
      <c r="AO306" s="17">
        <v>118.69499999999999</v>
      </c>
      <c r="AP306" s="17" t="s">
        <v>163</v>
      </c>
      <c r="AQ306" s="8" t="s">
        <v>191</v>
      </c>
      <c r="AR306" s="8" t="s">
        <v>44</v>
      </c>
      <c r="AS306" s="8" t="s">
        <v>163</v>
      </c>
      <c r="AT306" s="8" t="s">
        <v>163</v>
      </c>
      <c r="AU306" s="8" t="s">
        <v>168</v>
      </c>
      <c r="AV306" s="8">
        <v>0</v>
      </c>
      <c r="AW30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6" s="8">
        <v>31.354600000000001</v>
      </c>
      <c r="BA306">
        <v>31.65615</v>
      </c>
      <c r="BB306">
        <v>31.965375000000002</v>
      </c>
      <c r="BC306">
        <v>30.420375</v>
      </c>
    </row>
    <row r="307" spans="1:55" x14ac:dyDescent="0.3">
      <c r="A307" s="53" t="s">
        <v>1512</v>
      </c>
      <c r="B307" s="53" t="s">
        <v>4663</v>
      </c>
      <c r="C307" s="53" t="s">
        <v>107</v>
      </c>
      <c r="D307" s="8" t="s">
        <v>102</v>
      </c>
      <c r="E307" s="43" t="s">
        <v>126</v>
      </c>
      <c r="F307" s="8" t="s">
        <v>15</v>
      </c>
      <c r="G307" s="8">
        <v>38</v>
      </c>
      <c r="H307" s="8" t="s">
        <v>290</v>
      </c>
      <c r="I307" s="8" t="s">
        <v>15</v>
      </c>
      <c r="J307">
        <v>297</v>
      </c>
      <c r="K307" s="8" t="str" cm="1">
        <f t="array" ref="K30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7" s="8" t="str" cm="1">
        <f t="array" ref="L30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7" s="8"/>
      <c r="N307" t="s">
        <v>1511</v>
      </c>
      <c r="O307" t="s">
        <v>6170</v>
      </c>
      <c r="P307">
        <v>2.1687944525865501E-2</v>
      </c>
      <c r="Q307" t="s">
        <v>8346</v>
      </c>
      <c r="R307" s="8" t="s">
        <v>112</v>
      </c>
      <c r="S307" s="9">
        <v>0.75990740740740736</v>
      </c>
      <c r="T307" s="9">
        <v>0.76497685185185182</v>
      </c>
      <c r="U307" s="8">
        <v>0</v>
      </c>
      <c r="V307" s="8">
        <v>7.3</v>
      </c>
      <c r="W307" s="8" t="s">
        <v>4665</v>
      </c>
      <c r="X307" s="8" t="s">
        <v>4666</v>
      </c>
      <c r="Y307" s="8">
        <v>2.1154394808727401E-2</v>
      </c>
      <c r="Z307">
        <v>973.02</v>
      </c>
      <c r="AA307" s="8">
        <v>0</v>
      </c>
      <c r="AB307" s="8">
        <v>0</v>
      </c>
      <c r="AC307" s="8">
        <v>0</v>
      </c>
      <c r="AD307" s="8">
        <v>0</v>
      </c>
      <c r="AE307" s="20">
        <v>42.141399999999997</v>
      </c>
      <c r="AF307" s="20">
        <v>47.852499999999999</v>
      </c>
      <c r="AG307" s="20">
        <v>64.69</v>
      </c>
      <c r="AH307" s="20">
        <v>65.400000000000006</v>
      </c>
      <c r="AI307">
        <v>17.329999999999998</v>
      </c>
      <c r="AJ307" s="8" t="s">
        <v>4667</v>
      </c>
      <c r="AK307" s="8" t="s">
        <v>5103</v>
      </c>
      <c r="AL307" s="8">
        <v>1</v>
      </c>
      <c r="AM307" s="8">
        <v>0</v>
      </c>
      <c r="AN307" s="17">
        <v>15.64</v>
      </c>
      <c r="AO307" s="17">
        <v>16.350000000000001</v>
      </c>
      <c r="AP307" s="17" t="s">
        <v>163</v>
      </c>
      <c r="AQ307" s="8" t="s">
        <v>191</v>
      </c>
      <c r="AR307" s="8" t="s">
        <v>44</v>
      </c>
      <c r="AS307" s="8" t="s">
        <v>163</v>
      </c>
      <c r="AT307" s="8" t="s">
        <v>164</v>
      </c>
      <c r="AU307" s="8" t="s">
        <v>168</v>
      </c>
      <c r="AV307" s="8">
        <v>0</v>
      </c>
      <c r="AW30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7" s="8">
        <v>10.535349999999999</v>
      </c>
      <c r="BA307">
        <v>11.963125</v>
      </c>
      <c r="BB307">
        <v>16.172499999999999</v>
      </c>
      <c r="BC307">
        <v>16.350000000000001</v>
      </c>
    </row>
    <row r="308" spans="1:55" x14ac:dyDescent="0.3">
      <c r="A308" s="53" t="s">
        <v>1738</v>
      </c>
      <c r="B308" s="53" t="s">
        <v>3748</v>
      </c>
      <c r="C308" s="53" t="s">
        <v>110</v>
      </c>
      <c r="D308" s="8" t="s">
        <v>102</v>
      </c>
      <c r="E308" s="43" t="s">
        <v>126</v>
      </c>
      <c r="F308" s="8" t="s">
        <v>15</v>
      </c>
      <c r="G308" s="8">
        <v>39</v>
      </c>
      <c r="H308" s="8" t="s">
        <v>290</v>
      </c>
      <c r="I308" s="8" t="s">
        <v>15</v>
      </c>
      <c r="J308">
        <v>297</v>
      </c>
      <c r="K308" s="8" t="str" cm="1">
        <f t="array" ref="K30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8" s="8" t="str" cm="1">
        <f t="array" ref="L30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8" s="8"/>
      <c r="N308" t="s">
        <v>1737</v>
      </c>
      <c r="O308" t="s">
        <v>6172</v>
      </c>
      <c r="P308">
        <v>4.6148489638085301E-2</v>
      </c>
      <c r="Q308" t="s">
        <v>8348</v>
      </c>
      <c r="R308" s="8" t="s">
        <v>125</v>
      </c>
      <c r="S308" s="9">
        <v>0.76501157407407405</v>
      </c>
      <c r="T308" s="9">
        <v>0.76863425925925921</v>
      </c>
      <c r="U308" s="8">
        <v>0</v>
      </c>
      <c r="V308" s="8">
        <v>5.1166666666666671</v>
      </c>
      <c r="W308" s="8" t="s">
        <v>5097</v>
      </c>
      <c r="X308" s="8" t="s">
        <v>5098</v>
      </c>
      <c r="Y308" s="8">
        <v>4.5013180869445203E-2</v>
      </c>
      <c r="Z308">
        <v>542.91999999999996</v>
      </c>
      <c r="AA308" s="8">
        <v>0</v>
      </c>
      <c r="AB308" s="35">
        <v>0</v>
      </c>
      <c r="AC308" s="8">
        <v>0</v>
      </c>
      <c r="AD308" s="8">
        <v>0</v>
      </c>
      <c r="AE308" s="20">
        <v>20.69</v>
      </c>
      <c r="AF308" s="20">
        <v>20.69</v>
      </c>
      <c r="AG308" s="20">
        <v>21.243300000000001</v>
      </c>
      <c r="AH308" s="20">
        <v>21.52</v>
      </c>
      <c r="AI308">
        <v>11.41</v>
      </c>
      <c r="AJ308" s="8" t="s">
        <v>4667</v>
      </c>
      <c r="AK308" s="8" t="s">
        <v>5103</v>
      </c>
      <c r="AL308" s="8">
        <v>1</v>
      </c>
      <c r="AM308" s="8">
        <v>0</v>
      </c>
      <c r="AN308" s="17">
        <v>10.345000000000001</v>
      </c>
      <c r="AO308" s="17">
        <v>10.76</v>
      </c>
      <c r="AP308" s="17" t="s">
        <v>163</v>
      </c>
      <c r="AQ308" s="8" t="s">
        <v>191</v>
      </c>
      <c r="AR308" s="8" t="s">
        <v>44</v>
      </c>
      <c r="AS308" s="8" t="s">
        <v>163</v>
      </c>
      <c r="AT308" s="8" t="s">
        <v>164</v>
      </c>
      <c r="AU308" s="8" t="s">
        <v>168</v>
      </c>
      <c r="AV308" s="8">
        <v>0</v>
      </c>
      <c r="AW30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8" s="8">
        <v>5.1725000000000003</v>
      </c>
      <c r="BA308">
        <v>5.1725000000000003</v>
      </c>
      <c r="BB308">
        <v>5.3108250000000004</v>
      </c>
      <c r="BC308">
        <v>5.38</v>
      </c>
    </row>
    <row r="309" spans="1:55" x14ac:dyDescent="0.3">
      <c r="A309" s="53" t="s">
        <v>570</v>
      </c>
      <c r="B309" s="53" t="s">
        <v>5458</v>
      </c>
      <c r="C309" s="53" t="s">
        <v>110</v>
      </c>
      <c r="D309" s="8" t="s">
        <v>103</v>
      </c>
      <c r="E309" s="43" t="s">
        <v>126</v>
      </c>
      <c r="F309" s="8" t="s">
        <v>15</v>
      </c>
      <c r="G309" s="8">
        <v>40</v>
      </c>
      <c r="H309" s="8" t="s">
        <v>114</v>
      </c>
      <c r="I309" s="8" t="s">
        <v>12</v>
      </c>
      <c r="J309">
        <v>250</v>
      </c>
      <c r="K309" s="8" t="str" cm="1">
        <f t="array" ref="K30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09" s="8" t="str" cm="1">
        <f t="array" ref="L30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09" s="8"/>
      <c r="N309" t="s">
        <v>569</v>
      </c>
      <c r="O309" t="s">
        <v>6181</v>
      </c>
      <c r="P309">
        <v>2.1256159159773902</v>
      </c>
      <c r="Q309" t="s">
        <v>8468</v>
      </c>
      <c r="R309" s="8" t="s">
        <v>107</v>
      </c>
      <c r="S309" s="9">
        <v>0.70806712962962959</v>
      </c>
      <c r="T309" s="9">
        <v>0.71478009259259256</v>
      </c>
      <c r="U309" s="8">
        <v>0</v>
      </c>
      <c r="V309" s="8">
        <v>0.48333333333333334</v>
      </c>
      <c r="W309" s="8" t="s">
        <v>5460</v>
      </c>
      <c r="X309" s="8" t="s">
        <v>5461</v>
      </c>
      <c r="Y309" s="8">
        <v>1.70357321513698</v>
      </c>
      <c r="Z309">
        <v>247.25</v>
      </c>
      <c r="AA309" s="8">
        <v>0</v>
      </c>
      <c r="AB309" s="8">
        <v>0</v>
      </c>
      <c r="AC309" s="8">
        <v>0</v>
      </c>
      <c r="AD309" s="8">
        <v>0</v>
      </c>
      <c r="AE309" s="20">
        <v>18.8</v>
      </c>
      <c r="AF309" s="20">
        <v>18.8</v>
      </c>
      <c r="AG309" s="20">
        <v>19.433299999999999</v>
      </c>
      <c r="AH309" s="20">
        <v>19.75</v>
      </c>
      <c r="AI309">
        <v>4.9400000000000004</v>
      </c>
      <c r="AJ309" s="8" t="s">
        <v>4667</v>
      </c>
      <c r="AK309" s="8" t="s">
        <v>5413</v>
      </c>
      <c r="AL309" s="8">
        <v>1</v>
      </c>
      <c r="AM309" s="8">
        <v>0</v>
      </c>
      <c r="AN309" s="17">
        <v>4.7</v>
      </c>
      <c r="AO309" s="17">
        <v>4.9375</v>
      </c>
      <c r="AP309" s="17" t="s">
        <v>163</v>
      </c>
      <c r="AQ309" s="8" t="s">
        <v>191</v>
      </c>
      <c r="AR309" s="8" t="s">
        <v>44</v>
      </c>
      <c r="AS309" s="8" t="s">
        <v>163</v>
      </c>
      <c r="AT309" s="8" t="s">
        <v>163</v>
      </c>
      <c r="AU309" s="8" t="s">
        <v>168</v>
      </c>
      <c r="AV309" s="8">
        <v>0</v>
      </c>
      <c r="AW30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0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0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09" s="8">
        <v>4.7</v>
      </c>
      <c r="BA309">
        <v>4.7</v>
      </c>
      <c r="BB309">
        <v>4.8583249999999998</v>
      </c>
      <c r="BC309">
        <v>4.9375</v>
      </c>
    </row>
    <row r="310" spans="1:55" x14ac:dyDescent="0.3">
      <c r="A310" s="53" t="s">
        <v>1605</v>
      </c>
      <c r="B310" s="53" t="s">
        <v>5072</v>
      </c>
      <c r="C310" s="53" t="s">
        <v>110</v>
      </c>
      <c r="D310" s="8" t="s">
        <v>101</v>
      </c>
      <c r="E310" s="43" t="s">
        <v>126</v>
      </c>
      <c r="F310" s="8" t="s">
        <v>15</v>
      </c>
      <c r="G310" s="8">
        <v>41</v>
      </c>
      <c r="H310" s="8" t="s">
        <v>160</v>
      </c>
      <c r="I310" s="8" t="s">
        <v>13</v>
      </c>
      <c r="J310">
        <v>0</v>
      </c>
      <c r="K310" s="8" t="str" cm="1">
        <f t="array" ref="K31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10" s="8" t="str" cm="1">
        <f t="array" ref="L31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0" s="8"/>
      <c r="N310" t="s">
        <v>1604</v>
      </c>
      <c r="O310" t="s">
        <v>5870</v>
      </c>
      <c r="P310">
        <v>9.16209618371545</v>
      </c>
      <c r="Q310" t="s">
        <v>8138</v>
      </c>
      <c r="R310" s="8" t="s">
        <v>125</v>
      </c>
      <c r="S310" s="9">
        <v>0.87980324074074079</v>
      </c>
      <c r="T310" s="9">
        <v>0.88432870370370376</v>
      </c>
      <c r="U310" s="8">
        <v>0</v>
      </c>
      <c r="V310" s="8">
        <v>6.2750000000000004</v>
      </c>
      <c r="W310" s="8" t="s">
        <v>5074</v>
      </c>
      <c r="X310" s="8" t="s">
        <v>5075</v>
      </c>
      <c r="Y310" s="8">
        <v>9.5319432977604794</v>
      </c>
      <c r="Z310">
        <v>1365.86</v>
      </c>
      <c r="AA310" s="8">
        <v>0</v>
      </c>
      <c r="AB310" s="8">
        <v>0</v>
      </c>
      <c r="AC310" s="8">
        <v>0</v>
      </c>
      <c r="AD310" s="8">
        <v>0</v>
      </c>
      <c r="AE310" s="20">
        <v>53.333300000000001</v>
      </c>
      <c r="AF310" s="20">
        <v>51.63</v>
      </c>
      <c r="AG310" s="20">
        <v>53.35</v>
      </c>
      <c r="AH310" s="20">
        <v>54.21</v>
      </c>
      <c r="AI310">
        <v>28.73</v>
      </c>
      <c r="AJ310" s="8" t="s">
        <v>4667</v>
      </c>
      <c r="AK310" s="8" t="s">
        <v>4668</v>
      </c>
      <c r="AL310" s="8">
        <v>1</v>
      </c>
      <c r="AM310" s="8">
        <v>0</v>
      </c>
      <c r="AN310" s="17">
        <v>25.815000000000001</v>
      </c>
      <c r="AO310" s="17">
        <v>27.105</v>
      </c>
      <c r="AP310" s="17" t="s">
        <v>163</v>
      </c>
      <c r="AQ310" s="8" t="s">
        <v>191</v>
      </c>
      <c r="AR310" s="8" t="s">
        <v>44</v>
      </c>
      <c r="AS310" s="8" t="s">
        <v>163</v>
      </c>
      <c r="AT310" s="8" t="s">
        <v>163</v>
      </c>
      <c r="AU310" s="8" t="s">
        <v>168</v>
      </c>
      <c r="AV310" s="8">
        <v>0</v>
      </c>
      <c r="AW31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0" s="8">
        <v>13.333325</v>
      </c>
      <c r="BA310">
        <v>12.907500000000001</v>
      </c>
      <c r="BB310">
        <v>13.3375</v>
      </c>
      <c r="BC310">
        <v>13.5525</v>
      </c>
    </row>
    <row r="311" spans="1:55" x14ac:dyDescent="0.3">
      <c r="A311" s="53" t="s">
        <v>562</v>
      </c>
      <c r="B311" s="53" t="s">
        <v>5111</v>
      </c>
      <c r="C311" s="53" t="s">
        <v>110</v>
      </c>
      <c r="D311" s="8" t="s">
        <v>101</v>
      </c>
      <c r="E311" s="43" t="s">
        <v>126</v>
      </c>
      <c r="F311" s="8" t="s">
        <v>15</v>
      </c>
      <c r="G311" s="8">
        <v>42</v>
      </c>
      <c r="H311" s="8" t="s">
        <v>114</v>
      </c>
      <c r="I311" s="8" t="s">
        <v>12</v>
      </c>
      <c r="J311">
        <v>220</v>
      </c>
      <c r="K311" s="8" t="str" cm="1">
        <f t="array" ref="K31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11" s="8" t="str" cm="1">
        <f t="array" ref="L31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1" s="8"/>
      <c r="N311" t="s">
        <v>561</v>
      </c>
      <c r="O311" t="s">
        <v>5868</v>
      </c>
      <c r="P311">
        <v>3.8464827635046999</v>
      </c>
      <c r="Q311" t="s">
        <v>8140</v>
      </c>
      <c r="R311" s="8" t="s">
        <v>125</v>
      </c>
      <c r="S311" s="9">
        <v>0.88699074074074069</v>
      </c>
      <c r="T311" s="9">
        <v>0.89370370370370367</v>
      </c>
      <c r="U311" s="8">
        <v>0</v>
      </c>
      <c r="V311" s="8">
        <v>5.9833333333333334</v>
      </c>
      <c r="W311" s="8" t="s">
        <v>5113</v>
      </c>
      <c r="X311" s="8" t="s">
        <v>5114</v>
      </c>
      <c r="Y311" s="8">
        <v>3.85572589289638</v>
      </c>
      <c r="Z311">
        <v>1517.7</v>
      </c>
      <c r="AA311" s="8">
        <v>0</v>
      </c>
      <c r="AB311" s="8">
        <v>0</v>
      </c>
      <c r="AC311" s="8">
        <v>0</v>
      </c>
      <c r="AD311" s="8">
        <v>0</v>
      </c>
      <c r="AE311" s="20">
        <v>57.3</v>
      </c>
      <c r="AF311" s="20">
        <v>57.84</v>
      </c>
      <c r="AG311" s="20">
        <v>60.12</v>
      </c>
      <c r="AH311" s="20">
        <v>63.071399999999997</v>
      </c>
      <c r="AI311">
        <v>32.28</v>
      </c>
      <c r="AJ311" s="8" t="s">
        <v>4667</v>
      </c>
      <c r="AK311" s="8" t="s">
        <v>4668</v>
      </c>
      <c r="AL311" s="8">
        <v>1</v>
      </c>
      <c r="AM311" s="8">
        <v>0</v>
      </c>
      <c r="AN311" s="17">
        <v>29.28</v>
      </c>
      <c r="AO311" s="17">
        <v>31.97</v>
      </c>
      <c r="AP311" s="17" t="s">
        <v>163</v>
      </c>
      <c r="AQ311" s="8" t="s">
        <v>191</v>
      </c>
      <c r="AR311" s="8" t="s">
        <v>44</v>
      </c>
      <c r="AS311" s="8" t="s">
        <v>163</v>
      </c>
      <c r="AT311" s="8" t="s">
        <v>163</v>
      </c>
      <c r="AU311" s="8" t="s">
        <v>168</v>
      </c>
      <c r="AV311" s="8">
        <v>0</v>
      </c>
      <c r="AW31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1" s="8">
        <v>14.324999999999999</v>
      </c>
      <c r="BA311">
        <v>14.46</v>
      </c>
      <c r="BB311">
        <v>15.03</v>
      </c>
      <c r="BC311">
        <v>15.767849999999999</v>
      </c>
    </row>
    <row r="312" spans="1:55" x14ac:dyDescent="0.3">
      <c r="A312" s="53" t="s">
        <v>572</v>
      </c>
      <c r="B312" s="53" t="s">
        <v>4201</v>
      </c>
      <c r="C312" s="53" t="s">
        <v>110</v>
      </c>
      <c r="D312" s="8" t="s">
        <v>101</v>
      </c>
      <c r="E312" s="43" t="s">
        <v>126</v>
      </c>
      <c r="F312" s="8" t="s">
        <v>15</v>
      </c>
      <c r="G312" s="8">
        <v>43</v>
      </c>
      <c r="H312" s="8" t="s">
        <v>114</v>
      </c>
      <c r="I312" s="8" t="s">
        <v>12</v>
      </c>
      <c r="J312">
        <v>235</v>
      </c>
      <c r="K312" s="8" t="str" cm="1">
        <f t="array" ref="K31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12" s="8" t="str" cm="1">
        <f t="array" ref="L31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2" s="8"/>
      <c r="N312" t="s">
        <v>571</v>
      </c>
      <c r="O312" t="s">
        <v>6031</v>
      </c>
      <c r="P312">
        <v>6.6937059388010298E-2</v>
      </c>
      <c r="Q312" t="s">
        <v>8141</v>
      </c>
      <c r="R312" s="8" t="s">
        <v>129</v>
      </c>
      <c r="S312" s="9">
        <v>0.89376157407407408</v>
      </c>
      <c r="T312" s="9">
        <v>0.90300925925925923</v>
      </c>
      <c r="U312" s="8">
        <v>0</v>
      </c>
      <c r="V312" s="8">
        <v>7.2583333333333337</v>
      </c>
      <c r="W312" s="8" t="s">
        <v>4203</v>
      </c>
      <c r="X312" s="8" t="s">
        <v>4204</v>
      </c>
      <c r="Y312" s="8">
        <v>4.4124141261774101E-2</v>
      </c>
      <c r="Z312">
        <v>1376.23</v>
      </c>
      <c r="AA312" s="8">
        <v>0</v>
      </c>
      <c r="AB312" s="8">
        <v>0</v>
      </c>
      <c r="AC312" s="8">
        <v>0</v>
      </c>
      <c r="AD312" s="8">
        <v>0</v>
      </c>
      <c r="AE312" s="20">
        <v>61.516599999999997</v>
      </c>
      <c r="AF312" s="20">
        <v>61.568300000000001</v>
      </c>
      <c r="AG312" s="20">
        <v>63.802799999999998</v>
      </c>
      <c r="AH312" s="20">
        <v>65.813299999999998</v>
      </c>
      <c r="AI312">
        <v>34.31</v>
      </c>
      <c r="AJ312" s="8" t="s">
        <v>4667</v>
      </c>
      <c r="AK312" s="8" t="s">
        <v>4668</v>
      </c>
      <c r="AL312" s="8">
        <v>1</v>
      </c>
      <c r="AM312" s="8">
        <v>0</v>
      </c>
      <c r="AN312" s="17">
        <v>30.81</v>
      </c>
      <c r="AO312" s="17">
        <v>33.174999999999997</v>
      </c>
      <c r="AP312" s="17" t="s">
        <v>163</v>
      </c>
      <c r="AQ312" s="8" t="s">
        <v>191</v>
      </c>
      <c r="AR312" s="8" t="s">
        <v>44</v>
      </c>
      <c r="AS312" s="8" t="s">
        <v>163</v>
      </c>
      <c r="AT312" s="8" t="s">
        <v>163</v>
      </c>
      <c r="AU312" s="8" t="s">
        <v>168</v>
      </c>
      <c r="AV312" s="8">
        <v>0</v>
      </c>
      <c r="AW31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2" s="8">
        <v>15.379149999999999</v>
      </c>
      <c r="BA312">
        <v>15.392075</v>
      </c>
      <c r="BB312">
        <v>15.950699999999999</v>
      </c>
      <c r="BC312">
        <v>16.453325</v>
      </c>
    </row>
    <row r="313" spans="1:55" x14ac:dyDescent="0.3">
      <c r="A313" s="53" t="s">
        <v>1835</v>
      </c>
      <c r="B313" s="53" t="s">
        <v>3453</v>
      </c>
      <c r="C313" s="53" t="s">
        <v>110</v>
      </c>
      <c r="D313" s="8" t="s">
        <v>101</v>
      </c>
      <c r="E313" s="43" t="s">
        <v>126</v>
      </c>
      <c r="F313" s="8" t="s">
        <v>15</v>
      </c>
      <c r="G313" s="8">
        <v>44</v>
      </c>
      <c r="H313" s="8" t="s">
        <v>126</v>
      </c>
      <c r="I313" s="8" t="s">
        <v>15</v>
      </c>
      <c r="J313">
        <v>1</v>
      </c>
      <c r="K313" s="8" t="str" cm="1">
        <f t="array" ref="K31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13" s="8" t="str" cm="1">
        <f t="array" ref="L31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3" s="8"/>
      <c r="N313" t="s">
        <v>1834</v>
      </c>
      <c r="O313" t="s">
        <v>6033</v>
      </c>
      <c r="P313">
        <v>14.3534349150921</v>
      </c>
      <c r="Q313" t="s">
        <v>8143</v>
      </c>
      <c r="R313" s="8" t="s">
        <v>147</v>
      </c>
      <c r="S313" s="9">
        <v>0.91297453703703701</v>
      </c>
      <c r="T313" s="9">
        <v>0.91924768518518518</v>
      </c>
      <c r="U313" s="8">
        <v>0</v>
      </c>
      <c r="V313" s="8">
        <v>15.329166666666667</v>
      </c>
      <c r="W313" s="8" t="s">
        <v>3455</v>
      </c>
      <c r="X313" s="8" t="s">
        <v>3456</v>
      </c>
      <c r="Y313" s="8">
        <v>11.7326603944915</v>
      </c>
      <c r="Z313">
        <v>3639.61</v>
      </c>
      <c r="AA313" s="8">
        <v>5</v>
      </c>
      <c r="AB313" s="35">
        <v>0.92647058823529405</v>
      </c>
      <c r="AC313" s="8">
        <v>3</v>
      </c>
      <c r="AD313" s="8">
        <v>69</v>
      </c>
      <c r="AE313" s="20">
        <v>69.910700000000006</v>
      </c>
      <c r="AF313" s="20">
        <v>68.699200000000005</v>
      </c>
      <c r="AG313" s="20">
        <v>71.545299999999997</v>
      </c>
      <c r="AH313" s="20">
        <v>72.930000000000007</v>
      </c>
      <c r="AI313">
        <v>77.31</v>
      </c>
      <c r="AJ313" s="8" t="s">
        <v>4667</v>
      </c>
      <c r="AK313" s="8" t="s">
        <v>4668</v>
      </c>
      <c r="AL313" s="8">
        <v>1</v>
      </c>
      <c r="AM313" s="8">
        <v>68</v>
      </c>
      <c r="AN313" s="17">
        <v>68.867500000000007</v>
      </c>
      <c r="AO313" s="17">
        <v>72.930000000000007</v>
      </c>
      <c r="AP313" s="17" t="s">
        <v>164</v>
      </c>
      <c r="AQ313" s="8" t="s">
        <v>191</v>
      </c>
      <c r="AR313" s="8" t="s">
        <v>44</v>
      </c>
      <c r="AS313" s="8" t="s">
        <v>164</v>
      </c>
      <c r="AT313" s="8" t="s">
        <v>164</v>
      </c>
      <c r="AU313" s="8" t="s">
        <v>168</v>
      </c>
      <c r="AW31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3" s="8">
        <v>17.477675000000001</v>
      </c>
      <c r="BA313">
        <v>17.174800000000001</v>
      </c>
      <c r="BB313">
        <v>17.886324999999999</v>
      </c>
      <c r="BC313">
        <v>18.232500000000002</v>
      </c>
    </row>
    <row r="314" spans="1:55" x14ac:dyDescent="0.3">
      <c r="A314" s="53" t="s">
        <v>241</v>
      </c>
      <c r="B314" s="53" t="s">
        <v>3514</v>
      </c>
      <c r="C314" s="53" t="s">
        <v>110</v>
      </c>
      <c r="D314" s="8" t="s">
        <v>101</v>
      </c>
      <c r="E314" s="43" t="s">
        <v>126</v>
      </c>
      <c r="F314" s="8" t="s">
        <v>15</v>
      </c>
      <c r="G314" s="8">
        <v>45</v>
      </c>
      <c r="H314" s="8" t="s">
        <v>126</v>
      </c>
      <c r="I314" s="8" t="s">
        <v>15</v>
      </c>
      <c r="J314">
        <v>76</v>
      </c>
      <c r="K314" s="8" t="str" cm="1">
        <f t="array" ref="K31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14" s="8" t="str" cm="1">
        <f t="array" ref="L31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4" s="8"/>
      <c r="N314" t="s">
        <v>240</v>
      </c>
      <c r="O314" t="s">
        <v>5827</v>
      </c>
      <c r="P314">
        <v>7.8101196138431996</v>
      </c>
      <c r="Q314" t="s">
        <v>7614</v>
      </c>
      <c r="R314" s="8" t="s">
        <v>147</v>
      </c>
      <c r="S314" s="9">
        <v>0.92466435185185181</v>
      </c>
      <c r="T314" s="9">
        <v>0.93206018518518519</v>
      </c>
      <c r="U314" s="8">
        <v>0</v>
      </c>
      <c r="V314" s="8">
        <v>11.216666666666667</v>
      </c>
      <c r="W314" s="8" t="s">
        <v>3516</v>
      </c>
      <c r="X314" s="8" t="s">
        <v>3517</v>
      </c>
      <c r="Y314" s="8">
        <v>3.8836882449593202</v>
      </c>
      <c r="Z314">
        <v>1982.76</v>
      </c>
      <c r="AA314" s="8">
        <v>9</v>
      </c>
      <c r="AB314" s="8">
        <v>0.65384615384615397</v>
      </c>
      <c r="AC314" s="8">
        <v>1</v>
      </c>
      <c r="AD314" s="8">
        <v>23</v>
      </c>
      <c r="AE314" s="20">
        <v>37.56</v>
      </c>
      <c r="AF314" s="20">
        <v>37.56</v>
      </c>
      <c r="AG314" s="20">
        <v>39.138399999999997</v>
      </c>
      <c r="AH314" s="20">
        <v>41.453000000000003</v>
      </c>
      <c r="AI314">
        <v>47.51</v>
      </c>
      <c r="AJ314" s="8" t="s">
        <v>4667</v>
      </c>
      <c r="AK314" s="8" t="s">
        <v>4668</v>
      </c>
      <c r="AL314" s="8">
        <v>1</v>
      </c>
      <c r="AM314" s="8">
        <v>26</v>
      </c>
      <c r="AN314" s="17">
        <v>37.56</v>
      </c>
      <c r="AO314" s="17">
        <v>42.17</v>
      </c>
      <c r="AP314" s="17" t="s">
        <v>164</v>
      </c>
      <c r="AQ314" s="8" t="s">
        <v>191</v>
      </c>
      <c r="AR314" s="8" t="s">
        <v>44</v>
      </c>
      <c r="AS314" s="8" t="s">
        <v>164</v>
      </c>
      <c r="AT314" s="8" t="s">
        <v>164</v>
      </c>
      <c r="AU314" s="8" t="s">
        <v>168</v>
      </c>
      <c r="AW31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4" s="8">
        <v>9.39</v>
      </c>
      <c r="BA314">
        <v>9.39</v>
      </c>
      <c r="BB314">
        <v>9.7845999999999993</v>
      </c>
      <c r="BC314">
        <v>10.363250000000001</v>
      </c>
    </row>
    <row r="315" spans="1:55" x14ac:dyDescent="0.3">
      <c r="A315" s="53" t="s">
        <v>424</v>
      </c>
      <c r="B315" s="53" t="s">
        <v>4974</v>
      </c>
      <c r="C315" s="53" t="s">
        <v>110</v>
      </c>
      <c r="D315" s="8" t="s">
        <v>101</v>
      </c>
      <c r="E315" s="43" t="s">
        <v>126</v>
      </c>
      <c r="F315" s="8" t="s">
        <v>15</v>
      </c>
      <c r="G315" s="8">
        <v>46</v>
      </c>
      <c r="H315" s="8" t="s">
        <v>126</v>
      </c>
      <c r="I315" s="8" t="s">
        <v>15</v>
      </c>
      <c r="J315">
        <v>10</v>
      </c>
      <c r="K315" s="8" t="str" cm="1">
        <f t="array" ref="K31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15" s="8" t="str" cm="1">
        <f t="array" ref="L31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5" s="8"/>
      <c r="N315" t="s">
        <v>423</v>
      </c>
      <c r="O315" t="s">
        <v>6073</v>
      </c>
      <c r="P315">
        <v>2.63653467176698</v>
      </c>
      <c r="Q315" t="s">
        <v>8101</v>
      </c>
      <c r="R315" s="8" t="s">
        <v>147</v>
      </c>
      <c r="S315" s="9">
        <v>0.93390046296296292</v>
      </c>
      <c r="T315" s="9">
        <v>0.94034722222222222</v>
      </c>
      <c r="U315" s="8">
        <v>0</v>
      </c>
      <c r="V315" s="8">
        <v>10.620833333333334</v>
      </c>
      <c r="W315" s="8" t="s">
        <v>4976</v>
      </c>
      <c r="X315" s="8" t="s">
        <v>4977</v>
      </c>
      <c r="Y315" s="8">
        <v>1.28457096054141</v>
      </c>
      <c r="Z315">
        <v>20361.64</v>
      </c>
      <c r="AA315" s="8">
        <v>23</v>
      </c>
      <c r="AB315" s="35">
        <v>0.85161290322580596</v>
      </c>
      <c r="AC315" s="8">
        <v>10</v>
      </c>
      <c r="AD315" s="8">
        <v>156</v>
      </c>
      <c r="AE315" s="20">
        <v>393.23840000000001</v>
      </c>
      <c r="AF315" s="20">
        <v>401.57380000000001</v>
      </c>
      <c r="AG315" s="20">
        <v>412.64460000000003</v>
      </c>
      <c r="AH315" s="20">
        <v>402.62920000000003</v>
      </c>
      <c r="AI315">
        <v>403.31</v>
      </c>
      <c r="AJ315" s="8" t="s">
        <v>4667</v>
      </c>
      <c r="AK315" s="8" t="s">
        <v>4668</v>
      </c>
      <c r="AL315" s="8">
        <v>1</v>
      </c>
      <c r="AM315" s="8">
        <v>155</v>
      </c>
      <c r="AN315" s="17">
        <v>412.3075</v>
      </c>
      <c r="AO315" s="17">
        <v>403.3075</v>
      </c>
      <c r="AP315" s="17" t="s">
        <v>164</v>
      </c>
      <c r="AQ315" s="8" t="s">
        <v>191</v>
      </c>
      <c r="AR315" s="8" t="s">
        <v>44</v>
      </c>
      <c r="AS315" s="8" t="s">
        <v>164</v>
      </c>
      <c r="AT315" s="8" t="s">
        <v>164</v>
      </c>
      <c r="AU315" s="8" t="s">
        <v>168</v>
      </c>
      <c r="AW31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5" s="8">
        <v>98.309600000000003</v>
      </c>
      <c r="BA315">
        <v>100.39345</v>
      </c>
      <c r="BB315">
        <v>103.16115000000001</v>
      </c>
      <c r="BC315">
        <v>100.65730000000001</v>
      </c>
    </row>
    <row r="316" spans="1:55" x14ac:dyDescent="0.3">
      <c r="A316" s="53" t="s">
        <v>1652</v>
      </c>
      <c r="B316" s="53" t="s">
        <v>4974</v>
      </c>
      <c r="C316" s="53" t="s">
        <v>112</v>
      </c>
      <c r="D316" s="8" t="s">
        <v>101</v>
      </c>
      <c r="E316" s="43" t="s">
        <v>126</v>
      </c>
      <c r="F316" s="8" t="s">
        <v>15</v>
      </c>
      <c r="G316" s="8">
        <v>47</v>
      </c>
      <c r="H316" s="8" t="s">
        <v>126</v>
      </c>
      <c r="I316" s="8" t="s">
        <v>15</v>
      </c>
      <c r="J316">
        <v>75</v>
      </c>
      <c r="K316" s="8" t="str" cm="1">
        <f t="array" ref="K31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16" s="8" t="str" cm="1">
        <f t="array" ref="L31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6" s="8"/>
      <c r="N316" t="s">
        <v>1651</v>
      </c>
      <c r="O316" t="s">
        <v>6074</v>
      </c>
      <c r="P316">
        <v>0</v>
      </c>
      <c r="Q316" t="s">
        <v>9055</v>
      </c>
      <c r="R316" s="8" t="s">
        <v>147</v>
      </c>
      <c r="S316" s="9">
        <v>0.94034722222222222</v>
      </c>
      <c r="T316" s="9">
        <v>0.94210648148148146</v>
      </c>
      <c r="U316" s="8">
        <v>0</v>
      </c>
      <c r="V316" s="8">
        <v>3.2124999999999999</v>
      </c>
      <c r="W316" s="8" t="s">
        <v>4976</v>
      </c>
      <c r="X316" s="8" t="s">
        <v>4977</v>
      </c>
      <c r="Z316">
        <v>2192.1</v>
      </c>
      <c r="AA316" s="8">
        <v>8</v>
      </c>
      <c r="AB316" s="35">
        <v>0.61904761904761896</v>
      </c>
      <c r="AC316" s="8">
        <v>3</v>
      </c>
      <c r="AD316" s="8">
        <v>20</v>
      </c>
      <c r="AE316" s="20">
        <v>43.49</v>
      </c>
      <c r="AF316" s="20">
        <v>44.043799999999997</v>
      </c>
      <c r="AG316" s="20">
        <v>45.344499999999996</v>
      </c>
      <c r="AH316" s="20">
        <v>40.99</v>
      </c>
      <c r="AI316">
        <v>45.42</v>
      </c>
      <c r="AJ316" s="8" t="s">
        <v>4667</v>
      </c>
      <c r="AK316" s="8" t="s">
        <v>4668</v>
      </c>
      <c r="AL316" s="8">
        <v>1</v>
      </c>
      <c r="AM316" s="8">
        <v>21</v>
      </c>
      <c r="AN316" s="17">
        <v>33.217500000000001</v>
      </c>
      <c r="AO316" s="17">
        <v>40.99</v>
      </c>
      <c r="AP316" s="17" t="s">
        <v>164</v>
      </c>
      <c r="AQ316" s="8" t="s">
        <v>191</v>
      </c>
      <c r="AR316" s="8" t="s">
        <v>44</v>
      </c>
      <c r="AS316" s="8" t="s">
        <v>164</v>
      </c>
      <c r="AT316" s="8" t="s">
        <v>164</v>
      </c>
      <c r="AU316" s="8" t="s">
        <v>168</v>
      </c>
      <c r="AW31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6" s="8">
        <v>10.8725</v>
      </c>
      <c r="BA316">
        <v>11.010949999999999</v>
      </c>
      <c r="BB316">
        <v>11.336124999999999</v>
      </c>
      <c r="BC316">
        <v>10.2475</v>
      </c>
    </row>
    <row r="317" spans="1:55" x14ac:dyDescent="0.3">
      <c r="A317" s="53" t="s">
        <v>1516</v>
      </c>
      <c r="B317" s="53" t="s">
        <v>3404</v>
      </c>
      <c r="C317" s="53" t="s">
        <v>110</v>
      </c>
      <c r="D317" s="8" t="s">
        <v>101</v>
      </c>
      <c r="E317" s="43" t="s">
        <v>126</v>
      </c>
      <c r="F317" s="8" t="s">
        <v>15</v>
      </c>
      <c r="G317" s="8">
        <v>48</v>
      </c>
      <c r="H317" s="8" t="s">
        <v>126</v>
      </c>
      <c r="I317" s="8" t="s">
        <v>15</v>
      </c>
      <c r="J317">
        <v>1</v>
      </c>
      <c r="K317" s="8" t="str" cm="1">
        <f t="array" ref="K31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17" s="8" t="str" cm="1">
        <f t="array" ref="L31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7" s="8"/>
      <c r="N317" t="s">
        <v>1515</v>
      </c>
      <c r="O317" t="s">
        <v>6015</v>
      </c>
      <c r="P317">
        <v>2.9409788761986402</v>
      </c>
      <c r="Q317" t="s">
        <v>8144</v>
      </c>
      <c r="R317" s="8" t="s">
        <v>147</v>
      </c>
      <c r="S317" s="9">
        <v>0.94414351851851852</v>
      </c>
      <c r="T317" s="9">
        <v>0.95195601851851852</v>
      </c>
      <c r="U317" s="8">
        <v>0</v>
      </c>
      <c r="V317" s="8">
        <v>6.9</v>
      </c>
      <c r="W317" s="8" t="s">
        <v>3406</v>
      </c>
      <c r="X317" s="8" t="s">
        <v>3407</v>
      </c>
      <c r="Y317" s="8">
        <v>1.17393966284421</v>
      </c>
      <c r="Z317">
        <v>2075.62</v>
      </c>
      <c r="AA317" s="8">
        <v>6</v>
      </c>
      <c r="AB317" s="8">
        <v>0.78571428571428603</v>
      </c>
      <c r="AC317" s="8">
        <v>2</v>
      </c>
      <c r="AD317" s="8">
        <v>28</v>
      </c>
      <c r="AE317" s="20">
        <v>39.130000000000003</v>
      </c>
      <c r="AF317" s="20">
        <v>39.418399999999998</v>
      </c>
      <c r="AG317" s="20">
        <v>41.250700000000002</v>
      </c>
      <c r="AH317" s="20">
        <v>41.86</v>
      </c>
      <c r="AI317">
        <v>41.86</v>
      </c>
      <c r="AJ317" s="8" t="s">
        <v>4667</v>
      </c>
      <c r="AK317" s="8" t="s">
        <v>4668</v>
      </c>
      <c r="AL317" s="8">
        <v>1</v>
      </c>
      <c r="AM317" s="8">
        <v>28</v>
      </c>
      <c r="AN317" s="17">
        <v>39.880000000000003</v>
      </c>
      <c r="AO317" s="17">
        <v>41.86</v>
      </c>
      <c r="AP317" s="17" t="s">
        <v>164</v>
      </c>
      <c r="AQ317" s="8" t="s">
        <v>191</v>
      </c>
      <c r="AR317" s="8" t="s">
        <v>44</v>
      </c>
      <c r="AS317" s="8" t="s">
        <v>164</v>
      </c>
      <c r="AT317" s="8" t="s">
        <v>164</v>
      </c>
      <c r="AU317" s="8" t="s">
        <v>168</v>
      </c>
      <c r="AW31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1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7" s="8">
        <v>9.7825000000000006</v>
      </c>
      <c r="BA317">
        <v>9.8545999999999996</v>
      </c>
      <c r="BB317">
        <v>10.312675</v>
      </c>
      <c r="BC317">
        <v>10.465</v>
      </c>
    </row>
    <row r="318" spans="1:55" x14ac:dyDescent="0.3">
      <c r="A318" s="53" t="s">
        <v>5710</v>
      </c>
      <c r="B318" s="53" t="s">
        <v>5726</v>
      </c>
      <c r="C318" s="53" t="s">
        <v>110</v>
      </c>
      <c r="D318" s="8" t="s">
        <v>101</v>
      </c>
      <c r="E318" s="43" t="s">
        <v>126</v>
      </c>
      <c r="F318" s="8" t="s">
        <v>12</v>
      </c>
      <c r="G318" s="8" t="s">
        <v>132</v>
      </c>
      <c r="H318" s="8" t="s">
        <v>160</v>
      </c>
      <c r="I318" s="8" t="s">
        <v>13</v>
      </c>
      <c r="J318">
        <v>0</v>
      </c>
      <c r="K318" s="8" t="str" cm="1">
        <f t="array" ref="K31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18" s="8" t="str" cm="1">
        <f t="array" ref="L31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Friday Special</v>
      </c>
      <c r="M318" s="8"/>
      <c r="N318" t="s">
        <v>7645</v>
      </c>
      <c r="O318" t="s">
        <v>7646</v>
      </c>
      <c r="P318">
        <v>76.621066944248895</v>
      </c>
      <c r="Q318" t="s">
        <v>8147</v>
      </c>
      <c r="R318" s="8" t="s">
        <v>147</v>
      </c>
      <c r="S318" s="9">
        <v>0.30320601851851853</v>
      </c>
      <c r="T318" s="9">
        <v>0.30672453703703706</v>
      </c>
      <c r="U318" s="8">
        <v>0</v>
      </c>
      <c r="V318" s="8">
        <v>15.904166666666667</v>
      </c>
      <c r="W318" s="8" t="s">
        <v>7647</v>
      </c>
      <c r="X318" s="8" t="s">
        <v>7648</v>
      </c>
      <c r="Y318" s="8">
        <v>71.027092423385398</v>
      </c>
      <c r="Z318">
        <v>7299.99</v>
      </c>
      <c r="AA318" s="8">
        <v>10</v>
      </c>
      <c r="AB318" s="35">
        <v>0.86842105263157898</v>
      </c>
      <c r="AC318" s="8">
        <v>4</v>
      </c>
      <c r="AD318" s="8">
        <v>76</v>
      </c>
      <c r="AE318" s="20">
        <v>146.06610000000001</v>
      </c>
      <c r="AF318" s="20">
        <v>133.50530000000001</v>
      </c>
      <c r="AG318" s="20">
        <v>154.77070000000001</v>
      </c>
      <c r="AH318" s="20">
        <v>134.5684</v>
      </c>
      <c r="AI318">
        <v>140.3844</v>
      </c>
      <c r="AJ318" s="8" t="s">
        <v>4626</v>
      </c>
      <c r="AK318" s="8" t="s">
        <v>4627</v>
      </c>
      <c r="AL318" s="8">
        <v>1</v>
      </c>
      <c r="AM318" s="8">
        <v>76</v>
      </c>
      <c r="AN318" s="17">
        <v>140.9862</v>
      </c>
      <c r="AO318" s="17">
        <v>126.985</v>
      </c>
      <c r="AP318" s="17" t="s">
        <v>163</v>
      </c>
      <c r="AQ318" s="8" t="s">
        <v>77</v>
      </c>
      <c r="AR318" s="8" t="s">
        <v>44</v>
      </c>
      <c r="AS318" s="8" t="s">
        <v>163</v>
      </c>
      <c r="AT318" s="8" t="s">
        <v>163</v>
      </c>
      <c r="AU318" s="8" t="s">
        <v>168</v>
      </c>
      <c r="AV318" s="8">
        <v>76</v>
      </c>
      <c r="AW31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1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8" s="8">
        <v>36.516525000000001</v>
      </c>
      <c r="BA318">
        <v>33.376325000000001</v>
      </c>
      <c r="BB318">
        <v>38.692675000000001</v>
      </c>
      <c r="BC318">
        <v>33.642099999999999</v>
      </c>
    </row>
    <row r="319" spans="1:55" x14ac:dyDescent="0.3">
      <c r="A319" s="53" t="s">
        <v>1274</v>
      </c>
      <c r="B319" s="53" t="s">
        <v>121</v>
      </c>
      <c r="C319" s="53" t="s">
        <v>3867</v>
      </c>
      <c r="D319" s="8" t="s">
        <v>101</v>
      </c>
      <c r="E319" s="43" t="s">
        <v>126</v>
      </c>
      <c r="F319" s="8" t="s">
        <v>12</v>
      </c>
      <c r="G319" s="8" t="s">
        <v>155</v>
      </c>
      <c r="H319" s="8" t="s">
        <v>290</v>
      </c>
      <c r="I319" s="8" t="s">
        <v>15</v>
      </c>
      <c r="J319">
        <v>110</v>
      </c>
      <c r="K319" s="8" t="str" cm="1">
        <f t="array" ref="K31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19" s="8" t="str" cm="1">
        <f t="array" ref="L31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19" s="8"/>
      <c r="N319" t="s">
        <v>1273</v>
      </c>
      <c r="O319" t="s">
        <v>5743</v>
      </c>
      <c r="P319">
        <v>4.4877814316354696</v>
      </c>
      <c r="Q319" t="s">
        <v>8148</v>
      </c>
      <c r="R319" s="8" t="s">
        <v>147</v>
      </c>
      <c r="S319" s="9">
        <v>0.30984953703703705</v>
      </c>
      <c r="T319" s="9">
        <v>0.31002314814814813</v>
      </c>
      <c r="U319" s="8">
        <v>0</v>
      </c>
      <c r="V319" s="8">
        <v>0.21249999999999999</v>
      </c>
      <c r="W319" s="8" t="s">
        <v>4486</v>
      </c>
      <c r="X319" s="8" t="s">
        <v>4487</v>
      </c>
      <c r="Y319" s="8">
        <v>4.10173535956105</v>
      </c>
      <c r="Z319">
        <v>927.07</v>
      </c>
      <c r="AA319" s="8">
        <v>0</v>
      </c>
      <c r="AB319" s="8">
        <v>0</v>
      </c>
      <c r="AC319" s="8">
        <v>0</v>
      </c>
      <c r="AD319" s="8">
        <v>0</v>
      </c>
      <c r="AE319" s="20">
        <v>22.386900000000001</v>
      </c>
      <c r="AF319" s="20">
        <v>14.44</v>
      </c>
      <c r="AG319" s="20">
        <v>14.44</v>
      </c>
      <c r="AH319" s="20">
        <v>14.546099999999999</v>
      </c>
      <c r="AI319">
        <v>15.31</v>
      </c>
      <c r="AJ319" s="8" t="s">
        <v>4626</v>
      </c>
      <c r="AK319" s="8" t="s">
        <v>4627</v>
      </c>
      <c r="AL319" s="8">
        <v>1</v>
      </c>
      <c r="AM319" s="8">
        <v>0</v>
      </c>
      <c r="AN319" s="17">
        <v>14.44</v>
      </c>
      <c r="AO319" s="17">
        <v>14.555</v>
      </c>
      <c r="AP319" s="17" t="s">
        <v>163</v>
      </c>
      <c r="AQ319" s="8" t="s">
        <v>191</v>
      </c>
      <c r="AR319" s="8" t="s">
        <v>44</v>
      </c>
      <c r="AS319" s="8" t="s">
        <v>163</v>
      </c>
      <c r="AT319" s="8" t="s">
        <v>163</v>
      </c>
      <c r="AU319" s="8" t="s">
        <v>168</v>
      </c>
      <c r="AV319" s="8">
        <v>0</v>
      </c>
      <c r="AW31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1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1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19" s="8">
        <v>5.5967250000000002</v>
      </c>
      <c r="BA319">
        <v>3.61</v>
      </c>
      <c r="BB319">
        <v>3.61</v>
      </c>
      <c r="BC319">
        <v>3.6365249999999998</v>
      </c>
    </row>
    <row r="320" spans="1:55" x14ac:dyDescent="0.3">
      <c r="A320" s="53" t="s">
        <v>898</v>
      </c>
      <c r="B320" s="53" t="s">
        <v>121</v>
      </c>
      <c r="C320" s="53" t="s">
        <v>4497</v>
      </c>
      <c r="D320" s="8" t="s">
        <v>103</v>
      </c>
      <c r="E320" s="43" t="s">
        <v>126</v>
      </c>
      <c r="F320" s="8" t="s">
        <v>12</v>
      </c>
      <c r="G320" s="8" t="s">
        <v>155</v>
      </c>
      <c r="H320" s="8" t="s">
        <v>290</v>
      </c>
      <c r="I320" s="8" t="s">
        <v>15</v>
      </c>
      <c r="J320">
        <v>140</v>
      </c>
      <c r="K320" s="8" t="str" cm="1">
        <f t="array" ref="K32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20" s="8" t="str" cm="1">
        <f t="array" ref="L32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0" s="8"/>
      <c r="N320" t="s">
        <v>897</v>
      </c>
      <c r="O320" t="s">
        <v>5743</v>
      </c>
      <c r="P320">
        <v>4.4877814316354696</v>
      </c>
      <c r="Q320" t="s">
        <v>8477</v>
      </c>
      <c r="R320" s="8" t="s">
        <v>895</v>
      </c>
      <c r="S320" s="9">
        <v>0.30984953703703705</v>
      </c>
      <c r="T320" s="9">
        <v>0.31002314814814813</v>
      </c>
      <c r="U320" s="8">
        <v>0</v>
      </c>
      <c r="V320" s="8">
        <v>0.25</v>
      </c>
      <c r="W320" s="8" t="s">
        <v>4486</v>
      </c>
      <c r="X320" s="8" t="s">
        <v>4487</v>
      </c>
      <c r="Y320" s="8">
        <v>4.10173535956105</v>
      </c>
      <c r="Z320">
        <v>95.03</v>
      </c>
      <c r="AA320" s="8">
        <v>0</v>
      </c>
      <c r="AB320" s="8">
        <v>0</v>
      </c>
      <c r="AC320" s="8">
        <v>0</v>
      </c>
      <c r="AD320" s="8">
        <v>0</v>
      </c>
      <c r="AE320" s="20">
        <v>7.31</v>
      </c>
      <c r="AF320" s="20">
        <v>7.31</v>
      </c>
      <c r="AG320" s="20">
        <v>7.31</v>
      </c>
      <c r="AH320" s="20">
        <v>7.3833000000000002</v>
      </c>
      <c r="AI320">
        <v>1.94</v>
      </c>
      <c r="AJ320" s="8" t="s">
        <v>4626</v>
      </c>
      <c r="AK320" s="8" t="s">
        <v>5406</v>
      </c>
      <c r="AL320" s="8">
        <v>1</v>
      </c>
      <c r="AM320" s="8">
        <v>0</v>
      </c>
      <c r="AN320" s="17">
        <v>1.8274999999999999</v>
      </c>
      <c r="AO320" s="17">
        <v>1.855</v>
      </c>
      <c r="AP320" s="17" t="s">
        <v>163</v>
      </c>
      <c r="AQ320" s="8" t="s">
        <v>191</v>
      </c>
      <c r="AR320" s="8" t="s">
        <v>44</v>
      </c>
      <c r="AS320" s="8" t="s">
        <v>163</v>
      </c>
      <c r="AT320" s="8" t="s">
        <v>163</v>
      </c>
      <c r="AU320" s="8" t="s">
        <v>168</v>
      </c>
      <c r="AV320" s="8">
        <v>0</v>
      </c>
      <c r="AW32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2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0" s="8">
        <v>1.8274999999999999</v>
      </c>
      <c r="BA320">
        <v>1.8274999999999999</v>
      </c>
      <c r="BB320">
        <v>1.8274999999999999</v>
      </c>
      <c r="BC320">
        <v>1.845825</v>
      </c>
    </row>
    <row r="321" spans="1:55" x14ac:dyDescent="0.3">
      <c r="A321" s="53" t="s">
        <v>1272</v>
      </c>
      <c r="B321" s="53" t="s">
        <v>121</v>
      </c>
      <c r="C321" s="53" t="s">
        <v>4490</v>
      </c>
      <c r="D321" s="8" t="s">
        <v>101</v>
      </c>
      <c r="E321" s="43" t="s">
        <v>126</v>
      </c>
      <c r="F321" s="8" t="s">
        <v>12</v>
      </c>
      <c r="G321" s="8" t="s">
        <v>180</v>
      </c>
      <c r="H321" s="8" t="s">
        <v>290</v>
      </c>
      <c r="I321" s="8" t="s">
        <v>15</v>
      </c>
      <c r="J321">
        <v>100</v>
      </c>
      <c r="K321" s="8" t="str" cm="1">
        <f t="array" ref="K32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1" s="8" t="str" cm="1">
        <f t="array" ref="L32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1" s="8"/>
      <c r="N321" t="s">
        <v>1271</v>
      </c>
      <c r="O321" t="s">
        <v>5743</v>
      </c>
      <c r="P321">
        <v>0</v>
      </c>
      <c r="Q321" t="s">
        <v>8149</v>
      </c>
      <c r="R321" s="8" t="s">
        <v>147</v>
      </c>
      <c r="S321" s="9">
        <v>0.31002314814814813</v>
      </c>
      <c r="T321" s="9">
        <v>0.31019675925925927</v>
      </c>
      <c r="U321" s="8">
        <v>0</v>
      </c>
      <c r="V321" s="8">
        <v>0.21249999999999999</v>
      </c>
      <c r="W321" s="8" t="s">
        <v>4486</v>
      </c>
      <c r="X321" s="8" t="s">
        <v>4487</v>
      </c>
      <c r="Z321">
        <v>643.28</v>
      </c>
      <c r="AA321" s="8">
        <v>0</v>
      </c>
      <c r="AB321" s="8">
        <v>0</v>
      </c>
      <c r="AC321" s="8">
        <v>0</v>
      </c>
      <c r="AD321" s="8">
        <v>0</v>
      </c>
      <c r="AE321" s="20">
        <v>14.5823</v>
      </c>
      <c r="AF321" s="20">
        <v>10.77</v>
      </c>
      <c r="AG321" s="20">
        <v>10.77</v>
      </c>
      <c r="AH321" s="20">
        <v>10.8484</v>
      </c>
      <c r="AI321">
        <v>11.42</v>
      </c>
      <c r="AJ321" s="8" t="s">
        <v>4626</v>
      </c>
      <c r="AK321" s="8" t="s">
        <v>4627</v>
      </c>
      <c r="AL321" s="8">
        <v>1</v>
      </c>
      <c r="AM321" s="8">
        <v>0</v>
      </c>
      <c r="AN321" s="17">
        <v>10.77</v>
      </c>
      <c r="AO321" s="17">
        <v>10.855</v>
      </c>
      <c r="AP321" s="17" t="s">
        <v>163</v>
      </c>
      <c r="AQ321" s="8" t="s">
        <v>191</v>
      </c>
      <c r="AR321" s="8" t="s">
        <v>44</v>
      </c>
      <c r="AS321" s="8" t="s">
        <v>163</v>
      </c>
      <c r="AT321" s="8" t="s">
        <v>163</v>
      </c>
      <c r="AU321" s="8" t="s">
        <v>168</v>
      </c>
      <c r="AV321" s="8">
        <v>0</v>
      </c>
      <c r="AW32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1" s="8">
        <v>3.645575</v>
      </c>
      <c r="BA321">
        <v>2.6924999999999999</v>
      </c>
      <c r="BB321">
        <v>2.6924999999999999</v>
      </c>
      <c r="BC321">
        <v>2.7121</v>
      </c>
    </row>
    <row r="322" spans="1:55" x14ac:dyDescent="0.3">
      <c r="A322" s="53" t="s">
        <v>1270</v>
      </c>
      <c r="B322" s="53" t="s">
        <v>121</v>
      </c>
      <c r="C322" s="53" t="s">
        <v>4507</v>
      </c>
      <c r="D322" s="8" t="s">
        <v>101</v>
      </c>
      <c r="E322" s="43" t="s">
        <v>126</v>
      </c>
      <c r="F322" s="8" t="s">
        <v>12</v>
      </c>
      <c r="G322" s="8" t="s">
        <v>9250</v>
      </c>
      <c r="H322" s="8" t="s">
        <v>290</v>
      </c>
      <c r="I322" s="8" t="s">
        <v>15</v>
      </c>
      <c r="J322">
        <v>90</v>
      </c>
      <c r="K322" s="8" t="str" cm="1">
        <f t="array" ref="K32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2" s="8" t="str" cm="1">
        <f t="array" ref="L32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2" s="8"/>
      <c r="N322" t="s">
        <v>1269</v>
      </c>
      <c r="O322" t="s">
        <v>5743</v>
      </c>
      <c r="P322">
        <v>0</v>
      </c>
      <c r="Q322" t="s">
        <v>8150</v>
      </c>
      <c r="R322" s="8" t="s">
        <v>147</v>
      </c>
      <c r="S322" s="9">
        <v>0.31019675925925927</v>
      </c>
      <c r="T322" s="9">
        <v>0.31032407407407409</v>
      </c>
      <c r="U322" s="8">
        <v>0</v>
      </c>
      <c r="V322" s="8">
        <v>0.15833333333333333</v>
      </c>
      <c r="W322" s="8" t="s">
        <v>4486</v>
      </c>
      <c r="X322" s="8" t="s">
        <v>4487</v>
      </c>
      <c r="Z322">
        <v>234.65</v>
      </c>
      <c r="AA322" s="8">
        <v>0</v>
      </c>
      <c r="AB322" s="8">
        <v>0</v>
      </c>
      <c r="AC322" s="8">
        <v>0</v>
      </c>
      <c r="AD322" s="8">
        <v>0</v>
      </c>
      <c r="AE322" s="20">
        <v>4.5</v>
      </c>
      <c r="AF322" s="20">
        <v>4.5</v>
      </c>
      <c r="AG322" s="20">
        <v>4.5</v>
      </c>
      <c r="AH322" s="20">
        <v>4.5346000000000002</v>
      </c>
      <c r="AI322">
        <v>4.7699999999999996</v>
      </c>
      <c r="AJ322" s="8" t="s">
        <v>4626</v>
      </c>
      <c r="AK322" s="8" t="s">
        <v>4627</v>
      </c>
      <c r="AL322" s="8">
        <v>1</v>
      </c>
      <c r="AM322" s="8">
        <v>0</v>
      </c>
      <c r="AN322" s="17">
        <v>4.5</v>
      </c>
      <c r="AO322" s="17">
        <v>4.5374999999999996</v>
      </c>
      <c r="AP322" s="17" t="s">
        <v>163</v>
      </c>
      <c r="AQ322" s="8" t="s">
        <v>191</v>
      </c>
      <c r="AR322" s="8" t="s">
        <v>44</v>
      </c>
      <c r="AS322" s="8" t="s">
        <v>163</v>
      </c>
      <c r="AT322" s="8" t="s">
        <v>163</v>
      </c>
      <c r="AU322" s="8" t="s">
        <v>168</v>
      </c>
      <c r="AV322" s="8">
        <v>0</v>
      </c>
      <c r="AW32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2" s="8">
        <v>1.125</v>
      </c>
      <c r="BA322">
        <v>1.125</v>
      </c>
      <c r="BB322">
        <v>1.125</v>
      </c>
      <c r="BC322">
        <v>1.13365</v>
      </c>
    </row>
    <row r="323" spans="1:55" x14ac:dyDescent="0.3">
      <c r="A323" s="53" t="s">
        <v>1276</v>
      </c>
      <c r="B323" s="53" t="s">
        <v>121</v>
      </c>
      <c r="C323" s="53" t="s">
        <v>4484</v>
      </c>
      <c r="D323" s="8" t="s">
        <v>101</v>
      </c>
      <c r="E323" s="43" t="s">
        <v>126</v>
      </c>
      <c r="F323" s="8" t="s">
        <v>12</v>
      </c>
      <c r="G323" s="8" t="s">
        <v>9252</v>
      </c>
      <c r="H323" s="8" t="s">
        <v>290</v>
      </c>
      <c r="I323" s="8" t="s">
        <v>15</v>
      </c>
      <c r="J323">
        <v>130</v>
      </c>
      <c r="K323" s="8" t="str" cm="1">
        <f t="array" ref="K32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3" s="8" t="str" cm="1">
        <f t="array" ref="L32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3" s="8"/>
      <c r="N323" t="s">
        <v>1275</v>
      </c>
      <c r="O323" t="s">
        <v>5743</v>
      </c>
      <c r="P323">
        <v>0</v>
      </c>
      <c r="Q323" t="s">
        <v>8151</v>
      </c>
      <c r="R323" s="8" t="s">
        <v>147</v>
      </c>
      <c r="S323" s="9">
        <v>0.31032407407407409</v>
      </c>
      <c r="T323" s="9">
        <v>0.31046296296296294</v>
      </c>
      <c r="U323" s="8">
        <v>0</v>
      </c>
      <c r="V323" s="8">
        <v>0.1875</v>
      </c>
      <c r="W323" s="8" t="s">
        <v>4486</v>
      </c>
      <c r="X323" s="8" t="s">
        <v>4487</v>
      </c>
      <c r="Z323">
        <v>589.54999999999995</v>
      </c>
      <c r="AA323" s="8">
        <v>0</v>
      </c>
      <c r="AB323" s="8">
        <v>0</v>
      </c>
      <c r="AC323" s="8">
        <v>0</v>
      </c>
      <c r="AD323" s="8">
        <v>0</v>
      </c>
      <c r="AE323" s="20">
        <v>11.4</v>
      </c>
      <c r="AF323" s="20">
        <v>11.25</v>
      </c>
      <c r="AG323" s="20">
        <v>11.25</v>
      </c>
      <c r="AH323" s="20">
        <v>11.3376</v>
      </c>
      <c r="AI323">
        <v>11.93</v>
      </c>
      <c r="AJ323" s="8" t="s">
        <v>4626</v>
      </c>
      <c r="AK323" s="8" t="s">
        <v>4627</v>
      </c>
      <c r="AL323" s="8">
        <v>1</v>
      </c>
      <c r="AM323" s="8">
        <v>0</v>
      </c>
      <c r="AN323" s="17">
        <v>11.25</v>
      </c>
      <c r="AO323" s="17">
        <v>11.345000000000001</v>
      </c>
      <c r="AP323" s="17" t="s">
        <v>163</v>
      </c>
      <c r="AQ323" s="8" t="s">
        <v>191</v>
      </c>
      <c r="AR323" s="8" t="s">
        <v>44</v>
      </c>
      <c r="AS323" s="8" t="s">
        <v>163</v>
      </c>
      <c r="AT323" s="8" t="s">
        <v>163</v>
      </c>
      <c r="AU323" s="8" t="s">
        <v>168</v>
      </c>
      <c r="AV323" s="8">
        <v>0</v>
      </c>
      <c r="AW32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3" s="8">
        <v>2.85</v>
      </c>
      <c r="BA323">
        <v>2.8125</v>
      </c>
      <c r="BB323">
        <v>2.8125</v>
      </c>
      <c r="BC323">
        <v>2.8344</v>
      </c>
    </row>
    <row r="324" spans="1:55" x14ac:dyDescent="0.3">
      <c r="A324" s="53" t="s">
        <v>1776</v>
      </c>
      <c r="B324" s="53" t="s">
        <v>116</v>
      </c>
      <c r="C324" s="53" t="s">
        <v>4497</v>
      </c>
      <c r="D324" s="8" t="s">
        <v>101</v>
      </c>
      <c r="E324" s="43" t="s">
        <v>126</v>
      </c>
      <c r="F324" s="8" t="s">
        <v>12</v>
      </c>
      <c r="G324" s="8" t="s">
        <v>137</v>
      </c>
      <c r="H324" s="8" t="s">
        <v>290</v>
      </c>
      <c r="I324" s="8" t="s">
        <v>15</v>
      </c>
      <c r="J324">
        <v>1</v>
      </c>
      <c r="K324" s="8" t="str" cm="1">
        <f t="array" ref="K32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4" s="8" t="str" cm="1">
        <f t="array" ref="L32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4" s="8"/>
      <c r="N324" t="s">
        <v>1775</v>
      </c>
      <c r="O324" t="s">
        <v>5743</v>
      </c>
      <c r="P324">
        <v>0</v>
      </c>
      <c r="Q324" t="s">
        <v>8152</v>
      </c>
      <c r="R324" s="8" t="s">
        <v>147</v>
      </c>
      <c r="S324" s="9">
        <v>0.31047453703703703</v>
      </c>
      <c r="T324" s="9">
        <v>0.31718750000000001</v>
      </c>
      <c r="U324" s="8">
        <v>0</v>
      </c>
      <c r="V324" s="8">
        <v>9.4354006285390355</v>
      </c>
      <c r="W324" s="8" t="s">
        <v>4486</v>
      </c>
      <c r="X324" s="8" t="s">
        <v>4487</v>
      </c>
      <c r="Z324">
        <v>0</v>
      </c>
      <c r="AA324" s="8">
        <v>0</v>
      </c>
      <c r="AB324" s="8">
        <v>0</v>
      </c>
      <c r="AC324" s="8">
        <v>0</v>
      </c>
      <c r="AD324" s="8">
        <v>0</v>
      </c>
      <c r="AE324" s="20">
        <v>0</v>
      </c>
      <c r="AF324" s="20">
        <v>0</v>
      </c>
      <c r="AG324" s="20">
        <v>0</v>
      </c>
      <c r="AH324" s="20">
        <v>0</v>
      </c>
      <c r="AI324" t="s">
        <v>247</v>
      </c>
      <c r="AJ324" s="8" t="s">
        <v>4626</v>
      </c>
      <c r="AK324" s="8" t="s">
        <v>4627</v>
      </c>
      <c r="AL324" s="8">
        <v>1</v>
      </c>
      <c r="AM324" s="8">
        <v>0</v>
      </c>
      <c r="AN324" s="17">
        <v>0</v>
      </c>
      <c r="AO324" s="17">
        <v>0</v>
      </c>
      <c r="AP324" s="17" t="s">
        <v>163</v>
      </c>
      <c r="AQ324" s="8" t="s">
        <v>191</v>
      </c>
      <c r="AR324" s="8" t="s">
        <v>44</v>
      </c>
      <c r="AS324" s="8" t="s">
        <v>163</v>
      </c>
      <c r="AT324" s="8" t="s">
        <v>163</v>
      </c>
      <c r="AU324" s="8" t="s">
        <v>168</v>
      </c>
      <c r="AV324" s="8">
        <v>0</v>
      </c>
      <c r="AW32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4" s="8">
        <v>0</v>
      </c>
      <c r="BA324">
        <v>0</v>
      </c>
      <c r="BB324">
        <v>0</v>
      </c>
      <c r="BC324">
        <v>0</v>
      </c>
    </row>
    <row r="325" spans="1:55" x14ac:dyDescent="0.3">
      <c r="A325" s="53" t="s">
        <v>900</v>
      </c>
      <c r="B325" s="53" t="s">
        <v>121</v>
      </c>
      <c r="C325" s="53" t="s">
        <v>4502</v>
      </c>
      <c r="D325" s="8" t="s">
        <v>101</v>
      </c>
      <c r="E325" s="43" t="s">
        <v>126</v>
      </c>
      <c r="F325" s="8" t="s">
        <v>12</v>
      </c>
      <c r="G325" s="8" t="s">
        <v>9248</v>
      </c>
      <c r="H325" s="8" t="s">
        <v>290</v>
      </c>
      <c r="I325" s="8" t="s">
        <v>15</v>
      </c>
      <c r="J325">
        <v>150</v>
      </c>
      <c r="K325" s="8" t="str" cm="1">
        <f t="array" ref="K32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5" s="8" t="str" cm="1">
        <f t="array" ref="L32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Friday Special</v>
      </c>
      <c r="M325" s="8"/>
      <c r="N325" t="s">
        <v>899</v>
      </c>
      <c r="O325" t="s">
        <v>5743</v>
      </c>
      <c r="P325">
        <v>0</v>
      </c>
      <c r="Q325" t="s">
        <v>8153</v>
      </c>
      <c r="R325" s="8" t="s">
        <v>147</v>
      </c>
      <c r="S325" s="9">
        <v>0.31718750000000001</v>
      </c>
      <c r="T325" s="9">
        <v>0.34663194444444445</v>
      </c>
      <c r="U325" s="8">
        <v>0</v>
      </c>
      <c r="V325" s="8">
        <v>45.175000000000004</v>
      </c>
      <c r="W325" s="8" t="s">
        <v>4486</v>
      </c>
      <c r="X325" s="8" t="s">
        <v>4487</v>
      </c>
      <c r="Z325">
        <v>3458.75</v>
      </c>
      <c r="AA325" s="8">
        <v>9</v>
      </c>
      <c r="AB325" s="8">
        <v>0.80851063829787195</v>
      </c>
      <c r="AC325" s="8">
        <v>2</v>
      </c>
      <c r="AD325" s="8">
        <v>47</v>
      </c>
      <c r="AE325" s="20">
        <v>70.412999999999997</v>
      </c>
      <c r="AF325" s="20">
        <v>58.269199999999998</v>
      </c>
      <c r="AG325" s="20">
        <v>68.106899999999996</v>
      </c>
      <c r="AH325" s="20">
        <v>74.390699999999995</v>
      </c>
      <c r="AI325">
        <v>70.5</v>
      </c>
      <c r="AJ325" s="8" t="s">
        <v>4626</v>
      </c>
      <c r="AK325" s="8" t="s">
        <v>4627</v>
      </c>
      <c r="AL325" s="8">
        <v>1</v>
      </c>
      <c r="AM325" s="8">
        <v>47</v>
      </c>
      <c r="AN325" s="17">
        <v>65.89</v>
      </c>
      <c r="AO325" s="17">
        <v>76.592500000000001</v>
      </c>
      <c r="AP325" s="17" t="s">
        <v>163</v>
      </c>
      <c r="AQ325" s="8" t="s">
        <v>191</v>
      </c>
      <c r="AR325" s="8" t="s">
        <v>44</v>
      </c>
      <c r="AS325" s="8" t="s">
        <v>163</v>
      </c>
      <c r="AT325" s="8" t="s">
        <v>163</v>
      </c>
      <c r="AU325" s="8" t="s">
        <v>168</v>
      </c>
      <c r="AV325" s="8">
        <v>47</v>
      </c>
      <c r="AW32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5" s="8">
        <v>17.603249999999999</v>
      </c>
      <c r="BA325">
        <v>14.567299999999999</v>
      </c>
      <c r="BB325">
        <v>17.026724999999999</v>
      </c>
      <c r="BC325">
        <v>18.597674999999999</v>
      </c>
    </row>
    <row r="326" spans="1:55" x14ac:dyDescent="0.3">
      <c r="A326" s="53" t="s">
        <v>925</v>
      </c>
      <c r="B326" s="53" t="s">
        <v>4620</v>
      </c>
      <c r="C326" s="53" t="s">
        <v>110</v>
      </c>
      <c r="D326" s="8" t="s">
        <v>101</v>
      </c>
      <c r="E326" s="43" t="s">
        <v>126</v>
      </c>
      <c r="F326" s="8" t="s">
        <v>12</v>
      </c>
      <c r="G326" s="8" t="s">
        <v>9251</v>
      </c>
      <c r="H326" s="8" t="s">
        <v>160</v>
      </c>
      <c r="I326" s="8" t="s">
        <v>13</v>
      </c>
      <c r="J326">
        <v>0</v>
      </c>
      <c r="K326" s="8" t="str" cm="1">
        <f t="array" ref="K32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26" s="8" t="str" cm="1">
        <f t="array" ref="L32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6" s="8"/>
      <c r="N326" t="s">
        <v>924</v>
      </c>
      <c r="O326" t="s">
        <v>5773</v>
      </c>
      <c r="P326">
        <v>0</v>
      </c>
      <c r="Q326" t="s">
        <v>8154</v>
      </c>
      <c r="R326" s="8" t="s">
        <v>125</v>
      </c>
      <c r="S326" s="9">
        <v>0.34663194444444445</v>
      </c>
      <c r="T326" s="9">
        <v>0.35151620370370368</v>
      </c>
      <c r="U326" s="8">
        <v>0</v>
      </c>
      <c r="V326" s="8">
        <v>7.05</v>
      </c>
      <c r="W326" s="8" t="s">
        <v>4486</v>
      </c>
      <c r="X326" s="8" t="s">
        <v>4487</v>
      </c>
      <c r="Z326">
        <v>2578.84</v>
      </c>
      <c r="AA326" s="8">
        <v>0</v>
      </c>
      <c r="AB326" s="8">
        <v>0</v>
      </c>
      <c r="AC326" s="8">
        <v>0</v>
      </c>
      <c r="AD326" s="8">
        <v>0</v>
      </c>
      <c r="AE326" s="20">
        <v>96.59</v>
      </c>
      <c r="AF326" s="20">
        <v>99.49</v>
      </c>
      <c r="AG326" s="20">
        <v>102.1566</v>
      </c>
      <c r="AH326" s="20">
        <v>103.49</v>
      </c>
      <c r="AI326">
        <v>54.85</v>
      </c>
      <c r="AJ326" s="8" t="s">
        <v>4626</v>
      </c>
      <c r="AK326" s="8" t="s">
        <v>4627</v>
      </c>
      <c r="AL326" s="8">
        <v>1</v>
      </c>
      <c r="AM326" s="8">
        <v>0</v>
      </c>
      <c r="AN326" s="17">
        <v>49.744999999999997</v>
      </c>
      <c r="AO326" s="17">
        <v>51.744999999999997</v>
      </c>
      <c r="AP326" s="17" t="s">
        <v>163</v>
      </c>
      <c r="AQ326" s="8" t="s">
        <v>191</v>
      </c>
      <c r="AR326" s="8" t="s">
        <v>44</v>
      </c>
      <c r="AS326" s="8" t="s">
        <v>163</v>
      </c>
      <c r="AT326" s="8" t="s">
        <v>163</v>
      </c>
      <c r="AU326" s="8" t="s">
        <v>168</v>
      </c>
      <c r="AV326" s="8">
        <v>0</v>
      </c>
      <c r="AW32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2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6" s="8">
        <v>24.147500000000001</v>
      </c>
      <c r="BA326">
        <v>24.872499999999999</v>
      </c>
      <c r="BB326">
        <v>25.539149999999999</v>
      </c>
      <c r="BC326">
        <v>25.872499999999999</v>
      </c>
    </row>
    <row r="327" spans="1:55" x14ac:dyDescent="0.3">
      <c r="A327" s="53" t="s">
        <v>1772</v>
      </c>
      <c r="B327" s="53" t="s">
        <v>116</v>
      </c>
      <c r="C327" s="53" t="s">
        <v>145</v>
      </c>
      <c r="D327" s="8" t="s">
        <v>101</v>
      </c>
      <c r="E327" s="43" t="s">
        <v>126</v>
      </c>
      <c r="F327" s="8" t="s">
        <v>12</v>
      </c>
      <c r="G327" s="8" t="s">
        <v>140</v>
      </c>
      <c r="H327" s="8" t="s">
        <v>290</v>
      </c>
      <c r="I327" s="8" t="s">
        <v>15</v>
      </c>
      <c r="J327">
        <v>1</v>
      </c>
      <c r="K327" s="8" t="str" cm="1">
        <f t="array" ref="K32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7" s="8" t="str" cm="1">
        <f t="array" ref="L32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7" s="8"/>
      <c r="N327" t="s">
        <v>1771</v>
      </c>
      <c r="O327" t="s">
        <v>5764</v>
      </c>
      <c r="P327">
        <v>0.174098425456918</v>
      </c>
      <c r="Q327" t="s">
        <v>8155</v>
      </c>
      <c r="R327" s="8" t="s">
        <v>147</v>
      </c>
      <c r="S327" s="9">
        <v>0.35163194444444446</v>
      </c>
      <c r="T327" s="9">
        <v>0.3517824074074074</v>
      </c>
      <c r="U327" s="8">
        <v>0</v>
      </c>
      <c r="V327" s="8">
        <v>0.21666666666666667</v>
      </c>
      <c r="W327" s="8" t="s">
        <v>4771</v>
      </c>
      <c r="X327" s="8" t="s">
        <v>4772</v>
      </c>
      <c r="Y327" s="8">
        <v>7.8255428818316694E-2</v>
      </c>
      <c r="Z327">
        <v>0</v>
      </c>
      <c r="AA327" s="8">
        <v>0</v>
      </c>
      <c r="AB327" s="8">
        <v>0</v>
      </c>
      <c r="AC327" s="8">
        <v>0</v>
      </c>
      <c r="AD327" s="8">
        <v>0</v>
      </c>
      <c r="AE327" s="20">
        <v>0</v>
      </c>
      <c r="AF327" s="20">
        <v>0</v>
      </c>
      <c r="AG327" s="20">
        <v>0</v>
      </c>
      <c r="AH327" s="20">
        <v>0</v>
      </c>
      <c r="AI327" t="s">
        <v>247</v>
      </c>
      <c r="AJ327" s="8" t="s">
        <v>4626</v>
      </c>
      <c r="AK327" s="8" t="s">
        <v>4627</v>
      </c>
      <c r="AL327" s="8">
        <v>1</v>
      </c>
      <c r="AM327" s="8">
        <v>0</v>
      </c>
      <c r="AN327" s="17">
        <v>0</v>
      </c>
      <c r="AO327" s="17">
        <v>0</v>
      </c>
      <c r="AP327" s="17" t="s">
        <v>163</v>
      </c>
      <c r="AQ327" s="8" t="s">
        <v>191</v>
      </c>
      <c r="AR327" s="8" t="s">
        <v>44</v>
      </c>
      <c r="AS327" s="8" t="s">
        <v>163</v>
      </c>
      <c r="AT327" s="8" t="s">
        <v>163</v>
      </c>
      <c r="AU327" s="8" t="s">
        <v>168</v>
      </c>
      <c r="AV327" s="8">
        <v>0</v>
      </c>
      <c r="AW32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7" s="8">
        <v>0</v>
      </c>
      <c r="BA327">
        <v>0</v>
      </c>
      <c r="BB327">
        <v>0</v>
      </c>
      <c r="BC327">
        <v>0</v>
      </c>
    </row>
    <row r="328" spans="1:55" x14ac:dyDescent="0.3">
      <c r="A328" s="53" t="s">
        <v>902</v>
      </c>
      <c r="B328" s="53" t="s">
        <v>121</v>
      </c>
      <c r="C328" s="53" t="s">
        <v>145</v>
      </c>
      <c r="D328" s="8" t="s">
        <v>101</v>
      </c>
      <c r="E328" s="43" t="s">
        <v>126</v>
      </c>
      <c r="F328" s="8" t="s">
        <v>12</v>
      </c>
      <c r="G328" s="8" t="s">
        <v>9253</v>
      </c>
      <c r="H328" s="8" t="s">
        <v>290</v>
      </c>
      <c r="I328" s="8" t="s">
        <v>15</v>
      </c>
      <c r="J328">
        <v>85</v>
      </c>
      <c r="K328" s="8" t="str" cm="1">
        <f t="array" ref="K32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28" s="8" t="str" cm="1">
        <f t="array" ref="L32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8" s="8"/>
      <c r="N328" t="s">
        <v>901</v>
      </c>
      <c r="O328" t="s">
        <v>5764</v>
      </c>
      <c r="P328">
        <v>0</v>
      </c>
      <c r="Q328" t="s">
        <v>8156</v>
      </c>
      <c r="R328" s="8" t="s">
        <v>147</v>
      </c>
      <c r="S328" s="9">
        <v>0.3517824074074074</v>
      </c>
      <c r="T328" s="9">
        <v>0.35756944444444444</v>
      </c>
      <c r="U328" s="8">
        <v>0</v>
      </c>
      <c r="V328" s="8">
        <v>8.2458333333333336</v>
      </c>
      <c r="W328" s="8" t="s">
        <v>4771</v>
      </c>
      <c r="X328" s="8" t="s">
        <v>4772</v>
      </c>
      <c r="Z328">
        <v>1446.92</v>
      </c>
      <c r="AA328" s="8">
        <v>0</v>
      </c>
      <c r="AB328" s="8">
        <v>0</v>
      </c>
      <c r="AC328" s="8">
        <v>0</v>
      </c>
      <c r="AD328" s="8">
        <v>0</v>
      </c>
      <c r="AE328" s="20">
        <v>26.089200000000002</v>
      </c>
      <c r="AF328" s="20">
        <v>28.0061</v>
      </c>
      <c r="AG328" s="20">
        <v>30.126100000000001</v>
      </c>
      <c r="AH328" s="20">
        <v>33.031500000000001</v>
      </c>
      <c r="AI328">
        <v>30.57</v>
      </c>
      <c r="AJ328" s="8" t="s">
        <v>4626</v>
      </c>
      <c r="AK328" s="8" t="s">
        <v>4627</v>
      </c>
      <c r="AL328" s="8">
        <v>1</v>
      </c>
      <c r="AM328" s="8">
        <v>0</v>
      </c>
      <c r="AN328" s="17">
        <v>29.09</v>
      </c>
      <c r="AO328" s="17">
        <v>34.692500000000003</v>
      </c>
      <c r="AP328" s="17" t="s">
        <v>163</v>
      </c>
      <c r="AQ328" s="8" t="s">
        <v>191</v>
      </c>
      <c r="AR328" s="8" t="s">
        <v>44</v>
      </c>
      <c r="AS328" s="8" t="s">
        <v>163</v>
      </c>
      <c r="AT328" s="8" t="s">
        <v>163</v>
      </c>
      <c r="AU328" s="8" t="s">
        <v>168</v>
      </c>
      <c r="AV328" s="8">
        <v>0</v>
      </c>
      <c r="AW32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8" s="8">
        <v>6.5223000000000004</v>
      </c>
      <c r="BA328">
        <v>7.001525</v>
      </c>
      <c r="BB328">
        <v>7.5315250000000002</v>
      </c>
      <c r="BC328">
        <v>8.2578750000000003</v>
      </c>
    </row>
    <row r="329" spans="1:55" x14ac:dyDescent="0.3">
      <c r="A329" s="53" t="s">
        <v>906</v>
      </c>
      <c r="B329" s="53" t="s">
        <v>156</v>
      </c>
      <c r="C329" s="53" t="s">
        <v>4762</v>
      </c>
      <c r="D329" s="8" t="s">
        <v>101</v>
      </c>
      <c r="E329" s="43" t="s">
        <v>126</v>
      </c>
      <c r="F329" s="8" t="s">
        <v>12</v>
      </c>
      <c r="G329" s="8" t="s">
        <v>4497</v>
      </c>
      <c r="H329" s="8" t="s">
        <v>160</v>
      </c>
      <c r="I329" s="8" t="s">
        <v>13</v>
      </c>
      <c r="J329">
        <v>0</v>
      </c>
      <c r="K329" s="8" t="str" cm="1">
        <f t="array" ref="K32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29" s="8" t="str" cm="1">
        <f t="array" ref="L32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29" s="8"/>
      <c r="N329" t="s">
        <v>905</v>
      </c>
      <c r="O329" t="s">
        <v>5781</v>
      </c>
      <c r="P329">
        <v>0.32432891633601502</v>
      </c>
      <c r="Q329" t="s">
        <v>8157</v>
      </c>
      <c r="R329" s="8" t="s">
        <v>147</v>
      </c>
      <c r="S329" s="9">
        <v>0.35780092592592594</v>
      </c>
      <c r="T329" s="9">
        <v>0.36716435185185187</v>
      </c>
      <c r="U329" s="8">
        <v>0</v>
      </c>
      <c r="V329" s="8">
        <v>17.150000000000002</v>
      </c>
      <c r="W329" s="8" t="s">
        <v>4764</v>
      </c>
      <c r="X329" s="8" t="s">
        <v>4765</v>
      </c>
      <c r="Y329" s="8">
        <v>4.26869950819663E-2</v>
      </c>
      <c r="Z329">
        <v>6294.47</v>
      </c>
      <c r="AA329" s="8">
        <v>0</v>
      </c>
      <c r="AB329" s="8">
        <v>0</v>
      </c>
      <c r="AC329" s="8">
        <v>0</v>
      </c>
      <c r="AD329" s="8">
        <v>0</v>
      </c>
      <c r="AE329" s="20">
        <v>115.54689999999999</v>
      </c>
      <c r="AF329" s="20">
        <v>120.643</v>
      </c>
      <c r="AG329" s="20">
        <v>125.7976</v>
      </c>
      <c r="AH329" s="20">
        <v>133.48689999999999</v>
      </c>
      <c r="AI329">
        <v>133.83000000000001</v>
      </c>
      <c r="AJ329" s="8" t="s">
        <v>4626</v>
      </c>
      <c r="AK329" s="8" t="s">
        <v>4627</v>
      </c>
      <c r="AL329" s="8">
        <v>1</v>
      </c>
      <c r="AM329" s="8">
        <v>0</v>
      </c>
      <c r="AN329" s="17">
        <v>121.0012</v>
      </c>
      <c r="AO329" s="17">
        <v>129.85749999999999</v>
      </c>
      <c r="AP329" s="17" t="s">
        <v>163</v>
      </c>
      <c r="AQ329" s="8" t="s">
        <v>191</v>
      </c>
      <c r="AR329" s="8" t="s">
        <v>44</v>
      </c>
      <c r="AS329" s="8" t="s">
        <v>163</v>
      </c>
      <c r="AT329" s="8" t="s">
        <v>163</v>
      </c>
      <c r="AU329" s="8" t="s">
        <v>168</v>
      </c>
      <c r="AV329" s="8">
        <v>0</v>
      </c>
      <c r="AW32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2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2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29" s="8">
        <v>28.886724999999998</v>
      </c>
      <c r="BA329">
        <v>30.16075</v>
      </c>
      <c r="BB329">
        <v>31.449400000000001</v>
      </c>
      <c r="BC329">
        <v>33.371724999999998</v>
      </c>
    </row>
    <row r="330" spans="1:55" x14ac:dyDescent="0.3">
      <c r="A330" s="53" t="s">
        <v>915</v>
      </c>
      <c r="B330" s="53" t="s">
        <v>120</v>
      </c>
      <c r="C330" s="53" t="s">
        <v>108</v>
      </c>
      <c r="D330" s="8" t="s">
        <v>101</v>
      </c>
      <c r="E330" s="43" t="s">
        <v>126</v>
      </c>
      <c r="F330" s="8" t="s">
        <v>12</v>
      </c>
      <c r="G330" s="8" t="s">
        <v>4484</v>
      </c>
      <c r="H330" s="8" t="s">
        <v>290</v>
      </c>
      <c r="I330" s="8" t="s">
        <v>15</v>
      </c>
      <c r="J330">
        <v>80</v>
      </c>
      <c r="K330" s="8" t="str" cm="1">
        <f t="array" ref="K33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30" s="8" t="str" cm="1">
        <f t="array" ref="L33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0" s="8"/>
      <c r="N330" t="s">
        <v>914</v>
      </c>
      <c r="O330" t="s">
        <v>5775</v>
      </c>
      <c r="P330">
        <v>1.05631348540501</v>
      </c>
      <c r="Q330" t="s">
        <v>8158</v>
      </c>
      <c r="R330" s="8" t="s">
        <v>147</v>
      </c>
      <c r="S330" s="9">
        <v>0.36789351851851854</v>
      </c>
      <c r="T330" s="9">
        <v>0.37587962962962962</v>
      </c>
      <c r="U330" s="8">
        <v>0</v>
      </c>
      <c r="V330" s="8">
        <v>12.458333333333334</v>
      </c>
      <c r="W330" s="8" t="s">
        <v>4736</v>
      </c>
      <c r="X330" s="8" t="s">
        <v>4737</v>
      </c>
      <c r="Y330" s="8">
        <v>0.30209668592455202</v>
      </c>
      <c r="Z330">
        <v>2869.96</v>
      </c>
      <c r="AA330" s="8">
        <v>0</v>
      </c>
      <c r="AB330" s="35">
        <v>0</v>
      </c>
      <c r="AC330" s="8">
        <v>0</v>
      </c>
      <c r="AD330" s="8">
        <v>0</v>
      </c>
      <c r="AE330" s="20">
        <v>68.231399999999994</v>
      </c>
      <c r="AF330" s="20">
        <v>48.952300000000001</v>
      </c>
      <c r="AG330" s="20">
        <v>43.77</v>
      </c>
      <c r="AH330" s="20">
        <v>46.871499999999997</v>
      </c>
      <c r="AI330">
        <v>44.6</v>
      </c>
      <c r="AJ330" s="8" t="s">
        <v>4626</v>
      </c>
      <c r="AK330" s="8" t="s">
        <v>4627</v>
      </c>
      <c r="AL330" s="8">
        <v>1</v>
      </c>
      <c r="AM330" s="8">
        <v>0</v>
      </c>
      <c r="AN330" s="17">
        <v>43.77</v>
      </c>
      <c r="AO330" s="17">
        <v>47.13</v>
      </c>
      <c r="AP330" s="17" t="s">
        <v>163</v>
      </c>
      <c r="AQ330" s="8" t="s">
        <v>191</v>
      </c>
      <c r="AR330" s="8" t="s">
        <v>44</v>
      </c>
      <c r="AS330" s="8" t="s">
        <v>163</v>
      </c>
      <c r="AT330" s="8" t="s">
        <v>163</v>
      </c>
      <c r="AU330" s="8" t="s">
        <v>168</v>
      </c>
      <c r="AV330" s="8">
        <v>0</v>
      </c>
      <c r="AW33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3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0" s="8">
        <v>17.057849999999998</v>
      </c>
      <c r="BA330">
        <v>12.238075</v>
      </c>
      <c r="BB330">
        <v>10.942500000000001</v>
      </c>
      <c r="BC330">
        <v>11.717874999999999</v>
      </c>
    </row>
    <row r="331" spans="1:55" x14ac:dyDescent="0.3">
      <c r="A331" s="53" t="s">
        <v>810</v>
      </c>
      <c r="B331" s="53" t="s">
        <v>4766</v>
      </c>
      <c r="C331" s="53" t="s">
        <v>110</v>
      </c>
      <c r="D331" s="8" t="s">
        <v>101</v>
      </c>
      <c r="E331" s="43" t="s">
        <v>126</v>
      </c>
      <c r="F331" s="8" t="s">
        <v>12</v>
      </c>
      <c r="G331" s="8" t="s">
        <v>9259</v>
      </c>
      <c r="H331" s="8" t="s">
        <v>160</v>
      </c>
      <c r="I331" s="8" t="s">
        <v>13</v>
      </c>
      <c r="J331">
        <v>0</v>
      </c>
      <c r="K331" s="8" t="str" cm="1">
        <f t="array" ref="K33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31" s="8" t="str" cm="1">
        <f t="array" ref="L33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Friday Special</v>
      </c>
      <c r="M331" s="8"/>
      <c r="N331" t="s">
        <v>809</v>
      </c>
      <c r="O331" t="s">
        <v>5787</v>
      </c>
      <c r="P331">
        <v>1.87934622686794</v>
      </c>
      <c r="Q331" t="s">
        <v>8159</v>
      </c>
      <c r="R331" s="8" t="s">
        <v>147</v>
      </c>
      <c r="S331" s="9">
        <v>0.37718750000000001</v>
      </c>
      <c r="T331" s="9">
        <v>0.38200231481481484</v>
      </c>
      <c r="U331" s="8">
        <v>0</v>
      </c>
      <c r="V331" s="8">
        <v>6.854166666666667</v>
      </c>
      <c r="W331" s="8" t="s">
        <v>4768</v>
      </c>
      <c r="X331" s="8" t="s">
        <v>4769</v>
      </c>
      <c r="Y331" s="8">
        <v>0.38491309472837798</v>
      </c>
      <c r="Z331">
        <v>2739.66</v>
      </c>
      <c r="AA331" s="8">
        <v>13</v>
      </c>
      <c r="AB331" s="35">
        <v>0.51851851851851904</v>
      </c>
      <c r="AC331" s="8">
        <v>2</v>
      </c>
      <c r="AD331" s="8">
        <v>35</v>
      </c>
      <c r="AE331" s="20">
        <v>51.205300000000001</v>
      </c>
      <c r="AF331" s="20">
        <v>52.58</v>
      </c>
      <c r="AG331" s="20">
        <v>54.7607</v>
      </c>
      <c r="AH331" s="20">
        <v>58.056100000000001</v>
      </c>
      <c r="AI331">
        <v>59.07</v>
      </c>
      <c r="AJ331" s="8" t="s">
        <v>4626</v>
      </c>
      <c r="AK331" s="8" t="s">
        <v>4627</v>
      </c>
      <c r="AL331" s="8">
        <v>1</v>
      </c>
      <c r="AM331" s="8">
        <v>27</v>
      </c>
      <c r="AN331" s="17">
        <v>52.58</v>
      </c>
      <c r="AO331" s="17">
        <v>59.09</v>
      </c>
      <c r="AP331" s="17" t="s">
        <v>163</v>
      </c>
      <c r="AQ331" s="8" t="s">
        <v>191</v>
      </c>
      <c r="AR331" s="8" t="s">
        <v>44</v>
      </c>
      <c r="AS331" s="8" t="s">
        <v>163</v>
      </c>
      <c r="AT331" s="8" t="s">
        <v>163</v>
      </c>
      <c r="AU331" s="8" t="s">
        <v>168</v>
      </c>
      <c r="AV331" s="8">
        <v>27</v>
      </c>
      <c r="AW33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3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1" s="8">
        <v>12.801325</v>
      </c>
      <c r="BA331">
        <v>13.145</v>
      </c>
      <c r="BB331">
        <v>13.690175</v>
      </c>
      <c r="BC331">
        <v>14.514025</v>
      </c>
    </row>
    <row r="332" spans="1:55" x14ac:dyDescent="0.3">
      <c r="A332" s="53" t="s">
        <v>1581</v>
      </c>
      <c r="B332" s="53" t="s">
        <v>111</v>
      </c>
      <c r="C332" s="53" t="s">
        <v>4773</v>
      </c>
      <c r="D332" s="8" t="s">
        <v>101</v>
      </c>
      <c r="E332" s="43" t="s">
        <v>126</v>
      </c>
      <c r="F332" s="8" t="s">
        <v>12</v>
      </c>
      <c r="G332" s="8" t="s">
        <v>9249</v>
      </c>
      <c r="H332" s="8" t="s">
        <v>290</v>
      </c>
      <c r="I332" s="8" t="s">
        <v>15</v>
      </c>
      <c r="J332">
        <v>50</v>
      </c>
      <c r="K332" s="8" t="str" cm="1">
        <f t="array" ref="K33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32" s="8" t="str" cm="1">
        <f t="array" ref="L33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2" s="8"/>
      <c r="N332" t="s">
        <v>1580</v>
      </c>
      <c r="O332" t="s">
        <v>8920</v>
      </c>
      <c r="P332">
        <v>4.3939065355505704</v>
      </c>
      <c r="Q332" t="s">
        <v>8160</v>
      </c>
      <c r="R332" s="8" t="s">
        <v>147</v>
      </c>
      <c r="S332" s="9">
        <v>0.38504629629629628</v>
      </c>
      <c r="T332" s="9">
        <v>0.39812500000000001</v>
      </c>
      <c r="U332" s="8">
        <v>0</v>
      </c>
      <c r="V332" s="8">
        <v>19.120833333333334</v>
      </c>
      <c r="W332" s="8" t="s">
        <v>8921</v>
      </c>
      <c r="X332" s="8" t="s">
        <v>8922</v>
      </c>
      <c r="Y332" s="8">
        <v>2.4804498221332101</v>
      </c>
      <c r="Z332">
        <v>8610.5300000000007</v>
      </c>
      <c r="AA332" s="8">
        <v>0</v>
      </c>
      <c r="AB332" s="35">
        <v>0</v>
      </c>
      <c r="AC332" s="8">
        <v>0</v>
      </c>
      <c r="AD332" s="8">
        <v>0</v>
      </c>
      <c r="AE332" s="20">
        <v>144.13069999999999</v>
      </c>
      <c r="AF332" s="20">
        <v>148.43299999999999</v>
      </c>
      <c r="AG332" s="20">
        <v>189.65379999999999</v>
      </c>
      <c r="AH332" s="20">
        <v>167.00460000000001</v>
      </c>
      <c r="AI332">
        <v>196.85</v>
      </c>
      <c r="AJ332" s="8" t="s">
        <v>4626</v>
      </c>
      <c r="AK332" s="8" t="s">
        <v>4627</v>
      </c>
      <c r="AL332" s="8">
        <v>1</v>
      </c>
      <c r="AM332" s="8">
        <v>0</v>
      </c>
      <c r="AN332" s="17">
        <v>176.2337</v>
      </c>
      <c r="AO332" s="17">
        <v>166.83619999999999</v>
      </c>
      <c r="AP332" s="17" t="s">
        <v>163</v>
      </c>
      <c r="AQ332" s="8" t="s">
        <v>191</v>
      </c>
      <c r="AR332" s="8" t="s">
        <v>44</v>
      </c>
      <c r="AS332" s="8" t="s">
        <v>163</v>
      </c>
      <c r="AT332" s="8" t="s">
        <v>163</v>
      </c>
      <c r="AU332" s="8" t="s">
        <v>168</v>
      </c>
      <c r="AV332" s="8">
        <v>0</v>
      </c>
      <c r="AW33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3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2" s="8">
        <v>36.032674999999998</v>
      </c>
      <c r="BA332">
        <v>37.108249999999998</v>
      </c>
      <c r="BB332">
        <v>47.413449999999997</v>
      </c>
      <c r="BC332">
        <v>41.751150000000003</v>
      </c>
    </row>
    <row r="333" spans="1:55" x14ac:dyDescent="0.3">
      <c r="A333" s="53" t="s">
        <v>1579</v>
      </c>
      <c r="B333" s="53" t="s">
        <v>5084</v>
      </c>
      <c r="C333" s="53" t="s">
        <v>110</v>
      </c>
      <c r="D333" s="8" t="s">
        <v>101</v>
      </c>
      <c r="E333" s="43" t="s">
        <v>126</v>
      </c>
      <c r="F333" s="8" t="s">
        <v>12</v>
      </c>
      <c r="G333" s="8" t="s">
        <v>9254</v>
      </c>
      <c r="H333" s="8" t="s">
        <v>290</v>
      </c>
      <c r="I333" s="8" t="s">
        <v>15</v>
      </c>
      <c r="J333">
        <v>45</v>
      </c>
      <c r="K333" s="8" t="str" cm="1">
        <f t="array" ref="K33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33" s="8" t="str" cm="1">
        <f t="array" ref="L33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3" s="8"/>
      <c r="N333" t="s">
        <v>1578</v>
      </c>
      <c r="O333" t="s">
        <v>5785</v>
      </c>
      <c r="P333">
        <v>2.4795823566099702</v>
      </c>
      <c r="Q333" t="s">
        <v>8162</v>
      </c>
      <c r="R333" s="8" t="s">
        <v>125</v>
      </c>
      <c r="S333" s="9">
        <v>0.39984953703703702</v>
      </c>
      <c r="T333" s="9">
        <v>0.40278935185185183</v>
      </c>
      <c r="U333" s="8">
        <v>0</v>
      </c>
      <c r="V333" s="8">
        <v>4.1083333333333334</v>
      </c>
      <c r="W333" s="8" t="s">
        <v>5086</v>
      </c>
      <c r="X333" s="8" t="s">
        <v>5087</v>
      </c>
      <c r="Y333" s="8">
        <v>1.8199320532418899</v>
      </c>
      <c r="Z333">
        <v>1066.92</v>
      </c>
      <c r="AA333" s="8">
        <v>0</v>
      </c>
      <c r="AB333" s="8">
        <v>0</v>
      </c>
      <c r="AC333" s="8">
        <v>0</v>
      </c>
      <c r="AD333" s="8">
        <v>0</v>
      </c>
      <c r="AE333" s="20">
        <v>40.47</v>
      </c>
      <c r="AF333" s="20">
        <v>40.47</v>
      </c>
      <c r="AG333" s="20">
        <v>42.103299999999997</v>
      </c>
      <c r="AH333" s="20">
        <v>42.92</v>
      </c>
      <c r="AI333">
        <v>21.46</v>
      </c>
      <c r="AJ333" s="8" t="s">
        <v>4626</v>
      </c>
      <c r="AK333" s="8" t="s">
        <v>4627</v>
      </c>
      <c r="AL333" s="8">
        <v>1</v>
      </c>
      <c r="AM333" s="8">
        <v>0</v>
      </c>
      <c r="AN333" s="17">
        <v>20.234999999999999</v>
      </c>
      <c r="AO333" s="17">
        <v>21.46</v>
      </c>
      <c r="AP333" s="17" t="s">
        <v>163</v>
      </c>
      <c r="AQ333" s="8" t="s">
        <v>191</v>
      </c>
      <c r="AR333" s="8" t="s">
        <v>44</v>
      </c>
      <c r="AS333" s="8" t="s">
        <v>163</v>
      </c>
      <c r="AT333" s="8" t="s">
        <v>163</v>
      </c>
      <c r="AU333" s="8" t="s">
        <v>168</v>
      </c>
      <c r="AV333" s="8">
        <v>0</v>
      </c>
      <c r="AW33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3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3" s="8">
        <v>10.1175</v>
      </c>
      <c r="BA333">
        <v>10.1175</v>
      </c>
      <c r="BB333">
        <v>10.525824999999999</v>
      </c>
      <c r="BC333">
        <v>10.73</v>
      </c>
    </row>
    <row r="334" spans="1:55" x14ac:dyDescent="0.3">
      <c r="A334" s="53" t="s">
        <v>1660</v>
      </c>
      <c r="B334" s="53" t="s">
        <v>4775</v>
      </c>
      <c r="C334" s="53" t="s">
        <v>110</v>
      </c>
      <c r="D334" s="8" t="s">
        <v>101</v>
      </c>
      <c r="E334" s="43" t="s">
        <v>126</v>
      </c>
      <c r="F334" s="8" t="s">
        <v>12</v>
      </c>
      <c r="G334" s="8" t="s">
        <v>9258</v>
      </c>
      <c r="H334" s="8" t="s">
        <v>290</v>
      </c>
      <c r="I334" s="8" t="s">
        <v>15</v>
      </c>
      <c r="J334">
        <v>40</v>
      </c>
      <c r="K334" s="8" t="str" cm="1">
        <f t="array" ref="K33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34" s="8" t="str" cm="1">
        <f t="array" ref="L33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4" s="8"/>
      <c r="N334" t="s">
        <v>1659</v>
      </c>
      <c r="O334" t="s">
        <v>5783</v>
      </c>
      <c r="P334">
        <v>0.808639878793457</v>
      </c>
      <c r="Q334" t="s">
        <v>8164</v>
      </c>
      <c r="R334" s="8" t="s">
        <v>147</v>
      </c>
      <c r="S334" s="9">
        <v>0.40335648148148145</v>
      </c>
      <c r="T334" s="9">
        <v>0.41319444444444442</v>
      </c>
      <c r="U334" s="8">
        <v>0</v>
      </c>
      <c r="V334" s="8">
        <v>13.925000000000001</v>
      </c>
      <c r="W334" s="8" t="s">
        <v>4777</v>
      </c>
      <c r="X334" s="8" t="s">
        <v>4778</v>
      </c>
      <c r="Y334" s="8">
        <v>0.313038880300684</v>
      </c>
      <c r="Z334">
        <v>4227.87</v>
      </c>
      <c r="AA334" s="8">
        <v>0</v>
      </c>
      <c r="AB334" s="35">
        <v>0</v>
      </c>
      <c r="AC334" s="8">
        <v>0</v>
      </c>
      <c r="AD334" s="8">
        <v>0</v>
      </c>
      <c r="AE334" s="20">
        <v>78.27</v>
      </c>
      <c r="AF334" s="20">
        <v>79.885300000000001</v>
      </c>
      <c r="AG334" s="20">
        <v>85.174599999999998</v>
      </c>
      <c r="AH334" s="20">
        <v>87.568399999999997</v>
      </c>
      <c r="AI334">
        <v>92.12</v>
      </c>
      <c r="AJ334" s="8" t="s">
        <v>4626</v>
      </c>
      <c r="AK334" s="8" t="s">
        <v>4627</v>
      </c>
      <c r="AL334" s="8">
        <v>1</v>
      </c>
      <c r="AM334" s="8">
        <v>0</v>
      </c>
      <c r="AN334" s="17">
        <v>81.27</v>
      </c>
      <c r="AO334" s="17">
        <v>87.846199999999996</v>
      </c>
      <c r="AP334" s="17" t="s">
        <v>163</v>
      </c>
      <c r="AQ334" s="8" t="s">
        <v>191</v>
      </c>
      <c r="AR334" s="8" t="s">
        <v>44</v>
      </c>
      <c r="AS334" s="8" t="s">
        <v>163</v>
      </c>
      <c r="AT334" s="8" t="s">
        <v>163</v>
      </c>
      <c r="AU334" s="8" t="s">
        <v>168</v>
      </c>
      <c r="AV334" s="8">
        <v>0</v>
      </c>
      <c r="AW33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3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4" s="8">
        <v>19.567499999999999</v>
      </c>
      <c r="BA334">
        <v>19.971325</v>
      </c>
      <c r="BB334">
        <v>21.29365</v>
      </c>
      <c r="BC334">
        <v>21.892099999999999</v>
      </c>
    </row>
    <row r="335" spans="1:55" x14ac:dyDescent="0.3">
      <c r="A335" s="53" t="s">
        <v>1239</v>
      </c>
      <c r="B335" s="53" t="s">
        <v>4738</v>
      </c>
      <c r="C335" s="53" t="s">
        <v>110</v>
      </c>
      <c r="D335" s="8" t="s">
        <v>102</v>
      </c>
      <c r="E335" s="43" t="s">
        <v>126</v>
      </c>
      <c r="F335" s="8" t="s">
        <v>12</v>
      </c>
      <c r="G335" s="8" t="s">
        <v>9258</v>
      </c>
      <c r="H335" s="8" t="s">
        <v>160</v>
      </c>
      <c r="I335" s="8" t="s">
        <v>13</v>
      </c>
      <c r="J335">
        <v>0</v>
      </c>
      <c r="K335" s="8" t="str" cm="1">
        <f t="array" ref="K33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35" s="8" t="str" cm="1">
        <f t="array" ref="L33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5" s="8"/>
      <c r="N335" t="s">
        <v>1238</v>
      </c>
      <c r="O335" t="s">
        <v>6097</v>
      </c>
      <c r="P335">
        <v>1.8787041924516901</v>
      </c>
      <c r="Q335" t="s">
        <v>7761</v>
      </c>
      <c r="R335" s="8" t="s">
        <v>129</v>
      </c>
      <c r="S335" s="9">
        <v>0.41226851851851853</v>
      </c>
      <c r="T335" s="9">
        <v>0.42226851851851854</v>
      </c>
      <c r="U335" s="8">
        <v>0</v>
      </c>
      <c r="V335" s="8">
        <v>14.35</v>
      </c>
      <c r="W335" s="8" t="s">
        <v>4740</v>
      </c>
      <c r="X335" s="8" t="s">
        <v>4741</v>
      </c>
      <c r="Y335" s="8">
        <v>0.53871451521507596</v>
      </c>
      <c r="Z335">
        <v>2169.27</v>
      </c>
      <c r="AA335" s="8">
        <v>0</v>
      </c>
      <c r="AB335" s="35">
        <v>0</v>
      </c>
      <c r="AC335" s="8">
        <v>0</v>
      </c>
      <c r="AD335" s="8">
        <v>0</v>
      </c>
      <c r="AE335" s="20">
        <v>82.837100000000007</v>
      </c>
      <c r="AF335" s="20">
        <v>83.72</v>
      </c>
      <c r="AG335" s="20">
        <v>86.112799999999993</v>
      </c>
      <c r="AH335" s="20">
        <v>87.07</v>
      </c>
      <c r="AI335">
        <v>44.3</v>
      </c>
      <c r="AJ335" s="8" t="s">
        <v>4626</v>
      </c>
      <c r="AK335" s="8" t="s">
        <v>5693</v>
      </c>
      <c r="AL335" s="8">
        <v>1</v>
      </c>
      <c r="AM335" s="8">
        <v>0</v>
      </c>
      <c r="AN335" s="17">
        <v>41.86</v>
      </c>
      <c r="AO335" s="17">
        <v>43.534999999999997</v>
      </c>
      <c r="AP335" s="17" t="s">
        <v>163</v>
      </c>
      <c r="AQ335" s="8" t="s">
        <v>191</v>
      </c>
      <c r="AR335" s="8" t="s">
        <v>44</v>
      </c>
      <c r="AS335" s="8" t="s">
        <v>163</v>
      </c>
      <c r="AT335" s="8" t="s">
        <v>163</v>
      </c>
      <c r="AU335" s="8" t="s">
        <v>168</v>
      </c>
      <c r="AV335" s="8">
        <v>0</v>
      </c>
      <c r="AW33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3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5" s="8">
        <v>20.709275000000002</v>
      </c>
      <c r="BA335">
        <v>20.93</v>
      </c>
      <c r="BB335">
        <v>21.528199999999998</v>
      </c>
      <c r="BC335">
        <v>21.767499999999998</v>
      </c>
    </row>
    <row r="336" spans="1:55" x14ac:dyDescent="0.3">
      <c r="A336" s="53" t="s">
        <v>1482</v>
      </c>
      <c r="B336" s="53" t="s">
        <v>4779</v>
      </c>
      <c r="C336" s="53" t="s">
        <v>110</v>
      </c>
      <c r="D336" s="8" t="s">
        <v>101</v>
      </c>
      <c r="E336" s="43" t="s">
        <v>126</v>
      </c>
      <c r="F336" s="8" t="s">
        <v>12</v>
      </c>
      <c r="G336" s="8" t="s">
        <v>9247</v>
      </c>
      <c r="H336" s="8" t="s">
        <v>290</v>
      </c>
      <c r="I336" s="8" t="s">
        <v>15</v>
      </c>
      <c r="J336">
        <v>70</v>
      </c>
      <c r="K336" s="8" t="str" cm="1">
        <f t="array" ref="K33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36" s="8" t="str" cm="1">
        <f t="array" ref="L33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6" s="8"/>
      <c r="N336" t="s">
        <v>1481</v>
      </c>
      <c r="O336" t="s">
        <v>5767</v>
      </c>
      <c r="P336">
        <v>0.29374607465536001</v>
      </c>
      <c r="Q336" t="s">
        <v>8166</v>
      </c>
      <c r="R336" s="8" t="s">
        <v>147</v>
      </c>
      <c r="S336" s="9">
        <v>0.41340277777777779</v>
      </c>
      <c r="T336" s="9">
        <v>0.4195949074074074</v>
      </c>
      <c r="U336" s="8">
        <v>0</v>
      </c>
      <c r="V336" s="8">
        <v>10.058333333333334</v>
      </c>
      <c r="W336" s="8" t="s">
        <v>4781</v>
      </c>
      <c r="X336" s="8" t="s">
        <v>4782</v>
      </c>
      <c r="Y336" s="8">
        <v>0.15857167763843399</v>
      </c>
      <c r="Z336">
        <v>2944.66</v>
      </c>
      <c r="AA336" s="8">
        <v>0</v>
      </c>
      <c r="AB336" s="8">
        <v>0</v>
      </c>
      <c r="AC336" s="8">
        <v>0</v>
      </c>
      <c r="AD336" s="8">
        <v>0</v>
      </c>
      <c r="AE336" s="20">
        <v>47.010800000000003</v>
      </c>
      <c r="AF336" s="20">
        <v>66.063000000000002</v>
      </c>
      <c r="AG336" s="20">
        <v>74.238399999999999</v>
      </c>
      <c r="AH336" s="20">
        <v>80.08</v>
      </c>
      <c r="AI336">
        <v>80.7</v>
      </c>
      <c r="AJ336" s="8" t="s">
        <v>4626</v>
      </c>
      <c r="AK336" s="8" t="s">
        <v>4627</v>
      </c>
      <c r="AL336" s="8">
        <v>1</v>
      </c>
      <c r="AM336" s="8">
        <v>0</v>
      </c>
      <c r="AN336" s="17">
        <v>73.788700000000006</v>
      </c>
      <c r="AO336" s="17">
        <v>80.08</v>
      </c>
      <c r="AP336" s="17" t="s">
        <v>163</v>
      </c>
      <c r="AQ336" s="8" t="s">
        <v>191</v>
      </c>
      <c r="AR336" s="8" t="s">
        <v>44</v>
      </c>
      <c r="AS336" s="8" t="s">
        <v>163</v>
      </c>
      <c r="AT336" s="8" t="s">
        <v>163</v>
      </c>
      <c r="AU336" s="8" t="s">
        <v>168</v>
      </c>
      <c r="AV336" s="8">
        <v>0</v>
      </c>
      <c r="AW33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3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6" s="8">
        <v>11.752700000000001</v>
      </c>
      <c r="BA336">
        <v>16.515750000000001</v>
      </c>
      <c r="BB336">
        <v>18.5596</v>
      </c>
      <c r="BC336">
        <v>20.02</v>
      </c>
    </row>
    <row r="337" spans="1:55" x14ac:dyDescent="0.3">
      <c r="A337" s="53" t="s">
        <v>1408</v>
      </c>
      <c r="B337" s="53" t="s">
        <v>5513</v>
      </c>
      <c r="C337" s="53" t="s">
        <v>110</v>
      </c>
      <c r="D337" s="8" t="s">
        <v>101</v>
      </c>
      <c r="E337" s="43" t="s">
        <v>126</v>
      </c>
      <c r="F337" s="8" t="s">
        <v>12</v>
      </c>
      <c r="G337" s="8" t="s">
        <v>9257</v>
      </c>
      <c r="H337" s="8" t="s">
        <v>290</v>
      </c>
      <c r="I337" s="8" t="s">
        <v>15</v>
      </c>
      <c r="J337">
        <v>295</v>
      </c>
      <c r="K337" s="8" t="str" cm="1">
        <f t="array" ref="K33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37" s="8" t="str" cm="1">
        <f t="array" ref="L33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7" s="8"/>
      <c r="N337" t="s">
        <v>1407</v>
      </c>
      <c r="O337" t="s">
        <v>5771</v>
      </c>
      <c r="P337">
        <v>2.61872767375749</v>
      </c>
      <c r="Q337" t="s">
        <v>8168</v>
      </c>
      <c r="R337" s="8" t="s">
        <v>112</v>
      </c>
      <c r="S337" s="9">
        <v>0.42141203703703706</v>
      </c>
      <c r="T337" s="9">
        <v>0.42504629629629631</v>
      </c>
      <c r="U337" s="8">
        <v>0</v>
      </c>
      <c r="V337" s="8">
        <v>5.2333333333333334</v>
      </c>
      <c r="W337" s="8" t="s">
        <v>5515</v>
      </c>
      <c r="X337" s="8" t="s">
        <v>5516</v>
      </c>
      <c r="Y337" s="8">
        <v>0.74915637953704595</v>
      </c>
      <c r="Z337">
        <v>554.49</v>
      </c>
      <c r="AA337" s="8">
        <v>0</v>
      </c>
      <c r="AB337" s="8">
        <v>0</v>
      </c>
      <c r="AC337" s="8">
        <v>0</v>
      </c>
      <c r="AD337" s="8">
        <v>0</v>
      </c>
      <c r="AE337" s="20">
        <v>42.13</v>
      </c>
      <c r="AF337" s="20">
        <v>42.13</v>
      </c>
      <c r="AG337" s="20">
        <v>43.405000000000001</v>
      </c>
      <c r="AH337" s="20">
        <v>43.83</v>
      </c>
      <c r="AI337">
        <v>11.62</v>
      </c>
      <c r="AJ337" s="8" t="s">
        <v>4626</v>
      </c>
      <c r="AK337" s="8" t="s">
        <v>4627</v>
      </c>
      <c r="AL337" s="8">
        <v>1</v>
      </c>
      <c r="AM337" s="8">
        <v>0</v>
      </c>
      <c r="AN337" s="17">
        <v>10.532500000000001</v>
      </c>
      <c r="AO337" s="17">
        <v>10.9575</v>
      </c>
      <c r="AP337" s="17" t="s">
        <v>163</v>
      </c>
      <c r="AQ337" s="8" t="s">
        <v>191</v>
      </c>
      <c r="AR337" s="8" t="s">
        <v>44</v>
      </c>
      <c r="AS337" s="8" t="s">
        <v>163</v>
      </c>
      <c r="AT337" s="8" t="s">
        <v>163</v>
      </c>
      <c r="AU337" s="8" t="s">
        <v>168</v>
      </c>
      <c r="AV337" s="8">
        <v>0</v>
      </c>
      <c r="AW33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3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7" s="8">
        <v>10.532500000000001</v>
      </c>
      <c r="BA337">
        <v>10.532500000000001</v>
      </c>
      <c r="BB337">
        <v>10.85125</v>
      </c>
      <c r="BC337">
        <v>10.9575</v>
      </c>
    </row>
    <row r="338" spans="1:55" x14ac:dyDescent="0.3">
      <c r="A338" s="53" t="s">
        <v>1555</v>
      </c>
      <c r="B338" s="53" t="s">
        <v>4663</v>
      </c>
      <c r="C338" s="53" t="s">
        <v>112</v>
      </c>
      <c r="D338" s="8" t="s">
        <v>103</v>
      </c>
      <c r="E338" s="43" t="s">
        <v>126</v>
      </c>
      <c r="F338" s="8" t="s">
        <v>12</v>
      </c>
      <c r="G338" s="8" t="s">
        <v>9257</v>
      </c>
      <c r="H338" s="8" t="s">
        <v>290</v>
      </c>
      <c r="I338" s="8" t="s">
        <v>15</v>
      </c>
      <c r="J338">
        <v>45</v>
      </c>
      <c r="K338" s="8" t="str" cm="1">
        <f t="array" ref="K33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38" s="8" t="str" cm="1">
        <f t="array" ref="L33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8" s="8"/>
      <c r="N338" t="s">
        <v>1554</v>
      </c>
      <c r="O338" t="s">
        <v>6206</v>
      </c>
      <c r="P338">
        <v>0.18211017383308101</v>
      </c>
      <c r="Q338" t="s">
        <v>7888</v>
      </c>
      <c r="R338" s="8" t="s">
        <v>112</v>
      </c>
      <c r="S338" s="9">
        <v>0.41349537037037037</v>
      </c>
      <c r="T338" s="9">
        <v>0.41594907407407405</v>
      </c>
      <c r="U338" s="8">
        <v>0</v>
      </c>
      <c r="V338" s="8">
        <v>3.5333333333333332</v>
      </c>
      <c r="W338" s="8" t="s">
        <v>5094</v>
      </c>
      <c r="X338" s="8" t="s">
        <v>5095</v>
      </c>
      <c r="Y338" s="8">
        <v>9.8307750371203595E-2</v>
      </c>
      <c r="Z338">
        <v>1139.81</v>
      </c>
      <c r="AA338" s="8">
        <v>0</v>
      </c>
      <c r="AB338" s="8">
        <v>0</v>
      </c>
      <c r="AC338" s="8">
        <v>0</v>
      </c>
      <c r="AD338" s="8">
        <v>0</v>
      </c>
      <c r="AE338" s="20">
        <v>50.258499999999998</v>
      </c>
      <c r="AF338" s="20">
        <v>55.8675</v>
      </c>
      <c r="AG338" s="20">
        <v>74.25</v>
      </c>
      <c r="AH338" s="20">
        <v>75.06</v>
      </c>
      <c r="AI338">
        <v>19.89</v>
      </c>
      <c r="AJ338" s="8" t="s">
        <v>4626</v>
      </c>
      <c r="AK338" s="8" t="s">
        <v>5406</v>
      </c>
      <c r="AL338" s="8">
        <v>1</v>
      </c>
      <c r="AM338" s="8">
        <v>0</v>
      </c>
      <c r="AN338" s="17">
        <v>17.954999999999998</v>
      </c>
      <c r="AO338" s="17">
        <v>18.765000000000001</v>
      </c>
      <c r="AP338" s="17" t="s">
        <v>163</v>
      </c>
      <c r="AQ338" s="8" t="s">
        <v>191</v>
      </c>
      <c r="AR338" s="8" t="s">
        <v>44</v>
      </c>
      <c r="AS338" s="8" t="s">
        <v>163</v>
      </c>
      <c r="AT338" s="8" t="s">
        <v>163</v>
      </c>
      <c r="AU338" s="8" t="s">
        <v>168</v>
      </c>
      <c r="AV338" s="8">
        <v>0</v>
      </c>
      <c r="AW33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3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8" s="8">
        <v>12.564624999999999</v>
      </c>
      <c r="BA338">
        <v>13.966875</v>
      </c>
      <c r="BB338">
        <v>18.5625</v>
      </c>
      <c r="BC338">
        <v>18.765000000000001</v>
      </c>
    </row>
    <row r="339" spans="1:55" x14ac:dyDescent="0.3">
      <c r="A339" s="53" t="s">
        <v>920</v>
      </c>
      <c r="B339" s="53" t="s">
        <v>120</v>
      </c>
      <c r="C339" s="53" t="s">
        <v>154</v>
      </c>
      <c r="D339" s="8" t="s">
        <v>101</v>
      </c>
      <c r="E339" s="43" t="s">
        <v>126</v>
      </c>
      <c r="F339" s="8" t="s">
        <v>12</v>
      </c>
      <c r="G339" s="8" t="s">
        <v>9255</v>
      </c>
      <c r="H339" s="8" t="s">
        <v>290</v>
      </c>
      <c r="I339" s="8" t="s">
        <v>15</v>
      </c>
      <c r="J339">
        <v>30</v>
      </c>
      <c r="K339" s="8" t="str" cm="1">
        <f t="array" ref="K33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39" s="8" t="str" cm="1">
        <f t="array" ref="L33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39" s="8"/>
      <c r="N339" t="s">
        <v>919</v>
      </c>
      <c r="O339" t="s">
        <v>5746</v>
      </c>
      <c r="P339">
        <v>0.52343442925453598</v>
      </c>
      <c r="Q339" t="s">
        <v>8169</v>
      </c>
      <c r="R339" s="8" t="s">
        <v>147</v>
      </c>
      <c r="S339" s="9">
        <v>0.42540509259259257</v>
      </c>
      <c r="T339" s="9">
        <v>0.4307523148148148</v>
      </c>
      <c r="U339" s="8">
        <v>0</v>
      </c>
      <c r="V339" s="8">
        <v>7.0458333333333334</v>
      </c>
      <c r="W339" s="8" t="s">
        <v>5747</v>
      </c>
      <c r="X339" s="8" t="s">
        <v>5748</v>
      </c>
      <c r="Y339" s="8">
        <v>0.14457077399840201</v>
      </c>
      <c r="Z339">
        <v>1672.42</v>
      </c>
      <c r="AA339" s="8">
        <v>0</v>
      </c>
      <c r="AB339" s="35">
        <v>0</v>
      </c>
      <c r="AC339" s="8">
        <v>0</v>
      </c>
      <c r="AD339" s="8">
        <v>0</v>
      </c>
      <c r="AE339" s="20">
        <v>32.175699999999999</v>
      </c>
      <c r="AF339" s="20">
        <v>48.375700000000002</v>
      </c>
      <c r="AG339" s="20">
        <v>28.89</v>
      </c>
      <c r="AH339" s="20">
        <v>28.89</v>
      </c>
      <c r="AI339">
        <v>29.4</v>
      </c>
      <c r="AJ339" s="8" t="s">
        <v>4626</v>
      </c>
      <c r="AK339" s="8" t="s">
        <v>4627</v>
      </c>
      <c r="AL339" s="8">
        <v>1</v>
      </c>
      <c r="AM339" s="8">
        <v>0</v>
      </c>
      <c r="AN339" s="17">
        <v>28.89</v>
      </c>
      <c r="AO339" s="17">
        <v>28.89</v>
      </c>
      <c r="AP339" s="17" t="s">
        <v>163</v>
      </c>
      <c r="AQ339" s="8" t="s">
        <v>191</v>
      </c>
      <c r="AR339" s="8" t="s">
        <v>44</v>
      </c>
      <c r="AS339" s="8" t="s">
        <v>163</v>
      </c>
      <c r="AT339" s="8" t="s">
        <v>163</v>
      </c>
      <c r="AU339" s="8" t="s">
        <v>168</v>
      </c>
      <c r="AV339" s="8">
        <v>0</v>
      </c>
      <c r="AW33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3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3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39" s="8">
        <v>8.0439249999999998</v>
      </c>
      <c r="BA339">
        <v>12.093925</v>
      </c>
      <c r="BB339">
        <v>7.2225000000000001</v>
      </c>
      <c r="BC339">
        <v>7.2225000000000001</v>
      </c>
    </row>
    <row r="340" spans="1:55" x14ac:dyDescent="0.3">
      <c r="A340" s="53" t="s">
        <v>1696</v>
      </c>
      <c r="B340" s="53" t="s">
        <v>4758</v>
      </c>
      <c r="C340" s="53" t="s">
        <v>110</v>
      </c>
      <c r="D340" s="8" t="s">
        <v>101</v>
      </c>
      <c r="E340" s="43" t="s">
        <v>126</v>
      </c>
      <c r="F340" s="8" t="s">
        <v>12</v>
      </c>
      <c r="G340" s="8" t="s">
        <v>9263</v>
      </c>
      <c r="H340" s="8" t="s">
        <v>160</v>
      </c>
      <c r="I340" s="8" t="s">
        <v>13</v>
      </c>
      <c r="J340">
        <v>0</v>
      </c>
      <c r="K340" s="8" t="str" cm="1">
        <f t="array" ref="K34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40" s="8" t="str" cm="1">
        <f t="array" ref="L34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0" s="8"/>
      <c r="N340" t="s">
        <v>1695</v>
      </c>
      <c r="O340" t="s">
        <v>5746</v>
      </c>
      <c r="P340">
        <v>0</v>
      </c>
      <c r="Q340" t="s">
        <v>8170</v>
      </c>
      <c r="R340" s="8" t="s">
        <v>107</v>
      </c>
      <c r="S340" s="9">
        <v>0.4307523148148148</v>
      </c>
      <c r="T340" s="9">
        <v>0.43746527777777777</v>
      </c>
      <c r="U340" s="8">
        <v>0</v>
      </c>
      <c r="V340" s="8">
        <v>5.3</v>
      </c>
      <c r="W340" s="8" t="s">
        <v>5747</v>
      </c>
      <c r="X340" s="8" t="s">
        <v>5748</v>
      </c>
      <c r="Z340">
        <v>459.23</v>
      </c>
      <c r="AA340" s="8">
        <v>0</v>
      </c>
      <c r="AB340" s="8">
        <v>0</v>
      </c>
      <c r="AC340" s="8">
        <v>0</v>
      </c>
      <c r="AD340" s="8">
        <v>0</v>
      </c>
      <c r="AE340" s="20">
        <v>35</v>
      </c>
      <c r="AF340" s="20">
        <v>35</v>
      </c>
      <c r="AG340" s="20">
        <v>35.94</v>
      </c>
      <c r="AH340" s="20">
        <v>37.013300000000001</v>
      </c>
      <c r="AI340">
        <v>9.65</v>
      </c>
      <c r="AJ340" s="8" t="s">
        <v>4626</v>
      </c>
      <c r="AK340" s="8" t="s">
        <v>4627</v>
      </c>
      <c r="AL340" s="8">
        <v>1</v>
      </c>
      <c r="AM340" s="8">
        <v>0</v>
      </c>
      <c r="AN340" s="17">
        <v>8.75</v>
      </c>
      <c r="AO340" s="17">
        <v>9.3286999999999995</v>
      </c>
      <c r="AP340" s="17" t="s">
        <v>163</v>
      </c>
      <c r="AQ340" s="8" t="s">
        <v>191</v>
      </c>
      <c r="AR340" s="8" t="s">
        <v>44</v>
      </c>
      <c r="AS340" s="8" t="s">
        <v>163</v>
      </c>
      <c r="AT340" s="8" t="s">
        <v>163</v>
      </c>
      <c r="AU340" s="8" t="s">
        <v>168</v>
      </c>
      <c r="AV340" s="8">
        <v>0</v>
      </c>
      <c r="AW34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4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0" s="8">
        <v>8.75</v>
      </c>
      <c r="BA340">
        <v>8.75</v>
      </c>
      <c r="BB340">
        <v>8.9849999999999994</v>
      </c>
      <c r="BC340">
        <v>9.2533250000000002</v>
      </c>
    </row>
    <row r="341" spans="1:55" x14ac:dyDescent="0.3">
      <c r="A341" s="53" t="s">
        <v>1859</v>
      </c>
      <c r="B341" s="53" t="s">
        <v>4661</v>
      </c>
      <c r="C341" s="53" t="s">
        <v>112</v>
      </c>
      <c r="D341" s="8" t="s">
        <v>101</v>
      </c>
      <c r="E341" s="43" t="s">
        <v>126</v>
      </c>
      <c r="F341" s="8" t="s">
        <v>12</v>
      </c>
      <c r="G341" s="8" t="s">
        <v>9266</v>
      </c>
      <c r="H341" s="8" t="s">
        <v>160</v>
      </c>
      <c r="I341" s="8" t="s">
        <v>13</v>
      </c>
      <c r="J341">
        <v>0</v>
      </c>
      <c r="K341" s="8" t="str" cm="1">
        <f t="array" ref="K34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41" s="8" t="str" cm="1">
        <f t="array" ref="L34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1" s="8"/>
      <c r="N341" t="s">
        <v>1858</v>
      </c>
      <c r="O341" t="s">
        <v>5769</v>
      </c>
      <c r="P341">
        <v>0</v>
      </c>
      <c r="Q341" t="s">
        <v>8171</v>
      </c>
      <c r="R341" s="8" t="s">
        <v>147</v>
      </c>
      <c r="S341" s="9">
        <v>0.43747685185185187</v>
      </c>
      <c r="T341" s="9">
        <v>0.44608796296296294</v>
      </c>
      <c r="U341" s="8">
        <v>0</v>
      </c>
      <c r="V341" s="8">
        <v>11.041666666666666</v>
      </c>
      <c r="W341" s="8" t="s">
        <v>5747</v>
      </c>
      <c r="X341" s="8" t="s">
        <v>5748</v>
      </c>
      <c r="Z341">
        <v>2782.05</v>
      </c>
      <c r="AA341" s="8">
        <v>0</v>
      </c>
      <c r="AB341" s="8">
        <v>0</v>
      </c>
      <c r="AC341" s="8">
        <v>0</v>
      </c>
      <c r="AD341" s="8">
        <v>0</v>
      </c>
      <c r="AE341" s="20">
        <v>53.815300000000001</v>
      </c>
      <c r="AF341" s="20">
        <v>53.185299999999998</v>
      </c>
      <c r="AG341" s="20">
        <v>54.314599999999999</v>
      </c>
      <c r="AH341" s="20">
        <v>54.826099999999997</v>
      </c>
      <c r="AI341">
        <v>58.72</v>
      </c>
      <c r="AJ341" s="8" t="s">
        <v>4626</v>
      </c>
      <c r="AK341" s="8" t="s">
        <v>4627</v>
      </c>
      <c r="AL341" s="8">
        <v>1</v>
      </c>
      <c r="AM341" s="8">
        <v>0</v>
      </c>
      <c r="AN341" s="17">
        <v>53.725000000000001</v>
      </c>
      <c r="AO341" s="17">
        <v>55.387500000000003</v>
      </c>
      <c r="AP341" s="17" t="s">
        <v>163</v>
      </c>
      <c r="AQ341" s="8" t="s">
        <v>191</v>
      </c>
      <c r="AR341" s="8" t="s">
        <v>44</v>
      </c>
      <c r="AS341" s="8" t="s">
        <v>163</v>
      </c>
      <c r="AT341" s="8" t="s">
        <v>163</v>
      </c>
      <c r="AU341" s="8" t="s">
        <v>168</v>
      </c>
      <c r="AV341" s="8">
        <v>0</v>
      </c>
      <c r="AW34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4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1" s="8">
        <v>13.453825</v>
      </c>
      <c r="BA341">
        <v>13.296325</v>
      </c>
      <c r="BB341">
        <v>13.57865</v>
      </c>
      <c r="BC341">
        <v>13.706524999999999</v>
      </c>
    </row>
    <row r="342" spans="1:55" x14ac:dyDescent="0.3">
      <c r="A342" s="53" t="s">
        <v>5707</v>
      </c>
      <c r="B342" s="53" t="s">
        <v>5723</v>
      </c>
      <c r="C342" s="53" t="s">
        <v>110</v>
      </c>
      <c r="D342" s="8" t="s">
        <v>101</v>
      </c>
      <c r="E342" s="43" t="s">
        <v>126</v>
      </c>
      <c r="F342" s="8" t="s">
        <v>12</v>
      </c>
      <c r="G342" s="8" t="s">
        <v>9261</v>
      </c>
      <c r="H342" s="8" t="s">
        <v>160</v>
      </c>
      <c r="I342" s="8" t="s">
        <v>13</v>
      </c>
      <c r="J342">
        <v>0</v>
      </c>
      <c r="K342" s="8" t="str" cm="1">
        <f t="array" ref="K34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42" s="8" t="str" cm="1">
        <f t="array" ref="L34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2" s="8"/>
      <c r="N342" t="s">
        <v>3393</v>
      </c>
      <c r="O342" t="s">
        <v>7649</v>
      </c>
      <c r="P342">
        <v>0</v>
      </c>
      <c r="Q342" t="s">
        <v>8172</v>
      </c>
      <c r="R342" s="8" t="s">
        <v>147</v>
      </c>
      <c r="S342" s="9">
        <v>0.4460763888888889</v>
      </c>
      <c r="T342" s="9">
        <v>0.46204861111111112</v>
      </c>
      <c r="U342" s="8">
        <v>0</v>
      </c>
      <c r="V342" s="8">
        <v>5.2333333333333334</v>
      </c>
      <c r="W342" s="8" t="s">
        <v>5747</v>
      </c>
      <c r="X342" s="8" t="s">
        <v>5748</v>
      </c>
      <c r="Z342">
        <v>168.59</v>
      </c>
      <c r="AB342" s="35">
        <v>0</v>
      </c>
      <c r="AC342" s="8">
        <v>0</v>
      </c>
      <c r="AD342" s="8">
        <v>0</v>
      </c>
      <c r="AE342" s="20">
        <v>0</v>
      </c>
      <c r="AF342" s="20">
        <v>0</v>
      </c>
      <c r="AG342" s="20">
        <v>0</v>
      </c>
      <c r="AH342" s="20">
        <v>0</v>
      </c>
      <c r="AI342">
        <v>56.196599999999997</v>
      </c>
      <c r="AJ342" s="8" t="s">
        <v>4626</v>
      </c>
      <c r="AK342" s="8" t="s">
        <v>4627</v>
      </c>
      <c r="AL342" s="8">
        <v>1</v>
      </c>
      <c r="AM342" s="8"/>
      <c r="AN342" s="17">
        <v>0</v>
      </c>
      <c r="AO342" s="17">
        <v>0</v>
      </c>
      <c r="AP342" s="17" t="s">
        <v>163</v>
      </c>
      <c r="AQ342" s="8" t="s">
        <v>77</v>
      </c>
      <c r="AR342" s="8" t="s">
        <v>44</v>
      </c>
      <c r="AS342" s="8" t="s">
        <v>163</v>
      </c>
      <c r="AT342" s="8" t="s">
        <v>163</v>
      </c>
      <c r="AU342" s="8" t="s">
        <v>168</v>
      </c>
      <c r="AW34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4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2" s="8">
        <v>0</v>
      </c>
      <c r="BA342">
        <v>0</v>
      </c>
      <c r="BB342">
        <v>0</v>
      </c>
      <c r="BC342">
        <v>0</v>
      </c>
    </row>
    <row r="343" spans="1:55" x14ac:dyDescent="0.3">
      <c r="A343" s="53" t="s">
        <v>908</v>
      </c>
      <c r="B343" s="53" t="s">
        <v>5518</v>
      </c>
      <c r="C343" s="53" t="s">
        <v>110</v>
      </c>
      <c r="D343" s="8" t="s">
        <v>101</v>
      </c>
      <c r="E343" s="43" t="s">
        <v>126</v>
      </c>
      <c r="F343" s="8" t="s">
        <v>12</v>
      </c>
      <c r="G343" s="8" t="s">
        <v>9264</v>
      </c>
      <c r="H343" s="8" t="s">
        <v>160</v>
      </c>
      <c r="I343" s="8" t="s">
        <v>13</v>
      </c>
      <c r="J343">
        <v>0</v>
      </c>
      <c r="K343" s="8" t="str" cm="1">
        <f t="array" ref="K34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43" s="8" t="str" cm="1">
        <f t="array" ref="L34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3" s="8"/>
      <c r="N343" t="s">
        <v>907</v>
      </c>
      <c r="O343" t="s">
        <v>5901</v>
      </c>
      <c r="P343">
        <v>1.00212259006213</v>
      </c>
      <c r="Q343" t="s">
        <v>8173</v>
      </c>
      <c r="R343" s="8" t="s">
        <v>113</v>
      </c>
      <c r="S343" s="9">
        <v>0.46274305555555556</v>
      </c>
      <c r="T343" s="9">
        <v>0.46957175925925926</v>
      </c>
      <c r="U343" s="8">
        <v>0</v>
      </c>
      <c r="V343" s="8">
        <v>9.8333333333333339</v>
      </c>
      <c r="W343" s="8" t="s">
        <v>5520</v>
      </c>
      <c r="X343" s="8" t="s">
        <v>5521</v>
      </c>
      <c r="Y343" s="8">
        <v>0.24262249925621401</v>
      </c>
      <c r="Z343">
        <v>674.62</v>
      </c>
      <c r="AA343" s="8">
        <v>0</v>
      </c>
      <c r="AB343" s="8">
        <v>0</v>
      </c>
      <c r="AC343" s="8">
        <v>0</v>
      </c>
      <c r="AD343" s="8">
        <v>0</v>
      </c>
      <c r="AE343" s="20">
        <v>49.02</v>
      </c>
      <c r="AF343" s="20">
        <v>44.11</v>
      </c>
      <c r="AG343" s="20">
        <v>45.896599999999999</v>
      </c>
      <c r="AH343" s="20">
        <v>46.79</v>
      </c>
      <c r="AI343">
        <v>11.7</v>
      </c>
      <c r="AJ343" s="8" t="s">
        <v>4626</v>
      </c>
      <c r="AK343" s="8" t="s">
        <v>4627</v>
      </c>
      <c r="AL343" s="8">
        <v>1</v>
      </c>
      <c r="AM343" s="8">
        <v>0</v>
      </c>
      <c r="AN343" s="17">
        <v>11.0275</v>
      </c>
      <c r="AO343" s="17">
        <v>11.6975</v>
      </c>
      <c r="AP343" s="17" t="s">
        <v>163</v>
      </c>
      <c r="AQ343" s="8" t="s">
        <v>191</v>
      </c>
      <c r="AR343" s="8" t="s">
        <v>44</v>
      </c>
      <c r="AS343" s="8" t="s">
        <v>163</v>
      </c>
      <c r="AT343" s="8" t="s">
        <v>163</v>
      </c>
      <c r="AU343" s="8" t="s">
        <v>168</v>
      </c>
      <c r="AV343" s="8">
        <v>0</v>
      </c>
      <c r="AW34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4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3" s="8">
        <v>12.255000000000001</v>
      </c>
      <c r="BA343">
        <v>11.0275</v>
      </c>
      <c r="BB343">
        <v>11.47415</v>
      </c>
      <c r="BC343">
        <v>11.6975</v>
      </c>
    </row>
    <row r="344" spans="1:55" x14ac:dyDescent="0.3">
      <c r="A344" s="53" t="s">
        <v>1532</v>
      </c>
      <c r="B344" s="53" t="s">
        <v>144</v>
      </c>
      <c r="C344" s="53" t="s">
        <v>157</v>
      </c>
      <c r="D344" s="8" t="s">
        <v>101</v>
      </c>
      <c r="E344" s="43" t="s">
        <v>126</v>
      </c>
      <c r="F344" s="8" t="s">
        <v>12</v>
      </c>
      <c r="G344" s="8" t="s">
        <v>9256</v>
      </c>
      <c r="H344" s="8" t="s">
        <v>290</v>
      </c>
      <c r="I344" s="8" t="s">
        <v>15</v>
      </c>
      <c r="J344">
        <v>160</v>
      </c>
      <c r="K344" s="8" t="str" cm="1">
        <f t="array" ref="K34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44" s="8" t="str" cm="1">
        <f t="array" ref="L34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4" s="8"/>
      <c r="N344" t="s">
        <v>92</v>
      </c>
      <c r="O344" t="s">
        <v>5888</v>
      </c>
      <c r="P344">
        <v>0.90611626311897497</v>
      </c>
      <c r="Q344" t="s">
        <v>8174</v>
      </c>
      <c r="R344" s="8" t="s">
        <v>147</v>
      </c>
      <c r="S344" s="9">
        <v>0.47019675925925924</v>
      </c>
      <c r="T344" s="9">
        <v>0.47179398148148149</v>
      </c>
      <c r="U344" s="8">
        <v>0</v>
      </c>
      <c r="V344" s="8">
        <v>2.9958333333333336</v>
      </c>
      <c r="W344" s="8" t="s">
        <v>4658</v>
      </c>
      <c r="X344" s="8" t="s">
        <v>4659</v>
      </c>
      <c r="Y344" s="8">
        <v>0.24306086948861599</v>
      </c>
      <c r="Z344">
        <v>1164.94</v>
      </c>
      <c r="AA344" s="8">
        <v>0</v>
      </c>
      <c r="AB344" s="35">
        <v>0</v>
      </c>
      <c r="AC344" s="8">
        <v>0</v>
      </c>
      <c r="AD344" s="8">
        <v>0</v>
      </c>
      <c r="AE344" s="20">
        <v>15.4015</v>
      </c>
      <c r="AF344" s="20">
        <v>22.755299999999998</v>
      </c>
      <c r="AG344" s="20">
        <v>28.48</v>
      </c>
      <c r="AH344" s="20">
        <v>32.884599999999999</v>
      </c>
      <c r="AI344">
        <v>33.97</v>
      </c>
      <c r="AJ344" s="8" t="s">
        <v>4626</v>
      </c>
      <c r="AK344" s="8" t="s">
        <v>4627</v>
      </c>
      <c r="AL344" s="8">
        <v>1</v>
      </c>
      <c r="AM344" s="8">
        <v>0</v>
      </c>
      <c r="AN344" s="17">
        <v>24.89</v>
      </c>
      <c r="AO344" s="17">
        <v>34.5</v>
      </c>
      <c r="AP344" s="17" t="s">
        <v>163</v>
      </c>
      <c r="AQ344" s="8" t="s">
        <v>191</v>
      </c>
      <c r="AR344" s="8" t="s">
        <v>44</v>
      </c>
      <c r="AS344" s="8" t="s">
        <v>163</v>
      </c>
      <c r="AT344" s="8" t="s">
        <v>163</v>
      </c>
      <c r="AU344" s="8" t="s">
        <v>168</v>
      </c>
      <c r="AV344" s="8">
        <v>0</v>
      </c>
      <c r="AW34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4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4" s="8">
        <v>3.8503750000000001</v>
      </c>
      <c r="BA344">
        <v>5.6888249999999996</v>
      </c>
      <c r="BB344">
        <v>7.12</v>
      </c>
      <c r="BC344">
        <v>8.2211499999999997</v>
      </c>
    </row>
    <row r="345" spans="1:55" x14ac:dyDescent="0.3">
      <c r="A345" s="53" t="s">
        <v>657</v>
      </c>
      <c r="B345" s="53" t="s">
        <v>4754</v>
      </c>
      <c r="C345" s="53" t="s">
        <v>110</v>
      </c>
      <c r="D345" s="8" t="s">
        <v>103</v>
      </c>
      <c r="E345" s="43" t="s">
        <v>126</v>
      </c>
      <c r="F345" s="8" t="s">
        <v>12</v>
      </c>
      <c r="G345" s="8" t="s">
        <v>9256</v>
      </c>
      <c r="H345" s="8" t="s">
        <v>160</v>
      </c>
      <c r="I345" s="8" t="s">
        <v>13</v>
      </c>
      <c r="J345">
        <v>0</v>
      </c>
      <c r="K345" s="8" t="str" cm="1">
        <f t="array" ref="K34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45" s="8" t="str" cm="1">
        <f t="array" ref="L34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5" s="8"/>
      <c r="N345" t="s">
        <v>656</v>
      </c>
      <c r="O345" t="s">
        <v>6212</v>
      </c>
      <c r="P345">
        <v>3.8548603218625899</v>
      </c>
      <c r="Q345" t="s">
        <v>7841</v>
      </c>
      <c r="R345" s="8" t="s">
        <v>107</v>
      </c>
      <c r="S345" s="9">
        <v>0.45912037037037035</v>
      </c>
      <c r="T345" s="9">
        <v>0.46583333333333332</v>
      </c>
      <c r="U345" s="8">
        <v>0</v>
      </c>
      <c r="V345" s="8">
        <v>6.7166666666666668</v>
      </c>
      <c r="W345" s="8" t="s">
        <v>6213</v>
      </c>
      <c r="X345" s="8" t="s">
        <v>6214</v>
      </c>
      <c r="Y345" s="8">
        <v>1.2818073269591801</v>
      </c>
      <c r="Z345">
        <v>563.05999999999995</v>
      </c>
      <c r="AA345" s="8">
        <v>0</v>
      </c>
      <c r="AB345" s="8">
        <v>0</v>
      </c>
      <c r="AC345" s="8">
        <v>0</v>
      </c>
      <c r="AD345" s="8">
        <v>0</v>
      </c>
      <c r="AE345" s="20">
        <v>50.865000000000002</v>
      </c>
      <c r="AF345" s="20">
        <v>51.37</v>
      </c>
      <c r="AG345" s="20">
        <v>51.37</v>
      </c>
      <c r="AH345" s="20">
        <v>53.4</v>
      </c>
      <c r="AI345" t="s">
        <v>247</v>
      </c>
      <c r="AJ345" s="8" t="s">
        <v>4626</v>
      </c>
      <c r="AK345" s="8" t="s">
        <v>5406</v>
      </c>
      <c r="AL345" s="8">
        <v>1</v>
      </c>
      <c r="AM345" s="8">
        <v>0</v>
      </c>
      <c r="AN345" s="17">
        <v>12.842499999999999</v>
      </c>
      <c r="AO345" s="17">
        <v>13.35</v>
      </c>
      <c r="AP345" s="17" t="s">
        <v>163</v>
      </c>
      <c r="AQ345" s="8" t="s">
        <v>191</v>
      </c>
      <c r="AR345" s="8" t="s">
        <v>44</v>
      </c>
      <c r="AS345" s="8" t="s">
        <v>163</v>
      </c>
      <c r="AT345" s="8" t="s">
        <v>163</v>
      </c>
      <c r="AU345" s="8" t="s">
        <v>168</v>
      </c>
      <c r="AV345" s="8">
        <v>0</v>
      </c>
      <c r="AW34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4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5" s="8">
        <v>12.71625</v>
      </c>
      <c r="BA345">
        <v>12.842499999999999</v>
      </c>
      <c r="BB345">
        <v>12.842499999999999</v>
      </c>
      <c r="BC345">
        <v>13.35</v>
      </c>
    </row>
    <row r="346" spans="1:55" x14ac:dyDescent="0.3">
      <c r="A346" s="53" t="s">
        <v>1962</v>
      </c>
      <c r="B346" s="53" t="s">
        <v>5530</v>
      </c>
      <c r="C346" s="53" t="s">
        <v>110</v>
      </c>
      <c r="D346" s="8" t="s">
        <v>101</v>
      </c>
      <c r="E346" s="43" t="s">
        <v>126</v>
      </c>
      <c r="F346" s="8" t="s">
        <v>12</v>
      </c>
      <c r="G346" s="8" t="s">
        <v>9262</v>
      </c>
      <c r="H346" s="8" t="s">
        <v>160</v>
      </c>
      <c r="I346" s="8" t="s">
        <v>13</v>
      </c>
      <c r="J346">
        <v>0</v>
      </c>
      <c r="K346" s="8" t="str" cm="1">
        <f t="array" ref="K34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46" s="8" t="str" cm="1">
        <f t="array" ref="L34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6" s="8"/>
      <c r="N346" t="s">
        <v>1961</v>
      </c>
      <c r="O346" t="s">
        <v>5896</v>
      </c>
      <c r="P346">
        <v>2.25001245896124E-2</v>
      </c>
      <c r="Q346" t="s">
        <v>7616</v>
      </c>
      <c r="R346" s="8" t="s">
        <v>147</v>
      </c>
      <c r="S346" s="9">
        <v>0.48692129629629627</v>
      </c>
      <c r="T346" s="9">
        <v>0.50289351851851849</v>
      </c>
      <c r="U346" s="8">
        <v>0</v>
      </c>
      <c r="V346" s="8">
        <v>23</v>
      </c>
      <c r="W346" s="8" t="s">
        <v>5532</v>
      </c>
      <c r="X346" s="8" t="s">
        <v>5533</v>
      </c>
      <c r="Y346" s="8">
        <v>1.3048867455314901E-2</v>
      </c>
      <c r="Z346">
        <v>7733.98</v>
      </c>
      <c r="AA346" s="8">
        <v>0</v>
      </c>
      <c r="AB346" s="8">
        <v>0</v>
      </c>
      <c r="AC346" s="8">
        <v>0</v>
      </c>
      <c r="AD346" s="8">
        <v>0</v>
      </c>
      <c r="AE346" s="20">
        <v>0</v>
      </c>
      <c r="AF346" s="20">
        <v>259.51620000000003</v>
      </c>
      <c r="AG346" s="20">
        <v>209.2552</v>
      </c>
      <c r="AH346" s="20">
        <v>81.283100000000005</v>
      </c>
      <c r="AI346">
        <v>355.51</v>
      </c>
      <c r="AJ346" s="8" t="s">
        <v>4626</v>
      </c>
      <c r="AK346" s="8" t="s">
        <v>4627</v>
      </c>
      <c r="AL346" s="8">
        <v>1</v>
      </c>
      <c r="AM346" s="8">
        <v>0</v>
      </c>
      <c r="AN346" s="17">
        <v>511.61250000000001</v>
      </c>
      <c r="AO346" s="17">
        <v>56.9437</v>
      </c>
      <c r="AP346" s="17" t="s">
        <v>163</v>
      </c>
      <c r="AQ346" s="8" t="s">
        <v>191</v>
      </c>
      <c r="AR346" s="8" t="s">
        <v>44</v>
      </c>
      <c r="AS346" s="8" t="s">
        <v>163</v>
      </c>
      <c r="AT346" s="8" t="s">
        <v>163</v>
      </c>
      <c r="AU346" s="8" t="s">
        <v>168</v>
      </c>
      <c r="AV346" s="8">
        <v>0</v>
      </c>
      <c r="AW34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4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6" s="8">
        <v>0</v>
      </c>
      <c r="BA346">
        <v>64.879050000000007</v>
      </c>
      <c r="BB346">
        <v>52.313800000000001</v>
      </c>
      <c r="BC346">
        <v>20.320775000000001</v>
      </c>
    </row>
    <row r="347" spans="1:55" x14ac:dyDescent="0.3">
      <c r="A347" s="53" t="s">
        <v>1603</v>
      </c>
      <c r="B347" s="53" t="s">
        <v>5522</v>
      </c>
      <c r="C347" s="53" t="s">
        <v>110</v>
      </c>
      <c r="D347" s="8" t="s">
        <v>101</v>
      </c>
      <c r="E347" s="43" t="s">
        <v>126</v>
      </c>
      <c r="F347" s="8" t="s">
        <v>12</v>
      </c>
      <c r="G347" s="8" t="s">
        <v>9260</v>
      </c>
      <c r="H347" s="8" t="s">
        <v>160</v>
      </c>
      <c r="I347" s="8" t="s">
        <v>13</v>
      </c>
      <c r="J347">
        <v>0</v>
      </c>
      <c r="K347" s="8" t="str" cm="1">
        <f t="array" ref="K34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47" s="8" t="str" cm="1">
        <f t="array" ref="L34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7" s="8"/>
      <c r="N347" t="s">
        <v>1602</v>
      </c>
      <c r="O347" t="s">
        <v>5905</v>
      </c>
      <c r="P347">
        <v>0.875454699713202</v>
      </c>
      <c r="Q347" t="s">
        <v>8176</v>
      </c>
      <c r="R347" s="8" t="s">
        <v>112</v>
      </c>
      <c r="S347" s="9">
        <v>0.50350694444444444</v>
      </c>
      <c r="T347" s="9">
        <v>0.50964120370370369</v>
      </c>
      <c r="U347" s="8">
        <v>0</v>
      </c>
      <c r="V347" s="8">
        <v>8.8333333333333339</v>
      </c>
      <c r="W347" s="8" t="s">
        <v>5524</v>
      </c>
      <c r="X347" s="8" t="s">
        <v>5525</v>
      </c>
      <c r="Y347" s="8">
        <v>0.37543721537339098</v>
      </c>
      <c r="Z347">
        <v>997.4</v>
      </c>
      <c r="AA347" s="8">
        <v>0</v>
      </c>
      <c r="AB347" s="8">
        <v>0</v>
      </c>
      <c r="AC347" s="8">
        <v>0</v>
      </c>
      <c r="AD347" s="8">
        <v>0</v>
      </c>
      <c r="AE347" s="20">
        <v>74.28</v>
      </c>
      <c r="AF347" s="20">
        <v>76.52</v>
      </c>
      <c r="AG347" s="20">
        <v>79.114999999999995</v>
      </c>
      <c r="AH347" s="20">
        <v>79.98</v>
      </c>
      <c r="AI347">
        <v>20</v>
      </c>
      <c r="AJ347" s="8" t="s">
        <v>4626</v>
      </c>
      <c r="AK347" s="8" t="s">
        <v>4627</v>
      </c>
      <c r="AL347" s="8">
        <v>1</v>
      </c>
      <c r="AM347" s="8">
        <v>0</v>
      </c>
      <c r="AN347" s="17">
        <v>19.13</v>
      </c>
      <c r="AO347" s="17">
        <v>19.995000000000001</v>
      </c>
      <c r="AP347" s="17" t="s">
        <v>163</v>
      </c>
      <c r="AQ347" s="8" t="s">
        <v>191</v>
      </c>
      <c r="AR347" s="8" t="s">
        <v>44</v>
      </c>
      <c r="AS347" s="8" t="s">
        <v>163</v>
      </c>
      <c r="AT347" s="8" t="s">
        <v>163</v>
      </c>
      <c r="AU347" s="8" t="s">
        <v>168</v>
      </c>
      <c r="AV347" s="8">
        <v>0</v>
      </c>
      <c r="AW34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4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7" s="8">
        <v>18.57</v>
      </c>
      <c r="BA347">
        <v>19.13</v>
      </c>
      <c r="BB347">
        <v>19.778749999999999</v>
      </c>
      <c r="BC347">
        <v>19.995000000000001</v>
      </c>
    </row>
    <row r="348" spans="1:55" x14ac:dyDescent="0.3">
      <c r="A348" s="53" t="s">
        <v>1933</v>
      </c>
      <c r="B348" s="53" t="s">
        <v>111</v>
      </c>
      <c r="C348" s="53" t="s">
        <v>4622</v>
      </c>
      <c r="D348" s="8" t="s">
        <v>101</v>
      </c>
      <c r="E348" s="43" t="s">
        <v>126</v>
      </c>
      <c r="F348" s="8" t="s">
        <v>12</v>
      </c>
      <c r="G348" s="8" t="s">
        <v>9269</v>
      </c>
      <c r="H348" s="8" t="s">
        <v>290</v>
      </c>
      <c r="I348" s="8" t="s">
        <v>15</v>
      </c>
      <c r="J348">
        <v>290</v>
      </c>
      <c r="K348" s="8" t="str" cm="1">
        <f t="array" ref="K34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48" s="8" t="str" cm="1">
        <f t="array" ref="L34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8" s="8"/>
      <c r="N348" t="s">
        <v>1932</v>
      </c>
      <c r="O348" t="s">
        <v>5846</v>
      </c>
      <c r="P348">
        <v>9.1633160508598106</v>
      </c>
      <c r="Q348" t="s">
        <v>7650</v>
      </c>
      <c r="R348" s="8" t="s">
        <v>147</v>
      </c>
      <c r="S348" s="9">
        <v>0.51600694444444439</v>
      </c>
      <c r="T348" s="9">
        <v>0.52438657407407407</v>
      </c>
      <c r="U348" s="8">
        <v>0</v>
      </c>
      <c r="V348" s="8">
        <v>15.004166666666666</v>
      </c>
      <c r="W348" s="8" t="s">
        <v>4624</v>
      </c>
      <c r="X348" s="8" t="s">
        <v>4625</v>
      </c>
      <c r="Y348" s="8">
        <v>7.3527525985161404</v>
      </c>
      <c r="Z348">
        <v>4961.97</v>
      </c>
      <c r="AA348" s="8">
        <v>0</v>
      </c>
      <c r="AB348" s="35">
        <v>0</v>
      </c>
      <c r="AC348" s="8">
        <v>0</v>
      </c>
      <c r="AD348" s="8">
        <v>0</v>
      </c>
      <c r="AE348" s="20">
        <v>127.57769999999999</v>
      </c>
      <c r="AF348" s="20">
        <v>104.85299999999999</v>
      </c>
      <c r="AG348" s="20">
        <v>150.0138</v>
      </c>
      <c r="AH348" s="20">
        <v>138.4153</v>
      </c>
      <c r="AI348">
        <v>146.57</v>
      </c>
      <c r="AJ348" s="8" t="s">
        <v>4626</v>
      </c>
      <c r="AK348" s="8" t="s">
        <v>4627</v>
      </c>
      <c r="AL348" s="8">
        <v>1</v>
      </c>
      <c r="AM348" s="8">
        <v>0</v>
      </c>
      <c r="AN348" s="17">
        <v>140.09119999999999</v>
      </c>
      <c r="AO348" s="17">
        <v>141.60499999999999</v>
      </c>
      <c r="AP348" s="17" t="s">
        <v>163</v>
      </c>
      <c r="AQ348" s="8" t="s">
        <v>191</v>
      </c>
      <c r="AR348" s="8" t="s">
        <v>44</v>
      </c>
      <c r="AS348" s="8" t="s">
        <v>163</v>
      </c>
      <c r="AT348" s="8" t="s">
        <v>163</v>
      </c>
      <c r="AU348" s="8" t="s">
        <v>168</v>
      </c>
      <c r="AV348" s="8">
        <v>0</v>
      </c>
      <c r="AW34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4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8" s="8">
        <v>31.894424999999998</v>
      </c>
      <c r="BA348">
        <v>26.213249999999999</v>
      </c>
      <c r="BB348">
        <v>37.503450000000001</v>
      </c>
      <c r="BC348">
        <v>34.603825000000001</v>
      </c>
    </row>
    <row r="349" spans="1:55" x14ac:dyDescent="0.3">
      <c r="A349" s="53" t="s">
        <v>1346</v>
      </c>
      <c r="B349" s="53" t="s">
        <v>3907</v>
      </c>
      <c r="C349" s="53" t="s">
        <v>110</v>
      </c>
      <c r="D349" s="8" t="s">
        <v>101</v>
      </c>
      <c r="E349" s="43" t="s">
        <v>126</v>
      </c>
      <c r="F349" s="8" t="s">
        <v>12</v>
      </c>
      <c r="G349" s="8" t="s">
        <v>9268</v>
      </c>
      <c r="H349" s="8" t="s">
        <v>126</v>
      </c>
      <c r="I349" s="8" t="s">
        <v>12</v>
      </c>
      <c r="J349">
        <v>130</v>
      </c>
      <c r="K349" s="8" t="str" cm="1">
        <f t="array" ref="K34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49" s="8" t="str" cm="1">
        <f t="array" ref="L34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49" s="8"/>
      <c r="N349" t="s">
        <v>1345</v>
      </c>
      <c r="O349" t="s">
        <v>6079</v>
      </c>
      <c r="P349">
        <v>83.318136616249504</v>
      </c>
      <c r="Q349" t="s">
        <v>7651</v>
      </c>
      <c r="R349" s="8" t="s">
        <v>147</v>
      </c>
      <c r="S349" s="9">
        <v>0.58224537037037039</v>
      </c>
      <c r="T349" s="9">
        <v>0.58233796296296292</v>
      </c>
      <c r="U349" s="8">
        <v>0</v>
      </c>
      <c r="V349" s="8">
        <v>4.7541666666666664</v>
      </c>
      <c r="W349" s="8" t="s">
        <v>3909</v>
      </c>
      <c r="X349" s="8" t="s">
        <v>3910</v>
      </c>
      <c r="Y349" s="8">
        <v>80.446515938037095</v>
      </c>
      <c r="Z349">
        <v>2969.77</v>
      </c>
      <c r="AA349" s="8">
        <v>25</v>
      </c>
      <c r="AB349" s="8">
        <v>0.62121212121212099</v>
      </c>
      <c r="AC349" s="8">
        <v>3</v>
      </c>
      <c r="AD349" s="8">
        <v>77</v>
      </c>
      <c r="AE349" s="20">
        <v>59.525300000000001</v>
      </c>
      <c r="AF349" s="20">
        <v>55.117600000000003</v>
      </c>
      <c r="AG349" s="20">
        <v>60.427599999999998</v>
      </c>
      <c r="AH349" s="20">
        <v>56.086100000000002</v>
      </c>
      <c r="AI349">
        <v>61.68</v>
      </c>
      <c r="AJ349" s="8" t="s">
        <v>4626</v>
      </c>
      <c r="AK349" s="8" t="s">
        <v>4627</v>
      </c>
      <c r="AL349" s="8">
        <v>1</v>
      </c>
      <c r="AM349" s="8">
        <v>66</v>
      </c>
      <c r="AN349" s="17">
        <v>57.61</v>
      </c>
      <c r="AO349" s="17">
        <v>54.965000000000003</v>
      </c>
      <c r="AP349" s="17" t="s">
        <v>164</v>
      </c>
      <c r="AQ349" s="8" t="s">
        <v>191</v>
      </c>
      <c r="AR349" s="8" t="s">
        <v>44</v>
      </c>
      <c r="AS349" s="8" t="s">
        <v>164</v>
      </c>
      <c r="AT349" s="8" t="s">
        <v>164</v>
      </c>
      <c r="AU349" s="8" t="s">
        <v>168</v>
      </c>
      <c r="AW34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4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4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49" s="8">
        <v>14.881325</v>
      </c>
      <c r="BA349">
        <v>13.779400000000001</v>
      </c>
      <c r="BB349">
        <v>15.1069</v>
      </c>
      <c r="BC349">
        <v>14.021525</v>
      </c>
    </row>
    <row r="350" spans="1:55" x14ac:dyDescent="0.3">
      <c r="A350" s="53" t="s">
        <v>1917</v>
      </c>
      <c r="B350" s="53" t="s">
        <v>3432</v>
      </c>
      <c r="C350" s="53" t="s">
        <v>113</v>
      </c>
      <c r="D350" s="8" t="s">
        <v>101</v>
      </c>
      <c r="E350" s="43" t="s">
        <v>126</v>
      </c>
      <c r="F350" s="8" t="s">
        <v>12</v>
      </c>
      <c r="G350" s="8" t="s">
        <v>9271</v>
      </c>
      <c r="H350" s="8" t="s">
        <v>126</v>
      </c>
      <c r="I350" s="8" t="s">
        <v>15</v>
      </c>
      <c r="J350">
        <v>283</v>
      </c>
      <c r="K350" s="8" t="str" cm="1">
        <f t="array" ref="K35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50" s="8" t="str" cm="1">
        <f t="array" ref="L35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0" s="8"/>
      <c r="N350" t="s">
        <v>1916</v>
      </c>
      <c r="O350" t="s">
        <v>9005</v>
      </c>
      <c r="P350">
        <v>7.4038413066872399</v>
      </c>
      <c r="Q350" t="s">
        <v>9058</v>
      </c>
      <c r="R350" s="8" t="s">
        <v>147</v>
      </c>
      <c r="S350" s="9">
        <v>0.58747685185185183</v>
      </c>
      <c r="T350" s="9">
        <v>0.59418981481481481</v>
      </c>
      <c r="U350" s="8">
        <v>0</v>
      </c>
      <c r="V350" s="8">
        <v>0.1</v>
      </c>
      <c r="W350" s="8" t="s">
        <v>9006</v>
      </c>
      <c r="X350" s="8" t="s">
        <v>9007</v>
      </c>
      <c r="Y350" s="8">
        <v>3.1846725114757199</v>
      </c>
      <c r="Z350">
        <v>2144.52</v>
      </c>
      <c r="AA350" s="8">
        <v>0</v>
      </c>
      <c r="AB350" s="8">
        <v>0</v>
      </c>
      <c r="AC350" s="8">
        <v>0</v>
      </c>
      <c r="AD350" s="8">
        <v>0</v>
      </c>
      <c r="AE350" s="20">
        <v>42.096899999999998</v>
      </c>
      <c r="AF350" s="20">
        <v>42</v>
      </c>
      <c r="AG350" s="20">
        <v>42</v>
      </c>
      <c r="AH350" s="20">
        <v>42</v>
      </c>
      <c r="AI350">
        <v>44.52</v>
      </c>
      <c r="AJ350" s="8" t="s">
        <v>4626</v>
      </c>
      <c r="AK350" s="8" t="s">
        <v>4627</v>
      </c>
      <c r="AL350" s="8">
        <v>1</v>
      </c>
      <c r="AM350" s="8">
        <v>0</v>
      </c>
      <c r="AN350" s="17">
        <v>42</v>
      </c>
      <c r="AO350" s="17">
        <v>21</v>
      </c>
      <c r="AP350" s="17" t="s">
        <v>163</v>
      </c>
      <c r="AQ350" s="8" t="s">
        <v>191</v>
      </c>
      <c r="AR350" s="8" t="s">
        <v>44</v>
      </c>
      <c r="AS350" s="8" t="s">
        <v>164</v>
      </c>
      <c r="AT350" s="8" t="s">
        <v>163</v>
      </c>
      <c r="AU350" s="8" t="s">
        <v>168</v>
      </c>
      <c r="AV350" s="8">
        <v>0</v>
      </c>
      <c r="AW35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5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0" s="8">
        <v>10.524224999999999</v>
      </c>
      <c r="BA350">
        <v>10.5</v>
      </c>
      <c r="BB350">
        <v>10.5</v>
      </c>
      <c r="BC350">
        <v>10.5</v>
      </c>
    </row>
    <row r="351" spans="1:55" x14ac:dyDescent="0.3">
      <c r="A351" s="53" t="s">
        <v>400</v>
      </c>
      <c r="B351" s="53" t="s">
        <v>4846</v>
      </c>
      <c r="C351" s="53" t="s">
        <v>110</v>
      </c>
      <c r="D351" s="8" t="s">
        <v>101</v>
      </c>
      <c r="E351" s="43" t="s">
        <v>126</v>
      </c>
      <c r="F351" s="8" t="s">
        <v>12</v>
      </c>
      <c r="G351" s="8" t="s">
        <v>9270</v>
      </c>
      <c r="H351" s="8" t="s">
        <v>126</v>
      </c>
      <c r="I351" s="8" t="s">
        <v>12</v>
      </c>
      <c r="J351">
        <v>170</v>
      </c>
      <c r="K351" s="8" t="str" cm="1">
        <f t="array" ref="K35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51" s="8" t="str" cm="1">
        <f t="array" ref="L35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1" s="8"/>
      <c r="N351" t="s">
        <v>399</v>
      </c>
      <c r="O351" t="s">
        <v>6051</v>
      </c>
      <c r="P351">
        <v>0.71696186715126897</v>
      </c>
      <c r="Q351" t="s">
        <v>7652</v>
      </c>
      <c r="R351" s="8" t="s">
        <v>147</v>
      </c>
      <c r="S351" s="9">
        <v>0.59468750000000004</v>
      </c>
      <c r="T351" s="9">
        <v>0.60065972222222219</v>
      </c>
      <c r="U351" s="8">
        <v>0</v>
      </c>
      <c r="V351" s="8">
        <v>10.354166666666666</v>
      </c>
      <c r="W351" s="8" t="s">
        <v>6052</v>
      </c>
      <c r="X351" s="8" t="s">
        <v>6053</v>
      </c>
      <c r="Y351" s="8">
        <v>0.244974965418398</v>
      </c>
      <c r="Z351">
        <v>2814.13</v>
      </c>
      <c r="AA351" s="8">
        <v>7</v>
      </c>
      <c r="AB351" s="8">
        <v>0.70833333333333304</v>
      </c>
      <c r="AC351" s="8">
        <v>1</v>
      </c>
      <c r="AD351" s="8">
        <v>26</v>
      </c>
      <c r="AE351" s="20">
        <v>49.74</v>
      </c>
      <c r="AF351" s="20">
        <v>53.969200000000001</v>
      </c>
      <c r="AG351" s="20">
        <v>67.653300000000002</v>
      </c>
      <c r="AH351" s="20">
        <v>72.597499999999997</v>
      </c>
      <c r="AI351">
        <v>61.84</v>
      </c>
      <c r="AJ351" s="8" t="s">
        <v>4626</v>
      </c>
      <c r="AK351" s="8" t="s">
        <v>4627</v>
      </c>
      <c r="AL351" s="8">
        <v>1</v>
      </c>
      <c r="AM351" s="8">
        <v>24</v>
      </c>
      <c r="AN351" s="17">
        <v>59.817500000000003</v>
      </c>
      <c r="AO351" s="17">
        <v>70.66</v>
      </c>
      <c r="AP351" s="17" t="s">
        <v>164</v>
      </c>
      <c r="AQ351" s="8" t="s">
        <v>191</v>
      </c>
      <c r="AR351" s="8" t="s">
        <v>44</v>
      </c>
      <c r="AS351" s="8" t="s">
        <v>164</v>
      </c>
      <c r="AT351" s="8" t="s">
        <v>164</v>
      </c>
      <c r="AU351" s="8" t="s">
        <v>168</v>
      </c>
      <c r="AW35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1" s="8">
        <v>12.435</v>
      </c>
      <c r="BA351">
        <v>13.4923</v>
      </c>
      <c r="BB351">
        <v>16.913325</v>
      </c>
      <c r="BC351">
        <v>18.149374999999999</v>
      </c>
    </row>
    <row r="352" spans="1:55" x14ac:dyDescent="0.3">
      <c r="A352" s="53" t="s">
        <v>303</v>
      </c>
      <c r="B352" s="53" t="s">
        <v>4838</v>
      </c>
      <c r="C352" s="53" t="s">
        <v>110</v>
      </c>
      <c r="D352" s="8" t="s">
        <v>101</v>
      </c>
      <c r="E352" s="43" t="s">
        <v>126</v>
      </c>
      <c r="F352" s="8" t="s">
        <v>12</v>
      </c>
      <c r="G352" s="8" t="s">
        <v>9267</v>
      </c>
      <c r="H352" s="8" t="s">
        <v>126</v>
      </c>
      <c r="I352" s="8" t="s">
        <v>12</v>
      </c>
      <c r="J352">
        <v>152</v>
      </c>
      <c r="K352" s="8" t="str" cm="1">
        <f t="array" ref="K35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52" s="8" t="str" cm="1">
        <f t="array" ref="L35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2" s="8"/>
      <c r="N352" t="s">
        <v>302</v>
      </c>
      <c r="O352" t="s">
        <v>6046</v>
      </c>
      <c r="P352">
        <v>3.0924807591712802</v>
      </c>
      <c r="Q352" t="s">
        <v>7653</v>
      </c>
      <c r="R352" s="8" t="s">
        <v>147</v>
      </c>
      <c r="S352" s="9">
        <v>0.60281249999999997</v>
      </c>
      <c r="T352" s="9">
        <v>0.60290509259259262</v>
      </c>
      <c r="U352" s="8">
        <v>0</v>
      </c>
      <c r="V352" s="8">
        <v>9.2874999999999996</v>
      </c>
      <c r="W352" s="8" t="s">
        <v>4840</v>
      </c>
      <c r="X352" s="8" t="s">
        <v>4841</v>
      </c>
      <c r="Y352" s="8">
        <v>1.18367286447256</v>
      </c>
      <c r="Z352">
        <v>3511</v>
      </c>
      <c r="AA352" s="8">
        <v>23</v>
      </c>
      <c r="AB352" s="8">
        <v>0.65151515151515205</v>
      </c>
      <c r="AC352" s="8">
        <v>3</v>
      </c>
      <c r="AD352" s="8">
        <v>72</v>
      </c>
      <c r="AE352" s="20">
        <v>67.057599999999994</v>
      </c>
      <c r="AF352" s="20">
        <v>66.740700000000004</v>
      </c>
      <c r="AG352" s="20">
        <v>71.014600000000002</v>
      </c>
      <c r="AH352" s="20">
        <v>72.27</v>
      </c>
      <c r="AI352">
        <v>72.8</v>
      </c>
      <c r="AJ352" s="8" t="s">
        <v>4626</v>
      </c>
      <c r="AK352" s="8" t="s">
        <v>4627</v>
      </c>
      <c r="AL352" s="8">
        <v>1</v>
      </c>
      <c r="AM352" s="8">
        <v>66</v>
      </c>
      <c r="AN352" s="17">
        <v>68.19</v>
      </c>
      <c r="AO352" s="17">
        <v>72.27</v>
      </c>
      <c r="AP352" s="17" t="s">
        <v>164</v>
      </c>
      <c r="AQ352" s="8" t="s">
        <v>191</v>
      </c>
      <c r="AR352" s="8" t="s">
        <v>44</v>
      </c>
      <c r="AS352" s="8" t="s">
        <v>164</v>
      </c>
      <c r="AT352" s="8" t="s">
        <v>164</v>
      </c>
      <c r="AU352" s="8" t="s">
        <v>168</v>
      </c>
      <c r="AW35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2" s="8">
        <v>16.764399999999998</v>
      </c>
      <c r="BA352">
        <v>16.685175000000001</v>
      </c>
      <c r="BB352">
        <v>17.75365</v>
      </c>
      <c r="BC352">
        <v>18.067499999999999</v>
      </c>
    </row>
    <row r="353" spans="1:55" x14ac:dyDescent="0.3">
      <c r="A353" s="53" t="s">
        <v>357</v>
      </c>
      <c r="B353" s="53" t="s">
        <v>4955</v>
      </c>
      <c r="C353" s="53" t="s">
        <v>110</v>
      </c>
      <c r="D353" s="8" t="s">
        <v>101</v>
      </c>
      <c r="E353" s="43" t="s">
        <v>126</v>
      </c>
      <c r="F353" s="8" t="s">
        <v>12</v>
      </c>
      <c r="G353" s="8" t="s">
        <v>9272</v>
      </c>
      <c r="H353" s="8" t="s">
        <v>126</v>
      </c>
      <c r="I353" s="8" t="s">
        <v>12</v>
      </c>
      <c r="J353">
        <v>36</v>
      </c>
      <c r="K353" s="8" t="str" cm="1">
        <f t="array" ref="K35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353" s="8" t="str" cm="1">
        <f t="array" ref="L35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3" s="8"/>
      <c r="N353" t="s">
        <v>356</v>
      </c>
      <c r="O353" t="s">
        <v>6094</v>
      </c>
      <c r="P353">
        <v>7.0084871588283599</v>
      </c>
      <c r="Q353" t="s">
        <v>7654</v>
      </c>
      <c r="R353" s="8" t="s">
        <v>147</v>
      </c>
      <c r="S353" s="9">
        <v>0.60776620370370371</v>
      </c>
      <c r="T353" s="9">
        <v>0.61474537037037036</v>
      </c>
      <c r="U353" s="8">
        <v>0</v>
      </c>
      <c r="V353" s="8">
        <v>16.766666666666666</v>
      </c>
      <c r="W353" s="8" t="s">
        <v>4957</v>
      </c>
      <c r="X353" s="8" t="s">
        <v>4958</v>
      </c>
      <c r="Y353" s="8">
        <v>2.7928416333541999</v>
      </c>
      <c r="Z353">
        <v>7386.35</v>
      </c>
      <c r="AA353" s="8">
        <v>2</v>
      </c>
      <c r="AB353" s="8">
        <v>0.984615384615385</v>
      </c>
      <c r="AC353" s="8">
        <v>7</v>
      </c>
      <c r="AD353" s="8">
        <v>132</v>
      </c>
      <c r="AE353" s="20">
        <v>119.8253</v>
      </c>
      <c r="AF353" s="20">
        <v>113.94329999999999</v>
      </c>
      <c r="AG353" s="20">
        <v>152.04</v>
      </c>
      <c r="AH353" s="20">
        <v>159.2407</v>
      </c>
      <c r="AI353">
        <v>181.53</v>
      </c>
      <c r="AJ353" s="8" t="s">
        <v>4626</v>
      </c>
      <c r="AK353" s="8" t="s">
        <v>4627</v>
      </c>
      <c r="AL353" s="8">
        <v>1</v>
      </c>
      <c r="AM353" s="8">
        <v>130</v>
      </c>
      <c r="AN353" s="17">
        <v>134.62370000000001</v>
      </c>
      <c r="AO353" s="17">
        <v>169.2587</v>
      </c>
      <c r="AP353" s="17" t="s">
        <v>164</v>
      </c>
      <c r="AQ353" s="8" t="s">
        <v>191</v>
      </c>
      <c r="AR353" s="8" t="s">
        <v>44</v>
      </c>
      <c r="AS353" s="8" t="s">
        <v>164</v>
      </c>
      <c r="AT353" s="8" t="s">
        <v>164</v>
      </c>
      <c r="AU353" s="8" t="s">
        <v>168</v>
      </c>
      <c r="AW35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3" s="8">
        <v>29.956325</v>
      </c>
      <c r="BA353">
        <v>28.485824999999998</v>
      </c>
      <c r="BB353">
        <v>38.01</v>
      </c>
      <c r="BC353">
        <v>39.810175000000001</v>
      </c>
    </row>
    <row r="354" spans="1:55" x14ac:dyDescent="0.3">
      <c r="A354" s="53" t="s">
        <v>7607</v>
      </c>
      <c r="B354" s="53" t="s">
        <v>9039</v>
      </c>
      <c r="C354" s="53" t="s">
        <v>110</v>
      </c>
      <c r="D354" s="8" t="s">
        <v>101</v>
      </c>
      <c r="E354" s="43" t="s">
        <v>290</v>
      </c>
      <c r="F354" s="8" t="s">
        <v>14</v>
      </c>
      <c r="G354" s="8" t="s">
        <v>132</v>
      </c>
      <c r="H354" s="8" t="s">
        <v>290</v>
      </c>
      <c r="I354" s="8" t="s">
        <v>77</v>
      </c>
      <c r="J354">
        <v>0</v>
      </c>
      <c r="K354" s="8" t="str" cm="1">
        <f t="array" ref="K35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54" s="8" t="str" cm="1">
        <f t="array" ref="L35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4" s="8"/>
      <c r="N354" t="s">
        <v>9040</v>
      </c>
      <c r="O354" t="s">
        <v>9038</v>
      </c>
      <c r="P354">
        <v>0</v>
      </c>
      <c r="Q354" t="s">
        <v>8273</v>
      </c>
      <c r="R354" s="8" t="s">
        <v>110</v>
      </c>
      <c r="S354" s="9">
        <v>0.25</v>
      </c>
      <c r="T354" s="9">
        <v>0.25555555555555554</v>
      </c>
      <c r="U354" s="8">
        <v>0</v>
      </c>
      <c r="V354" s="8">
        <v>9.4354006285390355</v>
      </c>
      <c r="W354" s="8" t="s">
        <v>3553</v>
      </c>
      <c r="X354" s="8" t="s">
        <v>3554</v>
      </c>
      <c r="Z354"/>
      <c r="AB354" s="8">
        <v>0</v>
      </c>
      <c r="AC354" s="8">
        <v>0</v>
      </c>
      <c r="AD354" s="8">
        <v>0</v>
      </c>
      <c r="AE354" s="20">
        <v>0</v>
      </c>
      <c r="AF354" s="20">
        <v>0</v>
      </c>
      <c r="AG354" s="20">
        <v>0</v>
      </c>
      <c r="AH354" s="20">
        <v>0</v>
      </c>
      <c r="AI354"/>
      <c r="AJ354" s="8" t="s">
        <v>3408</v>
      </c>
      <c r="AK354" s="8" t="s">
        <v>3409</v>
      </c>
      <c r="AL354" s="8">
        <v>1</v>
      </c>
      <c r="AM354" s="8"/>
      <c r="AN354" s="17">
        <v>0</v>
      </c>
      <c r="AO354" s="17">
        <v>0</v>
      </c>
      <c r="AP354" s="17" t="s">
        <v>163</v>
      </c>
      <c r="AQ354" s="8" t="s">
        <v>77</v>
      </c>
      <c r="AR354" s="8" t="s">
        <v>44</v>
      </c>
      <c r="AS354" s="8" t="s">
        <v>164</v>
      </c>
      <c r="AT354" s="8" t="s">
        <v>163</v>
      </c>
      <c r="AU354" s="8" t="s">
        <v>168</v>
      </c>
      <c r="AW35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4" s="8">
        <v>0</v>
      </c>
      <c r="BA354">
        <v>0</v>
      </c>
      <c r="BB354">
        <v>0</v>
      </c>
      <c r="BC354">
        <v>0</v>
      </c>
    </row>
    <row r="355" spans="1:55" x14ac:dyDescent="0.3">
      <c r="A355" s="53" t="s">
        <v>309</v>
      </c>
      <c r="B355" s="53" t="s">
        <v>3990</v>
      </c>
      <c r="C355" s="53" t="s">
        <v>110</v>
      </c>
      <c r="D355" s="8" t="s">
        <v>101</v>
      </c>
      <c r="E355" s="43" t="s">
        <v>290</v>
      </c>
      <c r="F355" s="8" t="s">
        <v>14</v>
      </c>
      <c r="G355" s="8" t="s">
        <v>155</v>
      </c>
      <c r="H355" s="8" t="s">
        <v>160</v>
      </c>
      <c r="I355" s="8" t="s">
        <v>12</v>
      </c>
      <c r="J355">
        <v>66</v>
      </c>
      <c r="K355" s="8" t="str" cm="1">
        <f t="array" ref="K35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55" s="8" t="str" cm="1">
        <f t="array" ref="L35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5" s="8"/>
      <c r="N355" t="s">
        <v>308</v>
      </c>
      <c r="O355" t="s">
        <v>5750</v>
      </c>
      <c r="P355">
        <v>2.1577307463342499</v>
      </c>
      <c r="Q355" t="s">
        <v>8305</v>
      </c>
      <c r="R355" s="8" t="s">
        <v>147</v>
      </c>
      <c r="S355" s="9">
        <v>0.29166666666666669</v>
      </c>
      <c r="T355" s="9">
        <v>0.3137962962962963</v>
      </c>
      <c r="U355" s="8">
        <v>49.8333333333333</v>
      </c>
      <c r="V355" s="8">
        <v>45.229166666666664</v>
      </c>
      <c r="W355" s="8" t="s">
        <v>3992</v>
      </c>
      <c r="X355" s="8" t="s">
        <v>3993</v>
      </c>
      <c r="Y355" s="8">
        <v>0.92624673425896997</v>
      </c>
      <c r="Z355">
        <v>15621.71</v>
      </c>
      <c r="AA355" s="8">
        <v>0</v>
      </c>
      <c r="AB355" s="8">
        <v>0</v>
      </c>
      <c r="AC355" s="8">
        <v>0</v>
      </c>
      <c r="AD355" s="8">
        <v>0</v>
      </c>
      <c r="AE355" s="20">
        <v>157.71129999999999</v>
      </c>
      <c r="AF355" s="20">
        <v>317.47070000000002</v>
      </c>
      <c r="AG355" s="20">
        <v>343.78</v>
      </c>
      <c r="AH355" s="20">
        <v>382.57530000000003</v>
      </c>
      <c r="AI355">
        <v>442.25</v>
      </c>
      <c r="AJ355" s="8" t="s">
        <v>3408</v>
      </c>
      <c r="AK355" s="8" t="s">
        <v>3409</v>
      </c>
      <c r="AL355" s="8">
        <v>1</v>
      </c>
      <c r="AM355" s="8">
        <v>0</v>
      </c>
      <c r="AN355" s="17">
        <v>421.81619999999998</v>
      </c>
      <c r="AO355" s="17">
        <v>366.84</v>
      </c>
      <c r="AP355" s="17" t="s">
        <v>163</v>
      </c>
      <c r="AQ355" s="8" t="s">
        <v>191</v>
      </c>
      <c r="AR355" s="8" t="s">
        <v>44</v>
      </c>
      <c r="AS355" s="8" t="s">
        <v>163</v>
      </c>
      <c r="AT355" s="8" t="s">
        <v>163</v>
      </c>
      <c r="AU355" s="8" t="s">
        <v>168</v>
      </c>
      <c r="AV355" s="8">
        <v>0</v>
      </c>
      <c r="AW35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5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5" s="8">
        <v>39.427824999999999</v>
      </c>
      <c r="BA355">
        <v>79.367675000000006</v>
      </c>
      <c r="BB355">
        <v>85.944999999999993</v>
      </c>
      <c r="BC355">
        <v>95.643825000000007</v>
      </c>
    </row>
    <row r="356" spans="1:55" x14ac:dyDescent="0.3">
      <c r="A356" s="53" t="s">
        <v>395</v>
      </c>
      <c r="B356" s="53" t="s">
        <v>3537</v>
      </c>
      <c r="C356" s="53" t="s">
        <v>112</v>
      </c>
      <c r="D356" s="8" t="s">
        <v>101</v>
      </c>
      <c r="E356" s="43" t="s">
        <v>290</v>
      </c>
      <c r="F356" s="8" t="s">
        <v>14</v>
      </c>
      <c r="G356" s="8" t="s">
        <v>9250</v>
      </c>
      <c r="H356" s="8" t="s">
        <v>126</v>
      </c>
      <c r="I356" s="8" t="s">
        <v>15</v>
      </c>
      <c r="J356">
        <v>40</v>
      </c>
      <c r="K356" s="8" t="str" cm="1">
        <f t="array" ref="K35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356" s="8" t="str" cm="1">
        <f t="array" ref="L35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6" s="8"/>
      <c r="N356" t="s">
        <v>394</v>
      </c>
      <c r="O356" t="s">
        <v>5797</v>
      </c>
      <c r="P356">
        <v>2.3642833509994601</v>
      </c>
      <c r="Q356" t="s">
        <v>9066</v>
      </c>
      <c r="R356" s="8" t="s">
        <v>147</v>
      </c>
      <c r="S356" s="9">
        <v>0.3275925925925926</v>
      </c>
      <c r="T356" s="9">
        <v>0.33523148148148146</v>
      </c>
      <c r="U356" s="8">
        <v>0</v>
      </c>
      <c r="V356" s="8">
        <v>11.166666666666666</v>
      </c>
      <c r="W356" s="8" t="s">
        <v>3539</v>
      </c>
      <c r="X356" s="8" t="s">
        <v>3540</v>
      </c>
      <c r="Y356" s="8">
        <v>0.73891406251179004</v>
      </c>
      <c r="Z356">
        <v>2006.53</v>
      </c>
      <c r="AA356" s="8">
        <v>0</v>
      </c>
      <c r="AB356" s="35">
        <v>0</v>
      </c>
      <c r="AC356" s="8">
        <v>0</v>
      </c>
      <c r="AD356" s="8">
        <v>0</v>
      </c>
      <c r="AE356" s="20">
        <v>37.333300000000001</v>
      </c>
      <c r="AF356" s="20">
        <v>37.714599999999997</v>
      </c>
      <c r="AG356" s="20">
        <v>38.107799999999997</v>
      </c>
      <c r="AH356" s="20">
        <v>43.365299999999998</v>
      </c>
      <c r="AI356">
        <v>45.72</v>
      </c>
      <c r="AJ356" s="8" t="s">
        <v>3408</v>
      </c>
      <c r="AK356" s="8" t="s">
        <v>3409</v>
      </c>
      <c r="AL356" s="8">
        <v>1</v>
      </c>
      <c r="AM356" s="8">
        <v>0</v>
      </c>
      <c r="AN356" s="17">
        <v>31.98</v>
      </c>
      <c r="AO356" s="17">
        <v>46.802500000000002</v>
      </c>
      <c r="AP356" s="17" t="s">
        <v>163</v>
      </c>
      <c r="AQ356" s="8" t="s">
        <v>191</v>
      </c>
      <c r="AR356" s="8" t="s">
        <v>44</v>
      </c>
      <c r="AS356" s="8" t="s">
        <v>163</v>
      </c>
      <c r="AT356" s="8" t="s">
        <v>163</v>
      </c>
      <c r="AU356" s="8" t="s">
        <v>168</v>
      </c>
      <c r="AV356" s="8">
        <v>0</v>
      </c>
      <c r="AW35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35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6" s="8">
        <v>9.3333250000000003</v>
      </c>
      <c r="BA356">
        <v>9.4286499999999993</v>
      </c>
      <c r="BB356">
        <v>9.5269499999999994</v>
      </c>
      <c r="BC356">
        <v>10.841324999999999</v>
      </c>
    </row>
    <row r="357" spans="1:55" x14ac:dyDescent="0.3">
      <c r="A357" s="53" t="s">
        <v>1841</v>
      </c>
      <c r="B357" s="53" t="s">
        <v>3480</v>
      </c>
      <c r="C357" s="53" t="s">
        <v>136</v>
      </c>
      <c r="D357" s="8" t="s">
        <v>102</v>
      </c>
      <c r="E357" s="43" t="s">
        <v>290</v>
      </c>
      <c r="F357" s="8" t="s">
        <v>14</v>
      </c>
      <c r="G357" s="8" t="s">
        <v>9250</v>
      </c>
      <c r="H357" s="8" t="s">
        <v>126</v>
      </c>
      <c r="I357" s="8" t="s">
        <v>15</v>
      </c>
      <c r="J357">
        <v>71</v>
      </c>
      <c r="K357" s="8" t="str" cm="1">
        <f t="array" ref="K35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57" s="8" t="str" cm="1">
        <f t="array" ref="L35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7" s="8"/>
      <c r="N357" t="s">
        <v>1840</v>
      </c>
      <c r="O357" t="s">
        <v>6021</v>
      </c>
      <c r="P357">
        <v>0.79460950225001203</v>
      </c>
      <c r="Q357" t="s">
        <v>8428</v>
      </c>
      <c r="R357" s="8" t="s">
        <v>125</v>
      </c>
      <c r="S357" s="9">
        <v>0.33990740740740738</v>
      </c>
      <c r="T357" s="9">
        <v>0.33997685185185184</v>
      </c>
      <c r="U357" s="8">
        <v>0</v>
      </c>
      <c r="V357" s="8">
        <v>2.6166666666666667</v>
      </c>
      <c r="W357" s="8" t="s">
        <v>5184</v>
      </c>
      <c r="X357" s="8" t="s">
        <v>5185</v>
      </c>
      <c r="Y357" s="8">
        <v>0.32914782380929702</v>
      </c>
      <c r="Z357">
        <v>1360.34</v>
      </c>
      <c r="AA357" s="8">
        <v>0</v>
      </c>
      <c r="AB357" s="8">
        <v>0</v>
      </c>
      <c r="AC357" s="8">
        <v>0</v>
      </c>
      <c r="AD357" s="8">
        <v>0</v>
      </c>
      <c r="AE357" s="20">
        <v>51.8</v>
      </c>
      <c r="AF357" s="20">
        <v>51.8</v>
      </c>
      <c r="AG357" s="20">
        <v>53.126600000000003</v>
      </c>
      <c r="AH357" s="20">
        <v>54.59</v>
      </c>
      <c r="AI357">
        <v>28.51</v>
      </c>
      <c r="AJ357" s="8" t="s">
        <v>3408</v>
      </c>
      <c r="AK357" s="8" t="s">
        <v>5182</v>
      </c>
      <c r="AL357" s="8">
        <v>1</v>
      </c>
      <c r="AM357" s="8">
        <v>0</v>
      </c>
      <c r="AN357" s="17">
        <v>25.9</v>
      </c>
      <c r="AO357" s="17">
        <v>27.295000000000002</v>
      </c>
      <c r="AP357" s="17" t="s">
        <v>163</v>
      </c>
      <c r="AQ357" s="8" t="s">
        <v>191</v>
      </c>
      <c r="AR357" s="8" t="s">
        <v>44</v>
      </c>
      <c r="AS357" s="8" t="s">
        <v>163</v>
      </c>
      <c r="AT357" s="8" t="s">
        <v>163</v>
      </c>
      <c r="AU357" s="8" t="s">
        <v>168</v>
      </c>
      <c r="AV357" s="8">
        <v>0</v>
      </c>
      <c r="AW35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7" s="8">
        <v>12.95</v>
      </c>
      <c r="BA357">
        <v>12.95</v>
      </c>
      <c r="BB357">
        <v>13.281650000000001</v>
      </c>
      <c r="BC357">
        <v>13.647500000000001</v>
      </c>
    </row>
    <row r="358" spans="1:55" x14ac:dyDescent="0.3">
      <c r="A358" s="53" t="s">
        <v>1478</v>
      </c>
      <c r="B358" s="53" t="s">
        <v>158</v>
      </c>
      <c r="C358" s="53" t="s">
        <v>112</v>
      </c>
      <c r="D358" s="8" t="s">
        <v>101</v>
      </c>
      <c r="E358" s="43" t="s">
        <v>290</v>
      </c>
      <c r="F358" s="8" t="s">
        <v>14</v>
      </c>
      <c r="G358" s="8" t="s">
        <v>9252</v>
      </c>
      <c r="H358" s="8" t="s">
        <v>126</v>
      </c>
      <c r="I358" s="8" t="s">
        <v>12</v>
      </c>
      <c r="J358">
        <v>37</v>
      </c>
      <c r="K358" s="8" t="str" cm="1">
        <f t="array" ref="K35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58" s="8" t="str" cm="1">
        <f t="array" ref="L35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8" s="8"/>
      <c r="N358" t="s">
        <v>1477</v>
      </c>
      <c r="O358" t="s">
        <v>6093</v>
      </c>
      <c r="P358">
        <v>1.4758134460185299</v>
      </c>
      <c r="Q358" t="s">
        <v>8304</v>
      </c>
      <c r="R358" s="8" t="s">
        <v>147</v>
      </c>
      <c r="S358" s="9">
        <v>0.33626157407407409</v>
      </c>
      <c r="T358" s="9">
        <v>0.34133101851851849</v>
      </c>
      <c r="U358" s="8">
        <v>0</v>
      </c>
      <c r="V358" s="8">
        <v>7.8916666666666666</v>
      </c>
      <c r="W358" s="8" t="s">
        <v>4964</v>
      </c>
      <c r="X358" s="8" t="s">
        <v>4965</v>
      </c>
      <c r="Y358" s="8">
        <v>0.75498879165945298</v>
      </c>
      <c r="Z358">
        <v>2809.78</v>
      </c>
      <c r="AA358" s="8">
        <v>0</v>
      </c>
      <c r="AB358" s="8">
        <v>0</v>
      </c>
      <c r="AC358" s="8">
        <v>0</v>
      </c>
      <c r="AD358" s="8">
        <v>0</v>
      </c>
      <c r="AE358" s="20">
        <v>52.933</v>
      </c>
      <c r="AF358" s="20">
        <v>53.85</v>
      </c>
      <c r="AG358" s="20">
        <v>55.4146</v>
      </c>
      <c r="AH358" s="20">
        <v>57.982300000000002</v>
      </c>
      <c r="AI358">
        <v>56.11</v>
      </c>
      <c r="AJ358" s="8" t="s">
        <v>3408</v>
      </c>
      <c r="AK358" s="8" t="s">
        <v>3409</v>
      </c>
      <c r="AL358" s="8">
        <v>1</v>
      </c>
      <c r="AM358" s="8">
        <v>0</v>
      </c>
      <c r="AN358" s="17">
        <v>53.85</v>
      </c>
      <c r="AO358" s="17">
        <v>57.6312</v>
      </c>
      <c r="AP358" s="17" t="s">
        <v>163</v>
      </c>
      <c r="AQ358" s="8" t="s">
        <v>191</v>
      </c>
      <c r="AR358" s="8" t="s">
        <v>44</v>
      </c>
      <c r="AS358" s="8" t="s">
        <v>163</v>
      </c>
      <c r="AT358" s="8" t="s">
        <v>163</v>
      </c>
      <c r="AU358" s="8" t="s">
        <v>168</v>
      </c>
      <c r="AV358" s="8">
        <v>0</v>
      </c>
      <c r="AW35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5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8" s="8">
        <v>13.23325</v>
      </c>
      <c r="BA358">
        <v>13.4625</v>
      </c>
      <c r="BB358">
        <v>13.85365</v>
      </c>
      <c r="BC358">
        <v>14.495575000000001</v>
      </c>
    </row>
    <row r="359" spans="1:55" x14ac:dyDescent="0.3">
      <c r="A359" s="53" t="s">
        <v>297</v>
      </c>
      <c r="B359" s="53" t="s">
        <v>3951</v>
      </c>
      <c r="C359" s="53" t="s">
        <v>110</v>
      </c>
      <c r="D359" s="8" t="s">
        <v>103</v>
      </c>
      <c r="E359" s="43" t="s">
        <v>290</v>
      </c>
      <c r="F359" s="8" t="s">
        <v>14</v>
      </c>
      <c r="G359" s="8" t="s">
        <v>9252</v>
      </c>
      <c r="H359" s="8" t="s">
        <v>126</v>
      </c>
      <c r="I359" s="8" t="s">
        <v>15</v>
      </c>
      <c r="J359">
        <v>61</v>
      </c>
      <c r="K359" s="8" t="str" cm="1">
        <f t="array" ref="K35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59" s="8" t="str" cm="1">
        <f t="array" ref="L35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59" s="8"/>
      <c r="N359" t="s">
        <v>296</v>
      </c>
      <c r="O359" t="s">
        <v>6193</v>
      </c>
      <c r="P359">
        <v>5.0315077075092303</v>
      </c>
      <c r="Q359" t="s">
        <v>8564</v>
      </c>
      <c r="R359" s="8" t="s">
        <v>107</v>
      </c>
      <c r="S359" s="9">
        <v>0.36077546296296298</v>
      </c>
      <c r="T359" s="9">
        <v>0.3674884259259259</v>
      </c>
      <c r="U359" s="8">
        <v>0</v>
      </c>
      <c r="V359" s="8">
        <v>6.25</v>
      </c>
      <c r="W359" s="8" t="s">
        <v>3953</v>
      </c>
      <c r="X359" s="8" t="s">
        <v>3954</v>
      </c>
      <c r="Y359" s="8">
        <v>2.7382000147743102</v>
      </c>
      <c r="Z359">
        <v>587.25</v>
      </c>
      <c r="AA359" s="8">
        <v>0</v>
      </c>
      <c r="AB359" s="8">
        <v>0</v>
      </c>
      <c r="AC359" s="8">
        <v>0</v>
      </c>
      <c r="AD359" s="8">
        <v>0</v>
      </c>
      <c r="AE359" s="20">
        <v>44.484999999999999</v>
      </c>
      <c r="AF359" s="20">
        <v>44.93</v>
      </c>
      <c r="AG359" s="20">
        <v>46.423299999999998</v>
      </c>
      <c r="AH359" s="20">
        <v>47.17</v>
      </c>
      <c r="AI359">
        <v>11.79</v>
      </c>
      <c r="AJ359" s="8" t="s">
        <v>3408</v>
      </c>
      <c r="AK359" s="8" t="s">
        <v>5694</v>
      </c>
      <c r="AL359" s="8">
        <v>1</v>
      </c>
      <c r="AM359" s="8">
        <v>0</v>
      </c>
      <c r="AN359" s="17">
        <v>11.2325</v>
      </c>
      <c r="AO359" s="17">
        <v>11.7925</v>
      </c>
      <c r="AP359" s="17" t="s">
        <v>163</v>
      </c>
      <c r="AQ359" s="8" t="s">
        <v>191</v>
      </c>
      <c r="AR359" s="8" t="s">
        <v>44</v>
      </c>
      <c r="AS359" s="8" t="s">
        <v>163</v>
      </c>
      <c r="AT359" s="8" t="s">
        <v>163</v>
      </c>
      <c r="AU359" s="8" t="s">
        <v>168</v>
      </c>
      <c r="AV359" s="8">
        <v>0</v>
      </c>
      <c r="AW35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5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5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59" s="8">
        <v>11.12125</v>
      </c>
      <c r="BA359">
        <v>11.2325</v>
      </c>
      <c r="BB359">
        <v>11.605824999999999</v>
      </c>
      <c r="BC359">
        <v>11.7925</v>
      </c>
    </row>
    <row r="360" spans="1:55" x14ac:dyDescent="0.3">
      <c r="A360" s="53" t="s">
        <v>1484</v>
      </c>
      <c r="B360" s="53" t="s">
        <v>3480</v>
      </c>
      <c r="C360" s="53" t="s">
        <v>113</v>
      </c>
      <c r="D360" s="8" t="s">
        <v>101</v>
      </c>
      <c r="E360" s="43" t="s">
        <v>290</v>
      </c>
      <c r="F360" s="8" t="s">
        <v>14</v>
      </c>
      <c r="G360" s="8" t="s">
        <v>137</v>
      </c>
      <c r="H360" s="8" t="s">
        <v>126</v>
      </c>
      <c r="I360" s="8" t="s">
        <v>15</v>
      </c>
      <c r="J360">
        <v>75</v>
      </c>
      <c r="K360" s="8" t="str" cm="1">
        <f t="array" ref="K36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0" s="8" t="str" cm="1">
        <f t="array" ref="L36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0" s="8"/>
      <c r="N360" t="s">
        <v>1483</v>
      </c>
      <c r="O360" t="s">
        <v>6018</v>
      </c>
      <c r="P360">
        <v>1.9303840530212999</v>
      </c>
      <c r="Q360" t="s">
        <v>8239</v>
      </c>
      <c r="R360" s="8" t="s">
        <v>129</v>
      </c>
      <c r="S360" s="9">
        <v>0.34267361111111111</v>
      </c>
      <c r="T360" s="9">
        <v>0.36040509259259257</v>
      </c>
      <c r="U360" s="8">
        <v>0</v>
      </c>
      <c r="V360" s="8">
        <v>12.816666666666666</v>
      </c>
      <c r="W360" s="8" t="s">
        <v>5243</v>
      </c>
      <c r="X360" s="8" t="s">
        <v>5244</v>
      </c>
      <c r="Y360" s="8">
        <v>1.60479102995881</v>
      </c>
      <c r="Z360">
        <v>1177.0999999999999</v>
      </c>
      <c r="AA360" s="8">
        <v>0</v>
      </c>
      <c r="AB360" s="8">
        <v>0</v>
      </c>
      <c r="AC360" s="8">
        <v>0</v>
      </c>
      <c r="AD360" s="8">
        <v>0</v>
      </c>
      <c r="AE360" s="20">
        <v>44.86</v>
      </c>
      <c r="AF360" s="20">
        <v>44.86</v>
      </c>
      <c r="AG360" s="20">
        <v>45.845700000000001</v>
      </c>
      <c r="AH360" s="20">
        <v>46.78</v>
      </c>
      <c r="AI360">
        <v>24.56</v>
      </c>
      <c r="AJ360" s="8" t="s">
        <v>3408</v>
      </c>
      <c r="AK360" s="8" t="s">
        <v>3409</v>
      </c>
      <c r="AL360" s="8">
        <v>1</v>
      </c>
      <c r="AM360" s="8">
        <v>0</v>
      </c>
      <c r="AN360" s="17">
        <v>22.43</v>
      </c>
      <c r="AO360" s="17">
        <v>23.39</v>
      </c>
      <c r="AP360" s="17" t="s">
        <v>163</v>
      </c>
      <c r="AQ360" s="8" t="s">
        <v>191</v>
      </c>
      <c r="AR360" s="8" t="s">
        <v>44</v>
      </c>
      <c r="AS360" s="8" t="s">
        <v>163</v>
      </c>
      <c r="AT360" s="8" t="s">
        <v>163</v>
      </c>
      <c r="AU360" s="8" t="s">
        <v>168</v>
      </c>
      <c r="AV360" s="8">
        <v>0</v>
      </c>
      <c r="AW36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0" s="8">
        <v>11.215</v>
      </c>
      <c r="BA360">
        <v>11.215</v>
      </c>
      <c r="BB360">
        <v>11.461425</v>
      </c>
      <c r="BC360">
        <v>11.695</v>
      </c>
    </row>
    <row r="361" spans="1:55" x14ac:dyDescent="0.3">
      <c r="A361" s="53" t="s">
        <v>273</v>
      </c>
      <c r="B361" s="53" t="s">
        <v>5257</v>
      </c>
      <c r="C361" s="53" t="s">
        <v>110</v>
      </c>
      <c r="D361" s="8" t="s">
        <v>102</v>
      </c>
      <c r="E361" s="43" t="s">
        <v>290</v>
      </c>
      <c r="F361" s="8" t="s">
        <v>14</v>
      </c>
      <c r="G361" s="8" t="s">
        <v>137</v>
      </c>
      <c r="H361" s="8" t="s">
        <v>126</v>
      </c>
      <c r="I361" s="8" t="s">
        <v>15</v>
      </c>
      <c r="J361">
        <v>69</v>
      </c>
      <c r="K361" s="8" t="str" cm="1">
        <f t="array" ref="K36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1" s="8" t="str" cm="1">
        <f t="array" ref="L36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1" s="8"/>
      <c r="N361" t="s">
        <v>272</v>
      </c>
      <c r="O361" t="s">
        <v>5831</v>
      </c>
      <c r="P361">
        <v>1.08931955165784</v>
      </c>
      <c r="Q361" t="s">
        <v>8391</v>
      </c>
      <c r="R361" s="8" t="s">
        <v>125</v>
      </c>
      <c r="S361" s="9">
        <v>0.34759259259259262</v>
      </c>
      <c r="T361" s="9">
        <v>0.35228009259259258</v>
      </c>
      <c r="U361" s="8">
        <v>0</v>
      </c>
      <c r="V361" s="8">
        <v>6.65</v>
      </c>
      <c r="W361" s="8" t="s">
        <v>5259</v>
      </c>
      <c r="X361" s="8" t="s">
        <v>5260</v>
      </c>
      <c r="Y361" s="8">
        <v>0.66269285457814497</v>
      </c>
      <c r="Z361">
        <v>966.14</v>
      </c>
      <c r="AA361" s="8">
        <v>0</v>
      </c>
      <c r="AB361" s="8">
        <v>0</v>
      </c>
      <c r="AC361" s="8">
        <v>0</v>
      </c>
      <c r="AD361" s="8">
        <v>0</v>
      </c>
      <c r="AE361" s="20">
        <v>36.82</v>
      </c>
      <c r="AF361" s="20">
        <v>36.82</v>
      </c>
      <c r="AG361" s="20">
        <v>37.799999999999997</v>
      </c>
      <c r="AH361" s="20">
        <v>38.29</v>
      </c>
      <c r="AI361">
        <v>20.3</v>
      </c>
      <c r="AJ361" s="8" t="s">
        <v>3408</v>
      </c>
      <c r="AK361" s="8" t="s">
        <v>5182</v>
      </c>
      <c r="AL361" s="8">
        <v>1</v>
      </c>
      <c r="AM361" s="8">
        <v>0</v>
      </c>
      <c r="AN361" s="17">
        <v>18.41</v>
      </c>
      <c r="AO361" s="17">
        <v>19.145</v>
      </c>
      <c r="AP361" s="17" t="s">
        <v>163</v>
      </c>
      <c r="AQ361" s="8" t="s">
        <v>191</v>
      </c>
      <c r="AR361" s="8" t="s">
        <v>44</v>
      </c>
      <c r="AS361" s="8" t="s">
        <v>163</v>
      </c>
      <c r="AT361" s="8" t="s">
        <v>163</v>
      </c>
      <c r="AU361" s="8" t="s">
        <v>168</v>
      </c>
      <c r="AV361" s="8">
        <v>0</v>
      </c>
      <c r="AW36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1" s="8">
        <v>9.2050000000000001</v>
      </c>
      <c r="BA361">
        <v>9.2050000000000001</v>
      </c>
      <c r="BB361">
        <v>9.4499999999999993</v>
      </c>
      <c r="BC361">
        <v>9.5724999999999998</v>
      </c>
    </row>
    <row r="362" spans="1:55" x14ac:dyDescent="0.3">
      <c r="A362" s="53" t="s">
        <v>529</v>
      </c>
      <c r="B362" s="53" t="s">
        <v>3480</v>
      </c>
      <c r="C362" s="53" t="s">
        <v>129</v>
      </c>
      <c r="D362" s="8" t="s">
        <v>101</v>
      </c>
      <c r="E362" s="43" t="s">
        <v>290</v>
      </c>
      <c r="F362" s="8" t="s">
        <v>14</v>
      </c>
      <c r="G362" s="8" t="s">
        <v>9248</v>
      </c>
      <c r="H362" s="8" t="s">
        <v>126</v>
      </c>
      <c r="I362" s="8" t="s">
        <v>15</v>
      </c>
      <c r="J362">
        <v>70</v>
      </c>
      <c r="K362" s="8" t="str" cm="1">
        <f t="array" ref="K36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362" s="8" t="str" cm="1">
        <f t="array" ref="L36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2" s="8"/>
      <c r="N362" t="s">
        <v>528</v>
      </c>
      <c r="O362" t="s">
        <v>5812</v>
      </c>
      <c r="P362">
        <v>0.27666525069855702</v>
      </c>
      <c r="Q362" t="s">
        <v>8238</v>
      </c>
      <c r="R362" s="8" t="s">
        <v>147</v>
      </c>
      <c r="S362" s="9">
        <v>0.36060185185185184</v>
      </c>
      <c r="T362" s="9">
        <v>0.36674768518518519</v>
      </c>
      <c r="U362" s="8">
        <v>0</v>
      </c>
      <c r="V362" s="8">
        <v>4.479166666666667</v>
      </c>
      <c r="W362" s="8" t="s">
        <v>3531</v>
      </c>
      <c r="X362" s="8" t="s">
        <v>3532</v>
      </c>
      <c r="Y362" s="8">
        <v>0.223656650030403</v>
      </c>
      <c r="Z362">
        <v>2677.5</v>
      </c>
      <c r="AA362" s="8">
        <v>0</v>
      </c>
      <c r="AB362" s="8">
        <v>0</v>
      </c>
      <c r="AC362" s="8">
        <v>0</v>
      </c>
      <c r="AD362" s="8">
        <v>0</v>
      </c>
      <c r="AE362" s="20">
        <v>51.04</v>
      </c>
      <c r="AF362" s="20">
        <v>51.04</v>
      </c>
      <c r="AG362" s="20">
        <v>52.1676</v>
      </c>
      <c r="AH362" s="20">
        <v>53.23</v>
      </c>
      <c r="AI362">
        <v>55.89</v>
      </c>
      <c r="AJ362" s="8" t="s">
        <v>3408</v>
      </c>
      <c r="AK362" s="8" t="s">
        <v>3409</v>
      </c>
      <c r="AL362" s="8">
        <v>1</v>
      </c>
      <c r="AM362" s="8">
        <v>0</v>
      </c>
      <c r="AN362" s="17">
        <v>51.04</v>
      </c>
      <c r="AO362" s="17">
        <v>53.23</v>
      </c>
      <c r="AP362" s="17" t="s">
        <v>163</v>
      </c>
      <c r="AQ362" s="8" t="s">
        <v>191</v>
      </c>
      <c r="AR362" s="8" t="s">
        <v>44</v>
      </c>
      <c r="AS362" s="8" t="s">
        <v>163</v>
      </c>
      <c r="AT362" s="8" t="s">
        <v>163</v>
      </c>
      <c r="AU362" s="8" t="s">
        <v>168</v>
      </c>
      <c r="AV362" s="8">
        <v>0</v>
      </c>
      <c r="AW36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36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2" s="8">
        <v>12.76</v>
      </c>
      <c r="BA362">
        <v>12.76</v>
      </c>
      <c r="BB362">
        <v>13.0419</v>
      </c>
      <c r="BC362">
        <v>13.307499999999999</v>
      </c>
    </row>
    <row r="363" spans="1:55" x14ac:dyDescent="0.3">
      <c r="A363" s="53" t="s">
        <v>5714</v>
      </c>
      <c r="B363" s="53" t="s">
        <v>5729</v>
      </c>
      <c r="C363" s="53" t="s">
        <v>110</v>
      </c>
      <c r="D363" s="8" t="s">
        <v>102</v>
      </c>
      <c r="E363" s="43" t="s">
        <v>290</v>
      </c>
      <c r="F363" s="8" t="s">
        <v>14</v>
      </c>
      <c r="G363" s="8" t="s">
        <v>9248</v>
      </c>
      <c r="H363" s="8" t="s">
        <v>126</v>
      </c>
      <c r="I363" s="8" t="s">
        <v>12</v>
      </c>
      <c r="J363">
        <v>90</v>
      </c>
      <c r="K363" s="8" t="str" cm="1">
        <f t="array" ref="K36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3" s="8" t="str" cm="1">
        <f t="array" ref="L36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3" s="8"/>
      <c r="N363" t="s">
        <v>2643</v>
      </c>
      <c r="O363" t="s">
        <v>7741</v>
      </c>
      <c r="P363">
        <v>1.2101888376577099</v>
      </c>
      <c r="Q363" t="s">
        <v>8401</v>
      </c>
      <c r="R363" s="8" t="s">
        <v>125</v>
      </c>
      <c r="S363" s="9">
        <v>0.35311342592592593</v>
      </c>
      <c r="T363" s="9">
        <v>0.36071759259259262</v>
      </c>
      <c r="U363" s="8">
        <v>0</v>
      </c>
      <c r="V363" s="8">
        <v>3.4416666666666669</v>
      </c>
      <c r="W363" s="8" t="s">
        <v>7742</v>
      </c>
      <c r="X363" s="8" t="s">
        <v>7743</v>
      </c>
      <c r="Y363" s="8">
        <v>0.67494381186430497</v>
      </c>
      <c r="Z363">
        <v>191.95</v>
      </c>
      <c r="AB363" s="8">
        <v>0</v>
      </c>
      <c r="AC363" s="8">
        <v>0</v>
      </c>
      <c r="AD363" s="8">
        <v>0</v>
      </c>
      <c r="AE363" s="20">
        <v>0</v>
      </c>
      <c r="AF363" s="20">
        <v>0</v>
      </c>
      <c r="AG363" s="20">
        <v>0</v>
      </c>
      <c r="AH363" s="20">
        <v>38.39</v>
      </c>
      <c r="AI363">
        <v>21.3277</v>
      </c>
      <c r="AJ363" s="8" t="s">
        <v>3408</v>
      </c>
      <c r="AK363" s="8" t="s">
        <v>5182</v>
      </c>
      <c r="AL363" s="8">
        <v>1</v>
      </c>
      <c r="AM363" s="8"/>
      <c r="AN363" s="17">
        <v>0</v>
      </c>
      <c r="AO363" s="17">
        <v>0</v>
      </c>
      <c r="AP363" s="17" t="s">
        <v>163</v>
      </c>
      <c r="AQ363" s="8" t="s">
        <v>77</v>
      </c>
      <c r="AR363" s="8" t="s">
        <v>44</v>
      </c>
      <c r="AS363" s="8" t="s">
        <v>163</v>
      </c>
      <c r="AT363" s="8" t="s">
        <v>163</v>
      </c>
      <c r="AU363" s="8" t="s">
        <v>168</v>
      </c>
      <c r="AW36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3" s="8">
        <v>0</v>
      </c>
      <c r="BA363">
        <v>0</v>
      </c>
      <c r="BB363">
        <v>0</v>
      </c>
      <c r="BC363">
        <v>9.5975000000000001</v>
      </c>
    </row>
    <row r="364" spans="1:55" x14ac:dyDescent="0.3">
      <c r="A364" s="53" t="s">
        <v>1491</v>
      </c>
      <c r="B364" s="53" t="s">
        <v>4906</v>
      </c>
      <c r="C364" s="53" t="s">
        <v>110</v>
      </c>
      <c r="D364" s="8" t="s">
        <v>101</v>
      </c>
      <c r="E364" s="43" t="s">
        <v>290</v>
      </c>
      <c r="F364" s="8" t="s">
        <v>14</v>
      </c>
      <c r="G364" s="8" t="s">
        <v>9251</v>
      </c>
      <c r="H364" s="8" t="s">
        <v>126</v>
      </c>
      <c r="I364" s="8" t="s">
        <v>48</v>
      </c>
      <c r="J364">
        <v>335</v>
      </c>
      <c r="K364" s="8" t="str" cm="1">
        <f t="array" ref="K36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64" s="8" t="str" cm="1">
        <f t="array" ref="L36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4" s="8"/>
      <c r="N364" t="s">
        <v>1490</v>
      </c>
      <c r="O364" t="s">
        <v>9017</v>
      </c>
      <c r="P364">
        <v>3.8970048387376202</v>
      </c>
      <c r="Q364" t="s">
        <v>8237</v>
      </c>
      <c r="R364" s="8" t="s">
        <v>147</v>
      </c>
      <c r="S364" s="9">
        <v>0.3694560185185185</v>
      </c>
      <c r="T364" s="9">
        <v>0.37138888888888888</v>
      </c>
      <c r="U364" s="8">
        <v>0</v>
      </c>
      <c r="V364" s="8">
        <v>2.7600000000000002</v>
      </c>
      <c r="W364" s="8" t="s">
        <v>9018</v>
      </c>
      <c r="X364" s="8" t="s">
        <v>9019</v>
      </c>
      <c r="Y364" s="8">
        <v>2.37421479316746</v>
      </c>
      <c r="Z364">
        <v>2402.42</v>
      </c>
      <c r="AA364" s="8">
        <v>0</v>
      </c>
      <c r="AB364" s="8">
        <v>0</v>
      </c>
      <c r="AC364" s="8">
        <v>0</v>
      </c>
      <c r="AD364" s="8">
        <v>0</v>
      </c>
      <c r="AE364" s="20">
        <v>41.48</v>
      </c>
      <c r="AF364" s="20">
        <v>49.375</v>
      </c>
      <c r="AG364" s="20">
        <v>52.607100000000003</v>
      </c>
      <c r="AH364" s="20">
        <v>55.643300000000004</v>
      </c>
      <c r="AI364">
        <v>56.82</v>
      </c>
      <c r="AJ364" s="8" t="s">
        <v>3408</v>
      </c>
      <c r="AK364" s="8" t="s">
        <v>3409</v>
      </c>
      <c r="AL364" s="8">
        <v>1</v>
      </c>
      <c r="AM364" s="8">
        <v>0</v>
      </c>
      <c r="AN364" s="17">
        <v>44.467500000000001</v>
      </c>
      <c r="AO364" s="17">
        <v>49.965000000000003</v>
      </c>
      <c r="AP364" s="17" t="s">
        <v>163</v>
      </c>
      <c r="AQ364" s="8" t="s">
        <v>191</v>
      </c>
      <c r="AR364" s="8" t="s">
        <v>44</v>
      </c>
      <c r="AS364" s="8" t="s">
        <v>163</v>
      </c>
      <c r="AT364" s="8" t="s">
        <v>163</v>
      </c>
      <c r="AU364" s="8" t="s">
        <v>168</v>
      </c>
      <c r="AV364" s="8">
        <v>0</v>
      </c>
      <c r="AW36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6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4" s="8">
        <v>10.37</v>
      </c>
      <c r="BA364">
        <v>12.34375</v>
      </c>
      <c r="BB364">
        <v>13.151775000000001</v>
      </c>
      <c r="BC364">
        <v>13.910825000000001</v>
      </c>
    </row>
    <row r="365" spans="1:55" x14ac:dyDescent="0.3">
      <c r="A365" s="53" t="s">
        <v>256</v>
      </c>
      <c r="B365" s="53" t="s">
        <v>3944</v>
      </c>
      <c r="C365" s="53" t="s">
        <v>110</v>
      </c>
      <c r="D365" s="8" t="s">
        <v>102</v>
      </c>
      <c r="E365" s="43" t="s">
        <v>290</v>
      </c>
      <c r="F365" s="8" t="s">
        <v>14</v>
      </c>
      <c r="G365" s="8" t="s">
        <v>9251</v>
      </c>
      <c r="H365" s="8" t="s">
        <v>126</v>
      </c>
      <c r="I365" s="8" t="s">
        <v>15</v>
      </c>
      <c r="J365">
        <v>41</v>
      </c>
      <c r="K365" s="8" t="str" cm="1">
        <f t="array" ref="K36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5" s="8" t="str" cm="1">
        <f t="array" ref="L36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5" s="8"/>
      <c r="N365" t="s">
        <v>255</v>
      </c>
      <c r="O365" t="s">
        <v>6228</v>
      </c>
      <c r="P365">
        <v>1.46919266098712</v>
      </c>
      <c r="Q365" t="s">
        <v>8396</v>
      </c>
      <c r="R365" s="8" t="s">
        <v>113</v>
      </c>
      <c r="S365" s="9">
        <v>0.36173611111111109</v>
      </c>
      <c r="T365" s="9">
        <v>0.36724537037037036</v>
      </c>
      <c r="U365" s="8">
        <v>0</v>
      </c>
      <c r="V365" s="8">
        <v>7.9333333333333336</v>
      </c>
      <c r="W365" s="8" t="s">
        <v>3946</v>
      </c>
      <c r="X365" s="8" t="s">
        <v>3947</v>
      </c>
      <c r="Y365" s="8">
        <v>0.47738458186111599</v>
      </c>
      <c r="Z365">
        <v>821.19</v>
      </c>
      <c r="AA365" s="8">
        <v>0</v>
      </c>
      <c r="AB365" s="8">
        <v>0</v>
      </c>
      <c r="AC365" s="8">
        <v>0</v>
      </c>
      <c r="AD365" s="8">
        <v>0</v>
      </c>
      <c r="AE365" s="20">
        <v>62.5533</v>
      </c>
      <c r="AF365" s="20">
        <v>62.96</v>
      </c>
      <c r="AG365" s="20">
        <v>64.646600000000007</v>
      </c>
      <c r="AH365" s="20">
        <v>65.489999999999995</v>
      </c>
      <c r="AI365">
        <v>17.36</v>
      </c>
      <c r="AJ365" s="8" t="s">
        <v>3408</v>
      </c>
      <c r="AK365" s="8" t="s">
        <v>5182</v>
      </c>
      <c r="AL365" s="8">
        <v>1</v>
      </c>
      <c r="AM365" s="8">
        <v>0</v>
      </c>
      <c r="AN365" s="17">
        <v>15.74</v>
      </c>
      <c r="AO365" s="17">
        <v>16.372499999999999</v>
      </c>
      <c r="AP365" s="17" t="s">
        <v>163</v>
      </c>
      <c r="AQ365" s="8" t="s">
        <v>191</v>
      </c>
      <c r="AR365" s="8" t="s">
        <v>44</v>
      </c>
      <c r="AS365" s="8" t="s">
        <v>163</v>
      </c>
      <c r="AT365" s="8" t="s">
        <v>163</v>
      </c>
      <c r="AU365" s="8" t="s">
        <v>168</v>
      </c>
      <c r="AV365" s="8">
        <v>0</v>
      </c>
      <c r="AW36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5" s="8">
        <v>15.638325</v>
      </c>
      <c r="BA365">
        <v>15.74</v>
      </c>
      <c r="BB365">
        <v>16.161650000000002</v>
      </c>
      <c r="BC365">
        <v>16.372499999999999</v>
      </c>
    </row>
    <row r="366" spans="1:55" x14ac:dyDescent="0.3">
      <c r="A366" s="53" t="s">
        <v>518</v>
      </c>
      <c r="B366" s="53" t="s">
        <v>3522</v>
      </c>
      <c r="C366" s="53" t="s">
        <v>132</v>
      </c>
      <c r="D366" s="8" t="s">
        <v>101</v>
      </c>
      <c r="E366" s="43" t="s">
        <v>290</v>
      </c>
      <c r="F366" s="8" t="s">
        <v>14</v>
      </c>
      <c r="G366" s="8" t="s">
        <v>140</v>
      </c>
      <c r="H366" s="8" t="s">
        <v>126</v>
      </c>
      <c r="I366" s="8" t="s">
        <v>15</v>
      </c>
      <c r="J366">
        <v>60</v>
      </c>
      <c r="K366" s="8" t="str" cm="1">
        <f t="array" ref="K36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6" s="8" t="str" cm="1">
        <f t="array" ref="L36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6" s="8"/>
      <c r="N366" t="s">
        <v>517</v>
      </c>
      <c r="O366" t="s">
        <v>5829</v>
      </c>
      <c r="P366">
        <v>0.84325851205022695</v>
      </c>
      <c r="Q366" t="s">
        <v>8235</v>
      </c>
      <c r="R366" s="8" t="s">
        <v>129</v>
      </c>
      <c r="S366" s="9">
        <v>0.37197916666666669</v>
      </c>
      <c r="T366" s="9">
        <v>0.37206018518518519</v>
      </c>
      <c r="U366" s="8">
        <v>0</v>
      </c>
      <c r="V366" s="8">
        <v>3.6916666666666669</v>
      </c>
      <c r="W366" s="8" t="s">
        <v>5255</v>
      </c>
      <c r="X366" s="8" t="s">
        <v>5256</v>
      </c>
      <c r="Y366" s="8">
        <v>0.28005320509076997</v>
      </c>
      <c r="Z366">
        <v>1409.33</v>
      </c>
      <c r="AA366" s="8">
        <v>0</v>
      </c>
      <c r="AB366" s="8">
        <v>0</v>
      </c>
      <c r="AC366" s="8">
        <v>0</v>
      </c>
      <c r="AD366" s="8">
        <v>0</v>
      </c>
      <c r="AE366" s="20">
        <v>73.260000000000005</v>
      </c>
      <c r="AF366" s="20">
        <v>50.244999999999997</v>
      </c>
      <c r="AG366" s="20">
        <v>37.118499999999997</v>
      </c>
      <c r="AH366" s="20">
        <v>49.01</v>
      </c>
      <c r="AI366">
        <v>18.77</v>
      </c>
      <c r="AJ366" s="8" t="s">
        <v>3408</v>
      </c>
      <c r="AK366" s="8" t="s">
        <v>3409</v>
      </c>
      <c r="AL366" s="8">
        <v>1</v>
      </c>
      <c r="AM366" s="8">
        <v>0</v>
      </c>
      <c r="AN366" s="17">
        <v>18.045000000000002</v>
      </c>
      <c r="AO366" s="17">
        <v>27.375</v>
      </c>
      <c r="AP366" s="17" t="s">
        <v>163</v>
      </c>
      <c r="AQ366" s="8" t="s">
        <v>191</v>
      </c>
      <c r="AR366" s="8" t="s">
        <v>44</v>
      </c>
      <c r="AS366" s="8" t="s">
        <v>163</v>
      </c>
      <c r="AT366" s="8" t="s">
        <v>163</v>
      </c>
      <c r="AU366" s="8" t="s">
        <v>168</v>
      </c>
      <c r="AV366" s="8">
        <v>0</v>
      </c>
      <c r="AW36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6" s="8">
        <v>18.315000000000001</v>
      </c>
      <c r="BA366">
        <v>12.561249999999999</v>
      </c>
      <c r="BB366">
        <v>9.2796249999999993</v>
      </c>
      <c r="BC366">
        <v>12.2525</v>
      </c>
    </row>
    <row r="367" spans="1:55" x14ac:dyDescent="0.3">
      <c r="A367" s="53" t="s">
        <v>534</v>
      </c>
      <c r="B367" s="53" t="s">
        <v>4661</v>
      </c>
      <c r="C367" s="53" t="s">
        <v>110</v>
      </c>
      <c r="D367" s="8" t="s">
        <v>102</v>
      </c>
      <c r="E367" s="43" t="s">
        <v>290</v>
      </c>
      <c r="F367" s="8" t="s">
        <v>14</v>
      </c>
      <c r="G367" s="8" t="s">
        <v>140</v>
      </c>
      <c r="H367" s="8" t="s">
        <v>160</v>
      </c>
      <c r="I367" s="8" t="s">
        <v>12</v>
      </c>
      <c r="J367">
        <v>150</v>
      </c>
      <c r="K367" s="8" t="str" cm="1">
        <f t="array" ref="K36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67" s="8" t="str" cm="1">
        <f t="array" ref="L36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367" s="8"/>
      <c r="N367" t="s">
        <v>533</v>
      </c>
      <c r="O367" t="s">
        <v>6144</v>
      </c>
      <c r="P367">
        <v>2.1408105884951101</v>
      </c>
      <c r="Q367" t="s">
        <v>8397</v>
      </c>
      <c r="R367" s="8" t="s">
        <v>147</v>
      </c>
      <c r="S367" s="9">
        <v>0.37479166666666669</v>
      </c>
      <c r="T367" s="9">
        <v>0.37965277777777778</v>
      </c>
      <c r="U367" s="8">
        <v>0</v>
      </c>
      <c r="V367" s="8">
        <v>7.0833333333333339</v>
      </c>
      <c r="W367" s="8" t="s">
        <v>5206</v>
      </c>
      <c r="X367" s="8" t="s">
        <v>5207</v>
      </c>
      <c r="Y367" s="8">
        <v>0.47799888171417598</v>
      </c>
      <c r="Z367">
        <v>5604.3</v>
      </c>
      <c r="AA367" s="8">
        <v>0</v>
      </c>
      <c r="AB367" s="8">
        <v>1</v>
      </c>
      <c r="AC367" s="8">
        <v>0</v>
      </c>
      <c r="AD367" s="8">
        <v>0</v>
      </c>
      <c r="AE367" s="20">
        <v>106.24420000000001</v>
      </c>
      <c r="AF367" s="20">
        <v>109.6484</v>
      </c>
      <c r="AG367" s="20">
        <v>111.25920000000001</v>
      </c>
      <c r="AH367" s="20">
        <v>55.685000000000002</v>
      </c>
      <c r="AI367">
        <v>121.07</v>
      </c>
      <c r="AJ367" s="8" t="s">
        <v>3408</v>
      </c>
      <c r="AK367" s="8" t="s">
        <v>5182</v>
      </c>
      <c r="AL367" s="8">
        <v>1</v>
      </c>
      <c r="AM367" s="8">
        <v>3</v>
      </c>
      <c r="AN367" s="17">
        <v>107.6862</v>
      </c>
      <c r="AO367" s="17">
        <v>41.225000000000001</v>
      </c>
      <c r="AP367" s="17" t="s">
        <v>163</v>
      </c>
      <c r="AQ367" s="8" t="s">
        <v>191</v>
      </c>
      <c r="AR367" s="8" t="s">
        <v>44</v>
      </c>
      <c r="AS367" s="8" t="s">
        <v>163</v>
      </c>
      <c r="AT367" s="8" t="s">
        <v>163</v>
      </c>
      <c r="AU367" s="8" t="s">
        <v>168</v>
      </c>
      <c r="AV367" s="8">
        <v>3</v>
      </c>
      <c r="AW36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6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7" s="8">
        <v>26.561050000000002</v>
      </c>
      <c r="BA367">
        <v>27.412099999999999</v>
      </c>
      <c r="BB367">
        <v>27.814800000000002</v>
      </c>
      <c r="BC367">
        <v>13.921250000000001</v>
      </c>
    </row>
    <row r="368" spans="1:55" x14ac:dyDescent="0.3">
      <c r="A368" s="53" t="s">
        <v>1268</v>
      </c>
      <c r="B368" s="53" t="s">
        <v>3522</v>
      </c>
      <c r="C368" s="53" t="s">
        <v>147</v>
      </c>
      <c r="D368" s="8" t="s">
        <v>101</v>
      </c>
      <c r="E368" s="43" t="s">
        <v>290</v>
      </c>
      <c r="F368" s="8" t="s">
        <v>14</v>
      </c>
      <c r="G368" s="8" t="s">
        <v>9253</v>
      </c>
      <c r="H368" s="8" t="s">
        <v>126</v>
      </c>
      <c r="I368" s="8" t="s">
        <v>15</v>
      </c>
      <c r="J368">
        <v>62</v>
      </c>
      <c r="K368" s="8" t="str" cm="1">
        <f t="array" ref="K36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8" s="8" t="str" cm="1">
        <f t="array" ref="L36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8" s="8"/>
      <c r="N368" t="s">
        <v>9377</v>
      </c>
      <c r="O368" t="s">
        <v>6024</v>
      </c>
      <c r="P368">
        <v>0.98290593773489798</v>
      </c>
      <c r="Q368" t="s">
        <v>8236</v>
      </c>
      <c r="R368" s="8" t="s">
        <v>129</v>
      </c>
      <c r="S368" s="9">
        <v>0.37274305555555554</v>
      </c>
      <c r="T368" s="9">
        <v>0.38021990740740741</v>
      </c>
      <c r="U368" s="8">
        <v>0</v>
      </c>
      <c r="V368" s="8">
        <v>16.574999999999999</v>
      </c>
      <c r="W368" s="8" t="s">
        <v>5252</v>
      </c>
      <c r="X368" s="8" t="s">
        <v>5253</v>
      </c>
      <c r="Y368" s="8">
        <v>0.18938774116203499</v>
      </c>
      <c r="Z368">
        <v>1526.76</v>
      </c>
      <c r="AA368" s="8">
        <v>0</v>
      </c>
      <c r="AB368" s="8">
        <v>0</v>
      </c>
      <c r="AC368" s="8">
        <v>0</v>
      </c>
      <c r="AD368" s="8">
        <v>0</v>
      </c>
      <c r="AE368" s="20">
        <v>68.937100000000001</v>
      </c>
      <c r="AF368" s="20">
        <v>61.213299999999997</v>
      </c>
      <c r="AG368" s="20">
        <v>45</v>
      </c>
      <c r="AH368" s="20">
        <v>45</v>
      </c>
      <c r="AI368">
        <v>22.5</v>
      </c>
      <c r="AJ368" s="8" t="s">
        <v>3408</v>
      </c>
      <c r="AK368" s="8" t="s">
        <v>3409</v>
      </c>
      <c r="AL368" s="8">
        <v>1</v>
      </c>
      <c r="AM368" s="8">
        <v>0</v>
      </c>
      <c r="AN368" s="17">
        <v>22.5</v>
      </c>
      <c r="AO368" s="17">
        <v>22.5</v>
      </c>
      <c r="AP368" s="17" t="s">
        <v>163</v>
      </c>
      <c r="AQ368" s="8" t="s">
        <v>191</v>
      </c>
      <c r="AR368" s="8" t="s">
        <v>44</v>
      </c>
      <c r="AS368" s="8" t="s">
        <v>163</v>
      </c>
      <c r="AT368" s="8" t="s">
        <v>163</v>
      </c>
      <c r="AU368" s="8" t="s">
        <v>168</v>
      </c>
      <c r="AV368" s="8">
        <v>0</v>
      </c>
      <c r="AW36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8" s="8">
        <v>17.234275</v>
      </c>
      <c r="BA368">
        <v>15.303324999999999</v>
      </c>
      <c r="BB368">
        <v>11.25</v>
      </c>
      <c r="BC368">
        <v>11.25</v>
      </c>
    </row>
    <row r="369" spans="1:55" x14ac:dyDescent="0.3">
      <c r="A369" s="53" t="s">
        <v>751</v>
      </c>
      <c r="B369" s="53" t="s">
        <v>5418</v>
      </c>
      <c r="C369" s="53" t="s">
        <v>110</v>
      </c>
      <c r="D369" s="8" t="s">
        <v>101</v>
      </c>
      <c r="E369" s="43" t="s">
        <v>290</v>
      </c>
      <c r="F369" s="8" t="s">
        <v>14</v>
      </c>
      <c r="G369" s="8" t="s">
        <v>4497</v>
      </c>
      <c r="H369" s="8" t="s">
        <v>126</v>
      </c>
      <c r="I369" s="8" t="s">
        <v>15</v>
      </c>
      <c r="J369">
        <v>30</v>
      </c>
      <c r="K369" s="8" t="str" cm="1">
        <f t="array" ref="K36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69" s="8" t="str" cm="1">
        <f t="array" ref="L36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69" s="8"/>
      <c r="N369" t="s">
        <v>750</v>
      </c>
      <c r="O369" t="s">
        <v>6158</v>
      </c>
      <c r="P369">
        <v>2.9351893584761801</v>
      </c>
      <c r="Q369" t="s">
        <v>8270</v>
      </c>
      <c r="R369" s="8" t="s">
        <v>112</v>
      </c>
      <c r="S369" s="9">
        <v>0.38225694444444447</v>
      </c>
      <c r="T369" s="9">
        <v>0.38234953703703706</v>
      </c>
      <c r="U369" s="8">
        <v>0</v>
      </c>
      <c r="V369" s="8">
        <v>0.13333333333333333</v>
      </c>
      <c r="W369" s="8" t="s">
        <v>5420</v>
      </c>
      <c r="X369" s="8" t="s">
        <v>5421</v>
      </c>
      <c r="Y369" s="8">
        <v>1.35761429509119</v>
      </c>
      <c r="Z369">
        <v>737.94</v>
      </c>
      <c r="AA369" s="8">
        <v>0</v>
      </c>
      <c r="AB369" s="8">
        <v>0</v>
      </c>
      <c r="AC369" s="8">
        <v>0</v>
      </c>
      <c r="AD369" s="8">
        <v>0</v>
      </c>
      <c r="AE369" s="20">
        <v>46.52</v>
      </c>
      <c r="AF369" s="20">
        <v>66.674999999999997</v>
      </c>
      <c r="AG369" s="20">
        <v>80.667500000000004</v>
      </c>
      <c r="AH369" s="20">
        <v>72.98</v>
      </c>
      <c r="AI369">
        <v>23.01</v>
      </c>
      <c r="AJ369" s="8" t="s">
        <v>3408</v>
      </c>
      <c r="AK369" s="8" t="s">
        <v>3409</v>
      </c>
      <c r="AL369" s="8">
        <v>1</v>
      </c>
      <c r="AM369" s="8">
        <v>0</v>
      </c>
      <c r="AN369" s="17">
        <v>5.8150000000000004</v>
      </c>
      <c r="AO369" s="17">
        <v>12.08</v>
      </c>
      <c r="AP369" s="17" t="s">
        <v>163</v>
      </c>
      <c r="AQ369" s="8" t="s">
        <v>191</v>
      </c>
      <c r="AR369" s="8" t="s">
        <v>44</v>
      </c>
      <c r="AS369" s="8" t="s">
        <v>163</v>
      </c>
      <c r="AT369" s="8" t="s">
        <v>163</v>
      </c>
      <c r="AU369" s="8" t="s">
        <v>168</v>
      </c>
      <c r="AV369" s="8">
        <v>0</v>
      </c>
      <c r="AW36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6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6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69" s="8">
        <v>11.63</v>
      </c>
      <c r="BA369">
        <v>16.668749999999999</v>
      </c>
      <c r="BB369">
        <v>20.166875000000001</v>
      </c>
      <c r="BC369">
        <v>18.245000000000001</v>
      </c>
    </row>
    <row r="370" spans="1:55" x14ac:dyDescent="0.3">
      <c r="A370" s="53" t="s">
        <v>1621</v>
      </c>
      <c r="B370" s="53" t="s">
        <v>3938</v>
      </c>
      <c r="C370" s="53" t="s">
        <v>110</v>
      </c>
      <c r="D370" s="8" t="s">
        <v>104</v>
      </c>
      <c r="E370" s="43" t="s">
        <v>290</v>
      </c>
      <c r="F370" s="8" t="s">
        <v>14</v>
      </c>
      <c r="G370" s="8" t="s">
        <v>4497</v>
      </c>
      <c r="H370" s="8" t="s">
        <v>126</v>
      </c>
      <c r="I370" s="8" t="s">
        <v>15</v>
      </c>
      <c r="J370">
        <v>77</v>
      </c>
      <c r="K370" s="8" t="str" cm="1">
        <f t="array" ref="K37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0" s="8" t="str" cm="1">
        <f t="array" ref="L37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0" s="8"/>
      <c r="N370" t="s">
        <v>1620</v>
      </c>
      <c r="O370" t="s">
        <v>6225</v>
      </c>
      <c r="P370">
        <v>3.1095177794634901</v>
      </c>
      <c r="Q370" t="s">
        <v>9143</v>
      </c>
      <c r="R370" s="8" t="s">
        <v>123</v>
      </c>
      <c r="S370" s="9">
        <v>0.39395833333333335</v>
      </c>
      <c r="T370" s="9">
        <v>0.40067129629629628</v>
      </c>
      <c r="U370" s="8">
        <v>0</v>
      </c>
      <c r="V370" s="8">
        <v>14.25</v>
      </c>
      <c r="W370" s="8" t="s">
        <v>3940</v>
      </c>
      <c r="X370" s="8" t="s">
        <v>3941</v>
      </c>
      <c r="Y370" s="8">
        <v>1.04760041117484</v>
      </c>
      <c r="Z370">
        <v>556.04</v>
      </c>
      <c r="AA370" s="8">
        <v>0</v>
      </c>
      <c r="AB370" s="8">
        <v>0</v>
      </c>
      <c r="AC370" s="8">
        <v>0</v>
      </c>
      <c r="AD370" s="8">
        <v>0</v>
      </c>
      <c r="AE370" s="20">
        <v>42.38</v>
      </c>
      <c r="AF370" s="20">
        <v>42.38</v>
      </c>
      <c r="AG370" s="20">
        <v>43.513300000000001</v>
      </c>
      <c r="AH370" s="20">
        <v>44.08</v>
      </c>
      <c r="AI370">
        <v>11.68</v>
      </c>
      <c r="AJ370" s="8" t="s">
        <v>3408</v>
      </c>
      <c r="AK370" s="8" t="s">
        <v>5700</v>
      </c>
      <c r="AL370" s="8">
        <v>1</v>
      </c>
      <c r="AM370" s="8">
        <v>0</v>
      </c>
      <c r="AN370" s="17">
        <v>10.595000000000001</v>
      </c>
      <c r="AO370" s="17">
        <v>11.02</v>
      </c>
      <c r="AP370" s="17" t="s">
        <v>163</v>
      </c>
      <c r="AQ370" s="8" t="s">
        <v>191</v>
      </c>
      <c r="AR370" s="8" t="s">
        <v>44</v>
      </c>
      <c r="AS370" s="8" t="s">
        <v>163</v>
      </c>
      <c r="AT370" s="8" t="s">
        <v>163</v>
      </c>
      <c r="AU370" s="8" t="s">
        <v>168</v>
      </c>
      <c r="AV370" s="8">
        <v>0</v>
      </c>
      <c r="AW37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0" s="8">
        <v>10.595000000000001</v>
      </c>
      <c r="BA370">
        <v>10.595000000000001</v>
      </c>
      <c r="BB370">
        <v>10.878325</v>
      </c>
      <c r="BC370">
        <v>11.02</v>
      </c>
    </row>
    <row r="371" spans="1:55" x14ac:dyDescent="0.3">
      <c r="A371" s="53" t="s">
        <v>1219</v>
      </c>
      <c r="B371" s="53" t="s">
        <v>5432</v>
      </c>
      <c r="C371" s="53" t="s">
        <v>110</v>
      </c>
      <c r="D371" s="8" t="s">
        <v>101</v>
      </c>
      <c r="E371" s="43" t="s">
        <v>290</v>
      </c>
      <c r="F371" s="8" t="s">
        <v>14</v>
      </c>
      <c r="G371" s="8" t="s">
        <v>4484</v>
      </c>
      <c r="H371" s="8" t="s">
        <v>126</v>
      </c>
      <c r="I371" s="8" t="s">
        <v>15</v>
      </c>
      <c r="J371">
        <v>78</v>
      </c>
      <c r="K371" s="8" t="str" cm="1">
        <f t="array" ref="K37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1" s="8" t="str" cm="1">
        <f t="array" ref="L37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1" s="8"/>
      <c r="N371" t="s">
        <v>1218</v>
      </c>
      <c r="O371" t="s">
        <v>6171</v>
      </c>
      <c r="P371">
        <v>0.59504610881202802</v>
      </c>
      <c r="Q371" t="s">
        <v>8287</v>
      </c>
      <c r="R371" s="8" t="s">
        <v>112</v>
      </c>
      <c r="S371" s="9">
        <v>0.38276620370370368</v>
      </c>
      <c r="T371" s="9">
        <v>0.38287037037037036</v>
      </c>
      <c r="U371" s="8">
        <v>0</v>
      </c>
      <c r="V371" s="8">
        <v>0.12777777833333334</v>
      </c>
      <c r="W371" s="8" t="s">
        <v>5434</v>
      </c>
      <c r="X371" s="8" t="s">
        <v>5435</v>
      </c>
      <c r="Y371" s="8">
        <v>0.19559215941001001</v>
      </c>
      <c r="Z371">
        <v>3629.72</v>
      </c>
      <c r="AA371" s="8">
        <v>0</v>
      </c>
      <c r="AB371" s="8">
        <v>0</v>
      </c>
      <c r="AC371" s="8">
        <v>0</v>
      </c>
      <c r="AD371" s="8">
        <v>0</v>
      </c>
      <c r="AE371" s="20">
        <v>214.17</v>
      </c>
      <c r="AF371" s="20">
        <v>106.33329999999999</v>
      </c>
      <c r="AG371" s="20">
        <v>102.6133</v>
      </c>
      <c r="AH371" s="20">
        <v>246.386</v>
      </c>
      <c r="AI371">
        <v>34.94</v>
      </c>
      <c r="AJ371" s="8" t="s">
        <v>3408</v>
      </c>
      <c r="AK371" s="8" t="s">
        <v>3409</v>
      </c>
      <c r="AL371" s="8">
        <v>1</v>
      </c>
      <c r="AM371" s="8">
        <v>0</v>
      </c>
      <c r="AN371" s="17">
        <v>41.351199999999999</v>
      </c>
      <c r="AO371" s="17">
        <v>87.234999999999999</v>
      </c>
      <c r="AP371" s="17" t="s">
        <v>163</v>
      </c>
      <c r="AQ371" s="8" t="s">
        <v>191</v>
      </c>
      <c r="AR371" s="8" t="s">
        <v>44</v>
      </c>
      <c r="AS371" s="8" t="s">
        <v>163</v>
      </c>
      <c r="AT371" s="8" t="s">
        <v>163</v>
      </c>
      <c r="AU371" s="8" t="s">
        <v>168</v>
      </c>
      <c r="AV371" s="8">
        <v>0</v>
      </c>
      <c r="AW37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1" s="8">
        <v>53.542499999999997</v>
      </c>
      <c r="BA371">
        <v>26.583324999999999</v>
      </c>
      <c r="BB371">
        <v>25.653324999999999</v>
      </c>
      <c r="BC371">
        <v>61.596499999999999</v>
      </c>
    </row>
    <row r="372" spans="1:55" x14ac:dyDescent="0.3">
      <c r="A372" s="53" t="s">
        <v>407</v>
      </c>
      <c r="B372" s="53" t="s">
        <v>5414</v>
      </c>
      <c r="C372" s="53" t="s">
        <v>110</v>
      </c>
      <c r="D372" s="8" t="s">
        <v>102</v>
      </c>
      <c r="E372" s="43" t="s">
        <v>290</v>
      </c>
      <c r="F372" s="8" t="s">
        <v>14</v>
      </c>
      <c r="G372" s="8" t="s">
        <v>4484</v>
      </c>
      <c r="H372" s="8" t="s">
        <v>126</v>
      </c>
      <c r="I372" s="8" t="s">
        <v>15</v>
      </c>
      <c r="J372">
        <v>321</v>
      </c>
      <c r="K372" s="8" t="str" cm="1">
        <f t="array" ref="K37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2" s="8" t="str" cm="1">
        <f t="array" ref="L37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2" s="8"/>
      <c r="N372" t="s">
        <v>406</v>
      </c>
      <c r="O372" t="s">
        <v>6194</v>
      </c>
      <c r="P372">
        <v>4.6775688102691504</v>
      </c>
      <c r="Q372" t="s">
        <v>8394</v>
      </c>
      <c r="R372" s="8" t="s">
        <v>113</v>
      </c>
      <c r="S372" s="9">
        <v>0.39500000000000002</v>
      </c>
      <c r="T372" s="9">
        <v>0.40391203703703704</v>
      </c>
      <c r="U372" s="8">
        <v>0</v>
      </c>
      <c r="V372" s="8">
        <v>12.833333333333334</v>
      </c>
      <c r="W372" s="8" t="s">
        <v>5416</v>
      </c>
      <c r="X372" s="8" t="s">
        <v>5417</v>
      </c>
      <c r="Y372" s="8">
        <v>1.3773658921282701</v>
      </c>
      <c r="Z372">
        <v>458.31</v>
      </c>
      <c r="AA372" s="8">
        <v>0</v>
      </c>
      <c r="AB372" s="8">
        <v>0</v>
      </c>
      <c r="AC372" s="8">
        <v>0</v>
      </c>
      <c r="AD372" s="8">
        <v>0</v>
      </c>
      <c r="AE372" s="20">
        <v>35.01</v>
      </c>
      <c r="AF372" s="20">
        <v>35.01</v>
      </c>
      <c r="AG372" s="20">
        <v>35.7166</v>
      </c>
      <c r="AH372" s="20">
        <v>36.07</v>
      </c>
      <c r="AI372">
        <v>9.56</v>
      </c>
      <c r="AJ372" s="8" t="s">
        <v>3408</v>
      </c>
      <c r="AK372" s="8" t="s">
        <v>5182</v>
      </c>
      <c r="AL372" s="8">
        <v>1</v>
      </c>
      <c r="AM372" s="8">
        <v>0</v>
      </c>
      <c r="AN372" s="17">
        <v>8.7524999999999995</v>
      </c>
      <c r="AO372" s="17">
        <v>9.0175000000000001</v>
      </c>
      <c r="AP372" s="17" t="s">
        <v>163</v>
      </c>
      <c r="AQ372" s="8" t="s">
        <v>191</v>
      </c>
      <c r="AR372" s="8" t="s">
        <v>44</v>
      </c>
      <c r="AS372" s="8" t="s">
        <v>163</v>
      </c>
      <c r="AT372" s="8" t="s">
        <v>163</v>
      </c>
      <c r="AU372" s="8" t="s">
        <v>168</v>
      </c>
      <c r="AV372" s="8">
        <v>0</v>
      </c>
      <c r="AW37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2" s="8">
        <v>8.7524999999999995</v>
      </c>
      <c r="BA372">
        <v>8.7524999999999995</v>
      </c>
      <c r="BB372">
        <v>8.9291499999999999</v>
      </c>
      <c r="BC372">
        <v>9.0175000000000001</v>
      </c>
    </row>
    <row r="373" spans="1:55" x14ac:dyDescent="0.3">
      <c r="A373" s="53" t="s">
        <v>268</v>
      </c>
      <c r="B373" s="53" t="s">
        <v>4269</v>
      </c>
      <c r="C373" s="53" t="s">
        <v>110</v>
      </c>
      <c r="D373" s="8" t="s">
        <v>101</v>
      </c>
      <c r="E373" s="43" t="s">
        <v>290</v>
      </c>
      <c r="F373" s="8" t="s">
        <v>14</v>
      </c>
      <c r="G373" s="8" t="s">
        <v>9259</v>
      </c>
      <c r="H373" s="8" t="s">
        <v>160</v>
      </c>
      <c r="I373" s="8" t="s">
        <v>12</v>
      </c>
      <c r="J373">
        <v>295</v>
      </c>
      <c r="K373" s="8" t="str" cm="1">
        <f t="array" ref="K37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73" s="8" t="str" cm="1">
        <f t="array" ref="L37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373" s="8"/>
      <c r="N373" t="s">
        <v>267</v>
      </c>
      <c r="O373" t="s">
        <v>5780</v>
      </c>
      <c r="P373">
        <v>4.9050713634705998</v>
      </c>
      <c r="Q373" t="s">
        <v>8286</v>
      </c>
      <c r="R373" s="8" t="s">
        <v>147</v>
      </c>
      <c r="S373" s="9">
        <v>0.38627314814814817</v>
      </c>
      <c r="T373" s="9">
        <v>0.39145833333333335</v>
      </c>
      <c r="U373" s="8">
        <v>0</v>
      </c>
      <c r="V373" s="8">
        <v>7.0791666666666666</v>
      </c>
      <c r="W373" s="8" t="s">
        <v>4271</v>
      </c>
      <c r="X373" s="8" t="s">
        <v>4272</v>
      </c>
      <c r="Y373" s="8">
        <v>2.0027645872270901</v>
      </c>
      <c r="Z373">
        <v>4170.8900000000003</v>
      </c>
      <c r="AA373" s="8">
        <v>3</v>
      </c>
      <c r="AB373" s="8">
        <v>0.8125</v>
      </c>
      <c r="AC373" s="8">
        <v>2</v>
      </c>
      <c r="AD373" s="8">
        <v>16</v>
      </c>
      <c r="AE373" s="20">
        <v>77.901499999999999</v>
      </c>
      <c r="AF373" s="20">
        <v>80.162999999999997</v>
      </c>
      <c r="AG373" s="20">
        <v>73.88</v>
      </c>
      <c r="AH373" s="20">
        <v>76.154600000000002</v>
      </c>
      <c r="AI373">
        <v>77.61</v>
      </c>
      <c r="AJ373" s="8" t="s">
        <v>3408</v>
      </c>
      <c r="AK373" s="8" t="s">
        <v>3409</v>
      </c>
      <c r="AL373" s="8">
        <v>1</v>
      </c>
      <c r="AM373" s="8">
        <v>16</v>
      </c>
      <c r="AN373" s="17">
        <v>76.14</v>
      </c>
      <c r="AO373" s="17">
        <v>73.215000000000003</v>
      </c>
      <c r="AP373" s="17" t="s">
        <v>163</v>
      </c>
      <c r="AQ373" s="8" t="s">
        <v>191</v>
      </c>
      <c r="AR373" s="8" t="s">
        <v>44</v>
      </c>
      <c r="AS373" s="8" t="s">
        <v>163</v>
      </c>
      <c r="AT373" s="8" t="s">
        <v>163</v>
      </c>
      <c r="AU373" s="8" t="s">
        <v>168</v>
      </c>
      <c r="AV373" s="8">
        <v>16</v>
      </c>
      <c r="AW37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7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3" s="8">
        <v>19.475375</v>
      </c>
      <c r="BA373">
        <v>20.040749999999999</v>
      </c>
      <c r="BB373">
        <v>18.47</v>
      </c>
      <c r="BC373">
        <v>19.038650000000001</v>
      </c>
    </row>
    <row r="374" spans="1:55" x14ac:dyDescent="0.3">
      <c r="A374" s="53" t="s">
        <v>266</v>
      </c>
      <c r="B374" s="53" t="s">
        <v>5438</v>
      </c>
      <c r="C374" s="53" t="s">
        <v>110</v>
      </c>
      <c r="D374" s="8" t="s">
        <v>104</v>
      </c>
      <c r="E374" s="43" t="s">
        <v>290</v>
      </c>
      <c r="F374" s="8" t="s">
        <v>14</v>
      </c>
      <c r="G374" s="8" t="s">
        <v>9259</v>
      </c>
      <c r="H374" s="8" t="s">
        <v>126</v>
      </c>
      <c r="I374" s="8" t="s">
        <v>15</v>
      </c>
      <c r="J374">
        <v>99</v>
      </c>
      <c r="K374" s="8" t="str" cm="1">
        <f t="array" ref="K37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4" s="8" t="str" cm="1">
        <f t="array" ref="L37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4" s="8"/>
      <c r="N374" t="s">
        <v>265</v>
      </c>
      <c r="O374" t="s">
        <v>6047</v>
      </c>
      <c r="P374">
        <v>1.6780910498278001</v>
      </c>
      <c r="Q374" t="s">
        <v>9146</v>
      </c>
      <c r="R374" s="8" t="s">
        <v>123</v>
      </c>
      <c r="S374" s="9">
        <v>0.40771990740740743</v>
      </c>
      <c r="T374" s="9">
        <v>0.41443287037037035</v>
      </c>
      <c r="U374" s="8">
        <v>0</v>
      </c>
      <c r="V374" s="8">
        <v>7.8333333333333339</v>
      </c>
      <c r="W374" s="8" t="s">
        <v>5440</v>
      </c>
      <c r="X374" s="8" t="s">
        <v>5441</v>
      </c>
      <c r="Y374" s="8">
        <v>0.66013816559732297</v>
      </c>
      <c r="Z374">
        <v>325.26</v>
      </c>
      <c r="AA374" s="8">
        <v>0</v>
      </c>
      <c r="AB374" s="8">
        <v>0</v>
      </c>
      <c r="AC374" s="8">
        <v>0</v>
      </c>
      <c r="AD374" s="8">
        <v>0</v>
      </c>
      <c r="AE374" s="20">
        <v>36.14</v>
      </c>
      <c r="AF374" s="20">
        <v>36.14</v>
      </c>
      <c r="AG374" s="20">
        <v>0</v>
      </c>
      <c r="AH374" s="20">
        <v>38.01</v>
      </c>
      <c r="AI374" t="s">
        <v>247</v>
      </c>
      <c r="AJ374" s="8" t="s">
        <v>3408</v>
      </c>
      <c r="AK374" s="8" t="s">
        <v>5700</v>
      </c>
      <c r="AL374" s="8">
        <v>1</v>
      </c>
      <c r="AM374" s="8">
        <v>0</v>
      </c>
      <c r="AN374" s="17">
        <v>4.5175000000000001</v>
      </c>
      <c r="AO374" s="17">
        <v>9.5024999999999995</v>
      </c>
      <c r="AP374" s="17" t="s">
        <v>163</v>
      </c>
      <c r="AQ374" s="8" t="s">
        <v>191</v>
      </c>
      <c r="AR374" s="8" t="s">
        <v>44</v>
      </c>
      <c r="AS374" s="8" t="s">
        <v>163</v>
      </c>
      <c r="AT374" s="8" t="s">
        <v>163</v>
      </c>
      <c r="AU374" s="8" t="s">
        <v>168</v>
      </c>
      <c r="AV374" s="8">
        <v>0</v>
      </c>
      <c r="AW37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4" s="8">
        <v>9.0350000000000001</v>
      </c>
      <c r="BA374">
        <v>9.0350000000000001</v>
      </c>
      <c r="BB374">
        <v>0</v>
      </c>
      <c r="BC374">
        <v>9.5024999999999995</v>
      </c>
    </row>
    <row r="375" spans="1:55" x14ac:dyDescent="0.3">
      <c r="A375" s="53" t="s">
        <v>430</v>
      </c>
      <c r="B375" s="53" t="s">
        <v>4611</v>
      </c>
      <c r="C375" s="53" t="s">
        <v>110</v>
      </c>
      <c r="D375" s="8" t="s">
        <v>101</v>
      </c>
      <c r="E375" s="43" t="s">
        <v>290</v>
      </c>
      <c r="F375" s="8" t="s">
        <v>14</v>
      </c>
      <c r="G375" s="8" t="s">
        <v>9249</v>
      </c>
      <c r="H375" s="8" t="s">
        <v>126</v>
      </c>
      <c r="I375" s="8" t="s">
        <v>48</v>
      </c>
      <c r="J375">
        <v>382</v>
      </c>
      <c r="K375" s="8" t="str" cm="1">
        <f t="array" ref="K37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5" s="8" t="str" cm="1">
        <f t="array" ref="L37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5" s="8"/>
      <c r="N375" t="s">
        <v>429</v>
      </c>
      <c r="O375" t="s">
        <v>9020</v>
      </c>
      <c r="P375">
        <v>3.43211823655668</v>
      </c>
      <c r="Q375" t="s">
        <v>8288</v>
      </c>
      <c r="R375" s="8" t="s">
        <v>129</v>
      </c>
      <c r="S375" s="9">
        <v>0.39384259259259258</v>
      </c>
      <c r="T375" s="9">
        <v>0.39659722222222221</v>
      </c>
      <c r="U375" s="8">
        <v>0</v>
      </c>
      <c r="V375" s="8">
        <v>4.8</v>
      </c>
      <c r="W375" s="8" t="s">
        <v>9021</v>
      </c>
      <c r="X375" s="8" t="s">
        <v>9022</v>
      </c>
      <c r="Y375" s="8">
        <v>1.5658780956045599</v>
      </c>
      <c r="Z375">
        <v>838.29</v>
      </c>
      <c r="AA375" s="8">
        <v>0</v>
      </c>
      <c r="AB375" s="35">
        <v>0</v>
      </c>
      <c r="AC375" s="8">
        <v>0</v>
      </c>
      <c r="AD375" s="8">
        <v>0</v>
      </c>
      <c r="AE375" s="20">
        <v>31.9</v>
      </c>
      <c r="AF375" s="20">
        <v>31.9</v>
      </c>
      <c r="AG375" s="20">
        <v>32.807099999999998</v>
      </c>
      <c r="AH375" s="20">
        <v>33.17</v>
      </c>
      <c r="AI375">
        <v>17.579999999999998</v>
      </c>
      <c r="AJ375" s="8" t="s">
        <v>3408</v>
      </c>
      <c r="AK375" s="8" t="s">
        <v>3409</v>
      </c>
      <c r="AL375" s="8">
        <v>1</v>
      </c>
      <c r="AM375" s="8">
        <v>0</v>
      </c>
      <c r="AN375" s="17">
        <v>15.95</v>
      </c>
      <c r="AO375" s="17">
        <v>16.585000000000001</v>
      </c>
      <c r="AP375" s="17" t="s">
        <v>163</v>
      </c>
      <c r="AQ375" s="8" t="s">
        <v>191</v>
      </c>
      <c r="AR375" s="8" t="s">
        <v>44</v>
      </c>
      <c r="AS375" s="8" t="s">
        <v>163</v>
      </c>
      <c r="AT375" s="8" t="s">
        <v>163</v>
      </c>
      <c r="AU375" s="8" t="s">
        <v>168</v>
      </c>
      <c r="AV375" s="8">
        <v>0</v>
      </c>
      <c r="AW37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5" s="8">
        <v>7.9749999999999996</v>
      </c>
      <c r="BA375">
        <v>7.9749999999999996</v>
      </c>
      <c r="BB375">
        <v>8.2017749999999996</v>
      </c>
      <c r="BC375">
        <v>8.2925000000000004</v>
      </c>
    </row>
    <row r="376" spans="1:55" x14ac:dyDescent="0.3">
      <c r="A376" s="53" t="s">
        <v>565</v>
      </c>
      <c r="B376" s="53" t="s">
        <v>3537</v>
      </c>
      <c r="C376" s="53" t="s">
        <v>147</v>
      </c>
      <c r="D376" s="8" t="s">
        <v>104</v>
      </c>
      <c r="E376" s="43" t="s">
        <v>290</v>
      </c>
      <c r="F376" s="8" t="s">
        <v>14</v>
      </c>
      <c r="G376" s="8" t="s">
        <v>9249</v>
      </c>
      <c r="H376" s="8" t="s">
        <v>126</v>
      </c>
      <c r="I376" s="8" t="s">
        <v>15</v>
      </c>
      <c r="J376">
        <v>200</v>
      </c>
      <c r="K376" s="8" t="str" cm="1">
        <f t="array" ref="K37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6" s="8" t="str" cm="1">
        <f t="array" ref="L37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6" s="8"/>
      <c r="N376" t="s">
        <v>564</v>
      </c>
      <c r="O376" t="s">
        <v>9030</v>
      </c>
      <c r="P376">
        <v>2.8325111684084998</v>
      </c>
      <c r="Q376" t="s">
        <v>9085</v>
      </c>
      <c r="R376" s="8" t="s">
        <v>123</v>
      </c>
      <c r="S376" s="9">
        <v>0.41640046296296296</v>
      </c>
      <c r="T376" s="9">
        <v>0.42311342592592593</v>
      </c>
      <c r="U376" s="8">
        <v>0</v>
      </c>
      <c r="V376" s="8">
        <v>0.11666666666666667</v>
      </c>
      <c r="W376" s="8" t="s">
        <v>9031</v>
      </c>
      <c r="X376" s="8" t="s">
        <v>9032</v>
      </c>
      <c r="Y376" s="8">
        <v>1.39468430661177</v>
      </c>
      <c r="Z376">
        <v>983.95</v>
      </c>
      <c r="AA376" s="8">
        <v>0</v>
      </c>
      <c r="AB376" s="35">
        <v>0</v>
      </c>
      <c r="AC376" s="8">
        <v>0</v>
      </c>
      <c r="AD376" s="8">
        <v>0</v>
      </c>
      <c r="AE376" s="20">
        <v>35.753700000000002</v>
      </c>
      <c r="AF376" s="20">
        <v>40.32</v>
      </c>
      <c r="AG376" s="20">
        <v>39.8566</v>
      </c>
      <c r="AH376" s="20">
        <v>53.486600000000003</v>
      </c>
      <c r="AI376">
        <v>14.7</v>
      </c>
      <c r="AJ376" s="8" t="s">
        <v>3408</v>
      </c>
      <c r="AK376" s="8" t="s">
        <v>5700</v>
      </c>
      <c r="AL376" s="8">
        <v>1</v>
      </c>
      <c r="AM376" s="8">
        <v>0</v>
      </c>
      <c r="AN376" s="17">
        <v>20.043700000000001</v>
      </c>
      <c r="AO376" s="17">
        <v>13.5825</v>
      </c>
      <c r="AP376" s="17" t="s">
        <v>163</v>
      </c>
      <c r="AQ376" s="8" t="s">
        <v>191</v>
      </c>
      <c r="AR376" s="8" t="s">
        <v>44</v>
      </c>
      <c r="AS376" s="8" t="s">
        <v>163</v>
      </c>
      <c r="AT376" s="8" t="s">
        <v>163</v>
      </c>
      <c r="AU376" s="8" t="s">
        <v>168</v>
      </c>
      <c r="AV376" s="8">
        <v>0</v>
      </c>
      <c r="AW37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6" s="8">
        <v>8.9384250000000005</v>
      </c>
      <c r="BA376">
        <v>10.08</v>
      </c>
      <c r="BB376">
        <v>9.9641500000000001</v>
      </c>
      <c r="BC376">
        <v>13.371650000000001</v>
      </c>
    </row>
    <row r="377" spans="1:55" x14ac:dyDescent="0.3">
      <c r="A377" s="53" t="s">
        <v>436</v>
      </c>
      <c r="B377" s="53" t="s">
        <v>4280</v>
      </c>
      <c r="C377" s="53" t="s">
        <v>110</v>
      </c>
      <c r="D377" s="8" t="s">
        <v>101</v>
      </c>
      <c r="E377" s="43" t="s">
        <v>290</v>
      </c>
      <c r="F377" s="8" t="s">
        <v>14</v>
      </c>
      <c r="G377" s="8" t="s">
        <v>9254</v>
      </c>
      <c r="H377" s="8" t="s">
        <v>160</v>
      </c>
      <c r="I377" s="8" t="s">
        <v>14</v>
      </c>
      <c r="J377">
        <v>110</v>
      </c>
      <c r="K377" s="8" t="str" cm="1">
        <f t="array" ref="K37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7" s="8" t="str" cm="1">
        <f t="array" ref="L37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7" s="8"/>
      <c r="N377" t="s">
        <v>281</v>
      </c>
      <c r="O377" t="s">
        <v>5766</v>
      </c>
      <c r="P377">
        <v>0.42143236286628399</v>
      </c>
      <c r="Q377" t="s">
        <v>8285</v>
      </c>
      <c r="R377" s="8" t="s">
        <v>129</v>
      </c>
      <c r="S377" s="9">
        <v>0.39688657407407407</v>
      </c>
      <c r="T377" s="9">
        <v>0.40061342592592591</v>
      </c>
      <c r="U377" s="8">
        <v>0</v>
      </c>
      <c r="V377" s="8">
        <v>5.9750000000000005</v>
      </c>
      <c r="W377" s="8" t="s">
        <v>5365</v>
      </c>
      <c r="X377" s="8" t="s">
        <v>5366</v>
      </c>
      <c r="Y377" s="8">
        <v>0.169723699002513</v>
      </c>
      <c r="Z377">
        <v>1958.27</v>
      </c>
      <c r="AA377" s="8">
        <v>0</v>
      </c>
      <c r="AB377" s="35">
        <v>0</v>
      </c>
      <c r="AC377" s="8">
        <v>0</v>
      </c>
      <c r="AD377" s="8">
        <v>0</v>
      </c>
      <c r="AE377" s="20">
        <v>75</v>
      </c>
      <c r="AF377" s="20">
        <v>75</v>
      </c>
      <c r="AG377" s="20">
        <v>75.758300000000006</v>
      </c>
      <c r="AH377" s="20">
        <v>76.239999999999995</v>
      </c>
      <c r="AI377">
        <v>40.35</v>
      </c>
      <c r="AJ377" s="8" t="s">
        <v>3408</v>
      </c>
      <c r="AK377" s="8" t="s">
        <v>3409</v>
      </c>
      <c r="AL377" s="8">
        <v>1</v>
      </c>
      <c r="AM377" s="8">
        <v>0</v>
      </c>
      <c r="AN377" s="17">
        <v>37.5</v>
      </c>
      <c r="AO377" s="17">
        <v>38.119999999999997</v>
      </c>
      <c r="AP377" s="17" t="s">
        <v>163</v>
      </c>
      <c r="AQ377" s="8" t="s">
        <v>191</v>
      </c>
      <c r="AR377" s="8" t="s">
        <v>44</v>
      </c>
      <c r="AS377" s="8" t="s">
        <v>163</v>
      </c>
      <c r="AT377" s="8" t="s">
        <v>164</v>
      </c>
      <c r="AU377" s="8" t="s">
        <v>168</v>
      </c>
      <c r="AV377" s="8">
        <v>0</v>
      </c>
      <c r="AW37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7" s="8">
        <v>18.75</v>
      </c>
      <c r="BA377">
        <v>18.75</v>
      </c>
      <c r="BB377">
        <v>18.939575000000001</v>
      </c>
      <c r="BC377">
        <v>19.059999999999999</v>
      </c>
    </row>
    <row r="378" spans="1:55" x14ac:dyDescent="0.3">
      <c r="A378" s="53" t="s">
        <v>1522</v>
      </c>
      <c r="B378" s="53" t="s">
        <v>5236</v>
      </c>
      <c r="C378" s="53" t="s">
        <v>110</v>
      </c>
      <c r="D378" s="8" t="s">
        <v>102</v>
      </c>
      <c r="E378" s="43" t="s">
        <v>290</v>
      </c>
      <c r="F378" s="8" t="s">
        <v>14</v>
      </c>
      <c r="G378" s="8" t="s">
        <v>9254</v>
      </c>
      <c r="H378" s="8" t="s">
        <v>126</v>
      </c>
      <c r="I378" s="8" t="s">
        <v>15</v>
      </c>
      <c r="J378">
        <v>120</v>
      </c>
      <c r="K378" s="8" t="str" cm="1">
        <f t="array" ref="K37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8" s="8" t="str" cm="1">
        <f t="array" ref="L37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8" s="8"/>
      <c r="N378" t="s">
        <v>1521</v>
      </c>
      <c r="O378" t="s">
        <v>6016</v>
      </c>
      <c r="P378">
        <v>3.7813033908062401</v>
      </c>
      <c r="Q378" t="s">
        <v>9076</v>
      </c>
      <c r="R378" s="8" t="s">
        <v>125</v>
      </c>
      <c r="S378" s="9">
        <v>0.41844907407407406</v>
      </c>
      <c r="T378" s="9">
        <v>0.43011574074074072</v>
      </c>
      <c r="U378" s="8">
        <v>0</v>
      </c>
      <c r="V378" s="8">
        <v>11.658333333333333</v>
      </c>
      <c r="W378" s="8" t="s">
        <v>5238</v>
      </c>
      <c r="X378" s="8" t="s">
        <v>5239</v>
      </c>
      <c r="Y378" s="8">
        <v>1.7983879840242001</v>
      </c>
      <c r="Z378">
        <v>2166.04</v>
      </c>
      <c r="AA378" s="8">
        <v>0</v>
      </c>
      <c r="AB378" s="8">
        <v>0</v>
      </c>
      <c r="AC378" s="8">
        <v>0</v>
      </c>
      <c r="AD378" s="8">
        <v>0</v>
      </c>
      <c r="AE378" s="20">
        <v>81.89</v>
      </c>
      <c r="AF378" s="20">
        <v>81.89</v>
      </c>
      <c r="AG378" s="20">
        <v>85.99</v>
      </c>
      <c r="AH378" s="20">
        <v>88.04</v>
      </c>
      <c r="AI378">
        <v>46.66</v>
      </c>
      <c r="AJ378" s="8" t="s">
        <v>3408</v>
      </c>
      <c r="AK378" s="8" t="s">
        <v>5182</v>
      </c>
      <c r="AL378" s="8">
        <v>1</v>
      </c>
      <c r="AM378" s="8">
        <v>0</v>
      </c>
      <c r="AN378" s="17">
        <v>40.945</v>
      </c>
      <c r="AO378" s="17">
        <v>44.02</v>
      </c>
      <c r="AP378" s="17" t="s">
        <v>163</v>
      </c>
      <c r="AQ378" s="8" t="s">
        <v>191</v>
      </c>
      <c r="AR378" s="8" t="s">
        <v>44</v>
      </c>
      <c r="AS378" s="8" t="s">
        <v>163</v>
      </c>
      <c r="AT378" s="8" t="s">
        <v>163</v>
      </c>
      <c r="AU378" s="8" t="s">
        <v>168</v>
      </c>
      <c r="AV378" s="8">
        <v>0</v>
      </c>
      <c r="AW37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8" s="8">
        <v>20.4725</v>
      </c>
      <c r="BA378">
        <v>20.4725</v>
      </c>
      <c r="BB378">
        <v>21.497499999999999</v>
      </c>
      <c r="BC378">
        <v>22.01</v>
      </c>
    </row>
    <row r="379" spans="1:55" x14ac:dyDescent="0.3">
      <c r="A379" s="53" t="s">
        <v>1549</v>
      </c>
      <c r="B379" s="53" t="s">
        <v>4219</v>
      </c>
      <c r="C379" s="53" t="s">
        <v>129</v>
      </c>
      <c r="D379" s="8" t="s">
        <v>103</v>
      </c>
      <c r="E379" s="43" t="s">
        <v>290</v>
      </c>
      <c r="F379" s="8" t="s">
        <v>14</v>
      </c>
      <c r="G379" s="8" t="s">
        <v>9254</v>
      </c>
      <c r="H379" s="8" t="s">
        <v>126</v>
      </c>
      <c r="I379" s="8" t="s">
        <v>15</v>
      </c>
      <c r="J379">
        <v>168</v>
      </c>
      <c r="K379" s="8" t="str" cm="1">
        <f t="array" ref="K37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79" s="8" t="str" cm="1">
        <f t="array" ref="L37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79" s="8"/>
      <c r="N379" t="s">
        <v>9378</v>
      </c>
      <c r="O379" t="s">
        <v>6231</v>
      </c>
      <c r="P379">
        <v>3.9103695375135601</v>
      </c>
      <c r="Q379" t="s">
        <v>8539</v>
      </c>
      <c r="R379" s="8" t="s">
        <v>107</v>
      </c>
      <c r="S379" s="9">
        <v>0.41810185185185184</v>
      </c>
      <c r="T379" s="9">
        <v>0.42481481481481481</v>
      </c>
      <c r="U379" s="8">
        <v>0</v>
      </c>
      <c r="V379" s="8">
        <v>22.2</v>
      </c>
      <c r="W379" s="8" t="s">
        <v>5475</v>
      </c>
      <c r="X379" s="8" t="s">
        <v>5476</v>
      </c>
      <c r="Y379" s="8">
        <v>1.9195679243166399</v>
      </c>
      <c r="Z379">
        <v>1177.83</v>
      </c>
      <c r="AA379" s="8">
        <v>0</v>
      </c>
      <c r="AB379" s="8">
        <v>0</v>
      </c>
      <c r="AC379" s="8">
        <v>0</v>
      </c>
      <c r="AD379" s="8">
        <v>0</v>
      </c>
      <c r="AE379" s="20">
        <v>92.137500000000003</v>
      </c>
      <c r="AF379" s="20">
        <v>92.6</v>
      </c>
      <c r="AG379" s="20">
        <v>89.9666</v>
      </c>
      <c r="AH379" s="20">
        <v>80.08</v>
      </c>
      <c r="AI379">
        <v>23.49</v>
      </c>
      <c r="AJ379" s="8" t="s">
        <v>3408</v>
      </c>
      <c r="AK379" s="8" t="s">
        <v>5694</v>
      </c>
      <c r="AL379" s="8">
        <v>1</v>
      </c>
      <c r="AM379" s="8">
        <v>0</v>
      </c>
      <c r="AN379" s="17">
        <v>23.15</v>
      </c>
      <c r="AO379" s="17">
        <v>20.02</v>
      </c>
      <c r="AP379" s="17" t="s">
        <v>163</v>
      </c>
      <c r="AQ379" s="8" t="s">
        <v>191</v>
      </c>
      <c r="AR379" s="8" t="s">
        <v>44</v>
      </c>
      <c r="AS379" s="8" t="s">
        <v>163</v>
      </c>
      <c r="AT379" s="8" t="s">
        <v>163</v>
      </c>
      <c r="AU379" s="8" t="s">
        <v>168</v>
      </c>
      <c r="AV379" s="8">
        <v>0</v>
      </c>
      <c r="AW37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7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7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79" s="8">
        <v>23.034375000000001</v>
      </c>
      <c r="BA379">
        <v>23.15</v>
      </c>
      <c r="BB379">
        <v>22.49165</v>
      </c>
      <c r="BC379">
        <v>20.02</v>
      </c>
    </row>
    <row r="380" spans="1:55" x14ac:dyDescent="0.3">
      <c r="A380" s="53" t="s">
        <v>1376</v>
      </c>
      <c r="B380" s="53" t="s">
        <v>4232</v>
      </c>
      <c r="C380" s="53" t="s">
        <v>110</v>
      </c>
      <c r="D380" s="8" t="s">
        <v>101</v>
      </c>
      <c r="E380" s="43" t="s">
        <v>290</v>
      </c>
      <c r="F380" s="8" t="s">
        <v>14</v>
      </c>
      <c r="G380" s="8" t="s">
        <v>9258</v>
      </c>
      <c r="H380" s="8" t="s">
        <v>160</v>
      </c>
      <c r="I380" s="8" t="s">
        <v>12</v>
      </c>
      <c r="J380">
        <v>252</v>
      </c>
      <c r="K380" s="8" t="str" cm="1">
        <f t="array" ref="K38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380" s="8" t="str" cm="1">
        <f t="array" ref="L38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380" s="8"/>
      <c r="N380" t="s">
        <v>1375</v>
      </c>
      <c r="O380" t="s">
        <v>5854</v>
      </c>
      <c r="P380">
        <v>2.3091968693570699</v>
      </c>
      <c r="Q380" t="s">
        <v>8300</v>
      </c>
      <c r="R380" s="8" t="s">
        <v>147</v>
      </c>
      <c r="S380" s="9">
        <v>0.4022222222222222</v>
      </c>
      <c r="T380" s="9">
        <v>0.4042824074074074</v>
      </c>
      <c r="U380" s="8">
        <v>0</v>
      </c>
      <c r="V380" s="8">
        <v>3.7708333333333335</v>
      </c>
      <c r="W380" s="8" t="s">
        <v>4234</v>
      </c>
      <c r="X380" s="8" t="s">
        <v>4235</v>
      </c>
      <c r="Y380" s="8">
        <v>0.97379215363474703</v>
      </c>
      <c r="Z380">
        <v>4326.34</v>
      </c>
      <c r="AA380" s="8">
        <v>0</v>
      </c>
      <c r="AB380" s="8">
        <v>1</v>
      </c>
      <c r="AC380" s="8">
        <v>2</v>
      </c>
      <c r="AD380" s="8">
        <v>22</v>
      </c>
      <c r="AE380" s="20">
        <v>56.9985</v>
      </c>
      <c r="AF380" s="20">
        <v>85.876300000000001</v>
      </c>
      <c r="AG380" s="20">
        <v>61.839300000000001</v>
      </c>
      <c r="AH380" s="20">
        <v>70.621300000000005</v>
      </c>
      <c r="AI380">
        <v>52.18</v>
      </c>
      <c r="AJ380" s="8" t="s">
        <v>3408</v>
      </c>
      <c r="AK380" s="8" t="s">
        <v>3409</v>
      </c>
      <c r="AL380" s="8">
        <v>1</v>
      </c>
      <c r="AM380" s="8">
        <v>22</v>
      </c>
      <c r="AN380" s="17">
        <v>142.65369999999999</v>
      </c>
      <c r="AO380" s="17">
        <v>96.415000000000006</v>
      </c>
      <c r="AP380" s="17" t="s">
        <v>163</v>
      </c>
      <c r="AQ380" s="8" t="s">
        <v>191</v>
      </c>
      <c r="AR380" s="8" t="s">
        <v>44</v>
      </c>
      <c r="AS380" s="8" t="s">
        <v>163</v>
      </c>
      <c r="AT380" s="8" t="s">
        <v>163</v>
      </c>
      <c r="AU380" s="8" t="s">
        <v>168</v>
      </c>
      <c r="AV380" s="8">
        <v>22</v>
      </c>
      <c r="AW38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8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0" s="8">
        <v>14.249625</v>
      </c>
      <c r="BA380">
        <v>21.469075</v>
      </c>
      <c r="BB380">
        <v>15.459825</v>
      </c>
      <c r="BC380">
        <v>17.655325000000001</v>
      </c>
    </row>
    <row r="381" spans="1:55" x14ac:dyDescent="0.3">
      <c r="A381" s="53" t="s">
        <v>1778</v>
      </c>
      <c r="B381" s="53" t="s">
        <v>3956</v>
      </c>
      <c r="C381" s="53" t="s">
        <v>110</v>
      </c>
      <c r="D381" s="8" t="s">
        <v>102</v>
      </c>
      <c r="E381" s="43" t="s">
        <v>290</v>
      </c>
      <c r="F381" s="8" t="s">
        <v>14</v>
      </c>
      <c r="G381" s="8" t="s">
        <v>9258</v>
      </c>
      <c r="H381" s="8" t="s">
        <v>126</v>
      </c>
      <c r="I381" s="8" t="s">
        <v>15</v>
      </c>
      <c r="J381">
        <v>125</v>
      </c>
      <c r="K381" s="8" t="str" cm="1">
        <f t="array" ref="K38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1" s="8" t="str" cm="1">
        <f t="array" ref="L38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1" s="8"/>
      <c r="N381" t="s">
        <v>1777</v>
      </c>
      <c r="O381" t="s">
        <v>6227</v>
      </c>
      <c r="P381">
        <v>2.0297187106438601</v>
      </c>
      <c r="Q381" t="s">
        <v>7954</v>
      </c>
      <c r="R381" s="8" t="s">
        <v>113</v>
      </c>
      <c r="S381" s="9">
        <v>0.43151620370370369</v>
      </c>
      <c r="T381" s="9">
        <v>0.44009259259259259</v>
      </c>
      <c r="U381" s="8">
        <v>0</v>
      </c>
      <c r="V381" s="8">
        <v>12.35</v>
      </c>
      <c r="W381" s="8" t="s">
        <v>3958</v>
      </c>
      <c r="X381" s="8" t="s">
        <v>3959</v>
      </c>
      <c r="Y381" s="8">
        <v>0.42645276164991702</v>
      </c>
      <c r="Z381">
        <v>763.84</v>
      </c>
      <c r="AA381" s="8">
        <v>0</v>
      </c>
      <c r="AB381" s="35">
        <v>0</v>
      </c>
      <c r="AC381" s="8">
        <v>0</v>
      </c>
      <c r="AD381" s="8">
        <v>0</v>
      </c>
      <c r="AE381" s="20">
        <v>58.19</v>
      </c>
      <c r="AF381" s="20">
        <v>58.57</v>
      </c>
      <c r="AG381" s="20">
        <v>60.1233</v>
      </c>
      <c r="AH381" s="20">
        <v>60.9</v>
      </c>
      <c r="AI381">
        <v>15.23</v>
      </c>
      <c r="AJ381" s="8" t="s">
        <v>3408</v>
      </c>
      <c r="AK381" s="8" t="s">
        <v>5182</v>
      </c>
      <c r="AL381" s="8">
        <v>1</v>
      </c>
      <c r="AM381" s="8">
        <v>0</v>
      </c>
      <c r="AN381" s="17">
        <v>14.6425</v>
      </c>
      <c r="AO381" s="17">
        <v>15.225</v>
      </c>
      <c r="AP381" s="17" t="s">
        <v>163</v>
      </c>
      <c r="AQ381" s="8" t="s">
        <v>191</v>
      </c>
      <c r="AR381" s="8" t="s">
        <v>44</v>
      </c>
      <c r="AS381" s="8" t="s">
        <v>163</v>
      </c>
      <c r="AT381" s="8" t="s">
        <v>163</v>
      </c>
      <c r="AU381" s="8" t="s">
        <v>168</v>
      </c>
      <c r="AV381" s="8">
        <v>0</v>
      </c>
      <c r="AW38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1" s="8">
        <v>14.547499999999999</v>
      </c>
      <c r="BA381">
        <v>14.6425</v>
      </c>
      <c r="BB381">
        <v>15.030825</v>
      </c>
      <c r="BC381">
        <v>15.225</v>
      </c>
    </row>
    <row r="382" spans="1:55" x14ac:dyDescent="0.3">
      <c r="A382" s="53" t="s">
        <v>501</v>
      </c>
      <c r="B382" s="53" t="s">
        <v>3651</v>
      </c>
      <c r="C382" s="53" t="s">
        <v>110</v>
      </c>
      <c r="D382" s="8" t="s">
        <v>101</v>
      </c>
      <c r="E382" s="43" t="s">
        <v>290</v>
      </c>
      <c r="F382" s="8" t="s">
        <v>14</v>
      </c>
      <c r="G382" s="8" t="s">
        <v>9247</v>
      </c>
      <c r="H382" s="8" t="s">
        <v>126</v>
      </c>
      <c r="I382" s="8" t="s">
        <v>15</v>
      </c>
      <c r="J382">
        <v>260</v>
      </c>
      <c r="K382" s="8" t="str" cm="1">
        <f t="array" ref="K38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2" s="8" t="str" cm="1">
        <f t="array" ref="L38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2" s="8"/>
      <c r="N382" t="s">
        <v>500</v>
      </c>
      <c r="O382" t="s">
        <v>6233</v>
      </c>
      <c r="P382">
        <v>5.8802059708686203</v>
      </c>
      <c r="Q382" t="s">
        <v>8283</v>
      </c>
      <c r="R382" s="8" t="s">
        <v>112</v>
      </c>
      <c r="S382" s="9">
        <v>0.40836805555555555</v>
      </c>
      <c r="T382" s="9">
        <v>0.41379629629629627</v>
      </c>
      <c r="U382" s="8">
        <v>0</v>
      </c>
      <c r="V382" s="8">
        <v>7.8166666666666664</v>
      </c>
      <c r="W382" s="8" t="s">
        <v>3653</v>
      </c>
      <c r="X382" s="8" t="s">
        <v>3654</v>
      </c>
      <c r="Y382" s="8">
        <v>2.8343709054415398</v>
      </c>
      <c r="Z382">
        <v>528.82000000000005</v>
      </c>
      <c r="AA382" s="8">
        <v>0</v>
      </c>
      <c r="AB382" s="8">
        <v>0</v>
      </c>
      <c r="AC382" s="8">
        <v>0</v>
      </c>
      <c r="AD382" s="8">
        <v>0</v>
      </c>
      <c r="AE382" s="20">
        <v>40.18</v>
      </c>
      <c r="AF382" s="20">
        <v>40.18</v>
      </c>
      <c r="AG382" s="20">
        <v>41.395000000000003</v>
      </c>
      <c r="AH382" s="20">
        <v>41.8</v>
      </c>
      <c r="AI382">
        <v>11.08</v>
      </c>
      <c r="AJ382" s="8" t="s">
        <v>3408</v>
      </c>
      <c r="AK382" s="8" t="s">
        <v>3409</v>
      </c>
      <c r="AL382" s="8">
        <v>1</v>
      </c>
      <c r="AM382" s="8">
        <v>0</v>
      </c>
      <c r="AN382" s="17">
        <v>10.045</v>
      </c>
      <c r="AO382" s="17">
        <v>10.45</v>
      </c>
      <c r="AP382" s="17" t="s">
        <v>163</v>
      </c>
      <c r="AQ382" s="8" t="s">
        <v>191</v>
      </c>
      <c r="AR382" s="8" t="s">
        <v>7501</v>
      </c>
      <c r="AS382" s="8" t="s">
        <v>163</v>
      </c>
      <c r="AT382" s="8" t="s">
        <v>163</v>
      </c>
      <c r="AU382" s="8" t="s">
        <v>168</v>
      </c>
      <c r="AV382" s="8">
        <v>0</v>
      </c>
      <c r="AW38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2" s="8">
        <v>10.045</v>
      </c>
      <c r="BA382">
        <v>10.045</v>
      </c>
      <c r="BB382">
        <v>10.348750000000001</v>
      </c>
      <c r="BC382">
        <v>10.45</v>
      </c>
    </row>
    <row r="383" spans="1:55" x14ac:dyDescent="0.3">
      <c r="A383" s="53" t="s">
        <v>262</v>
      </c>
      <c r="B383" s="53" t="s">
        <v>5352</v>
      </c>
      <c r="C383" s="53" t="s">
        <v>110</v>
      </c>
      <c r="D383" s="8" t="s">
        <v>102</v>
      </c>
      <c r="E383" s="43" t="s">
        <v>290</v>
      </c>
      <c r="F383" s="8" t="s">
        <v>14</v>
      </c>
      <c r="G383" s="8" t="s">
        <v>9247</v>
      </c>
      <c r="H383" s="8" t="s">
        <v>160</v>
      </c>
      <c r="I383" s="8" t="s">
        <v>14</v>
      </c>
      <c r="J383">
        <v>140</v>
      </c>
      <c r="K383" s="8" t="str" cm="1">
        <f t="array" ref="K38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3" s="8" t="str" cm="1">
        <f t="array" ref="L38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3" s="8"/>
      <c r="N383" t="s">
        <v>261</v>
      </c>
      <c r="O383" t="s">
        <v>6200</v>
      </c>
      <c r="P383">
        <v>3.2989985505258801</v>
      </c>
      <c r="Q383" t="s">
        <v>8392</v>
      </c>
      <c r="R383" s="8" t="s">
        <v>113</v>
      </c>
      <c r="S383" s="9">
        <v>0.44238425925925928</v>
      </c>
      <c r="T383" s="9">
        <v>0.4490972222222222</v>
      </c>
      <c r="U383" s="8">
        <v>0</v>
      </c>
      <c r="V383" s="8">
        <v>8.7833333333333332</v>
      </c>
      <c r="W383" s="8" t="s">
        <v>5354</v>
      </c>
      <c r="X383" s="8" t="s">
        <v>5355</v>
      </c>
      <c r="Y383" s="8">
        <v>0.92154455181874695</v>
      </c>
      <c r="Z383">
        <v>1500.86</v>
      </c>
      <c r="AA383" s="8">
        <v>0</v>
      </c>
      <c r="AB383" s="8">
        <v>0</v>
      </c>
      <c r="AC383" s="8">
        <v>0</v>
      </c>
      <c r="AD383" s="8">
        <v>0</v>
      </c>
      <c r="AE383" s="20">
        <v>138.71250000000001</v>
      </c>
      <c r="AF383" s="20">
        <v>147.24</v>
      </c>
      <c r="AG383" s="20">
        <v>67.58</v>
      </c>
      <c r="AH383" s="20">
        <v>127.9425</v>
      </c>
      <c r="AI383">
        <v>21.8</v>
      </c>
      <c r="AJ383" s="8" t="s">
        <v>3408</v>
      </c>
      <c r="AK383" s="8" t="s">
        <v>5182</v>
      </c>
      <c r="AL383" s="8">
        <v>1</v>
      </c>
      <c r="AM383" s="8">
        <v>0</v>
      </c>
      <c r="AN383" s="17">
        <v>19.4025</v>
      </c>
      <c r="AO383" s="17">
        <v>28.996200000000002</v>
      </c>
      <c r="AP383" s="17" t="s">
        <v>163</v>
      </c>
      <c r="AQ383" s="8" t="s">
        <v>191</v>
      </c>
      <c r="AR383" s="8" t="s">
        <v>44</v>
      </c>
      <c r="AS383" s="8" t="s">
        <v>163</v>
      </c>
      <c r="AT383" s="8" t="s">
        <v>164</v>
      </c>
      <c r="AU383" s="8" t="s">
        <v>168</v>
      </c>
      <c r="AV383" s="8">
        <v>0</v>
      </c>
      <c r="AW38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3" s="8">
        <v>34.678125000000001</v>
      </c>
      <c r="BA383">
        <v>36.81</v>
      </c>
      <c r="BB383">
        <v>16.895</v>
      </c>
      <c r="BC383">
        <v>31.985624999999999</v>
      </c>
    </row>
    <row r="384" spans="1:55" x14ac:dyDescent="0.3">
      <c r="A384" s="53" t="s">
        <v>446</v>
      </c>
      <c r="B384" s="53" t="s">
        <v>5422</v>
      </c>
      <c r="C384" s="53" t="s">
        <v>110</v>
      </c>
      <c r="D384" s="8" t="s">
        <v>104</v>
      </c>
      <c r="E384" s="43" t="s">
        <v>290</v>
      </c>
      <c r="F384" s="8" t="s">
        <v>14</v>
      </c>
      <c r="G384" s="8" t="s">
        <v>9247</v>
      </c>
      <c r="H384" s="8" t="s">
        <v>126</v>
      </c>
      <c r="I384" s="8" t="s">
        <v>15</v>
      </c>
      <c r="J384">
        <v>130</v>
      </c>
      <c r="K384" s="8" t="str" cm="1">
        <f t="array" ref="K38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4" s="8" t="str" cm="1">
        <f t="array" ref="L38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4" s="8"/>
      <c r="N384" t="s">
        <v>445</v>
      </c>
      <c r="O384" t="s">
        <v>6226</v>
      </c>
      <c r="P384">
        <v>0.74331525620709704</v>
      </c>
      <c r="Q384" t="s">
        <v>9162</v>
      </c>
      <c r="R384" s="8" t="s">
        <v>123</v>
      </c>
      <c r="S384" s="9">
        <v>0.4403125</v>
      </c>
      <c r="T384" s="9">
        <v>0.44702546296296297</v>
      </c>
      <c r="U384" s="8">
        <v>0</v>
      </c>
      <c r="V384" s="8">
        <v>4.1166666666666671</v>
      </c>
      <c r="W384" s="8" t="s">
        <v>5424</v>
      </c>
      <c r="X384" s="8" t="s">
        <v>5425</v>
      </c>
      <c r="Y384" s="8">
        <v>0.17596777669317901</v>
      </c>
      <c r="Z384">
        <v>459.23</v>
      </c>
      <c r="AA384" s="8">
        <v>0</v>
      </c>
      <c r="AB384" s="8">
        <v>0</v>
      </c>
      <c r="AC384" s="8">
        <v>0</v>
      </c>
      <c r="AD384" s="8">
        <v>0</v>
      </c>
      <c r="AE384" s="20">
        <v>35</v>
      </c>
      <c r="AF384" s="20">
        <v>35</v>
      </c>
      <c r="AG384" s="20">
        <v>35.94</v>
      </c>
      <c r="AH384" s="20">
        <v>37.376600000000003</v>
      </c>
      <c r="AI384">
        <v>9.65</v>
      </c>
      <c r="AJ384" s="8" t="s">
        <v>3408</v>
      </c>
      <c r="AK384" s="8" t="s">
        <v>5700</v>
      </c>
      <c r="AL384" s="8">
        <v>1</v>
      </c>
      <c r="AM384" s="8">
        <v>0</v>
      </c>
      <c r="AN384" s="17">
        <v>8.75</v>
      </c>
      <c r="AO384" s="17">
        <v>9.4649999999999999</v>
      </c>
      <c r="AP384" s="17" t="s">
        <v>163</v>
      </c>
      <c r="AQ384" s="8" t="s">
        <v>191</v>
      </c>
      <c r="AR384" s="8" t="s">
        <v>44</v>
      </c>
      <c r="AS384" s="8" t="s">
        <v>163</v>
      </c>
      <c r="AT384" s="8" t="s">
        <v>163</v>
      </c>
      <c r="AU384" s="8" t="s">
        <v>168</v>
      </c>
      <c r="AV384" s="8">
        <v>0</v>
      </c>
      <c r="AW38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4" s="8">
        <v>8.75</v>
      </c>
      <c r="BA384">
        <v>8.75</v>
      </c>
      <c r="BB384">
        <v>8.9849999999999994</v>
      </c>
      <c r="BC384">
        <v>9.3441500000000008</v>
      </c>
    </row>
    <row r="385" spans="1:55" x14ac:dyDescent="0.3">
      <c r="A385" s="53" t="s">
        <v>426</v>
      </c>
      <c r="B385" s="53" t="s">
        <v>3960</v>
      </c>
      <c r="C385" s="53" t="s">
        <v>110</v>
      </c>
      <c r="D385" s="8" t="s">
        <v>101</v>
      </c>
      <c r="E385" s="43" t="s">
        <v>290</v>
      </c>
      <c r="F385" s="8" t="s">
        <v>14</v>
      </c>
      <c r="G385" s="8" t="s">
        <v>9257</v>
      </c>
      <c r="H385" s="8" t="s">
        <v>126</v>
      </c>
      <c r="I385" s="8" t="s">
        <v>15</v>
      </c>
      <c r="J385">
        <v>170</v>
      </c>
      <c r="K385" s="8" t="str" cm="1">
        <f t="array" ref="K38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5" s="8" t="str" cm="1">
        <f t="array" ref="L38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5" s="8"/>
      <c r="N385" t="s">
        <v>425</v>
      </c>
      <c r="O385" t="s">
        <v>9023</v>
      </c>
      <c r="P385">
        <v>2.5513709148536101</v>
      </c>
      <c r="Q385" t="s">
        <v>8301</v>
      </c>
      <c r="R385" s="8" t="s">
        <v>112</v>
      </c>
      <c r="S385" s="9">
        <v>0.41556712962962961</v>
      </c>
      <c r="T385" s="9">
        <v>0.42428240740740741</v>
      </c>
      <c r="U385" s="8">
        <v>0</v>
      </c>
      <c r="V385" s="8">
        <v>12.55</v>
      </c>
      <c r="W385" s="8" t="s">
        <v>9024</v>
      </c>
      <c r="X385" s="8" t="s">
        <v>9025</v>
      </c>
      <c r="Y385" s="8">
        <v>0.98910451989759596</v>
      </c>
      <c r="Z385">
        <v>656.7</v>
      </c>
      <c r="AA385" s="8">
        <v>0</v>
      </c>
      <c r="AB385" s="8">
        <v>0</v>
      </c>
      <c r="AC385" s="8">
        <v>0</v>
      </c>
      <c r="AD385" s="8">
        <v>0</v>
      </c>
      <c r="AE385" s="20">
        <v>49.9</v>
      </c>
      <c r="AF385" s="20">
        <v>49.9</v>
      </c>
      <c r="AG385" s="20">
        <v>51.4</v>
      </c>
      <c r="AH385" s="20">
        <v>51.9</v>
      </c>
      <c r="AI385">
        <v>13.75</v>
      </c>
      <c r="AJ385" s="8" t="s">
        <v>3408</v>
      </c>
      <c r="AK385" s="8" t="s">
        <v>3409</v>
      </c>
      <c r="AL385" s="8">
        <v>1</v>
      </c>
      <c r="AM385" s="8">
        <v>0</v>
      </c>
      <c r="AN385" s="17">
        <v>12.475</v>
      </c>
      <c r="AO385" s="17">
        <v>12.975</v>
      </c>
      <c r="AP385" s="17" t="s">
        <v>163</v>
      </c>
      <c r="AQ385" s="8" t="s">
        <v>191</v>
      </c>
      <c r="AR385" s="8" t="s">
        <v>44</v>
      </c>
      <c r="AS385" s="8" t="s">
        <v>163</v>
      </c>
      <c r="AT385" s="8" t="s">
        <v>163</v>
      </c>
      <c r="AU385" s="8" t="s">
        <v>168</v>
      </c>
      <c r="AV385" s="8">
        <v>0</v>
      </c>
      <c r="AW38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5" s="8">
        <v>12.475</v>
      </c>
      <c r="BA385">
        <v>12.475</v>
      </c>
      <c r="BB385">
        <v>12.85</v>
      </c>
      <c r="BC385">
        <v>12.975</v>
      </c>
    </row>
    <row r="386" spans="1:55" x14ac:dyDescent="0.3">
      <c r="A386" s="53" t="s">
        <v>756</v>
      </c>
      <c r="B386" s="53" t="s">
        <v>3973</v>
      </c>
      <c r="C386" s="53" t="s">
        <v>51</v>
      </c>
      <c r="D386" s="8" t="s">
        <v>102</v>
      </c>
      <c r="E386" s="43" t="s">
        <v>290</v>
      </c>
      <c r="F386" s="8" t="s">
        <v>14</v>
      </c>
      <c r="G386" s="8" t="s">
        <v>9257</v>
      </c>
      <c r="H386" s="8" t="s">
        <v>160</v>
      </c>
      <c r="I386" s="8" t="s">
        <v>12</v>
      </c>
      <c r="J386">
        <v>210</v>
      </c>
      <c r="K386" s="8" t="str" cm="1">
        <f t="array" ref="K38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6" s="8" t="str" cm="1">
        <f t="array" ref="L38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6" s="8"/>
      <c r="N386" t="s">
        <v>3974</v>
      </c>
      <c r="O386" t="s">
        <v>6247</v>
      </c>
      <c r="P386">
        <v>1.90937235516543</v>
      </c>
      <c r="Q386" t="s">
        <v>7953</v>
      </c>
      <c r="R386" s="8" t="s">
        <v>752</v>
      </c>
      <c r="S386" s="9">
        <v>0.45042824074074073</v>
      </c>
      <c r="T386" s="9">
        <v>0.45055555555555554</v>
      </c>
      <c r="U386" s="8">
        <v>0</v>
      </c>
      <c r="V386" s="8">
        <v>0.18333333333333335</v>
      </c>
      <c r="W386" s="8" t="s">
        <v>3976</v>
      </c>
      <c r="X386" s="8" t="s">
        <v>3977</v>
      </c>
      <c r="Y386" s="8">
        <v>0.78856008490335106</v>
      </c>
      <c r="Z386">
        <v>493.98</v>
      </c>
      <c r="AA386" s="8">
        <v>0</v>
      </c>
      <c r="AB386" s="8">
        <v>0</v>
      </c>
      <c r="AC386" s="8">
        <v>0</v>
      </c>
      <c r="AD386" s="8">
        <v>0</v>
      </c>
      <c r="AE386" s="20">
        <v>37.65</v>
      </c>
      <c r="AF386" s="20">
        <v>37.65</v>
      </c>
      <c r="AG386" s="20">
        <v>38.656599999999997</v>
      </c>
      <c r="AH386" s="20">
        <v>39.159999999999997</v>
      </c>
      <c r="AI386">
        <v>9.4995999999999992</v>
      </c>
      <c r="AJ386" s="8" t="s">
        <v>3408</v>
      </c>
      <c r="AK386" s="8" t="s">
        <v>5182</v>
      </c>
      <c r="AL386" s="8">
        <v>1</v>
      </c>
      <c r="AM386" s="8">
        <v>0</v>
      </c>
      <c r="AN386" s="17">
        <v>9.4124999999999996</v>
      </c>
      <c r="AO386" s="17">
        <v>9.7899999999999991</v>
      </c>
      <c r="AP386" s="17" t="s">
        <v>163</v>
      </c>
      <c r="AQ386" s="8" t="s">
        <v>191</v>
      </c>
      <c r="AR386" s="8" t="s">
        <v>44</v>
      </c>
      <c r="AS386" s="8" t="s">
        <v>163</v>
      </c>
      <c r="AT386" s="8" t="s">
        <v>163</v>
      </c>
      <c r="AU386" s="8" t="s">
        <v>168</v>
      </c>
      <c r="AV386" s="8">
        <v>0</v>
      </c>
      <c r="AW38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6" s="8">
        <v>9.4124999999999996</v>
      </c>
      <c r="BA386">
        <v>9.4124999999999996</v>
      </c>
      <c r="BB386">
        <v>9.6641499999999994</v>
      </c>
      <c r="BC386">
        <v>9.7899999999999991</v>
      </c>
    </row>
    <row r="387" spans="1:55" x14ac:dyDescent="0.3">
      <c r="A387" s="53" t="s">
        <v>1901</v>
      </c>
      <c r="B387" s="53" t="s">
        <v>3424</v>
      </c>
      <c r="C387" s="53" t="s">
        <v>110</v>
      </c>
      <c r="D387" s="8" t="s">
        <v>101</v>
      </c>
      <c r="E387" s="43" t="s">
        <v>290</v>
      </c>
      <c r="F387" s="8" t="s">
        <v>14</v>
      </c>
      <c r="G387" s="8" t="s">
        <v>9255</v>
      </c>
      <c r="H387" s="8" t="s">
        <v>290</v>
      </c>
      <c r="I387" s="8" t="s">
        <v>48</v>
      </c>
      <c r="J387">
        <v>380</v>
      </c>
      <c r="K387" s="8" t="str" cm="1">
        <f t="array" ref="K38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387" s="8" t="str" cm="1">
        <f t="array" ref="L38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7" s="8"/>
      <c r="N387" t="s">
        <v>1900</v>
      </c>
      <c r="O387" t="s">
        <v>6032</v>
      </c>
      <c r="P387">
        <v>1.63437494650938</v>
      </c>
      <c r="Q387" t="s">
        <v>8282</v>
      </c>
      <c r="R387" s="8" t="s">
        <v>147</v>
      </c>
      <c r="S387" s="9">
        <v>0.42541666666666667</v>
      </c>
      <c r="T387" s="9">
        <v>0.42986111111111114</v>
      </c>
      <c r="U387" s="8">
        <v>0</v>
      </c>
      <c r="V387" s="8">
        <v>9.33</v>
      </c>
      <c r="W387" s="8" t="s">
        <v>3426</v>
      </c>
      <c r="X387" s="8" t="s">
        <v>3427</v>
      </c>
      <c r="Y387" s="8">
        <v>0.54722052542552502</v>
      </c>
      <c r="Z387">
        <v>3277.75</v>
      </c>
      <c r="AA387" s="8">
        <v>0</v>
      </c>
      <c r="AB387" s="8">
        <v>0</v>
      </c>
      <c r="AC387" s="8">
        <v>0</v>
      </c>
      <c r="AD387" s="8">
        <v>0</v>
      </c>
      <c r="AE387" s="20">
        <v>63.43</v>
      </c>
      <c r="AF387" s="20">
        <v>64.685299999999998</v>
      </c>
      <c r="AG387" s="20">
        <v>81.846400000000003</v>
      </c>
      <c r="AH387" s="20">
        <v>78.826099999999997</v>
      </c>
      <c r="AI387">
        <v>89.62</v>
      </c>
      <c r="AJ387" s="8" t="s">
        <v>3408</v>
      </c>
      <c r="AK387" s="8" t="s">
        <v>3409</v>
      </c>
      <c r="AL387" s="8">
        <v>1</v>
      </c>
      <c r="AM387" s="8">
        <v>0</v>
      </c>
      <c r="AN387" s="17">
        <v>76.668700000000001</v>
      </c>
      <c r="AO387" s="17">
        <v>79.267499999999998</v>
      </c>
      <c r="AP387" s="17" t="s">
        <v>163</v>
      </c>
      <c r="AQ387" s="8" t="s">
        <v>191</v>
      </c>
      <c r="AR387" s="8" t="s">
        <v>44</v>
      </c>
      <c r="AS387" s="8" t="s">
        <v>164</v>
      </c>
      <c r="AT387" s="8" t="s">
        <v>163</v>
      </c>
      <c r="AU387" s="8" t="s">
        <v>168</v>
      </c>
      <c r="AV387" s="8">
        <v>0</v>
      </c>
      <c r="AW38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38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7" s="8">
        <v>15.8575</v>
      </c>
      <c r="BA387">
        <v>16.171325</v>
      </c>
      <c r="BB387">
        <v>20.461600000000001</v>
      </c>
      <c r="BC387">
        <v>19.706524999999999</v>
      </c>
    </row>
    <row r="388" spans="1:55" x14ac:dyDescent="0.3">
      <c r="A388" s="53" t="s">
        <v>360</v>
      </c>
      <c r="B388" s="53" t="s">
        <v>5430</v>
      </c>
      <c r="C388" s="53" t="s">
        <v>110</v>
      </c>
      <c r="D388" s="8" t="s">
        <v>101</v>
      </c>
      <c r="E388" s="43" t="s">
        <v>290</v>
      </c>
      <c r="F388" s="8" t="s">
        <v>14</v>
      </c>
      <c r="G388" s="8" t="s">
        <v>9263</v>
      </c>
      <c r="H388" s="8" t="s">
        <v>126</v>
      </c>
      <c r="I388" s="8" t="s">
        <v>15</v>
      </c>
      <c r="J388">
        <v>270</v>
      </c>
      <c r="K388" s="8" t="str" cm="1">
        <f t="array" ref="K38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8" s="8" t="str" cm="1">
        <f t="array" ref="L38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8" s="8"/>
      <c r="N388" t="s">
        <v>359</v>
      </c>
      <c r="O388" t="s">
        <v>6236</v>
      </c>
      <c r="P388">
        <v>2.5731768538921602</v>
      </c>
      <c r="Q388" t="s">
        <v>8284</v>
      </c>
      <c r="R388" s="8" t="s">
        <v>112</v>
      </c>
      <c r="S388" s="9">
        <v>0.43164351851851851</v>
      </c>
      <c r="T388" s="9">
        <v>0.43174768518518519</v>
      </c>
      <c r="U388" s="8">
        <v>0</v>
      </c>
      <c r="V388" s="8">
        <v>0.15</v>
      </c>
      <c r="W388" s="8" t="s">
        <v>3418</v>
      </c>
      <c r="X388" s="8" t="s">
        <v>3419</v>
      </c>
      <c r="Y388" s="8">
        <v>1.1036116101153299</v>
      </c>
      <c r="Z388">
        <v>691.33</v>
      </c>
      <c r="AA388" s="8">
        <v>0</v>
      </c>
      <c r="AB388" s="8">
        <v>0</v>
      </c>
      <c r="AC388" s="8">
        <v>0</v>
      </c>
      <c r="AD388" s="8">
        <v>0</v>
      </c>
      <c r="AE388" s="20">
        <v>52.53</v>
      </c>
      <c r="AF388" s="20">
        <v>52.53</v>
      </c>
      <c r="AG388" s="20">
        <v>54.112499999999997</v>
      </c>
      <c r="AH388" s="20">
        <v>54.64</v>
      </c>
      <c r="AI388">
        <v>14.48</v>
      </c>
      <c r="AJ388" s="8" t="s">
        <v>3408</v>
      </c>
      <c r="AK388" s="8" t="s">
        <v>3409</v>
      </c>
      <c r="AL388" s="8">
        <v>1</v>
      </c>
      <c r="AM388" s="8">
        <v>0</v>
      </c>
      <c r="AN388" s="17">
        <v>13.1325</v>
      </c>
      <c r="AO388" s="17">
        <v>13.66</v>
      </c>
      <c r="AP388" s="17" t="s">
        <v>163</v>
      </c>
      <c r="AQ388" s="8" t="s">
        <v>191</v>
      </c>
      <c r="AR388" s="8" t="s">
        <v>44</v>
      </c>
      <c r="AS388" s="8" t="s">
        <v>163</v>
      </c>
      <c r="AT388" s="8" t="s">
        <v>163</v>
      </c>
      <c r="AU388" s="8" t="s">
        <v>168</v>
      </c>
      <c r="AV388" s="8">
        <v>0</v>
      </c>
      <c r="AW38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8" s="8">
        <v>13.1325</v>
      </c>
      <c r="BA388">
        <v>13.1325</v>
      </c>
      <c r="BB388">
        <v>13.528124999999999</v>
      </c>
      <c r="BC388">
        <v>13.66</v>
      </c>
    </row>
    <row r="389" spans="1:55" x14ac:dyDescent="0.3">
      <c r="A389" s="53" t="s">
        <v>415</v>
      </c>
      <c r="B389" s="53" t="s">
        <v>4576</v>
      </c>
      <c r="C389" s="53" t="s">
        <v>110</v>
      </c>
      <c r="D389" s="8" t="s">
        <v>102</v>
      </c>
      <c r="E389" s="43" t="s">
        <v>290</v>
      </c>
      <c r="F389" s="8" t="s">
        <v>14</v>
      </c>
      <c r="G389" s="8" t="s">
        <v>9263</v>
      </c>
      <c r="H389" s="8" t="s">
        <v>160</v>
      </c>
      <c r="I389" s="8" t="s">
        <v>12</v>
      </c>
      <c r="J389">
        <v>190</v>
      </c>
      <c r="K389" s="8" t="str" cm="1">
        <f t="array" ref="K38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89" s="8" t="str" cm="1">
        <f t="array" ref="L38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89" s="8"/>
      <c r="N389" t="s">
        <v>414</v>
      </c>
      <c r="O389" t="s">
        <v>5756</v>
      </c>
      <c r="P389">
        <v>0.35797425337966599</v>
      </c>
      <c r="Q389" t="s">
        <v>9075</v>
      </c>
      <c r="R389" s="8" t="s">
        <v>113</v>
      </c>
      <c r="S389" s="9">
        <v>0.45554398148148151</v>
      </c>
      <c r="T389" s="9">
        <v>0.45743055555555556</v>
      </c>
      <c r="U389" s="8">
        <v>0</v>
      </c>
      <c r="V389" s="8">
        <v>2.7166666666666668</v>
      </c>
      <c r="W389" s="8" t="s">
        <v>4578</v>
      </c>
      <c r="X389" s="8" t="s">
        <v>4579</v>
      </c>
      <c r="Y389" s="8">
        <v>6.6772022926902305E-2</v>
      </c>
      <c r="Z389">
        <v>466.44</v>
      </c>
      <c r="AA389" s="8">
        <v>0</v>
      </c>
      <c r="AB389" s="8">
        <v>0</v>
      </c>
      <c r="AC389" s="8">
        <v>0</v>
      </c>
      <c r="AD389" s="8">
        <v>0</v>
      </c>
      <c r="AE389" s="20">
        <v>35.549999999999997</v>
      </c>
      <c r="AF389" s="20">
        <v>35.549999999999997</v>
      </c>
      <c r="AG389" s="20">
        <v>36.503300000000003</v>
      </c>
      <c r="AH389" s="20">
        <v>36.979999999999997</v>
      </c>
      <c r="AI389">
        <v>9.8000000000000007</v>
      </c>
      <c r="AJ389" s="8" t="s">
        <v>3408</v>
      </c>
      <c r="AK389" s="8" t="s">
        <v>5182</v>
      </c>
      <c r="AL389" s="8">
        <v>1</v>
      </c>
      <c r="AM389" s="8">
        <v>0</v>
      </c>
      <c r="AN389" s="17">
        <v>8.8874999999999993</v>
      </c>
      <c r="AO389" s="17">
        <v>9.2449999999999992</v>
      </c>
      <c r="AP389" s="17" t="s">
        <v>163</v>
      </c>
      <c r="AQ389" s="8" t="s">
        <v>191</v>
      </c>
      <c r="AR389" s="8" t="s">
        <v>44</v>
      </c>
      <c r="AS389" s="8" t="s">
        <v>163</v>
      </c>
      <c r="AT389" s="8" t="s">
        <v>163</v>
      </c>
      <c r="AU389" s="8" t="s">
        <v>168</v>
      </c>
      <c r="AV389" s="8">
        <v>0</v>
      </c>
      <c r="AW38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8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8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89" s="8">
        <v>8.8874999999999993</v>
      </c>
      <c r="BA389">
        <v>8.8874999999999993</v>
      </c>
      <c r="BB389">
        <v>9.1258250000000007</v>
      </c>
      <c r="BC389">
        <v>9.2449999999999992</v>
      </c>
    </row>
    <row r="390" spans="1:55" x14ac:dyDescent="0.3">
      <c r="A390" s="53" t="s">
        <v>1719</v>
      </c>
      <c r="B390" s="53" t="s">
        <v>3416</v>
      </c>
      <c r="C390" s="53" t="s">
        <v>110</v>
      </c>
      <c r="D390" s="8" t="s">
        <v>101</v>
      </c>
      <c r="E390" s="43" t="s">
        <v>290</v>
      </c>
      <c r="F390" s="8" t="s">
        <v>14</v>
      </c>
      <c r="G390" s="8" t="s">
        <v>9266</v>
      </c>
      <c r="H390" s="8" t="s">
        <v>126</v>
      </c>
      <c r="I390" s="8" t="s">
        <v>15</v>
      </c>
      <c r="J390">
        <v>1</v>
      </c>
      <c r="K390" s="8" t="str" cm="1">
        <f t="array" ref="K39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390" s="8" t="str" cm="1">
        <f t="array" ref="L39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0" s="8"/>
      <c r="N390" t="s">
        <v>1718</v>
      </c>
      <c r="O390" t="s">
        <v>5945</v>
      </c>
      <c r="P390">
        <v>0</v>
      </c>
      <c r="Q390" t="s">
        <v>8294</v>
      </c>
      <c r="R390" s="8" t="s">
        <v>147</v>
      </c>
      <c r="S390" s="9">
        <v>0.43174768518518519</v>
      </c>
      <c r="T390" s="9">
        <v>0.4513773148148148</v>
      </c>
      <c r="U390" s="8">
        <v>0</v>
      </c>
      <c r="V390" s="8">
        <v>18.104166666666668</v>
      </c>
      <c r="W390" s="8" t="s">
        <v>3418</v>
      </c>
      <c r="X390" s="8" t="s">
        <v>3419</v>
      </c>
      <c r="Z390">
        <v>3780.68</v>
      </c>
      <c r="AA390" s="8">
        <v>0</v>
      </c>
      <c r="AB390" s="8">
        <v>0</v>
      </c>
      <c r="AC390" s="8">
        <v>0</v>
      </c>
      <c r="AD390" s="8">
        <v>0</v>
      </c>
      <c r="AE390" s="20">
        <v>71.483000000000004</v>
      </c>
      <c r="AF390" s="20">
        <v>72.319999999999993</v>
      </c>
      <c r="AG390" s="20">
        <v>74.618399999999994</v>
      </c>
      <c r="AH390" s="20">
        <v>75.64</v>
      </c>
      <c r="AI390">
        <v>80.180000000000007</v>
      </c>
      <c r="AJ390" s="8" t="s">
        <v>3408</v>
      </c>
      <c r="AK390" s="8" t="s">
        <v>3409</v>
      </c>
      <c r="AL390" s="8">
        <v>1</v>
      </c>
      <c r="AM390" s="8">
        <v>0</v>
      </c>
      <c r="AN390" s="17">
        <v>72.319999999999993</v>
      </c>
      <c r="AO390" s="17">
        <v>75.64</v>
      </c>
      <c r="AP390" s="17" t="s">
        <v>163</v>
      </c>
      <c r="AQ390" s="8" t="s">
        <v>191</v>
      </c>
      <c r="AR390" s="8" t="s">
        <v>44</v>
      </c>
      <c r="AS390" s="8" t="s">
        <v>163</v>
      </c>
      <c r="AT390" s="8" t="s">
        <v>163</v>
      </c>
      <c r="AU390" s="8" t="s">
        <v>168</v>
      </c>
      <c r="AV390" s="8">
        <v>0</v>
      </c>
      <c r="AW39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39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0" s="8">
        <v>17.870750000000001</v>
      </c>
      <c r="BA390">
        <v>18.079999999999998</v>
      </c>
      <c r="BB390">
        <v>18.654599999999999</v>
      </c>
      <c r="BC390">
        <v>18.91</v>
      </c>
    </row>
    <row r="391" spans="1:55" x14ac:dyDescent="0.3">
      <c r="A391" s="53" t="s">
        <v>322</v>
      </c>
      <c r="B391" s="53" t="s">
        <v>5446</v>
      </c>
      <c r="C391" s="53" t="s">
        <v>110</v>
      </c>
      <c r="D391" s="8" t="s">
        <v>103</v>
      </c>
      <c r="E391" s="43" t="s">
        <v>290</v>
      </c>
      <c r="F391" s="8" t="s">
        <v>14</v>
      </c>
      <c r="G391" s="8" t="s">
        <v>9266</v>
      </c>
      <c r="H391" s="8" t="s">
        <v>126</v>
      </c>
      <c r="I391" s="8" t="s">
        <v>15</v>
      </c>
      <c r="J391">
        <v>310</v>
      </c>
      <c r="K391" s="8" t="str" cm="1">
        <f t="array" ref="K39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1" s="8" t="str" cm="1">
        <f t="array" ref="L39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1" s="8"/>
      <c r="N391" t="s">
        <v>321</v>
      </c>
      <c r="O391" t="s">
        <v>6235</v>
      </c>
      <c r="P391">
        <v>0.24454766547097501</v>
      </c>
      <c r="Q391" t="s">
        <v>8583</v>
      </c>
      <c r="R391" s="8" t="s">
        <v>107</v>
      </c>
      <c r="S391" s="9">
        <v>0.47702546296296294</v>
      </c>
      <c r="T391" s="9">
        <v>0.48373842592592592</v>
      </c>
      <c r="U391" s="8">
        <v>0</v>
      </c>
      <c r="V391" s="8">
        <v>3.85</v>
      </c>
      <c r="W391" s="8" t="s">
        <v>5448</v>
      </c>
      <c r="X391" s="8" t="s">
        <v>5449</v>
      </c>
      <c r="Y391" s="8">
        <v>7.0030462435082499E-2</v>
      </c>
      <c r="Z391">
        <v>509.73</v>
      </c>
      <c r="AA391" s="8">
        <v>0</v>
      </c>
      <c r="AB391" s="8">
        <v>0</v>
      </c>
      <c r="AC391" s="8">
        <v>0</v>
      </c>
      <c r="AD391" s="8">
        <v>0</v>
      </c>
      <c r="AE391" s="20">
        <v>38.85</v>
      </c>
      <c r="AF391" s="20">
        <v>38.85</v>
      </c>
      <c r="AG391" s="20">
        <v>39.89</v>
      </c>
      <c r="AH391" s="20">
        <v>40.409999999999997</v>
      </c>
      <c r="AI391">
        <v>10.71</v>
      </c>
      <c r="AJ391" s="8" t="s">
        <v>3408</v>
      </c>
      <c r="AK391" s="8" t="s">
        <v>5694</v>
      </c>
      <c r="AL391" s="8">
        <v>1</v>
      </c>
      <c r="AM391" s="8">
        <v>0</v>
      </c>
      <c r="AN391" s="17">
        <v>9.7125000000000004</v>
      </c>
      <c r="AO391" s="17">
        <v>10.102499999999999</v>
      </c>
      <c r="AP391" s="17" t="s">
        <v>163</v>
      </c>
      <c r="AQ391" s="8" t="s">
        <v>191</v>
      </c>
      <c r="AR391" s="8" t="s">
        <v>44</v>
      </c>
      <c r="AS391" s="8" t="s">
        <v>163</v>
      </c>
      <c r="AT391" s="8" t="s">
        <v>163</v>
      </c>
      <c r="AU391" s="8" t="s">
        <v>168</v>
      </c>
      <c r="AV391" s="8">
        <v>0</v>
      </c>
      <c r="AW39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1" s="8">
        <v>9.7125000000000004</v>
      </c>
      <c r="BA391">
        <v>9.7125000000000004</v>
      </c>
      <c r="BB391">
        <v>9.9725000000000001</v>
      </c>
      <c r="BC391">
        <v>10.102499999999999</v>
      </c>
    </row>
    <row r="392" spans="1:55" x14ac:dyDescent="0.3">
      <c r="A392" s="53" t="s">
        <v>293</v>
      </c>
      <c r="B392" s="53" t="s">
        <v>5426</v>
      </c>
      <c r="C392" s="53" t="s">
        <v>110</v>
      </c>
      <c r="D392" s="8" t="s">
        <v>104</v>
      </c>
      <c r="E392" s="43" t="s">
        <v>290</v>
      </c>
      <c r="F392" s="8" t="s">
        <v>14</v>
      </c>
      <c r="G392" s="8" t="s">
        <v>9266</v>
      </c>
      <c r="H392" s="8" t="s">
        <v>126</v>
      </c>
      <c r="I392" s="8" t="s">
        <v>15</v>
      </c>
      <c r="J392">
        <v>330</v>
      </c>
      <c r="K392" s="8" t="str" cm="1">
        <f t="array" ref="K39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2" s="8" t="str" cm="1">
        <f t="array" ref="L39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2" s="8"/>
      <c r="N392" t="s">
        <v>292</v>
      </c>
      <c r="O392" t="s">
        <v>6195</v>
      </c>
      <c r="P392">
        <v>0.553876051024076</v>
      </c>
      <c r="Q392" t="s">
        <v>9159</v>
      </c>
      <c r="R392" s="8" t="s">
        <v>123</v>
      </c>
      <c r="S392" s="9">
        <v>0.48218749999999999</v>
      </c>
      <c r="T392" s="9">
        <v>0.48890046296296297</v>
      </c>
      <c r="U392" s="8">
        <v>0</v>
      </c>
      <c r="V392" s="8">
        <v>4.1833333333333336</v>
      </c>
      <c r="W392" s="8" t="s">
        <v>5428</v>
      </c>
      <c r="X392" s="8" t="s">
        <v>5429</v>
      </c>
      <c r="Y392" s="8">
        <v>6.9539694017573206E-2</v>
      </c>
      <c r="Z392">
        <v>491.81</v>
      </c>
      <c r="AA392" s="8">
        <v>0</v>
      </c>
      <c r="AB392" s="8">
        <v>0</v>
      </c>
      <c r="AC392" s="8">
        <v>0</v>
      </c>
      <c r="AD392" s="8">
        <v>0</v>
      </c>
      <c r="AE392" s="20">
        <v>37.49</v>
      </c>
      <c r="AF392" s="20">
        <v>37.49</v>
      </c>
      <c r="AG392" s="20">
        <v>38.476599999999998</v>
      </c>
      <c r="AH392" s="20">
        <v>38.97</v>
      </c>
      <c r="AI392">
        <v>10.33</v>
      </c>
      <c r="AJ392" s="8" t="s">
        <v>3408</v>
      </c>
      <c r="AK392" s="8" t="s">
        <v>5700</v>
      </c>
      <c r="AL392" s="8">
        <v>1</v>
      </c>
      <c r="AM392" s="8">
        <v>0</v>
      </c>
      <c r="AN392" s="17">
        <v>9.3725000000000005</v>
      </c>
      <c r="AO392" s="17">
        <v>9.7424999999999997</v>
      </c>
      <c r="AP392" s="17" t="s">
        <v>163</v>
      </c>
      <c r="AQ392" s="8" t="s">
        <v>191</v>
      </c>
      <c r="AR392" s="8" t="s">
        <v>44</v>
      </c>
      <c r="AS392" s="8" t="s">
        <v>163</v>
      </c>
      <c r="AT392" s="8" t="s">
        <v>163</v>
      </c>
      <c r="AU392" s="8" t="s">
        <v>168</v>
      </c>
      <c r="AV392" s="8">
        <v>0</v>
      </c>
      <c r="AW39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2" s="8">
        <v>9.3725000000000005</v>
      </c>
      <c r="BA392">
        <v>9.3725000000000005</v>
      </c>
      <c r="BB392">
        <v>9.6191499999999994</v>
      </c>
      <c r="BC392">
        <v>9.7424999999999997</v>
      </c>
    </row>
    <row r="393" spans="1:55" x14ac:dyDescent="0.3">
      <c r="A393" s="53" t="s">
        <v>1680</v>
      </c>
      <c r="B393" s="53" t="s">
        <v>5190</v>
      </c>
      <c r="C393" s="53" t="s">
        <v>110</v>
      </c>
      <c r="D393" s="8" t="s">
        <v>101</v>
      </c>
      <c r="E393" s="43" t="s">
        <v>290</v>
      </c>
      <c r="F393" s="8" t="s">
        <v>14</v>
      </c>
      <c r="G393" s="8" t="s">
        <v>9261</v>
      </c>
      <c r="H393" s="8" t="s">
        <v>126</v>
      </c>
      <c r="I393" s="8" t="s">
        <v>15</v>
      </c>
      <c r="J393">
        <v>285</v>
      </c>
      <c r="K393" s="8" t="str" cm="1">
        <f t="array" ref="K39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3" s="8" t="str" cm="1">
        <f t="array" ref="L39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3" s="8"/>
      <c r="N393" t="s">
        <v>1679</v>
      </c>
      <c r="O393" t="s">
        <v>5930</v>
      </c>
      <c r="P393">
        <v>0.25671589856710902</v>
      </c>
      <c r="Q393" t="s">
        <v>8292</v>
      </c>
      <c r="R393" s="8" t="s">
        <v>129</v>
      </c>
      <c r="S393" s="9">
        <v>0.45156249999999998</v>
      </c>
      <c r="T393" s="9">
        <v>0.46778935185185183</v>
      </c>
      <c r="U393" s="8">
        <v>0</v>
      </c>
      <c r="V393" s="8">
        <v>15.9</v>
      </c>
      <c r="W393" s="8" t="s">
        <v>5192</v>
      </c>
      <c r="X393" s="8" t="s">
        <v>5193</v>
      </c>
      <c r="Y393" s="8">
        <v>6.6573066014120399E-2</v>
      </c>
      <c r="Z393">
        <v>956.21</v>
      </c>
      <c r="AA393" s="8">
        <v>0</v>
      </c>
      <c r="AB393" s="35">
        <v>0</v>
      </c>
      <c r="AC393" s="8">
        <v>0</v>
      </c>
      <c r="AD393" s="8">
        <v>0</v>
      </c>
      <c r="AE393" s="20">
        <v>36.29</v>
      </c>
      <c r="AF393" s="20">
        <v>36.29</v>
      </c>
      <c r="AG393" s="20">
        <v>37.582799999999999</v>
      </c>
      <c r="AH393" s="20">
        <v>38.1</v>
      </c>
      <c r="AI393">
        <v>20.2</v>
      </c>
      <c r="AJ393" s="8" t="s">
        <v>3408</v>
      </c>
      <c r="AK393" s="8" t="s">
        <v>3409</v>
      </c>
      <c r="AL393" s="8">
        <v>1</v>
      </c>
      <c r="AM393" s="8">
        <v>0</v>
      </c>
      <c r="AN393" s="17">
        <v>18.145</v>
      </c>
      <c r="AO393" s="17">
        <v>19.05</v>
      </c>
      <c r="AP393" s="17" t="s">
        <v>163</v>
      </c>
      <c r="AQ393" s="8" t="s">
        <v>191</v>
      </c>
      <c r="AR393" s="8" t="s">
        <v>44</v>
      </c>
      <c r="AS393" s="8" t="s">
        <v>163</v>
      </c>
      <c r="AT393" s="8" t="s">
        <v>163</v>
      </c>
      <c r="AU393" s="8" t="s">
        <v>168</v>
      </c>
      <c r="AV393" s="8">
        <v>0</v>
      </c>
      <c r="AW39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3" s="8">
        <v>9.0724999999999998</v>
      </c>
      <c r="BA393">
        <v>9.0724999999999998</v>
      </c>
      <c r="BB393">
        <v>9.3956999999999997</v>
      </c>
      <c r="BC393">
        <v>9.5250000000000004</v>
      </c>
    </row>
    <row r="394" spans="1:55" x14ac:dyDescent="0.3">
      <c r="A394" s="53" t="s">
        <v>465</v>
      </c>
      <c r="B394" s="53" t="s">
        <v>5450</v>
      </c>
      <c r="C394" s="53" t="s">
        <v>110</v>
      </c>
      <c r="D394" s="8" t="s">
        <v>103</v>
      </c>
      <c r="E394" s="43" t="s">
        <v>290</v>
      </c>
      <c r="F394" s="8" t="s">
        <v>14</v>
      </c>
      <c r="G394" s="8" t="s">
        <v>9261</v>
      </c>
      <c r="H394" s="8" t="s">
        <v>126</v>
      </c>
      <c r="I394" s="8" t="s">
        <v>15</v>
      </c>
      <c r="J394">
        <v>320</v>
      </c>
      <c r="K394" s="8" t="str" cm="1">
        <f t="array" ref="K39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4" s="8" t="str" cm="1">
        <f t="array" ref="L39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4" s="8"/>
      <c r="N394" t="s">
        <v>464</v>
      </c>
      <c r="O394" t="s">
        <v>6234</v>
      </c>
      <c r="P394">
        <v>0.36886659849915299</v>
      </c>
      <c r="Q394" t="s">
        <v>8582</v>
      </c>
      <c r="R394" s="8" t="s">
        <v>107</v>
      </c>
      <c r="S394" s="9">
        <v>0.48399305555555555</v>
      </c>
      <c r="T394" s="9">
        <v>0.49070601851851853</v>
      </c>
      <c r="U394" s="8">
        <v>0</v>
      </c>
      <c r="V394" s="8">
        <v>4.0666666666666664</v>
      </c>
      <c r="W394" s="8" t="s">
        <v>5452</v>
      </c>
      <c r="X394" s="8" t="s">
        <v>5453</v>
      </c>
      <c r="Y394" s="8">
        <v>9.02087611984419E-2</v>
      </c>
      <c r="Z394">
        <v>482</v>
      </c>
      <c r="AA394" s="8">
        <v>0</v>
      </c>
      <c r="AB394" s="8">
        <v>0</v>
      </c>
      <c r="AC394" s="8">
        <v>0</v>
      </c>
      <c r="AD394" s="8">
        <v>0</v>
      </c>
      <c r="AE394" s="20">
        <v>36.74</v>
      </c>
      <c r="AF394" s="20">
        <v>36.74</v>
      </c>
      <c r="AG394" s="20">
        <v>37.713299999999997</v>
      </c>
      <c r="AH394" s="20">
        <v>38.200000000000003</v>
      </c>
      <c r="AI394">
        <v>9.5500000000000007</v>
      </c>
      <c r="AJ394" s="8" t="s">
        <v>3408</v>
      </c>
      <c r="AK394" s="8" t="s">
        <v>5694</v>
      </c>
      <c r="AL394" s="8">
        <v>1</v>
      </c>
      <c r="AM394" s="8">
        <v>0</v>
      </c>
      <c r="AN394" s="17">
        <v>9.1850000000000005</v>
      </c>
      <c r="AO394" s="17">
        <v>9.5500000000000007</v>
      </c>
      <c r="AP394" s="17" t="s">
        <v>163</v>
      </c>
      <c r="AQ394" s="8" t="s">
        <v>191</v>
      </c>
      <c r="AR394" s="8" t="s">
        <v>44</v>
      </c>
      <c r="AS394" s="8" t="s">
        <v>163</v>
      </c>
      <c r="AT394" s="8" t="s">
        <v>163</v>
      </c>
      <c r="AU394" s="8" t="s">
        <v>168</v>
      </c>
      <c r="AV394" s="8">
        <v>0</v>
      </c>
      <c r="AW39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4" s="8">
        <v>9.1850000000000005</v>
      </c>
      <c r="BA394">
        <v>9.1850000000000005</v>
      </c>
      <c r="BB394">
        <v>9.4283249999999992</v>
      </c>
      <c r="BC394">
        <v>9.5500000000000007</v>
      </c>
    </row>
    <row r="395" spans="1:55" x14ac:dyDescent="0.3">
      <c r="A395" s="53" t="s">
        <v>491</v>
      </c>
      <c r="B395" s="53" t="s">
        <v>5436</v>
      </c>
      <c r="C395" s="53" t="s">
        <v>110</v>
      </c>
      <c r="D395" s="8" t="s">
        <v>101</v>
      </c>
      <c r="E395" s="43" t="s">
        <v>290</v>
      </c>
      <c r="F395" s="8" t="s">
        <v>14</v>
      </c>
      <c r="G395" s="8" t="s">
        <v>9264</v>
      </c>
      <c r="H395" s="8" t="s">
        <v>126</v>
      </c>
      <c r="I395" s="8" t="s">
        <v>15</v>
      </c>
      <c r="J395">
        <v>77</v>
      </c>
      <c r="K395" s="8" t="str" cm="1">
        <f t="array" ref="K39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5" s="8" t="str" cm="1">
        <f t="array" ref="L39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5" s="8"/>
      <c r="N395" t="s">
        <v>490</v>
      </c>
      <c r="O395" t="s">
        <v>5834</v>
      </c>
      <c r="P395">
        <v>0.46182627893603001</v>
      </c>
      <c r="Q395" t="s">
        <v>8303</v>
      </c>
      <c r="R395" s="8" t="s">
        <v>112</v>
      </c>
      <c r="S395" s="9">
        <v>0.46811342592592592</v>
      </c>
      <c r="T395" s="9">
        <v>0.49388888888888888</v>
      </c>
      <c r="U395" s="8">
        <v>0</v>
      </c>
      <c r="V395" s="8">
        <v>18.641666666666666</v>
      </c>
      <c r="W395" s="8" t="s">
        <v>3499</v>
      </c>
      <c r="X395" s="8" t="s">
        <v>3500</v>
      </c>
      <c r="Y395" s="8">
        <v>7.3670750311867497E-2</v>
      </c>
      <c r="Z395">
        <v>2483.7600000000002</v>
      </c>
      <c r="AA395" s="8">
        <v>0</v>
      </c>
      <c r="AB395" s="8">
        <v>0</v>
      </c>
      <c r="AC395" s="8">
        <v>0</v>
      </c>
      <c r="AD395" s="8">
        <v>0</v>
      </c>
      <c r="AE395" s="20">
        <v>187.38659999999999</v>
      </c>
      <c r="AF395" s="20">
        <v>189.88</v>
      </c>
      <c r="AG395" s="20">
        <v>195.5575</v>
      </c>
      <c r="AH395" s="20">
        <v>197.45</v>
      </c>
      <c r="AI395">
        <v>52.33</v>
      </c>
      <c r="AJ395" s="8" t="s">
        <v>3408</v>
      </c>
      <c r="AK395" s="8" t="s">
        <v>3409</v>
      </c>
      <c r="AL395" s="8">
        <v>1</v>
      </c>
      <c r="AM395" s="8">
        <v>0</v>
      </c>
      <c r="AN395" s="17">
        <v>47.47</v>
      </c>
      <c r="AO395" s="17">
        <v>49.362499999999997</v>
      </c>
      <c r="AP395" s="17" t="s">
        <v>163</v>
      </c>
      <c r="AQ395" s="8" t="s">
        <v>191</v>
      </c>
      <c r="AR395" s="8" t="s">
        <v>44</v>
      </c>
      <c r="AS395" s="8" t="s">
        <v>163</v>
      </c>
      <c r="AT395" s="8" t="s">
        <v>163</v>
      </c>
      <c r="AU395" s="8" t="s">
        <v>168</v>
      </c>
      <c r="AV395" s="8">
        <v>0</v>
      </c>
      <c r="AW39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5" s="8">
        <v>46.846649999999997</v>
      </c>
      <c r="BA395">
        <v>47.47</v>
      </c>
      <c r="BB395">
        <v>48.889375000000001</v>
      </c>
      <c r="BC395">
        <v>49.362499999999997</v>
      </c>
    </row>
    <row r="396" spans="1:55" x14ac:dyDescent="0.3">
      <c r="A396" s="53" t="s">
        <v>1489</v>
      </c>
      <c r="B396" s="53" t="s">
        <v>5454</v>
      </c>
      <c r="C396" s="53" t="s">
        <v>110</v>
      </c>
      <c r="D396" s="8" t="s">
        <v>102</v>
      </c>
      <c r="E396" s="43" t="s">
        <v>290</v>
      </c>
      <c r="F396" s="8" t="s">
        <v>14</v>
      </c>
      <c r="G396" s="8" t="s">
        <v>9264</v>
      </c>
      <c r="H396" s="8" t="s">
        <v>126</v>
      </c>
      <c r="I396" s="8" t="s">
        <v>15</v>
      </c>
      <c r="J396">
        <v>285</v>
      </c>
      <c r="K396" s="8" t="str" cm="1">
        <f t="array" ref="K39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6" s="8" t="str" cm="1">
        <f t="array" ref="L39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6" s="8"/>
      <c r="N396" t="s">
        <v>1488</v>
      </c>
      <c r="O396" t="s">
        <v>6125</v>
      </c>
      <c r="P396">
        <v>1.5475692404668799</v>
      </c>
      <c r="Q396" t="s">
        <v>7959</v>
      </c>
      <c r="R396" s="8" t="s">
        <v>113</v>
      </c>
      <c r="S396" s="9">
        <v>0.48721064814814813</v>
      </c>
      <c r="T396" s="9">
        <v>0.48729166666666668</v>
      </c>
      <c r="U396" s="8">
        <v>0</v>
      </c>
      <c r="V396" s="8">
        <v>0.11666666666666667</v>
      </c>
      <c r="W396" s="8" t="s">
        <v>5456</v>
      </c>
      <c r="X396" s="8" t="s">
        <v>5457</v>
      </c>
      <c r="Y396" s="8">
        <v>0.313205665143798</v>
      </c>
      <c r="Z396">
        <v>259.23</v>
      </c>
      <c r="AA396" s="8">
        <v>0</v>
      </c>
      <c r="AB396" s="8">
        <v>0</v>
      </c>
      <c r="AC396" s="8">
        <v>0</v>
      </c>
      <c r="AD396" s="8">
        <v>0</v>
      </c>
      <c r="AE396" s="20">
        <v>37.085000000000001</v>
      </c>
      <c r="AF396" s="20">
        <v>37.450000000000003</v>
      </c>
      <c r="AG396" s="20">
        <v>0</v>
      </c>
      <c r="AH396" s="20">
        <v>41.95</v>
      </c>
      <c r="AI396" t="s">
        <v>247</v>
      </c>
      <c r="AJ396" s="8" t="s">
        <v>3408</v>
      </c>
      <c r="AK396" s="8" t="s">
        <v>5182</v>
      </c>
      <c r="AL396" s="8">
        <v>1</v>
      </c>
      <c r="AM396" s="8">
        <v>0</v>
      </c>
      <c r="AN396" s="17">
        <v>0</v>
      </c>
      <c r="AO396" s="17">
        <v>10.487500000000001</v>
      </c>
      <c r="AP396" s="17" t="s">
        <v>163</v>
      </c>
      <c r="AQ396" s="8" t="s">
        <v>191</v>
      </c>
      <c r="AR396" s="8" t="s">
        <v>44</v>
      </c>
      <c r="AS396" s="8" t="s">
        <v>163</v>
      </c>
      <c r="AT396" s="8" t="s">
        <v>163</v>
      </c>
      <c r="AU396" s="8" t="s">
        <v>168</v>
      </c>
      <c r="AV396" s="8">
        <v>0</v>
      </c>
      <c r="AW39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6" s="8">
        <v>9.2712500000000002</v>
      </c>
      <c r="BA396">
        <v>9.3625000000000007</v>
      </c>
      <c r="BB396">
        <v>0</v>
      </c>
      <c r="BC396">
        <v>10.487500000000001</v>
      </c>
    </row>
    <row r="397" spans="1:55" x14ac:dyDescent="0.3">
      <c r="A397" s="53" t="s">
        <v>1529</v>
      </c>
      <c r="B397" s="53" t="s">
        <v>3497</v>
      </c>
      <c r="C397" s="53" t="s">
        <v>110</v>
      </c>
      <c r="D397" s="8" t="s">
        <v>101</v>
      </c>
      <c r="E397" s="43" t="s">
        <v>290</v>
      </c>
      <c r="F397" s="8" t="s">
        <v>14</v>
      </c>
      <c r="G397" s="8" t="s">
        <v>9256</v>
      </c>
      <c r="H397" s="8" t="s">
        <v>290</v>
      </c>
      <c r="I397" s="8" t="s">
        <v>15</v>
      </c>
      <c r="J397">
        <v>310</v>
      </c>
      <c r="K397" s="8" t="str" cm="1">
        <f t="array" ref="K39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397" s="8" t="str" cm="1">
        <f t="array" ref="L39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7" s="8"/>
      <c r="N397" t="s">
        <v>1528</v>
      </c>
      <c r="O397" t="s">
        <v>5961</v>
      </c>
      <c r="P397">
        <v>0</v>
      </c>
      <c r="Q397" t="s">
        <v>8291</v>
      </c>
      <c r="R397" s="8" t="s">
        <v>147</v>
      </c>
      <c r="S397" s="9">
        <v>0.49388888888888888</v>
      </c>
      <c r="T397" s="9">
        <v>0.50050925925925926</v>
      </c>
      <c r="U397" s="8">
        <v>0</v>
      </c>
      <c r="V397" s="8">
        <v>7.7166666666666668</v>
      </c>
      <c r="W397" s="8" t="s">
        <v>3499</v>
      </c>
      <c r="X397" s="8" t="s">
        <v>3500</v>
      </c>
      <c r="Z397">
        <v>8675.56</v>
      </c>
      <c r="AA397" s="8">
        <v>0</v>
      </c>
      <c r="AB397" s="8">
        <v>0</v>
      </c>
      <c r="AC397" s="8">
        <v>0</v>
      </c>
      <c r="AD397" s="8">
        <v>0</v>
      </c>
      <c r="AE397" s="20">
        <v>107.49</v>
      </c>
      <c r="AF397" s="20">
        <v>174.38069999999999</v>
      </c>
      <c r="AG397" s="20">
        <v>261.73349999999999</v>
      </c>
      <c r="AH397" s="20">
        <v>174.19380000000001</v>
      </c>
      <c r="AI397">
        <v>297.89</v>
      </c>
      <c r="AJ397" s="8" t="s">
        <v>3408</v>
      </c>
      <c r="AK397" s="8" t="s">
        <v>3409</v>
      </c>
      <c r="AL397" s="8">
        <v>1</v>
      </c>
      <c r="AM397" s="8">
        <v>0</v>
      </c>
      <c r="AN397" s="17">
        <v>260.57619999999997</v>
      </c>
      <c r="AO397" s="17">
        <v>159.16</v>
      </c>
      <c r="AP397" s="17" t="s">
        <v>163</v>
      </c>
      <c r="AQ397" s="8" t="s">
        <v>191</v>
      </c>
      <c r="AR397" s="8" t="s">
        <v>44</v>
      </c>
      <c r="AS397" s="8" t="s">
        <v>164</v>
      </c>
      <c r="AT397" s="8" t="s">
        <v>163</v>
      </c>
      <c r="AU397" s="8" t="s">
        <v>168</v>
      </c>
      <c r="AV397" s="8">
        <v>0</v>
      </c>
      <c r="AW39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39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7" s="8">
        <v>26.872499999999999</v>
      </c>
      <c r="BA397">
        <v>43.595174999999998</v>
      </c>
      <c r="BB397">
        <v>65.433374999999998</v>
      </c>
      <c r="BC397">
        <v>43.548450000000003</v>
      </c>
    </row>
    <row r="398" spans="1:55" x14ac:dyDescent="0.3">
      <c r="A398" s="53" t="s">
        <v>1370</v>
      </c>
      <c r="B398" s="53" t="s">
        <v>3509</v>
      </c>
      <c r="C398" s="53" t="s">
        <v>110</v>
      </c>
      <c r="D398" s="8" t="s">
        <v>101</v>
      </c>
      <c r="E398" s="43" t="s">
        <v>290</v>
      </c>
      <c r="F398" s="8" t="s">
        <v>14</v>
      </c>
      <c r="G398" s="8" t="s">
        <v>9265</v>
      </c>
      <c r="H398" s="8" t="s">
        <v>126</v>
      </c>
      <c r="I398" s="8" t="s">
        <v>15</v>
      </c>
      <c r="J398">
        <v>300</v>
      </c>
      <c r="K398" s="8" t="str" cm="1">
        <f t="array" ref="K39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8" s="8" t="str" cm="1">
        <f t="array" ref="L39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8" s="8"/>
      <c r="N398" t="s">
        <v>1369</v>
      </c>
      <c r="O398" t="s">
        <v>6019</v>
      </c>
      <c r="P398">
        <v>1.4798513838473499</v>
      </c>
      <c r="Q398" t="s">
        <v>8290</v>
      </c>
      <c r="R398" s="8" t="s">
        <v>129</v>
      </c>
      <c r="S398" s="9">
        <v>0.50152777777777779</v>
      </c>
      <c r="T398" s="9">
        <v>0.50162037037037033</v>
      </c>
      <c r="U398" s="8">
        <v>0</v>
      </c>
      <c r="V398" s="8">
        <v>0.11666666666666667</v>
      </c>
      <c r="W398" s="8" t="s">
        <v>3511</v>
      </c>
      <c r="X398" s="8" t="s">
        <v>3512</v>
      </c>
      <c r="Y398" s="8">
        <v>0.31509630192347399</v>
      </c>
      <c r="Z398">
        <v>910</v>
      </c>
      <c r="AA398" s="8">
        <v>0</v>
      </c>
      <c r="AB398" s="8">
        <v>0</v>
      </c>
      <c r="AC398" s="8">
        <v>0</v>
      </c>
      <c r="AD398" s="8">
        <v>0</v>
      </c>
      <c r="AE398" s="20">
        <v>35</v>
      </c>
      <c r="AF398" s="20">
        <v>35</v>
      </c>
      <c r="AG398" s="20">
        <v>35</v>
      </c>
      <c r="AH398" s="20">
        <v>35</v>
      </c>
      <c r="AI398">
        <v>18.55</v>
      </c>
      <c r="AJ398" s="8" t="s">
        <v>3408</v>
      </c>
      <c r="AK398" s="8" t="s">
        <v>3409</v>
      </c>
      <c r="AL398" s="8">
        <v>1</v>
      </c>
      <c r="AM398" s="8">
        <v>0</v>
      </c>
      <c r="AN398" s="17">
        <v>17.5</v>
      </c>
      <c r="AO398" s="17">
        <v>17.5</v>
      </c>
      <c r="AP398" s="17" t="s">
        <v>163</v>
      </c>
      <c r="AQ398" s="8" t="s">
        <v>191</v>
      </c>
      <c r="AR398" s="8" t="s">
        <v>44</v>
      </c>
      <c r="AS398" s="8" t="s">
        <v>163</v>
      </c>
      <c r="AT398" s="8" t="s">
        <v>163</v>
      </c>
      <c r="AU398" s="8" t="s">
        <v>168</v>
      </c>
      <c r="AV398" s="8">
        <v>0</v>
      </c>
      <c r="AW39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8" s="8">
        <v>8.75</v>
      </c>
      <c r="BA398">
        <v>8.75</v>
      </c>
      <c r="BB398">
        <v>8.75</v>
      </c>
      <c r="BC398">
        <v>8.75</v>
      </c>
    </row>
    <row r="399" spans="1:55" x14ac:dyDescent="0.3">
      <c r="A399" s="53" t="s">
        <v>1392</v>
      </c>
      <c r="B399" s="53" t="s">
        <v>3480</v>
      </c>
      <c r="C399" s="53" t="s">
        <v>112</v>
      </c>
      <c r="D399" s="8" t="s">
        <v>102</v>
      </c>
      <c r="E399" s="43" t="s">
        <v>290</v>
      </c>
      <c r="F399" s="8" t="s">
        <v>14</v>
      </c>
      <c r="G399" s="8" t="s">
        <v>9265</v>
      </c>
      <c r="H399" s="8" t="s">
        <v>126</v>
      </c>
      <c r="I399" s="8" t="s">
        <v>15</v>
      </c>
      <c r="J399">
        <v>290</v>
      </c>
      <c r="K399" s="8" t="str" cm="1">
        <f t="array" ref="K39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399" s="8" t="str" cm="1">
        <f t="array" ref="L39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399" s="8"/>
      <c r="N399" t="s">
        <v>1391</v>
      </c>
      <c r="O399" t="s">
        <v>6011</v>
      </c>
      <c r="P399">
        <v>1.3168507229131601</v>
      </c>
      <c r="Q399" t="s">
        <v>7960</v>
      </c>
      <c r="R399" s="8" t="s">
        <v>125</v>
      </c>
      <c r="S399" s="9">
        <v>0.49032407407407408</v>
      </c>
      <c r="T399" s="9">
        <v>0.49040509259259257</v>
      </c>
      <c r="U399" s="8">
        <v>0</v>
      </c>
      <c r="V399" s="8">
        <v>0.11666666666666667</v>
      </c>
      <c r="W399" s="8" t="s">
        <v>3482</v>
      </c>
      <c r="X399" s="8" t="s">
        <v>3483</v>
      </c>
      <c r="Y399" s="8">
        <v>0.24896928433062601</v>
      </c>
      <c r="Z399">
        <v>1468.43</v>
      </c>
      <c r="AA399" s="8">
        <v>0</v>
      </c>
      <c r="AB399" s="8">
        <v>0</v>
      </c>
      <c r="AC399" s="8">
        <v>0</v>
      </c>
      <c r="AD399" s="8">
        <v>0</v>
      </c>
      <c r="AE399" s="20">
        <v>56.31</v>
      </c>
      <c r="AF399" s="20">
        <v>56.31</v>
      </c>
      <c r="AG399" s="20">
        <v>56.97</v>
      </c>
      <c r="AH399" s="20">
        <v>57.86</v>
      </c>
      <c r="AI399">
        <v>30.37</v>
      </c>
      <c r="AJ399" s="8" t="s">
        <v>3408</v>
      </c>
      <c r="AK399" s="8" t="s">
        <v>5182</v>
      </c>
      <c r="AL399" s="8">
        <v>1</v>
      </c>
      <c r="AM399" s="8">
        <v>0</v>
      </c>
      <c r="AN399" s="17">
        <v>28.155000000000001</v>
      </c>
      <c r="AO399" s="17">
        <v>28.93</v>
      </c>
      <c r="AP399" s="17" t="s">
        <v>163</v>
      </c>
      <c r="AQ399" s="8" t="s">
        <v>191</v>
      </c>
      <c r="AR399" s="8" t="s">
        <v>44</v>
      </c>
      <c r="AS399" s="8" t="s">
        <v>163</v>
      </c>
      <c r="AT399" s="8" t="s">
        <v>163</v>
      </c>
      <c r="AU399" s="8" t="s">
        <v>168</v>
      </c>
      <c r="AV399" s="8">
        <v>0</v>
      </c>
      <c r="AW39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39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39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399" s="8">
        <v>14.077500000000001</v>
      </c>
      <c r="BA399">
        <v>14.077500000000001</v>
      </c>
      <c r="BB399">
        <v>14.2425</v>
      </c>
      <c r="BC399">
        <v>14.465</v>
      </c>
    </row>
    <row r="400" spans="1:55" x14ac:dyDescent="0.3">
      <c r="A400" s="53" t="s">
        <v>458</v>
      </c>
      <c r="B400" s="53" t="s">
        <v>7469</v>
      </c>
      <c r="C400" s="53" t="s">
        <v>110</v>
      </c>
      <c r="D400" s="8" t="s">
        <v>104</v>
      </c>
      <c r="E400" s="43" t="s">
        <v>290</v>
      </c>
      <c r="F400" s="8" t="s">
        <v>14</v>
      </c>
      <c r="G400" s="8" t="s">
        <v>9265</v>
      </c>
      <c r="H400" s="8" t="s">
        <v>126</v>
      </c>
      <c r="I400" s="8" t="s">
        <v>15</v>
      </c>
      <c r="J400">
        <v>300</v>
      </c>
      <c r="K400" s="8" t="str" cm="1">
        <f t="array" ref="K40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00" s="8" t="str" cm="1">
        <f t="array" ref="L40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0" s="8"/>
      <c r="N400" t="s">
        <v>457</v>
      </c>
      <c r="O400" t="s">
        <v>9033</v>
      </c>
      <c r="P400">
        <v>0.87713668156965197</v>
      </c>
      <c r="Q400" t="s">
        <v>9166</v>
      </c>
      <c r="R400" s="8" t="s">
        <v>123</v>
      </c>
      <c r="S400" s="9">
        <v>0.49686342592592592</v>
      </c>
      <c r="T400" s="9">
        <v>0.50357638888888889</v>
      </c>
      <c r="U400" s="8">
        <v>0</v>
      </c>
      <c r="V400" s="8">
        <v>0.15</v>
      </c>
      <c r="W400" s="8" t="s">
        <v>9034</v>
      </c>
      <c r="X400" s="8" t="s">
        <v>9035</v>
      </c>
      <c r="Y400" s="8">
        <v>0.23189410516952599</v>
      </c>
      <c r="Z400">
        <v>964</v>
      </c>
      <c r="AA400" s="8">
        <v>0</v>
      </c>
      <c r="AB400" s="8">
        <v>0</v>
      </c>
      <c r="AC400" s="8">
        <v>0</v>
      </c>
      <c r="AD400" s="8">
        <v>0</v>
      </c>
      <c r="AE400" s="20">
        <v>72.569999999999993</v>
      </c>
      <c r="AF400" s="20">
        <v>74.03</v>
      </c>
      <c r="AG400" s="20">
        <v>75.515000000000001</v>
      </c>
      <c r="AH400" s="20">
        <v>77</v>
      </c>
      <c r="AI400">
        <v>20.41</v>
      </c>
      <c r="AJ400" s="8" t="s">
        <v>3408</v>
      </c>
      <c r="AK400" s="8" t="s">
        <v>5700</v>
      </c>
      <c r="AL400" s="8">
        <v>1</v>
      </c>
      <c r="AM400" s="8">
        <v>0</v>
      </c>
      <c r="AN400" s="17">
        <v>18.5075</v>
      </c>
      <c r="AO400" s="17">
        <v>19.25</v>
      </c>
      <c r="AP400" s="17" t="s">
        <v>163</v>
      </c>
      <c r="AQ400" s="8" t="s">
        <v>191</v>
      </c>
      <c r="AR400" s="8" t="s">
        <v>80</v>
      </c>
      <c r="AS400" s="8" t="s">
        <v>163</v>
      </c>
      <c r="AT400" s="8" t="s">
        <v>163</v>
      </c>
      <c r="AU400" s="8" t="s">
        <v>168</v>
      </c>
      <c r="AV400" s="8">
        <v>0</v>
      </c>
      <c r="AW40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0" s="8">
        <v>18.142499999999998</v>
      </c>
      <c r="BA400">
        <v>18.5075</v>
      </c>
      <c r="BB400">
        <v>18.87875</v>
      </c>
      <c r="BC400">
        <v>19.25</v>
      </c>
    </row>
    <row r="401" spans="1:55" x14ac:dyDescent="0.3">
      <c r="A401" s="53" t="s">
        <v>1396</v>
      </c>
      <c r="B401" s="53" t="s">
        <v>5178</v>
      </c>
      <c r="C401" s="53" t="s">
        <v>110</v>
      </c>
      <c r="D401" s="8" t="s">
        <v>101</v>
      </c>
      <c r="E401" s="43" t="s">
        <v>290</v>
      </c>
      <c r="F401" s="8" t="s">
        <v>14</v>
      </c>
      <c r="G401" s="8" t="s">
        <v>9262</v>
      </c>
      <c r="H401" s="8" t="s">
        <v>126</v>
      </c>
      <c r="I401" s="8" t="s">
        <v>15</v>
      </c>
      <c r="J401">
        <v>287</v>
      </c>
      <c r="K401" s="8" t="str" cm="1">
        <f t="array" ref="K40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01" s="8" t="str" cm="1">
        <f t="array" ref="L40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1" s="8"/>
      <c r="N401" t="s">
        <v>1395</v>
      </c>
      <c r="O401" t="s">
        <v>6012</v>
      </c>
      <c r="P401">
        <v>0.39111343979499202</v>
      </c>
      <c r="Q401" t="s">
        <v>8289</v>
      </c>
      <c r="R401" s="8" t="s">
        <v>129</v>
      </c>
      <c r="S401" s="9">
        <v>0.50188657407407411</v>
      </c>
      <c r="T401" s="9">
        <v>0.50210648148148151</v>
      </c>
      <c r="U401" s="8">
        <v>0</v>
      </c>
      <c r="V401" s="8">
        <v>2.0499999999999998</v>
      </c>
      <c r="W401" s="8" t="s">
        <v>5180</v>
      </c>
      <c r="X401" s="8" t="s">
        <v>5181</v>
      </c>
      <c r="Y401" s="8">
        <v>9.3076397219857096E-2</v>
      </c>
      <c r="Z401">
        <v>929.84</v>
      </c>
      <c r="AA401" s="8">
        <v>0</v>
      </c>
      <c r="AB401" s="8">
        <v>0</v>
      </c>
      <c r="AC401" s="8">
        <v>0</v>
      </c>
      <c r="AD401" s="8">
        <v>0</v>
      </c>
      <c r="AE401" s="20">
        <v>41.47</v>
      </c>
      <c r="AF401" s="20">
        <v>41.47</v>
      </c>
      <c r="AG401" s="20">
        <v>43.255699999999997</v>
      </c>
      <c r="AH401" s="20">
        <v>43.97</v>
      </c>
      <c r="AI401">
        <v>23.31</v>
      </c>
      <c r="AJ401" s="8" t="s">
        <v>3408</v>
      </c>
      <c r="AK401" s="8" t="s">
        <v>3409</v>
      </c>
      <c r="AL401" s="8">
        <v>1</v>
      </c>
      <c r="AM401" s="8">
        <v>0</v>
      </c>
      <c r="AN401" s="17">
        <v>20.734999999999999</v>
      </c>
      <c r="AO401" s="17">
        <v>21.984999999999999</v>
      </c>
      <c r="AP401" s="17" t="s">
        <v>163</v>
      </c>
      <c r="AQ401" s="8" t="s">
        <v>191</v>
      </c>
      <c r="AR401" s="8" t="s">
        <v>44</v>
      </c>
      <c r="AS401" s="8" t="s">
        <v>163</v>
      </c>
      <c r="AT401" s="8" t="s">
        <v>163</v>
      </c>
      <c r="AU401" s="8" t="s">
        <v>168</v>
      </c>
      <c r="AV401" s="8">
        <v>0</v>
      </c>
      <c r="AW40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1" s="8">
        <v>10.3675</v>
      </c>
      <c r="BA401">
        <v>10.3675</v>
      </c>
      <c r="BB401">
        <v>10.813924999999999</v>
      </c>
      <c r="BC401">
        <v>10.9925</v>
      </c>
    </row>
    <row r="402" spans="1:55" x14ac:dyDescent="0.3">
      <c r="A402" s="53" t="s">
        <v>549</v>
      </c>
      <c r="B402" s="53" t="s">
        <v>3480</v>
      </c>
      <c r="C402" s="53" t="s">
        <v>142</v>
      </c>
      <c r="D402" s="8" t="s">
        <v>101</v>
      </c>
      <c r="E402" s="43" t="s">
        <v>290</v>
      </c>
      <c r="F402" s="8" t="s">
        <v>14</v>
      </c>
      <c r="G402" s="8" t="s">
        <v>9260</v>
      </c>
      <c r="H402" s="8" t="s">
        <v>126</v>
      </c>
      <c r="I402" s="8" t="s">
        <v>15</v>
      </c>
      <c r="J402">
        <v>286</v>
      </c>
      <c r="K402" s="8" t="str" cm="1">
        <f t="array" ref="K40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402" s="8" t="str" cm="1">
        <f t="array" ref="L40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2" s="8"/>
      <c r="N402" t="s">
        <v>548</v>
      </c>
      <c r="O402" t="s">
        <v>5836</v>
      </c>
      <c r="P402">
        <v>0</v>
      </c>
      <c r="Q402" t="s">
        <v>8302</v>
      </c>
      <c r="R402" s="8" t="s">
        <v>147</v>
      </c>
      <c r="S402" s="9">
        <v>0.50210648148148151</v>
      </c>
      <c r="T402" s="9">
        <v>0.50417824074074069</v>
      </c>
      <c r="U402" s="8">
        <v>0</v>
      </c>
      <c r="V402" s="8">
        <v>7.166666666666667</v>
      </c>
      <c r="W402" s="8" t="s">
        <v>3489</v>
      </c>
      <c r="X402" s="8" t="s">
        <v>3490</v>
      </c>
      <c r="Y402" s="8">
        <v>1.89800893888276E-3</v>
      </c>
      <c r="Z402">
        <v>283.52</v>
      </c>
      <c r="AA402" s="8">
        <v>0</v>
      </c>
      <c r="AB402" s="8">
        <v>0</v>
      </c>
      <c r="AC402" s="8">
        <v>0</v>
      </c>
      <c r="AD402" s="8">
        <v>0</v>
      </c>
      <c r="AE402" s="20">
        <v>15.18</v>
      </c>
      <c r="AF402" s="20">
        <v>0</v>
      </c>
      <c r="AG402" s="20">
        <v>0</v>
      </c>
      <c r="AH402" s="20">
        <v>15.64</v>
      </c>
      <c r="AI402" t="s">
        <v>247</v>
      </c>
      <c r="AJ402" s="8" t="s">
        <v>3408</v>
      </c>
      <c r="AK402" s="8" t="s">
        <v>3409</v>
      </c>
      <c r="AL402" s="8">
        <v>1</v>
      </c>
      <c r="AM402" s="8">
        <v>0</v>
      </c>
      <c r="AN402" s="17">
        <v>0</v>
      </c>
      <c r="AO402" s="17">
        <v>15.64</v>
      </c>
      <c r="AP402" s="17" t="s">
        <v>163</v>
      </c>
      <c r="AQ402" s="8" t="s">
        <v>191</v>
      </c>
      <c r="AR402" s="8" t="s">
        <v>44</v>
      </c>
      <c r="AS402" s="8" t="s">
        <v>163</v>
      </c>
      <c r="AT402" s="8" t="s">
        <v>163</v>
      </c>
      <c r="AU402" s="8" t="s">
        <v>168</v>
      </c>
      <c r="AV402" s="8">
        <v>0</v>
      </c>
      <c r="AW40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40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2" s="8">
        <v>3.7949999999999999</v>
      </c>
      <c r="BA402">
        <v>0</v>
      </c>
      <c r="BB402">
        <v>0</v>
      </c>
      <c r="BC402">
        <v>3.91</v>
      </c>
    </row>
    <row r="403" spans="1:55" x14ac:dyDescent="0.3">
      <c r="A403" s="53" t="s">
        <v>349</v>
      </c>
      <c r="B403" s="53" t="s">
        <v>5442</v>
      </c>
      <c r="C403" s="53" t="s">
        <v>110</v>
      </c>
      <c r="D403" s="8" t="s">
        <v>101</v>
      </c>
      <c r="E403" s="43" t="s">
        <v>290</v>
      </c>
      <c r="F403" s="8" t="s">
        <v>14</v>
      </c>
      <c r="G403" s="8" t="s">
        <v>9269</v>
      </c>
      <c r="H403" s="8" t="s">
        <v>126</v>
      </c>
      <c r="I403" s="8" t="s">
        <v>15</v>
      </c>
      <c r="J403">
        <v>290</v>
      </c>
      <c r="K403" s="8" t="str" cm="1">
        <f t="array" ref="K40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03" s="8" t="str" cm="1">
        <f t="array" ref="L40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3" s="8"/>
      <c r="N403" t="s">
        <v>348</v>
      </c>
      <c r="O403" t="s">
        <v>6055</v>
      </c>
      <c r="P403">
        <v>5.2171549968534202E-2</v>
      </c>
      <c r="Q403" t="s">
        <v>9067</v>
      </c>
      <c r="R403" s="8" t="s">
        <v>112</v>
      </c>
      <c r="S403" s="9">
        <v>0.50421296296296292</v>
      </c>
      <c r="T403" s="9">
        <v>0.50427083333333333</v>
      </c>
      <c r="U403" s="8">
        <v>0</v>
      </c>
      <c r="V403" s="8">
        <v>8.3333333333333329E-2</v>
      </c>
      <c r="W403" s="8" t="s">
        <v>5444</v>
      </c>
      <c r="X403" s="8" t="s">
        <v>5445</v>
      </c>
      <c r="Y403" s="8">
        <v>9.4538921356700709E-3</v>
      </c>
      <c r="Z403">
        <v>357.31</v>
      </c>
      <c r="AA403" s="8">
        <v>0</v>
      </c>
      <c r="AB403" s="8">
        <v>0</v>
      </c>
      <c r="AC403" s="8">
        <v>0</v>
      </c>
      <c r="AD403" s="8">
        <v>0</v>
      </c>
      <c r="AE403" s="20">
        <v>27.15</v>
      </c>
      <c r="AF403" s="20">
        <v>27.15</v>
      </c>
      <c r="AG403" s="20">
        <v>27.967500000000001</v>
      </c>
      <c r="AH403" s="20">
        <v>28.24</v>
      </c>
      <c r="AI403">
        <v>7.48</v>
      </c>
      <c r="AJ403" s="8" t="s">
        <v>3408</v>
      </c>
      <c r="AK403" s="8" t="s">
        <v>3409</v>
      </c>
      <c r="AL403" s="8">
        <v>1</v>
      </c>
      <c r="AM403" s="8">
        <v>0</v>
      </c>
      <c r="AN403" s="17">
        <v>6.7874999999999996</v>
      </c>
      <c r="AO403" s="17">
        <v>7.06</v>
      </c>
      <c r="AP403" s="17" t="s">
        <v>163</v>
      </c>
      <c r="AQ403" s="8" t="s">
        <v>191</v>
      </c>
      <c r="AR403" s="8" t="s">
        <v>44</v>
      </c>
      <c r="AS403" s="8" t="s">
        <v>163</v>
      </c>
      <c r="AT403" s="8" t="s">
        <v>163</v>
      </c>
      <c r="AU403" s="8" t="s">
        <v>168</v>
      </c>
      <c r="AV403" s="8">
        <v>0</v>
      </c>
      <c r="AW40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3" s="8">
        <v>6.7874999999999996</v>
      </c>
      <c r="BA403">
        <v>6.7874999999999996</v>
      </c>
      <c r="BB403">
        <v>6.9918750000000003</v>
      </c>
      <c r="BC403">
        <v>7.06</v>
      </c>
    </row>
    <row r="404" spans="1:55" x14ac:dyDescent="0.3">
      <c r="A404" s="53" t="s">
        <v>1700</v>
      </c>
      <c r="B404" s="53" t="s">
        <v>5526</v>
      </c>
      <c r="C404" s="53" t="s">
        <v>110</v>
      </c>
      <c r="D404" s="8" t="s">
        <v>102</v>
      </c>
      <c r="E404" s="43" t="s">
        <v>290</v>
      </c>
      <c r="F404" s="8" t="s">
        <v>14</v>
      </c>
      <c r="G404" s="8" t="s">
        <v>9269</v>
      </c>
      <c r="H404" s="8" t="s">
        <v>126</v>
      </c>
      <c r="I404" s="8" t="s">
        <v>15</v>
      </c>
      <c r="J404">
        <v>322</v>
      </c>
      <c r="K404" s="8" t="str" cm="1">
        <f t="array" ref="K40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04" s="8" t="str" cm="1">
        <f t="array" ref="L40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4" s="8"/>
      <c r="N404" t="s">
        <v>1699</v>
      </c>
      <c r="O404" t="s">
        <v>6128</v>
      </c>
      <c r="P404">
        <v>1.55821982148086</v>
      </c>
      <c r="Q404" t="s">
        <v>7957</v>
      </c>
      <c r="R404" s="8" t="s">
        <v>113</v>
      </c>
      <c r="S404" s="9">
        <v>0.49729166666666669</v>
      </c>
      <c r="T404" s="9">
        <v>0.49753472222222223</v>
      </c>
      <c r="U404" s="8">
        <v>0</v>
      </c>
      <c r="V404" s="8">
        <v>0.35000000000000003</v>
      </c>
      <c r="W404" s="8" t="s">
        <v>5528</v>
      </c>
      <c r="X404" s="8" t="s">
        <v>5529</v>
      </c>
      <c r="Y404" s="8">
        <v>0.48798427740320699</v>
      </c>
      <c r="Z404">
        <v>316.37</v>
      </c>
      <c r="AA404" s="8">
        <v>0</v>
      </c>
      <c r="AB404" s="8">
        <v>0</v>
      </c>
      <c r="AC404" s="8">
        <v>0</v>
      </c>
      <c r="AD404" s="8">
        <v>0</v>
      </c>
      <c r="AE404" s="20">
        <v>45.51</v>
      </c>
      <c r="AF404" s="20">
        <v>45.95</v>
      </c>
      <c r="AG404" s="20">
        <v>0</v>
      </c>
      <c r="AH404" s="20">
        <v>48.02</v>
      </c>
      <c r="AI404" t="s">
        <v>247</v>
      </c>
      <c r="AJ404" s="8" t="s">
        <v>3408</v>
      </c>
      <c r="AK404" s="8" t="s">
        <v>5182</v>
      </c>
      <c r="AL404" s="8">
        <v>1</v>
      </c>
      <c r="AM404" s="8">
        <v>0</v>
      </c>
      <c r="AN404" s="17">
        <v>0</v>
      </c>
      <c r="AO404" s="17">
        <v>12.005000000000001</v>
      </c>
      <c r="AP404" s="17" t="s">
        <v>163</v>
      </c>
      <c r="AQ404" s="8" t="s">
        <v>191</v>
      </c>
      <c r="AR404" s="8" t="s">
        <v>44</v>
      </c>
      <c r="AS404" s="8" t="s">
        <v>163</v>
      </c>
      <c r="AT404" s="8" t="s">
        <v>163</v>
      </c>
      <c r="AU404" s="8" t="s">
        <v>168</v>
      </c>
      <c r="AV404" s="8">
        <v>0</v>
      </c>
      <c r="AW40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4" s="8">
        <v>11.3775</v>
      </c>
      <c r="BA404">
        <v>11.487500000000001</v>
      </c>
      <c r="BB404">
        <v>0</v>
      </c>
      <c r="BC404">
        <v>12.005000000000001</v>
      </c>
    </row>
    <row r="405" spans="1:55" x14ac:dyDescent="0.3">
      <c r="A405" s="53" t="s">
        <v>1514</v>
      </c>
      <c r="B405" s="53" t="s">
        <v>3474</v>
      </c>
      <c r="C405" s="53" t="s">
        <v>110</v>
      </c>
      <c r="D405" s="8" t="s">
        <v>101</v>
      </c>
      <c r="E405" s="43" t="s">
        <v>290</v>
      </c>
      <c r="F405" s="8" t="s">
        <v>14</v>
      </c>
      <c r="G405" s="8" t="s">
        <v>9268</v>
      </c>
      <c r="H405" s="8" t="s">
        <v>126</v>
      </c>
      <c r="I405" s="8" t="s">
        <v>15</v>
      </c>
      <c r="J405">
        <v>325</v>
      </c>
      <c r="K405" s="8" t="str" cm="1">
        <f t="array" ref="K40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405" s="8" t="str" cm="1">
        <f t="array" ref="L40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5" s="8"/>
      <c r="N405" t="s">
        <v>1513</v>
      </c>
      <c r="O405" t="s">
        <v>6014</v>
      </c>
      <c r="P405">
        <v>0.89592975343202896</v>
      </c>
      <c r="Q405" t="s">
        <v>8378</v>
      </c>
      <c r="R405" s="8" t="s">
        <v>147</v>
      </c>
      <c r="S405" s="9">
        <v>0.50489583333333332</v>
      </c>
      <c r="T405" s="9">
        <v>0.50726851851851851</v>
      </c>
      <c r="U405" s="8">
        <v>0</v>
      </c>
      <c r="V405" s="8">
        <v>4.3875000000000002</v>
      </c>
      <c r="W405" s="8" t="s">
        <v>3476</v>
      </c>
      <c r="X405" s="8" t="s">
        <v>3477</v>
      </c>
      <c r="Y405" s="8">
        <v>0.17183519701990099</v>
      </c>
      <c r="Z405">
        <v>2039.31</v>
      </c>
      <c r="AA405" s="8">
        <v>0</v>
      </c>
      <c r="AB405" s="8">
        <v>0</v>
      </c>
      <c r="AC405" s="8">
        <v>0</v>
      </c>
      <c r="AD405" s="8">
        <v>0</v>
      </c>
      <c r="AE405" s="20">
        <v>38.729999999999997</v>
      </c>
      <c r="AF405" s="20">
        <v>38.729999999999997</v>
      </c>
      <c r="AG405" s="20">
        <v>40.08</v>
      </c>
      <c r="AH405" s="20">
        <v>40.68</v>
      </c>
      <c r="AI405">
        <v>43.12</v>
      </c>
      <c r="AJ405" s="8" t="s">
        <v>3408</v>
      </c>
      <c r="AK405" s="8" t="s">
        <v>3409</v>
      </c>
      <c r="AL405" s="8">
        <v>1</v>
      </c>
      <c r="AM405" s="8">
        <v>0</v>
      </c>
      <c r="AN405" s="17">
        <v>38.729999999999997</v>
      </c>
      <c r="AO405" s="17">
        <v>40.68</v>
      </c>
      <c r="AP405" s="17" t="s">
        <v>163</v>
      </c>
      <c r="AQ405" s="8" t="s">
        <v>191</v>
      </c>
      <c r="AR405" s="8" t="s">
        <v>44</v>
      </c>
      <c r="AS405" s="8" t="s">
        <v>163</v>
      </c>
      <c r="AT405" s="8" t="s">
        <v>163</v>
      </c>
      <c r="AU405" s="8" t="s">
        <v>168</v>
      </c>
      <c r="AV405" s="8">
        <v>0</v>
      </c>
      <c r="AW40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40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5" s="8">
        <v>9.6824999999999992</v>
      </c>
      <c r="BA405">
        <v>9.6824999999999992</v>
      </c>
      <c r="BB405">
        <v>10.02</v>
      </c>
      <c r="BC405">
        <v>10.17</v>
      </c>
    </row>
    <row r="406" spans="1:55" x14ac:dyDescent="0.3">
      <c r="A406" s="53" t="s">
        <v>1698</v>
      </c>
      <c r="B406" s="53" t="s">
        <v>158</v>
      </c>
      <c r="C406" s="53" t="s">
        <v>147</v>
      </c>
      <c r="D406" s="8" t="s">
        <v>101</v>
      </c>
      <c r="E406" s="43" t="s">
        <v>290</v>
      </c>
      <c r="F406" s="8" t="s">
        <v>14</v>
      </c>
      <c r="G406" s="8" t="s">
        <v>9271</v>
      </c>
      <c r="H406" s="8" t="s">
        <v>126</v>
      </c>
      <c r="I406" s="8" t="s">
        <v>15</v>
      </c>
      <c r="J406">
        <v>340</v>
      </c>
      <c r="K406" s="8" t="str" cm="1">
        <f t="array" ref="K40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406" s="8" t="str" cm="1">
        <f t="array" ref="L40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6" s="8"/>
      <c r="N406" t="s">
        <v>1697</v>
      </c>
      <c r="O406" t="s">
        <v>5932</v>
      </c>
      <c r="P406">
        <v>3.4456738891282201</v>
      </c>
      <c r="Q406" t="s">
        <v>8379</v>
      </c>
      <c r="R406" s="8" t="s">
        <v>147</v>
      </c>
      <c r="S406" s="9">
        <v>0.50966435185185188</v>
      </c>
      <c r="T406" s="9">
        <v>0.5097800925925926</v>
      </c>
      <c r="U406" s="8">
        <v>0</v>
      </c>
      <c r="V406" s="8">
        <v>0.90416666666666667</v>
      </c>
      <c r="W406" s="8" t="s">
        <v>3543</v>
      </c>
      <c r="X406" s="8" t="s">
        <v>3544</v>
      </c>
      <c r="Y406" s="8">
        <v>0.92343172206594204</v>
      </c>
      <c r="Z406">
        <v>3268.07</v>
      </c>
      <c r="AA406" s="8">
        <v>0</v>
      </c>
      <c r="AB406" s="8">
        <v>0</v>
      </c>
      <c r="AC406" s="8">
        <v>0</v>
      </c>
      <c r="AD406" s="8">
        <v>0</v>
      </c>
      <c r="AE406" s="20">
        <v>62.22</v>
      </c>
      <c r="AF406" s="20">
        <v>62.22</v>
      </c>
      <c r="AG406" s="20">
        <v>63.957599999999999</v>
      </c>
      <c r="AH406" s="20">
        <v>64.728399999999993</v>
      </c>
      <c r="AI406">
        <v>64.73</v>
      </c>
      <c r="AJ406" s="8" t="s">
        <v>3408</v>
      </c>
      <c r="AK406" s="8" t="s">
        <v>3409</v>
      </c>
      <c r="AL406" s="8">
        <v>1</v>
      </c>
      <c r="AM406" s="8">
        <v>0</v>
      </c>
      <c r="AN406" s="17">
        <v>62.22</v>
      </c>
      <c r="AO406" s="17">
        <v>64.728700000000003</v>
      </c>
      <c r="AP406" s="17" t="s">
        <v>163</v>
      </c>
      <c r="AQ406" s="8" t="s">
        <v>191</v>
      </c>
      <c r="AR406" s="8" t="s">
        <v>44</v>
      </c>
      <c r="AS406" s="8" t="s">
        <v>163</v>
      </c>
      <c r="AT406" s="8" t="s">
        <v>163</v>
      </c>
      <c r="AU406" s="8" t="s">
        <v>168</v>
      </c>
      <c r="AV406" s="8">
        <v>0</v>
      </c>
      <c r="AW40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Y</v>
      </c>
      <c r="AY40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6" s="8">
        <v>15.555</v>
      </c>
      <c r="BA406">
        <v>15.555</v>
      </c>
      <c r="BB406">
        <v>15.9894</v>
      </c>
      <c r="BC406">
        <v>16.182099999999998</v>
      </c>
    </row>
    <row r="407" spans="1:55" x14ac:dyDescent="0.3">
      <c r="A407" s="53" t="s">
        <v>77</v>
      </c>
      <c r="D407" s="8" t="s">
        <v>101</v>
      </c>
      <c r="E407" s="43" t="s">
        <v>290</v>
      </c>
      <c r="F407" s="8" t="s">
        <v>14</v>
      </c>
      <c r="K407" s="8" t="str" cm="1">
        <f t="array" ref="K40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07" s="8" t="str" cm="1">
        <f t="array" ref="L40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7" s="8"/>
      <c r="N407" t="s">
        <v>3551</v>
      </c>
      <c r="O407" t="s">
        <v>3552</v>
      </c>
      <c r="P407">
        <v>3.0830083300655202</v>
      </c>
      <c r="Q407" t="s">
        <v>8377</v>
      </c>
      <c r="S407" s="9">
        <v>0.51192129629629635</v>
      </c>
      <c r="T407" s="9">
        <v>0.51192129629629635</v>
      </c>
      <c r="U407" s="8">
        <v>0</v>
      </c>
      <c r="W407" s="8" t="s">
        <v>3553</v>
      </c>
      <c r="X407" s="8" t="s">
        <v>3554</v>
      </c>
      <c r="Y407" s="8">
        <v>0.91209226733591398</v>
      </c>
      <c r="Z407"/>
      <c r="AC407" s="8"/>
      <c r="AE407" s="20"/>
      <c r="AF407" s="20"/>
      <c r="AG407" s="20"/>
      <c r="AH407" s="20"/>
      <c r="AI407"/>
      <c r="AJ407" s="8" t="s">
        <v>3408</v>
      </c>
      <c r="AK407" s="8" t="s">
        <v>3409</v>
      </c>
      <c r="AL407" s="8">
        <v>17</v>
      </c>
      <c r="AM407" s="8"/>
      <c r="AN407" s="17"/>
      <c r="AO407" s="17"/>
      <c r="AP407" s="17" t="s">
        <v>163</v>
      </c>
      <c r="AS407" s="8" t="s">
        <v>163</v>
      </c>
      <c r="AT407" s="8" t="s">
        <v>163</v>
      </c>
      <c r="AW40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7" s="8"/>
    </row>
    <row r="408" spans="1:55" x14ac:dyDescent="0.3">
      <c r="A408" s="53" t="s">
        <v>5718</v>
      </c>
      <c r="B408" s="53" t="s">
        <v>111</v>
      </c>
      <c r="C408" s="53" t="s">
        <v>137</v>
      </c>
      <c r="D408" s="8" t="s">
        <v>101</v>
      </c>
      <c r="E408" s="54" t="s">
        <v>290</v>
      </c>
      <c r="F408" s="55" t="s">
        <v>13</v>
      </c>
      <c r="G408" s="55">
        <v>10</v>
      </c>
      <c r="H408" s="8" t="s">
        <v>290</v>
      </c>
      <c r="I408" s="8" t="s">
        <v>13</v>
      </c>
      <c r="J408">
        <v>0</v>
      </c>
      <c r="K408" s="8" t="str" cm="1">
        <f t="array" ref="K40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08" s="8" t="str" cm="1">
        <f t="array" ref="L40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8" s="8"/>
      <c r="N408" s="56" t="s">
        <v>2388</v>
      </c>
      <c r="O408" t="s">
        <v>7624</v>
      </c>
      <c r="P408">
        <v>42.798476469429097</v>
      </c>
      <c r="Q408" t="s">
        <v>8100</v>
      </c>
      <c r="R408" s="8" t="s">
        <v>147</v>
      </c>
      <c r="S408" s="9">
        <v>0.44832175925925927</v>
      </c>
      <c r="T408" s="9">
        <v>0.45269675925925928</v>
      </c>
      <c r="U408" s="8">
        <v>0</v>
      </c>
      <c r="V408" s="8">
        <v>14.153333333333334</v>
      </c>
      <c r="W408" s="8" t="s">
        <v>7625</v>
      </c>
      <c r="X408" s="8" t="s">
        <v>7626</v>
      </c>
      <c r="Y408" s="8">
        <v>37.8008661280385</v>
      </c>
      <c r="Z408">
        <v>6001.21</v>
      </c>
      <c r="AB408" s="8">
        <v>0</v>
      </c>
      <c r="AC408" s="8">
        <v>0</v>
      </c>
      <c r="AD408" s="8">
        <v>0</v>
      </c>
      <c r="AE408" s="20">
        <v>369.20089999999999</v>
      </c>
      <c r="AF408" s="20">
        <v>0</v>
      </c>
      <c r="AG408" s="20">
        <v>0</v>
      </c>
      <c r="AH408" s="20">
        <v>166.905</v>
      </c>
      <c r="AI408">
        <v>112.7236</v>
      </c>
      <c r="AJ408" s="8" t="s">
        <v>3636</v>
      </c>
      <c r="AK408" s="8" t="s">
        <v>3637</v>
      </c>
      <c r="AL408" s="8">
        <v>1</v>
      </c>
      <c r="AM408" s="8"/>
      <c r="AN408" s="17">
        <v>0</v>
      </c>
      <c r="AO408" s="17">
        <v>197.84</v>
      </c>
      <c r="AP408" s="17" t="s">
        <v>164</v>
      </c>
      <c r="AQ408" s="8" t="s">
        <v>77</v>
      </c>
      <c r="AR408" s="8" t="s">
        <v>44</v>
      </c>
      <c r="AS408" s="8" t="s">
        <v>164</v>
      </c>
      <c r="AT408" s="8" t="s">
        <v>164</v>
      </c>
      <c r="AU408" s="8" t="s">
        <v>168</v>
      </c>
      <c r="AW40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8" s="8">
        <v>92.300224999999998</v>
      </c>
      <c r="BA408">
        <v>0</v>
      </c>
      <c r="BB408">
        <v>0</v>
      </c>
      <c r="BC408">
        <v>41.72625</v>
      </c>
    </row>
    <row r="409" spans="1:55" x14ac:dyDescent="0.3">
      <c r="A409" s="53" t="s">
        <v>1441</v>
      </c>
      <c r="B409" s="53" t="s">
        <v>111</v>
      </c>
      <c r="C409" s="53" t="s">
        <v>153</v>
      </c>
      <c r="D409" s="8" t="s">
        <v>101</v>
      </c>
      <c r="E409" s="54" t="s">
        <v>290</v>
      </c>
      <c r="F409" s="55" t="s">
        <v>13</v>
      </c>
      <c r="G409" s="55">
        <v>20</v>
      </c>
      <c r="H409" s="8" t="s">
        <v>290</v>
      </c>
      <c r="I409" s="8" t="s">
        <v>13</v>
      </c>
      <c r="J409">
        <v>0</v>
      </c>
      <c r="K409" s="8" t="str" cm="1">
        <f t="array" ref="K40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09" s="8" t="str" cm="1">
        <f t="array" ref="L40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09" s="8"/>
      <c r="N409" s="56" t="s">
        <v>7</v>
      </c>
      <c r="O409" t="s">
        <v>6008</v>
      </c>
      <c r="P409">
        <v>11.507554402789401</v>
      </c>
      <c r="Q409" t="s">
        <v>8879</v>
      </c>
      <c r="R409" s="8" t="s">
        <v>147</v>
      </c>
      <c r="S409" s="9">
        <v>0.40519675925925924</v>
      </c>
      <c r="T409" s="9">
        <v>0.41859953703703706</v>
      </c>
      <c r="U409" s="8">
        <v>0</v>
      </c>
      <c r="V409" s="8">
        <v>17.791666666666668</v>
      </c>
      <c r="W409" s="8" t="s">
        <v>3589</v>
      </c>
      <c r="X409" s="8" t="s">
        <v>3590</v>
      </c>
      <c r="Y409" s="8">
        <v>9.9898110561277598</v>
      </c>
      <c r="Z409">
        <v>4171.09</v>
      </c>
      <c r="AA409" s="8">
        <v>0</v>
      </c>
      <c r="AB409" s="35">
        <v>0</v>
      </c>
      <c r="AC409" s="8">
        <v>0</v>
      </c>
      <c r="AD409" s="8">
        <v>0</v>
      </c>
      <c r="AE409" s="20">
        <v>74.396100000000004</v>
      </c>
      <c r="AF409" s="20">
        <v>75.867599999999996</v>
      </c>
      <c r="AG409" s="20">
        <v>73.170699999999997</v>
      </c>
      <c r="AH409" s="20">
        <v>75.720699999999994</v>
      </c>
      <c r="AI409">
        <v>79.3</v>
      </c>
      <c r="AJ409" s="8" t="s">
        <v>3636</v>
      </c>
      <c r="AK409" s="8" t="s">
        <v>3637</v>
      </c>
      <c r="AL409" s="8">
        <v>1</v>
      </c>
      <c r="AM409" s="8">
        <v>0</v>
      </c>
      <c r="AN409" s="17">
        <v>76.905000000000001</v>
      </c>
      <c r="AO409" s="17">
        <v>73.316199999999995</v>
      </c>
      <c r="AP409" s="17" t="s">
        <v>164</v>
      </c>
      <c r="AQ409" s="8" t="s">
        <v>191</v>
      </c>
      <c r="AR409" s="8" t="s">
        <v>44</v>
      </c>
      <c r="AS409" s="8" t="s">
        <v>164</v>
      </c>
      <c r="AT409" s="8" t="s">
        <v>164</v>
      </c>
      <c r="AU409" s="8" t="s">
        <v>168</v>
      </c>
      <c r="AW40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0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0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09" s="8">
        <v>18.599025000000001</v>
      </c>
      <c r="BA409">
        <v>18.966899999999999</v>
      </c>
      <c r="BB409">
        <v>18.292674999999999</v>
      </c>
      <c r="BC409">
        <v>18.930174999999998</v>
      </c>
    </row>
    <row r="410" spans="1:55" x14ac:dyDescent="0.3">
      <c r="A410" s="53" t="s">
        <v>836</v>
      </c>
      <c r="B410" s="53" t="s">
        <v>121</v>
      </c>
      <c r="C410" s="53" t="s">
        <v>161</v>
      </c>
      <c r="D410" s="8" t="s">
        <v>101</v>
      </c>
      <c r="E410" s="54" t="s">
        <v>290</v>
      </c>
      <c r="F410" s="55" t="s">
        <v>13</v>
      </c>
      <c r="G410" s="55">
        <v>30</v>
      </c>
      <c r="H410" s="8" t="s">
        <v>290</v>
      </c>
      <c r="I410" s="8" t="s">
        <v>13</v>
      </c>
      <c r="J410">
        <v>0</v>
      </c>
      <c r="K410" s="8" t="str" cm="1">
        <f t="array" ref="K41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10" s="8" t="str" cm="1">
        <f t="array" ref="L41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0" s="8"/>
      <c r="N410" s="56" t="s">
        <v>835</v>
      </c>
      <c r="O410" t="s">
        <v>5803</v>
      </c>
      <c r="P410">
        <v>40.6282749433704</v>
      </c>
      <c r="Q410" t="s">
        <v>9064</v>
      </c>
      <c r="R410" s="8" t="s">
        <v>147</v>
      </c>
      <c r="S410" s="9">
        <v>0.48091435185185183</v>
      </c>
      <c r="T410" s="9">
        <v>0.49487268518518518</v>
      </c>
      <c r="U410" s="8">
        <v>0</v>
      </c>
      <c r="V410" s="8">
        <v>18.658333333333335</v>
      </c>
      <c r="W410" s="8" t="s">
        <v>3570</v>
      </c>
      <c r="X410" s="8" t="s">
        <v>3571</v>
      </c>
      <c r="Y410" s="8">
        <v>36.743653838649102</v>
      </c>
      <c r="Z410">
        <v>2931.67</v>
      </c>
      <c r="AA410" s="8">
        <v>3</v>
      </c>
      <c r="AB410" s="8">
        <v>0.89285714285714302</v>
      </c>
      <c r="AC410" s="8">
        <v>3</v>
      </c>
      <c r="AD410" s="8">
        <v>28</v>
      </c>
      <c r="AE410" s="20">
        <v>56.028399999999998</v>
      </c>
      <c r="AF410" s="20">
        <v>57.7376</v>
      </c>
      <c r="AG410" s="20">
        <v>55.256900000000002</v>
      </c>
      <c r="AH410" s="20">
        <v>65.606899999999996</v>
      </c>
      <c r="AI410">
        <v>57.19</v>
      </c>
      <c r="AJ410" s="8" t="s">
        <v>3636</v>
      </c>
      <c r="AK410" s="8" t="s">
        <v>3637</v>
      </c>
      <c r="AL410" s="8">
        <v>1</v>
      </c>
      <c r="AM410" s="8">
        <v>28</v>
      </c>
      <c r="AN410" s="17">
        <v>56.087499999999999</v>
      </c>
      <c r="AO410" s="17">
        <v>69.186199999999999</v>
      </c>
      <c r="AP410" s="17" t="s">
        <v>164</v>
      </c>
      <c r="AQ410" s="8" t="s">
        <v>191</v>
      </c>
      <c r="AR410" s="8" t="s">
        <v>44</v>
      </c>
      <c r="AS410" s="8" t="s">
        <v>164</v>
      </c>
      <c r="AT410" s="8" t="s">
        <v>164</v>
      </c>
      <c r="AU410" s="8" t="s">
        <v>168</v>
      </c>
      <c r="AW41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0" s="8">
        <v>14.007099999999999</v>
      </c>
      <c r="BA410">
        <v>14.4344</v>
      </c>
      <c r="BB410">
        <v>13.814225</v>
      </c>
      <c r="BC410">
        <v>16.401724999999999</v>
      </c>
    </row>
    <row r="411" spans="1:55" x14ac:dyDescent="0.3">
      <c r="A411" s="53" t="s">
        <v>1758</v>
      </c>
      <c r="B411" s="53" t="s">
        <v>116</v>
      </c>
      <c r="C411" s="53" t="s">
        <v>161</v>
      </c>
      <c r="D411" s="8" t="s">
        <v>101</v>
      </c>
      <c r="E411" s="54" t="s">
        <v>290</v>
      </c>
      <c r="F411" s="55" t="s">
        <v>13</v>
      </c>
      <c r="G411" s="55">
        <v>40</v>
      </c>
      <c r="H411" s="8" t="s">
        <v>290</v>
      </c>
      <c r="I411" s="8" t="s">
        <v>13</v>
      </c>
      <c r="J411">
        <v>0</v>
      </c>
      <c r="K411" s="8" t="str" cm="1">
        <f t="array" ref="K41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11" s="8" t="str" cm="1">
        <f t="array" ref="L41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1" s="8"/>
      <c r="N411" s="56" t="s">
        <v>1757</v>
      </c>
      <c r="O411" t="s">
        <v>5975</v>
      </c>
      <c r="P411">
        <v>0</v>
      </c>
      <c r="Q411" t="s">
        <v>8111</v>
      </c>
      <c r="R411" s="8" t="s">
        <v>147</v>
      </c>
      <c r="S411" s="9">
        <v>0.49486111111111108</v>
      </c>
      <c r="T411" s="9">
        <v>0.50157407407407406</v>
      </c>
      <c r="U411" s="8">
        <v>0</v>
      </c>
      <c r="V411" s="8">
        <v>9.4354006285390355</v>
      </c>
      <c r="W411" s="8" t="s">
        <v>3570</v>
      </c>
      <c r="X411" s="8" t="s">
        <v>3571</v>
      </c>
      <c r="Z411">
        <v>9.35</v>
      </c>
      <c r="AA411" s="8">
        <v>0</v>
      </c>
      <c r="AB411" s="8">
        <v>0</v>
      </c>
      <c r="AC411" s="8">
        <v>0</v>
      </c>
      <c r="AD411" s="8">
        <v>0</v>
      </c>
      <c r="AE411" s="20">
        <v>0</v>
      </c>
      <c r="AF411" s="20">
        <v>0</v>
      </c>
      <c r="AG411" s="20">
        <v>0</v>
      </c>
      <c r="AH411" s="20">
        <v>0</v>
      </c>
      <c r="AI411" t="s">
        <v>247</v>
      </c>
      <c r="AJ411" s="8" t="s">
        <v>3636</v>
      </c>
      <c r="AK411" s="8" t="s">
        <v>3637</v>
      </c>
      <c r="AL411" s="8">
        <v>1</v>
      </c>
      <c r="AM411" s="8">
        <v>0</v>
      </c>
      <c r="AN411" s="17">
        <v>0</v>
      </c>
      <c r="AO411" s="17">
        <v>0</v>
      </c>
      <c r="AP411" s="17" t="s">
        <v>164</v>
      </c>
      <c r="AQ411" s="8" t="s">
        <v>191</v>
      </c>
      <c r="AR411" s="8" t="s">
        <v>44</v>
      </c>
      <c r="AS411" s="8" t="s">
        <v>164</v>
      </c>
      <c r="AT411" s="8" t="s">
        <v>164</v>
      </c>
      <c r="AU411" s="8" t="s">
        <v>168</v>
      </c>
      <c r="AW41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1" s="8">
        <v>0</v>
      </c>
      <c r="BA411">
        <v>0</v>
      </c>
      <c r="BB411">
        <v>0</v>
      </c>
      <c r="BC411">
        <v>0</v>
      </c>
    </row>
    <row r="412" spans="1:55" x14ac:dyDescent="0.3">
      <c r="A412" s="53" t="s">
        <v>1629</v>
      </c>
      <c r="B412" s="53" t="s">
        <v>3601</v>
      </c>
      <c r="C412" s="53" t="s">
        <v>110</v>
      </c>
      <c r="D412" s="8" t="s">
        <v>101</v>
      </c>
      <c r="E412" s="54" t="s">
        <v>290</v>
      </c>
      <c r="F412" s="55" t="s">
        <v>13</v>
      </c>
      <c r="G412" s="55">
        <v>50</v>
      </c>
      <c r="H412" s="8" t="s">
        <v>290</v>
      </c>
      <c r="I412" s="8" t="s">
        <v>13</v>
      </c>
      <c r="J412">
        <v>0</v>
      </c>
      <c r="K412" s="8" t="str" cm="1">
        <f t="array" ref="K41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12" s="8" t="str" cm="1">
        <f t="array" ref="L41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2" s="8"/>
      <c r="N412" s="56" t="s">
        <v>1628</v>
      </c>
      <c r="O412" t="s">
        <v>5971</v>
      </c>
      <c r="P412">
        <v>0.241493829962309</v>
      </c>
      <c r="Q412" t="s">
        <v>8878</v>
      </c>
      <c r="R412" s="8" t="s">
        <v>147</v>
      </c>
      <c r="S412" s="9">
        <v>0.38928240740740738</v>
      </c>
      <c r="T412" s="9">
        <v>0.39719907407407407</v>
      </c>
      <c r="U412" s="8">
        <v>0</v>
      </c>
      <c r="V412" s="8">
        <v>7.5375000000000005</v>
      </c>
      <c r="W412" s="8" t="s">
        <v>3603</v>
      </c>
      <c r="X412" s="8" t="s">
        <v>3604</v>
      </c>
      <c r="Y412" s="8">
        <v>0.221672956896868</v>
      </c>
      <c r="Z412">
        <v>2164.0100000000002</v>
      </c>
      <c r="AA412" s="8">
        <v>6</v>
      </c>
      <c r="AB412" s="35">
        <v>0.79310344827586199</v>
      </c>
      <c r="AC412" s="8">
        <v>2</v>
      </c>
      <c r="AD412" s="8">
        <v>31</v>
      </c>
      <c r="AE412" s="20">
        <v>44.54</v>
      </c>
      <c r="AF412" s="20">
        <v>53.286099999999998</v>
      </c>
      <c r="AG412" s="20">
        <v>50.593000000000004</v>
      </c>
      <c r="AH412" s="20">
        <v>41.633800000000001</v>
      </c>
      <c r="AI412">
        <v>16.57</v>
      </c>
      <c r="AJ412" s="8" t="s">
        <v>3636</v>
      </c>
      <c r="AK412" s="8" t="s">
        <v>3637</v>
      </c>
      <c r="AL412" s="8">
        <v>1</v>
      </c>
      <c r="AM412" s="8">
        <v>29</v>
      </c>
      <c r="AN412" s="17">
        <v>55.91</v>
      </c>
      <c r="AO412" s="17">
        <v>39.042499999999997</v>
      </c>
      <c r="AP412" s="17" t="s">
        <v>164</v>
      </c>
      <c r="AQ412" s="8" t="s">
        <v>191</v>
      </c>
      <c r="AR412" s="8" t="s">
        <v>44</v>
      </c>
      <c r="AS412" s="8" t="s">
        <v>164</v>
      </c>
      <c r="AT412" s="8" t="s">
        <v>164</v>
      </c>
      <c r="AU412" s="8" t="s">
        <v>168</v>
      </c>
      <c r="AW41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2" s="8">
        <v>11.135</v>
      </c>
      <c r="BA412">
        <v>13.321524999999999</v>
      </c>
      <c r="BB412">
        <v>12.648250000000001</v>
      </c>
      <c r="BC412">
        <v>10.40845</v>
      </c>
    </row>
    <row r="413" spans="1:55" x14ac:dyDescent="0.3">
      <c r="A413" s="53" t="s">
        <v>729</v>
      </c>
      <c r="B413" s="53" t="s">
        <v>4007</v>
      </c>
      <c r="C413" s="53" t="s">
        <v>110</v>
      </c>
      <c r="D413" s="8" t="s">
        <v>101</v>
      </c>
      <c r="E413" s="54" t="s">
        <v>290</v>
      </c>
      <c r="F413" s="55" t="s">
        <v>13</v>
      </c>
      <c r="G413" s="55">
        <v>60</v>
      </c>
      <c r="H413" s="8" t="s">
        <v>290</v>
      </c>
      <c r="I413" s="8" t="s">
        <v>13</v>
      </c>
      <c r="J413">
        <v>0</v>
      </c>
      <c r="K413" s="8" t="str" cm="1">
        <f t="array" ref="K41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13" s="8" t="str" cm="1">
        <f t="array" ref="L41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3" s="8"/>
      <c r="N413" s="56" t="s">
        <v>728</v>
      </c>
      <c r="O413" t="s">
        <v>5751</v>
      </c>
      <c r="P413">
        <v>6.0417489975243903</v>
      </c>
      <c r="Q413" t="s">
        <v>8880</v>
      </c>
      <c r="R413" s="8" t="s">
        <v>147</v>
      </c>
      <c r="S413" s="9">
        <v>0.38285879629629632</v>
      </c>
      <c r="T413" s="9">
        <v>0.38913194444444443</v>
      </c>
      <c r="U413" s="8">
        <v>0</v>
      </c>
      <c r="V413" s="8">
        <v>10.466666666666667</v>
      </c>
      <c r="W413" s="8" t="s">
        <v>4009</v>
      </c>
      <c r="X413" s="8" t="s">
        <v>4010</v>
      </c>
      <c r="Y413" s="8">
        <v>4.5274428824230597</v>
      </c>
      <c r="Z413">
        <v>7448.64</v>
      </c>
      <c r="AA413" s="8">
        <v>27</v>
      </c>
      <c r="AB413" s="8">
        <v>0.76315789473684204</v>
      </c>
      <c r="AC413" s="8">
        <v>5</v>
      </c>
      <c r="AD413" s="8">
        <v>151</v>
      </c>
      <c r="AE413" s="20">
        <v>139.97069999999999</v>
      </c>
      <c r="AF413" s="20">
        <v>141.4307</v>
      </c>
      <c r="AG413" s="20">
        <v>148.5684</v>
      </c>
      <c r="AH413" s="20">
        <v>150.73230000000001</v>
      </c>
      <c r="AI413">
        <v>160.01</v>
      </c>
      <c r="AJ413" s="8" t="s">
        <v>3636</v>
      </c>
      <c r="AK413" s="8" t="s">
        <v>3637</v>
      </c>
      <c r="AL413" s="8">
        <v>1</v>
      </c>
      <c r="AM413" s="8">
        <v>114</v>
      </c>
      <c r="AN413" s="17">
        <v>142.47499999999999</v>
      </c>
      <c r="AO413" s="17">
        <v>150.95500000000001</v>
      </c>
      <c r="AP413" s="17" t="s">
        <v>164</v>
      </c>
      <c r="AQ413" s="8" t="s">
        <v>191</v>
      </c>
      <c r="AR413" s="8" t="s">
        <v>44</v>
      </c>
      <c r="AS413" s="8" t="s">
        <v>164</v>
      </c>
      <c r="AT413" s="8" t="s">
        <v>164</v>
      </c>
      <c r="AU413" s="8" t="s">
        <v>168</v>
      </c>
      <c r="AW41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3" s="8">
        <v>34.992674999999998</v>
      </c>
      <c r="BA413">
        <v>35.357675</v>
      </c>
      <c r="BB413">
        <v>37.142099999999999</v>
      </c>
      <c r="BC413">
        <v>37.683075000000002</v>
      </c>
    </row>
    <row r="414" spans="1:55" x14ac:dyDescent="0.3">
      <c r="A414" s="53" t="s">
        <v>1232</v>
      </c>
      <c r="B414" s="53" t="s">
        <v>4002</v>
      </c>
      <c r="C414" s="53" t="s">
        <v>110</v>
      </c>
      <c r="D414" s="8" t="s">
        <v>101</v>
      </c>
      <c r="E414" s="54" t="s">
        <v>290</v>
      </c>
      <c r="F414" s="55" t="s">
        <v>13</v>
      </c>
      <c r="G414" s="55">
        <v>70</v>
      </c>
      <c r="H414" s="8" t="s">
        <v>126</v>
      </c>
      <c r="I414" s="8" t="s">
        <v>14</v>
      </c>
      <c r="J414">
        <v>160</v>
      </c>
      <c r="K414" s="8" t="str" cm="1">
        <f t="array" ref="K41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14" s="8" t="str" cm="1">
        <f t="array" ref="L41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4" s="8"/>
      <c r="N414" s="56" t="s">
        <v>1231</v>
      </c>
      <c r="O414" t="s">
        <v>6223</v>
      </c>
      <c r="P414">
        <v>14.2730093919432</v>
      </c>
      <c r="Q414" t="s">
        <v>8271</v>
      </c>
      <c r="R414" s="8" t="s">
        <v>112</v>
      </c>
      <c r="S414" s="9">
        <v>0.51149305555555558</v>
      </c>
      <c r="T414" s="9">
        <v>0.51932870370370365</v>
      </c>
      <c r="U414" s="8">
        <v>0</v>
      </c>
      <c r="V414" s="8">
        <v>11.283333333333333</v>
      </c>
      <c r="W414" s="8" t="s">
        <v>4004</v>
      </c>
      <c r="X414" s="8" t="s">
        <v>4005</v>
      </c>
      <c r="Y414" s="8">
        <v>11.9573759314173</v>
      </c>
      <c r="Z414">
        <v>982.95</v>
      </c>
      <c r="AA414" s="8">
        <v>0</v>
      </c>
      <c r="AB414" s="8">
        <v>0</v>
      </c>
      <c r="AC414" s="8">
        <v>0</v>
      </c>
      <c r="AD414" s="8">
        <v>0</v>
      </c>
      <c r="AE414" s="20">
        <v>66.334999999999994</v>
      </c>
      <c r="AF414" s="20">
        <v>84.596599999999995</v>
      </c>
      <c r="AG414" s="20">
        <v>103.8233</v>
      </c>
      <c r="AH414" s="20">
        <v>98.834999999999994</v>
      </c>
      <c r="AI414">
        <v>28.95</v>
      </c>
      <c r="AJ414" s="8" t="s">
        <v>3636</v>
      </c>
      <c r="AK414" s="8" t="s">
        <v>3637</v>
      </c>
      <c r="AL414" s="8">
        <v>1</v>
      </c>
      <c r="AM414" s="8">
        <v>0</v>
      </c>
      <c r="AN414" s="17">
        <v>23.2425</v>
      </c>
      <c r="AO414" s="17">
        <v>22.105</v>
      </c>
      <c r="AP414" s="17" t="s">
        <v>163</v>
      </c>
      <c r="AQ414" s="8" t="s">
        <v>191</v>
      </c>
      <c r="AR414" s="8" t="s">
        <v>44</v>
      </c>
      <c r="AS414" s="8" t="s">
        <v>163</v>
      </c>
      <c r="AT414" s="8" t="s">
        <v>163</v>
      </c>
      <c r="AU414" s="8" t="s">
        <v>168</v>
      </c>
      <c r="AV414" s="8">
        <v>0</v>
      </c>
      <c r="AW41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4" s="8">
        <v>16.583749999999998</v>
      </c>
      <c r="BA414">
        <v>21.149149999999999</v>
      </c>
      <c r="BB414">
        <v>25.955825000000001</v>
      </c>
      <c r="BC414">
        <v>24.708749999999998</v>
      </c>
    </row>
    <row r="415" spans="1:55" x14ac:dyDescent="0.3">
      <c r="A415" s="53" t="s">
        <v>1650</v>
      </c>
      <c r="B415" s="53" t="s">
        <v>3913</v>
      </c>
      <c r="C415" s="53" t="s">
        <v>110</v>
      </c>
      <c r="D415" s="8" t="s">
        <v>9380</v>
      </c>
      <c r="E415" s="54" t="s">
        <v>290</v>
      </c>
      <c r="F415" s="55" t="s">
        <v>13</v>
      </c>
      <c r="G415" s="55">
        <v>80</v>
      </c>
      <c r="H415" s="8" t="s">
        <v>126</v>
      </c>
      <c r="I415" s="8" t="s">
        <v>14</v>
      </c>
      <c r="J415">
        <v>141</v>
      </c>
      <c r="K415" s="8" t="str" cm="1">
        <f t="array" ref="K41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415" s="8" t="str" cm="1">
        <f t="array" ref="L41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415" s="8"/>
      <c r="N415" s="56" t="s">
        <v>1649</v>
      </c>
      <c r="O415" t="s">
        <v>5935</v>
      </c>
      <c r="P415">
        <v>3.5408786980715901</v>
      </c>
      <c r="Q415" t="s">
        <v>8256</v>
      </c>
      <c r="R415" s="8" t="s">
        <v>147</v>
      </c>
      <c r="S415" s="9">
        <v>0.52178240740740744</v>
      </c>
      <c r="T415" s="9">
        <v>0.53027777777777774</v>
      </c>
      <c r="U415" s="8">
        <v>0</v>
      </c>
      <c r="V415" s="8">
        <v>31.696666666666669</v>
      </c>
      <c r="W415" s="8" t="s">
        <v>3915</v>
      </c>
      <c r="X415" s="8" t="s">
        <v>3916</v>
      </c>
      <c r="Y415" s="8">
        <v>2.45221443244934</v>
      </c>
      <c r="Z415">
        <v>2552.83</v>
      </c>
      <c r="AA415" s="8">
        <v>2</v>
      </c>
      <c r="AB415" s="8">
        <v>0.96153846153846201</v>
      </c>
      <c r="AC415" s="8">
        <v>6</v>
      </c>
      <c r="AD415" s="8">
        <v>58</v>
      </c>
      <c r="AE415" s="20">
        <v>57.615000000000002</v>
      </c>
      <c r="AF415" s="20">
        <v>61.311500000000002</v>
      </c>
      <c r="AG415" s="20">
        <v>64.725300000000004</v>
      </c>
      <c r="AH415" s="20">
        <v>62.366100000000003</v>
      </c>
      <c r="AI415">
        <v>65.59</v>
      </c>
      <c r="AJ415" s="8" t="s">
        <v>3636</v>
      </c>
      <c r="AK415" s="8" t="s">
        <v>3637</v>
      </c>
      <c r="AL415" s="8">
        <v>1</v>
      </c>
      <c r="AM415" s="8">
        <v>52</v>
      </c>
      <c r="AN415" s="17">
        <v>60.893700000000003</v>
      </c>
      <c r="AO415" s="17">
        <v>59.7712</v>
      </c>
      <c r="AP415" s="17" t="s">
        <v>163</v>
      </c>
      <c r="AQ415" s="8" t="s">
        <v>191</v>
      </c>
      <c r="AR415" s="8" t="s">
        <v>80</v>
      </c>
      <c r="AS415" s="8" t="s">
        <v>163</v>
      </c>
      <c r="AT415" s="8" t="s">
        <v>163</v>
      </c>
      <c r="AU415" s="8" t="s">
        <v>168</v>
      </c>
      <c r="AV415" s="8">
        <v>52</v>
      </c>
      <c r="AW41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15" s="8">
        <v>14.40375</v>
      </c>
      <c r="BA415">
        <v>15.327875000000001</v>
      </c>
      <c r="BB415">
        <v>16.181325000000001</v>
      </c>
      <c r="BC415">
        <v>15.591525000000001</v>
      </c>
    </row>
    <row r="416" spans="1:55" x14ac:dyDescent="0.3">
      <c r="A416" s="53" t="s">
        <v>5717</v>
      </c>
      <c r="B416" s="53" t="s">
        <v>5730</v>
      </c>
      <c r="C416" s="53" t="s">
        <v>113</v>
      </c>
      <c r="D416" s="8" t="s">
        <v>102</v>
      </c>
      <c r="E416" s="54" t="s">
        <v>290</v>
      </c>
      <c r="F416" s="55" t="s">
        <v>13</v>
      </c>
      <c r="G416" s="55">
        <v>90</v>
      </c>
      <c r="H416" s="8" t="s">
        <v>290</v>
      </c>
      <c r="I416" s="8" t="s">
        <v>13</v>
      </c>
      <c r="J416">
        <v>0</v>
      </c>
      <c r="K416" s="8" t="str" cm="1">
        <f t="array" ref="K41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16" s="8" t="str" cm="1">
        <f t="array" ref="L41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6" s="8"/>
      <c r="N416" s="56" t="s">
        <v>335</v>
      </c>
      <c r="O416" t="s">
        <v>7735</v>
      </c>
      <c r="P416">
        <v>1.5385527378314801</v>
      </c>
      <c r="Q416" t="s">
        <v>8366</v>
      </c>
      <c r="R416" s="8" t="s">
        <v>113</v>
      </c>
      <c r="S416" s="9">
        <v>0.41336805555555556</v>
      </c>
      <c r="T416" s="9">
        <v>0.41659722222222223</v>
      </c>
      <c r="U416" s="8">
        <v>0</v>
      </c>
      <c r="V416" s="8">
        <v>8.5666666666666664</v>
      </c>
      <c r="W416" s="8" t="s">
        <v>7736</v>
      </c>
      <c r="X416" s="8" t="s">
        <v>7737</v>
      </c>
      <c r="Y416" s="8">
        <v>0.97050163458529803</v>
      </c>
      <c r="Z416">
        <v>136.83000000000001</v>
      </c>
      <c r="AB416" s="8">
        <v>0</v>
      </c>
      <c r="AC416" s="8">
        <v>0</v>
      </c>
      <c r="AD416" s="8">
        <v>0</v>
      </c>
      <c r="AE416" s="20">
        <v>0</v>
      </c>
      <c r="AF416" s="20">
        <v>0</v>
      </c>
      <c r="AG416" s="20">
        <v>0</v>
      </c>
      <c r="AH416" s="20">
        <v>45.61</v>
      </c>
      <c r="AI416">
        <v>15.2033</v>
      </c>
      <c r="AJ416" s="8" t="s">
        <v>3636</v>
      </c>
      <c r="AK416" s="8" t="s">
        <v>5139</v>
      </c>
      <c r="AL416" s="8">
        <v>1</v>
      </c>
      <c r="AM416" s="8"/>
      <c r="AN416" s="17">
        <v>0</v>
      </c>
      <c r="AO416" s="17">
        <v>0</v>
      </c>
      <c r="AP416" s="17" t="s">
        <v>164</v>
      </c>
      <c r="AQ416" s="8" t="s">
        <v>77</v>
      </c>
      <c r="AR416" s="8" t="s">
        <v>44</v>
      </c>
      <c r="AS416" s="8" t="s">
        <v>164</v>
      </c>
      <c r="AT416" s="8" t="s">
        <v>164</v>
      </c>
      <c r="AU416" s="8" t="s">
        <v>168</v>
      </c>
      <c r="AW41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6" s="8">
        <v>0</v>
      </c>
      <c r="BA416">
        <v>0</v>
      </c>
      <c r="BB416">
        <v>0</v>
      </c>
      <c r="BC416">
        <v>11.4025</v>
      </c>
    </row>
    <row r="417" spans="1:55" x14ac:dyDescent="0.3">
      <c r="A417" s="53" t="s">
        <v>1646</v>
      </c>
      <c r="B417" s="53" t="s">
        <v>3593</v>
      </c>
      <c r="C417" s="53" t="s">
        <v>112</v>
      </c>
      <c r="D417" s="8" t="s">
        <v>101</v>
      </c>
      <c r="E417" s="54" t="s">
        <v>290</v>
      </c>
      <c r="F417" s="55" t="s">
        <v>13</v>
      </c>
      <c r="G417" s="55">
        <v>100</v>
      </c>
      <c r="H417" s="8" t="s">
        <v>290</v>
      </c>
      <c r="I417" s="8" t="s">
        <v>13</v>
      </c>
      <c r="J417">
        <v>0</v>
      </c>
      <c r="K417" s="8" t="str" cm="1">
        <f t="array" ref="K41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17" s="8" t="str" cm="1">
        <f t="array" ref="L41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7" s="8"/>
      <c r="N417" s="56" t="s">
        <v>1643</v>
      </c>
      <c r="O417" t="s">
        <v>5967</v>
      </c>
      <c r="P417">
        <v>2.8166037505421602</v>
      </c>
      <c r="Q417" t="s">
        <v>8875</v>
      </c>
      <c r="R417" s="8">
        <v>5</v>
      </c>
      <c r="S417" s="9">
        <v>0.37479166666666669</v>
      </c>
      <c r="T417" s="9">
        <v>0.37865740740740739</v>
      </c>
      <c r="U417" s="8">
        <v>0</v>
      </c>
      <c r="V417" s="8">
        <v>5.9874999999999998</v>
      </c>
      <c r="W417" s="8" t="s">
        <v>3830</v>
      </c>
      <c r="X417" s="8" t="s">
        <v>3831</v>
      </c>
      <c r="Y417" s="8">
        <v>1.83066596884967</v>
      </c>
      <c r="Z417">
        <v>944.95</v>
      </c>
      <c r="AA417" s="8">
        <v>0</v>
      </c>
      <c r="AB417" s="8">
        <v>0</v>
      </c>
      <c r="AC417" s="8">
        <v>0</v>
      </c>
      <c r="AD417" s="8">
        <v>0</v>
      </c>
      <c r="AE417" s="20">
        <v>23.8461</v>
      </c>
      <c r="AF417" s="20">
        <v>21.215</v>
      </c>
      <c r="AG417" s="20">
        <v>24.05</v>
      </c>
      <c r="AH417" s="20">
        <v>20.7363</v>
      </c>
      <c r="AI417">
        <v>12.75</v>
      </c>
      <c r="AJ417" s="8" t="s">
        <v>3636</v>
      </c>
      <c r="AK417" s="8" t="s">
        <v>3637</v>
      </c>
      <c r="AL417" s="8">
        <v>1</v>
      </c>
      <c r="AM417" s="8">
        <v>0</v>
      </c>
      <c r="AN417" s="17">
        <v>12.025</v>
      </c>
      <c r="AO417" s="17">
        <v>20</v>
      </c>
      <c r="AP417" s="17" t="s">
        <v>164</v>
      </c>
      <c r="AQ417" s="8" t="s">
        <v>191</v>
      </c>
      <c r="AR417" s="8" t="s">
        <v>44</v>
      </c>
      <c r="AS417" s="8" t="s">
        <v>164</v>
      </c>
      <c r="AT417" s="8" t="s">
        <v>164</v>
      </c>
      <c r="AU417" s="8" t="s">
        <v>168</v>
      </c>
      <c r="AW41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7" s="8">
        <v>5.961525</v>
      </c>
      <c r="BA417">
        <v>5.30375</v>
      </c>
      <c r="BB417">
        <v>6.0125000000000002</v>
      </c>
      <c r="BC417">
        <v>5.184075</v>
      </c>
    </row>
    <row r="418" spans="1:55" x14ac:dyDescent="0.3">
      <c r="A418" s="53" t="s">
        <v>1864</v>
      </c>
      <c r="B418" s="53" t="s">
        <v>3836</v>
      </c>
      <c r="C418" s="53" t="s">
        <v>123</v>
      </c>
      <c r="D418" s="8" t="s">
        <v>103</v>
      </c>
      <c r="E418" s="54" t="s">
        <v>290</v>
      </c>
      <c r="F418" s="55" t="s">
        <v>13</v>
      </c>
      <c r="G418" s="55">
        <v>110</v>
      </c>
      <c r="H418" s="8" t="s">
        <v>126</v>
      </c>
      <c r="I418" s="8" t="s">
        <v>14</v>
      </c>
      <c r="J418">
        <v>1</v>
      </c>
      <c r="K418" s="8" t="str" cm="1">
        <f t="array" ref="K41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18" s="8" t="str" cm="1">
        <f t="array" ref="L41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8" s="8"/>
      <c r="N418" s="56" t="s">
        <v>1863</v>
      </c>
      <c r="O418" t="s">
        <v>6065</v>
      </c>
      <c r="P418">
        <v>0.33745177625417</v>
      </c>
      <c r="Q418" t="s">
        <v>8393</v>
      </c>
      <c r="R418" s="8" t="s">
        <v>107</v>
      </c>
      <c r="S418" s="9">
        <v>0.47928240740740741</v>
      </c>
      <c r="T418" s="9">
        <v>0.48599537037037038</v>
      </c>
      <c r="U418" s="8">
        <v>0</v>
      </c>
      <c r="V418" s="8">
        <v>5.0666666666666664</v>
      </c>
      <c r="W418" s="8" t="s">
        <v>5599</v>
      </c>
      <c r="X418" s="8" t="s">
        <v>5600</v>
      </c>
      <c r="Y418" s="8">
        <v>0.19217226597628201</v>
      </c>
      <c r="Z418">
        <v>743.1</v>
      </c>
      <c r="AA418" s="8">
        <v>0</v>
      </c>
      <c r="AB418" s="8">
        <v>0</v>
      </c>
      <c r="AC418" s="8">
        <v>0</v>
      </c>
      <c r="AD418" s="8">
        <v>0</v>
      </c>
      <c r="AE418" s="20">
        <v>56.64</v>
      </c>
      <c r="AF418" s="20">
        <v>56.64</v>
      </c>
      <c r="AG418" s="20">
        <v>58.146599999999999</v>
      </c>
      <c r="AH418" s="20">
        <v>58.9</v>
      </c>
      <c r="AI418">
        <v>15.61</v>
      </c>
      <c r="AJ418" s="8" t="s">
        <v>3636</v>
      </c>
      <c r="AK418" s="8" t="s">
        <v>5510</v>
      </c>
      <c r="AL418" s="8">
        <v>1</v>
      </c>
      <c r="AM418" s="8">
        <v>0</v>
      </c>
      <c r="AN418" s="17">
        <v>14.16</v>
      </c>
      <c r="AO418" s="17">
        <v>14.725</v>
      </c>
      <c r="AP418" s="17" t="s">
        <v>163</v>
      </c>
      <c r="AQ418" s="8" t="s">
        <v>191</v>
      </c>
      <c r="AR418" s="8" t="s">
        <v>44</v>
      </c>
      <c r="AS418" s="8" t="s">
        <v>163</v>
      </c>
      <c r="AT418" s="8" t="s">
        <v>163</v>
      </c>
      <c r="AU418" s="8" t="s">
        <v>168</v>
      </c>
      <c r="AV418" s="8">
        <v>0</v>
      </c>
      <c r="AW41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18" s="8">
        <v>14.16</v>
      </c>
      <c r="BA418">
        <v>14.16</v>
      </c>
      <c r="BB418">
        <v>14.53665</v>
      </c>
      <c r="BC418">
        <v>14.725</v>
      </c>
    </row>
    <row r="419" spans="1:55" x14ac:dyDescent="0.3">
      <c r="A419" s="53" t="s">
        <v>1471</v>
      </c>
      <c r="B419" s="53" t="s">
        <v>3632</v>
      </c>
      <c r="C419" s="53" t="s">
        <v>110</v>
      </c>
      <c r="D419" s="8" t="s">
        <v>101</v>
      </c>
      <c r="E419" s="54" t="s">
        <v>290</v>
      </c>
      <c r="F419" s="55" t="s">
        <v>13</v>
      </c>
      <c r="G419" s="55">
        <v>120</v>
      </c>
      <c r="H419" s="8" t="s">
        <v>126</v>
      </c>
      <c r="I419" s="8" t="s">
        <v>14</v>
      </c>
      <c r="J419">
        <v>50</v>
      </c>
      <c r="K419" s="8" t="str" cm="1">
        <f t="array" ref="K41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419" s="8" t="str" cm="1">
        <f t="array" ref="L41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19" s="8"/>
      <c r="N419" s="56" t="s">
        <v>1470</v>
      </c>
      <c r="O419" t="s">
        <v>6010</v>
      </c>
      <c r="P419">
        <v>6.6667027687458399E-2</v>
      </c>
      <c r="Q419" t="s">
        <v>8877</v>
      </c>
      <c r="R419" s="8" t="s">
        <v>147</v>
      </c>
      <c r="S419" s="9">
        <v>0.36046296296296299</v>
      </c>
      <c r="T419" s="9">
        <v>0.36600694444444443</v>
      </c>
      <c r="U419" s="8">
        <v>0</v>
      </c>
      <c r="V419" s="8">
        <v>7.2266666666666666</v>
      </c>
      <c r="W419" s="8" t="s">
        <v>3634</v>
      </c>
      <c r="X419" s="8" t="s">
        <v>3635</v>
      </c>
      <c r="Y419" s="8">
        <v>3.4879431130166103E-2</v>
      </c>
      <c r="Z419">
        <v>2487.7600000000002</v>
      </c>
      <c r="AA419" s="8">
        <v>0</v>
      </c>
      <c r="AB419" s="8">
        <v>0</v>
      </c>
      <c r="AC419" s="8">
        <v>0</v>
      </c>
      <c r="AD419" s="8">
        <v>0</v>
      </c>
      <c r="AE419" s="20">
        <v>49.34</v>
      </c>
      <c r="AF419" s="20">
        <v>49.34</v>
      </c>
      <c r="AG419" s="20">
        <v>49.798400000000001</v>
      </c>
      <c r="AH419" s="20">
        <v>52.3</v>
      </c>
      <c r="AI419">
        <v>53.66</v>
      </c>
      <c r="AJ419" s="8" t="s">
        <v>3636</v>
      </c>
      <c r="AK419" s="8" t="s">
        <v>3637</v>
      </c>
      <c r="AL419" s="8">
        <v>1</v>
      </c>
      <c r="AM419" s="8">
        <v>0</v>
      </c>
      <c r="AN419" s="17">
        <v>49.34</v>
      </c>
      <c r="AO419" s="17">
        <v>45.762500000000003</v>
      </c>
      <c r="AP419" s="17" t="s">
        <v>163</v>
      </c>
      <c r="AQ419" s="8" t="s">
        <v>191</v>
      </c>
      <c r="AR419" s="8" t="s">
        <v>44</v>
      </c>
      <c r="AS419" s="8" t="s">
        <v>163</v>
      </c>
      <c r="AT419" s="8" t="s">
        <v>163</v>
      </c>
      <c r="AU419" s="8" t="s">
        <v>168</v>
      </c>
      <c r="AV419" s="8">
        <v>0</v>
      </c>
      <c r="AW41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1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1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19" s="8">
        <v>12.335000000000001</v>
      </c>
      <c r="BA419">
        <v>12.335000000000001</v>
      </c>
      <c r="BB419">
        <v>12.4496</v>
      </c>
      <c r="BC419">
        <v>13.074999999999999</v>
      </c>
    </row>
    <row r="420" spans="1:55" x14ac:dyDescent="0.3">
      <c r="A420" s="53" t="s">
        <v>1585</v>
      </c>
      <c r="B420" s="53" t="s">
        <v>120</v>
      </c>
      <c r="C420" s="53" t="s">
        <v>143</v>
      </c>
      <c r="D420" s="8" t="s">
        <v>101</v>
      </c>
      <c r="E420" s="54" t="s">
        <v>290</v>
      </c>
      <c r="F420" s="55" t="s">
        <v>13</v>
      </c>
      <c r="G420" s="55">
        <v>130</v>
      </c>
      <c r="H420" s="8" t="s">
        <v>126</v>
      </c>
      <c r="I420" s="8" t="s">
        <v>14</v>
      </c>
      <c r="J420">
        <v>59</v>
      </c>
      <c r="K420" s="8" t="str" cm="1">
        <f t="array" ref="K42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420" s="8" t="str" cm="1">
        <f t="array" ref="L42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Wednesday Special</v>
      </c>
      <c r="M420" s="8"/>
      <c r="N420" s="56" t="s">
        <v>1584</v>
      </c>
      <c r="O420" t="s">
        <v>5956</v>
      </c>
      <c r="P420">
        <v>0</v>
      </c>
      <c r="Q420" t="s">
        <v>8873</v>
      </c>
      <c r="R420" s="8" t="s">
        <v>147</v>
      </c>
      <c r="S420" s="9">
        <v>0.34486111111111112</v>
      </c>
      <c r="T420" s="9">
        <v>0.35226851851851854</v>
      </c>
      <c r="U420" s="8">
        <v>0</v>
      </c>
      <c r="V420" s="8">
        <v>16.2</v>
      </c>
      <c r="W420" s="8" t="s">
        <v>3949</v>
      </c>
      <c r="X420" s="8" t="s">
        <v>3950</v>
      </c>
      <c r="Z420">
        <v>11426.7</v>
      </c>
      <c r="AA420" s="8">
        <v>12</v>
      </c>
      <c r="AB420" s="8">
        <v>0.91836734693877597</v>
      </c>
      <c r="AC420" s="8">
        <v>7</v>
      </c>
      <c r="AD420" s="8">
        <v>147</v>
      </c>
      <c r="AE420" s="20">
        <v>169.16919999999999</v>
      </c>
      <c r="AF420" s="20">
        <v>225.14920000000001</v>
      </c>
      <c r="AG420" s="20">
        <v>225.2073</v>
      </c>
      <c r="AH420" s="20">
        <v>236.2175</v>
      </c>
      <c r="AI420">
        <v>274.12</v>
      </c>
      <c r="AJ420" s="8" t="s">
        <v>3636</v>
      </c>
      <c r="AK420" s="8" t="s">
        <v>3637</v>
      </c>
      <c r="AL420" s="8">
        <v>1</v>
      </c>
      <c r="AM420" s="8">
        <v>147</v>
      </c>
      <c r="AN420" s="17">
        <v>231.56870000000001</v>
      </c>
      <c r="AO420" s="17">
        <v>279.36369999999999</v>
      </c>
      <c r="AP420" s="17" t="s">
        <v>163</v>
      </c>
      <c r="AQ420" s="8" t="s">
        <v>191</v>
      </c>
      <c r="AR420" s="8" t="s">
        <v>80</v>
      </c>
      <c r="AS420" s="8" t="s">
        <v>163</v>
      </c>
      <c r="AT420" s="8" t="s">
        <v>163</v>
      </c>
      <c r="AU420" s="8" t="s">
        <v>168</v>
      </c>
      <c r="AV420" s="8">
        <v>147</v>
      </c>
      <c r="AW42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20" s="8">
        <v>42.292299999999997</v>
      </c>
      <c r="BA420">
        <v>56.287300000000002</v>
      </c>
      <c r="BB420">
        <v>56.301825000000001</v>
      </c>
      <c r="BC420">
        <v>59.054375</v>
      </c>
    </row>
    <row r="421" spans="1:55" x14ac:dyDescent="0.3">
      <c r="A421" s="53" t="s">
        <v>743</v>
      </c>
      <c r="B421" s="53" t="s">
        <v>120</v>
      </c>
      <c r="C421" s="53" t="s">
        <v>142</v>
      </c>
      <c r="D421" s="8" t="s">
        <v>101</v>
      </c>
      <c r="E421" s="54" t="s">
        <v>290</v>
      </c>
      <c r="F421" s="55" t="s">
        <v>13</v>
      </c>
      <c r="G421" s="55">
        <v>140</v>
      </c>
      <c r="H421" s="8" t="s">
        <v>290</v>
      </c>
      <c r="I421" s="8" t="s">
        <v>13</v>
      </c>
      <c r="J421">
        <v>0</v>
      </c>
      <c r="K421" s="8" t="str" cm="1">
        <f t="array" ref="K42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21" s="8" t="str" cm="1">
        <f t="array" ref="L42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1" s="8"/>
      <c r="N421" s="56" t="s">
        <v>742</v>
      </c>
      <c r="O421" t="s">
        <v>5821</v>
      </c>
      <c r="P421">
        <v>0</v>
      </c>
      <c r="Q421" t="s">
        <v>8876</v>
      </c>
      <c r="R421" s="8" t="s">
        <v>147</v>
      </c>
      <c r="S421" s="9">
        <v>0.35228009259259258</v>
      </c>
      <c r="T421" s="9">
        <v>0.36041666666666666</v>
      </c>
      <c r="U421" s="8">
        <v>0</v>
      </c>
      <c r="V421" s="8">
        <v>12.308333333333334</v>
      </c>
      <c r="W421" s="8" t="s">
        <v>3949</v>
      </c>
      <c r="X421" s="8" t="s">
        <v>3950</v>
      </c>
      <c r="Z421">
        <v>3837.08</v>
      </c>
      <c r="AA421" s="8">
        <v>0</v>
      </c>
      <c r="AB421" s="8">
        <v>0</v>
      </c>
      <c r="AC421" s="8">
        <v>0</v>
      </c>
      <c r="AD421" s="8">
        <v>0</v>
      </c>
      <c r="AE421" s="20">
        <v>86.787599999999998</v>
      </c>
      <c r="AF421" s="20">
        <v>61.36</v>
      </c>
      <c r="AG421" s="20">
        <v>70.045699999999997</v>
      </c>
      <c r="AH421" s="20">
        <v>61.36</v>
      </c>
      <c r="AI421">
        <v>86.59</v>
      </c>
      <c r="AJ421" s="8" t="s">
        <v>3636</v>
      </c>
      <c r="AK421" s="8" t="s">
        <v>3637</v>
      </c>
      <c r="AL421" s="8">
        <v>1</v>
      </c>
      <c r="AM421" s="8">
        <v>0</v>
      </c>
      <c r="AN421" s="17">
        <v>61.36</v>
      </c>
      <c r="AO421" s="17">
        <v>61.36</v>
      </c>
      <c r="AP421" s="17" t="s">
        <v>164</v>
      </c>
      <c r="AQ421" s="8" t="s">
        <v>191</v>
      </c>
      <c r="AR421" s="8" t="s">
        <v>44</v>
      </c>
      <c r="AS421" s="8" t="s">
        <v>164</v>
      </c>
      <c r="AT421" s="8" t="s">
        <v>164</v>
      </c>
      <c r="AU421" s="8" t="s">
        <v>168</v>
      </c>
      <c r="AW42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1" s="8">
        <v>21.696899999999999</v>
      </c>
      <c r="BA421">
        <v>15.34</v>
      </c>
      <c r="BB421">
        <v>17.511424999999999</v>
      </c>
      <c r="BC421">
        <v>15.34</v>
      </c>
    </row>
    <row r="422" spans="1:55" x14ac:dyDescent="0.3">
      <c r="A422" s="53" t="s">
        <v>740</v>
      </c>
      <c r="B422" s="53" t="s">
        <v>4027</v>
      </c>
      <c r="C422" s="53" t="s">
        <v>110</v>
      </c>
      <c r="D422" s="8" t="s">
        <v>101</v>
      </c>
      <c r="E422" s="54" t="s">
        <v>290</v>
      </c>
      <c r="F422" s="55" t="s">
        <v>13</v>
      </c>
      <c r="G422" s="55">
        <v>150</v>
      </c>
      <c r="H422" s="8" t="s">
        <v>126</v>
      </c>
      <c r="I422" s="8" t="s">
        <v>14</v>
      </c>
      <c r="J422">
        <v>60</v>
      </c>
      <c r="K422" s="8" t="str" cm="1">
        <f t="array" ref="K42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422" s="8" t="str" cm="1">
        <f t="array" ref="L42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2" s="8"/>
      <c r="N422" s="56" t="s">
        <v>739</v>
      </c>
      <c r="O422" t="s">
        <v>5789</v>
      </c>
      <c r="P422">
        <v>0.2602363124291</v>
      </c>
      <c r="Q422" t="s">
        <v>8857</v>
      </c>
      <c r="R422" s="8" t="s">
        <v>147</v>
      </c>
      <c r="S422" s="9">
        <v>0.34479166666666666</v>
      </c>
      <c r="T422" s="9">
        <v>0.34486111111111112</v>
      </c>
      <c r="U422" s="8">
        <v>0</v>
      </c>
      <c r="V422" s="8">
        <v>1.37</v>
      </c>
      <c r="W422" s="8" t="s">
        <v>3949</v>
      </c>
      <c r="X422" s="8" t="s">
        <v>3950</v>
      </c>
      <c r="Y422" s="8">
        <v>0.14238146513713401</v>
      </c>
      <c r="Z422">
        <v>2652.12</v>
      </c>
      <c r="AA422" s="8">
        <v>0</v>
      </c>
      <c r="AB422" s="8">
        <v>0</v>
      </c>
      <c r="AC422" s="8">
        <v>0</v>
      </c>
      <c r="AD422" s="8">
        <v>0</v>
      </c>
      <c r="AE422" s="20">
        <v>45.94</v>
      </c>
      <c r="AF422" s="20">
        <v>45.94</v>
      </c>
      <c r="AG422" s="20">
        <v>55.347999999999999</v>
      </c>
      <c r="AH422" s="20">
        <v>48.22</v>
      </c>
      <c r="AI422">
        <v>79.569999999999993</v>
      </c>
      <c r="AJ422" s="8" t="s">
        <v>3636</v>
      </c>
      <c r="AK422" s="8" t="s">
        <v>3637</v>
      </c>
      <c r="AL422" s="8">
        <v>1</v>
      </c>
      <c r="AM422" s="8">
        <v>0</v>
      </c>
      <c r="AN422" s="17">
        <v>45.94</v>
      </c>
      <c r="AO422" s="17">
        <v>48.22</v>
      </c>
      <c r="AP422" s="17" t="s">
        <v>163</v>
      </c>
      <c r="AQ422" s="8" t="s">
        <v>191</v>
      </c>
      <c r="AR422" s="8" t="s">
        <v>44</v>
      </c>
      <c r="AS422" s="8" t="s">
        <v>163</v>
      </c>
      <c r="AT422" s="8" t="s">
        <v>163</v>
      </c>
      <c r="AU422" s="8" t="s">
        <v>168</v>
      </c>
      <c r="AV422" s="8">
        <v>0</v>
      </c>
      <c r="AW42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22" s="8">
        <v>11.484999999999999</v>
      </c>
      <c r="BA422">
        <v>11.484999999999999</v>
      </c>
      <c r="BB422">
        <v>13.837</v>
      </c>
      <c r="BC422">
        <v>12.055</v>
      </c>
    </row>
    <row r="423" spans="1:55" x14ac:dyDescent="0.3">
      <c r="A423" s="53" t="s">
        <v>1364</v>
      </c>
      <c r="B423" s="53" t="s">
        <v>4022</v>
      </c>
      <c r="C423" s="53" t="s">
        <v>110</v>
      </c>
      <c r="D423" s="8" t="s">
        <v>101</v>
      </c>
      <c r="E423" s="54" t="s">
        <v>290</v>
      </c>
      <c r="F423" s="55" t="s">
        <v>13</v>
      </c>
      <c r="G423" s="55">
        <v>160</v>
      </c>
      <c r="H423" s="8" t="s">
        <v>290</v>
      </c>
      <c r="I423" s="8" t="s">
        <v>13</v>
      </c>
      <c r="J423">
        <v>0</v>
      </c>
      <c r="K423" s="8" t="str" cm="1">
        <f t="array" ref="K42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23" s="8" t="str" cm="1">
        <f t="array" ref="L42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3" s="8"/>
      <c r="N423" s="56" t="s">
        <v>1363</v>
      </c>
      <c r="O423" t="s">
        <v>6027</v>
      </c>
      <c r="P423">
        <v>0.31790797215467098</v>
      </c>
      <c r="Q423" t="s">
        <v>8858</v>
      </c>
      <c r="R423" s="8" t="s">
        <v>147</v>
      </c>
      <c r="S423" s="9">
        <v>0.33736111111111111</v>
      </c>
      <c r="T423" s="9">
        <v>0.34460648148148149</v>
      </c>
      <c r="U423" s="8">
        <v>0</v>
      </c>
      <c r="V423" s="8">
        <v>8.2333333333333343</v>
      </c>
      <c r="W423" s="8" t="s">
        <v>4024</v>
      </c>
      <c r="X423" s="8" t="s">
        <v>4025</v>
      </c>
      <c r="Y423" s="8">
        <v>0.18105567183736199</v>
      </c>
      <c r="Z423">
        <v>4571.04</v>
      </c>
      <c r="AA423" s="8">
        <v>0</v>
      </c>
      <c r="AB423" s="35">
        <v>0</v>
      </c>
      <c r="AC423" s="8">
        <v>0</v>
      </c>
      <c r="AD423" s="8">
        <v>0</v>
      </c>
      <c r="AE423" s="20">
        <v>85.223799999999997</v>
      </c>
      <c r="AF423" s="20">
        <v>88.401499999999999</v>
      </c>
      <c r="AG423" s="20">
        <v>95.505300000000005</v>
      </c>
      <c r="AH423" s="20">
        <v>95.852999999999994</v>
      </c>
      <c r="AI423">
        <v>103.59</v>
      </c>
      <c r="AJ423" s="8" t="s">
        <v>3636</v>
      </c>
      <c r="AK423" s="8" t="s">
        <v>3637</v>
      </c>
      <c r="AL423" s="8">
        <v>1</v>
      </c>
      <c r="AM423" s="8">
        <v>0</v>
      </c>
      <c r="AN423" s="17">
        <v>93.084999999999994</v>
      </c>
      <c r="AO423" s="17">
        <v>96.072500000000005</v>
      </c>
      <c r="AP423" s="17" t="s">
        <v>164</v>
      </c>
      <c r="AQ423" s="8" t="s">
        <v>191</v>
      </c>
      <c r="AR423" s="8" t="s">
        <v>44</v>
      </c>
      <c r="AS423" s="8" t="s">
        <v>164</v>
      </c>
      <c r="AT423" s="8" t="s">
        <v>164</v>
      </c>
      <c r="AU423" s="8" t="s">
        <v>168</v>
      </c>
      <c r="AW42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3" s="8">
        <v>21.305949999999999</v>
      </c>
      <c r="BA423">
        <v>22.100375</v>
      </c>
      <c r="BB423">
        <v>23.876325000000001</v>
      </c>
      <c r="BC423">
        <v>23.963249999999999</v>
      </c>
    </row>
    <row r="424" spans="1:55" x14ac:dyDescent="0.3">
      <c r="A424" s="53" t="s">
        <v>1553</v>
      </c>
      <c r="B424" s="53" t="s">
        <v>5223</v>
      </c>
      <c r="C424" s="53" t="s">
        <v>110</v>
      </c>
      <c r="D424" s="8" t="s">
        <v>101</v>
      </c>
      <c r="E424" s="54" t="s">
        <v>290</v>
      </c>
      <c r="F424" s="55" t="s">
        <v>13</v>
      </c>
      <c r="G424" s="55">
        <v>170</v>
      </c>
      <c r="H424" s="8" t="s">
        <v>126</v>
      </c>
      <c r="I424" s="8" t="s">
        <v>14</v>
      </c>
      <c r="J424">
        <v>61</v>
      </c>
      <c r="K424" s="8" t="str" cm="1">
        <f t="array" ref="K42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4" s="8" t="str" cm="1">
        <f t="array" ref="L42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4" s="8"/>
      <c r="N424" s="56" t="s">
        <v>1552</v>
      </c>
      <c r="O424" t="s">
        <v>6106</v>
      </c>
      <c r="P424">
        <v>114.697687858108</v>
      </c>
      <c r="Q424" t="s">
        <v>8855</v>
      </c>
      <c r="R424" s="8" t="s">
        <v>129</v>
      </c>
      <c r="S424" s="9">
        <v>0.3296412037037037</v>
      </c>
      <c r="T424" s="9">
        <v>0.33714120370370371</v>
      </c>
      <c r="U424" s="8">
        <v>0</v>
      </c>
      <c r="V424" s="8">
        <v>9.8416666666666668</v>
      </c>
      <c r="W424" s="8" t="s">
        <v>5225</v>
      </c>
      <c r="X424" s="8" t="s">
        <v>5226</v>
      </c>
      <c r="Y424" s="8">
        <v>109.06163248684</v>
      </c>
      <c r="Z424">
        <v>3375.02</v>
      </c>
      <c r="AA424" s="8">
        <v>0</v>
      </c>
      <c r="AB424" s="8">
        <v>0</v>
      </c>
      <c r="AC424" s="8">
        <v>0</v>
      </c>
      <c r="AD424" s="8">
        <v>0</v>
      </c>
      <c r="AE424" s="20">
        <v>128.82</v>
      </c>
      <c r="AF424" s="20">
        <v>128.82</v>
      </c>
      <c r="AG424" s="20">
        <v>132.22</v>
      </c>
      <c r="AH424" s="20">
        <v>136.6114</v>
      </c>
      <c r="AI424">
        <v>70.98</v>
      </c>
      <c r="AJ424" s="8" t="s">
        <v>3636</v>
      </c>
      <c r="AK424" s="8" t="s">
        <v>3637</v>
      </c>
      <c r="AL424" s="8">
        <v>1</v>
      </c>
      <c r="AM424" s="8">
        <v>0</v>
      </c>
      <c r="AN424" s="17">
        <v>64.41</v>
      </c>
      <c r="AO424" s="17">
        <v>69.314999999999998</v>
      </c>
      <c r="AP424" s="17" t="s">
        <v>163</v>
      </c>
      <c r="AQ424" s="8" t="s">
        <v>191</v>
      </c>
      <c r="AR424" s="8" t="s">
        <v>44</v>
      </c>
      <c r="AS424" s="8" t="s">
        <v>163</v>
      </c>
      <c r="AT424" s="8" t="s">
        <v>163</v>
      </c>
      <c r="AU424" s="8" t="s">
        <v>168</v>
      </c>
      <c r="AV424" s="8">
        <v>0</v>
      </c>
      <c r="AW42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4" s="8">
        <v>32.204999999999998</v>
      </c>
      <c r="BA424">
        <v>32.204999999999998</v>
      </c>
      <c r="BB424">
        <v>33.055</v>
      </c>
      <c r="BC424">
        <v>34.152850000000001</v>
      </c>
    </row>
    <row r="425" spans="1:55" x14ac:dyDescent="0.3">
      <c r="A425" s="53" t="s">
        <v>749</v>
      </c>
      <c r="B425" s="53" t="s">
        <v>5279</v>
      </c>
      <c r="C425" s="53" t="s">
        <v>110</v>
      </c>
      <c r="D425" s="8" t="s">
        <v>101</v>
      </c>
      <c r="E425" s="54" t="s">
        <v>290</v>
      </c>
      <c r="F425" s="55" t="s">
        <v>13</v>
      </c>
      <c r="G425" s="55">
        <v>180</v>
      </c>
      <c r="H425" s="8" t="s">
        <v>126</v>
      </c>
      <c r="I425" s="8" t="s">
        <v>14</v>
      </c>
      <c r="J425">
        <v>140</v>
      </c>
      <c r="K425" s="8" t="str" cm="1">
        <f t="array" ref="K42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5" s="8" t="str" cm="1">
        <f t="array" ref="L42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5" s="8"/>
      <c r="N425" s="56" t="s">
        <v>748</v>
      </c>
      <c r="O425" t="s">
        <v>6161</v>
      </c>
      <c r="P425">
        <v>0.96109300751447801</v>
      </c>
      <c r="Q425" t="s">
        <v>8272</v>
      </c>
      <c r="R425" s="8" t="s">
        <v>129</v>
      </c>
      <c r="S425" s="9">
        <v>0.5309490740740741</v>
      </c>
      <c r="T425" s="9">
        <v>0.53778935185185184</v>
      </c>
      <c r="U425" s="8">
        <v>0</v>
      </c>
      <c r="V425" s="8">
        <v>8.5250000000000004</v>
      </c>
      <c r="W425" s="8" t="s">
        <v>5281</v>
      </c>
      <c r="X425" s="8" t="s">
        <v>5282</v>
      </c>
      <c r="Y425" s="8">
        <v>0.399512085478131</v>
      </c>
      <c r="Z425">
        <v>1225.73</v>
      </c>
      <c r="AA425" s="8">
        <v>0</v>
      </c>
      <c r="AB425" s="8">
        <v>0</v>
      </c>
      <c r="AC425" s="8">
        <v>0</v>
      </c>
      <c r="AD425" s="8">
        <v>0</v>
      </c>
      <c r="AE425" s="20">
        <v>54.496600000000001</v>
      </c>
      <c r="AF425" s="20">
        <v>54.71</v>
      </c>
      <c r="AG425" s="20">
        <v>56.69</v>
      </c>
      <c r="AH425" s="20">
        <v>57.96</v>
      </c>
      <c r="AI425">
        <v>30.7</v>
      </c>
      <c r="AJ425" s="8" t="s">
        <v>3636</v>
      </c>
      <c r="AK425" s="8" t="s">
        <v>3637</v>
      </c>
      <c r="AL425" s="8">
        <v>1</v>
      </c>
      <c r="AM425" s="8">
        <v>0</v>
      </c>
      <c r="AN425" s="17">
        <v>27.355</v>
      </c>
      <c r="AO425" s="17">
        <v>21.753699999999998</v>
      </c>
      <c r="AP425" s="17" t="s">
        <v>163</v>
      </c>
      <c r="AQ425" s="8" t="s">
        <v>191</v>
      </c>
      <c r="AR425" s="8" t="s">
        <v>44</v>
      </c>
      <c r="AS425" s="8" t="s">
        <v>163</v>
      </c>
      <c r="AT425" s="8" t="s">
        <v>163</v>
      </c>
      <c r="AU425" s="8" t="s">
        <v>168</v>
      </c>
      <c r="AV425" s="8">
        <v>0</v>
      </c>
      <c r="AW42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5" s="8">
        <v>13.62415</v>
      </c>
      <c r="BA425">
        <v>13.6775</v>
      </c>
      <c r="BB425">
        <v>14.172499999999999</v>
      </c>
      <c r="BC425">
        <v>14.49</v>
      </c>
    </row>
    <row r="426" spans="1:55" x14ac:dyDescent="0.3">
      <c r="A426" s="53" t="s">
        <v>1786</v>
      </c>
      <c r="B426" s="53" t="s">
        <v>5135</v>
      </c>
      <c r="C426" s="53" t="s">
        <v>110</v>
      </c>
      <c r="D426" s="8" t="s">
        <v>102</v>
      </c>
      <c r="E426" s="54" t="s">
        <v>290</v>
      </c>
      <c r="F426" s="55" t="s">
        <v>13</v>
      </c>
      <c r="G426" s="55">
        <v>190</v>
      </c>
      <c r="H426" s="8" t="s">
        <v>290</v>
      </c>
      <c r="I426" s="8" t="s">
        <v>13</v>
      </c>
      <c r="J426">
        <v>0</v>
      </c>
      <c r="K426" s="8" t="str" cm="1">
        <f t="array" ref="K42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6" s="8" t="str" cm="1">
        <f t="array" ref="L42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6" s="8"/>
      <c r="N426" s="56" t="s">
        <v>1785</v>
      </c>
      <c r="O426" t="s">
        <v>6131</v>
      </c>
      <c r="P426">
        <v>0.11533687787544999</v>
      </c>
      <c r="Q426" t="s">
        <v>8390</v>
      </c>
      <c r="R426" s="8" t="s">
        <v>125</v>
      </c>
      <c r="S426" s="9">
        <v>0.58207175925925925</v>
      </c>
      <c r="T426" s="9">
        <v>0.59046296296296297</v>
      </c>
      <c r="U426" s="8">
        <v>0</v>
      </c>
      <c r="V426" s="8">
        <v>11.275</v>
      </c>
      <c r="W426" s="8" t="s">
        <v>5137</v>
      </c>
      <c r="X426" s="8" t="s">
        <v>5138</v>
      </c>
      <c r="Y426" s="8">
        <v>2.9363416076875599E-2</v>
      </c>
      <c r="Z426">
        <v>1980.01</v>
      </c>
      <c r="AA426" s="8">
        <v>0</v>
      </c>
      <c r="AB426" s="8">
        <v>0</v>
      </c>
      <c r="AC426" s="8">
        <v>0</v>
      </c>
      <c r="AD426" s="8">
        <v>0</v>
      </c>
      <c r="AE426" s="20">
        <v>69.47</v>
      </c>
      <c r="AF426" s="20">
        <v>86.134200000000007</v>
      </c>
      <c r="AG426" s="20">
        <v>83.751599999999996</v>
      </c>
      <c r="AH426" s="20">
        <v>83.6785</v>
      </c>
      <c r="AI426">
        <v>44.71</v>
      </c>
      <c r="AJ426" s="8" t="s">
        <v>3636</v>
      </c>
      <c r="AK426" s="8" t="s">
        <v>5139</v>
      </c>
      <c r="AL426" s="8">
        <v>1</v>
      </c>
      <c r="AM426" s="8">
        <v>0</v>
      </c>
      <c r="AN426" s="17">
        <v>42.945</v>
      </c>
      <c r="AO426" s="17">
        <v>42.6462</v>
      </c>
      <c r="AP426" s="17" t="s">
        <v>164</v>
      </c>
      <c r="AQ426" s="8" t="s">
        <v>191</v>
      </c>
      <c r="AR426" s="8" t="s">
        <v>44</v>
      </c>
      <c r="AS426" s="8" t="s">
        <v>164</v>
      </c>
      <c r="AT426" s="8" t="s">
        <v>164</v>
      </c>
      <c r="AU426" s="8" t="s">
        <v>168</v>
      </c>
      <c r="AW42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6" s="8">
        <v>17.3675</v>
      </c>
      <c r="BA426">
        <v>21.533550000000002</v>
      </c>
      <c r="BB426">
        <v>20.937899999999999</v>
      </c>
      <c r="BC426">
        <v>20.919625</v>
      </c>
    </row>
    <row r="427" spans="1:55" x14ac:dyDescent="0.3">
      <c r="A427" s="53" t="s">
        <v>747</v>
      </c>
      <c r="B427" s="53" t="s">
        <v>5283</v>
      </c>
      <c r="C427" s="53" t="s">
        <v>110</v>
      </c>
      <c r="D427" s="8" t="s">
        <v>103</v>
      </c>
      <c r="E427" s="54" t="s">
        <v>290</v>
      </c>
      <c r="F427" s="55" t="s">
        <v>13</v>
      </c>
      <c r="G427" s="55">
        <v>200</v>
      </c>
      <c r="H427" s="8" t="s">
        <v>126</v>
      </c>
      <c r="I427" s="8" t="s">
        <v>14</v>
      </c>
      <c r="J427">
        <v>89</v>
      </c>
      <c r="K427" s="8" t="str" cm="1">
        <f t="array" ref="K42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7" s="8" t="str" cm="1">
        <f t="array" ref="L42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7" s="8"/>
      <c r="N427" s="56" t="s">
        <v>746</v>
      </c>
      <c r="O427" t="s">
        <v>6159</v>
      </c>
      <c r="P427">
        <v>0</v>
      </c>
      <c r="Q427" t="s">
        <v>7528</v>
      </c>
      <c r="R427" s="8" t="s">
        <v>107</v>
      </c>
      <c r="S427" s="9">
        <v>0.43557870370370372</v>
      </c>
      <c r="T427" s="9">
        <v>0.44229166666666669</v>
      </c>
      <c r="U427" s="8">
        <v>0</v>
      </c>
      <c r="V427" s="8">
        <v>9.1333333333333329</v>
      </c>
      <c r="W427" s="8" t="s">
        <v>5285</v>
      </c>
      <c r="X427" s="8" t="s">
        <v>5286</v>
      </c>
      <c r="Y427" s="8">
        <v>1.7855565384355899E-3</v>
      </c>
      <c r="Z427">
        <v>599.69000000000005</v>
      </c>
      <c r="AA427" s="8">
        <v>0</v>
      </c>
      <c r="AB427" s="8">
        <v>0</v>
      </c>
      <c r="AC427" s="8">
        <v>0</v>
      </c>
      <c r="AD427" s="8">
        <v>0</v>
      </c>
      <c r="AE427" s="20">
        <v>45.71</v>
      </c>
      <c r="AF427" s="20">
        <v>45.71</v>
      </c>
      <c r="AG427" s="20">
        <v>46.923299999999998</v>
      </c>
      <c r="AH427" s="20">
        <v>47.53</v>
      </c>
      <c r="AI427">
        <v>12.6</v>
      </c>
      <c r="AJ427" s="8" t="s">
        <v>3636</v>
      </c>
      <c r="AK427" s="8" t="s">
        <v>5510</v>
      </c>
      <c r="AL427" s="8">
        <v>1</v>
      </c>
      <c r="AM427" s="8">
        <v>0</v>
      </c>
      <c r="AN427" s="17">
        <v>11.4275</v>
      </c>
      <c r="AO427" s="17">
        <v>11.8825</v>
      </c>
      <c r="AP427" s="17" t="s">
        <v>163</v>
      </c>
      <c r="AQ427" s="8" t="s">
        <v>191</v>
      </c>
      <c r="AR427" s="8" t="s">
        <v>44</v>
      </c>
      <c r="AS427" s="8" t="s">
        <v>163</v>
      </c>
      <c r="AT427" s="8" t="s">
        <v>163</v>
      </c>
      <c r="AU427" s="8" t="s">
        <v>168</v>
      </c>
      <c r="AV427" s="8">
        <v>0</v>
      </c>
      <c r="AW42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7" s="8">
        <v>11.4275</v>
      </c>
      <c r="BA427">
        <v>11.4275</v>
      </c>
      <c r="BB427">
        <v>11.730824999999999</v>
      </c>
      <c r="BC427">
        <v>11.8825</v>
      </c>
    </row>
    <row r="428" spans="1:55" x14ac:dyDescent="0.3">
      <c r="A428" s="53" t="s">
        <v>1322</v>
      </c>
      <c r="B428" s="53" t="s">
        <v>144</v>
      </c>
      <c r="C428" s="53" t="s">
        <v>181</v>
      </c>
      <c r="D428" s="8" t="s">
        <v>102</v>
      </c>
      <c r="E428" s="54" t="s">
        <v>290</v>
      </c>
      <c r="F428" s="55" t="s">
        <v>13</v>
      </c>
      <c r="G428" s="55">
        <v>210</v>
      </c>
      <c r="H428" s="8" t="s">
        <v>126</v>
      </c>
      <c r="I428" s="8" t="s">
        <v>14</v>
      </c>
      <c r="J428">
        <v>105</v>
      </c>
      <c r="K428" s="8" t="str" cm="1">
        <f t="array" ref="K42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8" s="8" t="str" cm="1">
        <f t="array" ref="L42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8" s="8"/>
      <c r="N428" s="56" t="s">
        <v>1321</v>
      </c>
      <c r="O428" t="s">
        <v>6169</v>
      </c>
      <c r="P428">
        <v>1.9947747653075101</v>
      </c>
      <c r="Q428" t="s">
        <v>9287</v>
      </c>
      <c r="R428" s="8" t="s">
        <v>125</v>
      </c>
      <c r="S428" s="9">
        <v>0.60944444444444446</v>
      </c>
      <c r="T428" s="9">
        <v>0.6174884259259259</v>
      </c>
      <c r="U428" s="8">
        <v>0</v>
      </c>
      <c r="V428" s="8">
        <v>18.211111110000001</v>
      </c>
      <c r="W428" s="8" t="s">
        <v>4060</v>
      </c>
      <c r="X428" s="8" t="s">
        <v>4061</v>
      </c>
      <c r="Y428" s="8">
        <v>1.3973843177110901</v>
      </c>
      <c r="Z428">
        <v>3131.78</v>
      </c>
      <c r="AA428" s="8">
        <v>0</v>
      </c>
      <c r="AB428" s="8">
        <v>0</v>
      </c>
      <c r="AC428" s="8">
        <v>0</v>
      </c>
      <c r="AD428" s="8">
        <v>0</v>
      </c>
      <c r="AE428" s="20">
        <v>120.98</v>
      </c>
      <c r="AF428" s="20">
        <v>117.78660000000001</v>
      </c>
      <c r="AG428" s="20">
        <v>124.4542</v>
      </c>
      <c r="AH428" s="20">
        <v>118.4228</v>
      </c>
      <c r="AI428">
        <v>67.34</v>
      </c>
      <c r="AJ428" s="8" t="s">
        <v>3636</v>
      </c>
      <c r="AK428" s="8" t="s">
        <v>5139</v>
      </c>
      <c r="AL428" s="8">
        <v>1</v>
      </c>
      <c r="AM428" s="8">
        <v>0</v>
      </c>
      <c r="AN428" s="17">
        <v>56.49</v>
      </c>
      <c r="AO428" s="17">
        <v>59.33</v>
      </c>
      <c r="AP428" s="17" t="s">
        <v>163</v>
      </c>
      <c r="AQ428" s="8" t="s">
        <v>191</v>
      </c>
      <c r="AR428" s="8" t="s">
        <v>44</v>
      </c>
      <c r="AS428" s="8" t="s">
        <v>163</v>
      </c>
      <c r="AT428" s="8" t="s">
        <v>163</v>
      </c>
      <c r="AU428" s="8" t="s">
        <v>168</v>
      </c>
      <c r="AV428" s="8">
        <v>0</v>
      </c>
      <c r="AW42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8" s="8">
        <v>30.245000000000001</v>
      </c>
      <c r="BA428">
        <v>29.446650000000002</v>
      </c>
      <c r="BB428">
        <v>31.11355</v>
      </c>
      <c r="BC428">
        <v>29.605699999999999</v>
      </c>
    </row>
    <row r="429" spans="1:55" x14ac:dyDescent="0.3">
      <c r="A429" s="53" t="s">
        <v>745</v>
      </c>
      <c r="B429" s="53" t="s">
        <v>5289</v>
      </c>
      <c r="C429" s="53" t="s">
        <v>110</v>
      </c>
      <c r="D429" s="8" t="s">
        <v>102</v>
      </c>
      <c r="E429" s="54" t="s">
        <v>290</v>
      </c>
      <c r="F429" s="55" t="s">
        <v>13</v>
      </c>
      <c r="G429" s="55">
        <v>220</v>
      </c>
      <c r="H429" s="8" t="s">
        <v>126</v>
      </c>
      <c r="I429" s="8" t="s">
        <v>14</v>
      </c>
      <c r="J429">
        <v>106</v>
      </c>
      <c r="K429" s="8" t="str" cm="1">
        <f t="array" ref="K42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29" s="8" t="str" cm="1">
        <f t="array" ref="L42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29" s="8"/>
      <c r="N429" s="56" t="s">
        <v>744</v>
      </c>
      <c r="O429" t="s">
        <v>6160</v>
      </c>
      <c r="P429">
        <v>1.4904846061646699</v>
      </c>
      <c r="Q429" t="s">
        <v>8389</v>
      </c>
      <c r="R429" s="8" t="s">
        <v>113</v>
      </c>
      <c r="S429" s="9">
        <v>0.6013425925925926</v>
      </c>
      <c r="T429" s="9">
        <v>0.60805555555555557</v>
      </c>
      <c r="U429" s="8">
        <v>0</v>
      </c>
      <c r="V429" s="8">
        <v>0.2</v>
      </c>
      <c r="W429" s="8" t="s">
        <v>5291</v>
      </c>
      <c r="X429" s="8" t="s">
        <v>5292</v>
      </c>
      <c r="Y429" s="8">
        <v>0.73981942580267301</v>
      </c>
      <c r="Z429">
        <v>580.49</v>
      </c>
      <c r="AA429" s="8">
        <v>0</v>
      </c>
      <c r="AB429" s="8">
        <v>0</v>
      </c>
      <c r="AC429" s="8">
        <v>0</v>
      </c>
      <c r="AD429" s="8">
        <v>0</v>
      </c>
      <c r="AE429" s="20">
        <v>48.74</v>
      </c>
      <c r="AF429" s="20">
        <v>48.74</v>
      </c>
      <c r="AG429" s="20">
        <v>48.74</v>
      </c>
      <c r="AH429" s="20">
        <v>50.21</v>
      </c>
      <c r="AI429">
        <v>12.19</v>
      </c>
      <c r="AJ429" s="8" t="s">
        <v>3636</v>
      </c>
      <c r="AK429" s="8" t="s">
        <v>5139</v>
      </c>
      <c r="AL429" s="8">
        <v>1</v>
      </c>
      <c r="AM429" s="8">
        <v>0</v>
      </c>
      <c r="AN429" s="17">
        <v>12.185</v>
      </c>
      <c r="AO429" s="17">
        <v>12.675000000000001</v>
      </c>
      <c r="AP429" s="17" t="s">
        <v>163</v>
      </c>
      <c r="AQ429" s="8" t="s">
        <v>191</v>
      </c>
      <c r="AR429" s="8" t="s">
        <v>44</v>
      </c>
      <c r="AS429" s="8" t="s">
        <v>163</v>
      </c>
      <c r="AT429" s="8" t="s">
        <v>163</v>
      </c>
      <c r="AU429" s="8" t="s">
        <v>168</v>
      </c>
      <c r="AV429" s="8">
        <v>0</v>
      </c>
      <c r="AW42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2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2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29" s="8">
        <v>12.185</v>
      </c>
      <c r="BA429">
        <v>12.185</v>
      </c>
      <c r="BB429">
        <v>12.185</v>
      </c>
      <c r="BC429">
        <v>12.5525</v>
      </c>
    </row>
    <row r="430" spans="1:55" x14ac:dyDescent="0.3">
      <c r="A430" s="53" t="s">
        <v>727</v>
      </c>
      <c r="B430" s="53" t="s">
        <v>120</v>
      </c>
      <c r="C430" s="53" t="s">
        <v>129</v>
      </c>
      <c r="D430" s="8" t="s">
        <v>101</v>
      </c>
      <c r="E430" s="54" t="s">
        <v>290</v>
      </c>
      <c r="F430" s="55" t="s">
        <v>13</v>
      </c>
      <c r="G430" s="55">
        <v>230</v>
      </c>
      <c r="H430" s="8" t="s">
        <v>290</v>
      </c>
      <c r="I430" s="8" t="s">
        <v>13</v>
      </c>
      <c r="J430">
        <v>0</v>
      </c>
      <c r="K430" s="8" t="str" cm="1">
        <f t="array" ref="K43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30" s="8" t="str" cm="1">
        <f t="array" ref="L43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0" s="8"/>
      <c r="N430" s="56" t="s">
        <v>726</v>
      </c>
      <c r="O430" t="s">
        <v>8938</v>
      </c>
      <c r="P430">
        <v>0.63569064148964605</v>
      </c>
      <c r="Q430" t="s">
        <v>9065</v>
      </c>
      <c r="R430" s="8" t="s">
        <v>147</v>
      </c>
      <c r="S430" s="9">
        <v>0.53822916666666665</v>
      </c>
      <c r="T430" s="9">
        <v>0.54464120370370372</v>
      </c>
      <c r="U430" s="8">
        <v>0</v>
      </c>
      <c r="V430" s="8">
        <v>8.0250000000000004</v>
      </c>
      <c r="W430" s="8" t="s">
        <v>8939</v>
      </c>
      <c r="X430" s="8" t="s">
        <v>8940</v>
      </c>
      <c r="Y430" s="8">
        <v>0.233580160295221</v>
      </c>
      <c r="Z430">
        <v>1265.02</v>
      </c>
      <c r="AA430" s="8">
        <v>0</v>
      </c>
      <c r="AB430" s="8">
        <v>0</v>
      </c>
      <c r="AC430" s="8">
        <v>0</v>
      </c>
      <c r="AD430" s="8">
        <v>0</v>
      </c>
      <c r="AE430" s="20">
        <v>26.645299999999999</v>
      </c>
      <c r="AF430" s="20">
        <v>22.23</v>
      </c>
      <c r="AG430" s="20">
        <v>22.23</v>
      </c>
      <c r="AH430" s="20">
        <v>22.23</v>
      </c>
      <c r="AI430">
        <v>22.43</v>
      </c>
      <c r="AJ430" s="8" t="s">
        <v>3636</v>
      </c>
      <c r="AK430" s="8" t="s">
        <v>3637</v>
      </c>
      <c r="AL430" s="8">
        <v>1</v>
      </c>
      <c r="AM430" s="8">
        <v>0</v>
      </c>
      <c r="AN430" s="17">
        <v>22.23</v>
      </c>
      <c r="AO430" s="17">
        <v>22.23</v>
      </c>
      <c r="AP430" s="17" t="s">
        <v>164</v>
      </c>
      <c r="AQ430" s="8" t="s">
        <v>191</v>
      </c>
      <c r="AR430" s="8" t="s">
        <v>44</v>
      </c>
      <c r="AS430" s="8" t="s">
        <v>164</v>
      </c>
      <c r="AT430" s="8" t="s">
        <v>164</v>
      </c>
      <c r="AU430" s="8" t="s">
        <v>168</v>
      </c>
      <c r="AW43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0" s="8">
        <v>6.6613249999999997</v>
      </c>
      <c r="BA430">
        <v>5.5575000000000001</v>
      </c>
      <c r="BB430">
        <v>5.5575000000000001</v>
      </c>
      <c r="BC430">
        <v>5.5575000000000001</v>
      </c>
    </row>
    <row r="431" spans="1:55" x14ac:dyDescent="0.3">
      <c r="A431" s="53" t="s">
        <v>732</v>
      </c>
      <c r="B431" s="53" t="s">
        <v>4046</v>
      </c>
      <c r="C431" s="53" t="s">
        <v>110</v>
      </c>
      <c r="D431" s="8" t="s">
        <v>101</v>
      </c>
      <c r="E431" s="54" t="s">
        <v>290</v>
      </c>
      <c r="F431" s="55" t="s">
        <v>13</v>
      </c>
      <c r="G431" s="55">
        <v>240</v>
      </c>
      <c r="H431" s="8" t="s">
        <v>290</v>
      </c>
      <c r="I431" s="8" t="s">
        <v>13</v>
      </c>
      <c r="J431">
        <v>0</v>
      </c>
      <c r="K431" s="8" t="str" cm="1">
        <f t="array" ref="K43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31" s="8" t="str" cm="1">
        <f t="array" ref="L43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1" s="8"/>
      <c r="N431" s="56" t="s">
        <v>731</v>
      </c>
      <c r="O431" t="s">
        <v>5753</v>
      </c>
      <c r="P431">
        <v>0.31049903896439401</v>
      </c>
      <c r="Q431" t="s">
        <v>8281</v>
      </c>
      <c r="R431" s="8" t="s">
        <v>147</v>
      </c>
      <c r="S431" s="9">
        <v>0.5541666666666667</v>
      </c>
      <c r="T431" s="9">
        <v>0.56077546296296299</v>
      </c>
      <c r="U431" s="8">
        <v>0</v>
      </c>
      <c r="V431" s="8">
        <v>10.570833333333333</v>
      </c>
      <c r="W431" s="8" t="s">
        <v>4048</v>
      </c>
      <c r="X431" s="8" t="s">
        <v>4049</v>
      </c>
      <c r="Y431" s="8">
        <v>8.2385033366972907E-2</v>
      </c>
      <c r="Z431">
        <v>4368.66</v>
      </c>
      <c r="AA431" s="8">
        <v>0</v>
      </c>
      <c r="AB431" s="8">
        <v>0</v>
      </c>
      <c r="AC431" s="8">
        <v>0</v>
      </c>
      <c r="AD431" s="8">
        <v>0</v>
      </c>
      <c r="AE431" s="20">
        <v>71.839200000000005</v>
      </c>
      <c r="AF431" s="20">
        <v>89.462999999999994</v>
      </c>
      <c r="AG431" s="20">
        <v>109.9053</v>
      </c>
      <c r="AH431" s="20">
        <v>108.16840000000001</v>
      </c>
      <c r="AI431">
        <v>116.88</v>
      </c>
      <c r="AJ431" s="8" t="s">
        <v>3636</v>
      </c>
      <c r="AK431" s="8" t="s">
        <v>3637</v>
      </c>
      <c r="AL431" s="8">
        <v>1</v>
      </c>
      <c r="AM431" s="8">
        <v>0</v>
      </c>
      <c r="AN431" s="17">
        <v>98.222499999999997</v>
      </c>
      <c r="AO431" s="17">
        <v>112.99</v>
      </c>
      <c r="AP431" s="17" t="s">
        <v>164</v>
      </c>
      <c r="AQ431" s="8" t="s">
        <v>191</v>
      </c>
      <c r="AR431" s="8" t="s">
        <v>44</v>
      </c>
      <c r="AS431" s="8" t="s">
        <v>164</v>
      </c>
      <c r="AT431" s="8" t="s">
        <v>164</v>
      </c>
      <c r="AU431" s="8" t="s">
        <v>168</v>
      </c>
      <c r="AW43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1" s="8">
        <v>17.959800000000001</v>
      </c>
      <c r="BA431">
        <v>22.365749999999998</v>
      </c>
      <c r="BB431">
        <v>27.476324999999999</v>
      </c>
      <c r="BC431">
        <v>27.042100000000001</v>
      </c>
    </row>
    <row r="432" spans="1:55" x14ac:dyDescent="0.3">
      <c r="A432" s="53" t="s">
        <v>1648</v>
      </c>
      <c r="B432" s="53" t="s">
        <v>3593</v>
      </c>
      <c r="C432" s="53" t="s">
        <v>107</v>
      </c>
      <c r="D432" s="8" t="s">
        <v>101</v>
      </c>
      <c r="E432" s="54" t="s">
        <v>290</v>
      </c>
      <c r="F432" s="55" t="s">
        <v>13</v>
      </c>
      <c r="G432" s="55">
        <v>250</v>
      </c>
      <c r="H432" s="8" t="s">
        <v>290</v>
      </c>
      <c r="I432" s="8" t="s">
        <v>13</v>
      </c>
      <c r="J432">
        <v>0</v>
      </c>
      <c r="K432" s="8" t="str" cm="1">
        <f t="array" ref="K43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32" s="8" t="str" cm="1">
        <f t="array" ref="L43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2" s="8"/>
      <c r="N432" s="56" t="s">
        <v>1643</v>
      </c>
      <c r="O432" t="s">
        <v>5953</v>
      </c>
      <c r="P432">
        <v>0.32399077846542901</v>
      </c>
      <c r="Q432" t="s">
        <v>8279</v>
      </c>
      <c r="R432" s="8">
        <v>5</v>
      </c>
      <c r="S432" s="9">
        <v>0.56100694444444443</v>
      </c>
      <c r="T432" s="9">
        <v>0.56388888888888888</v>
      </c>
      <c r="U432" s="8">
        <v>0</v>
      </c>
      <c r="V432" s="8">
        <v>4.5333333333333332</v>
      </c>
      <c r="W432" s="8" t="s">
        <v>3905</v>
      </c>
      <c r="X432" s="8" t="s">
        <v>3906</v>
      </c>
      <c r="Y432" s="8">
        <v>0.123615188387124</v>
      </c>
      <c r="Z432">
        <v>739.2</v>
      </c>
      <c r="AA432" s="8">
        <v>0</v>
      </c>
      <c r="AB432" s="8">
        <v>0</v>
      </c>
      <c r="AC432" s="8">
        <v>0</v>
      </c>
      <c r="AD432" s="8">
        <v>0</v>
      </c>
      <c r="AE432" s="20">
        <v>17.399999999999999</v>
      </c>
      <c r="AF432" s="20">
        <v>18.48</v>
      </c>
      <c r="AG432" s="20">
        <v>21</v>
      </c>
      <c r="AH432" s="20">
        <v>18.054500000000001</v>
      </c>
      <c r="AI432">
        <v>11.13</v>
      </c>
      <c r="AJ432" s="8" t="s">
        <v>3636</v>
      </c>
      <c r="AK432" s="8" t="s">
        <v>3637</v>
      </c>
      <c r="AL432" s="8">
        <v>1</v>
      </c>
      <c r="AM432" s="8">
        <v>0</v>
      </c>
      <c r="AN432" s="17">
        <v>10.5</v>
      </c>
      <c r="AO432" s="17">
        <v>17.399999999999999</v>
      </c>
      <c r="AP432" s="17" t="s">
        <v>164</v>
      </c>
      <c r="AQ432" s="8" t="s">
        <v>191</v>
      </c>
      <c r="AR432" s="8" t="s">
        <v>44</v>
      </c>
      <c r="AS432" s="8" t="s">
        <v>164</v>
      </c>
      <c r="AT432" s="8" t="s">
        <v>164</v>
      </c>
      <c r="AU432" s="8" t="s">
        <v>168</v>
      </c>
      <c r="AW43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2" s="8">
        <v>4.3499999999999996</v>
      </c>
      <c r="BA432">
        <v>4.62</v>
      </c>
      <c r="BB432">
        <v>5.25</v>
      </c>
      <c r="BC432">
        <v>4.5136250000000002</v>
      </c>
    </row>
    <row r="433" spans="1:55" x14ac:dyDescent="0.3">
      <c r="A433" s="53" t="s">
        <v>737</v>
      </c>
      <c r="B433" s="53" t="s">
        <v>4040</v>
      </c>
      <c r="C433" s="53" t="s">
        <v>110</v>
      </c>
      <c r="D433" s="8" t="s">
        <v>101</v>
      </c>
      <c r="E433" s="54" t="s">
        <v>290</v>
      </c>
      <c r="F433" s="55" t="s">
        <v>13</v>
      </c>
      <c r="G433" s="55">
        <v>260</v>
      </c>
      <c r="H433" s="8" t="s">
        <v>290</v>
      </c>
      <c r="I433" s="8" t="s">
        <v>13</v>
      </c>
      <c r="J433">
        <v>0</v>
      </c>
      <c r="K433" s="8" t="str" cm="1">
        <f t="array" ref="K43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33" s="8" t="str" cm="1">
        <f t="array" ref="L43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3" s="8"/>
      <c r="N433" s="56" t="s">
        <v>736</v>
      </c>
      <c r="O433" t="s">
        <v>5755</v>
      </c>
      <c r="P433">
        <v>1.47178337689411E-2</v>
      </c>
      <c r="Q433" t="s">
        <v>7609</v>
      </c>
      <c r="R433" s="8" t="s">
        <v>147</v>
      </c>
      <c r="S433" s="9">
        <v>0.54464120370370372</v>
      </c>
      <c r="T433" s="9">
        <v>0.55394675925925929</v>
      </c>
      <c r="U433" s="8">
        <v>0</v>
      </c>
      <c r="V433" s="8">
        <v>14.629166666666666</v>
      </c>
      <c r="W433" s="8" t="s">
        <v>4042</v>
      </c>
      <c r="X433" s="8" t="s">
        <v>4043</v>
      </c>
      <c r="Y433" s="8">
        <v>5.0592435984981397E-3</v>
      </c>
      <c r="Z433">
        <v>9994.4599999999991</v>
      </c>
      <c r="AA433" s="8">
        <v>0</v>
      </c>
      <c r="AB433" s="8">
        <v>0</v>
      </c>
      <c r="AC433" s="8">
        <v>0</v>
      </c>
      <c r="AD433" s="8">
        <v>0</v>
      </c>
      <c r="AE433" s="20">
        <v>156.1371</v>
      </c>
      <c r="AF433" s="20">
        <v>196.3946</v>
      </c>
      <c r="AG433" s="20">
        <v>202.965</v>
      </c>
      <c r="AH433" s="20">
        <v>187.56379999999999</v>
      </c>
      <c r="AI433">
        <v>223.37</v>
      </c>
      <c r="AJ433" s="8" t="s">
        <v>3636</v>
      </c>
      <c r="AK433" s="8" t="s">
        <v>3637</v>
      </c>
      <c r="AL433" s="8">
        <v>1</v>
      </c>
      <c r="AM433" s="8">
        <v>0</v>
      </c>
      <c r="AN433" s="17">
        <v>227.79499999999999</v>
      </c>
      <c r="AO433" s="17">
        <v>189.2525</v>
      </c>
      <c r="AP433" s="17" t="s">
        <v>164</v>
      </c>
      <c r="AQ433" s="8" t="s">
        <v>191</v>
      </c>
      <c r="AR433" s="8" t="s">
        <v>44</v>
      </c>
      <c r="AS433" s="8" t="s">
        <v>164</v>
      </c>
      <c r="AT433" s="8" t="s">
        <v>164</v>
      </c>
      <c r="AU433" s="8" t="s">
        <v>168</v>
      </c>
      <c r="AW43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3" s="8">
        <v>39.034275000000001</v>
      </c>
      <c r="BA433">
        <v>49.098649999999999</v>
      </c>
      <c r="BB433">
        <v>50.741250000000001</v>
      </c>
      <c r="BC433">
        <v>46.890949999999997</v>
      </c>
    </row>
    <row r="434" spans="1:55" x14ac:dyDescent="0.3">
      <c r="A434" s="53" t="s">
        <v>724</v>
      </c>
      <c r="B434" s="53" t="s">
        <v>4018</v>
      </c>
      <c r="C434" s="53" t="s">
        <v>110</v>
      </c>
      <c r="D434" s="8" t="s">
        <v>101</v>
      </c>
      <c r="E434" s="54" t="s">
        <v>290</v>
      </c>
      <c r="F434" s="55" t="s">
        <v>13</v>
      </c>
      <c r="G434" s="55">
        <v>270</v>
      </c>
      <c r="H434" s="8" t="s">
        <v>290</v>
      </c>
      <c r="I434" s="8" t="s">
        <v>13</v>
      </c>
      <c r="J434">
        <v>0</v>
      </c>
      <c r="K434" s="8" t="str" cm="1">
        <f t="array" ref="K43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34" s="8" t="str" cm="1">
        <f t="array" ref="L43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4" s="8"/>
      <c r="N434" s="56" t="s">
        <v>723</v>
      </c>
      <c r="O434" t="s">
        <v>5761</v>
      </c>
      <c r="P434">
        <v>5.47642093108675</v>
      </c>
      <c r="Q434" t="s">
        <v>8278</v>
      </c>
      <c r="R434" s="8" t="s">
        <v>147</v>
      </c>
      <c r="S434" s="9">
        <v>0.56768518518518518</v>
      </c>
      <c r="T434" s="9">
        <v>0.58416666666666661</v>
      </c>
      <c r="U434" s="8">
        <v>0</v>
      </c>
      <c r="V434" s="8">
        <v>19.55</v>
      </c>
      <c r="W434" s="8" t="s">
        <v>4020</v>
      </c>
      <c r="X434" s="8" t="s">
        <v>4021</v>
      </c>
      <c r="Y434" s="8">
        <v>4.3043339540831802</v>
      </c>
      <c r="Z434">
        <v>6888.59</v>
      </c>
      <c r="AA434" s="8">
        <v>37</v>
      </c>
      <c r="AB434" s="8">
        <v>0.78977272727272696</v>
      </c>
      <c r="AC434" s="8">
        <v>10</v>
      </c>
      <c r="AD434" s="8">
        <v>204</v>
      </c>
      <c r="AE434" s="20">
        <v>111.3192</v>
      </c>
      <c r="AF434" s="20">
        <v>122.34569999999999</v>
      </c>
      <c r="AG434" s="20">
        <v>126.7106</v>
      </c>
      <c r="AH434" s="20">
        <v>170.2876</v>
      </c>
      <c r="AI434">
        <v>150.53</v>
      </c>
      <c r="AJ434" s="8" t="s">
        <v>3636</v>
      </c>
      <c r="AK434" s="8" t="s">
        <v>3637</v>
      </c>
      <c r="AL434" s="8">
        <v>1</v>
      </c>
      <c r="AM434" s="8">
        <v>176</v>
      </c>
      <c r="AN434" s="17">
        <v>136.47499999999999</v>
      </c>
      <c r="AO434" s="17">
        <v>177.04499999999999</v>
      </c>
      <c r="AP434" s="17" t="s">
        <v>164</v>
      </c>
      <c r="AQ434" s="8" t="s">
        <v>191</v>
      </c>
      <c r="AR434" s="8" t="s">
        <v>44</v>
      </c>
      <c r="AS434" s="8" t="s">
        <v>164</v>
      </c>
      <c r="AT434" s="8" t="s">
        <v>164</v>
      </c>
      <c r="AU434" s="8" t="s">
        <v>168</v>
      </c>
      <c r="AW43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4" s="8">
        <v>27.829799999999999</v>
      </c>
      <c r="BA434">
        <v>30.586424999999998</v>
      </c>
      <c r="BB434">
        <v>31.67765</v>
      </c>
      <c r="BC434">
        <v>42.571899999999999</v>
      </c>
    </row>
    <row r="435" spans="1:55" x14ac:dyDescent="0.3">
      <c r="A435" s="53" t="s">
        <v>1748</v>
      </c>
      <c r="B435" s="53" t="s">
        <v>3840</v>
      </c>
      <c r="C435" s="53" t="s">
        <v>110</v>
      </c>
      <c r="D435" s="8" t="s">
        <v>101</v>
      </c>
      <c r="E435" s="54" t="s">
        <v>290</v>
      </c>
      <c r="F435" s="55" t="s">
        <v>13</v>
      </c>
      <c r="G435" s="55">
        <v>280</v>
      </c>
      <c r="H435" s="8" t="s">
        <v>290</v>
      </c>
      <c r="I435" s="8" t="s">
        <v>13</v>
      </c>
      <c r="J435">
        <v>0</v>
      </c>
      <c r="K435" s="8" t="str" cm="1">
        <f t="array" ref="K43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35" s="8" t="str" cm="1">
        <f t="array" ref="L43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5" s="8"/>
      <c r="N435" s="56" t="s">
        <v>1747</v>
      </c>
      <c r="O435" t="s">
        <v>5976</v>
      </c>
      <c r="P435">
        <v>23.376871877301099</v>
      </c>
      <c r="Q435" t="s">
        <v>8274</v>
      </c>
      <c r="R435" s="8" t="s">
        <v>147</v>
      </c>
      <c r="S435" s="9">
        <v>0.61002314814814818</v>
      </c>
      <c r="T435" s="9">
        <v>0.6149189814814815</v>
      </c>
      <c r="U435" s="8">
        <v>0</v>
      </c>
      <c r="V435" s="8">
        <v>14.175000000000001</v>
      </c>
      <c r="W435" s="8" t="s">
        <v>3842</v>
      </c>
      <c r="X435" s="8" t="s">
        <v>3843</v>
      </c>
      <c r="Y435" s="8">
        <v>19.0471809062409</v>
      </c>
      <c r="Z435">
        <v>4396.45</v>
      </c>
      <c r="AA435" s="8">
        <v>0</v>
      </c>
      <c r="AB435" s="8">
        <v>0</v>
      </c>
      <c r="AC435" s="8">
        <v>0</v>
      </c>
      <c r="AD435" s="8">
        <v>0</v>
      </c>
      <c r="AE435" s="20">
        <v>84.390900000000002</v>
      </c>
      <c r="AF435" s="20">
        <v>92.790899999999993</v>
      </c>
      <c r="AG435" s="20">
        <v>108.8553</v>
      </c>
      <c r="AH435" s="20">
        <v>124.4584</v>
      </c>
      <c r="AI435">
        <v>116.02</v>
      </c>
      <c r="AJ435" s="8" t="s">
        <v>3636</v>
      </c>
      <c r="AK435" s="8" t="s">
        <v>3637</v>
      </c>
      <c r="AL435" s="8">
        <v>1</v>
      </c>
      <c r="AM435" s="8">
        <v>0</v>
      </c>
      <c r="AN435" s="17">
        <v>100.245</v>
      </c>
      <c r="AO435" s="17">
        <v>127.2662</v>
      </c>
      <c r="AP435" s="17" t="s">
        <v>164</v>
      </c>
      <c r="AQ435" s="8" t="s">
        <v>191</v>
      </c>
      <c r="AR435" s="8" t="s">
        <v>44</v>
      </c>
      <c r="AS435" s="8" t="s">
        <v>164</v>
      </c>
      <c r="AT435" s="8" t="s">
        <v>164</v>
      </c>
      <c r="AU435" s="8" t="s">
        <v>168</v>
      </c>
      <c r="AW43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5" s="8">
        <v>21.097725000000001</v>
      </c>
      <c r="BA435">
        <v>23.197724999999998</v>
      </c>
      <c r="BB435">
        <v>27.213825</v>
      </c>
      <c r="BC435">
        <v>31.114599999999999</v>
      </c>
    </row>
    <row r="436" spans="1:55" x14ac:dyDescent="0.3">
      <c r="A436" s="53" t="s">
        <v>1826</v>
      </c>
      <c r="B436" s="53" t="s">
        <v>3844</v>
      </c>
      <c r="C436" s="53" t="s">
        <v>110</v>
      </c>
      <c r="D436" s="8" t="s">
        <v>101</v>
      </c>
      <c r="E436" s="54" t="s">
        <v>290</v>
      </c>
      <c r="F436" s="55" t="s">
        <v>13</v>
      </c>
      <c r="G436" s="55">
        <v>290</v>
      </c>
      <c r="H436" s="8" t="s">
        <v>290</v>
      </c>
      <c r="I436" s="8" t="s">
        <v>13</v>
      </c>
      <c r="J436">
        <v>0</v>
      </c>
      <c r="K436" s="8" t="str" cm="1">
        <f t="array" ref="K43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36" s="8" t="str" cm="1">
        <f t="array" ref="L43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6" s="8"/>
      <c r="N436" s="56" t="s">
        <v>1825</v>
      </c>
      <c r="O436" t="s">
        <v>6039</v>
      </c>
      <c r="P436">
        <v>0.95746149940964598</v>
      </c>
      <c r="Q436" t="s">
        <v>9283</v>
      </c>
      <c r="R436" s="8" t="s">
        <v>147</v>
      </c>
      <c r="S436" s="9">
        <v>0.61557870370370371</v>
      </c>
      <c r="T436" s="9">
        <v>0.62039351851851854</v>
      </c>
      <c r="U436" s="8">
        <v>0</v>
      </c>
      <c r="V436" s="8">
        <v>6.9208333333333334</v>
      </c>
      <c r="W436" s="8" t="s">
        <v>3846</v>
      </c>
      <c r="X436" s="8" t="s">
        <v>3847</v>
      </c>
      <c r="Y436" s="8">
        <v>0.48799677906558298</v>
      </c>
      <c r="Z436">
        <v>2897.93</v>
      </c>
      <c r="AA436" s="8">
        <v>0</v>
      </c>
      <c r="AB436" s="8">
        <v>0</v>
      </c>
      <c r="AC436" s="8">
        <v>0</v>
      </c>
      <c r="AD436" s="8">
        <v>0</v>
      </c>
      <c r="AE436" s="20">
        <v>52.755299999999998</v>
      </c>
      <c r="AF436" s="20">
        <v>50.537100000000002</v>
      </c>
      <c r="AG436" s="20">
        <v>64.724599999999995</v>
      </c>
      <c r="AH436" s="20">
        <v>62.833300000000001</v>
      </c>
      <c r="AI436">
        <v>71.19</v>
      </c>
      <c r="AJ436" s="8" t="s">
        <v>3636</v>
      </c>
      <c r="AK436" s="8" t="s">
        <v>3637</v>
      </c>
      <c r="AL436" s="8">
        <v>1</v>
      </c>
      <c r="AM436" s="8">
        <v>0</v>
      </c>
      <c r="AN436" s="17">
        <v>59.476199999999999</v>
      </c>
      <c r="AO436" s="17">
        <v>63.488700000000001</v>
      </c>
      <c r="AP436" s="17" t="s">
        <v>164</v>
      </c>
      <c r="AQ436" s="8" t="s">
        <v>191</v>
      </c>
      <c r="AR436" s="8" t="s">
        <v>44</v>
      </c>
      <c r="AS436" s="8" t="s">
        <v>164</v>
      </c>
      <c r="AT436" s="8" t="s">
        <v>164</v>
      </c>
      <c r="AU436" s="8" t="s">
        <v>168</v>
      </c>
      <c r="AW43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6" s="8">
        <v>13.188825</v>
      </c>
      <c r="BA436">
        <v>12.634275000000001</v>
      </c>
      <c r="BB436">
        <v>16.181149999999999</v>
      </c>
      <c r="BC436">
        <v>15.708325</v>
      </c>
    </row>
    <row r="437" spans="1:55" x14ac:dyDescent="0.3">
      <c r="A437" s="53" t="s">
        <v>1200</v>
      </c>
      <c r="B437" s="53" t="s">
        <v>5321</v>
      </c>
      <c r="C437" s="53" t="s">
        <v>110</v>
      </c>
      <c r="D437" s="8" t="s">
        <v>101</v>
      </c>
      <c r="E437" s="54" t="s">
        <v>290</v>
      </c>
      <c r="F437" s="55" t="s">
        <v>13</v>
      </c>
      <c r="G437" s="55">
        <v>300</v>
      </c>
      <c r="H437" s="8" t="s">
        <v>290</v>
      </c>
      <c r="I437" s="8" t="s">
        <v>13</v>
      </c>
      <c r="J437">
        <v>0</v>
      </c>
      <c r="K437" s="8" t="str" cm="1">
        <f t="array" ref="K43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37" s="8" t="str" cm="1">
        <f t="array" ref="L43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7" s="8"/>
      <c r="N437" s="56" t="s">
        <v>1199</v>
      </c>
      <c r="O437" t="s">
        <v>6165</v>
      </c>
      <c r="P437">
        <v>5.5753753263554398</v>
      </c>
      <c r="Q437" t="s">
        <v>8277</v>
      </c>
      <c r="R437" s="8" t="s">
        <v>129</v>
      </c>
      <c r="S437" s="9">
        <v>0.6253009259259259</v>
      </c>
      <c r="T437" s="9">
        <v>0.62664351851851852</v>
      </c>
      <c r="U437" s="8">
        <v>0</v>
      </c>
      <c r="V437" s="8">
        <v>2.0416666666666665</v>
      </c>
      <c r="W437" s="8" t="s">
        <v>5323</v>
      </c>
      <c r="X437" s="8" t="s">
        <v>5324</v>
      </c>
      <c r="Y437" s="8">
        <v>3.1716173368596099</v>
      </c>
      <c r="Z437">
        <v>767.9</v>
      </c>
      <c r="AA437" s="8">
        <v>0</v>
      </c>
      <c r="AB437" s="8">
        <v>0</v>
      </c>
      <c r="AC437" s="8">
        <v>0</v>
      </c>
      <c r="AD437" s="8">
        <v>0</v>
      </c>
      <c r="AE437" s="20">
        <v>36.08</v>
      </c>
      <c r="AF437" s="20">
        <v>36.08</v>
      </c>
      <c r="AG437" s="20">
        <v>37.122799999999998</v>
      </c>
      <c r="AH437" s="20">
        <v>38.793300000000002</v>
      </c>
      <c r="AI437">
        <v>19.899999999999999</v>
      </c>
      <c r="AJ437" s="8" t="s">
        <v>3636</v>
      </c>
      <c r="AK437" s="8" t="s">
        <v>3637</v>
      </c>
      <c r="AL437" s="8">
        <v>1</v>
      </c>
      <c r="AM437" s="8">
        <v>0</v>
      </c>
      <c r="AN437" s="17">
        <v>18.04</v>
      </c>
      <c r="AO437" s="17">
        <v>19.71</v>
      </c>
      <c r="AP437" s="17" t="s">
        <v>164</v>
      </c>
      <c r="AQ437" s="8" t="s">
        <v>793</v>
      </c>
      <c r="AR437" s="8" t="s">
        <v>50</v>
      </c>
      <c r="AS437" s="8" t="s">
        <v>164</v>
      </c>
      <c r="AT437" s="8" t="s">
        <v>164</v>
      </c>
      <c r="AU437" s="8" t="s">
        <v>168</v>
      </c>
      <c r="AW43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7" s="8">
        <v>9.02</v>
      </c>
      <c r="BA437">
        <v>9.02</v>
      </c>
      <c r="BB437">
        <v>9.2806999999999995</v>
      </c>
      <c r="BC437">
        <v>9.6983250000000005</v>
      </c>
    </row>
    <row r="438" spans="1:55" x14ac:dyDescent="0.3">
      <c r="A438" s="53" t="s">
        <v>1987</v>
      </c>
      <c r="B438" s="53" t="s">
        <v>5367</v>
      </c>
      <c r="C438" s="53" t="s">
        <v>110</v>
      </c>
      <c r="D438" s="8" t="s">
        <v>101</v>
      </c>
      <c r="E438" s="54" t="s">
        <v>290</v>
      </c>
      <c r="F438" s="55" t="s">
        <v>13</v>
      </c>
      <c r="G438" s="55">
        <v>310</v>
      </c>
      <c r="H438" s="8" t="s">
        <v>290</v>
      </c>
      <c r="I438" s="8" t="s">
        <v>13</v>
      </c>
      <c r="J438">
        <v>0</v>
      </c>
      <c r="K438" s="8" t="str" cm="1">
        <f t="array" ref="K43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38" s="8" t="str" cm="1">
        <f t="array" ref="L43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8" s="8"/>
      <c r="N438" s="56" t="s">
        <v>1986</v>
      </c>
      <c r="O438" t="s">
        <v>6102</v>
      </c>
      <c r="P438">
        <v>15.4903936160757</v>
      </c>
      <c r="Q438" t="s">
        <v>8195</v>
      </c>
      <c r="R438" s="8" t="s">
        <v>129</v>
      </c>
      <c r="S438" s="9">
        <v>0.63740740740740742</v>
      </c>
      <c r="T438" s="9">
        <v>0.64074074074074072</v>
      </c>
      <c r="U438" s="8">
        <v>0</v>
      </c>
      <c r="V438" s="8">
        <v>5.0750000000000002</v>
      </c>
      <c r="W438" s="8" t="s">
        <v>5369</v>
      </c>
      <c r="X438" s="8" t="s">
        <v>5370</v>
      </c>
      <c r="Y438" s="8">
        <v>11.8900640371088</v>
      </c>
      <c r="Z438">
        <v>168.09</v>
      </c>
      <c r="AA438" s="8">
        <v>0</v>
      </c>
      <c r="AB438" s="8">
        <v>0</v>
      </c>
      <c r="AC438" s="8">
        <v>0</v>
      </c>
      <c r="AD438" s="8">
        <v>0</v>
      </c>
      <c r="AE438" s="20">
        <v>0</v>
      </c>
      <c r="AF438" s="20">
        <v>0</v>
      </c>
      <c r="AG438" s="20">
        <v>56.03</v>
      </c>
      <c r="AH438" s="20">
        <v>56.03</v>
      </c>
      <c r="AI438">
        <v>7.42</v>
      </c>
      <c r="AJ438" s="8" t="s">
        <v>3636</v>
      </c>
      <c r="AK438" s="8" t="s">
        <v>3637</v>
      </c>
      <c r="AL438" s="8">
        <v>1</v>
      </c>
      <c r="AM438" s="8">
        <v>0</v>
      </c>
      <c r="AN438" s="17">
        <v>0</v>
      </c>
      <c r="AO438" s="17">
        <v>28.015000000000001</v>
      </c>
      <c r="AP438" s="17" t="s">
        <v>164</v>
      </c>
      <c r="AQ438" s="8" t="s">
        <v>191</v>
      </c>
      <c r="AR438" s="8" t="s">
        <v>44</v>
      </c>
      <c r="AS438" s="8" t="s">
        <v>164</v>
      </c>
      <c r="AT438" s="8" t="s">
        <v>164</v>
      </c>
      <c r="AU438" s="8" t="s">
        <v>168</v>
      </c>
      <c r="AW43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8" s="8">
        <v>0</v>
      </c>
      <c r="BA438">
        <v>0</v>
      </c>
      <c r="BB438">
        <v>14.0075</v>
      </c>
      <c r="BC438">
        <v>14.0075</v>
      </c>
    </row>
    <row r="439" spans="1:55" x14ac:dyDescent="0.3">
      <c r="A439" s="53" t="s">
        <v>1089</v>
      </c>
      <c r="B439" s="53">
        <v>73314</v>
      </c>
      <c r="C439" s="53">
        <v>1</v>
      </c>
      <c r="D439" s="8" t="s">
        <v>102</v>
      </c>
      <c r="E439" s="54" t="s">
        <v>290</v>
      </c>
      <c r="F439" s="55" t="s">
        <v>13</v>
      </c>
      <c r="G439" s="55">
        <v>320</v>
      </c>
      <c r="H439" s="8" t="s">
        <v>290</v>
      </c>
      <c r="I439" s="8" t="s">
        <v>13</v>
      </c>
      <c r="J439">
        <v>0</v>
      </c>
      <c r="K439" s="8" t="str" cm="1">
        <f t="array" ref="K43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39" s="8" t="str" cm="1">
        <f t="array" ref="L43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39" s="8"/>
      <c r="N439" s="56" t="s">
        <v>9379</v>
      </c>
      <c r="O439" t="s">
        <v>6174</v>
      </c>
      <c r="P439">
        <v>83.052686865253804</v>
      </c>
      <c r="Q439" t="s">
        <v>8376</v>
      </c>
      <c r="R439" s="8" t="s">
        <v>125</v>
      </c>
      <c r="S439" s="9">
        <v>0.30767361111111113</v>
      </c>
      <c r="T439" s="9">
        <v>0.31140046296296298</v>
      </c>
      <c r="U439" s="8">
        <v>0</v>
      </c>
      <c r="V439" s="8">
        <v>7.1222222216666671</v>
      </c>
      <c r="W439" s="8" t="s">
        <v>5263</v>
      </c>
      <c r="X439" s="8" t="s">
        <v>5264</v>
      </c>
      <c r="Y439" s="8">
        <v>83.262617639615002</v>
      </c>
      <c r="Z439">
        <v>2450.0100000000002</v>
      </c>
      <c r="AA439" s="8">
        <v>0</v>
      </c>
      <c r="AB439" s="8">
        <v>0</v>
      </c>
      <c r="AC439" s="8">
        <v>0</v>
      </c>
      <c r="AD439" s="8">
        <v>0</v>
      </c>
      <c r="AE439" s="20">
        <v>95.523300000000006</v>
      </c>
      <c r="AF439" s="20">
        <v>91.658500000000004</v>
      </c>
      <c r="AG439" s="20">
        <v>98.625</v>
      </c>
      <c r="AH439" s="20">
        <v>96.38</v>
      </c>
      <c r="AI439">
        <v>51.01</v>
      </c>
      <c r="AJ439" s="8" t="s">
        <v>3636</v>
      </c>
      <c r="AK439" s="8" t="s">
        <v>5139</v>
      </c>
      <c r="AL439" s="8">
        <v>1</v>
      </c>
      <c r="AM439" s="8">
        <v>0</v>
      </c>
      <c r="AN439" s="17">
        <v>46.82</v>
      </c>
      <c r="AO439" s="17">
        <v>48.19</v>
      </c>
      <c r="AP439" s="17" t="s">
        <v>164</v>
      </c>
      <c r="AQ439" s="8" t="s">
        <v>191</v>
      </c>
      <c r="AR439" s="8" t="s">
        <v>44</v>
      </c>
      <c r="AS439" s="8" t="s">
        <v>164</v>
      </c>
      <c r="AT439" s="8" t="s">
        <v>164</v>
      </c>
      <c r="AU439" s="8" t="s">
        <v>168</v>
      </c>
      <c r="AW43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3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3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39" s="8">
        <v>23.880825000000002</v>
      </c>
      <c r="BA439">
        <v>22.914625000000001</v>
      </c>
      <c r="BB439">
        <v>24.65625</v>
      </c>
      <c r="BC439">
        <v>24.094999999999999</v>
      </c>
    </row>
    <row r="440" spans="1:55" x14ac:dyDescent="0.3">
      <c r="A440" s="53" t="s">
        <v>7563</v>
      </c>
      <c r="B440" s="53" t="s">
        <v>7619</v>
      </c>
      <c r="C440" s="53" t="s">
        <v>110</v>
      </c>
      <c r="D440" s="8" t="s">
        <v>101</v>
      </c>
      <c r="E440" s="54" t="s">
        <v>290</v>
      </c>
      <c r="F440" s="55" t="s">
        <v>13</v>
      </c>
      <c r="G440" s="55"/>
      <c r="H440" s="8" t="s">
        <v>126</v>
      </c>
      <c r="I440" s="8" t="s">
        <v>13</v>
      </c>
      <c r="J440">
        <v>0</v>
      </c>
      <c r="K440" s="8" t="str" cm="1">
        <f t="array" ref="K44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40" s="8" t="str" cm="1">
        <f t="array" ref="L44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0" s="8"/>
      <c r="N440" s="56" t="s">
        <v>9382</v>
      </c>
      <c r="O440" t="s">
        <v>7621</v>
      </c>
      <c r="P440">
        <v>13.8502310516217</v>
      </c>
      <c r="Q440" t="s">
        <v>8276</v>
      </c>
      <c r="R440" s="8" t="s">
        <v>110</v>
      </c>
      <c r="S440" s="9">
        <v>0.59378472222222223</v>
      </c>
      <c r="T440" s="9">
        <v>0.59378472222222223</v>
      </c>
      <c r="U440" s="8">
        <v>0</v>
      </c>
      <c r="V440" s="8">
        <v>9.4354006285390355</v>
      </c>
      <c r="W440" s="8" t="s">
        <v>7622</v>
      </c>
      <c r="X440" s="8" t="s">
        <v>7623</v>
      </c>
      <c r="Y440" s="8">
        <v>11.5729942975192</v>
      </c>
      <c r="Z440"/>
      <c r="AB440" s="8">
        <v>0</v>
      </c>
      <c r="AC440" s="8">
        <v>0</v>
      </c>
      <c r="AD440" s="8">
        <v>0</v>
      </c>
      <c r="AE440" s="20">
        <v>0</v>
      </c>
      <c r="AF440" s="20">
        <v>0</v>
      </c>
      <c r="AG440" s="20">
        <v>0</v>
      </c>
      <c r="AH440" s="20">
        <v>0</v>
      </c>
      <c r="AI440"/>
      <c r="AJ440" s="8" t="s">
        <v>3636</v>
      </c>
      <c r="AK440" s="8" t="s">
        <v>3637</v>
      </c>
      <c r="AL440" s="8">
        <v>1</v>
      </c>
      <c r="AM440" s="8"/>
      <c r="AN440" s="17">
        <v>0</v>
      </c>
      <c r="AO440" s="17">
        <v>0</v>
      </c>
      <c r="AP440" s="17" t="s">
        <v>163</v>
      </c>
      <c r="AQ440" s="8" t="s">
        <v>77</v>
      </c>
      <c r="AR440" s="8" t="s">
        <v>44</v>
      </c>
      <c r="AS440" s="8" t="s">
        <v>163</v>
      </c>
      <c r="AT440" s="8" t="s">
        <v>164</v>
      </c>
      <c r="AU440" s="8" t="s">
        <v>168</v>
      </c>
      <c r="AW44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0" s="8">
        <v>0</v>
      </c>
      <c r="BA440">
        <v>0</v>
      </c>
      <c r="BB440">
        <v>0</v>
      </c>
      <c r="BC440">
        <v>0</v>
      </c>
    </row>
    <row r="441" spans="1:55" x14ac:dyDescent="0.3">
      <c r="A441" s="53" t="s">
        <v>1717</v>
      </c>
      <c r="B441" s="53" t="s">
        <v>4149</v>
      </c>
      <c r="C441" s="53" t="s">
        <v>112</v>
      </c>
      <c r="D441" s="8" t="s">
        <v>101</v>
      </c>
      <c r="E441" s="43" t="s">
        <v>290</v>
      </c>
      <c r="F441" s="8" t="s">
        <v>48</v>
      </c>
      <c r="G441" s="8" t="s">
        <v>132</v>
      </c>
      <c r="H441" s="8" t="s">
        <v>290</v>
      </c>
      <c r="I441" s="8" t="s">
        <v>14</v>
      </c>
      <c r="J441">
        <v>1</v>
      </c>
      <c r="K441" s="8" t="str" cm="1">
        <f t="array" ref="K44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41" s="8" t="str" cm="1">
        <f t="array" ref="L44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441" s="8"/>
      <c r="N441" t="s">
        <v>1715</v>
      </c>
      <c r="O441" t="s">
        <v>5954</v>
      </c>
      <c r="P441">
        <v>73.954829197765093</v>
      </c>
      <c r="Q441" t="s">
        <v>9071</v>
      </c>
      <c r="R441" s="8" t="s">
        <v>147</v>
      </c>
      <c r="S441" s="9">
        <v>0.34302083333333333</v>
      </c>
      <c r="T441" s="9">
        <v>0.34315972222222224</v>
      </c>
      <c r="U441" s="8">
        <v>0</v>
      </c>
      <c r="V441" s="8">
        <v>0.19666666666666668</v>
      </c>
      <c r="W441" s="8" t="s">
        <v>4151</v>
      </c>
      <c r="X441" s="8" t="s">
        <v>4152</v>
      </c>
      <c r="Y441" s="8">
        <v>60.513420385423402</v>
      </c>
      <c r="Z441">
        <v>986.57</v>
      </c>
      <c r="AA441" s="8">
        <v>6</v>
      </c>
      <c r="AB441" s="8">
        <v>0.72727272727272696</v>
      </c>
      <c r="AC441" s="8">
        <v>1</v>
      </c>
      <c r="AD441" s="8">
        <v>23</v>
      </c>
      <c r="AE441" s="20">
        <v>18.632999999999999</v>
      </c>
      <c r="AF441" s="20">
        <v>18.91</v>
      </c>
      <c r="AG441" s="20">
        <v>19.506900000000002</v>
      </c>
      <c r="AH441" s="20">
        <v>19.88</v>
      </c>
      <c r="AI441">
        <v>19.88</v>
      </c>
      <c r="AJ441" s="8" t="s">
        <v>3549</v>
      </c>
      <c r="AK441" s="8" t="s">
        <v>3550</v>
      </c>
      <c r="AL441" s="8">
        <v>1</v>
      </c>
      <c r="AM441" s="8">
        <v>22</v>
      </c>
      <c r="AN441" s="17">
        <v>18.91</v>
      </c>
      <c r="AO441" s="17">
        <v>19.88</v>
      </c>
      <c r="AP441" s="17" t="s">
        <v>163</v>
      </c>
      <c r="AQ441" s="8" t="s">
        <v>191</v>
      </c>
      <c r="AR441" s="8" t="s">
        <v>44</v>
      </c>
      <c r="AS441" s="8" t="s">
        <v>164</v>
      </c>
      <c r="AT441" s="8" t="s">
        <v>163</v>
      </c>
      <c r="AU441" s="8" t="s">
        <v>168</v>
      </c>
      <c r="AV441" s="8">
        <v>22</v>
      </c>
      <c r="AW44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1" s="8">
        <v>4.6582499999999998</v>
      </c>
      <c r="BA441">
        <v>4.7275</v>
      </c>
      <c r="BB441">
        <v>4.8767250000000004</v>
      </c>
      <c r="BC441">
        <v>4.97</v>
      </c>
    </row>
    <row r="442" spans="1:55" x14ac:dyDescent="0.3">
      <c r="A442" s="53" t="s">
        <v>1716</v>
      </c>
      <c r="B442" s="53" t="s">
        <v>4149</v>
      </c>
      <c r="C442" s="53" t="s">
        <v>110</v>
      </c>
      <c r="D442" s="8" t="s">
        <v>101</v>
      </c>
      <c r="E442" s="43" t="s">
        <v>290</v>
      </c>
      <c r="F442" s="8" t="s">
        <v>48</v>
      </c>
      <c r="G442" s="8" t="s">
        <v>155</v>
      </c>
      <c r="H442" s="8" t="s">
        <v>290</v>
      </c>
      <c r="I442" s="8" t="s">
        <v>14</v>
      </c>
      <c r="J442">
        <v>1</v>
      </c>
      <c r="K442" s="8" t="str" cm="1">
        <f t="array" ref="K44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42" s="8" t="str" cm="1">
        <f t="array" ref="L44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2" s="8"/>
      <c r="N442" t="s">
        <v>1715</v>
      </c>
      <c r="O442" t="s">
        <v>5954</v>
      </c>
      <c r="P442">
        <v>0</v>
      </c>
      <c r="Q442" t="s">
        <v>8865</v>
      </c>
      <c r="R442" s="8" t="s">
        <v>147</v>
      </c>
      <c r="S442" s="9">
        <v>0.34314814814814815</v>
      </c>
      <c r="T442" s="9">
        <v>0.35023148148148148</v>
      </c>
      <c r="U442" s="8">
        <v>0</v>
      </c>
      <c r="V442" s="8">
        <v>7.21</v>
      </c>
      <c r="W442" s="8" t="s">
        <v>4151</v>
      </c>
      <c r="X442" s="8" t="s">
        <v>4152</v>
      </c>
      <c r="Z442">
        <v>1641.31</v>
      </c>
      <c r="AA442" s="8">
        <v>0</v>
      </c>
      <c r="AB442" s="8">
        <v>0</v>
      </c>
      <c r="AC442" s="8">
        <v>0</v>
      </c>
      <c r="AD442" s="8">
        <v>0</v>
      </c>
      <c r="AE442" s="20">
        <v>34.203000000000003</v>
      </c>
      <c r="AF442" s="20">
        <v>31.975300000000001</v>
      </c>
      <c r="AG442" s="20">
        <v>30.454599999999999</v>
      </c>
      <c r="AH442" s="20">
        <v>33.184199999999997</v>
      </c>
      <c r="AI442">
        <v>32.590000000000003</v>
      </c>
      <c r="AJ442" s="8" t="s">
        <v>3549</v>
      </c>
      <c r="AK442" s="8" t="s">
        <v>3550</v>
      </c>
      <c r="AL442" s="8">
        <v>1</v>
      </c>
      <c r="AM442" s="8">
        <v>0</v>
      </c>
      <c r="AN442" s="17">
        <v>27.04</v>
      </c>
      <c r="AO442" s="17">
        <v>36.7575</v>
      </c>
      <c r="AP442" s="17" t="s">
        <v>163</v>
      </c>
      <c r="AQ442" s="8" t="s">
        <v>191</v>
      </c>
      <c r="AR442" s="8" t="s">
        <v>44</v>
      </c>
      <c r="AS442" s="8" t="s">
        <v>164</v>
      </c>
      <c r="AT442" s="8" t="s">
        <v>163</v>
      </c>
      <c r="AU442" s="8" t="s">
        <v>168</v>
      </c>
      <c r="AV442" s="8">
        <v>0</v>
      </c>
      <c r="AW44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2" s="8">
        <v>8.5507500000000007</v>
      </c>
      <c r="BA442">
        <v>7.9938250000000002</v>
      </c>
      <c r="BB442">
        <v>7.6136499999999998</v>
      </c>
      <c r="BC442">
        <v>8.2960499999999993</v>
      </c>
    </row>
    <row r="443" spans="1:55" x14ac:dyDescent="0.3">
      <c r="A443" s="53" t="s">
        <v>1469</v>
      </c>
      <c r="B443" s="53" t="s">
        <v>5249</v>
      </c>
      <c r="C443" s="53" t="s">
        <v>110</v>
      </c>
      <c r="D443" s="8" t="s">
        <v>101</v>
      </c>
      <c r="E443" s="43" t="s">
        <v>290</v>
      </c>
      <c r="F443" s="8" t="s">
        <v>48</v>
      </c>
      <c r="G443" s="8" t="s">
        <v>180</v>
      </c>
      <c r="H443" s="8" t="s">
        <v>290</v>
      </c>
      <c r="I443" s="8" t="s">
        <v>14</v>
      </c>
      <c r="J443">
        <v>123</v>
      </c>
      <c r="K443" s="8" t="str" cm="1">
        <f t="array" ref="K44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43" s="8" t="str" cm="1">
        <f t="array" ref="L44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3" s="8"/>
      <c r="N443" t="s">
        <v>1468</v>
      </c>
      <c r="O443" t="s">
        <v>8966</v>
      </c>
      <c r="P443">
        <v>2.1128428815016802</v>
      </c>
      <c r="Q443" t="s">
        <v>6293</v>
      </c>
      <c r="R443" s="8" t="s">
        <v>129</v>
      </c>
      <c r="S443" s="9">
        <v>0.37527777777777777</v>
      </c>
      <c r="T443" s="9">
        <v>0.37883101851851853</v>
      </c>
      <c r="U443" s="8">
        <v>0</v>
      </c>
      <c r="V443" s="8">
        <v>5.3916666666666666</v>
      </c>
      <c r="W443" s="8" t="s">
        <v>8967</v>
      </c>
      <c r="X443" s="8" t="s">
        <v>8968</v>
      </c>
      <c r="Y443" s="8">
        <v>1.7091844317670399</v>
      </c>
      <c r="Z443">
        <v>955.07</v>
      </c>
      <c r="AA443" s="8">
        <v>0</v>
      </c>
      <c r="AB443" s="8">
        <v>0</v>
      </c>
      <c r="AC443" s="8">
        <v>0</v>
      </c>
      <c r="AD443" s="8">
        <v>0</v>
      </c>
      <c r="AE443" s="20">
        <v>36.159999999999997</v>
      </c>
      <c r="AF443" s="20">
        <v>36.159999999999997</v>
      </c>
      <c r="AG443" s="20">
        <v>37.58</v>
      </c>
      <c r="AH443" s="20">
        <v>38.29</v>
      </c>
      <c r="AI443">
        <v>20.3</v>
      </c>
      <c r="AJ443" s="8" t="s">
        <v>3549</v>
      </c>
      <c r="AK443" s="8" t="s">
        <v>3550</v>
      </c>
      <c r="AL443" s="8">
        <v>1</v>
      </c>
      <c r="AM443" s="8">
        <v>0</v>
      </c>
      <c r="AN443" s="17">
        <v>18.079999999999998</v>
      </c>
      <c r="AO443" s="17">
        <v>19.145</v>
      </c>
      <c r="AP443" s="17" t="s">
        <v>163</v>
      </c>
      <c r="AQ443" s="8" t="s">
        <v>191</v>
      </c>
      <c r="AR443" s="8" t="s">
        <v>44</v>
      </c>
      <c r="AS443" s="8" t="s">
        <v>164</v>
      </c>
      <c r="AT443" s="8" t="s">
        <v>163</v>
      </c>
      <c r="AU443" s="8" t="s">
        <v>168</v>
      </c>
      <c r="AV443" s="8">
        <v>0</v>
      </c>
      <c r="AW44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3" s="8">
        <v>9.0399999999999991</v>
      </c>
      <c r="BA443">
        <v>9.0399999999999991</v>
      </c>
      <c r="BB443">
        <v>9.3949999999999996</v>
      </c>
      <c r="BC443">
        <v>9.5724999999999998</v>
      </c>
    </row>
    <row r="444" spans="1:55" x14ac:dyDescent="0.3">
      <c r="A444" s="53" t="s">
        <v>1355</v>
      </c>
      <c r="B444" s="53" t="s">
        <v>4157</v>
      </c>
      <c r="C444" s="53" t="s">
        <v>110</v>
      </c>
      <c r="D444" s="8" t="s">
        <v>101</v>
      </c>
      <c r="E444" s="43" t="s">
        <v>290</v>
      </c>
      <c r="F444" s="8" t="s">
        <v>48</v>
      </c>
      <c r="G444" s="8" t="s">
        <v>9250</v>
      </c>
      <c r="H444" s="8" t="s">
        <v>160</v>
      </c>
      <c r="I444" s="8" t="s">
        <v>48</v>
      </c>
      <c r="J444">
        <v>285</v>
      </c>
      <c r="K444" s="8" t="str" cm="1">
        <f t="array" ref="K44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44" s="8" t="str" cm="1">
        <f t="array" ref="L44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4" s="8"/>
      <c r="N444" t="s">
        <v>1354</v>
      </c>
      <c r="O444" t="s">
        <v>5950</v>
      </c>
      <c r="P444">
        <v>0.31137579888373101</v>
      </c>
      <c r="Q444" t="s">
        <v>8142</v>
      </c>
      <c r="R444" s="8" t="s">
        <v>147</v>
      </c>
      <c r="S444" s="9">
        <v>0.37903935185185184</v>
      </c>
      <c r="T444" s="9">
        <v>0.39460648148148147</v>
      </c>
      <c r="U444" s="8">
        <v>0</v>
      </c>
      <c r="V444" s="8">
        <v>28.836666666666666</v>
      </c>
      <c r="W444" s="8" t="s">
        <v>4159</v>
      </c>
      <c r="X444" s="8" t="s">
        <v>4160</v>
      </c>
      <c r="Y444" s="8">
        <v>0.232175944564013</v>
      </c>
      <c r="Z444">
        <v>5306.8</v>
      </c>
      <c r="AA444" s="8">
        <v>19</v>
      </c>
      <c r="AB444" s="8">
        <v>0.92936802973977695</v>
      </c>
      <c r="AC444" s="8">
        <v>13</v>
      </c>
      <c r="AD444" s="8">
        <v>269</v>
      </c>
      <c r="AE444" s="20">
        <v>102.3407</v>
      </c>
      <c r="AF444" s="20">
        <v>96.884600000000006</v>
      </c>
      <c r="AG444" s="20">
        <v>97.912800000000004</v>
      </c>
      <c r="AH444" s="20">
        <v>114.5853</v>
      </c>
      <c r="AI444">
        <v>109.04</v>
      </c>
      <c r="AJ444" s="8" t="s">
        <v>3549</v>
      </c>
      <c r="AK444" s="8" t="s">
        <v>3550</v>
      </c>
      <c r="AL444" s="8">
        <v>1</v>
      </c>
      <c r="AM444" s="8">
        <v>269</v>
      </c>
      <c r="AN444" s="17">
        <v>95.935000000000002</v>
      </c>
      <c r="AO444" s="17">
        <v>119.11620000000001</v>
      </c>
      <c r="AP444" s="17" t="s">
        <v>163</v>
      </c>
      <c r="AQ444" s="8" t="s">
        <v>191</v>
      </c>
      <c r="AR444" s="8" t="s">
        <v>44</v>
      </c>
      <c r="AS444" s="8" t="s">
        <v>163</v>
      </c>
      <c r="AT444" s="8" t="s">
        <v>164</v>
      </c>
      <c r="AU444" s="8" t="s">
        <v>168</v>
      </c>
      <c r="AV444" s="8">
        <v>269</v>
      </c>
      <c r="AW44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4" s="8">
        <v>25.585175</v>
      </c>
      <c r="BA444">
        <v>24.221150000000002</v>
      </c>
      <c r="BB444">
        <v>24.478200000000001</v>
      </c>
      <c r="BC444">
        <v>28.646325000000001</v>
      </c>
    </row>
    <row r="445" spans="1:55" x14ac:dyDescent="0.3">
      <c r="A445" s="53" t="s">
        <v>768</v>
      </c>
      <c r="B445" s="53" t="s">
        <v>4055</v>
      </c>
      <c r="C445" s="53" t="s">
        <v>110</v>
      </c>
      <c r="D445" s="8" t="s">
        <v>101</v>
      </c>
      <c r="E445" s="43" t="s">
        <v>290</v>
      </c>
      <c r="F445" s="8" t="s">
        <v>48</v>
      </c>
      <c r="G445" s="8" t="s">
        <v>9252</v>
      </c>
      <c r="H445" s="8" t="s">
        <v>290</v>
      </c>
      <c r="I445" s="8" t="s">
        <v>14</v>
      </c>
      <c r="J445">
        <v>122</v>
      </c>
      <c r="K445" s="8" t="str" cm="1">
        <f t="array" ref="K44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45" s="8" t="str" cm="1">
        <f t="array" ref="L44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445" s="8"/>
      <c r="N445" t="s">
        <v>767</v>
      </c>
      <c r="O445" t="s">
        <v>5952</v>
      </c>
      <c r="P445">
        <v>0.40018116263715298</v>
      </c>
      <c r="Q445" t="s">
        <v>8310</v>
      </c>
      <c r="R445" s="8" t="s">
        <v>147</v>
      </c>
      <c r="S445" s="9">
        <v>0.39488425925925924</v>
      </c>
      <c r="T445" s="9">
        <v>0.40075231481481483</v>
      </c>
      <c r="U445" s="8">
        <v>0</v>
      </c>
      <c r="V445" s="8">
        <v>9.0733333333333341</v>
      </c>
      <c r="W445" s="8" t="s">
        <v>4057</v>
      </c>
      <c r="X445" s="8" t="s">
        <v>4058</v>
      </c>
      <c r="Y445" s="8">
        <v>0.298347506517538</v>
      </c>
      <c r="Z445">
        <v>3635.82</v>
      </c>
      <c r="AA445" s="8">
        <v>23</v>
      </c>
      <c r="AB445" s="8">
        <v>0.75</v>
      </c>
      <c r="AC445" s="8">
        <v>6</v>
      </c>
      <c r="AD445" s="8">
        <v>102</v>
      </c>
      <c r="AE445" s="20">
        <v>65.138400000000004</v>
      </c>
      <c r="AF445" s="20">
        <v>57.196899999999999</v>
      </c>
      <c r="AG445" s="20">
        <v>69.077600000000004</v>
      </c>
      <c r="AH445" s="20">
        <v>84.149199999999993</v>
      </c>
      <c r="AI445">
        <v>82.41</v>
      </c>
      <c r="AJ445" s="8" t="s">
        <v>3549</v>
      </c>
      <c r="AK445" s="8" t="s">
        <v>3550</v>
      </c>
      <c r="AL445" s="8">
        <v>1</v>
      </c>
      <c r="AM445" s="8">
        <v>92</v>
      </c>
      <c r="AN445" s="17">
        <v>56.96</v>
      </c>
      <c r="AO445" s="17">
        <v>89.037499999999994</v>
      </c>
      <c r="AP445" s="17" t="s">
        <v>163</v>
      </c>
      <c r="AQ445" s="8" t="s">
        <v>191</v>
      </c>
      <c r="AR445" s="8" t="s">
        <v>44</v>
      </c>
      <c r="AS445" s="8" t="s">
        <v>164</v>
      </c>
      <c r="AT445" s="8" t="s">
        <v>163</v>
      </c>
      <c r="AU445" s="8" t="s">
        <v>168</v>
      </c>
      <c r="AV445" s="8">
        <v>92</v>
      </c>
      <c r="AW44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5" s="8">
        <v>16.284600000000001</v>
      </c>
      <c r="BA445">
        <v>14.299225</v>
      </c>
      <c r="BB445">
        <v>17.269400000000001</v>
      </c>
      <c r="BC445">
        <v>21.037299999999998</v>
      </c>
    </row>
    <row r="446" spans="1:55" x14ac:dyDescent="0.3">
      <c r="A446" s="53" t="s">
        <v>1843</v>
      </c>
      <c r="B446" s="53" t="s">
        <v>5169</v>
      </c>
      <c r="C446" s="53" t="s">
        <v>110</v>
      </c>
      <c r="D446" s="8" t="s">
        <v>101</v>
      </c>
      <c r="E446" s="43" t="s">
        <v>290</v>
      </c>
      <c r="F446" s="8" t="s">
        <v>48</v>
      </c>
      <c r="G446" s="8" t="s">
        <v>137</v>
      </c>
      <c r="H446" s="8" t="s">
        <v>160</v>
      </c>
      <c r="I446" s="8" t="s">
        <v>48</v>
      </c>
      <c r="J446">
        <v>287</v>
      </c>
      <c r="K446" s="8" t="str" cm="1">
        <f t="array" ref="K44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46" s="8" t="str" cm="1">
        <f t="array" ref="L44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6" s="8"/>
      <c r="N446" t="s">
        <v>1842</v>
      </c>
      <c r="O446" t="s">
        <v>6152</v>
      </c>
      <c r="P446">
        <v>0.275430148486009</v>
      </c>
      <c r="Q446" t="s">
        <v>8306</v>
      </c>
      <c r="R446" s="8" t="s">
        <v>129</v>
      </c>
      <c r="S446" s="9">
        <v>0.4009375</v>
      </c>
      <c r="T446" s="9">
        <v>0.41394675925925928</v>
      </c>
      <c r="U446" s="8">
        <v>0</v>
      </c>
      <c r="V446" s="8">
        <v>16.425000000000001</v>
      </c>
      <c r="W446" s="8" t="s">
        <v>5171</v>
      </c>
      <c r="X446" s="8" t="s">
        <v>5172</v>
      </c>
      <c r="Y446" s="8">
        <v>0.20043964960703101</v>
      </c>
      <c r="Z446">
        <v>2572.92</v>
      </c>
      <c r="AA446" s="8">
        <v>0</v>
      </c>
      <c r="AB446" s="8">
        <v>0</v>
      </c>
      <c r="AC446" s="8">
        <v>0</v>
      </c>
      <c r="AD446" s="8">
        <v>0</v>
      </c>
      <c r="AE446" s="20">
        <v>69.739999999999995</v>
      </c>
      <c r="AF446" s="20">
        <v>99.384200000000007</v>
      </c>
      <c r="AG446" s="20">
        <v>114.00620000000001</v>
      </c>
      <c r="AH446" s="20">
        <v>105.7616</v>
      </c>
      <c r="AI446">
        <v>62.85</v>
      </c>
      <c r="AJ446" s="8" t="s">
        <v>3549</v>
      </c>
      <c r="AK446" s="8" t="s">
        <v>3550</v>
      </c>
      <c r="AL446" s="8">
        <v>1</v>
      </c>
      <c r="AM446" s="8">
        <v>0</v>
      </c>
      <c r="AN446" s="17">
        <v>64.707499999999996</v>
      </c>
      <c r="AO446" s="17">
        <v>49.673699999999997</v>
      </c>
      <c r="AP446" s="17" t="s">
        <v>163</v>
      </c>
      <c r="AQ446" s="8" t="s">
        <v>191</v>
      </c>
      <c r="AR446" s="8" t="s">
        <v>81</v>
      </c>
      <c r="AS446" s="8" t="s">
        <v>163</v>
      </c>
      <c r="AT446" s="8" t="s">
        <v>164</v>
      </c>
      <c r="AU446" s="8" t="s">
        <v>168</v>
      </c>
      <c r="AV446" s="8">
        <v>0</v>
      </c>
      <c r="AW44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6" s="8">
        <v>17.434999999999999</v>
      </c>
      <c r="BA446">
        <v>24.846050000000002</v>
      </c>
      <c r="BB446">
        <v>28.501550000000002</v>
      </c>
      <c r="BC446">
        <v>26.4404</v>
      </c>
    </row>
    <row r="447" spans="1:55" x14ac:dyDescent="0.3">
      <c r="A447" s="53" t="s">
        <v>774</v>
      </c>
      <c r="B447" s="53" t="s">
        <v>3469</v>
      </c>
      <c r="C447" s="53" t="s">
        <v>110</v>
      </c>
      <c r="D447" s="8" t="s">
        <v>101</v>
      </c>
      <c r="E447" s="43" t="s">
        <v>290</v>
      </c>
      <c r="F447" s="8" t="s">
        <v>48</v>
      </c>
      <c r="G447" s="8" t="s">
        <v>9248</v>
      </c>
      <c r="H447" s="8" t="s">
        <v>160</v>
      </c>
      <c r="I447" s="8" t="s">
        <v>48</v>
      </c>
      <c r="J447">
        <v>290</v>
      </c>
      <c r="K447" s="8" t="str" cm="1">
        <f t="array" ref="K44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47" s="8" t="str" cm="1">
        <f t="array" ref="L44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7" s="8"/>
      <c r="N447" t="s">
        <v>773</v>
      </c>
      <c r="O447" t="s">
        <v>5925</v>
      </c>
      <c r="P447">
        <v>0.15451681082259899</v>
      </c>
      <c r="Q447" t="s">
        <v>8308</v>
      </c>
      <c r="R447" s="8" t="s">
        <v>147</v>
      </c>
      <c r="S447" s="9">
        <v>0.41405092592592591</v>
      </c>
      <c r="T447" s="9">
        <v>0.42656250000000001</v>
      </c>
      <c r="U447" s="8">
        <v>0</v>
      </c>
      <c r="V447" s="8">
        <v>21.116666666666667</v>
      </c>
      <c r="W447" s="8" t="s">
        <v>4098</v>
      </c>
      <c r="X447" s="8" t="s">
        <v>4099</v>
      </c>
      <c r="Y447" s="8">
        <v>0.115214755393183</v>
      </c>
      <c r="Z447">
        <v>2527.75</v>
      </c>
      <c r="AA447" s="8">
        <v>26</v>
      </c>
      <c r="AB447" s="8">
        <v>0.65789473684210498</v>
      </c>
      <c r="AC447" s="8">
        <v>3</v>
      </c>
      <c r="AD447" s="8">
        <v>81</v>
      </c>
      <c r="AE447" s="20">
        <v>28.3858</v>
      </c>
      <c r="AF447" s="20">
        <v>46.635300000000001</v>
      </c>
      <c r="AG447" s="20">
        <v>61.604199999999999</v>
      </c>
      <c r="AH447" s="20">
        <v>59.117800000000003</v>
      </c>
      <c r="AI447">
        <v>69.260000000000005</v>
      </c>
      <c r="AJ447" s="8" t="s">
        <v>3549</v>
      </c>
      <c r="AK447" s="8" t="s">
        <v>3550</v>
      </c>
      <c r="AL447" s="8">
        <v>1</v>
      </c>
      <c r="AM447" s="8">
        <v>76</v>
      </c>
      <c r="AN447" s="17">
        <v>54.88</v>
      </c>
      <c r="AO447" s="17">
        <v>64.16</v>
      </c>
      <c r="AP447" s="17" t="s">
        <v>163</v>
      </c>
      <c r="AQ447" s="8" t="s">
        <v>191</v>
      </c>
      <c r="AR447" s="8" t="s">
        <v>44</v>
      </c>
      <c r="AS447" s="8" t="s">
        <v>163</v>
      </c>
      <c r="AT447" s="8" t="s">
        <v>164</v>
      </c>
      <c r="AU447" s="8" t="s">
        <v>168</v>
      </c>
      <c r="AV447" s="8">
        <v>76</v>
      </c>
      <c r="AW44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7" s="8">
        <v>7.0964499999999999</v>
      </c>
      <c r="BA447">
        <v>11.658825</v>
      </c>
      <c r="BB447">
        <v>15.40105</v>
      </c>
      <c r="BC447">
        <v>14.779450000000001</v>
      </c>
    </row>
    <row r="448" spans="1:55" x14ac:dyDescent="0.3">
      <c r="A448" s="53" t="s">
        <v>783</v>
      </c>
      <c r="B448" s="53" t="s">
        <v>3696</v>
      </c>
      <c r="C448" s="53" t="s">
        <v>110</v>
      </c>
      <c r="D448" s="8" t="s">
        <v>101</v>
      </c>
      <c r="E448" s="43" t="s">
        <v>290</v>
      </c>
      <c r="F448" s="8" t="s">
        <v>48</v>
      </c>
      <c r="G448" s="8" t="s">
        <v>9251</v>
      </c>
      <c r="H448" s="8" t="s">
        <v>290</v>
      </c>
      <c r="I448" s="8" t="s">
        <v>14</v>
      </c>
      <c r="J448">
        <v>300</v>
      </c>
      <c r="K448" s="8" t="str" cm="1">
        <f t="array" ref="K44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48" s="8" t="str" cm="1">
        <f t="array" ref="L44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48" s="8"/>
      <c r="N448" t="s">
        <v>782</v>
      </c>
      <c r="O448" t="s">
        <v>5922</v>
      </c>
      <c r="P448">
        <v>1.13570189805495</v>
      </c>
      <c r="Q448" t="s">
        <v>8307</v>
      </c>
      <c r="R448" s="8" t="s">
        <v>147</v>
      </c>
      <c r="S448" s="9">
        <v>0.42736111111111114</v>
      </c>
      <c r="T448" s="9">
        <v>0.42754629629629631</v>
      </c>
      <c r="U448" s="8">
        <v>0</v>
      </c>
      <c r="V448" s="8">
        <v>0.20666666666666667</v>
      </c>
      <c r="W448" s="8" t="s">
        <v>3661</v>
      </c>
      <c r="X448" s="8" t="s">
        <v>3662</v>
      </c>
      <c r="Y448" s="8">
        <v>0.84679699283444898</v>
      </c>
      <c r="Z448">
        <v>2555.4499999999998</v>
      </c>
      <c r="AA448" s="8">
        <v>0</v>
      </c>
      <c r="AB448" s="35">
        <v>0</v>
      </c>
      <c r="AC448" s="8">
        <v>0</v>
      </c>
      <c r="AD448" s="8">
        <v>0</v>
      </c>
      <c r="AE448" s="20">
        <v>33.295000000000002</v>
      </c>
      <c r="AF448" s="20">
        <v>66.675299999999993</v>
      </c>
      <c r="AG448" s="20">
        <v>71.002300000000005</v>
      </c>
      <c r="AH448" s="20">
        <v>72.687799999999996</v>
      </c>
      <c r="AI448">
        <v>79.819999999999993</v>
      </c>
      <c r="AJ448" s="8" t="s">
        <v>3549</v>
      </c>
      <c r="AK448" s="8" t="s">
        <v>3550</v>
      </c>
      <c r="AL448" s="8">
        <v>1</v>
      </c>
      <c r="AM448" s="8">
        <v>0</v>
      </c>
      <c r="AN448" s="17">
        <v>62.48</v>
      </c>
      <c r="AO448" s="17">
        <v>54.477499999999999</v>
      </c>
      <c r="AP448" s="17" t="s">
        <v>163</v>
      </c>
      <c r="AQ448" s="8" t="s">
        <v>191</v>
      </c>
      <c r="AR448" s="8" t="s">
        <v>81</v>
      </c>
      <c r="AS448" s="8" t="s">
        <v>164</v>
      </c>
      <c r="AT448" s="8" t="s">
        <v>163</v>
      </c>
      <c r="AU448" s="8" t="s">
        <v>168</v>
      </c>
      <c r="AV448" s="8">
        <v>0</v>
      </c>
      <c r="AW44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8" s="8">
        <v>8.3237500000000004</v>
      </c>
      <c r="BA448">
        <v>16.668824999999998</v>
      </c>
      <c r="BB448">
        <v>17.750575000000001</v>
      </c>
      <c r="BC448">
        <v>18.171949999999999</v>
      </c>
    </row>
    <row r="449" spans="1:55" x14ac:dyDescent="0.3">
      <c r="A449" s="53" t="s">
        <v>781</v>
      </c>
      <c r="B449" s="53" t="s">
        <v>3659</v>
      </c>
      <c r="C449" s="53" t="s">
        <v>110</v>
      </c>
      <c r="D449" s="8" t="s">
        <v>101</v>
      </c>
      <c r="E449" s="43" t="s">
        <v>290</v>
      </c>
      <c r="F449" s="8" t="s">
        <v>48</v>
      </c>
      <c r="G449" s="8" t="s">
        <v>140</v>
      </c>
      <c r="H449" s="8" t="s">
        <v>290</v>
      </c>
      <c r="I449" s="8" t="s">
        <v>14</v>
      </c>
      <c r="J449">
        <v>305</v>
      </c>
      <c r="K449" s="8" t="str" cm="1">
        <f t="array" ref="K44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49" s="8" t="str" cm="1">
        <f t="array" ref="L44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449" s="8"/>
      <c r="N449" t="s">
        <v>780</v>
      </c>
      <c r="O449" t="s">
        <v>5922</v>
      </c>
      <c r="P449">
        <v>0</v>
      </c>
      <c r="Q449" t="s">
        <v>8255</v>
      </c>
      <c r="R449" s="8" t="s">
        <v>147</v>
      </c>
      <c r="S449" s="9">
        <v>0.42754629629629631</v>
      </c>
      <c r="T449" s="9">
        <v>0.43666666666666665</v>
      </c>
      <c r="U449" s="8">
        <v>0</v>
      </c>
      <c r="V449" s="8">
        <v>15.806666666666667</v>
      </c>
      <c r="W449" s="8" t="s">
        <v>3661</v>
      </c>
      <c r="X449" s="8" t="s">
        <v>3662</v>
      </c>
      <c r="Z449">
        <v>3375.92</v>
      </c>
      <c r="AA449" s="8">
        <v>0</v>
      </c>
      <c r="AB449" s="8">
        <v>1</v>
      </c>
      <c r="AC449" s="8">
        <v>3</v>
      </c>
      <c r="AD449" s="8">
        <v>40</v>
      </c>
      <c r="AE449" s="20">
        <v>58.015000000000001</v>
      </c>
      <c r="AF449" s="20">
        <v>76.319999999999993</v>
      </c>
      <c r="AG449" s="20">
        <v>69.2</v>
      </c>
      <c r="AH449" s="20">
        <v>86.87</v>
      </c>
      <c r="AI449">
        <v>85.82</v>
      </c>
      <c r="AJ449" s="8" t="s">
        <v>3549</v>
      </c>
      <c r="AK449" s="8" t="s">
        <v>3550</v>
      </c>
      <c r="AL449" s="8">
        <v>1</v>
      </c>
      <c r="AM449" s="8">
        <v>40</v>
      </c>
      <c r="AN449" s="17">
        <v>78.17</v>
      </c>
      <c r="AO449" s="17">
        <v>88.1875</v>
      </c>
      <c r="AP449" s="17" t="s">
        <v>163</v>
      </c>
      <c r="AQ449" s="8" t="s">
        <v>191</v>
      </c>
      <c r="AR449" s="8" t="s">
        <v>44</v>
      </c>
      <c r="AS449" s="8" t="s">
        <v>164</v>
      </c>
      <c r="AT449" s="8" t="s">
        <v>163</v>
      </c>
      <c r="AU449" s="8" t="s">
        <v>168</v>
      </c>
      <c r="AV449" s="8">
        <v>40</v>
      </c>
      <c r="AW44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4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4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49" s="8">
        <v>14.50375</v>
      </c>
      <c r="BA449">
        <v>19.079999999999998</v>
      </c>
      <c r="BB449">
        <v>17.3</v>
      </c>
      <c r="BC449">
        <v>21.717500000000001</v>
      </c>
    </row>
    <row r="450" spans="1:55" x14ac:dyDescent="0.3">
      <c r="A450" s="53" t="s">
        <v>1583</v>
      </c>
      <c r="B450" s="53" t="s">
        <v>3978</v>
      </c>
      <c r="C450" s="53" t="s">
        <v>110</v>
      </c>
      <c r="D450" s="8" t="s">
        <v>101</v>
      </c>
      <c r="E450" s="43" t="s">
        <v>290</v>
      </c>
      <c r="F450" s="8" t="s">
        <v>48</v>
      </c>
      <c r="G450" s="8" t="s">
        <v>9253</v>
      </c>
      <c r="H450" s="8" t="s">
        <v>290</v>
      </c>
      <c r="I450" s="8" t="s">
        <v>14</v>
      </c>
      <c r="J450">
        <v>281</v>
      </c>
      <c r="K450" s="8" t="str" cm="1">
        <f t="array" ref="K45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50" s="8" t="str" cm="1">
        <f t="array" ref="L45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0" s="8"/>
      <c r="N450" t="s">
        <v>1582</v>
      </c>
      <c r="O450" t="s">
        <v>5895</v>
      </c>
      <c r="P450">
        <v>0.76366193433315699</v>
      </c>
      <c r="Q450" t="s">
        <v>8257</v>
      </c>
      <c r="R450" s="8" t="s">
        <v>147</v>
      </c>
      <c r="S450" s="9">
        <v>0.4371990740740741</v>
      </c>
      <c r="T450" s="9">
        <v>0.44438657407407406</v>
      </c>
      <c r="U450" s="8">
        <v>0</v>
      </c>
      <c r="V450" s="8">
        <v>9.42</v>
      </c>
      <c r="W450" s="8" t="s">
        <v>3980</v>
      </c>
      <c r="X450" s="8" t="s">
        <v>3981</v>
      </c>
      <c r="Y450" s="8">
        <v>0.44918573536630102</v>
      </c>
      <c r="Z450">
        <v>3280.98</v>
      </c>
      <c r="AA450" s="8">
        <v>0</v>
      </c>
      <c r="AB450" s="8">
        <v>0</v>
      </c>
      <c r="AC450" s="8">
        <v>0</v>
      </c>
      <c r="AD450" s="8">
        <v>0</v>
      </c>
      <c r="AE450" s="20">
        <v>90.301599999999993</v>
      </c>
      <c r="AF450" s="20">
        <v>106.4485</v>
      </c>
      <c r="AG450" s="20">
        <v>101.8623</v>
      </c>
      <c r="AH450" s="20">
        <v>100.17</v>
      </c>
      <c r="AI450">
        <v>106.18</v>
      </c>
      <c r="AJ450" s="8" t="s">
        <v>3549</v>
      </c>
      <c r="AK450" s="8" t="s">
        <v>3550</v>
      </c>
      <c r="AL450" s="8">
        <v>1</v>
      </c>
      <c r="AM450" s="8">
        <v>0</v>
      </c>
      <c r="AN450" s="17">
        <v>79.1387</v>
      </c>
      <c r="AO450" s="17">
        <v>95.557500000000005</v>
      </c>
      <c r="AP450" s="17" t="s">
        <v>163</v>
      </c>
      <c r="AQ450" s="8" t="s">
        <v>191</v>
      </c>
      <c r="AR450" s="8" t="s">
        <v>44</v>
      </c>
      <c r="AS450" s="8" t="s">
        <v>164</v>
      </c>
      <c r="AT450" s="8" t="s">
        <v>163</v>
      </c>
      <c r="AU450" s="8" t="s">
        <v>168</v>
      </c>
      <c r="AV450" s="8">
        <v>0</v>
      </c>
      <c r="AW45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0" s="8">
        <v>22.575399999999998</v>
      </c>
      <c r="BA450">
        <v>26.612124999999999</v>
      </c>
      <c r="BB450">
        <v>25.465575000000001</v>
      </c>
      <c r="BC450">
        <v>25.0425</v>
      </c>
    </row>
    <row r="451" spans="1:55" x14ac:dyDescent="0.3">
      <c r="A451" s="53" t="s">
        <v>1368</v>
      </c>
      <c r="B451" s="53" t="s">
        <v>4266</v>
      </c>
      <c r="C451" s="53" t="s">
        <v>110</v>
      </c>
      <c r="D451" s="8" t="s">
        <v>101</v>
      </c>
      <c r="E451" s="43" t="s">
        <v>290</v>
      </c>
      <c r="F451" s="8" t="s">
        <v>48</v>
      </c>
      <c r="G451" s="8" t="s">
        <v>4497</v>
      </c>
      <c r="H451" s="8" t="s">
        <v>160</v>
      </c>
      <c r="I451" s="8" t="s">
        <v>48</v>
      </c>
      <c r="J451">
        <v>295</v>
      </c>
      <c r="K451" s="8" t="str" cm="1">
        <f t="array" ref="K45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51" s="8" t="str" cm="1">
        <f t="array" ref="L45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1" s="8"/>
      <c r="N451" t="s">
        <v>1367</v>
      </c>
      <c r="O451" t="s">
        <v>8955</v>
      </c>
      <c r="P451">
        <v>0.95420346542289303</v>
      </c>
      <c r="Q451" t="s">
        <v>8250</v>
      </c>
      <c r="R451" s="8" t="s">
        <v>147</v>
      </c>
      <c r="S451" s="9">
        <v>0.44505787037037037</v>
      </c>
      <c r="T451" s="9">
        <v>0.45250000000000001</v>
      </c>
      <c r="U451" s="8">
        <v>0</v>
      </c>
      <c r="V451" s="8">
        <v>10.193333333333333</v>
      </c>
      <c r="W451" s="8" t="s">
        <v>8956</v>
      </c>
      <c r="X451" s="8" t="s">
        <v>8957</v>
      </c>
      <c r="Y451" s="8">
        <v>0.41381538397294998</v>
      </c>
      <c r="Z451">
        <v>5233.5600000000004</v>
      </c>
      <c r="AA451" s="8">
        <v>0</v>
      </c>
      <c r="AB451" s="35">
        <v>0</v>
      </c>
      <c r="AC451" s="8">
        <v>0</v>
      </c>
      <c r="AD451" s="8">
        <v>0</v>
      </c>
      <c r="AE451" s="20">
        <v>78.756600000000006</v>
      </c>
      <c r="AF451" s="20">
        <v>112.4969</v>
      </c>
      <c r="AG451" s="20">
        <v>121.9828</v>
      </c>
      <c r="AH451" s="20">
        <v>79.12</v>
      </c>
      <c r="AI451">
        <v>116.81</v>
      </c>
      <c r="AJ451" s="8" t="s">
        <v>3549</v>
      </c>
      <c r="AK451" s="8" t="s">
        <v>3550</v>
      </c>
      <c r="AL451" s="8">
        <v>1</v>
      </c>
      <c r="AM451" s="8">
        <v>0</v>
      </c>
      <c r="AN451" s="17">
        <v>126.9637</v>
      </c>
      <c r="AO451" s="17">
        <v>79.12</v>
      </c>
      <c r="AP451" s="17" t="s">
        <v>163</v>
      </c>
      <c r="AQ451" s="8" t="s">
        <v>191</v>
      </c>
      <c r="AR451" s="8" t="s">
        <v>44</v>
      </c>
      <c r="AS451" s="8" t="s">
        <v>163</v>
      </c>
      <c r="AT451" s="8" t="s">
        <v>164</v>
      </c>
      <c r="AU451" s="8" t="s">
        <v>168</v>
      </c>
      <c r="AV451" s="8">
        <v>0</v>
      </c>
      <c r="AW45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1" s="8">
        <v>19.689150000000001</v>
      </c>
      <c r="BA451">
        <v>28.124224999999999</v>
      </c>
      <c r="BB451">
        <v>30.495699999999999</v>
      </c>
      <c r="BC451">
        <v>19.78</v>
      </c>
    </row>
    <row r="452" spans="1:55" x14ac:dyDescent="0.3">
      <c r="A452" s="53" t="s">
        <v>770</v>
      </c>
      <c r="B452" s="53" t="s">
        <v>3398</v>
      </c>
      <c r="C452" s="53" t="s">
        <v>110</v>
      </c>
      <c r="D452" s="8" t="s">
        <v>101</v>
      </c>
      <c r="E452" s="43" t="s">
        <v>290</v>
      </c>
      <c r="F452" s="8" t="s">
        <v>48</v>
      </c>
      <c r="G452" s="8" t="s">
        <v>4484</v>
      </c>
      <c r="H452" s="8" t="s">
        <v>290</v>
      </c>
      <c r="I452" s="8" t="s">
        <v>14</v>
      </c>
      <c r="J452">
        <v>110</v>
      </c>
      <c r="K452" s="8" t="str" cm="1">
        <f t="array" ref="K45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52" s="8" t="str" cm="1">
        <f t="array" ref="L45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2" s="8"/>
      <c r="N452" t="s">
        <v>769</v>
      </c>
      <c r="O452" t="s">
        <v>5899</v>
      </c>
      <c r="P452">
        <v>1.3261544443061599</v>
      </c>
      <c r="Q452" t="s">
        <v>8145</v>
      </c>
      <c r="R452" s="8" t="s">
        <v>147</v>
      </c>
      <c r="S452" s="9">
        <v>0.45341435185185186</v>
      </c>
      <c r="T452" s="9">
        <v>0.4609375</v>
      </c>
      <c r="U452" s="8">
        <v>0</v>
      </c>
      <c r="V452" s="8">
        <v>12.266666666666667</v>
      </c>
      <c r="W452" s="8" t="s">
        <v>3400</v>
      </c>
      <c r="X452" s="8" t="s">
        <v>3401</v>
      </c>
      <c r="Y452" s="8">
        <v>0.14424282501303301</v>
      </c>
      <c r="Z452">
        <v>3319.47</v>
      </c>
      <c r="AA452" s="8">
        <v>0</v>
      </c>
      <c r="AB452" s="8">
        <v>0</v>
      </c>
      <c r="AC452" s="8">
        <v>0</v>
      </c>
      <c r="AD452" s="8">
        <v>0</v>
      </c>
      <c r="AE452" s="20">
        <v>62.04</v>
      </c>
      <c r="AF452" s="20">
        <v>64.399199999999993</v>
      </c>
      <c r="AG452" s="20">
        <v>63.58</v>
      </c>
      <c r="AH452" s="20">
        <v>69.039199999999994</v>
      </c>
      <c r="AI452">
        <v>64.78</v>
      </c>
      <c r="AJ452" s="8" t="s">
        <v>3549</v>
      </c>
      <c r="AK452" s="8" t="s">
        <v>3550</v>
      </c>
      <c r="AL452" s="8">
        <v>1</v>
      </c>
      <c r="AM452" s="8">
        <v>0</v>
      </c>
      <c r="AN452" s="17">
        <v>61.66</v>
      </c>
      <c r="AO452" s="17">
        <v>71.418700000000001</v>
      </c>
      <c r="AP452" s="17" t="s">
        <v>163</v>
      </c>
      <c r="AQ452" s="8" t="s">
        <v>191</v>
      </c>
      <c r="AR452" s="8" t="s">
        <v>44</v>
      </c>
      <c r="AS452" s="8" t="s">
        <v>164</v>
      </c>
      <c r="AT452" s="8" t="s">
        <v>163</v>
      </c>
      <c r="AU452" s="8" t="s">
        <v>168</v>
      </c>
      <c r="AV452" s="8">
        <v>0</v>
      </c>
      <c r="AW45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2" s="8">
        <v>15.51</v>
      </c>
      <c r="BA452">
        <v>16.099799999999998</v>
      </c>
      <c r="BB452">
        <v>15.895</v>
      </c>
      <c r="BC452">
        <v>17.259799999999998</v>
      </c>
    </row>
    <row r="453" spans="1:55" x14ac:dyDescent="0.3">
      <c r="A453" s="53" t="s">
        <v>1974</v>
      </c>
      <c r="B453" s="53" t="s">
        <v>4226</v>
      </c>
      <c r="C453" s="53" t="s">
        <v>112</v>
      </c>
      <c r="D453" s="8" t="s">
        <v>101</v>
      </c>
      <c r="E453" s="43" t="s">
        <v>290</v>
      </c>
      <c r="F453" s="8" t="s">
        <v>48</v>
      </c>
      <c r="G453" s="8" t="s">
        <v>9259</v>
      </c>
      <c r="H453" s="8" t="s">
        <v>290</v>
      </c>
      <c r="I453" s="8" t="s">
        <v>14</v>
      </c>
      <c r="J453">
        <v>115</v>
      </c>
      <c r="K453" s="8" t="str" cm="1">
        <f t="array" ref="K45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53" s="8" t="str" cm="1">
        <f t="array" ref="L45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3" s="8"/>
      <c r="N453" t="s">
        <v>1973</v>
      </c>
      <c r="O453" t="s">
        <v>5897</v>
      </c>
      <c r="P453">
        <v>0.42384803557987999</v>
      </c>
      <c r="Q453" t="s">
        <v>8299</v>
      </c>
      <c r="R453" s="8" t="s">
        <v>147</v>
      </c>
      <c r="S453" s="9">
        <v>0.46122685185185186</v>
      </c>
      <c r="T453" s="9">
        <v>0.46481481481481479</v>
      </c>
      <c r="U453" s="8">
        <v>0</v>
      </c>
      <c r="V453" s="8">
        <v>7.3500000000000005</v>
      </c>
      <c r="W453" s="8" t="s">
        <v>4264</v>
      </c>
      <c r="X453" s="8" t="s">
        <v>4265</v>
      </c>
      <c r="Y453" s="8">
        <v>5.2021604347163797E-2</v>
      </c>
      <c r="Z453">
        <v>559.17999999999995</v>
      </c>
      <c r="AA453" s="8">
        <v>0</v>
      </c>
      <c r="AB453" s="35">
        <v>0</v>
      </c>
      <c r="AC453" s="8">
        <v>0</v>
      </c>
      <c r="AD453" s="8">
        <v>0</v>
      </c>
      <c r="AE453" s="20">
        <v>0</v>
      </c>
      <c r="AF453" s="20">
        <v>0</v>
      </c>
      <c r="AG453" s="20">
        <v>38.6755</v>
      </c>
      <c r="AH453" s="20">
        <v>42.22</v>
      </c>
      <c r="AI453">
        <v>42.22</v>
      </c>
      <c r="AJ453" s="8" t="s">
        <v>3549</v>
      </c>
      <c r="AK453" s="8" t="s">
        <v>3550</v>
      </c>
      <c r="AL453" s="8">
        <v>1</v>
      </c>
      <c r="AM453" s="8">
        <v>0</v>
      </c>
      <c r="AN453" s="17">
        <v>4.4800000000000004</v>
      </c>
      <c r="AO453" s="17">
        <v>42.22</v>
      </c>
      <c r="AP453" s="17" t="s">
        <v>163</v>
      </c>
      <c r="AQ453" s="8" t="s">
        <v>191</v>
      </c>
      <c r="AR453" s="8" t="s">
        <v>44</v>
      </c>
      <c r="AS453" s="8" t="s">
        <v>164</v>
      </c>
      <c r="AT453" s="8" t="s">
        <v>163</v>
      </c>
      <c r="AU453" s="8" t="s">
        <v>168</v>
      </c>
      <c r="AV453" s="8">
        <v>0</v>
      </c>
      <c r="AW45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3" s="8">
        <v>0</v>
      </c>
      <c r="BA453">
        <v>0</v>
      </c>
      <c r="BB453">
        <v>9.6688749999999999</v>
      </c>
      <c r="BC453">
        <v>10.555</v>
      </c>
    </row>
    <row r="454" spans="1:55" x14ac:dyDescent="0.3">
      <c r="A454" s="53" t="s">
        <v>559</v>
      </c>
      <c r="B454" s="53" t="s">
        <v>3804</v>
      </c>
      <c r="C454" s="53" t="s">
        <v>110</v>
      </c>
      <c r="D454" s="8" t="s">
        <v>101</v>
      </c>
      <c r="E454" s="43" t="s">
        <v>290</v>
      </c>
      <c r="F454" s="8" t="s">
        <v>48</v>
      </c>
      <c r="G454" s="8" t="s">
        <v>9249</v>
      </c>
      <c r="H454" s="8" t="s">
        <v>290</v>
      </c>
      <c r="I454" s="8" t="s">
        <v>14</v>
      </c>
      <c r="J454">
        <v>120</v>
      </c>
      <c r="K454" s="8" t="str" cm="1">
        <f t="array" ref="K45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54" s="8" t="str" cm="1">
        <f t="array" ref="L45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4" s="8"/>
      <c r="N454" t="s">
        <v>558</v>
      </c>
      <c r="O454" t="s">
        <v>8952</v>
      </c>
      <c r="P454">
        <v>0.539495857717043</v>
      </c>
      <c r="Q454" t="s">
        <v>8243</v>
      </c>
      <c r="R454" s="8" t="s">
        <v>147</v>
      </c>
      <c r="S454" s="9">
        <v>0.46519675925925924</v>
      </c>
      <c r="T454" s="9">
        <v>0.46828703703703706</v>
      </c>
      <c r="U454" s="8">
        <v>0</v>
      </c>
      <c r="V454" s="8">
        <v>7.5333333333333332</v>
      </c>
      <c r="W454" s="8" t="s">
        <v>8953</v>
      </c>
      <c r="X454" s="8" t="s">
        <v>8954</v>
      </c>
      <c r="Y454" s="8">
        <v>6.2855380520476498E-2</v>
      </c>
      <c r="Z454">
        <v>3948.94</v>
      </c>
      <c r="AA454" s="8">
        <v>0</v>
      </c>
      <c r="AB454" s="8">
        <v>0</v>
      </c>
      <c r="AC454" s="8">
        <v>0</v>
      </c>
      <c r="AD454" s="8">
        <v>0</v>
      </c>
      <c r="AE454" s="20">
        <v>73.401499999999999</v>
      </c>
      <c r="AF454" s="20">
        <v>75.98</v>
      </c>
      <c r="AG454" s="20">
        <v>77.838399999999993</v>
      </c>
      <c r="AH454" s="20">
        <v>81.539199999999994</v>
      </c>
      <c r="AI454">
        <v>83.74</v>
      </c>
      <c r="AJ454" s="8" t="s">
        <v>3549</v>
      </c>
      <c r="AK454" s="8" t="s">
        <v>3550</v>
      </c>
      <c r="AL454" s="8">
        <v>1</v>
      </c>
      <c r="AM454" s="8">
        <v>0</v>
      </c>
      <c r="AN454" s="17">
        <v>75.98</v>
      </c>
      <c r="AO454" s="17">
        <v>82.95</v>
      </c>
      <c r="AP454" s="17" t="s">
        <v>163</v>
      </c>
      <c r="AQ454" s="8" t="s">
        <v>191</v>
      </c>
      <c r="AR454" s="8" t="s">
        <v>44</v>
      </c>
      <c r="AS454" s="8" t="s">
        <v>164</v>
      </c>
      <c r="AT454" s="8" t="s">
        <v>163</v>
      </c>
      <c r="AU454" s="8" t="s">
        <v>168</v>
      </c>
      <c r="AV454" s="8">
        <v>0</v>
      </c>
      <c r="AW45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4" s="8">
        <v>18.350375</v>
      </c>
      <c r="BA454">
        <v>18.995000000000001</v>
      </c>
      <c r="BB454">
        <v>19.459599999999998</v>
      </c>
      <c r="BC454">
        <v>20.384799999999998</v>
      </c>
    </row>
    <row r="455" spans="1:55" x14ac:dyDescent="0.3">
      <c r="A455" s="53" t="s">
        <v>1623</v>
      </c>
      <c r="B455" s="53" t="s">
        <v>3836</v>
      </c>
      <c r="C455" s="53" t="s">
        <v>110</v>
      </c>
      <c r="D455" s="8" t="s">
        <v>103</v>
      </c>
      <c r="E455" s="43" t="s">
        <v>290</v>
      </c>
      <c r="F455" s="8" t="s">
        <v>48</v>
      </c>
      <c r="G455" s="8" t="s">
        <v>9249</v>
      </c>
      <c r="H455" s="8" t="s">
        <v>290</v>
      </c>
      <c r="I455" s="8" t="s">
        <v>14</v>
      </c>
      <c r="J455">
        <v>260</v>
      </c>
      <c r="K455" s="8" t="str" cm="1">
        <f t="array" ref="K45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55" s="8" t="str" cm="1">
        <f t="array" ref="L45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5" s="8"/>
      <c r="N455" t="s">
        <v>1622</v>
      </c>
      <c r="O455" t="s">
        <v>6222</v>
      </c>
      <c r="P455">
        <v>0.35442677722809901</v>
      </c>
      <c r="Q455" t="s">
        <v>8575</v>
      </c>
      <c r="R455" s="8" t="s">
        <v>107</v>
      </c>
      <c r="S455" s="9">
        <v>0.46505787037037039</v>
      </c>
      <c r="T455" s="9">
        <v>0.47177083333333331</v>
      </c>
      <c r="U455" s="8">
        <v>0</v>
      </c>
      <c r="V455" s="8">
        <v>9.9833333333333343</v>
      </c>
      <c r="W455" s="8" t="s">
        <v>5649</v>
      </c>
      <c r="X455" s="8" t="s">
        <v>5650</v>
      </c>
      <c r="Y455" s="8">
        <v>4.2654713018425897E-2</v>
      </c>
      <c r="Z455">
        <v>1250.07</v>
      </c>
      <c r="AA455" s="8">
        <v>0</v>
      </c>
      <c r="AB455" s="8">
        <v>0</v>
      </c>
      <c r="AC455" s="8">
        <v>0</v>
      </c>
      <c r="AD455" s="8">
        <v>0</v>
      </c>
      <c r="AE455" s="20">
        <v>95.28</v>
      </c>
      <c r="AF455" s="20">
        <v>95.28</v>
      </c>
      <c r="AG455" s="20">
        <v>97.82</v>
      </c>
      <c r="AH455" s="20">
        <v>99.09</v>
      </c>
      <c r="AI455">
        <v>26.26</v>
      </c>
      <c r="AJ455" s="8" t="s">
        <v>3549</v>
      </c>
      <c r="AK455" s="8" t="s">
        <v>5564</v>
      </c>
      <c r="AL455" s="8">
        <v>1</v>
      </c>
      <c r="AM455" s="8">
        <v>0</v>
      </c>
      <c r="AN455" s="17">
        <v>23.82</v>
      </c>
      <c r="AO455" s="17">
        <v>24.772500000000001</v>
      </c>
      <c r="AP455" s="17" t="s">
        <v>163</v>
      </c>
      <c r="AQ455" s="8" t="s">
        <v>191</v>
      </c>
      <c r="AR455" s="8" t="s">
        <v>44</v>
      </c>
      <c r="AS455" s="8" t="s">
        <v>164</v>
      </c>
      <c r="AT455" s="8" t="s">
        <v>163</v>
      </c>
      <c r="AU455" s="8" t="s">
        <v>168</v>
      </c>
      <c r="AV455" s="8">
        <v>0</v>
      </c>
      <c r="AW45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5" s="8">
        <v>23.82</v>
      </c>
      <c r="BA455">
        <v>23.82</v>
      </c>
      <c r="BB455">
        <v>24.454999999999998</v>
      </c>
      <c r="BC455">
        <v>24.772500000000001</v>
      </c>
    </row>
    <row r="456" spans="1:55" x14ac:dyDescent="0.3">
      <c r="A456" s="53" t="s">
        <v>1818</v>
      </c>
      <c r="B456" s="53" t="s">
        <v>4258</v>
      </c>
      <c r="C456" s="53" t="s">
        <v>110</v>
      </c>
      <c r="D456" s="8" t="s">
        <v>101</v>
      </c>
      <c r="E456" s="43" t="s">
        <v>290</v>
      </c>
      <c r="F456" s="8" t="s">
        <v>48</v>
      </c>
      <c r="G456" s="8" t="s">
        <v>9254</v>
      </c>
      <c r="H456" s="8" t="s">
        <v>290</v>
      </c>
      <c r="I456" s="8" t="s">
        <v>14</v>
      </c>
      <c r="J456">
        <v>126</v>
      </c>
      <c r="K456" s="8" t="str" cm="1">
        <f t="array" ref="K45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56" s="8" t="str" cm="1">
        <f t="array" ref="L45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456" s="8"/>
      <c r="N456" t="s">
        <v>1817</v>
      </c>
      <c r="O456" t="s">
        <v>5916</v>
      </c>
      <c r="P456">
        <v>3.9098161753607599</v>
      </c>
      <c r="Q456" t="s">
        <v>8249</v>
      </c>
      <c r="R456" s="8" t="s">
        <v>147</v>
      </c>
      <c r="S456" s="9">
        <v>0.47099537037037037</v>
      </c>
      <c r="T456" s="9">
        <v>0.47729166666666667</v>
      </c>
      <c r="U456" s="8">
        <v>0</v>
      </c>
      <c r="V456" s="8">
        <v>10.136666666666667</v>
      </c>
      <c r="W456" s="8" t="s">
        <v>4260</v>
      </c>
      <c r="X456" s="8" t="s">
        <v>4261</v>
      </c>
      <c r="Y456" s="8">
        <v>1.71662743054254</v>
      </c>
      <c r="Z456">
        <v>4217.8900000000003</v>
      </c>
      <c r="AA456" s="8">
        <v>49</v>
      </c>
      <c r="AB456" s="8">
        <v>0.82051282051282004</v>
      </c>
      <c r="AC456" s="8">
        <v>13</v>
      </c>
      <c r="AD456" s="8">
        <v>281</v>
      </c>
      <c r="AE456" s="20">
        <v>79.659199999999998</v>
      </c>
      <c r="AF456" s="20">
        <v>83.754599999999996</v>
      </c>
      <c r="AG456" s="20">
        <v>80.143000000000001</v>
      </c>
      <c r="AH456" s="20">
        <v>78.905000000000001</v>
      </c>
      <c r="AI456">
        <v>84.71</v>
      </c>
      <c r="AJ456" s="8" t="s">
        <v>3549</v>
      </c>
      <c r="AK456" s="8" t="s">
        <v>3550</v>
      </c>
      <c r="AL456" s="8">
        <v>1</v>
      </c>
      <c r="AM456" s="8">
        <v>273</v>
      </c>
      <c r="AN456" s="17">
        <v>81.025000000000006</v>
      </c>
      <c r="AO456" s="17">
        <v>79.400000000000006</v>
      </c>
      <c r="AP456" s="17" t="s">
        <v>163</v>
      </c>
      <c r="AQ456" s="8" t="s">
        <v>191</v>
      </c>
      <c r="AR456" s="8" t="s">
        <v>44</v>
      </c>
      <c r="AS456" s="8" t="s">
        <v>164</v>
      </c>
      <c r="AT456" s="8" t="s">
        <v>163</v>
      </c>
      <c r="AU456" s="8" t="s">
        <v>168</v>
      </c>
      <c r="AV456" s="8">
        <v>273</v>
      </c>
      <c r="AW45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6" s="8">
        <v>19.9148</v>
      </c>
      <c r="BA456">
        <v>20.938649999999999</v>
      </c>
      <c r="BB456">
        <v>20.03575</v>
      </c>
      <c r="BC456">
        <v>19.72625</v>
      </c>
    </row>
    <row r="457" spans="1:55" x14ac:dyDescent="0.3">
      <c r="A457" s="53" t="s">
        <v>789</v>
      </c>
      <c r="B457" s="53" t="s">
        <v>3773</v>
      </c>
      <c r="C457" s="53" t="s">
        <v>110</v>
      </c>
      <c r="D457" s="8" t="s">
        <v>101</v>
      </c>
      <c r="E457" s="43" t="s">
        <v>290</v>
      </c>
      <c r="F457" s="8" t="s">
        <v>48</v>
      </c>
      <c r="G457" s="8" t="s">
        <v>9258</v>
      </c>
      <c r="H457" s="8" t="s">
        <v>290</v>
      </c>
      <c r="I457" s="8" t="s">
        <v>14</v>
      </c>
      <c r="J457">
        <v>240</v>
      </c>
      <c r="K457" s="8" t="str" cm="1">
        <f t="array" ref="K45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57" s="8" t="str" cm="1">
        <f t="array" ref="L45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7" s="8"/>
      <c r="N457" t="s">
        <v>788</v>
      </c>
      <c r="O457" t="s">
        <v>8959</v>
      </c>
      <c r="P457">
        <v>4.7621634548918301</v>
      </c>
      <c r="Q457" t="s">
        <v>8246</v>
      </c>
      <c r="R457" s="8" t="s">
        <v>147</v>
      </c>
      <c r="S457" s="9">
        <v>0.48061342592592593</v>
      </c>
      <c r="T457" s="9">
        <v>0.4855902777777778</v>
      </c>
      <c r="U457" s="8">
        <v>0</v>
      </c>
      <c r="V457" s="8">
        <v>7.2333333333333334</v>
      </c>
      <c r="W457" s="8" t="s">
        <v>8960</v>
      </c>
      <c r="X457" s="8" t="s">
        <v>8961</v>
      </c>
      <c r="Y457" s="8">
        <v>2.2108086929669799</v>
      </c>
      <c r="Z457">
        <v>4061.01</v>
      </c>
      <c r="AA457" s="8">
        <v>0</v>
      </c>
      <c r="AB457" s="8">
        <v>0</v>
      </c>
      <c r="AC457" s="8">
        <v>0</v>
      </c>
      <c r="AD457" s="8">
        <v>0</v>
      </c>
      <c r="AE457" s="20">
        <v>70.482299999999995</v>
      </c>
      <c r="AF457" s="20">
        <v>74.793000000000006</v>
      </c>
      <c r="AG457" s="20">
        <v>74.757599999999996</v>
      </c>
      <c r="AH457" s="20">
        <v>76.2286</v>
      </c>
      <c r="AI457">
        <v>75.2</v>
      </c>
      <c r="AJ457" s="8" t="s">
        <v>3549</v>
      </c>
      <c r="AK457" s="8" t="s">
        <v>3550</v>
      </c>
      <c r="AL457" s="8">
        <v>1</v>
      </c>
      <c r="AM457" s="8">
        <v>0</v>
      </c>
      <c r="AN457" s="17">
        <v>78.681200000000004</v>
      </c>
      <c r="AO457" s="17">
        <v>79.400000000000006</v>
      </c>
      <c r="AP457" s="17" t="s">
        <v>163</v>
      </c>
      <c r="AQ457" s="8" t="s">
        <v>191</v>
      </c>
      <c r="AR457" s="8" t="s">
        <v>44</v>
      </c>
      <c r="AS457" s="8" t="s">
        <v>164</v>
      </c>
      <c r="AT457" s="8" t="s">
        <v>163</v>
      </c>
      <c r="AU457" s="8" t="s">
        <v>168</v>
      </c>
      <c r="AV457" s="8">
        <v>0</v>
      </c>
      <c r="AW45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7" s="8">
        <v>17.620574999999999</v>
      </c>
      <c r="BA457">
        <v>18.698250000000002</v>
      </c>
      <c r="BB457">
        <v>18.689399999999999</v>
      </c>
      <c r="BC457">
        <v>19.05715</v>
      </c>
    </row>
    <row r="458" spans="1:55" x14ac:dyDescent="0.3">
      <c r="A458" s="53" t="s">
        <v>779</v>
      </c>
      <c r="B458" s="53" t="s">
        <v>3484</v>
      </c>
      <c r="C458" s="53" t="s">
        <v>110</v>
      </c>
      <c r="D458" s="8" t="s">
        <v>102</v>
      </c>
      <c r="E458" s="43" t="s">
        <v>290</v>
      </c>
      <c r="F458" s="8" t="s">
        <v>48</v>
      </c>
      <c r="G458" s="8" t="s">
        <v>9258</v>
      </c>
      <c r="H458" s="8" t="s">
        <v>290</v>
      </c>
      <c r="I458" s="8" t="s">
        <v>14</v>
      </c>
      <c r="J458">
        <v>260</v>
      </c>
      <c r="K458" s="8" t="str" cm="1">
        <f t="array" ref="K45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58" s="8" t="str" cm="1">
        <f t="array" ref="L45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8" s="8"/>
      <c r="N458" t="s">
        <v>778</v>
      </c>
      <c r="O458" t="s">
        <v>5910</v>
      </c>
      <c r="P458">
        <v>0.34127080825985001</v>
      </c>
      <c r="Q458" t="s">
        <v>8440</v>
      </c>
      <c r="R458" s="8" t="s">
        <v>125</v>
      </c>
      <c r="S458" s="9">
        <v>0.46608796296296295</v>
      </c>
      <c r="T458" s="9">
        <v>0.47226851851851853</v>
      </c>
      <c r="U458" s="8">
        <v>0</v>
      </c>
      <c r="V458" s="8">
        <v>6.5555555566666666</v>
      </c>
      <c r="W458" s="8" t="s">
        <v>3486</v>
      </c>
      <c r="X458" s="8" t="s">
        <v>3487</v>
      </c>
      <c r="Y458" s="8">
        <v>4.9949308650124299E-2</v>
      </c>
      <c r="Z458">
        <v>1390.99</v>
      </c>
      <c r="AA458" s="8">
        <v>0</v>
      </c>
      <c r="AB458" s="35">
        <v>0</v>
      </c>
      <c r="AC458" s="8">
        <v>0</v>
      </c>
      <c r="AD458" s="8">
        <v>0</v>
      </c>
      <c r="AE458" s="20">
        <v>52.4</v>
      </c>
      <c r="AF458" s="20">
        <v>53.45</v>
      </c>
      <c r="AG458" s="20">
        <v>54.672800000000002</v>
      </c>
      <c r="AH458" s="20">
        <v>55.59</v>
      </c>
      <c r="AI458">
        <v>29.47</v>
      </c>
      <c r="AJ458" s="8" t="s">
        <v>3549</v>
      </c>
      <c r="AK458" s="8" t="s">
        <v>5177</v>
      </c>
      <c r="AL458" s="8">
        <v>1</v>
      </c>
      <c r="AM458" s="8">
        <v>0</v>
      </c>
      <c r="AN458" s="17">
        <v>26.725000000000001</v>
      </c>
      <c r="AO458" s="17">
        <v>27.795000000000002</v>
      </c>
      <c r="AP458" s="17" t="s">
        <v>163</v>
      </c>
      <c r="AQ458" s="8" t="s">
        <v>191</v>
      </c>
      <c r="AR458" s="8" t="s">
        <v>44</v>
      </c>
      <c r="AS458" s="8" t="s">
        <v>164</v>
      </c>
      <c r="AT458" s="8" t="s">
        <v>163</v>
      </c>
      <c r="AU458" s="8" t="s">
        <v>168</v>
      </c>
      <c r="AV458" s="8">
        <v>0</v>
      </c>
      <c r="AW45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8" s="8">
        <v>13.1</v>
      </c>
      <c r="BA458">
        <v>13.362500000000001</v>
      </c>
      <c r="BB458">
        <v>13.668200000000001</v>
      </c>
      <c r="BC458">
        <v>13.897500000000001</v>
      </c>
    </row>
    <row r="459" spans="1:55" x14ac:dyDescent="0.3">
      <c r="A459" s="53" t="s">
        <v>1862</v>
      </c>
      <c r="B459" s="53" t="s">
        <v>3836</v>
      </c>
      <c r="C459" s="53" t="s">
        <v>107</v>
      </c>
      <c r="D459" s="8" t="s">
        <v>103</v>
      </c>
      <c r="E459" s="43" t="s">
        <v>290</v>
      </c>
      <c r="F459" s="8" t="s">
        <v>48</v>
      </c>
      <c r="G459" s="8" t="s">
        <v>9258</v>
      </c>
      <c r="H459" s="8" t="s">
        <v>290</v>
      </c>
      <c r="I459" s="8" t="s">
        <v>14</v>
      </c>
      <c r="J459">
        <v>265</v>
      </c>
      <c r="K459" s="8" t="str" cm="1">
        <f t="array" ref="K45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59" s="8" t="str" cm="1">
        <f t="array" ref="L45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59" s="8"/>
      <c r="N459" t="s">
        <v>1622</v>
      </c>
      <c r="O459" t="s">
        <v>5990</v>
      </c>
      <c r="P459">
        <v>0.70475581284569</v>
      </c>
      <c r="Q459" t="s">
        <v>8572</v>
      </c>
      <c r="R459" s="8" t="s">
        <v>107</v>
      </c>
      <c r="S459" s="9">
        <v>0.47548611111111111</v>
      </c>
      <c r="T459" s="9">
        <v>0.48219907407407409</v>
      </c>
      <c r="U459" s="8">
        <v>0</v>
      </c>
      <c r="V459" s="8">
        <v>8.3833333333333329</v>
      </c>
      <c r="W459" s="8" t="s">
        <v>5595</v>
      </c>
      <c r="X459" s="8" t="s">
        <v>5596</v>
      </c>
      <c r="Y459" s="8">
        <v>0.15201889443526401</v>
      </c>
      <c r="Z459">
        <v>1064.1099999999999</v>
      </c>
      <c r="AA459" s="8">
        <v>0</v>
      </c>
      <c r="AB459" s="8">
        <v>0</v>
      </c>
      <c r="AC459" s="8">
        <v>0</v>
      </c>
      <c r="AD459" s="8">
        <v>0</v>
      </c>
      <c r="AE459" s="20">
        <v>81.099999999999994</v>
      </c>
      <c r="AF459" s="20">
        <v>81.099999999999994</v>
      </c>
      <c r="AG459" s="20">
        <v>83.28</v>
      </c>
      <c r="AH459" s="20">
        <v>84.37</v>
      </c>
      <c r="AI459">
        <v>22.36</v>
      </c>
      <c r="AJ459" s="8" t="s">
        <v>3549</v>
      </c>
      <c r="AK459" s="8" t="s">
        <v>5564</v>
      </c>
      <c r="AL459" s="8">
        <v>1</v>
      </c>
      <c r="AM459" s="8">
        <v>0</v>
      </c>
      <c r="AN459" s="17">
        <v>20.274999999999999</v>
      </c>
      <c r="AO459" s="17">
        <v>21.092500000000001</v>
      </c>
      <c r="AP459" s="17" t="s">
        <v>163</v>
      </c>
      <c r="AQ459" s="8" t="s">
        <v>191</v>
      </c>
      <c r="AR459" s="8" t="s">
        <v>44</v>
      </c>
      <c r="AS459" s="8" t="s">
        <v>164</v>
      </c>
      <c r="AT459" s="8" t="s">
        <v>163</v>
      </c>
      <c r="AU459" s="8" t="s">
        <v>168</v>
      </c>
      <c r="AV459" s="8">
        <v>0</v>
      </c>
      <c r="AW45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5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5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59" s="8">
        <v>20.274999999999999</v>
      </c>
      <c r="BA459">
        <v>20.274999999999999</v>
      </c>
      <c r="BB459">
        <v>20.82</v>
      </c>
      <c r="BC459">
        <v>21.092500000000001</v>
      </c>
    </row>
    <row r="460" spans="1:55" x14ac:dyDescent="0.3">
      <c r="A460" s="53" t="s">
        <v>1384</v>
      </c>
      <c r="B460" s="53" t="s">
        <v>4248</v>
      </c>
      <c r="C460" s="53" t="s">
        <v>51</v>
      </c>
      <c r="D460" s="8" t="s">
        <v>101</v>
      </c>
      <c r="E460" s="43" t="s">
        <v>290</v>
      </c>
      <c r="F460" s="8" t="s">
        <v>48</v>
      </c>
      <c r="G460" s="8" t="s">
        <v>9247</v>
      </c>
      <c r="H460" s="8" t="s">
        <v>160</v>
      </c>
      <c r="I460" s="8" t="s">
        <v>48</v>
      </c>
      <c r="J460">
        <v>315</v>
      </c>
      <c r="K460" s="8" t="str" cm="1">
        <f t="array" ref="K46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0" s="8" t="str" cm="1">
        <f t="array" ref="L46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0" s="8"/>
      <c r="N460" t="s">
        <v>4249</v>
      </c>
      <c r="O460" t="s">
        <v>5912</v>
      </c>
      <c r="P460">
        <v>0.490253572154074</v>
      </c>
      <c r="Q460" t="s">
        <v>8267</v>
      </c>
      <c r="R460" s="8" t="s">
        <v>1380</v>
      </c>
      <c r="S460" s="9">
        <v>0.48593750000000002</v>
      </c>
      <c r="T460" s="9">
        <v>0.49265046296296294</v>
      </c>
      <c r="U460" s="8">
        <v>0</v>
      </c>
      <c r="V460" s="8">
        <v>9.4354006285390355</v>
      </c>
      <c r="W460" s="8" t="s">
        <v>4251</v>
      </c>
      <c r="X460" s="8" t="s">
        <v>4252</v>
      </c>
      <c r="Y460" s="8">
        <v>0.35869864306230798</v>
      </c>
      <c r="Z460">
        <v>112.78</v>
      </c>
      <c r="AA460" s="8">
        <v>0</v>
      </c>
      <c r="AB460" s="35">
        <v>0</v>
      </c>
      <c r="AC460" s="8">
        <v>0</v>
      </c>
      <c r="AD460" s="8">
        <v>0</v>
      </c>
      <c r="AE460" s="20">
        <v>0</v>
      </c>
      <c r="AF460" s="20">
        <v>0</v>
      </c>
      <c r="AG460" s="20">
        <v>94.84</v>
      </c>
      <c r="AH460" s="20">
        <v>0</v>
      </c>
      <c r="AI460">
        <v>2.2113</v>
      </c>
      <c r="AJ460" s="8" t="s">
        <v>3549</v>
      </c>
      <c r="AK460" s="8" t="s">
        <v>3550</v>
      </c>
      <c r="AL460" s="8">
        <v>1</v>
      </c>
      <c r="AM460" s="8">
        <v>0</v>
      </c>
      <c r="AN460" s="17">
        <v>11.855</v>
      </c>
      <c r="AO460" s="17">
        <v>0</v>
      </c>
      <c r="AP460" s="17" t="s">
        <v>163</v>
      </c>
      <c r="AQ460" s="8" t="s">
        <v>191</v>
      </c>
      <c r="AR460" s="8" t="s">
        <v>44</v>
      </c>
      <c r="AS460" s="8" t="s">
        <v>163</v>
      </c>
      <c r="AT460" s="8" t="s">
        <v>164</v>
      </c>
      <c r="AU460" s="8" t="s">
        <v>168</v>
      </c>
      <c r="AV460" s="8">
        <v>0</v>
      </c>
      <c r="AW46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0" s="8">
        <v>0</v>
      </c>
      <c r="BA460">
        <v>0</v>
      </c>
      <c r="BB460">
        <v>23.71</v>
      </c>
      <c r="BC460">
        <v>0</v>
      </c>
    </row>
    <row r="461" spans="1:55" x14ac:dyDescent="0.3">
      <c r="A461" s="53" t="s">
        <v>821</v>
      </c>
      <c r="B461" s="53" t="s">
        <v>5160</v>
      </c>
      <c r="C461" s="53" t="s">
        <v>110</v>
      </c>
      <c r="D461" s="8" t="s">
        <v>101</v>
      </c>
      <c r="E461" s="43" t="s">
        <v>290</v>
      </c>
      <c r="F461" s="8" t="s">
        <v>48</v>
      </c>
      <c r="G461" s="8" t="s">
        <v>9257</v>
      </c>
      <c r="H461" s="8" t="s">
        <v>290</v>
      </c>
      <c r="I461" s="8" t="s">
        <v>14</v>
      </c>
      <c r="J461">
        <v>190</v>
      </c>
      <c r="K461" s="8" t="str" cm="1">
        <f t="array" ref="K46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1" s="8" t="str" cm="1">
        <f t="array" ref="L46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1" s="8"/>
      <c r="N461" t="s">
        <v>820</v>
      </c>
      <c r="O461" t="s">
        <v>9026</v>
      </c>
      <c r="P461">
        <v>14.6287128861974</v>
      </c>
      <c r="Q461" t="s">
        <v>8265</v>
      </c>
      <c r="R461" s="8" t="s">
        <v>129</v>
      </c>
      <c r="S461" s="9">
        <v>0.5028125</v>
      </c>
      <c r="T461" s="9">
        <v>0.51146990740740739</v>
      </c>
      <c r="U461" s="8">
        <v>0</v>
      </c>
      <c r="V461" s="8">
        <v>10.950000000000001</v>
      </c>
      <c r="W461" s="8" t="s">
        <v>9027</v>
      </c>
      <c r="X461" s="8" t="s">
        <v>9028</v>
      </c>
      <c r="Y461" s="8">
        <v>12.0028818183096</v>
      </c>
      <c r="Z461">
        <v>2098.2199999999998</v>
      </c>
      <c r="AA461" s="8">
        <v>0</v>
      </c>
      <c r="AB461" s="8">
        <v>0</v>
      </c>
      <c r="AC461" s="8">
        <v>0</v>
      </c>
      <c r="AD461" s="8">
        <v>0</v>
      </c>
      <c r="AE461" s="20">
        <v>82.515000000000001</v>
      </c>
      <c r="AF461" s="20">
        <v>110.6842</v>
      </c>
      <c r="AG461" s="20">
        <v>103.4166</v>
      </c>
      <c r="AH461" s="20">
        <v>86.985699999999994</v>
      </c>
      <c r="AI461">
        <v>52.82</v>
      </c>
      <c r="AJ461" s="8" t="s">
        <v>3549</v>
      </c>
      <c r="AK461" s="8" t="s">
        <v>3550</v>
      </c>
      <c r="AL461" s="8">
        <v>1</v>
      </c>
      <c r="AM461" s="8">
        <v>0</v>
      </c>
      <c r="AN461" s="17">
        <v>58.071199999999997</v>
      </c>
      <c r="AO461" s="17">
        <v>43.282499999999999</v>
      </c>
      <c r="AP461" s="17" t="s">
        <v>163</v>
      </c>
      <c r="AQ461" s="8" t="s">
        <v>191</v>
      </c>
      <c r="AR461" s="8" t="s">
        <v>44</v>
      </c>
      <c r="AS461" s="8" t="s">
        <v>164</v>
      </c>
      <c r="AT461" s="8" t="s">
        <v>163</v>
      </c>
      <c r="AU461" s="8" t="s">
        <v>168</v>
      </c>
      <c r="AV461" s="8">
        <v>0</v>
      </c>
      <c r="AW46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1" s="8">
        <v>20.62875</v>
      </c>
      <c r="BA461">
        <v>27.671050000000001</v>
      </c>
      <c r="BB461">
        <v>25.854150000000001</v>
      </c>
      <c r="BC461">
        <v>21.746424999999999</v>
      </c>
    </row>
    <row r="462" spans="1:55" x14ac:dyDescent="0.3">
      <c r="A462" s="53" t="s">
        <v>1966</v>
      </c>
      <c r="B462" s="53" t="s">
        <v>4123</v>
      </c>
      <c r="C462" s="53" t="s">
        <v>110</v>
      </c>
      <c r="D462" s="8" t="s">
        <v>101</v>
      </c>
      <c r="E462" s="43" t="s">
        <v>290</v>
      </c>
      <c r="F462" s="8" t="s">
        <v>48</v>
      </c>
      <c r="G462" s="8" t="s">
        <v>9255</v>
      </c>
      <c r="H462" s="8" t="s">
        <v>290</v>
      </c>
      <c r="I462" s="8" t="s">
        <v>48</v>
      </c>
      <c r="J462">
        <v>147</v>
      </c>
      <c r="K462" s="8" t="str" cm="1">
        <f t="array" ref="K46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62" s="8" t="str" cm="1">
        <f t="array" ref="L46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2" s="8"/>
      <c r="N462" t="s">
        <v>1965</v>
      </c>
      <c r="O462" t="s">
        <v>5944</v>
      </c>
      <c r="P462">
        <v>0.58157118813426201</v>
      </c>
      <c r="Q462" t="s">
        <v>8718</v>
      </c>
      <c r="R462" s="8" t="s">
        <v>147</v>
      </c>
      <c r="S462" s="9">
        <v>0.50783564814814819</v>
      </c>
      <c r="T462" s="9">
        <v>0.51469907407407411</v>
      </c>
      <c r="U462" s="8">
        <v>0</v>
      </c>
      <c r="V462" s="8">
        <v>10.950000000000001</v>
      </c>
      <c r="W462" s="8" t="s">
        <v>4125</v>
      </c>
      <c r="X462" s="8" t="s">
        <v>4126</v>
      </c>
      <c r="Y462" s="8">
        <v>0.24670693990511799</v>
      </c>
      <c r="Z462">
        <v>1492.6</v>
      </c>
      <c r="AA462" s="8">
        <v>0</v>
      </c>
      <c r="AB462" s="8">
        <v>0</v>
      </c>
      <c r="AC462" s="8">
        <v>0</v>
      </c>
      <c r="AD462" s="8">
        <v>0</v>
      </c>
      <c r="AE462" s="20">
        <v>0</v>
      </c>
      <c r="AF462" s="20">
        <v>0</v>
      </c>
      <c r="AG462" s="20">
        <v>90.04</v>
      </c>
      <c r="AH462" s="20">
        <v>77.330699999999993</v>
      </c>
      <c r="AI462">
        <v>100.08</v>
      </c>
      <c r="AJ462" s="8" t="s">
        <v>3495</v>
      </c>
      <c r="AK462" s="8" t="s">
        <v>3496</v>
      </c>
      <c r="AL462" s="8">
        <v>1</v>
      </c>
      <c r="AM462" s="8">
        <v>0</v>
      </c>
      <c r="AN462" s="17">
        <v>39.986199999999997</v>
      </c>
      <c r="AO462" s="17">
        <v>77.064999999999998</v>
      </c>
      <c r="AP462" s="17" t="s">
        <v>163</v>
      </c>
      <c r="AQ462" s="8" t="s">
        <v>191</v>
      </c>
      <c r="AR462" s="8" t="s">
        <v>44</v>
      </c>
      <c r="AS462" s="8" t="s">
        <v>163</v>
      </c>
      <c r="AT462" s="8" t="s">
        <v>163</v>
      </c>
      <c r="AU462" s="8" t="s">
        <v>168</v>
      </c>
      <c r="AV462" s="8">
        <v>0</v>
      </c>
      <c r="AW46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2" s="8">
        <v>0</v>
      </c>
      <c r="BA462">
        <v>0</v>
      </c>
      <c r="BB462">
        <v>22.51</v>
      </c>
      <c r="BC462">
        <v>19.332674999999998</v>
      </c>
    </row>
    <row r="463" spans="1:55" x14ac:dyDescent="0.3">
      <c r="A463" s="53" t="s">
        <v>818</v>
      </c>
      <c r="B463" s="53" t="s">
        <v>5156</v>
      </c>
      <c r="C463" s="53" t="s">
        <v>110</v>
      </c>
      <c r="D463" s="8" t="s">
        <v>101</v>
      </c>
      <c r="E463" s="43" t="s">
        <v>290</v>
      </c>
      <c r="F463" s="8" t="s">
        <v>48</v>
      </c>
      <c r="G463" s="8" t="s">
        <v>9255</v>
      </c>
      <c r="H463" s="8" t="s">
        <v>290</v>
      </c>
      <c r="I463" s="8" t="s">
        <v>14</v>
      </c>
      <c r="J463">
        <v>193</v>
      </c>
      <c r="K463" s="8" t="str" cm="1">
        <f t="array" ref="K46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3" s="8" t="str" cm="1">
        <f t="array" ref="L46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3" s="8"/>
      <c r="N463" t="s">
        <v>817</v>
      </c>
      <c r="O463" t="s">
        <v>6156</v>
      </c>
      <c r="P463">
        <v>0.61870813504236799</v>
      </c>
      <c r="Q463" t="s">
        <v>8268</v>
      </c>
      <c r="R463" s="8" t="s">
        <v>112</v>
      </c>
      <c r="S463" s="9">
        <v>0.51189814814814816</v>
      </c>
      <c r="T463" s="9">
        <v>0.52202546296296293</v>
      </c>
      <c r="U463" s="8">
        <v>0</v>
      </c>
      <c r="V463" s="8">
        <v>14.583333333333334</v>
      </c>
      <c r="W463" s="8" t="s">
        <v>5158</v>
      </c>
      <c r="X463" s="8" t="s">
        <v>5159</v>
      </c>
      <c r="Y463" s="8">
        <v>0.161269357555552</v>
      </c>
      <c r="Z463">
        <v>477.75</v>
      </c>
      <c r="AA463" s="8">
        <v>0</v>
      </c>
      <c r="AB463" s="8">
        <v>0</v>
      </c>
      <c r="AC463" s="8">
        <v>0</v>
      </c>
      <c r="AD463" s="8">
        <v>0</v>
      </c>
      <c r="AE463" s="20">
        <v>36.19</v>
      </c>
      <c r="AF463" s="20">
        <v>36.19</v>
      </c>
      <c r="AG463" s="20">
        <v>37.403300000000002</v>
      </c>
      <c r="AH463" s="20">
        <v>38.01</v>
      </c>
      <c r="AI463">
        <v>10.07</v>
      </c>
      <c r="AJ463" s="8" t="s">
        <v>3549</v>
      </c>
      <c r="AK463" s="8" t="s">
        <v>3550</v>
      </c>
      <c r="AL463" s="8">
        <v>1</v>
      </c>
      <c r="AM463" s="8">
        <v>0</v>
      </c>
      <c r="AN463" s="17">
        <v>9.0474999999999994</v>
      </c>
      <c r="AO463" s="17">
        <v>9.5024999999999995</v>
      </c>
      <c r="AP463" s="17" t="s">
        <v>163</v>
      </c>
      <c r="AQ463" s="8" t="s">
        <v>191</v>
      </c>
      <c r="AR463" s="8" t="s">
        <v>44</v>
      </c>
      <c r="AS463" s="8" t="s">
        <v>164</v>
      </c>
      <c r="AT463" s="8" t="s">
        <v>163</v>
      </c>
      <c r="AU463" s="8" t="s">
        <v>168</v>
      </c>
      <c r="AV463" s="8">
        <v>0</v>
      </c>
      <c r="AW46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3" s="8">
        <v>9.0474999999999994</v>
      </c>
      <c r="BA463">
        <v>9.0474999999999994</v>
      </c>
      <c r="BB463">
        <v>9.3508250000000004</v>
      </c>
      <c r="BC463">
        <v>9.5024999999999995</v>
      </c>
    </row>
    <row r="464" spans="1:55" x14ac:dyDescent="0.3">
      <c r="A464" s="53" t="s">
        <v>777</v>
      </c>
      <c r="B464" s="53" t="s">
        <v>124</v>
      </c>
      <c r="C464" s="53" t="s">
        <v>129</v>
      </c>
      <c r="D464" s="8" t="s">
        <v>103</v>
      </c>
      <c r="E464" s="43" t="s">
        <v>290</v>
      </c>
      <c r="F464" s="8" t="s">
        <v>48</v>
      </c>
      <c r="G464" s="8" t="s">
        <v>9255</v>
      </c>
      <c r="H464" s="8" t="s">
        <v>290</v>
      </c>
      <c r="I464" s="8" t="s">
        <v>14</v>
      </c>
      <c r="J464">
        <v>185</v>
      </c>
      <c r="K464" s="8" t="str" cm="1">
        <f t="array" ref="K46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4" s="8" t="str" cm="1">
        <f t="array" ref="L46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4" s="8"/>
      <c r="N464" t="s">
        <v>3</v>
      </c>
      <c r="O464" t="s">
        <v>6241</v>
      </c>
      <c r="P464">
        <v>10.751820530153999</v>
      </c>
      <c r="Q464" t="s">
        <v>8569</v>
      </c>
      <c r="R464" s="8" t="s">
        <v>107</v>
      </c>
      <c r="S464" s="9">
        <v>0.51670138888888884</v>
      </c>
      <c r="T464" s="9">
        <v>0.52341435185185181</v>
      </c>
      <c r="U464" s="8">
        <v>0</v>
      </c>
      <c r="V464" s="8">
        <v>10.583333333333334</v>
      </c>
      <c r="W464" s="8" t="s">
        <v>5195</v>
      </c>
      <c r="X464" s="8" t="s">
        <v>5196</v>
      </c>
      <c r="Y464" s="8">
        <v>8.6898418153601202</v>
      </c>
      <c r="Z464">
        <v>455</v>
      </c>
      <c r="AA464" s="8">
        <v>0</v>
      </c>
      <c r="AB464" s="8">
        <v>0</v>
      </c>
      <c r="AC464" s="8">
        <v>0</v>
      </c>
      <c r="AD464" s="8">
        <v>0</v>
      </c>
      <c r="AE464" s="20">
        <v>35</v>
      </c>
      <c r="AF464" s="20">
        <v>35</v>
      </c>
      <c r="AG464" s="20">
        <v>35</v>
      </c>
      <c r="AH464" s="20">
        <v>35</v>
      </c>
      <c r="AI464">
        <v>8.75</v>
      </c>
      <c r="AJ464" s="8" t="s">
        <v>3549</v>
      </c>
      <c r="AK464" s="8" t="s">
        <v>5564</v>
      </c>
      <c r="AL464" s="8">
        <v>1</v>
      </c>
      <c r="AM464" s="8">
        <v>0</v>
      </c>
      <c r="AN464" s="17">
        <v>8.75</v>
      </c>
      <c r="AO464" s="17">
        <v>8.75</v>
      </c>
      <c r="AP464" s="17" t="s">
        <v>163</v>
      </c>
      <c r="AQ464" s="8" t="s">
        <v>191</v>
      </c>
      <c r="AR464" s="8" t="s">
        <v>44</v>
      </c>
      <c r="AS464" s="8" t="s">
        <v>164</v>
      </c>
      <c r="AT464" s="8" t="s">
        <v>163</v>
      </c>
      <c r="AU464" s="8" t="s">
        <v>168</v>
      </c>
      <c r="AV464" s="8">
        <v>0</v>
      </c>
      <c r="AW46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4" s="8">
        <v>8.75</v>
      </c>
      <c r="BA464">
        <v>8.75</v>
      </c>
      <c r="BB464">
        <v>8.75</v>
      </c>
      <c r="BC464">
        <v>8.75</v>
      </c>
    </row>
    <row r="465" spans="1:55" x14ac:dyDescent="0.3">
      <c r="A465" s="53" t="s">
        <v>1722</v>
      </c>
      <c r="B465" s="53" t="s">
        <v>4244</v>
      </c>
      <c r="C465" s="53" t="s">
        <v>290</v>
      </c>
      <c r="D465" s="8" t="s">
        <v>101</v>
      </c>
      <c r="E465" s="43" t="s">
        <v>290</v>
      </c>
      <c r="F465" s="8" t="s">
        <v>48</v>
      </c>
      <c r="G465" s="8" t="s">
        <v>9263</v>
      </c>
      <c r="H465" s="8" t="s">
        <v>290</v>
      </c>
      <c r="I465" s="8" t="s">
        <v>14</v>
      </c>
      <c r="J465">
        <v>238</v>
      </c>
      <c r="K465" s="8" t="str" cm="1">
        <f t="array" ref="K46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65" s="8" t="str" cm="1">
        <f t="array" ref="L46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5" s="8"/>
      <c r="N465" t="s">
        <v>1721</v>
      </c>
      <c r="O465" t="s">
        <v>5911</v>
      </c>
      <c r="P465">
        <v>15.5953645302941</v>
      </c>
      <c r="Q465" t="s">
        <v>9072</v>
      </c>
      <c r="R465" s="8" t="s">
        <v>147</v>
      </c>
      <c r="S465" s="9">
        <v>0.53284722222222225</v>
      </c>
      <c r="T465" s="9">
        <v>0.53820601851851857</v>
      </c>
      <c r="U465" s="8">
        <v>0</v>
      </c>
      <c r="V465" s="8">
        <v>6.99</v>
      </c>
      <c r="W465" s="8" t="s">
        <v>4246</v>
      </c>
      <c r="X465" s="8" t="s">
        <v>4247</v>
      </c>
      <c r="Y465" s="8">
        <v>11.4767193063206</v>
      </c>
      <c r="Z465">
        <v>1709.82</v>
      </c>
      <c r="AA465" s="8">
        <v>0</v>
      </c>
      <c r="AB465" s="8">
        <v>0</v>
      </c>
      <c r="AC465" s="8">
        <v>0</v>
      </c>
      <c r="AD465" s="8">
        <v>0</v>
      </c>
      <c r="AE465" s="20">
        <v>0</v>
      </c>
      <c r="AF465" s="20">
        <v>51.878300000000003</v>
      </c>
      <c r="AG465" s="20">
        <v>64</v>
      </c>
      <c r="AH465" s="20">
        <v>49.0321</v>
      </c>
      <c r="AI465">
        <v>49.77</v>
      </c>
      <c r="AJ465" s="8" t="s">
        <v>3549</v>
      </c>
      <c r="AK465" s="8" t="s">
        <v>3550</v>
      </c>
      <c r="AL465" s="8">
        <v>1</v>
      </c>
      <c r="AM465" s="8">
        <v>0</v>
      </c>
      <c r="AN465" s="17">
        <v>57.965000000000003</v>
      </c>
      <c r="AO465" s="17">
        <v>50.422499999999999</v>
      </c>
      <c r="AP465" s="17" t="s">
        <v>163</v>
      </c>
      <c r="AQ465" s="8" t="s">
        <v>191</v>
      </c>
      <c r="AR465" s="8" t="s">
        <v>1720</v>
      </c>
      <c r="AS465" s="8" t="s">
        <v>164</v>
      </c>
      <c r="AT465" s="8" t="s">
        <v>163</v>
      </c>
      <c r="AU465" s="8" t="s">
        <v>168</v>
      </c>
      <c r="AV465" s="8">
        <v>0</v>
      </c>
      <c r="AW46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5" s="8">
        <v>0</v>
      </c>
      <c r="BA465">
        <v>12.969575000000001</v>
      </c>
      <c r="BB465">
        <v>16</v>
      </c>
      <c r="BC465">
        <v>12.258025</v>
      </c>
    </row>
    <row r="466" spans="1:55" x14ac:dyDescent="0.3">
      <c r="A466" s="53" t="s">
        <v>796</v>
      </c>
      <c r="B466" s="53" t="s">
        <v>3711</v>
      </c>
      <c r="C466" s="53" t="s">
        <v>110</v>
      </c>
      <c r="D466" s="8" t="s">
        <v>102</v>
      </c>
      <c r="E466" s="43" t="s">
        <v>290</v>
      </c>
      <c r="F466" s="8" t="s">
        <v>48</v>
      </c>
      <c r="G466" s="8" t="s">
        <v>9263</v>
      </c>
      <c r="H466" s="8" t="s">
        <v>290</v>
      </c>
      <c r="I466" s="8" t="s">
        <v>14</v>
      </c>
      <c r="J466">
        <v>101</v>
      </c>
      <c r="K466" s="8" t="str" cm="1">
        <f t="array" ref="K46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6" s="8" t="str" cm="1">
        <f t="array" ref="L46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6" s="8"/>
      <c r="N466" t="s">
        <v>795</v>
      </c>
      <c r="O466" t="s">
        <v>5914</v>
      </c>
      <c r="P466">
        <v>3.3527901728853098</v>
      </c>
      <c r="Q466" t="s">
        <v>8435</v>
      </c>
      <c r="R466" s="8" t="s">
        <v>125</v>
      </c>
      <c r="S466" s="9">
        <v>0.49452546296296296</v>
      </c>
      <c r="T466" s="9">
        <v>0.49707175925925928</v>
      </c>
      <c r="U466" s="8">
        <v>0</v>
      </c>
      <c r="V466" s="8">
        <v>3.7888888883333336</v>
      </c>
      <c r="W466" s="8" t="s">
        <v>3713</v>
      </c>
      <c r="X466" s="8" t="s">
        <v>3714</v>
      </c>
      <c r="Y466" s="8">
        <v>1.8456927729666499</v>
      </c>
      <c r="Z466">
        <v>1041.0899999999999</v>
      </c>
      <c r="AA466" s="8">
        <v>0</v>
      </c>
      <c r="AB466" s="8">
        <v>0</v>
      </c>
      <c r="AC466" s="8">
        <v>0</v>
      </c>
      <c r="AD466" s="8">
        <v>0</v>
      </c>
      <c r="AE466" s="20">
        <v>39.479999999999997</v>
      </c>
      <c r="AF466" s="20">
        <v>39.61</v>
      </c>
      <c r="AG466" s="20">
        <v>40.852800000000002</v>
      </c>
      <c r="AH466" s="20">
        <v>41.59</v>
      </c>
      <c r="AI466">
        <v>22.05</v>
      </c>
      <c r="AJ466" s="8" t="s">
        <v>3549</v>
      </c>
      <c r="AK466" s="8" t="s">
        <v>5177</v>
      </c>
      <c r="AL466" s="8">
        <v>1</v>
      </c>
      <c r="AM466" s="8">
        <v>0</v>
      </c>
      <c r="AN466" s="17">
        <v>19.934999999999999</v>
      </c>
      <c r="AO466" s="17">
        <v>20.795000000000002</v>
      </c>
      <c r="AP466" s="17" t="s">
        <v>163</v>
      </c>
      <c r="AQ466" s="8" t="s">
        <v>793</v>
      </c>
      <c r="AR466" s="8" t="s">
        <v>44</v>
      </c>
      <c r="AS466" s="8" t="s">
        <v>164</v>
      </c>
      <c r="AT466" s="8" t="s">
        <v>163</v>
      </c>
      <c r="AU466" s="8" t="s">
        <v>168</v>
      </c>
      <c r="AV466" s="8">
        <v>0</v>
      </c>
      <c r="AW46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6" s="8">
        <v>9.8699999999999992</v>
      </c>
      <c r="BA466">
        <v>9.9024999999999999</v>
      </c>
      <c r="BB466">
        <v>10.213200000000001</v>
      </c>
      <c r="BC466">
        <v>10.397500000000001</v>
      </c>
    </row>
    <row r="467" spans="1:55" x14ac:dyDescent="0.3">
      <c r="A467" s="53" t="s">
        <v>1404</v>
      </c>
      <c r="B467" s="53" t="s">
        <v>3647</v>
      </c>
      <c r="C467" s="53" t="s">
        <v>112</v>
      </c>
      <c r="D467" s="8" t="s">
        <v>101</v>
      </c>
      <c r="E467" s="43" t="s">
        <v>290</v>
      </c>
      <c r="F467" s="8" t="s">
        <v>48</v>
      </c>
      <c r="G467" s="8" t="s">
        <v>9266</v>
      </c>
      <c r="H467" s="8" t="s">
        <v>290</v>
      </c>
      <c r="I467" s="8" t="s">
        <v>14</v>
      </c>
      <c r="J467">
        <v>100</v>
      </c>
      <c r="K467" s="8" t="str" cm="1">
        <f t="array" ref="K46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67" s="8" t="str" cm="1">
        <f t="array" ref="L46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467" s="8"/>
      <c r="N467" t="s">
        <v>1403</v>
      </c>
      <c r="O467" t="s">
        <v>8958</v>
      </c>
      <c r="P467">
        <v>0.77314011018648898</v>
      </c>
      <c r="Q467" t="s">
        <v>8260</v>
      </c>
      <c r="R467" s="8" t="s">
        <v>147</v>
      </c>
      <c r="S467" s="9">
        <v>0.53874999999999995</v>
      </c>
      <c r="T467" s="9">
        <v>0.53901620370370373</v>
      </c>
      <c r="U467" s="8">
        <v>0</v>
      </c>
      <c r="V467" s="8">
        <v>0.24666666666666667</v>
      </c>
      <c r="W467" s="8" t="s">
        <v>3649</v>
      </c>
      <c r="X467" s="8" t="s">
        <v>3650</v>
      </c>
      <c r="Y467" s="8">
        <v>0.31704240790663801</v>
      </c>
      <c r="Z467">
        <v>2735.12</v>
      </c>
      <c r="AA467" s="8">
        <v>10</v>
      </c>
      <c r="AB467" s="8">
        <v>0.65517241379310398</v>
      </c>
      <c r="AC467" s="8">
        <v>3</v>
      </c>
      <c r="AD467" s="8">
        <v>41</v>
      </c>
      <c r="AE467" s="20">
        <v>48.572299999999998</v>
      </c>
      <c r="AF467" s="20">
        <v>52.391500000000001</v>
      </c>
      <c r="AG467" s="20">
        <v>57.354599999999998</v>
      </c>
      <c r="AH467" s="20">
        <v>51.62</v>
      </c>
      <c r="AI467">
        <v>59.45</v>
      </c>
      <c r="AJ467" s="8" t="s">
        <v>3549</v>
      </c>
      <c r="AK467" s="8" t="s">
        <v>3550</v>
      </c>
      <c r="AL467" s="8">
        <v>1</v>
      </c>
      <c r="AM467" s="8">
        <v>29</v>
      </c>
      <c r="AN467" s="17">
        <v>57.61</v>
      </c>
      <c r="AO467" s="17">
        <v>51.62</v>
      </c>
      <c r="AP467" s="17" t="s">
        <v>163</v>
      </c>
      <c r="AQ467" s="8" t="s">
        <v>191</v>
      </c>
      <c r="AR467" s="8" t="s">
        <v>44</v>
      </c>
      <c r="AS467" s="8" t="s">
        <v>164</v>
      </c>
      <c r="AT467" s="8" t="s">
        <v>163</v>
      </c>
      <c r="AU467" s="8" t="s">
        <v>168</v>
      </c>
      <c r="AV467" s="8">
        <v>29</v>
      </c>
      <c r="AW46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7" s="8">
        <v>12.143075</v>
      </c>
      <c r="BA467">
        <v>13.097875</v>
      </c>
      <c r="BB467">
        <v>14.338649999999999</v>
      </c>
      <c r="BC467">
        <v>12.904999999999999</v>
      </c>
    </row>
    <row r="468" spans="1:55" x14ac:dyDescent="0.3">
      <c r="A468" s="53" t="s">
        <v>1333</v>
      </c>
      <c r="B468" s="53" t="s">
        <v>4238</v>
      </c>
      <c r="C468" s="53" t="s">
        <v>110</v>
      </c>
      <c r="D468" s="8" t="s">
        <v>101</v>
      </c>
      <c r="E468" s="43" t="s">
        <v>290</v>
      </c>
      <c r="F468" s="8" t="s">
        <v>48</v>
      </c>
      <c r="G468" s="8" t="s">
        <v>9261</v>
      </c>
      <c r="H468" s="8" t="s">
        <v>290</v>
      </c>
      <c r="I468" s="8" t="s">
        <v>14</v>
      </c>
      <c r="J468">
        <v>80</v>
      </c>
      <c r="K468" s="8" t="str" cm="1">
        <f t="array" ref="K46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68" s="8" t="str" cm="1">
        <f t="array" ref="L46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8" s="8"/>
      <c r="N468" t="s">
        <v>1332</v>
      </c>
      <c r="O468" t="s">
        <v>8951</v>
      </c>
      <c r="P468">
        <v>0</v>
      </c>
      <c r="Q468" t="s">
        <v>8259</v>
      </c>
      <c r="R468" s="8" t="s">
        <v>147</v>
      </c>
      <c r="S468" s="9">
        <v>0.53901620370370373</v>
      </c>
      <c r="T468" s="9">
        <v>0.53945601851851854</v>
      </c>
      <c r="U468" s="8">
        <v>0</v>
      </c>
      <c r="V468" s="8">
        <v>0.34666666666666668</v>
      </c>
      <c r="W468" s="8" t="s">
        <v>3649</v>
      </c>
      <c r="X468" s="8" t="s">
        <v>3650</v>
      </c>
      <c r="Z468">
        <v>1630.2</v>
      </c>
      <c r="AA468" s="8">
        <v>0</v>
      </c>
      <c r="AB468" s="8">
        <v>0</v>
      </c>
      <c r="AC468" s="8">
        <v>0</v>
      </c>
      <c r="AD468" s="8">
        <v>0</v>
      </c>
      <c r="AE468" s="20">
        <v>30.593800000000002</v>
      </c>
      <c r="AF468" s="20">
        <v>31.19</v>
      </c>
      <c r="AG468" s="20">
        <v>32.537599999999998</v>
      </c>
      <c r="AH468" s="20">
        <v>33.380000000000003</v>
      </c>
      <c r="AI468">
        <v>35.380000000000003</v>
      </c>
      <c r="AJ468" s="8" t="s">
        <v>3549</v>
      </c>
      <c r="AK468" s="8" t="s">
        <v>3550</v>
      </c>
      <c r="AL468" s="8">
        <v>1</v>
      </c>
      <c r="AM468" s="8">
        <v>0</v>
      </c>
      <c r="AN468" s="17">
        <v>31.19</v>
      </c>
      <c r="AO468" s="17">
        <v>33.380000000000003</v>
      </c>
      <c r="AP468" s="17" t="s">
        <v>163</v>
      </c>
      <c r="AQ468" s="8" t="s">
        <v>191</v>
      </c>
      <c r="AR468" s="8" t="s">
        <v>44</v>
      </c>
      <c r="AS468" s="8" t="s">
        <v>164</v>
      </c>
      <c r="AT468" s="8" t="s">
        <v>163</v>
      </c>
      <c r="AU468" s="8" t="s">
        <v>168</v>
      </c>
      <c r="AV468" s="8">
        <v>0</v>
      </c>
      <c r="AW46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8" s="8">
        <v>7.6484500000000004</v>
      </c>
      <c r="BA468">
        <v>7.7975000000000003</v>
      </c>
      <c r="BB468">
        <v>8.1343999999999994</v>
      </c>
      <c r="BC468">
        <v>8.3450000000000006</v>
      </c>
    </row>
    <row r="469" spans="1:55" x14ac:dyDescent="0.3">
      <c r="A469" s="53" t="s">
        <v>792</v>
      </c>
      <c r="B469" s="53" t="s">
        <v>3872</v>
      </c>
      <c r="C469" s="53" t="s">
        <v>125</v>
      </c>
      <c r="D469" s="8" t="s">
        <v>102</v>
      </c>
      <c r="E469" s="43" t="s">
        <v>290</v>
      </c>
      <c r="F469" s="8" t="s">
        <v>48</v>
      </c>
      <c r="G469" s="8" t="s">
        <v>9261</v>
      </c>
      <c r="H469" s="8" t="s">
        <v>160</v>
      </c>
      <c r="I469" s="8" t="s">
        <v>48</v>
      </c>
      <c r="J469">
        <v>302</v>
      </c>
      <c r="K469" s="8" t="str" cm="1">
        <f t="array" ref="K46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69" s="8" t="str" cm="1">
        <f t="array" ref="L46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69" s="8"/>
      <c r="N469" t="s">
        <v>791</v>
      </c>
      <c r="O469" t="s">
        <v>5918</v>
      </c>
      <c r="P469">
        <v>0.60152308130722099</v>
      </c>
      <c r="Q469" t="s">
        <v>8443</v>
      </c>
      <c r="R469" s="8" t="s">
        <v>125</v>
      </c>
      <c r="S469" s="9">
        <v>0.50513888888888892</v>
      </c>
      <c r="T469" s="9">
        <v>0.50806712962962963</v>
      </c>
      <c r="U469" s="8">
        <v>0</v>
      </c>
      <c r="V469" s="8">
        <v>4.122222223333333</v>
      </c>
      <c r="W469" s="8" t="s">
        <v>5154</v>
      </c>
      <c r="X469" s="8" t="s">
        <v>5155</v>
      </c>
      <c r="Y469" s="8">
        <v>0.31764560645724899</v>
      </c>
      <c r="Z469">
        <v>1588.48</v>
      </c>
      <c r="AA469" s="8">
        <v>0</v>
      </c>
      <c r="AB469" s="8">
        <v>0</v>
      </c>
      <c r="AC469" s="8">
        <v>0</v>
      </c>
      <c r="AD469" s="8">
        <v>0</v>
      </c>
      <c r="AE469" s="20">
        <v>54.1233</v>
      </c>
      <c r="AF469" s="20">
        <v>46.24</v>
      </c>
      <c r="AG469" s="20">
        <v>60.974200000000003</v>
      </c>
      <c r="AH469" s="20">
        <v>67.278700000000001</v>
      </c>
      <c r="AI469">
        <v>25.64</v>
      </c>
      <c r="AJ469" s="8" t="s">
        <v>3549</v>
      </c>
      <c r="AK469" s="8" t="s">
        <v>5177</v>
      </c>
      <c r="AL469" s="8">
        <v>1</v>
      </c>
      <c r="AM469" s="8">
        <v>0</v>
      </c>
      <c r="AN469" s="17">
        <v>34.945</v>
      </c>
      <c r="AO469" s="17">
        <v>24.085000000000001</v>
      </c>
      <c r="AP469" s="17" t="s">
        <v>163</v>
      </c>
      <c r="AQ469" s="8" t="s">
        <v>191</v>
      </c>
      <c r="AR469" s="8" t="s">
        <v>44</v>
      </c>
      <c r="AS469" s="8" t="s">
        <v>163</v>
      </c>
      <c r="AT469" s="8" t="s">
        <v>164</v>
      </c>
      <c r="AU469" s="8" t="s">
        <v>168</v>
      </c>
      <c r="AV469" s="8">
        <v>0</v>
      </c>
      <c r="AW46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6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6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69" s="8">
        <v>13.530825</v>
      </c>
      <c r="BA469">
        <v>11.56</v>
      </c>
      <c r="BB469">
        <v>15.243550000000001</v>
      </c>
      <c r="BC469">
        <v>16.819675</v>
      </c>
    </row>
    <row r="470" spans="1:55" x14ac:dyDescent="0.3">
      <c r="A470" s="53" t="s">
        <v>1335</v>
      </c>
      <c r="B470" s="53" t="s">
        <v>4236</v>
      </c>
      <c r="C470" s="53" t="s">
        <v>110</v>
      </c>
      <c r="D470" s="8" t="s">
        <v>101</v>
      </c>
      <c r="E470" s="43" t="s">
        <v>290</v>
      </c>
      <c r="F470" s="8" t="s">
        <v>48</v>
      </c>
      <c r="G470" s="8" t="s">
        <v>9264</v>
      </c>
      <c r="H470" s="8" t="s">
        <v>290</v>
      </c>
      <c r="I470" s="8" t="s">
        <v>14</v>
      </c>
      <c r="J470">
        <v>90</v>
      </c>
      <c r="K470" s="8" t="str" cm="1">
        <f t="array" ref="K47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70" s="8" t="str" cm="1">
        <f t="array" ref="L47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0" s="8"/>
      <c r="N470" t="s">
        <v>1334</v>
      </c>
      <c r="O470" t="s">
        <v>5908</v>
      </c>
      <c r="P470">
        <v>0</v>
      </c>
      <c r="Q470" t="s">
        <v>8262</v>
      </c>
      <c r="R470" s="8" t="s">
        <v>147</v>
      </c>
      <c r="S470" s="9">
        <v>0.53944444444444439</v>
      </c>
      <c r="T470" s="9">
        <v>0.53968749999999999</v>
      </c>
      <c r="U470" s="8">
        <v>0</v>
      </c>
      <c r="V470" s="8">
        <v>0.23666666666666666</v>
      </c>
      <c r="W470" s="8" t="s">
        <v>3649</v>
      </c>
      <c r="X470" s="8" t="s">
        <v>3650</v>
      </c>
      <c r="Z470">
        <v>810.5</v>
      </c>
      <c r="AA470" s="8">
        <v>0</v>
      </c>
      <c r="AB470" s="8">
        <v>0</v>
      </c>
      <c r="AC470" s="8">
        <v>0</v>
      </c>
      <c r="AD470" s="8">
        <v>0</v>
      </c>
      <c r="AE470" s="20">
        <v>13.7761</v>
      </c>
      <c r="AF470" s="20">
        <v>13.98</v>
      </c>
      <c r="AG470" s="20">
        <v>18.770700000000001</v>
      </c>
      <c r="AH470" s="20">
        <v>19.61</v>
      </c>
      <c r="AI470">
        <v>20.79</v>
      </c>
      <c r="AJ470" s="8" t="s">
        <v>3549</v>
      </c>
      <c r="AK470" s="8" t="s">
        <v>3550</v>
      </c>
      <c r="AL470" s="8">
        <v>1</v>
      </c>
      <c r="AM470" s="8">
        <v>0</v>
      </c>
      <c r="AN470" s="17">
        <v>16.135000000000002</v>
      </c>
      <c r="AO470" s="17">
        <v>12.2562</v>
      </c>
      <c r="AP470" s="17" t="s">
        <v>163</v>
      </c>
      <c r="AQ470" s="8" t="s">
        <v>191</v>
      </c>
      <c r="AR470" s="8" t="s">
        <v>44</v>
      </c>
      <c r="AS470" s="8" t="s">
        <v>164</v>
      </c>
      <c r="AT470" s="8" t="s">
        <v>163</v>
      </c>
      <c r="AU470" s="8" t="s">
        <v>168</v>
      </c>
      <c r="AV470" s="8">
        <v>0</v>
      </c>
      <c r="AW47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0" s="8">
        <v>3.4440249999999999</v>
      </c>
      <c r="BA470">
        <v>3.4950000000000001</v>
      </c>
      <c r="BB470">
        <v>4.6926750000000004</v>
      </c>
      <c r="BC470">
        <v>4.9024999999999999</v>
      </c>
    </row>
    <row r="471" spans="1:55" x14ac:dyDescent="0.3">
      <c r="A471" s="53" t="s">
        <v>1452</v>
      </c>
      <c r="B471" s="53" t="s">
        <v>5655</v>
      </c>
      <c r="C471" s="53" t="s">
        <v>110</v>
      </c>
      <c r="D471" s="8" t="s">
        <v>102</v>
      </c>
      <c r="E471" s="43" t="s">
        <v>290</v>
      </c>
      <c r="F471" s="8" t="s">
        <v>48</v>
      </c>
      <c r="G471" s="8" t="s">
        <v>9264</v>
      </c>
      <c r="H471" s="8" t="s">
        <v>290</v>
      </c>
      <c r="I471" s="8" t="s">
        <v>14</v>
      </c>
      <c r="J471">
        <v>121</v>
      </c>
      <c r="K471" s="8" t="str" cm="1">
        <f t="array" ref="K47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71" s="8" t="str" cm="1">
        <f t="array" ref="L47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1" s="8"/>
      <c r="N471" t="s">
        <v>1451</v>
      </c>
      <c r="O471" t="s">
        <v>6126</v>
      </c>
      <c r="P471">
        <v>4.8363049540760699</v>
      </c>
      <c r="Q471" t="s">
        <v>8886</v>
      </c>
      <c r="R471" s="8" t="s">
        <v>113</v>
      </c>
      <c r="S471" s="9">
        <v>0.51142361111111112</v>
      </c>
      <c r="T471" s="9">
        <v>0.5181365740740741</v>
      </c>
      <c r="U471" s="8">
        <v>0</v>
      </c>
      <c r="V471" s="8">
        <v>27.95</v>
      </c>
      <c r="W471" s="8" t="s">
        <v>5657</v>
      </c>
      <c r="X471" s="8" t="s">
        <v>5658</v>
      </c>
      <c r="Y471" s="8">
        <v>2.2070892183770998</v>
      </c>
      <c r="Z471">
        <v>3010.51</v>
      </c>
      <c r="AA471" s="8">
        <v>0</v>
      </c>
      <c r="AB471" s="8">
        <v>0</v>
      </c>
      <c r="AC471" s="8">
        <v>0</v>
      </c>
      <c r="AD471" s="8">
        <v>0</v>
      </c>
      <c r="AE471" s="20">
        <v>227.45</v>
      </c>
      <c r="AF471" s="20">
        <v>228.94329999999999</v>
      </c>
      <c r="AG471" s="20">
        <v>238.8766</v>
      </c>
      <c r="AH471" s="20">
        <v>242.35</v>
      </c>
      <c r="AI471">
        <v>60.59</v>
      </c>
      <c r="AJ471" s="8" t="s">
        <v>3549</v>
      </c>
      <c r="AK471" s="8" t="s">
        <v>5177</v>
      </c>
      <c r="AL471" s="8">
        <v>1</v>
      </c>
      <c r="AM471" s="8">
        <v>0</v>
      </c>
      <c r="AN471" s="17">
        <v>57.982500000000002</v>
      </c>
      <c r="AO471" s="17">
        <v>60.587499999999999</v>
      </c>
      <c r="AP471" s="17" t="s">
        <v>163</v>
      </c>
      <c r="AQ471" s="8" t="s">
        <v>191</v>
      </c>
      <c r="AR471" s="8" t="s">
        <v>44</v>
      </c>
      <c r="AS471" s="8" t="s">
        <v>164</v>
      </c>
      <c r="AT471" s="8" t="s">
        <v>163</v>
      </c>
      <c r="AU471" s="8" t="s">
        <v>168</v>
      </c>
      <c r="AV471" s="8">
        <v>0</v>
      </c>
      <c r="AW47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1" s="8">
        <v>56.862499999999997</v>
      </c>
      <c r="BA471">
        <v>57.235824999999998</v>
      </c>
      <c r="BB471">
        <v>59.719149999999999</v>
      </c>
      <c r="BC471">
        <v>60.587499999999999</v>
      </c>
    </row>
    <row r="472" spans="1:55" x14ac:dyDescent="0.3">
      <c r="A472" s="53" t="s">
        <v>798</v>
      </c>
      <c r="B472" s="53" t="s">
        <v>3647</v>
      </c>
      <c r="C472" s="53" t="s">
        <v>110</v>
      </c>
      <c r="D472" s="8" t="s">
        <v>101</v>
      </c>
      <c r="E472" s="43" t="s">
        <v>290</v>
      </c>
      <c r="F472" s="8" t="s">
        <v>48</v>
      </c>
      <c r="G472" s="8" t="s">
        <v>9256</v>
      </c>
      <c r="H472" s="8" t="s">
        <v>290</v>
      </c>
      <c r="I472" s="8" t="s">
        <v>14</v>
      </c>
      <c r="J472">
        <v>100</v>
      </c>
      <c r="K472" s="8" t="str" cm="1">
        <f t="array" ref="K47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72" s="8" t="str" cm="1">
        <f t="array" ref="L47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2" s="8"/>
      <c r="N472" t="s">
        <v>797</v>
      </c>
      <c r="O472" t="s">
        <v>5906</v>
      </c>
      <c r="P472">
        <v>0</v>
      </c>
      <c r="Q472" t="s">
        <v>8261</v>
      </c>
      <c r="R472" s="8" t="s">
        <v>147</v>
      </c>
      <c r="S472" s="9">
        <v>0.53969907407407403</v>
      </c>
      <c r="T472" s="9">
        <v>0.5703125</v>
      </c>
      <c r="U472" s="8">
        <v>0</v>
      </c>
      <c r="V472" s="8">
        <v>43.64</v>
      </c>
      <c r="W472" s="8" t="s">
        <v>3649</v>
      </c>
      <c r="X472" s="8" t="s">
        <v>3650</v>
      </c>
      <c r="Z472">
        <v>10834.56</v>
      </c>
      <c r="AA472" s="8">
        <v>0</v>
      </c>
      <c r="AB472" s="8">
        <v>0</v>
      </c>
      <c r="AC472" s="8">
        <v>0</v>
      </c>
      <c r="AD472" s="8">
        <v>0</v>
      </c>
      <c r="AE472" s="20">
        <v>195.7569</v>
      </c>
      <c r="AF472" s="20">
        <v>198.88</v>
      </c>
      <c r="AG472" s="20">
        <v>223.84639999999999</v>
      </c>
      <c r="AH472" s="20">
        <v>208.87</v>
      </c>
      <c r="AI472">
        <v>221.4</v>
      </c>
      <c r="AJ472" s="8" t="s">
        <v>3549</v>
      </c>
      <c r="AK472" s="8" t="s">
        <v>3550</v>
      </c>
      <c r="AL472" s="8">
        <v>1</v>
      </c>
      <c r="AM472" s="8">
        <v>0</v>
      </c>
      <c r="AN472" s="17">
        <v>257.44119999999998</v>
      </c>
      <c r="AO472" s="17">
        <v>208.87</v>
      </c>
      <c r="AP472" s="17" t="s">
        <v>163</v>
      </c>
      <c r="AQ472" s="8" t="s">
        <v>191</v>
      </c>
      <c r="AR472" s="8" t="s">
        <v>44</v>
      </c>
      <c r="AS472" s="8" t="s">
        <v>164</v>
      </c>
      <c r="AT472" s="8" t="s">
        <v>163</v>
      </c>
      <c r="AU472" s="8" t="s">
        <v>168</v>
      </c>
      <c r="AV472" s="8">
        <v>0</v>
      </c>
      <c r="AW47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2" s="8">
        <v>48.939225</v>
      </c>
      <c r="BA472">
        <v>49.72</v>
      </c>
      <c r="BB472">
        <v>55.961599999999997</v>
      </c>
      <c r="BC472">
        <v>52.217500000000001</v>
      </c>
    </row>
    <row r="473" spans="1:55" x14ac:dyDescent="0.3">
      <c r="A473" s="53" t="s">
        <v>1713</v>
      </c>
      <c r="B473" s="53" t="s">
        <v>4226</v>
      </c>
      <c r="C473" s="53" t="s">
        <v>110</v>
      </c>
      <c r="D473" s="8" t="s">
        <v>101</v>
      </c>
      <c r="E473" s="43" t="s">
        <v>290</v>
      </c>
      <c r="F473" s="8" t="s">
        <v>48</v>
      </c>
      <c r="G473" s="8" t="s">
        <v>9265</v>
      </c>
      <c r="H473" s="8" t="s">
        <v>290</v>
      </c>
      <c r="I473" s="8" t="s">
        <v>14</v>
      </c>
      <c r="J473">
        <v>242</v>
      </c>
      <c r="K473" s="8" t="str" cm="1">
        <f t="array" ref="K47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73" s="8" t="str" cm="1">
        <f t="array" ref="L47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3" s="8"/>
      <c r="N473" t="s">
        <v>1712</v>
      </c>
      <c r="O473" t="s">
        <v>5904</v>
      </c>
      <c r="P473">
        <v>0.363511965978148</v>
      </c>
      <c r="Q473" t="s">
        <v>8241</v>
      </c>
      <c r="R473" s="8" t="s">
        <v>147</v>
      </c>
      <c r="S473" s="9">
        <v>0.57056712962962963</v>
      </c>
      <c r="T473" s="9">
        <v>0.57961805555555557</v>
      </c>
      <c r="U473" s="8">
        <v>0</v>
      </c>
      <c r="V473" s="8">
        <v>15.243333333333334</v>
      </c>
      <c r="W473" s="8" t="s">
        <v>4228</v>
      </c>
      <c r="X473" s="8" t="s">
        <v>4229</v>
      </c>
      <c r="Y473" s="8">
        <v>0.121711450115344</v>
      </c>
      <c r="Z473">
        <v>4145.45</v>
      </c>
      <c r="AA473" s="8">
        <v>0</v>
      </c>
      <c r="AB473" s="8">
        <v>0</v>
      </c>
      <c r="AC473" s="8">
        <v>0</v>
      </c>
      <c r="AD473" s="8">
        <v>0</v>
      </c>
      <c r="AE473" s="20">
        <v>70.680000000000007</v>
      </c>
      <c r="AF473" s="20">
        <v>81.912300000000002</v>
      </c>
      <c r="AG473" s="20">
        <v>90.902299999999997</v>
      </c>
      <c r="AH473" s="20">
        <v>89.629199999999997</v>
      </c>
      <c r="AI473">
        <v>98.17</v>
      </c>
      <c r="AJ473" s="8" t="s">
        <v>3549</v>
      </c>
      <c r="AK473" s="8" t="s">
        <v>3550</v>
      </c>
      <c r="AL473" s="8">
        <v>1</v>
      </c>
      <c r="AM473" s="8">
        <v>0</v>
      </c>
      <c r="AN473" s="17">
        <v>87.476200000000006</v>
      </c>
      <c r="AO473" s="17">
        <v>89.132499999999993</v>
      </c>
      <c r="AP473" s="17" t="s">
        <v>163</v>
      </c>
      <c r="AQ473" s="8" t="s">
        <v>191</v>
      </c>
      <c r="AR473" s="8" t="s">
        <v>44</v>
      </c>
      <c r="AS473" s="8" t="s">
        <v>164</v>
      </c>
      <c r="AT473" s="8" t="s">
        <v>163</v>
      </c>
      <c r="AU473" s="8" t="s">
        <v>168</v>
      </c>
      <c r="AV473" s="8">
        <v>0</v>
      </c>
      <c r="AW47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3" s="8">
        <v>17.670000000000002</v>
      </c>
      <c r="BA473">
        <v>20.478075</v>
      </c>
      <c r="BB473">
        <v>22.725574999999999</v>
      </c>
      <c r="BC473">
        <v>22.407299999999999</v>
      </c>
    </row>
    <row r="474" spans="1:55" x14ac:dyDescent="0.3">
      <c r="A474" s="53" t="s">
        <v>1702</v>
      </c>
      <c r="B474" s="53" t="s">
        <v>5684</v>
      </c>
      <c r="C474" s="53" t="s">
        <v>110</v>
      </c>
      <c r="D474" s="8" t="s">
        <v>104</v>
      </c>
      <c r="E474" s="43" t="s">
        <v>290</v>
      </c>
      <c r="F474" s="8" t="s">
        <v>48</v>
      </c>
      <c r="G474" s="8" t="s">
        <v>9265</v>
      </c>
      <c r="H474" s="8" t="s">
        <v>290</v>
      </c>
      <c r="I474" s="8" t="s">
        <v>14</v>
      </c>
      <c r="J474">
        <v>121</v>
      </c>
      <c r="K474" s="8" t="str" cm="1">
        <f t="array" ref="K47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74" s="8" t="str" cm="1">
        <f t="array" ref="L47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4" s="8"/>
      <c r="N474" t="s">
        <v>1701</v>
      </c>
      <c r="O474" t="s">
        <v>6221</v>
      </c>
      <c r="P474">
        <v>0.13171085671643801</v>
      </c>
      <c r="Q474" t="s">
        <v>9154</v>
      </c>
      <c r="R474" s="8" t="s">
        <v>123</v>
      </c>
      <c r="S474" s="9">
        <v>0.5178935185185185</v>
      </c>
      <c r="T474" s="9">
        <v>0.52082175925925922</v>
      </c>
      <c r="U474" s="8">
        <v>0</v>
      </c>
      <c r="V474" s="8">
        <v>7.3083333333333336</v>
      </c>
      <c r="W474" s="8" t="s">
        <v>5686</v>
      </c>
      <c r="X474" s="8" t="s">
        <v>5687</v>
      </c>
      <c r="Y474" s="8">
        <v>1.5096176555399601E-2</v>
      </c>
      <c r="Z474">
        <v>524.94000000000005</v>
      </c>
      <c r="AA474" s="8">
        <v>0</v>
      </c>
      <c r="AB474" s="8">
        <v>0</v>
      </c>
      <c r="AC474" s="8">
        <v>0</v>
      </c>
      <c r="AD474" s="8">
        <v>0</v>
      </c>
      <c r="AE474" s="20">
        <v>39.96</v>
      </c>
      <c r="AF474" s="20">
        <v>39.96</v>
      </c>
      <c r="AG474" s="20">
        <v>40.869999999999997</v>
      </c>
      <c r="AH474" s="20">
        <v>41.78</v>
      </c>
      <c r="AI474">
        <v>11.07</v>
      </c>
      <c r="AJ474" s="8" t="s">
        <v>3549</v>
      </c>
      <c r="AK474" s="8" t="s">
        <v>5702</v>
      </c>
      <c r="AL474" s="8">
        <v>1</v>
      </c>
      <c r="AM474" s="8">
        <v>0</v>
      </c>
      <c r="AN474" s="17">
        <v>9.99</v>
      </c>
      <c r="AO474" s="17">
        <v>10.445</v>
      </c>
      <c r="AP474" s="17" t="s">
        <v>163</v>
      </c>
      <c r="AQ474" s="8" t="s">
        <v>191</v>
      </c>
      <c r="AR474" s="8" t="s">
        <v>44</v>
      </c>
      <c r="AS474" s="8" t="s">
        <v>164</v>
      </c>
      <c r="AT474" s="8" t="s">
        <v>163</v>
      </c>
      <c r="AU474" s="8" t="s">
        <v>168</v>
      </c>
      <c r="AV474" s="8">
        <v>0</v>
      </c>
      <c r="AW47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4" s="8">
        <v>9.99</v>
      </c>
      <c r="BA474">
        <v>9.99</v>
      </c>
      <c r="BB474">
        <v>10.217499999999999</v>
      </c>
      <c r="BC474">
        <v>10.445</v>
      </c>
    </row>
    <row r="475" spans="1:55" x14ac:dyDescent="0.3">
      <c r="A475" s="53" t="s">
        <v>1831</v>
      </c>
      <c r="B475" s="53" t="s">
        <v>4221</v>
      </c>
      <c r="C475" s="53" t="s">
        <v>110</v>
      </c>
      <c r="D475" s="8" t="s">
        <v>101</v>
      </c>
      <c r="E475" s="43" t="s">
        <v>290</v>
      </c>
      <c r="F475" s="8" t="s">
        <v>48</v>
      </c>
      <c r="G475" s="8" t="s">
        <v>9262</v>
      </c>
      <c r="H475" s="8" t="s">
        <v>290</v>
      </c>
      <c r="I475" s="8" t="s">
        <v>14</v>
      </c>
      <c r="J475">
        <v>250</v>
      </c>
      <c r="K475" s="8" t="str" cm="1">
        <f t="array" ref="K47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75" s="8" t="str" cm="1">
        <f t="array" ref="L47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5" s="8"/>
      <c r="N475" t="s">
        <v>1830</v>
      </c>
      <c r="O475" t="s">
        <v>5902</v>
      </c>
      <c r="P475">
        <v>0.22839578944115099</v>
      </c>
      <c r="Q475" t="s">
        <v>8233</v>
      </c>
      <c r="R475" s="8" t="s">
        <v>129</v>
      </c>
      <c r="S475" s="9">
        <v>0.57976851851851852</v>
      </c>
      <c r="T475" s="9">
        <v>0.5856365740740741</v>
      </c>
      <c r="U475" s="8">
        <v>0</v>
      </c>
      <c r="V475" s="8">
        <v>7.0833333333333339</v>
      </c>
      <c r="W475" s="8" t="s">
        <v>4223</v>
      </c>
      <c r="X475" s="8" t="s">
        <v>4224</v>
      </c>
      <c r="Y475" s="8">
        <v>8.9817715535218196E-2</v>
      </c>
      <c r="Z475">
        <v>1415.32</v>
      </c>
      <c r="AA475" s="8">
        <v>0</v>
      </c>
      <c r="AB475" s="8">
        <v>0</v>
      </c>
      <c r="AC475" s="8">
        <v>0</v>
      </c>
      <c r="AD475" s="8">
        <v>0</v>
      </c>
      <c r="AE475" s="20">
        <v>42.75</v>
      </c>
      <c r="AF475" s="20">
        <v>64.812799999999996</v>
      </c>
      <c r="AG475" s="20">
        <v>63.296599999999998</v>
      </c>
      <c r="AH475" s="20">
        <v>53.6571</v>
      </c>
      <c r="AI475">
        <v>32.979999999999997</v>
      </c>
      <c r="AJ475" s="8" t="s">
        <v>3549</v>
      </c>
      <c r="AK475" s="8" t="s">
        <v>3550</v>
      </c>
      <c r="AL475" s="8">
        <v>1</v>
      </c>
      <c r="AM475" s="8">
        <v>0</v>
      </c>
      <c r="AN475" s="17">
        <v>30.32</v>
      </c>
      <c r="AO475" s="17">
        <v>22.3125</v>
      </c>
      <c r="AP475" s="17" t="s">
        <v>163</v>
      </c>
      <c r="AQ475" s="8" t="s">
        <v>191</v>
      </c>
      <c r="AR475" s="8" t="s">
        <v>44</v>
      </c>
      <c r="AS475" s="8" t="s">
        <v>164</v>
      </c>
      <c r="AT475" s="8" t="s">
        <v>163</v>
      </c>
      <c r="AU475" s="8" t="s">
        <v>168</v>
      </c>
      <c r="AV475" s="8">
        <v>0</v>
      </c>
      <c r="AW47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5" s="8">
        <v>10.6875</v>
      </c>
      <c r="BA475">
        <v>16.203199999999999</v>
      </c>
      <c r="BB475">
        <v>15.824149999999999</v>
      </c>
      <c r="BC475">
        <v>13.414275</v>
      </c>
    </row>
    <row r="476" spans="1:55" x14ac:dyDescent="0.3">
      <c r="A476" s="53" t="s">
        <v>800</v>
      </c>
      <c r="B476" s="53" t="s">
        <v>120</v>
      </c>
      <c r="C476" s="53" t="s">
        <v>123</v>
      </c>
      <c r="D476" s="8" t="s">
        <v>101</v>
      </c>
      <c r="E476" s="43" t="s">
        <v>290</v>
      </c>
      <c r="F476" s="8" t="s">
        <v>48</v>
      </c>
      <c r="G476" s="8" t="s">
        <v>9260</v>
      </c>
      <c r="H476" s="8" t="s">
        <v>160</v>
      </c>
      <c r="I476" s="8" t="s">
        <v>48</v>
      </c>
      <c r="J476">
        <v>300</v>
      </c>
      <c r="K476" s="8" t="str" cm="1">
        <f t="array" ref="K47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476" s="8" t="str" cm="1">
        <f t="array" ref="L47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6" s="8"/>
      <c r="N476" t="s">
        <v>799</v>
      </c>
      <c r="O476" t="s">
        <v>8948</v>
      </c>
      <c r="P476">
        <v>0.620523611356532</v>
      </c>
      <c r="Q476" t="s">
        <v>8231</v>
      </c>
      <c r="R476" s="8" t="s">
        <v>147</v>
      </c>
      <c r="S476" s="9">
        <v>0.58607638888888891</v>
      </c>
      <c r="T476" s="9">
        <v>0.60163194444444446</v>
      </c>
      <c r="U476" s="8">
        <v>0</v>
      </c>
      <c r="V476" s="8">
        <v>20.893333333333334</v>
      </c>
      <c r="W476" s="8" t="s">
        <v>8949</v>
      </c>
      <c r="X476" s="8" t="s">
        <v>8950</v>
      </c>
      <c r="Y476" s="8">
        <v>0.18889341340810101</v>
      </c>
      <c r="Z476">
        <v>2734.81</v>
      </c>
      <c r="AA476" s="8">
        <v>0</v>
      </c>
      <c r="AB476" s="35">
        <v>0</v>
      </c>
      <c r="AC476" s="8">
        <v>0</v>
      </c>
      <c r="AD476" s="8">
        <v>0</v>
      </c>
      <c r="AE476" s="20">
        <v>63.555</v>
      </c>
      <c r="AF476" s="20">
        <v>48.662300000000002</v>
      </c>
      <c r="AG476" s="20">
        <v>43.279200000000003</v>
      </c>
      <c r="AH476" s="20">
        <v>52.89</v>
      </c>
      <c r="AI476">
        <v>44.1</v>
      </c>
      <c r="AJ476" s="8" t="s">
        <v>3549</v>
      </c>
      <c r="AK476" s="8" t="s">
        <v>3550</v>
      </c>
      <c r="AL476" s="8">
        <v>1</v>
      </c>
      <c r="AM476" s="8">
        <v>0</v>
      </c>
      <c r="AN476" s="17">
        <v>42.54</v>
      </c>
      <c r="AO476" s="17">
        <v>52.89</v>
      </c>
      <c r="AP476" s="17" t="s">
        <v>163</v>
      </c>
      <c r="AQ476" s="8" t="s">
        <v>191</v>
      </c>
      <c r="AR476" s="8" t="s">
        <v>44</v>
      </c>
      <c r="AS476" s="8" t="s">
        <v>163</v>
      </c>
      <c r="AT476" s="8" t="s">
        <v>164</v>
      </c>
      <c r="AU476" s="8" t="s">
        <v>168</v>
      </c>
      <c r="AV476" s="8">
        <v>0</v>
      </c>
      <c r="AW47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6" s="8">
        <v>15.88875</v>
      </c>
      <c r="BA476">
        <v>12.165575</v>
      </c>
      <c r="BB476">
        <v>10.819800000000001</v>
      </c>
      <c r="BC476">
        <v>13.2225</v>
      </c>
    </row>
    <row r="477" spans="1:55" x14ac:dyDescent="0.3">
      <c r="A477" s="53" t="s">
        <v>772</v>
      </c>
      <c r="B477" s="53" t="s">
        <v>5215</v>
      </c>
      <c r="C477" s="53" t="s">
        <v>110</v>
      </c>
      <c r="D477" s="8" t="s">
        <v>102</v>
      </c>
      <c r="E477" s="43" t="s">
        <v>290</v>
      </c>
      <c r="F477" s="8" t="s">
        <v>48</v>
      </c>
      <c r="G477" s="8" t="s">
        <v>9260</v>
      </c>
      <c r="H477" s="8" t="s">
        <v>290</v>
      </c>
      <c r="I477" s="8" t="s">
        <v>14</v>
      </c>
      <c r="J477">
        <v>135</v>
      </c>
      <c r="K477" s="8" t="str" cm="1">
        <f t="array" ref="K47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77" s="8" t="str" cm="1">
        <f t="array" ref="L47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7" s="8"/>
      <c r="N477" t="s">
        <v>771</v>
      </c>
      <c r="O477" t="s">
        <v>6127</v>
      </c>
      <c r="P477">
        <v>0.23814727668013799</v>
      </c>
      <c r="Q477" t="s">
        <v>8425</v>
      </c>
      <c r="R477" s="8" t="s">
        <v>125</v>
      </c>
      <c r="S477" s="9">
        <v>0.53461805555555553</v>
      </c>
      <c r="T477" s="9">
        <v>0.53887731481481482</v>
      </c>
      <c r="U477" s="8">
        <v>0</v>
      </c>
      <c r="V477" s="8">
        <v>9.0500000000000007</v>
      </c>
      <c r="W477" s="8" t="s">
        <v>5217</v>
      </c>
      <c r="X477" s="8" t="s">
        <v>5218</v>
      </c>
      <c r="Y477" s="8">
        <v>2.7225643852060701E-2</v>
      </c>
      <c r="Z477">
        <v>1405.67</v>
      </c>
      <c r="AA477" s="8">
        <v>0</v>
      </c>
      <c r="AB477" s="8">
        <v>0</v>
      </c>
      <c r="AC477" s="8">
        <v>0</v>
      </c>
      <c r="AD477" s="8">
        <v>0</v>
      </c>
      <c r="AE477" s="20">
        <v>47.962800000000001</v>
      </c>
      <c r="AF477" s="20">
        <v>56.475000000000001</v>
      </c>
      <c r="AG477" s="20">
        <v>59.495699999999999</v>
      </c>
      <c r="AH477" s="20">
        <v>56.92</v>
      </c>
      <c r="AI477">
        <v>29.36</v>
      </c>
      <c r="AJ477" s="8" t="s">
        <v>3549</v>
      </c>
      <c r="AK477" s="8" t="s">
        <v>5177</v>
      </c>
      <c r="AL477" s="8">
        <v>1</v>
      </c>
      <c r="AM477" s="8">
        <v>0</v>
      </c>
      <c r="AN477" s="17">
        <v>28.237500000000001</v>
      </c>
      <c r="AO477" s="17">
        <v>29.362500000000001</v>
      </c>
      <c r="AP477" s="17" t="s">
        <v>163</v>
      </c>
      <c r="AQ477" s="8" t="s">
        <v>191</v>
      </c>
      <c r="AR477" s="8" t="s">
        <v>44</v>
      </c>
      <c r="AS477" s="8" t="s">
        <v>164</v>
      </c>
      <c r="AT477" s="8" t="s">
        <v>163</v>
      </c>
      <c r="AU477" s="8" t="s">
        <v>168</v>
      </c>
      <c r="AV477" s="8">
        <v>0</v>
      </c>
      <c r="AW47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7" s="8">
        <v>11.9907</v>
      </c>
      <c r="BA477">
        <v>14.11875</v>
      </c>
      <c r="BB477">
        <v>14.873925</v>
      </c>
      <c r="BC477">
        <v>14.23</v>
      </c>
    </row>
    <row r="478" spans="1:55" x14ac:dyDescent="0.3">
      <c r="A478" s="53" t="s">
        <v>1805</v>
      </c>
      <c r="B478" s="53" t="s">
        <v>122</v>
      </c>
      <c r="C478" s="53" t="s">
        <v>107</v>
      </c>
      <c r="D478" s="8" t="s">
        <v>101</v>
      </c>
      <c r="E478" s="43" t="s">
        <v>290</v>
      </c>
      <c r="F478" s="8" t="s">
        <v>48</v>
      </c>
      <c r="G478" s="8" t="s">
        <v>9269</v>
      </c>
      <c r="H478" s="8" t="s">
        <v>290</v>
      </c>
      <c r="I478" s="8" t="s">
        <v>14</v>
      </c>
      <c r="J478">
        <v>30</v>
      </c>
      <c r="K478" s="8" t="str" cm="1">
        <f t="array" ref="K47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78" s="8" t="str" cm="1">
        <f t="array" ref="L47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8" s="8"/>
      <c r="N478" t="s">
        <v>1804</v>
      </c>
      <c r="O478" t="s">
        <v>5900</v>
      </c>
      <c r="P478">
        <v>0.302295588743618</v>
      </c>
      <c r="Q478" t="s">
        <v>7509</v>
      </c>
      <c r="R478" s="8" t="s">
        <v>147</v>
      </c>
      <c r="S478" s="9">
        <v>0.60182870370370367</v>
      </c>
      <c r="T478" s="9">
        <v>0.60414351851851855</v>
      </c>
      <c r="U478" s="8">
        <v>0</v>
      </c>
      <c r="V478" s="8">
        <v>3.4766666666666666</v>
      </c>
      <c r="W478" s="8" t="s">
        <v>4215</v>
      </c>
      <c r="X478" s="8" t="s">
        <v>4216</v>
      </c>
      <c r="Y478" s="8">
        <v>0.162047819366194</v>
      </c>
      <c r="Z478">
        <v>780</v>
      </c>
      <c r="AA478" s="8">
        <v>0</v>
      </c>
      <c r="AB478" s="8">
        <v>0</v>
      </c>
      <c r="AC478" s="8">
        <v>0</v>
      </c>
      <c r="AD478" s="8">
        <v>0</v>
      </c>
      <c r="AE478" s="20">
        <v>15</v>
      </c>
      <c r="AF478" s="20">
        <v>15</v>
      </c>
      <c r="AG478" s="20">
        <v>15</v>
      </c>
      <c r="AH478" s="20">
        <v>16.4285</v>
      </c>
      <c r="AI478">
        <v>15.9</v>
      </c>
      <c r="AJ478" s="8" t="s">
        <v>3549</v>
      </c>
      <c r="AK478" s="8" t="s">
        <v>3550</v>
      </c>
      <c r="AL478" s="8">
        <v>1</v>
      </c>
      <c r="AM478" s="8">
        <v>0</v>
      </c>
      <c r="AN478" s="17">
        <v>15</v>
      </c>
      <c r="AO478" s="17">
        <v>16.875</v>
      </c>
      <c r="AP478" s="17" t="s">
        <v>163</v>
      </c>
      <c r="AQ478" s="8" t="s">
        <v>191</v>
      </c>
      <c r="AR478" s="8" t="s">
        <v>44</v>
      </c>
      <c r="AS478" s="8" t="s">
        <v>164</v>
      </c>
      <c r="AT478" s="8" t="s">
        <v>163</v>
      </c>
      <c r="AU478" s="8" t="s">
        <v>168</v>
      </c>
      <c r="AV478" s="8">
        <v>0</v>
      </c>
      <c r="AW47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8" s="8">
        <v>3.75</v>
      </c>
      <c r="BA478">
        <v>3.75</v>
      </c>
      <c r="BB478">
        <v>3.75</v>
      </c>
      <c r="BC478">
        <v>4.1071249999999999</v>
      </c>
    </row>
    <row r="479" spans="1:55" x14ac:dyDescent="0.3">
      <c r="A479" s="53" t="s">
        <v>787</v>
      </c>
      <c r="B479" s="53" t="s">
        <v>5145</v>
      </c>
      <c r="C479" s="53" t="s">
        <v>110</v>
      </c>
      <c r="D479" s="8" t="s">
        <v>101</v>
      </c>
      <c r="E479" s="43" t="s">
        <v>290</v>
      </c>
      <c r="F479" s="8" t="s">
        <v>48</v>
      </c>
      <c r="G479" s="8" t="s">
        <v>9268</v>
      </c>
      <c r="H479" s="8" t="s">
        <v>290</v>
      </c>
      <c r="I479" s="8" t="s">
        <v>14</v>
      </c>
      <c r="J479">
        <v>272</v>
      </c>
      <c r="K479" s="8" t="str" cm="1">
        <f t="array" ref="K47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79" s="8" t="str" cm="1">
        <f t="array" ref="L47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79" s="8"/>
      <c r="N479" t="s">
        <v>786</v>
      </c>
      <c r="O479" t="s">
        <v>6118</v>
      </c>
      <c r="P479">
        <v>0.80984399574720101</v>
      </c>
      <c r="Q479" t="s">
        <v>8103</v>
      </c>
      <c r="R479" s="8" t="s">
        <v>129</v>
      </c>
      <c r="S479" s="9">
        <v>0.60469907407407408</v>
      </c>
      <c r="T479" s="9">
        <v>0.61318287037037034</v>
      </c>
      <c r="U479" s="8">
        <v>0</v>
      </c>
      <c r="V479" s="8">
        <v>15.841666666666667</v>
      </c>
      <c r="W479" s="8" t="s">
        <v>5147</v>
      </c>
      <c r="X479" s="8" t="s">
        <v>5148</v>
      </c>
      <c r="Y479" s="8">
        <v>0.46964719034275698</v>
      </c>
      <c r="Z479">
        <v>1505.94</v>
      </c>
      <c r="AA479" s="8">
        <v>0</v>
      </c>
      <c r="AB479" s="8">
        <v>0</v>
      </c>
      <c r="AC479" s="8">
        <v>0</v>
      </c>
      <c r="AD479" s="8">
        <v>0</v>
      </c>
      <c r="AE479" s="20">
        <v>47.1</v>
      </c>
      <c r="AF479" s="20">
        <v>50.872799999999998</v>
      </c>
      <c r="AG479" s="20">
        <v>75.023300000000006</v>
      </c>
      <c r="AH479" s="20">
        <v>78.077100000000002</v>
      </c>
      <c r="AI479">
        <v>40.4</v>
      </c>
      <c r="AJ479" s="8" t="s">
        <v>3549</v>
      </c>
      <c r="AK479" s="8" t="s">
        <v>3550</v>
      </c>
      <c r="AL479" s="8">
        <v>1</v>
      </c>
      <c r="AM479" s="8">
        <v>0</v>
      </c>
      <c r="AN479" s="17">
        <v>33.228700000000003</v>
      </c>
      <c r="AO479" s="17">
        <v>39.731200000000001</v>
      </c>
      <c r="AP479" s="17" t="s">
        <v>163</v>
      </c>
      <c r="AQ479" s="8" t="s">
        <v>191</v>
      </c>
      <c r="AR479" s="8" t="s">
        <v>44</v>
      </c>
      <c r="AS479" s="8" t="s">
        <v>164</v>
      </c>
      <c r="AT479" s="8" t="s">
        <v>163</v>
      </c>
      <c r="AU479" s="8" t="s">
        <v>168</v>
      </c>
      <c r="AV479" s="8">
        <v>0</v>
      </c>
      <c r="AW47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7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7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79" s="8">
        <v>11.775</v>
      </c>
      <c r="BA479">
        <v>12.7182</v>
      </c>
      <c r="BB479">
        <v>18.755825000000002</v>
      </c>
      <c r="BC479">
        <v>19.519275</v>
      </c>
    </row>
    <row r="480" spans="1:55" x14ac:dyDescent="0.3">
      <c r="A480" s="53" t="s">
        <v>766</v>
      </c>
      <c r="B480" s="53" t="s">
        <v>5208</v>
      </c>
      <c r="C480" s="53" t="s">
        <v>110</v>
      </c>
      <c r="D480" s="8" t="s">
        <v>102</v>
      </c>
      <c r="E480" s="43" t="s">
        <v>290</v>
      </c>
      <c r="F480" s="8" t="s">
        <v>48</v>
      </c>
      <c r="G480" s="8" t="s">
        <v>9268</v>
      </c>
      <c r="H480" s="8" t="s">
        <v>290</v>
      </c>
      <c r="I480" s="8" t="s">
        <v>14</v>
      </c>
      <c r="J480">
        <v>25</v>
      </c>
      <c r="K480" s="8" t="str" cm="1">
        <f t="array" ref="K48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0" s="8" t="str" cm="1">
        <f t="array" ref="L48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0" s="8"/>
      <c r="N480" t="s">
        <v>765</v>
      </c>
      <c r="O480" t="s">
        <v>6123</v>
      </c>
      <c r="P480">
        <v>5.9723227183665699</v>
      </c>
      <c r="Q480" t="s">
        <v>8426</v>
      </c>
      <c r="R480" s="8" t="s">
        <v>125</v>
      </c>
      <c r="S480" s="9">
        <v>0.55123842592592598</v>
      </c>
      <c r="T480" s="9">
        <v>0.56380787037037039</v>
      </c>
      <c r="U480" s="8">
        <v>0</v>
      </c>
      <c r="V480" s="8">
        <v>14.244444445000001</v>
      </c>
      <c r="W480" s="8" t="s">
        <v>5210</v>
      </c>
      <c r="X480" s="8" t="s">
        <v>5211</v>
      </c>
      <c r="Y480" s="8">
        <v>4.0068281551324398</v>
      </c>
      <c r="Z480">
        <v>12656.98</v>
      </c>
      <c r="AA480" s="8">
        <v>0</v>
      </c>
      <c r="AB480" s="8">
        <v>0</v>
      </c>
      <c r="AC480" s="8">
        <v>0</v>
      </c>
      <c r="AD480" s="8">
        <v>0</v>
      </c>
      <c r="AE480" s="20">
        <v>481.35</v>
      </c>
      <c r="AF480" s="20">
        <v>481.35</v>
      </c>
      <c r="AG480" s="20">
        <v>491.48419999999999</v>
      </c>
      <c r="AH480" s="20">
        <v>516.82000000000005</v>
      </c>
      <c r="AI480">
        <v>264.52</v>
      </c>
      <c r="AJ480" s="8" t="s">
        <v>3549</v>
      </c>
      <c r="AK480" s="8" t="s">
        <v>5177</v>
      </c>
      <c r="AL480" s="8">
        <v>1</v>
      </c>
      <c r="AM480" s="8">
        <v>0</v>
      </c>
      <c r="AN480" s="17">
        <v>240.67500000000001</v>
      </c>
      <c r="AO480" s="17">
        <v>258.41000000000003</v>
      </c>
      <c r="AP480" s="17" t="s">
        <v>163</v>
      </c>
      <c r="AQ480" s="8" t="s">
        <v>191</v>
      </c>
      <c r="AR480" s="8" t="s">
        <v>44</v>
      </c>
      <c r="AS480" s="8" t="s">
        <v>164</v>
      </c>
      <c r="AT480" s="8" t="s">
        <v>163</v>
      </c>
      <c r="AU480" s="8" t="s">
        <v>168</v>
      </c>
      <c r="AV480" s="8">
        <v>0</v>
      </c>
      <c r="AW48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0" s="8">
        <v>120.33750000000001</v>
      </c>
      <c r="BA480">
        <v>120.33750000000001</v>
      </c>
      <c r="BB480">
        <v>122.87105</v>
      </c>
      <c r="BC480">
        <v>129.20500000000001</v>
      </c>
    </row>
    <row r="481" spans="1:55" x14ac:dyDescent="0.3">
      <c r="A481" s="53" t="s">
        <v>721</v>
      </c>
      <c r="B481" s="53" t="s">
        <v>5675</v>
      </c>
      <c r="C481" s="53" t="s">
        <v>110</v>
      </c>
      <c r="D481" s="8" t="s">
        <v>101</v>
      </c>
      <c r="E481" s="43" t="s">
        <v>290</v>
      </c>
      <c r="F481" s="8" t="s">
        <v>48</v>
      </c>
      <c r="G481" s="8" t="s">
        <v>9271</v>
      </c>
      <c r="H481" s="8" t="s">
        <v>160</v>
      </c>
      <c r="I481" s="8" t="s">
        <v>48</v>
      </c>
      <c r="J481">
        <v>282</v>
      </c>
      <c r="K481" s="8" t="str" cm="1">
        <f t="array" ref="K48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1" s="8" t="str" cm="1">
        <f t="array" ref="L48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
      </c>
      <c r="M481" s="8"/>
      <c r="N481" t="s">
        <v>720</v>
      </c>
      <c r="O481" t="s">
        <v>6243</v>
      </c>
      <c r="P481">
        <v>6.4992048206920003</v>
      </c>
      <c r="Q481" t="s">
        <v>8854</v>
      </c>
      <c r="R481" s="8" t="s">
        <v>112</v>
      </c>
      <c r="S481" s="9">
        <v>0.61769675925925926</v>
      </c>
      <c r="T481" s="9">
        <v>0.627349537037037</v>
      </c>
      <c r="U481" s="8">
        <v>0</v>
      </c>
      <c r="V481" s="8">
        <v>13.9</v>
      </c>
      <c r="W481" s="8" t="s">
        <v>5677</v>
      </c>
      <c r="X481" s="8" t="s">
        <v>5678</v>
      </c>
      <c r="Y481" s="8">
        <v>4.0901696961183802</v>
      </c>
      <c r="Z481">
        <v>1615.32</v>
      </c>
      <c r="AA481" s="8">
        <v>0</v>
      </c>
      <c r="AB481" s="8">
        <v>1</v>
      </c>
      <c r="AC481" s="8">
        <v>1</v>
      </c>
      <c r="AD481" s="8">
        <v>5</v>
      </c>
      <c r="AE481" s="20">
        <v>121.94</v>
      </c>
      <c r="AF481" s="20">
        <v>121.95659999999999</v>
      </c>
      <c r="AG481" s="20">
        <v>127.5775</v>
      </c>
      <c r="AH481" s="20">
        <v>129.44</v>
      </c>
      <c r="AI481">
        <v>32.53</v>
      </c>
      <c r="AJ481" s="8" t="s">
        <v>3549</v>
      </c>
      <c r="AK481" s="8" t="s">
        <v>3550</v>
      </c>
      <c r="AL481" s="8">
        <v>1</v>
      </c>
      <c r="AM481" s="8">
        <v>5</v>
      </c>
      <c r="AN481" s="17">
        <v>30.497499999999999</v>
      </c>
      <c r="AO481" s="17">
        <v>32.36</v>
      </c>
      <c r="AP481" s="17" t="s">
        <v>163</v>
      </c>
      <c r="AQ481" s="8" t="s">
        <v>191</v>
      </c>
      <c r="AR481" s="8" t="s">
        <v>44</v>
      </c>
      <c r="AS481" s="8" t="s">
        <v>163</v>
      </c>
      <c r="AT481" s="8" t="s">
        <v>164</v>
      </c>
      <c r="AU481" s="8" t="s">
        <v>168</v>
      </c>
      <c r="AV481" s="8">
        <v>5</v>
      </c>
      <c r="AW48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1" s="8">
        <v>30.484999999999999</v>
      </c>
      <c r="BA481">
        <v>30.489149999999999</v>
      </c>
      <c r="BB481">
        <v>31.894375</v>
      </c>
      <c r="BC481">
        <v>32.36</v>
      </c>
    </row>
    <row r="482" spans="1:55" x14ac:dyDescent="0.3">
      <c r="A482" s="53" t="s">
        <v>1627</v>
      </c>
      <c r="B482" s="53" t="s">
        <v>3836</v>
      </c>
      <c r="C482" s="53" t="s">
        <v>113</v>
      </c>
      <c r="D482" s="8" t="s">
        <v>103</v>
      </c>
      <c r="E482" s="43" t="s">
        <v>290</v>
      </c>
      <c r="F482" s="8" t="s">
        <v>48</v>
      </c>
      <c r="G482" s="8" t="s">
        <v>9271</v>
      </c>
      <c r="H482" s="8" t="s">
        <v>290</v>
      </c>
      <c r="I482" s="8" t="s">
        <v>14</v>
      </c>
      <c r="J482">
        <v>235</v>
      </c>
      <c r="K482" s="8" t="str" cm="1">
        <f t="array" ref="K48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2" s="8" t="str" cm="1">
        <f t="array" ref="L48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2" s="8"/>
      <c r="N482" t="s">
        <v>1626</v>
      </c>
      <c r="O482" t="s">
        <v>5920</v>
      </c>
      <c r="P482">
        <v>0.121400246780013</v>
      </c>
      <c r="Q482" t="s">
        <v>8561</v>
      </c>
      <c r="R482" s="8" t="s">
        <v>107</v>
      </c>
      <c r="S482" s="9">
        <v>0.60931712962962958</v>
      </c>
      <c r="T482" s="9">
        <v>0.61603009259259256</v>
      </c>
      <c r="U482" s="8">
        <v>0</v>
      </c>
      <c r="V482" s="8">
        <v>4.7833333333333332</v>
      </c>
      <c r="W482" s="8" t="s">
        <v>3838</v>
      </c>
      <c r="X482" s="8" t="s">
        <v>3839</v>
      </c>
      <c r="Y482" s="8">
        <v>5.9252839637984299E-2</v>
      </c>
      <c r="Z482">
        <v>1059.1500000000001</v>
      </c>
      <c r="AA482" s="8">
        <v>0</v>
      </c>
      <c r="AB482" s="8">
        <v>0</v>
      </c>
      <c r="AC482" s="8">
        <v>0</v>
      </c>
      <c r="AD482" s="8">
        <v>0</v>
      </c>
      <c r="AE482" s="20">
        <v>80.73</v>
      </c>
      <c r="AF482" s="20">
        <v>80.73</v>
      </c>
      <c r="AG482" s="20">
        <v>82.876599999999996</v>
      </c>
      <c r="AH482" s="20">
        <v>83.95</v>
      </c>
      <c r="AI482">
        <v>22.25</v>
      </c>
      <c r="AJ482" s="8" t="s">
        <v>3549</v>
      </c>
      <c r="AK482" s="8" t="s">
        <v>5564</v>
      </c>
      <c r="AL482" s="8">
        <v>1</v>
      </c>
      <c r="AM482" s="8">
        <v>0</v>
      </c>
      <c r="AN482" s="17">
        <v>20.182500000000001</v>
      </c>
      <c r="AO482" s="17">
        <v>20.987500000000001</v>
      </c>
      <c r="AP482" s="17" t="s">
        <v>163</v>
      </c>
      <c r="AQ482" s="8" t="s">
        <v>191</v>
      </c>
      <c r="AR482" s="8" t="s">
        <v>44</v>
      </c>
      <c r="AS482" s="8" t="s">
        <v>164</v>
      </c>
      <c r="AT482" s="8" t="s">
        <v>163</v>
      </c>
      <c r="AU482" s="8" t="s">
        <v>168</v>
      </c>
      <c r="AV482" s="8">
        <v>0</v>
      </c>
      <c r="AW48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2" s="8">
        <v>20.182500000000001</v>
      </c>
      <c r="BA482">
        <v>20.182500000000001</v>
      </c>
      <c r="BB482">
        <v>20.719149999999999</v>
      </c>
      <c r="BC482">
        <v>20.987500000000001</v>
      </c>
    </row>
    <row r="483" spans="1:55" x14ac:dyDescent="0.3">
      <c r="A483" s="53" t="s">
        <v>1406</v>
      </c>
      <c r="B483" s="53" t="s">
        <v>5651</v>
      </c>
      <c r="C483" s="53" t="s">
        <v>110</v>
      </c>
      <c r="D483" s="8" t="s">
        <v>103</v>
      </c>
      <c r="E483" s="43" t="s">
        <v>290</v>
      </c>
      <c r="F483" s="8" t="s">
        <v>48</v>
      </c>
      <c r="G483" s="8" t="s">
        <v>9272</v>
      </c>
      <c r="H483" s="8" t="s">
        <v>160</v>
      </c>
      <c r="I483" s="8" t="s">
        <v>48</v>
      </c>
      <c r="J483">
        <v>270</v>
      </c>
      <c r="K483" s="8" t="str" cm="1">
        <f t="array" ref="K48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3" s="8" t="str" cm="1">
        <f t="array" ref="L48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3" s="8"/>
      <c r="N483" t="s">
        <v>1405</v>
      </c>
      <c r="O483" t="s">
        <v>6218</v>
      </c>
      <c r="P483">
        <v>5.80888969385484</v>
      </c>
      <c r="Q483" t="s">
        <v>9116</v>
      </c>
      <c r="R483" s="8" t="s">
        <v>107</v>
      </c>
      <c r="S483" s="9">
        <v>0.63153935185185184</v>
      </c>
      <c r="T483" s="9">
        <v>0.63825231481481481</v>
      </c>
      <c r="U483" s="8">
        <v>0</v>
      </c>
      <c r="V483" s="8">
        <v>4.4833333333333334</v>
      </c>
      <c r="W483" s="8" t="s">
        <v>5653</v>
      </c>
      <c r="X483" s="8" t="s">
        <v>5654</v>
      </c>
      <c r="Y483" s="8">
        <v>3.51923416617739</v>
      </c>
      <c r="Z483">
        <v>532.23</v>
      </c>
      <c r="AA483" s="8">
        <v>0</v>
      </c>
      <c r="AB483" s="35">
        <v>0</v>
      </c>
      <c r="AC483" s="8">
        <v>0</v>
      </c>
      <c r="AD483" s="8">
        <v>0</v>
      </c>
      <c r="AE483" s="20">
        <v>38.2866</v>
      </c>
      <c r="AF483" s="20">
        <v>38.54</v>
      </c>
      <c r="AG483" s="20">
        <v>39.56</v>
      </c>
      <c r="AH483" s="20">
        <v>40.07</v>
      </c>
      <c r="AI483">
        <v>10.02</v>
      </c>
      <c r="AJ483" s="8" t="s">
        <v>3549</v>
      </c>
      <c r="AK483" s="8" t="s">
        <v>5564</v>
      </c>
      <c r="AL483" s="8">
        <v>1</v>
      </c>
      <c r="AM483" s="8">
        <v>0</v>
      </c>
      <c r="AN483" s="17">
        <v>9.6349999999999998</v>
      </c>
      <c r="AO483" s="17">
        <v>10.0175</v>
      </c>
      <c r="AP483" s="17" t="s">
        <v>163</v>
      </c>
      <c r="AQ483" s="8" t="s">
        <v>191</v>
      </c>
      <c r="AR483" s="8" t="s">
        <v>44</v>
      </c>
      <c r="AS483" s="8" t="s">
        <v>163</v>
      </c>
      <c r="AT483" s="8" t="s">
        <v>164</v>
      </c>
      <c r="AU483" s="8" t="s">
        <v>168</v>
      </c>
      <c r="AV483" s="8">
        <v>0</v>
      </c>
      <c r="AW48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3" s="8">
        <v>9.57165</v>
      </c>
      <c r="BA483">
        <v>9.6349999999999998</v>
      </c>
      <c r="BB483">
        <v>9.89</v>
      </c>
      <c r="BC483">
        <v>10.0175</v>
      </c>
    </row>
    <row r="484" spans="1:55" x14ac:dyDescent="0.3">
      <c r="A484" s="53" t="s">
        <v>1178</v>
      </c>
      <c r="B484" s="53" t="s">
        <v>3998</v>
      </c>
      <c r="C484" s="53" t="s">
        <v>110</v>
      </c>
      <c r="D484" s="8" t="s">
        <v>101</v>
      </c>
      <c r="E484" s="43" t="s">
        <v>290</v>
      </c>
      <c r="F484" s="8" t="s">
        <v>15</v>
      </c>
      <c r="G484" s="8" t="s">
        <v>132</v>
      </c>
      <c r="H484" s="8" t="s">
        <v>290</v>
      </c>
      <c r="I484" s="8" t="s">
        <v>13</v>
      </c>
      <c r="J484">
        <v>0</v>
      </c>
      <c r="K484" s="8" t="str" cm="1">
        <f t="array" ref="K48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4" s="8" t="str" cm="1">
        <f t="array" ref="L48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4" s="8"/>
      <c r="N484" t="s">
        <v>1177</v>
      </c>
      <c r="O484" t="s">
        <v>6007</v>
      </c>
      <c r="P484">
        <v>66.625099181549103</v>
      </c>
      <c r="Q484" t="s">
        <v>8196</v>
      </c>
      <c r="R484" s="8" t="s">
        <v>129</v>
      </c>
      <c r="S484" s="9">
        <v>0.29626157407407405</v>
      </c>
      <c r="T484" s="9">
        <v>0.30297453703703703</v>
      </c>
      <c r="U484" s="8">
        <v>0</v>
      </c>
      <c r="V484" s="8">
        <v>0.16666666666666666</v>
      </c>
      <c r="W484" s="8" t="s">
        <v>4000</v>
      </c>
      <c r="X484" s="8" t="s">
        <v>4001</v>
      </c>
      <c r="Y484" s="8">
        <v>64.098819177238298</v>
      </c>
      <c r="Z484">
        <v>1768.23</v>
      </c>
      <c r="AA484" s="8">
        <v>0</v>
      </c>
      <c r="AB484" s="8">
        <v>0</v>
      </c>
      <c r="AC484" s="8">
        <v>0</v>
      </c>
      <c r="AD484" s="8">
        <v>0</v>
      </c>
      <c r="AE484" s="20">
        <v>95.262500000000003</v>
      </c>
      <c r="AF484" s="20">
        <v>93.396600000000007</v>
      </c>
      <c r="AG484" s="20">
        <v>81.3857</v>
      </c>
      <c r="AH484" s="20">
        <v>66.6233</v>
      </c>
      <c r="AI484">
        <v>43.74</v>
      </c>
      <c r="AJ484" s="8" t="s">
        <v>3526</v>
      </c>
      <c r="AK484" s="8" t="s">
        <v>3527</v>
      </c>
      <c r="AL484" s="8">
        <v>1</v>
      </c>
      <c r="AM484" s="8">
        <v>0</v>
      </c>
      <c r="AN484" s="17">
        <v>45.462499999999999</v>
      </c>
      <c r="AO484" s="17">
        <v>31.7362</v>
      </c>
      <c r="AP484" s="17" t="s">
        <v>163</v>
      </c>
      <c r="AQ484" s="8" t="s">
        <v>191</v>
      </c>
      <c r="AR484" s="8" t="s">
        <v>1176</v>
      </c>
      <c r="AS484" s="8" t="s">
        <v>164</v>
      </c>
      <c r="AT484" s="8" t="s">
        <v>163</v>
      </c>
      <c r="AU484" s="8" t="s">
        <v>168</v>
      </c>
      <c r="AV484" s="8">
        <v>0</v>
      </c>
      <c r="AW48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4" s="8">
        <v>23.815625000000001</v>
      </c>
      <c r="BA484">
        <v>23.349150000000002</v>
      </c>
      <c r="BB484">
        <v>20.346425</v>
      </c>
      <c r="BC484">
        <v>16.655825</v>
      </c>
    </row>
    <row r="485" spans="1:55" x14ac:dyDescent="0.3">
      <c r="A485" s="53" t="s">
        <v>841</v>
      </c>
      <c r="B485" s="53" t="s">
        <v>3564</v>
      </c>
      <c r="C485" s="53" t="s">
        <v>110</v>
      </c>
      <c r="D485" s="8" t="s">
        <v>101</v>
      </c>
      <c r="E485" s="43" t="s">
        <v>290</v>
      </c>
      <c r="F485" s="8" t="s">
        <v>15</v>
      </c>
      <c r="G485" s="8" t="s">
        <v>155</v>
      </c>
      <c r="H485" s="8" t="s">
        <v>126</v>
      </c>
      <c r="I485" s="8" t="s">
        <v>14</v>
      </c>
      <c r="J485">
        <v>200</v>
      </c>
      <c r="K485" s="8" t="str" cm="1">
        <f t="array" ref="K48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485" s="8" t="str" cm="1">
        <f t="array" ref="L48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485" s="8"/>
      <c r="N485" t="s">
        <v>840</v>
      </c>
      <c r="O485" t="s">
        <v>5805</v>
      </c>
      <c r="P485">
        <v>14.830621939954</v>
      </c>
      <c r="Q485" t="s">
        <v>8194</v>
      </c>
      <c r="R485" s="8" t="s">
        <v>147</v>
      </c>
      <c r="S485" s="9">
        <v>0.31327546296296294</v>
      </c>
      <c r="T485" s="9">
        <v>0.31545138888888891</v>
      </c>
      <c r="U485" s="8">
        <v>0</v>
      </c>
      <c r="V485" s="8">
        <v>2.4366666666666665</v>
      </c>
      <c r="W485" s="8" t="s">
        <v>3566</v>
      </c>
      <c r="X485" s="8" t="s">
        <v>3567</v>
      </c>
      <c r="Y485" s="8">
        <v>13.644213240930201</v>
      </c>
      <c r="Z485">
        <v>3565.69</v>
      </c>
      <c r="AA485" s="8">
        <v>16</v>
      </c>
      <c r="AB485" s="8">
        <v>0.38461538461538503</v>
      </c>
      <c r="AC485" s="8">
        <v>1</v>
      </c>
      <c r="AD485" s="8">
        <v>27</v>
      </c>
      <c r="AE485" s="20">
        <v>69.56</v>
      </c>
      <c r="AF485" s="20">
        <v>57.654000000000003</v>
      </c>
      <c r="AG485" s="20">
        <v>69.81</v>
      </c>
      <c r="AH485" s="20">
        <v>51.820700000000002</v>
      </c>
      <c r="AI485">
        <v>68.98</v>
      </c>
      <c r="AJ485" s="8" t="s">
        <v>3526</v>
      </c>
      <c r="AK485" s="8" t="s">
        <v>3527</v>
      </c>
      <c r="AL485" s="8">
        <v>1</v>
      </c>
      <c r="AM485" s="8">
        <v>26</v>
      </c>
      <c r="AN485" s="17">
        <v>82.348699999999994</v>
      </c>
      <c r="AO485" s="17">
        <v>50.838700000000003</v>
      </c>
      <c r="AP485" s="17" t="s">
        <v>163</v>
      </c>
      <c r="AQ485" s="8" t="s">
        <v>191</v>
      </c>
      <c r="AR485" s="8" t="s">
        <v>44</v>
      </c>
      <c r="AS485" s="8" t="s">
        <v>163</v>
      </c>
      <c r="AT485" s="8" t="s">
        <v>163</v>
      </c>
      <c r="AU485" s="8" t="s">
        <v>168</v>
      </c>
      <c r="AV485" s="8">
        <v>26</v>
      </c>
      <c r="AW48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85" s="8">
        <v>17.39</v>
      </c>
      <c r="BA485">
        <v>14.413500000000001</v>
      </c>
      <c r="BB485">
        <v>17.452500000000001</v>
      </c>
      <c r="BC485">
        <v>12.955175000000001</v>
      </c>
    </row>
    <row r="486" spans="1:55" x14ac:dyDescent="0.3">
      <c r="A486" s="53" t="s">
        <v>838</v>
      </c>
      <c r="B486" s="53" t="s">
        <v>5688</v>
      </c>
      <c r="C486" s="53" t="s">
        <v>110</v>
      </c>
      <c r="D486" s="8" t="s">
        <v>104</v>
      </c>
      <c r="E486" s="43" t="s">
        <v>290</v>
      </c>
      <c r="F486" s="8" t="s">
        <v>15</v>
      </c>
      <c r="G486" s="8" t="s">
        <v>155</v>
      </c>
      <c r="H486" s="8" t="s">
        <v>126</v>
      </c>
      <c r="I486" s="8" t="s">
        <v>14</v>
      </c>
      <c r="J486">
        <v>191</v>
      </c>
      <c r="K486" s="8" t="str" cm="1">
        <f t="array" ref="K48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6" s="8" t="str" cm="1">
        <f t="array" ref="L48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6" s="8"/>
      <c r="N486" t="s">
        <v>837</v>
      </c>
      <c r="O486" t="s">
        <v>6154</v>
      </c>
      <c r="P486">
        <v>2.2336835843576899</v>
      </c>
      <c r="Q486" t="s">
        <v>8590</v>
      </c>
      <c r="R486" s="8" t="s">
        <v>123</v>
      </c>
      <c r="S486" s="9">
        <v>0.37508101851851849</v>
      </c>
      <c r="T486" s="9">
        <v>0.38189814814814815</v>
      </c>
      <c r="U486" s="8">
        <v>0</v>
      </c>
      <c r="V486" s="8">
        <v>7.1416666666666666</v>
      </c>
      <c r="W486" s="8" t="s">
        <v>5690</v>
      </c>
      <c r="X486" s="8" t="s">
        <v>5691</v>
      </c>
      <c r="Y486" s="8">
        <v>1.7972819111162199</v>
      </c>
      <c r="Z486">
        <v>1758.35</v>
      </c>
      <c r="AA486" s="8">
        <v>0</v>
      </c>
      <c r="AB486" s="35">
        <v>0</v>
      </c>
      <c r="AC486" s="8">
        <v>0</v>
      </c>
      <c r="AD486" s="8">
        <v>0</v>
      </c>
      <c r="AE486" s="20">
        <v>120.2466</v>
      </c>
      <c r="AF486" s="20">
        <v>121.84</v>
      </c>
      <c r="AG486" s="20">
        <v>158.20500000000001</v>
      </c>
      <c r="AH486" s="20">
        <v>149.5966</v>
      </c>
      <c r="AI486">
        <v>42.5</v>
      </c>
      <c r="AJ486" s="8" t="s">
        <v>3526</v>
      </c>
      <c r="AK486" s="8" t="s">
        <v>5593</v>
      </c>
      <c r="AL486" s="8">
        <v>1</v>
      </c>
      <c r="AM486" s="8">
        <v>0</v>
      </c>
      <c r="AN486" s="17">
        <v>39.01</v>
      </c>
      <c r="AO486" s="17">
        <v>36.052500000000002</v>
      </c>
      <c r="AP486" s="17" t="s">
        <v>163</v>
      </c>
      <c r="AQ486" s="8" t="s">
        <v>191</v>
      </c>
      <c r="AR486" s="8" t="s">
        <v>44</v>
      </c>
      <c r="AS486" s="8" t="s">
        <v>163</v>
      </c>
      <c r="AT486" s="8" t="s">
        <v>163</v>
      </c>
      <c r="AU486" s="8" t="s">
        <v>168</v>
      </c>
      <c r="AV486" s="8">
        <v>0</v>
      </c>
      <c r="AW48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6" s="8">
        <v>30.06165</v>
      </c>
      <c r="BA486">
        <v>30.46</v>
      </c>
      <c r="BB486">
        <v>39.551250000000003</v>
      </c>
      <c r="BC486">
        <v>37.399149999999999</v>
      </c>
    </row>
    <row r="487" spans="1:55" x14ac:dyDescent="0.3">
      <c r="A487" s="53" t="s">
        <v>843</v>
      </c>
      <c r="B487" s="53" t="s">
        <v>120</v>
      </c>
      <c r="C487" s="53" t="s">
        <v>125</v>
      </c>
      <c r="D487" s="8" t="s">
        <v>101</v>
      </c>
      <c r="E487" s="43" t="s">
        <v>290</v>
      </c>
      <c r="F487" s="8" t="s">
        <v>15</v>
      </c>
      <c r="G487" s="8" t="s">
        <v>180</v>
      </c>
      <c r="H487" s="8" t="s">
        <v>290</v>
      </c>
      <c r="I487" s="8" t="s">
        <v>12</v>
      </c>
      <c r="J487">
        <v>50</v>
      </c>
      <c r="K487" s="8" t="str" cm="1">
        <f t="array" ref="K48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87" s="8" t="str" cm="1">
        <f t="array" ref="L48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7" s="8"/>
      <c r="N487" t="s">
        <v>842</v>
      </c>
      <c r="O487" t="s">
        <v>8941</v>
      </c>
      <c r="P487">
        <v>2.5508473152314899</v>
      </c>
      <c r="Q487" t="s">
        <v>8191</v>
      </c>
      <c r="R487" s="8" t="s">
        <v>147</v>
      </c>
      <c r="S487" s="9">
        <v>0.31722222222222224</v>
      </c>
      <c r="T487" s="9">
        <v>0.32482638888888887</v>
      </c>
      <c r="U487" s="8">
        <v>0</v>
      </c>
      <c r="V487" s="8">
        <v>11.762500000000001</v>
      </c>
      <c r="W487" s="8" t="s">
        <v>8942</v>
      </c>
      <c r="X487" s="8" t="s">
        <v>8943</v>
      </c>
      <c r="Y487" s="8">
        <v>1.90419613666419</v>
      </c>
      <c r="Z487">
        <v>2085.92</v>
      </c>
      <c r="AA487" s="8">
        <v>0</v>
      </c>
      <c r="AB487" s="8">
        <v>0</v>
      </c>
      <c r="AC487" s="8">
        <v>0</v>
      </c>
      <c r="AD487" s="8">
        <v>0</v>
      </c>
      <c r="AE487" s="20">
        <v>42.262300000000003</v>
      </c>
      <c r="AF487" s="20">
        <v>38.17</v>
      </c>
      <c r="AG487" s="20">
        <v>38.17</v>
      </c>
      <c r="AH487" s="20">
        <v>38.17</v>
      </c>
      <c r="AI487">
        <v>38.619999999999997</v>
      </c>
      <c r="AJ487" s="8" t="s">
        <v>3526</v>
      </c>
      <c r="AK487" s="8" t="s">
        <v>3527</v>
      </c>
      <c r="AL487" s="8">
        <v>1</v>
      </c>
      <c r="AM487" s="8">
        <v>0</v>
      </c>
      <c r="AN487" s="17">
        <v>38.17</v>
      </c>
      <c r="AO487" s="17">
        <v>38.17</v>
      </c>
      <c r="AP487" s="17" t="s">
        <v>163</v>
      </c>
      <c r="AQ487" s="8" t="s">
        <v>191</v>
      </c>
      <c r="AR487" s="8" t="s">
        <v>44</v>
      </c>
      <c r="AS487" s="8" t="s">
        <v>164</v>
      </c>
      <c r="AT487" s="8" t="s">
        <v>163</v>
      </c>
      <c r="AU487" s="8" t="s">
        <v>168</v>
      </c>
      <c r="AV487" s="8">
        <v>0</v>
      </c>
      <c r="AW48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7" s="8">
        <v>10.565575000000001</v>
      </c>
      <c r="BA487">
        <v>9.5425000000000004</v>
      </c>
      <c r="BB487">
        <v>9.5425000000000004</v>
      </c>
      <c r="BC487">
        <v>9.5425000000000004</v>
      </c>
    </row>
    <row r="488" spans="1:55" x14ac:dyDescent="0.3">
      <c r="A488" s="53" t="s">
        <v>833</v>
      </c>
      <c r="B488" s="53" t="s">
        <v>5734</v>
      </c>
      <c r="C488" s="53" t="s">
        <v>110</v>
      </c>
      <c r="D488" s="8" t="s">
        <v>101</v>
      </c>
      <c r="E488" s="43" t="s">
        <v>290</v>
      </c>
      <c r="F488" s="8" t="s">
        <v>15</v>
      </c>
      <c r="G488" s="8" t="s">
        <v>9250</v>
      </c>
      <c r="H488" s="8" t="s">
        <v>290</v>
      </c>
      <c r="I488" s="8" t="s">
        <v>12</v>
      </c>
      <c r="J488">
        <v>49</v>
      </c>
      <c r="K488" s="8" t="str" cm="1">
        <f t="array" ref="K48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88" s="8" t="str" cm="1">
        <f t="array" ref="L48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488" s="8"/>
      <c r="N488" t="s">
        <v>832</v>
      </c>
      <c r="O488" t="s">
        <v>8947</v>
      </c>
      <c r="P488">
        <v>0</v>
      </c>
      <c r="Q488" t="s">
        <v>8190</v>
      </c>
      <c r="R488" s="8" t="s">
        <v>147</v>
      </c>
      <c r="S488" s="9">
        <v>0.33314814814814814</v>
      </c>
      <c r="T488" s="9">
        <v>0.33328703703703705</v>
      </c>
      <c r="U488" s="8">
        <v>0</v>
      </c>
      <c r="V488" s="8">
        <v>0.55833333333333335</v>
      </c>
      <c r="W488" s="8" t="s">
        <v>8942</v>
      </c>
      <c r="X488" s="8" t="s">
        <v>8943</v>
      </c>
      <c r="Z488">
        <v>634.37</v>
      </c>
      <c r="AA488" s="8">
        <v>5</v>
      </c>
      <c r="AB488" s="8">
        <v>0.61538461538461497</v>
      </c>
      <c r="AC488" s="8">
        <v>1</v>
      </c>
      <c r="AD488" s="8">
        <v>15</v>
      </c>
      <c r="AE488" s="20">
        <v>12.797599999999999</v>
      </c>
      <c r="AF488" s="20">
        <v>12</v>
      </c>
      <c r="AG488" s="20">
        <v>12</v>
      </c>
      <c r="AH488" s="20">
        <v>12</v>
      </c>
      <c r="AI488">
        <v>12.72</v>
      </c>
      <c r="AJ488" s="8" t="s">
        <v>3526</v>
      </c>
      <c r="AK488" s="8" t="s">
        <v>3527</v>
      </c>
      <c r="AL488" s="8">
        <v>1</v>
      </c>
      <c r="AM488" s="8">
        <v>13</v>
      </c>
      <c r="AN488" s="17">
        <v>12</v>
      </c>
      <c r="AO488" s="17">
        <v>12</v>
      </c>
      <c r="AP488" s="17" t="s">
        <v>163</v>
      </c>
      <c r="AQ488" s="8" t="s">
        <v>191</v>
      </c>
      <c r="AR488" s="8" t="s">
        <v>44</v>
      </c>
      <c r="AS488" s="8" t="s">
        <v>164</v>
      </c>
      <c r="AT488" s="8" t="s">
        <v>163</v>
      </c>
      <c r="AU488" s="8" t="s">
        <v>168</v>
      </c>
      <c r="AV488" s="8">
        <v>13</v>
      </c>
      <c r="AW48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8" s="8">
        <v>3.1993999999999998</v>
      </c>
      <c r="BA488">
        <v>3</v>
      </c>
      <c r="BB488">
        <v>3</v>
      </c>
      <c r="BC488">
        <v>3</v>
      </c>
    </row>
    <row r="489" spans="1:55" x14ac:dyDescent="0.3">
      <c r="A489" s="53" t="s">
        <v>1887</v>
      </c>
      <c r="B489" s="53" t="s">
        <v>5407</v>
      </c>
      <c r="C489" s="53" t="s">
        <v>112</v>
      </c>
      <c r="D489" s="8" t="s">
        <v>101</v>
      </c>
      <c r="E489" s="43" t="s">
        <v>290</v>
      </c>
      <c r="F489" s="8" t="s">
        <v>15</v>
      </c>
      <c r="G489" s="8" t="s">
        <v>9252</v>
      </c>
      <c r="H489" s="8" t="s">
        <v>290</v>
      </c>
      <c r="I489" s="8" t="s">
        <v>12</v>
      </c>
      <c r="J489">
        <v>55</v>
      </c>
      <c r="K489" s="8" t="str" cm="1">
        <f t="array" ref="K48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89" s="8" t="str" cm="1">
        <f t="array" ref="L48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89" s="8"/>
      <c r="N489" t="s">
        <v>1573</v>
      </c>
      <c r="O489" t="s">
        <v>6224</v>
      </c>
      <c r="P489">
        <v>0.149325938748817</v>
      </c>
      <c r="Q489" t="s">
        <v>8193</v>
      </c>
      <c r="R489" s="8" t="s">
        <v>112</v>
      </c>
      <c r="S489" s="9">
        <v>0.33337962962962964</v>
      </c>
      <c r="T489" s="9">
        <v>0.3366898148148148</v>
      </c>
      <c r="U489" s="8">
        <v>0</v>
      </c>
      <c r="V489" s="8">
        <v>4.7666666666666666</v>
      </c>
      <c r="W489" s="8" t="s">
        <v>5591</v>
      </c>
      <c r="X489" s="8" t="s">
        <v>5592</v>
      </c>
      <c r="Y489" s="8">
        <v>2.41285469801941E-2</v>
      </c>
      <c r="Z489">
        <v>582.35</v>
      </c>
      <c r="AA489" s="8">
        <v>0</v>
      </c>
      <c r="AB489" s="8">
        <v>0</v>
      </c>
      <c r="AC489" s="8">
        <v>0</v>
      </c>
      <c r="AD489" s="8">
        <v>0</v>
      </c>
      <c r="AE489" s="20">
        <v>43.43</v>
      </c>
      <c r="AF489" s="20">
        <v>44.75</v>
      </c>
      <c r="AG489" s="20">
        <v>46.1</v>
      </c>
      <c r="AH489" s="20">
        <v>46.55</v>
      </c>
      <c r="AI489">
        <v>12.34</v>
      </c>
      <c r="AJ489" s="8" t="s">
        <v>3526</v>
      </c>
      <c r="AK489" s="8" t="s">
        <v>3527</v>
      </c>
      <c r="AL489" s="8">
        <v>1</v>
      </c>
      <c r="AM489" s="8">
        <v>0</v>
      </c>
      <c r="AN489" s="17">
        <v>11.1875</v>
      </c>
      <c r="AO489" s="17">
        <v>11.637499999999999</v>
      </c>
      <c r="AP489" s="17" t="s">
        <v>163</v>
      </c>
      <c r="AQ489" s="8" t="s">
        <v>191</v>
      </c>
      <c r="AR489" s="8" t="s">
        <v>44</v>
      </c>
      <c r="AS489" s="8" t="s">
        <v>164</v>
      </c>
      <c r="AT489" s="8" t="s">
        <v>163</v>
      </c>
      <c r="AU489" s="8" t="s">
        <v>168</v>
      </c>
      <c r="AV489" s="8">
        <v>0</v>
      </c>
      <c r="AW48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8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8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89" s="8">
        <v>10.8575</v>
      </c>
      <c r="BA489">
        <v>11.1875</v>
      </c>
      <c r="BB489">
        <v>11.525</v>
      </c>
      <c r="BC489">
        <v>11.637499999999999</v>
      </c>
    </row>
    <row r="490" spans="1:55" x14ac:dyDescent="0.3">
      <c r="A490" s="53" t="s">
        <v>845</v>
      </c>
      <c r="B490" s="53" t="s">
        <v>3583</v>
      </c>
      <c r="C490" s="53" t="s">
        <v>110</v>
      </c>
      <c r="D490" s="8" t="s">
        <v>101</v>
      </c>
      <c r="E490" s="43" t="s">
        <v>290</v>
      </c>
      <c r="F490" s="8" t="s">
        <v>15</v>
      </c>
      <c r="G490" s="8" t="s">
        <v>137</v>
      </c>
      <c r="H490" s="8" t="s">
        <v>126</v>
      </c>
      <c r="I490" s="8" t="s">
        <v>14</v>
      </c>
      <c r="J490">
        <v>180</v>
      </c>
      <c r="K490" s="8" t="str" cm="1">
        <f t="array" ref="K49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490" s="8" t="str" cm="1">
        <f t="array" ref="L49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0" s="8"/>
      <c r="N490" t="s">
        <v>844</v>
      </c>
      <c r="O490" t="s">
        <v>5998</v>
      </c>
      <c r="P490">
        <v>6.7886257064643005E-2</v>
      </c>
      <c r="Q490" t="s">
        <v>8192</v>
      </c>
      <c r="R490" s="8" t="s">
        <v>147</v>
      </c>
      <c r="S490" s="9">
        <v>0.33673611111111112</v>
      </c>
      <c r="T490" s="9">
        <v>0.34277777777777779</v>
      </c>
      <c r="U490" s="8">
        <v>0</v>
      </c>
      <c r="V490" s="8">
        <v>6.5766666666666671</v>
      </c>
      <c r="W490" s="8" t="s">
        <v>3585</v>
      </c>
      <c r="X490" s="8" t="s">
        <v>3586</v>
      </c>
      <c r="Y490" s="8">
        <v>1.8280399829369801E-2</v>
      </c>
      <c r="Z490">
        <v>1710.84</v>
      </c>
      <c r="AA490" s="8">
        <v>0</v>
      </c>
      <c r="AB490" s="8">
        <v>0</v>
      </c>
      <c r="AC490" s="8">
        <v>0</v>
      </c>
      <c r="AD490" s="8">
        <v>0</v>
      </c>
      <c r="AE490" s="20">
        <v>31.978400000000001</v>
      </c>
      <c r="AF490" s="20">
        <v>31.718399999999999</v>
      </c>
      <c r="AG490" s="20">
        <v>36.063800000000001</v>
      </c>
      <c r="AH490" s="20">
        <v>33.4621</v>
      </c>
      <c r="AI490">
        <v>37.75</v>
      </c>
      <c r="AJ490" s="8" t="s">
        <v>3526</v>
      </c>
      <c r="AK490" s="8" t="s">
        <v>3527</v>
      </c>
      <c r="AL490" s="8">
        <v>1</v>
      </c>
      <c r="AM490" s="8">
        <v>0</v>
      </c>
      <c r="AN490" s="17">
        <v>33.922499999999999</v>
      </c>
      <c r="AO490" s="17">
        <v>35.611199999999997</v>
      </c>
      <c r="AP490" s="17" t="s">
        <v>163</v>
      </c>
      <c r="AQ490" s="8" t="s">
        <v>191</v>
      </c>
      <c r="AR490" s="8" t="s">
        <v>44</v>
      </c>
      <c r="AS490" s="8" t="s">
        <v>163</v>
      </c>
      <c r="AT490" s="8" t="s">
        <v>163</v>
      </c>
      <c r="AU490" s="8" t="s">
        <v>168</v>
      </c>
      <c r="AV490" s="8">
        <v>0</v>
      </c>
      <c r="AW49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490" s="8">
        <v>7.9946000000000002</v>
      </c>
      <c r="BA490">
        <v>7.9295999999999998</v>
      </c>
      <c r="BB490">
        <v>9.0159500000000001</v>
      </c>
      <c r="BC490">
        <v>8.3655249999999999</v>
      </c>
    </row>
    <row r="491" spans="1:55" x14ac:dyDescent="0.3">
      <c r="A491" s="53" t="s">
        <v>1399</v>
      </c>
      <c r="B491" s="53" t="s">
        <v>5167</v>
      </c>
      <c r="C491" s="53" t="s">
        <v>110</v>
      </c>
      <c r="D491" s="8" t="s">
        <v>101</v>
      </c>
      <c r="E491" s="43" t="s">
        <v>290</v>
      </c>
      <c r="F491" s="8" t="s">
        <v>15</v>
      </c>
      <c r="G491" s="8" t="s">
        <v>9248</v>
      </c>
      <c r="H491" s="8" t="s">
        <v>290</v>
      </c>
      <c r="I491" s="8" t="s">
        <v>12</v>
      </c>
      <c r="J491">
        <v>63</v>
      </c>
      <c r="K491" s="8" t="str" cm="1">
        <f t="array" ref="K49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91" s="8" t="str" cm="1">
        <f t="array" ref="L49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1" s="8"/>
      <c r="N491" t="s">
        <v>1398</v>
      </c>
      <c r="O491" t="s">
        <v>8944</v>
      </c>
      <c r="P491">
        <v>9.7871499668154893</v>
      </c>
      <c r="Q491" t="s">
        <v>8202</v>
      </c>
      <c r="R491" s="8" t="s">
        <v>129</v>
      </c>
      <c r="S491" s="9">
        <v>0.47873842592592591</v>
      </c>
      <c r="T491" s="9">
        <v>0.48653935185185188</v>
      </c>
      <c r="U491" s="8">
        <v>0</v>
      </c>
      <c r="V491" s="8">
        <v>8.125</v>
      </c>
      <c r="W491" s="8" t="s">
        <v>8945</v>
      </c>
      <c r="X491" s="8" t="s">
        <v>8946</v>
      </c>
      <c r="Y491" s="8">
        <v>7.8961830677410401</v>
      </c>
      <c r="Z491">
        <v>2189.8200000000002</v>
      </c>
      <c r="AA491" s="8">
        <v>0</v>
      </c>
      <c r="AB491" s="8">
        <v>0</v>
      </c>
      <c r="AC491" s="8">
        <v>0</v>
      </c>
      <c r="AD491" s="8">
        <v>0</v>
      </c>
      <c r="AE491" s="20">
        <v>76.87</v>
      </c>
      <c r="AF491" s="20">
        <v>96.424999999999997</v>
      </c>
      <c r="AG491" s="20">
        <v>115.0971</v>
      </c>
      <c r="AH491" s="20">
        <v>120.8733</v>
      </c>
      <c r="AI491">
        <v>62</v>
      </c>
      <c r="AJ491" s="8" t="s">
        <v>3526</v>
      </c>
      <c r="AK491" s="8" t="s">
        <v>3527</v>
      </c>
      <c r="AL491" s="8">
        <v>1</v>
      </c>
      <c r="AM491" s="8">
        <v>0</v>
      </c>
      <c r="AN491" s="17">
        <v>55.195</v>
      </c>
      <c r="AO491" s="17">
        <v>61.41</v>
      </c>
      <c r="AP491" s="17" t="s">
        <v>163</v>
      </c>
      <c r="AQ491" s="8" t="s">
        <v>191</v>
      </c>
      <c r="AR491" s="8" t="s">
        <v>44</v>
      </c>
      <c r="AS491" s="8" t="s">
        <v>164</v>
      </c>
      <c r="AT491" s="8" t="s">
        <v>163</v>
      </c>
      <c r="AU491" s="8" t="s">
        <v>168</v>
      </c>
      <c r="AV491" s="8">
        <v>0</v>
      </c>
      <c r="AW49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1" s="8">
        <v>19.217500000000001</v>
      </c>
      <c r="BA491">
        <v>24.106249999999999</v>
      </c>
      <c r="BB491">
        <v>28.774274999999999</v>
      </c>
      <c r="BC491">
        <v>30.218325</v>
      </c>
    </row>
    <row r="492" spans="1:55" x14ac:dyDescent="0.3">
      <c r="A492" s="53" t="s">
        <v>1261</v>
      </c>
      <c r="B492" s="53" t="s">
        <v>3638</v>
      </c>
      <c r="C492" s="53" t="s">
        <v>138</v>
      </c>
      <c r="D492" s="8" t="s">
        <v>101</v>
      </c>
      <c r="E492" s="43" t="s">
        <v>290</v>
      </c>
      <c r="F492" s="8" t="s">
        <v>15</v>
      </c>
      <c r="G492" s="8">
        <v>78</v>
      </c>
      <c r="H492" s="8" t="s">
        <v>290</v>
      </c>
      <c r="I492" s="8" t="s">
        <v>12</v>
      </c>
      <c r="J492">
        <v>80</v>
      </c>
      <c r="K492" s="8" t="str" cm="1">
        <f t="array" ref="K49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92" s="8" t="str" cm="1">
        <f t="array" ref="L49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2" s="8"/>
      <c r="N492" t="s">
        <v>1260</v>
      </c>
      <c r="O492" t="s">
        <v>6026</v>
      </c>
      <c r="P492">
        <v>11.5592190359511</v>
      </c>
      <c r="Q492" t="s">
        <v>8197</v>
      </c>
      <c r="R492" s="8" t="s">
        <v>147</v>
      </c>
      <c r="S492" s="9">
        <v>0.54146990740740741</v>
      </c>
      <c r="T492" s="9">
        <v>0.54969907407407403</v>
      </c>
      <c r="U492" s="8">
        <v>0</v>
      </c>
      <c r="V492" s="8">
        <v>12.125</v>
      </c>
      <c r="W492" s="8" t="s">
        <v>3640</v>
      </c>
      <c r="X492" s="8" t="s">
        <v>3641</v>
      </c>
      <c r="Y492" s="8">
        <v>9.6567598443547205</v>
      </c>
      <c r="Z492">
        <v>2637.23</v>
      </c>
      <c r="AA492" s="8">
        <v>0</v>
      </c>
      <c r="AB492" s="8">
        <v>0</v>
      </c>
      <c r="AC492" s="8">
        <v>0</v>
      </c>
      <c r="AD492" s="8">
        <v>0</v>
      </c>
      <c r="AE492" s="20">
        <v>50.11</v>
      </c>
      <c r="AF492" s="20">
        <v>50.444600000000001</v>
      </c>
      <c r="AG492" s="20">
        <v>51.426900000000003</v>
      </c>
      <c r="AH492" s="20">
        <v>52.62</v>
      </c>
      <c r="AI492">
        <v>55.39</v>
      </c>
      <c r="AJ492" s="8" t="s">
        <v>3526</v>
      </c>
      <c r="AK492" s="8" t="s">
        <v>3527</v>
      </c>
      <c r="AL492" s="8">
        <v>1</v>
      </c>
      <c r="AM492" s="8">
        <v>0</v>
      </c>
      <c r="AN492" s="17">
        <v>50.11</v>
      </c>
      <c r="AO492" s="17">
        <v>52.62</v>
      </c>
      <c r="AP492" s="17" t="s">
        <v>163</v>
      </c>
      <c r="AQ492" s="8" t="s">
        <v>191</v>
      </c>
      <c r="AR492" s="8" t="s">
        <v>44</v>
      </c>
      <c r="AS492" s="8" t="s">
        <v>164</v>
      </c>
      <c r="AT492" s="8" t="s">
        <v>163</v>
      </c>
      <c r="AU492" s="8" t="s">
        <v>168</v>
      </c>
      <c r="AV492" s="8">
        <v>0</v>
      </c>
      <c r="AW49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2" s="8">
        <v>12.5275</v>
      </c>
      <c r="BA492">
        <v>12.61115</v>
      </c>
      <c r="BB492">
        <v>12.856725000000001</v>
      </c>
      <c r="BC492">
        <v>13.154999999999999</v>
      </c>
    </row>
    <row r="493" spans="1:55" x14ac:dyDescent="0.3">
      <c r="A493" s="53" t="s">
        <v>830</v>
      </c>
      <c r="B493" s="53" t="s">
        <v>3410</v>
      </c>
      <c r="C493" s="53" t="s">
        <v>110</v>
      </c>
      <c r="D493" s="8" t="s">
        <v>101</v>
      </c>
      <c r="E493" s="43" t="s">
        <v>290</v>
      </c>
      <c r="F493" s="8" t="s">
        <v>15</v>
      </c>
      <c r="G493" s="8" t="s">
        <v>9251</v>
      </c>
      <c r="H493" s="8" t="s">
        <v>290</v>
      </c>
      <c r="I493" s="8" t="s">
        <v>12</v>
      </c>
      <c r="J493">
        <v>62</v>
      </c>
      <c r="K493" s="8" t="str" cm="1">
        <f t="array" ref="K49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93" s="8" t="str" cm="1">
        <f t="array" ref="L49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3" s="8"/>
      <c r="N493" t="s">
        <v>829</v>
      </c>
      <c r="O493" t="s">
        <v>5801</v>
      </c>
      <c r="P493">
        <v>4.3702117722816096</v>
      </c>
      <c r="Q493" t="s">
        <v>8201</v>
      </c>
      <c r="R493" s="8" t="s">
        <v>147</v>
      </c>
      <c r="S493" s="9">
        <v>0.48957175925925928</v>
      </c>
      <c r="T493" s="9">
        <v>0.49568287037037034</v>
      </c>
      <c r="U493" s="8">
        <v>0</v>
      </c>
      <c r="V493" s="8">
        <v>11.770833333333334</v>
      </c>
      <c r="W493" s="8" t="s">
        <v>3412</v>
      </c>
      <c r="X493" s="8" t="s">
        <v>3413</v>
      </c>
      <c r="Y493" s="8">
        <v>3.4533201985714799</v>
      </c>
      <c r="Z493">
        <v>5602.92</v>
      </c>
      <c r="AA493" s="8">
        <v>0</v>
      </c>
      <c r="AB493" s="8">
        <v>0</v>
      </c>
      <c r="AC493" s="8">
        <v>0</v>
      </c>
      <c r="AD493" s="8">
        <v>0</v>
      </c>
      <c r="AE493" s="20">
        <v>109.00069999999999</v>
      </c>
      <c r="AF493" s="20">
        <v>104.3092</v>
      </c>
      <c r="AG493" s="20">
        <v>112.05759999999999</v>
      </c>
      <c r="AH493" s="20">
        <v>112.23690000000001</v>
      </c>
      <c r="AI493">
        <v>117.59</v>
      </c>
      <c r="AJ493" s="8" t="s">
        <v>3526</v>
      </c>
      <c r="AK493" s="8" t="s">
        <v>3527</v>
      </c>
      <c r="AL493" s="8">
        <v>1</v>
      </c>
      <c r="AM493" s="8">
        <v>0</v>
      </c>
      <c r="AN493" s="17">
        <v>106.655</v>
      </c>
      <c r="AO493" s="17">
        <v>116.515</v>
      </c>
      <c r="AP493" s="17" t="s">
        <v>163</v>
      </c>
      <c r="AQ493" s="8" t="s">
        <v>191</v>
      </c>
      <c r="AR493" s="8" t="s">
        <v>44</v>
      </c>
      <c r="AS493" s="8" t="s">
        <v>164</v>
      </c>
      <c r="AT493" s="8" t="s">
        <v>163</v>
      </c>
      <c r="AU493" s="8" t="s">
        <v>168</v>
      </c>
      <c r="AV493" s="8">
        <v>0</v>
      </c>
      <c r="AW49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3" s="8">
        <v>27.250174999999999</v>
      </c>
      <c r="BA493">
        <v>26.077300000000001</v>
      </c>
      <c r="BB493">
        <v>28.014399999999998</v>
      </c>
      <c r="BC493">
        <v>28.059225000000001</v>
      </c>
    </row>
    <row r="494" spans="1:55" x14ac:dyDescent="0.3">
      <c r="A494" s="53" t="s">
        <v>1820</v>
      </c>
      <c r="B494" s="53" t="s">
        <v>4064</v>
      </c>
      <c r="C494" s="53" t="s">
        <v>110</v>
      </c>
      <c r="D494" s="8" t="s">
        <v>102</v>
      </c>
      <c r="E494" s="43" t="s">
        <v>290</v>
      </c>
      <c r="F494" s="8" t="s">
        <v>15</v>
      </c>
      <c r="G494" s="8" t="s">
        <v>9251</v>
      </c>
      <c r="H494" s="8" t="s">
        <v>290</v>
      </c>
      <c r="I494" s="8" t="s">
        <v>12</v>
      </c>
      <c r="J494">
        <v>96</v>
      </c>
      <c r="K494" s="8" t="str" cm="1">
        <f t="array" ref="K49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94" s="8" t="str" cm="1">
        <f t="array" ref="L49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4" s="8"/>
      <c r="N494" t="s">
        <v>1819</v>
      </c>
      <c r="O494" t="s">
        <v>6035</v>
      </c>
      <c r="P494">
        <v>1.7003643923307501</v>
      </c>
      <c r="Q494" t="s">
        <v>7510</v>
      </c>
      <c r="R494" s="8" t="s">
        <v>125</v>
      </c>
      <c r="S494" s="9">
        <v>0.40417824074074077</v>
      </c>
      <c r="T494" s="9">
        <v>0.4064814814814815</v>
      </c>
      <c r="U494" s="8">
        <v>0</v>
      </c>
      <c r="V494" s="8">
        <v>8.5833333333333339</v>
      </c>
      <c r="W494" s="8" t="s">
        <v>4066</v>
      </c>
      <c r="X494" s="8" t="s">
        <v>4067</v>
      </c>
      <c r="Y494" s="8">
        <v>1.03788737830109</v>
      </c>
      <c r="Z494">
        <v>2294.61</v>
      </c>
      <c r="AA494" s="8">
        <v>0</v>
      </c>
      <c r="AB494" s="8">
        <v>0</v>
      </c>
      <c r="AC494" s="8">
        <v>0</v>
      </c>
      <c r="AD494" s="8">
        <v>0</v>
      </c>
      <c r="AE494" s="20">
        <v>82.938299999999998</v>
      </c>
      <c r="AF494" s="20">
        <v>91.697100000000006</v>
      </c>
      <c r="AG494" s="20">
        <v>105.59</v>
      </c>
      <c r="AH494" s="20">
        <v>107.9085</v>
      </c>
      <c r="AI494">
        <v>56.13</v>
      </c>
      <c r="AJ494" s="8" t="s">
        <v>3526</v>
      </c>
      <c r="AK494" s="8" t="s">
        <v>5166</v>
      </c>
      <c r="AL494" s="8">
        <v>1</v>
      </c>
      <c r="AM494" s="8">
        <v>0</v>
      </c>
      <c r="AN494" s="17">
        <v>50.697499999999998</v>
      </c>
      <c r="AO494" s="17">
        <v>51.09</v>
      </c>
      <c r="AP494" s="17" t="s">
        <v>163</v>
      </c>
      <c r="AQ494" s="8" t="s">
        <v>191</v>
      </c>
      <c r="AR494" s="8" t="s">
        <v>44</v>
      </c>
      <c r="AS494" s="8" t="s">
        <v>164</v>
      </c>
      <c r="AT494" s="8" t="s">
        <v>163</v>
      </c>
      <c r="AU494" s="8" t="s">
        <v>168</v>
      </c>
      <c r="AV494" s="8">
        <v>0</v>
      </c>
      <c r="AW49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4" s="8">
        <v>20.734575</v>
      </c>
      <c r="BA494">
        <v>22.924275000000002</v>
      </c>
      <c r="BB494">
        <v>26.397500000000001</v>
      </c>
      <c r="BC494">
        <v>26.977125000000001</v>
      </c>
    </row>
    <row r="495" spans="1:55" x14ac:dyDescent="0.3">
      <c r="A495" s="53" t="s">
        <v>827</v>
      </c>
      <c r="B495" s="53" t="s">
        <v>5275</v>
      </c>
      <c r="C495" s="53" t="s">
        <v>110</v>
      </c>
      <c r="D495" s="8" t="s">
        <v>101</v>
      </c>
      <c r="E495" s="43" t="s">
        <v>290</v>
      </c>
      <c r="F495" s="8" t="s">
        <v>15</v>
      </c>
      <c r="G495" s="8" t="s">
        <v>140</v>
      </c>
      <c r="H495" s="8" t="s">
        <v>290</v>
      </c>
      <c r="I495" s="8" t="s">
        <v>12</v>
      </c>
      <c r="J495">
        <v>61</v>
      </c>
      <c r="K495" s="8" t="str" cm="1">
        <f t="array" ref="K49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95" s="8" t="str" cm="1">
        <f t="array" ref="L49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5" s="8"/>
      <c r="N495" t="s">
        <v>826</v>
      </c>
      <c r="O495" t="s">
        <v>5810</v>
      </c>
      <c r="P495">
        <v>0.38799126317411498</v>
      </c>
      <c r="Q495" t="s">
        <v>9285</v>
      </c>
      <c r="R495" s="8" t="s">
        <v>129</v>
      </c>
      <c r="S495" s="9">
        <v>0.49596064814814816</v>
      </c>
      <c r="T495" s="9">
        <v>0.50462962962962965</v>
      </c>
      <c r="U495" s="8">
        <v>0</v>
      </c>
      <c r="V495" s="8">
        <v>13.725</v>
      </c>
      <c r="W495" s="8" t="s">
        <v>5277</v>
      </c>
      <c r="X495" s="8" t="s">
        <v>5278</v>
      </c>
      <c r="Y495" s="8">
        <v>0.25117931755998901</v>
      </c>
      <c r="Z495">
        <v>2963.89</v>
      </c>
      <c r="AA495" s="8">
        <v>0</v>
      </c>
      <c r="AB495" s="8">
        <v>0</v>
      </c>
      <c r="AC495" s="8">
        <v>0</v>
      </c>
      <c r="AD495" s="8">
        <v>0</v>
      </c>
      <c r="AE495" s="20">
        <v>112.185</v>
      </c>
      <c r="AF495" s="20">
        <v>137.745</v>
      </c>
      <c r="AG495" s="20">
        <v>134.54140000000001</v>
      </c>
      <c r="AH495" s="20">
        <v>129.3383</v>
      </c>
      <c r="AI495">
        <v>71.88</v>
      </c>
      <c r="AJ495" s="8" t="s">
        <v>3526</v>
      </c>
      <c r="AK495" s="8" t="s">
        <v>3527</v>
      </c>
      <c r="AL495" s="8">
        <v>1</v>
      </c>
      <c r="AM495" s="8">
        <v>0</v>
      </c>
      <c r="AN495" s="17">
        <v>68.447500000000005</v>
      </c>
      <c r="AO495" s="17">
        <v>62.426200000000001</v>
      </c>
      <c r="AP495" s="17" t="s">
        <v>163</v>
      </c>
      <c r="AQ495" s="8" t="s">
        <v>191</v>
      </c>
      <c r="AR495" s="8" t="s">
        <v>44</v>
      </c>
      <c r="AS495" s="8" t="s">
        <v>164</v>
      </c>
      <c r="AT495" s="8" t="s">
        <v>163</v>
      </c>
      <c r="AU495" s="8" t="s">
        <v>168</v>
      </c>
      <c r="AV495" s="8">
        <v>0</v>
      </c>
      <c r="AW49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5" s="8">
        <v>28.046250000000001</v>
      </c>
      <c r="BA495">
        <v>34.436250000000001</v>
      </c>
      <c r="BB495">
        <v>33.635350000000003</v>
      </c>
      <c r="BC495">
        <v>32.334575000000001</v>
      </c>
    </row>
    <row r="496" spans="1:55" x14ac:dyDescent="0.3">
      <c r="A496" s="53" t="s">
        <v>1647</v>
      </c>
      <c r="B496" s="53" t="s">
        <v>3593</v>
      </c>
      <c r="C496" s="53" t="s">
        <v>113</v>
      </c>
      <c r="D496" s="8" t="s">
        <v>101</v>
      </c>
      <c r="E496" s="43" t="s">
        <v>290</v>
      </c>
      <c r="F496" s="8" t="s">
        <v>15</v>
      </c>
      <c r="G496" s="8" t="s">
        <v>9253</v>
      </c>
      <c r="H496" s="8" t="s">
        <v>126</v>
      </c>
      <c r="I496" s="8" t="s">
        <v>14</v>
      </c>
      <c r="J496">
        <v>179</v>
      </c>
      <c r="K496" s="8" t="str" cm="1">
        <f t="array" ref="K49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96" s="8" t="str" cm="1">
        <f t="array" ref="L49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6" s="8"/>
      <c r="N496" t="s">
        <v>1643</v>
      </c>
      <c r="O496" t="s">
        <v>5969</v>
      </c>
      <c r="P496">
        <v>6.3962773459657596</v>
      </c>
      <c r="Q496" t="s">
        <v>8203</v>
      </c>
      <c r="R496" s="8" t="s">
        <v>129</v>
      </c>
      <c r="S496" s="9">
        <v>0.50906249999999997</v>
      </c>
      <c r="T496" s="9">
        <v>0.51347222222222222</v>
      </c>
      <c r="U496" s="8">
        <v>0</v>
      </c>
      <c r="V496" s="8">
        <v>5.3833333333333337</v>
      </c>
      <c r="W496" s="8" t="s">
        <v>3595</v>
      </c>
      <c r="X496" s="8" t="s">
        <v>3596</v>
      </c>
      <c r="Y496" s="8">
        <v>4.89622658152732</v>
      </c>
      <c r="Z496">
        <v>861.6</v>
      </c>
      <c r="AA496" s="8">
        <v>0</v>
      </c>
      <c r="AB496" s="8">
        <v>0</v>
      </c>
      <c r="AC496" s="8">
        <v>0</v>
      </c>
      <c r="AD496" s="8">
        <v>0</v>
      </c>
      <c r="AE496" s="20">
        <v>21.2</v>
      </c>
      <c r="AF496" s="20">
        <v>20.329999999999998</v>
      </c>
      <c r="AG496" s="20">
        <v>23.9</v>
      </c>
      <c r="AH496" s="20">
        <v>20.9</v>
      </c>
      <c r="AI496">
        <v>12.67</v>
      </c>
      <c r="AJ496" s="8" t="s">
        <v>3526</v>
      </c>
      <c r="AK496" s="8" t="s">
        <v>3527</v>
      </c>
      <c r="AL496" s="8">
        <v>1</v>
      </c>
      <c r="AM496" s="8">
        <v>0</v>
      </c>
      <c r="AN496" s="17">
        <v>11.95</v>
      </c>
      <c r="AO496" s="17">
        <v>20.3</v>
      </c>
      <c r="AP496" s="17" t="s">
        <v>163</v>
      </c>
      <c r="AQ496" s="8" t="s">
        <v>191</v>
      </c>
      <c r="AR496" s="8" t="s">
        <v>44</v>
      </c>
      <c r="AS496" s="8" t="s">
        <v>163</v>
      </c>
      <c r="AT496" s="8" t="s">
        <v>163</v>
      </c>
      <c r="AU496" s="8" t="s">
        <v>168</v>
      </c>
      <c r="AV496" s="8">
        <v>0</v>
      </c>
      <c r="AW49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6" s="8">
        <v>5.3</v>
      </c>
      <c r="BA496">
        <v>5.0824999999999996</v>
      </c>
      <c r="BB496">
        <v>5.9749999999999996</v>
      </c>
      <c r="BC496">
        <v>5.2249999999999996</v>
      </c>
    </row>
    <row r="497" spans="1:55" x14ac:dyDescent="0.3">
      <c r="A497" s="53" t="s">
        <v>1386</v>
      </c>
      <c r="B497" s="53" t="s">
        <v>5162</v>
      </c>
      <c r="C497" s="53" t="s">
        <v>110</v>
      </c>
      <c r="D497" s="8" t="s">
        <v>101</v>
      </c>
      <c r="E497" s="43" t="s">
        <v>290</v>
      </c>
      <c r="F497" s="8" t="s">
        <v>15</v>
      </c>
      <c r="G497" s="8" t="s">
        <v>4497</v>
      </c>
      <c r="H497" s="8" t="s">
        <v>290</v>
      </c>
      <c r="I497" s="8" t="s">
        <v>12</v>
      </c>
      <c r="J497">
        <v>100</v>
      </c>
      <c r="K497" s="8" t="str" cm="1">
        <f t="array" ref="K49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497" s="8" t="str" cm="1">
        <f t="array" ref="L49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7" s="8"/>
      <c r="N497" t="s">
        <v>1385</v>
      </c>
      <c r="O497" t="s">
        <v>6148</v>
      </c>
      <c r="P497">
        <v>12.4897692788073</v>
      </c>
      <c r="Q497" t="s">
        <v>8200</v>
      </c>
      <c r="R497" s="8" t="s">
        <v>129</v>
      </c>
      <c r="S497" s="9">
        <v>0.5221527777777778</v>
      </c>
      <c r="T497" s="9">
        <v>0.53343750000000001</v>
      </c>
      <c r="U497" s="8">
        <v>0</v>
      </c>
      <c r="V497" s="8">
        <v>12.983333333333334</v>
      </c>
      <c r="W497" s="8" t="s">
        <v>5164</v>
      </c>
      <c r="X497" s="8" t="s">
        <v>5165</v>
      </c>
      <c r="Y497" s="8">
        <v>9.7166060419399596</v>
      </c>
      <c r="Z497">
        <v>5419.26</v>
      </c>
      <c r="AA497" s="8">
        <v>0</v>
      </c>
      <c r="AB497" s="8">
        <v>0</v>
      </c>
      <c r="AC497" s="8">
        <v>0</v>
      </c>
      <c r="AD497" s="8">
        <v>0</v>
      </c>
      <c r="AE497" s="20">
        <v>112.2414</v>
      </c>
      <c r="AF497" s="20">
        <v>175.11420000000001</v>
      </c>
      <c r="AG497" s="20">
        <v>299.57369999999997</v>
      </c>
      <c r="AH497" s="20">
        <v>196.76499999999999</v>
      </c>
      <c r="AI497">
        <v>167.23</v>
      </c>
      <c r="AJ497" s="8" t="s">
        <v>3526</v>
      </c>
      <c r="AK497" s="8" t="s">
        <v>3527</v>
      </c>
      <c r="AL497" s="8">
        <v>1</v>
      </c>
      <c r="AM497" s="8">
        <v>0</v>
      </c>
      <c r="AN497" s="17">
        <v>159.995</v>
      </c>
      <c r="AO497" s="17">
        <v>95.075000000000003</v>
      </c>
      <c r="AP497" s="17" t="s">
        <v>163</v>
      </c>
      <c r="AQ497" s="8" t="s">
        <v>191</v>
      </c>
      <c r="AR497" s="8" t="s">
        <v>44</v>
      </c>
      <c r="AS497" s="8" t="s">
        <v>164</v>
      </c>
      <c r="AT497" s="8" t="s">
        <v>163</v>
      </c>
      <c r="AU497" s="8" t="s">
        <v>168</v>
      </c>
      <c r="AV497" s="8">
        <v>0</v>
      </c>
      <c r="AW49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7" s="8">
        <v>28.06035</v>
      </c>
      <c r="BA497">
        <v>43.778550000000003</v>
      </c>
      <c r="BB497">
        <v>74.893424999999993</v>
      </c>
      <c r="BC497">
        <v>49.191249999999997</v>
      </c>
    </row>
    <row r="498" spans="1:55" x14ac:dyDescent="0.3">
      <c r="A498" s="53" t="s">
        <v>1740</v>
      </c>
      <c r="B498" s="53" t="s">
        <v>3628</v>
      </c>
      <c r="C498" s="53" t="s">
        <v>110</v>
      </c>
      <c r="D498" s="8" t="s">
        <v>101</v>
      </c>
      <c r="E498" s="43" t="s">
        <v>290</v>
      </c>
      <c r="F498" s="8" t="s">
        <v>15</v>
      </c>
      <c r="G498" s="8" t="s">
        <v>9259</v>
      </c>
      <c r="H498" s="8" t="s">
        <v>290</v>
      </c>
      <c r="I498" s="8" t="s">
        <v>12</v>
      </c>
      <c r="J498">
        <v>92</v>
      </c>
      <c r="K498" s="8" t="str" cm="1">
        <f t="array" ref="K49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98" s="8" t="str" cm="1">
        <f t="array" ref="L49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498" s="8"/>
      <c r="N498" t="s">
        <v>1739</v>
      </c>
      <c r="O498" t="s">
        <v>5978</v>
      </c>
      <c r="P498">
        <v>1.8247747000400001</v>
      </c>
      <c r="Q498" t="s">
        <v>9063</v>
      </c>
      <c r="R498" s="8" t="s">
        <v>147</v>
      </c>
      <c r="S498" s="9">
        <v>0.55096064814814816</v>
      </c>
      <c r="T498" s="9">
        <v>0.55552083333333335</v>
      </c>
      <c r="U498" s="8">
        <v>0</v>
      </c>
      <c r="V498" s="8">
        <v>9.0291666666666668</v>
      </c>
      <c r="W498" s="8" t="s">
        <v>3630</v>
      </c>
      <c r="X498" s="8" t="s">
        <v>3631</v>
      </c>
      <c r="Y498" s="8">
        <v>1.23950504405795</v>
      </c>
      <c r="Z498">
        <v>3154.42</v>
      </c>
      <c r="AA498" s="8">
        <v>3</v>
      </c>
      <c r="AB498" s="8">
        <v>0.88</v>
      </c>
      <c r="AC498" s="8">
        <v>1</v>
      </c>
      <c r="AD498" s="8">
        <v>25</v>
      </c>
      <c r="AE498" s="20">
        <v>79.447100000000006</v>
      </c>
      <c r="AF498" s="20">
        <v>72.858400000000003</v>
      </c>
      <c r="AG498" s="20">
        <v>73.616900000000001</v>
      </c>
      <c r="AH498" s="20">
        <v>62.430700000000002</v>
      </c>
      <c r="AI498">
        <v>80.61</v>
      </c>
      <c r="AJ498" s="8" t="s">
        <v>3526</v>
      </c>
      <c r="AK498" s="8" t="s">
        <v>3527</v>
      </c>
      <c r="AL498" s="8">
        <v>1</v>
      </c>
      <c r="AM498" s="8">
        <v>25</v>
      </c>
      <c r="AN498" s="17">
        <v>78.27</v>
      </c>
      <c r="AO498" s="17">
        <v>64.3262</v>
      </c>
      <c r="AP498" s="17" t="s">
        <v>163</v>
      </c>
      <c r="AQ498" s="8" t="s">
        <v>191</v>
      </c>
      <c r="AR498" s="8" t="s">
        <v>44</v>
      </c>
      <c r="AS498" s="8" t="s">
        <v>164</v>
      </c>
      <c r="AT498" s="8" t="s">
        <v>163</v>
      </c>
      <c r="AU498" s="8" t="s">
        <v>168</v>
      </c>
      <c r="AV498" s="8">
        <v>25</v>
      </c>
      <c r="AW49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8" s="8">
        <v>19.861775000000002</v>
      </c>
      <c r="BA498">
        <v>18.214600000000001</v>
      </c>
      <c r="BB498">
        <v>18.404225</v>
      </c>
      <c r="BC498">
        <v>15.607675</v>
      </c>
    </row>
    <row r="499" spans="1:55" x14ac:dyDescent="0.3">
      <c r="A499" s="53" t="s">
        <v>805</v>
      </c>
      <c r="B499" s="53" t="s">
        <v>120</v>
      </c>
      <c r="C499" s="53" t="s">
        <v>136</v>
      </c>
      <c r="D499" s="8" t="s">
        <v>101</v>
      </c>
      <c r="E499" s="43" t="s">
        <v>290</v>
      </c>
      <c r="F499" s="8" t="s">
        <v>15</v>
      </c>
      <c r="G499" s="8" t="s">
        <v>9249</v>
      </c>
      <c r="H499" s="8" t="s">
        <v>290</v>
      </c>
      <c r="I499" s="8" t="s">
        <v>12</v>
      </c>
      <c r="J499">
        <v>65</v>
      </c>
      <c r="K499" s="8" t="str" cm="1">
        <f t="array" ref="K49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499" s="8" t="str" cm="1">
        <f t="array" ref="L49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499" s="8"/>
      <c r="N499" t="s">
        <v>804</v>
      </c>
      <c r="O499" t="s">
        <v>5793</v>
      </c>
      <c r="P499">
        <v>0.92474851095039401</v>
      </c>
      <c r="Q499" t="s">
        <v>8199</v>
      </c>
      <c r="R499" s="8" t="s">
        <v>147</v>
      </c>
      <c r="S499" s="9">
        <v>0.55616898148148153</v>
      </c>
      <c r="T499" s="9">
        <v>0.56405092592592587</v>
      </c>
      <c r="U499" s="8">
        <v>0</v>
      </c>
      <c r="V499" s="8">
        <v>12.566666666666666</v>
      </c>
      <c r="W499" s="8" t="s">
        <v>3618</v>
      </c>
      <c r="X499" s="8" t="s">
        <v>3619</v>
      </c>
      <c r="Y499" s="8">
        <v>0.35599366664089999</v>
      </c>
      <c r="Z499">
        <v>2315.25</v>
      </c>
      <c r="AA499" s="8">
        <v>0</v>
      </c>
      <c r="AB499" s="8">
        <v>0</v>
      </c>
      <c r="AC499" s="8">
        <v>0</v>
      </c>
      <c r="AD499" s="8">
        <v>0</v>
      </c>
      <c r="AE499" s="20">
        <v>47.783000000000001</v>
      </c>
      <c r="AF499" s="20">
        <v>41.86</v>
      </c>
      <c r="AG499" s="20">
        <v>41.86</v>
      </c>
      <c r="AH499" s="20">
        <v>41.86</v>
      </c>
      <c r="AI499">
        <v>42.25</v>
      </c>
      <c r="AJ499" s="8" t="s">
        <v>3526</v>
      </c>
      <c r="AK499" s="8" t="s">
        <v>3527</v>
      </c>
      <c r="AL499" s="8">
        <v>1</v>
      </c>
      <c r="AM499" s="8">
        <v>0</v>
      </c>
      <c r="AN499" s="17">
        <v>41.86</v>
      </c>
      <c r="AO499" s="17">
        <v>41.86</v>
      </c>
      <c r="AP499" s="17" t="s">
        <v>163</v>
      </c>
      <c r="AQ499" s="8" t="s">
        <v>191</v>
      </c>
      <c r="AR499" s="8" t="s">
        <v>44</v>
      </c>
      <c r="AS499" s="8" t="s">
        <v>164</v>
      </c>
      <c r="AT499" s="8" t="s">
        <v>163</v>
      </c>
      <c r="AU499" s="8" t="s">
        <v>168</v>
      </c>
      <c r="AV499" s="8">
        <v>0</v>
      </c>
      <c r="AW49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49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49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499" s="8">
        <v>11.94575</v>
      </c>
      <c r="BA499">
        <v>10.465</v>
      </c>
      <c r="BB499">
        <v>10.465</v>
      </c>
      <c r="BC499">
        <v>10.465</v>
      </c>
    </row>
    <row r="500" spans="1:55" x14ac:dyDescent="0.3">
      <c r="A500" s="53" t="s">
        <v>1655</v>
      </c>
      <c r="B500" s="53" t="s">
        <v>5506</v>
      </c>
      <c r="C500" s="53" t="s">
        <v>110</v>
      </c>
      <c r="D500" s="8" t="s">
        <v>104</v>
      </c>
      <c r="E500" s="43" t="s">
        <v>290</v>
      </c>
      <c r="F500" s="8" t="s">
        <v>15</v>
      </c>
      <c r="G500" s="8" t="s">
        <v>9249</v>
      </c>
      <c r="H500" s="8" t="s">
        <v>290</v>
      </c>
      <c r="I500" s="8" t="s">
        <v>12</v>
      </c>
      <c r="J500">
        <v>87</v>
      </c>
      <c r="K500" s="8" t="str" cm="1">
        <f t="array" ref="K50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0" s="8" t="str" cm="1">
        <f t="array" ref="L50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0" s="8"/>
      <c r="N500" t="s">
        <v>1654</v>
      </c>
      <c r="O500" t="s">
        <v>6183</v>
      </c>
      <c r="P500">
        <v>1.4297742655457499</v>
      </c>
      <c r="Q500" t="s">
        <v>8544</v>
      </c>
      <c r="R500" s="8" t="s">
        <v>123</v>
      </c>
      <c r="S500" s="9">
        <v>0.46069444444444446</v>
      </c>
      <c r="T500" s="9">
        <v>0.46740740740740738</v>
      </c>
      <c r="U500" s="8">
        <v>0</v>
      </c>
      <c r="V500" s="8">
        <v>4.9333333333333336</v>
      </c>
      <c r="W500" s="8" t="s">
        <v>5508</v>
      </c>
      <c r="X500" s="8" t="s">
        <v>5509</v>
      </c>
      <c r="Y500" s="8">
        <v>0.63749049512546796</v>
      </c>
      <c r="Z500">
        <v>1039.82</v>
      </c>
      <c r="AA500" s="8">
        <v>0</v>
      </c>
      <c r="AB500" s="8">
        <v>0</v>
      </c>
      <c r="AC500" s="8">
        <v>0</v>
      </c>
      <c r="AD500" s="8">
        <v>0</v>
      </c>
      <c r="AE500" s="20">
        <v>78.89</v>
      </c>
      <c r="AF500" s="20">
        <v>78.89</v>
      </c>
      <c r="AG500" s="20">
        <v>82.056600000000003</v>
      </c>
      <c r="AH500" s="20">
        <v>83.64</v>
      </c>
      <c r="AI500">
        <v>20.91</v>
      </c>
      <c r="AJ500" s="8" t="s">
        <v>3526</v>
      </c>
      <c r="AK500" s="8" t="s">
        <v>5593</v>
      </c>
      <c r="AL500" s="8">
        <v>1</v>
      </c>
      <c r="AM500" s="8">
        <v>0</v>
      </c>
      <c r="AN500" s="17">
        <v>19.7225</v>
      </c>
      <c r="AO500" s="17">
        <v>20.91</v>
      </c>
      <c r="AP500" s="17" t="s">
        <v>163</v>
      </c>
      <c r="AQ500" s="8" t="s">
        <v>191</v>
      </c>
      <c r="AR500" s="8" t="s">
        <v>44</v>
      </c>
      <c r="AS500" s="8" t="s">
        <v>164</v>
      </c>
      <c r="AT500" s="8" t="s">
        <v>163</v>
      </c>
      <c r="AU500" s="8" t="s">
        <v>168</v>
      </c>
      <c r="AV500" s="8">
        <v>0</v>
      </c>
      <c r="AW50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0" s="8">
        <v>19.7225</v>
      </c>
      <c r="BA500">
        <v>19.7225</v>
      </c>
      <c r="BB500">
        <v>20.514150000000001</v>
      </c>
      <c r="BC500">
        <v>20.91</v>
      </c>
    </row>
    <row r="501" spans="1:55" x14ac:dyDescent="0.3">
      <c r="A501" s="53" t="s">
        <v>1207</v>
      </c>
      <c r="B501" s="53" t="s">
        <v>3420</v>
      </c>
      <c r="C501" s="53" t="s">
        <v>110</v>
      </c>
      <c r="D501" s="8" t="s">
        <v>101</v>
      </c>
      <c r="E501" s="43" t="s">
        <v>290</v>
      </c>
      <c r="F501" s="8" t="s">
        <v>15</v>
      </c>
      <c r="G501" s="8" t="s">
        <v>9254</v>
      </c>
      <c r="H501" s="8" t="s">
        <v>290</v>
      </c>
      <c r="I501" s="8" t="s">
        <v>12</v>
      </c>
      <c r="J501">
        <v>70</v>
      </c>
      <c r="K501" s="8" t="str" cm="1">
        <f t="array" ref="K50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1" s="8" t="str" cm="1">
        <f t="array" ref="L50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1" s="8"/>
      <c r="N501" t="s">
        <v>1206</v>
      </c>
      <c r="O501" t="s">
        <v>6022</v>
      </c>
      <c r="P501">
        <v>0.22674963812193</v>
      </c>
      <c r="Q501" t="s">
        <v>8198</v>
      </c>
      <c r="R501" s="8" t="s">
        <v>129</v>
      </c>
      <c r="S501" s="9">
        <v>0.56420138888888893</v>
      </c>
      <c r="T501" s="9">
        <v>0.56776620370370368</v>
      </c>
      <c r="U501" s="8">
        <v>0</v>
      </c>
      <c r="V501" s="8">
        <v>8.8250000000000011</v>
      </c>
      <c r="W501" s="8" t="s">
        <v>3422</v>
      </c>
      <c r="X501" s="8" t="s">
        <v>3423</v>
      </c>
      <c r="Y501" s="8">
        <v>5.9565159729394898E-2</v>
      </c>
      <c r="Z501">
        <v>5310.79</v>
      </c>
      <c r="AA501" s="8">
        <v>0</v>
      </c>
      <c r="AB501" s="8">
        <v>0</v>
      </c>
      <c r="AC501" s="8">
        <v>0</v>
      </c>
      <c r="AD501" s="8">
        <v>0</v>
      </c>
      <c r="AE501" s="20">
        <v>175.20570000000001</v>
      </c>
      <c r="AF501" s="20">
        <v>226.38499999999999</v>
      </c>
      <c r="AG501" s="20">
        <v>246.1328</v>
      </c>
      <c r="AH501" s="20">
        <v>213.88499999999999</v>
      </c>
      <c r="AI501">
        <v>130.80000000000001</v>
      </c>
      <c r="AJ501" s="8" t="s">
        <v>3526</v>
      </c>
      <c r="AK501" s="8" t="s">
        <v>3527</v>
      </c>
      <c r="AL501" s="8">
        <v>1</v>
      </c>
      <c r="AM501" s="8">
        <v>0</v>
      </c>
      <c r="AN501" s="17">
        <v>125.0675</v>
      </c>
      <c r="AO501" s="17">
        <v>105.9375</v>
      </c>
      <c r="AP501" s="17" t="s">
        <v>163</v>
      </c>
      <c r="AQ501" s="8" t="s">
        <v>191</v>
      </c>
      <c r="AR501" s="8" t="s">
        <v>81</v>
      </c>
      <c r="AS501" s="8" t="s">
        <v>164</v>
      </c>
      <c r="AT501" s="8" t="s">
        <v>163</v>
      </c>
      <c r="AU501" s="8" t="s">
        <v>167</v>
      </c>
      <c r="AV501" s="8">
        <v>0</v>
      </c>
      <c r="AW50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1" s="8">
        <v>43.801425000000002</v>
      </c>
      <c r="BA501">
        <v>56.596249999999998</v>
      </c>
      <c r="BB501">
        <v>61.533200000000001</v>
      </c>
      <c r="BC501">
        <v>53.471249999999998</v>
      </c>
    </row>
    <row r="502" spans="1:55" x14ac:dyDescent="0.3">
      <c r="A502" s="53" t="s">
        <v>803</v>
      </c>
      <c r="B502" s="53" t="s">
        <v>133</v>
      </c>
      <c r="C502" s="53" t="s">
        <v>128</v>
      </c>
      <c r="D502" s="8" t="s">
        <v>101</v>
      </c>
      <c r="E502" s="43" t="s">
        <v>290</v>
      </c>
      <c r="F502" s="8" t="s">
        <v>15</v>
      </c>
      <c r="G502" s="8">
        <v>150</v>
      </c>
      <c r="H502" s="8" t="s">
        <v>290</v>
      </c>
      <c r="I502" s="8" t="s">
        <v>12</v>
      </c>
      <c r="J502">
        <v>90</v>
      </c>
      <c r="K502" s="8" t="str" cm="1">
        <f t="array" ref="K50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2" s="8" t="str" cm="1">
        <f t="array" ref="L50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
      </c>
      <c r="M502" s="8"/>
      <c r="N502" t="s">
        <v>802</v>
      </c>
      <c r="O502" t="s">
        <v>5799</v>
      </c>
      <c r="P502">
        <v>2.34403754413017</v>
      </c>
      <c r="Q502" t="s">
        <v>8874</v>
      </c>
      <c r="R502" s="8" t="s">
        <v>125</v>
      </c>
      <c r="S502" s="9">
        <v>0.57287037037037036</v>
      </c>
      <c r="T502" s="9">
        <v>0.58353009259259259</v>
      </c>
      <c r="U502" s="8">
        <v>0</v>
      </c>
      <c r="V502" s="8">
        <v>15.645833333333334</v>
      </c>
      <c r="W502" s="8" t="s">
        <v>3615</v>
      </c>
      <c r="X502" s="8" t="s">
        <v>3616</v>
      </c>
      <c r="Y502" s="8">
        <v>1.0823030048023801</v>
      </c>
      <c r="Z502">
        <v>15058.58</v>
      </c>
      <c r="AA502" s="8">
        <v>2</v>
      </c>
      <c r="AB502" s="35">
        <v>0.92</v>
      </c>
      <c r="AC502" s="8">
        <v>3</v>
      </c>
      <c r="AD502" s="8">
        <v>27</v>
      </c>
      <c r="AE502" s="20">
        <v>253.72380000000001</v>
      </c>
      <c r="AF502" s="20">
        <v>456.75549999999998</v>
      </c>
      <c r="AG502" s="20">
        <v>524.11500000000001</v>
      </c>
      <c r="AH502" s="20">
        <v>350.34089999999998</v>
      </c>
      <c r="AI502">
        <v>361.18</v>
      </c>
      <c r="AJ502" s="8" t="s">
        <v>3526</v>
      </c>
      <c r="AK502" s="8" t="s">
        <v>3527</v>
      </c>
      <c r="AL502" s="8">
        <v>1</v>
      </c>
      <c r="AM502" s="8">
        <v>25</v>
      </c>
      <c r="AN502" s="17">
        <v>333.99</v>
      </c>
      <c r="AO502" s="17">
        <v>296.95249999999999</v>
      </c>
      <c r="AP502" s="17" t="s">
        <v>163</v>
      </c>
      <c r="AQ502" s="8" t="s">
        <v>191</v>
      </c>
      <c r="AR502" s="8" t="s">
        <v>44</v>
      </c>
      <c r="AS502" s="8" t="s">
        <v>164</v>
      </c>
      <c r="AT502" s="8" t="s">
        <v>163</v>
      </c>
      <c r="AU502" s="8" t="s">
        <v>168</v>
      </c>
      <c r="AV502" s="8">
        <v>25</v>
      </c>
      <c r="AW50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2" s="8">
        <v>63.430950000000003</v>
      </c>
      <c r="BA502">
        <v>114.188875</v>
      </c>
      <c r="BB502">
        <v>131.02875</v>
      </c>
      <c r="BC502">
        <v>87.585224999999994</v>
      </c>
    </row>
    <row r="503" spans="1:55" x14ac:dyDescent="0.3">
      <c r="A503" s="53" t="s">
        <v>1645</v>
      </c>
      <c r="B503" s="53" t="s">
        <v>3593</v>
      </c>
      <c r="C503" s="53" t="s">
        <v>110</v>
      </c>
      <c r="D503" s="8" t="s">
        <v>101</v>
      </c>
      <c r="E503" s="43" t="s">
        <v>290</v>
      </c>
      <c r="F503" s="8" t="s">
        <v>15</v>
      </c>
      <c r="G503" s="8" t="s">
        <v>9258</v>
      </c>
      <c r="H503" s="8" t="s">
        <v>290</v>
      </c>
      <c r="I503" s="8" t="s">
        <v>12</v>
      </c>
      <c r="J503">
        <v>70</v>
      </c>
      <c r="K503" s="8" t="str" cm="1">
        <f t="array" ref="K50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3" s="8" t="str" cm="1">
        <f t="array" ref="L50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3" s="8"/>
      <c r="N503" t="s">
        <v>1643</v>
      </c>
      <c r="O503" t="s">
        <v>5965</v>
      </c>
      <c r="P503">
        <v>0.23158054456473601</v>
      </c>
      <c r="Q503" t="s">
        <v>9062</v>
      </c>
      <c r="R503" s="8">
        <v>5</v>
      </c>
      <c r="S503" s="9">
        <v>0.56792824074074078</v>
      </c>
      <c r="T503" s="9">
        <v>0.57123842592592589</v>
      </c>
      <c r="U503" s="8">
        <v>0</v>
      </c>
      <c r="V503" s="8">
        <v>7.5125000000000002</v>
      </c>
      <c r="W503" s="8" t="s">
        <v>3622</v>
      </c>
      <c r="X503" s="8" t="s">
        <v>3623</v>
      </c>
      <c r="Y503" s="8">
        <v>7.52839753804012E-2</v>
      </c>
      <c r="Z503">
        <v>1144.3499999999999</v>
      </c>
      <c r="AA503" s="8">
        <v>0</v>
      </c>
      <c r="AB503" s="8">
        <v>0</v>
      </c>
      <c r="AC503" s="8">
        <v>0</v>
      </c>
      <c r="AD503" s="8">
        <v>0</v>
      </c>
      <c r="AE503" s="20">
        <v>27</v>
      </c>
      <c r="AF503" s="20">
        <v>28.754999999999999</v>
      </c>
      <c r="AG503" s="20">
        <v>32.85</v>
      </c>
      <c r="AH503" s="20">
        <v>28.063600000000001</v>
      </c>
      <c r="AI503">
        <v>17.41</v>
      </c>
      <c r="AJ503" s="8" t="s">
        <v>3526</v>
      </c>
      <c r="AK503" s="8" t="s">
        <v>3527</v>
      </c>
      <c r="AL503" s="8">
        <v>1</v>
      </c>
      <c r="AM503" s="8">
        <v>0</v>
      </c>
      <c r="AN503" s="17">
        <v>16.425000000000001</v>
      </c>
      <c r="AO503" s="17">
        <v>27</v>
      </c>
      <c r="AP503" s="17" t="s">
        <v>163</v>
      </c>
      <c r="AQ503" s="8" t="s">
        <v>191</v>
      </c>
      <c r="AR503" s="8" t="s">
        <v>44</v>
      </c>
      <c r="AS503" s="8" t="s">
        <v>164</v>
      </c>
      <c r="AT503" s="8" t="s">
        <v>163</v>
      </c>
      <c r="AU503" s="8" t="s">
        <v>168</v>
      </c>
      <c r="AV503" s="8">
        <v>0</v>
      </c>
      <c r="AW50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3" s="8">
        <v>6.75</v>
      </c>
      <c r="BA503">
        <v>7.1887499999999998</v>
      </c>
      <c r="BB503">
        <v>8.2125000000000004</v>
      </c>
      <c r="BC503">
        <v>7.0159000000000002</v>
      </c>
    </row>
    <row r="504" spans="1:55" x14ac:dyDescent="0.3">
      <c r="A504" s="53" t="s">
        <v>231</v>
      </c>
      <c r="B504" s="53" t="s">
        <v>3606</v>
      </c>
      <c r="C504" s="53" t="s">
        <v>110</v>
      </c>
      <c r="D504" s="8" t="s">
        <v>101</v>
      </c>
      <c r="E504" s="43" t="s">
        <v>290</v>
      </c>
      <c r="F504" s="8" t="s">
        <v>15</v>
      </c>
      <c r="G504" s="8">
        <v>160</v>
      </c>
      <c r="H504" s="8" t="s">
        <v>290</v>
      </c>
      <c r="I504" s="8" t="s">
        <v>12</v>
      </c>
      <c r="J504">
        <v>95</v>
      </c>
      <c r="K504" s="8" t="str" cm="1">
        <f t="array" ref="K50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04" s="8" t="str" cm="1">
        <f t="array" ref="L50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4" s="8"/>
      <c r="N504" t="s">
        <v>230</v>
      </c>
      <c r="O504" t="s">
        <v>5757</v>
      </c>
      <c r="P504">
        <v>1.0035972714036301</v>
      </c>
      <c r="Q504" t="s">
        <v>8187</v>
      </c>
      <c r="R504" s="8" t="s">
        <v>147</v>
      </c>
      <c r="S504" s="9">
        <v>0.58422453703703703</v>
      </c>
      <c r="T504" s="9">
        <v>0.58915509259259258</v>
      </c>
      <c r="U504" s="8">
        <v>0</v>
      </c>
      <c r="V504" s="8">
        <v>8.8541666666666661</v>
      </c>
      <c r="W504" s="8" t="s">
        <v>3608</v>
      </c>
      <c r="X504" s="8" t="s">
        <v>3609</v>
      </c>
      <c r="Y504" s="8">
        <v>0.62435562311276704</v>
      </c>
      <c r="Z504">
        <v>3605.97</v>
      </c>
      <c r="AA504" s="8">
        <v>0</v>
      </c>
      <c r="AB504" s="8">
        <v>0</v>
      </c>
      <c r="AC504" s="8">
        <v>0</v>
      </c>
      <c r="AD504" s="8">
        <v>0</v>
      </c>
      <c r="AE504" s="20">
        <v>83.6</v>
      </c>
      <c r="AF504" s="20">
        <v>86.727599999999995</v>
      </c>
      <c r="AG504" s="20">
        <v>90.332300000000004</v>
      </c>
      <c r="AH504" s="20">
        <v>89.544600000000003</v>
      </c>
      <c r="AI504">
        <v>96.47</v>
      </c>
      <c r="AJ504" s="8" t="s">
        <v>3526</v>
      </c>
      <c r="AK504" s="8" t="s">
        <v>3527</v>
      </c>
      <c r="AL504" s="8">
        <v>1</v>
      </c>
      <c r="AM504" s="8">
        <v>0</v>
      </c>
      <c r="AN504" s="17">
        <v>89.133700000000005</v>
      </c>
      <c r="AO504" s="17">
        <v>90.14</v>
      </c>
      <c r="AP504" s="17" t="s">
        <v>163</v>
      </c>
      <c r="AQ504" s="8" t="s">
        <v>191</v>
      </c>
      <c r="AR504" s="8" t="s">
        <v>44</v>
      </c>
      <c r="AS504" s="8" t="s">
        <v>164</v>
      </c>
      <c r="AT504" s="8" t="s">
        <v>163</v>
      </c>
      <c r="AU504" s="8" t="s">
        <v>168</v>
      </c>
      <c r="AV504" s="8">
        <v>0</v>
      </c>
      <c r="AW50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4" s="8">
        <v>20.9</v>
      </c>
      <c r="BA504">
        <v>21.681899999999999</v>
      </c>
      <c r="BB504">
        <v>22.583075000000001</v>
      </c>
      <c r="BC504">
        <v>22.386150000000001</v>
      </c>
    </row>
    <row r="505" spans="1:55" x14ac:dyDescent="0.3">
      <c r="A505" s="53" t="s">
        <v>1055</v>
      </c>
      <c r="B505" s="53" t="s">
        <v>5313</v>
      </c>
      <c r="C505" s="53" t="s">
        <v>110</v>
      </c>
      <c r="D505" s="8" t="s">
        <v>102</v>
      </c>
      <c r="E505" s="43" t="s">
        <v>290</v>
      </c>
      <c r="F505" s="8" t="s">
        <v>15</v>
      </c>
      <c r="G505" s="8" t="s">
        <v>9247</v>
      </c>
      <c r="H505" s="8" t="s">
        <v>290</v>
      </c>
      <c r="I505" s="8" t="s">
        <v>12</v>
      </c>
      <c r="J505">
        <v>240</v>
      </c>
      <c r="K505" s="8" t="str" cm="1">
        <f t="array" ref="K50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5" s="8" t="str" cm="1">
        <f t="array" ref="L50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5" s="8"/>
      <c r="N505" t="s">
        <v>795</v>
      </c>
      <c r="O505" t="s">
        <v>5984</v>
      </c>
      <c r="P505">
        <v>8.3526874244569199E-2</v>
      </c>
      <c r="Q505" t="s">
        <v>7739</v>
      </c>
      <c r="R505" s="8" t="s">
        <v>125</v>
      </c>
      <c r="S505" s="9">
        <v>0.49077546296296298</v>
      </c>
      <c r="T505" s="9">
        <v>0.49356481481481479</v>
      </c>
      <c r="U505" s="8">
        <v>0</v>
      </c>
      <c r="V505" s="8">
        <v>2.0750000000000002</v>
      </c>
      <c r="W505" s="8" t="s">
        <v>5315</v>
      </c>
      <c r="X505" s="8" t="s">
        <v>5316</v>
      </c>
      <c r="Y505" s="8">
        <v>6.91922240849491E-2</v>
      </c>
      <c r="Z505">
        <v>1036.74</v>
      </c>
      <c r="AA505" s="8">
        <v>0</v>
      </c>
      <c r="AB505" s="8">
        <v>0</v>
      </c>
      <c r="AC505" s="8">
        <v>0</v>
      </c>
      <c r="AD505" s="8">
        <v>0</v>
      </c>
      <c r="AE505" s="20">
        <v>39.479999999999997</v>
      </c>
      <c r="AF505" s="20">
        <v>39.479999999999997</v>
      </c>
      <c r="AG505" s="20">
        <v>40.619999999999997</v>
      </c>
      <c r="AH505" s="20">
        <v>41.19</v>
      </c>
      <c r="AI505">
        <v>21.83</v>
      </c>
      <c r="AJ505" s="8" t="s">
        <v>3526</v>
      </c>
      <c r="AK505" s="8" t="s">
        <v>5166</v>
      </c>
      <c r="AL505" s="8">
        <v>1</v>
      </c>
      <c r="AM505" s="8">
        <v>0</v>
      </c>
      <c r="AN505" s="17">
        <v>19.739999999999998</v>
      </c>
      <c r="AO505" s="17">
        <v>20.594999999999999</v>
      </c>
      <c r="AP505" s="17" t="s">
        <v>163</v>
      </c>
      <c r="AQ505" s="8" t="s">
        <v>793</v>
      </c>
      <c r="AR505" s="8" t="s">
        <v>44</v>
      </c>
      <c r="AS505" s="8" t="s">
        <v>164</v>
      </c>
      <c r="AT505" s="8" t="s">
        <v>163</v>
      </c>
      <c r="AU505" s="8" t="s">
        <v>168</v>
      </c>
      <c r="AV505" s="8">
        <v>0</v>
      </c>
      <c r="AW50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5" s="8">
        <v>9.8699999999999992</v>
      </c>
      <c r="BA505">
        <v>9.8699999999999992</v>
      </c>
      <c r="BB505">
        <v>10.154999999999999</v>
      </c>
      <c r="BC505">
        <v>10.297499999999999</v>
      </c>
    </row>
    <row r="506" spans="1:55" x14ac:dyDescent="0.3">
      <c r="A506" s="53" t="s">
        <v>882</v>
      </c>
      <c r="B506" s="53" t="s">
        <v>5293</v>
      </c>
      <c r="C506" s="53" t="s">
        <v>110</v>
      </c>
      <c r="D506" s="8" t="s">
        <v>102</v>
      </c>
      <c r="E506" s="43" t="s">
        <v>290</v>
      </c>
      <c r="F506" s="8" t="s">
        <v>15</v>
      </c>
      <c r="G506" s="8" t="s">
        <v>9257</v>
      </c>
      <c r="H506" s="8" t="s">
        <v>290</v>
      </c>
      <c r="I506" s="8" t="s">
        <v>12</v>
      </c>
      <c r="J506">
        <v>252</v>
      </c>
      <c r="K506" s="8" t="str" cm="1">
        <f t="array" ref="K50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6" s="8" t="str" cm="1">
        <f t="array" ref="L50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6" s="8"/>
      <c r="N506" t="s">
        <v>881</v>
      </c>
      <c r="O506" t="s">
        <v>6004</v>
      </c>
      <c r="P506">
        <v>0.564797611140193</v>
      </c>
      <c r="Q506" t="s">
        <v>7719</v>
      </c>
      <c r="R506" s="8" t="s">
        <v>125</v>
      </c>
      <c r="S506" s="9">
        <v>0.49395833333333333</v>
      </c>
      <c r="T506" s="9">
        <v>0.49829861111111112</v>
      </c>
      <c r="U506" s="8">
        <v>0</v>
      </c>
      <c r="V506" s="8">
        <v>5.2250000000000005</v>
      </c>
      <c r="W506" s="8" t="s">
        <v>5295</v>
      </c>
      <c r="X506" s="8" t="s">
        <v>5296</v>
      </c>
      <c r="Y506" s="8">
        <v>0.183998927208988</v>
      </c>
      <c r="Z506">
        <v>986.68</v>
      </c>
      <c r="AA506" s="8">
        <v>0</v>
      </c>
      <c r="AB506" s="8">
        <v>0</v>
      </c>
      <c r="AC506" s="8">
        <v>0</v>
      </c>
      <c r="AD506" s="8">
        <v>0</v>
      </c>
      <c r="AE506" s="20">
        <v>37.520000000000003</v>
      </c>
      <c r="AF506" s="20">
        <v>37.520000000000003</v>
      </c>
      <c r="AG506" s="20">
        <v>38.76</v>
      </c>
      <c r="AH506" s="20">
        <v>39.380000000000003</v>
      </c>
      <c r="AI506">
        <v>20.87</v>
      </c>
      <c r="AJ506" s="8" t="s">
        <v>3526</v>
      </c>
      <c r="AK506" s="8" t="s">
        <v>5166</v>
      </c>
      <c r="AL506" s="8">
        <v>1</v>
      </c>
      <c r="AM506" s="8">
        <v>0</v>
      </c>
      <c r="AN506" s="17">
        <v>18.760000000000002</v>
      </c>
      <c r="AO506" s="17">
        <v>19.690000000000001</v>
      </c>
      <c r="AP506" s="17" t="s">
        <v>163</v>
      </c>
      <c r="AQ506" s="8" t="s">
        <v>191</v>
      </c>
      <c r="AR506" s="8" t="s">
        <v>44</v>
      </c>
      <c r="AS506" s="8" t="s">
        <v>164</v>
      </c>
      <c r="AT506" s="8" t="s">
        <v>163</v>
      </c>
      <c r="AU506" s="8" t="s">
        <v>168</v>
      </c>
      <c r="AV506" s="8">
        <v>0</v>
      </c>
      <c r="AW50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6" s="8">
        <v>9.3800000000000008</v>
      </c>
      <c r="BA506">
        <v>9.3800000000000008</v>
      </c>
      <c r="BB506">
        <v>9.69</v>
      </c>
      <c r="BC506">
        <v>9.8450000000000006</v>
      </c>
    </row>
    <row r="507" spans="1:55" x14ac:dyDescent="0.3">
      <c r="A507" s="53" t="s">
        <v>735</v>
      </c>
      <c r="B507" s="53" t="s">
        <v>5186</v>
      </c>
      <c r="C507" s="53" t="s">
        <v>110</v>
      </c>
      <c r="D507" s="8" t="s">
        <v>101</v>
      </c>
      <c r="E507" s="43" t="s">
        <v>290</v>
      </c>
      <c r="F507" s="8" t="s">
        <v>15</v>
      </c>
      <c r="G507" s="8" t="s">
        <v>9255</v>
      </c>
      <c r="H507" s="8" t="s">
        <v>126</v>
      </c>
      <c r="I507" s="8" t="s">
        <v>14</v>
      </c>
      <c r="J507">
        <v>100</v>
      </c>
      <c r="K507" s="8" t="str" cm="1">
        <f t="array" ref="K50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7" s="8" t="str" cm="1">
        <f t="array" ref="L50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7" s="8"/>
      <c r="N507" t="s">
        <v>734</v>
      </c>
      <c r="O507" t="s">
        <v>6157</v>
      </c>
      <c r="P507">
        <v>11.8839174367808</v>
      </c>
      <c r="Q507" t="s">
        <v>8186</v>
      </c>
      <c r="R507" s="8" t="s">
        <v>129</v>
      </c>
      <c r="S507" s="9">
        <v>0.59740740740740739</v>
      </c>
      <c r="T507" s="9">
        <v>0.60739583333333336</v>
      </c>
      <c r="U507" s="8">
        <v>0</v>
      </c>
      <c r="V507" s="8">
        <v>13.425000000000001</v>
      </c>
      <c r="W507" s="8" t="s">
        <v>5188</v>
      </c>
      <c r="X507" s="8" t="s">
        <v>5189</v>
      </c>
      <c r="Y507" s="8">
        <v>11.3550849992974</v>
      </c>
      <c r="Z507">
        <v>4681.6899999999996</v>
      </c>
      <c r="AA507" s="8">
        <v>0</v>
      </c>
      <c r="AB507" s="8">
        <v>0</v>
      </c>
      <c r="AC507" s="8">
        <v>0</v>
      </c>
      <c r="AD507" s="8">
        <v>0</v>
      </c>
      <c r="AE507" s="20">
        <v>112.758</v>
      </c>
      <c r="AF507" s="20">
        <v>115.7</v>
      </c>
      <c r="AG507" s="20">
        <v>137.61920000000001</v>
      </c>
      <c r="AH507" s="20">
        <v>136.9075</v>
      </c>
      <c r="AI507">
        <v>131.26</v>
      </c>
      <c r="AJ507" s="8" t="s">
        <v>3526</v>
      </c>
      <c r="AK507" s="8" t="s">
        <v>3527</v>
      </c>
      <c r="AL507" s="8">
        <v>1</v>
      </c>
      <c r="AM507" s="8">
        <v>0</v>
      </c>
      <c r="AN507" s="17">
        <v>148.64500000000001</v>
      </c>
      <c r="AO507" s="17">
        <v>115.375</v>
      </c>
      <c r="AP507" s="17" t="s">
        <v>163</v>
      </c>
      <c r="AQ507" s="8" t="s">
        <v>191</v>
      </c>
      <c r="AR507" s="8" t="s">
        <v>49</v>
      </c>
      <c r="AS507" s="8" t="s">
        <v>163</v>
      </c>
      <c r="AT507" s="8" t="s">
        <v>163</v>
      </c>
      <c r="AU507" s="8" t="s">
        <v>168</v>
      </c>
      <c r="AV507" s="8">
        <v>0</v>
      </c>
      <c r="AW50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7" s="8">
        <v>28.189499999999999</v>
      </c>
      <c r="BA507">
        <v>28.925000000000001</v>
      </c>
      <c r="BB507">
        <v>34.404800000000002</v>
      </c>
      <c r="BC507">
        <v>34.226875</v>
      </c>
    </row>
    <row r="508" spans="1:55" x14ac:dyDescent="0.3">
      <c r="A508" s="53" t="s">
        <v>1938</v>
      </c>
      <c r="B508" s="53" t="s">
        <v>116</v>
      </c>
      <c r="C508" s="53" t="s">
        <v>1937</v>
      </c>
      <c r="D508" s="8" t="s">
        <v>101</v>
      </c>
      <c r="E508" s="43" t="s">
        <v>290</v>
      </c>
      <c r="F508" s="8" t="s">
        <v>15</v>
      </c>
      <c r="G508" s="8" t="s">
        <v>9263</v>
      </c>
      <c r="H508" s="8" t="s">
        <v>290</v>
      </c>
      <c r="I508" s="8" t="s">
        <v>12</v>
      </c>
      <c r="J508">
        <v>1</v>
      </c>
      <c r="K508" s="8" t="str" cm="1">
        <f t="array" ref="K50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08" s="8" t="str" cm="1">
        <f t="array" ref="L50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8" s="8"/>
      <c r="N508" t="s">
        <v>3860</v>
      </c>
      <c r="O508" t="s">
        <v>5934</v>
      </c>
      <c r="P508">
        <v>32.591565420259798</v>
      </c>
      <c r="Q508" t="s">
        <v>8189</v>
      </c>
      <c r="R508" s="8" t="s">
        <v>1934</v>
      </c>
      <c r="S508" s="9">
        <v>0.63002314814814819</v>
      </c>
      <c r="T508" s="9">
        <v>0.63673611111111106</v>
      </c>
      <c r="U508" s="8">
        <v>0</v>
      </c>
      <c r="V508" s="8">
        <v>9.4354006285390355</v>
      </c>
      <c r="W508" s="8" t="s">
        <v>3862</v>
      </c>
      <c r="X508" s="8" t="s">
        <v>3863</v>
      </c>
      <c r="Y508" s="8">
        <v>28.339388349681698</v>
      </c>
      <c r="Z508">
        <v>163.78</v>
      </c>
      <c r="AA508" s="8">
        <v>0</v>
      </c>
      <c r="AB508" s="8">
        <v>0</v>
      </c>
      <c r="AC508" s="8">
        <v>0</v>
      </c>
      <c r="AD508" s="8">
        <v>0</v>
      </c>
      <c r="AE508" s="20">
        <v>163.78</v>
      </c>
      <c r="AF508" s="20">
        <v>0</v>
      </c>
      <c r="AG508" s="20">
        <v>0</v>
      </c>
      <c r="AH508" s="20">
        <v>0</v>
      </c>
      <c r="AI508">
        <v>4.5494000000000003</v>
      </c>
      <c r="AJ508" s="8" t="s">
        <v>3526</v>
      </c>
      <c r="AK508" s="8" t="s">
        <v>3527</v>
      </c>
      <c r="AL508" s="8">
        <v>1</v>
      </c>
      <c r="AM508" s="8">
        <v>0</v>
      </c>
      <c r="AN508" s="17">
        <v>0</v>
      </c>
      <c r="AO508" s="17">
        <v>0</v>
      </c>
      <c r="AP508" s="17" t="s">
        <v>163</v>
      </c>
      <c r="AQ508" s="8" t="s">
        <v>191</v>
      </c>
      <c r="AR508" s="8" t="s">
        <v>44</v>
      </c>
      <c r="AS508" s="8" t="s">
        <v>164</v>
      </c>
      <c r="AT508" s="8" t="s">
        <v>163</v>
      </c>
      <c r="AU508" s="8" t="s">
        <v>168</v>
      </c>
      <c r="AV508" s="8">
        <v>0</v>
      </c>
      <c r="AW50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8" s="8">
        <v>40.945</v>
      </c>
      <c r="BA508">
        <v>0</v>
      </c>
      <c r="BB508">
        <v>0</v>
      </c>
      <c r="BC508">
        <v>0</v>
      </c>
    </row>
    <row r="509" spans="1:55" x14ac:dyDescent="0.3">
      <c r="A509" s="53" t="s">
        <v>1710</v>
      </c>
      <c r="B509" s="53" t="s">
        <v>3856</v>
      </c>
      <c r="C509" s="53" t="s">
        <v>110</v>
      </c>
      <c r="D509" s="8" t="s">
        <v>101</v>
      </c>
      <c r="E509" s="43" t="s">
        <v>290</v>
      </c>
      <c r="F509" s="8" t="s">
        <v>15</v>
      </c>
      <c r="G509" s="8" t="s">
        <v>9266</v>
      </c>
      <c r="H509" s="8" t="s">
        <v>290</v>
      </c>
      <c r="I509" s="8" t="s">
        <v>12</v>
      </c>
      <c r="J509">
        <v>173</v>
      </c>
      <c r="K509" s="8" t="str" cm="1">
        <f t="array" ref="K50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09" s="8" t="str" cm="1">
        <f t="array" ref="L50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09" s="8"/>
      <c r="N509" t="s">
        <v>1709</v>
      </c>
      <c r="O509" t="s">
        <v>5947</v>
      </c>
      <c r="P509">
        <v>0.112505448345701</v>
      </c>
      <c r="Q509" t="s">
        <v>8188</v>
      </c>
      <c r="R509" s="8" t="s">
        <v>147</v>
      </c>
      <c r="S509" s="9">
        <v>0.63681712962962966</v>
      </c>
      <c r="T509" s="9">
        <v>0.646087962962963</v>
      </c>
      <c r="U509" s="8">
        <v>0</v>
      </c>
      <c r="V509" s="8">
        <v>14.204166666666667</v>
      </c>
      <c r="W509" s="8" t="s">
        <v>3858</v>
      </c>
      <c r="X509" s="8" t="s">
        <v>3859</v>
      </c>
      <c r="Y509" s="8">
        <v>7.1069792517099106E-2</v>
      </c>
      <c r="Z509">
        <v>5645.86</v>
      </c>
      <c r="AA509" s="8">
        <v>0</v>
      </c>
      <c r="AB509" s="8">
        <v>0</v>
      </c>
      <c r="AC509" s="8">
        <v>0</v>
      </c>
      <c r="AD509" s="8">
        <v>0</v>
      </c>
      <c r="AE509" s="20">
        <v>90.19</v>
      </c>
      <c r="AF509" s="20">
        <v>100.6876</v>
      </c>
      <c r="AG509" s="20">
        <v>126.1857</v>
      </c>
      <c r="AH509" s="20">
        <v>116.2084</v>
      </c>
      <c r="AI509">
        <v>133.78</v>
      </c>
      <c r="AJ509" s="8" t="s">
        <v>3526</v>
      </c>
      <c r="AK509" s="8" t="s">
        <v>3527</v>
      </c>
      <c r="AL509" s="8">
        <v>1</v>
      </c>
      <c r="AM509" s="8">
        <v>0</v>
      </c>
      <c r="AN509" s="17">
        <v>130.63499999999999</v>
      </c>
      <c r="AO509" s="17">
        <v>104.795</v>
      </c>
      <c r="AP509" s="17" t="s">
        <v>163</v>
      </c>
      <c r="AQ509" s="8" t="s">
        <v>191</v>
      </c>
      <c r="AR509" s="8" t="s">
        <v>44</v>
      </c>
      <c r="AS509" s="8" t="s">
        <v>164</v>
      </c>
      <c r="AT509" s="8" t="s">
        <v>163</v>
      </c>
      <c r="AU509" s="8" t="s">
        <v>168</v>
      </c>
      <c r="AV509" s="8">
        <v>0</v>
      </c>
      <c r="AW50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0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0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09" s="8">
        <v>22.547499999999999</v>
      </c>
      <c r="BA509">
        <v>25.171900000000001</v>
      </c>
      <c r="BB509">
        <v>31.546424999999999</v>
      </c>
      <c r="BC509">
        <v>29.052099999999999</v>
      </c>
    </row>
    <row r="510" spans="1:55" x14ac:dyDescent="0.3">
      <c r="A510" s="53" t="s">
        <v>867</v>
      </c>
      <c r="B510" s="53" t="s">
        <v>3754</v>
      </c>
      <c r="C510" s="53" t="s">
        <v>110</v>
      </c>
      <c r="D510" s="8" t="s">
        <v>101</v>
      </c>
      <c r="E510" s="43" t="s">
        <v>290</v>
      </c>
      <c r="F510" s="8" t="s">
        <v>15</v>
      </c>
      <c r="G510" s="8" t="s">
        <v>9261</v>
      </c>
      <c r="H510" s="8" t="s">
        <v>290</v>
      </c>
      <c r="I510" s="8" t="s">
        <v>12</v>
      </c>
      <c r="J510">
        <v>230</v>
      </c>
      <c r="K510" s="8" t="str" cm="1">
        <f t="array" ref="K51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10" s="8" t="str" cm="1">
        <f t="array" ref="L51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510" s="8"/>
      <c r="N510" t="s">
        <v>866</v>
      </c>
      <c r="O510" t="s">
        <v>5999</v>
      </c>
      <c r="P510">
        <v>0.79156623367441603</v>
      </c>
      <c r="Q510" t="s">
        <v>6292</v>
      </c>
      <c r="R510" s="8" t="s">
        <v>147</v>
      </c>
      <c r="S510" s="9">
        <v>0.64664351851851853</v>
      </c>
      <c r="T510" s="9">
        <v>0.65515046296296298</v>
      </c>
      <c r="U510" s="8">
        <v>0</v>
      </c>
      <c r="V510" s="8">
        <v>15.375</v>
      </c>
      <c r="W510" s="8" t="s">
        <v>3756</v>
      </c>
      <c r="X510" s="8" t="s">
        <v>3757</v>
      </c>
      <c r="Y510" s="8">
        <v>0.498138865484612</v>
      </c>
      <c r="Z510">
        <v>5018.6499999999996</v>
      </c>
      <c r="AA510" s="8">
        <v>6</v>
      </c>
      <c r="AB510" s="8">
        <v>0.86363636363636398</v>
      </c>
      <c r="AC510" s="8">
        <v>1</v>
      </c>
      <c r="AD510" s="8">
        <v>50</v>
      </c>
      <c r="AE510" s="20">
        <v>104.7384</v>
      </c>
      <c r="AF510" s="20">
        <v>90.970699999999994</v>
      </c>
      <c r="AG510" s="20">
        <v>95.920699999999997</v>
      </c>
      <c r="AH510" s="20">
        <v>101.3215</v>
      </c>
      <c r="AI510">
        <v>101.13</v>
      </c>
      <c r="AJ510" s="8" t="s">
        <v>3526</v>
      </c>
      <c r="AK510" s="8" t="s">
        <v>3527</v>
      </c>
      <c r="AL510" s="8">
        <v>1</v>
      </c>
      <c r="AM510" s="8">
        <v>44</v>
      </c>
      <c r="AN510" s="17">
        <v>96.932500000000005</v>
      </c>
      <c r="AO510" s="17">
        <v>106.8887</v>
      </c>
      <c r="AP510" s="17" t="s">
        <v>163</v>
      </c>
      <c r="AQ510" s="8" t="s">
        <v>191</v>
      </c>
      <c r="AR510" s="8" t="s">
        <v>44</v>
      </c>
      <c r="AS510" s="8" t="s">
        <v>164</v>
      </c>
      <c r="AT510" s="8" t="s">
        <v>163</v>
      </c>
      <c r="AU510" s="8" t="s">
        <v>168</v>
      </c>
      <c r="AV510" s="8">
        <v>44</v>
      </c>
      <c r="AW51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0" s="8">
        <v>26.1846</v>
      </c>
      <c r="BA510">
        <v>22.742674999999998</v>
      </c>
      <c r="BB510">
        <v>23.980174999999999</v>
      </c>
      <c r="BC510">
        <v>25.330375</v>
      </c>
    </row>
    <row r="511" spans="1:55" x14ac:dyDescent="0.3">
      <c r="A511" s="53" t="s">
        <v>873</v>
      </c>
      <c r="B511" s="53" t="s">
        <v>5297</v>
      </c>
      <c r="C511" s="53" t="s">
        <v>110</v>
      </c>
      <c r="D511" s="8" t="s">
        <v>102</v>
      </c>
      <c r="E511" s="43" t="s">
        <v>290</v>
      </c>
      <c r="F511" s="8" t="s">
        <v>15</v>
      </c>
      <c r="G511" s="8" t="s">
        <v>9261</v>
      </c>
      <c r="H511" s="8" t="s">
        <v>290</v>
      </c>
      <c r="I511" s="8" t="s">
        <v>12</v>
      </c>
      <c r="J511">
        <v>160</v>
      </c>
      <c r="K511" s="8" t="str" cm="1">
        <f t="array" ref="K51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11" s="8" t="str" cm="1">
        <f t="array" ref="L51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1" s="8"/>
      <c r="N511" t="s">
        <v>872</v>
      </c>
      <c r="O511" t="s">
        <v>5995</v>
      </c>
      <c r="P511">
        <v>0.48527182471889302</v>
      </c>
      <c r="Q511" t="s">
        <v>7726</v>
      </c>
      <c r="R511" s="8" t="s">
        <v>125</v>
      </c>
      <c r="S511" s="9">
        <v>0.51921296296296293</v>
      </c>
      <c r="T511" s="9">
        <v>0.52461805555555552</v>
      </c>
      <c r="U511" s="8">
        <v>0</v>
      </c>
      <c r="V511" s="8">
        <v>15.041666666666668</v>
      </c>
      <c r="W511" s="8" t="s">
        <v>5299</v>
      </c>
      <c r="X511" s="8" t="s">
        <v>5300</v>
      </c>
      <c r="Y511" s="8">
        <v>0.29924408003478098</v>
      </c>
      <c r="Z511">
        <v>4110.5</v>
      </c>
      <c r="AA511" s="8">
        <v>0</v>
      </c>
      <c r="AB511" s="8">
        <v>0</v>
      </c>
      <c r="AC511" s="8">
        <v>0</v>
      </c>
      <c r="AD511" s="8">
        <v>0</v>
      </c>
      <c r="AE511" s="20">
        <v>129.98660000000001</v>
      </c>
      <c r="AF511" s="20">
        <v>174.8185</v>
      </c>
      <c r="AG511" s="20">
        <v>199.45660000000001</v>
      </c>
      <c r="AH511" s="20">
        <v>151.06</v>
      </c>
      <c r="AI511">
        <v>106.19</v>
      </c>
      <c r="AJ511" s="8" t="s">
        <v>3526</v>
      </c>
      <c r="AK511" s="8" t="s">
        <v>5166</v>
      </c>
      <c r="AL511" s="8">
        <v>1</v>
      </c>
      <c r="AM511" s="8">
        <v>0</v>
      </c>
      <c r="AN511" s="17">
        <v>85.916200000000003</v>
      </c>
      <c r="AO511" s="17">
        <v>81.691199999999995</v>
      </c>
      <c r="AP511" s="17" t="s">
        <v>163</v>
      </c>
      <c r="AQ511" s="8" t="s">
        <v>191</v>
      </c>
      <c r="AR511" s="8" t="s">
        <v>44</v>
      </c>
      <c r="AS511" s="8" t="s">
        <v>164</v>
      </c>
      <c r="AT511" s="8" t="s">
        <v>163</v>
      </c>
      <c r="AU511" s="8" t="s">
        <v>168</v>
      </c>
      <c r="AV511" s="8">
        <v>0</v>
      </c>
      <c r="AW51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1" s="8">
        <v>32.496650000000002</v>
      </c>
      <c r="BA511">
        <v>43.704625</v>
      </c>
      <c r="BB511">
        <v>49.864150000000002</v>
      </c>
      <c r="BC511">
        <v>37.765000000000001</v>
      </c>
    </row>
    <row r="512" spans="1:55" x14ac:dyDescent="0.3">
      <c r="A512" s="53" t="s">
        <v>884</v>
      </c>
      <c r="B512" s="53" t="s">
        <v>120</v>
      </c>
      <c r="C512" s="53" t="s">
        <v>146</v>
      </c>
      <c r="D512" s="8" t="s">
        <v>101</v>
      </c>
      <c r="E512" s="43" t="s">
        <v>290</v>
      </c>
      <c r="F512" s="8" t="s">
        <v>15</v>
      </c>
      <c r="G512" s="8" t="s">
        <v>9264</v>
      </c>
      <c r="H512" s="8" t="s">
        <v>290</v>
      </c>
      <c r="I512" s="8" t="s">
        <v>12</v>
      </c>
      <c r="J512">
        <v>285</v>
      </c>
      <c r="K512" s="8" t="str" cm="1">
        <f t="array" ref="K51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12" s="8" t="str" cm="1">
        <f t="array" ref="L51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2" s="8"/>
      <c r="N512" t="s">
        <v>883</v>
      </c>
      <c r="O512" t="s">
        <v>8935</v>
      </c>
      <c r="P512">
        <v>0.40086554798676799</v>
      </c>
      <c r="Q512" t="s">
        <v>8184</v>
      </c>
      <c r="R512" s="8" t="s">
        <v>147</v>
      </c>
      <c r="S512" s="9">
        <v>0.65543981481481484</v>
      </c>
      <c r="T512" s="9">
        <v>0.66381944444444441</v>
      </c>
      <c r="U512" s="8">
        <v>0</v>
      </c>
      <c r="V512" s="8">
        <v>10.579166666666667</v>
      </c>
      <c r="W512" s="8" t="s">
        <v>8936</v>
      </c>
      <c r="X512" s="8" t="s">
        <v>8937</v>
      </c>
      <c r="Y512" s="8">
        <v>0.28932625566137699</v>
      </c>
      <c r="Z512">
        <v>2500.31</v>
      </c>
      <c r="AA512" s="8">
        <v>0</v>
      </c>
      <c r="AB512" s="35">
        <v>0</v>
      </c>
      <c r="AC512" s="8">
        <v>0</v>
      </c>
      <c r="AD512" s="8">
        <v>0</v>
      </c>
      <c r="AE512" s="20">
        <v>50.835299999999997</v>
      </c>
      <c r="AF512" s="20">
        <v>44.781500000000001</v>
      </c>
      <c r="AG512" s="20">
        <v>45.82</v>
      </c>
      <c r="AH512" s="20">
        <v>45.82</v>
      </c>
      <c r="AI512">
        <v>46.33</v>
      </c>
      <c r="AJ512" s="8" t="s">
        <v>3526</v>
      </c>
      <c r="AK512" s="8" t="s">
        <v>3527</v>
      </c>
      <c r="AL512" s="8">
        <v>1</v>
      </c>
      <c r="AM512" s="8">
        <v>0</v>
      </c>
      <c r="AN512" s="17">
        <v>45.82</v>
      </c>
      <c r="AO512" s="17">
        <v>45.82</v>
      </c>
      <c r="AP512" s="17" t="s">
        <v>163</v>
      </c>
      <c r="AQ512" s="8" t="s">
        <v>191</v>
      </c>
      <c r="AR512" s="8" t="s">
        <v>44</v>
      </c>
      <c r="AS512" s="8" t="s">
        <v>164</v>
      </c>
      <c r="AT512" s="8" t="s">
        <v>163</v>
      </c>
      <c r="AU512" s="8" t="s">
        <v>168</v>
      </c>
      <c r="AV512" s="8">
        <v>0</v>
      </c>
      <c r="AW51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2" s="8">
        <v>12.708824999999999</v>
      </c>
      <c r="BA512">
        <v>11.195375</v>
      </c>
      <c r="BB512">
        <v>11.455</v>
      </c>
      <c r="BC512">
        <v>11.455</v>
      </c>
    </row>
    <row r="513" spans="1:55" x14ac:dyDescent="0.3">
      <c r="A513" s="53" t="s">
        <v>869</v>
      </c>
      <c r="B513" s="53" t="s">
        <v>3624</v>
      </c>
      <c r="C513" s="53" t="s">
        <v>110</v>
      </c>
      <c r="D513" s="8" t="s">
        <v>101</v>
      </c>
      <c r="E513" s="43" t="s">
        <v>290</v>
      </c>
      <c r="F513" s="8" t="s">
        <v>15</v>
      </c>
      <c r="G513" s="8" t="s">
        <v>9256</v>
      </c>
      <c r="H513" s="8" t="s">
        <v>290</v>
      </c>
      <c r="I513" s="8" t="s">
        <v>12</v>
      </c>
      <c r="J513">
        <v>140</v>
      </c>
      <c r="K513" s="8" t="str" cm="1">
        <f t="array" ref="K51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13" s="8" t="str" cm="1">
        <f t="array" ref="L51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513" s="8"/>
      <c r="N513" t="s">
        <v>868</v>
      </c>
      <c r="O513" t="s">
        <v>6000</v>
      </c>
      <c r="P513">
        <v>0.26716039904078998</v>
      </c>
      <c r="Q513" t="s">
        <v>6264</v>
      </c>
      <c r="R513" s="8" t="s">
        <v>147</v>
      </c>
      <c r="S513" s="9">
        <v>0.66400462962962958</v>
      </c>
      <c r="T513" s="9">
        <v>0.67108796296296291</v>
      </c>
      <c r="U513" s="8">
        <v>0</v>
      </c>
      <c r="V513" s="8">
        <v>15.891666666666667</v>
      </c>
      <c r="W513" s="8" t="s">
        <v>3626</v>
      </c>
      <c r="X513" s="8" t="s">
        <v>3627</v>
      </c>
      <c r="Y513" s="8">
        <v>0.17735161333587701</v>
      </c>
      <c r="Z513">
        <v>6037.33</v>
      </c>
      <c r="AA513" s="8">
        <v>1</v>
      </c>
      <c r="AB513" s="8">
        <v>0.96</v>
      </c>
      <c r="AC513" s="8">
        <v>2</v>
      </c>
      <c r="AD513" s="8">
        <v>25</v>
      </c>
      <c r="AE513" s="20">
        <v>132.23759999999999</v>
      </c>
      <c r="AF513" s="20">
        <v>113.88760000000001</v>
      </c>
      <c r="AG513" s="20">
        <v>106.7976</v>
      </c>
      <c r="AH513" s="20">
        <v>97.900700000000001</v>
      </c>
      <c r="AI513">
        <v>125.69</v>
      </c>
      <c r="AJ513" s="8" t="s">
        <v>3526</v>
      </c>
      <c r="AK513" s="8" t="s">
        <v>3527</v>
      </c>
      <c r="AL513" s="8">
        <v>1</v>
      </c>
      <c r="AM513" s="8">
        <v>25</v>
      </c>
      <c r="AN513" s="17">
        <v>93.978700000000003</v>
      </c>
      <c r="AO513" s="17">
        <v>104.9562</v>
      </c>
      <c r="AP513" s="17" t="s">
        <v>163</v>
      </c>
      <c r="AQ513" s="8" t="s">
        <v>191</v>
      </c>
      <c r="AR513" s="8" t="s">
        <v>44</v>
      </c>
      <c r="AS513" s="8" t="s">
        <v>164</v>
      </c>
      <c r="AT513" s="8" t="s">
        <v>163</v>
      </c>
      <c r="AU513" s="8" t="s">
        <v>168</v>
      </c>
      <c r="AV513" s="8">
        <v>25</v>
      </c>
      <c r="AW51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3" s="8">
        <v>33.059399999999997</v>
      </c>
      <c r="BA513">
        <v>28.471900000000002</v>
      </c>
      <c r="BB513">
        <v>26.699400000000001</v>
      </c>
      <c r="BC513">
        <v>24.475175</v>
      </c>
    </row>
    <row r="514" spans="1:55" x14ac:dyDescent="0.3">
      <c r="A514" s="53" t="s">
        <v>871</v>
      </c>
      <c r="B514" s="53" t="s">
        <v>120</v>
      </c>
      <c r="C514" s="53" t="s">
        <v>147</v>
      </c>
      <c r="D514" s="8" t="s">
        <v>101</v>
      </c>
      <c r="E514" s="43" t="s">
        <v>290</v>
      </c>
      <c r="F514" s="8" t="s">
        <v>15</v>
      </c>
      <c r="G514" s="8" t="s">
        <v>9265</v>
      </c>
      <c r="H514" s="8" t="s">
        <v>290</v>
      </c>
      <c r="I514" s="8" t="s">
        <v>12</v>
      </c>
      <c r="J514">
        <v>280</v>
      </c>
      <c r="K514" s="8" t="str" cm="1">
        <f t="array" ref="K51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14" s="8" t="str" cm="1">
        <f t="array" ref="L51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4" s="8"/>
      <c r="N514" t="s">
        <v>870</v>
      </c>
      <c r="O514" t="s">
        <v>8932</v>
      </c>
      <c r="P514">
        <v>0.37460160583987101</v>
      </c>
      <c r="Q514" t="s">
        <v>6289</v>
      </c>
      <c r="R514" s="8" t="s">
        <v>147</v>
      </c>
      <c r="S514" s="9">
        <v>0.6713541666666667</v>
      </c>
      <c r="T514" s="9">
        <v>0.67572916666666671</v>
      </c>
      <c r="U514" s="8">
        <v>0</v>
      </c>
      <c r="V514" s="8">
        <v>10.170833333333334</v>
      </c>
      <c r="W514" s="8" t="s">
        <v>8933</v>
      </c>
      <c r="X514" s="8" t="s">
        <v>8934</v>
      </c>
      <c r="Y514" s="8">
        <v>0.19183260519058801</v>
      </c>
      <c r="Z514">
        <v>2743.36</v>
      </c>
      <c r="AA514" s="8">
        <v>0</v>
      </c>
      <c r="AB514" s="35">
        <v>0</v>
      </c>
      <c r="AC514" s="8">
        <v>0</v>
      </c>
      <c r="AD514" s="8">
        <v>0</v>
      </c>
      <c r="AE514" s="20">
        <v>57.296100000000003</v>
      </c>
      <c r="AF514" s="20">
        <v>48.65</v>
      </c>
      <c r="AG514" s="20">
        <v>48.65</v>
      </c>
      <c r="AH514" s="20">
        <v>48.65</v>
      </c>
      <c r="AI514">
        <v>49.22</v>
      </c>
      <c r="AJ514" s="8" t="s">
        <v>3526</v>
      </c>
      <c r="AK514" s="8" t="s">
        <v>3527</v>
      </c>
      <c r="AL514" s="8">
        <v>1</v>
      </c>
      <c r="AM514" s="8">
        <v>0</v>
      </c>
      <c r="AN514" s="17">
        <v>48.65</v>
      </c>
      <c r="AO514" s="17">
        <v>48.65</v>
      </c>
      <c r="AP514" s="17" t="s">
        <v>163</v>
      </c>
      <c r="AQ514" s="8" t="s">
        <v>191</v>
      </c>
      <c r="AR514" s="8" t="s">
        <v>44</v>
      </c>
      <c r="AS514" s="8" t="s">
        <v>164</v>
      </c>
      <c r="AT514" s="8" t="s">
        <v>163</v>
      </c>
      <c r="AU514" s="8" t="s">
        <v>168</v>
      </c>
      <c r="AV514" s="8">
        <v>0</v>
      </c>
      <c r="AW51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4" s="8">
        <v>14.324025000000001</v>
      </c>
      <c r="BA514">
        <v>12.1625</v>
      </c>
      <c r="BB514">
        <v>12.1625</v>
      </c>
      <c r="BC514">
        <v>12.1625</v>
      </c>
    </row>
    <row r="515" spans="1:55" x14ac:dyDescent="0.3">
      <c r="A515" s="53" t="s">
        <v>1708</v>
      </c>
      <c r="B515" s="53" t="s">
        <v>119</v>
      </c>
      <c r="C515" s="53" t="s">
        <v>3867</v>
      </c>
      <c r="D515" s="8" t="s">
        <v>101</v>
      </c>
      <c r="E515" s="43" t="s">
        <v>290</v>
      </c>
      <c r="F515" s="8" t="s">
        <v>15</v>
      </c>
      <c r="G515" s="8" t="s">
        <v>9262</v>
      </c>
      <c r="H515" s="8" t="s">
        <v>290</v>
      </c>
      <c r="I515" s="8" t="s">
        <v>12</v>
      </c>
      <c r="J515">
        <v>170</v>
      </c>
      <c r="K515" s="8" t="str" cm="1">
        <f t="array" ref="K51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15" s="8" t="str" cm="1">
        <f t="array" ref="L51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515" s="8"/>
      <c r="N515" t="s">
        <v>1707</v>
      </c>
      <c r="O515" t="s">
        <v>5934</v>
      </c>
      <c r="P515">
        <v>0.96144653352132503</v>
      </c>
      <c r="Q515" t="s">
        <v>6436</v>
      </c>
      <c r="R515" s="8" t="s">
        <v>147</v>
      </c>
      <c r="S515" s="9">
        <v>0.67640046296296297</v>
      </c>
      <c r="T515" s="9">
        <v>0.69115740740740739</v>
      </c>
      <c r="U515" s="8">
        <v>0</v>
      </c>
      <c r="V515" s="8">
        <v>16.212499999999999</v>
      </c>
      <c r="W515" s="8" t="s">
        <v>3862</v>
      </c>
      <c r="X515" s="8" t="s">
        <v>3863</v>
      </c>
      <c r="Y515" s="8">
        <v>0.55437509356974701</v>
      </c>
      <c r="Z515">
        <v>4087.11</v>
      </c>
      <c r="AA515" s="8">
        <v>10</v>
      </c>
      <c r="AB515" s="8">
        <v>0.73684210526315796</v>
      </c>
      <c r="AC515" s="8">
        <v>2</v>
      </c>
      <c r="AD515" s="8">
        <v>42</v>
      </c>
      <c r="AE515" s="20">
        <v>89.717600000000004</v>
      </c>
      <c r="AF515" s="20">
        <v>49.249200000000002</v>
      </c>
      <c r="AG515" s="20">
        <v>70.08</v>
      </c>
      <c r="AH515" s="20">
        <v>70.663799999999995</v>
      </c>
      <c r="AI515">
        <v>74.28</v>
      </c>
      <c r="AJ515" s="8" t="s">
        <v>3526</v>
      </c>
      <c r="AK515" s="8" t="s">
        <v>3527</v>
      </c>
      <c r="AL515" s="8">
        <v>1</v>
      </c>
      <c r="AM515" s="8">
        <v>38</v>
      </c>
      <c r="AN515" s="17">
        <v>62.666200000000003</v>
      </c>
      <c r="AO515" s="17">
        <v>70.787499999999994</v>
      </c>
      <c r="AP515" s="17" t="s">
        <v>163</v>
      </c>
      <c r="AQ515" s="8" t="s">
        <v>191</v>
      </c>
      <c r="AR515" s="8" t="s">
        <v>44</v>
      </c>
      <c r="AS515" s="8" t="s">
        <v>164</v>
      </c>
      <c r="AT515" s="8" t="s">
        <v>163</v>
      </c>
      <c r="AU515" s="8" t="s">
        <v>168</v>
      </c>
      <c r="AV515" s="8">
        <v>38</v>
      </c>
      <c r="AW51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5" s="8">
        <v>22.429400000000001</v>
      </c>
      <c r="BA515">
        <v>12.3123</v>
      </c>
      <c r="BB515">
        <v>17.52</v>
      </c>
      <c r="BC515">
        <v>17.665949999999999</v>
      </c>
    </row>
    <row r="516" spans="1:55" x14ac:dyDescent="0.3">
      <c r="A516" s="53" t="s">
        <v>876</v>
      </c>
      <c r="B516" s="53" t="s">
        <v>5317</v>
      </c>
      <c r="C516" s="53" t="s">
        <v>110</v>
      </c>
      <c r="D516" s="8" t="s">
        <v>103</v>
      </c>
      <c r="E516" s="43" t="s">
        <v>290</v>
      </c>
      <c r="F516" s="8" t="s">
        <v>15</v>
      </c>
      <c r="G516" s="8" t="s">
        <v>9262</v>
      </c>
      <c r="H516" s="8" t="s">
        <v>290</v>
      </c>
      <c r="I516" s="8" t="s">
        <v>12</v>
      </c>
      <c r="J516">
        <v>174</v>
      </c>
      <c r="K516" s="8" t="str" cm="1">
        <f t="array" ref="K51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16" s="8" t="str" cm="1">
        <f t="array" ref="L51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6" s="8"/>
      <c r="N516" t="s">
        <v>875</v>
      </c>
      <c r="O516" t="s">
        <v>5996</v>
      </c>
      <c r="P516">
        <v>0.15940784637882599</v>
      </c>
      <c r="Q516" t="s">
        <v>8530</v>
      </c>
      <c r="R516" s="8" t="s">
        <v>107</v>
      </c>
      <c r="S516" s="9">
        <v>0.69127314814814811</v>
      </c>
      <c r="T516" s="9">
        <v>0.69798611111111108</v>
      </c>
      <c r="U516" s="8">
        <v>0</v>
      </c>
      <c r="V516" s="8">
        <v>0.23333333333333334</v>
      </c>
      <c r="W516" s="8" t="s">
        <v>5319</v>
      </c>
      <c r="X516" s="8" t="s">
        <v>5320</v>
      </c>
      <c r="Y516" s="8">
        <v>0.104208897686424</v>
      </c>
      <c r="Z516">
        <v>715.79</v>
      </c>
      <c r="AA516" s="8">
        <v>0</v>
      </c>
      <c r="AB516" s="8">
        <v>0</v>
      </c>
      <c r="AC516" s="8">
        <v>0</v>
      </c>
      <c r="AD516" s="8">
        <v>0</v>
      </c>
      <c r="AE516" s="20">
        <v>54.56</v>
      </c>
      <c r="AF516" s="20">
        <v>54.56</v>
      </c>
      <c r="AG516" s="20">
        <v>56.006599999999999</v>
      </c>
      <c r="AH516" s="20">
        <v>56.73</v>
      </c>
      <c r="AI516">
        <v>15.03</v>
      </c>
      <c r="AJ516" s="8" t="s">
        <v>3526</v>
      </c>
      <c r="AK516" s="8" t="s">
        <v>5512</v>
      </c>
      <c r="AL516" s="8">
        <v>1</v>
      </c>
      <c r="AM516" s="8">
        <v>0</v>
      </c>
      <c r="AN516" s="17">
        <v>13.64</v>
      </c>
      <c r="AO516" s="17">
        <v>14.182499999999999</v>
      </c>
      <c r="AP516" s="17" t="s">
        <v>163</v>
      </c>
      <c r="AQ516" s="8" t="s">
        <v>191</v>
      </c>
      <c r="AR516" s="8" t="s">
        <v>44</v>
      </c>
      <c r="AS516" s="8" t="s">
        <v>164</v>
      </c>
      <c r="AT516" s="8" t="s">
        <v>163</v>
      </c>
      <c r="AU516" s="8" t="s">
        <v>168</v>
      </c>
      <c r="AV516" s="8">
        <v>0</v>
      </c>
      <c r="AW51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6" s="8">
        <v>13.64</v>
      </c>
      <c r="BA516">
        <v>13.64</v>
      </c>
      <c r="BB516">
        <v>14.00165</v>
      </c>
      <c r="BC516">
        <v>14.182499999999999</v>
      </c>
    </row>
    <row r="517" spans="1:55" x14ac:dyDescent="0.3">
      <c r="A517" s="53" t="s">
        <v>1609</v>
      </c>
      <c r="B517" s="53" t="s">
        <v>5327</v>
      </c>
      <c r="C517" s="53" t="s">
        <v>110</v>
      </c>
      <c r="D517" s="8" t="s">
        <v>101</v>
      </c>
      <c r="E517" s="43" t="s">
        <v>290</v>
      </c>
      <c r="F517" s="8" t="s">
        <v>15</v>
      </c>
      <c r="G517" s="8" t="s">
        <v>9260</v>
      </c>
      <c r="H517" s="8" t="s">
        <v>290</v>
      </c>
      <c r="I517" s="8" t="s">
        <v>12</v>
      </c>
      <c r="J517">
        <v>172</v>
      </c>
      <c r="K517" s="8" t="str" cm="1">
        <f t="array" ref="K51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17" s="8" t="str" cm="1">
        <f t="array" ref="L51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7" s="8"/>
      <c r="N517" t="s">
        <v>1608</v>
      </c>
      <c r="O517" t="s">
        <v>5958</v>
      </c>
      <c r="P517">
        <v>0.245002801150349</v>
      </c>
      <c r="Q517" t="s">
        <v>6288</v>
      </c>
      <c r="R517" s="8" t="s">
        <v>112</v>
      </c>
      <c r="S517" s="9">
        <v>0.69133101851851853</v>
      </c>
      <c r="T517" s="9">
        <v>0.69398148148148153</v>
      </c>
      <c r="U517" s="8">
        <v>0</v>
      </c>
      <c r="V517" s="8">
        <v>3.8166666666666669</v>
      </c>
      <c r="W517" s="8" t="s">
        <v>5329</v>
      </c>
      <c r="X517" s="8" t="s">
        <v>5330</v>
      </c>
      <c r="Y517" s="8">
        <v>0.171792625238258</v>
      </c>
      <c r="Z517">
        <v>712.61</v>
      </c>
      <c r="AA517" s="8">
        <v>0</v>
      </c>
      <c r="AB517" s="8">
        <v>0</v>
      </c>
      <c r="AC517" s="8">
        <v>0</v>
      </c>
      <c r="AD517" s="8">
        <v>0</v>
      </c>
      <c r="AE517" s="20">
        <v>50.46</v>
      </c>
      <c r="AF517" s="20">
        <v>50.46</v>
      </c>
      <c r="AG517" s="20">
        <v>51.96</v>
      </c>
      <c r="AH517" s="20">
        <v>52.46</v>
      </c>
      <c r="AI517">
        <v>13.9</v>
      </c>
      <c r="AJ517" s="8" t="s">
        <v>3526</v>
      </c>
      <c r="AK517" s="8" t="s">
        <v>3527</v>
      </c>
      <c r="AL517" s="8">
        <v>1</v>
      </c>
      <c r="AM517" s="8">
        <v>0</v>
      </c>
      <c r="AN517" s="17">
        <v>12.615</v>
      </c>
      <c r="AO517" s="17">
        <v>13.115</v>
      </c>
      <c r="AP517" s="17" t="s">
        <v>163</v>
      </c>
      <c r="AQ517" s="8" t="s">
        <v>191</v>
      </c>
      <c r="AR517" s="8" t="s">
        <v>44</v>
      </c>
      <c r="AS517" s="8" t="s">
        <v>164</v>
      </c>
      <c r="AT517" s="8" t="s">
        <v>163</v>
      </c>
      <c r="AU517" s="8" t="s">
        <v>168</v>
      </c>
      <c r="AV517" s="8">
        <v>0</v>
      </c>
      <c r="AW51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7" s="8">
        <v>12.615</v>
      </c>
      <c r="BA517">
        <v>12.615</v>
      </c>
      <c r="BB517">
        <v>12.99</v>
      </c>
      <c r="BC517">
        <v>13.115</v>
      </c>
    </row>
    <row r="518" spans="1:55" x14ac:dyDescent="0.3">
      <c r="A518" s="53" t="s">
        <v>719</v>
      </c>
      <c r="B518" s="53" t="s">
        <v>5679</v>
      </c>
      <c r="C518" s="53" t="s">
        <v>110</v>
      </c>
      <c r="D518" s="8" t="s">
        <v>102</v>
      </c>
      <c r="E518" s="43" t="s">
        <v>290</v>
      </c>
      <c r="F518" s="8" t="s">
        <v>15</v>
      </c>
      <c r="G518" s="8" t="s">
        <v>9260</v>
      </c>
      <c r="H518" s="8" t="s">
        <v>290</v>
      </c>
      <c r="I518" s="8" t="s">
        <v>12</v>
      </c>
      <c r="J518">
        <v>120</v>
      </c>
      <c r="K518" s="8" t="str" cm="1">
        <f t="array" ref="K51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18" s="8" t="str" cm="1">
        <f t="array" ref="L51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8" s="8"/>
      <c r="N518" t="s">
        <v>718</v>
      </c>
      <c r="O518" t="s">
        <v>6186</v>
      </c>
      <c r="P518">
        <v>4.1289910013294397</v>
      </c>
      <c r="Q518" t="s">
        <v>8325</v>
      </c>
      <c r="R518" s="8" t="s">
        <v>113</v>
      </c>
      <c r="S518" s="9">
        <v>0.56959490740740737</v>
      </c>
      <c r="T518" s="9">
        <v>0.57387731481481485</v>
      </c>
      <c r="U518" s="8">
        <v>0</v>
      </c>
      <c r="V518" s="8">
        <v>6.166666666666667</v>
      </c>
      <c r="W518" s="8" t="s">
        <v>5681</v>
      </c>
      <c r="X518" s="8" t="s">
        <v>5682</v>
      </c>
      <c r="Y518" s="8">
        <v>3.2544418667672401</v>
      </c>
      <c r="Z518">
        <v>463.29</v>
      </c>
      <c r="AA518" s="8">
        <v>0</v>
      </c>
      <c r="AB518" s="8">
        <v>0</v>
      </c>
      <c r="AC518" s="8">
        <v>0</v>
      </c>
      <c r="AD518" s="8">
        <v>0</v>
      </c>
      <c r="AE518" s="20">
        <v>35.31</v>
      </c>
      <c r="AF518" s="20">
        <v>35.31</v>
      </c>
      <c r="AG518" s="20">
        <v>36.256599999999999</v>
      </c>
      <c r="AH518" s="20">
        <v>36.729999999999997</v>
      </c>
      <c r="AI518">
        <v>9.73</v>
      </c>
      <c r="AJ518" s="8" t="s">
        <v>3526</v>
      </c>
      <c r="AK518" s="8" t="s">
        <v>5166</v>
      </c>
      <c r="AL518" s="8">
        <v>1</v>
      </c>
      <c r="AM518" s="8">
        <v>0</v>
      </c>
      <c r="AN518" s="17">
        <v>8.8275000000000006</v>
      </c>
      <c r="AO518" s="17">
        <v>9.1824999999999992</v>
      </c>
      <c r="AP518" s="17" t="s">
        <v>163</v>
      </c>
      <c r="AQ518" s="8" t="s">
        <v>191</v>
      </c>
      <c r="AR518" s="8" t="s">
        <v>44</v>
      </c>
      <c r="AS518" s="8" t="s">
        <v>164</v>
      </c>
      <c r="AT518" s="8" t="s">
        <v>163</v>
      </c>
      <c r="AU518" s="8" t="s">
        <v>168</v>
      </c>
      <c r="AV518" s="8">
        <v>0</v>
      </c>
      <c r="AW51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8" s="8">
        <v>8.8275000000000006</v>
      </c>
      <c r="BA518">
        <v>8.8275000000000006</v>
      </c>
      <c r="BB518">
        <v>9.0641499999999997</v>
      </c>
      <c r="BC518">
        <v>9.1824999999999992</v>
      </c>
    </row>
    <row r="519" spans="1:55" x14ac:dyDescent="0.3">
      <c r="A519" s="53" t="s">
        <v>1953</v>
      </c>
      <c r="B519" s="53" t="s">
        <v>3816</v>
      </c>
      <c r="C519" s="53" t="s">
        <v>110</v>
      </c>
      <c r="D519" s="8" t="s">
        <v>101</v>
      </c>
      <c r="E519" s="43" t="s">
        <v>290</v>
      </c>
      <c r="F519" s="8" t="s">
        <v>15</v>
      </c>
      <c r="G519" s="8" t="s">
        <v>9269</v>
      </c>
      <c r="H519" s="8" t="s">
        <v>290</v>
      </c>
      <c r="I519" s="8" t="s">
        <v>12</v>
      </c>
      <c r="J519">
        <v>128</v>
      </c>
      <c r="K519" s="8" t="str" cm="1">
        <f t="array" ref="K51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19" s="8" t="str" cm="1">
        <f t="array" ref="L51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19" s="8"/>
      <c r="N519" t="s">
        <v>1952</v>
      </c>
      <c r="O519" t="s">
        <v>6036</v>
      </c>
      <c r="P519">
        <v>8.6936706834244397</v>
      </c>
      <c r="Q519" t="s">
        <v>6287</v>
      </c>
      <c r="R519" s="8" t="s">
        <v>147</v>
      </c>
      <c r="S519" s="9">
        <v>0.70002314814814814</v>
      </c>
      <c r="T519" s="9">
        <v>0.70673611111111112</v>
      </c>
      <c r="U519" s="8">
        <v>0</v>
      </c>
      <c r="V519" s="8">
        <v>9.4354006285390355</v>
      </c>
      <c r="W519" s="8" t="s">
        <v>6037</v>
      </c>
      <c r="X519" s="8" t="s">
        <v>6038</v>
      </c>
      <c r="Y519" s="8">
        <v>6.3859289766026803</v>
      </c>
      <c r="Z519">
        <v>3224.62</v>
      </c>
      <c r="AA519" s="8">
        <v>0</v>
      </c>
      <c r="AB519" s="8">
        <v>0</v>
      </c>
      <c r="AC519" s="8">
        <v>0</v>
      </c>
      <c r="AD519" s="8">
        <v>0</v>
      </c>
      <c r="AE519" s="20">
        <v>0</v>
      </c>
      <c r="AF519" s="20">
        <v>304.92570000000001</v>
      </c>
      <c r="AG519" s="20">
        <v>65.266099999999994</v>
      </c>
      <c r="AH519" s="20">
        <v>62.843000000000004</v>
      </c>
      <c r="AI519">
        <v>68.22</v>
      </c>
      <c r="AJ519" s="8" t="s">
        <v>3526</v>
      </c>
      <c r="AK519" s="8" t="s">
        <v>3527</v>
      </c>
      <c r="AL519" s="8">
        <v>1</v>
      </c>
      <c r="AM519" s="8">
        <v>0</v>
      </c>
      <c r="AN519" s="17">
        <v>274.23</v>
      </c>
      <c r="AO519" s="17">
        <v>64.357500000000002</v>
      </c>
      <c r="AP519" s="17" t="s">
        <v>163</v>
      </c>
      <c r="AQ519" s="8" t="s">
        <v>793</v>
      </c>
      <c r="AR519" s="8" t="s">
        <v>44</v>
      </c>
      <c r="AS519" s="8" t="s">
        <v>164</v>
      </c>
      <c r="AT519" s="8" t="s">
        <v>163</v>
      </c>
      <c r="AU519" s="8" t="s">
        <v>168</v>
      </c>
      <c r="AV519" s="8">
        <v>0</v>
      </c>
      <c r="AW51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1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1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19" s="8">
        <v>0</v>
      </c>
      <c r="BA519">
        <v>76.231425000000002</v>
      </c>
      <c r="BB519">
        <v>16.316524999999999</v>
      </c>
      <c r="BC519">
        <v>15.710750000000001</v>
      </c>
    </row>
    <row r="520" spans="1:55" x14ac:dyDescent="0.3">
      <c r="A520" s="53" t="s">
        <v>1674</v>
      </c>
      <c r="B520" s="53" t="s">
        <v>3825</v>
      </c>
      <c r="C520" s="53" t="s">
        <v>110</v>
      </c>
      <c r="D520" s="8" t="s">
        <v>102</v>
      </c>
      <c r="E520" s="43" t="s">
        <v>290</v>
      </c>
      <c r="F520" s="8" t="s">
        <v>15</v>
      </c>
      <c r="G520" s="8" t="s">
        <v>9269</v>
      </c>
      <c r="H520" s="8" t="s">
        <v>290</v>
      </c>
      <c r="I520" s="8" t="s">
        <v>12</v>
      </c>
      <c r="J520">
        <v>122</v>
      </c>
      <c r="K520" s="8" t="str" cm="1">
        <f t="array" ref="K52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0" s="8" t="str" cm="1">
        <f t="array" ref="L52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0" s="8"/>
      <c r="N520" t="s">
        <v>1673</v>
      </c>
      <c r="O520" t="s">
        <v>5937</v>
      </c>
      <c r="P520">
        <v>0.26808762024325</v>
      </c>
      <c r="Q520" t="s">
        <v>8326</v>
      </c>
      <c r="R520" s="8" t="s">
        <v>125</v>
      </c>
      <c r="S520" s="9">
        <v>0.57406250000000003</v>
      </c>
      <c r="T520" s="9">
        <v>0.58130787037037035</v>
      </c>
      <c r="U520" s="8">
        <v>0</v>
      </c>
      <c r="V520" s="8">
        <v>12.225</v>
      </c>
      <c r="W520" s="8" t="s">
        <v>3827</v>
      </c>
      <c r="X520" s="8" t="s">
        <v>3828</v>
      </c>
      <c r="Y520" s="8">
        <v>0.222109235060892</v>
      </c>
      <c r="Z520">
        <v>1828.13</v>
      </c>
      <c r="AA520" s="8">
        <v>0</v>
      </c>
      <c r="AB520" s="8">
        <v>0</v>
      </c>
      <c r="AC520" s="8">
        <v>0</v>
      </c>
      <c r="AD520" s="8">
        <v>0</v>
      </c>
      <c r="AE520" s="20">
        <v>69.41</v>
      </c>
      <c r="AF520" s="20">
        <v>69.88</v>
      </c>
      <c r="AG520" s="20">
        <v>72.226600000000005</v>
      </c>
      <c r="AH520" s="20">
        <v>73.400000000000006</v>
      </c>
      <c r="AI520">
        <v>38.9</v>
      </c>
      <c r="AJ520" s="8" t="s">
        <v>3526</v>
      </c>
      <c r="AK520" s="8" t="s">
        <v>5166</v>
      </c>
      <c r="AL520" s="8">
        <v>1</v>
      </c>
      <c r="AM520" s="8">
        <v>0</v>
      </c>
      <c r="AN520" s="17">
        <v>34.94</v>
      </c>
      <c r="AO520" s="17">
        <v>36.700000000000003</v>
      </c>
      <c r="AP520" s="17" t="s">
        <v>163</v>
      </c>
      <c r="AQ520" s="8" t="s">
        <v>191</v>
      </c>
      <c r="AR520" s="8" t="s">
        <v>44</v>
      </c>
      <c r="AS520" s="8" t="s">
        <v>164</v>
      </c>
      <c r="AT520" s="8" t="s">
        <v>163</v>
      </c>
      <c r="AU520" s="8" t="s">
        <v>168</v>
      </c>
      <c r="AV520" s="8">
        <v>0</v>
      </c>
      <c r="AW52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0" s="8">
        <v>17.352499999999999</v>
      </c>
      <c r="BA520">
        <v>17.47</v>
      </c>
      <c r="BB520">
        <v>18.056650000000001</v>
      </c>
      <c r="BC520">
        <v>18.350000000000001</v>
      </c>
    </row>
    <row r="521" spans="1:55" x14ac:dyDescent="0.3">
      <c r="A521" s="53" t="s">
        <v>716</v>
      </c>
      <c r="B521" s="53" t="s">
        <v>3457</v>
      </c>
      <c r="C521" s="53" t="s">
        <v>110</v>
      </c>
      <c r="D521" s="8" t="s">
        <v>101</v>
      </c>
      <c r="E521" s="43" t="s">
        <v>290</v>
      </c>
      <c r="F521" s="8" t="s">
        <v>15</v>
      </c>
      <c r="G521" s="8" t="s">
        <v>9268</v>
      </c>
      <c r="H521" s="8" t="s">
        <v>290</v>
      </c>
      <c r="I521" s="8" t="s">
        <v>12</v>
      </c>
      <c r="J521">
        <v>125</v>
      </c>
      <c r="K521" s="8" t="str" cm="1">
        <f t="array" ref="K52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21" s="8" t="str" cm="1">
        <f t="array" ref="L52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1" s="8"/>
      <c r="N521" t="s">
        <v>715</v>
      </c>
      <c r="O521" t="s">
        <v>5759</v>
      </c>
      <c r="P521">
        <v>0.36600414061956599</v>
      </c>
      <c r="Q521" t="s">
        <v>6291</v>
      </c>
      <c r="R521" s="8" t="s">
        <v>147</v>
      </c>
      <c r="S521" s="9">
        <v>0.70699074074074075</v>
      </c>
      <c r="T521" s="9">
        <v>0.71405092592592589</v>
      </c>
      <c r="U521" s="8">
        <v>0</v>
      </c>
      <c r="V521" s="8">
        <v>13.254166666666666</v>
      </c>
      <c r="W521" s="8" t="s">
        <v>3459</v>
      </c>
      <c r="X521" s="8" t="s">
        <v>3460</v>
      </c>
      <c r="Y521" s="8">
        <v>0.195640401292762</v>
      </c>
      <c r="Z521">
        <v>6152.85</v>
      </c>
      <c r="AA521" s="8">
        <v>0</v>
      </c>
      <c r="AB521" s="8">
        <v>0</v>
      </c>
      <c r="AC521" s="8">
        <v>0</v>
      </c>
      <c r="AD521" s="8">
        <v>0</v>
      </c>
      <c r="AE521" s="20">
        <v>109.539</v>
      </c>
      <c r="AF521" s="20">
        <v>118.9271</v>
      </c>
      <c r="AG521" s="20">
        <v>155.75530000000001</v>
      </c>
      <c r="AH521" s="20">
        <v>147.4007</v>
      </c>
      <c r="AI521">
        <v>169.14</v>
      </c>
      <c r="AJ521" s="8" t="s">
        <v>3526</v>
      </c>
      <c r="AK521" s="8" t="s">
        <v>3527</v>
      </c>
      <c r="AL521" s="8">
        <v>1</v>
      </c>
      <c r="AM521" s="8">
        <v>0</v>
      </c>
      <c r="AN521" s="17">
        <v>146.19749999999999</v>
      </c>
      <c r="AO521" s="17">
        <v>140.4975</v>
      </c>
      <c r="AP521" s="17" t="s">
        <v>163</v>
      </c>
      <c r="AQ521" s="8" t="s">
        <v>191</v>
      </c>
      <c r="AR521" s="8" t="s">
        <v>44</v>
      </c>
      <c r="AS521" s="8" t="s">
        <v>164</v>
      </c>
      <c r="AT521" s="8" t="s">
        <v>163</v>
      </c>
      <c r="AU521" s="8" t="s">
        <v>168</v>
      </c>
      <c r="AV521" s="8">
        <v>0</v>
      </c>
      <c r="AW52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1" s="8">
        <v>27.38475</v>
      </c>
      <c r="BA521">
        <v>29.731774999999999</v>
      </c>
      <c r="BB521">
        <v>38.938825000000001</v>
      </c>
      <c r="BC521">
        <v>36.850175</v>
      </c>
    </row>
    <row r="522" spans="1:55" x14ac:dyDescent="0.3">
      <c r="A522" s="53" t="s">
        <v>1882</v>
      </c>
      <c r="B522" s="53" t="s">
        <v>5602</v>
      </c>
      <c r="C522" s="53" t="s">
        <v>110</v>
      </c>
      <c r="D522" s="8" t="s">
        <v>102</v>
      </c>
      <c r="E522" s="43" t="s">
        <v>290</v>
      </c>
      <c r="F522" s="8" t="s">
        <v>15</v>
      </c>
      <c r="G522" s="8" t="s">
        <v>9268</v>
      </c>
      <c r="H522" s="8" t="s">
        <v>290</v>
      </c>
      <c r="I522" s="8" t="s">
        <v>13</v>
      </c>
      <c r="J522">
        <v>0</v>
      </c>
      <c r="K522" s="8" t="str" cm="1">
        <f t="array" ref="K52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2" s="8" t="str" cm="1">
        <f t="array" ref="L52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2" s="8"/>
      <c r="N522" t="s">
        <v>1881</v>
      </c>
      <c r="O522" t="s">
        <v>8975</v>
      </c>
      <c r="P522">
        <v>11.9142245429901</v>
      </c>
      <c r="Q522" t="s">
        <v>8331</v>
      </c>
      <c r="R522" s="8" t="s">
        <v>125</v>
      </c>
      <c r="S522" s="9">
        <v>0.58958333333333335</v>
      </c>
      <c r="T522" s="9">
        <v>0.58979166666666671</v>
      </c>
      <c r="U522" s="8">
        <v>0</v>
      </c>
      <c r="V522" s="8">
        <v>0.3</v>
      </c>
      <c r="W522" s="8" t="s">
        <v>8976</v>
      </c>
      <c r="X522" s="8" t="s">
        <v>8977</v>
      </c>
      <c r="Y522" s="8">
        <v>8.7768895162296108</v>
      </c>
      <c r="Z522">
        <v>1002</v>
      </c>
      <c r="AA522" s="8">
        <v>0</v>
      </c>
      <c r="AB522" s="8">
        <v>0</v>
      </c>
      <c r="AC522" s="8">
        <v>0</v>
      </c>
      <c r="AD522" s="8">
        <v>0</v>
      </c>
      <c r="AE522" s="20">
        <v>38.43</v>
      </c>
      <c r="AF522" s="20">
        <v>40.545000000000002</v>
      </c>
      <c r="AG522" s="20">
        <v>41.945</v>
      </c>
      <c r="AH522" s="20">
        <v>45.094999999999999</v>
      </c>
      <c r="AI522">
        <v>22.24</v>
      </c>
      <c r="AJ522" s="8" t="s">
        <v>3526</v>
      </c>
      <c r="AK522" s="8" t="s">
        <v>5166</v>
      </c>
      <c r="AL522" s="8">
        <v>1</v>
      </c>
      <c r="AM522" s="8">
        <v>0</v>
      </c>
      <c r="AN522" s="17">
        <v>20.95</v>
      </c>
      <c r="AO522" s="17">
        <v>12.0062</v>
      </c>
      <c r="AP522" s="17" t="s">
        <v>163</v>
      </c>
      <c r="AQ522" s="8" t="s">
        <v>191</v>
      </c>
      <c r="AR522" s="8" t="s">
        <v>44</v>
      </c>
      <c r="AS522" s="8" t="s">
        <v>164</v>
      </c>
      <c r="AT522" s="8" t="s">
        <v>163</v>
      </c>
      <c r="AU522" s="8" t="s">
        <v>168</v>
      </c>
      <c r="AV522" s="8">
        <v>0</v>
      </c>
      <c r="AW52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2" s="8">
        <v>9.6074999999999999</v>
      </c>
      <c r="BA522">
        <v>10.13625</v>
      </c>
      <c r="BB522">
        <v>10.48625</v>
      </c>
      <c r="BC522">
        <v>11.27375</v>
      </c>
    </row>
    <row r="523" spans="1:55" x14ac:dyDescent="0.3">
      <c r="A523" s="53" t="s">
        <v>878</v>
      </c>
      <c r="B523" s="53" t="s">
        <v>5269</v>
      </c>
      <c r="C523" s="53" t="s">
        <v>110</v>
      </c>
      <c r="D523" s="8" t="s">
        <v>101</v>
      </c>
      <c r="E523" s="43" t="s">
        <v>290</v>
      </c>
      <c r="F523" s="8" t="s">
        <v>15</v>
      </c>
      <c r="G523" s="8" t="s">
        <v>9271</v>
      </c>
      <c r="H523" s="8" t="s">
        <v>290</v>
      </c>
      <c r="I523" s="8" t="s">
        <v>12</v>
      </c>
      <c r="J523">
        <v>340</v>
      </c>
      <c r="K523" s="8" t="str" cm="1">
        <f t="array" ref="K52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3" s="8" t="str" cm="1">
        <f t="array" ref="L52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3" s="8"/>
      <c r="N523" t="s">
        <v>877</v>
      </c>
      <c r="O523" t="s">
        <v>5997</v>
      </c>
      <c r="P523">
        <v>6.3880217153722496</v>
      </c>
      <c r="Q523" t="s">
        <v>6290</v>
      </c>
      <c r="R523" s="8" t="s">
        <v>129</v>
      </c>
      <c r="S523" s="9">
        <v>0.71848379629629633</v>
      </c>
      <c r="T523" s="9">
        <v>0.72760416666666672</v>
      </c>
      <c r="U523" s="8">
        <v>0</v>
      </c>
      <c r="V523" s="8">
        <v>11.775</v>
      </c>
      <c r="W523" s="8" t="s">
        <v>5271</v>
      </c>
      <c r="X523" s="8" t="s">
        <v>5272</v>
      </c>
      <c r="Y523" s="8">
        <v>5.2386721925015003</v>
      </c>
      <c r="Z523">
        <v>3850.84</v>
      </c>
      <c r="AA523" s="8">
        <v>0</v>
      </c>
      <c r="AB523" s="8">
        <v>0</v>
      </c>
      <c r="AC523" s="8">
        <v>0</v>
      </c>
      <c r="AD523" s="8">
        <v>0</v>
      </c>
      <c r="AE523" s="20">
        <v>112.8177</v>
      </c>
      <c r="AF523" s="20">
        <v>154.35159999999999</v>
      </c>
      <c r="AG523" s="20">
        <v>165.05</v>
      </c>
      <c r="AH523" s="20">
        <v>171.64</v>
      </c>
      <c r="AI523">
        <v>82.06</v>
      </c>
      <c r="AJ523" s="8" t="s">
        <v>3526</v>
      </c>
      <c r="AK523" s="8" t="s">
        <v>3527</v>
      </c>
      <c r="AL523" s="8">
        <v>1</v>
      </c>
      <c r="AM523" s="8">
        <v>0</v>
      </c>
      <c r="AN523" s="17">
        <v>77.612499999999997</v>
      </c>
      <c r="AO523" s="17">
        <v>87.931200000000004</v>
      </c>
      <c r="AP523" s="17" t="s">
        <v>163</v>
      </c>
      <c r="AQ523" s="8" t="s">
        <v>191</v>
      </c>
      <c r="AR523" s="8" t="s">
        <v>44</v>
      </c>
      <c r="AS523" s="8" t="s">
        <v>164</v>
      </c>
      <c r="AT523" s="8" t="s">
        <v>163</v>
      </c>
      <c r="AU523" s="8" t="s">
        <v>168</v>
      </c>
      <c r="AV523" s="8">
        <v>0</v>
      </c>
      <c r="AW52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3" s="8">
        <v>28.204425000000001</v>
      </c>
      <c r="BA523">
        <v>38.587899999999998</v>
      </c>
      <c r="BB523">
        <v>41.262500000000003</v>
      </c>
      <c r="BC523">
        <v>42.91</v>
      </c>
    </row>
    <row r="524" spans="1:55" x14ac:dyDescent="0.3">
      <c r="A524" s="53" t="s">
        <v>888</v>
      </c>
      <c r="B524" s="53" t="s">
        <v>5301</v>
      </c>
      <c r="C524" s="53" t="s">
        <v>110</v>
      </c>
      <c r="D524" s="8" t="s">
        <v>102</v>
      </c>
      <c r="E524" s="43" t="s">
        <v>290</v>
      </c>
      <c r="F524" s="8" t="s">
        <v>15</v>
      </c>
      <c r="G524" s="8" t="s">
        <v>9271</v>
      </c>
      <c r="H524" s="8" t="s">
        <v>290</v>
      </c>
      <c r="I524" s="8" t="s">
        <v>12</v>
      </c>
      <c r="J524">
        <v>360</v>
      </c>
      <c r="K524" s="8" t="str" cm="1">
        <f t="array" ref="K52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4" s="8" t="str" cm="1">
        <f t="array" ref="L52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4" s="8"/>
      <c r="N524" t="s">
        <v>887</v>
      </c>
      <c r="O524" t="s">
        <v>6005</v>
      </c>
      <c r="P524">
        <v>12.1172181568762</v>
      </c>
      <c r="Q524" t="s">
        <v>8330</v>
      </c>
      <c r="R524" s="8" t="s">
        <v>125</v>
      </c>
      <c r="S524" s="9">
        <v>0.59820601851851851</v>
      </c>
      <c r="T524" s="9">
        <v>0.60312500000000002</v>
      </c>
      <c r="U524" s="8">
        <v>0</v>
      </c>
      <c r="V524" s="8">
        <v>11.266666666666667</v>
      </c>
      <c r="W524" s="8" t="s">
        <v>5303</v>
      </c>
      <c r="X524" s="8" t="s">
        <v>5304</v>
      </c>
      <c r="Y524" s="8">
        <v>10.065908462522</v>
      </c>
      <c r="Z524">
        <v>6686.37</v>
      </c>
      <c r="AA524" s="8">
        <v>0</v>
      </c>
      <c r="AB524" s="35">
        <v>0</v>
      </c>
      <c r="AC524" s="8">
        <v>0</v>
      </c>
      <c r="AD524" s="8">
        <v>0</v>
      </c>
      <c r="AE524" s="20">
        <v>156.91</v>
      </c>
      <c r="AF524" s="20">
        <v>287.79419999999999</v>
      </c>
      <c r="AG524" s="20">
        <v>241.2433</v>
      </c>
      <c r="AH524" s="20">
        <v>220.9057</v>
      </c>
      <c r="AI524">
        <v>155.21</v>
      </c>
      <c r="AJ524" s="8" t="s">
        <v>3526</v>
      </c>
      <c r="AK524" s="8" t="s">
        <v>5166</v>
      </c>
      <c r="AL524" s="8">
        <v>1</v>
      </c>
      <c r="AM524" s="8">
        <v>0</v>
      </c>
      <c r="AN524" s="17">
        <v>151.435</v>
      </c>
      <c r="AO524" s="17">
        <v>147.41749999999999</v>
      </c>
      <c r="AP524" s="17" t="s">
        <v>163</v>
      </c>
      <c r="AQ524" s="8" t="s">
        <v>191</v>
      </c>
      <c r="AR524" s="8" t="s">
        <v>44</v>
      </c>
      <c r="AS524" s="8" t="s">
        <v>164</v>
      </c>
      <c r="AT524" s="8" t="s">
        <v>163</v>
      </c>
      <c r="AU524" s="8" t="s">
        <v>168</v>
      </c>
      <c r="AV524" s="8">
        <v>0</v>
      </c>
      <c r="AW52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4" s="8">
        <v>39.227499999999999</v>
      </c>
      <c r="BA524">
        <v>71.948549999999997</v>
      </c>
      <c r="BB524">
        <v>60.310825000000001</v>
      </c>
      <c r="BC524">
        <v>55.226424999999999</v>
      </c>
    </row>
    <row r="525" spans="1:55" x14ac:dyDescent="0.3">
      <c r="A525" s="53" t="s">
        <v>1572</v>
      </c>
      <c r="B525" s="53" t="s">
        <v>3558</v>
      </c>
      <c r="C525" s="53" t="s">
        <v>110</v>
      </c>
      <c r="D525" s="8" t="s">
        <v>101</v>
      </c>
      <c r="E525" s="43" t="s">
        <v>290</v>
      </c>
      <c r="F525" s="8" t="s">
        <v>15</v>
      </c>
      <c r="G525" s="8" t="s">
        <v>9270</v>
      </c>
      <c r="H525" s="8" t="s">
        <v>290</v>
      </c>
      <c r="I525" s="8" t="s">
        <v>12</v>
      </c>
      <c r="J525">
        <v>381</v>
      </c>
      <c r="K525" s="8" t="str" cm="1">
        <f t="array" ref="K52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5" s="8" t="str" cm="1">
        <f t="array" ref="L52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5" s="8"/>
      <c r="N525" t="s">
        <v>1571</v>
      </c>
      <c r="O525" t="s">
        <v>5955</v>
      </c>
      <c r="P525">
        <v>12.1477666190458</v>
      </c>
      <c r="Q525" t="s">
        <v>7720</v>
      </c>
      <c r="R525" s="8" t="s">
        <v>110</v>
      </c>
      <c r="S525" s="9">
        <v>0.73604166666666671</v>
      </c>
      <c r="T525" s="9">
        <v>0.74275462962962968</v>
      </c>
      <c r="U525" s="8">
        <v>0</v>
      </c>
      <c r="V525" s="8">
        <v>9.4354006285390355</v>
      </c>
      <c r="W525" s="8" t="s">
        <v>3560</v>
      </c>
      <c r="X525" s="8" t="s">
        <v>3561</v>
      </c>
      <c r="Y525" s="8">
        <v>12.5745217147362</v>
      </c>
      <c r="Z525">
        <v>164.85</v>
      </c>
      <c r="AA525" s="8">
        <v>0</v>
      </c>
      <c r="AB525" s="8">
        <v>0</v>
      </c>
      <c r="AC525" s="8">
        <v>0</v>
      </c>
      <c r="AD525" s="8">
        <v>0</v>
      </c>
      <c r="AE525" s="20">
        <v>0</v>
      </c>
      <c r="AF525" s="20">
        <v>164.85</v>
      </c>
      <c r="AG525" s="20">
        <v>0</v>
      </c>
      <c r="AH525" s="20">
        <v>0</v>
      </c>
      <c r="AI525" t="s">
        <v>247</v>
      </c>
      <c r="AJ525" s="8" t="s">
        <v>3526</v>
      </c>
      <c r="AK525" s="8" t="s">
        <v>3527</v>
      </c>
      <c r="AL525" s="8">
        <v>1</v>
      </c>
      <c r="AM525" s="8">
        <v>0</v>
      </c>
      <c r="AN525" s="17">
        <v>20.606200000000001</v>
      </c>
      <c r="AO525" s="17">
        <v>0</v>
      </c>
      <c r="AP525" s="17" t="s">
        <v>163</v>
      </c>
      <c r="AQ525" s="8" t="s">
        <v>191</v>
      </c>
      <c r="AR525" s="8" t="s">
        <v>44</v>
      </c>
      <c r="AS525" s="8" t="s">
        <v>164</v>
      </c>
      <c r="AT525" s="8" t="s">
        <v>163</v>
      </c>
      <c r="AU525" s="8" t="s">
        <v>168</v>
      </c>
      <c r="AV525" s="8">
        <v>0</v>
      </c>
      <c r="AW52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5" s="8">
        <v>0</v>
      </c>
      <c r="BA525">
        <v>41.212499999999999</v>
      </c>
      <c r="BB525">
        <v>0</v>
      </c>
      <c r="BC525">
        <v>0</v>
      </c>
    </row>
    <row r="526" spans="1:55" x14ac:dyDescent="0.3">
      <c r="A526" s="53" t="s">
        <v>1467</v>
      </c>
      <c r="B526" s="53" t="s">
        <v>3795</v>
      </c>
      <c r="C526" s="53" t="s">
        <v>110</v>
      </c>
      <c r="D526" s="8" t="s">
        <v>101</v>
      </c>
      <c r="E526" s="43" t="s">
        <v>290</v>
      </c>
      <c r="F526" s="8" t="s">
        <v>15</v>
      </c>
      <c r="G526" s="8" t="s">
        <v>9267</v>
      </c>
      <c r="H526" s="8" t="s">
        <v>290</v>
      </c>
      <c r="I526" s="8" t="s">
        <v>12</v>
      </c>
      <c r="J526">
        <v>386</v>
      </c>
      <c r="K526" s="8" t="str" cm="1">
        <f t="array" ref="K52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26" s="8" t="str" cm="1">
        <f t="array" ref="L52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6" s="8"/>
      <c r="N526" t="s">
        <v>1466</v>
      </c>
      <c r="O526" t="s">
        <v>6009</v>
      </c>
      <c r="P526">
        <v>1.98635969699467</v>
      </c>
      <c r="Q526" t="s">
        <v>7718</v>
      </c>
      <c r="R526" s="8" t="s">
        <v>147</v>
      </c>
      <c r="S526" s="9">
        <v>0.74413194444444442</v>
      </c>
      <c r="T526" s="9">
        <v>0.75084490740740739</v>
      </c>
      <c r="U526" s="8">
        <v>0</v>
      </c>
      <c r="V526" s="8">
        <v>9.4354006285390355</v>
      </c>
      <c r="W526" s="8" t="s">
        <v>3797</v>
      </c>
      <c r="X526" s="8" t="s">
        <v>3798</v>
      </c>
      <c r="Y526" s="8">
        <v>1.89691453301408</v>
      </c>
      <c r="Z526">
        <v>1533.25</v>
      </c>
      <c r="AA526" s="8">
        <v>0</v>
      </c>
      <c r="AB526" s="8">
        <v>0</v>
      </c>
      <c r="AC526" s="8">
        <v>0</v>
      </c>
      <c r="AD526" s="8">
        <v>0</v>
      </c>
      <c r="AE526" s="20">
        <v>0</v>
      </c>
      <c r="AF526" s="20">
        <v>86.42</v>
      </c>
      <c r="AG526" s="20">
        <v>92.248099999999994</v>
      </c>
      <c r="AH526" s="20">
        <v>0</v>
      </c>
      <c r="AI526">
        <v>75.87</v>
      </c>
      <c r="AJ526" s="8" t="s">
        <v>3526</v>
      </c>
      <c r="AK526" s="8" t="s">
        <v>3527</v>
      </c>
      <c r="AL526" s="8">
        <v>1</v>
      </c>
      <c r="AM526" s="8">
        <v>0</v>
      </c>
      <c r="AN526" s="17">
        <v>86.68</v>
      </c>
      <c r="AO526" s="17">
        <v>0</v>
      </c>
      <c r="AP526" s="17" t="s">
        <v>163</v>
      </c>
      <c r="AQ526" s="8" t="s">
        <v>191</v>
      </c>
      <c r="AR526" s="8" t="s">
        <v>44</v>
      </c>
      <c r="AS526" s="8" t="s">
        <v>164</v>
      </c>
      <c r="AT526" s="8" t="s">
        <v>163</v>
      </c>
      <c r="AU526" s="8" t="s">
        <v>168</v>
      </c>
      <c r="AV526" s="8">
        <v>0</v>
      </c>
      <c r="AW52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6" s="8">
        <v>0</v>
      </c>
      <c r="BA526">
        <v>21.605</v>
      </c>
      <c r="BB526">
        <v>23.062024999999998</v>
      </c>
      <c r="BC526">
        <v>0</v>
      </c>
    </row>
    <row r="527" spans="1:55" x14ac:dyDescent="0.3">
      <c r="A527" s="53" t="s">
        <v>1462</v>
      </c>
      <c r="B527" s="53" t="s">
        <v>3677</v>
      </c>
      <c r="C527" s="53" t="s">
        <v>110</v>
      </c>
      <c r="D527" s="8" t="s">
        <v>101</v>
      </c>
      <c r="E527" s="43" t="s">
        <v>290</v>
      </c>
      <c r="F527" s="8" t="s">
        <v>15</v>
      </c>
      <c r="G527" s="8" t="s">
        <v>9272</v>
      </c>
      <c r="H527" s="8" t="s">
        <v>290</v>
      </c>
      <c r="I527" s="8" t="s">
        <v>12</v>
      </c>
      <c r="J527">
        <v>425</v>
      </c>
      <c r="K527" s="8" t="str" cm="1">
        <f t="array" ref="K52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27" s="8" t="str" cm="1">
        <f t="array" ref="L52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527" s="8"/>
      <c r="N527" t="s">
        <v>1461</v>
      </c>
      <c r="O527" t="s">
        <v>5942</v>
      </c>
      <c r="P527">
        <v>0.59441332336166397</v>
      </c>
      <c r="Q527" t="s">
        <v>7725</v>
      </c>
      <c r="R527" s="8" t="s">
        <v>147</v>
      </c>
      <c r="S527" s="9">
        <v>0.75126157407407412</v>
      </c>
      <c r="T527" s="9">
        <v>0.75908564814814816</v>
      </c>
      <c r="U527" s="8">
        <v>0</v>
      </c>
      <c r="V527" s="8">
        <v>8.2166666666666668</v>
      </c>
      <c r="W527" s="8" t="s">
        <v>8070</v>
      </c>
      <c r="X527" s="8" t="s">
        <v>8071</v>
      </c>
      <c r="Y527" s="8">
        <v>0.43402103060630098</v>
      </c>
      <c r="Z527">
        <v>4761.38</v>
      </c>
      <c r="AA527" s="8">
        <v>28</v>
      </c>
      <c r="AB527" s="8">
        <v>0.73333333333333395</v>
      </c>
      <c r="AC527" s="8">
        <v>5</v>
      </c>
      <c r="AD527" s="8">
        <v>111</v>
      </c>
      <c r="AE527" s="20">
        <v>88.7423</v>
      </c>
      <c r="AF527" s="20">
        <v>91.769199999999998</v>
      </c>
      <c r="AG527" s="20">
        <v>93.976900000000001</v>
      </c>
      <c r="AH527" s="20">
        <v>96.03</v>
      </c>
      <c r="AI527">
        <v>102.94</v>
      </c>
      <c r="AJ527" s="8" t="s">
        <v>3526</v>
      </c>
      <c r="AK527" s="8" t="s">
        <v>3527</v>
      </c>
      <c r="AL527" s="8">
        <v>1</v>
      </c>
      <c r="AM527" s="8">
        <v>105</v>
      </c>
      <c r="AN527" s="17">
        <v>91.938699999999997</v>
      </c>
      <c r="AO527" s="17">
        <v>95.995000000000005</v>
      </c>
      <c r="AP527" s="17" t="s">
        <v>163</v>
      </c>
      <c r="AQ527" s="8" t="s">
        <v>191</v>
      </c>
      <c r="AR527" s="8" t="s">
        <v>44</v>
      </c>
      <c r="AS527" s="8" t="s">
        <v>164</v>
      </c>
      <c r="AT527" s="8" t="s">
        <v>163</v>
      </c>
      <c r="AU527" s="8" t="s">
        <v>168</v>
      </c>
      <c r="AV527" s="8">
        <v>105</v>
      </c>
      <c r="AW52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7" s="8">
        <v>22.185575</v>
      </c>
      <c r="BA527">
        <v>22.942299999999999</v>
      </c>
      <c r="BB527">
        <v>23.494225</v>
      </c>
      <c r="BC527">
        <v>24.0075</v>
      </c>
    </row>
    <row r="528" spans="1:55" x14ac:dyDescent="0.3">
      <c r="A528" s="53" t="s">
        <v>984</v>
      </c>
      <c r="B528" s="53" t="s">
        <v>119</v>
      </c>
      <c r="C528" s="53" t="s">
        <v>3545</v>
      </c>
      <c r="D528" s="8" t="s">
        <v>101</v>
      </c>
      <c r="E528" s="43" t="s">
        <v>290</v>
      </c>
      <c r="F528" s="8" t="s">
        <v>15</v>
      </c>
      <c r="G528" s="8" t="s">
        <v>9273</v>
      </c>
      <c r="H528" s="8" t="s">
        <v>290</v>
      </c>
      <c r="I528" s="8" t="s">
        <v>12</v>
      </c>
      <c r="J528">
        <v>420</v>
      </c>
      <c r="K528" s="8" t="str" cm="1">
        <f t="array" ref="K52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28" s="8" t="str" cm="1">
        <f t="array" ref="L52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Tuesday Special</v>
      </c>
      <c r="M528" s="8"/>
      <c r="N528" t="s">
        <v>983</v>
      </c>
      <c r="O528" t="s">
        <v>6002</v>
      </c>
      <c r="P528">
        <v>0.57306649460224401</v>
      </c>
      <c r="Q528" t="s">
        <v>7724</v>
      </c>
      <c r="R528" s="8" t="s">
        <v>147</v>
      </c>
      <c r="S528" s="9">
        <v>0.75949074074074074</v>
      </c>
      <c r="T528" s="9">
        <v>0.76530092592592591</v>
      </c>
      <c r="U528" s="8">
        <v>0</v>
      </c>
      <c r="V528" s="8">
        <v>8.0875000000000004</v>
      </c>
      <c r="W528" s="8" t="s">
        <v>3547</v>
      </c>
      <c r="X528" s="8" t="s">
        <v>3548</v>
      </c>
      <c r="Y528" s="8">
        <v>0.164085438107516</v>
      </c>
      <c r="Z528">
        <v>1251.9000000000001</v>
      </c>
      <c r="AA528" s="8">
        <v>3</v>
      </c>
      <c r="AB528" s="8">
        <v>0.72727272727272696</v>
      </c>
      <c r="AC528" s="8">
        <v>1</v>
      </c>
      <c r="AD528" s="8">
        <v>11</v>
      </c>
      <c r="AE528" s="20">
        <v>32.86</v>
      </c>
      <c r="AF528" s="20">
        <v>20.613</v>
      </c>
      <c r="AG528" s="20">
        <v>15.29</v>
      </c>
      <c r="AH528" s="20">
        <v>15.476900000000001</v>
      </c>
      <c r="AI528">
        <v>16.21</v>
      </c>
      <c r="AJ528" s="8" t="s">
        <v>3526</v>
      </c>
      <c r="AK528" s="8" t="s">
        <v>3527</v>
      </c>
      <c r="AL528" s="8">
        <v>1</v>
      </c>
      <c r="AM528" s="8">
        <v>11</v>
      </c>
      <c r="AN528" s="17">
        <v>23.94</v>
      </c>
      <c r="AO528" s="17">
        <v>15.4925</v>
      </c>
      <c r="AP528" s="17" t="s">
        <v>163</v>
      </c>
      <c r="AQ528" s="8" t="s">
        <v>191</v>
      </c>
      <c r="AR528" s="8" t="s">
        <v>44</v>
      </c>
      <c r="AS528" s="8" t="s">
        <v>164</v>
      </c>
      <c r="AT528" s="8" t="s">
        <v>163</v>
      </c>
      <c r="AU528" s="8" t="s">
        <v>168</v>
      </c>
      <c r="AV528" s="8">
        <v>11</v>
      </c>
      <c r="AW52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8" s="8">
        <v>8.2149999999999999</v>
      </c>
      <c r="BA528">
        <v>5.1532499999999999</v>
      </c>
      <c r="BB528">
        <v>3.8224999999999998</v>
      </c>
      <c r="BC528">
        <v>3.8692250000000001</v>
      </c>
    </row>
    <row r="529" spans="1:55" x14ac:dyDescent="0.3">
      <c r="A529" s="53" t="s">
        <v>980</v>
      </c>
      <c r="B529" s="53" t="s">
        <v>5305</v>
      </c>
      <c r="C529" s="53" t="s">
        <v>110</v>
      </c>
      <c r="D529" s="8" t="s">
        <v>102</v>
      </c>
      <c r="E529" s="43" t="s">
        <v>290</v>
      </c>
      <c r="F529" s="8" t="s">
        <v>15</v>
      </c>
      <c r="G529" s="8" t="s">
        <v>9273</v>
      </c>
      <c r="H529" s="8" t="s">
        <v>290</v>
      </c>
      <c r="I529" s="8" t="s">
        <v>12</v>
      </c>
      <c r="J529">
        <v>390</v>
      </c>
      <c r="K529" s="8" t="str" cm="1">
        <f t="array" ref="K52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29" s="8" t="str" cm="1">
        <f t="array" ref="L52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29" s="8"/>
      <c r="N529" t="s">
        <v>979</v>
      </c>
      <c r="O529" t="s">
        <v>6006</v>
      </c>
      <c r="P529">
        <v>3.2337289423935503E-2</v>
      </c>
      <c r="Q529" t="s">
        <v>8329</v>
      </c>
      <c r="R529" s="8" t="s">
        <v>125</v>
      </c>
      <c r="S529" s="9">
        <v>0.6343981481481481</v>
      </c>
      <c r="T529" s="9">
        <v>0.63879629629629631</v>
      </c>
      <c r="U529" s="8">
        <v>0</v>
      </c>
      <c r="V529" s="8">
        <v>9.0250000000000004</v>
      </c>
      <c r="W529" s="8" t="s">
        <v>5307</v>
      </c>
      <c r="X529" s="8" t="s">
        <v>5308</v>
      </c>
      <c r="Y529" s="8">
        <v>1.4108509119228301E-2</v>
      </c>
      <c r="Z529">
        <v>2325.19</v>
      </c>
      <c r="AA529" s="8">
        <v>0</v>
      </c>
      <c r="AB529" s="8">
        <v>0</v>
      </c>
      <c r="AC529" s="8">
        <v>0</v>
      </c>
      <c r="AD529" s="8">
        <v>0</v>
      </c>
      <c r="AE529" s="20">
        <v>94.2</v>
      </c>
      <c r="AF529" s="20">
        <v>84.89</v>
      </c>
      <c r="AG529" s="20">
        <v>87.73</v>
      </c>
      <c r="AH529" s="20">
        <v>96.1357</v>
      </c>
      <c r="AI529">
        <v>47.25</v>
      </c>
      <c r="AJ529" s="8" t="s">
        <v>3526</v>
      </c>
      <c r="AK529" s="8" t="s">
        <v>5166</v>
      </c>
      <c r="AL529" s="8">
        <v>1</v>
      </c>
      <c r="AM529" s="8">
        <v>0</v>
      </c>
      <c r="AN529" s="17">
        <v>42.445</v>
      </c>
      <c r="AO529" s="17">
        <v>49.465000000000003</v>
      </c>
      <c r="AP529" s="17" t="s">
        <v>163</v>
      </c>
      <c r="AQ529" s="8" t="s">
        <v>191</v>
      </c>
      <c r="AR529" s="8" t="s">
        <v>44</v>
      </c>
      <c r="AS529" s="8" t="s">
        <v>164</v>
      </c>
      <c r="AT529" s="8" t="s">
        <v>163</v>
      </c>
      <c r="AU529" s="8" t="s">
        <v>168</v>
      </c>
      <c r="AV529" s="8">
        <v>0</v>
      </c>
      <c r="AW52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2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2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29" s="8">
        <v>23.55</v>
      </c>
      <c r="BA529">
        <v>21.2225</v>
      </c>
      <c r="BB529">
        <v>21.932500000000001</v>
      </c>
      <c r="BC529">
        <v>24.033925</v>
      </c>
    </row>
    <row r="530" spans="1:55" x14ac:dyDescent="0.3">
      <c r="A530" s="53" t="s">
        <v>1945</v>
      </c>
      <c r="B530" s="53" t="s">
        <v>116</v>
      </c>
      <c r="C530" s="53" t="s">
        <v>1944</v>
      </c>
      <c r="D530" s="8" t="s">
        <v>101</v>
      </c>
      <c r="E530" s="43" t="s">
        <v>290</v>
      </c>
      <c r="F530" s="8" t="s">
        <v>15</v>
      </c>
      <c r="G530" s="8" t="s">
        <v>9277</v>
      </c>
      <c r="H530" s="8" t="s">
        <v>290</v>
      </c>
      <c r="I530" s="8" t="s">
        <v>12</v>
      </c>
      <c r="J530">
        <v>1</v>
      </c>
      <c r="K530" s="8" t="str" cm="1">
        <f t="array" ref="K53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0" s="8" t="str" cm="1">
        <f t="array" ref="L53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0" s="8"/>
      <c r="N530" t="s">
        <v>1943</v>
      </c>
      <c r="O530" t="s">
        <v>6034</v>
      </c>
      <c r="P530">
        <v>0</v>
      </c>
      <c r="Q530" t="s">
        <v>7723</v>
      </c>
      <c r="R530" s="8" t="s">
        <v>1934</v>
      </c>
      <c r="S530" s="9">
        <v>0.76531249999999995</v>
      </c>
      <c r="T530" s="9">
        <v>0.77202546296296293</v>
      </c>
      <c r="U530" s="8">
        <v>0</v>
      </c>
      <c r="V530" s="8">
        <v>9.4354006285390355</v>
      </c>
      <c r="W530" s="8" t="s">
        <v>3547</v>
      </c>
      <c r="X530" s="8" t="s">
        <v>3548</v>
      </c>
      <c r="Z530">
        <v>185.12</v>
      </c>
      <c r="AA530" s="8">
        <v>0</v>
      </c>
      <c r="AB530" s="8">
        <v>0</v>
      </c>
      <c r="AC530" s="8">
        <v>0</v>
      </c>
      <c r="AD530" s="8">
        <v>0</v>
      </c>
      <c r="AE530" s="20">
        <v>185.12</v>
      </c>
      <c r="AF530" s="20">
        <v>0</v>
      </c>
      <c r="AG530" s="20">
        <v>0</v>
      </c>
      <c r="AH530" s="20">
        <v>0</v>
      </c>
      <c r="AI530">
        <v>5.2891000000000004</v>
      </c>
      <c r="AJ530" s="8" t="s">
        <v>3526</v>
      </c>
      <c r="AK530" s="8" t="s">
        <v>3527</v>
      </c>
      <c r="AL530" s="8">
        <v>1</v>
      </c>
      <c r="AM530" s="8">
        <v>0</v>
      </c>
      <c r="AN530" s="17">
        <v>0</v>
      </c>
      <c r="AO530" s="17">
        <v>0</v>
      </c>
      <c r="AP530" s="17" t="s">
        <v>163</v>
      </c>
      <c r="AQ530" s="8" t="s">
        <v>191</v>
      </c>
      <c r="AR530" s="8" t="s">
        <v>44</v>
      </c>
      <c r="AS530" s="8" t="s">
        <v>164</v>
      </c>
      <c r="AT530" s="8" t="s">
        <v>163</v>
      </c>
      <c r="AU530" s="8" t="s">
        <v>168</v>
      </c>
      <c r="AV530" s="8">
        <v>0</v>
      </c>
      <c r="AW53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0" s="8">
        <v>46.28</v>
      </c>
      <c r="BA530">
        <v>0</v>
      </c>
      <c r="BB530">
        <v>0</v>
      </c>
      <c r="BC530">
        <v>0</v>
      </c>
    </row>
    <row r="531" spans="1:55" x14ac:dyDescent="0.3">
      <c r="A531" s="53" t="s">
        <v>988</v>
      </c>
      <c r="B531" s="53" t="s">
        <v>3610</v>
      </c>
      <c r="C531" s="53" t="s">
        <v>110</v>
      </c>
      <c r="D531" s="8" t="s">
        <v>101</v>
      </c>
      <c r="E531" s="43" t="s">
        <v>290</v>
      </c>
      <c r="F531" s="8" t="s">
        <v>15</v>
      </c>
      <c r="G531" s="8" t="s">
        <v>9274</v>
      </c>
      <c r="H531" s="8" t="s">
        <v>290</v>
      </c>
      <c r="I531" s="8" t="s">
        <v>12</v>
      </c>
      <c r="J531">
        <v>430</v>
      </c>
      <c r="K531" s="8" t="str" cm="1">
        <f t="array" ref="K53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31" s="8" t="str" cm="1">
        <f t="array" ref="L53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1" s="8"/>
      <c r="N531" t="s">
        <v>987</v>
      </c>
      <c r="O531" t="s">
        <v>5994</v>
      </c>
      <c r="P531">
        <v>0.31651894308640699</v>
      </c>
      <c r="Q531" t="s">
        <v>9286</v>
      </c>
      <c r="R531" s="8" t="s">
        <v>147</v>
      </c>
      <c r="S531" s="9">
        <v>0.77224537037037033</v>
      </c>
      <c r="T531" s="9">
        <v>0.77888888888888885</v>
      </c>
      <c r="U531" s="8">
        <v>0</v>
      </c>
      <c r="V531" s="8">
        <v>10.9</v>
      </c>
      <c r="W531" s="8" t="s">
        <v>3612</v>
      </c>
      <c r="X531" s="8" t="s">
        <v>3613</v>
      </c>
      <c r="Y531" s="8">
        <v>8.3989200184824198E-2</v>
      </c>
      <c r="Z531">
        <v>4957.99</v>
      </c>
      <c r="AA531" s="8">
        <v>0</v>
      </c>
      <c r="AB531" s="8">
        <v>0</v>
      </c>
      <c r="AC531" s="8">
        <v>0</v>
      </c>
      <c r="AD531" s="8">
        <v>0</v>
      </c>
      <c r="AE531" s="20">
        <v>79.391499999999994</v>
      </c>
      <c r="AF531" s="20">
        <v>93.735299999999995</v>
      </c>
      <c r="AG531" s="20">
        <v>114.6369</v>
      </c>
      <c r="AH531" s="20">
        <v>112.94459999999999</v>
      </c>
      <c r="AI531">
        <v>128.29</v>
      </c>
      <c r="AJ531" s="8" t="s">
        <v>3526</v>
      </c>
      <c r="AK531" s="8" t="s">
        <v>3527</v>
      </c>
      <c r="AL531" s="8">
        <v>1</v>
      </c>
      <c r="AM531" s="8">
        <v>0</v>
      </c>
      <c r="AN531" s="17">
        <v>102.77119999999999</v>
      </c>
      <c r="AO531" s="17">
        <v>113.2187</v>
      </c>
      <c r="AP531" s="17" t="s">
        <v>163</v>
      </c>
      <c r="AQ531" s="8" t="s">
        <v>191</v>
      </c>
      <c r="AR531" s="8" t="s">
        <v>44</v>
      </c>
      <c r="AS531" s="8" t="s">
        <v>164</v>
      </c>
      <c r="AT531" s="8" t="s">
        <v>163</v>
      </c>
      <c r="AU531" s="8" t="s">
        <v>168</v>
      </c>
      <c r="AV531" s="8">
        <v>0</v>
      </c>
      <c r="AW53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1" s="8">
        <v>19.847874999999998</v>
      </c>
      <c r="BA531">
        <v>23.433824999999999</v>
      </c>
      <c r="BB531">
        <v>28.659224999999999</v>
      </c>
      <c r="BC531">
        <v>28.236149999999999</v>
      </c>
    </row>
    <row r="532" spans="1:55" x14ac:dyDescent="0.3">
      <c r="A532" s="53" t="s">
        <v>982</v>
      </c>
      <c r="B532" s="53" t="s">
        <v>3748</v>
      </c>
      <c r="C532" s="53" t="s">
        <v>125</v>
      </c>
      <c r="D532" s="8" t="s">
        <v>101</v>
      </c>
      <c r="E532" s="43" t="s">
        <v>290</v>
      </c>
      <c r="F532" s="8" t="s">
        <v>15</v>
      </c>
      <c r="G532" s="8" t="s">
        <v>9275</v>
      </c>
      <c r="H532" s="8" t="s">
        <v>290</v>
      </c>
      <c r="I532" s="8" t="s">
        <v>12</v>
      </c>
      <c r="J532">
        <v>410</v>
      </c>
      <c r="K532" s="8" t="str" cm="1">
        <f t="array" ref="K53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v>
      </c>
      <c r="L532" s="8" t="str" cm="1">
        <f t="array" ref="L53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2" s="8"/>
      <c r="N532" t="s">
        <v>981</v>
      </c>
      <c r="O532" t="s">
        <v>6001</v>
      </c>
      <c r="P532">
        <v>0.26647521802772201</v>
      </c>
      <c r="Q532" t="s">
        <v>7733</v>
      </c>
      <c r="R532" s="8" t="s">
        <v>147</v>
      </c>
      <c r="S532" s="9">
        <v>0.77907407407407403</v>
      </c>
      <c r="T532" s="9">
        <v>0.78209490740740739</v>
      </c>
      <c r="U532" s="8">
        <v>0</v>
      </c>
      <c r="V532" s="8">
        <v>4.4833333333333334</v>
      </c>
      <c r="W532" s="8" t="s">
        <v>3791</v>
      </c>
      <c r="X532" s="8" t="s">
        <v>3792</v>
      </c>
      <c r="Y532" s="8">
        <v>8.8441025802985906E-2</v>
      </c>
      <c r="Z532">
        <v>579.99</v>
      </c>
      <c r="AA532" s="8">
        <v>0</v>
      </c>
      <c r="AB532" s="35">
        <v>0</v>
      </c>
      <c r="AC532" s="8">
        <v>0</v>
      </c>
      <c r="AD532" s="8">
        <v>0</v>
      </c>
      <c r="AE532" s="20">
        <v>10.51</v>
      </c>
      <c r="AF532" s="20">
        <v>10.51</v>
      </c>
      <c r="AG532" s="20">
        <v>10.876899999999999</v>
      </c>
      <c r="AH532" s="20">
        <v>12.113</v>
      </c>
      <c r="AI532">
        <v>11.7</v>
      </c>
      <c r="AJ532" s="8" t="s">
        <v>3526</v>
      </c>
      <c r="AK532" s="8" t="s">
        <v>3527</v>
      </c>
      <c r="AL532" s="8">
        <v>1</v>
      </c>
      <c r="AM532" s="8">
        <v>0</v>
      </c>
      <c r="AN532" s="17">
        <v>10.51</v>
      </c>
      <c r="AO532" s="17">
        <v>12.7837</v>
      </c>
      <c r="AP532" s="17" t="s">
        <v>163</v>
      </c>
      <c r="AQ532" s="8" t="s">
        <v>191</v>
      </c>
      <c r="AR532" s="8" t="s">
        <v>44</v>
      </c>
      <c r="AS532" s="8" t="s">
        <v>164</v>
      </c>
      <c r="AT532" s="8" t="s">
        <v>163</v>
      </c>
      <c r="AU532" s="8" t="s">
        <v>168</v>
      </c>
      <c r="AV532" s="8">
        <v>0</v>
      </c>
      <c r="AW53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2" s="8">
        <v>2.6274999999999999</v>
      </c>
      <c r="BA532">
        <v>2.6274999999999999</v>
      </c>
      <c r="BB532">
        <v>2.7192249999999998</v>
      </c>
      <c r="BC532">
        <v>3.0282499999999999</v>
      </c>
    </row>
    <row r="533" spans="1:55" x14ac:dyDescent="0.3">
      <c r="A533" s="53" t="s">
        <v>986</v>
      </c>
      <c r="B533" s="53" t="s">
        <v>5265</v>
      </c>
      <c r="C533" s="53" t="s">
        <v>110</v>
      </c>
      <c r="D533" s="8" t="s">
        <v>101</v>
      </c>
      <c r="E533" s="43" t="s">
        <v>290</v>
      </c>
      <c r="F533" s="8" t="s">
        <v>15</v>
      </c>
      <c r="G533" s="8" t="s">
        <v>9276</v>
      </c>
      <c r="H533" s="8" t="s">
        <v>290</v>
      </c>
      <c r="I533" s="8" t="s">
        <v>12</v>
      </c>
      <c r="J533">
        <v>405</v>
      </c>
      <c r="K533" s="8" t="str" cm="1">
        <f t="array" ref="K53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3" s="8" t="str" cm="1">
        <f t="array" ref="L53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3" s="8"/>
      <c r="N533" t="s">
        <v>985</v>
      </c>
      <c r="O533" t="s">
        <v>6003</v>
      </c>
      <c r="P533">
        <v>0.14092120079499201</v>
      </c>
      <c r="Q533" t="s">
        <v>7732</v>
      </c>
      <c r="R533" s="8" t="s">
        <v>129</v>
      </c>
      <c r="S533" s="9">
        <v>0.78218750000000004</v>
      </c>
      <c r="T533" s="9">
        <v>0.78903935185185181</v>
      </c>
      <c r="U533" s="8">
        <v>0</v>
      </c>
      <c r="V533" s="8">
        <v>8.0749999999999993</v>
      </c>
      <c r="W533" s="8" t="s">
        <v>5267</v>
      </c>
      <c r="X533" s="8" t="s">
        <v>5268</v>
      </c>
      <c r="Y533" s="8">
        <v>5.5117830533738199E-2</v>
      </c>
      <c r="Z533">
        <v>1146.2</v>
      </c>
      <c r="AA533" s="8">
        <v>0</v>
      </c>
      <c r="AB533" s="8">
        <v>0</v>
      </c>
      <c r="AC533" s="8">
        <v>0</v>
      </c>
      <c r="AD533" s="8">
        <v>0</v>
      </c>
      <c r="AE533" s="20">
        <v>43.896599999999999</v>
      </c>
      <c r="AF533" s="20">
        <v>44.533299999999997</v>
      </c>
      <c r="AG533" s="20">
        <v>48.691400000000002</v>
      </c>
      <c r="AH533" s="20">
        <v>49.36</v>
      </c>
      <c r="AI533">
        <v>26.16</v>
      </c>
      <c r="AJ533" s="8" t="s">
        <v>3526</v>
      </c>
      <c r="AK533" s="8" t="s">
        <v>3527</v>
      </c>
      <c r="AL533" s="8">
        <v>1</v>
      </c>
      <c r="AM533" s="8">
        <v>0</v>
      </c>
      <c r="AN533" s="17">
        <v>23.51</v>
      </c>
      <c r="AO533" s="17">
        <v>24.68</v>
      </c>
      <c r="AP533" s="17" t="s">
        <v>163</v>
      </c>
      <c r="AQ533" s="8" t="s">
        <v>191</v>
      </c>
      <c r="AR533" s="8" t="s">
        <v>44</v>
      </c>
      <c r="AS533" s="8" t="s">
        <v>164</v>
      </c>
      <c r="AT533" s="8" t="s">
        <v>163</v>
      </c>
      <c r="AU533" s="8" t="s">
        <v>168</v>
      </c>
      <c r="AV533" s="8">
        <v>0</v>
      </c>
      <c r="AW53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3" s="8">
        <v>10.97415</v>
      </c>
      <c r="BA533">
        <v>11.133324999999999</v>
      </c>
      <c r="BB533">
        <v>12.17285</v>
      </c>
      <c r="BC533">
        <v>12.34</v>
      </c>
    </row>
    <row r="534" spans="1:55" x14ac:dyDescent="0.3">
      <c r="A534" s="53" t="s">
        <v>886</v>
      </c>
      <c r="B534" s="53" t="s">
        <v>5309</v>
      </c>
      <c r="C534" s="53" t="s">
        <v>110</v>
      </c>
      <c r="D534" s="8" t="s">
        <v>103</v>
      </c>
      <c r="E534" s="43" t="s">
        <v>290</v>
      </c>
      <c r="F534" s="8" t="s">
        <v>15</v>
      </c>
      <c r="H534" s="8" t="s">
        <v>290</v>
      </c>
      <c r="I534" s="8" t="s">
        <v>13</v>
      </c>
      <c r="J534">
        <v>0</v>
      </c>
      <c r="K534" s="8" t="str" cm="1">
        <f t="array" ref="K53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4" s="8" t="str" cm="1">
        <f t="array" ref="L53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4" s="8"/>
      <c r="N534" t="s">
        <v>885</v>
      </c>
      <c r="O534" t="s">
        <v>6176</v>
      </c>
      <c r="P534">
        <v>7.1577687302457198</v>
      </c>
      <c r="Q534" t="s">
        <v>9288</v>
      </c>
      <c r="R534" s="8" t="s">
        <v>107</v>
      </c>
      <c r="S534" s="9">
        <v>0.64483796296296292</v>
      </c>
      <c r="T534" s="9">
        <v>0.65155092592592589</v>
      </c>
      <c r="U534" s="8">
        <v>0</v>
      </c>
      <c r="V534" s="8">
        <v>4.9833333333333334</v>
      </c>
      <c r="W534" s="8" t="s">
        <v>5311</v>
      </c>
      <c r="X534" s="8" t="s">
        <v>5312</v>
      </c>
      <c r="Y534" s="8">
        <v>6.9229082928675503</v>
      </c>
      <c r="Z534">
        <v>598.45000000000005</v>
      </c>
      <c r="AA534" s="8">
        <v>0</v>
      </c>
      <c r="AB534" s="8">
        <v>0</v>
      </c>
      <c r="AC534" s="8">
        <v>0</v>
      </c>
      <c r="AD534" s="8">
        <v>0</v>
      </c>
      <c r="AE534" s="20">
        <v>53.84</v>
      </c>
      <c r="AF534" s="20">
        <v>53.84</v>
      </c>
      <c r="AG534" s="20">
        <v>55.22</v>
      </c>
      <c r="AH534" s="20">
        <v>55.91</v>
      </c>
      <c r="AI534">
        <v>14.82</v>
      </c>
      <c r="AJ534" s="8" t="s">
        <v>3636</v>
      </c>
      <c r="AK534" s="8" t="s">
        <v>5510</v>
      </c>
      <c r="AL534" s="8">
        <v>1</v>
      </c>
      <c r="AM534" s="8">
        <v>0</v>
      </c>
      <c r="AN534" s="17">
        <v>13.46</v>
      </c>
      <c r="AO534" s="17">
        <v>13.977499999999999</v>
      </c>
      <c r="AP534" s="17" t="s">
        <v>164</v>
      </c>
      <c r="AQ534" s="8" t="s">
        <v>191</v>
      </c>
      <c r="AR534" s="8" t="s">
        <v>49</v>
      </c>
      <c r="AS534" s="8" t="s">
        <v>164</v>
      </c>
      <c r="AT534" s="8" t="s">
        <v>164</v>
      </c>
      <c r="AU534" s="8" t="s">
        <v>167</v>
      </c>
      <c r="AW53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4" s="8">
        <v>13.46</v>
      </c>
      <c r="BA534">
        <v>13.46</v>
      </c>
      <c r="BB534">
        <v>13.805</v>
      </c>
      <c r="BC534">
        <v>13.977499999999999</v>
      </c>
    </row>
    <row r="535" spans="1:55" x14ac:dyDescent="0.3">
      <c r="A535" s="53" t="s">
        <v>807</v>
      </c>
      <c r="B535" s="53" t="s">
        <v>3428</v>
      </c>
      <c r="C535" s="53" t="s">
        <v>110</v>
      </c>
      <c r="D535" s="8" t="s">
        <v>102</v>
      </c>
      <c r="E535" s="43" t="s">
        <v>290</v>
      </c>
      <c r="F535" s="8" t="s">
        <v>15</v>
      </c>
      <c r="H535" s="8" t="s">
        <v>290</v>
      </c>
      <c r="I535" s="8" t="s">
        <v>12</v>
      </c>
      <c r="J535">
        <v>67</v>
      </c>
      <c r="K535" s="8" t="str" cm="1">
        <f t="array" ref="K53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5" s="8" t="str" cm="1">
        <f t="array" ref="L53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5" s="8"/>
      <c r="N535" t="s">
        <v>9382</v>
      </c>
      <c r="O535" t="s">
        <v>5807</v>
      </c>
      <c r="P535">
        <v>0.24902052420225099</v>
      </c>
      <c r="Q535" t="s">
        <v>7518</v>
      </c>
      <c r="R535" s="8" t="s">
        <v>125</v>
      </c>
      <c r="S535" s="9">
        <v>0.42364583333333333</v>
      </c>
      <c r="T535" s="9">
        <v>0.42380787037037038</v>
      </c>
      <c r="U535" s="8">
        <v>0</v>
      </c>
      <c r="V535" s="8">
        <v>5.8250000000000002</v>
      </c>
      <c r="W535" s="8" t="s">
        <v>3430</v>
      </c>
      <c r="X535" s="8" t="s">
        <v>3431</v>
      </c>
      <c r="Y535" s="8">
        <v>6.7520789321662597E-2</v>
      </c>
      <c r="Z535">
        <v>1417.94</v>
      </c>
      <c r="AA535" s="8">
        <v>0</v>
      </c>
      <c r="AB535" s="35">
        <v>0</v>
      </c>
      <c r="AC535" s="8">
        <v>0</v>
      </c>
      <c r="AD535" s="8">
        <v>0</v>
      </c>
      <c r="AE535" s="20">
        <v>54.414999999999999</v>
      </c>
      <c r="AF535" s="20">
        <v>54.031399999999998</v>
      </c>
      <c r="AG535" s="20">
        <v>55.386600000000001</v>
      </c>
      <c r="AH535" s="20">
        <v>40.747100000000003</v>
      </c>
      <c r="AI535">
        <v>29.6</v>
      </c>
      <c r="AJ535" s="8" t="s">
        <v>3526</v>
      </c>
      <c r="AK535" s="8" t="s">
        <v>5166</v>
      </c>
      <c r="AL535" s="8">
        <v>1</v>
      </c>
      <c r="AM535" s="8">
        <v>0</v>
      </c>
      <c r="AN535" s="17">
        <v>28.093699999999998</v>
      </c>
      <c r="AO535" s="17">
        <v>20.491199999999999</v>
      </c>
      <c r="AP535" s="17" t="s">
        <v>163</v>
      </c>
      <c r="AQ535" s="8" t="s">
        <v>191</v>
      </c>
      <c r="AR535" s="8" t="s">
        <v>49</v>
      </c>
      <c r="AS535" s="8" t="s">
        <v>164</v>
      </c>
      <c r="AT535" s="8" t="s">
        <v>163</v>
      </c>
      <c r="AU535" s="8" t="s">
        <v>168</v>
      </c>
      <c r="AV535" s="8">
        <v>0</v>
      </c>
      <c r="AW53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5" s="8">
        <v>13.60375</v>
      </c>
      <c r="BA535">
        <v>13.507849999999999</v>
      </c>
      <c r="BB535">
        <v>13.84665</v>
      </c>
      <c r="BC535">
        <v>10.186775000000001</v>
      </c>
    </row>
    <row r="536" spans="1:55" x14ac:dyDescent="0.3">
      <c r="A536" s="53" t="s">
        <v>1195</v>
      </c>
      <c r="B536" s="53" t="s">
        <v>5571</v>
      </c>
      <c r="C536" s="53" t="s">
        <v>110</v>
      </c>
      <c r="D536" s="8" t="s">
        <v>101</v>
      </c>
      <c r="E536" s="43" t="s">
        <v>290</v>
      </c>
      <c r="F536" s="8" t="s">
        <v>12</v>
      </c>
      <c r="G536" s="8" t="s">
        <v>132</v>
      </c>
      <c r="H536" s="8" t="s">
        <v>126</v>
      </c>
      <c r="I536" s="8" t="s">
        <v>14</v>
      </c>
      <c r="J536">
        <v>271</v>
      </c>
      <c r="K536" s="8" t="str" cm="1">
        <f t="array" ref="K53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6" s="8" t="str" cm="1">
        <f t="array" ref="L53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6" s="8"/>
      <c r="N536" t="s">
        <v>1194</v>
      </c>
      <c r="O536" t="s">
        <v>6237</v>
      </c>
      <c r="P536">
        <v>56.285652308312102</v>
      </c>
      <c r="Q536" t="s">
        <v>7734</v>
      </c>
      <c r="R536" s="8" t="s">
        <v>112</v>
      </c>
      <c r="S536" s="9">
        <v>0.28908564814814813</v>
      </c>
      <c r="T536" s="9">
        <v>0.2961226851851852</v>
      </c>
      <c r="U536" s="8">
        <v>0</v>
      </c>
      <c r="V536" s="8">
        <v>10.133333333333333</v>
      </c>
      <c r="W536" s="8" t="s">
        <v>5573</v>
      </c>
      <c r="X536" s="8" t="s">
        <v>5574</v>
      </c>
      <c r="Y536" s="8">
        <v>53.151341474122603</v>
      </c>
      <c r="Z536">
        <v>716.51</v>
      </c>
      <c r="AA536" s="8">
        <v>0</v>
      </c>
      <c r="AB536" s="8">
        <v>0</v>
      </c>
      <c r="AC536" s="8">
        <v>0</v>
      </c>
      <c r="AD536" s="8">
        <v>0</v>
      </c>
      <c r="AE536" s="20">
        <v>56.02</v>
      </c>
      <c r="AF536" s="20">
        <v>57.756599999999999</v>
      </c>
      <c r="AG536" s="20">
        <v>85.38</v>
      </c>
      <c r="AH536" s="20">
        <v>87.53</v>
      </c>
      <c r="AI536">
        <v>23.2</v>
      </c>
      <c r="AJ536" s="8" t="s">
        <v>3414</v>
      </c>
      <c r="AK536" s="8" t="s">
        <v>3415</v>
      </c>
      <c r="AL536" s="8">
        <v>1</v>
      </c>
      <c r="AM536" s="8">
        <v>0</v>
      </c>
      <c r="AN536" s="17">
        <v>17.741199999999999</v>
      </c>
      <c r="AO536" s="17">
        <v>21.8825</v>
      </c>
      <c r="AP536" s="17" t="s">
        <v>163</v>
      </c>
      <c r="AQ536" s="8" t="s">
        <v>191</v>
      </c>
      <c r="AR536" s="8" t="s">
        <v>44</v>
      </c>
      <c r="AS536" s="8" t="s">
        <v>163</v>
      </c>
      <c r="AT536" s="8" t="s">
        <v>163</v>
      </c>
      <c r="AU536" s="8" t="s">
        <v>168</v>
      </c>
      <c r="AV536" s="8">
        <v>0</v>
      </c>
      <c r="AW53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6" s="8">
        <v>14.005000000000001</v>
      </c>
      <c r="BA536">
        <v>14.43915</v>
      </c>
      <c r="BB536">
        <v>21.344999999999999</v>
      </c>
      <c r="BC536">
        <v>21.8825</v>
      </c>
    </row>
    <row r="537" spans="1:55" x14ac:dyDescent="0.3">
      <c r="A537" s="53" t="s">
        <v>1148</v>
      </c>
      <c r="B537" s="53" t="s">
        <v>3700</v>
      </c>
      <c r="C537" s="53" t="s">
        <v>110</v>
      </c>
      <c r="D537" s="8" t="s">
        <v>101</v>
      </c>
      <c r="E537" s="43" t="s">
        <v>290</v>
      </c>
      <c r="F537" s="8" t="s">
        <v>12</v>
      </c>
      <c r="G537" s="8" t="s">
        <v>155</v>
      </c>
      <c r="H537" s="8" t="s">
        <v>126</v>
      </c>
      <c r="I537" s="8" t="s">
        <v>14</v>
      </c>
      <c r="J537">
        <v>270</v>
      </c>
      <c r="K537" s="8" t="str" cm="1">
        <f t="array" ref="K53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7" s="8" t="str" cm="1">
        <f t="array" ref="L53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7" s="8"/>
      <c r="N537" t="s">
        <v>1147</v>
      </c>
      <c r="O537" t="s">
        <v>6185</v>
      </c>
      <c r="P537">
        <v>12.018522202455101</v>
      </c>
      <c r="Q537" t="s">
        <v>7730</v>
      </c>
      <c r="R537" s="8" t="s">
        <v>112</v>
      </c>
      <c r="S537" s="9">
        <v>0.37509259259259259</v>
      </c>
      <c r="T537" s="9">
        <v>0.38881944444444444</v>
      </c>
      <c r="U537" s="8">
        <v>0</v>
      </c>
      <c r="V537" s="8">
        <v>19.766666666666666</v>
      </c>
      <c r="W537" s="8" t="s">
        <v>3702</v>
      </c>
      <c r="X537" s="8" t="s">
        <v>3703</v>
      </c>
      <c r="Y537" s="8">
        <v>10.409358923146399</v>
      </c>
      <c r="Z537">
        <v>1656.88</v>
      </c>
      <c r="AA537" s="8">
        <v>0</v>
      </c>
      <c r="AB537" s="8">
        <v>0</v>
      </c>
      <c r="AC537" s="8">
        <v>0</v>
      </c>
      <c r="AD537" s="8">
        <v>0</v>
      </c>
      <c r="AE537" s="20">
        <v>136.27000000000001</v>
      </c>
      <c r="AF537" s="20">
        <v>136.27000000000001</v>
      </c>
      <c r="AG537" s="20">
        <v>141.68</v>
      </c>
      <c r="AH537" s="20">
        <v>141.68</v>
      </c>
      <c r="AI537">
        <v>35.42</v>
      </c>
      <c r="AJ537" s="8" t="s">
        <v>3414</v>
      </c>
      <c r="AK537" s="8" t="s">
        <v>3415</v>
      </c>
      <c r="AL537" s="8">
        <v>1</v>
      </c>
      <c r="AM537" s="8">
        <v>0</v>
      </c>
      <c r="AN537" s="17">
        <v>17.0337</v>
      </c>
      <c r="AO537" s="17">
        <v>35.42</v>
      </c>
      <c r="AP537" s="17" t="s">
        <v>163</v>
      </c>
      <c r="AQ537" s="8" t="s">
        <v>191</v>
      </c>
      <c r="AR537" s="8" t="s">
        <v>44</v>
      </c>
      <c r="AS537" s="8" t="s">
        <v>163</v>
      </c>
      <c r="AT537" s="8" t="s">
        <v>163</v>
      </c>
      <c r="AU537" s="8" t="s">
        <v>168</v>
      </c>
      <c r="AV537" s="8">
        <v>0</v>
      </c>
      <c r="AW53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7" s="8">
        <v>34.067500000000003</v>
      </c>
      <c r="BA537">
        <v>34.067500000000003</v>
      </c>
      <c r="BB537">
        <v>35.42</v>
      </c>
      <c r="BC537">
        <v>35.42</v>
      </c>
    </row>
    <row r="538" spans="1:55" x14ac:dyDescent="0.3">
      <c r="A538" s="53" t="s">
        <v>1154</v>
      </c>
      <c r="B538" s="53" t="s">
        <v>3735</v>
      </c>
      <c r="C538" s="53" t="s">
        <v>110</v>
      </c>
      <c r="D538" s="8" t="s">
        <v>103</v>
      </c>
      <c r="E538" s="43" t="s">
        <v>290</v>
      </c>
      <c r="F538" s="8" t="s">
        <v>12</v>
      </c>
      <c r="G538" s="8" t="s">
        <v>155</v>
      </c>
      <c r="H538" s="8" t="s">
        <v>126</v>
      </c>
      <c r="I538" s="8" t="s">
        <v>14</v>
      </c>
      <c r="J538">
        <v>259</v>
      </c>
      <c r="K538" s="8" t="str" cm="1">
        <f t="array" ref="K53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8" s="8" t="str" cm="1">
        <f t="array" ref="L53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8" s="8"/>
      <c r="N538" t="s">
        <v>1153</v>
      </c>
      <c r="O538" t="s">
        <v>5983</v>
      </c>
      <c r="P538">
        <v>5.9043290066150904</v>
      </c>
      <c r="Q538" t="s">
        <v>9123</v>
      </c>
      <c r="R538" s="8" t="s">
        <v>107</v>
      </c>
      <c r="S538" s="9">
        <v>0.34240740740740738</v>
      </c>
      <c r="T538" s="9">
        <v>0.34912037037037036</v>
      </c>
      <c r="U538" s="8">
        <v>0</v>
      </c>
      <c r="V538" s="8">
        <v>3.5333333333333332</v>
      </c>
      <c r="W538" s="8" t="s">
        <v>3737</v>
      </c>
      <c r="X538" s="8" t="s">
        <v>3738</v>
      </c>
      <c r="Y538" s="8">
        <v>4.41468563642277</v>
      </c>
      <c r="Z538">
        <v>362.26</v>
      </c>
      <c r="AA538" s="8">
        <v>0</v>
      </c>
      <c r="AB538" s="8">
        <v>0</v>
      </c>
      <c r="AC538" s="8">
        <v>0</v>
      </c>
      <c r="AD538" s="8">
        <v>0</v>
      </c>
      <c r="AE538" s="20">
        <v>27.61</v>
      </c>
      <c r="AF538" s="20">
        <v>27.61</v>
      </c>
      <c r="AG538" s="20">
        <v>28.35</v>
      </c>
      <c r="AH538" s="20">
        <v>28.72</v>
      </c>
      <c r="AI538">
        <v>7.61</v>
      </c>
      <c r="AJ538" s="8" t="s">
        <v>3414</v>
      </c>
      <c r="AK538" s="8" t="s">
        <v>5409</v>
      </c>
      <c r="AL538" s="8">
        <v>1</v>
      </c>
      <c r="AM538" s="8">
        <v>0</v>
      </c>
      <c r="AN538" s="17">
        <v>6.9024999999999999</v>
      </c>
      <c r="AO538" s="17">
        <v>7.18</v>
      </c>
      <c r="AP538" s="17" t="s">
        <v>163</v>
      </c>
      <c r="AQ538" s="8" t="s">
        <v>191</v>
      </c>
      <c r="AR538" s="8" t="s">
        <v>44</v>
      </c>
      <c r="AS538" s="8" t="s">
        <v>163</v>
      </c>
      <c r="AT538" s="8" t="s">
        <v>163</v>
      </c>
      <c r="AU538" s="8" t="s">
        <v>168</v>
      </c>
      <c r="AV538" s="8">
        <v>0</v>
      </c>
      <c r="AW53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8" s="8">
        <v>6.9024999999999999</v>
      </c>
      <c r="BA538">
        <v>6.9024999999999999</v>
      </c>
      <c r="BB538">
        <v>7.0875000000000004</v>
      </c>
      <c r="BC538">
        <v>7.18</v>
      </c>
    </row>
    <row r="539" spans="1:55" x14ac:dyDescent="0.3">
      <c r="A539" s="53" t="s">
        <v>1146</v>
      </c>
      <c r="B539" s="53" t="s">
        <v>3719</v>
      </c>
      <c r="C539" s="53" t="s">
        <v>110</v>
      </c>
      <c r="D539" s="8" t="s">
        <v>101</v>
      </c>
      <c r="E539" s="43" t="s">
        <v>290</v>
      </c>
      <c r="F539" s="8" t="s">
        <v>12</v>
      </c>
      <c r="G539" s="8" t="s">
        <v>180</v>
      </c>
      <c r="H539" s="8" t="s">
        <v>290</v>
      </c>
      <c r="I539" s="8" t="s">
        <v>12</v>
      </c>
      <c r="J539">
        <v>10</v>
      </c>
      <c r="K539" s="8" t="str" cm="1">
        <f t="array" ref="K53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39" s="8" t="str" cm="1">
        <f t="array" ref="L53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39" s="8"/>
      <c r="N539" t="s">
        <v>1145</v>
      </c>
      <c r="O539" t="s">
        <v>5980</v>
      </c>
      <c r="P539">
        <v>2.86155172963799</v>
      </c>
      <c r="Q539" t="s">
        <v>7728</v>
      </c>
      <c r="R539" s="8" t="s">
        <v>129</v>
      </c>
      <c r="S539" s="9">
        <v>0.39079861111111114</v>
      </c>
      <c r="T539" s="9">
        <v>0.39812500000000001</v>
      </c>
      <c r="U539" s="8">
        <v>0</v>
      </c>
      <c r="V539" s="8">
        <v>8.9083333333333332</v>
      </c>
      <c r="W539" s="8" t="s">
        <v>3721</v>
      </c>
      <c r="X539" s="8" t="s">
        <v>3722</v>
      </c>
      <c r="Y539" s="8">
        <v>1.2845702984493601</v>
      </c>
      <c r="Z539">
        <v>1329.49</v>
      </c>
      <c r="AA539" s="8">
        <v>0</v>
      </c>
      <c r="AB539" s="8">
        <v>0</v>
      </c>
      <c r="AC539" s="8">
        <v>0</v>
      </c>
      <c r="AD539" s="8">
        <v>0</v>
      </c>
      <c r="AE539" s="20">
        <v>42.97</v>
      </c>
      <c r="AF539" s="20">
        <v>37.82</v>
      </c>
      <c r="AG539" s="20">
        <v>58.585700000000003</v>
      </c>
      <c r="AH539" s="20">
        <v>48.15</v>
      </c>
      <c r="AI539">
        <v>35.770000000000003</v>
      </c>
      <c r="AJ539" s="8" t="s">
        <v>3414</v>
      </c>
      <c r="AK539" s="8" t="s">
        <v>3415</v>
      </c>
      <c r="AL539" s="8">
        <v>1</v>
      </c>
      <c r="AM539" s="8">
        <v>0</v>
      </c>
      <c r="AN539" s="17">
        <v>20.32</v>
      </c>
      <c r="AO539" s="17">
        <v>22.697500000000002</v>
      </c>
      <c r="AP539" s="17" t="s">
        <v>164</v>
      </c>
      <c r="AQ539" s="8" t="s">
        <v>191</v>
      </c>
      <c r="AR539" s="8" t="s">
        <v>44</v>
      </c>
      <c r="AS539" s="8" t="s">
        <v>164</v>
      </c>
      <c r="AT539" s="8" t="s">
        <v>164</v>
      </c>
      <c r="AU539" s="8" t="s">
        <v>168</v>
      </c>
      <c r="AW53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3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3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39" s="8">
        <v>10.7425</v>
      </c>
      <c r="BA539">
        <v>9.4550000000000001</v>
      </c>
      <c r="BB539">
        <v>14.646425000000001</v>
      </c>
      <c r="BC539">
        <v>12.0375</v>
      </c>
    </row>
    <row r="540" spans="1:55" x14ac:dyDescent="0.3">
      <c r="A540" s="53" t="s">
        <v>1175</v>
      </c>
      <c r="B540" s="53" t="s">
        <v>3741</v>
      </c>
      <c r="C540" s="53" t="s">
        <v>110</v>
      </c>
      <c r="D540" s="8" t="s">
        <v>102</v>
      </c>
      <c r="E540" s="43" t="s">
        <v>290</v>
      </c>
      <c r="F540" s="8" t="s">
        <v>12</v>
      </c>
      <c r="G540" s="8" t="s">
        <v>180</v>
      </c>
      <c r="H540" s="8" t="s">
        <v>126</v>
      </c>
      <c r="I540" s="8" t="s">
        <v>14</v>
      </c>
      <c r="J540">
        <v>236</v>
      </c>
      <c r="K540" s="8" t="str" cm="1">
        <f t="array" ref="K54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0" s="8" t="str" cm="1">
        <f t="array" ref="L54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0" s="8"/>
      <c r="N540" t="s">
        <v>1174</v>
      </c>
      <c r="O540" t="s">
        <v>8978</v>
      </c>
      <c r="P540">
        <v>3.1037229701658999</v>
      </c>
      <c r="Q540" t="s">
        <v>8314</v>
      </c>
      <c r="R540" s="8" t="s">
        <v>125</v>
      </c>
      <c r="S540" s="9">
        <v>0.34518518518518521</v>
      </c>
      <c r="T540" s="9">
        <v>0.35596064814814815</v>
      </c>
      <c r="U540" s="8">
        <v>0</v>
      </c>
      <c r="V540" s="8">
        <v>19.216666666666669</v>
      </c>
      <c r="W540" s="8" t="s">
        <v>8979</v>
      </c>
      <c r="X540" s="8" t="s">
        <v>8980</v>
      </c>
      <c r="Y540" s="8">
        <v>2.1211223526748602</v>
      </c>
      <c r="Z540">
        <v>2874.01</v>
      </c>
      <c r="AA540" s="8">
        <v>0</v>
      </c>
      <c r="AB540" s="8">
        <v>0</v>
      </c>
      <c r="AC540" s="8">
        <v>0</v>
      </c>
      <c r="AD540" s="8">
        <v>0</v>
      </c>
      <c r="AE540" s="20">
        <v>125.372</v>
      </c>
      <c r="AF540" s="20">
        <v>129.0283</v>
      </c>
      <c r="AG540" s="20">
        <v>139.22139999999999</v>
      </c>
      <c r="AH540" s="20">
        <v>145.46</v>
      </c>
      <c r="AI540">
        <v>75.319999999999993</v>
      </c>
      <c r="AJ540" s="8" t="s">
        <v>3414</v>
      </c>
      <c r="AK540" s="8" t="s">
        <v>5235</v>
      </c>
      <c r="AL540" s="8">
        <v>1</v>
      </c>
      <c r="AM540" s="8">
        <v>0</v>
      </c>
      <c r="AN540" s="17">
        <v>67.685000000000002</v>
      </c>
      <c r="AO540" s="17">
        <v>73.52</v>
      </c>
      <c r="AP540" s="17" t="s">
        <v>163</v>
      </c>
      <c r="AQ540" s="8" t="s">
        <v>191</v>
      </c>
      <c r="AR540" s="8" t="s">
        <v>44</v>
      </c>
      <c r="AS540" s="8" t="s">
        <v>163</v>
      </c>
      <c r="AT540" s="8" t="s">
        <v>163</v>
      </c>
      <c r="AU540" s="8" t="s">
        <v>168</v>
      </c>
      <c r="AV540" s="8">
        <v>0</v>
      </c>
      <c r="AW54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0" s="8">
        <v>31.343</v>
      </c>
      <c r="BA540">
        <v>32.257075</v>
      </c>
      <c r="BB540">
        <v>34.805349999999997</v>
      </c>
      <c r="BC540">
        <v>36.365000000000002</v>
      </c>
    </row>
    <row r="541" spans="1:55" x14ac:dyDescent="0.3">
      <c r="A541" s="53" t="s">
        <v>1169</v>
      </c>
      <c r="B541" s="53" t="s">
        <v>3731</v>
      </c>
      <c r="C541" s="53" t="s">
        <v>110</v>
      </c>
      <c r="D541" s="8" t="s">
        <v>101</v>
      </c>
      <c r="E541" s="43" t="s">
        <v>290</v>
      </c>
      <c r="F541" s="8" t="s">
        <v>12</v>
      </c>
      <c r="G541" s="8" t="s">
        <v>9250</v>
      </c>
      <c r="H541" s="8" t="s">
        <v>126</v>
      </c>
      <c r="I541" s="8" t="s">
        <v>14</v>
      </c>
      <c r="J541">
        <v>257</v>
      </c>
      <c r="K541" s="8" t="str" cm="1">
        <f t="array" ref="K54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41" s="8" t="str" cm="1">
        <f t="array" ref="L54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541" s="8"/>
      <c r="N541" t="s">
        <v>1168</v>
      </c>
      <c r="O541" t="s">
        <v>5987</v>
      </c>
      <c r="P541">
        <v>0.94816639560775695</v>
      </c>
      <c r="Q541" t="s">
        <v>7727</v>
      </c>
      <c r="R541" s="8" t="s">
        <v>147</v>
      </c>
      <c r="S541" s="9">
        <v>0.39878472222222222</v>
      </c>
      <c r="T541" s="9">
        <v>0.40871527777777777</v>
      </c>
      <c r="U541" s="8">
        <v>0</v>
      </c>
      <c r="V541" s="8">
        <v>9.5366666666666671</v>
      </c>
      <c r="W541" s="8" t="s">
        <v>3733</v>
      </c>
      <c r="X541" s="8" t="s">
        <v>3734</v>
      </c>
      <c r="Y541" s="8">
        <v>0.30248193451092298</v>
      </c>
      <c r="Z541">
        <v>2207.9699999999998</v>
      </c>
      <c r="AA541" s="8">
        <v>13</v>
      </c>
      <c r="AB541" s="8">
        <v>0.85227272727272696</v>
      </c>
      <c r="AC541" s="8">
        <v>4</v>
      </c>
      <c r="AD541" s="8">
        <v>90</v>
      </c>
      <c r="AE541" s="20">
        <v>32.394599999999997</v>
      </c>
      <c r="AF541" s="20">
        <v>41.8384</v>
      </c>
      <c r="AG541" s="20">
        <v>46.082299999999996</v>
      </c>
      <c r="AH541" s="20">
        <v>55.825000000000003</v>
      </c>
      <c r="AI541">
        <v>50.38</v>
      </c>
      <c r="AJ541" s="8" t="s">
        <v>3414</v>
      </c>
      <c r="AK541" s="8" t="s">
        <v>3415</v>
      </c>
      <c r="AL541" s="8">
        <v>1</v>
      </c>
      <c r="AM541" s="8">
        <v>88</v>
      </c>
      <c r="AN541" s="17">
        <v>45.134999999999998</v>
      </c>
      <c r="AO541" s="17">
        <v>59.1875</v>
      </c>
      <c r="AP541" s="17" t="s">
        <v>163</v>
      </c>
      <c r="AQ541" s="8" t="s">
        <v>191</v>
      </c>
      <c r="AR541" s="8" t="s">
        <v>44</v>
      </c>
      <c r="AS541" s="8" t="s">
        <v>163</v>
      </c>
      <c r="AT541" s="8" t="s">
        <v>163</v>
      </c>
      <c r="AU541" s="8" t="s">
        <v>168</v>
      </c>
      <c r="AV541" s="8">
        <v>88</v>
      </c>
      <c r="AW54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41" s="8">
        <v>8.0986499999999992</v>
      </c>
      <c r="BA541">
        <v>10.4596</v>
      </c>
      <c r="BB541">
        <v>11.520574999999999</v>
      </c>
      <c r="BC541">
        <v>13.956250000000001</v>
      </c>
    </row>
    <row r="542" spans="1:55" x14ac:dyDescent="0.3">
      <c r="A542" s="53" t="s">
        <v>1258</v>
      </c>
      <c r="B542" s="53" t="s">
        <v>3638</v>
      </c>
      <c r="C542" s="53" t="s">
        <v>131</v>
      </c>
      <c r="D542" s="8" t="s">
        <v>101</v>
      </c>
      <c r="E542" s="43" t="s">
        <v>290</v>
      </c>
      <c r="F542" s="8" t="s">
        <v>12</v>
      </c>
      <c r="G542" s="8" t="s">
        <v>9252</v>
      </c>
      <c r="H542" s="8" t="s">
        <v>126</v>
      </c>
      <c r="I542" s="8" t="s">
        <v>14</v>
      </c>
      <c r="J542">
        <v>255</v>
      </c>
      <c r="K542" s="8" t="str" cm="1">
        <f t="array" ref="K54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42" s="8" t="str" cm="1">
        <f t="array" ref="L54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2" s="8"/>
      <c r="N542" t="s">
        <v>1257</v>
      </c>
      <c r="O542" t="s">
        <v>6030</v>
      </c>
      <c r="P542">
        <v>0.76931640725160799</v>
      </c>
      <c r="Q542" t="s">
        <v>7610</v>
      </c>
      <c r="R542" s="8" t="s">
        <v>147</v>
      </c>
      <c r="S542" s="9">
        <v>0.40925925925925927</v>
      </c>
      <c r="T542" s="9">
        <v>0.42547453703703703</v>
      </c>
      <c r="U542" s="8">
        <v>0</v>
      </c>
      <c r="V542" s="8">
        <v>18.876666666666669</v>
      </c>
      <c r="W542" s="8" t="s">
        <v>3716</v>
      </c>
      <c r="X542" s="8" t="s">
        <v>3717</v>
      </c>
      <c r="Y542" s="8">
        <v>0.297602036119619</v>
      </c>
      <c r="Z542">
        <v>3007.41</v>
      </c>
      <c r="AA542" s="8">
        <v>0</v>
      </c>
      <c r="AB542" s="35">
        <v>0</v>
      </c>
      <c r="AC542" s="8">
        <v>0</v>
      </c>
      <c r="AD542" s="8">
        <v>0</v>
      </c>
      <c r="AE542" s="20">
        <v>64.767200000000003</v>
      </c>
      <c r="AF542" s="20">
        <v>58.343499999999999</v>
      </c>
      <c r="AG542" s="20">
        <v>66.316100000000006</v>
      </c>
      <c r="AH542" s="20">
        <v>70.056399999999996</v>
      </c>
      <c r="AI542">
        <v>71.39</v>
      </c>
      <c r="AJ542" s="8" t="s">
        <v>3414</v>
      </c>
      <c r="AK542" s="8" t="s">
        <v>3415</v>
      </c>
      <c r="AL542" s="8">
        <v>1</v>
      </c>
      <c r="AM542" s="8">
        <v>0</v>
      </c>
      <c r="AN542" s="17">
        <v>65.31</v>
      </c>
      <c r="AO542" s="17">
        <v>70.302499999999995</v>
      </c>
      <c r="AP542" s="17" t="s">
        <v>163</v>
      </c>
      <c r="AQ542" s="8" t="s">
        <v>191</v>
      </c>
      <c r="AR542" s="8" t="s">
        <v>44</v>
      </c>
      <c r="AS542" s="8" t="s">
        <v>163</v>
      </c>
      <c r="AT542" s="8" t="s">
        <v>163</v>
      </c>
      <c r="AU542" s="8" t="s">
        <v>168</v>
      </c>
      <c r="AV542" s="8">
        <v>0</v>
      </c>
      <c r="AW54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42" s="8">
        <v>16.191800000000001</v>
      </c>
      <c r="BA542">
        <v>14.585875</v>
      </c>
      <c r="BB542">
        <v>16.579025000000001</v>
      </c>
      <c r="BC542">
        <v>17.514099999999999</v>
      </c>
    </row>
    <row r="543" spans="1:55" x14ac:dyDescent="0.3">
      <c r="A543" s="53" t="s">
        <v>1166</v>
      </c>
      <c r="B543" s="53" t="s">
        <v>3706</v>
      </c>
      <c r="C543" s="53" t="s">
        <v>110</v>
      </c>
      <c r="D543" s="8" t="s">
        <v>101</v>
      </c>
      <c r="E543" s="43" t="s">
        <v>290</v>
      </c>
      <c r="F543" s="8" t="s">
        <v>12</v>
      </c>
      <c r="G543" s="8" t="s">
        <v>137</v>
      </c>
      <c r="H543" s="8" t="s">
        <v>126</v>
      </c>
      <c r="I543" s="8" t="s">
        <v>14</v>
      </c>
      <c r="J543">
        <v>20</v>
      </c>
      <c r="K543" s="8" t="str" cm="1">
        <f t="array" ref="K54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3" s="8" t="str" cm="1">
        <f t="array" ref="L54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3" s="8"/>
      <c r="N543" t="s">
        <v>1165</v>
      </c>
      <c r="O543" t="s">
        <v>5993</v>
      </c>
      <c r="P543">
        <v>0.54814605251652904</v>
      </c>
      <c r="Q543" t="s">
        <v>8213</v>
      </c>
      <c r="R543" s="8" t="s">
        <v>129</v>
      </c>
      <c r="S543" s="9">
        <v>0.42584490740740738</v>
      </c>
      <c r="T543" s="9">
        <v>0.42812499999999998</v>
      </c>
      <c r="U543" s="8">
        <v>0</v>
      </c>
      <c r="V543" s="8">
        <v>3.7583333333333333</v>
      </c>
      <c r="W543" s="8" t="s">
        <v>3708</v>
      </c>
      <c r="X543" s="8" t="s">
        <v>3709</v>
      </c>
      <c r="Y543" s="8">
        <v>5.8165214296430498E-2</v>
      </c>
      <c r="Z543">
        <v>805.68</v>
      </c>
      <c r="AA543" s="8">
        <v>0</v>
      </c>
      <c r="AB543" s="8">
        <v>0</v>
      </c>
      <c r="AC543" s="8">
        <v>0</v>
      </c>
      <c r="AD543" s="8">
        <v>0</v>
      </c>
      <c r="AE543" s="20">
        <v>35</v>
      </c>
      <c r="AF543" s="20">
        <v>36.037100000000002</v>
      </c>
      <c r="AG543" s="20">
        <v>37.548000000000002</v>
      </c>
      <c r="AH543" s="20">
        <v>38.28</v>
      </c>
      <c r="AI543">
        <v>15.22</v>
      </c>
      <c r="AJ543" s="8" t="s">
        <v>3414</v>
      </c>
      <c r="AK543" s="8" t="s">
        <v>3415</v>
      </c>
      <c r="AL543" s="8">
        <v>1</v>
      </c>
      <c r="AM543" s="8">
        <v>0</v>
      </c>
      <c r="AN543" s="17">
        <v>18.225000000000001</v>
      </c>
      <c r="AO543" s="17">
        <v>14.355</v>
      </c>
      <c r="AP543" s="17" t="s">
        <v>163</v>
      </c>
      <c r="AQ543" s="8" t="s">
        <v>191</v>
      </c>
      <c r="AR543" s="8" t="s">
        <v>44</v>
      </c>
      <c r="AS543" s="8" t="s">
        <v>163</v>
      </c>
      <c r="AT543" s="8" t="s">
        <v>163</v>
      </c>
      <c r="AU543" s="8" t="s">
        <v>168</v>
      </c>
      <c r="AV543" s="8">
        <v>0</v>
      </c>
      <c r="AW54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3" s="8">
        <v>8.75</v>
      </c>
      <c r="BA543">
        <v>9.0092750000000006</v>
      </c>
      <c r="BB543">
        <v>9.3870000000000005</v>
      </c>
      <c r="BC543">
        <v>9.57</v>
      </c>
    </row>
    <row r="544" spans="1:55" x14ac:dyDescent="0.3">
      <c r="A544" s="53" t="s">
        <v>1151</v>
      </c>
      <c r="B544" s="53" t="s">
        <v>3725</v>
      </c>
      <c r="C544" s="53" t="s">
        <v>110</v>
      </c>
      <c r="D544" s="8" t="s">
        <v>102</v>
      </c>
      <c r="E544" s="43" t="s">
        <v>290</v>
      </c>
      <c r="F544" s="8" t="s">
        <v>12</v>
      </c>
      <c r="G544" s="8" t="s">
        <v>137</v>
      </c>
      <c r="H544" s="8" t="s">
        <v>126</v>
      </c>
      <c r="I544" s="8" t="s">
        <v>14</v>
      </c>
      <c r="J544">
        <v>205</v>
      </c>
      <c r="K544" s="8" t="str" cm="1">
        <f t="array" ref="K54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4" s="8" t="str" cm="1">
        <f t="array" ref="L54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4" s="8"/>
      <c r="N544" t="s">
        <v>1150</v>
      </c>
      <c r="O544" t="s">
        <v>5981</v>
      </c>
      <c r="P544">
        <v>0.48362976114105999</v>
      </c>
      <c r="Q544" t="s">
        <v>8321</v>
      </c>
      <c r="R544" s="8" t="s">
        <v>113</v>
      </c>
      <c r="S544" s="9">
        <v>0.38012731481481482</v>
      </c>
      <c r="T544" s="9">
        <v>0.3868402777777778</v>
      </c>
      <c r="U544" s="8">
        <v>0</v>
      </c>
      <c r="V544" s="8">
        <v>0.31666666666666665</v>
      </c>
      <c r="W544" s="8" t="s">
        <v>3727</v>
      </c>
      <c r="X544" s="8" t="s">
        <v>3728</v>
      </c>
      <c r="Y544" s="8">
        <v>0.19944755514647899</v>
      </c>
      <c r="Z544">
        <v>655.4</v>
      </c>
      <c r="AA544" s="8">
        <v>0</v>
      </c>
      <c r="AB544" s="8">
        <v>0</v>
      </c>
      <c r="AC544" s="8">
        <v>0</v>
      </c>
      <c r="AD544" s="8">
        <v>0</v>
      </c>
      <c r="AE544" s="20">
        <v>49.73</v>
      </c>
      <c r="AF544" s="20">
        <v>49.73</v>
      </c>
      <c r="AG544" s="20">
        <v>51.71</v>
      </c>
      <c r="AH544" s="20">
        <v>52.7</v>
      </c>
      <c r="AI544">
        <v>13.18</v>
      </c>
      <c r="AJ544" s="8" t="s">
        <v>3414</v>
      </c>
      <c r="AK544" s="8" t="s">
        <v>5235</v>
      </c>
      <c r="AL544" s="8">
        <v>1</v>
      </c>
      <c r="AM544" s="8">
        <v>0</v>
      </c>
      <c r="AN544" s="17">
        <v>12.432499999999999</v>
      </c>
      <c r="AO544" s="17">
        <v>13.175000000000001</v>
      </c>
      <c r="AP544" s="17" t="s">
        <v>163</v>
      </c>
      <c r="AQ544" s="8" t="s">
        <v>191</v>
      </c>
      <c r="AR544" s="8" t="s">
        <v>44</v>
      </c>
      <c r="AS544" s="8" t="s">
        <v>163</v>
      </c>
      <c r="AT544" s="8" t="s">
        <v>163</v>
      </c>
      <c r="AU544" s="8" t="s">
        <v>168</v>
      </c>
      <c r="AV544" s="8">
        <v>0</v>
      </c>
      <c r="AW54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4" s="8">
        <v>12.432499999999999</v>
      </c>
      <c r="BA544">
        <v>12.432499999999999</v>
      </c>
      <c r="BB544">
        <v>12.9275</v>
      </c>
      <c r="BC544">
        <v>13.175000000000001</v>
      </c>
    </row>
    <row r="545" spans="1:67" x14ac:dyDescent="0.3">
      <c r="A545" s="53" t="s">
        <v>384</v>
      </c>
      <c r="B545" s="53" t="s">
        <v>133</v>
      </c>
      <c r="C545" s="53" t="s">
        <v>146</v>
      </c>
      <c r="D545" s="8" t="s">
        <v>101</v>
      </c>
      <c r="E545" s="43" t="s">
        <v>290</v>
      </c>
      <c r="F545" s="8" t="s">
        <v>12</v>
      </c>
      <c r="G545" s="8" t="s">
        <v>9248</v>
      </c>
      <c r="H545" s="8" t="s">
        <v>290</v>
      </c>
      <c r="I545" s="8" t="s">
        <v>13</v>
      </c>
      <c r="J545">
        <v>0</v>
      </c>
      <c r="K545" s="8" t="str" cm="1">
        <f t="array" ref="K54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5" s="8" t="str" cm="1">
        <f t="array" ref="L54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5" s="8"/>
      <c r="N545" t="s">
        <v>383</v>
      </c>
      <c r="O545" t="s">
        <v>8902</v>
      </c>
      <c r="P545">
        <v>0.219211102464556</v>
      </c>
      <c r="Q545" t="s">
        <v>8223</v>
      </c>
      <c r="R545" s="8" t="s">
        <v>125</v>
      </c>
      <c r="S545" s="9">
        <v>0.42827546296296298</v>
      </c>
      <c r="T545" s="9">
        <v>0.43519675925925927</v>
      </c>
      <c r="U545" s="8">
        <v>0</v>
      </c>
      <c r="V545" s="8">
        <v>10.554166666666667</v>
      </c>
      <c r="W545" s="8" t="s">
        <v>8903</v>
      </c>
      <c r="X545" s="8" t="s">
        <v>8904</v>
      </c>
      <c r="Y545" s="8">
        <v>3.4052866447944599E-2</v>
      </c>
      <c r="Z545">
        <v>6540.3</v>
      </c>
      <c r="AA545" s="8">
        <v>0</v>
      </c>
      <c r="AB545" s="8">
        <v>0</v>
      </c>
      <c r="AC545" s="8">
        <v>0</v>
      </c>
      <c r="AD545" s="8">
        <v>0</v>
      </c>
      <c r="AE545" s="20">
        <v>118.893</v>
      </c>
      <c r="AF545" s="20">
        <v>158.71180000000001</v>
      </c>
      <c r="AG545" s="20">
        <v>236.85</v>
      </c>
      <c r="AH545" s="20">
        <v>157.00450000000001</v>
      </c>
      <c r="AI545">
        <v>153.09</v>
      </c>
      <c r="AJ545" s="8" t="s">
        <v>3414</v>
      </c>
      <c r="AK545" s="8" t="s">
        <v>3415</v>
      </c>
      <c r="AL545" s="8">
        <v>1</v>
      </c>
      <c r="AM545" s="8">
        <v>0</v>
      </c>
      <c r="AN545" s="17">
        <v>131.94749999999999</v>
      </c>
      <c r="AO545" s="17">
        <v>145.3125</v>
      </c>
      <c r="AP545" s="17" t="s">
        <v>163</v>
      </c>
      <c r="AQ545" s="8" t="s">
        <v>191</v>
      </c>
      <c r="AR545" s="8" t="s">
        <v>44</v>
      </c>
      <c r="AS545" s="8" t="s">
        <v>164</v>
      </c>
      <c r="AT545" s="8" t="s">
        <v>163</v>
      </c>
      <c r="AU545" s="8" t="s">
        <v>168</v>
      </c>
      <c r="AV545" s="8">
        <v>0</v>
      </c>
      <c r="AW54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5" s="8">
        <v>29.72325</v>
      </c>
      <c r="BA545">
        <v>39.677950000000003</v>
      </c>
      <c r="BB545">
        <v>59.212499999999999</v>
      </c>
      <c r="BC545">
        <v>39.251125000000002</v>
      </c>
    </row>
    <row r="546" spans="1:67" x14ac:dyDescent="0.3">
      <c r="A546" s="53" t="s">
        <v>1104</v>
      </c>
      <c r="B546" s="53" t="s">
        <v>4070</v>
      </c>
      <c r="C546" s="53" t="s">
        <v>110</v>
      </c>
      <c r="D546" s="8" t="s">
        <v>101</v>
      </c>
      <c r="E546" s="43" t="s">
        <v>290</v>
      </c>
      <c r="F546" s="8" t="s">
        <v>12</v>
      </c>
      <c r="G546" s="8" t="s">
        <v>9251</v>
      </c>
      <c r="H546" s="8" t="s">
        <v>114</v>
      </c>
      <c r="I546" s="8" t="s">
        <v>13</v>
      </c>
      <c r="J546">
        <v>0</v>
      </c>
      <c r="K546" s="8" t="str" cm="1">
        <f t="array" ref="K54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6" s="8" t="str" cm="1">
        <f t="array" ref="L54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6" s="8"/>
      <c r="N546" t="s">
        <v>1103</v>
      </c>
      <c r="O546" t="s">
        <v>5986</v>
      </c>
      <c r="P546">
        <v>1.0730507464507999</v>
      </c>
      <c r="Q546" t="s">
        <v>8221</v>
      </c>
      <c r="R546" s="8" t="s">
        <v>110</v>
      </c>
      <c r="S546" s="9">
        <v>0.43594907407407407</v>
      </c>
      <c r="T546" s="9">
        <v>0.44266203703703705</v>
      </c>
      <c r="U546" s="8">
        <v>0</v>
      </c>
      <c r="V546" s="8">
        <v>9.4354006285390355</v>
      </c>
      <c r="W546" s="8" t="s">
        <v>4072</v>
      </c>
      <c r="X546" s="8" t="s">
        <v>4073</v>
      </c>
      <c r="Y546" s="8">
        <v>0.28185402640746998</v>
      </c>
      <c r="Z546">
        <v>0</v>
      </c>
      <c r="AA546" s="8">
        <v>0</v>
      </c>
      <c r="AC546" s="8">
        <v>0</v>
      </c>
      <c r="AD546" s="8">
        <v>0</v>
      </c>
      <c r="AE546" s="20">
        <v>0</v>
      </c>
      <c r="AF546" s="20">
        <v>0</v>
      </c>
      <c r="AG546" s="20">
        <v>0</v>
      </c>
      <c r="AH546" s="20">
        <v>0</v>
      </c>
      <c r="AI546" t="s">
        <v>247</v>
      </c>
      <c r="AJ546" s="8" t="s">
        <v>3414</v>
      </c>
      <c r="AK546" s="8" t="s">
        <v>3415</v>
      </c>
      <c r="AL546" s="8">
        <v>1</v>
      </c>
      <c r="AM546" s="8">
        <v>0</v>
      </c>
      <c r="AN546" s="17">
        <v>0</v>
      </c>
      <c r="AO546" s="17">
        <v>0</v>
      </c>
      <c r="AP546" s="17" t="s">
        <v>163</v>
      </c>
      <c r="AQ546" s="8" t="s">
        <v>191</v>
      </c>
      <c r="AR546" s="8" t="s">
        <v>44</v>
      </c>
      <c r="AS546" s="8" t="s">
        <v>163</v>
      </c>
      <c r="AT546" s="8" t="s">
        <v>163</v>
      </c>
      <c r="AU546" s="8" t="s">
        <v>168</v>
      </c>
      <c r="AV546" s="8">
        <v>0</v>
      </c>
      <c r="AW54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6" s="8">
        <v>0</v>
      </c>
      <c r="BA546">
        <v>0</v>
      </c>
      <c r="BB546">
        <v>0</v>
      </c>
      <c r="BC546">
        <v>0</v>
      </c>
      <c r="BI546" s="8"/>
      <c r="BJ546" s="8"/>
      <c r="BK546" s="8"/>
      <c r="BL546" s="17"/>
      <c r="BM546" s="17"/>
      <c r="BN546" s="8"/>
      <c r="BO546" s="8"/>
    </row>
    <row r="547" spans="1:67" x14ac:dyDescent="0.3">
      <c r="A547" s="53" t="s">
        <v>1171</v>
      </c>
      <c r="B547" s="53" t="s">
        <v>5579</v>
      </c>
      <c r="C547" s="53" t="s">
        <v>110</v>
      </c>
      <c r="D547" s="8" t="s">
        <v>102</v>
      </c>
      <c r="E547" s="43" t="s">
        <v>290</v>
      </c>
      <c r="F547" s="8" t="s">
        <v>12</v>
      </c>
      <c r="G547" s="8" t="s">
        <v>9251</v>
      </c>
      <c r="H547" s="8" t="s">
        <v>126</v>
      </c>
      <c r="I547" s="8" t="s">
        <v>14</v>
      </c>
      <c r="J547">
        <v>235</v>
      </c>
      <c r="K547" s="8" t="str" cm="1">
        <f t="array" ref="K54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7" s="8" t="str" cm="1">
        <f t="array" ref="L54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7" s="8"/>
      <c r="N547" t="s">
        <v>1170</v>
      </c>
      <c r="O547" t="s">
        <v>5988</v>
      </c>
      <c r="P547">
        <v>1.3511443362415001</v>
      </c>
      <c r="Q547" t="s">
        <v>8323</v>
      </c>
      <c r="R547" s="8" t="s">
        <v>113</v>
      </c>
      <c r="S547" s="9">
        <v>0.3979050925925926</v>
      </c>
      <c r="T547" s="9">
        <v>0.40461805555555558</v>
      </c>
      <c r="U547" s="8">
        <v>0</v>
      </c>
      <c r="V547" s="8">
        <v>0.18333333333333335</v>
      </c>
      <c r="W547" s="8" t="s">
        <v>5581</v>
      </c>
      <c r="X547" s="8" t="s">
        <v>5582</v>
      </c>
      <c r="Y547" s="8">
        <v>0.415267514627982</v>
      </c>
      <c r="Z547">
        <v>1069.6300000000001</v>
      </c>
      <c r="AA547" s="8">
        <v>0</v>
      </c>
      <c r="AB547" s="8">
        <v>0</v>
      </c>
      <c r="AC547" s="8">
        <v>0</v>
      </c>
      <c r="AD547" s="8">
        <v>0</v>
      </c>
      <c r="AE547" s="20">
        <v>82.016000000000005</v>
      </c>
      <c r="AF547" s="20">
        <v>66.286600000000007</v>
      </c>
      <c r="AG547" s="20">
        <v>71.64</v>
      </c>
      <c r="AH547" s="20">
        <v>69.471999999999994</v>
      </c>
      <c r="AI547">
        <v>19.29</v>
      </c>
      <c r="AJ547" s="8" t="s">
        <v>3414</v>
      </c>
      <c r="AK547" s="8" t="s">
        <v>5235</v>
      </c>
      <c r="AL547" s="8">
        <v>1</v>
      </c>
      <c r="AM547" s="8">
        <v>0</v>
      </c>
      <c r="AN547" s="17">
        <v>17.329999999999998</v>
      </c>
      <c r="AO547" s="17">
        <v>24.7712</v>
      </c>
      <c r="AP547" s="17" t="s">
        <v>163</v>
      </c>
      <c r="AQ547" s="8" t="s">
        <v>793</v>
      </c>
      <c r="AR547" s="8" t="s">
        <v>44</v>
      </c>
      <c r="AS547" s="8" t="s">
        <v>163</v>
      </c>
      <c r="AT547" s="8" t="s">
        <v>163</v>
      </c>
      <c r="AU547" s="8" t="s">
        <v>168</v>
      </c>
      <c r="AV547" s="8">
        <v>0</v>
      </c>
      <c r="AW54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7" s="8">
        <v>20.504000000000001</v>
      </c>
      <c r="BA547">
        <v>16.571650000000002</v>
      </c>
      <c r="BB547">
        <v>17.91</v>
      </c>
      <c r="BC547">
        <v>17.367999999999999</v>
      </c>
      <c r="BI547" s="8"/>
      <c r="BJ547" s="8"/>
      <c r="BK547" s="8"/>
      <c r="BL547" s="17"/>
      <c r="BM547" s="17"/>
      <c r="BN547" s="8"/>
      <c r="BO547" s="8"/>
    </row>
    <row r="548" spans="1:67" x14ac:dyDescent="0.3">
      <c r="A548" s="53" t="s">
        <v>1100</v>
      </c>
      <c r="B548" s="53" t="s">
        <v>5575</v>
      </c>
      <c r="C548" s="53" t="s">
        <v>110</v>
      </c>
      <c r="D548" s="8" t="s">
        <v>101</v>
      </c>
      <c r="E548" s="43" t="s">
        <v>290</v>
      </c>
      <c r="F548" s="8" t="s">
        <v>12</v>
      </c>
      <c r="G548" s="8" t="s">
        <v>140</v>
      </c>
      <c r="H548" s="8" t="s">
        <v>290</v>
      </c>
      <c r="I548" s="8" t="s">
        <v>12</v>
      </c>
      <c r="J548">
        <v>8</v>
      </c>
      <c r="K548" s="8" t="str" cm="1">
        <f t="array" ref="K54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48" s="8" t="str" cm="1">
        <f t="array" ref="L54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8" s="8"/>
      <c r="N548" t="s">
        <v>1099</v>
      </c>
      <c r="O548" t="s">
        <v>5985</v>
      </c>
      <c r="P548">
        <v>1.9999471997692799</v>
      </c>
      <c r="Q548" t="s">
        <v>8225</v>
      </c>
      <c r="R548" s="8" t="s">
        <v>112</v>
      </c>
      <c r="S548" s="9">
        <v>0.44405092592592593</v>
      </c>
      <c r="T548" s="9">
        <v>0.45204861111111111</v>
      </c>
      <c r="U548" s="8">
        <v>0</v>
      </c>
      <c r="V548" s="8">
        <v>11.516666666666667</v>
      </c>
      <c r="W548" s="8" t="s">
        <v>5577</v>
      </c>
      <c r="X548" s="8" t="s">
        <v>5578</v>
      </c>
      <c r="Y548" s="8">
        <v>1.2044668888553201</v>
      </c>
      <c r="Z548">
        <v>1554.29</v>
      </c>
      <c r="AA548" s="8">
        <v>0</v>
      </c>
      <c r="AB548" s="8">
        <v>0</v>
      </c>
      <c r="AC548" s="8">
        <v>0</v>
      </c>
      <c r="AD548" s="8">
        <v>0</v>
      </c>
      <c r="AE548" s="20">
        <v>117.93</v>
      </c>
      <c r="AF548" s="20">
        <v>117.93</v>
      </c>
      <c r="AG548" s="20">
        <v>121.905</v>
      </c>
      <c r="AH548" s="20">
        <v>123.23</v>
      </c>
      <c r="AI548">
        <v>30.81</v>
      </c>
      <c r="AJ548" s="8" t="s">
        <v>3414</v>
      </c>
      <c r="AK548" s="8" t="s">
        <v>3415</v>
      </c>
      <c r="AL548" s="8">
        <v>1</v>
      </c>
      <c r="AM548" s="8">
        <v>0</v>
      </c>
      <c r="AN548" s="17">
        <v>29.482500000000002</v>
      </c>
      <c r="AO548" s="17">
        <v>30.807500000000001</v>
      </c>
      <c r="AP548" s="17" t="s">
        <v>164</v>
      </c>
      <c r="AQ548" s="8" t="s">
        <v>793</v>
      </c>
      <c r="AR548" s="8" t="s">
        <v>44</v>
      </c>
      <c r="AS548" s="8" t="s">
        <v>164</v>
      </c>
      <c r="AT548" s="8" t="s">
        <v>164</v>
      </c>
      <c r="AU548" s="8" t="s">
        <v>168</v>
      </c>
      <c r="AW54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48" s="8">
        <v>29.482500000000002</v>
      </c>
      <c r="BA548">
        <v>29.482500000000002</v>
      </c>
      <c r="BB548">
        <v>30.47625</v>
      </c>
      <c r="BC548">
        <v>30.807500000000001</v>
      </c>
      <c r="BI548" s="8"/>
      <c r="BJ548" s="8"/>
      <c r="BK548" s="8"/>
      <c r="BL548" s="17"/>
      <c r="BM548" s="17"/>
      <c r="BN548" s="8"/>
      <c r="BO548" s="8"/>
    </row>
    <row r="549" spans="1:67" x14ac:dyDescent="0.3">
      <c r="A549" s="53" t="s">
        <v>1157</v>
      </c>
      <c r="B549" s="53" t="s">
        <v>3643</v>
      </c>
      <c r="C549" s="53" t="s">
        <v>110</v>
      </c>
      <c r="D549" s="8" t="s">
        <v>101</v>
      </c>
      <c r="E549" s="43" t="s">
        <v>290</v>
      </c>
      <c r="F549" s="8" t="s">
        <v>12</v>
      </c>
      <c r="G549" s="8" t="s">
        <v>9253</v>
      </c>
      <c r="H549" s="8" t="s">
        <v>126</v>
      </c>
      <c r="I549" s="8" t="s">
        <v>14</v>
      </c>
      <c r="J549">
        <v>210</v>
      </c>
      <c r="K549" s="8" t="str" cm="1">
        <f t="array" ref="K54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49" s="8" t="str" cm="1">
        <f t="array" ref="L54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49" s="8"/>
      <c r="N549" t="s">
        <v>1156</v>
      </c>
      <c r="O549" t="s">
        <v>5991</v>
      </c>
      <c r="P549">
        <v>7.53878208348124</v>
      </c>
      <c r="Q549" t="s">
        <v>8224</v>
      </c>
      <c r="R549" s="8" t="s">
        <v>147</v>
      </c>
      <c r="S549" s="9">
        <v>0.45729166666666665</v>
      </c>
      <c r="T549" s="9">
        <v>0.4682986111111111</v>
      </c>
      <c r="U549" s="8">
        <v>0</v>
      </c>
      <c r="V549" s="8">
        <v>13.59</v>
      </c>
      <c r="W549" s="8" t="s">
        <v>3645</v>
      </c>
      <c r="X549" s="8" t="s">
        <v>3646</v>
      </c>
      <c r="Y549" s="8">
        <v>7.3792091012745402</v>
      </c>
      <c r="Z549">
        <v>10419.870000000001</v>
      </c>
      <c r="AA549" s="8">
        <v>0</v>
      </c>
      <c r="AB549" s="8">
        <v>0</v>
      </c>
      <c r="AC549" s="8">
        <v>0</v>
      </c>
      <c r="AD549" s="8">
        <v>0</v>
      </c>
      <c r="AE549" s="20">
        <v>168.02850000000001</v>
      </c>
      <c r="AF549" s="20">
        <v>207.273</v>
      </c>
      <c r="AG549" s="20">
        <v>227.83840000000001</v>
      </c>
      <c r="AH549" s="20">
        <v>177.43279999999999</v>
      </c>
      <c r="AI549">
        <v>215.65</v>
      </c>
      <c r="AJ549" s="8" t="s">
        <v>3414</v>
      </c>
      <c r="AK549" s="8" t="s">
        <v>3415</v>
      </c>
      <c r="AL549" s="8">
        <v>1</v>
      </c>
      <c r="AM549" s="8">
        <v>0</v>
      </c>
      <c r="AN549" s="17">
        <v>214.59620000000001</v>
      </c>
      <c r="AO549" s="17">
        <v>187.73500000000001</v>
      </c>
      <c r="AP549" s="17" t="s">
        <v>163</v>
      </c>
      <c r="AQ549" s="8" t="s">
        <v>191</v>
      </c>
      <c r="AR549" s="8" t="s">
        <v>44</v>
      </c>
      <c r="AS549" s="8" t="s">
        <v>163</v>
      </c>
      <c r="AT549" s="8" t="s">
        <v>163</v>
      </c>
      <c r="AU549" s="8" t="s">
        <v>168</v>
      </c>
      <c r="AV549" s="8">
        <v>0</v>
      </c>
      <c r="AW54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4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4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49" s="8">
        <v>42.007125000000002</v>
      </c>
      <c r="BA549">
        <v>51.818249999999999</v>
      </c>
      <c r="BB549">
        <v>56.959600000000002</v>
      </c>
      <c r="BC549">
        <v>44.358199999999997</v>
      </c>
    </row>
    <row r="550" spans="1:67" x14ac:dyDescent="0.3">
      <c r="A550" s="53" t="s">
        <v>1981</v>
      </c>
      <c r="B550" s="53" t="s">
        <v>3501</v>
      </c>
      <c r="C550" s="53" t="s">
        <v>146</v>
      </c>
      <c r="D550" s="8" t="s">
        <v>101</v>
      </c>
      <c r="E550" s="43" t="s">
        <v>290</v>
      </c>
      <c r="F550" s="8" t="s">
        <v>12</v>
      </c>
      <c r="G550" s="8" t="s">
        <v>4497</v>
      </c>
      <c r="H550" s="8" t="s">
        <v>126</v>
      </c>
      <c r="I550" s="8" t="s">
        <v>14</v>
      </c>
      <c r="J550">
        <v>1</v>
      </c>
      <c r="K550" s="8" t="str" cm="1">
        <f t="array" ref="K55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0" s="8" t="str" cm="1">
        <f t="array" ref="L55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0" s="8"/>
      <c r="N550" t="s">
        <v>1980</v>
      </c>
      <c r="O550" t="s">
        <v>6041</v>
      </c>
      <c r="P550">
        <v>8.71008259968551</v>
      </c>
      <c r="Q550" t="s">
        <v>8220</v>
      </c>
      <c r="R550" s="8" t="s">
        <v>129</v>
      </c>
      <c r="S550" s="9">
        <v>0.47434027777777776</v>
      </c>
      <c r="T550" s="9">
        <v>0.47440972222222222</v>
      </c>
      <c r="U550" s="8">
        <v>0</v>
      </c>
      <c r="V550" s="8">
        <v>0.1</v>
      </c>
      <c r="W550" s="8" t="s">
        <v>3746</v>
      </c>
      <c r="X550" s="8" t="s">
        <v>3747</v>
      </c>
      <c r="Y550" s="8">
        <v>7.8676484982160098</v>
      </c>
      <c r="Z550">
        <v>311.66000000000003</v>
      </c>
      <c r="AA550" s="8">
        <v>0</v>
      </c>
      <c r="AB550" s="35">
        <v>0</v>
      </c>
      <c r="AC550" s="8">
        <v>0</v>
      </c>
      <c r="AD550" s="8">
        <v>0</v>
      </c>
      <c r="AE550" s="20">
        <v>0</v>
      </c>
      <c r="AF550" s="20">
        <v>0</v>
      </c>
      <c r="AG550" s="20">
        <v>51.276600000000002</v>
      </c>
      <c r="AH550" s="20">
        <v>52.61</v>
      </c>
      <c r="AI550">
        <v>25.81</v>
      </c>
      <c r="AJ550" s="8" t="s">
        <v>3414</v>
      </c>
      <c r="AK550" s="8" t="s">
        <v>3415</v>
      </c>
      <c r="AL550" s="8">
        <v>1</v>
      </c>
      <c r="AM550" s="8">
        <v>0</v>
      </c>
      <c r="AN550" s="17">
        <v>0</v>
      </c>
      <c r="AO550" s="17">
        <v>26.305</v>
      </c>
      <c r="AP550" s="17" t="s">
        <v>163</v>
      </c>
      <c r="AQ550" s="8" t="s">
        <v>191</v>
      </c>
      <c r="AR550" s="8" t="s">
        <v>44</v>
      </c>
      <c r="AS550" s="8" t="s">
        <v>163</v>
      </c>
      <c r="AT550" s="8" t="s">
        <v>163</v>
      </c>
      <c r="AU550" s="8" t="s">
        <v>168</v>
      </c>
      <c r="AV550" s="8">
        <v>0</v>
      </c>
      <c r="AW55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0" s="8">
        <v>0</v>
      </c>
      <c r="BA550">
        <v>0</v>
      </c>
      <c r="BB550">
        <v>12.81915</v>
      </c>
      <c r="BC550">
        <v>13.1525</v>
      </c>
    </row>
    <row r="551" spans="1:67" x14ac:dyDescent="0.3">
      <c r="A551" s="53" t="s">
        <v>1250</v>
      </c>
      <c r="B551" s="53" t="s">
        <v>5583</v>
      </c>
      <c r="C551" s="53" t="s">
        <v>110</v>
      </c>
      <c r="D551" s="8" t="s">
        <v>103</v>
      </c>
      <c r="E551" s="43" t="s">
        <v>290</v>
      </c>
      <c r="F551" s="8" t="s">
        <v>12</v>
      </c>
      <c r="G551" s="8" t="s">
        <v>4497</v>
      </c>
      <c r="H551" s="8" t="s">
        <v>126</v>
      </c>
      <c r="I551" s="8" t="s">
        <v>14</v>
      </c>
      <c r="J551">
        <v>201</v>
      </c>
      <c r="K551" s="8" t="str" cm="1">
        <f t="array" ref="K55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1" s="8" t="str" cm="1">
        <f t="array" ref="L55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1" s="8"/>
      <c r="N551" t="s">
        <v>1249</v>
      </c>
      <c r="O551" t="s">
        <v>6023</v>
      </c>
      <c r="P551">
        <v>2.4236640232797102</v>
      </c>
      <c r="Q551" t="s">
        <v>8501</v>
      </c>
      <c r="R551" s="8" t="s">
        <v>107</v>
      </c>
      <c r="S551" s="9">
        <v>0.42106481481481484</v>
      </c>
      <c r="T551" s="9">
        <v>0.42777777777777776</v>
      </c>
      <c r="U551" s="8">
        <v>0</v>
      </c>
      <c r="V551" s="8">
        <v>7.4</v>
      </c>
      <c r="W551" s="8" t="s">
        <v>5585</v>
      </c>
      <c r="X551" s="8" t="s">
        <v>5586</v>
      </c>
      <c r="Y551" s="8">
        <v>0.56790536162323302</v>
      </c>
      <c r="Z551">
        <v>469.21</v>
      </c>
      <c r="AA551" s="8">
        <v>0</v>
      </c>
      <c r="AB551" s="8">
        <v>0</v>
      </c>
      <c r="AC551" s="8">
        <v>0</v>
      </c>
      <c r="AD551" s="8">
        <v>0</v>
      </c>
      <c r="AE551" s="20">
        <v>63.07</v>
      </c>
      <c r="AF551" s="20">
        <v>35</v>
      </c>
      <c r="AG551" s="20">
        <v>35</v>
      </c>
      <c r="AH551" s="20">
        <v>49.473300000000002</v>
      </c>
      <c r="AI551">
        <v>9.2799999999999994</v>
      </c>
      <c r="AJ551" s="8" t="s">
        <v>3414</v>
      </c>
      <c r="AK551" s="8" t="s">
        <v>5409</v>
      </c>
      <c r="AL551" s="8">
        <v>1</v>
      </c>
      <c r="AM551" s="8">
        <v>0</v>
      </c>
      <c r="AN551" s="17">
        <v>8.75</v>
      </c>
      <c r="AO551" s="17">
        <v>14.1775</v>
      </c>
      <c r="AP551" s="17" t="s">
        <v>163</v>
      </c>
      <c r="AQ551" s="8" t="s">
        <v>191</v>
      </c>
      <c r="AR551" s="8" t="s">
        <v>44</v>
      </c>
      <c r="AS551" s="8" t="s">
        <v>163</v>
      </c>
      <c r="AT551" s="8" t="s">
        <v>163</v>
      </c>
      <c r="AU551" s="8" t="s">
        <v>168</v>
      </c>
      <c r="AV551" s="8">
        <v>0</v>
      </c>
      <c r="AW55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1" s="8">
        <v>15.7675</v>
      </c>
      <c r="BA551">
        <v>8.75</v>
      </c>
      <c r="BB551">
        <v>8.75</v>
      </c>
      <c r="BC551">
        <v>12.368325</v>
      </c>
    </row>
    <row r="552" spans="1:67" x14ac:dyDescent="0.3">
      <c r="A552" s="53" t="s">
        <v>1161</v>
      </c>
      <c r="B552" s="53" t="s">
        <v>3688</v>
      </c>
      <c r="C552" s="53" t="s">
        <v>110</v>
      </c>
      <c r="D552" s="8" t="s">
        <v>101</v>
      </c>
      <c r="E552" s="43" t="s">
        <v>290</v>
      </c>
      <c r="F552" s="8" t="s">
        <v>12</v>
      </c>
      <c r="G552" s="8" t="s">
        <v>4484</v>
      </c>
      <c r="H552" s="8" t="s">
        <v>126</v>
      </c>
      <c r="I552" s="8" t="s">
        <v>14</v>
      </c>
      <c r="J552">
        <v>290</v>
      </c>
      <c r="K552" s="8" t="str" cm="1">
        <f t="array" ref="K55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2" s="8" t="str" cm="1">
        <f t="array" ref="L55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2" s="8"/>
      <c r="N552" t="s">
        <v>1160</v>
      </c>
      <c r="O552" t="s">
        <v>5992</v>
      </c>
      <c r="P552">
        <v>2.7118676673501301</v>
      </c>
      <c r="Q552" t="s">
        <v>8215</v>
      </c>
      <c r="R552" s="8" t="s">
        <v>129</v>
      </c>
      <c r="S552" s="9">
        <v>0.47629629629629627</v>
      </c>
      <c r="T552" s="9">
        <v>0.48138888888888887</v>
      </c>
      <c r="U552" s="8">
        <v>0</v>
      </c>
      <c r="V552" s="8">
        <v>8.1166666666666671</v>
      </c>
      <c r="W552" s="8" t="s">
        <v>3690</v>
      </c>
      <c r="X552" s="8" t="s">
        <v>3691</v>
      </c>
      <c r="Y552" s="8">
        <v>1.0247430442715799</v>
      </c>
      <c r="Z552">
        <v>1032.95</v>
      </c>
      <c r="AA552" s="8">
        <v>0</v>
      </c>
      <c r="AB552" s="8">
        <v>0</v>
      </c>
      <c r="AC552" s="8">
        <v>0</v>
      </c>
      <c r="AD552" s="8">
        <v>0</v>
      </c>
      <c r="AE552" s="20">
        <v>38.369999999999997</v>
      </c>
      <c r="AF552" s="20">
        <v>38.369999999999997</v>
      </c>
      <c r="AG552" s="20">
        <v>39.383299999999998</v>
      </c>
      <c r="AH552" s="20">
        <v>39.89</v>
      </c>
      <c r="AI552">
        <v>21.14</v>
      </c>
      <c r="AJ552" s="8" t="s">
        <v>3414</v>
      </c>
      <c r="AK552" s="8" t="s">
        <v>3415</v>
      </c>
      <c r="AL552" s="8">
        <v>1</v>
      </c>
      <c r="AM552" s="8">
        <v>0</v>
      </c>
      <c r="AN552" s="17">
        <v>19.184999999999999</v>
      </c>
      <c r="AO552" s="17">
        <v>19.945</v>
      </c>
      <c r="AP552" s="17" t="s">
        <v>163</v>
      </c>
      <c r="AQ552" s="8" t="s">
        <v>191</v>
      </c>
      <c r="AR552" s="8" t="s">
        <v>44</v>
      </c>
      <c r="AS552" s="8" t="s">
        <v>163</v>
      </c>
      <c r="AT552" s="8" t="s">
        <v>163</v>
      </c>
      <c r="AU552" s="8" t="s">
        <v>168</v>
      </c>
      <c r="AV552" s="8">
        <v>0</v>
      </c>
      <c r="AW55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2" s="8">
        <v>9.5924999999999994</v>
      </c>
      <c r="BA552">
        <v>9.5924999999999994</v>
      </c>
      <c r="BB552">
        <v>9.8458249999999996</v>
      </c>
      <c r="BC552">
        <v>9.9725000000000001</v>
      </c>
    </row>
    <row r="553" spans="1:67" x14ac:dyDescent="0.3">
      <c r="A553" s="53" t="s">
        <v>1636</v>
      </c>
      <c r="B553" s="53" t="s">
        <v>3750</v>
      </c>
      <c r="C553" s="53" t="s">
        <v>110</v>
      </c>
      <c r="D553" s="8" t="s">
        <v>102</v>
      </c>
      <c r="E553" s="43" t="s">
        <v>290</v>
      </c>
      <c r="F553" s="8" t="s">
        <v>12</v>
      </c>
      <c r="G553" s="8" t="s">
        <v>4484</v>
      </c>
      <c r="H553" s="8" t="s">
        <v>126</v>
      </c>
      <c r="I553" s="8" t="s">
        <v>14</v>
      </c>
      <c r="J553">
        <v>209</v>
      </c>
      <c r="K553" s="8" t="str" cm="1">
        <f t="array" ref="K55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3" s="8" t="str" cm="1">
        <f t="array" ref="L55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3" s="8"/>
      <c r="N553" t="s">
        <v>1635</v>
      </c>
      <c r="O553" t="s">
        <v>5972</v>
      </c>
      <c r="P553">
        <v>9.9516026331393697</v>
      </c>
      <c r="Q553" t="s">
        <v>9073</v>
      </c>
      <c r="R553" s="8" t="s">
        <v>125</v>
      </c>
      <c r="S553" s="9">
        <v>0.44034722222222222</v>
      </c>
      <c r="T553" s="9">
        <v>0.44770833333333332</v>
      </c>
      <c r="U553" s="8">
        <v>0</v>
      </c>
      <c r="V553" s="8">
        <v>8.4</v>
      </c>
      <c r="W553" s="8" t="s">
        <v>3752</v>
      </c>
      <c r="X553" s="8" t="s">
        <v>3753</v>
      </c>
      <c r="Y553" s="8">
        <v>8.7338152745984807</v>
      </c>
      <c r="Z553">
        <v>3808.08</v>
      </c>
      <c r="AA553" s="8">
        <v>0</v>
      </c>
      <c r="AB553" s="8">
        <v>0</v>
      </c>
      <c r="AC553" s="8">
        <v>0</v>
      </c>
      <c r="AD553" s="8">
        <v>0</v>
      </c>
      <c r="AE553" s="20">
        <v>114.4228</v>
      </c>
      <c r="AF553" s="20">
        <v>140.97829999999999</v>
      </c>
      <c r="AG553" s="20">
        <v>187.6557</v>
      </c>
      <c r="AH553" s="20">
        <v>183.1728</v>
      </c>
      <c r="AI553">
        <v>107.4</v>
      </c>
      <c r="AJ553" s="8" t="s">
        <v>3414</v>
      </c>
      <c r="AK553" s="8" t="s">
        <v>5235</v>
      </c>
      <c r="AL553" s="8">
        <v>1</v>
      </c>
      <c r="AM553" s="8">
        <v>0</v>
      </c>
      <c r="AN553" s="17">
        <v>80.202500000000001</v>
      </c>
      <c r="AO553" s="17">
        <v>88.546199999999999</v>
      </c>
      <c r="AP553" s="17" t="s">
        <v>163</v>
      </c>
      <c r="AQ553" s="8" t="s">
        <v>191</v>
      </c>
      <c r="AR553" s="8" t="s">
        <v>44</v>
      </c>
      <c r="AS553" s="8" t="s">
        <v>163</v>
      </c>
      <c r="AT553" s="8" t="s">
        <v>163</v>
      </c>
      <c r="AU553" s="8" t="s">
        <v>168</v>
      </c>
      <c r="AV553" s="8">
        <v>0</v>
      </c>
      <c r="AW55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3" s="8">
        <v>28.605699999999999</v>
      </c>
      <c r="BA553">
        <v>35.244574999999998</v>
      </c>
      <c r="BB553">
        <v>46.913924999999999</v>
      </c>
      <c r="BC553">
        <v>45.793199999999999</v>
      </c>
    </row>
    <row r="554" spans="1:67" x14ac:dyDescent="0.3">
      <c r="A554" s="53" t="s">
        <v>1180</v>
      </c>
      <c r="B554" s="53" t="s">
        <v>5736</v>
      </c>
      <c r="C554" s="53" t="s">
        <v>110</v>
      </c>
      <c r="D554" s="8" t="s">
        <v>103</v>
      </c>
      <c r="E554" s="43" t="s">
        <v>290</v>
      </c>
      <c r="F554" s="8" t="s">
        <v>12</v>
      </c>
      <c r="G554" s="8" t="s">
        <v>4484</v>
      </c>
      <c r="H554" s="8" t="s">
        <v>290</v>
      </c>
      <c r="I554" s="8" t="s">
        <v>13</v>
      </c>
      <c r="J554">
        <v>0</v>
      </c>
      <c r="K554" s="8" t="str" cm="1">
        <f t="array" ref="K55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4" s="8" t="str" cm="1">
        <f t="array" ref="L55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4" s="8"/>
      <c r="N554" t="s">
        <v>9029</v>
      </c>
      <c r="O554" t="s">
        <v>9047</v>
      </c>
      <c r="P554">
        <v>0</v>
      </c>
      <c r="Q554" t="s">
        <v>8500</v>
      </c>
      <c r="R554" s="8" t="s">
        <v>113</v>
      </c>
      <c r="S554" s="9">
        <v>0.42777777777777776</v>
      </c>
      <c r="T554" s="9">
        <v>0.42784722222222221</v>
      </c>
      <c r="U554" s="8">
        <v>0</v>
      </c>
      <c r="V554" s="8">
        <v>18.233333333333334</v>
      </c>
      <c r="W554" s="8" t="s">
        <v>5585</v>
      </c>
      <c r="X554" s="8" t="s">
        <v>5586</v>
      </c>
      <c r="Z554">
        <v>2466.4</v>
      </c>
      <c r="AB554" s="8">
        <v>0</v>
      </c>
      <c r="AC554" s="8">
        <v>0</v>
      </c>
      <c r="AD554" s="8">
        <v>0</v>
      </c>
      <c r="AE554" s="20">
        <v>167.38499999999999</v>
      </c>
      <c r="AF554" s="20">
        <v>141.76249999999999</v>
      </c>
      <c r="AG554" s="20">
        <v>191.69329999999999</v>
      </c>
      <c r="AH554" s="20">
        <v>194.16</v>
      </c>
      <c r="AI554">
        <v>50.334600000000002</v>
      </c>
      <c r="AJ554" s="8" t="s">
        <v>3414</v>
      </c>
      <c r="AK554" s="8" t="s">
        <v>5409</v>
      </c>
      <c r="AL554" s="8">
        <v>1</v>
      </c>
      <c r="AM554" s="8"/>
      <c r="AN554" s="17">
        <v>46.69</v>
      </c>
      <c r="AO554" s="17">
        <v>48.54</v>
      </c>
      <c r="AP554" s="17" t="s">
        <v>163</v>
      </c>
      <c r="AQ554" s="8" t="s">
        <v>77</v>
      </c>
      <c r="AR554" s="8" t="s">
        <v>44</v>
      </c>
      <c r="AS554" s="8" t="s">
        <v>164</v>
      </c>
      <c r="AT554" s="8" t="s">
        <v>163</v>
      </c>
      <c r="AU554" s="8" t="s">
        <v>168</v>
      </c>
      <c r="AW55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4" s="8">
        <v>41.846249999999998</v>
      </c>
      <c r="BA554">
        <v>35.440624999999997</v>
      </c>
      <c r="BB554">
        <v>47.923324999999998</v>
      </c>
      <c r="BC554">
        <v>48.54</v>
      </c>
    </row>
    <row r="555" spans="1:67" x14ac:dyDescent="0.3">
      <c r="A555" s="53" t="s">
        <v>1764</v>
      </c>
      <c r="B555" s="53" t="s">
        <v>116</v>
      </c>
      <c r="C555" s="53" t="s">
        <v>3694</v>
      </c>
      <c r="D555" s="8" t="s">
        <v>101</v>
      </c>
      <c r="E555" s="43" t="s">
        <v>290</v>
      </c>
      <c r="F555" s="8" t="s">
        <v>12</v>
      </c>
      <c r="G555" s="8" t="s">
        <v>9259</v>
      </c>
      <c r="H555" s="8" t="s">
        <v>126</v>
      </c>
      <c r="I555" s="8" t="s">
        <v>14</v>
      </c>
      <c r="J555">
        <v>1</v>
      </c>
      <c r="K555" s="8" t="str" cm="1">
        <f t="array" ref="K55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55" s="8" t="str" cm="1">
        <f t="array" ref="L55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5" s="8"/>
      <c r="N555" t="s">
        <v>1763</v>
      </c>
      <c r="O555" t="s">
        <v>8965</v>
      </c>
      <c r="P555">
        <v>0.55505844307185703</v>
      </c>
      <c r="Q555" t="s">
        <v>8214</v>
      </c>
      <c r="R555" s="8" t="s">
        <v>147</v>
      </c>
      <c r="S555" s="9">
        <v>0.48177083333333331</v>
      </c>
      <c r="T555" s="9">
        <v>0.48848379629629629</v>
      </c>
      <c r="U555" s="8">
        <v>0</v>
      </c>
      <c r="V555" s="8">
        <v>9.4354006285390355</v>
      </c>
      <c r="W555" s="8" t="s">
        <v>8963</v>
      </c>
      <c r="X555" s="8" t="s">
        <v>8964</v>
      </c>
      <c r="Y555" s="8">
        <v>0.119516568929019</v>
      </c>
      <c r="Z555">
        <v>0</v>
      </c>
      <c r="AA555" s="8">
        <v>0</v>
      </c>
      <c r="AB555" s="8">
        <v>0</v>
      </c>
      <c r="AC555" s="8">
        <v>0</v>
      </c>
      <c r="AD555" s="8">
        <v>0</v>
      </c>
      <c r="AE555" s="20">
        <v>0</v>
      </c>
      <c r="AF555" s="20">
        <v>0</v>
      </c>
      <c r="AG555" s="20">
        <v>0</v>
      </c>
      <c r="AH555" s="20">
        <v>136.22999999999999</v>
      </c>
      <c r="AI555">
        <v>1.6</v>
      </c>
      <c r="AJ555" s="8" t="s">
        <v>3414</v>
      </c>
      <c r="AK555" s="8" t="s">
        <v>3415</v>
      </c>
      <c r="AL555" s="8">
        <v>1</v>
      </c>
      <c r="AM555" s="8">
        <v>0</v>
      </c>
      <c r="AN555" s="17">
        <v>0</v>
      </c>
      <c r="AO555" s="17">
        <v>17.028700000000001</v>
      </c>
      <c r="AP555" s="17" t="s">
        <v>163</v>
      </c>
      <c r="AQ555" s="8" t="s">
        <v>191</v>
      </c>
      <c r="AR555" s="8" t="s">
        <v>44</v>
      </c>
      <c r="AS555" s="8" t="s">
        <v>163</v>
      </c>
      <c r="AT555" s="8" t="s">
        <v>163</v>
      </c>
      <c r="AU555" s="8" t="s">
        <v>168</v>
      </c>
      <c r="AV555" s="8">
        <v>0</v>
      </c>
      <c r="AW55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55" s="8">
        <v>0</v>
      </c>
      <c r="BA555">
        <v>0</v>
      </c>
      <c r="BB555">
        <v>0</v>
      </c>
      <c r="BC555">
        <v>34.057499999999997</v>
      </c>
    </row>
    <row r="556" spans="1:67" x14ac:dyDescent="0.3">
      <c r="A556" s="53" t="s">
        <v>1159</v>
      </c>
      <c r="B556" s="53" t="s">
        <v>5470</v>
      </c>
      <c r="C556" s="53" t="s">
        <v>110</v>
      </c>
      <c r="D556" s="8" t="s">
        <v>104</v>
      </c>
      <c r="E556" s="43" t="s">
        <v>290</v>
      </c>
      <c r="F556" s="8" t="s">
        <v>12</v>
      </c>
      <c r="G556" s="8" t="s">
        <v>9259</v>
      </c>
      <c r="H556" s="8" t="s">
        <v>126</v>
      </c>
      <c r="I556" s="8" t="s">
        <v>14</v>
      </c>
      <c r="J556">
        <v>230</v>
      </c>
      <c r="K556" s="8" t="str" cm="1">
        <f t="array" ref="K55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6" s="8" t="str" cm="1">
        <f t="array" ref="L55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6" s="8"/>
      <c r="N556" t="s">
        <v>1158</v>
      </c>
      <c r="O556" t="s">
        <v>6187</v>
      </c>
      <c r="P556">
        <v>6.7568037721113097</v>
      </c>
      <c r="Q556" t="s">
        <v>9193</v>
      </c>
      <c r="R556" s="8" t="s">
        <v>123</v>
      </c>
      <c r="S556" s="9">
        <v>0.45489583333333333</v>
      </c>
      <c r="T556" s="9">
        <v>0.45500000000000002</v>
      </c>
      <c r="U556" s="8">
        <v>0</v>
      </c>
      <c r="V556" s="8">
        <v>3.9083333333333332</v>
      </c>
      <c r="W556" s="8" t="s">
        <v>5472</v>
      </c>
      <c r="X556" s="8" t="s">
        <v>5473</v>
      </c>
      <c r="Y556" s="8">
        <v>5.30429790627465</v>
      </c>
      <c r="Z556">
        <v>504.03</v>
      </c>
      <c r="AA556" s="8">
        <v>0</v>
      </c>
      <c r="AB556" s="8">
        <v>0</v>
      </c>
      <c r="AC556" s="8">
        <v>0</v>
      </c>
      <c r="AD556" s="8">
        <v>0</v>
      </c>
      <c r="AE556" s="20">
        <v>63.14</v>
      </c>
      <c r="AF556" s="20">
        <v>63.14</v>
      </c>
      <c r="AG556" s="20">
        <v>65.02</v>
      </c>
      <c r="AH556" s="20">
        <v>66.900000000000006</v>
      </c>
      <c r="AI556">
        <v>17.73</v>
      </c>
      <c r="AJ556" s="8" t="s">
        <v>3414</v>
      </c>
      <c r="AK556" s="8" t="s">
        <v>5604</v>
      </c>
      <c r="AL556" s="8">
        <v>1</v>
      </c>
      <c r="AM556" s="8">
        <v>0</v>
      </c>
      <c r="AN556" s="17">
        <v>7.8925000000000001</v>
      </c>
      <c r="AO556" s="17">
        <v>8.3625000000000007</v>
      </c>
      <c r="AP556" s="17" t="s">
        <v>163</v>
      </c>
      <c r="AQ556" s="8" t="s">
        <v>191</v>
      </c>
      <c r="AR556" s="8" t="s">
        <v>44</v>
      </c>
      <c r="AS556" s="8" t="s">
        <v>163</v>
      </c>
      <c r="AT556" s="8" t="s">
        <v>163</v>
      </c>
      <c r="AU556" s="8" t="s">
        <v>168</v>
      </c>
      <c r="AV556" s="8">
        <v>0</v>
      </c>
      <c r="AW55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6" s="8">
        <v>15.785</v>
      </c>
      <c r="BA556">
        <v>15.785</v>
      </c>
      <c r="BB556">
        <v>16.254999999999999</v>
      </c>
      <c r="BC556">
        <v>16.725000000000001</v>
      </c>
    </row>
    <row r="557" spans="1:67" x14ac:dyDescent="0.3">
      <c r="A557" s="53" t="s">
        <v>1164</v>
      </c>
      <c r="B557" s="53" t="s">
        <v>121</v>
      </c>
      <c r="C557" s="53" t="s">
        <v>3694</v>
      </c>
      <c r="D557" s="8" t="s">
        <v>101</v>
      </c>
      <c r="E557" s="43" t="s">
        <v>290</v>
      </c>
      <c r="F557" s="8" t="s">
        <v>12</v>
      </c>
      <c r="G557" s="8" t="s">
        <v>9249</v>
      </c>
      <c r="H557" s="8" t="s">
        <v>126</v>
      </c>
      <c r="I557" s="8" t="s">
        <v>14</v>
      </c>
      <c r="J557">
        <v>260</v>
      </c>
      <c r="K557" s="8" t="str" cm="1">
        <f t="array" ref="K55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57" s="8" t="str" cm="1">
        <f t="array" ref="L55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557" s="8"/>
      <c r="N557" t="s">
        <v>1163</v>
      </c>
      <c r="O557" t="s">
        <v>8962</v>
      </c>
      <c r="P557">
        <v>0</v>
      </c>
      <c r="Q557" t="s">
        <v>8219</v>
      </c>
      <c r="R557" s="8" t="s">
        <v>147</v>
      </c>
      <c r="S557" s="9">
        <v>0.48848379629629629</v>
      </c>
      <c r="T557" s="9">
        <v>0.50201388888888887</v>
      </c>
      <c r="U557" s="8">
        <v>0</v>
      </c>
      <c r="V557" s="8">
        <v>17.113333333333333</v>
      </c>
      <c r="W557" s="8" t="s">
        <v>8963</v>
      </c>
      <c r="X557" s="8" t="s">
        <v>8964</v>
      </c>
      <c r="Z557">
        <v>4573.2299999999996</v>
      </c>
      <c r="AA557" s="8">
        <v>5</v>
      </c>
      <c r="AB557" s="8">
        <v>0.79166666666666596</v>
      </c>
      <c r="AC557" s="8">
        <v>2</v>
      </c>
      <c r="AD557" s="8">
        <v>23</v>
      </c>
      <c r="AE557" s="20">
        <v>86.110699999999994</v>
      </c>
      <c r="AF557" s="20">
        <v>96.203500000000005</v>
      </c>
      <c r="AG557" s="20">
        <v>78.808400000000006</v>
      </c>
      <c r="AH557" s="20">
        <v>82.244200000000006</v>
      </c>
      <c r="AI557">
        <v>84.3</v>
      </c>
      <c r="AJ557" s="8" t="s">
        <v>3414</v>
      </c>
      <c r="AK557" s="8" t="s">
        <v>3415</v>
      </c>
      <c r="AL557" s="8">
        <v>1</v>
      </c>
      <c r="AM557" s="8">
        <v>24</v>
      </c>
      <c r="AN557" s="17">
        <v>80.082499999999996</v>
      </c>
      <c r="AO557" s="17">
        <v>82.548699999999997</v>
      </c>
      <c r="AP557" s="17" t="s">
        <v>163</v>
      </c>
      <c r="AQ557" s="8" t="s">
        <v>191</v>
      </c>
      <c r="AR557" s="8" t="s">
        <v>44</v>
      </c>
      <c r="AS557" s="8" t="s">
        <v>163</v>
      </c>
      <c r="AT557" s="8" t="s">
        <v>163</v>
      </c>
      <c r="AU557" s="8" t="s">
        <v>168</v>
      </c>
      <c r="AV557" s="8">
        <v>24</v>
      </c>
      <c r="AW55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57" s="8">
        <v>21.527674999999999</v>
      </c>
      <c r="BA557">
        <v>24.050875000000001</v>
      </c>
      <c r="BB557">
        <v>19.702100000000002</v>
      </c>
      <c r="BC557">
        <v>20.561050000000002</v>
      </c>
    </row>
    <row r="558" spans="1:67" x14ac:dyDescent="0.3">
      <c r="A558" s="53" t="s">
        <v>1254</v>
      </c>
      <c r="B558" s="53" t="s">
        <v>3758</v>
      </c>
      <c r="C558" s="53" t="s">
        <v>110</v>
      </c>
      <c r="D558" s="8" t="s">
        <v>102</v>
      </c>
      <c r="E558" s="43" t="s">
        <v>290</v>
      </c>
      <c r="F558" s="8" t="s">
        <v>12</v>
      </c>
      <c r="G558" s="8" t="s">
        <v>9249</v>
      </c>
      <c r="H558" s="8" t="s">
        <v>126</v>
      </c>
      <c r="I558" s="8" t="s">
        <v>14</v>
      </c>
      <c r="J558">
        <v>281</v>
      </c>
      <c r="K558" s="8" t="str" cm="1">
        <f t="array" ref="K55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58" s="8" t="str" cm="1">
        <f t="array" ref="L55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58" s="8"/>
      <c r="N558" t="s">
        <v>1253</v>
      </c>
      <c r="O558" t="s">
        <v>6028</v>
      </c>
      <c r="P558">
        <v>11.440833710188601</v>
      </c>
      <c r="Q558" t="s">
        <v>8334</v>
      </c>
      <c r="R558" s="8" t="s">
        <v>125</v>
      </c>
      <c r="S558" s="9">
        <v>0.46671296296296294</v>
      </c>
      <c r="T558" s="9">
        <v>0.47287037037037039</v>
      </c>
      <c r="U558" s="8">
        <v>0</v>
      </c>
      <c r="V558" s="8">
        <v>41.56666666666667</v>
      </c>
      <c r="W558" s="8" t="s">
        <v>3760</v>
      </c>
      <c r="X558" s="8" t="s">
        <v>3761</v>
      </c>
      <c r="Y558" s="8">
        <v>8.7924548470965593</v>
      </c>
      <c r="Z558">
        <v>1633.2</v>
      </c>
      <c r="AA558" s="8">
        <v>0</v>
      </c>
      <c r="AB558" s="8">
        <v>0</v>
      </c>
      <c r="AC558" s="8">
        <v>0</v>
      </c>
      <c r="AD558" s="8">
        <v>0</v>
      </c>
      <c r="AE558" s="20">
        <v>51.668500000000002</v>
      </c>
      <c r="AF558" s="20">
        <v>67.3566</v>
      </c>
      <c r="AG558" s="20">
        <v>53.448500000000003</v>
      </c>
      <c r="AH558" s="20">
        <v>92.168499999999995</v>
      </c>
      <c r="AI558">
        <v>27.11</v>
      </c>
      <c r="AJ558" s="8" t="s">
        <v>3414</v>
      </c>
      <c r="AK558" s="8" t="s">
        <v>5235</v>
      </c>
      <c r="AL558" s="8">
        <v>1</v>
      </c>
      <c r="AM558" s="8">
        <v>0</v>
      </c>
      <c r="AN558" s="17">
        <v>25.362500000000001</v>
      </c>
      <c r="AO558" s="17">
        <v>62.841200000000001</v>
      </c>
      <c r="AP558" s="17" t="s">
        <v>163</v>
      </c>
      <c r="AQ558" s="8" t="s">
        <v>191</v>
      </c>
      <c r="AR558" s="8" t="s">
        <v>44</v>
      </c>
      <c r="AS558" s="8" t="s">
        <v>163</v>
      </c>
      <c r="AT558" s="8" t="s">
        <v>163</v>
      </c>
      <c r="AU558" s="8" t="s">
        <v>168</v>
      </c>
      <c r="AV558" s="8">
        <v>0</v>
      </c>
      <c r="AW55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58" s="8">
        <v>12.917125</v>
      </c>
      <c r="BA558">
        <v>16.83915</v>
      </c>
      <c r="BB558">
        <v>13.362125000000001</v>
      </c>
      <c r="BC558">
        <v>23.042124999999999</v>
      </c>
    </row>
    <row r="559" spans="1:67" x14ac:dyDescent="0.3">
      <c r="A559" s="53" t="s">
        <v>1173</v>
      </c>
      <c r="B559" s="53" t="s">
        <v>3684</v>
      </c>
      <c r="C559" s="53" t="s">
        <v>110</v>
      </c>
      <c r="D559" s="8" t="s">
        <v>101</v>
      </c>
      <c r="E559" s="43" t="s">
        <v>290</v>
      </c>
      <c r="F559" s="8" t="s">
        <v>12</v>
      </c>
      <c r="G559" s="8" t="s">
        <v>9254</v>
      </c>
      <c r="H559" s="8" t="s">
        <v>126</v>
      </c>
      <c r="I559" s="8" t="s">
        <v>14</v>
      </c>
      <c r="J559">
        <v>280</v>
      </c>
      <c r="K559" s="8" t="str" cm="1">
        <f t="array" ref="K55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59" s="8" t="str" cm="1">
        <f t="array" ref="L55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559" s="8"/>
      <c r="N559" t="s">
        <v>1172</v>
      </c>
      <c r="O559" t="s">
        <v>5989</v>
      </c>
      <c r="P559">
        <v>2.8852290082211298</v>
      </c>
      <c r="Q559" t="s">
        <v>8217</v>
      </c>
      <c r="R559" s="8" t="s">
        <v>147</v>
      </c>
      <c r="S559" s="9">
        <v>0.50402777777777774</v>
      </c>
      <c r="T559" s="9">
        <v>0.51349537037037041</v>
      </c>
      <c r="U559" s="8">
        <v>0</v>
      </c>
      <c r="V559" s="8">
        <v>10.346666666666668</v>
      </c>
      <c r="W559" s="8" t="s">
        <v>3686</v>
      </c>
      <c r="X559" s="8" t="s">
        <v>3687</v>
      </c>
      <c r="Y559" s="8">
        <v>1.9562668369269001</v>
      </c>
      <c r="Z559">
        <v>1920.67</v>
      </c>
      <c r="AA559" s="8">
        <v>3</v>
      </c>
      <c r="AB559" s="8">
        <v>0.72727272727272696</v>
      </c>
      <c r="AC559" s="8">
        <v>1</v>
      </c>
      <c r="AD559" s="8">
        <v>11</v>
      </c>
      <c r="AE559" s="20">
        <v>39.481499999999997</v>
      </c>
      <c r="AF559" s="20">
        <v>32.948500000000003</v>
      </c>
      <c r="AG559" s="20">
        <v>35</v>
      </c>
      <c r="AH559" s="20">
        <v>35</v>
      </c>
      <c r="AI559">
        <v>32.46</v>
      </c>
      <c r="AJ559" s="8" t="s">
        <v>3414</v>
      </c>
      <c r="AK559" s="8" t="s">
        <v>3415</v>
      </c>
      <c r="AL559" s="8">
        <v>1</v>
      </c>
      <c r="AM559" s="8">
        <v>11</v>
      </c>
      <c r="AN559" s="17">
        <v>35</v>
      </c>
      <c r="AO559" s="17">
        <v>35</v>
      </c>
      <c r="AP559" s="17" t="s">
        <v>163</v>
      </c>
      <c r="AQ559" s="8" t="s">
        <v>191</v>
      </c>
      <c r="AR559" s="8" t="s">
        <v>44</v>
      </c>
      <c r="AS559" s="8" t="s">
        <v>163</v>
      </c>
      <c r="AT559" s="8" t="s">
        <v>163</v>
      </c>
      <c r="AU559" s="8" t="s">
        <v>168</v>
      </c>
      <c r="AV559" s="8">
        <v>11</v>
      </c>
      <c r="AW55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5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5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59" s="8">
        <v>9.8703749999999992</v>
      </c>
      <c r="BA559">
        <v>8.2371250000000007</v>
      </c>
      <c r="BB559">
        <v>8.75</v>
      </c>
      <c r="BC559">
        <v>8.75</v>
      </c>
    </row>
    <row r="560" spans="1:67" x14ac:dyDescent="0.3">
      <c r="A560" s="53" t="s">
        <v>1676</v>
      </c>
      <c r="B560" s="53" t="s">
        <v>3764</v>
      </c>
      <c r="C560" s="53" t="s">
        <v>110</v>
      </c>
      <c r="D560" s="8" t="s">
        <v>102</v>
      </c>
      <c r="E560" s="43" t="s">
        <v>290</v>
      </c>
      <c r="F560" s="8" t="s">
        <v>12</v>
      </c>
      <c r="G560" s="8" t="s">
        <v>9254</v>
      </c>
      <c r="H560" s="8" t="s">
        <v>126</v>
      </c>
      <c r="I560" s="8" t="s">
        <v>14</v>
      </c>
      <c r="J560">
        <v>282</v>
      </c>
      <c r="K560" s="8" t="str" cm="1">
        <f t="array" ref="K56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0" s="8" t="str" cm="1">
        <f t="array" ref="L56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0" s="8"/>
      <c r="N560" t="s">
        <v>1675</v>
      </c>
      <c r="O560" t="s">
        <v>5939</v>
      </c>
      <c r="P560">
        <v>2.6529324630500399</v>
      </c>
      <c r="Q560" t="s">
        <v>9080</v>
      </c>
      <c r="R560" s="8" t="s">
        <v>125</v>
      </c>
      <c r="S560" s="9">
        <v>0.47471064814814817</v>
      </c>
      <c r="T560" s="9">
        <v>0.48127314814814814</v>
      </c>
      <c r="U560" s="8">
        <v>0</v>
      </c>
      <c r="V560" s="8">
        <v>6.8500000000000005</v>
      </c>
      <c r="W560" s="8" t="s">
        <v>3766</v>
      </c>
      <c r="X560" s="8" t="s">
        <v>3767</v>
      </c>
      <c r="Y560" s="8">
        <v>1.6523780690320899</v>
      </c>
      <c r="Z560">
        <v>2100.83</v>
      </c>
      <c r="AA560" s="8">
        <v>0</v>
      </c>
      <c r="AB560" s="8">
        <v>0</v>
      </c>
      <c r="AC560" s="8">
        <v>0</v>
      </c>
      <c r="AD560" s="8">
        <v>0</v>
      </c>
      <c r="AE560" s="20">
        <v>114.4742</v>
      </c>
      <c r="AF560" s="20">
        <v>58.69</v>
      </c>
      <c r="AG560" s="20">
        <v>60.375700000000002</v>
      </c>
      <c r="AH560" s="20">
        <v>83.171400000000006</v>
      </c>
      <c r="AI560">
        <v>32.67</v>
      </c>
      <c r="AJ560" s="8" t="s">
        <v>3414</v>
      </c>
      <c r="AK560" s="8" t="s">
        <v>5235</v>
      </c>
      <c r="AL560" s="8">
        <v>1</v>
      </c>
      <c r="AM560" s="8">
        <v>0</v>
      </c>
      <c r="AN560" s="17">
        <v>29.344999999999999</v>
      </c>
      <c r="AO560" s="17">
        <v>43.38</v>
      </c>
      <c r="AP560" s="17" t="s">
        <v>163</v>
      </c>
      <c r="AQ560" s="8" t="s">
        <v>191</v>
      </c>
      <c r="AR560" s="8" t="s">
        <v>44</v>
      </c>
      <c r="AS560" s="8" t="s">
        <v>163</v>
      </c>
      <c r="AT560" s="8" t="s">
        <v>163</v>
      </c>
      <c r="AU560" s="8" t="s">
        <v>168</v>
      </c>
      <c r="AV560" s="8">
        <v>0</v>
      </c>
      <c r="AW56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0" s="8">
        <v>28.618549999999999</v>
      </c>
      <c r="BA560">
        <v>14.672499999999999</v>
      </c>
      <c r="BB560">
        <v>15.093925</v>
      </c>
      <c r="BC560">
        <v>20.792850000000001</v>
      </c>
    </row>
    <row r="561" spans="1:55" x14ac:dyDescent="0.3">
      <c r="A561" s="53" t="s">
        <v>1861</v>
      </c>
      <c r="B561" s="53" t="s">
        <v>3769</v>
      </c>
      <c r="C561" s="53" t="s">
        <v>110</v>
      </c>
      <c r="D561" s="8" t="s">
        <v>101</v>
      </c>
      <c r="E561" s="43" t="s">
        <v>290</v>
      </c>
      <c r="F561" s="8" t="s">
        <v>12</v>
      </c>
      <c r="G561" s="8" t="s">
        <v>9258</v>
      </c>
      <c r="H561" s="8" t="s">
        <v>126</v>
      </c>
      <c r="I561" s="8" t="s">
        <v>14</v>
      </c>
      <c r="J561">
        <v>1</v>
      </c>
      <c r="K561" s="8" t="str" cm="1">
        <f t="array" ref="K56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61" s="8" t="str" cm="1">
        <f t="array" ref="L56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1" s="8"/>
      <c r="N561" t="s">
        <v>1860</v>
      </c>
      <c r="O561" t="s">
        <v>6042</v>
      </c>
      <c r="P561">
        <v>1.0743938268414599</v>
      </c>
      <c r="Q561" t="s">
        <v>8212</v>
      </c>
      <c r="R561" s="8" t="s">
        <v>147</v>
      </c>
      <c r="S561" s="9">
        <v>0.51423611111111112</v>
      </c>
      <c r="T561" s="9">
        <v>0.51875000000000004</v>
      </c>
      <c r="U561" s="8">
        <v>0</v>
      </c>
      <c r="V561" s="8">
        <v>17.086666666666666</v>
      </c>
      <c r="W561" s="8" t="s">
        <v>3771</v>
      </c>
      <c r="X561" s="8" t="s">
        <v>3772</v>
      </c>
      <c r="Y561" s="8">
        <v>0.94568324442992502</v>
      </c>
      <c r="Z561">
        <v>2804.08</v>
      </c>
      <c r="AA561" s="8">
        <v>0</v>
      </c>
      <c r="AB561" s="8">
        <v>0</v>
      </c>
      <c r="AC561" s="8">
        <v>0</v>
      </c>
      <c r="AD561" s="8">
        <v>0</v>
      </c>
      <c r="AE561" s="20">
        <v>53.285299999999999</v>
      </c>
      <c r="AF561" s="20">
        <v>54.195300000000003</v>
      </c>
      <c r="AG561" s="20">
        <v>58.463000000000001</v>
      </c>
      <c r="AH561" s="20">
        <v>56.7057</v>
      </c>
      <c r="AI561">
        <v>59.53</v>
      </c>
      <c r="AJ561" s="8" t="s">
        <v>3414</v>
      </c>
      <c r="AK561" s="8" t="s">
        <v>3415</v>
      </c>
      <c r="AL561" s="8">
        <v>1</v>
      </c>
      <c r="AM561" s="8">
        <v>0</v>
      </c>
      <c r="AN561" s="17">
        <v>57.454999999999998</v>
      </c>
      <c r="AO561" s="17">
        <v>56.153700000000001</v>
      </c>
      <c r="AP561" s="17" t="s">
        <v>163</v>
      </c>
      <c r="AQ561" s="8" t="s">
        <v>191</v>
      </c>
      <c r="AR561" s="8" t="s">
        <v>44</v>
      </c>
      <c r="AS561" s="8" t="s">
        <v>163</v>
      </c>
      <c r="AT561" s="8" t="s">
        <v>163</v>
      </c>
      <c r="AU561" s="8" t="s">
        <v>168</v>
      </c>
      <c r="AV561" s="8">
        <v>0</v>
      </c>
      <c r="AW56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61" s="8">
        <v>13.321325</v>
      </c>
      <c r="BA561">
        <v>13.548825000000001</v>
      </c>
      <c r="BB561">
        <v>14.61575</v>
      </c>
      <c r="BC561">
        <v>14.176425</v>
      </c>
    </row>
    <row r="562" spans="1:55" x14ac:dyDescent="0.3">
      <c r="A562" s="53" t="s">
        <v>1473</v>
      </c>
      <c r="B562" s="53" t="s">
        <v>3679</v>
      </c>
      <c r="C562" s="53" t="s">
        <v>110</v>
      </c>
      <c r="D562" s="8" t="s">
        <v>101</v>
      </c>
      <c r="E562" s="43" t="s">
        <v>290</v>
      </c>
      <c r="F562" s="8" t="s">
        <v>12</v>
      </c>
      <c r="G562" s="8" t="s">
        <v>9247</v>
      </c>
      <c r="H562" s="8" t="s">
        <v>126</v>
      </c>
      <c r="I562" s="8" t="s">
        <v>14</v>
      </c>
      <c r="J562">
        <v>300</v>
      </c>
      <c r="K562" s="8" t="str" cm="1">
        <f t="array" ref="K56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2" s="8" t="str" cm="1">
        <f t="array" ref="L56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2" s="8"/>
      <c r="N562" t="s">
        <v>1472</v>
      </c>
      <c r="O562" t="s">
        <v>6017</v>
      </c>
      <c r="P562">
        <v>1.6237727101128001</v>
      </c>
      <c r="Q562" t="s">
        <v>8207</v>
      </c>
      <c r="R562" s="8" t="s">
        <v>129</v>
      </c>
      <c r="S562" s="9">
        <v>0.51987268518518515</v>
      </c>
      <c r="T562" s="9">
        <v>0.52484953703703707</v>
      </c>
      <c r="U562" s="8">
        <v>0</v>
      </c>
      <c r="V562" s="8">
        <v>7.4583333333333339</v>
      </c>
      <c r="W562" s="8" t="s">
        <v>3681</v>
      </c>
      <c r="X562" s="8" t="s">
        <v>3682</v>
      </c>
      <c r="Y562" s="8">
        <v>1.29236495921765</v>
      </c>
      <c r="Z562">
        <v>1826.36</v>
      </c>
      <c r="AA562" s="8">
        <v>0</v>
      </c>
      <c r="AB562" s="35">
        <v>0</v>
      </c>
      <c r="AC562" s="8">
        <v>0</v>
      </c>
      <c r="AD562" s="8">
        <v>0</v>
      </c>
      <c r="AE562" s="20">
        <v>67.7</v>
      </c>
      <c r="AF562" s="20">
        <v>69.092799999999997</v>
      </c>
      <c r="AG562" s="20">
        <v>73.536600000000007</v>
      </c>
      <c r="AH562" s="20">
        <v>76.967100000000002</v>
      </c>
      <c r="AI562">
        <v>39.659999999999997</v>
      </c>
      <c r="AJ562" s="8" t="s">
        <v>3414</v>
      </c>
      <c r="AK562" s="8" t="s">
        <v>3415</v>
      </c>
      <c r="AL562" s="8">
        <v>1</v>
      </c>
      <c r="AM562" s="8">
        <v>0</v>
      </c>
      <c r="AN562" s="17">
        <v>35.475000000000001</v>
      </c>
      <c r="AO562" s="17">
        <v>39.284999999999997</v>
      </c>
      <c r="AP562" s="17" t="s">
        <v>163</v>
      </c>
      <c r="AQ562" s="8" t="s">
        <v>191</v>
      </c>
      <c r="AR562" s="8" t="s">
        <v>44</v>
      </c>
      <c r="AS562" s="8" t="s">
        <v>163</v>
      </c>
      <c r="AT562" s="8" t="s">
        <v>163</v>
      </c>
      <c r="AU562" s="8" t="s">
        <v>168</v>
      </c>
      <c r="AV562" s="8">
        <v>0</v>
      </c>
      <c r="AW56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2" s="8">
        <v>16.925000000000001</v>
      </c>
      <c r="BA562">
        <v>17.273199999999999</v>
      </c>
      <c r="BB562">
        <v>18.384150000000002</v>
      </c>
      <c r="BC562">
        <v>19.241775000000001</v>
      </c>
    </row>
    <row r="563" spans="1:55" x14ac:dyDescent="0.3">
      <c r="A563" s="53" t="s">
        <v>1870</v>
      </c>
      <c r="B563" s="53" t="s">
        <v>3501</v>
      </c>
      <c r="C563" s="53" t="s">
        <v>147</v>
      </c>
      <c r="D563" s="8" t="s">
        <v>101</v>
      </c>
      <c r="E563" s="43" t="s">
        <v>290</v>
      </c>
      <c r="F563" s="8" t="s">
        <v>12</v>
      </c>
      <c r="G563" s="8" t="s">
        <v>9257</v>
      </c>
      <c r="H563" s="8" t="s">
        <v>126</v>
      </c>
      <c r="I563" s="8" t="s">
        <v>14</v>
      </c>
      <c r="J563">
        <v>1</v>
      </c>
      <c r="K563" s="8" t="str" cm="1">
        <f t="array" ref="K56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63" s="8" t="str" cm="1">
        <f t="array" ref="L56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3" s="8"/>
      <c r="N563" t="s">
        <v>1869</v>
      </c>
      <c r="O563" t="s">
        <v>6040</v>
      </c>
      <c r="P563">
        <v>5.2558289707476398</v>
      </c>
      <c r="Q563" t="s">
        <v>8206</v>
      </c>
      <c r="R563" s="8" t="s">
        <v>147</v>
      </c>
      <c r="S563" s="9">
        <v>0.52850694444444446</v>
      </c>
      <c r="T563" s="9">
        <v>0.53076388888888892</v>
      </c>
      <c r="U563" s="8">
        <v>0</v>
      </c>
      <c r="V563" s="8">
        <v>3.2033333333333336</v>
      </c>
      <c r="W563" s="8" t="s">
        <v>3782</v>
      </c>
      <c r="X563" s="8" t="s">
        <v>3783</v>
      </c>
      <c r="Y563" s="8">
        <v>4.4216239828973496</v>
      </c>
      <c r="Z563">
        <v>2486.34</v>
      </c>
      <c r="AA563" s="8">
        <v>0</v>
      </c>
      <c r="AB563" s="8">
        <v>0</v>
      </c>
      <c r="AC563" s="8">
        <v>0</v>
      </c>
      <c r="AD563" s="8">
        <v>0</v>
      </c>
      <c r="AE563" s="20">
        <v>47.41</v>
      </c>
      <c r="AF563" s="20">
        <v>47.41</v>
      </c>
      <c r="AG563" s="20">
        <v>48.326900000000002</v>
      </c>
      <c r="AH563" s="20">
        <v>49.23</v>
      </c>
      <c r="AI563">
        <v>48.96</v>
      </c>
      <c r="AJ563" s="8" t="s">
        <v>3414</v>
      </c>
      <c r="AK563" s="8" t="s">
        <v>3415</v>
      </c>
      <c r="AL563" s="8">
        <v>1</v>
      </c>
      <c r="AM563" s="8">
        <v>0</v>
      </c>
      <c r="AN563" s="17">
        <v>47.41</v>
      </c>
      <c r="AO563" s="17">
        <v>49.23</v>
      </c>
      <c r="AP563" s="17" t="s">
        <v>163</v>
      </c>
      <c r="AQ563" s="8" t="s">
        <v>191</v>
      </c>
      <c r="AR563" s="8" t="s">
        <v>44</v>
      </c>
      <c r="AS563" s="8" t="s">
        <v>163</v>
      </c>
      <c r="AT563" s="8" t="s">
        <v>163</v>
      </c>
      <c r="AU563" s="8" t="s">
        <v>168</v>
      </c>
      <c r="AV563" s="8">
        <v>0</v>
      </c>
      <c r="AW56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63" s="8">
        <v>11.852499999999999</v>
      </c>
      <c r="BA563">
        <v>11.852499999999999</v>
      </c>
      <c r="BB563">
        <v>12.081725</v>
      </c>
      <c r="BC563">
        <v>12.307499999999999</v>
      </c>
    </row>
    <row r="564" spans="1:55" x14ac:dyDescent="0.3">
      <c r="A564" s="53" t="s">
        <v>1455</v>
      </c>
      <c r="B564" s="53" t="s">
        <v>3775</v>
      </c>
      <c r="C564" s="53" t="s">
        <v>110</v>
      </c>
      <c r="D564" s="8" t="s">
        <v>103</v>
      </c>
      <c r="E564" s="43" t="s">
        <v>290</v>
      </c>
      <c r="F564" s="8" t="s">
        <v>12</v>
      </c>
      <c r="G564" s="8" t="s">
        <v>9257</v>
      </c>
      <c r="H564" s="8" t="s">
        <v>126</v>
      </c>
      <c r="I564" s="8" t="s">
        <v>14</v>
      </c>
      <c r="J564">
        <v>258</v>
      </c>
      <c r="K564" s="8" t="str" cm="1">
        <f t="array" ref="K56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4" s="8" t="str" cm="1">
        <f t="array" ref="L56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4" s="8"/>
      <c r="N564" t="s">
        <v>1454</v>
      </c>
      <c r="O564" t="s">
        <v>6184</v>
      </c>
      <c r="P564">
        <v>1.24471846127335</v>
      </c>
      <c r="Q564" t="s">
        <v>8508</v>
      </c>
      <c r="R564" s="8" t="s">
        <v>107</v>
      </c>
      <c r="S564" s="9">
        <v>0.47998842592592594</v>
      </c>
      <c r="T564" s="9">
        <v>0.48670138888888886</v>
      </c>
      <c r="U564" s="8">
        <v>0</v>
      </c>
      <c r="V564" s="8">
        <v>7.1333333333333337</v>
      </c>
      <c r="W564" s="8" t="s">
        <v>3777</v>
      </c>
      <c r="X564" s="8" t="s">
        <v>3778</v>
      </c>
      <c r="Y564" s="8">
        <v>1.13931508053342</v>
      </c>
      <c r="Z564">
        <v>478.55</v>
      </c>
      <c r="AA564" s="8">
        <v>0</v>
      </c>
      <c r="AB564" s="8">
        <v>0</v>
      </c>
      <c r="AC564" s="8">
        <v>0</v>
      </c>
      <c r="AD564" s="8">
        <v>0</v>
      </c>
      <c r="AE564" s="20">
        <v>36.47</v>
      </c>
      <c r="AF564" s="20">
        <v>36.47</v>
      </c>
      <c r="AG564" s="20">
        <v>37.456600000000002</v>
      </c>
      <c r="AH564" s="20">
        <v>37.950000000000003</v>
      </c>
      <c r="AI564">
        <v>9.49</v>
      </c>
      <c r="AJ564" s="8" t="s">
        <v>3414</v>
      </c>
      <c r="AK564" s="8" t="s">
        <v>5409</v>
      </c>
      <c r="AL564" s="8">
        <v>1</v>
      </c>
      <c r="AM564" s="8">
        <v>0</v>
      </c>
      <c r="AN564" s="17">
        <v>9.1174999999999997</v>
      </c>
      <c r="AO564" s="17">
        <v>9.4875000000000007</v>
      </c>
      <c r="AP564" s="17" t="s">
        <v>163</v>
      </c>
      <c r="AQ564" s="8" t="s">
        <v>793</v>
      </c>
      <c r="AR564" s="8" t="s">
        <v>1453</v>
      </c>
      <c r="AS564" s="8" t="s">
        <v>163</v>
      </c>
      <c r="AT564" s="8" t="s">
        <v>163</v>
      </c>
      <c r="AU564" s="8" t="s">
        <v>168</v>
      </c>
      <c r="AV564" s="8">
        <v>0</v>
      </c>
      <c r="AW56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4" s="8">
        <v>9.1174999999999997</v>
      </c>
      <c r="BA564">
        <v>9.1174999999999997</v>
      </c>
      <c r="BB564">
        <v>9.3641500000000004</v>
      </c>
      <c r="BC564">
        <v>9.4875000000000007</v>
      </c>
    </row>
    <row r="565" spans="1:55" x14ac:dyDescent="0.3">
      <c r="A565" s="53" t="s">
        <v>1644</v>
      </c>
      <c r="B565" s="53" t="s">
        <v>3593</v>
      </c>
      <c r="C565" s="53" t="s">
        <v>138</v>
      </c>
      <c r="D565" s="8" t="s">
        <v>101</v>
      </c>
      <c r="E565" s="43" t="s">
        <v>290</v>
      </c>
      <c r="F565" s="8" t="s">
        <v>12</v>
      </c>
      <c r="G565" s="8" t="s">
        <v>9255</v>
      </c>
      <c r="H565" s="8" t="s">
        <v>126</v>
      </c>
      <c r="I565" s="8" t="s">
        <v>14</v>
      </c>
      <c r="J565">
        <v>348</v>
      </c>
      <c r="K565" s="8" t="str" cm="1">
        <f t="array" ref="K56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5" s="8" t="str" cm="1">
        <f t="array" ref="L56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5" s="8"/>
      <c r="N565" t="s">
        <v>1643</v>
      </c>
      <c r="O565" t="s">
        <v>5973</v>
      </c>
      <c r="P565">
        <v>0.24497491972857699</v>
      </c>
      <c r="Q565" t="s">
        <v>8183</v>
      </c>
      <c r="R565" s="8" t="s">
        <v>129</v>
      </c>
      <c r="S565" s="9">
        <v>0.53092592592592591</v>
      </c>
      <c r="T565" s="9">
        <v>0.53427083333333336</v>
      </c>
      <c r="U565" s="8">
        <v>0</v>
      </c>
      <c r="V565" s="8">
        <v>5.67</v>
      </c>
      <c r="W565" s="8" t="s">
        <v>3786</v>
      </c>
      <c r="X565" s="8" t="s">
        <v>3787</v>
      </c>
      <c r="Y565" s="8">
        <v>0.125321572789966</v>
      </c>
      <c r="Z565">
        <v>660.65</v>
      </c>
      <c r="AA565" s="8">
        <v>0</v>
      </c>
      <c r="AB565" s="8">
        <v>0</v>
      </c>
      <c r="AC565" s="8">
        <v>0</v>
      </c>
      <c r="AD565" s="8">
        <v>0</v>
      </c>
      <c r="AE565" s="20">
        <v>15.2</v>
      </c>
      <c r="AF565" s="20">
        <v>16.594999999999999</v>
      </c>
      <c r="AG565" s="20">
        <v>19.850000000000001</v>
      </c>
      <c r="AH565" s="20">
        <v>17.225000000000001</v>
      </c>
      <c r="AI565">
        <v>10.52</v>
      </c>
      <c r="AJ565" s="8" t="s">
        <v>3414</v>
      </c>
      <c r="AK565" s="8" t="s">
        <v>3415</v>
      </c>
      <c r="AL565" s="8">
        <v>1</v>
      </c>
      <c r="AM565" s="8">
        <v>0</v>
      </c>
      <c r="AN565" s="17">
        <v>9.9250000000000007</v>
      </c>
      <c r="AO565" s="17">
        <v>16.7</v>
      </c>
      <c r="AP565" s="17" t="s">
        <v>163</v>
      </c>
      <c r="AQ565" s="8" t="s">
        <v>191</v>
      </c>
      <c r="AR565" s="8" t="s">
        <v>44</v>
      </c>
      <c r="AS565" s="8" t="s">
        <v>163</v>
      </c>
      <c r="AT565" s="8" t="s">
        <v>163</v>
      </c>
      <c r="AU565" s="8" t="s">
        <v>168</v>
      </c>
      <c r="AV565" s="8">
        <v>0</v>
      </c>
      <c r="AW56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5" s="8">
        <v>3.8</v>
      </c>
      <c r="BA565">
        <v>4.1487499999999997</v>
      </c>
      <c r="BB565">
        <v>4.9625000000000004</v>
      </c>
      <c r="BC565">
        <v>4.3062500000000004</v>
      </c>
    </row>
    <row r="566" spans="1:55" x14ac:dyDescent="0.3">
      <c r="A566" s="53" t="s">
        <v>1193</v>
      </c>
      <c r="B566" s="53" t="s">
        <v>3673</v>
      </c>
      <c r="C566" s="53" t="s">
        <v>110</v>
      </c>
      <c r="D566" s="8" t="s">
        <v>101</v>
      </c>
      <c r="E566" s="43" t="s">
        <v>290</v>
      </c>
      <c r="F566" s="8" t="s">
        <v>12</v>
      </c>
      <c r="G566" s="8" t="s">
        <v>9263</v>
      </c>
      <c r="H566" s="8" t="s">
        <v>126</v>
      </c>
      <c r="I566" s="8" t="s">
        <v>14</v>
      </c>
      <c r="J566">
        <v>349</v>
      </c>
      <c r="K566" s="8" t="str" cm="1">
        <f t="array" ref="K56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4 Days</v>
      </c>
      <c r="L566" s="8" t="str" cm="1">
        <f t="array" ref="L56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Thursday Special</v>
      </c>
      <c r="M566" s="8"/>
      <c r="N566" t="s">
        <v>1192</v>
      </c>
      <c r="O566" t="s">
        <v>6020</v>
      </c>
      <c r="P566">
        <v>0.13155495463576</v>
      </c>
      <c r="Q566" t="s">
        <v>8208</v>
      </c>
      <c r="R566" s="8" t="s">
        <v>147</v>
      </c>
      <c r="S566" s="9">
        <v>0.53436342592592589</v>
      </c>
      <c r="T566" s="9">
        <v>0.54740740740740745</v>
      </c>
      <c r="U566" s="8">
        <v>0</v>
      </c>
      <c r="V566" s="8">
        <v>10.59</v>
      </c>
      <c r="W566" s="8" t="s">
        <v>3675</v>
      </c>
      <c r="X566" s="8" t="s">
        <v>3676</v>
      </c>
      <c r="Y566" s="8">
        <v>5.3539923810696902E-2</v>
      </c>
      <c r="Z566">
        <v>2858.58</v>
      </c>
      <c r="AA566" s="8">
        <v>13</v>
      </c>
      <c r="AB566" s="8">
        <v>0.77192982456140402</v>
      </c>
      <c r="AC566" s="8">
        <v>3</v>
      </c>
      <c r="AD566" s="8">
        <v>58</v>
      </c>
      <c r="AE566" s="20">
        <v>55.593000000000004</v>
      </c>
      <c r="AF566" s="20">
        <v>48.37</v>
      </c>
      <c r="AG566" s="20">
        <v>49.368400000000001</v>
      </c>
      <c r="AH566" s="20">
        <v>55.8962</v>
      </c>
      <c r="AI566">
        <v>59.95</v>
      </c>
      <c r="AJ566" s="8" t="s">
        <v>3414</v>
      </c>
      <c r="AK566" s="8" t="s">
        <v>3415</v>
      </c>
      <c r="AL566" s="8">
        <v>1</v>
      </c>
      <c r="AM566" s="8">
        <v>57</v>
      </c>
      <c r="AN566" s="17">
        <v>42.645000000000003</v>
      </c>
      <c r="AO566" s="17">
        <v>62.966200000000001</v>
      </c>
      <c r="AP566" s="17" t="s">
        <v>163</v>
      </c>
      <c r="AQ566" s="8" t="s">
        <v>191</v>
      </c>
      <c r="AR566" s="8" t="s">
        <v>44</v>
      </c>
      <c r="AS566" s="8" t="s">
        <v>163</v>
      </c>
      <c r="AT566" s="8" t="s">
        <v>163</v>
      </c>
      <c r="AU566" s="8" t="s">
        <v>168</v>
      </c>
      <c r="AV566" s="8">
        <v>57</v>
      </c>
      <c r="AW56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Y</v>
      </c>
      <c r="AZ566" s="8">
        <v>13.898250000000001</v>
      </c>
      <c r="BA566">
        <v>12.092499999999999</v>
      </c>
      <c r="BB566">
        <v>12.3421</v>
      </c>
      <c r="BC566">
        <v>13.97405</v>
      </c>
    </row>
    <row r="567" spans="1:55" x14ac:dyDescent="0.3">
      <c r="A567" s="53" t="s">
        <v>1189</v>
      </c>
      <c r="B567" s="53" t="s">
        <v>3667</v>
      </c>
      <c r="C567" s="53" t="s">
        <v>110</v>
      </c>
      <c r="D567" s="8" t="s">
        <v>101</v>
      </c>
      <c r="E567" s="43" t="s">
        <v>290</v>
      </c>
      <c r="F567" s="8" t="s">
        <v>12</v>
      </c>
      <c r="G567" s="8" t="s">
        <v>9266</v>
      </c>
      <c r="H567" s="8" t="s">
        <v>290</v>
      </c>
      <c r="I567" s="8" t="s">
        <v>12</v>
      </c>
      <c r="J567">
        <v>60</v>
      </c>
      <c r="K567" s="8" t="str" cm="1">
        <f t="array" ref="K56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7" s="8" t="str" cm="1">
        <f t="array" ref="L56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7" s="8"/>
      <c r="N567" t="s">
        <v>1188</v>
      </c>
      <c r="O567" t="s">
        <v>6025</v>
      </c>
      <c r="P567">
        <v>5.6215364032484603</v>
      </c>
      <c r="Q567" t="s">
        <v>8182</v>
      </c>
      <c r="R567" s="8" t="s">
        <v>110</v>
      </c>
      <c r="S567" s="9">
        <v>0.55130787037037032</v>
      </c>
      <c r="T567" s="9">
        <v>0.57466435185185183</v>
      </c>
      <c r="U567" s="8">
        <v>0</v>
      </c>
      <c r="V567" s="8">
        <v>33.633333333333333</v>
      </c>
      <c r="W567" s="8" t="s">
        <v>3669</v>
      </c>
      <c r="X567" s="8" t="s">
        <v>3670</v>
      </c>
      <c r="Y567" s="8">
        <v>5.56545303118593</v>
      </c>
      <c r="Z567">
        <v>3995.75</v>
      </c>
      <c r="AA567" s="8">
        <v>0</v>
      </c>
      <c r="AB567" s="8">
        <v>0</v>
      </c>
      <c r="AC567" s="8">
        <v>0</v>
      </c>
      <c r="AD567" s="8">
        <v>0</v>
      </c>
      <c r="AE567" s="20">
        <v>155.11199999999999</v>
      </c>
      <c r="AF567" s="20">
        <v>143.42330000000001</v>
      </c>
      <c r="AG567" s="20">
        <v>201.31549999999999</v>
      </c>
      <c r="AH567" s="20">
        <v>248.52330000000001</v>
      </c>
      <c r="AI567">
        <v>145.52000000000001</v>
      </c>
      <c r="AJ567" s="8" t="s">
        <v>3414</v>
      </c>
      <c r="AK567" s="8" t="s">
        <v>3415</v>
      </c>
      <c r="AL567" s="8">
        <v>1</v>
      </c>
      <c r="AM567" s="8">
        <v>0</v>
      </c>
      <c r="AN567" s="17">
        <v>106.17619999999999</v>
      </c>
      <c r="AO567" s="17">
        <v>70.623699999999999</v>
      </c>
      <c r="AP567" s="17" t="s">
        <v>164</v>
      </c>
      <c r="AQ567" s="8" t="s">
        <v>191</v>
      </c>
      <c r="AR567" s="8" t="s">
        <v>44</v>
      </c>
      <c r="AS567" s="8" t="s">
        <v>164</v>
      </c>
      <c r="AT567" s="8" t="s">
        <v>164</v>
      </c>
      <c r="AU567" s="8" t="s">
        <v>168</v>
      </c>
      <c r="AW56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7" s="8">
        <v>38.777999999999999</v>
      </c>
      <c r="BA567">
        <v>35.855825000000003</v>
      </c>
      <c r="BB567">
        <v>50.328874999999996</v>
      </c>
      <c r="BC567">
        <v>62.130825000000002</v>
      </c>
    </row>
    <row r="568" spans="1:55" x14ac:dyDescent="0.3">
      <c r="A568" s="53" t="s">
        <v>1476</v>
      </c>
      <c r="B568" s="53" t="s">
        <v>5040</v>
      </c>
      <c r="C568" s="53" t="s">
        <v>110</v>
      </c>
      <c r="D568" s="8" t="s">
        <v>102</v>
      </c>
      <c r="E568" s="43" t="s">
        <v>290</v>
      </c>
      <c r="F568" s="8" t="s">
        <v>12</v>
      </c>
      <c r="G568" s="8" t="s">
        <v>9266</v>
      </c>
      <c r="H568" s="8" t="s">
        <v>126</v>
      </c>
      <c r="I568" s="8" t="s">
        <v>14</v>
      </c>
      <c r="J568">
        <v>380</v>
      </c>
      <c r="K568" s="8" t="str" cm="1">
        <f t="array" ref="K56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8" s="8" t="str" cm="1">
        <f t="array" ref="L56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8" s="8"/>
      <c r="N568" t="s">
        <v>1475</v>
      </c>
      <c r="O568" t="s">
        <v>6119</v>
      </c>
      <c r="P568">
        <v>30.648073055918601</v>
      </c>
      <c r="Q568" t="s">
        <v>8355</v>
      </c>
      <c r="R568" s="8" t="s">
        <v>125</v>
      </c>
      <c r="S568" s="9">
        <v>0.55849537037037034</v>
      </c>
      <c r="T568" s="9">
        <v>0.56010416666666663</v>
      </c>
      <c r="U568" s="8">
        <v>0</v>
      </c>
      <c r="V568" s="8">
        <v>1.1555555566666667</v>
      </c>
      <c r="W568" s="8" t="s">
        <v>5042</v>
      </c>
      <c r="X568" s="8" t="s">
        <v>5043</v>
      </c>
      <c r="Y568" s="8">
        <v>31.818926996487299</v>
      </c>
      <c r="Z568">
        <v>1022.04</v>
      </c>
      <c r="AA568" s="8">
        <v>0</v>
      </c>
      <c r="AB568" s="8">
        <v>0</v>
      </c>
      <c r="AC568" s="8">
        <v>0</v>
      </c>
      <c r="AD568" s="8">
        <v>0</v>
      </c>
      <c r="AE568" s="20">
        <v>38.82</v>
      </c>
      <c r="AF568" s="20">
        <v>38.82</v>
      </c>
      <c r="AG568" s="20">
        <v>40.031399999999998</v>
      </c>
      <c r="AH568" s="20">
        <v>40.94</v>
      </c>
      <c r="AI568">
        <v>21.7</v>
      </c>
      <c r="AJ568" s="8" t="s">
        <v>3414</v>
      </c>
      <c r="AK568" s="8" t="s">
        <v>5235</v>
      </c>
      <c r="AL568" s="8">
        <v>1</v>
      </c>
      <c r="AM568" s="8">
        <v>0</v>
      </c>
      <c r="AN568" s="17">
        <v>19.41</v>
      </c>
      <c r="AO568" s="17">
        <v>20.47</v>
      </c>
      <c r="AP568" s="17" t="s">
        <v>163</v>
      </c>
      <c r="AQ568" s="8" t="s">
        <v>191</v>
      </c>
      <c r="AR568" s="8" t="s">
        <v>44</v>
      </c>
      <c r="AS568" s="8" t="s">
        <v>163</v>
      </c>
      <c r="AT568" s="8" t="s">
        <v>163</v>
      </c>
      <c r="AU568" s="8" t="s">
        <v>168</v>
      </c>
      <c r="AV568" s="8">
        <v>0</v>
      </c>
      <c r="AW56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8" s="8">
        <v>9.7050000000000001</v>
      </c>
      <c r="BA568">
        <v>9.7050000000000001</v>
      </c>
      <c r="BB568">
        <v>10.007849999999999</v>
      </c>
      <c r="BC568">
        <v>10.234999999999999</v>
      </c>
    </row>
    <row r="569" spans="1:55" x14ac:dyDescent="0.3">
      <c r="A569" s="53" t="s">
        <v>567</v>
      </c>
      <c r="B569" s="53" t="s">
        <v>5245</v>
      </c>
      <c r="C569" s="53" t="s">
        <v>110</v>
      </c>
      <c r="D569" s="8" t="s">
        <v>101</v>
      </c>
      <c r="E569" s="43" t="s">
        <v>290</v>
      </c>
      <c r="F569" s="8" t="s">
        <v>12</v>
      </c>
      <c r="G569" s="8" t="s">
        <v>9261</v>
      </c>
      <c r="H569" s="8" t="s">
        <v>290</v>
      </c>
      <c r="I569" s="8" t="s">
        <v>13</v>
      </c>
      <c r="J569">
        <v>0</v>
      </c>
      <c r="K569" s="8" t="str" cm="1">
        <f t="array" ref="K56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69" s="8" t="str" cm="1">
        <f t="array" ref="L56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69" s="8"/>
      <c r="N569" t="s">
        <v>566</v>
      </c>
      <c r="O569" t="s">
        <v>6043</v>
      </c>
      <c r="P569">
        <v>21.873613088313999</v>
      </c>
      <c r="Q569" t="s">
        <v>8204</v>
      </c>
      <c r="R569" s="8" t="s">
        <v>129</v>
      </c>
      <c r="S569" s="9">
        <v>0.58986111111111106</v>
      </c>
      <c r="T569" s="9">
        <v>0.59398148148148144</v>
      </c>
      <c r="U569" s="8">
        <v>0</v>
      </c>
      <c r="V569" s="8">
        <v>7.375</v>
      </c>
      <c r="W569" s="8" t="s">
        <v>5247</v>
      </c>
      <c r="X569" s="8" t="s">
        <v>5248</v>
      </c>
      <c r="Y569" s="8">
        <v>23.329379853770099</v>
      </c>
      <c r="Z569">
        <v>919.31</v>
      </c>
      <c r="AA569" s="8">
        <v>0</v>
      </c>
      <c r="AB569" s="8">
        <v>0</v>
      </c>
      <c r="AC569" s="8">
        <v>0</v>
      </c>
      <c r="AD569" s="8">
        <v>0</v>
      </c>
      <c r="AE569" s="20">
        <v>35</v>
      </c>
      <c r="AF569" s="20">
        <v>35</v>
      </c>
      <c r="AG569" s="20">
        <v>35.950000000000003</v>
      </c>
      <c r="AH569" s="20">
        <v>36.33</v>
      </c>
      <c r="AI569">
        <v>19.260000000000002</v>
      </c>
      <c r="AJ569" s="8" t="s">
        <v>3414</v>
      </c>
      <c r="AK569" s="8" t="s">
        <v>3415</v>
      </c>
      <c r="AL569" s="8">
        <v>1</v>
      </c>
      <c r="AM569" s="8">
        <v>0</v>
      </c>
      <c r="AN569" s="17">
        <v>17.5</v>
      </c>
      <c r="AO569" s="17">
        <v>18.164999999999999</v>
      </c>
      <c r="AP569" s="17" t="s">
        <v>163</v>
      </c>
      <c r="AQ569" s="8" t="s">
        <v>191</v>
      </c>
      <c r="AR569" s="8" t="s">
        <v>44</v>
      </c>
      <c r="AS569" s="8" t="s">
        <v>164</v>
      </c>
      <c r="AT569" s="8" t="s">
        <v>163</v>
      </c>
      <c r="AU569" s="8" t="s">
        <v>168</v>
      </c>
      <c r="AV569" s="8">
        <v>0</v>
      </c>
      <c r="AW56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6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6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69" s="8">
        <v>8.75</v>
      </c>
      <c r="BA569">
        <v>8.75</v>
      </c>
      <c r="BB569">
        <v>8.9875000000000007</v>
      </c>
      <c r="BC569">
        <v>9.0824999999999996</v>
      </c>
    </row>
    <row r="570" spans="1:55" x14ac:dyDescent="0.3">
      <c r="A570" s="53" t="s">
        <v>355</v>
      </c>
      <c r="B570" s="53" t="s">
        <v>3579</v>
      </c>
      <c r="C570" s="53" t="s">
        <v>110</v>
      </c>
      <c r="D570" s="8" t="s">
        <v>102</v>
      </c>
      <c r="E570" s="43" t="s">
        <v>290</v>
      </c>
      <c r="F570" s="8" t="s">
        <v>12</v>
      </c>
      <c r="G570" s="8" t="s">
        <v>9261</v>
      </c>
      <c r="H570" s="8" t="s">
        <v>160</v>
      </c>
      <c r="I570" s="8" t="s">
        <v>15</v>
      </c>
      <c r="J570">
        <v>400</v>
      </c>
      <c r="K570" s="8" t="str" cm="1">
        <f t="array" ref="K57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0" s="8" t="str" cm="1">
        <f t="array" ref="L57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0" s="8"/>
      <c r="N570" t="s">
        <v>354</v>
      </c>
      <c r="O570" t="s">
        <v>6044</v>
      </c>
      <c r="P570">
        <v>5.2884610062069397</v>
      </c>
      <c r="Q570" t="s">
        <v>8358</v>
      </c>
      <c r="R570" s="8" t="s">
        <v>125</v>
      </c>
      <c r="S570" s="9">
        <v>0.56377314814814816</v>
      </c>
      <c r="T570" s="9">
        <v>0.57048611111111114</v>
      </c>
      <c r="U570" s="8">
        <v>0</v>
      </c>
      <c r="V570" s="8">
        <v>9.4354006285390355</v>
      </c>
      <c r="W570" s="8" t="s">
        <v>3581</v>
      </c>
      <c r="X570" s="8" t="s">
        <v>3582</v>
      </c>
      <c r="Y570" s="8">
        <v>3.9397518634514501</v>
      </c>
      <c r="Z570">
        <v>1730.83</v>
      </c>
      <c r="AA570" s="8">
        <v>0</v>
      </c>
      <c r="AB570" s="8">
        <v>0</v>
      </c>
      <c r="AC570" s="8">
        <v>0</v>
      </c>
      <c r="AD570" s="8">
        <v>0</v>
      </c>
      <c r="AE570" s="20">
        <v>0</v>
      </c>
      <c r="AF570" s="20">
        <v>127.76</v>
      </c>
      <c r="AG570" s="20">
        <v>132.88659999999999</v>
      </c>
      <c r="AH570" s="20">
        <v>135.44999999999999</v>
      </c>
      <c r="AI570">
        <v>71.790000000000006</v>
      </c>
      <c r="AJ570" s="8" t="s">
        <v>3414</v>
      </c>
      <c r="AK570" s="8" t="s">
        <v>5235</v>
      </c>
      <c r="AL570" s="8">
        <v>1</v>
      </c>
      <c r="AM570" s="8">
        <v>0</v>
      </c>
      <c r="AN570" s="17">
        <v>63.88</v>
      </c>
      <c r="AO570" s="17">
        <v>0</v>
      </c>
      <c r="AP570" s="17" t="s">
        <v>163</v>
      </c>
      <c r="AQ570" s="8" t="s">
        <v>191</v>
      </c>
      <c r="AR570" s="8" t="s">
        <v>44</v>
      </c>
      <c r="AS570" s="8" t="s">
        <v>163</v>
      </c>
      <c r="AT570" s="8" t="s">
        <v>163</v>
      </c>
      <c r="AU570" s="8" t="s">
        <v>168</v>
      </c>
      <c r="AV570" s="8">
        <v>0</v>
      </c>
      <c r="AW57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0" s="8">
        <v>0</v>
      </c>
      <c r="BA570">
        <v>31.94</v>
      </c>
      <c r="BB570">
        <v>33.221649999999997</v>
      </c>
      <c r="BC570">
        <v>33.862499999999997</v>
      </c>
    </row>
    <row r="571" spans="1:55" x14ac:dyDescent="0.3">
      <c r="A571" s="53" t="s">
        <v>1551</v>
      </c>
      <c r="B571" s="53" t="s">
        <v>5227</v>
      </c>
      <c r="C571" s="53" t="s">
        <v>110</v>
      </c>
      <c r="D571" s="8" t="s">
        <v>101</v>
      </c>
      <c r="E571" s="43" t="s">
        <v>290</v>
      </c>
      <c r="F571" s="8" t="s">
        <v>12</v>
      </c>
      <c r="G571" s="8" t="s">
        <v>9264</v>
      </c>
      <c r="H571" s="8" t="s">
        <v>126</v>
      </c>
      <c r="I571" s="8" t="s">
        <v>14</v>
      </c>
      <c r="J571">
        <v>355</v>
      </c>
      <c r="K571" s="8" t="str" cm="1">
        <f t="array" ref="K57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1" s="8" t="str" cm="1">
        <f t="array" ref="L57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1" s="8"/>
      <c r="N571" t="s">
        <v>1550</v>
      </c>
      <c r="O571" t="s">
        <v>5963</v>
      </c>
      <c r="P571">
        <v>3.3139605198625799</v>
      </c>
      <c r="Q571" t="s">
        <v>8091</v>
      </c>
      <c r="R571" s="8" t="s">
        <v>129</v>
      </c>
      <c r="S571" s="9">
        <v>0.66644675925925922</v>
      </c>
      <c r="T571" s="9">
        <v>0.6665740740740741</v>
      </c>
      <c r="U571" s="8">
        <v>0</v>
      </c>
      <c r="V571" s="8">
        <v>3.9777777766666667</v>
      </c>
      <c r="W571" s="8" t="s">
        <v>5229</v>
      </c>
      <c r="X571" s="8" t="s">
        <v>5230</v>
      </c>
      <c r="Y571" s="8">
        <v>3.5237867807588601</v>
      </c>
      <c r="Z571">
        <v>1733.44</v>
      </c>
      <c r="AA571" s="8">
        <v>0</v>
      </c>
      <c r="AB571" s="8">
        <v>0</v>
      </c>
      <c r="AC571" s="8">
        <v>0</v>
      </c>
      <c r="AD571" s="8">
        <v>0</v>
      </c>
      <c r="AE571" s="20">
        <v>68.444000000000003</v>
      </c>
      <c r="AF571" s="20">
        <v>81.611599999999996</v>
      </c>
      <c r="AG571" s="20">
        <v>86.043300000000002</v>
      </c>
      <c r="AH571" s="20">
        <v>78.872</v>
      </c>
      <c r="AI571">
        <v>42.92</v>
      </c>
      <c r="AJ571" s="8" t="s">
        <v>3414</v>
      </c>
      <c r="AK571" s="8" t="s">
        <v>3415</v>
      </c>
      <c r="AL571" s="8">
        <v>1</v>
      </c>
      <c r="AM571" s="8">
        <v>0</v>
      </c>
      <c r="AN571" s="17">
        <v>34.452500000000001</v>
      </c>
      <c r="AO571" s="17">
        <v>18.927499999999998</v>
      </c>
      <c r="AP571" s="17" t="s">
        <v>163</v>
      </c>
      <c r="AQ571" s="8" t="s">
        <v>191</v>
      </c>
      <c r="AR571" s="8" t="s">
        <v>44</v>
      </c>
      <c r="AS571" s="8" t="s">
        <v>163</v>
      </c>
      <c r="AT571" s="8" t="s">
        <v>163</v>
      </c>
      <c r="AU571" s="8" t="s">
        <v>168</v>
      </c>
      <c r="AV571" s="8">
        <v>0</v>
      </c>
      <c r="AW57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1" s="8">
        <v>17.111000000000001</v>
      </c>
      <c r="BA571">
        <v>20.402899999999999</v>
      </c>
      <c r="BB571">
        <v>21.510825000000001</v>
      </c>
      <c r="BC571">
        <v>19.718</v>
      </c>
    </row>
    <row r="572" spans="1:55" x14ac:dyDescent="0.3">
      <c r="A572" s="53" t="s">
        <v>338</v>
      </c>
      <c r="B572" s="53" t="s">
        <v>5560</v>
      </c>
      <c r="C572" s="53" t="s">
        <v>110</v>
      </c>
      <c r="D572" s="8" t="s">
        <v>101</v>
      </c>
      <c r="E572" s="43" t="s">
        <v>290</v>
      </c>
      <c r="F572" s="8" t="s">
        <v>12</v>
      </c>
      <c r="G572" s="8" t="s">
        <v>9256</v>
      </c>
      <c r="H572" s="8" t="s">
        <v>126</v>
      </c>
      <c r="I572" s="8" t="s">
        <v>14</v>
      </c>
      <c r="J572">
        <v>360</v>
      </c>
      <c r="K572" s="8" t="str" cm="1">
        <f t="array" ref="K57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2" s="8" t="str" cm="1">
        <f t="array" ref="L57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2" s="8"/>
      <c r="N572" t="s">
        <v>337</v>
      </c>
      <c r="O572" t="s">
        <v>6246</v>
      </c>
      <c r="P572">
        <v>12.384987220813899</v>
      </c>
      <c r="Q572" t="s">
        <v>8205</v>
      </c>
      <c r="R572" s="8" t="s">
        <v>112</v>
      </c>
      <c r="S572" s="9">
        <v>0.67517361111111107</v>
      </c>
      <c r="T572" s="9">
        <v>0.67920138888888892</v>
      </c>
      <c r="U572" s="8">
        <v>0</v>
      </c>
      <c r="V572" s="8">
        <v>5.8</v>
      </c>
      <c r="W572" s="8" t="s">
        <v>5562</v>
      </c>
      <c r="X572" s="8" t="s">
        <v>5563</v>
      </c>
      <c r="Y572" s="8">
        <v>11.2709885276326</v>
      </c>
      <c r="Z572">
        <v>476.02</v>
      </c>
      <c r="AA572" s="8">
        <v>0</v>
      </c>
      <c r="AB572" s="8">
        <v>0</v>
      </c>
      <c r="AC572" s="8">
        <v>0</v>
      </c>
      <c r="AD572" s="8">
        <v>0</v>
      </c>
      <c r="AE572" s="20">
        <v>38.94</v>
      </c>
      <c r="AF572" s="20">
        <v>39.206600000000002</v>
      </c>
      <c r="AG572" s="20">
        <v>40.793300000000002</v>
      </c>
      <c r="AH572" s="20">
        <v>41.32</v>
      </c>
      <c r="AI572">
        <v>10.95</v>
      </c>
      <c r="AJ572" s="8" t="s">
        <v>3414</v>
      </c>
      <c r="AK572" s="8" t="s">
        <v>3415</v>
      </c>
      <c r="AL572" s="8">
        <v>1</v>
      </c>
      <c r="AM572" s="8">
        <v>0</v>
      </c>
      <c r="AN572" s="17">
        <v>9.9350000000000005</v>
      </c>
      <c r="AO572" s="17">
        <v>10.33</v>
      </c>
      <c r="AP572" s="17" t="s">
        <v>163</v>
      </c>
      <c r="AQ572" s="8" t="s">
        <v>191</v>
      </c>
      <c r="AR572" s="8" t="s">
        <v>44</v>
      </c>
      <c r="AS572" s="8" t="s">
        <v>163</v>
      </c>
      <c r="AT572" s="8" t="s">
        <v>163</v>
      </c>
      <c r="AU572" s="8" t="s">
        <v>168</v>
      </c>
      <c r="AV572" s="8">
        <v>0</v>
      </c>
      <c r="AW57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2" s="8">
        <v>9.7349999999999994</v>
      </c>
      <c r="BA572">
        <v>9.8016500000000004</v>
      </c>
      <c r="BB572">
        <v>10.198325000000001</v>
      </c>
      <c r="BC572">
        <v>10.33</v>
      </c>
    </row>
    <row r="573" spans="1:55" x14ac:dyDescent="0.3">
      <c r="A573" s="53" t="s">
        <v>522</v>
      </c>
      <c r="B573" s="53" t="s">
        <v>3537</v>
      </c>
      <c r="C573" s="53" t="s">
        <v>107</v>
      </c>
      <c r="D573" s="8" t="s">
        <v>102</v>
      </c>
      <c r="E573" s="43" t="s">
        <v>290</v>
      </c>
      <c r="F573" s="8" t="s">
        <v>12</v>
      </c>
      <c r="G573" s="8" t="s">
        <v>9256</v>
      </c>
      <c r="H573" s="8" t="s">
        <v>126</v>
      </c>
      <c r="I573" s="8" t="s">
        <v>15</v>
      </c>
      <c r="J573">
        <v>61</v>
      </c>
      <c r="K573" s="8" t="str" cm="1">
        <f t="array" ref="K57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3" s="8" t="str" cm="1">
        <f t="array" ref="L57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3" s="8"/>
      <c r="N573" t="s">
        <v>521</v>
      </c>
      <c r="O573" t="s">
        <v>5814</v>
      </c>
      <c r="P573">
        <v>0.85813990544863805</v>
      </c>
      <c r="Q573" t="s">
        <v>8421</v>
      </c>
      <c r="R573" s="8" t="s">
        <v>125</v>
      </c>
      <c r="S573" s="9">
        <v>0.57917824074074076</v>
      </c>
      <c r="T573" s="9">
        <v>0.57942129629629635</v>
      </c>
      <c r="U573" s="8">
        <v>0</v>
      </c>
      <c r="V573" s="8">
        <v>20.350000000000001</v>
      </c>
      <c r="W573" s="8" t="s">
        <v>4145</v>
      </c>
      <c r="X573" s="8" t="s">
        <v>4146</v>
      </c>
      <c r="Y573" s="8">
        <v>0.45352702463828998</v>
      </c>
      <c r="Z573">
        <v>871.83</v>
      </c>
      <c r="AA573" s="8">
        <v>0</v>
      </c>
      <c r="AB573" s="8">
        <v>0</v>
      </c>
      <c r="AC573" s="8">
        <v>0</v>
      </c>
      <c r="AD573" s="8">
        <v>0</v>
      </c>
      <c r="AE573" s="20">
        <v>33.986600000000003</v>
      </c>
      <c r="AF573" s="20">
        <v>31.364000000000001</v>
      </c>
      <c r="AG573" s="20">
        <v>38.909999999999997</v>
      </c>
      <c r="AH573" s="20">
        <v>39.574199999999998</v>
      </c>
      <c r="AI573">
        <v>20.04</v>
      </c>
      <c r="AJ573" s="8" t="s">
        <v>3414</v>
      </c>
      <c r="AK573" s="8" t="s">
        <v>5235</v>
      </c>
      <c r="AL573" s="8">
        <v>1</v>
      </c>
      <c r="AM573" s="8">
        <v>0</v>
      </c>
      <c r="AN573" s="17">
        <v>9.14</v>
      </c>
      <c r="AO573" s="17">
        <v>20.059999999999999</v>
      </c>
      <c r="AP573" s="17" t="s">
        <v>163</v>
      </c>
      <c r="AQ573" s="8" t="s">
        <v>191</v>
      </c>
      <c r="AR573" s="8" t="s">
        <v>44</v>
      </c>
      <c r="AS573" s="8" t="s">
        <v>163</v>
      </c>
      <c r="AT573" s="8" t="s">
        <v>163</v>
      </c>
      <c r="AU573" s="8" t="s">
        <v>168</v>
      </c>
      <c r="AV573" s="8">
        <v>0</v>
      </c>
      <c r="AW57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3" s="8">
        <v>8.4966500000000007</v>
      </c>
      <c r="BA573">
        <v>7.8410000000000002</v>
      </c>
      <c r="BB573">
        <v>9.7274999999999991</v>
      </c>
      <c r="BC573">
        <v>9.8935499999999994</v>
      </c>
    </row>
    <row r="574" spans="1:55" x14ac:dyDescent="0.3">
      <c r="A574" s="53" t="s">
        <v>1401</v>
      </c>
      <c r="B574" s="53" t="s">
        <v>3591</v>
      </c>
      <c r="C574" s="53" t="s">
        <v>110</v>
      </c>
      <c r="D574" s="8" t="s">
        <v>101</v>
      </c>
      <c r="E574" s="43" t="s">
        <v>290</v>
      </c>
      <c r="F574" s="8" t="s">
        <v>12</v>
      </c>
      <c r="G574" s="8" t="s">
        <v>9265</v>
      </c>
      <c r="H574" s="8" t="s">
        <v>290</v>
      </c>
      <c r="I574" s="8" t="s">
        <v>12</v>
      </c>
      <c r="J574">
        <v>436</v>
      </c>
      <c r="K574" s="8" t="str" cm="1">
        <f t="array" ref="K57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4" s="8" t="str" cm="1">
        <f t="array" ref="L57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4" s="8"/>
      <c r="N574" t="s">
        <v>1400</v>
      </c>
      <c r="O574" t="s">
        <v>6013</v>
      </c>
      <c r="P574">
        <v>1.1212291435146</v>
      </c>
      <c r="Q574" t="s">
        <v>9069</v>
      </c>
      <c r="R574" s="8" t="s">
        <v>129</v>
      </c>
      <c r="S574" s="9">
        <v>0.67997685185185186</v>
      </c>
      <c r="T574" s="9">
        <v>0.68474537037037042</v>
      </c>
      <c r="U574" s="8">
        <v>0</v>
      </c>
      <c r="V574" s="8">
        <v>6.3500000000000005</v>
      </c>
      <c r="W574" s="8" t="s">
        <v>3450</v>
      </c>
      <c r="X574" s="8" t="s">
        <v>3451</v>
      </c>
      <c r="Y574" s="8">
        <v>0.971965537418509</v>
      </c>
      <c r="Z574">
        <v>906.03</v>
      </c>
      <c r="AA574" s="8">
        <v>0</v>
      </c>
      <c r="AB574" s="8">
        <v>0</v>
      </c>
      <c r="AC574" s="8">
        <v>0</v>
      </c>
      <c r="AD574" s="8">
        <v>0</v>
      </c>
      <c r="AE574" s="20">
        <v>34.299999999999997</v>
      </c>
      <c r="AF574" s="20">
        <v>35.049999999999997</v>
      </c>
      <c r="AG574" s="20">
        <v>35.2928</v>
      </c>
      <c r="AH574" s="20">
        <v>36.883299999999998</v>
      </c>
      <c r="AI574">
        <v>18.920000000000002</v>
      </c>
      <c r="AJ574" s="8" t="s">
        <v>3414</v>
      </c>
      <c r="AK574" s="8" t="s">
        <v>3415</v>
      </c>
      <c r="AL574" s="8">
        <v>1</v>
      </c>
      <c r="AM574" s="8">
        <v>0</v>
      </c>
      <c r="AN574" s="17">
        <v>17.149999999999999</v>
      </c>
      <c r="AO574" s="17">
        <v>18.739999999999998</v>
      </c>
      <c r="AP574" s="17" t="s">
        <v>164</v>
      </c>
      <c r="AQ574" s="8" t="s">
        <v>191</v>
      </c>
      <c r="AR574" s="8" t="s">
        <v>44</v>
      </c>
      <c r="AS574" s="8" t="s">
        <v>164</v>
      </c>
      <c r="AT574" s="8" t="s">
        <v>164</v>
      </c>
      <c r="AU574" s="8" t="s">
        <v>168</v>
      </c>
      <c r="AW57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4" s="8">
        <v>8.5749999999999993</v>
      </c>
      <c r="BA574">
        <v>8.7624999999999993</v>
      </c>
      <c r="BB574">
        <v>8.8231999999999999</v>
      </c>
      <c r="BC574">
        <v>9.2208249999999996</v>
      </c>
    </row>
    <row r="575" spans="1:55" x14ac:dyDescent="0.3">
      <c r="A575" s="53" t="s">
        <v>453</v>
      </c>
      <c r="B575" s="53" t="s">
        <v>3927</v>
      </c>
      <c r="C575" s="53" t="s">
        <v>110</v>
      </c>
      <c r="D575" s="8" t="s">
        <v>104</v>
      </c>
      <c r="E575" s="43" t="s">
        <v>290</v>
      </c>
      <c r="F575" s="8" t="s">
        <v>12</v>
      </c>
      <c r="G575" s="8" t="s">
        <v>9265</v>
      </c>
      <c r="H575" s="8" t="s">
        <v>126</v>
      </c>
      <c r="I575" s="8" t="s">
        <v>15</v>
      </c>
      <c r="J575">
        <v>182</v>
      </c>
      <c r="K575" s="8" t="str" cm="1">
        <f t="array" ref="K57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5" s="8" t="str" cm="1">
        <f t="array" ref="L57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5" s="8"/>
      <c r="N575" t="s">
        <v>452</v>
      </c>
      <c r="O575" t="s">
        <v>6229</v>
      </c>
      <c r="P575">
        <v>1.1075281530872301</v>
      </c>
      <c r="Q575" t="s">
        <v>9225</v>
      </c>
      <c r="R575" s="8" t="s">
        <v>123</v>
      </c>
      <c r="S575" s="9">
        <v>0.57855324074074077</v>
      </c>
      <c r="T575" s="9">
        <v>0.58526620370370375</v>
      </c>
      <c r="U575" s="8">
        <v>0</v>
      </c>
      <c r="V575" s="8">
        <v>9.4354006285390355</v>
      </c>
      <c r="W575" s="8" t="s">
        <v>3929</v>
      </c>
      <c r="X575" s="8" t="s">
        <v>3930</v>
      </c>
      <c r="Y575" s="8">
        <v>0.48344527854491298</v>
      </c>
      <c r="Z575">
        <v>569.13</v>
      </c>
      <c r="AA575" s="8">
        <v>0</v>
      </c>
      <c r="AB575" s="8">
        <v>0</v>
      </c>
      <c r="AC575" s="8">
        <v>0</v>
      </c>
      <c r="AD575" s="8">
        <v>0</v>
      </c>
      <c r="AE575" s="20">
        <v>48.19</v>
      </c>
      <c r="AF575" s="20">
        <v>35</v>
      </c>
      <c r="AG575" s="20">
        <v>45.706600000000002</v>
      </c>
      <c r="AH575" s="20">
        <v>52.76</v>
      </c>
      <c r="AI575">
        <v>13.53</v>
      </c>
      <c r="AJ575" s="8" t="s">
        <v>3414</v>
      </c>
      <c r="AK575" s="8" t="s">
        <v>5604</v>
      </c>
      <c r="AL575" s="8">
        <v>1</v>
      </c>
      <c r="AM575" s="8">
        <v>0</v>
      </c>
      <c r="AN575" s="17">
        <v>8.75</v>
      </c>
      <c r="AO575" s="17">
        <v>13.4025</v>
      </c>
      <c r="AP575" s="17" t="s">
        <v>163</v>
      </c>
      <c r="AQ575" s="8" t="s">
        <v>191</v>
      </c>
      <c r="AR575" s="8" t="s">
        <v>44</v>
      </c>
      <c r="AS575" s="8" t="s">
        <v>163</v>
      </c>
      <c r="AT575" s="8" t="s">
        <v>163</v>
      </c>
      <c r="AU575" s="8" t="s">
        <v>168</v>
      </c>
      <c r="AV575" s="8">
        <v>0</v>
      </c>
      <c r="AW57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5" s="8">
        <v>12.047499999999999</v>
      </c>
      <c r="BA575">
        <v>8.75</v>
      </c>
      <c r="BB575">
        <v>11.42665</v>
      </c>
      <c r="BC575">
        <v>13.19</v>
      </c>
    </row>
    <row r="576" spans="1:55" x14ac:dyDescent="0.3">
      <c r="A576" s="53" t="s">
        <v>434</v>
      </c>
      <c r="B576" s="53" t="s">
        <v>3448</v>
      </c>
      <c r="C576" s="53" t="s">
        <v>110</v>
      </c>
      <c r="D576" s="8" t="s">
        <v>101</v>
      </c>
      <c r="E576" s="43" t="s">
        <v>290</v>
      </c>
      <c r="F576" s="8" t="s">
        <v>12</v>
      </c>
      <c r="G576" s="8" t="s">
        <v>9262</v>
      </c>
      <c r="H576" s="8" t="s">
        <v>290</v>
      </c>
      <c r="I576" s="8" t="s">
        <v>12</v>
      </c>
      <c r="J576">
        <v>435</v>
      </c>
      <c r="K576" s="8" t="str" cm="1">
        <f t="array" ref="K57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576" s="8" t="str" cm="1">
        <f t="array" ref="L57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6" s="8"/>
      <c r="N576" t="s">
        <v>433</v>
      </c>
      <c r="O576" t="s">
        <v>5819</v>
      </c>
      <c r="P576">
        <v>0</v>
      </c>
      <c r="Q576" t="s">
        <v>9070</v>
      </c>
      <c r="R576" s="8" t="s">
        <v>147</v>
      </c>
      <c r="S576" s="9">
        <v>0.68474537037037042</v>
      </c>
      <c r="T576" s="9">
        <v>0.68706018518518519</v>
      </c>
      <c r="U576" s="8">
        <v>0</v>
      </c>
      <c r="V576" s="8">
        <v>7.3833333333333337</v>
      </c>
      <c r="W576" s="8" t="s">
        <v>3450</v>
      </c>
      <c r="X576" s="8" t="s">
        <v>3451</v>
      </c>
      <c r="Z576">
        <v>1478.97</v>
      </c>
      <c r="AA576" s="8">
        <v>6</v>
      </c>
      <c r="AB576" s="8">
        <v>0.53846153846153799</v>
      </c>
      <c r="AC576" s="8">
        <v>1</v>
      </c>
      <c r="AD576" s="8">
        <v>13</v>
      </c>
      <c r="AE576" s="20">
        <v>31.586099999999998</v>
      </c>
      <c r="AF576" s="20">
        <v>26.610700000000001</v>
      </c>
      <c r="AG576" s="20">
        <v>25</v>
      </c>
      <c r="AH576" s="20">
        <v>35.627600000000001</v>
      </c>
      <c r="AI576">
        <v>26.5</v>
      </c>
      <c r="AJ576" s="8" t="s">
        <v>3414</v>
      </c>
      <c r="AK576" s="8" t="s">
        <v>3415</v>
      </c>
      <c r="AL576" s="8">
        <v>1</v>
      </c>
      <c r="AM576" s="8">
        <v>13</v>
      </c>
      <c r="AN576" s="17">
        <v>25</v>
      </c>
      <c r="AO576" s="17">
        <v>35.793700000000001</v>
      </c>
      <c r="AP576" s="17" t="s">
        <v>164</v>
      </c>
      <c r="AQ576" s="8" t="s">
        <v>191</v>
      </c>
      <c r="AR576" s="8" t="s">
        <v>44</v>
      </c>
      <c r="AS576" s="8" t="s">
        <v>164</v>
      </c>
      <c r="AT576" s="8" t="s">
        <v>164</v>
      </c>
      <c r="AU576" s="8" t="s">
        <v>168</v>
      </c>
      <c r="AW57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6" s="8">
        <v>7.8965249999999996</v>
      </c>
      <c r="BA576">
        <v>6.6526750000000003</v>
      </c>
      <c r="BB576">
        <v>6.25</v>
      </c>
      <c r="BC576">
        <v>8.9069000000000003</v>
      </c>
    </row>
    <row r="577" spans="1:55" x14ac:dyDescent="0.3">
      <c r="A577" s="53" t="s">
        <v>345</v>
      </c>
      <c r="B577" s="53" t="s">
        <v>5219</v>
      </c>
      <c r="C577" s="53" t="s">
        <v>110</v>
      </c>
      <c r="D577" s="8" t="s">
        <v>102</v>
      </c>
      <c r="E577" s="43" t="s">
        <v>290</v>
      </c>
      <c r="F577" s="8" t="s">
        <v>12</v>
      </c>
      <c r="G577" s="8" t="s">
        <v>9262</v>
      </c>
      <c r="H577" s="8" t="s">
        <v>160</v>
      </c>
      <c r="I577" s="8" t="s">
        <v>12</v>
      </c>
      <c r="J577">
        <v>270</v>
      </c>
      <c r="K577" s="8" t="str" cm="1">
        <f t="array" ref="K57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7" s="8" t="str" cm="1">
        <f t="array" ref="L57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7" s="8"/>
      <c r="N577" t="s">
        <v>344</v>
      </c>
      <c r="O577" t="s">
        <v>5763</v>
      </c>
      <c r="P577">
        <v>3.0169194916440998</v>
      </c>
      <c r="Q577" t="s">
        <v>8418</v>
      </c>
      <c r="R577" s="8" t="s">
        <v>125</v>
      </c>
      <c r="S577" s="9">
        <v>0.59060185185185188</v>
      </c>
      <c r="T577" s="9">
        <v>0.59535879629629629</v>
      </c>
      <c r="U577" s="8">
        <v>0</v>
      </c>
      <c r="V577" s="8">
        <v>7.7833333333333332</v>
      </c>
      <c r="W577" s="8" t="s">
        <v>5221</v>
      </c>
      <c r="X577" s="8" t="s">
        <v>5222</v>
      </c>
      <c r="Y577" s="8">
        <v>1.8361163814616701</v>
      </c>
      <c r="Z577">
        <v>1524.26</v>
      </c>
      <c r="AA577" s="8">
        <v>0</v>
      </c>
      <c r="AB577" s="8">
        <v>0</v>
      </c>
      <c r="AC577" s="8">
        <v>0</v>
      </c>
      <c r="AD577" s="8">
        <v>0</v>
      </c>
      <c r="AE577" s="20">
        <v>74.61</v>
      </c>
      <c r="AF577" s="20">
        <v>70.086600000000004</v>
      </c>
      <c r="AG577" s="20">
        <v>60.856000000000002</v>
      </c>
      <c r="AH577" s="20">
        <v>74.745000000000005</v>
      </c>
      <c r="AI577">
        <v>32.53</v>
      </c>
      <c r="AJ577" s="8" t="s">
        <v>3414</v>
      </c>
      <c r="AK577" s="8" t="s">
        <v>5235</v>
      </c>
      <c r="AL577" s="8">
        <v>1</v>
      </c>
      <c r="AM577" s="8">
        <v>0</v>
      </c>
      <c r="AN577" s="17">
        <v>22.035</v>
      </c>
      <c r="AO577" s="17">
        <v>39.825000000000003</v>
      </c>
      <c r="AP577" s="17" t="s">
        <v>163</v>
      </c>
      <c r="AQ577" s="8" t="s">
        <v>191</v>
      </c>
      <c r="AR577" s="8" t="s">
        <v>44</v>
      </c>
      <c r="AS577" s="8" t="s">
        <v>163</v>
      </c>
      <c r="AT577" s="8" t="s">
        <v>164</v>
      </c>
      <c r="AU577" s="8" t="s">
        <v>168</v>
      </c>
      <c r="AV577" s="8">
        <v>0</v>
      </c>
      <c r="AW57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7" s="8">
        <v>18.6525</v>
      </c>
      <c r="BA577">
        <v>17.521650000000001</v>
      </c>
      <c r="BB577">
        <v>15.214</v>
      </c>
      <c r="BC577">
        <v>18.686250000000001</v>
      </c>
    </row>
    <row r="578" spans="1:55" x14ac:dyDescent="0.3">
      <c r="A578" s="53" t="s">
        <v>440</v>
      </c>
      <c r="B578" s="53" t="s">
        <v>3963</v>
      </c>
      <c r="C578" s="53" t="s">
        <v>110</v>
      </c>
      <c r="D578" s="8" t="s">
        <v>101</v>
      </c>
      <c r="E578" s="43" t="s">
        <v>290</v>
      </c>
      <c r="F578" s="8" t="s">
        <v>12</v>
      </c>
      <c r="G578" s="8" t="s">
        <v>9260</v>
      </c>
      <c r="H578" s="8" t="s">
        <v>126</v>
      </c>
      <c r="I578" s="8" t="s">
        <v>15</v>
      </c>
      <c r="J578">
        <v>200</v>
      </c>
      <c r="K578" s="8" t="str" cm="1">
        <f t="array" ref="K57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8" s="8" t="str" cm="1">
        <f t="array" ref="L57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8" s="8"/>
      <c r="N578" t="s">
        <v>439</v>
      </c>
      <c r="O578" t="s">
        <v>5825</v>
      </c>
      <c r="P578">
        <v>4.5058365803626002</v>
      </c>
      <c r="Q578" t="s">
        <v>9068</v>
      </c>
      <c r="R578" s="8" t="s">
        <v>112</v>
      </c>
      <c r="S578" s="9">
        <v>0.69019675925925927</v>
      </c>
      <c r="T578" s="9">
        <v>0.70362268518518523</v>
      </c>
      <c r="U578" s="8">
        <v>0</v>
      </c>
      <c r="V578" s="8">
        <v>19.333333333333332</v>
      </c>
      <c r="W578" s="8" t="s">
        <v>3965</v>
      </c>
      <c r="X578" s="8" t="s">
        <v>3966</v>
      </c>
      <c r="Y578" s="8">
        <v>3.60089841423581</v>
      </c>
      <c r="Z578">
        <v>455</v>
      </c>
      <c r="AA578" s="8">
        <v>0</v>
      </c>
      <c r="AB578" s="8">
        <v>0</v>
      </c>
      <c r="AC578" s="8">
        <v>0</v>
      </c>
      <c r="AD578" s="8">
        <v>0</v>
      </c>
      <c r="AE578" s="20">
        <v>35</v>
      </c>
      <c r="AF578" s="20">
        <v>35</v>
      </c>
      <c r="AG578" s="20">
        <v>35</v>
      </c>
      <c r="AH578" s="20">
        <v>35</v>
      </c>
      <c r="AI578">
        <v>9.2799999999999994</v>
      </c>
      <c r="AJ578" s="8" t="s">
        <v>3414</v>
      </c>
      <c r="AK578" s="8" t="s">
        <v>3415</v>
      </c>
      <c r="AL578" s="8">
        <v>1</v>
      </c>
      <c r="AM578" s="8">
        <v>0</v>
      </c>
      <c r="AN578" s="17">
        <v>8.75</v>
      </c>
      <c r="AO578" s="17">
        <v>8.75</v>
      </c>
      <c r="AP578" s="17" t="s">
        <v>163</v>
      </c>
      <c r="AQ578" s="8" t="s">
        <v>191</v>
      </c>
      <c r="AR578" s="8" t="s">
        <v>44</v>
      </c>
      <c r="AS578" s="8" t="s">
        <v>163</v>
      </c>
      <c r="AT578" s="8" t="s">
        <v>163</v>
      </c>
      <c r="AU578" s="8" t="s">
        <v>168</v>
      </c>
      <c r="AV578" s="8">
        <v>0</v>
      </c>
      <c r="AW57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8" s="8">
        <v>8.75</v>
      </c>
      <c r="BA578">
        <v>8.75</v>
      </c>
      <c r="BB578">
        <v>8.75</v>
      </c>
      <c r="BC578">
        <v>8.75</v>
      </c>
    </row>
    <row r="579" spans="1:55" x14ac:dyDescent="0.3">
      <c r="A579" s="53" t="s">
        <v>473</v>
      </c>
      <c r="B579" s="53" t="s">
        <v>3872</v>
      </c>
      <c r="C579" s="53" t="s">
        <v>129</v>
      </c>
      <c r="D579" s="8" t="s">
        <v>102</v>
      </c>
      <c r="E579" s="43" t="s">
        <v>290</v>
      </c>
      <c r="F579" s="8" t="s">
        <v>12</v>
      </c>
      <c r="G579" s="8" t="s">
        <v>9260</v>
      </c>
      <c r="H579" s="8" t="s">
        <v>160</v>
      </c>
      <c r="I579" s="8" t="s">
        <v>12</v>
      </c>
      <c r="J579">
        <v>269</v>
      </c>
      <c r="K579" s="8" t="str" cm="1">
        <f t="array" ref="K57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79" s="8" t="str" cm="1">
        <f t="array" ref="L57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79" s="8"/>
      <c r="N579" t="s">
        <v>472</v>
      </c>
      <c r="O579" t="s">
        <v>5765</v>
      </c>
      <c r="P579">
        <v>1.6059750708859</v>
      </c>
      <c r="Q579" t="s">
        <v>9079</v>
      </c>
      <c r="R579" s="8" t="s">
        <v>125</v>
      </c>
      <c r="S579" s="9">
        <v>0.5964814814814815</v>
      </c>
      <c r="T579" s="9">
        <v>0.61506944444444445</v>
      </c>
      <c r="U579" s="8">
        <v>0</v>
      </c>
      <c r="V579" s="8">
        <v>27.324999999999999</v>
      </c>
      <c r="W579" s="8" t="s">
        <v>5213</v>
      </c>
      <c r="X579" s="8" t="s">
        <v>5214</v>
      </c>
      <c r="Y579" s="8">
        <v>1.0245494524018599</v>
      </c>
      <c r="Z579">
        <v>5716.67</v>
      </c>
      <c r="AA579" s="8">
        <v>0</v>
      </c>
      <c r="AB579" s="35">
        <v>0</v>
      </c>
      <c r="AC579" s="8">
        <v>0</v>
      </c>
      <c r="AD579" s="8">
        <v>0</v>
      </c>
      <c r="AE579" s="20">
        <v>187.3477</v>
      </c>
      <c r="AF579" s="20">
        <v>199.74</v>
      </c>
      <c r="AG579" s="20">
        <v>206.42660000000001</v>
      </c>
      <c r="AH579" s="20">
        <v>210.3562</v>
      </c>
      <c r="AI579">
        <v>106.74</v>
      </c>
      <c r="AJ579" s="8" t="s">
        <v>3414</v>
      </c>
      <c r="AK579" s="8" t="s">
        <v>5235</v>
      </c>
      <c r="AL579" s="8">
        <v>1</v>
      </c>
      <c r="AM579" s="8">
        <v>0</v>
      </c>
      <c r="AN579" s="17">
        <v>128.535</v>
      </c>
      <c r="AO579" s="17">
        <v>137.33619999999999</v>
      </c>
      <c r="AP579" s="17" t="s">
        <v>163</v>
      </c>
      <c r="AQ579" s="8" t="s">
        <v>191</v>
      </c>
      <c r="AR579" s="8" t="s">
        <v>44</v>
      </c>
      <c r="AS579" s="8" t="s">
        <v>163</v>
      </c>
      <c r="AT579" s="8" t="s">
        <v>164</v>
      </c>
      <c r="AU579" s="8" t="s">
        <v>168</v>
      </c>
      <c r="AV579" s="8">
        <v>0</v>
      </c>
      <c r="AW57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7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7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79" s="8">
        <v>46.836925000000001</v>
      </c>
      <c r="BA579">
        <v>49.935000000000002</v>
      </c>
      <c r="BB579">
        <v>51.606650000000002</v>
      </c>
      <c r="BC579">
        <v>52.58905</v>
      </c>
    </row>
    <row r="580" spans="1:55" x14ac:dyDescent="0.3">
      <c r="A580" s="53" t="s">
        <v>527</v>
      </c>
      <c r="B580" s="53" t="s">
        <v>3537</v>
      </c>
      <c r="C580" s="53" t="s">
        <v>138</v>
      </c>
      <c r="D580" s="8" t="s">
        <v>101</v>
      </c>
      <c r="E580" s="43" t="s">
        <v>290</v>
      </c>
      <c r="F580" s="8" t="s">
        <v>12</v>
      </c>
      <c r="G580" s="8" t="s">
        <v>9269</v>
      </c>
      <c r="H580" s="8" t="s">
        <v>126</v>
      </c>
      <c r="I580" s="8" t="s">
        <v>15</v>
      </c>
      <c r="J580">
        <v>330</v>
      </c>
      <c r="K580" s="8" t="str" cm="1">
        <f t="array" ref="K58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0" s="8" t="str" cm="1">
        <f t="array" ref="L58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0" s="8"/>
      <c r="N580" t="s">
        <v>526</v>
      </c>
      <c r="O580" t="s">
        <v>5814</v>
      </c>
      <c r="P580">
        <v>0.29518181441949298</v>
      </c>
      <c r="Q580" t="s">
        <v>8211</v>
      </c>
      <c r="R580" s="8" t="s">
        <v>129</v>
      </c>
      <c r="S580" s="9">
        <v>0.70381944444444444</v>
      </c>
      <c r="T580" s="9">
        <v>0.70391203703703709</v>
      </c>
      <c r="U580" s="8">
        <v>0</v>
      </c>
      <c r="V580" s="8">
        <v>0.27500000000000002</v>
      </c>
      <c r="W580" s="8" t="s">
        <v>4145</v>
      </c>
      <c r="X580" s="8" t="s">
        <v>4146</v>
      </c>
      <c r="Y580" s="8">
        <v>0.22198609076574499</v>
      </c>
      <c r="Z580">
        <v>1114.69</v>
      </c>
      <c r="AA580" s="8">
        <v>0</v>
      </c>
      <c r="AB580" s="8">
        <v>0</v>
      </c>
      <c r="AC580" s="8">
        <v>0</v>
      </c>
      <c r="AD580" s="8">
        <v>0</v>
      </c>
      <c r="AE580" s="20">
        <v>33.982799999999997</v>
      </c>
      <c r="AF580" s="20">
        <v>42.585000000000001</v>
      </c>
      <c r="AG580" s="20">
        <v>57.942</v>
      </c>
      <c r="AH580" s="20">
        <v>64.505700000000004</v>
      </c>
      <c r="AI580">
        <v>21.08</v>
      </c>
      <c r="AJ580" s="8" t="s">
        <v>3414</v>
      </c>
      <c r="AK580" s="8" t="s">
        <v>3415</v>
      </c>
      <c r="AL580" s="8">
        <v>1</v>
      </c>
      <c r="AM580" s="8">
        <v>0</v>
      </c>
      <c r="AN580" s="17">
        <v>28.585000000000001</v>
      </c>
      <c r="AO580" s="17">
        <v>33.479999999999997</v>
      </c>
      <c r="AP580" s="17" t="s">
        <v>163</v>
      </c>
      <c r="AQ580" s="8" t="s">
        <v>191</v>
      </c>
      <c r="AR580" s="8" t="s">
        <v>44</v>
      </c>
      <c r="AS580" s="8" t="s">
        <v>163</v>
      </c>
      <c r="AT580" s="8" t="s">
        <v>163</v>
      </c>
      <c r="AU580" s="8" t="s">
        <v>168</v>
      </c>
      <c r="AV580" s="8">
        <v>0</v>
      </c>
      <c r="AW58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0" s="8">
        <v>8.4956999999999994</v>
      </c>
      <c r="BA580">
        <v>10.64625</v>
      </c>
      <c r="BB580">
        <v>14.4855</v>
      </c>
      <c r="BC580">
        <v>16.126425000000001</v>
      </c>
    </row>
    <row r="581" spans="1:55" x14ac:dyDescent="0.3">
      <c r="A581" s="53" t="s">
        <v>334</v>
      </c>
      <c r="B581" s="53" t="s">
        <v>3442</v>
      </c>
      <c r="C581" s="53" t="s">
        <v>110</v>
      </c>
      <c r="D581" s="8" t="s">
        <v>102</v>
      </c>
      <c r="E581" s="43" t="s">
        <v>290</v>
      </c>
      <c r="F581" s="8" t="s">
        <v>12</v>
      </c>
      <c r="G581" s="8" t="s">
        <v>9269</v>
      </c>
      <c r="H581" s="8" t="s">
        <v>160</v>
      </c>
      <c r="I581" s="8" t="s">
        <v>12</v>
      </c>
      <c r="J581">
        <v>250</v>
      </c>
      <c r="K581" s="8" t="str" cm="1">
        <f t="array" ref="K58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1" s="8" t="str" cm="1">
        <f t="array" ref="L58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1" s="8"/>
      <c r="N581" t="s">
        <v>333</v>
      </c>
      <c r="O581" t="s">
        <v>5782</v>
      </c>
      <c r="P581">
        <v>2.6421804605677202</v>
      </c>
      <c r="Q581" t="s">
        <v>8420</v>
      </c>
      <c r="R581" s="8" t="s">
        <v>125</v>
      </c>
      <c r="S581" s="9">
        <v>0.61689814814814814</v>
      </c>
      <c r="T581" s="9">
        <v>0.61725694444444446</v>
      </c>
      <c r="U581" s="8">
        <v>0</v>
      </c>
      <c r="V581" s="8">
        <v>5.65</v>
      </c>
      <c r="W581" s="8" t="s">
        <v>3444</v>
      </c>
      <c r="X581" s="8" t="s">
        <v>3445</v>
      </c>
      <c r="Y581" s="8">
        <v>1.1499486921177899</v>
      </c>
      <c r="Z581">
        <v>1369.19</v>
      </c>
      <c r="AA581" s="8">
        <v>0</v>
      </c>
      <c r="AB581" s="8">
        <v>0</v>
      </c>
      <c r="AC581" s="8">
        <v>0</v>
      </c>
      <c r="AD581" s="8">
        <v>0</v>
      </c>
      <c r="AE581" s="20">
        <v>55.698</v>
      </c>
      <c r="AF581" s="20">
        <v>65.638499999999993</v>
      </c>
      <c r="AG581" s="20">
        <v>72.53</v>
      </c>
      <c r="AH581" s="20">
        <v>73.7</v>
      </c>
      <c r="AI581">
        <v>39.06</v>
      </c>
      <c r="AJ581" s="8" t="s">
        <v>3414</v>
      </c>
      <c r="AK581" s="8" t="s">
        <v>5235</v>
      </c>
      <c r="AL581" s="8">
        <v>1</v>
      </c>
      <c r="AM581" s="8">
        <v>0</v>
      </c>
      <c r="AN581" s="17">
        <v>35.094999999999999</v>
      </c>
      <c r="AO581" s="17">
        <v>36.85</v>
      </c>
      <c r="AP581" s="17" t="s">
        <v>163</v>
      </c>
      <c r="AQ581" s="8" t="s">
        <v>191</v>
      </c>
      <c r="AR581" s="8" t="s">
        <v>44</v>
      </c>
      <c r="AS581" s="8" t="s">
        <v>163</v>
      </c>
      <c r="AT581" s="8" t="s">
        <v>164</v>
      </c>
      <c r="AU581" s="8" t="s">
        <v>168</v>
      </c>
      <c r="AV581" s="8">
        <v>0</v>
      </c>
      <c r="AW58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1" s="8">
        <v>13.9245</v>
      </c>
      <c r="BA581">
        <v>16.409624999999998</v>
      </c>
      <c r="BB581">
        <v>18.1325</v>
      </c>
      <c r="BC581">
        <v>18.425000000000001</v>
      </c>
    </row>
    <row r="582" spans="1:55" x14ac:dyDescent="0.3">
      <c r="A582" s="53" t="s">
        <v>863</v>
      </c>
      <c r="B582" s="53" t="s">
        <v>3921</v>
      </c>
      <c r="C582" s="53" t="s">
        <v>110</v>
      </c>
      <c r="D582" s="8" t="s">
        <v>103</v>
      </c>
      <c r="E582" s="43" t="s">
        <v>290</v>
      </c>
      <c r="F582" s="8" t="s">
        <v>12</v>
      </c>
      <c r="G582" s="8" t="s">
        <v>9269</v>
      </c>
      <c r="H582" s="8" t="s">
        <v>160</v>
      </c>
      <c r="I582" s="8" t="s">
        <v>15</v>
      </c>
      <c r="J582">
        <v>400</v>
      </c>
      <c r="K582" s="8" t="str" cm="1">
        <f t="array" ref="K58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2" s="8" t="str" cm="1">
        <f t="array" ref="L58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2" s="8"/>
      <c r="N582" t="s">
        <v>862</v>
      </c>
      <c r="O582" t="s">
        <v>8733</v>
      </c>
      <c r="P582">
        <v>1.3851090957830401</v>
      </c>
      <c r="Q582" t="s">
        <v>8591</v>
      </c>
      <c r="R582" s="8" t="s">
        <v>107</v>
      </c>
      <c r="S582" s="9">
        <v>0.68800925925925926</v>
      </c>
      <c r="T582" s="9">
        <v>0.69472222222222224</v>
      </c>
      <c r="U582" s="8">
        <v>0</v>
      </c>
      <c r="V582" s="8">
        <v>3.5833333333333335</v>
      </c>
      <c r="W582" s="8" t="s">
        <v>8734</v>
      </c>
      <c r="X582" s="8" t="s">
        <v>8735</v>
      </c>
      <c r="Y582" s="8">
        <v>1.1053847435069699</v>
      </c>
      <c r="Z582">
        <v>1142.5999999999999</v>
      </c>
      <c r="AA582" s="8">
        <v>0</v>
      </c>
      <c r="AB582" s="35">
        <v>0</v>
      </c>
      <c r="AC582" s="8">
        <v>0</v>
      </c>
      <c r="AD582" s="8">
        <v>0</v>
      </c>
      <c r="AE582" s="20">
        <v>94.97</v>
      </c>
      <c r="AF582" s="20">
        <v>94.97</v>
      </c>
      <c r="AG582" s="20">
        <v>74.523300000000006</v>
      </c>
      <c r="AH582" s="20">
        <v>65.363299999999995</v>
      </c>
      <c r="AI582">
        <v>17.04</v>
      </c>
      <c r="AJ582" s="8" t="s">
        <v>3414</v>
      </c>
      <c r="AK582" s="8" t="s">
        <v>5409</v>
      </c>
      <c r="AL582" s="8">
        <v>1</v>
      </c>
      <c r="AM582" s="8">
        <v>0</v>
      </c>
      <c r="AN582" s="17">
        <v>23.7425</v>
      </c>
      <c r="AO582" s="17">
        <v>16.473700000000001</v>
      </c>
      <c r="AP582" s="17" t="s">
        <v>163</v>
      </c>
      <c r="AQ582" s="8" t="s">
        <v>191</v>
      </c>
      <c r="AR582" s="8" t="s">
        <v>44</v>
      </c>
      <c r="AS582" s="8" t="s">
        <v>163</v>
      </c>
      <c r="AT582" s="8" t="s">
        <v>163</v>
      </c>
      <c r="AU582" s="8" t="s">
        <v>168</v>
      </c>
      <c r="AV582" s="8">
        <v>0</v>
      </c>
      <c r="AW58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2" s="8">
        <v>23.7425</v>
      </c>
      <c r="BA582">
        <v>23.7425</v>
      </c>
      <c r="BB582">
        <v>18.630825000000002</v>
      </c>
      <c r="BC582">
        <v>16.340824999999999</v>
      </c>
    </row>
    <row r="583" spans="1:55" x14ac:dyDescent="0.3">
      <c r="A583" s="53" t="s">
        <v>1256</v>
      </c>
      <c r="B583" s="53" t="s">
        <v>3461</v>
      </c>
      <c r="C583" s="53" t="s">
        <v>110</v>
      </c>
      <c r="D583" s="8" t="s">
        <v>101</v>
      </c>
      <c r="E583" s="43" t="s">
        <v>290</v>
      </c>
      <c r="F583" s="8" t="s">
        <v>12</v>
      </c>
      <c r="G583" s="8" t="s">
        <v>9268</v>
      </c>
      <c r="H583" s="8" t="s">
        <v>126</v>
      </c>
      <c r="I583" s="8" t="s">
        <v>15</v>
      </c>
      <c r="J583">
        <v>240</v>
      </c>
      <c r="K583" s="8" t="str" cm="1">
        <f t="array" ref="K58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3 Days -&gt; 3 Days</v>
      </c>
      <c r="L583" s="8" t="str" cm="1">
        <f t="array" ref="L58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3" s="8"/>
      <c r="N583" t="s">
        <v>1255</v>
      </c>
      <c r="O583" t="s">
        <v>6029</v>
      </c>
      <c r="P583">
        <v>0.97452721139438803</v>
      </c>
      <c r="Q583" t="s">
        <v>8210</v>
      </c>
      <c r="R583" s="8" t="s">
        <v>147</v>
      </c>
      <c r="S583" s="9">
        <v>0.70459490740740738</v>
      </c>
      <c r="T583" s="9">
        <v>0.70480324074074074</v>
      </c>
      <c r="U583" s="8">
        <v>0</v>
      </c>
      <c r="V583" s="8">
        <v>5.7958333333333334</v>
      </c>
      <c r="W583" s="8" t="s">
        <v>3463</v>
      </c>
      <c r="X583" s="8" t="s">
        <v>3464</v>
      </c>
      <c r="Y583" s="8">
        <v>0.45352702463830802</v>
      </c>
      <c r="Z583">
        <v>1765.78</v>
      </c>
      <c r="AA583" s="8">
        <v>0</v>
      </c>
      <c r="AB583" s="35">
        <v>0</v>
      </c>
      <c r="AC583" s="8">
        <v>0</v>
      </c>
      <c r="AD583" s="8">
        <v>0</v>
      </c>
      <c r="AE583" s="20">
        <v>45.651200000000003</v>
      </c>
      <c r="AF583" s="20">
        <v>42.460900000000002</v>
      </c>
      <c r="AG583" s="20">
        <v>46.555300000000003</v>
      </c>
      <c r="AH583" s="20">
        <v>45.78</v>
      </c>
      <c r="AI583">
        <v>50.8</v>
      </c>
      <c r="AJ583" s="8" t="s">
        <v>3414</v>
      </c>
      <c r="AK583" s="8" t="s">
        <v>3415</v>
      </c>
      <c r="AL583" s="8">
        <v>1</v>
      </c>
      <c r="AM583" s="8">
        <v>0</v>
      </c>
      <c r="AN583" s="17">
        <v>44.01</v>
      </c>
      <c r="AO583" s="17">
        <v>40.057499999999997</v>
      </c>
      <c r="AP583" s="17" t="s">
        <v>163</v>
      </c>
      <c r="AQ583" s="8" t="s">
        <v>191</v>
      </c>
      <c r="AR583" s="8" t="s">
        <v>44</v>
      </c>
      <c r="AS583" s="8" t="s">
        <v>163</v>
      </c>
      <c r="AT583" s="8" t="s">
        <v>163</v>
      </c>
      <c r="AU583" s="8" t="s">
        <v>168</v>
      </c>
      <c r="AV583" s="8">
        <v>0</v>
      </c>
      <c r="AW58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58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3" s="8">
        <v>11.412800000000001</v>
      </c>
      <c r="BA583">
        <v>10.615225000000001</v>
      </c>
      <c r="BB583">
        <v>11.638825000000001</v>
      </c>
      <c r="BC583">
        <v>11.445</v>
      </c>
    </row>
    <row r="584" spans="1:55" x14ac:dyDescent="0.3">
      <c r="A584" s="53" t="s">
        <v>1283</v>
      </c>
      <c r="B584" s="53" t="s">
        <v>158</v>
      </c>
      <c r="C584" s="53" t="s">
        <v>129</v>
      </c>
      <c r="D584" s="8" t="s">
        <v>102</v>
      </c>
      <c r="E584" s="43" t="s">
        <v>290</v>
      </c>
      <c r="F584" s="8" t="s">
        <v>12</v>
      </c>
      <c r="G584" s="8" t="s">
        <v>9268</v>
      </c>
      <c r="H584" s="8" t="s">
        <v>160</v>
      </c>
      <c r="I584" s="8" t="s">
        <v>12</v>
      </c>
      <c r="J584">
        <v>275</v>
      </c>
      <c r="K584" s="8" t="str" cm="1">
        <f t="array" ref="K58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4" s="8" t="str" cm="1">
        <f t="array" ref="L58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4" s="8"/>
      <c r="N584" t="s">
        <v>1282</v>
      </c>
      <c r="O584" t="s">
        <v>5784</v>
      </c>
      <c r="P584">
        <v>3.88764440405328</v>
      </c>
      <c r="Q584" t="s">
        <v>8419</v>
      </c>
      <c r="R584" s="8" t="s">
        <v>125</v>
      </c>
      <c r="S584" s="9">
        <v>0.61996527777777777</v>
      </c>
      <c r="T584" s="9">
        <v>0.62778935185185181</v>
      </c>
      <c r="U584" s="8">
        <v>0</v>
      </c>
      <c r="V584" s="8">
        <v>12.950000000000001</v>
      </c>
      <c r="W584" s="8" t="s">
        <v>5232</v>
      </c>
      <c r="X584" s="8" t="s">
        <v>5233</v>
      </c>
      <c r="Y584" s="8">
        <v>1.83840097514292</v>
      </c>
      <c r="Z584">
        <v>2676.06</v>
      </c>
      <c r="AA584" s="8">
        <v>0</v>
      </c>
      <c r="AB584" s="8">
        <v>0</v>
      </c>
      <c r="AC584" s="8">
        <v>0</v>
      </c>
      <c r="AD584" s="8">
        <v>0</v>
      </c>
      <c r="AE584" s="20">
        <v>101.52</v>
      </c>
      <c r="AF584" s="20">
        <v>101.52</v>
      </c>
      <c r="AG584" s="20">
        <v>105.58</v>
      </c>
      <c r="AH584" s="20">
        <v>107.85850000000001</v>
      </c>
      <c r="AI584">
        <v>53.81</v>
      </c>
      <c r="AJ584" s="8" t="s">
        <v>3414</v>
      </c>
      <c r="AK584" s="8" t="s">
        <v>5235</v>
      </c>
      <c r="AL584" s="8">
        <v>1</v>
      </c>
      <c r="AM584" s="8">
        <v>0</v>
      </c>
      <c r="AN584" s="17">
        <v>50.76</v>
      </c>
      <c r="AO584" s="17">
        <v>53.805</v>
      </c>
      <c r="AP584" s="17" t="s">
        <v>163</v>
      </c>
      <c r="AQ584" s="8" t="s">
        <v>191</v>
      </c>
      <c r="AR584" s="8" t="s">
        <v>44</v>
      </c>
      <c r="AS584" s="8" t="s">
        <v>163</v>
      </c>
      <c r="AT584" s="8" t="s">
        <v>164</v>
      </c>
      <c r="AU584" s="8" t="s">
        <v>168</v>
      </c>
      <c r="AV584" s="8">
        <v>0</v>
      </c>
      <c r="AW58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4" s="8">
        <v>25.38</v>
      </c>
      <c r="BA584">
        <v>25.38</v>
      </c>
      <c r="BB584">
        <v>26.395</v>
      </c>
      <c r="BC584">
        <v>26.964625000000002</v>
      </c>
    </row>
    <row r="585" spans="1:55" x14ac:dyDescent="0.3">
      <c r="A585" s="53" t="s">
        <v>1351</v>
      </c>
      <c r="B585" s="53" t="s">
        <v>3967</v>
      </c>
      <c r="C585" s="53" t="s">
        <v>110</v>
      </c>
      <c r="D585" s="8" t="s">
        <v>103</v>
      </c>
      <c r="E585" s="43" t="s">
        <v>290</v>
      </c>
      <c r="F585" s="8" t="s">
        <v>12</v>
      </c>
      <c r="G585" s="8" t="s">
        <v>9268</v>
      </c>
      <c r="H585" s="8" t="s">
        <v>126</v>
      </c>
      <c r="I585" s="8" t="s">
        <v>15</v>
      </c>
      <c r="J585">
        <v>265</v>
      </c>
      <c r="K585" s="8" t="str" cm="1">
        <f t="array" ref="K58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5" s="8" t="str" cm="1">
        <f t="array" ref="L58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5" s="8"/>
      <c r="N585" t="s">
        <v>1350</v>
      </c>
      <c r="O585" t="s">
        <v>6232</v>
      </c>
      <c r="P585">
        <v>1.9900443177665501</v>
      </c>
      <c r="Q585" t="s">
        <v>7554</v>
      </c>
      <c r="R585" s="8" t="s">
        <v>107</v>
      </c>
      <c r="S585" s="9">
        <v>0.69609953703703709</v>
      </c>
      <c r="T585" s="9">
        <v>0.70281249999999995</v>
      </c>
      <c r="U585" s="8">
        <v>0</v>
      </c>
      <c r="V585" s="8">
        <v>0.65</v>
      </c>
      <c r="W585" s="8" t="s">
        <v>3969</v>
      </c>
      <c r="X585" s="8" t="s">
        <v>3970</v>
      </c>
      <c r="Y585" s="8">
        <v>1.4262544855421999</v>
      </c>
      <c r="Z585">
        <v>1199.3</v>
      </c>
      <c r="AA585" s="8">
        <v>0</v>
      </c>
      <c r="AB585" s="8">
        <v>0</v>
      </c>
      <c r="AC585" s="8">
        <v>0</v>
      </c>
      <c r="AD585" s="8">
        <v>0</v>
      </c>
      <c r="AE585" s="20">
        <v>91.1</v>
      </c>
      <c r="AF585" s="20">
        <v>91.1</v>
      </c>
      <c r="AG585" s="20">
        <v>94.433300000000003</v>
      </c>
      <c r="AH585" s="20">
        <v>96.1</v>
      </c>
      <c r="AI585">
        <v>24.03</v>
      </c>
      <c r="AJ585" s="8" t="s">
        <v>3414</v>
      </c>
      <c r="AK585" s="8" t="s">
        <v>5409</v>
      </c>
      <c r="AL585" s="8">
        <v>1</v>
      </c>
      <c r="AM585" s="8">
        <v>0</v>
      </c>
      <c r="AN585" s="17">
        <v>22.774999999999999</v>
      </c>
      <c r="AO585" s="17">
        <v>24.024999999999999</v>
      </c>
      <c r="AP585" s="17" t="s">
        <v>163</v>
      </c>
      <c r="AQ585" s="8" t="s">
        <v>191</v>
      </c>
      <c r="AR585" s="8" t="s">
        <v>44</v>
      </c>
      <c r="AS585" s="8" t="s">
        <v>163</v>
      </c>
      <c r="AT585" s="8" t="s">
        <v>163</v>
      </c>
      <c r="AU585" s="8" t="s">
        <v>168</v>
      </c>
      <c r="AV585" s="8">
        <v>0</v>
      </c>
      <c r="AW58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5" s="8">
        <v>22.774999999999999</v>
      </c>
      <c r="BA585">
        <v>22.774999999999999</v>
      </c>
      <c r="BB585">
        <v>23.608325000000001</v>
      </c>
      <c r="BC585">
        <v>24.024999999999999</v>
      </c>
    </row>
    <row r="586" spans="1:55" x14ac:dyDescent="0.3">
      <c r="A586" s="53" t="s">
        <v>1976</v>
      </c>
      <c r="B586" s="53" t="s">
        <v>4628</v>
      </c>
      <c r="C586" s="53" t="s">
        <v>110</v>
      </c>
      <c r="D586" s="8" t="s">
        <v>102</v>
      </c>
      <c r="E586" s="43" t="s">
        <v>290</v>
      </c>
      <c r="F586" s="8" t="s">
        <v>12</v>
      </c>
      <c r="G586" s="8" t="s">
        <v>9271</v>
      </c>
      <c r="H586" s="8" t="s">
        <v>160</v>
      </c>
      <c r="I586" s="8" t="s">
        <v>12</v>
      </c>
      <c r="J586">
        <v>155</v>
      </c>
      <c r="K586" s="8" t="str" cm="1">
        <f t="array" ref="K58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6" s="8" t="str" cm="1">
        <f t="array" ref="L58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6" s="8"/>
      <c r="N586" t="s">
        <v>1975</v>
      </c>
      <c r="O586" t="s">
        <v>6099</v>
      </c>
      <c r="P586">
        <v>3.4119458226883799</v>
      </c>
      <c r="Q586" t="s">
        <v>8410</v>
      </c>
      <c r="R586" s="8" t="s">
        <v>125</v>
      </c>
      <c r="S586" s="9">
        <v>0.63015046296296295</v>
      </c>
      <c r="T586" s="9">
        <v>0.6317476851851852</v>
      </c>
      <c r="U586" s="8">
        <v>0</v>
      </c>
      <c r="V586" s="8">
        <v>5.4916666666666671</v>
      </c>
      <c r="W586" s="8" t="s">
        <v>6100</v>
      </c>
      <c r="X586" s="8" t="s">
        <v>6101</v>
      </c>
      <c r="Y586" s="8">
        <v>1.1114246807205199</v>
      </c>
      <c r="Z586">
        <v>287.7</v>
      </c>
      <c r="AA586" s="8">
        <v>0</v>
      </c>
      <c r="AB586" s="8">
        <v>0</v>
      </c>
      <c r="AC586" s="8">
        <v>0</v>
      </c>
      <c r="AD586" s="8">
        <v>0</v>
      </c>
      <c r="AE586" s="20">
        <v>0</v>
      </c>
      <c r="AF586" s="20">
        <v>0</v>
      </c>
      <c r="AG586" s="20">
        <v>57.54</v>
      </c>
      <c r="AH586" s="20">
        <v>57.54</v>
      </c>
      <c r="AI586">
        <v>22.87</v>
      </c>
      <c r="AJ586" s="8" t="s">
        <v>3414</v>
      </c>
      <c r="AK586" s="8" t="s">
        <v>5235</v>
      </c>
      <c r="AL586" s="8">
        <v>1</v>
      </c>
      <c r="AM586" s="8">
        <v>0</v>
      </c>
      <c r="AN586" s="17">
        <v>0</v>
      </c>
      <c r="AO586" s="17">
        <v>28.77</v>
      </c>
      <c r="AP586" s="17" t="s">
        <v>163</v>
      </c>
      <c r="AQ586" s="8" t="s">
        <v>191</v>
      </c>
      <c r="AR586" s="8" t="s">
        <v>53</v>
      </c>
      <c r="AS586" s="8" t="s">
        <v>163</v>
      </c>
      <c r="AT586" s="8" t="s">
        <v>164</v>
      </c>
      <c r="AU586" s="8" t="s">
        <v>168</v>
      </c>
      <c r="AV586" s="8">
        <v>0</v>
      </c>
      <c r="AW58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6" s="8">
        <v>0</v>
      </c>
      <c r="BA586">
        <v>0</v>
      </c>
      <c r="BB586">
        <v>14.385</v>
      </c>
      <c r="BC586">
        <v>14.385</v>
      </c>
    </row>
    <row r="587" spans="1:55" x14ac:dyDescent="0.3">
      <c r="A587" s="53" t="s">
        <v>477</v>
      </c>
      <c r="B587" s="53" t="s">
        <v>3933</v>
      </c>
      <c r="C587" s="53" t="s">
        <v>110</v>
      </c>
      <c r="D587" s="8" t="s">
        <v>103</v>
      </c>
      <c r="E587" s="43" t="s">
        <v>290</v>
      </c>
      <c r="F587" s="8" t="s">
        <v>12</v>
      </c>
      <c r="G587" s="8" t="s">
        <v>9272</v>
      </c>
      <c r="H587" s="8" t="s">
        <v>126</v>
      </c>
      <c r="I587" s="8" t="s">
        <v>15</v>
      </c>
      <c r="J587">
        <v>280</v>
      </c>
      <c r="K587" s="8" t="str" cm="1">
        <f t="array" ref="K587">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7" s="8" t="str" cm="1">
        <f t="array" ref="L587">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7" s="8"/>
      <c r="N587" t="s">
        <v>476</v>
      </c>
      <c r="O587" t="s">
        <v>6230</v>
      </c>
      <c r="P587">
        <v>0.83074621461230402</v>
      </c>
      <c r="Q587" t="s">
        <v>8593</v>
      </c>
      <c r="R587" s="8" t="s">
        <v>107</v>
      </c>
      <c r="S587" s="9">
        <v>0.72041666666666671</v>
      </c>
      <c r="T587" s="9">
        <v>0.72712962962962968</v>
      </c>
      <c r="U587" s="8">
        <v>0</v>
      </c>
      <c r="V587" s="8">
        <v>9.9</v>
      </c>
      <c r="W587" s="8" t="s">
        <v>3935</v>
      </c>
      <c r="X587" s="8" t="s">
        <v>3936</v>
      </c>
      <c r="Y587" s="8">
        <v>0.24687524853376</v>
      </c>
      <c r="Z587">
        <v>704.78</v>
      </c>
      <c r="AA587" s="8">
        <v>0</v>
      </c>
      <c r="AB587" s="8">
        <v>0</v>
      </c>
      <c r="AC587" s="8">
        <v>0</v>
      </c>
      <c r="AD587" s="8">
        <v>0</v>
      </c>
      <c r="AE587" s="20">
        <v>56.645000000000003</v>
      </c>
      <c r="AF587" s="20">
        <v>57.2</v>
      </c>
      <c r="AG587" s="20">
        <v>49.56</v>
      </c>
      <c r="AH587" s="20">
        <v>53.313299999999998</v>
      </c>
      <c r="AI587">
        <v>12.12</v>
      </c>
      <c r="AJ587" s="8" t="s">
        <v>3414</v>
      </c>
      <c r="AK587" s="8" t="s">
        <v>5409</v>
      </c>
      <c r="AL587" s="8">
        <v>1</v>
      </c>
      <c r="AM587" s="8">
        <v>0</v>
      </c>
      <c r="AN587" s="17">
        <v>14.3</v>
      </c>
      <c r="AO587" s="17">
        <v>14.275</v>
      </c>
      <c r="AP587" s="17" t="s">
        <v>163</v>
      </c>
      <c r="AQ587" s="8" t="s">
        <v>191</v>
      </c>
      <c r="AR587" s="8" t="s">
        <v>44</v>
      </c>
      <c r="AS587" s="8" t="s">
        <v>163</v>
      </c>
      <c r="AT587" s="8" t="s">
        <v>163</v>
      </c>
      <c r="AU587" s="8" t="s">
        <v>168</v>
      </c>
      <c r="AV587" s="8">
        <v>0</v>
      </c>
      <c r="AW587"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7"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7"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7" s="8">
        <v>14.161250000000001</v>
      </c>
      <c r="BA587">
        <v>14.3</v>
      </c>
      <c r="BB587">
        <v>12.39</v>
      </c>
      <c r="BC587">
        <v>13.328325</v>
      </c>
    </row>
    <row r="588" spans="1:55" x14ac:dyDescent="0.3">
      <c r="A588" s="53" t="s">
        <v>249</v>
      </c>
      <c r="B588" s="53" t="s">
        <v>4472</v>
      </c>
      <c r="C588" s="53" t="s">
        <v>110</v>
      </c>
      <c r="D588" s="8" t="s">
        <v>103</v>
      </c>
      <c r="E588" s="43" t="s">
        <v>290</v>
      </c>
      <c r="F588" s="8" t="s">
        <v>12</v>
      </c>
      <c r="G588" s="8" t="s">
        <v>9273</v>
      </c>
      <c r="H588" s="8" t="s">
        <v>160</v>
      </c>
      <c r="I588" s="8" t="s">
        <v>12</v>
      </c>
      <c r="J588">
        <v>68</v>
      </c>
      <c r="K588" s="8" t="str" cm="1">
        <f t="array" ref="K588">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8" s="8" t="str" cm="1">
        <f t="array" ref="L588">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8" s="8"/>
      <c r="N588" t="s">
        <v>248</v>
      </c>
      <c r="O588" t="s">
        <v>6220</v>
      </c>
      <c r="P588">
        <v>9.6591618848492503E-2</v>
      </c>
      <c r="Q588" t="s">
        <v>8615</v>
      </c>
      <c r="R588" s="8" t="s">
        <v>107</v>
      </c>
      <c r="S588" s="9">
        <v>0.72719907407407403</v>
      </c>
      <c r="T588" s="9">
        <v>0.733912037037037</v>
      </c>
      <c r="U588" s="8">
        <v>0</v>
      </c>
      <c r="V588" s="8">
        <v>0.18333333333333335</v>
      </c>
      <c r="W588" s="8" t="s">
        <v>4474</v>
      </c>
      <c r="X588" s="8" t="s">
        <v>4475</v>
      </c>
      <c r="Y588" s="8">
        <v>5.1029887282711003E-2</v>
      </c>
      <c r="Z588">
        <v>78.41</v>
      </c>
      <c r="AA588" s="8">
        <v>0</v>
      </c>
      <c r="AB588" s="35">
        <v>0</v>
      </c>
      <c r="AC588" s="8">
        <v>0</v>
      </c>
      <c r="AD588" s="8">
        <v>0</v>
      </c>
      <c r="AE588" s="20">
        <v>0</v>
      </c>
      <c r="AF588" s="20">
        <v>0</v>
      </c>
      <c r="AG588" s="20">
        <v>78.41</v>
      </c>
      <c r="AH588" s="20">
        <v>0</v>
      </c>
      <c r="AI588" t="s">
        <v>247</v>
      </c>
      <c r="AJ588" s="8" t="s">
        <v>3414</v>
      </c>
      <c r="AK588" s="8" t="s">
        <v>5409</v>
      </c>
      <c r="AL588" s="8">
        <v>1</v>
      </c>
      <c r="AM588" s="8">
        <v>0</v>
      </c>
      <c r="AN588" s="17">
        <v>9.8011999999999997</v>
      </c>
      <c r="AO588" s="17">
        <v>0</v>
      </c>
      <c r="AP588" s="17" t="s">
        <v>163</v>
      </c>
      <c r="AQ588" s="8" t="s">
        <v>191</v>
      </c>
      <c r="AR588" s="8" t="s">
        <v>44</v>
      </c>
      <c r="AS588" s="8" t="s">
        <v>163</v>
      </c>
      <c r="AT588" s="8" t="s">
        <v>164</v>
      </c>
      <c r="AU588" s="8" t="s">
        <v>168</v>
      </c>
      <c r="AV588" s="8">
        <v>0</v>
      </c>
      <c r="AW588"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8"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8"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8" s="8">
        <v>0</v>
      </c>
      <c r="BA588">
        <v>0</v>
      </c>
      <c r="BB588">
        <v>19.602499999999999</v>
      </c>
      <c r="BC588">
        <v>0</v>
      </c>
    </row>
    <row r="589" spans="1:55" x14ac:dyDescent="0.3">
      <c r="A589" s="53" t="s">
        <v>1198</v>
      </c>
      <c r="B589" s="53" t="s">
        <v>5325</v>
      </c>
      <c r="C589" s="53" t="s">
        <v>110</v>
      </c>
      <c r="D589" s="8" t="s">
        <v>101</v>
      </c>
      <c r="E589" s="43" t="s">
        <v>9308</v>
      </c>
      <c r="F589" s="8" t="s">
        <v>13</v>
      </c>
      <c r="G589" s="8" t="s">
        <v>132</v>
      </c>
      <c r="H589" s="8" t="s">
        <v>290</v>
      </c>
      <c r="I589" s="8" t="s">
        <v>13</v>
      </c>
      <c r="J589">
        <v>0</v>
      </c>
      <c r="K589" s="8" t="str" cm="1">
        <f t="array" ref="K589">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89" s="8" t="str" cm="1">
        <f t="array" ref="L589">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89" s="8"/>
      <c r="N589" t="s">
        <v>1197</v>
      </c>
      <c r="O589" t="s">
        <v>9309</v>
      </c>
      <c r="P589"/>
      <c r="Q589" t="s">
        <v>9310</v>
      </c>
      <c r="R589" s="8" t="s">
        <v>129</v>
      </c>
      <c r="S589" s="9"/>
      <c r="T589" s="9"/>
      <c r="V589" s="8">
        <v>8.7916666666666661</v>
      </c>
      <c r="W589" s="8" t="s">
        <v>9311</v>
      </c>
      <c r="X589" s="8" t="s">
        <v>9312</v>
      </c>
      <c r="Z589">
        <v>1642.78</v>
      </c>
      <c r="AA589" s="8">
        <v>0</v>
      </c>
      <c r="AB589" s="8">
        <v>0</v>
      </c>
      <c r="AC589" s="8">
        <v>0</v>
      </c>
      <c r="AD589" s="8">
        <v>0</v>
      </c>
      <c r="AE589" s="20">
        <v>62.262</v>
      </c>
      <c r="AF589" s="20">
        <v>74.798299999999998</v>
      </c>
      <c r="AG589" s="20">
        <v>72.061400000000006</v>
      </c>
      <c r="AH589" s="20">
        <v>80.471599999999995</v>
      </c>
      <c r="AI589">
        <v>39.700000000000003</v>
      </c>
      <c r="AJ589" s="8" t="s">
        <v>9313</v>
      </c>
      <c r="AK589" s="8" t="s">
        <v>9314</v>
      </c>
      <c r="AL589" s="8">
        <v>1</v>
      </c>
      <c r="AM589" s="8">
        <v>0</v>
      </c>
      <c r="AN589" s="17">
        <v>33.575000000000003</v>
      </c>
      <c r="AO589" s="17">
        <v>36.353700000000003</v>
      </c>
      <c r="AP589" s="17" t="s">
        <v>163</v>
      </c>
      <c r="AQ589" s="8" t="s">
        <v>191</v>
      </c>
      <c r="AR589" s="8" t="s">
        <v>44</v>
      </c>
      <c r="AS589" s="8" t="s">
        <v>163</v>
      </c>
      <c r="AT589" s="8" t="s">
        <v>164</v>
      </c>
      <c r="AU589" s="8" t="s">
        <v>168</v>
      </c>
      <c r="AV589" s="8">
        <v>0</v>
      </c>
      <c r="AW589"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89"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89"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89" s="8">
        <v>15.5655</v>
      </c>
      <c r="BA589">
        <v>18.699574999999999</v>
      </c>
      <c r="BB589">
        <v>18.015350000000002</v>
      </c>
      <c r="BC589">
        <v>20.117899999999999</v>
      </c>
    </row>
    <row r="590" spans="1:55" x14ac:dyDescent="0.3">
      <c r="A590" s="53" t="s">
        <v>1186</v>
      </c>
      <c r="B590" s="53" t="s">
        <v>3507</v>
      </c>
      <c r="C590" s="53" t="s">
        <v>110</v>
      </c>
      <c r="D590" s="8" t="s">
        <v>101</v>
      </c>
      <c r="E590" s="43" t="s">
        <v>9308</v>
      </c>
      <c r="F590" s="8" t="s">
        <v>13</v>
      </c>
      <c r="G590" s="8" t="s">
        <v>155</v>
      </c>
      <c r="H590" s="8" t="s">
        <v>290</v>
      </c>
      <c r="I590" s="8" t="s">
        <v>13</v>
      </c>
      <c r="J590">
        <v>0</v>
      </c>
      <c r="K590" s="8" t="str" cm="1">
        <f t="array" ref="K590">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590" s="8" t="str" cm="1">
        <f t="array" ref="L590">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0" s="8"/>
      <c r="N590" t="s">
        <v>1185</v>
      </c>
      <c r="O590" t="s">
        <v>9315</v>
      </c>
      <c r="P590"/>
      <c r="Q590" t="s">
        <v>9316</v>
      </c>
      <c r="R590" s="8" t="s">
        <v>147</v>
      </c>
      <c r="S590" s="9"/>
      <c r="T590" s="9"/>
      <c r="V590" s="8">
        <v>3.3625000000000003</v>
      </c>
      <c r="W590" s="8" t="s">
        <v>9317</v>
      </c>
      <c r="X590" s="8" t="s">
        <v>9318</v>
      </c>
      <c r="Z590">
        <v>1543.53</v>
      </c>
      <c r="AA590" s="8">
        <v>0</v>
      </c>
      <c r="AB590" s="8">
        <v>0</v>
      </c>
      <c r="AC590" s="8">
        <v>0</v>
      </c>
      <c r="AD590" s="8">
        <v>0</v>
      </c>
      <c r="AE590" s="20">
        <v>37.08</v>
      </c>
      <c r="AF590" s="20">
        <v>37.08</v>
      </c>
      <c r="AG590" s="20">
        <v>37.973999999999997</v>
      </c>
      <c r="AH590" s="20">
        <v>42.704999999999998</v>
      </c>
      <c r="AI590">
        <v>25.55</v>
      </c>
      <c r="AJ590" s="8" t="s">
        <v>9313</v>
      </c>
      <c r="AK590" s="8" t="s">
        <v>9314</v>
      </c>
      <c r="AL590" s="8">
        <v>1</v>
      </c>
      <c r="AM590" s="8">
        <v>0</v>
      </c>
      <c r="AN590" s="17">
        <v>37.08</v>
      </c>
      <c r="AO590" s="17">
        <v>39.755000000000003</v>
      </c>
      <c r="AP590" s="17" t="s">
        <v>163</v>
      </c>
      <c r="AQ590" s="8" t="s">
        <v>793</v>
      </c>
      <c r="AR590" s="8" t="s">
        <v>49</v>
      </c>
      <c r="AS590" s="8" t="s">
        <v>163</v>
      </c>
      <c r="AT590" s="8" t="s">
        <v>164</v>
      </c>
      <c r="AU590" s="8" t="s">
        <v>167</v>
      </c>
      <c r="AV590" s="8">
        <v>0</v>
      </c>
      <c r="AW590"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0"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0"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0" s="8">
        <v>9.27</v>
      </c>
      <c r="BA590">
        <v>9.27</v>
      </c>
      <c r="BB590">
        <v>9.4934999999999992</v>
      </c>
      <c r="BC590">
        <v>10.67625</v>
      </c>
    </row>
    <row r="591" spans="1:55" x14ac:dyDescent="0.3">
      <c r="A591" s="53" t="s">
        <v>1979</v>
      </c>
      <c r="B591" s="53" t="s">
        <v>3852</v>
      </c>
      <c r="C591" s="53" t="s">
        <v>110</v>
      </c>
      <c r="D591" s="8" t="s">
        <v>101</v>
      </c>
      <c r="E591" s="43" t="s">
        <v>9308</v>
      </c>
      <c r="F591" s="8" t="s">
        <v>13</v>
      </c>
      <c r="G591" s="8" t="s">
        <v>180</v>
      </c>
      <c r="H591" s="8" t="s">
        <v>290</v>
      </c>
      <c r="I591" s="8" t="s">
        <v>13</v>
      </c>
      <c r="J591">
        <v>0</v>
      </c>
      <c r="K591" s="8" t="str" cm="1">
        <f t="array" ref="K591">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591" s="8" t="str" cm="1">
        <f t="array" ref="L591">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1" s="8"/>
      <c r="N591" t="s">
        <v>1978</v>
      </c>
      <c r="O591" t="s">
        <v>9329</v>
      </c>
      <c r="P591"/>
      <c r="Q591" t="s">
        <v>9330</v>
      </c>
      <c r="R591" s="8" t="s">
        <v>147</v>
      </c>
      <c r="S591" s="9"/>
      <c r="T591" s="9"/>
      <c r="V591" s="8">
        <v>6.8583333333333334</v>
      </c>
      <c r="W591" s="8" t="s">
        <v>9331</v>
      </c>
      <c r="X591" s="8" t="s">
        <v>9332</v>
      </c>
      <c r="Z591">
        <v>463.36</v>
      </c>
      <c r="AA591" s="8">
        <v>0</v>
      </c>
      <c r="AB591" s="8">
        <v>0</v>
      </c>
      <c r="AC591" s="8">
        <v>0</v>
      </c>
      <c r="AD591" s="8">
        <v>0</v>
      </c>
      <c r="AE591" s="20">
        <v>0</v>
      </c>
      <c r="AF591" s="20">
        <v>0</v>
      </c>
      <c r="AG591" s="20">
        <v>41.268500000000003</v>
      </c>
      <c r="AH591" s="20">
        <v>40.542999999999999</v>
      </c>
      <c r="AI591">
        <v>38.28</v>
      </c>
      <c r="AJ591" s="8" t="s">
        <v>9313</v>
      </c>
      <c r="AK591" s="8" t="s">
        <v>9314</v>
      </c>
      <c r="AL591" s="8">
        <v>1</v>
      </c>
      <c r="AM591" s="8">
        <v>0</v>
      </c>
      <c r="AN591" s="17">
        <v>0</v>
      </c>
      <c r="AO591" s="17">
        <v>39.619999999999997</v>
      </c>
      <c r="AP591" s="17" t="s">
        <v>163</v>
      </c>
      <c r="AQ591" s="8" t="s">
        <v>191</v>
      </c>
      <c r="AR591" s="8" t="s">
        <v>44</v>
      </c>
      <c r="AS591" s="8" t="s">
        <v>163</v>
      </c>
      <c r="AT591" s="8" t="s">
        <v>164</v>
      </c>
      <c r="AU591" s="8" t="s">
        <v>168</v>
      </c>
      <c r="AV591" s="8">
        <v>0</v>
      </c>
      <c r="AW591"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1"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1"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1" s="8">
        <v>0</v>
      </c>
      <c r="BA591">
        <v>0</v>
      </c>
      <c r="BB591">
        <v>10.317125000000001</v>
      </c>
      <c r="BC591">
        <v>10.13575</v>
      </c>
    </row>
    <row r="592" spans="1:55" x14ac:dyDescent="0.3">
      <c r="A592" s="53" t="s">
        <v>1182</v>
      </c>
      <c r="B592" s="53" t="s">
        <v>120</v>
      </c>
      <c r="C592" s="53" t="s">
        <v>113</v>
      </c>
      <c r="D592" s="8" t="s">
        <v>101</v>
      </c>
      <c r="E592" s="43" t="s">
        <v>9308</v>
      </c>
      <c r="F592" s="8" t="s">
        <v>13</v>
      </c>
      <c r="G592" s="8" t="s">
        <v>9250</v>
      </c>
      <c r="H592" s="8" t="s">
        <v>290</v>
      </c>
      <c r="I592" s="8" t="s">
        <v>13</v>
      </c>
      <c r="J592">
        <v>0</v>
      </c>
      <c r="K592" s="8" t="str" cm="1">
        <f t="array" ref="K592">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592" s="8" t="str" cm="1">
        <f t="array" ref="L592">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2" s="8"/>
      <c r="N592" t="s">
        <v>1181</v>
      </c>
      <c r="O592" t="s">
        <v>9333</v>
      </c>
      <c r="P592"/>
      <c r="Q592" t="s">
        <v>9334</v>
      </c>
      <c r="R592" s="8" t="s">
        <v>147</v>
      </c>
      <c r="S592" s="9"/>
      <c r="T592" s="9"/>
      <c r="V592" s="8">
        <v>14.316666666666666</v>
      </c>
      <c r="W592" s="8" t="s">
        <v>9335</v>
      </c>
      <c r="X592" s="8" t="s">
        <v>9336</v>
      </c>
      <c r="Z592">
        <v>3419.17</v>
      </c>
      <c r="AA592" s="8">
        <v>0</v>
      </c>
      <c r="AB592" s="8">
        <v>0</v>
      </c>
      <c r="AC592" s="8">
        <v>0</v>
      </c>
      <c r="AD592" s="8">
        <v>0</v>
      </c>
      <c r="AE592" s="20">
        <v>71.940700000000007</v>
      </c>
      <c r="AF592" s="20">
        <v>55.662100000000002</v>
      </c>
      <c r="AG592" s="20">
        <v>60.23</v>
      </c>
      <c r="AH592" s="20">
        <v>60.23</v>
      </c>
      <c r="AI592">
        <v>60.62</v>
      </c>
      <c r="AJ592" s="8" t="s">
        <v>9313</v>
      </c>
      <c r="AK592" s="8" t="s">
        <v>9314</v>
      </c>
      <c r="AL592" s="8">
        <v>1</v>
      </c>
      <c r="AM592" s="8">
        <v>0</v>
      </c>
      <c r="AN592" s="17">
        <v>60.23</v>
      </c>
      <c r="AO592" s="17">
        <v>60.23</v>
      </c>
      <c r="AP592" s="17" t="s">
        <v>163</v>
      </c>
      <c r="AQ592" s="8" t="s">
        <v>191</v>
      </c>
      <c r="AR592" s="8" t="s">
        <v>44</v>
      </c>
      <c r="AS592" s="8" t="s">
        <v>163</v>
      </c>
      <c r="AT592" s="8" t="s">
        <v>164</v>
      </c>
      <c r="AU592" s="8" t="s">
        <v>168</v>
      </c>
      <c r="AV592" s="8">
        <v>0</v>
      </c>
      <c r="AW592"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2"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2"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2" s="8">
        <v>17.985175000000002</v>
      </c>
      <c r="BA592">
        <v>13.915525000000001</v>
      </c>
      <c r="BB592">
        <v>15.057499999999999</v>
      </c>
      <c r="BC592">
        <v>15.057499999999999</v>
      </c>
    </row>
    <row r="593" spans="1:55" x14ac:dyDescent="0.3">
      <c r="A593" s="53" t="s">
        <v>815</v>
      </c>
      <c r="B593" s="53" t="s">
        <v>5287</v>
      </c>
      <c r="C593" s="53" t="s">
        <v>110</v>
      </c>
      <c r="D593" s="8" t="s">
        <v>102</v>
      </c>
      <c r="E593" s="43" t="s">
        <v>9308</v>
      </c>
      <c r="F593" s="8" t="s">
        <v>13</v>
      </c>
      <c r="G593" s="8" t="s">
        <v>9250</v>
      </c>
      <c r="H593" s="8" t="s">
        <v>290</v>
      </c>
      <c r="I593" s="8" t="s">
        <v>13</v>
      </c>
      <c r="J593">
        <v>0</v>
      </c>
      <c r="K593" s="8" t="str" cm="1">
        <f t="array" ref="K593">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93" s="8" t="str" cm="1">
        <f t="array" ref="L593">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3" s="8"/>
      <c r="N593" t="s">
        <v>814</v>
      </c>
      <c r="O593" t="s">
        <v>9341</v>
      </c>
      <c r="P593"/>
      <c r="Q593" t="s">
        <v>9342</v>
      </c>
      <c r="R593" s="8" t="s">
        <v>125</v>
      </c>
      <c r="S593" s="9"/>
      <c r="T593" s="9"/>
      <c r="V593" s="8">
        <v>10.655555556666666</v>
      </c>
      <c r="W593" s="8" t="s">
        <v>9343</v>
      </c>
      <c r="X593" s="8" t="s">
        <v>9344</v>
      </c>
      <c r="Z593">
        <v>10647.22</v>
      </c>
      <c r="AA593" s="8">
        <v>0</v>
      </c>
      <c r="AB593" s="8">
        <v>0</v>
      </c>
      <c r="AC593" s="8">
        <v>0</v>
      </c>
      <c r="AD593" s="8">
        <v>0</v>
      </c>
      <c r="AE593" s="20">
        <v>258.02659999999997</v>
      </c>
      <c r="AF593" s="20">
        <v>466.1</v>
      </c>
      <c r="AG593" s="20">
        <v>506.84</v>
      </c>
      <c r="AH593" s="20">
        <v>429.74709999999999</v>
      </c>
      <c r="AI593">
        <v>360.89</v>
      </c>
      <c r="AJ593" s="8" t="s">
        <v>9313</v>
      </c>
      <c r="AK593" s="8" t="s">
        <v>9345</v>
      </c>
      <c r="AL593" s="8">
        <v>1</v>
      </c>
      <c r="AM593" s="8">
        <v>0</v>
      </c>
      <c r="AN593" s="17">
        <v>203.59119999999999</v>
      </c>
      <c r="AO593" s="17">
        <v>240.46369999999999</v>
      </c>
      <c r="AP593" s="17" t="s">
        <v>163</v>
      </c>
      <c r="AQ593" s="8" t="s">
        <v>191</v>
      </c>
      <c r="AR593" s="8" t="s">
        <v>44</v>
      </c>
      <c r="AS593" s="8" t="s">
        <v>163</v>
      </c>
      <c r="AT593" s="8" t="s">
        <v>164</v>
      </c>
      <c r="AU593" s="8" t="s">
        <v>168</v>
      </c>
      <c r="AV593" s="8">
        <v>0</v>
      </c>
      <c r="AW593"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3"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3"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3" s="8">
        <v>64.506649999999993</v>
      </c>
      <c r="BA593">
        <v>116.52500000000001</v>
      </c>
      <c r="BB593">
        <v>126.71</v>
      </c>
      <c r="BC593">
        <v>107.436775</v>
      </c>
    </row>
    <row r="594" spans="1:55" x14ac:dyDescent="0.3">
      <c r="A594" s="53" t="s">
        <v>813</v>
      </c>
      <c r="B594" s="53" t="s">
        <v>4013</v>
      </c>
      <c r="C594" s="53" t="s">
        <v>110</v>
      </c>
      <c r="D594" s="8" t="s">
        <v>101</v>
      </c>
      <c r="E594" s="43" t="s">
        <v>9308</v>
      </c>
      <c r="F594" s="8" t="s">
        <v>13</v>
      </c>
      <c r="G594" s="8" t="s">
        <v>9252</v>
      </c>
      <c r="H594" s="8" t="s">
        <v>290</v>
      </c>
      <c r="I594" s="8" t="s">
        <v>13</v>
      </c>
      <c r="J594">
        <v>0</v>
      </c>
      <c r="K594" s="8" t="str" cm="1">
        <f t="array" ref="K594">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5 Days</v>
      </c>
      <c r="L594" s="8" t="str" cm="1">
        <f t="array" ref="L594">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4" s="8"/>
      <c r="N594" t="s">
        <v>812</v>
      </c>
      <c r="O594" t="s">
        <v>9337</v>
      </c>
      <c r="P594"/>
      <c r="Q594" t="s">
        <v>9338</v>
      </c>
      <c r="R594" s="8" t="s">
        <v>147</v>
      </c>
      <c r="S594" s="9"/>
      <c r="T594" s="9"/>
      <c r="V594" s="8">
        <v>16.3</v>
      </c>
      <c r="W594" s="8" t="s">
        <v>9339</v>
      </c>
      <c r="X594" s="8" t="s">
        <v>9340</v>
      </c>
      <c r="Z594">
        <v>5961.15</v>
      </c>
      <c r="AA594" s="8">
        <v>0</v>
      </c>
      <c r="AB594" s="8">
        <v>0</v>
      </c>
      <c r="AC594" s="8">
        <v>0</v>
      </c>
      <c r="AD594" s="8">
        <v>0</v>
      </c>
      <c r="AE594" s="20">
        <v>142.51769999999999</v>
      </c>
      <c r="AF594" s="20">
        <v>140.3323</v>
      </c>
      <c r="AG594" s="20">
        <v>140.61840000000001</v>
      </c>
      <c r="AH594" s="20">
        <v>141.08920000000001</v>
      </c>
      <c r="AI594">
        <v>148.81</v>
      </c>
      <c r="AJ594" s="8" t="s">
        <v>9313</v>
      </c>
      <c r="AK594" s="8" t="s">
        <v>9314</v>
      </c>
      <c r="AL594" s="8">
        <v>1</v>
      </c>
      <c r="AM594" s="8">
        <v>0</v>
      </c>
      <c r="AN594" s="17">
        <v>136.42500000000001</v>
      </c>
      <c r="AO594" s="17">
        <v>142.49250000000001</v>
      </c>
      <c r="AP594" s="17" t="s">
        <v>163</v>
      </c>
      <c r="AQ594" s="8" t="s">
        <v>191</v>
      </c>
      <c r="AR594" s="8" t="s">
        <v>44</v>
      </c>
      <c r="AS594" s="8" t="s">
        <v>163</v>
      </c>
      <c r="AT594" s="8" t="s">
        <v>164</v>
      </c>
      <c r="AU594" s="8" t="s">
        <v>168</v>
      </c>
      <c r="AV594" s="8">
        <v>0</v>
      </c>
      <c r="AW594"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4"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4"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4" s="8">
        <v>35.629424999999998</v>
      </c>
      <c r="BA594">
        <v>35.083075000000001</v>
      </c>
      <c r="BB594">
        <v>35.154600000000002</v>
      </c>
      <c r="BC594">
        <v>35.272300000000001</v>
      </c>
    </row>
    <row r="595" spans="1:55" x14ac:dyDescent="0.3">
      <c r="A595" s="53" t="s">
        <v>5720</v>
      </c>
      <c r="B595" s="53" t="s">
        <v>5735</v>
      </c>
      <c r="C595" s="53" t="s">
        <v>110</v>
      </c>
      <c r="D595" s="8" t="s">
        <v>101</v>
      </c>
      <c r="E595" s="43" t="s">
        <v>9308</v>
      </c>
      <c r="F595" s="8" t="s">
        <v>12</v>
      </c>
      <c r="G595" s="8" t="s">
        <v>132</v>
      </c>
      <c r="H595" s="8" t="s">
        <v>290</v>
      </c>
      <c r="I595" s="8" t="s">
        <v>13</v>
      </c>
      <c r="J595">
        <v>0</v>
      </c>
      <c r="K595" s="8" t="str" cm="1">
        <f t="array" ref="K595">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4 Days -&gt; 3 Days</v>
      </c>
      <c r="L595" s="8" t="str" cm="1">
        <f t="array" ref="L595">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5" s="8"/>
      <c r="N595" t="s">
        <v>2138</v>
      </c>
      <c r="O595" t="s">
        <v>9319</v>
      </c>
      <c r="P595"/>
      <c r="Q595" t="s">
        <v>9320</v>
      </c>
      <c r="R595" s="8" t="s">
        <v>147</v>
      </c>
      <c r="S595" s="9"/>
      <c r="T595" s="9"/>
      <c r="V595" s="8">
        <v>4.0791666666666666</v>
      </c>
      <c r="W595" s="8" t="s">
        <v>9321</v>
      </c>
      <c r="X595" s="8" t="s">
        <v>9322</v>
      </c>
      <c r="Z595">
        <v>837.46</v>
      </c>
      <c r="AB595" s="8">
        <v>0</v>
      </c>
      <c r="AC595" s="8">
        <v>0</v>
      </c>
      <c r="AD595" s="8">
        <v>0</v>
      </c>
      <c r="AE595" s="20">
        <v>0</v>
      </c>
      <c r="AF595" s="20">
        <v>0</v>
      </c>
      <c r="AG595" s="20">
        <v>0</v>
      </c>
      <c r="AH595" s="20">
        <v>46.701099999999997</v>
      </c>
      <c r="AI595">
        <v>49.262300000000003</v>
      </c>
      <c r="AJ595" s="8" t="s">
        <v>9323</v>
      </c>
      <c r="AK595" s="8" t="s">
        <v>9324</v>
      </c>
      <c r="AL595" s="8">
        <v>1</v>
      </c>
      <c r="AM595" s="8"/>
      <c r="AN595" s="17">
        <v>0</v>
      </c>
      <c r="AO595" s="17">
        <v>46.744999999999997</v>
      </c>
      <c r="AP595" s="17" t="s">
        <v>163</v>
      </c>
      <c r="AQ595" s="8" t="s">
        <v>77</v>
      </c>
      <c r="AR595" s="8" t="s">
        <v>44</v>
      </c>
      <c r="AS595" s="8" t="s">
        <v>163</v>
      </c>
      <c r="AT595" s="8" t="s">
        <v>163</v>
      </c>
      <c r="AU595" s="8" t="s">
        <v>168</v>
      </c>
      <c r="AW595"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Y</v>
      </c>
      <c r="AX595"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5"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5" s="8">
        <v>0</v>
      </c>
      <c r="BA595">
        <v>0</v>
      </c>
      <c r="BB595">
        <v>0</v>
      </c>
      <c r="BC595">
        <v>11.675274999999999</v>
      </c>
    </row>
    <row r="596" spans="1:55" x14ac:dyDescent="0.3">
      <c r="A596" s="53" t="s">
        <v>1205</v>
      </c>
      <c r="B596" s="53" t="s">
        <v>4016</v>
      </c>
      <c r="C596" s="53" t="s">
        <v>110</v>
      </c>
      <c r="D596" s="8" t="s">
        <v>101</v>
      </c>
      <c r="E596" s="43" t="s">
        <v>9308</v>
      </c>
      <c r="F596" s="8" t="s">
        <v>12</v>
      </c>
      <c r="G596" s="8" t="s">
        <v>155</v>
      </c>
      <c r="H596" s="8" t="s">
        <v>290</v>
      </c>
      <c r="I596" s="8" t="s">
        <v>13</v>
      </c>
      <c r="J596">
        <v>0</v>
      </c>
      <c r="K596" s="8" t="str" cm="1">
        <f t="array" ref="K596">IF(AND(Solution_Unique_stops_only[[#This Row],[Frequency]]&lt;&gt;"7", Solution_Unique_stops_only[[#This Row],[Frequency]]&lt;&gt;"8"), "&gt;5 Days", IF(Solution_Unique_stops_only[[#This Row],[Old Delivery Day]]=Solution_Unique_stops_only[[#This Row],[New Delivery Day]], "5 Days", _xlfn.SWITCH(TRUE(),OR(AND(Solution_Unique_stops_only[[#This Row],[Old Delivery Day]]= "M", Solution_Unique_stops_only[[#This Row],[New Delivery Day]]="F"), AND(Solution_Unique_stops_only[[#This Row],[Old Delivery Day]]="T",Solution_Unique_stops_only[[#This Row],[New Delivery Day]]="M"), AND(Solution_Unique_stops_only[[#This Row],[Old Delivery Day]]="W", Solution_Unique_stops_only[[#This Row],[New Delivery Day]]="T"), AND(Solution_Unique_stops_only[[#This Row],[Old Delivery Day]]="R", Solution_Unique_stops_only[[#This Row],[New Delivery Day]]="W"), AND(Solution_Unique_stops_only[[#This Row],[Old Delivery Day]]="F", Solution_Unique_stops_only[[#This Row],[New Delivery Day]]="R")), "4 Days", OR(AND(Solution_Unique_stops_only[[#This Row],[Old Delivery Day]]="M", Solution_Unique_stops_only[[#This Row],[New Delivery Day]]="R"), AND(Solution_Unique_stops_only[[#This Row],[Old Delivery Day]]="T", Solution_Unique_stops_only[[#This Row],[New Delivery Day]]="F"),AND(Solution_Unique_stops_only[[#This Row],[Old Delivery Day]]="W", Solution_Unique_stops_only[[#This Row],[New Delivery Day]]="M"),AND(Solution_Unique_stops_only[[#This Row],[Old Delivery Day]]="R", Solution_Unique_stops_only[[#This Row],[New Delivery Day]]="T"),AND(Solution_Unique_stops_only[[#This Row],[Old Delivery Day]]="F", Solution_Unique_stops_only[[#This Row],[New Delivery Day]]="W")), "4 Days -&gt; 4 Days", OR(AND(Solution_Unique_stops_only[[#This Row],[Old Delivery Day]]="M", Solution_Unique_stops_only[[#This Row],[New Delivery Day]]="W"),AND(Solution_Unique_stops_only[[#This Row],[Old Delivery Day]]="T", Solution_Unique_stops_only[[#This Row],[New Delivery Day]]="R"),AND(Solution_Unique_stops_only[[#This Row],[Old Delivery Day]]="W", Solution_Unique_stops_only[[#This Row],[New Delivery Day]]="F"),AND(Solution_Unique_stops_only[[#This Row],[Old Delivery Day]]="R", Solution_Unique_stops_only[[#This Row],[New Delivery Day]]="M"),AND(Solution_Unique_stops_only[[#This Row],[Old Delivery Day]]="F", Solution_Unique_stops_only[[#This Row],[New Delivery Day]]="T")), "4 Days -&gt; 3 Days", OR(AND(Solution_Unique_stops_only[[#This Row],[Old Delivery Day]]="M", Solution_Unique_stops_only[[#This Row],[New Delivery Day]]="T"), AND(Solution_Unique_stops_only[[#This Row],[Old Delivery Day]]="T", Solution_Unique_stops_only[[#This Row],[New Delivery Day]]="W"),AND(Solution_Unique_stops_only[[#This Row],[Old Delivery Day]]="W", Solution_Unique_stops_only[[#This Row],[New Delivery Day]]="R"), AND(Solution_Unique_stops_only[[#This Row],[Old Delivery Day]]="R", Solution_Unique_stops_only[[#This Row],[New Delivery Day]]="F"), AND(Solution_Unique_stops_only[[#This Row],[Old Delivery Day]]="F", Solution_Unique_stops_only[[#This Row],[New Delivery Day]]="M")),"3 Days -&gt; 3 Days")))</f>
        <v>&gt;5 Days</v>
      </c>
      <c r="L596" s="8" t="str" cm="1">
        <f t="array" ref="L596">IF(OR(Solution_Unique_stops_only[[#This Row],[Days to turn-around]]="5 Days",Solution_Unique_stops_only[[#This Row],[Retape Needed?]]&lt;1), "None", IF(LEFT(Solution_Unique_stops_only[[#This Row],[Days to turn-around]],1)="3",_xlfn.SWITCH(Solution_Unique_stops_only[[#This Row],[Old Delivery Day]], "M", "Thursday Special", "T", "Friday Special",  "W", "Monday Special", "R", "Tuesday Special", "F", "Wednesday Special"),  IF(LEFT(Solution_Unique_stops_only[[#This Row],[Days to turn-around]],1)="4",_xlfn.SWITCH(Solution_Unique_stops_only[[#This Row],[Old Delivery Day]], "F", "Thursday Special", "M", "Friday Special",  "T", "Monday Special", "W", "Tuesday Special", "R", "Wednesday Special"), "")))</f>
        <v>None</v>
      </c>
      <c r="M596" s="8"/>
      <c r="N596" t="s">
        <v>1204</v>
      </c>
      <c r="O596" t="s">
        <v>9325</v>
      </c>
      <c r="P596"/>
      <c r="Q596" t="s">
        <v>9326</v>
      </c>
      <c r="R596" s="8" t="s">
        <v>107</v>
      </c>
      <c r="S596" s="9"/>
      <c r="T596" s="9"/>
      <c r="V596" s="8">
        <v>3.35</v>
      </c>
      <c r="W596" s="8" t="s">
        <v>9327</v>
      </c>
      <c r="X596" s="8" t="s">
        <v>9328</v>
      </c>
      <c r="Z596">
        <v>478.94</v>
      </c>
      <c r="AA596" s="8">
        <v>0</v>
      </c>
      <c r="AB596" s="8">
        <v>0</v>
      </c>
      <c r="AC596" s="8">
        <v>0</v>
      </c>
      <c r="AD596" s="8">
        <v>0</v>
      </c>
      <c r="AE596" s="20">
        <v>36.630000000000003</v>
      </c>
      <c r="AF596" s="20">
        <v>36.630000000000003</v>
      </c>
      <c r="AG596" s="20">
        <v>37.603299999999997</v>
      </c>
      <c r="AH596" s="20">
        <v>38.090000000000003</v>
      </c>
      <c r="AI596">
        <v>9.52</v>
      </c>
      <c r="AJ596" s="8" t="s">
        <v>9323</v>
      </c>
      <c r="AK596" s="8" t="s">
        <v>9324</v>
      </c>
      <c r="AL596" s="8">
        <v>1</v>
      </c>
      <c r="AM596" s="8">
        <v>0</v>
      </c>
      <c r="AN596" s="17">
        <v>9.1575000000000006</v>
      </c>
      <c r="AO596" s="17">
        <v>9.5225000000000009</v>
      </c>
      <c r="AP596" s="17" t="s">
        <v>163</v>
      </c>
      <c r="AQ596" s="8" t="s">
        <v>191</v>
      </c>
      <c r="AR596" s="8" t="s">
        <v>44</v>
      </c>
      <c r="AS596" s="8" t="s">
        <v>163</v>
      </c>
      <c r="AT596" s="8" t="s">
        <v>163</v>
      </c>
      <c r="AU596" s="8" t="s">
        <v>168</v>
      </c>
      <c r="AV596" s="8">
        <v>0</v>
      </c>
      <c r="AW596" s="8" t="str">
        <f>IF(AND(OR(AND(Solution_Unique_stops_only[[#This Row],[Old Delivery Day]]="M", OR(Solution_Unique_stops_only[[#This Row],[New Delivery Day]]="T", Solution_Unique_stops_only[[#This Row],[New Delivery Day]]="W")), AND(Solution_Unique_stops_only[[#This Row],[Old Delivery Day]]="T", OR(Solution_Unique_stops_only[[#This Row],[New Delivery Day]]="W", Solution_Unique_stops_only[[#This Row],[New Delivery Day]]="R")), AND(Solution_Unique_stops_only[[#This Row],[Old Delivery Day]]="W", OR(Solution_Unique_stops_only[[#This Row],[New Delivery Day]]="R", Solution_Unique_stops_only[[#This Row],[New Delivery Day]]="F")), AND(Solution_Unique_stops_only[[#This Row],[Old Delivery Day]]="R", Solution_Unique_stops_only[[#This Row],[New Delivery Day]]="F")),OR(Solution_Unique_stops_only[[#This Row],[Frequency]]="8",Solution_Unique_stops_only[[#This Row],[Frequency]]="7")),"Y","N")</f>
        <v>N</v>
      </c>
      <c r="AX596" s="8" t="str">
        <f>IF(AND(OR(AND(Solution_Unique_stops_only[[#This Row],[Old Delivery Day]]="M", OR(Solution_Unique_stops_only[[#This Row],[New Delivery Day]]="R", Solution_Unique_stops_only[[#This Row],[New Delivery Day]]="F")), AND(Solution_Unique_stops_only[[#This Row],[Old Delivery Day]]="T", Solution_Unique_stops_only[[#This Row],[New Delivery Day]]="F")),OR(Solution_Unique_stops_only[[#This Row],[Frequency]]="8",Solution_Unique_stops_only[[#This Row],[Frequency]]="7")),"Y","N")</f>
        <v>N</v>
      </c>
      <c r="AY596" s="8" t="str">
        <f>IF(AND(OR(AND(Solution_Unique_stops_only[[#This Row],[Old Delivery Day]]="W", Solution_Unique_stops_only[[#This Row],[New Delivery Day]]="M"), AND(Solution_Unique_stops_only[[#This Row],[Old Delivery Day]]="R", OR(Solution_Unique_stops_only[[#This Row],[New Delivery Day]]="M",Solution_Unique_stops_only[[#This Row],[New Delivery Day]]="T")), AND(Solution_Unique_stops_only[[#This Row],[Old Delivery Day]]="F", OR(Solution_Unique_stops_only[[#This Row],[New Delivery Day]]="M",Solution_Unique_stops_only[[#This Row],[New Delivery Day]]="T",Solution_Unique_stops_only[[#This Row],[New Delivery Day]]="W"))),OR(Solution_Unique_stops_only[[#This Row],[Frequency]]="8",Solution_Unique_stops_only[[#This Row],[Frequency]]="7")),"Y","N")</f>
        <v>N</v>
      </c>
      <c r="AZ596" s="8">
        <v>9.1575000000000006</v>
      </c>
      <c r="BA596">
        <v>9.1575000000000006</v>
      </c>
      <c r="BB596">
        <v>9.4008249999999993</v>
      </c>
      <c r="BC596">
        <v>9.5225000000000009</v>
      </c>
    </row>
    <row r="597" spans="1:55" x14ac:dyDescent="0.3">
      <c r="E597" s="43"/>
      <c r="L597" s="8"/>
      <c r="M597" s="8"/>
      <c r="P597"/>
      <c r="S597" s="9"/>
      <c r="T597" s="9"/>
      <c r="Z597"/>
      <c r="AC597" s="8"/>
      <c r="AE597" s="20"/>
      <c r="AF597" s="20"/>
      <c r="AG597" s="20"/>
      <c r="AH597" s="20"/>
      <c r="AI597"/>
      <c r="AJ597" s="8"/>
      <c r="AL597" s="8"/>
      <c r="AM597" s="8"/>
      <c r="AN597" s="17"/>
      <c r="AO597" s="17"/>
      <c r="AP597" s="17"/>
      <c r="AY597" s="8"/>
      <c r="AZ597" s="8"/>
    </row>
    <row r="598" spans="1:55" x14ac:dyDescent="0.3">
      <c r="E598" s="43"/>
      <c r="L598" s="8"/>
      <c r="M598" s="8"/>
      <c r="P598"/>
      <c r="S598" s="9"/>
      <c r="T598" s="9"/>
      <c r="Z598"/>
      <c r="AC598" s="8"/>
      <c r="AE598" s="20"/>
      <c r="AF598" s="20"/>
      <c r="AG598" s="20"/>
      <c r="AH598" s="20"/>
      <c r="AI598"/>
      <c r="AJ598" s="8"/>
      <c r="AL598" s="8"/>
      <c r="AM598" s="8"/>
      <c r="AN598" s="17"/>
      <c r="AO598" s="17"/>
      <c r="AP598" s="17"/>
      <c r="AY598" s="8"/>
      <c r="AZ598" s="8"/>
    </row>
    <row r="599" spans="1:55" x14ac:dyDescent="0.3">
      <c r="E599" s="43"/>
      <c r="L599" s="8"/>
      <c r="M599" s="8"/>
      <c r="P599"/>
      <c r="S599" s="9"/>
      <c r="T599" s="9"/>
      <c r="Z599"/>
      <c r="AC599" s="8"/>
      <c r="AE599" s="20"/>
      <c r="AF599" s="20"/>
      <c r="AG599" s="20"/>
      <c r="AH599" s="20"/>
      <c r="AI599"/>
      <c r="AJ599" s="8"/>
      <c r="AL599" s="8"/>
      <c r="AM599" s="8"/>
      <c r="AN599" s="17"/>
      <c r="AO599" s="17"/>
      <c r="AP599" s="17"/>
      <c r="AY599" s="8"/>
      <c r="AZ599" s="8"/>
    </row>
    <row r="600" spans="1:55" x14ac:dyDescent="0.3">
      <c r="E600" s="43"/>
      <c r="L600" s="8"/>
      <c r="M600" s="8"/>
      <c r="P600"/>
      <c r="S600" s="9"/>
      <c r="T600" s="9"/>
      <c r="Z600"/>
      <c r="AC600" s="8"/>
      <c r="AE600" s="20"/>
      <c r="AF600" s="20"/>
      <c r="AG600" s="20"/>
      <c r="AH600" s="20"/>
      <c r="AI600"/>
      <c r="AJ600" s="8"/>
      <c r="AL600" s="8"/>
      <c r="AM600" s="8"/>
      <c r="AN600" s="17"/>
      <c r="AO600" s="17"/>
      <c r="AP600" s="17"/>
      <c r="AY600" s="8"/>
      <c r="AZ600" s="8"/>
    </row>
    <row r="601" spans="1:55" x14ac:dyDescent="0.3">
      <c r="E601" s="43"/>
      <c r="L601" s="8"/>
      <c r="M601" s="8"/>
      <c r="P601"/>
      <c r="S601" s="9"/>
      <c r="T601" s="9"/>
      <c r="Z601"/>
      <c r="AC601" s="8"/>
      <c r="AE601" s="20"/>
      <c r="AF601" s="20"/>
      <c r="AG601" s="20"/>
      <c r="AH601" s="20"/>
      <c r="AI601"/>
      <c r="AJ601" s="8"/>
      <c r="AL601" s="8"/>
      <c r="AM601" s="8"/>
      <c r="AN601" s="17"/>
      <c r="AO601" s="17"/>
      <c r="AP601" s="17"/>
      <c r="AY601" s="8"/>
      <c r="AZ601" s="8"/>
    </row>
    <row r="602" spans="1:55" x14ac:dyDescent="0.3">
      <c r="E602" s="43"/>
      <c r="L602" s="8"/>
      <c r="M602" s="8"/>
      <c r="P602"/>
      <c r="S602" s="9"/>
      <c r="T602" s="9"/>
      <c r="Z602"/>
      <c r="AC602" s="8"/>
      <c r="AE602" s="20"/>
      <c r="AF602" s="20"/>
      <c r="AG602" s="20"/>
      <c r="AH602" s="20"/>
      <c r="AI602"/>
      <c r="AJ602" s="8"/>
      <c r="AL602" s="8"/>
      <c r="AM602" s="8"/>
      <c r="AN602" s="17"/>
      <c r="AO602" s="17"/>
      <c r="AP602" s="17"/>
      <c r="AY602" s="8"/>
      <c r="AZ602" s="8"/>
    </row>
    <row r="603" spans="1:55" x14ac:dyDescent="0.3">
      <c r="E603" s="43"/>
      <c r="L603" s="8"/>
      <c r="M603" s="8"/>
      <c r="P603"/>
      <c r="S603" s="9"/>
      <c r="T603" s="9"/>
      <c r="Z603"/>
      <c r="AC603" s="8"/>
      <c r="AE603" s="20"/>
      <c r="AF603" s="20"/>
      <c r="AG603" s="20"/>
      <c r="AH603" s="20"/>
      <c r="AI603"/>
      <c r="AJ603" s="8"/>
      <c r="AL603" s="8"/>
      <c r="AM603" s="8"/>
      <c r="AN603" s="17"/>
      <c r="AO603" s="17"/>
      <c r="AP603" s="17"/>
      <c r="AY603" s="8"/>
      <c r="AZ603" s="8"/>
    </row>
    <row r="604" spans="1:55" x14ac:dyDescent="0.3">
      <c r="E604" s="43"/>
      <c r="L604" s="8"/>
      <c r="M604" s="8"/>
      <c r="P604"/>
      <c r="S604" s="9"/>
      <c r="T604" s="9"/>
      <c r="Z604"/>
      <c r="AC604" s="8"/>
      <c r="AE604" s="20"/>
      <c r="AF604" s="20"/>
      <c r="AG604" s="20"/>
      <c r="AH604" s="20"/>
      <c r="AI604"/>
      <c r="AJ604" s="8"/>
      <c r="AL604" s="8"/>
      <c r="AM604" s="8"/>
      <c r="AN604" s="17"/>
      <c r="AO604" s="17"/>
      <c r="AP604" s="17"/>
      <c r="AY604" s="8"/>
      <c r="AZ604" s="8"/>
    </row>
    <row r="605" spans="1:55" x14ac:dyDescent="0.3">
      <c r="E605" s="43"/>
      <c r="L605" s="8"/>
      <c r="M605" s="8"/>
      <c r="P605"/>
      <c r="S605" s="9"/>
      <c r="T605" s="9"/>
      <c r="Z605"/>
      <c r="AC605" s="8"/>
      <c r="AE605" s="20"/>
      <c r="AF605" s="20"/>
      <c r="AG605" s="20"/>
      <c r="AH605" s="20"/>
      <c r="AI605"/>
      <c r="AJ605" s="8"/>
      <c r="AL605" s="8"/>
      <c r="AM605" s="8"/>
      <c r="AN605" s="17"/>
      <c r="AO605" s="17"/>
      <c r="AP605" s="17"/>
      <c r="AY605" s="8"/>
      <c r="AZ605" s="8"/>
    </row>
    <row r="606" spans="1:55" x14ac:dyDescent="0.3">
      <c r="E606" s="43"/>
      <c r="L606" s="8"/>
      <c r="M606" s="8"/>
      <c r="P606"/>
      <c r="S606" s="9"/>
      <c r="T606" s="9"/>
      <c r="Z606"/>
      <c r="AC606" s="8"/>
      <c r="AE606" s="20"/>
      <c r="AF606" s="20"/>
      <c r="AG606" s="20"/>
      <c r="AH606" s="20"/>
      <c r="AI606"/>
      <c r="AJ606" s="8"/>
      <c r="AL606" s="8"/>
      <c r="AM606" s="8"/>
      <c r="AN606" s="17"/>
      <c r="AO606" s="17"/>
      <c r="AP606" s="17"/>
      <c r="AY606" s="8"/>
      <c r="AZ606" s="8"/>
    </row>
    <row r="607" spans="1:55" x14ac:dyDescent="0.3">
      <c r="E607" s="43"/>
      <c r="L607" s="8"/>
      <c r="M607" s="8"/>
      <c r="P607"/>
      <c r="S607" s="9"/>
      <c r="T607" s="9"/>
      <c r="Z607"/>
      <c r="AC607" s="8"/>
      <c r="AE607" s="20"/>
      <c r="AF607" s="20"/>
      <c r="AG607" s="20"/>
      <c r="AH607" s="20"/>
      <c r="AI607"/>
      <c r="AJ607" s="8"/>
      <c r="AL607" s="8"/>
      <c r="AM607" s="8"/>
      <c r="AN607" s="17"/>
      <c r="AO607" s="17"/>
      <c r="AP607" s="17"/>
      <c r="AY607" s="8"/>
      <c r="AZ607" s="8"/>
    </row>
    <row r="608" spans="1:55" x14ac:dyDescent="0.3">
      <c r="E608" s="43"/>
      <c r="L608" s="8"/>
      <c r="M608" s="8"/>
      <c r="P608"/>
      <c r="S608" s="9"/>
      <c r="T608" s="9"/>
      <c r="Z608"/>
      <c r="AC608" s="8"/>
      <c r="AE608" s="20"/>
      <c r="AF608" s="20"/>
      <c r="AG608" s="20"/>
      <c r="AH608" s="20"/>
      <c r="AI608"/>
      <c r="AJ608" s="8"/>
      <c r="AL608" s="8"/>
      <c r="AM608" s="8"/>
      <c r="AN608" s="17"/>
      <c r="AO608" s="17"/>
      <c r="AP608" s="17"/>
      <c r="AY608" s="8"/>
      <c r="AZ608" s="8"/>
    </row>
    <row r="609" spans="5:52" x14ac:dyDescent="0.3">
      <c r="E609" s="43"/>
      <c r="L609" s="8"/>
      <c r="M609" s="8"/>
      <c r="P609"/>
      <c r="S609" s="9"/>
      <c r="T609" s="9"/>
      <c r="Z609"/>
      <c r="AC609" s="8"/>
      <c r="AE609" s="20"/>
      <c r="AF609" s="20"/>
      <c r="AG609" s="20"/>
      <c r="AH609" s="20"/>
      <c r="AI609"/>
      <c r="AJ609" s="8"/>
      <c r="AL609" s="8"/>
      <c r="AM609" s="8"/>
      <c r="AN609" s="17"/>
      <c r="AO609" s="17"/>
      <c r="AP609" s="17"/>
      <c r="AY609" s="8"/>
      <c r="AZ609" s="8"/>
    </row>
    <row r="610" spans="5:52" x14ac:dyDescent="0.3">
      <c r="E610" s="43"/>
      <c r="L610" s="8"/>
      <c r="M610" s="8"/>
      <c r="P610"/>
      <c r="S610" s="9"/>
      <c r="T610" s="9"/>
      <c r="Z610"/>
      <c r="AC610" s="8"/>
      <c r="AE610" s="20"/>
      <c r="AF610" s="20"/>
      <c r="AG610" s="20"/>
      <c r="AH610" s="20"/>
      <c r="AI610"/>
      <c r="AJ610" s="8"/>
      <c r="AL610" s="8"/>
      <c r="AM610" s="8"/>
      <c r="AN610" s="17"/>
      <c r="AO610" s="17"/>
      <c r="AP610" s="17"/>
      <c r="AY610" s="8"/>
      <c r="AZ610" s="8"/>
    </row>
    <row r="611" spans="5:52" x14ac:dyDescent="0.3">
      <c r="E611" s="43"/>
      <c r="L611" s="8"/>
      <c r="M611" s="8"/>
      <c r="P611"/>
      <c r="S611" s="9"/>
      <c r="T611" s="9"/>
      <c r="Z611"/>
      <c r="AC611" s="8"/>
      <c r="AE611" s="20"/>
      <c r="AF611" s="20"/>
      <c r="AG611" s="20"/>
      <c r="AH611" s="20"/>
      <c r="AI611"/>
      <c r="AJ611" s="8"/>
      <c r="AL611" s="8"/>
      <c r="AM611" s="8"/>
      <c r="AN611" s="17"/>
      <c r="AO611" s="17"/>
      <c r="AP611" s="17"/>
      <c r="AY611" s="8"/>
      <c r="AZ611" s="8"/>
    </row>
    <row r="612" spans="5:52" x14ac:dyDescent="0.3">
      <c r="E612" s="43"/>
      <c r="L612" s="8"/>
      <c r="M612" s="8"/>
      <c r="P612"/>
      <c r="S612" s="9"/>
      <c r="T612" s="9"/>
      <c r="Z612"/>
      <c r="AC612" s="8"/>
      <c r="AE612" s="20"/>
      <c r="AF612" s="20"/>
      <c r="AG612" s="20"/>
      <c r="AH612" s="20"/>
      <c r="AI612"/>
      <c r="AJ612" s="8"/>
      <c r="AL612" s="8"/>
      <c r="AM612" s="8"/>
      <c r="AN612" s="17"/>
      <c r="AO612" s="17"/>
      <c r="AP612" s="17"/>
      <c r="AY612" s="8"/>
      <c r="AZ612" s="8"/>
    </row>
    <row r="613" spans="5:52" x14ac:dyDescent="0.3">
      <c r="E613" s="43"/>
      <c r="L613" s="8"/>
      <c r="M613" s="8"/>
      <c r="P613"/>
      <c r="S613" s="9"/>
      <c r="T613" s="9"/>
      <c r="Z613"/>
      <c r="AC613" s="8"/>
      <c r="AE613" s="20"/>
      <c r="AF613" s="20"/>
      <c r="AG613" s="20"/>
      <c r="AH613" s="20"/>
      <c r="AI613"/>
      <c r="AJ613" s="8"/>
      <c r="AL613" s="8"/>
      <c r="AM613" s="8"/>
      <c r="AN613" s="17"/>
      <c r="AO613" s="17"/>
      <c r="AP613" s="17"/>
      <c r="AY613" s="8"/>
      <c r="AZ613" s="8"/>
    </row>
    <row r="614" spans="5:52" x14ac:dyDescent="0.3">
      <c r="E614" s="43"/>
      <c r="L614" s="8"/>
      <c r="M614" s="8"/>
      <c r="P614"/>
      <c r="S614" s="9"/>
      <c r="T614" s="9"/>
      <c r="Z614"/>
      <c r="AC614" s="8"/>
      <c r="AE614" s="20"/>
      <c r="AF614" s="20"/>
      <c r="AG614" s="20"/>
      <c r="AH614" s="20"/>
      <c r="AI614"/>
      <c r="AJ614" s="8"/>
      <c r="AL614" s="8"/>
      <c r="AM614" s="8"/>
      <c r="AN614" s="17"/>
      <c r="AO614" s="17"/>
      <c r="AP614" s="17"/>
      <c r="AY614" s="8"/>
      <c r="AZ614" s="8"/>
    </row>
    <row r="615" spans="5:52" x14ac:dyDescent="0.3">
      <c r="E615" s="43"/>
      <c r="L615" s="8"/>
      <c r="M615" s="8"/>
      <c r="P615"/>
      <c r="S615" s="9"/>
      <c r="T615" s="9"/>
      <c r="Z615"/>
      <c r="AC615" s="8"/>
      <c r="AE615" s="20"/>
      <c r="AF615" s="20"/>
      <c r="AG615" s="20"/>
      <c r="AH615" s="20"/>
      <c r="AI615"/>
      <c r="AJ615" s="8"/>
      <c r="AL615" s="8"/>
      <c r="AM615" s="8"/>
      <c r="AN615" s="17"/>
      <c r="AO615" s="17"/>
      <c r="AP615" s="17"/>
      <c r="AY615" s="8"/>
      <c r="AZ615" s="8"/>
    </row>
    <row r="616" spans="5:52" x14ac:dyDescent="0.3">
      <c r="E616" s="43"/>
      <c r="L616" s="8"/>
      <c r="M616" s="8"/>
      <c r="P616"/>
      <c r="S616" s="9"/>
      <c r="T616" s="9"/>
      <c r="Z616"/>
      <c r="AC616" s="8"/>
      <c r="AE616" s="20"/>
      <c r="AF616" s="20"/>
      <c r="AG616" s="20"/>
      <c r="AH616" s="20"/>
      <c r="AI616"/>
      <c r="AJ616" s="8"/>
      <c r="AL616" s="8"/>
      <c r="AM616" s="8"/>
      <c r="AN616" s="17"/>
      <c r="AO616" s="17"/>
      <c r="AP616" s="17"/>
      <c r="AY616" s="8"/>
      <c r="AZ616" s="8"/>
    </row>
    <row r="617" spans="5:52" x14ac:dyDescent="0.3">
      <c r="E617" s="43"/>
      <c r="L617" s="8"/>
      <c r="M617" s="8"/>
      <c r="P617"/>
      <c r="S617" s="9"/>
      <c r="T617" s="9"/>
      <c r="Z617"/>
      <c r="AC617" s="8"/>
      <c r="AE617" s="20"/>
      <c r="AF617" s="20"/>
      <c r="AG617" s="20"/>
      <c r="AH617" s="20"/>
      <c r="AI617"/>
      <c r="AJ617" s="8"/>
      <c r="AL617" s="8"/>
      <c r="AM617" s="8"/>
      <c r="AN617" s="17"/>
      <c r="AO617" s="17"/>
      <c r="AP617" s="17"/>
      <c r="AY617" s="8"/>
      <c r="AZ617" s="8"/>
    </row>
    <row r="618" spans="5:52" x14ac:dyDescent="0.3">
      <c r="E618" s="43"/>
      <c r="L618" s="8"/>
      <c r="M618" s="8"/>
      <c r="P618"/>
      <c r="S618" s="9"/>
      <c r="T618" s="9"/>
      <c r="Z618"/>
      <c r="AC618" s="8"/>
      <c r="AE618" s="20"/>
      <c r="AF618" s="20"/>
      <c r="AG618" s="20"/>
      <c r="AH618" s="20"/>
      <c r="AI618"/>
      <c r="AJ618" s="8"/>
      <c r="AL618" s="8"/>
      <c r="AM618" s="8"/>
      <c r="AN618" s="17"/>
      <c r="AO618" s="17"/>
      <c r="AP618" s="17"/>
      <c r="AY618" s="8"/>
      <c r="AZ618" s="8"/>
    </row>
    <row r="619" spans="5:52" x14ac:dyDescent="0.3">
      <c r="E619" s="43"/>
      <c r="L619" s="8"/>
      <c r="M619" s="8"/>
      <c r="P619"/>
      <c r="S619" s="9"/>
      <c r="T619" s="9"/>
      <c r="Z619"/>
      <c r="AC619" s="8"/>
      <c r="AE619" s="20"/>
      <c r="AF619" s="20"/>
      <c r="AG619" s="20"/>
      <c r="AH619" s="20"/>
      <c r="AI619"/>
      <c r="AJ619" s="8"/>
      <c r="AL619" s="8"/>
      <c r="AM619" s="8"/>
      <c r="AN619" s="17"/>
      <c r="AO619" s="17"/>
      <c r="AP619" s="17"/>
      <c r="AY619" s="8"/>
      <c r="AZ619" s="8"/>
    </row>
    <row r="620" spans="5:52" x14ac:dyDescent="0.3">
      <c r="E620" s="43"/>
      <c r="L620" s="8"/>
      <c r="M620" s="8"/>
      <c r="P620"/>
      <c r="S620" s="9"/>
      <c r="T620" s="9"/>
      <c r="Z620"/>
      <c r="AC620" s="8"/>
      <c r="AE620" s="20"/>
      <c r="AF620" s="20"/>
      <c r="AG620" s="20"/>
      <c r="AH620" s="20"/>
      <c r="AI620"/>
      <c r="AJ620" s="8"/>
      <c r="AL620" s="8"/>
      <c r="AM620" s="8"/>
      <c r="AN620" s="17"/>
      <c r="AO620" s="17"/>
      <c r="AP620" s="17"/>
      <c r="AY620" s="8"/>
      <c r="AZ620" s="8"/>
    </row>
    <row r="621" spans="5:52" x14ac:dyDescent="0.3">
      <c r="E621" s="43"/>
      <c r="L621" s="8"/>
      <c r="M621" s="8"/>
      <c r="P621"/>
      <c r="S621" s="9"/>
      <c r="T621" s="9"/>
      <c r="Z621"/>
      <c r="AC621" s="8"/>
      <c r="AE621" s="20"/>
      <c r="AF621" s="20"/>
      <c r="AG621" s="20"/>
      <c r="AH621" s="20"/>
      <c r="AI621"/>
      <c r="AJ621" s="8"/>
      <c r="AL621" s="8"/>
      <c r="AM621" s="8"/>
      <c r="AN621" s="17"/>
      <c r="AO621" s="17"/>
      <c r="AP621" s="17"/>
      <c r="AY621" s="8"/>
      <c r="AZ621" s="8"/>
    </row>
    <row r="622" spans="5:52" x14ac:dyDescent="0.3">
      <c r="E622" s="43"/>
      <c r="L622" s="8"/>
      <c r="M622" s="8"/>
      <c r="P622"/>
      <c r="S622" s="9"/>
      <c r="T622" s="9"/>
      <c r="Z622"/>
      <c r="AC622" s="8"/>
      <c r="AE622" s="20"/>
      <c r="AF622" s="20"/>
      <c r="AG622" s="20"/>
      <c r="AH622" s="20"/>
      <c r="AI622"/>
      <c r="AJ622" s="8"/>
      <c r="AL622" s="8"/>
      <c r="AM622" s="8"/>
      <c r="AN622" s="17"/>
      <c r="AO622" s="17"/>
      <c r="AP622" s="17"/>
      <c r="AY622" s="8"/>
      <c r="AZ622" s="8"/>
    </row>
    <row r="623" spans="5:52" x14ac:dyDescent="0.3">
      <c r="E623" s="43"/>
      <c r="L623" s="8"/>
      <c r="M623" s="8"/>
      <c r="P623"/>
      <c r="S623" s="9"/>
      <c r="T623" s="9"/>
      <c r="Z623"/>
      <c r="AC623" s="8"/>
      <c r="AE623" s="20"/>
      <c r="AF623" s="20"/>
      <c r="AG623" s="20"/>
      <c r="AH623" s="20"/>
      <c r="AI623"/>
      <c r="AJ623" s="8"/>
      <c r="AL623" s="8"/>
      <c r="AM623" s="8"/>
      <c r="AN623" s="17"/>
      <c r="AO623" s="17"/>
      <c r="AP623" s="17"/>
      <c r="AY623" s="8"/>
      <c r="AZ623" s="8"/>
    </row>
    <row r="624" spans="5:52" x14ac:dyDescent="0.3">
      <c r="E624" s="43"/>
      <c r="L624" s="8"/>
      <c r="M624" s="8"/>
      <c r="P624"/>
      <c r="S624" s="9"/>
      <c r="T624" s="9"/>
      <c r="Z624"/>
      <c r="AC624" s="8"/>
      <c r="AE624" s="20"/>
      <c r="AF624" s="20"/>
      <c r="AG624" s="20"/>
      <c r="AH624" s="20"/>
      <c r="AI624"/>
      <c r="AJ624" s="8"/>
      <c r="AL624" s="8"/>
      <c r="AM624" s="8"/>
      <c r="AN624" s="17"/>
      <c r="AO624" s="17"/>
      <c r="AP624" s="17"/>
      <c r="AY624" s="8"/>
      <c r="AZ624" s="8"/>
    </row>
    <row r="625" spans="5:52" x14ac:dyDescent="0.3">
      <c r="E625" s="43"/>
      <c r="L625" s="8"/>
      <c r="M625" s="8"/>
      <c r="P625"/>
      <c r="S625" s="9"/>
      <c r="T625" s="9"/>
      <c r="Z625"/>
      <c r="AC625" s="8"/>
      <c r="AE625" s="20"/>
      <c r="AF625" s="20"/>
      <c r="AG625" s="20"/>
      <c r="AH625" s="20"/>
      <c r="AI625"/>
      <c r="AJ625" s="8"/>
      <c r="AL625" s="8"/>
      <c r="AM625" s="8"/>
      <c r="AN625" s="17"/>
      <c r="AO625" s="17"/>
      <c r="AP625" s="17"/>
      <c r="AY625" s="8"/>
      <c r="AZ625" s="8"/>
    </row>
    <row r="626" spans="5:52" x14ac:dyDescent="0.3">
      <c r="E626" s="43"/>
      <c r="L626" s="8"/>
      <c r="M626" s="8"/>
      <c r="P626"/>
      <c r="S626" s="9"/>
      <c r="T626" s="9"/>
      <c r="Z626"/>
      <c r="AC626" s="8"/>
      <c r="AE626" s="20"/>
      <c r="AF626" s="20"/>
      <c r="AG626" s="20"/>
      <c r="AH626" s="20"/>
      <c r="AI626"/>
      <c r="AJ626" s="8"/>
      <c r="AL626" s="8"/>
      <c r="AM626" s="8"/>
      <c r="AN626" s="17"/>
      <c r="AO626" s="17"/>
      <c r="AP626" s="17"/>
      <c r="AY626" s="8"/>
      <c r="AZ626" s="8"/>
    </row>
    <row r="627" spans="5:52" x14ac:dyDescent="0.3">
      <c r="E627" s="43"/>
      <c r="L627" s="8"/>
      <c r="M627" s="8"/>
      <c r="P627"/>
      <c r="S627" s="9"/>
      <c r="T627" s="9"/>
      <c r="Z627"/>
      <c r="AC627" s="8"/>
      <c r="AE627" s="20"/>
      <c r="AF627" s="20"/>
      <c r="AG627" s="20"/>
      <c r="AH627" s="20"/>
      <c r="AI627"/>
      <c r="AJ627" s="8"/>
      <c r="AL627" s="8"/>
      <c r="AM627" s="8"/>
      <c r="AN627" s="17"/>
      <c r="AO627" s="17"/>
      <c r="AP627" s="17"/>
      <c r="AY627" s="8"/>
      <c r="AZ627" s="8"/>
    </row>
    <row r="628" spans="5:52" x14ac:dyDescent="0.3">
      <c r="E628" s="43"/>
      <c r="L628" s="8"/>
      <c r="M628" s="8"/>
      <c r="P628"/>
      <c r="S628" s="9"/>
      <c r="T628" s="9"/>
      <c r="Z628"/>
      <c r="AC628" s="8"/>
      <c r="AE628" s="20"/>
      <c r="AF628" s="20"/>
      <c r="AG628" s="20"/>
      <c r="AH628" s="20"/>
      <c r="AI628"/>
      <c r="AJ628" s="8"/>
      <c r="AL628" s="8"/>
      <c r="AM628" s="8"/>
      <c r="AN628" s="17"/>
      <c r="AO628" s="17"/>
      <c r="AP628" s="17"/>
      <c r="AY628" s="8"/>
      <c r="AZ628" s="8"/>
    </row>
    <row r="629" spans="5:52" x14ac:dyDescent="0.3">
      <c r="E629" s="43"/>
      <c r="L629" s="8"/>
      <c r="M629" s="8"/>
      <c r="P629"/>
      <c r="S629" s="9"/>
      <c r="T629" s="9"/>
      <c r="Z629"/>
      <c r="AC629" s="8"/>
      <c r="AE629" s="20"/>
      <c r="AF629" s="20"/>
      <c r="AG629" s="20"/>
      <c r="AH629" s="20"/>
      <c r="AI629"/>
      <c r="AJ629" s="8"/>
      <c r="AL629" s="8"/>
      <c r="AM629" s="8"/>
      <c r="AN629" s="17"/>
      <c r="AO629" s="17"/>
      <c r="AP629" s="17"/>
      <c r="AY629" s="8"/>
      <c r="AZ629" s="8"/>
    </row>
    <row r="630" spans="5:52" x14ac:dyDescent="0.3">
      <c r="E630" s="43"/>
      <c r="L630" s="8"/>
      <c r="M630" s="8"/>
      <c r="P630"/>
      <c r="S630" s="9"/>
      <c r="T630" s="9"/>
      <c r="Z630"/>
      <c r="AC630" s="8"/>
      <c r="AE630" s="20"/>
      <c r="AF630" s="20"/>
      <c r="AG630" s="20"/>
      <c r="AH630" s="20"/>
      <c r="AI630"/>
      <c r="AJ630" s="8"/>
      <c r="AL630" s="8"/>
      <c r="AM630" s="8"/>
      <c r="AN630" s="17"/>
      <c r="AO630" s="17"/>
      <c r="AP630" s="17"/>
      <c r="AY630" s="8"/>
      <c r="AZ630" s="8"/>
    </row>
    <row r="631" spans="5:52" x14ac:dyDescent="0.3">
      <c r="E631" s="43"/>
      <c r="L631" s="8"/>
      <c r="M631" s="8"/>
      <c r="P631"/>
      <c r="S631" s="9"/>
      <c r="T631" s="9"/>
      <c r="Z631"/>
      <c r="AC631" s="8"/>
      <c r="AE631" s="20"/>
      <c r="AF631" s="20"/>
      <c r="AG631" s="20"/>
      <c r="AH631" s="20"/>
      <c r="AI631"/>
      <c r="AJ631" s="8"/>
      <c r="AL631" s="8"/>
      <c r="AM631" s="8"/>
      <c r="AN631" s="17"/>
      <c r="AO631" s="17"/>
      <c r="AP631" s="17"/>
      <c r="AY631" s="8"/>
      <c r="AZ631" s="8"/>
    </row>
    <row r="632" spans="5:52" x14ac:dyDescent="0.3">
      <c r="E632" s="43"/>
      <c r="L632" s="8"/>
      <c r="M632" s="8"/>
      <c r="P632"/>
      <c r="S632" s="9"/>
      <c r="T632" s="9"/>
      <c r="Z632"/>
      <c r="AC632" s="8"/>
      <c r="AE632" s="20"/>
      <c r="AF632" s="20"/>
      <c r="AG632" s="20"/>
      <c r="AH632" s="20"/>
      <c r="AI632"/>
      <c r="AJ632" s="8"/>
      <c r="AL632" s="8"/>
      <c r="AM632" s="8"/>
      <c r="AN632" s="17"/>
      <c r="AO632" s="17"/>
      <c r="AP632" s="17"/>
      <c r="AY632" s="8"/>
      <c r="AZ632" s="8"/>
    </row>
    <row r="633" spans="5:52" x14ac:dyDescent="0.3">
      <c r="E633" s="43"/>
      <c r="L633" s="8"/>
      <c r="M633" s="8"/>
      <c r="P633"/>
      <c r="S633" s="9"/>
      <c r="T633" s="9"/>
      <c r="Z633"/>
      <c r="AC633" s="8"/>
      <c r="AE633" s="20"/>
      <c r="AF633" s="20"/>
      <c r="AG633" s="20"/>
      <c r="AH633" s="20"/>
      <c r="AI633"/>
      <c r="AJ633" s="8"/>
      <c r="AL633" s="8"/>
      <c r="AM633" s="8"/>
      <c r="AN633" s="17"/>
      <c r="AO633" s="17"/>
      <c r="AP633" s="17"/>
      <c r="AY633" s="8"/>
      <c r="AZ633" s="8"/>
    </row>
    <row r="634" spans="5:52" x14ac:dyDescent="0.3">
      <c r="E634" s="43"/>
      <c r="L634" s="8"/>
      <c r="M634" s="8"/>
      <c r="P634"/>
      <c r="S634" s="9"/>
      <c r="T634" s="9"/>
      <c r="Z634"/>
      <c r="AC634" s="8"/>
      <c r="AE634" s="20"/>
      <c r="AF634" s="20"/>
      <c r="AG634" s="20"/>
      <c r="AH634" s="20"/>
      <c r="AI634"/>
      <c r="AJ634" s="8"/>
      <c r="AL634" s="8"/>
      <c r="AM634" s="8"/>
      <c r="AN634" s="17"/>
      <c r="AO634" s="17"/>
      <c r="AP634" s="17"/>
      <c r="AY634" s="8"/>
      <c r="AZ634" s="8"/>
    </row>
    <row r="635" spans="5:52" x14ac:dyDescent="0.3">
      <c r="E635" s="43"/>
      <c r="L635" s="8"/>
      <c r="M635" s="8"/>
      <c r="P635"/>
      <c r="S635" s="9"/>
      <c r="T635" s="9"/>
      <c r="Z635"/>
      <c r="AC635" s="8"/>
      <c r="AE635" s="20"/>
      <c r="AF635" s="20"/>
      <c r="AG635" s="20"/>
      <c r="AH635" s="20"/>
      <c r="AI635"/>
      <c r="AJ635" s="8"/>
      <c r="AL635" s="8"/>
      <c r="AM635" s="8"/>
      <c r="AN635" s="17"/>
      <c r="AO635" s="17"/>
      <c r="AP635" s="17"/>
      <c r="AY635" s="8"/>
      <c r="AZ635" s="8"/>
    </row>
    <row r="636" spans="5:52" x14ac:dyDescent="0.3">
      <c r="E636" s="43"/>
      <c r="L636" s="8"/>
      <c r="M636" s="8"/>
      <c r="P636"/>
      <c r="S636" s="9"/>
      <c r="T636" s="9"/>
      <c r="Z636"/>
      <c r="AC636" s="8"/>
      <c r="AE636" s="20"/>
      <c r="AF636" s="20"/>
      <c r="AG636" s="20"/>
      <c r="AH636" s="20"/>
      <c r="AI636"/>
      <c r="AJ636" s="8"/>
      <c r="AL636" s="8"/>
      <c r="AM636" s="8"/>
      <c r="AN636" s="17"/>
      <c r="AO636" s="17"/>
      <c r="AP636" s="17"/>
      <c r="AY636" s="8"/>
      <c r="AZ636" s="8"/>
    </row>
    <row r="637" spans="5:52" x14ac:dyDescent="0.3">
      <c r="E637" s="43"/>
      <c r="L637" s="8"/>
      <c r="M637" s="8"/>
      <c r="P637"/>
      <c r="S637" s="9"/>
      <c r="T637" s="9"/>
      <c r="Z637"/>
      <c r="AC637" s="8"/>
      <c r="AE637" s="20"/>
      <c r="AF637" s="20"/>
      <c r="AG637" s="20"/>
      <c r="AH637" s="20"/>
      <c r="AI637"/>
      <c r="AJ637" s="8"/>
      <c r="AL637" s="8"/>
      <c r="AM637" s="8"/>
      <c r="AN637" s="17"/>
      <c r="AO637" s="17"/>
      <c r="AP637" s="17"/>
      <c r="AY637" s="8"/>
      <c r="AZ637" s="8"/>
    </row>
    <row r="638" spans="5:52" x14ac:dyDescent="0.3">
      <c r="E638" s="43"/>
      <c r="L638" s="8"/>
      <c r="M638" s="8"/>
      <c r="P638"/>
      <c r="S638" s="9"/>
      <c r="T638" s="9"/>
      <c r="Z638"/>
      <c r="AC638" s="8"/>
      <c r="AE638" s="20"/>
      <c r="AF638" s="20"/>
      <c r="AG638" s="20"/>
      <c r="AH638" s="20"/>
      <c r="AI638"/>
      <c r="AJ638" s="8"/>
      <c r="AL638" s="8"/>
      <c r="AM638" s="8"/>
      <c r="AN638" s="17"/>
      <c r="AO638" s="17"/>
      <c r="AP638" s="17"/>
      <c r="AY638" s="8"/>
      <c r="AZ638" s="8"/>
    </row>
    <row r="639" spans="5:52" x14ac:dyDescent="0.3">
      <c r="E639" s="43"/>
      <c r="L639" s="8"/>
      <c r="M639" s="8"/>
      <c r="P639"/>
      <c r="S639" s="9"/>
      <c r="T639" s="9"/>
      <c r="Z639"/>
      <c r="AC639" s="8"/>
      <c r="AE639" s="20"/>
      <c r="AF639" s="20"/>
      <c r="AG639" s="20"/>
      <c r="AH639" s="20"/>
      <c r="AI639"/>
      <c r="AJ639" s="8"/>
      <c r="AL639" s="8"/>
      <c r="AM639" s="8"/>
      <c r="AN639" s="17"/>
      <c r="AO639" s="17"/>
      <c r="AP639" s="17"/>
      <c r="AY639" s="8"/>
      <c r="AZ639" s="8"/>
    </row>
    <row r="640" spans="5:52" x14ac:dyDescent="0.3">
      <c r="E640" s="43"/>
      <c r="L640" s="8"/>
      <c r="M640" s="8"/>
      <c r="P640"/>
      <c r="S640" s="9"/>
      <c r="T640" s="9"/>
      <c r="Z640"/>
      <c r="AC640" s="8"/>
      <c r="AE640" s="20"/>
      <c r="AF640" s="20"/>
      <c r="AG640" s="20"/>
      <c r="AH640" s="20"/>
      <c r="AI640"/>
      <c r="AJ640" s="8"/>
      <c r="AL640" s="8"/>
      <c r="AM640" s="8"/>
      <c r="AN640" s="17"/>
      <c r="AO640" s="17"/>
      <c r="AP640" s="17"/>
      <c r="AY640" s="8"/>
      <c r="AZ640" s="8"/>
    </row>
    <row r="641" spans="5:52" x14ac:dyDescent="0.3">
      <c r="E641" s="43"/>
      <c r="L641" s="8"/>
      <c r="M641" s="8"/>
      <c r="P641"/>
      <c r="S641" s="9"/>
      <c r="T641" s="9"/>
      <c r="Z641"/>
      <c r="AC641" s="8"/>
      <c r="AE641" s="20"/>
      <c r="AF641" s="20"/>
      <c r="AG641" s="20"/>
      <c r="AH641" s="20"/>
      <c r="AI641"/>
      <c r="AJ641" s="8"/>
      <c r="AL641" s="8"/>
      <c r="AM641" s="8"/>
      <c r="AN641" s="17"/>
      <c r="AO641" s="17"/>
      <c r="AP641" s="17"/>
      <c r="AY641" s="8"/>
      <c r="AZ641" s="8"/>
    </row>
    <row r="642" spans="5:52" x14ac:dyDescent="0.3">
      <c r="E642" s="43"/>
      <c r="L642" s="8"/>
      <c r="M642" s="8"/>
      <c r="P642"/>
      <c r="S642" s="9"/>
      <c r="T642" s="9"/>
      <c r="Z642"/>
      <c r="AC642" s="8"/>
      <c r="AE642" s="20"/>
      <c r="AF642" s="20"/>
      <c r="AG642" s="20"/>
      <c r="AH642" s="20"/>
      <c r="AI642"/>
      <c r="AJ642" s="8"/>
      <c r="AL642" s="8"/>
      <c r="AM642" s="8"/>
      <c r="AN642" s="17"/>
      <c r="AO642" s="17"/>
      <c r="AP642" s="17"/>
      <c r="AY642" s="8"/>
      <c r="AZ642" s="8"/>
    </row>
    <row r="643" spans="5:52" x14ac:dyDescent="0.3">
      <c r="E643" s="43"/>
      <c r="L643" s="8"/>
      <c r="M643" s="8"/>
      <c r="P643"/>
      <c r="S643" s="9"/>
      <c r="T643" s="9"/>
      <c r="Z643"/>
      <c r="AC643" s="8"/>
      <c r="AE643" s="20"/>
      <c r="AF643" s="20"/>
      <c r="AG643" s="20"/>
      <c r="AH643" s="20"/>
      <c r="AI643"/>
      <c r="AJ643" s="8"/>
      <c r="AL643" s="8"/>
      <c r="AM643" s="8"/>
      <c r="AN643" s="17"/>
      <c r="AO643" s="17"/>
      <c r="AP643" s="17"/>
      <c r="AY643" s="8"/>
      <c r="AZ643" s="8"/>
    </row>
    <row r="644" spans="5:52" x14ac:dyDescent="0.3">
      <c r="E644" s="43"/>
      <c r="L644" s="8"/>
      <c r="M644" s="8"/>
      <c r="P644"/>
      <c r="S644" s="9"/>
      <c r="T644" s="9"/>
      <c r="Z644"/>
      <c r="AC644" s="8"/>
      <c r="AE644" s="20"/>
      <c r="AF644" s="20"/>
      <c r="AG644" s="20"/>
      <c r="AH644" s="20"/>
      <c r="AI644"/>
      <c r="AJ644" s="8"/>
      <c r="AL644" s="8"/>
      <c r="AM644" s="8"/>
      <c r="AN644" s="17"/>
      <c r="AO644" s="17"/>
      <c r="AP644" s="17"/>
      <c r="AY644" s="8"/>
      <c r="AZ644" s="8"/>
    </row>
    <row r="645" spans="5:52" x14ac:dyDescent="0.3">
      <c r="E645" s="43"/>
      <c r="L645" s="8"/>
      <c r="M645" s="8"/>
      <c r="P645"/>
      <c r="S645" s="9"/>
      <c r="T645" s="9"/>
      <c r="Z645"/>
      <c r="AC645" s="8"/>
      <c r="AE645" s="20"/>
      <c r="AF645" s="20"/>
      <c r="AG645" s="20"/>
      <c r="AH645" s="20"/>
      <c r="AI645"/>
      <c r="AJ645" s="8"/>
      <c r="AL645" s="8"/>
      <c r="AM645" s="8"/>
      <c r="AN645" s="17"/>
      <c r="AO645" s="17"/>
      <c r="AP645" s="17"/>
      <c r="AY645" s="8"/>
      <c r="AZ645" s="8"/>
    </row>
    <row r="646" spans="5:52" x14ac:dyDescent="0.3">
      <c r="E646" s="43"/>
      <c r="L646" s="8"/>
      <c r="M646" s="8"/>
      <c r="P646"/>
      <c r="S646" s="9"/>
      <c r="T646" s="9"/>
      <c r="Z646"/>
      <c r="AC646" s="8"/>
      <c r="AE646" s="20"/>
      <c r="AF646" s="20"/>
      <c r="AG646" s="20"/>
      <c r="AH646" s="20"/>
      <c r="AI646"/>
      <c r="AJ646" s="8"/>
      <c r="AL646" s="8"/>
      <c r="AM646" s="8"/>
      <c r="AN646" s="17"/>
      <c r="AO646" s="17"/>
      <c r="AP646" s="17"/>
      <c r="AY646" s="8"/>
      <c r="AZ646" s="8"/>
    </row>
    <row r="647" spans="5:52" x14ac:dyDescent="0.3">
      <c r="E647" s="43"/>
      <c r="L647" s="8"/>
      <c r="M647" s="8"/>
      <c r="P647"/>
      <c r="S647" s="9"/>
      <c r="T647" s="9"/>
      <c r="Z647"/>
      <c r="AC647" s="8"/>
      <c r="AE647" s="20"/>
      <c r="AF647" s="20"/>
      <c r="AG647" s="20"/>
      <c r="AH647" s="20"/>
      <c r="AI647"/>
      <c r="AJ647" s="8"/>
      <c r="AL647" s="8"/>
      <c r="AM647" s="8"/>
      <c r="AN647" s="17"/>
      <c r="AO647" s="17"/>
      <c r="AP647" s="17"/>
      <c r="AY647" s="8"/>
      <c r="AZ647" s="8"/>
    </row>
    <row r="648" spans="5:52" x14ac:dyDescent="0.3">
      <c r="E648" s="43"/>
      <c r="L648" s="8"/>
      <c r="M648" s="8"/>
      <c r="P648"/>
      <c r="S648" s="9"/>
      <c r="T648" s="9"/>
      <c r="Z648"/>
      <c r="AC648" s="8"/>
      <c r="AE648" s="20"/>
      <c r="AF648" s="20"/>
      <c r="AG648" s="20"/>
      <c r="AH648" s="20"/>
      <c r="AI648"/>
      <c r="AJ648" s="8"/>
      <c r="AL648" s="8"/>
      <c r="AM648" s="8"/>
      <c r="AN648" s="17"/>
      <c r="AO648" s="17"/>
      <c r="AP648" s="17"/>
      <c r="AY648" s="8"/>
      <c r="AZ648" s="8"/>
    </row>
    <row r="649" spans="5:52" x14ac:dyDescent="0.3">
      <c r="E649" s="43"/>
      <c r="L649" s="8"/>
      <c r="M649" s="8"/>
      <c r="P649"/>
      <c r="S649" s="9"/>
      <c r="T649" s="9"/>
      <c r="Z649"/>
      <c r="AC649" s="8"/>
      <c r="AE649" s="20"/>
      <c r="AF649" s="20"/>
      <c r="AG649" s="20"/>
      <c r="AH649" s="20"/>
      <c r="AI649"/>
      <c r="AJ649" s="8"/>
      <c r="AL649" s="8"/>
      <c r="AM649" s="8"/>
      <c r="AN649" s="17"/>
      <c r="AO649" s="17"/>
      <c r="AP649" s="17"/>
      <c r="AY649" s="8"/>
      <c r="AZ649" s="8"/>
    </row>
    <row r="650" spans="5:52" x14ac:dyDescent="0.3">
      <c r="E650" s="43"/>
      <c r="L650" s="8"/>
      <c r="M650" s="8"/>
      <c r="P650"/>
      <c r="S650" s="9"/>
      <c r="T650" s="9"/>
      <c r="Z650"/>
      <c r="AC650" s="8"/>
      <c r="AE650" s="20"/>
      <c r="AF650" s="20"/>
      <c r="AG650" s="20"/>
      <c r="AH650" s="20"/>
      <c r="AI650"/>
      <c r="AJ650" s="8"/>
      <c r="AL650" s="8"/>
      <c r="AM650" s="8"/>
      <c r="AN650" s="17"/>
      <c r="AO650" s="17"/>
      <c r="AP650" s="17"/>
      <c r="AY650" s="8"/>
      <c r="AZ650" s="8"/>
    </row>
    <row r="651" spans="5:52" x14ac:dyDescent="0.3">
      <c r="E651" s="43"/>
      <c r="L651" s="8"/>
      <c r="M651" s="8"/>
      <c r="P651"/>
      <c r="S651" s="9"/>
      <c r="T651" s="9"/>
      <c r="Z651"/>
      <c r="AC651" s="8"/>
      <c r="AE651" s="20"/>
      <c r="AF651" s="20"/>
      <c r="AG651" s="20"/>
      <c r="AH651" s="20"/>
      <c r="AI651"/>
      <c r="AJ651" s="8"/>
      <c r="AL651" s="8"/>
      <c r="AM651" s="8"/>
      <c r="AN651" s="17"/>
      <c r="AO651" s="17"/>
      <c r="AP651" s="17"/>
      <c r="AY651" s="8"/>
      <c r="AZ651" s="8"/>
    </row>
    <row r="652" spans="5:52" x14ac:dyDescent="0.3">
      <c r="E652" s="43"/>
      <c r="L652" s="8"/>
      <c r="M652" s="8"/>
      <c r="P652"/>
      <c r="S652" s="9"/>
      <c r="T652" s="9"/>
      <c r="Z652"/>
      <c r="AC652" s="8"/>
      <c r="AE652" s="20"/>
      <c r="AF652" s="20"/>
      <c r="AG652" s="20"/>
      <c r="AH652" s="20"/>
      <c r="AI652"/>
      <c r="AJ652" s="8"/>
      <c r="AL652" s="8"/>
      <c r="AM652" s="8"/>
      <c r="AN652" s="17"/>
      <c r="AO652" s="17"/>
      <c r="AP652" s="17"/>
      <c r="AY652" s="8"/>
      <c r="AZ652" s="8"/>
    </row>
    <row r="653" spans="5:52" x14ac:dyDescent="0.3">
      <c r="E653" s="43"/>
      <c r="L653" s="8"/>
      <c r="M653" s="8"/>
      <c r="P653"/>
      <c r="S653" s="9"/>
      <c r="T653" s="9"/>
      <c r="Z653"/>
      <c r="AC653" s="8"/>
      <c r="AE653" s="20"/>
      <c r="AF653" s="20"/>
      <c r="AG653" s="20"/>
      <c r="AH653" s="20"/>
      <c r="AI653"/>
      <c r="AJ653" s="8"/>
      <c r="AL653" s="8"/>
      <c r="AM653" s="8"/>
      <c r="AN653" s="17"/>
      <c r="AO653" s="17"/>
      <c r="AP653" s="17"/>
      <c r="AY653" s="8"/>
      <c r="AZ653" s="8"/>
    </row>
    <row r="654" spans="5:52" x14ac:dyDescent="0.3">
      <c r="E654" s="43"/>
      <c r="L654" s="8"/>
      <c r="M654" s="8"/>
      <c r="P654"/>
      <c r="S654" s="9"/>
      <c r="T654" s="9"/>
      <c r="Z654"/>
      <c r="AC654" s="8"/>
      <c r="AE654" s="20"/>
      <c r="AF654" s="20"/>
      <c r="AG654" s="20"/>
      <c r="AH654" s="20"/>
      <c r="AI654"/>
      <c r="AJ654" s="8"/>
      <c r="AL654" s="8"/>
      <c r="AM654" s="8"/>
      <c r="AN654" s="17"/>
      <c r="AO654" s="17"/>
      <c r="AP654" s="17"/>
      <c r="AY654" s="8"/>
      <c r="AZ654" s="8"/>
    </row>
    <row r="655" spans="5:52" x14ac:dyDescent="0.3">
      <c r="E655" s="43"/>
      <c r="L655" s="8"/>
      <c r="M655" s="8"/>
      <c r="P655"/>
      <c r="S655" s="9"/>
      <c r="T655" s="9"/>
      <c r="Z655"/>
      <c r="AC655" s="8"/>
      <c r="AE655" s="20"/>
      <c r="AF655" s="20"/>
      <c r="AG655" s="20"/>
      <c r="AH655" s="20"/>
      <c r="AI655"/>
      <c r="AJ655" s="8"/>
      <c r="AL655" s="8"/>
      <c r="AM655" s="8"/>
      <c r="AN655" s="17"/>
      <c r="AO655" s="17"/>
      <c r="AP655" s="17"/>
      <c r="AY655" s="8"/>
      <c r="AZ655" s="8"/>
    </row>
    <row r="656" spans="5:52" x14ac:dyDescent="0.3">
      <c r="E656" s="43"/>
      <c r="L656" s="8"/>
      <c r="M656" s="8"/>
      <c r="P656"/>
      <c r="S656" s="9"/>
      <c r="T656" s="9"/>
      <c r="Z656"/>
      <c r="AC656" s="8"/>
      <c r="AE656" s="20"/>
      <c r="AF656" s="20"/>
      <c r="AG656" s="20"/>
      <c r="AH656" s="20"/>
      <c r="AI656"/>
      <c r="AJ656" s="8"/>
      <c r="AL656" s="8"/>
      <c r="AM656" s="8"/>
      <c r="AN656" s="17"/>
      <c r="AO656" s="17"/>
      <c r="AP656" s="17"/>
      <c r="AY656" s="8"/>
      <c r="AZ656" s="8"/>
    </row>
    <row r="657" spans="5:52" x14ac:dyDescent="0.3">
      <c r="E657" s="43"/>
      <c r="L657" s="8"/>
      <c r="M657" s="8"/>
      <c r="P657"/>
      <c r="S657" s="9"/>
      <c r="T657" s="9"/>
      <c r="Z657"/>
      <c r="AC657" s="8"/>
      <c r="AE657" s="20"/>
      <c r="AF657" s="20"/>
      <c r="AG657" s="20"/>
      <c r="AH657" s="20"/>
      <c r="AI657"/>
      <c r="AJ657" s="8"/>
      <c r="AL657" s="8"/>
      <c r="AM657" s="8"/>
      <c r="AN657" s="17"/>
      <c r="AO657" s="17"/>
      <c r="AP657" s="17"/>
      <c r="AY657" s="8"/>
      <c r="AZ657" s="8"/>
    </row>
    <row r="658" spans="5:52" x14ac:dyDescent="0.3">
      <c r="E658" s="43"/>
      <c r="L658" s="8"/>
      <c r="M658" s="8"/>
      <c r="P658"/>
      <c r="S658" s="9"/>
      <c r="T658" s="9"/>
      <c r="Z658"/>
      <c r="AC658" s="8"/>
      <c r="AE658" s="20"/>
      <c r="AF658" s="20"/>
      <c r="AG658" s="20"/>
      <c r="AH658" s="20"/>
      <c r="AI658"/>
      <c r="AJ658" s="8"/>
      <c r="AL658" s="8"/>
      <c r="AM658" s="8"/>
      <c r="AN658" s="17"/>
      <c r="AO658" s="17"/>
      <c r="AP658" s="17"/>
      <c r="AY658" s="8"/>
      <c r="AZ658" s="8"/>
    </row>
    <row r="659" spans="5:52" x14ac:dyDescent="0.3">
      <c r="E659" s="43"/>
      <c r="L659" s="8"/>
      <c r="M659" s="8"/>
      <c r="P659"/>
      <c r="S659" s="9"/>
      <c r="T659" s="9"/>
      <c r="Z659"/>
      <c r="AC659" s="8"/>
      <c r="AE659" s="20"/>
      <c r="AF659" s="20"/>
      <c r="AG659" s="20"/>
      <c r="AH659" s="20"/>
      <c r="AI659"/>
      <c r="AJ659" s="8"/>
      <c r="AL659" s="8"/>
      <c r="AM659" s="8"/>
      <c r="AN659" s="17"/>
      <c r="AO659" s="17"/>
      <c r="AP659" s="17"/>
      <c r="AY659" s="8"/>
      <c r="AZ659" s="8"/>
    </row>
    <row r="660" spans="5:52" x14ac:dyDescent="0.3">
      <c r="E660" s="43"/>
      <c r="L660" s="8"/>
      <c r="M660" s="8"/>
      <c r="P660"/>
      <c r="S660" s="9"/>
      <c r="T660" s="9"/>
      <c r="Z660"/>
      <c r="AC660" s="8"/>
      <c r="AE660" s="20"/>
      <c r="AF660" s="20"/>
      <c r="AG660" s="20"/>
      <c r="AH660" s="20"/>
      <c r="AI660"/>
      <c r="AJ660" s="8"/>
      <c r="AL660" s="8"/>
      <c r="AM660" s="8"/>
      <c r="AN660" s="17"/>
      <c r="AO660" s="17"/>
      <c r="AP660" s="17"/>
      <c r="AY660" s="8"/>
      <c r="AZ660" s="8"/>
    </row>
    <row r="661" spans="5:52" x14ac:dyDescent="0.3">
      <c r="E661" s="43"/>
      <c r="L661" s="8"/>
      <c r="M661" s="8"/>
      <c r="P661"/>
      <c r="S661" s="9"/>
      <c r="T661" s="9"/>
      <c r="Z661"/>
      <c r="AC661" s="8"/>
      <c r="AE661" s="20"/>
      <c r="AF661" s="20"/>
      <c r="AG661" s="20"/>
      <c r="AH661" s="20"/>
      <c r="AI661"/>
      <c r="AJ661" s="8"/>
      <c r="AL661" s="8"/>
      <c r="AM661" s="8"/>
      <c r="AN661" s="17"/>
      <c r="AO661" s="17"/>
      <c r="AP661" s="17"/>
      <c r="AY661" s="8"/>
      <c r="AZ661" s="8"/>
    </row>
    <row r="662" spans="5:52" x14ac:dyDescent="0.3">
      <c r="E662" s="43"/>
      <c r="L662" s="8"/>
      <c r="M662" s="8"/>
      <c r="P662"/>
      <c r="S662" s="9"/>
      <c r="T662" s="9"/>
      <c r="Z662"/>
      <c r="AC662" s="8"/>
      <c r="AE662" s="20"/>
      <c r="AF662" s="20"/>
      <c r="AG662" s="20"/>
      <c r="AH662" s="20"/>
      <c r="AI662"/>
      <c r="AJ662" s="8"/>
      <c r="AL662" s="8"/>
      <c r="AM662" s="8"/>
      <c r="AN662" s="17"/>
      <c r="AO662" s="17"/>
      <c r="AP662" s="17"/>
      <c r="AY662" s="8"/>
      <c r="AZ662" s="8"/>
    </row>
    <row r="663" spans="5:52" x14ac:dyDescent="0.3">
      <c r="E663" s="43"/>
      <c r="L663" s="8"/>
      <c r="M663" s="8"/>
      <c r="P663"/>
      <c r="S663" s="9"/>
      <c r="T663" s="9"/>
      <c r="Z663"/>
      <c r="AC663" s="8"/>
      <c r="AE663" s="20"/>
      <c r="AF663" s="20"/>
      <c r="AG663" s="20"/>
      <c r="AH663" s="20"/>
      <c r="AI663"/>
      <c r="AJ663" s="8"/>
      <c r="AL663" s="8"/>
      <c r="AM663" s="8"/>
      <c r="AN663" s="17"/>
      <c r="AO663" s="17"/>
      <c r="AP663" s="17"/>
      <c r="AY663" s="8"/>
      <c r="AZ663" s="8"/>
    </row>
    <row r="664" spans="5:52" x14ac:dyDescent="0.3">
      <c r="E664" s="43"/>
      <c r="L664" s="8"/>
      <c r="M664" s="8"/>
      <c r="P664"/>
      <c r="S664" s="9"/>
      <c r="T664" s="9"/>
      <c r="Z664"/>
      <c r="AC664" s="8"/>
      <c r="AE664" s="20"/>
      <c r="AF664" s="20"/>
      <c r="AG664" s="20"/>
      <c r="AH664" s="20"/>
      <c r="AI664"/>
      <c r="AJ664" s="8"/>
      <c r="AL664" s="8"/>
      <c r="AM664" s="8"/>
      <c r="AN664" s="17"/>
      <c r="AO664" s="17"/>
      <c r="AP664" s="17"/>
      <c r="AY664" s="8"/>
      <c r="AZ664" s="8"/>
    </row>
    <row r="665" spans="5:52" x14ac:dyDescent="0.3">
      <c r="E665" s="43"/>
      <c r="L665" s="8"/>
      <c r="M665" s="8"/>
      <c r="P665"/>
      <c r="S665" s="9"/>
      <c r="T665" s="9"/>
      <c r="Z665"/>
      <c r="AC665" s="8"/>
      <c r="AE665" s="20"/>
      <c r="AF665" s="20"/>
      <c r="AG665" s="20"/>
      <c r="AH665" s="20"/>
      <c r="AI665"/>
      <c r="AJ665" s="8"/>
      <c r="AL665" s="8"/>
      <c r="AM665" s="8"/>
      <c r="AN665" s="17"/>
      <c r="AO665" s="17"/>
      <c r="AP665" s="17"/>
      <c r="AY665" s="8"/>
      <c r="AZ665" s="8"/>
    </row>
    <row r="666" spans="5:52" x14ac:dyDescent="0.3">
      <c r="E666" s="43"/>
      <c r="L666" s="8"/>
      <c r="M666" s="8"/>
      <c r="P666"/>
      <c r="S666" s="9"/>
      <c r="T666" s="9"/>
      <c r="Z666"/>
      <c r="AC666" s="8"/>
      <c r="AE666" s="20"/>
      <c r="AF666" s="20"/>
      <c r="AG666" s="20"/>
      <c r="AH666" s="20"/>
      <c r="AI666"/>
      <c r="AJ666" s="8"/>
      <c r="AL666" s="8"/>
      <c r="AM666" s="8"/>
      <c r="AN666" s="17"/>
      <c r="AO666" s="17"/>
      <c r="AP666" s="17"/>
      <c r="AY666" s="8"/>
      <c r="AZ666" s="8"/>
    </row>
    <row r="667" spans="5:52" x14ac:dyDescent="0.3">
      <c r="E667" s="43"/>
      <c r="L667" s="8"/>
      <c r="M667" s="8"/>
      <c r="P667"/>
      <c r="S667" s="9"/>
      <c r="T667" s="9"/>
      <c r="Z667"/>
      <c r="AC667" s="8"/>
      <c r="AE667" s="20"/>
      <c r="AF667" s="20"/>
      <c r="AG667" s="20"/>
      <c r="AH667" s="20"/>
      <c r="AI667"/>
      <c r="AJ667" s="8"/>
      <c r="AL667" s="8"/>
      <c r="AM667" s="8"/>
      <c r="AN667" s="17"/>
      <c r="AO667" s="17"/>
      <c r="AP667" s="17"/>
      <c r="AY667" s="8"/>
      <c r="AZ667" s="8"/>
    </row>
    <row r="668" spans="5:52" x14ac:dyDescent="0.3">
      <c r="E668" s="43"/>
      <c r="L668" s="8"/>
      <c r="M668" s="8"/>
      <c r="P668"/>
      <c r="S668" s="9"/>
      <c r="T668" s="9"/>
      <c r="Z668"/>
      <c r="AC668" s="8"/>
      <c r="AE668" s="20"/>
      <c r="AF668" s="20"/>
      <c r="AG668" s="20"/>
      <c r="AH668" s="20"/>
      <c r="AI668"/>
      <c r="AJ668" s="8"/>
      <c r="AL668" s="8"/>
      <c r="AM668" s="8"/>
      <c r="AN668" s="17"/>
      <c r="AO668" s="17"/>
      <c r="AP668" s="17"/>
      <c r="AY668" s="8"/>
      <c r="AZ668" s="8"/>
    </row>
    <row r="669" spans="5:52" x14ac:dyDescent="0.3">
      <c r="E669" s="43"/>
      <c r="L669" s="8"/>
      <c r="M669" s="8"/>
      <c r="P669"/>
      <c r="S669" s="9"/>
      <c r="T669" s="9"/>
      <c r="Z669"/>
      <c r="AC669" s="8"/>
      <c r="AE669" s="20"/>
      <c r="AF669" s="20"/>
      <c r="AG669" s="20"/>
      <c r="AH669" s="20"/>
      <c r="AI669"/>
      <c r="AJ669" s="8"/>
      <c r="AL669" s="8"/>
      <c r="AM669" s="8"/>
      <c r="AN669" s="17"/>
      <c r="AO669" s="17"/>
      <c r="AP669" s="17"/>
      <c r="AY669" s="8"/>
      <c r="AZ669" s="8"/>
    </row>
    <row r="670" spans="5:52" x14ac:dyDescent="0.3">
      <c r="E670" s="43"/>
      <c r="L670" s="8"/>
      <c r="M670" s="8"/>
      <c r="P670"/>
      <c r="S670" s="9"/>
      <c r="T670" s="9"/>
      <c r="Z670"/>
      <c r="AC670" s="8"/>
      <c r="AE670" s="20"/>
      <c r="AF670" s="20"/>
      <c r="AG670" s="20"/>
      <c r="AH670" s="20"/>
      <c r="AI670"/>
      <c r="AJ670" s="8"/>
      <c r="AL670" s="8"/>
      <c r="AM670" s="8"/>
      <c r="AN670" s="17"/>
      <c r="AO670" s="17"/>
      <c r="AP670" s="17"/>
      <c r="AY670" s="8"/>
      <c r="AZ670" s="8"/>
    </row>
    <row r="671" spans="5:52" x14ac:dyDescent="0.3">
      <c r="E671" s="43"/>
      <c r="L671" s="8"/>
      <c r="M671" s="8"/>
      <c r="P671"/>
      <c r="S671" s="9"/>
      <c r="T671" s="9"/>
      <c r="Z671"/>
      <c r="AC671" s="8"/>
      <c r="AE671" s="20"/>
      <c r="AF671" s="20"/>
      <c r="AG671" s="20"/>
      <c r="AH671" s="20"/>
      <c r="AI671"/>
      <c r="AJ671" s="8"/>
      <c r="AL671" s="8"/>
      <c r="AM671" s="8"/>
      <c r="AN671" s="17"/>
      <c r="AO671" s="17"/>
      <c r="AP671" s="17"/>
      <c r="AY671" s="8"/>
      <c r="AZ671" s="8"/>
    </row>
    <row r="672" spans="5:52" x14ac:dyDescent="0.3">
      <c r="E672" s="43"/>
      <c r="L672" s="8"/>
      <c r="M672" s="8"/>
      <c r="P672"/>
      <c r="S672" s="9"/>
      <c r="T672" s="9"/>
      <c r="Z672"/>
      <c r="AC672" s="8"/>
      <c r="AE672" s="20"/>
      <c r="AF672" s="20"/>
      <c r="AG672" s="20"/>
      <c r="AH672" s="20"/>
      <c r="AI672"/>
      <c r="AJ672" s="8"/>
      <c r="AL672" s="8"/>
      <c r="AM672" s="8"/>
      <c r="AN672" s="17"/>
      <c r="AO672" s="17"/>
      <c r="AP672" s="17"/>
      <c r="AY672" s="8"/>
      <c r="AZ672" s="8"/>
    </row>
    <row r="673" spans="5:52" x14ac:dyDescent="0.3">
      <c r="E673" s="43"/>
      <c r="L673" s="8"/>
      <c r="M673" s="8"/>
      <c r="P673"/>
      <c r="S673" s="9"/>
      <c r="T673" s="9"/>
      <c r="Z673"/>
      <c r="AC673" s="8"/>
      <c r="AE673" s="20"/>
      <c r="AF673" s="20"/>
      <c r="AG673" s="20"/>
      <c r="AH673" s="20"/>
      <c r="AI673"/>
      <c r="AJ673" s="8"/>
      <c r="AL673" s="8"/>
      <c r="AM673" s="8"/>
      <c r="AN673" s="17"/>
      <c r="AO673" s="17"/>
      <c r="AP673" s="17"/>
      <c r="AY673" s="8"/>
      <c r="AZ673" s="8"/>
    </row>
    <row r="674" spans="5:52" x14ac:dyDescent="0.3">
      <c r="E674" s="43"/>
      <c r="L674" s="8"/>
      <c r="M674" s="8"/>
      <c r="P674"/>
      <c r="S674" s="9"/>
      <c r="T674" s="9"/>
      <c r="Z674"/>
      <c r="AC674" s="8"/>
      <c r="AE674" s="20"/>
      <c r="AF674" s="20"/>
      <c r="AG674" s="20"/>
      <c r="AH674" s="20"/>
      <c r="AI674"/>
      <c r="AJ674" s="8"/>
      <c r="AL674" s="8"/>
      <c r="AM674" s="8"/>
      <c r="AN674" s="17"/>
      <c r="AO674" s="17"/>
      <c r="AP674" s="17"/>
      <c r="AY674" s="8"/>
      <c r="AZ674" s="8"/>
    </row>
    <row r="675" spans="5:52" x14ac:dyDescent="0.3">
      <c r="E675" s="43"/>
      <c r="L675" s="8"/>
      <c r="M675" s="8"/>
      <c r="P675"/>
      <c r="S675" s="9"/>
      <c r="T675" s="9"/>
      <c r="Z675"/>
      <c r="AC675" s="8"/>
      <c r="AE675" s="20"/>
      <c r="AF675" s="20"/>
      <c r="AG675" s="20"/>
      <c r="AH675" s="20"/>
      <c r="AI675"/>
      <c r="AJ675" s="8"/>
      <c r="AL675" s="8"/>
      <c r="AM675" s="8"/>
      <c r="AN675" s="17"/>
      <c r="AO675" s="17"/>
      <c r="AP675" s="17"/>
      <c r="AY675" s="8"/>
      <c r="AZ675" s="8"/>
    </row>
    <row r="676" spans="5:52" x14ac:dyDescent="0.3">
      <c r="E676" s="43"/>
      <c r="L676" s="8"/>
      <c r="M676" s="8"/>
      <c r="P676"/>
      <c r="S676" s="9"/>
      <c r="T676" s="9"/>
      <c r="Z676"/>
      <c r="AC676" s="8"/>
      <c r="AE676" s="20"/>
      <c r="AF676" s="20"/>
      <c r="AG676" s="20"/>
      <c r="AH676" s="20"/>
      <c r="AI676"/>
      <c r="AJ676" s="8"/>
      <c r="AL676" s="8"/>
      <c r="AM676" s="8"/>
      <c r="AN676" s="17"/>
      <c r="AO676" s="17"/>
      <c r="AP676" s="17"/>
      <c r="AY676" s="8"/>
      <c r="AZ676" s="8"/>
    </row>
    <row r="677" spans="5:52" x14ac:dyDescent="0.3">
      <c r="E677" s="43"/>
      <c r="L677" s="8"/>
      <c r="M677" s="8"/>
      <c r="P677"/>
      <c r="S677" s="9"/>
      <c r="T677" s="9"/>
      <c r="Z677"/>
      <c r="AC677" s="8"/>
      <c r="AE677" s="20"/>
      <c r="AF677" s="20"/>
      <c r="AG677" s="20"/>
      <c r="AH677" s="20"/>
      <c r="AI677"/>
      <c r="AJ677" s="8"/>
      <c r="AL677" s="8"/>
      <c r="AM677" s="8"/>
      <c r="AN677" s="17"/>
      <c r="AO677" s="17"/>
      <c r="AP677" s="17"/>
      <c r="AY677" s="8"/>
      <c r="AZ677" s="8"/>
    </row>
    <row r="678" spans="5:52" x14ac:dyDescent="0.3">
      <c r="E678" s="43"/>
      <c r="L678" s="8"/>
      <c r="M678" s="8"/>
      <c r="P678"/>
      <c r="S678" s="9"/>
      <c r="T678" s="9"/>
      <c r="Z678"/>
      <c r="AC678" s="8"/>
      <c r="AE678" s="20"/>
      <c r="AF678" s="20"/>
      <c r="AG678" s="20"/>
      <c r="AH678" s="20"/>
      <c r="AI678"/>
      <c r="AJ678" s="8"/>
      <c r="AL678" s="8"/>
      <c r="AM678" s="8"/>
      <c r="AN678" s="17"/>
      <c r="AO678" s="17"/>
      <c r="AP678" s="17"/>
      <c r="AY678" s="8"/>
      <c r="AZ678" s="8"/>
    </row>
    <row r="679" spans="5:52" x14ac:dyDescent="0.3">
      <c r="E679" s="43"/>
      <c r="L679" s="8"/>
      <c r="M679" s="8"/>
      <c r="P679"/>
      <c r="S679" s="9"/>
      <c r="T679" s="9"/>
      <c r="Z679"/>
      <c r="AC679" s="8"/>
      <c r="AE679" s="20"/>
      <c r="AF679" s="20"/>
      <c r="AG679" s="20"/>
      <c r="AH679" s="20"/>
      <c r="AI679"/>
      <c r="AJ679" s="8"/>
      <c r="AL679" s="8"/>
      <c r="AM679" s="8"/>
      <c r="AN679" s="17"/>
      <c r="AO679" s="17"/>
      <c r="AP679" s="17"/>
      <c r="AY679" s="8"/>
      <c r="AZ679" s="8"/>
    </row>
    <row r="680" spans="5:52" x14ac:dyDescent="0.3">
      <c r="E680" s="43"/>
      <c r="L680" s="8"/>
      <c r="M680" s="8"/>
      <c r="P680"/>
      <c r="S680" s="9"/>
      <c r="T680" s="9"/>
      <c r="Z680"/>
      <c r="AC680" s="8"/>
      <c r="AE680" s="20"/>
      <c r="AF680" s="20"/>
      <c r="AG680" s="20"/>
      <c r="AH680" s="20"/>
      <c r="AI680"/>
      <c r="AJ680" s="8"/>
      <c r="AL680" s="8"/>
      <c r="AM680" s="8"/>
      <c r="AN680" s="17"/>
      <c r="AO680" s="17"/>
      <c r="AP680" s="17"/>
      <c r="AY680" s="8"/>
      <c r="AZ680" s="8"/>
    </row>
    <row r="681" spans="5:52" x14ac:dyDescent="0.3">
      <c r="E681" s="43"/>
      <c r="L681" s="8"/>
      <c r="M681" s="8"/>
      <c r="P681"/>
      <c r="S681" s="9"/>
      <c r="T681" s="9"/>
      <c r="Z681"/>
      <c r="AC681" s="8"/>
      <c r="AE681" s="20"/>
      <c r="AF681" s="20"/>
      <c r="AG681" s="20"/>
      <c r="AH681" s="20"/>
      <c r="AI681"/>
      <c r="AJ681" s="8"/>
      <c r="AL681" s="8"/>
      <c r="AM681" s="8"/>
      <c r="AN681" s="17"/>
      <c r="AO681" s="17"/>
      <c r="AP681" s="17"/>
      <c r="AY681" s="8"/>
      <c r="AZ681" s="8"/>
    </row>
    <row r="682" spans="5:52" x14ac:dyDescent="0.3">
      <c r="E682" s="43"/>
      <c r="L682" s="8"/>
      <c r="M682" s="8"/>
      <c r="P682"/>
      <c r="S682" s="9"/>
      <c r="T682" s="9"/>
      <c r="Z682"/>
      <c r="AC682" s="8"/>
      <c r="AE682" s="20"/>
      <c r="AF682" s="20"/>
      <c r="AG682" s="20"/>
      <c r="AH682" s="20"/>
      <c r="AI682"/>
      <c r="AJ682" s="8"/>
      <c r="AL682" s="8"/>
      <c r="AM682" s="8"/>
      <c r="AN682" s="17"/>
      <c r="AO682" s="17"/>
      <c r="AP682" s="17"/>
      <c r="AY682" s="8"/>
      <c r="AZ682" s="8"/>
    </row>
    <row r="683" spans="5:52" x14ac:dyDescent="0.3">
      <c r="E683" s="43"/>
      <c r="L683" s="8"/>
      <c r="M683" s="8"/>
      <c r="P683"/>
      <c r="S683" s="9"/>
      <c r="T683" s="9"/>
      <c r="Z683"/>
      <c r="AC683" s="8"/>
      <c r="AE683" s="20"/>
      <c r="AF683" s="20"/>
      <c r="AG683" s="20"/>
      <c r="AH683" s="20"/>
      <c r="AI683"/>
      <c r="AJ683" s="8"/>
      <c r="AL683" s="8"/>
      <c r="AM683" s="8"/>
      <c r="AN683" s="17"/>
      <c r="AO683" s="17"/>
      <c r="AP683" s="17"/>
      <c r="AY683" s="8"/>
      <c r="AZ683" s="8"/>
    </row>
    <row r="684" spans="5:52" x14ac:dyDescent="0.3">
      <c r="E684" s="43"/>
      <c r="L684" s="8"/>
      <c r="M684" s="8"/>
      <c r="P684"/>
      <c r="S684" s="9"/>
      <c r="T684" s="9"/>
      <c r="Z684"/>
      <c r="AC684" s="8"/>
      <c r="AE684" s="20"/>
      <c r="AF684" s="20"/>
      <c r="AG684" s="20"/>
      <c r="AH684" s="20"/>
      <c r="AI684"/>
      <c r="AJ684" s="8"/>
      <c r="AL684" s="8"/>
      <c r="AM684" s="8"/>
      <c r="AN684" s="17"/>
      <c r="AO684" s="17"/>
      <c r="AP684" s="17"/>
      <c r="AY684" s="8"/>
      <c r="AZ684" s="8"/>
    </row>
    <row r="685" spans="5:52" x14ac:dyDescent="0.3">
      <c r="E685" s="43"/>
      <c r="L685" s="8"/>
      <c r="M685" s="8"/>
      <c r="P685"/>
      <c r="S685" s="9"/>
      <c r="T685" s="9"/>
      <c r="Z685"/>
      <c r="AC685" s="8"/>
      <c r="AE685" s="20"/>
      <c r="AF685" s="20"/>
      <c r="AG685" s="20"/>
      <c r="AH685" s="20"/>
      <c r="AI685"/>
      <c r="AJ685" s="8"/>
      <c r="AL685" s="8"/>
      <c r="AM685" s="8"/>
      <c r="AN685" s="17"/>
      <c r="AO685" s="17"/>
      <c r="AP685" s="17"/>
      <c r="AY685" s="8"/>
      <c r="AZ685" s="8"/>
    </row>
    <row r="686" spans="5:52" x14ac:dyDescent="0.3">
      <c r="E686" s="43"/>
      <c r="L686" s="8"/>
      <c r="M686" s="8"/>
      <c r="P686"/>
      <c r="S686" s="9"/>
      <c r="T686" s="9"/>
      <c r="Z686"/>
      <c r="AC686" s="8"/>
      <c r="AE686" s="20"/>
      <c r="AF686" s="20"/>
      <c r="AG686" s="20"/>
      <c r="AH686" s="20"/>
      <c r="AI686"/>
      <c r="AJ686" s="8"/>
      <c r="AL686" s="8"/>
      <c r="AM686" s="8"/>
      <c r="AN686" s="17"/>
      <c r="AO686" s="17"/>
      <c r="AP686" s="17"/>
      <c r="AY686" s="8"/>
      <c r="AZ686" s="8"/>
    </row>
    <row r="687" spans="5:52" x14ac:dyDescent="0.3">
      <c r="E687" s="43"/>
      <c r="L687" s="8"/>
      <c r="M687" s="8"/>
      <c r="P687"/>
      <c r="S687" s="9"/>
      <c r="T687" s="9"/>
      <c r="Z687"/>
      <c r="AC687" s="8"/>
      <c r="AE687" s="20"/>
      <c r="AF687" s="20"/>
      <c r="AG687" s="20"/>
      <c r="AH687" s="20"/>
      <c r="AI687"/>
      <c r="AJ687" s="8"/>
      <c r="AL687" s="8"/>
      <c r="AM687" s="8"/>
      <c r="AN687" s="17"/>
      <c r="AO687" s="17"/>
      <c r="AP687" s="17"/>
      <c r="AY687" s="8"/>
      <c r="AZ687" s="8"/>
    </row>
    <row r="688" spans="5:52" x14ac:dyDescent="0.3">
      <c r="E688" s="43"/>
      <c r="L688" s="8"/>
      <c r="M688" s="8"/>
      <c r="P688"/>
      <c r="S688" s="9"/>
      <c r="T688" s="9"/>
      <c r="Z688"/>
      <c r="AC688" s="8"/>
      <c r="AE688" s="20"/>
      <c r="AF688" s="20"/>
      <c r="AG688" s="20"/>
      <c r="AH688" s="20"/>
      <c r="AI688"/>
      <c r="AJ688" s="8"/>
      <c r="AL688" s="8"/>
      <c r="AM688" s="8"/>
      <c r="AN688" s="17"/>
      <c r="AO688" s="17"/>
      <c r="AP688" s="17"/>
      <c r="AY688" s="8"/>
      <c r="AZ688" s="8"/>
    </row>
    <row r="689" spans="5:52" x14ac:dyDescent="0.3">
      <c r="E689" s="43"/>
      <c r="L689" s="8"/>
      <c r="M689" s="8"/>
      <c r="P689"/>
      <c r="S689" s="9"/>
      <c r="T689" s="9"/>
      <c r="Z689"/>
      <c r="AC689" s="8"/>
      <c r="AE689" s="20"/>
      <c r="AF689" s="20"/>
      <c r="AG689" s="20"/>
      <c r="AH689" s="20"/>
      <c r="AI689"/>
      <c r="AJ689" s="8"/>
      <c r="AL689" s="8"/>
      <c r="AM689" s="8"/>
      <c r="AN689" s="17"/>
      <c r="AO689" s="17"/>
      <c r="AP689" s="17"/>
      <c r="AY689" s="8"/>
      <c r="AZ689" s="8"/>
    </row>
    <row r="690" spans="5:52" x14ac:dyDescent="0.3">
      <c r="E690" s="43"/>
      <c r="L690" s="8"/>
      <c r="M690" s="8"/>
      <c r="P690"/>
      <c r="S690" s="9"/>
      <c r="T690" s="9"/>
      <c r="Z690"/>
      <c r="AC690" s="8"/>
      <c r="AE690" s="20"/>
      <c r="AF690" s="20"/>
      <c r="AG690" s="20"/>
      <c r="AH690" s="20"/>
      <c r="AI690"/>
      <c r="AJ690" s="8"/>
      <c r="AL690" s="8"/>
      <c r="AM690" s="8"/>
      <c r="AN690" s="17"/>
      <c r="AO690" s="17"/>
      <c r="AP690" s="17"/>
      <c r="AY690" s="8"/>
      <c r="AZ690" s="8"/>
    </row>
    <row r="691" spans="5:52" x14ac:dyDescent="0.3">
      <c r="E691" s="43"/>
      <c r="L691" s="8"/>
      <c r="M691" s="8"/>
      <c r="P691"/>
      <c r="S691" s="9"/>
      <c r="T691" s="9"/>
      <c r="Z691"/>
      <c r="AC691" s="8"/>
      <c r="AE691" s="20"/>
      <c r="AF691" s="20"/>
      <c r="AG691" s="20"/>
      <c r="AH691" s="20"/>
      <c r="AI691"/>
      <c r="AJ691" s="8"/>
      <c r="AL691" s="8"/>
      <c r="AM691" s="8"/>
      <c r="AN691" s="17"/>
      <c r="AO691" s="17"/>
      <c r="AP691" s="17"/>
      <c r="AY691" s="8"/>
      <c r="AZ691" s="8"/>
    </row>
    <row r="692" spans="5:52" x14ac:dyDescent="0.3">
      <c r="E692" s="43"/>
      <c r="L692" s="8"/>
      <c r="M692" s="8"/>
      <c r="P692"/>
      <c r="S692" s="9"/>
      <c r="T692" s="9"/>
      <c r="Z692"/>
      <c r="AC692" s="8"/>
      <c r="AE692" s="20"/>
      <c r="AF692" s="20"/>
      <c r="AG692" s="20"/>
      <c r="AH692" s="20"/>
      <c r="AI692"/>
      <c r="AJ692" s="8"/>
      <c r="AL692" s="8"/>
      <c r="AM692" s="8"/>
      <c r="AN692" s="17"/>
      <c r="AO692" s="17"/>
      <c r="AP692" s="17"/>
      <c r="AY692" s="8"/>
      <c r="AZ692" s="8"/>
    </row>
    <row r="693" spans="5:52" x14ac:dyDescent="0.3">
      <c r="E693" s="43"/>
      <c r="L693" s="8"/>
      <c r="M693" s="8"/>
      <c r="P693"/>
      <c r="S693" s="9"/>
      <c r="T693" s="9"/>
      <c r="Z693"/>
      <c r="AC693" s="8"/>
      <c r="AE693" s="20"/>
      <c r="AF693" s="20"/>
      <c r="AG693" s="20"/>
      <c r="AH693" s="20"/>
      <c r="AI693"/>
      <c r="AJ693" s="8"/>
      <c r="AL693" s="8"/>
      <c r="AM693" s="8"/>
      <c r="AN693" s="17"/>
      <c r="AO693" s="17"/>
      <c r="AP693" s="17"/>
      <c r="AY693" s="8"/>
      <c r="AZ693" s="8"/>
    </row>
    <row r="694" spans="5:52" x14ac:dyDescent="0.3">
      <c r="E694" s="43"/>
      <c r="L694" s="8"/>
      <c r="M694" s="8"/>
      <c r="P694"/>
      <c r="S694" s="9"/>
      <c r="T694" s="9"/>
      <c r="Z694"/>
      <c r="AC694" s="8"/>
      <c r="AE694" s="20"/>
      <c r="AF694" s="20"/>
      <c r="AG694" s="20"/>
      <c r="AH694" s="20"/>
      <c r="AI694"/>
      <c r="AJ694" s="8"/>
      <c r="AL694" s="8"/>
      <c r="AM694" s="8"/>
      <c r="AN694" s="17"/>
      <c r="AO694" s="17"/>
      <c r="AP694" s="17"/>
      <c r="AY694" s="8"/>
      <c r="AZ694" s="8"/>
    </row>
    <row r="695" spans="5:52" x14ac:dyDescent="0.3">
      <c r="E695" s="43"/>
      <c r="L695" s="8"/>
      <c r="M695" s="8"/>
      <c r="P695"/>
      <c r="S695" s="9"/>
      <c r="T695" s="9"/>
      <c r="Z695"/>
      <c r="AC695" s="8"/>
      <c r="AE695" s="20"/>
      <c r="AF695" s="20"/>
      <c r="AG695" s="20"/>
      <c r="AH695" s="20"/>
      <c r="AI695"/>
      <c r="AJ695" s="8"/>
      <c r="AL695" s="8"/>
      <c r="AM695" s="8"/>
      <c r="AN695" s="17"/>
      <c r="AO695" s="17"/>
      <c r="AP695" s="17"/>
      <c r="AY695" s="8"/>
      <c r="AZ695" s="8"/>
    </row>
    <row r="696" spans="5:52" x14ac:dyDescent="0.3">
      <c r="E696" s="43"/>
      <c r="L696" s="8"/>
      <c r="M696" s="8"/>
      <c r="P696"/>
      <c r="S696" s="9"/>
      <c r="T696" s="9"/>
      <c r="Z696"/>
      <c r="AC696" s="8"/>
      <c r="AE696" s="20"/>
      <c r="AF696" s="20"/>
      <c r="AG696" s="20"/>
      <c r="AH696" s="20"/>
      <c r="AI696"/>
      <c r="AJ696" s="8"/>
      <c r="AL696" s="8"/>
      <c r="AM696" s="8"/>
      <c r="AN696" s="17"/>
      <c r="AO696" s="17"/>
      <c r="AP696" s="17"/>
      <c r="AY696" s="8"/>
      <c r="AZ696" s="8"/>
    </row>
    <row r="697" spans="5:52" x14ac:dyDescent="0.3">
      <c r="E697" s="43"/>
      <c r="L697" s="8"/>
      <c r="M697" s="8"/>
      <c r="P697"/>
      <c r="S697" s="9"/>
      <c r="T697" s="9"/>
      <c r="Z697"/>
      <c r="AC697" s="8"/>
      <c r="AE697" s="20"/>
      <c r="AF697" s="20"/>
      <c r="AG697" s="20"/>
      <c r="AH697" s="20"/>
      <c r="AI697"/>
      <c r="AJ697" s="8"/>
      <c r="AL697" s="8"/>
      <c r="AM697" s="8"/>
      <c r="AN697" s="17"/>
      <c r="AO697" s="17"/>
      <c r="AP697" s="17"/>
      <c r="AY697" s="8"/>
      <c r="AZ697" s="8"/>
    </row>
    <row r="698" spans="5:52" x14ac:dyDescent="0.3">
      <c r="E698" s="43"/>
      <c r="L698" s="8"/>
      <c r="M698" s="8"/>
      <c r="P698"/>
      <c r="S698" s="9"/>
      <c r="T698" s="9"/>
      <c r="Z698"/>
      <c r="AC698" s="8"/>
      <c r="AE698" s="20"/>
      <c r="AF698" s="20"/>
      <c r="AG698" s="20"/>
      <c r="AH698" s="20"/>
      <c r="AI698"/>
      <c r="AJ698" s="8"/>
      <c r="AL698" s="8"/>
      <c r="AM698" s="8"/>
      <c r="AN698" s="17"/>
      <c r="AO698" s="17"/>
      <c r="AP698" s="17"/>
      <c r="AY698" s="8"/>
      <c r="AZ698" s="8"/>
    </row>
    <row r="699" spans="5:52" x14ac:dyDescent="0.3">
      <c r="E699" s="43"/>
      <c r="L699" s="8"/>
      <c r="M699" s="8"/>
      <c r="P699"/>
      <c r="S699" s="9"/>
      <c r="T699" s="9"/>
      <c r="Z699"/>
      <c r="AC699" s="8"/>
      <c r="AE699" s="20"/>
      <c r="AF699" s="20"/>
      <c r="AG699" s="20"/>
      <c r="AH699" s="20"/>
      <c r="AI699"/>
      <c r="AJ699" s="8"/>
      <c r="AL699" s="8"/>
      <c r="AM699" s="8"/>
      <c r="AN699" s="17"/>
      <c r="AO699" s="17"/>
      <c r="AP699" s="17"/>
      <c r="AY699" s="8"/>
      <c r="AZ699" s="8"/>
    </row>
    <row r="700" spans="5:52" x14ac:dyDescent="0.3">
      <c r="E700" s="43"/>
      <c r="L700" s="8"/>
      <c r="M700" s="8"/>
      <c r="P700"/>
      <c r="S700" s="9"/>
      <c r="T700" s="9"/>
      <c r="Z700"/>
      <c r="AC700" s="8"/>
      <c r="AE700" s="20"/>
      <c r="AF700" s="20"/>
      <c r="AG700" s="20"/>
      <c r="AH700" s="20"/>
      <c r="AI700"/>
      <c r="AJ700" s="8"/>
      <c r="AL700" s="8"/>
      <c r="AM700" s="8"/>
      <c r="AN700" s="17"/>
      <c r="AO700" s="17"/>
      <c r="AP700" s="17"/>
      <c r="AY700" s="8"/>
      <c r="AZ700" s="8"/>
    </row>
    <row r="701" spans="5:52" x14ac:dyDescent="0.3">
      <c r="E701" s="43"/>
      <c r="L701" s="8"/>
      <c r="M701" s="8"/>
      <c r="P701"/>
      <c r="S701" s="9"/>
      <c r="T701" s="9"/>
      <c r="Z701"/>
      <c r="AC701" s="8"/>
      <c r="AE701" s="20"/>
      <c r="AF701" s="20"/>
      <c r="AG701" s="20"/>
      <c r="AH701" s="20"/>
      <c r="AI701"/>
      <c r="AJ701" s="8"/>
      <c r="AL701" s="8"/>
      <c r="AM701" s="8"/>
      <c r="AN701" s="17"/>
      <c r="AO701" s="17"/>
      <c r="AP701" s="17"/>
      <c r="AY701" s="8"/>
      <c r="AZ701" s="8"/>
    </row>
    <row r="702" spans="5:52" x14ac:dyDescent="0.3">
      <c r="E702" s="43"/>
      <c r="L702" s="8"/>
      <c r="M702" s="8"/>
      <c r="P702"/>
      <c r="S702" s="9"/>
      <c r="T702" s="9"/>
      <c r="Z702"/>
      <c r="AC702" s="8"/>
      <c r="AE702" s="20"/>
      <c r="AF702" s="20"/>
      <c r="AG702" s="20"/>
      <c r="AH702" s="20"/>
      <c r="AI702"/>
      <c r="AJ702" s="8"/>
      <c r="AL702" s="8"/>
      <c r="AM702" s="8"/>
      <c r="AN702" s="17"/>
      <c r="AO702" s="17"/>
      <c r="AP702" s="17"/>
      <c r="AY702" s="8"/>
      <c r="AZ702" s="8"/>
    </row>
    <row r="703" spans="5:52" x14ac:dyDescent="0.3">
      <c r="E703" s="43"/>
      <c r="L703" s="8"/>
      <c r="M703" s="8"/>
      <c r="P703"/>
      <c r="S703" s="9"/>
      <c r="T703" s="9"/>
      <c r="Z703"/>
      <c r="AC703" s="8"/>
      <c r="AE703" s="20"/>
      <c r="AF703" s="20"/>
      <c r="AG703" s="20"/>
      <c r="AH703" s="20"/>
      <c r="AI703"/>
      <c r="AJ703" s="8"/>
      <c r="AL703" s="8"/>
      <c r="AM703" s="8"/>
      <c r="AN703" s="17"/>
      <c r="AO703" s="17"/>
      <c r="AP703" s="17"/>
      <c r="AY703" s="8"/>
      <c r="AZ703" s="8"/>
    </row>
    <row r="704" spans="5:52" x14ac:dyDescent="0.3">
      <c r="E704" s="43"/>
      <c r="L704" s="8"/>
      <c r="M704" s="8"/>
      <c r="P704"/>
      <c r="S704" s="9"/>
      <c r="T704" s="9"/>
      <c r="Z704"/>
      <c r="AC704" s="8"/>
      <c r="AE704" s="20"/>
      <c r="AF704" s="20"/>
      <c r="AG704" s="20"/>
      <c r="AH704" s="20"/>
      <c r="AI704"/>
      <c r="AJ704" s="8"/>
      <c r="AL704" s="8"/>
      <c r="AM704" s="8"/>
      <c r="AN704" s="17"/>
      <c r="AO704" s="17"/>
      <c r="AP704" s="17"/>
      <c r="AY704" s="8"/>
      <c r="AZ704" s="8"/>
    </row>
    <row r="705" spans="5:52" x14ac:dyDescent="0.3">
      <c r="E705" s="43"/>
      <c r="L705" s="8"/>
      <c r="M705" s="8"/>
      <c r="P705"/>
      <c r="S705" s="9"/>
      <c r="T705" s="9"/>
      <c r="Z705"/>
      <c r="AC705" s="8"/>
      <c r="AE705" s="20"/>
      <c r="AF705" s="20"/>
      <c r="AG705" s="20"/>
      <c r="AH705" s="20"/>
      <c r="AI705"/>
      <c r="AJ705" s="8"/>
      <c r="AL705" s="8"/>
      <c r="AM705" s="8"/>
      <c r="AN705" s="17"/>
      <c r="AO705" s="17"/>
      <c r="AP705" s="17"/>
      <c r="AY705" s="8"/>
      <c r="AZ705" s="8"/>
    </row>
    <row r="706" spans="5:52" x14ac:dyDescent="0.3">
      <c r="E706" s="43"/>
      <c r="L706" s="8"/>
      <c r="M706" s="8"/>
      <c r="P706"/>
      <c r="S706" s="9"/>
      <c r="T706" s="9"/>
      <c r="Z706"/>
      <c r="AC706" s="8"/>
      <c r="AE706" s="20"/>
      <c r="AF706" s="20"/>
      <c r="AG706" s="20"/>
      <c r="AH706" s="20"/>
      <c r="AI706"/>
      <c r="AJ706" s="8"/>
      <c r="AL706" s="8"/>
      <c r="AM706" s="8"/>
      <c r="AN706" s="17"/>
      <c r="AO706" s="17"/>
      <c r="AP706" s="17"/>
      <c r="AY706" s="8"/>
      <c r="AZ706" s="8"/>
    </row>
    <row r="707" spans="5:52" x14ac:dyDescent="0.3">
      <c r="E707" s="43"/>
      <c r="L707" s="8"/>
      <c r="M707" s="8"/>
      <c r="P707"/>
      <c r="S707" s="9"/>
      <c r="T707" s="9"/>
      <c r="Z707"/>
      <c r="AC707" s="8"/>
      <c r="AE707" s="20"/>
      <c r="AF707" s="20"/>
      <c r="AG707" s="20"/>
      <c r="AH707" s="20"/>
      <c r="AI707"/>
      <c r="AJ707" s="8"/>
      <c r="AL707" s="8"/>
      <c r="AM707" s="8"/>
      <c r="AN707" s="17"/>
      <c r="AO707" s="17"/>
      <c r="AP707" s="17"/>
      <c r="AY707" s="8"/>
      <c r="AZ707" s="8"/>
    </row>
    <row r="708" spans="5:52" x14ac:dyDescent="0.3">
      <c r="E708" s="43"/>
      <c r="L708" s="8"/>
      <c r="M708" s="8"/>
      <c r="P708"/>
      <c r="S708" s="9"/>
      <c r="T708" s="9"/>
      <c r="Z708"/>
      <c r="AC708" s="8"/>
      <c r="AE708" s="20"/>
      <c r="AF708" s="20"/>
      <c r="AG708" s="20"/>
      <c r="AH708" s="20"/>
      <c r="AI708"/>
      <c r="AJ708" s="8"/>
      <c r="AL708" s="8"/>
      <c r="AM708" s="8"/>
      <c r="AN708" s="17"/>
      <c r="AO708" s="17"/>
      <c r="AP708" s="17"/>
      <c r="AY708" s="8"/>
      <c r="AZ708" s="8"/>
    </row>
    <row r="709" spans="5:52" x14ac:dyDescent="0.3">
      <c r="E709" s="43"/>
      <c r="L709" s="8"/>
      <c r="M709" s="8"/>
      <c r="P709"/>
      <c r="S709" s="9"/>
      <c r="T709" s="9"/>
      <c r="Z709"/>
      <c r="AC709" s="8"/>
      <c r="AE709" s="20"/>
      <c r="AF709" s="20"/>
      <c r="AG709" s="20"/>
      <c r="AH709" s="20"/>
      <c r="AI709"/>
      <c r="AJ709" s="8"/>
      <c r="AL709" s="8"/>
      <c r="AM709" s="8"/>
      <c r="AN709" s="17"/>
      <c r="AO709" s="17"/>
      <c r="AP709" s="17"/>
      <c r="AY709" s="8"/>
      <c r="AZ709" s="8"/>
    </row>
    <row r="710" spans="5:52" x14ac:dyDescent="0.3">
      <c r="E710" s="43"/>
      <c r="L710" s="8"/>
      <c r="M710" s="8"/>
      <c r="P710"/>
      <c r="S710" s="9"/>
      <c r="T710" s="9"/>
      <c r="Z710"/>
      <c r="AC710" s="8"/>
      <c r="AE710" s="20"/>
      <c r="AF710" s="20"/>
      <c r="AG710" s="20"/>
      <c r="AH710" s="20"/>
      <c r="AI710"/>
      <c r="AJ710" s="8"/>
      <c r="AL710" s="8"/>
      <c r="AM710" s="8"/>
      <c r="AN710" s="17"/>
      <c r="AO710" s="17"/>
      <c r="AP710" s="17"/>
      <c r="AY710" s="8"/>
      <c r="AZ710" s="8"/>
    </row>
    <row r="711" spans="5:52" x14ac:dyDescent="0.3">
      <c r="E711" s="43"/>
      <c r="L711" s="8"/>
      <c r="M711" s="8"/>
      <c r="P711"/>
      <c r="S711" s="9"/>
      <c r="T711" s="9"/>
      <c r="Z711"/>
      <c r="AC711" s="8"/>
      <c r="AE711" s="20"/>
      <c r="AF711" s="20"/>
      <c r="AG711" s="20"/>
      <c r="AH711" s="20"/>
      <c r="AI711"/>
      <c r="AJ711" s="8"/>
      <c r="AL711" s="8"/>
      <c r="AM711" s="8"/>
      <c r="AN711" s="17"/>
      <c r="AO711" s="17"/>
      <c r="AP711" s="17"/>
      <c r="AY711" s="8"/>
      <c r="AZ711" s="8"/>
    </row>
    <row r="712" spans="5:52" x14ac:dyDescent="0.3">
      <c r="E712" s="43"/>
      <c r="L712" s="8"/>
      <c r="M712" s="8"/>
      <c r="P712"/>
      <c r="S712" s="9"/>
      <c r="T712" s="9"/>
      <c r="Z712"/>
      <c r="AC712" s="8"/>
      <c r="AE712" s="20"/>
      <c r="AF712" s="20"/>
      <c r="AG712" s="20"/>
      <c r="AH712" s="20"/>
      <c r="AI712"/>
      <c r="AJ712" s="8"/>
      <c r="AL712" s="8"/>
      <c r="AM712" s="8"/>
      <c r="AN712" s="17"/>
      <c r="AO712" s="17"/>
      <c r="AP712" s="17"/>
      <c r="AY712" s="8"/>
      <c r="AZ712" s="8"/>
    </row>
    <row r="713" spans="5:52" x14ac:dyDescent="0.3">
      <c r="E713" s="43"/>
      <c r="L713" s="8"/>
      <c r="M713" s="8"/>
      <c r="P713"/>
      <c r="S713" s="9"/>
      <c r="T713" s="9"/>
      <c r="Z713"/>
      <c r="AC713" s="8"/>
      <c r="AE713" s="20"/>
      <c r="AF713" s="20"/>
      <c r="AG713" s="20"/>
      <c r="AH713" s="20"/>
      <c r="AI713"/>
      <c r="AJ713" s="8"/>
      <c r="AL713" s="8"/>
      <c r="AM713" s="8"/>
      <c r="AN713" s="17"/>
      <c r="AO713" s="17"/>
      <c r="AP713" s="17"/>
      <c r="AY713" s="8"/>
      <c r="AZ713" s="8"/>
    </row>
    <row r="714" spans="5:52" x14ac:dyDescent="0.3">
      <c r="E714" s="43"/>
      <c r="L714" s="8"/>
      <c r="M714" s="8"/>
      <c r="P714"/>
      <c r="S714" s="9"/>
      <c r="T714" s="9"/>
      <c r="Z714"/>
      <c r="AC714" s="8"/>
      <c r="AE714" s="20"/>
      <c r="AF714" s="20"/>
      <c r="AG714" s="20"/>
      <c r="AH714" s="20"/>
      <c r="AI714"/>
      <c r="AJ714" s="8"/>
      <c r="AL714" s="8"/>
      <c r="AM714" s="8"/>
      <c r="AN714" s="17"/>
      <c r="AO714" s="17"/>
      <c r="AP714" s="17"/>
      <c r="AY714" s="8"/>
      <c r="AZ714" s="8"/>
    </row>
    <row r="715" spans="5:52" x14ac:dyDescent="0.3">
      <c r="E715" s="43"/>
      <c r="L715" s="8"/>
      <c r="M715" s="8"/>
      <c r="P715"/>
      <c r="S715" s="9"/>
      <c r="T715" s="9"/>
      <c r="Z715"/>
      <c r="AC715" s="8"/>
      <c r="AE715" s="20"/>
      <c r="AF715" s="20"/>
      <c r="AG715" s="20"/>
      <c r="AH715" s="20"/>
      <c r="AI715"/>
      <c r="AJ715" s="8"/>
      <c r="AL715" s="8"/>
      <c r="AM715" s="8"/>
      <c r="AN715" s="17"/>
      <c r="AO715" s="17"/>
      <c r="AP715" s="17"/>
      <c r="AY715" s="8"/>
      <c r="AZ715" s="8"/>
    </row>
    <row r="716" spans="5:52" x14ac:dyDescent="0.3">
      <c r="E716" s="43"/>
      <c r="L716" s="8"/>
      <c r="M716" s="8"/>
      <c r="P716"/>
      <c r="S716" s="9"/>
      <c r="T716" s="9"/>
      <c r="Z716"/>
      <c r="AC716" s="8"/>
      <c r="AE716" s="20"/>
      <c r="AF716" s="20"/>
      <c r="AG716" s="20"/>
      <c r="AH716" s="20"/>
      <c r="AI716"/>
      <c r="AJ716" s="8"/>
      <c r="AL716" s="8"/>
      <c r="AM716" s="8"/>
      <c r="AN716" s="17"/>
      <c r="AO716" s="17"/>
      <c r="AP716" s="17"/>
      <c r="AY716" s="8"/>
      <c r="AZ716" s="8"/>
    </row>
    <row r="717" spans="5:52" x14ac:dyDescent="0.3">
      <c r="E717" s="43"/>
      <c r="L717" s="8"/>
      <c r="M717" s="8"/>
      <c r="P717"/>
      <c r="S717" s="9"/>
      <c r="T717" s="9"/>
      <c r="Z717"/>
      <c r="AC717" s="8"/>
      <c r="AE717" s="20"/>
      <c r="AF717" s="20"/>
      <c r="AG717" s="20"/>
      <c r="AH717" s="20"/>
      <c r="AI717"/>
      <c r="AJ717" s="8"/>
      <c r="AL717" s="8"/>
      <c r="AM717" s="8"/>
      <c r="AN717" s="17"/>
      <c r="AO717" s="17"/>
      <c r="AP717" s="17"/>
      <c r="AY717" s="8"/>
      <c r="AZ717" s="8"/>
    </row>
    <row r="718" spans="5:52" x14ac:dyDescent="0.3">
      <c r="E718" s="43"/>
      <c r="L718" s="8"/>
      <c r="M718" s="8"/>
      <c r="P718"/>
      <c r="S718" s="9"/>
      <c r="T718" s="9"/>
      <c r="Z718"/>
      <c r="AC718" s="8"/>
      <c r="AE718" s="20"/>
      <c r="AF718" s="20"/>
      <c r="AG718" s="20"/>
      <c r="AH718" s="20"/>
      <c r="AI718"/>
      <c r="AJ718" s="8"/>
      <c r="AL718" s="8"/>
      <c r="AM718" s="8"/>
      <c r="AN718" s="17"/>
      <c r="AO718" s="17"/>
      <c r="AP718" s="17"/>
      <c r="AY718" s="8"/>
      <c r="AZ718" s="8"/>
    </row>
    <row r="719" spans="5:52" x14ac:dyDescent="0.3">
      <c r="E719" s="43"/>
      <c r="L719" s="8"/>
      <c r="M719" s="8"/>
      <c r="P719"/>
      <c r="S719" s="9"/>
      <c r="T719" s="9"/>
      <c r="Z719"/>
      <c r="AC719" s="8"/>
      <c r="AE719" s="20"/>
      <c r="AF719" s="20"/>
      <c r="AG719" s="20"/>
      <c r="AH719" s="20"/>
      <c r="AI719"/>
      <c r="AJ719" s="8"/>
      <c r="AL719" s="8"/>
      <c r="AM719" s="8"/>
      <c r="AN719" s="17"/>
      <c r="AO719" s="17"/>
      <c r="AP719" s="17"/>
      <c r="AY719" s="8"/>
      <c r="AZ719" s="8"/>
    </row>
    <row r="720" spans="5:52" x14ac:dyDescent="0.3">
      <c r="E720" s="43"/>
      <c r="L720" s="8"/>
      <c r="M720" s="8"/>
      <c r="P720"/>
      <c r="S720" s="9"/>
      <c r="T720" s="9"/>
      <c r="Z720"/>
      <c r="AC720" s="8"/>
      <c r="AE720" s="20"/>
      <c r="AF720" s="20"/>
      <c r="AG720" s="20"/>
      <c r="AH720" s="20"/>
      <c r="AI720"/>
      <c r="AJ720" s="8"/>
      <c r="AL720" s="8"/>
      <c r="AM720" s="8"/>
      <c r="AN720" s="17"/>
      <c r="AO720" s="17"/>
      <c r="AP720" s="17"/>
      <c r="AY720" s="8"/>
      <c r="AZ720" s="8"/>
    </row>
    <row r="721" spans="5:52" x14ac:dyDescent="0.3">
      <c r="E721" s="43"/>
      <c r="L721" s="8"/>
      <c r="M721" s="8"/>
      <c r="P721"/>
      <c r="S721" s="9"/>
      <c r="T721" s="9"/>
      <c r="Z721"/>
      <c r="AC721" s="8"/>
      <c r="AE721" s="20"/>
      <c r="AF721" s="20"/>
      <c r="AG721" s="20"/>
      <c r="AH721" s="20"/>
      <c r="AI721"/>
      <c r="AJ721" s="8"/>
      <c r="AL721" s="8"/>
      <c r="AM721" s="8"/>
      <c r="AN721" s="17"/>
      <c r="AO721" s="17"/>
      <c r="AP721" s="17"/>
      <c r="AY721" s="8"/>
      <c r="AZ721" s="8"/>
    </row>
    <row r="722" spans="5:52" x14ac:dyDescent="0.3">
      <c r="E722" s="43"/>
      <c r="L722" s="8"/>
      <c r="M722" s="8"/>
      <c r="P722"/>
      <c r="S722" s="9"/>
      <c r="T722" s="9"/>
      <c r="Z722"/>
      <c r="AC722" s="8"/>
      <c r="AE722" s="20"/>
      <c r="AF722" s="20"/>
      <c r="AG722" s="20"/>
      <c r="AH722" s="20"/>
      <c r="AI722"/>
      <c r="AJ722" s="8"/>
      <c r="AL722" s="8"/>
      <c r="AM722" s="8"/>
      <c r="AN722" s="17"/>
      <c r="AO722" s="17"/>
      <c r="AP722" s="17"/>
      <c r="AY722" s="8"/>
      <c r="AZ722" s="8"/>
    </row>
    <row r="723" spans="5:52" x14ac:dyDescent="0.3">
      <c r="E723" s="43"/>
      <c r="L723" s="8"/>
      <c r="M723" s="8"/>
      <c r="P723"/>
      <c r="S723" s="9"/>
      <c r="T723" s="9"/>
      <c r="Z723"/>
      <c r="AC723" s="8"/>
      <c r="AE723" s="20"/>
      <c r="AF723" s="20"/>
      <c r="AG723" s="20"/>
      <c r="AH723" s="20"/>
      <c r="AI723"/>
      <c r="AJ723" s="8"/>
      <c r="AL723" s="8"/>
      <c r="AM723" s="8"/>
      <c r="AN723" s="17"/>
      <c r="AO723" s="17"/>
      <c r="AP723" s="17"/>
      <c r="AY723" s="8"/>
      <c r="AZ723" s="8"/>
    </row>
    <row r="724" spans="5:52" x14ac:dyDescent="0.3">
      <c r="E724" s="43"/>
      <c r="L724" s="8"/>
      <c r="M724" s="8"/>
      <c r="P724"/>
      <c r="S724" s="9"/>
      <c r="T724" s="9"/>
      <c r="Z724"/>
      <c r="AC724" s="8"/>
      <c r="AE724" s="20"/>
      <c r="AF724" s="20"/>
      <c r="AG724" s="20"/>
      <c r="AH724" s="20"/>
      <c r="AI724"/>
      <c r="AJ724" s="8"/>
      <c r="AL724" s="8"/>
      <c r="AM724" s="8"/>
      <c r="AN724" s="17"/>
      <c r="AO724" s="17"/>
      <c r="AP724" s="17"/>
      <c r="AY724" s="8"/>
      <c r="AZ724" s="8"/>
    </row>
    <row r="725" spans="5:52" x14ac:dyDescent="0.3">
      <c r="E725" s="43"/>
      <c r="L725" s="8"/>
      <c r="M725" s="8"/>
      <c r="P725"/>
      <c r="S725" s="9"/>
      <c r="T725" s="9"/>
      <c r="Z725"/>
      <c r="AC725" s="8"/>
      <c r="AE725" s="20"/>
      <c r="AF725" s="20"/>
      <c r="AG725" s="20"/>
      <c r="AH725" s="20"/>
      <c r="AI725"/>
      <c r="AJ725" s="8"/>
      <c r="AL725" s="8"/>
      <c r="AM725" s="8"/>
      <c r="AN725" s="17"/>
      <c r="AO725" s="17"/>
      <c r="AP725" s="17"/>
      <c r="AY725" s="8"/>
      <c r="AZ725" s="8"/>
    </row>
    <row r="726" spans="5:52" x14ac:dyDescent="0.3">
      <c r="E726" s="43"/>
      <c r="L726" s="8"/>
      <c r="M726" s="8"/>
      <c r="P726"/>
      <c r="S726" s="9"/>
      <c r="T726" s="9"/>
      <c r="Z726"/>
      <c r="AC726" s="8"/>
      <c r="AE726" s="20"/>
      <c r="AF726" s="20"/>
      <c r="AG726" s="20"/>
      <c r="AH726" s="20"/>
      <c r="AI726"/>
      <c r="AJ726" s="8"/>
      <c r="AL726" s="8"/>
      <c r="AM726" s="8"/>
      <c r="AN726" s="17"/>
      <c r="AO726" s="17"/>
      <c r="AP726" s="17"/>
      <c r="AY726" s="8"/>
      <c r="AZ726" s="8"/>
    </row>
    <row r="727" spans="5:52" x14ac:dyDescent="0.3">
      <c r="E727" s="43"/>
      <c r="L727" s="8"/>
      <c r="M727" s="8"/>
      <c r="P727"/>
      <c r="S727" s="9"/>
      <c r="T727" s="9"/>
      <c r="Z727"/>
      <c r="AC727" s="8"/>
      <c r="AE727" s="20"/>
      <c r="AF727" s="20"/>
      <c r="AG727" s="20"/>
      <c r="AH727" s="20"/>
      <c r="AI727"/>
      <c r="AJ727" s="8"/>
      <c r="AL727" s="8"/>
      <c r="AM727" s="8"/>
      <c r="AN727" s="17"/>
      <c r="AO727" s="17"/>
      <c r="AP727" s="17"/>
      <c r="AY727" s="8"/>
      <c r="AZ727" s="8"/>
    </row>
    <row r="728" spans="5:52" x14ac:dyDescent="0.3">
      <c r="E728" s="43"/>
      <c r="L728" s="8"/>
      <c r="M728" s="8"/>
      <c r="P728"/>
      <c r="S728" s="9"/>
      <c r="T728" s="9"/>
      <c r="Z728"/>
      <c r="AC728" s="8"/>
      <c r="AE728" s="20"/>
      <c r="AF728" s="20"/>
      <c r="AG728" s="20"/>
      <c r="AH728" s="20"/>
      <c r="AI728"/>
      <c r="AJ728" s="8"/>
      <c r="AL728" s="8"/>
      <c r="AM728" s="8"/>
      <c r="AN728" s="17"/>
      <c r="AO728" s="17"/>
      <c r="AP728" s="17"/>
      <c r="AY728" s="8"/>
      <c r="AZ728" s="8"/>
    </row>
    <row r="729" spans="5:52" x14ac:dyDescent="0.3">
      <c r="E729" s="43"/>
      <c r="L729" s="8"/>
      <c r="M729" s="8"/>
      <c r="P729"/>
      <c r="S729" s="9"/>
      <c r="T729" s="9"/>
      <c r="Z729"/>
      <c r="AC729" s="8"/>
      <c r="AE729" s="20"/>
      <c r="AF729" s="20"/>
      <c r="AG729" s="20"/>
      <c r="AH729" s="20"/>
      <c r="AI729"/>
      <c r="AJ729" s="8"/>
      <c r="AL729" s="8"/>
      <c r="AM729" s="8"/>
      <c r="AN729" s="17"/>
      <c r="AO729" s="17"/>
      <c r="AP729" s="17"/>
      <c r="AY729" s="8"/>
      <c r="AZ729" s="8"/>
    </row>
    <row r="730" spans="5:52" x14ac:dyDescent="0.3">
      <c r="E730" s="43"/>
      <c r="L730" s="8"/>
      <c r="M730" s="8"/>
      <c r="P730"/>
      <c r="S730" s="9"/>
      <c r="T730" s="9"/>
      <c r="Z730"/>
      <c r="AC730" s="8"/>
      <c r="AE730" s="20"/>
      <c r="AF730" s="20"/>
      <c r="AG730" s="20"/>
      <c r="AH730" s="20"/>
      <c r="AI730"/>
      <c r="AJ730" s="8"/>
      <c r="AL730" s="8"/>
      <c r="AM730" s="8"/>
      <c r="AN730" s="17"/>
      <c r="AO730" s="17"/>
      <c r="AP730" s="17"/>
      <c r="AY730" s="8"/>
      <c r="AZ730" s="8"/>
    </row>
    <row r="731" spans="5:52" x14ac:dyDescent="0.3">
      <c r="E731" s="43"/>
      <c r="L731" s="8"/>
      <c r="M731" s="8"/>
      <c r="P731"/>
      <c r="S731" s="9"/>
      <c r="T731" s="9"/>
      <c r="Z731"/>
      <c r="AC731" s="8"/>
      <c r="AE731" s="20"/>
      <c r="AF731" s="20"/>
      <c r="AG731" s="20"/>
      <c r="AH731" s="20"/>
      <c r="AI731"/>
      <c r="AJ731" s="8"/>
      <c r="AL731" s="8"/>
      <c r="AM731" s="8"/>
      <c r="AN731" s="17"/>
      <c r="AO731" s="17"/>
      <c r="AP731" s="17"/>
      <c r="AY731" s="8"/>
      <c r="AZ731" s="8"/>
    </row>
    <row r="732" spans="5:52" x14ac:dyDescent="0.3">
      <c r="E732" s="43"/>
      <c r="L732" s="8"/>
      <c r="M732" s="8"/>
      <c r="P732"/>
      <c r="S732" s="9"/>
      <c r="T732" s="9"/>
      <c r="Z732"/>
      <c r="AC732" s="8"/>
      <c r="AE732" s="20"/>
      <c r="AF732" s="20"/>
      <c r="AG732" s="20"/>
      <c r="AH732" s="20"/>
      <c r="AI732"/>
      <c r="AJ732" s="8"/>
      <c r="AL732" s="8"/>
      <c r="AM732" s="8"/>
      <c r="AN732" s="17"/>
      <c r="AO732" s="17"/>
      <c r="AP732" s="17"/>
      <c r="AY732" s="8"/>
      <c r="AZ732" s="8"/>
    </row>
    <row r="733" spans="5:52" x14ac:dyDescent="0.3">
      <c r="E733" s="43"/>
      <c r="L733" s="8"/>
      <c r="M733" s="8"/>
      <c r="P733"/>
      <c r="S733" s="9"/>
      <c r="T733" s="9"/>
      <c r="Z733"/>
      <c r="AC733" s="8"/>
      <c r="AE733" s="20"/>
      <c r="AF733" s="20"/>
      <c r="AG733" s="20"/>
      <c r="AH733" s="20"/>
      <c r="AI733"/>
      <c r="AJ733" s="8"/>
      <c r="AL733" s="8"/>
      <c r="AM733" s="8"/>
      <c r="AN733" s="17"/>
      <c r="AO733" s="17"/>
      <c r="AP733" s="17"/>
      <c r="AY733" s="8"/>
      <c r="AZ733" s="8"/>
    </row>
    <row r="734" spans="5:52" x14ac:dyDescent="0.3">
      <c r="E734" s="43"/>
      <c r="L734" s="8"/>
      <c r="M734" s="8"/>
      <c r="P734"/>
      <c r="S734" s="9"/>
      <c r="T734" s="9"/>
      <c r="Z734"/>
      <c r="AC734" s="8"/>
      <c r="AE734" s="20"/>
      <c r="AF734" s="20"/>
      <c r="AG734" s="20"/>
      <c r="AH734" s="20"/>
      <c r="AI734"/>
      <c r="AJ734" s="8"/>
      <c r="AL734" s="8"/>
      <c r="AM734" s="8"/>
      <c r="AN734" s="17"/>
      <c r="AO734" s="17"/>
      <c r="AP734" s="17"/>
      <c r="AY734" s="8"/>
      <c r="AZ734" s="8"/>
    </row>
    <row r="735" spans="5:52" x14ac:dyDescent="0.3">
      <c r="E735" s="43"/>
      <c r="L735" s="8"/>
      <c r="M735" s="8"/>
      <c r="P735"/>
      <c r="S735" s="9"/>
      <c r="T735" s="9"/>
      <c r="Z735"/>
      <c r="AC735" s="8"/>
      <c r="AE735" s="20"/>
      <c r="AF735" s="20"/>
      <c r="AG735" s="20"/>
      <c r="AH735" s="20"/>
      <c r="AI735"/>
      <c r="AJ735" s="8"/>
      <c r="AL735" s="8"/>
      <c r="AM735" s="8"/>
      <c r="AN735" s="17"/>
      <c r="AO735" s="17"/>
      <c r="AP735" s="17"/>
      <c r="AY735" s="8"/>
      <c r="AZ735" s="8"/>
    </row>
    <row r="736" spans="5:52" x14ac:dyDescent="0.3">
      <c r="E736" s="43"/>
      <c r="L736" s="8"/>
      <c r="M736" s="8"/>
      <c r="P736"/>
      <c r="S736" s="9"/>
      <c r="T736" s="9"/>
      <c r="Z736"/>
      <c r="AC736" s="8"/>
      <c r="AE736" s="20"/>
      <c r="AF736" s="20"/>
      <c r="AG736" s="20"/>
      <c r="AH736" s="20"/>
      <c r="AI736"/>
      <c r="AJ736" s="8"/>
      <c r="AL736" s="8"/>
      <c r="AM736" s="8"/>
      <c r="AN736" s="17"/>
      <c r="AO736" s="17"/>
      <c r="AP736" s="17"/>
      <c r="AY736" s="8"/>
      <c r="AZ736" s="8"/>
    </row>
    <row r="737" spans="5:52" x14ac:dyDescent="0.3">
      <c r="E737" s="43"/>
      <c r="L737" s="8"/>
      <c r="M737" s="8"/>
      <c r="P737"/>
      <c r="S737" s="9"/>
      <c r="T737" s="9"/>
      <c r="Z737"/>
      <c r="AC737" s="8"/>
      <c r="AE737" s="20"/>
      <c r="AF737" s="20"/>
      <c r="AG737" s="20"/>
      <c r="AH737" s="20"/>
      <c r="AI737"/>
      <c r="AJ737" s="8"/>
      <c r="AL737" s="8"/>
      <c r="AM737" s="8"/>
      <c r="AN737" s="17"/>
      <c r="AO737" s="17"/>
      <c r="AP737" s="17"/>
      <c r="AY737" s="8"/>
      <c r="AZ737" s="8"/>
    </row>
    <row r="738" spans="5:52" x14ac:dyDescent="0.3">
      <c r="E738" s="43"/>
      <c r="L738" s="8"/>
      <c r="M738" s="8"/>
      <c r="P738"/>
      <c r="S738" s="9"/>
      <c r="T738" s="9"/>
      <c r="Z738"/>
      <c r="AC738" s="8"/>
      <c r="AE738" s="20"/>
      <c r="AF738" s="20"/>
      <c r="AG738" s="20"/>
      <c r="AH738" s="20"/>
      <c r="AI738"/>
      <c r="AJ738" s="8"/>
      <c r="AL738" s="8"/>
      <c r="AM738" s="8"/>
      <c r="AN738" s="17"/>
      <c r="AO738" s="17"/>
      <c r="AP738" s="17"/>
      <c r="AY738" s="8"/>
      <c r="AZ738" s="8"/>
    </row>
    <row r="739" spans="5:52" x14ac:dyDescent="0.3">
      <c r="E739" s="43"/>
      <c r="L739" s="8"/>
      <c r="M739" s="8"/>
      <c r="P739"/>
      <c r="S739" s="9"/>
      <c r="T739" s="9"/>
      <c r="Z739"/>
      <c r="AC739" s="8"/>
      <c r="AE739" s="20"/>
      <c r="AF739" s="20"/>
      <c r="AG739" s="20"/>
      <c r="AH739" s="20"/>
      <c r="AI739"/>
      <c r="AJ739" s="8"/>
      <c r="AL739" s="8"/>
      <c r="AM739" s="8"/>
      <c r="AN739" s="17"/>
      <c r="AO739" s="17"/>
      <c r="AP739" s="17"/>
      <c r="AY739" s="8"/>
      <c r="AZ739" s="8"/>
    </row>
    <row r="740" spans="5:52" x14ac:dyDescent="0.3">
      <c r="E740" s="43"/>
      <c r="L740" s="8"/>
      <c r="M740" s="8"/>
      <c r="P740"/>
      <c r="S740" s="9"/>
      <c r="T740" s="9"/>
      <c r="Z740"/>
      <c r="AC740" s="8"/>
      <c r="AE740" s="20"/>
      <c r="AF740" s="20"/>
      <c r="AG740" s="20"/>
      <c r="AH740" s="20"/>
      <c r="AI740"/>
      <c r="AJ740" s="8"/>
      <c r="AL740" s="8"/>
      <c r="AM740" s="8"/>
      <c r="AN740" s="17"/>
      <c r="AO740" s="17"/>
      <c r="AP740" s="17"/>
      <c r="AY740" s="8"/>
      <c r="AZ740" s="8"/>
    </row>
    <row r="741" spans="5:52" x14ac:dyDescent="0.3">
      <c r="E741" s="43"/>
      <c r="L741" s="8"/>
      <c r="M741" s="8"/>
      <c r="P741"/>
      <c r="S741" s="9"/>
      <c r="T741" s="9"/>
      <c r="Z741"/>
      <c r="AC741" s="8"/>
      <c r="AE741" s="20"/>
      <c r="AF741" s="20"/>
      <c r="AG741" s="20"/>
      <c r="AH741" s="20"/>
      <c r="AI741"/>
      <c r="AJ741" s="8"/>
      <c r="AL741" s="8"/>
      <c r="AM741" s="8"/>
      <c r="AN741" s="17"/>
      <c r="AO741" s="17"/>
      <c r="AP741" s="17"/>
      <c r="AY741" s="8"/>
      <c r="AZ741" s="8"/>
    </row>
    <row r="742" spans="5:52" x14ac:dyDescent="0.3">
      <c r="E742" s="43"/>
      <c r="L742" s="8"/>
      <c r="M742" s="8"/>
      <c r="P742"/>
      <c r="S742" s="9"/>
      <c r="T742" s="9"/>
      <c r="Z742"/>
      <c r="AC742" s="8"/>
      <c r="AE742" s="20"/>
      <c r="AF742" s="20"/>
      <c r="AG742" s="20"/>
      <c r="AH742" s="20"/>
      <c r="AI742"/>
      <c r="AJ742" s="8"/>
      <c r="AL742" s="8"/>
      <c r="AM742" s="8"/>
      <c r="AN742" s="17"/>
      <c r="AO742" s="17"/>
      <c r="AP742" s="17"/>
      <c r="AY742" s="8"/>
      <c r="AZ742" s="8"/>
    </row>
    <row r="743" spans="5:52" x14ac:dyDescent="0.3">
      <c r="E743" s="43"/>
      <c r="L743" s="8"/>
      <c r="M743" s="8"/>
      <c r="P743"/>
      <c r="S743" s="9"/>
      <c r="T743" s="9"/>
      <c r="Z743"/>
      <c r="AC743" s="8"/>
      <c r="AE743" s="20"/>
      <c r="AF743" s="20"/>
      <c r="AG743" s="20"/>
      <c r="AH743" s="20"/>
      <c r="AI743"/>
      <c r="AJ743" s="8"/>
      <c r="AL743" s="8"/>
      <c r="AM743" s="8"/>
      <c r="AN743" s="17"/>
      <c r="AO743" s="17"/>
      <c r="AP743" s="17"/>
      <c r="AY743" s="8"/>
      <c r="AZ743" s="8"/>
    </row>
    <row r="744" spans="5:52" x14ac:dyDescent="0.3">
      <c r="E744" s="43"/>
      <c r="L744" s="8"/>
      <c r="M744" s="8"/>
      <c r="P744"/>
      <c r="S744" s="9"/>
      <c r="T744" s="9"/>
      <c r="Z744"/>
      <c r="AC744" s="8"/>
      <c r="AE744" s="20"/>
      <c r="AF744" s="20"/>
      <c r="AG744" s="20"/>
      <c r="AH744" s="20"/>
      <c r="AI744"/>
      <c r="AJ744" s="8"/>
      <c r="AL744" s="8"/>
      <c r="AM744" s="8"/>
      <c r="AN744" s="17"/>
      <c r="AO744" s="17"/>
      <c r="AP744" s="17"/>
      <c r="AY744" s="8"/>
      <c r="AZ744" s="8"/>
    </row>
    <row r="745" spans="5:52" x14ac:dyDescent="0.3">
      <c r="E745" s="43"/>
      <c r="L745" s="8"/>
      <c r="M745" s="8"/>
      <c r="P745"/>
      <c r="S745" s="9"/>
      <c r="T745" s="9"/>
      <c r="Z745"/>
      <c r="AC745" s="8"/>
      <c r="AE745" s="20"/>
      <c r="AF745" s="20"/>
      <c r="AG745" s="20"/>
      <c r="AH745" s="20"/>
      <c r="AI745"/>
      <c r="AJ745" s="8"/>
      <c r="AL745" s="8"/>
      <c r="AM745" s="8"/>
      <c r="AN745" s="17"/>
      <c r="AO745" s="17"/>
      <c r="AP745" s="17"/>
      <c r="AY745" s="8"/>
      <c r="AZ745" s="8"/>
    </row>
    <row r="746" spans="5:52" x14ac:dyDescent="0.3">
      <c r="E746" s="43"/>
      <c r="L746" s="8"/>
      <c r="M746" s="8"/>
      <c r="P746"/>
      <c r="S746" s="9"/>
      <c r="T746" s="9"/>
      <c r="Z746"/>
      <c r="AC746" s="8"/>
      <c r="AE746" s="20"/>
      <c r="AF746" s="20"/>
      <c r="AG746" s="20"/>
      <c r="AH746" s="20"/>
      <c r="AI746"/>
      <c r="AJ746" s="8"/>
      <c r="AL746" s="8"/>
      <c r="AM746" s="8"/>
      <c r="AN746" s="17"/>
      <c r="AO746" s="17"/>
      <c r="AP746" s="17"/>
      <c r="AY746" s="8"/>
      <c r="AZ746" s="8"/>
    </row>
    <row r="747" spans="5:52" x14ac:dyDescent="0.3">
      <c r="E747" s="43"/>
      <c r="L747" s="8"/>
      <c r="M747" s="8"/>
      <c r="P747"/>
      <c r="S747" s="9"/>
      <c r="T747" s="9"/>
      <c r="Z747"/>
      <c r="AC747" s="8"/>
      <c r="AE747" s="20"/>
      <c r="AF747" s="20"/>
      <c r="AG747" s="20"/>
      <c r="AH747" s="20"/>
      <c r="AI747"/>
      <c r="AJ747" s="8"/>
      <c r="AL747" s="8"/>
      <c r="AM747" s="8"/>
      <c r="AN747" s="17"/>
      <c r="AO747" s="17"/>
      <c r="AP747" s="17"/>
      <c r="AY747" s="8"/>
      <c r="AZ747" s="8"/>
    </row>
    <row r="748" spans="5:52" x14ac:dyDescent="0.3">
      <c r="E748" s="43"/>
      <c r="L748" s="8"/>
      <c r="M748" s="8"/>
      <c r="P748"/>
      <c r="S748" s="9"/>
      <c r="T748" s="9"/>
      <c r="Z748"/>
      <c r="AC748" s="8"/>
      <c r="AE748" s="20"/>
      <c r="AF748" s="20"/>
      <c r="AG748" s="20"/>
      <c r="AH748" s="20"/>
      <c r="AI748"/>
      <c r="AJ748" s="8"/>
      <c r="AL748" s="8"/>
      <c r="AM748" s="8"/>
      <c r="AN748" s="17"/>
      <c r="AO748" s="17"/>
      <c r="AP748" s="17"/>
      <c r="AY748" s="8"/>
      <c r="AZ748" s="8"/>
    </row>
    <row r="749" spans="5:52" x14ac:dyDescent="0.3">
      <c r="E749" s="43"/>
      <c r="L749" s="8"/>
      <c r="M749" s="8"/>
      <c r="P749"/>
      <c r="S749" s="9"/>
      <c r="T749" s="9"/>
      <c r="Z749"/>
      <c r="AC749" s="8"/>
      <c r="AE749" s="20"/>
      <c r="AF749" s="20"/>
      <c r="AG749" s="20"/>
      <c r="AH749" s="20"/>
      <c r="AI749"/>
      <c r="AJ749" s="8"/>
      <c r="AL749" s="8"/>
      <c r="AM749" s="8"/>
      <c r="AN749" s="17"/>
      <c r="AO749" s="17"/>
      <c r="AP749" s="17"/>
      <c r="AY749" s="8"/>
      <c r="AZ749" s="8"/>
    </row>
    <row r="750" spans="5:52" x14ac:dyDescent="0.3">
      <c r="E750" s="43"/>
      <c r="L750" s="8"/>
      <c r="M750" s="8"/>
      <c r="P750"/>
      <c r="S750" s="9"/>
      <c r="T750" s="9"/>
      <c r="Z750"/>
      <c r="AC750" s="8"/>
      <c r="AE750" s="20"/>
      <c r="AF750" s="20"/>
      <c r="AG750" s="20"/>
      <c r="AH750" s="20"/>
      <c r="AI750"/>
      <c r="AJ750" s="8"/>
      <c r="AL750" s="8"/>
      <c r="AM750" s="8"/>
      <c r="AN750" s="17"/>
      <c r="AO750" s="17"/>
      <c r="AP750" s="17"/>
      <c r="AY750" s="8"/>
      <c r="AZ750" s="8"/>
    </row>
    <row r="751" spans="5:52" x14ac:dyDescent="0.3">
      <c r="E751" s="43"/>
      <c r="L751" s="8"/>
      <c r="M751" s="8"/>
      <c r="P751"/>
      <c r="S751" s="9"/>
      <c r="T751" s="9"/>
      <c r="Z751"/>
      <c r="AC751" s="8"/>
      <c r="AE751" s="20"/>
      <c r="AF751" s="20"/>
      <c r="AG751" s="20"/>
      <c r="AH751" s="20"/>
      <c r="AI751"/>
      <c r="AJ751" s="8"/>
      <c r="AL751" s="8"/>
      <c r="AM751" s="8"/>
      <c r="AN751" s="17"/>
      <c r="AO751" s="17"/>
      <c r="AP751" s="17"/>
      <c r="AY751" s="8"/>
      <c r="AZ751" s="8"/>
    </row>
    <row r="752" spans="5:52" x14ac:dyDescent="0.3">
      <c r="E752" s="43"/>
      <c r="L752" s="8"/>
      <c r="M752" s="8"/>
      <c r="P752"/>
      <c r="S752" s="9"/>
      <c r="T752" s="9"/>
      <c r="Z752"/>
      <c r="AC752" s="8"/>
      <c r="AE752" s="20"/>
      <c r="AF752" s="20"/>
      <c r="AG752" s="20"/>
      <c r="AH752" s="20"/>
      <c r="AI752"/>
      <c r="AJ752" s="8"/>
      <c r="AL752" s="8"/>
      <c r="AM752" s="8"/>
      <c r="AN752" s="17"/>
      <c r="AO752" s="17"/>
      <c r="AP752" s="17"/>
      <c r="AY752" s="8"/>
      <c r="AZ752" s="8"/>
    </row>
    <row r="753" spans="5:52" x14ac:dyDescent="0.3">
      <c r="E753" s="43"/>
      <c r="L753" s="8"/>
      <c r="M753" s="8"/>
      <c r="P753"/>
      <c r="S753" s="9"/>
      <c r="T753" s="9"/>
      <c r="Z753"/>
      <c r="AC753" s="8"/>
      <c r="AE753" s="20"/>
      <c r="AF753" s="20"/>
      <c r="AG753" s="20"/>
      <c r="AH753" s="20"/>
      <c r="AI753"/>
      <c r="AJ753" s="8"/>
      <c r="AL753" s="8"/>
      <c r="AM753" s="8"/>
      <c r="AN753" s="17"/>
      <c r="AO753" s="17"/>
      <c r="AP753" s="17"/>
      <c r="AY753" s="8"/>
      <c r="AZ753" s="8"/>
    </row>
    <row r="754" spans="5:52" x14ac:dyDescent="0.3">
      <c r="E754" s="43"/>
      <c r="L754" s="8"/>
      <c r="M754" s="8"/>
      <c r="P754"/>
      <c r="S754" s="9"/>
      <c r="T754" s="9"/>
      <c r="Z754"/>
      <c r="AC754" s="8"/>
      <c r="AE754" s="20"/>
      <c r="AF754" s="20"/>
      <c r="AG754" s="20"/>
      <c r="AH754" s="20"/>
      <c r="AI754"/>
      <c r="AJ754" s="8"/>
      <c r="AL754" s="8"/>
      <c r="AM754" s="8"/>
      <c r="AN754" s="17"/>
      <c r="AO754" s="17"/>
      <c r="AP754" s="17"/>
      <c r="AY754" s="8"/>
      <c r="AZ754" s="8"/>
    </row>
    <row r="755" spans="5:52" x14ac:dyDescent="0.3">
      <c r="E755" s="43"/>
      <c r="L755" s="8"/>
      <c r="M755" s="8"/>
      <c r="P755"/>
      <c r="S755" s="9"/>
      <c r="T755" s="9"/>
      <c r="Z755"/>
      <c r="AC755" s="8"/>
      <c r="AE755" s="20"/>
      <c r="AF755" s="20"/>
      <c r="AG755" s="20"/>
      <c r="AH755" s="20"/>
      <c r="AI755"/>
      <c r="AJ755" s="8"/>
      <c r="AL755" s="8"/>
      <c r="AM755" s="8"/>
      <c r="AN755" s="17"/>
      <c r="AO755" s="17"/>
      <c r="AP755" s="17"/>
      <c r="AY755" s="8"/>
      <c r="AZ755" s="8"/>
    </row>
    <row r="756" spans="5:52" x14ac:dyDescent="0.3">
      <c r="E756" s="43"/>
      <c r="L756" s="8"/>
      <c r="M756" s="8"/>
      <c r="P756"/>
      <c r="S756" s="9"/>
      <c r="T756" s="9"/>
      <c r="Z756"/>
      <c r="AC756" s="8"/>
      <c r="AE756" s="20"/>
      <c r="AF756" s="20"/>
      <c r="AG756" s="20"/>
      <c r="AH756" s="20"/>
      <c r="AI756"/>
      <c r="AJ756" s="8"/>
      <c r="AL756" s="8"/>
      <c r="AM756" s="8"/>
      <c r="AN756" s="17"/>
      <c r="AO756" s="17"/>
      <c r="AP756" s="17"/>
      <c r="AY756" s="8"/>
      <c r="AZ756" s="8"/>
    </row>
    <row r="757" spans="5:52" x14ac:dyDescent="0.3">
      <c r="E757" s="43"/>
      <c r="L757" s="8"/>
      <c r="M757" s="8"/>
      <c r="P757"/>
      <c r="S757" s="9"/>
      <c r="T757" s="9"/>
      <c r="Z757"/>
      <c r="AC757" s="8"/>
      <c r="AE757" s="20"/>
      <c r="AF757" s="20"/>
      <c r="AG757" s="20"/>
      <c r="AH757" s="20"/>
      <c r="AI757"/>
      <c r="AJ757" s="8"/>
      <c r="AL757" s="8"/>
      <c r="AM757" s="8"/>
      <c r="AN757" s="17"/>
      <c r="AO757" s="17"/>
      <c r="AP757" s="17"/>
      <c r="AY757" s="8"/>
      <c r="AZ757" s="8"/>
    </row>
    <row r="758" spans="5:52" x14ac:dyDescent="0.3">
      <c r="E758" s="43"/>
      <c r="L758" s="8"/>
      <c r="M758" s="8"/>
      <c r="P758"/>
      <c r="S758" s="9"/>
      <c r="T758" s="9"/>
      <c r="Z758"/>
      <c r="AC758" s="8"/>
      <c r="AE758" s="20"/>
      <c r="AF758" s="20"/>
      <c r="AG758" s="20"/>
      <c r="AH758" s="20"/>
      <c r="AI758"/>
      <c r="AJ758" s="8"/>
      <c r="AL758" s="8"/>
      <c r="AM758" s="8"/>
      <c r="AN758" s="17"/>
      <c r="AO758" s="17"/>
      <c r="AP758" s="17"/>
      <c r="AY758" s="8"/>
      <c r="AZ758" s="8"/>
    </row>
    <row r="759" spans="5:52" x14ac:dyDescent="0.3">
      <c r="E759" s="43"/>
      <c r="L759" s="8"/>
      <c r="M759" s="8"/>
      <c r="P759"/>
      <c r="S759" s="9"/>
      <c r="T759" s="9"/>
      <c r="Z759"/>
      <c r="AC759" s="8"/>
      <c r="AE759" s="20"/>
      <c r="AF759" s="20"/>
      <c r="AG759" s="20"/>
      <c r="AH759" s="20"/>
      <c r="AI759"/>
      <c r="AJ759" s="8"/>
      <c r="AL759" s="8"/>
      <c r="AM759" s="8"/>
      <c r="AN759" s="17"/>
      <c r="AO759" s="17"/>
      <c r="AP759" s="17"/>
      <c r="AY759" s="8"/>
      <c r="AZ759" s="8"/>
    </row>
    <row r="760" spans="5:52" x14ac:dyDescent="0.3">
      <c r="E760" s="43"/>
      <c r="L760" s="8"/>
      <c r="M760" s="8"/>
      <c r="P760"/>
      <c r="S760" s="9"/>
      <c r="T760" s="9"/>
      <c r="Z760"/>
      <c r="AC760" s="8"/>
      <c r="AE760" s="20"/>
      <c r="AF760" s="20"/>
      <c r="AG760" s="20"/>
      <c r="AH760" s="20"/>
      <c r="AI760"/>
      <c r="AJ760" s="8"/>
      <c r="AL760" s="8"/>
      <c r="AM760" s="8"/>
      <c r="AN760" s="17"/>
      <c r="AO760" s="17"/>
      <c r="AP760" s="17"/>
      <c r="AY760" s="8"/>
      <c r="AZ760" s="8"/>
    </row>
    <row r="761" spans="5:52" x14ac:dyDescent="0.3">
      <c r="E761" s="43"/>
      <c r="L761" s="8"/>
      <c r="M761" s="8"/>
      <c r="P761"/>
      <c r="S761" s="9"/>
      <c r="T761" s="9"/>
      <c r="Z761"/>
      <c r="AC761" s="8"/>
      <c r="AE761" s="20"/>
      <c r="AF761" s="20"/>
      <c r="AG761" s="20"/>
      <c r="AH761" s="20"/>
      <c r="AI761"/>
      <c r="AJ761" s="8"/>
      <c r="AL761" s="8"/>
      <c r="AM761" s="8"/>
      <c r="AN761" s="17"/>
      <c r="AO761" s="17"/>
      <c r="AP761" s="17"/>
      <c r="AY761" s="8"/>
      <c r="AZ761" s="8"/>
    </row>
    <row r="762" spans="5:52" x14ac:dyDescent="0.3">
      <c r="E762" s="43"/>
      <c r="L762" s="8"/>
      <c r="M762" s="8"/>
      <c r="P762"/>
      <c r="S762" s="9"/>
      <c r="T762" s="9"/>
      <c r="Z762"/>
      <c r="AC762" s="8"/>
      <c r="AE762" s="20"/>
      <c r="AF762" s="20"/>
      <c r="AG762" s="20"/>
      <c r="AH762" s="20"/>
      <c r="AI762"/>
      <c r="AJ762" s="8"/>
      <c r="AL762" s="8"/>
      <c r="AM762" s="8"/>
      <c r="AN762" s="17"/>
      <c r="AO762" s="17"/>
      <c r="AP762" s="17"/>
      <c r="AY762" s="8"/>
      <c r="AZ762" s="8"/>
    </row>
    <row r="763" spans="5:52" x14ac:dyDescent="0.3">
      <c r="E763" s="43"/>
      <c r="L763" s="8"/>
      <c r="M763" s="8"/>
      <c r="P763"/>
      <c r="S763" s="9"/>
      <c r="T763" s="9"/>
      <c r="Z763"/>
      <c r="AC763" s="8"/>
      <c r="AE763" s="20"/>
      <c r="AF763" s="20"/>
      <c r="AG763" s="20"/>
      <c r="AH763" s="20"/>
      <c r="AI763"/>
      <c r="AJ763" s="8"/>
      <c r="AL763" s="8"/>
      <c r="AM763" s="8"/>
      <c r="AN763" s="17"/>
      <c r="AO763" s="17"/>
      <c r="AP763" s="17"/>
      <c r="AY763" s="8"/>
      <c r="AZ763" s="8"/>
    </row>
    <row r="764" spans="5:52" x14ac:dyDescent="0.3">
      <c r="E764" s="43"/>
      <c r="L764" s="8"/>
      <c r="M764" s="8"/>
      <c r="P764"/>
      <c r="S764" s="9"/>
      <c r="T764" s="9"/>
      <c r="Z764"/>
      <c r="AC764" s="8"/>
      <c r="AE764" s="20"/>
      <c r="AF764" s="20"/>
      <c r="AG764" s="20"/>
      <c r="AH764" s="20"/>
      <c r="AI764"/>
      <c r="AJ764" s="8"/>
      <c r="AL764" s="8"/>
      <c r="AM764" s="8"/>
      <c r="AN764" s="17"/>
      <c r="AO764" s="17"/>
      <c r="AP764" s="17"/>
      <c r="AY764" s="8"/>
      <c r="AZ764" s="8"/>
    </row>
    <row r="765" spans="5:52" x14ac:dyDescent="0.3">
      <c r="E765" s="43"/>
      <c r="L765" s="8"/>
      <c r="M765" s="8"/>
      <c r="P765"/>
      <c r="S765" s="9"/>
      <c r="T765" s="9"/>
      <c r="Z765"/>
      <c r="AC765" s="8"/>
      <c r="AE765" s="20"/>
      <c r="AF765" s="20"/>
      <c r="AG765" s="20"/>
      <c r="AH765" s="20"/>
      <c r="AI765"/>
      <c r="AJ765" s="8"/>
      <c r="AL765" s="8"/>
      <c r="AM765" s="8"/>
      <c r="AN765" s="17"/>
      <c r="AO765" s="17"/>
      <c r="AP765" s="17"/>
      <c r="AY765" s="8"/>
      <c r="AZ765" s="8"/>
    </row>
    <row r="766" spans="5:52" x14ac:dyDescent="0.3">
      <c r="E766" s="43"/>
      <c r="L766" s="8"/>
      <c r="M766" s="8"/>
      <c r="P766"/>
      <c r="S766" s="9"/>
      <c r="T766" s="9"/>
      <c r="Z766"/>
      <c r="AC766" s="8"/>
      <c r="AE766" s="20"/>
      <c r="AF766" s="20"/>
      <c r="AG766" s="20"/>
      <c r="AH766" s="20"/>
      <c r="AI766"/>
      <c r="AJ766" s="8"/>
      <c r="AL766" s="8"/>
      <c r="AM766" s="8"/>
      <c r="AN766" s="17"/>
      <c r="AO766" s="17"/>
      <c r="AP766" s="17"/>
      <c r="AY766" s="8"/>
      <c r="AZ766" s="8"/>
    </row>
    <row r="767" spans="5:52" x14ac:dyDescent="0.3">
      <c r="E767" s="43"/>
      <c r="L767" s="8"/>
      <c r="M767" s="8"/>
      <c r="P767"/>
      <c r="S767" s="9"/>
      <c r="T767" s="9"/>
      <c r="Z767"/>
      <c r="AC767" s="8"/>
      <c r="AE767" s="20"/>
      <c r="AF767" s="20"/>
      <c r="AG767" s="20"/>
      <c r="AH767" s="20"/>
      <c r="AI767"/>
      <c r="AJ767" s="8"/>
      <c r="AL767" s="8"/>
      <c r="AM767" s="8"/>
      <c r="AN767" s="17"/>
      <c r="AO767" s="17"/>
      <c r="AP767" s="17"/>
      <c r="AY767" s="8"/>
      <c r="AZ767" s="8"/>
    </row>
    <row r="768" spans="5:52" x14ac:dyDescent="0.3">
      <c r="E768" s="43"/>
      <c r="L768" s="8"/>
      <c r="M768" s="8"/>
      <c r="P768"/>
      <c r="S768" s="9"/>
      <c r="T768" s="9"/>
      <c r="Z768"/>
      <c r="AC768" s="8"/>
      <c r="AE768" s="20"/>
      <c r="AF768" s="20"/>
      <c r="AG768" s="20"/>
      <c r="AH768" s="20"/>
      <c r="AI768"/>
      <c r="AJ768" s="8"/>
      <c r="AL768" s="8"/>
      <c r="AM768" s="8"/>
      <c r="AN768" s="17"/>
      <c r="AO768" s="17"/>
      <c r="AP768" s="17"/>
      <c r="AY768" s="8"/>
      <c r="AZ768" s="8"/>
    </row>
    <row r="769" spans="5:52" x14ac:dyDescent="0.3">
      <c r="E769" s="43"/>
      <c r="L769" s="8"/>
      <c r="M769" s="8"/>
      <c r="P769"/>
      <c r="S769" s="9"/>
      <c r="T769" s="9"/>
      <c r="Z769"/>
      <c r="AC769" s="8"/>
      <c r="AE769" s="20"/>
      <c r="AF769" s="20"/>
      <c r="AG769" s="20"/>
      <c r="AH769" s="20"/>
      <c r="AI769"/>
      <c r="AJ769" s="8"/>
      <c r="AL769" s="8"/>
      <c r="AM769" s="8"/>
      <c r="AN769" s="17"/>
      <c r="AO769" s="17"/>
      <c r="AP769" s="17"/>
      <c r="AY769" s="8"/>
      <c r="AZ769" s="8"/>
    </row>
    <row r="770" spans="5:52" x14ac:dyDescent="0.3">
      <c r="E770" s="43"/>
      <c r="L770" s="8"/>
      <c r="M770" s="8"/>
      <c r="P770"/>
      <c r="S770" s="9"/>
      <c r="T770" s="9"/>
      <c r="Z770"/>
      <c r="AC770" s="8"/>
      <c r="AE770" s="20"/>
      <c r="AF770" s="20"/>
      <c r="AG770" s="20"/>
      <c r="AH770" s="20"/>
      <c r="AI770"/>
      <c r="AJ770" s="8"/>
      <c r="AL770" s="8"/>
      <c r="AM770" s="8"/>
      <c r="AN770" s="17"/>
      <c r="AO770" s="17"/>
      <c r="AP770" s="17"/>
      <c r="AY770" s="8"/>
      <c r="AZ770" s="8"/>
    </row>
    <row r="771" spans="5:52" x14ac:dyDescent="0.3">
      <c r="E771" s="43"/>
      <c r="L771" s="8"/>
      <c r="M771" s="8"/>
      <c r="P771"/>
      <c r="S771" s="9"/>
      <c r="T771" s="9"/>
      <c r="Z771"/>
      <c r="AC771" s="8"/>
      <c r="AE771" s="20"/>
      <c r="AF771" s="20"/>
      <c r="AG771" s="20"/>
      <c r="AH771" s="20"/>
      <c r="AI771"/>
      <c r="AJ771" s="8"/>
      <c r="AL771" s="8"/>
      <c r="AM771" s="8"/>
      <c r="AN771" s="17"/>
      <c r="AO771" s="17"/>
      <c r="AP771" s="17"/>
      <c r="AY771" s="8"/>
      <c r="AZ771" s="8"/>
    </row>
    <row r="772" spans="5:52" x14ac:dyDescent="0.3">
      <c r="E772" s="43"/>
      <c r="L772" s="8"/>
      <c r="M772" s="8"/>
      <c r="P772"/>
      <c r="S772" s="9"/>
      <c r="T772" s="9"/>
      <c r="Z772"/>
      <c r="AC772" s="8"/>
      <c r="AE772" s="20"/>
      <c r="AF772" s="20"/>
      <c r="AG772" s="20"/>
      <c r="AH772" s="20"/>
      <c r="AI772"/>
      <c r="AJ772" s="8"/>
      <c r="AL772" s="8"/>
      <c r="AM772" s="8"/>
      <c r="AN772" s="17"/>
      <c r="AO772" s="17"/>
      <c r="AP772" s="17"/>
      <c r="AY772" s="8"/>
      <c r="AZ772" s="8"/>
    </row>
    <row r="773" spans="5:52" x14ac:dyDescent="0.3">
      <c r="E773" s="43"/>
      <c r="L773" s="8"/>
      <c r="M773" s="8"/>
      <c r="P773"/>
      <c r="S773" s="9"/>
      <c r="T773" s="9"/>
      <c r="Z773"/>
      <c r="AC773" s="8"/>
      <c r="AE773" s="20"/>
      <c r="AF773" s="20"/>
      <c r="AG773" s="20"/>
      <c r="AH773" s="20"/>
      <c r="AI773"/>
      <c r="AJ773" s="8"/>
      <c r="AL773" s="8"/>
      <c r="AM773" s="8"/>
      <c r="AN773" s="17"/>
      <c r="AO773" s="17"/>
      <c r="AP773" s="17"/>
      <c r="AY773" s="8"/>
      <c r="AZ773" s="8"/>
    </row>
    <row r="774" spans="5:52" x14ac:dyDescent="0.3">
      <c r="E774" s="43"/>
      <c r="L774" s="8"/>
      <c r="M774" s="8"/>
      <c r="P774"/>
      <c r="S774" s="9"/>
      <c r="T774" s="9"/>
      <c r="Z774"/>
      <c r="AC774" s="8"/>
      <c r="AE774" s="20"/>
      <c r="AF774" s="20"/>
      <c r="AG774" s="20"/>
      <c r="AH774" s="20"/>
      <c r="AI774"/>
      <c r="AJ774" s="8"/>
      <c r="AL774" s="8"/>
      <c r="AM774" s="8"/>
      <c r="AN774" s="17"/>
      <c r="AO774" s="17"/>
      <c r="AP774" s="17"/>
      <c r="AY774" s="8"/>
      <c r="AZ774" s="8"/>
    </row>
    <row r="775" spans="5:52" x14ac:dyDescent="0.3">
      <c r="E775" s="43"/>
      <c r="L775" s="8"/>
      <c r="M775" s="8"/>
      <c r="P775"/>
      <c r="S775" s="9"/>
      <c r="T775" s="9"/>
      <c r="Z775"/>
      <c r="AC775" s="8"/>
      <c r="AE775" s="20"/>
      <c r="AF775" s="20"/>
      <c r="AG775" s="20"/>
      <c r="AH775" s="20"/>
      <c r="AI775"/>
      <c r="AJ775" s="8"/>
      <c r="AL775" s="8"/>
      <c r="AM775" s="8"/>
      <c r="AN775" s="17"/>
      <c r="AO775" s="17"/>
      <c r="AP775" s="17"/>
      <c r="AY775" s="8"/>
      <c r="AZ775" s="8"/>
    </row>
    <row r="776" spans="5:52" x14ac:dyDescent="0.3">
      <c r="E776" s="43"/>
      <c r="L776" s="8"/>
      <c r="M776" s="8"/>
      <c r="P776"/>
      <c r="S776" s="9"/>
      <c r="T776" s="9"/>
      <c r="Z776"/>
      <c r="AC776" s="8"/>
      <c r="AE776" s="20"/>
      <c r="AF776" s="20"/>
      <c r="AG776" s="20"/>
      <c r="AH776" s="20"/>
      <c r="AI776"/>
      <c r="AJ776" s="8"/>
      <c r="AL776" s="8"/>
      <c r="AM776" s="8"/>
      <c r="AN776" s="17"/>
      <c r="AO776" s="17"/>
      <c r="AP776" s="17"/>
      <c r="AY776" s="8"/>
      <c r="AZ776" s="8"/>
    </row>
    <row r="777" spans="5:52" x14ac:dyDescent="0.3">
      <c r="E777" s="43"/>
      <c r="L777" s="8"/>
      <c r="M777" s="8"/>
      <c r="P777"/>
      <c r="S777" s="9"/>
      <c r="T777" s="9"/>
      <c r="Z777"/>
      <c r="AC777" s="8"/>
      <c r="AE777" s="20"/>
      <c r="AF777" s="20"/>
      <c r="AG777" s="20"/>
      <c r="AH777" s="20"/>
      <c r="AI777"/>
      <c r="AJ777" s="8"/>
      <c r="AL777" s="8"/>
      <c r="AM777" s="8"/>
      <c r="AN777" s="17"/>
      <c r="AO777" s="17"/>
      <c r="AP777" s="17"/>
      <c r="AY777" s="8"/>
      <c r="AZ777" s="8"/>
    </row>
    <row r="778" spans="5:52" x14ac:dyDescent="0.3">
      <c r="E778" s="43"/>
      <c r="L778" s="8"/>
      <c r="M778" s="8"/>
      <c r="P778"/>
      <c r="S778" s="9"/>
      <c r="T778" s="9"/>
      <c r="Z778"/>
      <c r="AC778" s="8"/>
      <c r="AE778" s="20"/>
      <c r="AF778" s="20"/>
      <c r="AG778" s="20"/>
      <c r="AH778" s="20"/>
      <c r="AI778"/>
      <c r="AJ778" s="8"/>
      <c r="AL778" s="8"/>
      <c r="AM778" s="8"/>
      <c r="AN778" s="17"/>
      <c r="AO778" s="17"/>
      <c r="AP778" s="17"/>
      <c r="AY778" s="8"/>
      <c r="AZ778" s="8"/>
    </row>
    <row r="779" spans="5:52" x14ac:dyDescent="0.3">
      <c r="E779" s="43"/>
      <c r="L779" s="8"/>
      <c r="M779" s="8"/>
      <c r="P779"/>
      <c r="S779" s="9"/>
      <c r="T779" s="9"/>
      <c r="Z779"/>
      <c r="AC779" s="8"/>
      <c r="AE779" s="20"/>
      <c r="AF779" s="20"/>
      <c r="AG779" s="20"/>
      <c r="AH779" s="20"/>
      <c r="AI779"/>
      <c r="AJ779" s="8"/>
      <c r="AL779" s="8"/>
      <c r="AM779" s="8"/>
      <c r="AN779" s="17"/>
      <c r="AO779" s="17"/>
      <c r="AP779" s="17"/>
      <c r="AY779" s="8"/>
      <c r="AZ779" s="8"/>
    </row>
    <row r="780" spans="5:52" x14ac:dyDescent="0.3">
      <c r="S780" s="9"/>
      <c r="T780" s="9"/>
      <c r="AC780" s="8"/>
      <c r="AI780" s="17"/>
      <c r="AJ780" s="8"/>
    </row>
    <row r="781" spans="5:52" x14ac:dyDescent="0.3">
      <c r="S781" s="9"/>
      <c r="T781" s="9"/>
      <c r="AI781" s="17"/>
      <c r="AJ781" s="8"/>
    </row>
    <row r="782" spans="5:52" x14ac:dyDescent="0.3">
      <c r="S782" s="9"/>
      <c r="T782" s="9"/>
      <c r="AI782" s="17"/>
      <c r="AJ782" s="8"/>
    </row>
    <row r="783" spans="5:52" x14ac:dyDescent="0.3">
      <c r="S783" s="9"/>
      <c r="T783" s="9"/>
      <c r="AI783" s="17"/>
      <c r="AJ783" s="8"/>
    </row>
    <row r="784" spans="5:52" x14ac:dyDescent="0.3">
      <c r="S784" s="9"/>
      <c r="T784" s="9"/>
      <c r="AI784" s="17"/>
      <c r="AJ784" s="8"/>
    </row>
    <row r="785" spans="19:36" x14ac:dyDescent="0.3">
      <c r="S785" s="9"/>
      <c r="T785" s="9"/>
      <c r="AI785" s="17"/>
      <c r="AJ785" s="8"/>
    </row>
    <row r="786" spans="19:36" x14ac:dyDescent="0.3">
      <c r="S786" s="9"/>
      <c r="T786" s="9"/>
      <c r="AI786" s="17"/>
      <c r="AJ786" s="8"/>
    </row>
    <row r="787" spans="19:36" x14ac:dyDescent="0.3">
      <c r="S787" s="9"/>
      <c r="T787" s="9"/>
      <c r="AI787" s="17"/>
      <c r="AJ787" s="8"/>
    </row>
    <row r="788" spans="19:36" x14ac:dyDescent="0.3">
      <c r="S788" s="9"/>
      <c r="T788" s="9"/>
      <c r="AI788" s="17"/>
      <c r="AJ788" s="8"/>
    </row>
    <row r="789" spans="19:36" x14ac:dyDescent="0.3">
      <c r="S789" s="9"/>
      <c r="T789" s="9"/>
      <c r="AI789" s="17"/>
      <c r="AJ789" s="8"/>
    </row>
    <row r="790" spans="19:36" x14ac:dyDescent="0.3">
      <c r="S790" s="9"/>
      <c r="T790" s="9"/>
      <c r="AI790" s="17"/>
      <c r="AJ790" s="8"/>
    </row>
    <row r="791" spans="19:36" x14ac:dyDescent="0.3">
      <c r="S791" s="9"/>
      <c r="T791" s="9"/>
      <c r="AI791" s="17"/>
      <c r="AJ791" s="8"/>
    </row>
    <row r="792" spans="19:36" x14ac:dyDescent="0.3">
      <c r="S792" s="9"/>
      <c r="T792" s="9"/>
      <c r="AI792" s="17"/>
      <c r="AJ792" s="8"/>
    </row>
    <row r="793" spans="19:36" x14ac:dyDescent="0.3">
      <c r="S793" s="9"/>
      <c r="T793" s="9"/>
      <c r="AI793" s="17"/>
      <c r="AJ793" s="8"/>
    </row>
    <row r="794" spans="19:36" x14ac:dyDescent="0.3">
      <c r="S794" s="9"/>
      <c r="T794" s="9"/>
      <c r="AI794" s="17"/>
      <c r="AJ794" s="8"/>
    </row>
    <row r="795" spans="19:36" x14ac:dyDescent="0.3">
      <c r="S795" s="9"/>
      <c r="T795" s="9"/>
      <c r="AI795" s="17"/>
      <c r="AJ795" s="8"/>
    </row>
    <row r="796" spans="19:36" x14ac:dyDescent="0.3">
      <c r="S796" s="9"/>
      <c r="T796" s="9"/>
      <c r="AI796" s="17"/>
      <c r="AJ796" s="8"/>
    </row>
    <row r="797" spans="19:36" x14ac:dyDescent="0.3">
      <c r="S797" s="9"/>
      <c r="T797" s="9"/>
      <c r="AI797" s="17"/>
      <c r="AJ797" s="8"/>
    </row>
    <row r="798" spans="19:36" x14ac:dyDescent="0.3">
      <c r="S798" s="9"/>
      <c r="T798" s="9"/>
      <c r="AI798" s="17"/>
      <c r="AJ798" s="8"/>
    </row>
    <row r="799" spans="19:36" x14ac:dyDescent="0.3">
      <c r="S799" s="9"/>
      <c r="T799" s="9"/>
      <c r="AI799" s="17"/>
      <c r="AJ799" s="8"/>
    </row>
    <row r="800" spans="19:36" x14ac:dyDescent="0.3">
      <c r="S800" s="9"/>
      <c r="T800" s="9"/>
      <c r="AI800" s="17"/>
      <c r="AJ800" s="8"/>
    </row>
    <row r="801" spans="19:36" x14ac:dyDescent="0.3">
      <c r="S801" s="9"/>
      <c r="T801" s="9"/>
      <c r="AI801" s="17"/>
      <c r="AJ801" s="8"/>
    </row>
    <row r="802" spans="19:36" x14ac:dyDescent="0.3">
      <c r="S802" s="9"/>
      <c r="T802" s="9"/>
      <c r="AI802" s="17"/>
      <c r="AJ802" s="8"/>
    </row>
    <row r="803" spans="19:36" x14ac:dyDescent="0.3">
      <c r="S803" s="9"/>
      <c r="T803" s="9"/>
      <c r="AI803" s="17"/>
      <c r="AJ803" s="8"/>
    </row>
    <row r="804" spans="19:36" x14ac:dyDescent="0.3">
      <c r="S804" s="9"/>
      <c r="T804" s="9"/>
      <c r="AI804" s="17"/>
      <c r="AJ804" s="8"/>
    </row>
    <row r="805" spans="19:36" x14ac:dyDescent="0.3">
      <c r="S805" s="9"/>
      <c r="T805" s="9"/>
      <c r="AI805" s="17"/>
      <c r="AJ805" s="8"/>
    </row>
    <row r="806" spans="19:36" x14ac:dyDescent="0.3">
      <c r="S806" s="9"/>
      <c r="T806" s="9"/>
      <c r="AI806" s="17"/>
      <c r="AJ806" s="8"/>
    </row>
    <row r="807" spans="19:36" x14ac:dyDescent="0.3">
      <c r="S807" s="9"/>
      <c r="T807" s="9"/>
      <c r="AI807" s="17"/>
      <c r="AJ807" s="8"/>
    </row>
    <row r="808" spans="19:36" x14ac:dyDescent="0.3">
      <c r="S808" s="9"/>
      <c r="T808" s="9"/>
      <c r="AI808" s="17"/>
      <c r="AJ808" s="8"/>
    </row>
    <row r="809" spans="19:36" x14ac:dyDescent="0.3">
      <c r="S809" s="9"/>
      <c r="T809" s="9"/>
      <c r="AI809" s="17"/>
      <c r="AJ809" s="8"/>
    </row>
    <row r="810" spans="19:36" x14ac:dyDescent="0.3">
      <c r="S810" s="9"/>
      <c r="T810" s="9"/>
      <c r="AI810" s="17"/>
      <c r="AJ810" s="8"/>
    </row>
    <row r="811" spans="19:36" x14ac:dyDescent="0.3">
      <c r="S811" s="9"/>
      <c r="T811" s="9"/>
      <c r="AI811" s="17"/>
      <c r="AJ811" s="8"/>
    </row>
    <row r="812" spans="19:36" x14ac:dyDescent="0.3">
      <c r="S812" s="9"/>
      <c r="T812" s="9"/>
      <c r="AI812" s="17"/>
      <c r="AJ812" s="8"/>
    </row>
    <row r="813" spans="19:36" x14ac:dyDescent="0.3">
      <c r="S813" s="9"/>
      <c r="T813" s="9"/>
      <c r="AI813" s="17"/>
      <c r="AJ813" s="8"/>
    </row>
    <row r="814" spans="19:36" x14ac:dyDescent="0.3">
      <c r="S814" s="9"/>
      <c r="T814" s="9"/>
      <c r="AI814" s="17"/>
      <c r="AJ814" s="8"/>
    </row>
    <row r="815" spans="19:36" x14ac:dyDescent="0.3">
      <c r="S815" s="9"/>
      <c r="T815" s="9"/>
      <c r="AI815" s="17"/>
      <c r="AJ815" s="8"/>
    </row>
    <row r="816" spans="19:36" x14ac:dyDescent="0.3">
      <c r="S816" s="9"/>
      <c r="T816" s="9"/>
      <c r="AI816" s="17"/>
      <c r="AJ816" s="8"/>
    </row>
    <row r="817" spans="19:36" x14ac:dyDescent="0.3">
      <c r="S817" s="9"/>
      <c r="T817" s="9"/>
      <c r="AI817" s="17"/>
      <c r="AJ817" s="8"/>
    </row>
    <row r="818" spans="19:36" x14ac:dyDescent="0.3">
      <c r="S818" s="9"/>
      <c r="T818" s="9"/>
      <c r="AI818" s="17"/>
      <c r="AJ818" s="8"/>
    </row>
    <row r="819" spans="19:36" x14ac:dyDescent="0.3">
      <c r="S819" s="9"/>
      <c r="T819" s="9"/>
      <c r="AI819" s="17"/>
      <c r="AJ819" s="8"/>
    </row>
    <row r="820" spans="19:36" x14ac:dyDescent="0.3">
      <c r="S820" s="9"/>
      <c r="T820" s="9"/>
      <c r="AI820" s="17"/>
      <c r="AJ820" s="8"/>
    </row>
    <row r="821" spans="19:36" x14ac:dyDescent="0.3">
      <c r="S821" s="9"/>
      <c r="T821" s="9"/>
      <c r="AI821" s="17"/>
      <c r="AJ821" s="8"/>
    </row>
    <row r="822" spans="19:36" x14ac:dyDescent="0.3">
      <c r="S822" s="9"/>
      <c r="T822" s="9"/>
      <c r="AI822" s="17"/>
      <c r="AJ822" s="8"/>
    </row>
    <row r="823" spans="19:36" x14ac:dyDescent="0.3">
      <c r="S823" s="9"/>
      <c r="T823" s="9"/>
      <c r="AI823" s="17"/>
      <c r="AJ823" s="8"/>
    </row>
    <row r="824" spans="19:36" x14ac:dyDescent="0.3">
      <c r="S824" s="9"/>
      <c r="T824" s="9"/>
      <c r="AI824" s="17"/>
      <c r="AJ824" s="8"/>
    </row>
    <row r="825" spans="19:36" x14ac:dyDescent="0.3">
      <c r="S825" s="9"/>
      <c r="T825" s="9"/>
      <c r="AI825" s="17"/>
      <c r="AJ825" s="8"/>
    </row>
    <row r="826" spans="19:36" x14ac:dyDescent="0.3">
      <c r="S826" s="9"/>
      <c r="T826" s="9"/>
      <c r="AI826" s="17"/>
      <c r="AJ826" s="8"/>
    </row>
    <row r="827" spans="19:36" x14ac:dyDescent="0.3">
      <c r="S827" s="9"/>
      <c r="T827" s="9"/>
      <c r="AI827" s="17"/>
      <c r="AJ827" s="8"/>
    </row>
    <row r="828" spans="19:36" x14ac:dyDescent="0.3">
      <c r="S828" s="9"/>
      <c r="T828" s="9"/>
      <c r="AI828" s="17"/>
      <c r="AJ828" s="8"/>
    </row>
    <row r="829" spans="19:36" x14ac:dyDescent="0.3">
      <c r="S829" s="9"/>
      <c r="T829" s="9"/>
      <c r="AI829" s="17"/>
      <c r="AJ829" s="8"/>
    </row>
    <row r="830" spans="19:36" x14ac:dyDescent="0.3">
      <c r="S830" s="9"/>
      <c r="T830" s="9"/>
      <c r="AI830" s="17"/>
      <c r="AJ830" s="8"/>
    </row>
    <row r="831" spans="19:36" x14ac:dyDescent="0.3">
      <c r="S831" s="9"/>
      <c r="T831" s="9"/>
      <c r="AI831" s="17"/>
      <c r="AJ831" s="8"/>
    </row>
    <row r="832" spans="19:36" x14ac:dyDescent="0.3">
      <c r="S832" s="9"/>
      <c r="T832" s="9"/>
      <c r="AI832" s="17"/>
      <c r="AJ832" s="8"/>
    </row>
    <row r="833" spans="19:36" x14ac:dyDescent="0.3">
      <c r="S833" s="9"/>
      <c r="T833" s="9"/>
      <c r="AI833" s="17"/>
      <c r="AJ833" s="8"/>
    </row>
    <row r="834" spans="19:36" x14ac:dyDescent="0.3">
      <c r="S834" s="9"/>
      <c r="T834" s="9"/>
      <c r="AI834" s="17"/>
      <c r="AJ834" s="8"/>
    </row>
    <row r="835" spans="19:36" x14ac:dyDescent="0.3">
      <c r="S835" s="9"/>
      <c r="T835" s="9"/>
      <c r="AI835" s="17"/>
      <c r="AJ835" s="8"/>
    </row>
    <row r="836" spans="19:36" x14ac:dyDescent="0.3">
      <c r="S836" s="9"/>
      <c r="T836" s="9"/>
      <c r="AI836" s="17"/>
      <c r="AJ836" s="8"/>
    </row>
    <row r="837" spans="19:36" x14ac:dyDescent="0.3">
      <c r="S837" s="9"/>
      <c r="T837" s="9"/>
      <c r="AI837" s="17"/>
      <c r="AJ837" s="8"/>
    </row>
    <row r="838" spans="19:36" x14ac:dyDescent="0.3">
      <c r="S838" s="9"/>
      <c r="T838" s="9"/>
      <c r="AI838" s="17"/>
      <c r="AJ838" s="8"/>
    </row>
    <row r="839" spans="19:36" x14ac:dyDescent="0.3">
      <c r="S839" s="9"/>
      <c r="T839" s="9"/>
      <c r="AI839" s="17"/>
      <c r="AJ839" s="8"/>
    </row>
    <row r="840" spans="19:36" x14ac:dyDescent="0.3">
      <c r="S840" s="9"/>
      <c r="T840" s="9"/>
      <c r="AI840" s="17"/>
      <c r="AJ840" s="8"/>
    </row>
    <row r="841" spans="19:36" x14ac:dyDescent="0.3">
      <c r="S841" s="9"/>
      <c r="T841" s="9"/>
      <c r="AI841" s="17"/>
      <c r="AJ841" s="8"/>
    </row>
    <row r="842" spans="19:36" x14ac:dyDescent="0.3">
      <c r="S842" s="9"/>
      <c r="T842" s="9"/>
      <c r="AI842" s="17"/>
      <c r="AJ842" s="8"/>
    </row>
    <row r="843" spans="19:36" x14ac:dyDescent="0.3">
      <c r="S843" s="9"/>
      <c r="T843" s="9"/>
      <c r="AI843" s="17"/>
      <c r="AJ843" s="8"/>
    </row>
    <row r="844" spans="19:36" x14ac:dyDescent="0.3">
      <c r="S844" s="9"/>
      <c r="T844" s="9"/>
      <c r="AI844" s="17"/>
      <c r="AJ844" s="8"/>
    </row>
    <row r="845" spans="19:36" x14ac:dyDescent="0.3">
      <c r="S845" s="9"/>
      <c r="T845" s="9"/>
      <c r="AI845" s="17"/>
      <c r="AJ845" s="8"/>
    </row>
    <row r="846" spans="19:36" x14ac:dyDescent="0.3">
      <c r="S846" s="9"/>
      <c r="T846" s="9"/>
      <c r="AI846" s="17"/>
      <c r="AJ846" s="8"/>
    </row>
    <row r="847" spans="19:36" x14ac:dyDescent="0.3">
      <c r="S847" s="9"/>
      <c r="T847" s="9"/>
      <c r="AI847" s="17"/>
      <c r="AJ847" s="8"/>
    </row>
    <row r="848" spans="19:36" x14ac:dyDescent="0.3">
      <c r="S848" s="9"/>
      <c r="T848" s="9"/>
      <c r="AI848" s="17"/>
      <c r="AJ848" s="8"/>
    </row>
    <row r="849" spans="19:36" x14ac:dyDescent="0.3">
      <c r="S849" s="9"/>
      <c r="T849" s="9"/>
      <c r="AI849" s="17"/>
      <c r="AJ849" s="8"/>
    </row>
    <row r="850" spans="19:36" x14ac:dyDescent="0.3">
      <c r="S850" s="9"/>
      <c r="T850" s="9"/>
      <c r="AI850" s="17"/>
      <c r="AJ850" s="8"/>
    </row>
    <row r="851" spans="19:36" x14ac:dyDescent="0.3">
      <c r="S851" s="9"/>
      <c r="T851" s="9"/>
      <c r="AI851" s="17"/>
      <c r="AJ851" s="8"/>
    </row>
    <row r="852" spans="19:36" x14ac:dyDescent="0.3">
      <c r="S852" s="9"/>
      <c r="T852" s="9"/>
      <c r="AI852" s="17"/>
      <c r="AJ852" s="8"/>
    </row>
    <row r="853" spans="19:36" x14ac:dyDescent="0.3">
      <c r="S853" s="9"/>
      <c r="T853" s="9"/>
      <c r="AI853" s="17"/>
      <c r="AJ853" s="8"/>
    </row>
    <row r="854" spans="19:36" x14ac:dyDescent="0.3">
      <c r="S854" s="9"/>
      <c r="T854" s="9"/>
      <c r="AI854" s="17"/>
      <c r="AJ854" s="8"/>
    </row>
    <row r="855" spans="19:36" x14ac:dyDescent="0.3">
      <c r="S855" s="9"/>
      <c r="T855" s="9"/>
      <c r="AI855" s="17"/>
      <c r="AJ855" s="8"/>
    </row>
    <row r="856" spans="19:36" x14ac:dyDescent="0.3">
      <c r="S856" s="9"/>
      <c r="T856" s="9"/>
      <c r="AI856" s="17"/>
      <c r="AJ856" s="8"/>
    </row>
    <row r="857" spans="19:36" x14ac:dyDescent="0.3">
      <c r="S857" s="9"/>
      <c r="T857" s="9"/>
      <c r="AI857" s="17"/>
      <c r="AJ857" s="8"/>
    </row>
    <row r="858" spans="19:36" x14ac:dyDescent="0.3">
      <c r="S858" s="9"/>
      <c r="T858" s="9"/>
      <c r="AI858" s="17"/>
      <c r="AJ858" s="8"/>
    </row>
    <row r="859" spans="19:36" x14ac:dyDescent="0.3">
      <c r="S859" s="9"/>
      <c r="T859" s="9"/>
      <c r="AI859" s="17"/>
      <c r="AJ859" s="8"/>
    </row>
    <row r="860" spans="19:36" x14ac:dyDescent="0.3">
      <c r="S860" s="9"/>
      <c r="T860" s="9"/>
      <c r="AI860" s="17"/>
      <c r="AJ860" s="8"/>
    </row>
    <row r="861" spans="19:36" x14ac:dyDescent="0.3">
      <c r="S861" s="9"/>
      <c r="T861" s="9"/>
      <c r="AI861" s="17"/>
      <c r="AJ861" s="8"/>
    </row>
    <row r="862" spans="19:36" x14ac:dyDescent="0.3">
      <c r="S862" s="9"/>
      <c r="T862" s="9"/>
      <c r="AI862" s="17"/>
      <c r="AJ862" s="8"/>
    </row>
    <row r="863" spans="19:36" x14ac:dyDescent="0.3">
      <c r="S863" s="9"/>
      <c r="T863" s="9"/>
      <c r="AI863" s="17"/>
      <c r="AJ863" s="8"/>
    </row>
    <row r="864" spans="19:36" x14ac:dyDescent="0.3">
      <c r="S864" s="9"/>
      <c r="T864" s="9"/>
      <c r="AI864" s="17"/>
      <c r="AJ864" s="8"/>
    </row>
    <row r="865" spans="19:36" x14ac:dyDescent="0.3">
      <c r="S865" s="9"/>
      <c r="T865" s="9"/>
      <c r="AI865" s="17"/>
      <c r="AJ865" s="8"/>
    </row>
    <row r="866" spans="19:36" x14ac:dyDescent="0.3">
      <c r="S866" s="9"/>
      <c r="T866" s="9"/>
      <c r="AI866" s="17"/>
      <c r="AJ866" s="8"/>
    </row>
    <row r="867" spans="19:36" x14ac:dyDescent="0.3">
      <c r="S867" s="9"/>
      <c r="T867" s="9"/>
      <c r="AI867" s="17"/>
      <c r="AJ867" s="8"/>
    </row>
    <row r="868" spans="19:36" x14ac:dyDescent="0.3">
      <c r="S868" s="9"/>
      <c r="T868" s="9"/>
      <c r="AI868" s="17"/>
      <c r="AJ868" s="8"/>
    </row>
    <row r="869" spans="19:36" x14ac:dyDescent="0.3">
      <c r="S869" s="9"/>
      <c r="T869" s="9"/>
      <c r="AI869" s="17"/>
      <c r="AJ869" s="8"/>
    </row>
    <row r="870" spans="19:36" x14ac:dyDescent="0.3">
      <c r="S870" s="9"/>
      <c r="T870" s="9"/>
      <c r="AI870" s="17"/>
      <c r="AJ870" s="8"/>
    </row>
    <row r="871" spans="19:36" x14ac:dyDescent="0.3">
      <c r="S871" s="9"/>
      <c r="T871" s="9"/>
      <c r="AI871" s="17"/>
      <c r="AJ871" s="8"/>
    </row>
    <row r="872" spans="19:36" x14ac:dyDescent="0.3">
      <c r="S872" s="9"/>
      <c r="T872" s="9"/>
      <c r="AI872" s="17"/>
      <c r="AJ872" s="8"/>
    </row>
    <row r="873" spans="19:36" x14ac:dyDescent="0.3">
      <c r="S873" s="9"/>
      <c r="T873" s="9"/>
      <c r="AI873" s="17"/>
      <c r="AJ873" s="8"/>
    </row>
    <row r="874" spans="19:36" x14ac:dyDescent="0.3">
      <c r="S874" s="9"/>
      <c r="T874" s="9"/>
      <c r="AI874" s="17"/>
      <c r="AJ874" s="8"/>
    </row>
    <row r="875" spans="19:36" x14ac:dyDescent="0.3">
      <c r="S875" s="9"/>
      <c r="T875" s="9"/>
      <c r="AI875" s="17"/>
      <c r="AJ875" s="8"/>
    </row>
    <row r="876" spans="19:36" x14ac:dyDescent="0.3">
      <c r="S876" s="9"/>
      <c r="T876" s="9"/>
      <c r="AI876" s="17"/>
      <c r="AJ876" s="8"/>
    </row>
    <row r="877" spans="19:36" x14ac:dyDescent="0.3">
      <c r="S877" s="9"/>
      <c r="T877" s="9"/>
      <c r="AI877" s="17"/>
      <c r="AJ877" s="8"/>
    </row>
    <row r="878" spans="19:36" x14ac:dyDescent="0.3">
      <c r="S878" s="9"/>
      <c r="T878" s="9"/>
      <c r="AI878" s="17"/>
      <c r="AJ878" s="8"/>
    </row>
    <row r="879" spans="19:36" x14ac:dyDescent="0.3">
      <c r="S879" s="9"/>
      <c r="T879" s="9"/>
      <c r="AI879" s="17"/>
      <c r="AJ879" s="8"/>
    </row>
    <row r="880" spans="19:36" x14ac:dyDescent="0.3">
      <c r="S880" s="9"/>
      <c r="T880" s="9"/>
      <c r="AI880" s="17"/>
      <c r="AJ880" s="8"/>
    </row>
    <row r="881" spans="19:36" x14ac:dyDescent="0.3">
      <c r="S881" s="9"/>
      <c r="T881" s="9"/>
      <c r="AI881" s="17"/>
      <c r="AJ881" s="8"/>
    </row>
    <row r="882" spans="19:36" x14ac:dyDescent="0.3">
      <c r="S882" s="9"/>
      <c r="T882" s="9"/>
      <c r="AI882" s="17"/>
      <c r="AJ882" s="8"/>
    </row>
    <row r="883" spans="19:36" x14ac:dyDescent="0.3">
      <c r="S883" s="9"/>
      <c r="T883" s="9"/>
      <c r="AI883" s="17"/>
      <c r="AJ883" s="8"/>
    </row>
    <row r="884" spans="19:36" x14ac:dyDescent="0.3">
      <c r="S884" s="9"/>
      <c r="T884" s="9"/>
      <c r="AI884" s="17"/>
      <c r="AJ884" s="8"/>
    </row>
    <row r="885" spans="19:36" x14ac:dyDescent="0.3">
      <c r="S885" s="9"/>
      <c r="T885" s="9"/>
      <c r="AI885" s="17"/>
      <c r="AJ885" s="8"/>
    </row>
    <row r="886" spans="19:36" x14ac:dyDescent="0.3">
      <c r="S886" s="9"/>
      <c r="T886" s="9"/>
      <c r="AI886" s="17"/>
      <c r="AJ886" s="8"/>
    </row>
    <row r="887" spans="19:36" x14ac:dyDescent="0.3">
      <c r="S887" s="9"/>
      <c r="T887" s="9"/>
      <c r="AI887" s="17"/>
      <c r="AJ887" s="8"/>
    </row>
    <row r="888" spans="19:36" x14ac:dyDescent="0.3">
      <c r="S888" s="9"/>
      <c r="T888" s="9"/>
      <c r="AI888" s="17"/>
      <c r="AJ888" s="8"/>
    </row>
    <row r="889" spans="19:36" x14ac:dyDescent="0.3">
      <c r="S889" s="9"/>
      <c r="T889" s="9"/>
      <c r="AI889" s="17"/>
      <c r="AJ889" s="8"/>
    </row>
    <row r="890" spans="19:36" x14ac:dyDescent="0.3">
      <c r="S890" s="9"/>
      <c r="T890" s="9"/>
      <c r="AI890" s="17"/>
      <c r="AJ890" s="8"/>
    </row>
    <row r="891" spans="19:36" x14ac:dyDescent="0.3">
      <c r="S891" s="9"/>
      <c r="T891" s="9"/>
      <c r="AI891" s="17"/>
      <c r="AJ891" s="8"/>
    </row>
    <row r="892" spans="19:36" x14ac:dyDescent="0.3">
      <c r="S892" s="9"/>
      <c r="T892" s="9"/>
      <c r="AI892" s="17"/>
      <c r="AJ892" s="8"/>
    </row>
    <row r="893" spans="19:36" x14ac:dyDescent="0.3">
      <c r="S893" s="9"/>
      <c r="T893" s="9"/>
      <c r="AI893" s="17"/>
      <c r="AJ893" s="8"/>
    </row>
    <row r="894" spans="19:36" x14ac:dyDescent="0.3">
      <c r="S894" s="9"/>
      <c r="T894" s="9"/>
      <c r="AI894" s="17"/>
      <c r="AJ894" s="8"/>
    </row>
    <row r="895" spans="19:36" x14ac:dyDescent="0.3">
      <c r="S895" s="9"/>
      <c r="T895" s="9"/>
      <c r="AI895" s="17"/>
      <c r="AJ895" s="8"/>
    </row>
    <row r="896" spans="19:36" x14ac:dyDescent="0.3">
      <c r="S896" s="9"/>
      <c r="T896" s="9"/>
      <c r="AI896" s="17"/>
      <c r="AJ896" s="8"/>
    </row>
    <row r="897" spans="19:36" x14ac:dyDescent="0.3">
      <c r="S897" s="9"/>
      <c r="T897" s="9"/>
      <c r="AI897" s="17"/>
      <c r="AJ897" s="8"/>
    </row>
    <row r="898" spans="19:36" x14ac:dyDescent="0.3">
      <c r="S898" s="9"/>
      <c r="T898" s="9"/>
      <c r="AI898" s="17"/>
      <c r="AJ898" s="8"/>
    </row>
    <row r="899" spans="19:36" x14ac:dyDescent="0.3">
      <c r="S899" s="9"/>
      <c r="T899" s="9"/>
      <c r="AI899" s="17"/>
      <c r="AJ899" s="8"/>
    </row>
    <row r="900" spans="19:36" x14ac:dyDescent="0.3">
      <c r="S900" s="9"/>
      <c r="T900" s="9"/>
      <c r="AI900" s="17"/>
      <c r="AJ900" s="8"/>
    </row>
    <row r="901" spans="19:36" x14ac:dyDescent="0.3">
      <c r="S901" s="9"/>
      <c r="T901" s="9"/>
      <c r="AI901" s="17"/>
      <c r="AJ901" s="8"/>
    </row>
    <row r="902" spans="19:36" x14ac:dyDescent="0.3">
      <c r="S902" s="9"/>
      <c r="T902" s="9"/>
      <c r="AI902" s="17"/>
      <c r="AJ902" s="8"/>
    </row>
    <row r="903" spans="19:36" x14ac:dyDescent="0.3">
      <c r="S903" s="9"/>
      <c r="T903" s="9"/>
      <c r="AI903" s="17"/>
      <c r="AJ903" s="8"/>
    </row>
    <row r="904" spans="19:36" x14ac:dyDescent="0.3">
      <c r="S904" s="9"/>
      <c r="T904" s="9"/>
      <c r="AI904" s="17"/>
      <c r="AJ904" s="8"/>
    </row>
    <row r="905" spans="19:36" x14ac:dyDescent="0.3">
      <c r="S905" s="9"/>
      <c r="T905" s="9"/>
      <c r="AI905" s="17"/>
      <c r="AJ905" s="8"/>
    </row>
    <row r="906" spans="19:36" x14ac:dyDescent="0.3">
      <c r="S906" s="9"/>
      <c r="T906" s="9"/>
      <c r="AI906" s="17"/>
      <c r="AJ906" s="8"/>
    </row>
    <row r="907" spans="19:36" x14ac:dyDescent="0.3">
      <c r="S907" s="9"/>
      <c r="T907" s="9"/>
      <c r="AI907" s="17"/>
      <c r="AJ907" s="8"/>
    </row>
    <row r="908" spans="19:36" x14ac:dyDescent="0.3">
      <c r="S908" s="9"/>
      <c r="T908" s="9"/>
      <c r="AI908" s="17"/>
      <c r="AJ908" s="8"/>
    </row>
    <row r="909" spans="19:36" x14ac:dyDescent="0.3">
      <c r="S909" s="9"/>
      <c r="T909" s="9"/>
      <c r="AI909" s="17"/>
      <c r="AJ909" s="8"/>
    </row>
    <row r="910" spans="19:36" x14ac:dyDescent="0.3">
      <c r="S910" s="9"/>
      <c r="T910" s="9"/>
      <c r="AI910" s="17"/>
      <c r="AJ910" s="8"/>
    </row>
    <row r="911" spans="19:36" x14ac:dyDescent="0.3">
      <c r="S911" s="9"/>
      <c r="T911" s="9"/>
      <c r="AI911" s="17"/>
      <c r="AJ911" s="8"/>
    </row>
    <row r="912" spans="19:36" x14ac:dyDescent="0.3">
      <c r="S912" s="9"/>
      <c r="T912" s="9"/>
      <c r="AI912" s="17"/>
      <c r="AJ912" s="8"/>
    </row>
    <row r="913" spans="19:36" x14ac:dyDescent="0.3">
      <c r="S913" s="9"/>
      <c r="T913" s="9"/>
      <c r="AI913" s="17"/>
      <c r="AJ913" s="8"/>
    </row>
    <row r="914" spans="19:36" x14ac:dyDescent="0.3">
      <c r="S914" s="9"/>
      <c r="T914" s="9"/>
      <c r="AI914" s="17"/>
      <c r="AJ914" s="8"/>
    </row>
    <row r="915" spans="19:36" x14ac:dyDescent="0.3">
      <c r="S915" s="9"/>
      <c r="T915" s="9"/>
      <c r="AI915" s="17"/>
      <c r="AJ915" s="8"/>
    </row>
    <row r="916" spans="19:36" x14ac:dyDescent="0.3">
      <c r="S916" s="9"/>
      <c r="T916" s="9"/>
      <c r="AI916" s="17"/>
      <c r="AJ916" s="8"/>
    </row>
    <row r="917" spans="19:36" x14ac:dyDescent="0.3">
      <c r="S917" s="9"/>
      <c r="T917" s="9"/>
      <c r="AI917" s="17"/>
      <c r="AJ917" s="8"/>
    </row>
    <row r="918" spans="19:36" x14ac:dyDescent="0.3">
      <c r="S918" s="9"/>
      <c r="T918" s="9"/>
      <c r="AI918" s="17"/>
      <c r="AJ918" s="8"/>
    </row>
    <row r="919" spans="19:36" x14ac:dyDescent="0.3">
      <c r="S919" s="9"/>
      <c r="T919" s="9"/>
      <c r="AI919" s="17"/>
      <c r="AJ919" s="8"/>
    </row>
    <row r="920" spans="19:36" x14ac:dyDescent="0.3">
      <c r="S920" s="9"/>
      <c r="T920" s="9"/>
      <c r="AI920" s="17"/>
      <c r="AJ920" s="8"/>
    </row>
    <row r="921" spans="19:36" x14ac:dyDescent="0.3">
      <c r="S921" s="9"/>
      <c r="T921" s="9"/>
      <c r="AI921" s="17"/>
      <c r="AJ921" s="8"/>
    </row>
    <row r="922" spans="19:36" x14ac:dyDescent="0.3">
      <c r="S922" s="9"/>
      <c r="T922" s="9"/>
      <c r="AI922" s="17"/>
      <c r="AJ922" s="8"/>
    </row>
    <row r="923" spans="19:36" x14ac:dyDescent="0.3">
      <c r="S923" s="9"/>
      <c r="T923" s="9"/>
      <c r="AI923" s="17"/>
      <c r="AJ923" s="8"/>
    </row>
    <row r="924" spans="19:36" x14ac:dyDescent="0.3">
      <c r="S924" s="9"/>
      <c r="T924" s="9"/>
      <c r="AI924" s="17"/>
      <c r="AJ924" s="8"/>
    </row>
    <row r="925" spans="19:36" x14ac:dyDescent="0.3">
      <c r="S925" s="9"/>
      <c r="T925" s="9"/>
      <c r="AI925" s="17"/>
      <c r="AJ925" s="8"/>
    </row>
    <row r="926" spans="19:36" x14ac:dyDescent="0.3">
      <c r="S926" s="9"/>
      <c r="T926" s="9"/>
      <c r="AI926" s="17"/>
      <c r="AJ926" s="8"/>
    </row>
    <row r="927" spans="19:36" x14ac:dyDescent="0.3">
      <c r="S927" s="9"/>
      <c r="T927" s="9"/>
      <c r="AI927" s="17"/>
      <c r="AJ927" s="8"/>
    </row>
    <row r="928" spans="19:36" x14ac:dyDescent="0.3">
      <c r="S928" s="9"/>
      <c r="T928" s="9"/>
      <c r="AI928" s="17"/>
      <c r="AJ928" s="8"/>
    </row>
    <row r="929" spans="19:36" x14ac:dyDescent="0.3">
      <c r="S929" s="9"/>
      <c r="T929" s="9"/>
      <c r="AI929" s="17"/>
      <c r="AJ929" s="8"/>
    </row>
    <row r="930" spans="19:36" x14ac:dyDescent="0.3">
      <c r="S930" s="9"/>
      <c r="T930" s="9"/>
      <c r="AI930" s="17"/>
      <c r="AJ930" s="8"/>
    </row>
    <row r="931" spans="19:36" x14ac:dyDescent="0.3">
      <c r="S931" s="9"/>
      <c r="T931" s="9"/>
      <c r="AI931" s="17"/>
      <c r="AJ931" s="8"/>
    </row>
    <row r="932" spans="19:36" x14ac:dyDescent="0.3">
      <c r="S932" s="9"/>
      <c r="T932" s="9"/>
      <c r="AI932" s="17"/>
      <c r="AJ932" s="8"/>
    </row>
    <row r="933" spans="19:36" x14ac:dyDescent="0.3">
      <c r="S933" s="9"/>
      <c r="T933" s="9"/>
      <c r="AI933" s="17"/>
      <c r="AJ933" s="8"/>
    </row>
    <row r="934" spans="19:36" x14ac:dyDescent="0.3">
      <c r="S934" s="9"/>
      <c r="T934" s="9"/>
      <c r="AI934" s="17"/>
      <c r="AJ934" s="8"/>
    </row>
    <row r="935" spans="19:36" x14ac:dyDescent="0.3">
      <c r="S935" s="9"/>
      <c r="T935" s="9"/>
      <c r="AI935" s="17"/>
      <c r="AJ935" s="8"/>
    </row>
    <row r="936" spans="19:36" x14ac:dyDescent="0.3">
      <c r="S936" s="9"/>
      <c r="T936" s="9"/>
      <c r="AI936" s="17"/>
      <c r="AJ936" s="8"/>
    </row>
    <row r="937" spans="19:36" x14ac:dyDescent="0.3">
      <c r="S937" s="9"/>
      <c r="T937" s="9"/>
      <c r="AI937" s="17"/>
      <c r="AJ937" s="8"/>
    </row>
    <row r="938" spans="19:36" x14ac:dyDescent="0.3">
      <c r="S938" s="9"/>
      <c r="T938" s="9"/>
      <c r="AI938" s="17"/>
      <c r="AJ938" s="8"/>
    </row>
    <row r="939" spans="19:36" x14ac:dyDescent="0.3">
      <c r="S939" s="9"/>
      <c r="T939" s="9"/>
      <c r="AI939" s="17"/>
      <c r="AJ939" s="8"/>
    </row>
    <row r="940" spans="19:36" x14ac:dyDescent="0.3">
      <c r="S940" s="9"/>
      <c r="T940" s="9"/>
      <c r="AI940" s="17"/>
      <c r="AJ940" s="8"/>
    </row>
    <row r="941" spans="19:36" x14ac:dyDescent="0.3">
      <c r="S941" s="9"/>
      <c r="T941" s="9"/>
      <c r="AI941" s="17"/>
      <c r="AJ941" s="8"/>
    </row>
    <row r="942" spans="19:36" x14ac:dyDescent="0.3">
      <c r="S942" s="9"/>
      <c r="T942" s="9"/>
      <c r="AI942" s="17"/>
      <c r="AJ942" s="8"/>
    </row>
    <row r="943" spans="19:36" x14ac:dyDescent="0.3">
      <c r="S943" s="9"/>
      <c r="T943" s="9"/>
      <c r="AI943" s="17"/>
      <c r="AJ943" s="8"/>
    </row>
    <row r="944" spans="19:36" x14ac:dyDescent="0.3">
      <c r="S944" s="9"/>
      <c r="T944" s="9"/>
      <c r="AI944" s="17"/>
      <c r="AJ944" s="8"/>
    </row>
    <row r="945" spans="19:41" x14ac:dyDescent="0.3">
      <c r="S945" s="9"/>
      <c r="T945" s="9"/>
      <c r="AI945" s="17"/>
      <c r="AJ945" s="8"/>
    </row>
    <row r="946" spans="19:41" x14ac:dyDescent="0.3">
      <c r="S946" s="9"/>
      <c r="T946" s="9"/>
      <c r="AI946" s="17"/>
      <c r="AJ946" s="8"/>
    </row>
    <row r="947" spans="19:41" x14ac:dyDescent="0.3">
      <c r="S947" s="9"/>
      <c r="T947" s="9"/>
      <c r="AI947" s="17"/>
      <c r="AJ947" s="8"/>
    </row>
    <row r="948" spans="19:41" x14ac:dyDescent="0.3">
      <c r="S948" s="9"/>
      <c r="T948" s="9"/>
      <c r="AI948" s="17"/>
      <c r="AJ948" s="8"/>
    </row>
    <row r="949" spans="19:41" x14ac:dyDescent="0.3">
      <c r="S949" s="9"/>
      <c r="T949" s="9"/>
      <c r="AI949" s="17"/>
      <c r="AJ949" s="8"/>
    </row>
    <row r="950" spans="19:41" x14ac:dyDescent="0.3">
      <c r="S950" s="9"/>
      <c r="T950" s="9"/>
      <c r="AI950" s="17"/>
      <c r="AJ950" s="8"/>
    </row>
    <row r="951" spans="19:41" x14ac:dyDescent="0.3">
      <c r="S951" s="9"/>
      <c r="T951" s="9"/>
      <c r="AI951" s="17"/>
      <c r="AJ951" s="8"/>
    </row>
    <row r="952" spans="19:41" x14ac:dyDescent="0.3">
      <c r="S952" s="9"/>
      <c r="T952" s="9"/>
      <c r="AI952" s="17"/>
      <c r="AJ952" s="8"/>
    </row>
    <row r="953" spans="19:41" x14ac:dyDescent="0.3">
      <c r="S953" s="9"/>
      <c r="T953" s="9"/>
      <c r="AI953" s="17"/>
      <c r="AJ953" s="8"/>
    </row>
    <row r="954" spans="19:41" x14ac:dyDescent="0.3">
      <c r="S954" s="9"/>
      <c r="T954" s="9"/>
      <c r="AI954" s="17"/>
      <c r="AJ954" s="8"/>
    </row>
    <row r="955" spans="19:41" x14ac:dyDescent="0.3">
      <c r="S955" s="9"/>
      <c r="T955" s="9"/>
      <c r="AI955" s="17"/>
      <c r="AJ955" s="8"/>
    </row>
    <row r="956" spans="19:41" x14ac:dyDescent="0.3">
      <c r="S956" s="9"/>
      <c r="T956" s="9"/>
      <c r="AI956" s="17"/>
      <c r="AJ956" s="8"/>
    </row>
    <row r="957" spans="19:41" x14ac:dyDescent="0.3">
      <c r="S957" s="9"/>
      <c r="T957" s="9"/>
      <c r="AG957" s="17">
        <f>SUM(Solution_Unique_stops_only[Garment Inventory])</f>
        <v>8262</v>
      </c>
      <c r="AO957">
        <f>SUM(AO549:AO946)</f>
        <v>2143.5744</v>
      </c>
    </row>
    <row r="958" spans="19:41" x14ac:dyDescent="0.3">
      <c r="S958" s="9"/>
      <c r="T958" s="9"/>
    </row>
    <row r="959" spans="19:41" x14ac:dyDescent="0.3">
      <c r="S959" s="9"/>
      <c r="T959" s="9"/>
    </row>
    <row r="960" spans="19:41" x14ac:dyDescent="0.3">
      <c r="S960" s="9"/>
      <c r="T960" s="9"/>
    </row>
    <row r="961" spans="19:20" x14ac:dyDescent="0.3">
      <c r="S961" s="9"/>
      <c r="T961" s="9"/>
    </row>
    <row r="962" spans="19:20" x14ac:dyDescent="0.3">
      <c r="S962" s="9"/>
      <c r="T962" s="9"/>
    </row>
    <row r="963" spans="19:20" x14ac:dyDescent="0.3">
      <c r="S963" s="9"/>
      <c r="T963" s="9"/>
    </row>
    <row r="964" spans="19:20" x14ac:dyDescent="0.3">
      <c r="S964" s="9"/>
      <c r="T964" s="9"/>
    </row>
    <row r="965" spans="19:20" x14ac:dyDescent="0.3">
      <c r="S965" s="9"/>
      <c r="T965" s="9"/>
    </row>
    <row r="966" spans="19:20" x14ac:dyDescent="0.3">
      <c r="S966" s="9"/>
      <c r="T966" s="9"/>
    </row>
    <row r="967" spans="19:20" x14ac:dyDescent="0.3">
      <c r="S967" s="9"/>
      <c r="T967" s="9"/>
    </row>
    <row r="968" spans="19:20" x14ac:dyDescent="0.3">
      <c r="S968" s="9"/>
      <c r="T968" s="9"/>
    </row>
    <row r="969" spans="19:20" x14ac:dyDescent="0.3">
      <c r="S969" s="9"/>
      <c r="T969" s="9"/>
    </row>
    <row r="970" spans="19:20" x14ac:dyDescent="0.3">
      <c r="S970" s="9"/>
      <c r="T970" s="9"/>
    </row>
    <row r="971" spans="19:20" x14ac:dyDescent="0.3">
      <c r="S971" s="9"/>
      <c r="T971" s="9"/>
    </row>
  </sheetData>
  <phoneticPr fontId="8" type="noConversion"/>
  <pageMargins left="0.25" right="0.25" top="0.25" bottom="0.25" header="0.3" footer="0.3"/>
  <pageSetup scale="96" fitToHeight="0" orientation="landscape"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CF36-4676-4D49-B70B-B736A4F94C7D}">
  <sheetPr codeName="Sheet10">
    <pageSetUpPr fitToPage="1"/>
  </sheetPr>
  <dimension ref="A1:CL10195"/>
  <sheetViews>
    <sheetView topLeftCell="A1069" zoomScale="80" zoomScaleNormal="80" zoomScaleSheetLayoutView="100" workbookViewId="0">
      <selection activeCell="K1167" sqref="K1167"/>
    </sheetView>
  </sheetViews>
  <sheetFormatPr defaultRowHeight="13.8" x14ac:dyDescent="0.3"/>
  <cols>
    <col min="1" max="1" width="12.77734375" customWidth="1"/>
    <col min="2" max="2" width="9.5546875" customWidth="1"/>
    <col min="3" max="3" width="5.44140625" customWidth="1"/>
    <col min="4" max="4" width="6.109375" style="8" customWidth="1"/>
    <col min="5" max="5" width="19.5546875" style="8" customWidth="1"/>
    <col min="6" max="6" width="20.6640625" style="8" customWidth="1"/>
    <col min="7" max="7" width="12.88671875" style="8" customWidth="1"/>
    <col min="8" max="8" width="4" style="8" customWidth="1"/>
    <col min="9" max="9" width="4.5546875" style="8" customWidth="1"/>
    <col min="10" max="10" width="10.6640625" customWidth="1"/>
    <col min="11" max="11" width="30.21875" style="14" customWidth="1"/>
    <col min="12" max="12" width="30" style="14" customWidth="1"/>
    <col min="13" max="13" width="17.21875" customWidth="1"/>
    <col min="14" max="14" width="22.77734375" style="8" customWidth="1"/>
    <col min="15" max="15" width="7.33203125" style="8" customWidth="1"/>
    <col min="16" max="16" width="13.6640625" style="8" customWidth="1"/>
    <col min="17" max="17" width="16.44140625" style="8" customWidth="1"/>
    <col min="18" max="18" width="10.21875" style="8" customWidth="1"/>
    <col min="19" max="19" width="14.88671875" style="10" customWidth="1"/>
    <col min="20" max="20" width="10.21875" style="8" customWidth="1"/>
    <col min="21" max="21" width="10.21875" style="10" customWidth="1"/>
    <col min="22" max="22" width="10.21875" style="8" customWidth="1"/>
    <col min="23" max="23" width="11.5546875" style="8" customWidth="1"/>
    <col min="24" max="24" width="10.21875" style="8" customWidth="1"/>
    <col min="25" max="25" width="15.44140625" style="8" customWidth="1"/>
    <col min="26" max="26" width="13.44140625" style="11" customWidth="1"/>
    <col min="27" max="27" width="10.44140625" style="11" customWidth="1"/>
    <col min="28" max="28" width="17.77734375" style="8" customWidth="1"/>
    <col min="29" max="29" width="26.5546875" style="8" customWidth="1"/>
    <col min="30" max="31" width="10.77734375" style="17" bestFit="1" customWidth="1"/>
    <col min="32" max="33" width="10.77734375" style="20" bestFit="1" customWidth="1"/>
    <col min="34" max="34" width="8.88671875" customWidth="1"/>
    <col min="35" max="35" width="25.77734375" customWidth="1"/>
    <col min="36" max="36" width="16.21875" customWidth="1"/>
    <col min="37" max="37" width="29.5546875" customWidth="1"/>
    <col min="38" max="60" width="18.44140625" customWidth="1"/>
    <col min="61" max="61" width="7.6640625" bestFit="1" customWidth="1"/>
    <col min="62" max="62" width="6.44140625" bestFit="1" customWidth="1"/>
    <col min="63" max="70" width="18.44140625" hidden="1" customWidth="1"/>
    <col min="71" max="71" width="18.44140625" customWidth="1"/>
    <col min="72" max="72" width="16.6640625" customWidth="1"/>
    <col min="73" max="73" width="17.33203125" customWidth="1"/>
    <col min="76" max="76" width="13.109375" bestFit="1" customWidth="1"/>
    <col min="77" max="77" width="28" bestFit="1" customWidth="1"/>
    <col min="78" max="78" width="29.44140625" bestFit="1" customWidth="1"/>
    <col min="83" max="83" width="13.109375" bestFit="1" customWidth="1"/>
    <col min="84" max="84" width="29.44140625" bestFit="1" customWidth="1"/>
    <col min="85" max="85" width="28" bestFit="1" customWidth="1"/>
  </cols>
  <sheetData>
    <row r="1" spans="1:90" s="5" customFormat="1" ht="55.2" x14ac:dyDescent="0.3">
      <c r="A1" s="5" t="s">
        <v>94</v>
      </c>
      <c r="B1" s="5" t="s">
        <v>18</v>
      </c>
      <c r="C1" s="5" t="s">
        <v>19</v>
      </c>
      <c r="D1" s="5" t="s">
        <v>100</v>
      </c>
      <c r="E1" s="5" t="s">
        <v>95</v>
      </c>
      <c r="F1" s="5" t="s">
        <v>165</v>
      </c>
      <c r="G1" s="5" t="s">
        <v>97</v>
      </c>
      <c r="H1" s="5" t="s">
        <v>96</v>
      </c>
      <c r="I1" s="5" t="s">
        <v>166</v>
      </c>
      <c r="J1" s="5" t="s">
        <v>98</v>
      </c>
      <c r="K1" s="5" t="s">
        <v>99</v>
      </c>
      <c r="L1" s="5" t="s">
        <v>90</v>
      </c>
      <c r="M1" s="5" t="s">
        <v>91</v>
      </c>
      <c r="N1" s="5" t="s">
        <v>185</v>
      </c>
      <c r="O1" s="5" t="s">
        <v>26</v>
      </c>
      <c r="P1" s="5" t="s">
        <v>86</v>
      </c>
      <c r="Q1" s="5" t="s">
        <v>87</v>
      </c>
      <c r="R1" s="5" t="s">
        <v>89</v>
      </c>
      <c r="S1" s="7" t="s">
        <v>88</v>
      </c>
      <c r="T1" s="5" t="s">
        <v>170</v>
      </c>
      <c r="U1" s="5" t="s">
        <v>171</v>
      </c>
      <c r="V1" s="7" t="s">
        <v>109</v>
      </c>
      <c r="W1" s="5" t="s">
        <v>10</v>
      </c>
      <c r="X1" s="5" t="s">
        <v>186</v>
      </c>
      <c r="Y1" s="5" t="s">
        <v>187</v>
      </c>
      <c r="Z1" s="5" t="s">
        <v>8892</v>
      </c>
      <c r="AA1" s="5" t="s">
        <v>8893</v>
      </c>
      <c r="AB1" s="5" t="s">
        <v>184</v>
      </c>
      <c r="AC1" s="5" t="s">
        <v>183</v>
      </c>
      <c r="AD1" s="16" t="s">
        <v>8894</v>
      </c>
      <c r="AE1" s="16" t="s">
        <v>8895</v>
      </c>
      <c r="AF1" s="16" t="s">
        <v>8896</v>
      </c>
      <c r="AG1" s="16" t="s">
        <v>8897</v>
      </c>
      <c r="AH1" s="5" t="s">
        <v>45</v>
      </c>
      <c r="AI1" s="5" t="s">
        <v>172</v>
      </c>
      <c r="AJ1" s="5" t="s">
        <v>173</v>
      </c>
      <c r="AK1" s="5" t="s">
        <v>179</v>
      </c>
      <c r="AL1" s="5" t="s">
        <v>36</v>
      </c>
      <c r="AM1" s="6" t="s">
        <v>37</v>
      </c>
      <c r="AN1" s="6" t="s">
        <v>38</v>
      </c>
      <c r="AO1" s="5" t="s">
        <v>9046</v>
      </c>
      <c r="AP1" s="5" t="s">
        <v>54</v>
      </c>
      <c r="AQ1" s="5" t="s">
        <v>43</v>
      </c>
      <c r="AR1" s="5" t="s">
        <v>105</v>
      </c>
      <c r="AS1" s="5" t="s">
        <v>106</v>
      </c>
      <c r="AT1" s="5" t="s">
        <v>188</v>
      </c>
      <c r="AU1" s="5" t="s">
        <v>9278</v>
      </c>
      <c r="AV1" s="5" t="s">
        <v>169</v>
      </c>
      <c r="AW1" s="5" t="s">
        <v>8898</v>
      </c>
      <c r="AX1" s="5" t="s">
        <v>8899</v>
      </c>
      <c r="AY1" s="5" t="s">
        <v>8900</v>
      </c>
      <c r="AZ1" s="5" t="s">
        <v>8901</v>
      </c>
      <c r="CF1"/>
      <c r="CG1"/>
      <c r="CH1"/>
      <c r="CJ1"/>
      <c r="CK1"/>
      <c r="CL1"/>
    </row>
    <row r="2" spans="1:90" x14ac:dyDescent="0.3">
      <c r="A2" s="43" t="s">
        <v>479</v>
      </c>
      <c r="B2" t="s">
        <v>5385</v>
      </c>
      <c r="C2" t="s">
        <v>110</v>
      </c>
      <c r="D2" s="8" t="s">
        <v>101</v>
      </c>
      <c r="E2" s="8" t="s">
        <v>160</v>
      </c>
      <c r="F2" s="8" t="s">
        <v>14</v>
      </c>
      <c r="G2" s="8" t="s">
        <v>9247</v>
      </c>
      <c r="H2" s="8" t="s">
        <v>160</v>
      </c>
      <c r="I2" s="8" t="s">
        <v>14</v>
      </c>
      <c r="J2" s="8">
        <v>240</v>
      </c>
      <c r="K2" s="14" t="s">
        <v>478</v>
      </c>
      <c r="L2" s="14" t="s">
        <v>8996</v>
      </c>
      <c r="M2" s="10">
        <v>1.01098915132633</v>
      </c>
      <c r="N2" s="8" t="s">
        <v>8745</v>
      </c>
      <c r="O2" s="8" t="s">
        <v>112</v>
      </c>
      <c r="P2" s="9">
        <v>0.49940972222222224</v>
      </c>
      <c r="Q2" s="9">
        <v>0.50209490740740736</v>
      </c>
      <c r="R2" s="8">
        <v>0</v>
      </c>
      <c r="S2" s="10">
        <v>3.8666666666666667</v>
      </c>
      <c r="T2" s="8" t="s">
        <v>8997</v>
      </c>
      <c r="U2" s="8" t="s">
        <v>8998</v>
      </c>
      <c r="V2" s="10">
        <v>0.29800626512621903</v>
      </c>
      <c r="W2">
        <v>670.27</v>
      </c>
      <c r="X2" s="8">
        <v>0</v>
      </c>
      <c r="Y2" s="8">
        <v>0</v>
      </c>
      <c r="Z2">
        <v>0</v>
      </c>
      <c r="AA2">
        <v>0</v>
      </c>
      <c r="AB2" s="8">
        <f>Solution[[#This Row],[Old Stop]] +1</f>
        <v>241</v>
      </c>
      <c r="AC2" s="8" t="str">
        <f>_xlfn.CONCAT(Solution[[#This Row],[Old Rt '#]],"_",Solution[[#This Row],[Week '#]],"_", _xlfn.SWITCH(Solution[[#This Row],[Old Delivery Day]], "M", "Monday", "T", "Tuesday", "W", "Wednesday", "R", "Thursday", "F", "Friday"))</f>
        <v>101_Week1_Friday</v>
      </c>
      <c r="AD2" s="20">
        <v>50.63</v>
      </c>
      <c r="AE2" s="20">
        <v>50.63</v>
      </c>
      <c r="AF2" s="20">
        <v>52.643300000000004</v>
      </c>
      <c r="AG2" s="20">
        <v>53.65</v>
      </c>
      <c r="AH2">
        <v>14.22</v>
      </c>
      <c r="AI2" s="8" t="s">
        <v>3402</v>
      </c>
      <c r="AJ2" s="8" t="s">
        <v>3403</v>
      </c>
      <c r="AK2" s="8">
        <v>1</v>
      </c>
      <c r="AL2" s="8">
        <v>0</v>
      </c>
      <c r="AM2" s="11">
        <v>12.657500000000001</v>
      </c>
      <c r="AN2" s="11">
        <v>13.4125</v>
      </c>
      <c r="AO2" t="s">
        <v>164</v>
      </c>
      <c r="AP2" s="8" t="s">
        <v>191</v>
      </c>
      <c r="AQ2" s="8" t="s">
        <v>44</v>
      </c>
      <c r="AR2" s="8" t="s">
        <v>164</v>
      </c>
      <c r="AS2" s="8" t="s">
        <v>164</v>
      </c>
      <c r="AT2" s="8" t="s">
        <v>168</v>
      </c>
      <c r="AU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 s="8"/>
      <c r="AW2">
        <v>12.657500000000001</v>
      </c>
      <c r="AX2">
        <v>12.657500000000001</v>
      </c>
      <c r="AY2">
        <v>13.160825000000001</v>
      </c>
      <c r="AZ2">
        <v>13.4125</v>
      </c>
    </row>
    <row r="3" spans="1:90" x14ac:dyDescent="0.3">
      <c r="A3" s="43" t="s">
        <v>1114</v>
      </c>
      <c r="B3" t="s">
        <v>3806</v>
      </c>
      <c r="C3" t="s">
        <v>110</v>
      </c>
      <c r="D3" s="8" t="s">
        <v>101</v>
      </c>
      <c r="E3" s="8" t="s">
        <v>126</v>
      </c>
      <c r="F3" s="8" t="s">
        <v>13</v>
      </c>
      <c r="G3" s="8" t="s">
        <v>132</v>
      </c>
      <c r="H3" s="8" t="s">
        <v>126</v>
      </c>
      <c r="I3" s="8" t="s">
        <v>13</v>
      </c>
      <c r="J3" s="8">
        <v>0</v>
      </c>
      <c r="K3" s="14" t="s">
        <v>1113</v>
      </c>
      <c r="L3" s="14" t="s">
        <v>5875</v>
      </c>
      <c r="M3" s="10">
        <v>41.187387767126602</v>
      </c>
      <c r="N3" s="8" t="s">
        <v>6358</v>
      </c>
      <c r="O3" s="8" t="s">
        <v>147</v>
      </c>
      <c r="P3" s="9">
        <v>0.27859953703703705</v>
      </c>
      <c r="Q3" s="9">
        <v>0.27906249999999999</v>
      </c>
      <c r="R3" s="8">
        <v>0</v>
      </c>
      <c r="S3" s="10">
        <v>2.4333333333333336</v>
      </c>
      <c r="T3" s="8" t="s">
        <v>3808</v>
      </c>
      <c r="U3" s="8" t="s">
        <v>3809</v>
      </c>
      <c r="V3" s="10">
        <v>39.4926101933914</v>
      </c>
      <c r="W3">
        <v>3250.22</v>
      </c>
      <c r="X3" s="8">
        <v>0</v>
      </c>
      <c r="Y3" s="8">
        <v>0</v>
      </c>
      <c r="Z3">
        <v>0</v>
      </c>
      <c r="AA3">
        <v>0</v>
      </c>
      <c r="AB3" s="8">
        <f>Solution[[#This Row],[Old Stop]] +1</f>
        <v>1</v>
      </c>
      <c r="AC3" s="8" t="str">
        <f>_xlfn.CONCAT(Solution[[#This Row],[Old Rt '#]],"_",Solution[[#This Row],[Week '#]],"_", _xlfn.SWITCH(Solution[[#This Row],[Old Delivery Day]], "M", "Monday", "T", "Tuesday", "W", "Wednesday", "R", "Thursday", "F", "Friday"))</f>
        <v>103_Week1_Monday</v>
      </c>
      <c r="AD3" s="20">
        <v>49.7181</v>
      </c>
      <c r="AE3" s="20">
        <v>67.761499999999998</v>
      </c>
      <c r="AF3" s="20">
        <v>82.232500000000002</v>
      </c>
      <c r="AG3" s="20">
        <v>72.712500000000006</v>
      </c>
      <c r="AH3">
        <v>81.36</v>
      </c>
      <c r="AI3" s="8" t="s">
        <v>4488</v>
      </c>
      <c r="AJ3" s="8" t="s">
        <v>4489</v>
      </c>
      <c r="AK3" s="8">
        <v>1</v>
      </c>
      <c r="AL3" s="8">
        <v>0</v>
      </c>
      <c r="AM3" s="11">
        <v>72.056200000000004</v>
      </c>
      <c r="AN3" s="11">
        <v>56.91</v>
      </c>
      <c r="AO3" t="s">
        <v>164</v>
      </c>
      <c r="AP3" s="8" t="s">
        <v>191</v>
      </c>
      <c r="AQ3" s="8" t="s">
        <v>44</v>
      </c>
      <c r="AR3" s="8" t="s">
        <v>164</v>
      </c>
      <c r="AS3" s="8" t="s">
        <v>164</v>
      </c>
      <c r="AT3" s="8" t="s">
        <v>168</v>
      </c>
      <c r="AU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 s="8"/>
      <c r="AW3">
        <v>12.429525</v>
      </c>
      <c r="AX3">
        <v>16.940375</v>
      </c>
      <c r="AY3">
        <v>20.558125</v>
      </c>
      <c r="AZ3">
        <v>18.178125000000001</v>
      </c>
    </row>
    <row r="4" spans="1:90" x14ac:dyDescent="0.3">
      <c r="A4" s="43" t="s">
        <v>1839</v>
      </c>
      <c r="B4" t="s">
        <v>4558</v>
      </c>
      <c r="C4" t="s">
        <v>110</v>
      </c>
      <c r="D4" s="8" t="s">
        <v>101</v>
      </c>
      <c r="E4" s="8" t="s">
        <v>160</v>
      </c>
      <c r="F4" s="8" t="s">
        <v>13</v>
      </c>
      <c r="G4" s="8" t="s">
        <v>9248</v>
      </c>
      <c r="H4" s="8" t="s">
        <v>290</v>
      </c>
      <c r="I4" s="8" t="s">
        <v>48</v>
      </c>
      <c r="J4" s="8">
        <v>170</v>
      </c>
      <c r="K4" s="14" t="s">
        <v>1838</v>
      </c>
      <c r="L4" s="14" t="s">
        <v>5933</v>
      </c>
      <c r="M4" s="10">
        <v>0.20500218553743799</v>
      </c>
      <c r="N4" s="8" t="s">
        <v>8097</v>
      </c>
      <c r="O4" s="8" t="s">
        <v>147</v>
      </c>
      <c r="P4" s="9">
        <v>0.41377314814814814</v>
      </c>
      <c r="Q4" s="9">
        <v>0.41890046296296296</v>
      </c>
      <c r="R4" s="8">
        <v>0</v>
      </c>
      <c r="S4" s="10">
        <v>7.4033333333333333</v>
      </c>
      <c r="T4" s="8" t="s">
        <v>4560</v>
      </c>
      <c r="U4" s="8" t="s">
        <v>4561</v>
      </c>
      <c r="V4" s="10">
        <v>0.108238385814311</v>
      </c>
      <c r="W4">
        <v>2481.94</v>
      </c>
      <c r="X4" s="8">
        <v>4</v>
      </c>
      <c r="Y4" s="8">
        <v>0.81818181818181801</v>
      </c>
      <c r="Z4">
        <v>1</v>
      </c>
      <c r="AA4">
        <v>22</v>
      </c>
      <c r="AB4" s="8">
        <f>Solution[[#This Row],[Old Stop]] +1</f>
        <v>171</v>
      </c>
      <c r="AC4" s="8" t="str">
        <f>_xlfn.CONCAT(Solution[[#This Row],[Old Rt '#]],"_",Solution[[#This Row],[Week '#]],"_", _xlfn.SWITCH(Solution[[#This Row],[Old Delivery Day]], "M", "Monday", "T", "Tuesday", "W", "Wednesday", "R", "Thursday", "F", "Friday"))</f>
        <v>105_Week1_Thursday</v>
      </c>
      <c r="AD4" s="20">
        <v>47.65</v>
      </c>
      <c r="AE4" s="20">
        <v>41.083799999999997</v>
      </c>
      <c r="AF4" s="20">
        <v>41.458500000000001</v>
      </c>
      <c r="AG4" s="20">
        <v>52.859200000000001</v>
      </c>
      <c r="AH4">
        <v>44.87</v>
      </c>
      <c r="AI4" s="8" t="s">
        <v>3495</v>
      </c>
      <c r="AJ4" s="8" t="s">
        <v>3496</v>
      </c>
      <c r="AK4" s="8">
        <v>1</v>
      </c>
      <c r="AL4" s="8">
        <v>22</v>
      </c>
      <c r="AM4" s="11">
        <v>39.89</v>
      </c>
      <c r="AN4" s="11">
        <v>54.02</v>
      </c>
      <c r="AO4" t="s">
        <v>163</v>
      </c>
      <c r="AP4" s="8" t="s">
        <v>191</v>
      </c>
      <c r="AQ4" s="8" t="s">
        <v>44</v>
      </c>
      <c r="AR4" s="8" t="s">
        <v>163</v>
      </c>
      <c r="AS4" s="8" t="s">
        <v>163</v>
      </c>
      <c r="AT4" s="8" t="s">
        <v>168</v>
      </c>
      <c r="AU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 s="8">
        <v>22</v>
      </c>
      <c r="AW4">
        <v>11.9125</v>
      </c>
      <c r="AX4">
        <v>10.270949999999999</v>
      </c>
      <c r="AY4">
        <v>10.364625</v>
      </c>
      <c r="AZ4">
        <v>13.2148</v>
      </c>
    </row>
    <row r="5" spans="1:90" x14ac:dyDescent="0.3">
      <c r="A5" s="43" t="s">
        <v>1839</v>
      </c>
      <c r="B5" t="s">
        <v>4558</v>
      </c>
      <c r="C5" t="s">
        <v>110</v>
      </c>
      <c r="D5" s="8" t="s">
        <v>102</v>
      </c>
      <c r="E5" s="8" t="s">
        <v>160</v>
      </c>
      <c r="F5" s="8" t="s">
        <v>13</v>
      </c>
      <c r="G5" s="8" t="s">
        <v>155</v>
      </c>
      <c r="H5" s="8" t="s">
        <v>290</v>
      </c>
      <c r="I5" s="8" t="s">
        <v>48</v>
      </c>
      <c r="J5" s="8">
        <v>170</v>
      </c>
      <c r="K5" s="14" t="s">
        <v>1838</v>
      </c>
      <c r="L5" s="14" t="s">
        <v>5933</v>
      </c>
      <c r="M5" s="10">
        <v>0.26540343065079203</v>
      </c>
      <c r="N5" s="8" t="s">
        <v>8105</v>
      </c>
      <c r="O5" s="8" t="s">
        <v>147</v>
      </c>
      <c r="P5" s="9">
        <v>0.29804398148148148</v>
      </c>
      <c r="Q5" s="9">
        <v>0.3031712962962963</v>
      </c>
      <c r="R5" s="8">
        <v>0</v>
      </c>
      <c r="S5" s="10">
        <v>7.4033333333333333</v>
      </c>
      <c r="T5" s="8" t="s">
        <v>4560</v>
      </c>
      <c r="U5" s="8" t="s">
        <v>4561</v>
      </c>
      <c r="V5" s="10">
        <v>0.15379142053674499</v>
      </c>
      <c r="W5">
        <v>2481.94</v>
      </c>
      <c r="X5" s="8">
        <v>4</v>
      </c>
      <c r="Y5" s="8">
        <v>0.81818181818181801</v>
      </c>
      <c r="Z5">
        <v>1</v>
      </c>
      <c r="AA5">
        <v>22</v>
      </c>
      <c r="AB5" s="8">
        <f>Solution[[#This Row],[Old Stop]] +1</f>
        <v>171</v>
      </c>
      <c r="AC5" s="8" t="str">
        <f>_xlfn.CONCAT(Solution[[#This Row],[Old Rt '#]],"_",Solution[[#This Row],[Week '#]],"_", _xlfn.SWITCH(Solution[[#This Row],[Old Delivery Day]], "M", "Monday", "T", "Tuesday", "W", "Wednesday", "R", "Thursday", "F", "Friday"))</f>
        <v>105_Week2_Thursday</v>
      </c>
      <c r="AD5" s="20">
        <v>47.65</v>
      </c>
      <c r="AE5" s="20">
        <v>41.083799999999997</v>
      </c>
      <c r="AF5" s="20">
        <v>41.458500000000001</v>
      </c>
      <c r="AG5" s="20">
        <v>52.859200000000001</v>
      </c>
      <c r="AH5">
        <v>44.87</v>
      </c>
      <c r="AI5" s="8" t="s">
        <v>3495</v>
      </c>
      <c r="AJ5" s="8" t="s">
        <v>5335</v>
      </c>
      <c r="AK5" s="8">
        <v>1</v>
      </c>
      <c r="AL5" s="8">
        <v>22</v>
      </c>
      <c r="AM5" s="11">
        <v>39.89</v>
      </c>
      <c r="AN5" s="11">
        <v>54.02</v>
      </c>
      <c r="AO5" t="s">
        <v>163</v>
      </c>
      <c r="AP5" s="8" t="s">
        <v>191</v>
      </c>
      <c r="AQ5" s="8" t="s">
        <v>44</v>
      </c>
      <c r="AR5" s="8" t="s">
        <v>163</v>
      </c>
      <c r="AS5" s="8" t="s">
        <v>163</v>
      </c>
      <c r="AT5" s="8" t="s">
        <v>168</v>
      </c>
      <c r="AU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 s="8">
        <v>22</v>
      </c>
      <c r="AW5">
        <v>11.9125</v>
      </c>
      <c r="AX5">
        <v>10.270949999999999</v>
      </c>
      <c r="AY5">
        <v>10.364625</v>
      </c>
      <c r="AZ5">
        <v>13.2148</v>
      </c>
    </row>
    <row r="6" spans="1:90" x14ac:dyDescent="0.3">
      <c r="A6" s="43" t="s">
        <v>1102</v>
      </c>
      <c r="B6" t="s">
        <v>3812</v>
      </c>
      <c r="C6" t="s">
        <v>110</v>
      </c>
      <c r="D6" s="8" t="s">
        <v>101</v>
      </c>
      <c r="E6" s="8" t="s">
        <v>126</v>
      </c>
      <c r="F6" s="8" t="s">
        <v>13</v>
      </c>
      <c r="G6" s="8" t="s">
        <v>155</v>
      </c>
      <c r="H6" s="8" t="s">
        <v>126</v>
      </c>
      <c r="I6" s="8" t="s">
        <v>13</v>
      </c>
      <c r="J6" s="8">
        <v>0</v>
      </c>
      <c r="K6" s="14" t="s">
        <v>1101</v>
      </c>
      <c r="L6" s="14" t="s">
        <v>5880</v>
      </c>
      <c r="M6" s="10">
        <v>1.5149288474981</v>
      </c>
      <c r="N6" s="8" t="s">
        <v>6359</v>
      </c>
      <c r="O6" s="8" t="s">
        <v>147</v>
      </c>
      <c r="P6" s="9">
        <v>0.28011574074074075</v>
      </c>
      <c r="Q6" s="9">
        <v>0.28251157407407407</v>
      </c>
      <c r="R6" s="8">
        <v>0</v>
      </c>
      <c r="S6" s="10">
        <v>4.8083333333333336</v>
      </c>
      <c r="T6" s="8" t="s">
        <v>3814</v>
      </c>
      <c r="U6" s="8" t="s">
        <v>3815</v>
      </c>
      <c r="V6" s="10">
        <v>1.0144825255898</v>
      </c>
      <c r="W6">
        <v>2856.52</v>
      </c>
      <c r="X6" s="8">
        <v>5</v>
      </c>
      <c r="Y6" s="8">
        <v>0.77272727272727304</v>
      </c>
      <c r="Z6">
        <v>1</v>
      </c>
      <c r="AA6">
        <v>26</v>
      </c>
      <c r="AB6" s="8">
        <f>Solution[[#This Row],[Old Stop]] +1</f>
        <v>1</v>
      </c>
      <c r="AC6" s="8" t="str">
        <f>_xlfn.CONCAT(Solution[[#This Row],[Old Rt '#]],"_",Solution[[#This Row],[Week '#]],"_", _xlfn.SWITCH(Solution[[#This Row],[Old Delivery Day]], "M", "Monday", "T", "Tuesday", "W", "Wednesday", "R", "Thursday", "F", "Friday"))</f>
        <v>103_Week1_Monday</v>
      </c>
      <c r="AD6" s="20">
        <v>55.9953</v>
      </c>
      <c r="AE6" s="20">
        <v>58.28</v>
      </c>
      <c r="AF6" s="20">
        <v>50.921500000000002</v>
      </c>
      <c r="AG6" s="20">
        <v>51.310699999999997</v>
      </c>
      <c r="AH6">
        <v>52.67</v>
      </c>
      <c r="AI6" s="8" t="s">
        <v>4488</v>
      </c>
      <c r="AJ6" s="8" t="s">
        <v>4489</v>
      </c>
      <c r="AK6" s="8">
        <v>1</v>
      </c>
      <c r="AL6" s="8">
        <v>22</v>
      </c>
      <c r="AM6" s="11">
        <v>51.405000000000001</v>
      </c>
      <c r="AN6" s="11">
        <v>52.67</v>
      </c>
      <c r="AO6" t="s">
        <v>164</v>
      </c>
      <c r="AP6" s="8" t="s">
        <v>191</v>
      </c>
      <c r="AQ6" s="8" t="s">
        <v>44</v>
      </c>
      <c r="AR6" s="8" t="s">
        <v>164</v>
      </c>
      <c r="AS6" s="8" t="s">
        <v>164</v>
      </c>
      <c r="AT6" s="8" t="s">
        <v>168</v>
      </c>
      <c r="AU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 s="8"/>
      <c r="AW6">
        <v>13.998825</v>
      </c>
      <c r="AX6">
        <v>14.57</v>
      </c>
      <c r="AY6">
        <v>12.730375</v>
      </c>
      <c r="AZ6">
        <v>12.827674999999999</v>
      </c>
    </row>
    <row r="7" spans="1:90" x14ac:dyDescent="0.3">
      <c r="A7" s="43" t="s">
        <v>1768</v>
      </c>
      <c r="B7" t="s">
        <v>116</v>
      </c>
      <c r="C7" t="s">
        <v>4537</v>
      </c>
      <c r="D7" s="8" t="s">
        <v>101</v>
      </c>
      <c r="E7" s="8" t="s">
        <v>160</v>
      </c>
      <c r="F7" s="8" t="s">
        <v>12</v>
      </c>
      <c r="G7" s="8" t="s">
        <v>140</v>
      </c>
      <c r="H7" s="8" t="s">
        <v>290</v>
      </c>
      <c r="I7" s="8" t="s">
        <v>48</v>
      </c>
      <c r="J7" s="8">
        <v>1</v>
      </c>
      <c r="K7" s="14" t="s">
        <v>1767</v>
      </c>
      <c r="L7" s="14" t="s">
        <v>5884</v>
      </c>
      <c r="M7" s="10">
        <v>0.96998365701784905</v>
      </c>
      <c r="N7" s="8" t="s">
        <v>7705</v>
      </c>
      <c r="O7" s="8" t="s">
        <v>147</v>
      </c>
      <c r="P7" s="9">
        <v>0.39990740740740743</v>
      </c>
      <c r="Q7" s="9">
        <v>0.40662037037037035</v>
      </c>
      <c r="R7" s="8">
        <v>0</v>
      </c>
      <c r="S7" s="10">
        <v>9.4354006285390355</v>
      </c>
      <c r="T7" s="8" t="s">
        <v>4539</v>
      </c>
      <c r="U7" s="8" t="s">
        <v>4540</v>
      </c>
      <c r="V7" s="10">
        <v>0.483721120956846</v>
      </c>
      <c r="W7">
        <v>364</v>
      </c>
      <c r="X7" s="8">
        <v>0</v>
      </c>
      <c r="Y7" s="8">
        <v>0</v>
      </c>
      <c r="Z7">
        <v>0</v>
      </c>
      <c r="AA7">
        <v>0</v>
      </c>
      <c r="AB7" s="8">
        <f>Solution[[#This Row],[Old Stop]] +1</f>
        <v>2</v>
      </c>
      <c r="AC7" s="8" t="str">
        <f>_xlfn.CONCAT(Solution[[#This Row],[Old Rt '#]],"_",Solution[[#This Row],[Week '#]],"_", _xlfn.SWITCH(Solution[[#This Row],[Old Delivery Day]], "M", "Monday", "T", "Tuesday", "W", "Wednesday", "R", "Thursday", "F", "Friday"))</f>
        <v>105_Week1_Thursday</v>
      </c>
      <c r="AD7" s="20">
        <v>80.59</v>
      </c>
      <c r="AE7" s="20">
        <v>67.6066</v>
      </c>
      <c r="AF7" s="20">
        <v>0</v>
      </c>
      <c r="AG7" s="20">
        <v>210.6</v>
      </c>
      <c r="AH7" t="s">
        <v>247</v>
      </c>
      <c r="AI7" s="8" t="s">
        <v>4434</v>
      </c>
      <c r="AJ7" s="8" t="s">
        <v>4435</v>
      </c>
      <c r="AK7" s="8">
        <v>1</v>
      </c>
      <c r="AL7" s="8">
        <v>0</v>
      </c>
      <c r="AM7" s="11">
        <v>19.6175</v>
      </c>
      <c r="AN7" s="11">
        <v>0</v>
      </c>
      <c r="AO7" t="s">
        <v>163</v>
      </c>
      <c r="AP7" s="8" t="s">
        <v>191</v>
      </c>
      <c r="AQ7" s="8" t="s">
        <v>44</v>
      </c>
      <c r="AR7" s="8" t="s">
        <v>163</v>
      </c>
      <c r="AS7" s="8" t="s">
        <v>163</v>
      </c>
      <c r="AT7" s="8" t="s">
        <v>168</v>
      </c>
      <c r="AU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 s="8">
        <v>0</v>
      </c>
      <c r="AW7">
        <v>20.147500000000001</v>
      </c>
      <c r="AX7">
        <v>16.90165</v>
      </c>
      <c r="AY7">
        <v>0</v>
      </c>
      <c r="AZ7">
        <v>52.65</v>
      </c>
    </row>
    <row r="8" spans="1:90" x14ac:dyDescent="0.3">
      <c r="A8" s="43" t="s">
        <v>1768</v>
      </c>
      <c r="B8" t="s">
        <v>116</v>
      </c>
      <c r="C8" t="s">
        <v>4537</v>
      </c>
      <c r="D8" s="8" t="s">
        <v>102</v>
      </c>
      <c r="E8" s="8" t="s">
        <v>160</v>
      </c>
      <c r="F8" s="8" t="s">
        <v>12</v>
      </c>
      <c r="G8" s="8" t="s">
        <v>4497</v>
      </c>
      <c r="H8" s="8" t="s">
        <v>290</v>
      </c>
      <c r="I8" s="8" t="s">
        <v>48</v>
      </c>
      <c r="J8" s="8">
        <v>1</v>
      </c>
      <c r="K8" s="14" t="s">
        <v>1767</v>
      </c>
      <c r="L8" s="14" t="s">
        <v>5884</v>
      </c>
      <c r="M8" s="10">
        <v>1.0577846016819299</v>
      </c>
      <c r="N8" s="8" t="s">
        <v>7795</v>
      </c>
      <c r="O8" s="8" t="s">
        <v>147</v>
      </c>
      <c r="P8" s="9">
        <v>0.50145833333333334</v>
      </c>
      <c r="Q8" s="9">
        <v>0.50817129629629632</v>
      </c>
      <c r="R8" s="8">
        <v>0</v>
      </c>
      <c r="S8" s="10">
        <v>9.4354006285390355</v>
      </c>
      <c r="T8" s="8" t="s">
        <v>4539</v>
      </c>
      <c r="U8" s="8" t="s">
        <v>4540</v>
      </c>
      <c r="V8" s="10">
        <v>0.48372112095685599</v>
      </c>
      <c r="W8">
        <v>364</v>
      </c>
      <c r="X8" s="8">
        <v>0</v>
      </c>
      <c r="Y8" s="8">
        <v>0</v>
      </c>
      <c r="Z8">
        <v>0</v>
      </c>
      <c r="AA8">
        <v>0</v>
      </c>
      <c r="AB8" s="8">
        <f>Solution[[#This Row],[Old Stop]] +1</f>
        <v>2</v>
      </c>
      <c r="AC8" s="8" t="str">
        <f>_xlfn.CONCAT(Solution[[#This Row],[Old Rt '#]],"_",Solution[[#This Row],[Week '#]],"_", _xlfn.SWITCH(Solution[[#This Row],[Old Delivery Day]], "M", "Monday", "T", "Tuesday", "W", "Wednesday", "R", "Thursday", "F", "Friday"))</f>
        <v>105_Week2_Thursday</v>
      </c>
      <c r="AD8" s="20">
        <v>80.59</v>
      </c>
      <c r="AE8" s="20">
        <v>67.6066</v>
      </c>
      <c r="AF8" s="20">
        <v>0</v>
      </c>
      <c r="AG8" s="20">
        <v>210.6</v>
      </c>
      <c r="AH8" t="s">
        <v>247</v>
      </c>
      <c r="AI8" s="8" t="s">
        <v>4434</v>
      </c>
      <c r="AJ8" s="8" t="s">
        <v>4630</v>
      </c>
      <c r="AK8" s="8">
        <v>1</v>
      </c>
      <c r="AL8" s="8">
        <v>0</v>
      </c>
      <c r="AM8" s="11">
        <v>19.6175</v>
      </c>
      <c r="AN8" s="11">
        <v>0</v>
      </c>
      <c r="AO8" t="s">
        <v>163</v>
      </c>
      <c r="AP8" s="8" t="s">
        <v>191</v>
      </c>
      <c r="AQ8" s="8" t="s">
        <v>44</v>
      </c>
      <c r="AR8" s="8" t="s">
        <v>163</v>
      </c>
      <c r="AS8" s="8" t="s">
        <v>163</v>
      </c>
      <c r="AT8" s="8" t="s">
        <v>168</v>
      </c>
      <c r="AU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 s="8">
        <v>0</v>
      </c>
      <c r="AW8">
        <v>20.147500000000001</v>
      </c>
      <c r="AX8">
        <v>16.90165</v>
      </c>
      <c r="AY8">
        <v>0</v>
      </c>
      <c r="AZ8">
        <v>52.65</v>
      </c>
    </row>
    <row r="9" spans="1:90" x14ac:dyDescent="0.3">
      <c r="A9" s="43" t="s">
        <v>602</v>
      </c>
      <c r="B9" t="s">
        <v>3513</v>
      </c>
      <c r="C9" t="s">
        <v>110</v>
      </c>
      <c r="D9" s="8" t="s">
        <v>101</v>
      </c>
      <c r="E9" s="8" t="s">
        <v>126</v>
      </c>
      <c r="F9" s="8" t="s">
        <v>13</v>
      </c>
      <c r="G9" s="8" t="s">
        <v>180</v>
      </c>
      <c r="H9" s="8" t="s">
        <v>160</v>
      </c>
      <c r="I9" s="8" t="s">
        <v>13</v>
      </c>
      <c r="J9" s="8">
        <v>0</v>
      </c>
      <c r="K9" s="14" t="s">
        <v>601</v>
      </c>
      <c r="L9" s="14" t="s">
        <v>5878</v>
      </c>
      <c r="M9" s="10">
        <v>3.1046732822077598</v>
      </c>
      <c r="N9" s="8" t="s">
        <v>6360</v>
      </c>
      <c r="O9" s="8" t="s">
        <v>147</v>
      </c>
      <c r="P9" s="9">
        <v>0.29174768518518518</v>
      </c>
      <c r="Q9" s="9">
        <v>0.2955902777777778</v>
      </c>
      <c r="R9" s="8">
        <v>0</v>
      </c>
      <c r="S9" s="10">
        <v>12.279166666666667</v>
      </c>
      <c r="T9" s="8" t="s">
        <v>3819</v>
      </c>
      <c r="U9" s="8" t="s">
        <v>3820</v>
      </c>
      <c r="V9" s="10">
        <v>3.3721741146385198</v>
      </c>
      <c r="W9">
        <v>6617.86</v>
      </c>
      <c r="X9" s="8">
        <v>29</v>
      </c>
      <c r="Y9" s="8">
        <v>0.72115384615384603</v>
      </c>
      <c r="Z9">
        <v>4</v>
      </c>
      <c r="AA9">
        <v>119</v>
      </c>
      <c r="AB9" s="8">
        <f>Solution[[#This Row],[Old Stop]] +1</f>
        <v>1</v>
      </c>
      <c r="AC9" s="8" t="str">
        <f>_xlfn.CONCAT(Solution[[#This Row],[Old Rt '#]],"_",Solution[[#This Row],[Week '#]],"_", _xlfn.SWITCH(Solution[[#This Row],[Old Delivery Day]], "M", "Monday", "T", "Tuesday", "W", "Wednesday", "R", "Thursday", "F", "Friday"))</f>
        <v>101_Week1_Monday</v>
      </c>
      <c r="AD9" s="20">
        <v>110.03</v>
      </c>
      <c r="AE9" s="20">
        <v>123.4207</v>
      </c>
      <c r="AF9" s="20">
        <v>139.483</v>
      </c>
      <c r="AG9" s="20">
        <v>132.2184</v>
      </c>
      <c r="AH9">
        <v>152.86000000000001</v>
      </c>
      <c r="AI9" s="8" t="s">
        <v>4488</v>
      </c>
      <c r="AJ9" s="8" t="s">
        <v>4489</v>
      </c>
      <c r="AK9" s="8">
        <v>1</v>
      </c>
      <c r="AL9" s="8">
        <v>104</v>
      </c>
      <c r="AM9" s="11">
        <v>130.20249999999999</v>
      </c>
      <c r="AN9" s="11">
        <v>125.14</v>
      </c>
      <c r="AO9" t="s">
        <v>163</v>
      </c>
      <c r="AP9" s="8" t="s">
        <v>191</v>
      </c>
      <c r="AQ9" s="8" t="s">
        <v>44</v>
      </c>
      <c r="AR9" s="8" t="s">
        <v>163</v>
      </c>
      <c r="AS9" s="8" t="s">
        <v>164</v>
      </c>
      <c r="AT9" s="8" t="s">
        <v>168</v>
      </c>
      <c r="AU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 s="8">
        <v>104</v>
      </c>
      <c r="AW9">
        <v>27.5075</v>
      </c>
      <c r="AX9">
        <v>30.855174999999999</v>
      </c>
      <c r="AY9">
        <v>34.870750000000001</v>
      </c>
      <c r="AZ9">
        <v>33.054600000000001</v>
      </c>
    </row>
    <row r="10" spans="1:90" x14ac:dyDescent="0.3">
      <c r="A10" s="43" t="s">
        <v>588</v>
      </c>
      <c r="B10" t="s">
        <v>4352</v>
      </c>
      <c r="C10" t="s">
        <v>110</v>
      </c>
      <c r="D10" s="8" t="s">
        <v>101</v>
      </c>
      <c r="E10" s="8" t="s">
        <v>160</v>
      </c>
      <c r="F10" s="8" t="s">
        <v>48</v>
      </c>
      <c r="G10" s="8" t="s">
        <v>4497</v>
      </c>
      <c r="H10" s="8" t="s">
        <v>160</v>
      </c>
      <c r="I10" s="8" t="s">
        <v>15</v>
      </c>
      <c r="J10" s="8">
        <v>50</v>
      </c>
      <c r="K10" s="14" t="s">
        <v>587</v>
      </c>
      <c r="L10" s="14" t="s">
        <v>5847</v>
      </c>
      <c r="M10" s="10">
        <v>4.1158060531426797</v>
      </c>
      <c r="N10" s="8" t="s">
        <v>8761</v>
      </c>
      <c r="O10" s="8" t="s">
        <v>147</v>
      </c>
      <c r="P10" s="9">
        <v>0.38644675925925925</v>
      </c>
      <c r="Q10" s="9">
        <v>0.3995023148148148</v>
      </c>
      <c r="R10" s="8">
        <v>0</v>
      </c>
      <c r="S10" s="10">
        <v>16.304166666666667</v>
      </c>
      <c r="T10" s="8" t="s">
        <v>4354</v>
      </c>
      <c r="U10" s="8" t="s">
        <v>4355</v>
      </c>
      <c r="V10" s="10">
        <v>3.6530512076452499</v>
      </c>
      <c r="W10">
        <v>8805.34</v>
      </c>
      <c r="X10" s="8">
        <v>23</v>
      </c>
      <c r="Y10" s="8">
        <v>0.634920634920635</v>
      </c>
      <c r="Z10">
        <v>3</v>
      </c>
      <c r="AA10">
        <v>63</v>
      </c>
      <c r="AB10" s="8">
        <f>Solution[[#This Row],[Old Stop]] +1</f>
        <v>51</v>
      </c>
      <c r="AC10" s="8" t="str">
        <f>_xlfn.CONCAT(Solution[[#This Row],[Old Rt '#]],"_",Solution[[#This Row],[Week '#]],"_", _xlfn.SWITCH(Solution[[#This Row],[Old Delivery Day]], "M", "Monday", "T", "Tuesday", "W", "Wednesday", "R", "Thursday", "F", "Friday"))</f>
        <v>101_Week1_Tuesday</v>
      </c>
      <c r="AD10" s="20">
        <v>169.91229999999999</v>
      </c>
      <c r="AE10" s="20">
        <v>165.79</v>
      </c>
      <c r="AF10" s="20">
        <v>166.6292</v>
      </c>
      <c r="AG10" s="20">
        <v>169.7807</v>
      </c>
      <c r="AH10">
        <v>165.68</v>
      </c>
      <c r="AI10" s="8" t="s">
        <v>3446</v>
      </c>
      <c r="AJ10" s="8" t="s">
        <v>3447</v>
      </c>
      <c r="AK10" s="8">
        <v>1</v>
      </c>
      <c r="AL10" s="8">
        <v>63</v>
      </c>
      <c r="AM10" s="11">
        <v>161.45869999999999</v>
      </c>
      <c r="AN10" s="11">
        <v>171.0712</v>
      </c>
      <c r="AO10" t="s">
        <v>163</v>
      </c>
      <c r="AP10" s="8" t="s">
        <v>191</v>
      </c>
      <c r="AQ10" s="8" t="s">
        <v>44</v>
      </c>
      <c r="AR10" s="8" t="s">
        <v>164</v>
      </c>
      <c r="AS10" s="8" t="s">
        <v>163</v>
      </c>
      <c r="AT10" s="8" t="s">
        <v>168</v>
      </c>
      <c r="AU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 s="8">
        <v>63</v>
      </c>
      <c r="AW10">
        <v>42.478074999999997</v>
      </c>
      <c r="AX10">
        <v>41.447499999999998</v>
      </c>
      <c r="AY10">
        <v>41.657299999999999</v>
      </c>
      <c r="AZ10">
        <v>42.445174999999999</v>
      </c>
    </row>
    <row r="11" spans="1:90" x14ac:dyDescent="0.3">
      <c r="A11" s="43" t="s">
        <v>588</v>
      </c>
      <c r="B11" t="s">
        <v>4352</v>
      </c>
      <c r="C11" t="s">
        <v>110</v>
      </c>
      <c r="D11" s="8" t="s">
        <v>102</v>
      </c>
      <c r="E11" s="8" t="s">
        <v>160</v>
      </c>
      <c r="F11" s="8" t="s">
        <v>48</v>
      </c>
      <c r="G11" s="8" t="s">
        <v>9249</v>
      </c>
      <c r="H11" s="8" t="s">
        <v>160</v>
      </c>
      <c r="I11" s="8" t="s">
        <v>15</v>
      </c>
      <c r="J11" s="8">
        <v>50</v>
      </c>
      <c r="K11" s="14" t="s">
        <v>587</v>
      </c>
      <c r="L11" s="14" t="s">
        <v>5847</v>
      </c>
      <c r="M11" s="10">
        <v>12.3236791824443</v>
      </c>
      <c r="N11" s="8" t="s">
        <v>8779</v>
      </c>
      <c r="O11" s="8" t="s">
        <v>147</v>
      </c>
      <c r="P11" s="9">
        <v>0.42167824074074073</v>
      </c>
      <c r="Q11" s="9">
        <v>0.43473379629629627</v>
      </c>
      <c r="R11" s="8">
        <v>0</v>
      </c>
      <c r="S11" s="10">
        <v>16.304166666666667</v>
      </c>
      <c r="T11" s="8" t="s">
        <v>4354</v>
      </c>
      <c r="U11" s="8" t="s">
        <v>4355</v>
      </c>
      <c r="V11" s="10">
        <v>10.2488704913952</v>
      </c>
      <c r="W11">
        <v>8805.34</v>
      </c>
      <c r="X11" s="8">
        <v>23</v>
      </c>
      <c r="Y11" s="8">
        <v>0.634920634920635</v>
      </c>
      <c r="Z11">
        <v>3</v>
      </c>
      <c r="AA11">
        <v>63</v>
      </c>
      <c r="AB11" s="8">
        <f>Solution[[#This Row],[Old Stop]] +1</f>
        <v>51</v>
      </c>
      <c r="AC11" s="8" t="str">
        <f>_xlfn.CONCAT(Solution[[#This Row],[Old Rt '#]],"_",Solution[[#This Row],[Week '#]],"_", _xlfn.SWITCH(Solution[[#This Row],[Old Delivery Day]], "M", "Monday", "T", "Tuesday", "W", "Wednesday", "R", "Thursday", "F", "Friday"))</f>
        <v>101_Week2_Tuesday</v>
      </c>
      <c r="AD11" s="20">
        <v>169.91229999999999</v>
      </c>
      <c r="AE11" s="20">
        <v>165.79</v>
      </c>
      <c r="AF11" s="20">
        <v>166.6292</v>
      </c>
      <c r="AG11" s="20">
        <v>169.7807</v>
      </c>
      <c r="AH11">
        <v>165.68</v>
      </c>
      <c r="AI11" s="8" t="s">
        <v>3446</v>
      </c>
      <c r="AJ11" s="8" t="s">
        <v>5144</v>
      </c>
      <c r="AK11" s="8">
        <v>1</v>
      </c>
      <c r="AL11" s="8">
        <v>63</v>
      </c>
      <c r="AM11" s="11">
        <v>161.45869999999999</v>
      </c>
      <c r="AN11" s="11">
        <v>171.0712</v>
      </c>
      <c r="AO11" t="s">
        <v>163</v>
      </c>
      <c r="AP11" s="8" t="s">
        <v>191</v>
      </c>
      <c r="AQ11" s="8" t="s">
        <v>44</v>
      </c>
      <c r="AR11" s="8" t="s">
        <v>164</v>
      </c>
      <c r="AS11" s="8" t="s">
        <v>163</v>
      </c>
      <c r="AT11" s="8" t="s">
        <v>168</v>
      </c>
      <c r="AU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 s="8">
        <v>63</v>
      </c>
      <c r="AW11">
        <v>42.478074999999997</v>
      </c>
      <c r="AX11">
        <v>41.447499999999998</v>
      </c>
      <c r="AY11">
        <v>41.657299999999999</v>
      </c>
      <c r="AZ11">
        <v>42.445174999999999</v>
      </c>
    </row>
    <row r="12" spans="1:90" x14ac:dyDescent="0.3">
      <c r="A12" s="43" t="s">
        <v>1704</v>
      </c>
      <c r="B12" t="s">
        <v>4935</v>
      </c>
      <c r="C12" t="s">
        <v>110</v>
      </c>
      <c r="D12" s="8" t="s">
        <v>101</v>
      </c>
      <c r="E12" s="8" t="s">
        <v>126</v>
      </c>
      <c r="F12" s="8" t="s">
        <v>13</v>
      </c>
      <c r="G12" s="8" t="s">
        <v>9250</v>
      </c>
      <c r="H12" s="8" t="s">
        <v>126</v>
      </c>
      <c r="I12" s="8" t="s">
        <v>13</v>
      </c>
      <c r="J12" s="8">
        <v>0</v>
      </c>
      <c r="K12" s="14" t="s">
        <v>1703</v>
      </c>
      <c r="L12" s="14" t="s">
        <v>5917</v>
      </c>
      <c r="M12" s="10">
        <v>4.4999502290270401</v>
      </c>
      <c r="N12" s="8" t="s">
        <v>6361</v>
      </c>
      <c r="O12" s="8" t="s">
        <v>129</v>
      </c>
      <c r="P12" s="9">
        <v>0.29870370370370369</v>
      </c>
      <c r="Q12" s="9">
        <v>0.30429398148148146</v>
      </c>
      <c r="R12" s="8">
        <v>0</v>
      </c>
      <c r="S12" s="10">
        <v>8.0500000000000007</v>
      </c>
      <c r="T12" s="8" t="s">
        <v>4937</v>
      </c>
      <c r="U12" s="8" t="s">
        <v>4938</v>
      </c>
      <c r="V12" s="10">
        <v>4.4581972525362801</v>
      </c>
      <c r="W12">
        <v>1380.54</v>
      </c>
      <c r="X12" s="8">
        <v>0</v>
      </c>
      <c r="Y12" s="8">
        <v>0</v>
      </c>
      <c r="Z12">
        <v>0</v>
      </c>
      <c r="AA12">
        <v>0</v>
      </c>
      <c r="AB12" s="8">
        <f>Solution[[#This Row],[Old Stop]] +1</f>
        <v>1</v>
      </c>
      <c r="AC12" s="8" t="str">
        <f>_xlfn.CONCAT(Solution[[#This Row],[Old Rt '#]],"_",Solution[[#This Row],[Week '#]],"_", _xlfn.SWITCH(Solution[[#This Row],[Old Delivery Day]], "M", "Monday", "T", "Tuesday", "W", "Wednesday", "R", "Thursday", "F", "Friday"))</f>
        <v>103_Week1_Monday</v>
      </c>
      <c r="AD12" s="20">
        <v>52.452800000000003</v>
      </c>
      <c r="AE12" s="20">
        <v>53.85</v>
      </c>
      <c r="AF12" s="20">
        <v>56.744199999999999</v>
      </c>
      <c r="AG12" s="20">
        <v>57.63</v>
      </c>
      <c r="AH12">
        <v>30.91</v>
      </c>
      <c r="AI12" s="8" t="s">
        <v>4488</v>
      </c>
      <c r="AJ12" s="8" t="s">
        <v>4489</v>
      </c>
      <c r="AK12" s="8">
        <v>1</v>
      </c>
      <c r="AL12" s="8">
        <v>0</v>
      </c>
      <c r="AM12" s="11">
        <v>26.925000000000001</v>
      </c>
      <c r="AN12" s="11">
        <v>29.155000000000001</v>
      </c>
      <c r="AO12" t="s">
        <v>164</v>
      </c>
      <c r="AP12" s="8" t="s">
        <v>191</v>
      </c>
      <c r="AQ12" s="8" t="s">
        <v>44</v>
      </c>
      <c r="AR12" s="8" t="s">
        <v>164</v>
      </c>
      <c r="AS12" s="8" t="s">
        <v>164</v>
      </c>
      <c r="AT12" s="8" t="s">
        <v>168</v>
      </c>
      <c r="AU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 s="8"/>
      <c r="AW12">
        <v>13.113200000000001</v>
      </c>
      <c r="AX12">
        <v>13.4625</v>
      </c>
      <c r="AY12">
        <v>14.18605</v>
      </c>
      <c r="AZ12">
        <v>14.407500000000001</v>
      </c>
    </row>
    <row r="13" spans="1:90" x14ac:dyDescent="0.3">
      <c r="A13" s="43" t="s">
        <v>1848</v>
      </c>
      <c r="B13" t="s">
        <v>4558</v>
      </c>
      <c r="C13" t="s">
        <v>112</v>
      </c>
      <c r="D13" s="8" t="s">
        <v>101</v>
      </c>
      <c r="E13" s="8" t="s">
        <v>160</v>
      </c>
      <c r="F13" s="8" t="s">
        <v>13</v>
      </c>
      <c r="G13" s="8" t="s">
        <v>9251</v>
      </c>
      <c r="H13" s="8" t="s">
        <v>290</v>
      </c>
      <c r="I13" s="8" t="s">
        <v>48</v>
      </c>
      <c r="J13" s="8">
        <v>95</v>
      </c>
      <c r="K13" s="14" t="s">
        <v>1847</v>
      </c>
      <c r="L13" s="14" t="s">
        <v>5933</v>
      </c>
      <c r="M13" s="10">
        <v>0</v>
      </c>
      <c r="N13" s="8" t="s">
        <v>8161</v>
      </c>
      <c r="O13" s="8" t="s">
        <v>147</v>
      </c>
      <c r="P13" s="9">
        <v>0.41890046296296296</v>
      </c>
      <c r="Q13" s="9">
        <v>0.42651620370370369</v>
      </c>
      <c r="R13" s="8">
        <v>0</v>
      </c>
      <c r="S13" s="10">
        <v>11.836666666666668</v>
      </c>
      <c r="T13" s="8" t="s">
        <v>4560</v>
      </c>
      <c r="U13" s="8" t="s">
        <v>4561</v>
      </c>
      <c r="V13" s="10"/>
      <c r="W13">
        <v>4673.88</v>
      </c>
      <c r="X13" s="8">
        <v>24</v>
      </c>
      <c r="Y13" s="8">
        <v>0.73333333333333395</v>
      </c>
      <c r="Z13">
        <v>5</v>
      </c>
      <c r="AA13">
        <v>91</v>
      </c>
      <c r="AB13" s="8">
        <f>Solution[[#This Row],[Old Stop]] +1</f>
        <v>96</v>
      </c>
      <c r="AC13" s="8" t="str">
        <f>_xlfn.CONCAT(Solution[[#This Row],[Old Rt '#]],"_",Solution[[#This Row],[Week '#]],"_", _xlfn.SWITCH(Solution[[#This Row],[Old Delivery Day]], "M", "Monday", "T", "Tuesday", "W", "Wednesday", "R", "Thursday", "F", "Friday"))</f>
        <v>105_Week1_Thursday</v>
      </c>
      <c r="AD13" s="20">
        <v>91.92</v>
      </c>
      <c r="AE13" s="20">
        <v>92.612300000000005</v>
      </c>
      <c r="AF13" s="20">
        <v>90.122799999999998</v>
      </c>
      <c r="AG13" s="20">
        <v>72.988399999999999</v>
      </c>
      <c r="AH13">
        <v>93.28</v>
      </c>
      <c r="AI13" s="8" t="s">
        <v>3495</v>
      </c>
      <c r="AJ13" s="8" t="s">
        <v>3496</v>
      </c>
      <c r="AK13" s="8">
        <v>1</v>
      </c>
      <c r="AL13" s="8">
        <v>90</v>
      </c>
      <c r="AM13" s="11">
        <v>91.92</v>
      </c>
      <c r="AN13" s="11">
        <v>73.064999999999998</v>
      </c>
      <c r="AO13" t="s">
        <v>163</v>
      </c>
      <c r="AP13" s="8" t="s">
        <v>793</v>
      </c>
      <c r="AQ13" s="8" t="s">
        <v>44</v>
      </c>
      <c r="AR13" s="8" t="s">
        <v>163</v>
      </c>
      <c r="AS13" s="8" t="s">
        <v>163</v>
      </c>
      <c r="AT13" s="8" t="s">
        <v>168</v>
      </c>
      <c r="AU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 s="8">
        <v>90</v>
      </c>
      <c r="AW13">
        <v>22.98</v>
      </c>
      <c r="AX13">
        <v>23.153075000000001</v>
      </c>
      <c r="AY13">
        <v>22.5307</v>
      </c>
      <c r="AZ13">
        <v>18.2471</v>
      </c>
    </row>
    <row r="14" spans="1:90" x14ac:dyDescent="0.3">
      <c r="A14" s="43" t="s">
        <v>1848</v>
      </c>
      <c r="B14" t="s">
        <v>4558</v>
      </c>
      <c r="C14" t="s">
        <v>112</v>
      </c>
      <c r="D14" s="8" t="s">
        <v>102</v>
      </c>
      <c r="E14" s="8" t="s">
        <v>160</v>
      </c>
      <c r="F14" s="8" t="s">
        <v>13</v>
      </c>
      <c r="G14" s="8" t="s">
        <v>180</v>
      </c>
      <c r="H14" s="8" t="s">
        <v>290</v>
      </c>
      <c r="I14" s="8" t="s">
        <v>48</v>
      </c>
      <c r="J14" s="8">
        <v>95</v>
      </c>
      <c r="K14" s="14" t="s">
        <v>1847</v>
      </c>
      <c r="L14" s="14" t="s">
        <v>5933</v>
      </c>
      <c r="M14" s="10">
        <v>0</v>
      </c>
      <c r="N14" s="8" t="s">
        <v>8727</v>
      </c>
      <c r="O14" s="8" t="s">
        <v>147</v>
      </c>
      <c r="P14" s="9">
        <v>0.3031712962962963</v>
      </c>
      <c r="Q14" s="9">
        <v>0.31078703703703703</v>
      </c>
      <c r="R14" s="8">
        <v>0</v>
      </c>
      <c r="S14" s="10">
        <v>11.836666666666668</v>
      </c>
      <c r="T14" s="8" t="s">
        <v>4560</v>
      </c>
      <c r="U14" s="8" t="s">
        <v>4561</v>
      </c>
      <c r="V14" s="10"/>
      <c r="W14">
        <v>4673.88</v>
      </c>
      <c r="X14" s="8">
        <v>24</v>
      </c>
      <c r="Y14" s="8">
        <v>0.73333333333333395</v>
      </c>
      <c r="Z14">
        <v>5</v>
      </c>
      <c r="AA14">
        <v>91</v>
      </c>
      <c r="AB14" s="8">
        <f>Solution[[#This Row],[Old Stop]] +1</f>
        <v>96</v>
      </c>
      <c r="AC14" s="8" t="str">
        <f>_xlfn.CONCAT(Solution[[#This Row],[Old Rt '#]],"_",Solution[[#This Row],[Week '#]],"_", _xlfn.SWITCH(Solution[[#This Row],[Old Delivery Day]], "M", "Monday", "T", "Tuesday", "W", "Wednesday", "R", "Thursday", "F", "Friday"))</f>
        <v>105_Week2_Thursday</v>
      </c>
      <c r="AD14" s="20">
        <v>91.92</v>
      </c>
      <c r="AE14" s="20">
        <v>92.612300000000005</v>
      </c>
      <c r="AF14" s="20">
        <v>90.122799999999998</v>
      </c>
      <c r="AG14" s="20">
        <v>72.988399999999999</v>
      </c>
      <c r="AH14">
        <v>93.28</v>
      </c>
      <c r="AI14" s="8" t="s">
        <v>3495</v>
      </c>
      <c r="AJ14" s="8" t="s">
        <v>5335</v>
      </c>
      <c r="AK14" s="8">
        <v>1</v>
      </c>
      <c r="AL14" s="8">
        <v>90</v>
      </c>
      <c r="AM14" s="11">
        <v>91.92</v>
      </c>
      <c r="AN14" s="11">
        <v>73.064999999999998</v>
      </c>
      <c r="AO14" t="s">
        <v>163</v>
      </c>
      <c r="AP14" s="8" t="s">
        <v>793</v>
      </c>
      <c r="AQ14" s="8" t="s">
        <v>44</v>
      </c>
      <c r="AR14" s="8" t="s">
        <v>163</v>
      </c>
      <c r="AS14" s="8" t="s">
        <v>163</v>
      </c>
      <c r="AT14" s="8" t="s">
        <v>168</v>
      </c>
      <c r="AU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 s="8">
        <v>90</v>
      </c>
      <c r="AW14">
        <v>22.98</v>
      </c>
      <c r="AX14">
        <v>23.153075000000001</v>
      </c>
      <c r="AY14">
        <v>22.5307</v>
      </c>
      <c r="AZ14">
        <v>18.2471</v>
      </c>
    </row>
    <row r="15" spans="1:90" x14ac:dyDescent="0.3">
      <c r="A15" s="43" t="s">
        <v>1123</v>
      </c>
      <c r="B15" t="s">
        <v>4942</v>
      </c>
      <c r="C15" t="s">
        <v>110</v>
      </c>
      <c r="D15" s="8" t="s">
        <v>101</v>
      </c>
      <c r="E15" s="8" t="s">
        <v>126</v>
      </c>
      <c r="F15" s="8" t="s">
        <v>13</v>
      </c>
      <c r="G15" s="8" t="s">
        <v>9252</v>
      </c>
      <c r="H15" s="8" t="s">
        <v>126</v>
      </c>
      <c r="I15" s="8" t="s">
        <v>13</v>
      </c>
      <c r="J15" s="8">
        <v>0</v>
      </c>
      <c r="K15" s="14" t="s">
        <v>1122</v>
      </c>
      <c r="L15" s="14" t="s">
        <v>5915</v>
      </c>
      <c r="M15" s="10">
        <v>5.7864816101343301E-2</v>
      </c>
      <c r="N15" s="8" t="s">
        <v>6362</v>
      </c>
      <c r="O15" s="8" t="s">
        <v>125</v>
      </c>
      <c r="P15" s="9">
        <v>0.30434027777777778</v>
      </c>
      <c r="Q15" s="9">
        <v>0.31449074074074074</v>
      </c>
      <c r="R15" s="8">
        <v>0</v>
      </c>
      <c r="S15" s="10">
        <v>14.125</v>
      </c>
      <c r="T15" s="8" t="s">
        <v>4944</v>
      </c>
      <c r="U15" s="8" t="s">
        <v>4945</v>
      </c>
      <c r="V15" s="10">
        <v>2.46471436124906E-2</v>
      </c>
      <c r="W15">
        <v>1626.68</v>
      </c>
      <c r="X15" s="8">
        <v>0</v>
      </c>
      <c r="Y15" s="8">
        <v>0</v>
      </c>
      <c r="Z15">
        <v>0</v>
      </c>
      <c r="AA15">
        <v>0</v>
      </c>
      <c r="AB15" s="8">
        <f>Solution[[#This Row],[Old Stop]] +1</f>
        <v>1</v>
      </c>
      <c r="AC15" s="8" t="str">
        <f>_xlfn.CONCAT(Solution[[#This Row],[Old Rt '#]],"_",Solution[[#This Row],[Week '#]],"_", _xlfn.SWITCH(Solution[[#This Row],[Old Delivery Day]], "M", "Monday", "T", "Tuesday", "W", "Wednesday", "R", "Thursday", "F", "Friday"))</f>
        <v>103_Week1_Monday</v>
      </c>
      <c r="AD15" s="20">
        <v>62.487499999999997</v>
      </c>
      <c r="AE15" s="20">
        <v>72.05</v>
      </c>
      <c r="AF15" s="20">
        <v>70.192800000000005</v>
      </c>
      <c r="AG15" s="20">
        <v>75.650000000000006</v>
      </c>
      <c r="AH15">
        <v>46.01</v>
      </c>
      <c r="AI15" s="8" t="s">
        <v>4488</v>
      </c>
      <c r="AJ15" s="8" t="s">
        <v>4489</v>
      </c>
      <c r="AK15" s="8">
        <v>1</v>
      </c>
      <c r="AL15" s="8">
        <v>0</v>
      </c>
      <c r="AM15" s="11">
        <v>36.024999999999999</v>
      </c>
      <c r="AN15" s="11">
        <v>37.825000000000003</v>
      </c>
      <c r="AO15" t="s">
        <v>164</v>
      </c>
      <c r="AP15" s="8" t="s">
        <v>191</v>
      </c>
      <c r="AQ15" s="8" t="s">
        <v>44</v>
      </c>
      <c r="AR15" s="8" t="s">
        <v>164</v>
      </c>
      <c r="AS15" s="8" t="s">
        <v>164</v>
      </c>
      <c r="AT15" s="8" t="s">
        <v>168</v>
      </c>
      <c r="AU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 s="8"/>
      <c r="AW15">
        <v>15.621874999999999</v>
      </c>
      <c r="AX15">
        <v>18.012499999999999</v>
      </c>
      <c r="AY15">
        <v>17.548200000000001</v>
      </c>
      <c r="AZ15">
        <v>18.912500000000001</v>
      </c>
    </row>
    <row r="16" spans="1:90" x14ac:dyDescent="0.3">
      <c r="A16" s="43" t="s">
        <v>618</v>
      </c>
      <c r="B16" t="s">
        <v>4442</v>
      </c>
      <c r="C16" t="s">
        <v>110</v>
      </c>
      <c r="D16" s="8" t="s">
        <v>101</v>
      </c>
      <c r="E16" s="8" t="s">
        <v>160</v>
      </c>
      <c r="F16" s="8" t="s">
        <v>12</v>
      </c>
      <c r="G16" s="8" t="s">
        <v>9251</v>
      </c>
      <c r="H16" s="8" t="s">
        <v>160</v>
      </c>
      <c r="I16" s="8" t="s">
        <v>48</v>
      </c>
      <c r="J16" s="8">
        <v>310</v>
      </c>
      <c r="K16" s="14" t="s">
        <v>617</v>
      </c>
      <c r="L16" s="14" t="s">
        <v>5882</v>
      </c>
      <c r="M16" s="10">
        <v>1.9488849481538999</v>
      </c>
      <c r="N16" s="8" t="s">
        <v>7708</v>
      </c>
      <c r="O16" s="8" t="s">
        <v>147</v>
      </c>
      <c r="P16" s="9">
        <v>0.39431712962962961</v>
      </c>
      <c r="Q16" s="9">
        <v>0.39923611111111112</v>
      </c>
      <c r="R16" s="8">
        <v>0</v>
      </c>
      <c r="S16" s="10">
        <v>5.2733333333333334</v>
      </c>
      <c r="T16" s="8" t="s">
        <v>4444</v>
      </c>
      <c r="U16" s="8" t="s">
        <v>4445</v>
      </c>
      <c r="V16" s="10">
        <v>1.2476146549170799</v>
      </c>
      <c r="W16">
        <v>1871.79</v>
      </c>
      <c r="X16" s="8">
        <v>0</v>
      </c>
      <c r="Y16" s="8">
        <v>0</v>
      </c>
      <c r="Z16">
        <v>0</v>
      </c>
      <c r="AA16">
        <v>0</v>
      </c>
      <c r="AB16" s="8">
        <f>Solution[[#This Row],[Old Stop]] +1</f>
        <v>311</v>
      </c>
      <c r="AC16" s="8" t="str">
        <f>_xlfn.CONCAT(Solution[[#This Row],[Old Rt '#]],"_",Solution[[#This Row],[Week '#]],"_", _xlfn.SWITCH(Solution[[#This Row],[Old Delivery Day]], "M", "Monday", "T", "Tuesday", "W", "Wednesday", "R", "Thursday", "F", "Friday"))</f>
        <v>101_Week1_Thursday</v>
      </c>
      <c r="AD16" s="20">
        <v>43.36</v>
      </c>
      <c r="AE16" s="20">
        <v>43.466900000000003</v>
      </c>
      <c r="AF16" s="20">
        <v>49.191400000000002</v>
      </c>
      <c r="AG16" s="20">
        <v>47.953000000000003</v>
      </c>
      <c r="AH16">
        <v>49.89</v>
      </c>
      <c r="AI16" s="8" t="s">
        <v>4434</v>
      </c>
      <c r="AJ16" s="8" t="s">
        <v>4435</v>
      </c>
      <c r="AK16" s="8">
        <v>1</v>
      </c>
      <c r="AL16" s="8">
        <v>0</v>
      </c>
      <c r="AM16" s="11">
        <v>49.63</v>
      </c>
      <c r="AN16" s="11">
        <v>47.935000000000002</v>
      </c>
      <c r="AO16" t="s">
        <v>163</v>
      </c>
      <c r="AP16" s="8" t="s">
        <v>191</v>
      </c>
      <c r="AQ16" s="8" t="s">
        <v>44</v>
      </c>
      <c r="AR16" s="8" t="s">
        <v>164</v>
      </c>
      <c r="AS16" s="8" t="s">
        <v>163</v>
      </c>
      <c r="AT16" s="8" t="s">
        <v>168</v>
      </c>
      <c r="AU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 s="8">
        <v>0</v>
      </c>
      <c r="AW16">
        <v>10.84</v>
      </c>
      <c r="AX16">
        <v>10.866725000000001</v>
      </c>
      <c r="AY16">
        <v>12.29785</v>
      </c>
      <c r="AZ16">
        <v>11.988250000000001</v>
      </c>
    </row>
    <row r="17" spans="1:52" x14ac:dyDescent="0.3">
      <c r="A17" s="43" t="s">
        <v>618</v>
      </c>
      <c r="B17" t="s">
        <v>4442</v>
      </c>
      <c r="C17" t="s">
        <v>110</v>
      </c>
      <c r="D17" s="8" t="s">
        <v>102</v>
      </c>
      <c r="E17" s="8" t="s">
        <v>160</v>
      </c>
      <c r="F17" s="8" t="s">
        <v>12</v>
      </c>
      <c r="G17" s="8" t="s">
        <v>9253</v>
      </c>
      <c r="H17" s="8" t="s">
        <v>160</v>
      </c>
      <c r="I17" s="8" t="s">
        <v>48</v>
      </c>
      <c r="J17" s="8">
        <v>310</v>
      </c>
      <c r="K17" s="14" t="s">
        <v>617</v>
      </c>
      <c r="L17" s="14" t="s">
        <v>5882</v>
      </c>
      <c r="M17" s="10">
        <v>1.8211185411805699</v>
      </c>
      <c r="N17" s="8" t="s">
        <v>9095</v>
      </c>
      <c r="O17" s="8" t="s">
        <v>147</v>
      </c>
      <c r="P17" s="9">
        <v>0.49579861111111112</v>
      </c>
      <c r="Q17" s="9">
        <v>0.50071759259259263</v>
      </c>
      <c r="R17" s="8">
        <v>0</v>
      </c>
      <c r="S17" s="10">
        <v>5.2733333333333334</v>
      </c>
      <c r="T17" s="8" t="s">
        <v>4444</v>
      </c>
      <c r="U17" s="8" t="s">
        <v>4445</v>
      </c>
      <c r="V17" s="10">
        <v>1.1593967372212799</v>
      </c>
      <c r="W17">
        <v>1871.79</v>
      </c>
      <c r="X17" s="8">
        <v>0</v>
      </c>
      <c r="Y17" s="8">
        <v>0</v>
      </c>
      <c r="Z17">
        <v>0</v>
      </c>
      <c r="AA17">
        <v>0</v>
      </c>
      <c r="AB17" s="8">
        <f>Solution[[#This Row],[Old Stop]] +1</f>
        <v>311</v>
      </c>
      <c r="AC17" s="8" t="str">
        <f>_xlfn.CONCAT(Solution[[#This Row],[Old Rt '#]],"_",Solution[[#This Row],[Week '#]],"_", _xlfn.SWITCH(Solution[[#This Row],[Old Delivery Day]], "M", "Monday", "T", "Tuesday", "W", "Wednesday", "R", "Thursday", "F", "Friday"))</f>
        <v>101_Week2_Thursday</v>
      </c>
      <c r="AD17" s="20">
        <v>43.36</v>
      </c>
      <c r="AE17" s="20">
        <v>43.466900000000003</v>
      </c>
      <c r="AF17" s="20">
        <v>49.191400000000002</v>
      </c>
      <c r="AG17" s="20">
        <v>47.953000000000003</v>
      </c>
      <c r="AH17">
        <v>49.89</v>
      </c>
      <c r="AI17" s="8" t="s">
        <v>4434</v>
      </c>
      <c r="AJ17" s="8" t="s">
        <v>4630</v>
      </c>
      <c r="AK17" s="8">
        <v>1</v>
      </c>
      <c r="AL17" s="8">
        <v>0</v>
      </c>
      <c r="AM17" s="11">
        <v>49.63</v>
      </c>
      <c r="AN17" s="11">
        <v>47.935000000000002</v>
      </c>
      <c r="AO17" t="s">
        <v>163</v>
      </c>
      <c r="AP17" s="8" t="s">
        <v>191</v>
      </c>
      <c r="AQ17" s="8" t="s">
        <v>44</v>
      </c>
      <c r="AR17" s="8" t="s">
        <v>164</v>
      </c>
      <c r="AS17" s="8" t="s">
        <v>163</v>
      </c>
      <c r="AT17" s="8" t="s">
        <v>168</v>
      </c>
      <c r="AU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 s="8">
        <v>0</v>
      </c>
      <c r="AW17">
        <v>10.84</v>
      </c>
      <c r="AX17">
        <v>10.866725000000001</v>
      </c>
      <c r="AY17">
        <v>12.29785</v>
      </c>
      <c r="AZ17">
        <v>11.988250000000001</v>
      </c>
    </row>
    <row r="18" spans="1:52" x14ac:dyDescent="0.3">
      <c r="A18" s="43" t="s">
        <v>1587</v>
      </c>
      <c r="B18" t="s">
        <v>4842</v>
      </c>
      <c r="C18" t="s">
        <v>110</v>
      </c>
      <c r="D18" s="8" t="s">
        <v>101</v>
      </c>
      <c r="E18" s="8" t="s">
        <v>126</v>
      </c>
      <c r="F18" s="8" t="s">
        <v>13</v>
      </c>
      <c r="G18" s="8" t="s">
        <v>137</v>
      </c>
      <c r="H18" s="8" t="s">
        <v>126</v>
      </c>
      <c r="I18" s="8" t="s">
        <v>13</v>
      </c>
      <c r="J18" s="8">
        <v>0</v>
      </c>
      <c r="K18" s="14" t="s">
        <v>1586</v>
      </c>
      <c r="L18" s="14" t="s">
        <v>5913</v>
      </c>
      <c r="M18" s="10">
        <v>0.15574148504958901</v>
      </c>
      <c r="N18" s="8" t="s">
        <v>6363</v>
      </c>
      <c r="O18" s="8" t="s">
        <v>125</v>
      </c>
      <c r="P18" s="9">
        <v>0.31459490740740742</v>
      </c>
      <c r="Q18" s="9">
        <v>0.32707175925925924</v>
      </c>
      <c r="R18" s="8">
        <v>0</v>
      </c>
      <c r="S18" s="10">
        <v>15.200000000000001</v>
      </c>
      <c r="T18" s="8" t="s">
        <v>4844</v>
      </c>
      <c r="U18" s="8" t="s">
        <v>4845</v>
      </c>
      <c r="V18" s="10">
        <v>7.1210092320767401E-2</v>
      </c>
      <c r="W18">
        <v>4480.42</v>
      </c>
      <c r="X18" s="8">
        <v>0</v>
      </c>
      <c r="Y18" s="8">
        <v>0</v>
      </c>
      <c r="Z18">
        <v>0</v>
      </c>
      <c r="AA18">
        <v>0</v>
      </c>
      <c r="AB18" s="8">
        <f>Solution[[#This Row],[Old Stop]] +1</f>
        <v>1</v>
      </c>
      <c r="AC18" s="8" t="str">
        <f>_xlfn.CONCAT(Solution[[#This Row],[Old Rt '#]],"_",Solution[[#This Row],[Week '#]],"_", _xlfn.SWITCH(Solution[[#This Row],[Old Delivery Day]], "M", "Monday", "T", "Tuesday", "W", "Wednesday", "R", "Thursday", "F", "Friday"))</f>
        <v>103_Week1_Monday</v>
      </c>
      <c r="AD18" s="20">
        <v>163.13659999999999</v>
      </c>
      <c r="AE18" s="20">
        <v>173.1671</v>
      </c>
      <c r="AF18" s="20">
        <v>168.1328</v>
      </c>
      <c r="AG18" s="20">
        <v>201.22280000000001</v>
      </c>
      <c r="AH18">
        <v>106.14</v>
      </c>
      <c r="AI18" s="8" t="s">
        <v>4488</v>
      </c>
      <c r="AJ18" s="8" t="s">
        <v>4489</v>
      </c>
      <c r="AK18" s="8">
        <v>1</v>
      </c>
      <c r="AL18" s="8">
        <v>0</v>
      </c>
      <c r="AM18" s="11">
        <v>92.147499999999994</v>
      </c>
      <c r="AN18" s="11">
        <v>95.322500000000005</v>
      </c>
      <c r="AO18" t="s">
        <v>164</v>
      </c>
      <c r="AP18" s="8" t="s">
        <v>191</v>
      </c>
      <c r="AQ18" s="8" t="s">
        <v>44</v>
      </c>
      <c r="AR18" s="8" t="s">
        <v>164</v>
      </c>
      <c r="AS18" s="8" t="s">
        <v>164</v>
      </c>
      <c r="AT18" s="8" t="s">
        <v>168</v>
      </c>
      <c r="AU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8" s="8"/>
      <c r="AW18">
        <v>40.784149999999997</v>
      </c>
      <c r="AX18">
        <v>43.291775000000001</v>
      </c>
      <c r="AY18">
        <v>42.033200000000001</v>
      </c>
      <c r="AZ18">
        <v>50.305700000000002</v>
      </c>
    </row>
    <row r="19" spans="1:52" x14ac:dyDescent="0.3">
      <c r="A19" s="43" t="s">
        <v>1690</v>
      </c>
      <c r="B19" t="s">
        <v>4491</v>
      </c>
      <c r="C19" t="s">
        <v>110</v>
      </c>
      <c r="D19" s="8" t="s">
        <v>101</v>
      </c>
      <c r="E19" s="8" t="s">
        <v>160</v>
      </c>
      <c r="F19" s="8" t="s">
        <v>15</v>
      </c>
      <c r="G19" s="8" t="s">
        <v>9254</v>
      </c>
      <c r="H19" s="8" t="s">
        <v>160</v>
      </c>
      <c r="I19" s="8" t="s">
        <v>15</v>
      </c>
      <c r="J19" s="8">
        <v>137</v>
      </c>
      <c r="K19" s="14" t="s">
        <v>1689</v>
      </c>
      <c r="L19" s="14" t="s">
        <v>5839</v>
      </c>
      <c r="M19" s="10">
        <v>0.66353485943841395</v>
      </c>
      <c r="N19" s="8" t="s">
        <v>8720</v>
      </c>
      <c r="O19" s="8" t="s">
        <v>147</v>
      </c>
      <c r="P19" s="9">
        <v>0.43334490740740739</v>
      </c>
      <c r="Q19" s="9">
        <v>0.44202546296296297</v>
      </c>
      <c r="R19" s="8">
        <v>0</v>
      </c>
      <c r="S19" s="10">
        <v>11.991666666666667</v>
      </c>
      <c r="T19" s="8" t="s">
        <v>4493</v>
      </c>
      <c r="U19" s="8" t="s">
        <v>4494</v>
      </c>
      <c r="V19" s="10">
        <v>0.10703894211124</v>
      </c>
      <c r="W19">
        <v>1920.38</v>
      </c>
      <c r="X19" s="8">
        <v>13</v>
      </c>
      <c r="Y19" s="8">
        <v>0.72916666666666696</v>
      </c>
      <c r="Z19">
        <v>3</v>
      </c>
      <c r="AA19">
        <v>49</v>
      </c>
      <c r="AB19" s="8">
        <f>Solution[[#This Row],[Old Stop]] +1</f>
        <v>138</v>
      </c>
      <c r="AC19" s="8" t="str">
        <f>_xlfn.CONCAT(Solution[[#This Row],[Old Rt '#]],"_",Solution[[#This Row],[Week '#]],"_", _xlfn.SWITCH(Solution[[#This Row],[Old Delivery Day]], "M", "Monday", "T", "Tuesday", "W", "Wednesday", "R", "Thursday", "F", "Friday"))</f>
        <v>101_Week1_Tuesday</v>
      </c>
      <c r="AD19" s="20">
        <v>38.08</v>
      </c>
      <c r="AE19" s="20">
        <v>35.83</v>
      </c>
      <c r="AF19" s="20">
        <v>37.491500000000002</v>
      </c>
      <c r="AG19" s="20">
        <v>37.442300000000003</v>
      </c>
      <c r="AH19">
        <v>40.520000000000003</v>
      </c>
      <c r="AI19" s="8" t="s">
        <v>4399</v>
      </c>
      <c r="AJ19" s="8" t="s">
        <v>4400</v>
      </c>
      <c r="AK19" s="8">
        <v>1</v>
      </c>
      <c r="AL19" s="8">
        <v>48</v>
      </c>
      <c r="AM19" s="11">
        <v>35.83</v>
      </c>
      <c r="AN19" s="11">
        <v>37.7575</v>
      </c>
      <c r="AO19" t="s">
        <v>164</v>
      </c>
      <c r="AP19" s="8" t="s">
        <v>191</v>
      </c>
      <c r="AQ19" s="8" t="s">
        <v>44</v>
      </c>
      <c r="AR19" s="8" t="s">
        <v>164</v>
      </c>
      <c r="AS19" s="8" t="s">
        <v>164</v>
      </c>
      <c r="AT19" s="8" t="s">
        <v>168</v>
      </c>
      <c r="AU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9" s="8"/>
      <c r="AW19">
        <v>9.52</v>
      </c>
      <c r="AX19">
        <v>8.9574999999999996</v>
      </c>
      <c r="AY19">
        <v>9.3728750000000005</v>
      </c>
      <c r="AZ19">
        <v>9.3605750000000008</v>
      </c>
    </row>
    <row r="20" spans="1:52" x14ac:dyDescent="0.3">
      <c r="A20" s="43" t="s">
        <v>1690</v>
      </c>
      <c r="B20" t="s">
        <v>4491</v>
      </c>
      <c r="C20" t="s">
        <v>110</v>
      </c>
      <c r="D20" s="8" t="s">
        <v>102</v>
      </c>
      <c r="E20" s="8" t="s">
        <v>160</v>
      </c>
      <c r="F20" s="8" t="s">
        <v>15</v>
      </c>
      <c r="G20" s="8" t="s">
        <v>4497</v>
      </c>
      <c r="H20" s="8" t="s">
        <v>160</v>
      </c>
      <c r="I20" s="8" t="s">
        <v>15</v>
      </c>
      <c r="J20" s="8">
        <v>137</v>
      </c>
      <c r="K20" s="14" t="s">
        <v>1689</v>
      </c>
      <c r="L20" s="14" t="s">
        <v>5839</v>
      </c>
      <c r="M20" s="10">
        <v>0.96133485651984096</v>
      </c>
      <c r="N20" s="8" t="s">
        <v>6268</v>
      </c>
      <c r="O20" s="8" t="s">
        <v>147</v>
      </c>
      <c r="P20" s="9">
        <v>0.4372800925925926</v>
      </c>
      <c r="Q20" s="9">
        <v>0.44596064814814818</v>
      </c>
      <c r="R20" s="8">
        <v>0</v>
      </c>
      <c r="S20" s="10">
        <v>11.991666666666667</v>
      </c>
      <c r="T20" s="8" t="s">
        <v>4493</v>
      </c>
      <c r="U20" s="8" t="s">
        <v>4494</v>
      </c>
      <c r="V20" s="10">
        <v>0.27013781770453599</v>
      </c>
      <c r="W20">
        <v>1920.38</v>
      </c>
      <c r="X20" s="8">
        <v>13</v>
      </c>
      <c r="Y20" s="8">
        <v>0.72916666666666696</v>
      </c>
      <c r="Z20">
        <v>3</v>
      </c>
      <c r="AA20">
        <v>49</v>
      </c>
      <c r="AB20" s="8">
        <f>Solution[[#This Row],[Old Stop]] +1</f>
        <v>138</v>
      </c>
      <c r="AC20" s="8" t="str">
        <f>_xlfn.CONCAT(Solution[[#This Row],[Old Rt '#]],"_",Solution[[#This Row],[Week '#]],"_", _xlfn.SWITCH(Solution[[#This Row],[Old Delivery Day]], "M", "Monday", "T", "Tuesday", "W", "Wednesday", "R", "Thursday", "F", "Friday"))</f>
        <v>101_Week2_Tuesday</v>
      </c>
      <c r="AD20" s="20">
        <v>38.08</v>
      </c>
      <c r="AE20" s="20">
        <v>35.83</v>
      </c>
      <c r="AF20" s="20">
        <v>37.491500000000002</v>
      </c>
      <c r="AG20" s="20">
        <v>37.442300000000003</v>
      </c>
      <c r="AH20">
        <v>40.520000000000003</v>
      </c>
      <c r="AI20" s="8" t="s">
        <v>4399</v>
      </c>
      <c r="AJ20" s="8" t="s">
        <v>4496</v>
      </c>
      <c r="AK20" s="8">
        <v>1</v>
      </c>
      <c r="AL20" s="8">
        <v>48</v>
      </c>
      <c r="AM20" s="11">
        <v>35.83</v>
      </c>
      <c r="AN20" s="11">
        <v>37.7575</v>
      </c>
      <c r="AO20" t="s">
        <v>164</v>
      </c>
      <c r="AP20" s="8" t="s">
        <v>191</v>
      </c>
      <c r="AQ20" s="8" t="s">
        <v>44</v>
      </c>
      <c r="AR20" s="8" t="s">
        <v>164</v>
      </c>
      <c r="AS20" s="8" t="s">
        <v>164</v>
      </c>
      <c r="AT20" s="8" t="s">
        <v>168</v>
      </c>
      <c r="AU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0" s="8"/>
      <c r="AW20">
        <v>9.52</v>
      </c>
      <c r="AX20">
        <v>8.9574999999999996</v>
      </c>
      <c r="AY20">
        <v>9.3728750000000005</v>
      </c>
      <c r="AZ20">
        <v>9.3605750000000008</v>
      </c>
    </row>
    <row r="21" spans="1:52" x14ac:dyDescent="0.3">
      <c r="A21" s="43" t="s">
        <v>1106</v>
      </c>
      <c r="B21" t="s">
        <v>3872</v>
      </c>
      <c r="C21" t="s">
        <v>123</v>
      </c>
      <c r="D21" s="8" t="s">
        <v>101</v>
      </c>
      <c r="E21" s="8" t="s">
        <v>126</v>
      </c>
      <c r="F21" s="8" t="s">
        <v>13</v>
      </c>
      <c r="G21" s="8" t="s">
        <v>9248</v>
      </c>
      <c r="H21" s="8" t="s">
        <v>126</v>
      </c>
      <c r="I21" s="8" t="s">
        <v>13</v>
      </c>
      <c r="J21" s="8">
        <v>0</v>
      </c>
      <c r="K21" s="14" t="s">
        <v>1105</v>
      </c>
      <c r="L21" s="14" t="s">
        <v>5883</v>
      </c>
      <c r="M21" s="10">
        <v>0.39226997195180502</v>
      </c>
      <c r="N21" s="8" t="s">
        <v>6364</v>
      </c>
      <c r="O21" s="8" t="s">
        <v>125</v>
      </c>
      <c r="P21" s="9">
        <v>0.37450231481481483</v>
      </c>
      <c r="Q21" s="9">
        <v>0.38121527777777775</v>
      </c>
      <c r="R21" s="8">
        <v>0</v>
      </c>
      <c r="S21" s="10">
        <v>11.1</v>
      </c>
      <c r="T21" s="8" t="s">
        <v>3874</v>
      </c>
      <c r="U21" s="8" t="s">
        <v>3875</v>
      </c>
      <c r="V21" s="10">
        <v>0.19942232311035299</v>
      </c>
      <c r="W21">
        <v>1453.15</v>
      </c>
      <c r="X21" s="8">
        <v>0</v>
      </c>
      <c r="Y21" s="8">
        <v>0</v>
      </c>
      <c r="Z21">
        <v>0</v>
      </c>
      <c r="AA21">
        <v>0</v>
      </c>
      <c r="AB21" s="8">
        <f>Solution[[#This Row],[Old Stop]] +1</f>
        <v>1</v>
      </c>
      <c r="AC21" s="8" t="str">
        <f>_xlfn.CONCAT(Solution[[#This Row],[Old Rt '#]],"_",Solution[[#This Row],[Week '#]],"_", _xlfn.SWITCH(Solution[[#This Row],[Old Delivery Day]], "M", "Monday", "T", "Tuesday", "W", "Wednesday", "R", "Thursday", "F", "Friday"))</f>
        <v>103_Week1_Monday</v>
      </c>
      <c r="AD21" s="20">
        <v>64.02</v>
      </c>
      <c r="AE21" s="20">
        <v>71.646000000000001</v>
      </c>
      <c r="AF21" s="20">
        <v>51.5428</v>
      </c>
      <c r="AG21" s="20">
        <v>54.08</v>
      </c>
      <c r="AH21">
        <v>27.66</v>
      </c>
      <c r="AI21" s="8" t="s">
        <v>4488</v>
      </c>
      <c r="AJ21" s="8" t="s">
        <v>4489</v>
      </c>
      <c r="AK21" s="8">
        <v>1</v>
      </c>
      <c r="AL21" s="8">
        <v>0</v>
      </c>
      <c r="AM21" s="11">
        <v>35.115000000000002</v>
      </c>
      <c r="AN21" s="11">
        <v>24.51</v>
      </c>
      <c r="AO21" t="s">
        <v>164</v>
      </c>
      <c r="AP21" s="8" t="s">
        <v>191</v>
      </c>
      <c r="AQ21" s="8" t="s">
        <v>44</v>
      </c>
      <c r="AR21" s="8" t="s">
        <v>164</v>
      </c>
      <c r="AS21" s="8" t="s">
        <v>164</v>
      </c>
      <c r="AT21" s="8" t="s">
        <v>168</v>
      </c>
      <c r="AU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 s="8"/>
      <c r="AW21">
        <v>16.004999999999999</v>
      </c>
      <c r="AX21">
        <v>17.9115</v>
      </c>
      <c r="AY21">
        <v>12.8857</v>
      </c>
      <c r="AZ21">
        <v>13.52</v>
      </c>
    </row>
    <row r="22" spans="1:52" x14ac:dyDescent="0.3">
      <c r="A22" s="43" t="s">
        <v>381</v>
      </c>
      <c r="B22" t="s">
        <v>133</v>
      </c>
      <c r="C22" t="s">
        <v>132</v>
      </c>
      <c r="D22" s="8" t="s">
        <v>101</v>
      </c>
      <c r="E22" s="8" t="s">
        <v>160</v>
      </c>
      <c r="F22" s="8" t="s">
        <v>12</v>
      </c>
      <c r="G22" s="8" t="s">
        <v>9255</v>
      </c>
      <c r="H22" s="8" t="s">
        <v>160</v>
      </c>
      <c r="I22" s="8" t="s">
        <v>48</v>
      </c>
      <c r="J22" s="8">
        <v>70</v>
      </c>
      <c r="K22" s="14" t="s">
        <v>380</v>
      </c>
      <c r="L22" s="14" t="s">
        <v>8917</v>
      </c>
      <c r="M22" s="10">
        <v>1.3216811243648301</v>
      </c>
      <c r="N22" s="8" t="s">
        <v>7697</v>
      </c>
      <c r="O22" s="8" t="s">
        <v>125</v>
      </c>
      <c r="P22" s="9">
        <v>0.50876157407407407</v>
      </c>
      <c r="Q22" s="9">
        <v>0.5142592592592593</v>
      </c>
      <c r="R22" s="8">
        <v>0</v>
      </c>
      <c r="S22" s="10">
        <v>8.82</v>
      </c>
      <c r="T22" s="8" t="s">
        <v>8918</v>
      </c>
      <c r="U22" s="8" t="s">
        <v>8919</v>
      </c>
      <c r="V22" s="10">
        <v>0.30415354880323398</v>
      </c>
      <c r="W22">
        <v>1971.82</v>
      </c>
      <c r="X22" s="8">
        <v>0</v>
      </c>
      <c r="Y22" s="8">
        <v>0</v>
      </c>
      <c r="Z22">
        <v>0</v>
      </c>
      <c r="AA22">
        <v>0</v>
      </c>
      <c r="AB22" s="8">
        <f>Solution[[#This Row],[Old Stop]] +1</f>
        <v>71</v>
      </c>
      <c r="AC22" s="8" t="str">
        <f>_xlfn.CONCAT(Solution[[#This Row],[Old Rt '#]],"_",Solution[[#This Row],[Week '#]],"_", _xlfn.SWITCH(Solution[[#This Row],[Old Delivery Day]], "M", "Monday", "T", "Tuesday", "W", "Wednesday", "R", "Thursday", "F", "Friday"))</f>
        <v>101_Week1_Thursday</v>
      </c>
      <c r="AD22" s="20">
        <v>41.96</v>
      </c>
      <c r="AE22" s="20">
        <v>52.184399999999997</v>
      </c>
      <c r="AF22" s="20">
        <v>68.514200000000002</v>
      </c>
      <c r="AG22" s="20">
        <v>49.064500000000002</v>
      </c>
      <c r="AH22">
        <v>36.659999999999997</v>
      </c>
      <c r="AI22" s="8" t="s">
        <v>4434</v>
      </c>
      <c r="AJ22" s="8" t="s">
        <v>4435</v>
      </c>
      <c r="AK22" s="8">
        <v>1</v>
      </c>
      <c r="AL22" s="8">
        <v>0</v>
      </c>
      <c r="AM22" s="11">
        <v>33.82</v>
      </c>
      <c r="AN22" s="11">
        <v>44.524999999999999</v>
      </c>
      <c r="AO22" t="s">
        <v>163</v>
      </c>
      <c r="AP22" s="8" t="s">
        <v>191</v>
      </c>
      <c r="AQ22" s="8" t="s">
        <v>44</v>
      </c>
      <c r="AR22" s="8" t="s">
        <v>164</v>
      </c>
      <c r="AS22" s="8" t="s">
        <v>163</v>
      </c>
      <c r="AT22" s="8" t="s">
        <v>168</v>
      </c>
      <c r="AU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2" s="8">
        <v>0</v>
      </c>
      <c r="AW22">
        <v>10.49</v>
      </c>
      <c r="AX22">
        <v>13.046099999999999</v>
      </c>
      <c r="AY22">
        <v>17.128550000000001</v>
      </c>
      <c r="AZ22">
        <v>12.266125000000001</v>
      </c>
    </row>
    <row r="23" spans="1:52" x14ac:dyDescent="0.3">
      <c r="A23" s="43" t="s">
        <v>381</v>
      </c>
      <c r="B23" t="s">
        <v>133</v>
      </c>
      <c r="C23" t="s">
        <v>132</v>
      </c>
      <c r="D23" s="8" t="s">
        <v>102</v>
      </c>
      <c r="E23" s="8" t="s">
        <v>160</v>
      </c>
      <c r="F23" s="8" t="s">
        <v>12</v>
      </c>
      <c r="G23" s="8" t="s">
        <v>9256</v>
      </c>
      <c r="H23" s="8" t="s">
        <v>160</v>
      </c>
      <c r="I23" s="8" t="s">
        <v>48</v>
      </c>
      <c r="J23" s="8">
        <v>70</v>
      </c>
      <c r="K23" s="14" t="s">
        <v>380</v>
      </c>
      <c r="L23" s="14" t="s">
        <v>8917</v>
      </c>
      <c r="M23" s="10">
        <v>0.54836467902146102</v>
      </c>
      <c r="N23" s="8" t="s">
        <v>7771</v>
      </c>
      <c r="O23" s="8" t="s">
        <v>125</v>
      </c>
      <c r="P23" s="9">
        <v>0.66508101851851853</v>
      </c>
      <c r="Q23" s="9">
        <v>0.67057870370370365</v>
      </c>
      <c r="R23" s="8">
        <v>0</v>
      </c>
      <c r="S23" s="10">
        <v>8.82</v>
      </c>
      <c r="T23" s="8" t="s">
        <v>8918</v>
      </c>
      <c r="U23" s="8" t="s">
        <v>8919</v>
      </c>
      <c r="V23" s="10">
        <v>0.19268980174468101</v>
      </c>
      <c r="W23">
        <v>1971.82</v>
      </c>
      <c r="X23" s="8">
        <v>0</v>
      </c>
      <c r="Y23" s="8">
        <v>0</v>
      </c>
      <c r="Z23">
        <v>0</v>
      </c>
      <c r="AA23">
        <v>0</v>
      </c>
      <c r="AB23" s="8">
        <f>Solution[[#This Row],[Old Stop]] +1</f>
        <v>71</v>
      </c>
      <c r="AC23" s="8" t="str">
        <f>_xlfn.CONCAT(Solution[[#This Row],[Old Rt '#]],"_",Solution[[#This Row],[Week '#]],"_", _xlfn.SWITCH(Solution[[#This Row],[Old Delivery Day]], "M", "Monday", "T", "Tuesday", "W", "Wednesday", "R", "Thursday", "F", "Friday"))</f>
        <v>101_Week2_Thursday</v>
      </c>
      <c r="AD23" s="20">
        <v>41.96</v>
      </c>
      <c r="AE23" s="20">
        <v>52.184399999999997</v>
      </c>
      <c r="AF23" s="20">
        <v>68.514200000000002</v>
      </c>
      <c r="AG23" s="20">
        <v>49.064500000000002</v>
      </c>
      <c r="AH23">
        <v>36.659999999999997</v>
      </c>
      <c r="AI23" s="8" t="s">
        <v>4434</v>
      </c>
      <c r="AJ23" s="8" t="s">
        <v>4630</v>
      </c>
      <c r="AK23" s="8">
        <v>1</v>
      </c>
      <c r="AL23" s="8">
        <v>0</v>
      </c>
      <c r="AM23" s="11">
        <v>33.82</v>
      </c>
      <c r="AN23" s="11">
        <v>44.524999999999999</v>
      </c>
      <c r="AO23" t="s">
        <v>163</v>
      </c>
      <c r="AP23" s="8" t="s">
        <v>191</v>
      </c>
      <c r="AQ23" s="8" t="s">
        <v>44</v>
      </c>
      <c r="AR23" s="8" t="s">
        <v>164</v>
      </c>
      <c r="AS23" s="8" t="s">
        <v>163</v>
      </c>
      <c r="AT23" s="8" t="s">
        <v>168</v>
      </c>
      <c r="AU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 s="8">
        <v>0</v>
      </c>
      <c r="AW23">
        <v>10.49</v>
      </c>
      <c r="AX23">
        <v>13.046099999999999</v>
      </c>
      <c r="AY23">
        <v>17.128550000000001</v>
      </c>
      <c r="AZ23">
        <v>12.266125000000001</v>
      </c>
    </row>
    <row r="24" spans="1:52" x14ac:dyDescent="0.3">
      <c r="A24" s="43" t="s">
        <v>1227</v>
      </c>
      <c r="B24" t="s">
        <v>3911</v>
      </c>
      <c r="C24" t="s">
        <v>110</v>
      </c>
      <c r="D24" s="8" t="s">
        <v>101</v>
      </c>
      <c r="E24" s="8" t="s">
        <v>126</v>
      </c>
      <c r="F24" s="8" t="s">
        <v>13</v>
      </c>
      <c r="G24" s="8" t="s">
        <v>9251</v>
      </c>
      <c r="H24" s="8" t="s">
        <v>126</v>
      </c>
      <c r="I24" s="8" t="s">
        <v>13</v>
      </c>
      <c r="J24" s="8">
        <v>0</v>
      </c>
      <c r="K24" s="14" t="s">
        <v>1226</v>
      </c>
      <c r="L24" s="14" t="s">
        <v>8993</v>
      </c>
      <c r="M24" s="10">
        <v>1.20973429981535</v>
      </c>
      <c r="N24" s="8" t="s">
        <v>9052</v>
      </c>
      <c r="O24" s="8" t="s">
        <v>112</v>
      </c>
      <c r="P24" s="9">
        <v>0.3820486111111111</v>
      </c>
      <c r="Q24" s="9">
        <v>0.38361111111111112</v>
      </c>
      <c r="R24" s="8">
        <v>0</v>
      </c>
      <c r="S24" s="10">
        <v>2.25</v>
      </c>
      <c r="T24" s="8" t="s">
        <v>8994</v>
      </c>
      <c r="U24" s="8" t="s">
        <v>8995</v>
      </c>
      <c r="V24" s="10">
        <v>0.53853655590334704</v>
      </c>
      <c r="W24">
        <v>477.83</v>
      </c>
      <c r="X24" s="8">
        <v>0</v>
      </c>
      <c r="Y24" s="8">
        <v>0</v>
      </c>
      <c r="Z24">
        <v>0</v>
      </c>
      <c r="AA24">
        <v>0</v>
      </c>
      <c r="AB24" s="8">
        <f>Solution[[#This Row],[Old Stop]] +1</f>
        <v>1</v>
      </c>
      <c r="AC24" s="8" t="str">
        <f>_xlfn.CONCAT(Solution[[#This Row],[Old Rt '#]],"_",Solution[[#This Row],[Week '#]],"_", _xlfn.SWITCH(Solution[[#This Row],[Old Delivery Day]], "M", "Monday", "T", "Tuesday", "W", "Wednesday", "R", "Thursday", "F", "Friday"))</f>
        <v>103_Week1_Monday</v>
      </c>
      <c r="AD24" s="20">
        <v>35.93</v>
      </c>
      <c r="AE24" s="20">
        <v>36.43</v>
      </c>
      <c r="AF24" s="20">
        <v>37.787500000000001</v>
      </c>
      <c r="AG24" s="20">
        <v>38.24</v>
      </c>
      <c r="AH24">
        <v>9.56</v>
      </c>
      <c r="AI24" s="8" t="s">
        <v>4488</v>
      </c>
      <c r="AJ24" s="8" t="s">
        <v>4489</v>
      </c>
      <c r="AK24" s="8">
        <v>1</v>
      </c>
      <c r="AL24" s="8">
        <v>0</v>
      </c>
      <c r="AM24" s="11">
        <v>9.1074999999999999</v>
      </c>
      <c r="AN24" s="11">
        <v>9.56</v>
      </c>
      <c r="AO24" t="s">
        <v>164</v>
      </c>
      <c r="AP24" s="8" t="s">
        <v>191</v>
      </c>
      <c r="AQ24" s="8" t="s">
        <v>44</v>
      </c>
      <c r="AR24" s="8" t="s">
        <v>164</v>
      </c>
      <c r="AS24" s="8" t="s">
        <v>164</v>
      </c>
      <c r="AT24" s="8" t="s">
        <v>168</v>
      </c>
      <c r="AU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4" s="8"/>
      <c r="AW24">
        <v>8.9824999999999999</v>
      </c>
      <c r="AX24">
        <v>9.1074999999999999</v>
      </c>
      <c r="AY24">
        <v>9.4468750000000004</v>
      </c>
      <c r="AZ24">
        <v>9.56</v>
      </c>
    </row>
    <row r="25" spans="1:52" x14ac:dyDescent="0.3">
      <c r="A25" s="43" t="s">
        <v>5708</v>
      </c>
      <c r="B25" t="s">
        <v>5724</v>
      </c>
      <c r="C25" t="s">
        <v>110</v>
      </c>
      <c r="D25" s="8" t="s">
        <v>101</v>
      </c>
      <c r="E25" s="8" t="s">
        <v>160</v>
      </c>
      <c r="F25" s="8" t="s">
        <v>13</v>
      </c>
      <c r="G25" s="8" t="s">
        <v>9257</v>
      </c>
      <c r="H25" s="8" t="s">
        <v>160</v>
      </c>
      <c r="I25" s="8" t="s">
        <v>48</v>
      </c>
      <c r="J25" s="8">
        <v>309</v>
      </c>
      <c r="K25" s="14" t="s">
        <v>2852</v>
      </c>
      <c r="L25" s="14" t="s">
        <v>7700</v>
      </c>
      <c r="M25" s="10">
        <v>0.31551651819614801</v>
      </c>
      <c r="N25" s="8" t="s">
        <v>8696</v>
      </c>
      <c r="O25" s="8" t="s">
        <v>129</v>
      </c>
      <c r="P25" s="9">
        <v>0.50482638888888887</v>
      </c>
      <c r="Q25" s="9">
        <v>0.50743055555555561</v>
      </c>
      <c r="R25" s="8">
        <v>0</v>
      </c>
      <c r="S25" s="10">
        <v>8.1833333333333336</v>
      </c>
      <c r="T25" s="8" t="s">
        <v>7701</v>
      </c>
      <c r="U25" s="8" t="s">
        <v>7702</v>
      </c>
      <c r="V25" s="10">
        <v>0.14480184668742199</v>
      </c>
      <c r="W25">
        <v>287.33999999999997</v>
      </c>
      <c r="Y25" s="8">
        <v>0</v>
      </c>
      <c r="Z25">
        <v>0</v>
      </c>
      <c r="AA25">
        <v>0</v>
      </c>
      <c r="AB25" s="8">
        <f>Solution[[#This Row],[Old Stop]] +1</f>
        <v>310</v>
      </c>
      <c r="AC25" s="8" t="str">
        <f>_xlfn.CONCAT(Solution[[#This Row],[Old Rt '#]],"_",Solution[[#This Row],[Week '#]],"_", _xlfn.SWITCH(Solution[[#This Row],[Old Delivery Day]], "M", "Monday", "T", "Tuesday", "W", "Wednesday", "R", "Thursday", "F", "Friday"))</f>
        <v>101_Week1_Thursday</v>
      </c>
      <c r="AD25" s="20">
        <v>0</v>
      </c>
      <c r="AE25" s="20">
        <v>0</v>
      </c>
      <c r="AF25" s="20">
        <v>0</v>
      </c>
      <c r="AG25" s="20">
        <v>47.89</v>
      </c>
      <c r="AH25">
        <v>23.945</v>
      </c>
      <c r="AI25" s="8" t="s">
        <v>3495</v>
      </c>
      <c r="AJ25" s="8" t="s">
        <v>3496</v>
      </c>
      <c r="AK25" s="8">
        <v>1</v>
      </c>
      <c r="AL25" s="8"/>
      <c r="AM25" s="11">
        <v>0</v>
      </c>
      <c r="AN25" s="11">
        <v>11.9725</v>
      </c>
      <c r="AO25" t="s">
        <v>163</v>
      </c>
      <c r="AP25" s="8" t="s">
        <v>77</v>
      </c>
      <c r="AQ25" s="8" t="s">
        <v>44</v>
      </c>
      <c r="AR25" s="8" t="s">
        <v>164</v>
      </c>
      <c r="AS25" s="8" t="s">
        <v>163</v>
      </c>
      <c r="AT25" s="8" t="s">
        <v>168</v>
      </c>
      <c r="AU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5" s="8"/>
      <c r="AW25">
        <v>0</v>
      </c>
      <c r="AX25">
        <v>0</v>
      </c>
      <c r="AY25">
        <v>0</v>
      </c>
      <c r="AZ25">
        <v>11.9725</v>
      </c>
    </row>
    <row r="26" spans="1:52" x14ac:dyDescent="0.3">
      <c r="A26" s="43" t="s">
        <v>1797</v>
      </c>
      <c r="B26" t="s">
        <v>3522</v>
      </c>
      <c r="C26" t="s">
        <v>107</v>
      </c>
      <c r="D26" s="8" t="s">
        <v>101</v>
      </c>
      <c r="E26" s="8" t="s">
        <v>126</v>
      </c>
      <c r="F26" s="8" t="s">
        <v>13</v>
      </c>
      <c r="G26" s="8" t="s">
        <v>140</v>
      </c>
      <c r="H26" s="8" t="s">
        <v>126</v>
      </c>
      <c r="I26" s="8" t="s">
        <v>13</v>
      </c>
      <c r="J26" s="8">
        <v>0</v>
      </c>
      <c r="K26" s="14" t="s">
        <v>1796</v>
      </c>
      <c r="L26" s="14" t="s">
        <v>5881</v>
      </c>
      <c r="M26" s="10">
        <v>1.5510735558629001</v>
      </c>
      <c r="N26" s="8" t="s">
        <v>6365</v>
      </c>
      <c r="O26" s="8" t="s">
        <v>147</v>
      </c>
      <c r="P26" s="9">
        <v>0.38468750000000002</v>
      </c>
      <c r="Q26" s="9">
        <v>0.38483796296296297</v>
      </c>
      <c r="R26" s="8">
        <v>0</v>
      </c>
      <c r="S26" s="10">
        <v>0.1875</v>
      </c>
      <c r="T26" s="8" t="s">
        <v>3881</v>
      </c>
      <c r="U26" s="8" t="s">
        <v>3882</v>
      </c>
      <c r="V26" s="10">
        <v>0.70547837661313095</v>
      </c>
      <c r="W26">
        <v>4273.88</v>
      </c>
      <c r="X26" s="8">
        <v>0</v>
      </c>
      <c r="Y26" s="8">
        <v>0</v>
      </c>
      <c r="Z26">
        <v>0</v>
      </c>
      <c r="AA26">
        <v>0</v>
      </c>
      <c r="AB26" s="8">
        <f>Solution[[#This Row],[Old Stop]] +1</f>
        <v>1</v>
      </c>
      <c r="AC26" s="8" t="str">
        <f>_xlfn.CONCAT(Solution[[#This Row],[Old Rt '#]],"_",Solution[[#This Row],[Week '#]],"_", _xlfn.SWITCH(Solution[[#This Row],[Old Delivery Day]], "M", "Monday", "T", "Tuesday", "W", "Wednesday", "R", "Thursday", "F", "Friday"))</f>
        <v>103_Week1_Monday</v>
      </c>
      <c r="AD26" s="20">
        <v>81.569999999999993</v>
      </c>
      <c r="AE26" s="20">
        <v>81.569999999999993</v>
      </c>
      <c r="AF26" s="20">
        <v>83.286900000000003</v>
      </c>
      <c r="AG26" s="20">
        <v>84.05</v>
      </c>
      <c r="AH26">
        <v>84.05</v>
      </c>
      <c r="AI26" s="8" t="s">
        <v>4488</v>
      </c>
      <c r="AJ26" s="8" t="s">
        <v>4489</v>
      </c>
      <c r="AK26" s="8">
        <v>1</v>
      </c>
      <c r="AL26" s="8">
        <v>0</v>
      </c>
      <c r="AM26" s="11">
        <v>81.569999999999993</v>
      </c>
      <c r="AN26" s="11">
        <v>84.05</v>
      </c>
      <c r="AO26" t="s">
        <v>164</v>
      </c>
      <c r="AP26" s="8" t="s">
        <v>191</v>
      </c>
      <c r="AQ26" s="8" t="s">
        <v>44</v>
      </c>
      <c r="AR26" s="8" t="s">
        <v>164</v>
      </c>
      <c r="AS26" s="8" t="s">
        <v>164</v>
      </c>
      <c r="AT26" s="8" t="s">
        <v>168</v>
      </c>
      <c r="AU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 s="8"/>
      <c r="AW26">
        <v>20.392499999999998</v>
      </c>
      <c r="AX26">
        <v>20.392499999999998</v>
      </c>
      <c r="AY26">
        <v>20.821725000000001</v>
      </c>
      <c r="AZ26">
        <v>21.012499999999999</v>
      </c>
    </row>
    <row r="27" spans="1:52" x14ac:dyDescent="0.3">
      <c r="A27" s="43" t="s">
        <v>1033</v>
      </c>
      <c r="B27" t="s">
        <v>121</v>
      </c>
      <c r="C27" t="s">
        <v>4537</v>
      </c>
      <c r="D27" s="8" t="s">
        <v>101</v>
      </c>
      <c r="E27" s="8" t="s">
        <v>160</v>
      </c>
      <c r="F27" s="8" t="s">
        <v>12</v>
      </c>
      <c r="G27" s="8" t="s">
        <v>9253</v>
      </c>
      <c r="H27" s="8" t="s">
        <v>290</v>
      </c>
      <c r="I27" s="8" t="s">
        <v>48</v>
      </c>
      <c r="J27" s="8">
        <v>50</v>
      </c>
      <c r="K27" s="14" t="s">
        <v>1032</v>
      </c>
      <c r="L27" s="14" t="s">
        <v>5885</v>
      </c>
      <c r="M27" s="10">
        <v>0</v>
      </c>
      <c r="N27" s="8" t="s">
        <v>7704</v>
      </c>
      <c r="O27" s="8" t="s">
        <v>147</v>
      </c>
      <c r="P27" s="9">
        <v>0.40662037037037035</v>
      </c>
      <c r="Q27" s="9">
        <v>0.43224537037037036</v>
      </c>
      <c r="R27" s="8">
        <v>0</v>
      </c>
      <c r="S27" s="10">
        <v>35.986666666666665</v>
      </c>
      <c r="T27" s="8" t="s">
        <v>4539</v>
      </c>
      <c r="U27" s="8" t="s">
        <v>4540</v>
      </c>
      <c r="V27" s="10"/>
      <c r="W27">
        <v>7632.52</v>
      </c>
      <c r="X27" s="8">
        <v>4</v>
      </c>
      <c r="Y27" s="8">
        <v>0.82608695652173902</v>
      </c>
      <c r="Z27">
        <v>2</v>
      </c>
      <c r="AA27">
        <v>23</v>
      </c>
      <c r="AB27" s="8">
        <f>Solution[[#This Row],[Old Stop]] +1</f>
        <v>51</v>
      </c>
      <c r="AC27" s="8" t="str">
        <f>_xlfn.CONCAT(Solution[[#This Row],[Old Rt '#]],"_",Solution[[#This Row],[Week '#]],"_", _xlfn.SWITCH(Solution[[#This Row],[Old Delivery Day]], "M", "Monday", "T", "Tuesday", "W", "Wednesday", "R", "Thursday", "F", "Friday"))</f>
        <v>105_Week1_Thursday</v>
      </c>
      <c r="AD27" s="20">
        <v>148.3383</v>
      </c>
      <c r="AE27" s="20">
        <v>142.25</v>
      </c>
      <c r="AF27" s="20">
        <v>144.745</v>
      </c>
      <c r="AG27" s="20">
        <v>156.22839999999999</v>
      </c>
      <c r="AH27">
        <v>151.41</v>
      </c>
      <c r="AI27" s="8" t="s">
        <v>4434</v>
      </c>
      <c r="AJ27" s="8" t="s">
        <v>4435</v>
      </c>
      <c r="AK27" s="8">
        <v>1</v>
      </c>
      <c r="AL27" s="8">
        <v>23</v>
      </c>
      <c r="AM27" s="11">
        <v>148.08369999999999</v>
      </c>
      <c r="AN27" s="11">
        <v>160.32499999999999</v>
      </c>
      <c r="AO27" t="s">
        <v>163</v>
      </c>
      <c r="AP27" s="8" t="s">
        <v>191</v>
      </c>
      <c r="AQ27" s="8" t="s">
        <v>44</v>
      </c>
      <c r="AR27" s="8" t="s">
        <v>163</v>
      </c>
      <c r="AS27" s="8" t="s">
        <v>163</v>
      </c>
      <c r="AT27" s="8" t="s">
        <v>168</v>
      </c>
      <c r="AU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 s="8">
        <v>23</v>
      </c>
      <c r="AW27">
        <v>37.084575000000001</v>
      </c>
      <c r="AX27">
        <v>35.5625</v>
      </c>
      <c r="AY27">
        <v>36.186250000000001</v>
      </c>
      <c r="AZ27">
        <v>39.057099999999998</v>
      </c>
    </row>
    <row r="28" spans="1:52" x14ac:dyDescent="0.3">
      <c r="A28" s="43" t="s">
        <v>1033</v>
      </c>
      <c r="B28" t="s">
        <v>121</v>
      </c>
      <c r="C28" t="s">
        <v>4537</v>
      </c>
      <c r="D28" s="8" t="s">
        <v>102</v>
      </c>
      <c r="E28" s="8" t="s">
        <v>160</v>
      </c>
      <c r="F28" s="8" t="s">
        <v>12</v>
      </c>
      <c r="G28" s="8" t="s">
        <v>4484</v>
      </c>
      <c r="H28" s="8" t="s">
        <v>290</v>
      </c>
      <c r="I28" s="8" t="s">
        <v>48</v>
      </c>
      <c r="J28" s="8">
        <v>50</v>
      </c>
      <c r="K28" s="14" t="s">
        <v>1032</v>
      </c>
      <c r="L28" s="14" t="s">
        <v>5885</v>
      </c>
      <c r="M28" s="10">
        <v>0</v>
      </c>
      <c r="N28" s="8" t="s">
        <v>7767</v>
      </c>
      <c r="O28" s="8" t="s">
        <v>147</v>
      </c>
      <c r="P28" s="9">
        <v>0.50817129629629632</v>
      </c>
      <c r="Q28" s="9">
        <v>0.53379629629629632</v>
      </c>
      <c r="R28" s="8">
        <v>0</v>
      </c>
      <c r="S28" s="10">
        <v>35.986666666666665</v>
      </c>
      <c r="T28" s="8" t="s">
        <v>4539</v>
      </c>
      <c r="U28" s="8" t="s">
        <v>4540</v>
      </c>
      <c r="V28" s="10"/>
      <c r="W28">
        <v>7632.52</v>
      </c>
      <c r="X28" s="8">
        <v>4</v>
      </c>
      <c r="Y28" s="8">
        <v>0.82608695652173902</v>
      </c>
      <c r="Z28">
        <v>2</v>
      </c>
      <c r="AA28">
        <v>23</v>
      </c>
      <c r="AB28" s="8">
        <f>Solution[[#This Row],[Old Stop]] +1</f>
        <v>51</v>
      </c>
      <c r="AC28" s="8" t="str">
        <f>_xlfn.CONCAT(Solution[[#This Row],[Old Rt '#]],"_",Solution[[#This Row],[Week '#]],"_", _xlfn.SWITCH(Solution[[#This Row],[Old Delivery Day]], "M", "Monday", "T", "Tuesday", "W", "Wednesday", "R", "Thursday", "F", "Friday"))</f>
        <v>105_Week2_Thursday</v>
      </c>
      <c r="AD28" s="20">
        <v>148.3383</v>
      </c>
      <c r="AE28" s="20">
        <v>142.25</v>
      </c>
      <c r="AF28" s="20">
        <v>144.745</v>
      </c>
      <c r="AG28" s="20">
        <v>156.22839999999999</v>
      </c>
      <c r="AH28">
        <v>151.41</v>
      </c>
      <c r="AI28" s="8" t="s">
        <v>4434</v>
      </c>
      <c r="AJ28" s="8" t="s">
        <v>4630</v>
      </c>
      <c r="AK28" s="8">
        <v>1</v>
      </c>
      <c r="AL28" s="8">
        <v>23</v>
      </c>
      <c r="AM28" s="11">
        <v>148.08369999999999</v>
      </c>
      <c r="AN28" s="11">
        <v>160.32499999999999</v>
      </c>
      <c r="AO28" t="s">
        <v>163</v>
      </c>
      <c r="AP28" s="8" t="s">
        <v>191</v>
      </c>
      <c r="AQ28" s="8" t="s">
        <v>44</v>
      </c>
      <c r="AR28" s="8" t="s">
        <v>163</v>
      </c>
      <c r="AS28" s="8" t="s">
        <v>163</v>
      </c>
      <c r="AT28" s="8" t="s">
        <v>168</v>
      </c>
      <c r="AU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 s="8">
        <v>23</v>
      </c>
      <c r="AW28">
        <v>37.084575000000001</v>
      </c>
      <c r="AX28">
        <v>35.5625</v>
      </c>
      <c r="AY28">
        <v>36.186250000000001</v>
      </c>
      <c r="AZ28">
        <v>39.057099999999998</v>
      </c>
    </row>
    <row r="29" spans="1:52" x14ac:dyDescent="0.3">
      <c r="A29" s="43" t="s">
        <v>635</v>
      </c>
      <c r="B29" t="s">
        <v>3501</v>
      </c>
      <c r="C29" t="s">
        <v>123</v>
      </c>
      <c r="D29" s="8" t="s">
        <v>101</v>
      </c>
      <c r="E29" s="8" t="s">
        <v>126</v>
      </c>
      <c r="F29" s="8" t="s">
        <v>13</v>
      </c>
      <c r="G29" s="8" t="s">
        <v>9253</v>
      </c>
      <c r="H29" s="8" t="s">
        <v>126</v>
      </c>
      <c r="I29" s="8" t="s">
        <v>13</v>
      </c>
      <c r="J29" s="8">
        <v>0</v>
      </c>
      <c r="K29" s="14" t="s">
        <v>634</v>
      </c>
      <c r="L29" s="14" t="s">
        <v>5873</v>
      </c>
      <c r="M29" s="10">
        <v>0</v>
      </c>
      <c r="N29" s="8" t="s">
        <v>6366</v>
      </c>
      <c r="O29" s="8" t="s">
        <v>147</v>
      </c>
      <c r="P29" s="9">
        <v>0.38483796296296297</v>
      </c>
      <c r="Q29" s="9">
        <v>0.38792824074074073</v>
      </c>
      <c r="R29" s="8">
        <v>0</v>
      </c>
      <c r="S29" s="10">
        <v>5.7166666666666668</v>
      </c>
      <c r="T29" s="8" t="s">
        <v>3881</v>
      </c>
      <c r="U29" s="8" t="s">
        <v>3882</v>
      </c>
      <c r="V29" s="10"/>
      <c r="W29">
        <v>8466.07</v>
      </c>
      <c r="X29" s="8">
        <v>0</v>
      </c>
      <c r="Y29" s="8">
        <v>0</v>
      </c>
      <c r="Z29">
        <v>0</v>
      </c>
      <c r="AA29">
        <v>0</v>
      </c>
      <c r="AB29" s="8">
        <f>Solution[[#This Row],[Old Stop]] +1</f>
        <v>1</v>
      </c>
      <c r="AC29" s="8" t="str">
        <f>_xlfn.CONCAT(Solution[[#This Row],[Old Rt '#]],"_",Solution[[#This Row],[Week '#]],"_", _xlfn.SWITCH(Solution[[#This Row],[Old Delivery Day]], "M", "Monday", "T", "Tuesday", "W", "Wednesday", "R", "Thursday", "F", "Friday"))</f>
        <v>103_Week1_Monday</v>
      </c>
      <c r="AD29" s="20">
        <v>159.9315</v>
      </c>
      <c r="AE29" s="20">
        <v>155.63919999999999</v>
      </c>
      <c r="AF29" s="20">
        <v>160.55070000000001</v>
      </c>
      <c r="AG29" s="20">
        <v>159.5746</v>
      </c>
      <c r="AH29">
        <v>168.43</v>
      </c>
      <c r="AI29" s="8" t="s">
        <v>4488</v>
      </c>
      <c r="AJ29" s="8" t="s">
        <v>4489</v>
      </c>
      <c r="AK29" s="8">
        <v>1</v>
      </c>
      <c r="AL29" s="8">
        <v>0</v>
      </c>
      <c r="AM29" s="11">
        <v>152.32499999999999</v>
      </c>
      <c r="AN29" s="11">
        <v>159.06</v>
      </c>
      <c r="AO29" t="s">
        <v>164</v>
      </c>
      <c r="AP29" s="8" t="s">
        <v>191</v>
      </c>
      <c r="AQ29" s="8" t="s">
        <v>44</v>
      </c>
      <c r="AR29" s="8" t="s">
        <v>164</v>
      </c>
      <c r="AS29" s="8" t="s">
        <v>164</v>
      </c>
      <c r="AT29" s="8" t="s">
        <v>168</v>
      </c>
      <c r="AU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9" s="8"/>
      <c r="AW29">
        <v>39.982875</v>
      </c>
      <c r="AX29">
        <v>38.909799999999997</v>
      </c>
      <c r="AY29">
        <v>40.137675000000002</v>
      </c>
      <c r="AZ29">
        <v>39.893650000000001</v>
      </c>
    </row>
    <row r="30" spans="1:52" x14ac:dyDescent="0.3">
      <c r="A30" s="43" t="s">
        <v>259</v>
      </c>
      <c r="B30" t="s">
        <v>3518</v>
      </c>
      <c r="C30" t="s">
        <v>110</v>
      </c>
      <c r="D30" s="8" t="s">
        <v>101</v>
      </c>
      <c r="E30" s="8" t="s">
        <v>160</v>
      </c>
      <c r="F30" s="8" t="s">
        <v>12</v>
      </c>
      <c r="G30" s="8" t="s">
        <v>180</v>
      </c>
      <c r="H30" s="8" t="s">
        <v>160</v>
      </c>
      <c r="I30" s="8" t="s">
        <v>12</v>
      </c>
      <c r="J30" s="8">
        <v>2</v>
      </c>
      <c r="K30" s="14" t="s">
        <v>258</v>
      </c>
      <c r="L30" s="14" t="s">
        <v>5749</v>
      </c>
      <c r="M30" s="10">
        <v>0</v>
      </c>
      <c r="N30" s="8" t="s">
        <v>7689</v>
      </c>
      <c r="O30" s="8" t="s">
        <v>147</v>
      </c>
      <c r="P30" s="9">
        <v>0.27325231481481482</v>
      </c>
      <c r="Q30" s="9">
        <v>0.31292824074074072</v>
      </c>
      <c r="R30" s="8">
        <v>0</v>
      </c>
      <c r="S30" s="10">
        <v>66.429166666666674</v>
      </c>
      <c r="T30" s="8" t="s">
        <v>3520</v>
      </c>
      <c r="U30" s="8" t="s">
        <v>3521</v>
      </c>
      <c r="V30" s="10"/>
      <c r="W30">
        <v>21270.38</v>
      </c>
      <c r="X30" s="8">
        <v>0</v>
      </c>
      <c r="Y30" s="8">
        <v>0</v>
      </c>
      <c r="Z30">
        <v>0</v>
      </c>
      <c r="AA30">
        <v>0</v>
      </c>
      <c r="AB30" s="8">
        <f>Solution[[#This Row],[Old Stop]] +1</f>
        <v>3</v>
      </c>
      <c r="AC30" s="8" t="str">
        <f>_xlfn.CONCAT(Solution[[#This Row],[Old Rt '#]],"_",Solution[[#This Row],[Week '#]],"_", _xlfn.SWITCH(Solution[[#This Row],[Old Delivery Day]], "M", "Monday", "T", "Tuesday", "W", "Wednesday", "R", "Thursday", "F", "Friday"))</f>
        <v>101_Week1_Wednesday</v>
      </c>
      <c r="AD30" s="20">
        <v>415.71069999999997</v>
      </c>
      <c r="AE30" s="20">
        <v>402.90300000000002</v>
      </c>
      <c r="AF30" s="20">
        <v>414.59530000000001</v>
      </c>
      <c r="AG30" s="20">
        <v>414.51530000000002</v>
      </c>
      <c r="AH30">
        <v>434.36</v>
      </c>
      <c r="AI30" s="8" t="s">
        <v>4434</v>
      </c>
      <c r="AJ30" s="8" t="s">
        <v>4435</v>
      </c>
      <c r="AK30" s="8">
        <v>1</v>
      </c>
      <c r="AL30" s="8">
        <v>0</v>
      </c>
      <c r="AM30" s="11">
        <v>387.255</v>
      </c>
      <c r="AN30" s="11">
        <v>388.52370000000002</v>
      </c>
      <c r="AO30" t="s">
        <v>164</v>
      </c>
      <c r="AP30" s="8" t="s">
        <v>191</v>
      </c>
      <c r="AQ30" s="8" t="s">
        <v>12</v>
      </c>
      <c r="AR30" s="8" t="s">
        <v>164</v>
      </c>
      <c r="AS30" s="8" t="s">
        <v>164</v>
      </c>
      <c r="AT30" s="8" t="s">
        <v>168</v>
      </c>
      <c r="AU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0" s="8"/>
      <c r="AW30">
        <v>103.92767499999999</v>
      </c>
      <c r="AX30">
        <v>100.72575000000001</v>
      </c>
      <c r="AY30">
        <v>103.648825</v>
      </c>
      <c r="AZ30">
        <v>103.62882500000001</v>
      </c>
    </row>
    <row r="31" spans="1:52" x14ac:dyDescent="0.3">
      <c r="A31" s="43" t="s">
        <v>259</v>
      </c>
      <c r="B31" t="s">
        <v>3518</v>
      </c>
      <c r="C31" t="s">
        <v>110</v>
      </c>
      <c r="D31" s="8" t="s">
        <v>102</v>
      </c>
      <c r="E31" s="8" t="s">
        <v>160</v>
      </c>
      <c r="F31" s="8" t="s">
        <v>12</v>
      </c>
      <c r="G31" s="8" t="s">
        <v>9250</v>
      </c>
      <c r="H31" s="8" t="s">
        <v>160</v>
      </c>
      <c r="I31" s="8" t="s">
        <v>12</v>
      </c>
      <c r="J31" s="8">
        <v>2</v>
      </c>
      <c r="K31" s="14" t="s">
        <v>258</v>
      </c>
      <c r="L31" s="14" t="s">
        <v>5749</v>
      </c>
      <c r="M31" s="10">
        <v>0</v>
      </c>
      <c r="N31" s="8" t="s">
        <v>7797</v>
      </c>
      <c r="O31" s="8" t="s">
        <v>147</v>
      </c>
      <c r="P31" s="9">
        <v>0.36502314814814812</v>
      </c>
      <c r="Q31" s="9">
        <v>0.40469907407407407</v>
      </c>
      <c r="R31" s="8">
        <v>0</v>
      </c>
      <c r="S31" s="10">
        <v>66.429166666666674</v>
      </c>
      <c r="T31" s="8" t="s">
        <v>3520</v>
      </c>
      <c r="U31" s="8" t="s">
        <v>3521</v>
      </c>
      <c r="V31" s="10"/>
      <c r="W31">
        <v>21270.38</v>
      </c>
      <c r="X31" s="8">
        <v>0</v>
      </c>
      <c r="Y31" s="8">
        <v>0</v>
      </c>
      <c r="Z31">
        <v>0</v>
      </c>
      <c r="AA31">
        <v>0</v>
      </c>
      <c r="AB31" s="8">
        <f>Solution[[#This Row],[Old Stop]] +1</f>
        <v>3</v>
      </c>
      <c r="AC31" s="8" t="str">
        <f>_xlfn.CONCAT(Solution[[#This Row],[Old Rt '#]],"_",Solution[[#This Row],[Week '#]],"_", _xlfn.SWITCH(Solution[[#This Row],[Old Delivery Day]], "M", "Monday", "T", "Tuesday", "W", "Wednesday", "R", "Thursday", "F", "Friday"))</f>
        <v>101_Week2_Wednesday</v>
      </c>
      <c r="AD31" s="20">
        <v>415.71069999999997</v>
      </c>
      <c r="AE31" s="20">
        <v>402.90300000000002</v>
      </c>
      <c r="AF31" s="20">
        <v>414.59530000000001</v>
      </c>
      <c r="AG31" s="20">
        <v>414.51530000000002</v>
      </c>
      <c r="AH31">
        <v>434.36</v>
      </c>
      <c r="AI31" s="8" t="s">
        <v>4434</v>
      </c>
      <c r="AJ31" s="8" t="s">
        <v>4630</v>
      </c>
      <c r="AK31" s="8">
        <v>1</v>
      </c>
      <c r="AL31" s="8">
        <v>0</v>
      </c>
      <c r="AM31" s="11">
        <v>387.255</v>
      </c>
      <c r="AN31" s="11">
        <v>388.52370000000002</v>
      </c>
      <c r="AO31" t="s">
        <v>164</v>
      </c>
      <c r="AP31" s="8" t="s">
        <v>191</v>
      </c>
      <c r="AQ31" s="8" t="s">
        <v>12</v>
      </c>
      <c r="AR31" s="8" t="s">
        <v>164</v>
      </c>
      <c r="AS31" s="8" t="s">
        <v>164</v>
      </c>
      <c r="AT31" s="8" t="s">
        <v>168</v>
      </c>
      <c r="AU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 s="8"/>
      <c r="AW31">
        <v>103.92767499999999</v>
      </c>
      <c r="AX31">
        <v>100.72575000000001</v>
      </c>
      <c r="AY31">
        <v>103.648825</v>
      </c>
      <c r="AZ31">
        <v>103.62882500000001</v>
      </c>
    </row>
    <row r="32" spans="1:52" x14ac:dyDescent="0.3">
      <c r="A32" s="43" t="s">
        <v>1115</v>
      </c>
      <c r="B32" t="s">
        <v>3883</v>
      </c>
      <c r="C32" t="s">
        <v>110</v>
      </c>
      <c r="D32" s="8" t="s">
        <v>101</v>
      </c>
      <c r="E32" s="8" t="s">
        <v>126</v>
      </c>
      <c r="F32" s="8" t="s">
        <v>13</v>
      </c>
      <c r="G32" s="8" t="s">
        <v>4497</v>
      </c>
      <c r="H32" s="8" t="s">
        <v>126</v>
      </c>
      <c r="I32" s="8" t="s">
        <v>13</v>
      </c>
      <c r="J32" s="8">
        <v>0</v>
      </c>
      <c r="K32" s="14" t="s">
        <v>333</v>
      </c>
      <c r="L32" s="14" t="s">
        <v>5853</v>
      </c>
      <c r="M32" s="10">
        <v>1.3892603054546</v>
      </c>
      <c r="N32" s="8" t="s">
        <v>6367</v>
      </c>
      <c r="O32" s="8" t="s">
        <v>125</v>
      </c>
      <c r="P32" s="9">
        <v>0.38890046296296299</v>
      </c>
      <c r="Q32" s="9">
        <v>0.40002314814814816</v>
      </c>
      <c r="R32" s="8">
        <v>0</v>
      </c>
      <c r="S32" s="10">
        <v>17.350000000000001</v>
      </c>
      <c r="T32" s="8" t="s">
        <v>3885</v>
      </c>
      <c r="U32" s="8" t="s">
        <v>3886</v>
      </c>
      <c r="V32" s="10">
        <v>1.0194508616567199</v>
      </c>
      <c r="W32">
        <v>2758.57</v>
      </c>
      <c r="X32" s="8">
        <v>0</v>
      </c>
      <c r="Y32" s="8">
        <v>0</v>
      </c>
      <c r="Z32">
        <v>0</v>
      </c>
      <c r="AA32">
        <v>0</v>
      </c>
      <c r="AB32" s="8">
        <f>Solution[[#This Row],[Old Stop]] +1</f>
        <v>1</v>
      </c>
      <c r="AC32" s="8" t="str">
        <f>_xlfn.CONCAT(Solution[[#This Row],[Old Rt '#]],"_",Solution[[#This Row],[Week '#]],"_", _xlfn.SWITCH(Solution[[#This Row],[Old Delivery Day]], "M", "Monday", "T", "Tuesday", "W", "Wednesday", "R", "Thursday", "F", "Friday"))</f>
        <v>103_Week1_Monday</v>
      </c>
      <c r="AD32" s="20">
        <v>131.88249999999999</v>
      </c>
      <c r="AE32" s="20">
        <v>129.09280000000001</v>
      </c>
      <c r="AF32" s="20">
        <v>131.04159999999999</v>
      </c>
      <c r="AG32" s="20">
        <v>128.97569999999999</v>
      </c>
      <c r="AH32">
        <v>70.89</v>
      </c>
      <c r="AI32" s="8" t="s">
        <v>4488</v>
      </c>
      <c r="AJ32" s="8" t="s">
        <v>4489</v>
      </c>
      <c r="AK32" s="8">
        <v>1</v>
      </c>
      <c r="AL32" s="8">
        <v>0</v>
      </c>
      <c r="AM32" s="11">
        <v>58.657499999999999</v>
      </c>
      <c r="AN32" s="11">
        <v>66.872500000000002</v>
      </c>
      <c r="AO32" t="s">
        <v>164</v>
      </c>
      <c r="AP32" s="8" t="s">
        <v>191</v>
      </c>
      <c r="AQ32" s="8" t="s">
        <v>44</v>
      </c>
      <c r="AR32" s="8" t="s">
        <v>164</v>
      </c>
      <c r="AS32" s="8" t="s">
        <v>164</v>
      </c>
      <c r="AT32" s="8" t="s">
        <v>168</v>
      </c>
      <c r="AU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 s="8"/>
      <c r="AW32">
        <v>32.970624999999998</v>
      </c>
      <c r="AX32">
        <v>32.273200000000003</v>
      </c>
      <c r="AY32">
        <v>32.760399999999997</v>
      </c>
      <c r="AZ32">
        <v>32.243924999999997</v>
      </c>
    </row>
    <row r="33" spans="1:52" x14ac:dyDescent="0.3">
      <c r="A33" s="43" t="s">
        <v>1063</v>
      </c>
      <c r="B33" t="s">
        <v>4550</v>
      </c>
      <c r="C33" t="s">
        <v>110</v>
      </c>
      <c r="D33" s="8" t="s">
        <v>101</v>
      </c>
      <c r="E33" s="8" t="s">
        <v>160</v>
      </c>
      <c r="F33" s="8" t="s">
        <v>13</v>
      </c>
      <c r="G33" s="8" t="s">
        <v>9250</v>
      </c>
      <c r="H33" s="8" t="s">
        <v>160</v>
      </c>
      <c r="I33" s="8" t="s">
        <v>48</v>
      </c>
      <c r="J33" s="8">
        <v>140</v>
      </c>
      <c r="K33" s="14" t="s">
        <v>1062</v>
      </c>
      <c r="L33" s="14" t="s">
        <v>6196</v>
      </c>
      <c r="M33" s="10">
        <v>7.30441698046604E-2</v>
      </c>
      <c r="N33" s="8" t="s">
        <v>8177</v>
      </c>
      <c r="O33" s="8" t="s">
        <v>129</v>
      </c>
      <c r="P33" s="9">
        <v>0.39521990740740742</v>
      </c>
      <c r="Q33" s="9">
        <v>0.39885416666666668</v>
      </c>
      <c r="R33" s="8">
        <v>0</v>
      </c>
      <c r="S33" s="10">
        <v>5.2333333333333334</v>
      </c>
      <c r="T33" s="8" t="s">
        <v>4552</v>
      </c>
      <c r="U33" s="8" t="s">
        <v>4553</v>
      </c>
      <c r="V33" s="10">
        <v>2.76543291035222E-2</v>
      </c>
      <c r="W33">
        <v>945.53</v>
      </c>
      <c r="X33" s="8">
        <v>0</v>
      </c>
      <c r="Y33" s="8">
        <v>0</v>
      </c>
      <c r="Z33">
        <v>0</v>
      </c>
      <c r="AA33">
        <v>0</v>
      </c>
      <c r="AB33" s="8">
        <f>Solution[[#This Row],[Old Stop]] +1</f>
        <v>141</v>
      </c>
      <c r="AC33" s="8" t="str">
        <f>_xlfn.CONCAT(Solution[[#This Row],[Old Rt '#]],"_",Solution[[#This Row],[Week '#]],"_", _xlfn.SWITCH(Solution[[#This Row],[Old Delivery Day]], "M", "Monday", "T", "Tuesday", "W", "Wednesday", "R", "Thursday", "F", "Friday"))</f>
        <v>101_Week1_Thursday</v>
      </c>
      <c r="AD33" s="20">
        <v>35.79</v>
      </c>
      <c r="AE33" s="20">
        <v>35.79</v>
      </c>
      <c r="AF33" s="20">
        <v>36.804200000000002</v>
      </c>
      <c r="AG33" s="20">
        <v>39.32</v>
      </c>
      <c r="AH33">
        <v>18.61</v>
      </c>
      <c r="AI33" s="8" t="s">
        <v>3495</v>
      </c>
      <c r="AJ33" s="8" t="s">
        <v>3496</v>
      </c>
      <c r="AK33" s="8">
        <v>1</v>
      </c>
      <c r="AL33" s="8">
        <v>0</v>
      </c>
      <c r="AM33" s="11">
        <v>17.895</v>
      </c>
      <c r="AN33" s="11">
        <v>15.272500000000001</v>
      </c>
      <c r="AO33" t="s">
        <v>163</v>
      </c>
      <c r="AP33" s="8" t="s">
        <v>191</v>
      </c>
      <c r="AQ33" s="8" t="s">
        <v>44</v>
      </c>
      <c r="AR33" s="8" t="s">
        <v>164</v>
      </c>
      <c r="AS33" s="8" t="s">
        <v>163</v>
      </c>
      <c r="AT33" s="8" t="s">
        <v>168</v>
      </c>
      <c r="AU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 s="8">
        <v>0</v>
      </c>
      <c r="AW33">
        <v>8.9474999999999998</v>
      </c>
      <c r="AX33">
        <v>8.9474999999999998</v>
      </c>
      <c r="AY33">
        <v>9.2010500000000004</v>
      </c>
      <c r="AZ33">
        <v>9.83</v>
      </c>
    </row>
    <row r="34" spans="1:52" x14ac:dyDescent="0.3">
      <c r="A34" s="43" t="s">
        <v>1127</v>
      </c>
      <c r="B34" t="s">
        <v>4699</v>
      </c>
      <c r="C34" t="s">
        <v>110</v>
      </c>
      <c r="D34" s="8" t="s">
        <v>101</v>
      </c>
      <c r="E34" s="8" t="s">
        <v>126</v>
      </c>
      <c r="F34" s="8" t="s">
        <v>13</v>
      </c>
      <c r="G34" s="8" t="s">
        <v>4484</v>
      </c>
      <c r="H34" s="8" t="s">
        <v>126</v>
      </c>
      <c r="I34" s="8" t="s">
        <v>13</v>
      </c>
      <c r="J34" s="8">
        <v>0</v>
      </c>
      <c r="K34" s="14" t="s">
        <v>1126</v>
      </c>
      <c r="L34" s="14" t="s">
        <v>5850</v>
      </c>
      <c r="M34" s="10">
        <v>16.862733571722099</v>
      </c>
      <c r="N34" s="8" t="s">
        <v>6368</v>
      </c>
      <c r="O34" s="8" t="s">
        <v>147</v>
      </c>
      <c r="P34" s="9">
        <v>0.41173611111111114</v>
      </c>
      <c r="Q34" s="9">
        <v>0.41269675925925925</v>
      </c>
      <c r="R34" s="8">
        <v>0</v>
      </c>
      <c r="S34" s="10">
        <v>7.9433333333333334</v>
      </c>
      <c r="T34" s="8" t="s">
        <v>4701</v>
      </c>
      <c r="U34" s="8" t="s">
        <v>4702</v>
      </c>
      <c r="V34" s="10">
        <v>13.4773896531551</v>
      </c>
      <c r="W34">
        <v>4804.24</v>
      </c>
      <c r="X34" s="8">
        <v>28</v>
      </c>
      <c r="Y34" s="8">
        <v>0.87155963302752304</v>
      </c>
      <c r="Z34">
        <v>14</v>
      </c>
      <c r="AA34">
        <v>218</v>
      </c>
      <c r="AB34" s="8">
        <f>Solution[[#This Row],[Old Stop]] +1</f>
        <v>1</v>
      </c>
      <c r="AC34" s="8" t="str">
        <f>_xlfn.CONCAT(Solution[[#This Row],[Old Rt '#]],"_",Solution[[#This Row],[Week '#]],"_", _xlfn.SWITCH(Solution[[#This Row],[Old Delivery Day]], "M", "Monday", "T", "Tuesday", "W", "Wednesday", "R", "Thursday", "F", "Friday"))</f>
        <v>103_Week1_Monday</v>
      </c>
      <c r="AD34" s="20">
        <v>93.624600000000001</v>
      </c>
      <c r="AE34" s="20">
        <v>93.763000000000005</v>
      </c>
      <c r="AF34" s="20">
        <v>83.495699999999999</v>
      </c>
      <c r="AG34" s="20">
        <v>109.03149999999999</v>
      </c>
      <c r="AH34">
        <v>97.29</v>
      </c>
      <c r="AI34" s="8" t="s">
        <v>4488</v>
      </c>
      <c r="AJ34" s="8" t="s">
        <v>4489</v>
      </c>
      <c r="AK34" s="8">
        <v>1</v>
      </c>
      <c r="AL34" s="8">
        <v>218</v>
      </c>
      <c r="AM34" s="11">
        <v>89.454999999999998</v>
      </c>
      <c r="AN34" s="11">
        <v>110.19</v>
      </c>
      <c r="AO34" t="s">
        <v>164</v>
      </c>
      <c r="AP34" s="8" t="s">
        <v>191</v>
      </c>
      <c r="AQ34" s="8" t="s">
        <v>44</v>
      </c>
      <c r="AR34" s="8" t="s">
        <v>164</v>
      </c>
      <c r="AS34" s="8" t="s">
        <v>164</v>
      </c>
      <c r="AT34" s="8" t="s">
        <v>168</v>
      </c>
      <c r="AU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 s="8"/>
      <c r="AW34">
        <v>23.40615</v>
      </c>
      <c r="AX34">
        <v>23.440750000000001</v>
      </c>
      <c r="AY34">
        <v>20.873925</v>
      </c>
      <c r="AZ34">
        <v>27.257874999999999</v>
      </c>
    </row>
    <row r="35" spans="1:52" x14ac:dyDescent="0.3">
      <c r="A35" s="43" t="s">
        <v>1812</v>
      </c>
      <c r="B35" t="s">
        <v>122</v>
      </c>
      <c r="C35" t="s">
        <v>151</v>
      </c>
      <c r="D35" s="8" t="s">
        <v>101</v>
      </c>
      <c r="E35" s="8" t="s">
        <v>160</v>
      </c>
      <c r="F35" s="8" t="s">
        <v>13</v>
      </c>
      <c r="G35" s="8" t="s">
        <v>140</v>
      </c>
      <c r="H35" s="8" t="s">
        <v>160</v>
      </c>
      <c r="I35" s="8" t="s">
        <v>48</v>
      </c>
      <c r="J35" s="8">
        <v>134</v>
      </c>
      <c r="K35" s="14" t="s">
        <v>1811</v>
      </c>
      <c r="L35" s="14" t="s">
        <v>5936</v>
      </c>
      <c r="M35" s="10">
        <v>0.70687095384519705</v>
      </c>
      <c r="N35" s="8" t="s">
        <v>8222</v>
      </c>
      <c r="O35" s="8" t="s">
        <v>147</v>
      </c>
      <c r="P35" s="9">
        <v>0.42701388888888892</v>
      </c>
      <c r="Q35" s="9">
        <v>0.43003472222222222</v>
      </c>
      <c r="R35" s="8">
        <v>0</v>
      </c>
      <c r="S35" s="10">
        <v>4.2666666666666666</v>
      </c>
      <c r="T35" s="8" t="s">
        <v>4119</v>
      </c>
      <c r="U35" s="8" t="s">
        <v>4120</v>
      </c>
      <c r="V35" s="10">
        <v>0.34555684771185002</v>
      </c>
      <c r="W35">
        <v>780</v>
      </c>
      <c r="X35" s="8">
        <v>0</v>
      </c>
      <c r="Y35" s="8">
        <v>0</v>
      </c>
      <c r="Z35">
        <v>0</v>
      </c>
      <c r="AA35">
        <v>0</v>
      </c>
      <c r="AB35" s="8">
        <f>Solution[[#This Row],[Old Stop]] +1</f>
        <v>135</v>
      </c>
      <c r="AC35" s="8" t="str">
        <f>_xlfn.CONCAT(Solution[[#This Row],[Old Rt '#]],"_",Solution[[#This Row],[Week '#]],"_", _xlfn.SWITCH(Solution[[#This Row],[Old Delivery Day]], "M", "Monday", "T", "Tuesday", "W", "Wednesday", "R", "Thursday", "F", "Friday"))</f>
        <v>101_Week1_Thursday</v>
      </c>
      <c r="AD35" s="20">
        <v>15</v>
      </c>
      <c r="AE35" s="20">
        <v>15</v>
      </c>
      <c r="AF35" s="20">
        <v>15</v>
      </c>
      <c r="AG35" s="20">
        <v>16.538399999999999</v>
      </c>
      <c r="AH35">
        <v>15.9</v>
      </c>
      <c r="AI35" s="8" t="s">
        <v>3495</v>
      </c>
      <c r="AJ35" s="8" t="s">
        <v>3496</v>
      </c>
      <c r="AK35" s="8">
        <v>1</v>
      </c>
      <c r="AL35" s="8">
        <v>0</v>
      </c>
      <c r="AM35" s="11">
        <v>15</v>
      </c>
      <c r="AN35" s="11">
        <v>16.875</v>
      </c>
      <c r="AO35" t="s">
        <v>163</v>
      </c>
      <c r="AP35" s="8" t="s">
        <v>191</v>
      </c>
      <c r="AQ35" s="8" t="s">
        <v>44</v>
      </c>
      <c r="AR35" s="8" t="s">
        <v>164</v>
      </c>
      <c r="AS35" s="8" t="s">
        <v>163</v>
      </c>
      <c r="AT35" s="8" t="s">
        <v>168</v>
      </c>
      <c r="AU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 s="8">
        <v>0</v>
      </c>
      <c r="AW35">
        <v>3.75</v>
      </c>
      <c r="AX35">
        <v>3.75</v>
      </c>
      <c r="AY35">
        <v>3.75</v>
      </c>
      <c r="AZ35">
        <v>4.1345999999999998</v>
      </c>
    </row>
    <row r="36" spans="1:52" x14ac:dyDescent="0.3">
      <c r="A36" s="43" t="s">
        <v>1812</v>
      </c>
      <c r="B36" t="s">
        <v>122</v>
      </c>
      <c r="C36" t="s">
        <v>151</v>
      </c>
      <c r="D36" s="8" t="s">
        <v>102</v>
      </c>
      <c r="E36" s="8" t="s">
        <v>160</v>
      </c>
      <c r="F36" s="8" t="s">
        <v>13</v>
      </c>
      <c r="G36" s="8" t="s">
        <v>9258</v>
      </c>
      <c r="H36" s="8" t="s">
        <v>160</v>
      </c>
      <c r="I36" s="8" t="s">
        <v>48</v>
      </c>
      <c r="J36" s="8">
        <v>134</v>
      </c>
      <c r="K36" s="14" t="s">
        <v>1811</v>
      </c>
      <c r="L36" s="14" t="s">
        <v>5936</v>
      </c>
      <c r="M36" s="10">
        <v>0.422596245196871</v>
      </c>
      <c r="N36" s="8" t="s">
        <v>8297</v>
      </c>
      <c r="O36" s="8" t="s">
        <v>147</v>
      </c>
      <c r="P36" s="9">
        <v>0.4099652777777778</v>
      </c>
      <c r="Q36" s="9">
        <v>0.41298611111111111</v>
      </c>
      <c r="R36" s="8">
        <v>0</v>
      </c>
      <c r="S36" s="10">
        <v>4.2666666666666666</v>
      </c>
      <c r="T36" s="8" t="s">
        <v>4119</v>
      </c>
      <c r="U36" s="8" t="s">
        <v>4120</v>
      </c>
      <c r="V36" s="10">
        <v>0.12420385819473601</v>
      </c>
      <c r="W36">
        <v>780</v>
      </c>
      <c r="X36" s="8">
        <v>0</v>
      </c>
      <c r="Y36" s="8">
        <v>0</v>
      </c>
      <c r="Z36">
        <v>0</v>
      </c>
      <c r="AA36">
        <v>0</v>
      </c>
      <c r="AB36" s="8">
        <f>Solution[[#This Row],[Old Stop]] +1</f>
        <v>135</v>
      </c>
      <c r="AC36" s="8" t="str">
        <f>_xlfn.CONCAT(Solution[[#This Row],[Old Rt '#]],"_",Solution[[#This Row],[Week '#]],"_", _xlfn.SWITCH(Solution[[#This Row],[Old Delivery Day]], "M", "Monday", "T", "Tuesday", "W", "Wednesday", "R", "Thursday", "F", "Friday"))</f>
        <v>101_Week2_Thursday</v>
      </c>
      <c r="AD36" s="20">
        <v>15</v>
      </c>
      <c r="AE36" s="20">
        <v>15</v>
      </c>
      <c r="AF36" s="20">
        <v>15</v>
      </c>
      <c r="AG36" s="20">
        <v>16.538399999999999</v>
      </c>
      <c r="AH36">
        <v>15.9</v>
      </c>
      <c r="AI36" s="8" t="s">
        <v>3495</v>
      </c>
      <c r="AJ36" s="8" t="s">
        <v>5335</v>
      </c>
      <c r="AK36" s="8">
        <v>1</v>
      </c>
      <c r="AL36" s="8">
        <v>0</v>
      </c>
      <c r="AM36" s="11">
        <v>15</v>
      </c>
      <c r="AN36" s="11">
        <v>16.875</v>
      </c>
      <c r="AO36" t="s">
        <v>163</v>
      </c>
      <c r="AP36" s="8" t="s">
        <v>191</v>
      </c>
      <c r="AQ36" s="8" t="s">
        <v>44</v>
      </c>
      <c r="AR36" s="8" t="s">
        <v>164</v>
      </c>
      <c r="AS36" s="8" t="s">
        <v>163</v>
      </c>
      <c r="AT36" s="8" t="s">
        <v>168</v>
      </c>
      <c r="AU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 s="8">
        <v>0</v>
      </c>
      <c r="AW36">
        <v>3.75</v>
      </c>
      <c r="AX36">
        <v>3.75</v>
      </c>
      <c r="AY36">
        <v>3.75</v>
      </c>
      <c r="AZ36">
        <v>4.1345999999999998</v>
      </c>
    </row>
    <row r="37" spans="1:52" x14ac:dyDescent="0.3">
      <c r="A37" s="43" t="s">
        <v>1311</v>
      </c>
      <c r="B37" t="s">
        <v>4703</v>
      </c>
      <c r="C37" t="s">
        <v>110</v>
      </c>
      <c r="D37" s="8" t="s">
        <v>101</v>
      </c>
      <c r="E37" s="8" t="s">
        <v>126</v>
      </c>
      <c r="F37" s="8" t="s">
        <v>13</v>
      </c>
      <c r="G37" s="8" t="s">
        <v>9259</v>
      </c>
      <c r="H37" s="8" t="s">
        <v>126</v>
      </c>
      <c r="I37" s="8" t="s">
        <v>13</v>
      </c>
      <c r="J37" s="8">
        <v>0</v>
      </c>
      <c r="K37" s="14" t="s">
        <v>1126</v>
      </c>
      <c r="L37" s="14" t="s">
        <v>5851</v>
      </c>
      <c r="M37" s="10">
        <v>0</v>
      </c>
      <c r="N37" s="8" t="s">
        <v>6369</v>
      </c>
      <c r="O37" s="8" t="s">
        <v>147</v>
      </c>
      <c r="P37" s="9">
        <v>0.41269675925925925</v>
      </c>
      <c r="Q37" s="9">
        <v>0.43656250000000002</v>
      </c>
      <c r="R37" s="8">
        <v>0</v>
      </c>
      <c r="S37" s="10">
        <v>17.320833333333333</v>
      </c>
      <c r="T37" s="8" t="s">
        <v>4701</v>
      </c>
      <c r="U37" s="8" t="s">
        <v>4702</v>
      </c>
      <c r="V37" s="10"/>
      <c r="W37">
        <v>55379.42</v>
      </c>
      <c r="X37" s="8">
        <v>0</v>
      </c>
      <c r="Y37" s="8">
        <v>0</v>
      </c>
      <c r="Z37">
        <v>0</v>
      </c>
      <c r="AA37">
        <v>0</v>
      </c>
      <c r="AB37" s="8">
        <f>Solution[[#This Row],[Old Stop]] +1</f>
        <v>1</v>
      </c>
      <c r="AC37" s="8" t="str">
        <f>_xlfn.CONCAT(Solution[[#This Row],[Old Rt '#]],"_",Solution[[#This Row],[Week '#]],"_", _xlfn.SWITCH(Solution[[#This Row],[Old Delivery Day]], "M", "Monday", "T", "Tuesday", "W", "Wednesday", "R", "Thursday", "F", "Friday"))</f>
        <v>103_Week1_Monday</v>
      </c>
      <c r="AD37" s="20">
        <v>889.53060000000005</v>
      </c>
      <c r="AE37" s="20">
        <v>1025.6777999999999</v>
      </c>
      <c r="AF37" s="20">
        <v>896.29750000000001</v>
      </c>
      <c r="AG37" s="20">
        <v>942.90200000000004</v>
      </c>
      <c r="AH37">
        <v>1238.8900000000001</v>
      </c>
      <c r="AI37" s="8" t="s">
        <v>4488</v>
      </c>
      <c r="AJ37" s="8" t="s">
        <v>4489</v>
      </c>
      <c r="AK37" s="8">
        <v>1</v>
      </c>
      <c r="AL37" s="8">
        <v>0</v>
      </c>
      <c r="AM37" s="11">
        <v>1108.3525</v>
      </c>
      <c r="AN37" s="11">
        <v>1026.2311999999999</v>
      </c>
      <c r="AO37" t="s">
        <v>164</v>
      </c>
      <c r="AP37" s="8" t="s">
        <v>191</v>
      </c>
      <c r="AQ37" s="8" t="s">
        <v>44</v>
      </c>
      <c r="AR37" s="8" t="s">
        <v>164</v>
      </c>
      <c r="AS37" s="8" t="s">
        <v>164</v>
      </c>
      <c r="AT37" s="8" t="s">
        <v>168</v>
      </c>
      <c r="AU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 s="8"/>
      <c r="AW37">
        <v>222.38265000000001</v>
      </c>
      <c r="AX37">
        <v>256.41944999999998</v>
      </c>
      <c r="AY37">
        <v>224.074375</v>
      </c>
      <c r="AZ37">
        <v>235.72550000000001</v>
      </c>
    </row>
    <row r="38" spans="1:52" x14ac:dyDescent="0.3">
      <c r="A38" s="43" t="s">
        <v>1909</v>
      </c>
      <c r="B38" t="s">
        <v>4412</v>
      </c>
      <c r="C38" t="s">
        <v>110</v>
      </c>
      <c r="D38" s="8" t="s">
        <v>101</v>
      </c>
      <c r="E38" s="8" t="s">
        <v>160</v>
      </c>
      <c r="F38" s="8" t="s">
        <v>48</v>
      </c>
      <c r="G38" s="8" t="s">
        <v>137</v>
      </c>
      <c r="H38" s="8" t="s">
        <v>160</v>
      </c>
      <c r="I38" s="8" t="s">
        <v>15</v>
      </c>
      <c r="J38" s="8">
        <v>275</v>
      </c>
      <c r="K38" s="14" t="s">
        <v>1908</v>
      </c>
      <c r="L38" s="14" t="s">
        <v>5809</v>
      </c>
      <c r="M38" s="10">
        <v>7.3215537591008397</v>
      </c>
      <c r="N38" s="8" t="s">
        <v>8881</v>
      </c>
      <c r="O38" s="8" t="s">
        <v>147</v>
      </c>
      <c r="P38" s="9">
        <v>0.32168981481481479</v>
      </c>
      <c r="Q38" s="9">
        <v>0.32773148148148146</v>
      </c>
      <c r="R38" s="8">
        <v>0</v>
      </c>
      <c r="S38" s="10">
        <v>6.0458333333333334</v>
      </c>
      <c r="T38" s="8" t="s">
        <v>4414</v>
      </c>
      <c r="U38" s="8" t="s">
        <v>4415</v>
      </c>
      <c r="V38" s="10">
        <v>5.82230696633912</v>
      </c>
      <c r="W38">
        <v>2946.48</v>
      </c>
      <c r="X38" s="8">
        <v>8</v>
      </c>
      <c r="Y38" s="8">
        <v>0.91011235955056202</v>
      </c>
      <c r="Z38">
        <v>4</v>
      </c>
      <c r="AA38">
        <v>74</v>
      </c>
      <c r="AB38" s="8">
        <f>Solution[[#This Row],[Old Stop]] +1</f>
        <v>276</v>
      </c>
      <c r="AC38" s="8" t="str">
        <f>_xlfn.CONCAT(Solution[[#This Row],[Old Rt '#]],"_",Solution[[#This Row],[Week '#]],"_", _xlfn.SWITCH(Solution[[#This Row],[Old Delivery Day]], "M", "Monday", "T", "Tuesday", "W", "Wednesday", "R", "Thursday", "F", "Friday"))</f>
        <v>101_Week1_Tuesday</v>
      </c>
      <c r="AD38" s="20">
        <v>60.897599999999997</v>
      </c>
      <c r="AE38" s="20">
        <v>54.606900000000003</v>
      </c>
      <c r="AF38" s="20">
        <v>63.292299999999997</v>
      </c>
      <c r="AG38" s="20">
        <v>53.220700000000001</v>
      </c>
      <c r="AH38">
        <v>70.510000000000005</v>
      </c>
      <c r="AI38" s="8" t="s">
        <v>3446</v>
      </c>
      <c r="AJ38" s="8" t="s">
        <v>3447</v>
      </c>
      <c r="AK38" s="8">
        <v>1</v>
      </c>
      <c r="AL38" s="8">
        <v>89</v>
      </c>
      <c r="AM38" s="11">
        <v>57.45</v>
      </c>
      <c r="AN38" s="11">
        <v>51.79</v>
      </c>
      <c r="AO38" t="s">
        <v>163</v>
      </c>
      <c r="AP38" s="8" t="s">
        <v>191</v>
      </c>
      <c r="AQ38" s="8" t="s">
        <v>44</v>
      </c>
      <c r="AR38" s="8" t="s">
        <v>164</v>
      </c>
      <c r="AS38" s="8" t="s">
        <v>163</v>
      </c>
      <c r="AT38" s="8" t="s">
        <v>168</v>
      </c>
      <c r="AU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8" s="8">
        <v>89</v>
      </c>
      <c r="AW38">
        <v>15.224399999999999</v>
      </c>
      <c r="AX38">
        <v>13.651725000000001</v>
      </c>
      <c r="AY38">
        <v>15.823074999999999</v>
      </c>
      <c r="AZ38">
        <v>13.305175</v>
      </c>
    </row>
    <row r="39" spans="1:52" x14ac:dyDescent="0.3">
      <c r="A39" s="43" t="s">
        <v>1909</v>
      </c>
      <c r="B39" t="s">
        <v>4412</v>
      </c>
      <c r="C39" t="s">
        <v>110</v>
      </c>
      <c r="D39" s="8" t="s">
        <v>102</v>
      </c>
      <c r="E39" s="8" t="s">
        <v>160</v>
      </c>
      <c r="F39" s="8" t="s">
        <v>48</v>
      </c>
      <c r="G39" s="8" t="s">
        <v>9253</v>
      </c>
      <c r="H39" s="8" t="s">
        <v>160</v>
      </c>
      <c r="I39" s="8" t="s">
        <v>15</v>
      </c>
      <c r="J39" s="8">
        <v>275</v>
      </c>
      <c r="K39" s="14" t="s">
        <v>1908</v>
      </c>
      <c r="L39" s="14" t="s">
        <v>5809</v>
      </c>
      <c r="M39" s="10">
        <v>8.0469393864886207</v>
      </c>
      <c r="N39" s="8" t="s">
        <v>8782</v>
      </c>
      <c r="O39" s="8" t="s">
        <v>147</v>
      </c>
      <c r="P39" s="9">
        <v>0.37232638888888892</v>
      </c>
      <c r="Q39" s="9">
        <v>0.37836805555555558</v>
      </c>
      <c r="R39" s="8">
        <v>0</v>
      </c>
      <c r="S39" s="10">
        <v>6.0458333333333334</v>
      </c>
      <c r="T39" s="8" t="s">
        <v>4414</v>
      </c>
      <c r="U39" s="8" t="s">
        <v>4415</v>
      </c>
      <c r="V39" s="10">
        <v>5.9247949710857704</v>
      </c>
      <c r="W39">
        <v>2946.48</v>
      </c>
      <c r="X39" s="8">
        <v>8</v>
      </c>
      <c r="Y39" s="8">
        <v>0.91011235955056202</v>
      </c>
      <c r="Z39">
        <v>4</v>
      </c>
      <c r="AA39">
        <v>74</v>
      </c>
      <c r="AB39" s="8">
        <f>Solution[[#This Row],[Old Stop]] +1</f>
        <v>276</v>
      </c>
      <c r="AC39" s="8" t="str">
        <f>_xlfn.CONCAT(Solution[[#This Row],[Old Rt '#]],"_",Solution[[#This Row],[Week '#]],"_", _xlfn.SWITCH(Solution[[#This Row],[Old Delivery Day]], "M", "Monday", "T", "Tuesday", "W", "Wednesday", "R", "Thursday", "F", "Friday"))</f>
        <v>101_Week2_Tuesday</v>
      </c>
      <c r="AD39" s="20">
        <v>60.897599999999997</v>
      </c>
      <c r="AE39" s="20">
        <v>54.606900000000003</v>
      </c>
      <c r="AF39" s="20">
        <v>63.292299999999997</v>
      </c>
      <c r="AG39" s="20">
        <v>53.220700000000001</v>
      </c>
      <c r="AH39">
        <v>70.510000000000005</v>
      </c>
      <c r="AI39" s="8" t="s">
        <v>3446</v>
      </c>
      <c r="AJ39" s="8" t="s">
        <v>5144</v>
      </c>
      <c r="AK39" s="8">
        <v>1</v>
      </c>
      <c r="AL39" s="8">
        <v>89</v>
      </c>
      <c r="AM39" s="11">
        <v>57.45</v>
      </c>
      <c r="AN39" s="11">
        <v>51.79</v>
      </c>
      <c r="AO39" t="s">
        <v>163</v>
      </c>
      <c r="AP39" s="8" t="s">
        <v>191</v>
      </c>
      <c r="AQ39" s="8" t="s">
        <v>44</v>
      </c>
      <c r="AR39" s="8" t="s">
        <v>164</v>
      </c>
      <c r="AS39" s="8" t="s">
        <v>163</v>
      </c>
      <c r="AT39" s="8" t="s">
        <v>168</v>
      </c>
      <c r="AU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9" s="8">
        <v>89</v>
      </c>
      <c r="AW39">
        <v>15.224399999999999</v>
      </c>
      <c r="AX39">
        <v>13.651725000000001</v>
      </c>
      <c r="AY39">
        <v>15.823074999999999</v>
      </c>
      <c r="AZ39">
        <v>13.305175</v>
      </c>
    </row>
    <row r="40" spans="1:52" x14ac:dyDescent="0.3">
      <c r="A40" s="43" t="s">
        <v>1296</v>
      </c>
      <c r="B40" t="s">
        <v>5404</v>
      </c>
      <c r="C40" t="s">
        <v>110</v>
      </c>
      <c r="D40" s="8" t="s">
        <v>101</v>
      </c>
      <c r="E40" s="8" t="s">
        <v>126</v>
      </c>
      <c r="F40" s="8" t="s">
        <v>13</v>
      </c>
      <c r="G40" s="8" t="s">
        <v>9249</v>
      </c>
      <c r="H40" s="8" t="s">
        <v>126</v>
      </c>
      <c r="I40" s="8" t="s">
        <v>13</v>
      </c>
      <c r="J40" s="8">
        <v>0</v>
      </c>
      <c r="K40" s="14" t="s">
        <v>1295</v>
      </c>
      <c r="L40" s="14" t="s">
        <v>8908</v>
      </c>
      <c r="M40" s="10">
        <v>4.1645411115749802</v>
      </c>
      <c r="N40" s="8" t="s">
        <v>6370</v>
      </c>
      <c r="O40" s="8" t="s">
        <v>112</v>
      </c>
      <c r="P40" s="9">
        <v>0.43945601851851851</v>
      </c>
      <c r="Q40" s="9">
        <v>0.44234953703703705</v>
      </c>
      <c r="R40" s="8">
        <v>0</v>
      </c>
      <c r="S40" s="10">
        <v>4.166666666666667</v>
      </c>
      <c r="T40" s="8" t="s">
        <v>8909</v>
      </c>
      <c r="U40" s="8" t="s">
        <v>8910</v>
      </c>
      <c r="V40" s="10">
        <v>1.6115906323670599</v>
      </c>
      <c r="W40">
        <v>393.2</v>
      </c>
      <c r="X40" s="8">
        <v>0</v>
      </c>
      <c r="Y40" s="8">
        <v>0</v>
      </c>
      <c r="Z40">
        <v>0</v>
      </c>
      <c r="AA40">
        <v>0</v>
      </c>
      <c r="AB40" s="8">
        <f>Solution[[#This Row],[Old Stop]] +1</f>
        <v>1</v>
      </c>
      <c r="AC40" s="8" t="str">
        <f>_xlfn.CONCAT(Solution[[#This Row],[Old Rt '#]],"_",Solution[[#This Row],[Week '#]],"_", _xlfn.SWITCH(Solution[[#This Row],[Old Delivery Day]], "M", "Monday", "T", "Tuesday", "W", "Wednesday", "R", "Thursday", "F", "Friday"))</f>
        <v>103_Week1_Monday</v>
      </c>
      <c r="AD40" s="20">
        <v>35.526600000000002</v>
      </c>
      <c r="AE40" s="20">
        <v>35.19</v>
      </c>
      <c r="AF40" s="20">
        <v>36.44</v>
      </c>
      <c r="AG40" s="20">
        <v>35.29</v>
      </c>
      <c r="AH40">
        <v>9.11</v>
      </c>
      <c r="AI40" s="8" t="s">
        <v>4488</v>
      </c>
      <c r="AJ40" s="8" t="s">
        <v>4489</v>
      </c>
      <c r="AK40" s="8">
        <v>1</v>
      </c>
      <c r="AL40" s="8">
        <v>0</v>
      </c>
      <c r="AM40" s="11">
        <v>8.8211999999999993</v>
      </c>
      <c r="AN40" s="11">
        <v>4.4112</v>
      </c>
      <c r="AO40" t="s">
        <v>164</v>
      </c>
      <c r="AP40" s="8" t="s">
        <v>191</v>
      </c>
      <c r="AQ40" s="8" t="s">
        <v>44</v>
      </c>
      <c r="AR40" s="8" t="s">
        <v>164</v>
      </c>
      <c r="AS40" s="8" t="s">
        <v>164</v>
      </c>
      <c r="AT40" s="8" t="s">
        <v>168</v>
      </c>
      <c r="AU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 s="8"/>
      <c r="AW40">
        <v>8.8816500000000005</v>
      </c>
      <c r="AX40">
        <v>8.7974999999999994</v>
      </c>
      <c r="AY40">
        <v>9.11</v>
      </c>
      <c r="AZ40">
        <v>8.8224999999999998</v>
      </c>
    </row>
    <row r="41" spans="1:52" x14ac:dyDescent="0.3">
      <c r="A41" s="43" t="s">
        <v>1460</v>
      </c>
      <c r="B41" t="s">
        <v>3518</v>
      </c>
      <c r="C41" t="s">
        <v>112</v>
      </c>
      <c r="D41" s="8" t="s">
        <v>101</v>
      </c>
      <c r="E41" s="8" t="s">
        <v>160</v>
      </c>
      <c r="F41" s="8" t="s">
        <v>12</v>
      </c>
      <c r="G41" s="8" t="s">
        <v>132</v>
      </c>
      <c r="H41" s="8" t="s">
        <v>160</v>
      </c>
      <c r="I41" s="8" t="s">
        <v>12</v>
      </c>
      <c r="J41" s="8">
        <v>1</v>
      </c>
      <c r="K41" s="14" t="s">
        <v>258</v>
      </c>
      <c r="L41" s="14" t="s">
        <v>5749</v>
      </c>
      <c r="M41" s="10">
        <v>1.75738529624177</v>
      </c>
      <c r="N41" s="8" t="s">
        <v>8748</v>
      </c>
      <c r="O41" s="8" t="s">
        <v>147</v>
      </c>
      <c r="P41" s="9">
        <v>0.2512152777777778</v>
      </c>
      <c r="Q41" s="9">
        <v>0.25135416666666666</v>
      </c>
      <c r="R41" s="8">
        <v>0</v>
      </c>
      <c r="S41" s="10">
        <v>0.2</v>
      </c>
      <c r="T41" s="8" t="s">
        <v>3520</v>
      </c>
      <c r="U41" s="8" t="s">
        <v>3521</v>
      </c>
      <c r="V41" s="10">
        <v>0.71915176374442602</v>
      </c>
      <c r="W41">
        <v>20270.13</v>
      </c>
      <c r="X41" s="8">
        <v>109</v>
      </c>
      <c r="Y41" s="8">
        <v>0.84110787172011603</v>
      </c>
      <c r="Z41">
        <v>37</v>
      </c>
      <c r="AA41">
        <v>701</v>
      </c>
      <c r="AB41" s="8">
        <f>Solution[[#This Row],[Old Stop]] +1</f>
        <v>2</v>
      </c>
      <c r="AC41" s="8" t="str">
        <f>_xlfn.CONCAT(Solution[[#This Row],[Old Rt '#]],"_",Solution[[#This Row],[Week '#]],"_", _xlfn.SWITCH(Solution[[#This Row],[Old Delivery Day]], "M", "Monday", "T", "Tuesday", "W", "Wednesday", "R", "Thursday", "F", "Friday"))</f>
        <v>101_Week1_Wednesday</v>
      </c>
      <c r="AD41" s="20">
        <v>381.83530000000002</v>
      </c>
      <c r="AE41" s="20">
        <v>362.60849999999999</v>
      </c>
      <c r="AF41" s="20">
        <v>404.99919999999997</v>
      </c>
      <c r="AG41" s="20">
        <v>389.48570000000001</v>
      </c>
      <c r="AH41">
        <v>427.28</v>
      </c>
      <c r="AI41" s="8" t="s">
        <v>4434</v>
      </c>
      <c r="AJ41" s="8" t="s">
        <v>4435</v>
      </c>
      <c r="AK41" s="8">
        <v>1</v>
      </c>
      <c r="AL41" s="8">
        <v>686</v>
      </c>
      <c r="AM41" s="11">
        <v>392.83870000000002</v>
      </c>
      <c r="AN41" s="11">
        <v>431.13119999999998</v>
      </c>
      <c r="AO41" t="s">
        <v>164</v>
      </c>
      <c r="AP41" s="8" t="s">
        <v>191</v>
      </c>
      <c r="AQ41" s="8" t="s">
        <v>12</v>
      </c>
      <c r="AR41" s="8" t="s">
        <v>164</v>
      </c>
      <c r="AS41" s="8" t="s">
        <v>164</v>
      </c>
      <c r="AT41" s="8" t="s">
        <v>168</v>
      </c>
      <c r="AU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 s="8"/>
      <c r="AW41">
        <v>95.458825000000004</v>
      </c>
      <c r="AX41">
        <v>90.652124999999998</v>
      </c>
      <c r="AY41">
        <v>101.24979999999999</v>
      </c>
      <c r="AZ41">
        <v>97.371425000000002</v>
      </c>
    </row>
    <row r="42" spans="1:52" x14ac:dyDescent="0.3">
      <c r="A42" s="43" t="s">
        <v>1460</v>
      </c>
      <c r="B42" t="s">
        <v>3518</v>
      </c>
      <c r="C42" t="s">
        <v>112</v>
      </c>
      <c r="D42" s="8" t="s">
        <v>102</v>
      </c>
      <c r="E42" s="8" t="s">
        <v>160</v>
      </c>
      <c r="F42" s="8" t="s">
        <v>12</v>
      </c>
      <c r="G42" s="8" t="s">
        <v>155</v>
      </c>
      <c r="H42" s="8" t="s">
        <v>160</v>
      </c>
      <c r="I42" s="8" t="s">
        <v>12</v>
      </c>
      <c r="J42" s="8">
        <v>1</v>
      </c>
      <c r="K42" s="14" t="s">
        <v>258</v>
      </c>
      <c r="L42" s="14" t="s">
        <v>5749</v>
      </c>
      <c r="M42" s="10">
        <v>4.8563271523487703</v>
      </c>
      <c r="N42" s="8" t="s">
        <v>7801</v>
      </c>
      <c r="O42" s="8" t="s">
        <v>147</v>
      </c>
      <c r="P42" s="9">
        <v>0.3429861111111111</v>
      </c>
      <c r="Q42" s="9">
        <v>0.34312500000000001</v>
      </c>
      <c r="R42" s="8">
        <v>0</v>
      </c>
      <c r="S42" s="10">
        <v>0.2</v>
      </c>
      <c r="T42" s="8" t="s">
        <v>3520</v>
      </c>
      <c r="U42" s="8" t="s">
        <v>3521</v>
      </c>
      <c r="V42" s="10">
        <v>1.9106876084604401</v>
      </c>
      <c r="W42">
        <v>20270.13</v>
      </c>
      <c r="X42" s="8">
        <v>109</v>
      </c>
      <c r="Y42" s="8">
        <v>0.84110787172011603</v>
      </c>
      <c r="Z42">
        <v>37</v>
      </c>
      <c r="AA42">
        <v>701</v>
      </c>
      <c r="AB42" s="8">
        <f>Solution[[#This Row],[Old Stop]] +1</f>
        <v>2</v>
      </c>
      <c r="AC42" s="8" t="str">
        <f>_xlfn.CONCAT(Solution[[#This Row],[Old Rt '#]],"_",Solution[[#This Row],[Week '#]],"_", _xlfn.SWITCH(Solution[[#This Row],[Old Delivery Day]], "M", "Monday", "T", "Tuesday", "W", "Wednesday", "R", "Thursday", "F", "Friday"))</f>
        <v>101_Week2_Wednesday</v>
      </c>
      <c r="AD42" s="20">
        <v>381.83530000000002</v>
      </c>
      <c r="AE42" s="20">
        <v>362.60849999999999</v>
      </c>
      <c r="AF42" s="20">
        <v>404.99919999999997</v>
      </c>
      <c r="AG42" s="20">
        <v>389.48570000000001</v>
      </c>
      <c r="AH42">
        <v>427.28</v>
      </c>
      <c r="AI42" s="8" t="s">
        <v>4434</v>
      </c>
      <c r="AJ42" s="8" t="s">
        <v>4630</v>
      </c>
      <c r="AK42" s="8">
        <v>1</v>
      </c>
      <c r="AL42" s="8">
        <v>686</v>
      </c>
      <c r="AM42" s="11">
        <v>392.83870000000002</v>
      </c>
      <c r="AN42" s="11">
        <v>431.13119999999998</v>
      </c>
      <c r="AO42" t="s">
        <v>164</v>
      </c>
      <c r="AP42" s="8" t="s">
        <v>191</v>
      </c>
      <c r="AQ42" s="8" t="s">
        <v>12</v>
      </c>
      <c r="AR42" s="8" t="s">
        <v>164</v>
      </c>
      <c r="AS42" s="8" t="s">
        <v>164</v>
      </c>
      <c r="AT42" s="8" t="s">
        <v>168</v>
      </c>
      <c r="AU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 s="8"/>
      <c r="AW42">
        <v>95.458825000000004</v>
      </c>
      <c r="AX42">
        <v>90.652124999999998</v>
      </c>
      <c r="AY42">
        <v>101.24979999999999</v>
      </c>
      <c r="AZ42">
        <v>97.371425000000002</v>
      </c>
    </row>
    <row r="43" spans="1:52" x14ac:dyDescent="0.3">
      <c r="A43" s="43" t="s">
        <v>1313</v>
      </c>
      <c r="B43" t="s">
        <v>4729</v>
      </c>
      <c r="C43" t="s">
        <v>110</v>
      </c>
      <c r="D43" s="8" t="s">
        <v>101</v>
      </c>
      <c r="E43" s="8" t="s">
        <v>126</v>
      </c>
      <c r="F43" s="8" t="s">
        <v>13</v>
      </c>
      <c r="G43" s="8" t="s">
        <v>9254</v>
      </c>
      <c r="H43" s="8" t="s">
        <v>126</v>
      </c>
      <c r="I43" s="8" t="s">
        <v>13</v>
      </c>
      <c r="J43" s="8">
        <v>0</v>
      </c>
      <c r="K43" s="14" t="s">
        <v>1312</v>
      </c>
      <c r="L43" s="14" t="s">
        <v>8911</v>
      </c>
      <c r="M43" s="10">
        <v>1.4326393099736401</v>
      </c>
      <c r="N43" s="8" t="s">
        <v>6371</v>
      </c>
      <c r="O43" s="8" t="s">
        <v>147</v>
      </c>
      <c r="P43" s="9">
        <v>0.4433449074074074</v>
      </c>
      <c r="Q43" s="9">
        <v>0.44795138888888891</v>
      </c>
      <c r="R43" s="8">
        <v>0</v>
      </c>
      <c r="S43" s="10">
        <v>8.6916666666666664</v>
      </c>
      <c r="T43" s="8" t="s">
        <v>8912</v>
      </c>
      <c r="U43" s="8" t="s">
        <v>8913</v>
      </c>
      <c r="V43" s="10">
        <v>0.38104164661877798</v>
      </c>
      <c r="W43">
        <v>2934.61</v>
      </c>
      <c r="X43" s="8">
        <v>0</v>
      </c>
      <c r="Y43" s="8">
        <v>0</v>
      </c>
      <c r="Z43">
        <v>0</v>
      </c>
      <c r="AA43">
        <v>0</v>
      </c>
      <c r="AB43" s="8">
        <f>Solution[[#This Row],[Old Stop]] +1</f>
        <v>1</v>
      </c>
      <c r="AC43" s="8" t="str">
        <f>_xlfn.CONCAT(Solution[[#This Row],[Old Rt '#]],"_",Solution[[#This Row],[Week '#]],"_", _xlfn.SWITCH(Solution[[#This Row],[Old Delivery Day]], "M", "Monday", "T", "Tuesday", "W", "Wednesday", "R", "Thursday", "F", "Friday"))</f>
        <v>103_Week1_Monday</v>
      </c>
      <c r="AD43" s="20">
        <v>46.006100000000004</v>
      </c>
      <c r="AE43" s="20">
        <v>57.837600000000002</v>
      </c>
      <c r="AF43" s="20">
        <v>79.989999999999995</v>
      </c>
      <c r="AG43" s="20">
        <v>61.226599999999998</v>
      </c>
      <c r="AH43">
        <v>82.96</v>
      </c>
      <c r="AI43" s="8" t="s">
        <v>4488</v>
      </c>
      <c r="AJ43" s="8" t="s">
        <v>4489</v>
      </c>
      <c r="AK43" s="8">
        <v>1</v>
      </c>
      <c r="AL43" s="8">
        <v>0</v>
      </c>
      <c r="AM43" s="11">
        <v>75.152500000000003</v>
      </c>
      <c r="AN43" s="11">
        <v>49.99</v>
      </c>
      <c r="AO43" t="s">
        <v>164</v>
      </c>
      <c r="AP43" s="8" t="s">
        <v>191</v>
      </c>
      <c r="AQ43" s="8" t="s">
        <v>44</v>
      </c>
      <c r="AR43" s="8" t="s">
        <v>164</v>
      </c>
      <c r="AS43" s="8" t="s">
        <v>164</v>
      </c>
      <c r="AT43" s="8" t="s">
        <v>168</v>
      </c>
      <c r="AU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 s="8"/>
      <c r="AW43">
        <v>11.501525000000001</v>
      </c>
      <c r="AX43">
        <v>14.4594</v>
      </c>
      <c r="AY43">
        <v>19.997499999999999</v>
      </c>
      <c r="AZ43">
        <v>15.306649999999999</v>
      </c>
    </row>
    <row r="44" spans="1:52" x14ac:dyDescent="0.3">
      <c r="A44" s="43" t="s">
        <v>1068</v>
      </c>
      <c r="B44" t="s">
        <v>5273</v>
      </c>
      <c r="C44" t="s">
        <v>110</v>
      </c>
      <c r="D44" s="8" t="s">
        <v>101</v>
      </c>
      <c r="E44" s="8" t="s">
        <v>160</v>
      </c>
      <c r="F44" s="8" t="s">
        <v>13</v>
      </c>
      <c r="G44" s="8" t="s">
        <v>4484</v>
      </c>
      <c r="H44" s="8" t="s">
        <v>290</v>
      </c>
      <c r="I44" s="8" t="s">
        <v>48</v>
      </c>
      <c r="J44" s="8">
        <v>103</v>
      </c>
      <c r="K44" s="14" t="s">
        <v>1067</v>
      </c>
      <c r="L44" s="14" t="s">
        <v>8929</v>
      </c>
      <c r="M44" s="10">
        <v>11.223471151053699</v>
      </c>
      <c r="N44" s="8" t="s">
        <v>8129</v>
      </c>
      <c r="O44" s="8" t="s">
        <v>129</v>
      </c>
      <c r="P44" s="9">
        <v>0.45401620370370371</v>
      </c>
      <c r="Q44" s="9">
        <v>0.45859953703703704</v>
      </c>
      <c r="R44" s="8">
        <v>0</v>
      </c>
      <c r="S44" s="10">
        <v>5.7</v>
      </c>
      <c r="T44" s="8" t="s">
        <v>8930</v>
      </c>
      <c r="U44" s="8" t="s">
        <v>8931</v>
      </c>
      <c r="V44" s="10">
        <v>8.41570992175361</v>
      </c>
      <c r="W44">
        <v>1186.9000000000001</v>
      </c>
      <c r="X44" s="8">
        <v>0</v>
      </c>
      <c r="Y44" s="8">
        <v>0</v>
      </c>
      <c r="Z44">
        <v>0</v>
      </c>
      <c r="AA44">
        <v>0</v>
      </c>
      <c r="AB44" s="8">
        <f>Solution[[#This Row],[Old Stop]] +1</f>
        <v>104</v>
      </c>
      <c r="AC44" s="8" t="str">
        <f>_xlfn.CONCAT(Solution[[#This Row],[Old Rt '#]],"_",Solution[[#This Row],[Week '#]],"_", _xlfn.SWITCH(Solution[[#This Row],[Old Delivery Day]], "M", "Monday", "T", "Tuesday", "W", "Wednesday", "R", "Thursday", "F", "Friday"))</f>
        <v>105_Week1_Thursday</v>
      </c>
      <c r="AD44" s="20">
        <v>49.448300000000003</v>
      </c>
      <c r="AE44" s="20">
        <v>54.9285</v>
      </c>
      <c r="AF44" s="20">
        <v>41.577100000000002</v>
      </c>
      <c r="AG44" s="20">
        <v>39.203299999999999</v>
      </c>
      <c r="AH44">
        <v>19.37</v>
      </c>
      <c r="AI44" s="8" t="s">
        <v>3495</v>
      </c>
      <c r="AJ44" s="8" t="s">
        <v>3496</v>
      </c>
      <c r="AK44" s="8">
        <v>1</v>
      </c>
      <c r="AL44" s="8">
        <v>0</v>
      </c>
      <c r="AM44" s="11">
        <v>26.1937</v>
      </c>
      <c r="AN44" s="11">
        <v>19.920000000000002</v>
      </c>
      <c r="AO44" t="s">
        <v>163</v>
      </c>
      <c r="AP44" s="8" t="s">
        <v>191</v>
      </c>
      <c r="AQ44" s="8" t="s">
        <v>50</v>
      </c>
      <c r="AR44" s="8" t="s">
        <v>163</v>
      </c>
      <c r="AS44" s="8" t="s">
        <v>163</v>
      </c>
      <c r="AT44" s="8" t="s">
        <v>168</v>
      </c>
      <c r="AU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 s="8">
        <v>0</v>
      </c>
      <c r="AW44">
        <v>12.362075000000001</v>
      </c>
      <c r="AX44">
        <v>13.732125</v>
      </c>
      <c r="AY44">
        <v>10.394275</v>
      </c>
      <c r="AZ44">
        <v>9.8008249999999997</v>
      </c>
    </row>
    <row r="45" spans="1:52" x14ac:dyDescent="0.3">
      <c r="A45" s="43" t="s">
        <v>688</v>
      </c>
      <c r="B45" t="s">
        <v>3638</v>
      </c>
      <c r="C45" t="s">
        <v>142</v>
      </c>
      <c r="D45" s="8" t="s">
        <v>101</v>
      </c>
      <c r="E45" s="8" t="s">
        <v>126</v>
      </c>
      <c r="F45" s="8" t="s">
        <v>13</v>
      </c>
      <c r="G45" s="8" t="s">
        <v>9258</v>
      </c>
      <c r="H45" s="8" t="s">
        <v>126</v>
      </c>
      <c r="I45" s="8" t="s">
        <v>13</v>
      </c>
      <c r="J45" s="8">
        <v>0</v>
      </c>
      <c r="K45" s="14" t="s">
        <v>687</v>
      </c>
      <c r="L45" s="14" t="s">
        <v>5840</v>
      </c>
      <c r="M45" s="10">
        <v>0.77365886254295901</v>
      </c>
      <c r="N45" s="8" t="s">
        <v>6372</v>
      </c>
      <c r="O45" s="8" t="s">
        <v>147</v>
      </c>
      <c r="P45" s="9">
        <v>0.44848379629629631</v>
      </c>
      <c r="Q45" s="9">
        <v>0.45574074074074072</v>
      </c>
      <c r="R45" s="8">
        <v>0</v>
      </c>
      <c r="S45" s="10">
        <v>19.125</v>
      </c>
      <c r="T45" s="8" t="s">
        <v>4918</v>
      </c>
      <c r="U45" s="8" t="s">
        <v>4919</v>
      </c>
      <c r="V45" s="10">
        <v>0.37898018027353397</v>
      </c>
      <c r="W45">
        <v>2749.77</v>
      </c>
      <c r="X45" s="8">
        <v>0</v>
      </c>
      <c r="Y45" s="8">
        <v>0</v>
      </c>
      <c r="Z45">
        <v>0</v>
      </c>
      <c r="AA45">
        <v>0</v>
      </c>
      <c r="AB45" s="8">
        <f>Solution[[#This Row],[Old Stop]] +1</f>
        <v>1</v>
      </c>
      <c r="AC45" s="8" t="str">
        <f>_xlfn.CONCAT(Solution[[#This Row],[Old Rt '#]],"_",Solution[[#This Row],[Week '#]],"_", _xlfn.SWITCH(Solution[[#This Row],[Old Delivery Day]], "M", "Monday", "T", "Tuesday", "W", "Wednesday", "R", "Thursday", "F", "Friday"))</f>
        <v>103_Week1_Monday</v>
      </c>
      <c r="AD45" s="20">
        <v>51.4</v>
      </c>
      <c r="AE45" s="20">
        <v>53.416899999999998</v>
      </c>
      <c r="AF45" s="20">
        <v>55.162300000000002</v>
      </c>
      <c r="AG45" s="20">
        <v>57.24</v>
      </c>
      <c r="AH45">
        <v>60.14</v>
      </c>
      <c r="AI45" s="8" t="s">
        <v>4488</v>
      </c>
      <c r="AJ45" s="8" t="s">
        <v>4489</v>
      </c>
      <c r="AK45" s="8">
        <v>1</v>
      </c>
      <c r="AL45" s="8">
        <v>0</v>
      </c>
      <c r="AM45" s="11">
        <v>52.177500000000002</v>
      </c>
      <c r="AN45" s="11">
        <v>57.24</v>
      </c>
      <c r="AO45" t="s">
        <v>164</v>
      </c>
      <c r="AP45" s="8" t="s">
        <v>191</v>
      </c>
      <c r="AQ45" s="8" t="s">
        <v>44</v>
      </c>
      <c r="AR45" s="8" t="s">
        <v>164</v>
      </c>
      <c r="AS45" s="8" t="s">
        <v>164</v>
      </c>
      <c r="AT45" s="8" t="s">
        <v>168</v>
      </c>
      <c r="AU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 s="8"/>
      <c r="AW45">
        <v>12.85</v>
      </c>
      <c r="AX45">
        <v>13.354225</v>
      </c>
      <c r="AY45">
        <v>13.790575</v>
      </c>
      <c r="AZ45">
        <v>14.31</v>
      </c>
    </row>
    <row r="46" spans="1:52" x14ac:dyDescent="0.3">
      <c r="A46" s="43" t="s">
        <v>1076</v>
      </c>
      <c r="B46" t="s">
        <v>4564</v>
      </c>
      <c r="C46" t="s">
        <v>110</v>
      </c>
      <c r="D46" s="8" t="s">
        <v>101</v>
      </c>
      <c r="E46" s="8" t="s">
        <v>160</v>
      </c>
      <c r="F46" s="8" t="s">
        <v>12</v>
      </c>
      <c r="G46" s="8" t="s">
        <v>9260</v>
      </c>
      <c r="H46" s="8" t="s">
        <v>160</v>
      </c>
      <c r="I46" s="8" t="s">
        <v>48</v>
      </c>
      <c r="J46" s="8">
        <v>312</v>
      </c>
      <c r="K46" s="14" t="s">
        <v>333</v>
      </c>
      <c r="L46" s="14" t="s">
        <v>5889</v>
      </c>
      <c r="M46" s="10">
        <v>13.068056060464199</v>
      </c>
      <c r="N46" s="8" t="s">
        <v>7638</v>
      </c>
      <c r="O46" s="8" t="s">
        <v>147</v>
      </c>
      <c r="P46" s="9">
        <v>0.58832175925925922</v>
      </c>
      <c r="Q46" s="9">
        <v>0.59189814814814812</v>
      </c>
      <c r="R46" s="8">
        <v>0</v>
      </c>
      <c r="S46" s="10">
        <v>16.733333333333334</v>
      </c>
      <c r="T46" s="8" t="s">
        <v>4566</v>
      </c>
      <c r="U46" s="8" t="s">
        <v>4567</v>
      </c>
      <c r="V46" s="10">
        <v>11.8272076122259</v>
      </c>
      <c r="W46">
        <v>2441.71</v>
      </c>
      <c r="X46" s="8">
        <v>0</v>
      </c>
      <c r="Y46" s="8">
        <v>0</v>
      </c>
      <c r="Z46">
        <v>0</v>
      </c>
      <c r="AA46">
        <v>0</v>
      </c>
      <c r="AB46" s="8">
        <f>Solution[[#This Row],[Old Stop]] +1</f>
        <v>313</v>
      </c>
      <c r="AC46" s="8" t="str">
        <f>_xlfn.CONCAT(Solution[[#This Row],[Old Rt '#]],"_",Solution[[#This Row],[Week '#]],"_", _xlfn.SWITCH(Solution[[#This Row],[Old Delivery Day]], "M", "Monday", "T", "Tuesday", "W", "Wednesday", "R", "Thursday", "F", "Friday"))</f>
        <v>101_Week1_Thursday</v>
      </c>
      <c r="AD46" s="20">
        <v>58.856200000000001</v>
      </c>
      <c r="AE46" s="20">
        <v>55.388399999999997</v>
      </c>
      <c r="AF46" s="20">
        <v>62.655999999999999</v>
      </c>
      <c r="AG46" s="20">
        <v>60.276899999999998</v>
      </c>
      <c r="AH46">
        <v>73.98</v>
      </c>
      <c r="AI46" s="8" t="s">
        <v>4434</v>
      </c>
      <c r="AJ46" s="8" t="s">
        <v>4435</v>
      </c>
      <c r="AK46" s="8">
        <v>1</v>
      </c>
      <c r="AL46" s="8">
        <v>0</v>
      </c>
      <c r="AM46" s="11">
        <v>60.042499999999997</v>
      </c>
      <c r="AN46" s="11">
        <v>58.4375</v>
      </c>
      <c r="AO46" t="s">
        <v>163</v>
      </c>
      <c r="AP46" s="8" t="s">
        <v>191</v>
      </c>
      <c r="AQ46" s="8" t="s">
        <v>44</v>
      </c>
      <c r="AR46" s="8" t="s">
        <v>164</v>
      </c>
      <c r="AS46" s="8" t="s">
        <v>163</v>
      </c>
      <c r="AT46" s="8" t="s">
        <v>168</v>
      </c>
      <c r="AU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 s="8">
        <v>0</v>
      </c>
      <c r="AW46">
        <v>14.71405</v>
      </c>
      <c r="AX46">
        <v>13.847099999999999</v>
      </c>
      <c r="AY46">
        <v>15.664</v>
      </c>
      <c r="AZ46">
        <v>15.069224999999999</v>
      </c>
    </row>
    <row r="47" spans="1:52" x14ac:dyDescent="0.3">
      <c r="A47" s="43" t="s">
        <v>1076</v>
      </c>
      <c r="B47" t="s">
        <v>4564</v>
      </c>
      <c r="C47" t="s">
        <v>110</v>
      </c>
      <c r="D47" s="8" t="s">
        <v>102</v>
      </c>
      <c r="E47" s="8" t="s">
        <v>160</v>
      </c>
      <c r="F47" s="8" t="s">
        <v>12</v>
      </c>
      <c r="G47" s="8" t="s">
        <v>9258</v>
      </c>
      <c r="H47" s="8" t="s">
        <v>160</v>
      </c>
      <c r="I47" s="8" t="s">
        <v>48</v>
      </c>
      <c r="J47" s="8">
        <v>312</v>
      </c>
      <c r="K47" s="14" t="s">
        <v>333</v>
      </c>
      <c r="L47" s="14" t="s">
        <v>5889</v>
      </c>
      <c r="M47" s="10">
        <v>2.2914124697487002</v>
      </c>
      <c r="N47" s="8" t="s">
        <v>7769</v>
      </c>
      <c r="O47" s="8" t="s">
        <v>147</v>
      </c>
      <c r="P47" s="9">
        <v>0.58374999999999999</v>
      </c>
      <c r="Q47" s="9">
        <v>0.58732638888888888</v>
      </c>
      <c r="R47" s="8">
        <v>0</v>
      </c>
      <c r="S47" s="10">
        <v>16.733333333333334</v>
      </c>
      <c r="T47" s="8" t="s">
        <v>4566</v>
      </c>
      <c r="U47" s="8" t="s">
        <v>4567</v>
      </c>
      <c r="V47" s="10">
        <v>1.38513342821509</v>
      </c>
      <c r="W47">
        <v>2441.71</v>
      </c>
      <c r="X47" s="8">
        <v>0</v>
      </c>
      <c r="Y47" s="8">
        <v>0</v>
      </c>
      <c r="Z47">
        <v>0</v>
      </c>
      <c r="AA47">
        <v>0</v>
      </c>
      <c r="AB47" s="8">
        <f>Solution[[#This Row],[Old Stop]] +1</f>
        <v>313</v>
      </c>
      <c r="AC47" s="8" t="str">
        <f>_xlfn.CONCAT(Solution[[#This Row],[Old Rt '#]],"_",Solution[[#This Row],[Week '#]],"_", _xlfn.SWITCH(Solution[[#This Row],[Old Delivery Day]], "M", "Monday", "T", "Tuesday", "W", "Wednesday", "R", "Thursday", "F", "Friday"))</f>
        <v>101_Week2_Thursday</v>
      </c>
      <c r="AD47" s="20">
        <v>58.856200000000001</v>
      </c>
      <c r="AE47" s="20">
        <v>55.388399999999997</v>
      </c>
      <c r="AF47" s="20">
        <v>62.655999999999999</v>
      </c>
      <c r="AG47" s="20">
        <v>60.276899999999998</v>
      </c>
      <c r="AH47">
        <v>73.98</v>
      </c>
      <c r="AI47" s="8" t="s">
        <v>4434</v>
      </c>
      <c r="AJ47" s="8" t="s">
        <v>4630</v>
      </c>
      <c r="AK47" s="8">
        <v>1</v>
      </c>
      <c r="AL47" s="8">
        <v>0</v>
      </c>
      <c r="AM47" s="11">
        <v>60.042499999999997</v>
      </c>
      <c r="AN47" s="11">
        <v>58.4375</v>
      </c>
      <c r="AO47" t="s">
        <v>163</v>
      </c>
      <c r="AP47" s="8" t="s">
        <v>191</v>
      </c>
      <c r="AQ47" s="8" t="s">
        <v>44</v>
      </c>
      <c r="AR47" s="8" t="s">
        <v>164</v>
      </c>
      <c r="AS47" s="8" t="s">
        <v>163</v>
      </c>
      <c r="AT47" s="8" t="s">
        <v>168</v>
      </c>
      <c r="AU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 s="8">
        <v>0</v>
      </c>
      <c r="AW47">
        <v>14.71405</v>
      </c>
      <c r="AX47">
        <v>13.847099999999999</v>
      </c>
      <c r="AY47">
        <v>15.664</v>
      </c>
      <c r="AZ47">
        <v>15.069224999999999</v>
      </c>
    </row>
    <row r="48" spans="1:52" x14ac:dyDescent="0.3">
      <c r="A48" s="43" t="s">
        <v>1761</v>
      </c>
      <c r="B48" t="s">
        <v>116</v>
      </c>
      <c r="C48" t="s">
        <v>4912</v>
      </c>
      <c r="D48" s="8" t="s">
        <v>101</v>
      </c>
      <c r="E48" s="8" t="s">
        <v>126</v>
      </c>
      <c r="F48" s="8" t="s">
        <v>13</v>
      </c>
      <c r="G48" s="8" t="s">
        <v>9247</v>
      </c>
      <c r="H48" s="8" t="s">
        <v>126</v>
      </c>
      <c r="I48" s="8" t="s">
        <v>13</v>
      </c>
      <c r="J48" s="8">
        <v>0</v>
      </c>
      <c r="K48" s="14" t="s">
        <v>1760</v>
      </c>
      <c r="L48" s="14" t="s">
        <v>5842</v>
      </c>
      <c r="M48" s="10">
        <v>0.993669851652214</v>
      </c>
      <c r="N48" s="8" t="s">
        <v>6373</v>
      </c>
      <c r="O48" s="8" t="s">
        <v>147</v>
      </c>
      <c r="P48" s="9">
        <v>0.45642361111111113</v>
      </c>
      <c r="Q48" s="9">
        <v>0.46313657407407405</v>
      </c>
      <c r="R48" s="8">
        <v>0</v>
      </c>
      <c r="S48" s="10">
        <v>9.4354006285390355</v>
      </c>
      <c r="T48" s="8" t="s">
        <v>4914</v>
      </c>
      <c r="U48" s="8" t="s">
        <v>4915</v>
      </c>
      <c r="V48" s="10">
        <v>0.316272386586397</v>
      </c>
      <c r="W48">
        <v>0</v>
      </c>
      <c r="X48" s="8">
        <v>0</v>
      </c>
      <c r="Y48" s="8">
        <v>0</v>
      </c>
      <c r="Z48">
        <v>0</v>
      </c>
      <c r="AA48">
        <v>0</v>
      </c>
      <c r="AB48" s="8">
        <f>Solution[[#This Row],[Old Stop]] +1</f>
        <v>1</v>
      </c>
      <c r="AC48" s="8" t="str">
        <f>_xlfn.CONCAT(Solution[[#This Row],[Old Rt '#]],"_",Solution[[#This Row],[Week '#]],"_", _xlfn.SWITCH(Solution[[#This Row],[Old Delivery Day]], "M", "Monday", "T", "Tuesday", "W", "Wednesday", "R", "Thursday", "F", "Friday"))</f>
        <v>103_Week1_Monday</v>
      </c>
      <c r="AD48" s="20">
        <v>0</v>
      </c>
      <c r="AE48" s="20">
        <v>0</v>
      </c>
      <c r="AF48" s="20">
        <v>0</v>
      </c>
      <c r="AG48" s="20">
        <v>0</v>
      </c>
      <c r="AH48" t="s">
        <v>247</v>
      </c>
      <c r="AI48" s="8" t="s">
        <v>4488</v>
      </c>
      <c r="AJ48" s="8" t="s">
        <v>4489</v>
      </c>
      <c r="AK48" s="8">
        <v>1</v>
      </c>
      <c r="AL48" s="8">
        <v>0</v>
      </c>
      <c r="AM48" s="11">
        <v>0</v>
      </c>
      <c r="AN48" s="11">
        <v>0</v>
      </c>
      <c r="AO48" t="s">
        <v>164</v>
      </c>
      <c r="AP48" s="8" t="s">
        <v>191</v>
      </c>
      <c r="AQ48" s="8" t="s">
        <v>44</v>
      </c>
      <c r="AR48" s="8" t="s">
        <v>164</v>
      </c>
      <c r="AS48" s="8" t="s">
        <v>164</v>
      </c>
      <c r="AT48" s="8" t="s">
        <v>168</v>
      </c>
      <c r="AU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 s="8"/>
      <c r="AW48">
        <v>0</v>
      </c>
      <c r="AX48">
        <v>0</v>
      </c>
      <c r="AY48">
        <v>0</v>
      </c>
      <c r="AZ48">
        <v>0</v>
      </c>
    </row>
    <row r="49" spans="1:52" x14ac:dyDescent="0.3">
      <c r="A49" s="43" t="s">
        <v>1541</v>
      </c>
      <c r="B49" t="s">
        <v>3518</v>
      </c>
      <c r="C49" t="s">
        <v>107</v>
      </c>
      <c r="D49" s="8" t="s">
        <v>101</v>
      </c>
      <c r="E49" s="8" t="s">
        <v>160</v>
      </c>
      <c r="F49" s="8" t="s">
        <v>12</v>
      </c>
      <c r="G49" s="8" t="s">
        <v>155</v>
      </c>
      <c r="H49" s="8" t="s">
        <v>160</v>
      </c>
      <c r="I49" s="8" t="s">
        <v>12</v>
      </c>
      <c r="J49" s="8">
        <v>1</v>
      </c>
      <c r="K49" s="14" t="s">
        <v>258</v>
      </c>
      <c r="L49" s="14" t="s">
        <v>5749</v>
      </c>
      <c r="M49" s="10">
        <v>0</v>
      </c>
      <c r="N49" s="8" t="s">
        <v>9053</v>
      </c>
      <c r="O49" s="8" t="s">
        <v>147</v>
      </c>
      <c r="P49" s="9">
        <v>0.25135416666666666</v>
      </c>
      <c r="Q49" s="9">
        <v>0.27326388888888886</v>
      </c>
      <c r="R49" s="8">
        <v>0</v>
      </c>
      <c r="S49" s="10">
        <v>15.866666666666667</v>
      </c>
      <c r="T49" s="8" t="s">
        <v>3520</v>
      </c>
      <c r="U49" s="8" t="s">
        <v>3521</v>
      </c>
      <c r="V49" s="10"/>
      <c r="W49">
        <v>10977.31</v>
      </c>
      <c r="X49" s="8">
        <v>22</v>
      </c>
      <c r="Y49" s="8">
        <v>0.85714285714285698</v>
      </c>
      <c r="Z49">
        <v>7</v>
      </c>
      <c r="AA49">
        <v>156</v>
      </c>
      <c r="AB49" s="8">
        <f>Solution[[#This Row],[Old Stop]] +1</f>
        <v>2</v>
      </c>
      <c r="AC49" s="8" t="str">
        <f>_xlfn.CONCAT(Solution[[#This Row],[Old Rt '#]],"_",Solution[[#This Row],[Week '#]],"_", _xlfn.SWITCH(Solution[[#This Row],[Old Delivery Day]], "M", "Monday", "T", "Tuesday", "W", "Wednesday", "R", "Thursday", "F", "Friday"))</f>
        <v>101_Week1_Wednesday</v>
      </c>
      <c r="AD49" s="20">
        <v>237.75069999999999</v>
      </c>
      <c r="AE49" s="20">
        <v>218.65610000000001</v>
      </c>
      <c r="AF49" s="20">
        <v>169.89</v>
      </c>
      <c r="AG49" s="20">
        <v>176.08</v>
      </c>
      <c r="AH49">
        <v>184.53</v>
      </c>
      <c r="AI49" s="8" t="s">
        <v>4434</v>
      </c>
      <c r="AJ49" s="8" t="s">
        <v>4435</v>
      </c>
      <c r="AK49" s="8">
        <v>1</v>
      </c>
      <c r="AL49" s="8">
        <v>154</v>
      </c>
      <c r="AM49" s="11">
        <v>183.51499999999999</v>
      </c>
      <c r="AN49" s="11">
        <v>176.08</v>
      </c>
      <c r="AO49" t="s">
        <v>164</v>
      </c>
      <c r="AP49" s="8" t="s">
        <v>191</v>
      </c>
      <c r="AQ49" s="8" t="s">
        <v>12</v>
      </c>
      <c r="AR49" s="8" t="s">
        <v>164</v>
      </c>
      <c r="AS49" s="8" t="s">
        <v>164</v>
      </c>
      <c r="AT49" s="8" t="s">
        <v>168</v>
      </c>
      <c r="AU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 s="8"/>
      <c r="AW49">
        <v>59.437674999999999</v>
      </c>
      <c r="AX49">
        <v>54.664025000000002</v>
      </c>
      <c r="AY49">
        <v>42.472499999999997</v>
      </c>
      <c r="AZ49">
        <v>44.02</v>
      </c>
    </row>
    <row r="50" spans="1:52" x14ac:dyDescent="0.3">
      <c r="A50" s="43" t="s">
        <v>1541</v>
      </c>
      <c r="B50" t="s">
        <v>3518</v>
      </c>
      <c r="C50" t="s">
        <v>107</v>
      </c>
      <c r="D50" s="8" t="s">
        <v>102</v>
      </c>
      <c r="E50" s="8" t="s">
        <v>160</v>
      </c>
      <c r="F50" s="8" t="s">
        <v>12</v>
      </c>
      <c r="G50" s="8" t="s">
        <v>180</v>
      </c>
      <c r="H50" s="8" t="s">
        <v>160</v>
      </c>
      <c r="I50" s="8" t="s">
        <v>12</v>
      </c>
      <c r="J50" s="8">
        <v>1</v>
      </c>
      <c r="K50" s="14" t="s">
        <v>258</v>
      </c>
      <c r="L50" s="14" t="s">
        <v>5749</v>
      </c>
      <c r="M50" s="10">
        <v>0</v>
      </c>
      <c r="N50" s="8" t="s">
        <v>7786</v>
      </c>
      <c r="O50" s="8" t="s">
        <v>147</v>
      </c>
      <c r="P50" s="9">
        <v>0.34312500000000001</v>
      </c>
      <c r="Q50" s="9">
        <v>0.36503472222222222</v>
      </c>
      <c r="R50" s="8">
        <v>0</v>
      </c>
      <c r="S50" s="10">
        <v>15.866666666666667</v>
      </c>
      <c r="T50" s="8" t="s">
        <v>3520</v>
      </c>
      <c r="U50" s="8" t="s">
        <v>3521</v>
      </c>
      <c r="V50" s="10"/>
      <c r="W50">
        <v>10977.31</v>
      </c>
      <c r="X50" s="8">
        <v>22</v>
      </c>
      <c r="Y50" s="8">
        <v>0.85714285714285698</v>
      </c>
      <c r="Z50">
        <v>7</v>
      </c>
      <c r="AA50">
        <v>156</v>
      </c>
      <c r="AB50" s="8">
        <f>Solution[[#This Row],[Old Stop]] +1</f>
        <v>2</v>
      </c>
      <c r="AC50" s="8" t="str">
        <f>_xlfn.CONCAT(Solution[[#This Row],[Old Rt '#]],"_",Solution[[#This Row],[Week '#]],"_", _xlfn.SWITCH(Solution[[#This Row],[Old Delivery Day]], "M", "Monday", "T", "Tuesday", "W", "Wednesday", "R", "Thursday", "F", "Friday"))</f>
        <v>101_Week2_Wednesday</v>
      </c>
      <c r="AD50" s="20">
        <v>237.75069999999999</v>
      </c>
      <c r="AE50" s="20">
        <v>218.65610000000001</v>
      </c>
      <c r="AF50" s="20">
        <v>169.89</v>
      </c>
      <c r="AG50" s="20">
        <v>176.08</v>
      </c>
      <c r="AH50">
        <v>184.53</v>
      </c>
      <c r="AI50" s="8" t="s">
        <v>4434</v>
      </c>
      <c r="AJ50" s="8" t="s">
        <v>4630</v>
      </c>
      <c r="AK50" s="8">
        <v>1</v>
      </c>
      <c r="AL50" s="8">
        <v>154</v>
      </c>
      <c r="AM50" s="11">
        <v>183.51499999999999</v>
      </c>
      <c r="AN50" s="11">
        <v>176.08</v>
      </c>
      <c r="AO50" t="s">
        <v>164</v>
      </c>
      <c r="AP50" s="8" t="s">
        <v>191</v>
      </c>
      <c r="AQ50" s="8" t="s">
        <v>12</v>
      </c>
      <c r="AR50" s="8" t="s">
        <v>164</v>
      </c>
      <c r="AS50" s="8" t="s">
        <v>164</v>
      </c>
      <c r="AT50" s="8" t="s">
        <v>168</v>
      </c>
      <c r="AU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 s="8"/>
      <c r="AW50">
        <v>59.437674999999999</v>
      </c>
      <c r="AX50">
        <v>54.664025000000002</v>
      </c>
      <c r="AY50">
        <v>42.472499999999997</v>
      </c>
      <c r="AZ50">
        <v>44.02</v>
      </c>
    </row>
    <row r="51" spans="1:52" x14ac:dyDescent="0.3">
      <c r="A51" s="43" t="s">
        <v>1132</v>
      </c>
      <c r="B51" t="s">
        <v>121</v>
      </c>
      <c r="C51" t="s">
        <v>4912</v>
      </c>
      <c r="D51" s="8" t="s">
        <v>101</v>
      </c>
      <c r="E51" s="8" t="s">
        <v>126</v>
      </c>
      <c r="F51" s="8" t="s">
        <v>13</v>
      </c>
      <c r="G51" s="8" t="s">
        <v>9257</v>
      </c>
      <c r="H51" s="8" t="s">
        <v>126</v>
      </c>
      <c r="I51" s="8" t="s">
        <v>13</v>
      </c>
      <c r="J51" s="8">
        <v>0</v>
      </c>
      <c r="K51" s="14" t="s">
        <v>1131</v>
      </c>
      <c r="L51" s="14" t="s">
        <v>5855</v>
      </c>
      <c r="M51" s="10">
        <v>0</v>
      </c>
      <c r="N51" s="8" t="s">
        <v>6374</v>
      </c>
      <c r="O51" s="8" t="s">
        <v>147</v>
      </c>
      <c r="P51" s="9">
        <v>0.46313657407407405</v>
      </c>
      <c r="Q51" s="9">
        <v>0.48629629629629628</v>
      </c>
      <c r="R51" s="8">
        <v>0</v>
      </c>
      <c r="S51" s="10">
        <v>37.970833333333331</v>
      </c>
      <c r="T51" s="8" t="s">
        <v>4914</v>
      </c>
      <c r="U51" s="8" t="s">
        <v>4915</v>
      </c>
      <c r="V51" s="10"/>
      <c r="W51">
        <v>4597</v>
      </c>
      <c r="X51" s="8">
        <v>7</v>
      </c>
      <c r="Y51" s="8">
        <v>0.76666666666666605</v>
      </c>
      <c r="Z51">
        <v>2</v>
      </c>
      <c r="AA51">
        <v>29</v>
      </c>
      <c r="AB51" s="8">
        <f>Solution[[#This Row],[Old Stop]] +1</f>
        <v>1</v>
      </c>
      <c r="AC51" s="8" t="str">
        <f>_xlfn.CONCAT(Solution[[#This Row],[Old Rt '#]],"_",Solution[[#This Row],[Week '#]],"_", _xlfn.SWITCH(Solution[[#This Row],[Old Delivery Day]], "M", "Monday", "T", "Tuesday", "W", "Wednesday", "R", "Thursday", "F", "Friday"))</f>
        <v>103_Week1_Monday</v>
      </c>
      <c r="AD51" s="20">
        <v>99.696399999999997</v>
      </c>
      <c r="AE51" s="20">
        <v>101.2253</v>
      </c>
      <c r="AF51" s="20">
        <v>72.362300000000005</v>
      </c>
      <c r="AG51" s="20">
        <v>67.145700000000005</v>
      </c>
      <c r="AH51">
        <v>77.459999999999994</v>
      </c>
      <c r="AI51" s="8" t="s">
        <v>4488</v>
      </c>
      <c r="AJ51" s="8" t="s">
        <v>4489</v>
      </c>
      <c r="AK51" s="8">
        <v>1</v>
      </c>
      <c r="AL51" s="8">
        <v>30</v>
      </c>
      <c r="AM51" s="11">
        <v>71.307500000000005</v>
      </c>
      <c r="AN51" s="11">
        <v>72.569999999999993</v>
      </c>
      <c r="AO51" t="s">
        <v>164</v>
      </c>
      <c r="AP51" s="8" t="s">
        <v>191</v>
      </c>
      <c r="AQ51" s="8" t="s">
        <v>44</v>
      </c>
      <c r="AR51" s="8" t="s">
        <v>164</v>
      </c>
      <c r="AS51" s="8" t="s">
        <v>164</v>
      </c>
      <c r="AT51" s="8" t="s">
        <v>168</v>
      </c>
      <c r="AU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 s="8"/>
      <c r="AW51">
        <v>24.924099999999999</v>
      </c>
      <c r="AX51">
        <v>25.306325000000001</v>
      </c>
      <c r="AY51">
        <v>18.090575000000001</v>
      </c>
      <c r="AZ51">
        <v>16.786425000000001</v>
      </c>
    </row>
    <row r="52" spans="1:52" x14ac:dyDescent="0.3">
      <c r="A52" s="43" t="s">
        <v>299</v>
      </c>
      <c r="B52" t="s">
        <v>3438</v>
      </c>
      <c r="C52" t="s">
        <v>110</v>
      </c>
      <c r="D52" s="8" t="s">
        <v>101</v>
      </c>
      <c r="E52" s="8" t="s">
        <v>160</v>
      </c>
      <c r="F52" s="8" t="s">
        <v>13</v>
      </c>
      <c r="G52" s="8" t="s">
        <v>132</v>
      </c>
      <c r="H52" s="8" t="s">
        <v>160</v>
      </c>
      <c r="I52" s="8" t="s">
        <v>13</v>
      </c>
      <c r="J52" s="8">
        <v>0</v>
      </c>
      <c r="K52" s="14" t="s">
        <v>298</v>
      </c>
      <c r="L52" s="14" t="s">
        <v>5795</v>
      </c>
      <c r="M52" s="10">
        <v>7.46437667997448</v>
      </c>
      <c r="N52" s="8" t="s">
        <v>8180</v>
      </c>
      <c r="O52" s="8" t="s">
        <v>147</v>
      </c>
      <c r="P52" s="9">
        <v>0.25517361111111109</v>
      </c>
      <c r="Q52" s="9">
        <v>0.27263888888888888</v>
      </c>
      <c r="R52" s="8">
        <v>0</v>
      </c>
      <c r="S52" s="10">
        <v>20.704166666666666</v>
      </c>
      <c r="T52" s="8" t="s">
        <v>3440</v>
      </c>
      <c r="U52" s="8" t="s">
        <v>3441</v>
      </c>
      <c r="V52" s="10">
        <v>3.5662229060520101</v>
      </c>
      <c r="W52">
        <v>12200.16</v>
      </c>
      <c r="X52" s="8">
        <v>2</v>
      </c>
      <c r="Y52" s="8">
        <v>0.98581560283687897</v>
      </c>
      <c r="Z52">
        <v>25</v>
      </c>
      <c r="AA52">
        <v>152</v>
      </c>
      <c r="AB52" s="8">
        <f>Solution[[#This Row],[Old Stop]] +1</f>
        <v>1</v>
      </c>
      <c r="AC52" s="8" t="str">
        <f>_xlfn.CONCAT(Solution[[#This Row],[Old Rt '#]],"_",Solution[[#This Row],[Week '#]],"_", _xlfn.SWITCH(Solution[[#This Row],[Old Delivery Day]], "M", "Monday", "T", "Tuesday", "W", "Wednesday", "R", "Thursday", "F", "Friday"))</f>
        <v>101_Week1_Monday</v>
      </c>
      <c r="AD52" s="20">
        <v>224.55709999999999</v>
      </c>
      <c r="AE52" s="20">
        <v>232.54920000000001</v>
      </c>
      <c r="AF52" s="20">
        <v>240.01609999999999</v>
      </c>
      <c r="AG52" s="20">
        <v>237.76689999999999</v>
      </c>
      <c r="AH52">
        <v>238.52</v>
      </c>
      <c r="AI52" s="8" t="s">
        <v>3495</v>
      </c>
      <c r="AJ52" s="8" t="s">
        <v>3496</v>
      </c>
      <c r="AK52" s="8">
        <v>1</v>
      </c>
      <c r="AL52" s="8">
        <v>141</v>
      </c>
      <c r="AM52" s="11">
        <v>238.6712</v>
      </c>
      <c r="AN52" s="11">
        <v>243.41249999999999</v>
      </c>
      <c r="AO52" t="s">
        <v>164</v>
      </c>
      <c r="AP52" s="8" t="s">
        <v>191</v>
      </c>
      <c r="AQ52" s="8" t="s">
        <v>44</v>
      </c>
      <c r="AR52" s="8" t="s">
        <v>164</v>
      </c>
      <c r="AS52" s="8" t="s">
        <v>164</v>
      </c>
      <c r="AT52" s="8" t="s">
        <v>168</v>
      </c>
      <c r="AU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 s="8"/>
      <c r="AW52">
        <v>56.139274999999998</v>
      </c>
      <c r="AX52">
        <v>58.137300000000003</v>
      </c>
      <c r="AY52">
        <v>60.004024999999999</v>
      </c>
      <c r="AZ52">
        <v>59.441724999999998</v>
      </c>
    </row>
    <row r="53" spans="1:52" x14ac:dyDescent="0.3">
      <c r="A53" s="43" t="s">
        <v>299</v>
      </c>
      <c r="B53" t="s">
        <v>3438</v>
      </c>
      <c r="C53" t="s">
        <v>110</v>
      </c>
      <c r="D53" s="8" t="s">
        <v>102</v>
      </c>
      <c r="E53" s="8" t="s">
        <v>160</v>
      </c>
      <c r="F53" s="8" t="s">
        <v>13</v>
      </c>
      <c r="G53" s="8" t="s">
        <v>9261</v>
      </c>
      <c r="H53" s="8" t="s">
        <v>160</v>
      </c>
      <c r="I53" s="8" t="s">
        <v>13</v>
      </c>
      <c r="J53" s="8">
        <v>0</v>
      </c>
      <c r="K53" s="14" t="s">
        <v>298</v>
      </c>
      <c r="L53" s="14" t="s">
        <v>5795</v>
      </c>
      <c r="M53" s="10">
        <v>7.9416795420639801</v>
      </c>
      <c r="N53" s="8" t="s">
        <v>8365</v>
      </c>
      <c r="O53" s="8" t="s">
        <v>147</v>
      </c>
      <c r="P53" s="9">
        <v>0.50646990740740738</v>
      </c>
      <c r="Q53" s="9">
        <v>0.52393518518518523</v>
      </c>
      <c r="R53" s="8">
        <v>0</v>
      </c>
      <c r="S53" s="10">
        <v>20.704166666666666</v>
      </c>
      <c r="T53" s="8" t="s">
        <v>3440</v>
      </c>
      <c r="U53" s="8" t="s">
        <v>3441</v>
      </c>
      <c r="V53" s="10">
        <v>6.5916704112701998</v>
      </c>
      <c r="W53">
        <v>12200.16</v>
      </c>
      <c r="X53" s="8">
        <v>2</v>
      </c>
      <c r="Y53" s="8">
        <v>0.98581560283687897</v>
      </c>
      <c r="Z53">
        <v>25</v>
      </c>
      <c r="AA53">
        <v>152</v>
      </c>
      <c r="AB53" s="8">
        <f>Solution[[#This Row],[Old Stop]] +1</f>
        <v>1</v>
      </c>
      <c r="AC53" s="8" t="str">
        <f>_xlfn.CONCAT(Solution[[#This Row],[Old Rt '#]],"_",Solution[[#This Row],[Week '#]],"_", _xlfn.SWITCH(Solution[[#This Row],[Old Delivery Day]], "M", "Monday", "T", "Tuesday", "W", "Wednesday", "R", "Thursday", "F", "Friday"))</f>
        <v>101_Week2_Monday</v>
      </c>
      <c r="AD53" s="20">
        <v>224.55709999999999</v>
      </c>
      <c r="AE53" s="20">
        <v>232.54920000000001</v>
      </c>
      <c r="AF53" s="20">
        <v>240.01609999999999</v>
      </c>
      <c r="AG53" s="20">
        <v>237.76689999999999</v>
      </c>
      <c r="AH53">
        <v>238.52</v>
      </c>
      <c r="AI53" s="8" t="s">
        <v>3495</v>
      </c>
      <c r="AJ53" s="8" t="s">
        <v>5335</v>
      </c>
      <c r="AK53" s="8">
        <v>1</v>
      </c>
      <c r="AL53" s="8">
        <v>141</v>
      </c>
      <c r="AM53" s="11">
        <v>238.6712</v>
      </c>
      <c r="AN53" s="11">
        <v>243.41249999999999</v>
      </c>
      <c r="AO53" t="s">
        <v>164</v>
      </c>
      <c r="AP53" s="8" t="s">
        <v>191</v>
      </c>
      <c r="AQ53" s="8" t="s">
        <v>44</v>
      </c>
      <c r="AR53" s="8" t="s">
        <v>164</v>
      </c>
      <c r="AS53" s="8" t="s">
        <v>164</v>
      </c>
      <c r="AT53" s="8" t="s">
        <v>168</v>
      </c>
      <c r="AU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 s="8"/>
      <c r="AW53">
        <v>56.139274999999998</v>
      </c>
      <c r="AX53">
        <v>58.137300000000003</v>
      </c>
      <c r="AY53">
        <v>60.004024999999999</v>
      </c>
      <c r="AZ53">
        <v>59.441724999999998</v>
      </c>
    </row>
    <row r="54" spans="1:52" x14ac:dyDescent="0.3">
      <c r="A54" s="43" t="s">
        <v>1129</v>
      </c>
      <c r="B54" t="s">
        <v>4908</v>
      </c>
      <c r="C54" t="s">
        <v>110</v>
      </c>
      <c r="D54" s="8" t="s">
        <v>101</v>
      </c>
      <c r="E54" s="8" t="s">
        <v>126</v>
      </c>
      <c r="F54" s="8" t="s">
        <v>13</v>
      </c>
      <c r="G54" s="8" t="s">
        <v>9255</v>
      </c>
      <c r="H54" s="8" t="s">
        <v>126</v>
      </c>
      <c r="I54" s="8" t="s">
        <v>13</v>
      </c>
      <c r="J54" s="8">
        <v>0</v>
      </c>
      <c r="K54" s="14" t="s">
        <v>1128</v>
      </c>
      <c r="L54" s="14" t="s">
        <v>5859</v>
      </c>
      <c r="M54" s="10">
        <v>2.98458169340091</v>
      </c>
      <c r="N54" s="8" t="s">
        <v>6375</v>
      </c>
      <c r="O54" s="8" t="s">
        <v>147</v>
      </c>
      <c r="P54" s="9">
        <v>0.48836805555555557</v>
      </c>
      <c r="Q54" s="9">
        <v>0.4956712962962963</v>
      </c>
      <c r="R54" s="8">
        <v>0</v>
      </c>
      <c r="S54" s="10">
        <v>7.3166666666666664</v>
      </c>
      <c r="T54" s="8" t="s">
        <v>4910</v>
      </c>
      <c r="U54" s="8" t="s">
        <v>4911</v>
      </c>
      <c r="V54" s="10">
        <v>1.92457098562934</v>
      </c>
      <c r="W54">
        <v>1958.48</v>
      </c>
      <c r="X54" s="8">
        <v>6</v>
      </c>
      <c r="Y54" s="8">
        <v>0.81818181818181801</v>
      </c>
      <c r="Z54">
        <v>1</v>
      </c>
      <c r="AA54">
        <v>33</v>
      </c>
      <c r="AB54" s="8">
        <f>Solution[[#This Row],[Old Stop]] +1</f>
        <v>1</v>
      </c>
      <c r="AC54" s="8" t="str">
        <f>_xlfn.CONCAT(Solution[[#This Row],[Old Rt '#]],"_",Solution[[#This Row],[Week '#]],"_", _xlfn.SWITCH(Solution[[#This Row],[Old Delivery Day]], "M", "Monday", "T", "Tuesday", "W", "Wednesday", "R", "Thursday", "F", "Friday"))</f>
        <v>103_Week1_Monday</v>
      </c>
      <c r="AD54" s="20">
        <v>47.01</v>
      </c>
      <c r="AE54" s="20">
        <v>47.01</v>
      </c>
      <c r="AF54" s="20">
        <v>48.6646</v>
      </c>
      <c r="AG54" s="20">
        <v>49.4</v>
      </c>
      <c r="AH54">
        <v>52.36</v>
      </c>
      <c r="AI54" s="8" t="s">
        <v>4488</v>
      </c>
      <c r="AJ54" s="8" t="s">
        <v>4489</v>
      </c>
      <c r="AK54" s="8">
        <v>1</v>
      </c>
      <c r="AL54" s="8">
        <v>33</v>
      </c>
      <c r="AM54" s="11">
        <v>47.01</v>
      </c>
      <c r="AN54" s="11">
        <v>49.4</v>
      </c>
      <c r="AO54" t="s">
        <v>164</v>
      </c>
      <c r="AP54" s="8" t="s">
        <v>191</v>
      </c>
      <c r="AQ54" s="8" t="s">
        <v>44</v>
      </c>
      <c r="AR54" s="8" t="s">
        <v>164</v>
      </c>
      <c r="AS54" s="8" t="s">
        <v>164</v>
      </c>
      <c r="AT54" s="8" t="s">
        <v>168</v>
      </c>
      <c r="AU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 s="8"/>
      <c r="AW54">
        <v>11.7525</v>
      </c>
      <c r="AX54">
        <v>11.7525</v>
      </c>
      <c r="AY54">
        <v>12.16615</v>
      </c>
      <c r="AZ54">
        <v>12.35</v>
      </c>
    </row>
    <row r="55" spans="1:52" x14ac:dyDescent="0.3">
      <c r="A55" s="43" t="s">
        <v>1236</v>
      </c>
      <c r="B55" t="s">
        <v>4525</v>
      </c>
      <c r="C55" t="s">
        <v>110</v>
      </c>
      <c r="D55" s="8" t="s">
        <v>101</v>
      </c>
      <c r="E55" s="8" t="s">
        <v>160</v>
      </c>
      <c r="F55" s="8" t="s">
        <v>12</v>
      </c>
      <c r="G55" s="8" t="s">
        <v>9262</v>
      </c>
      <c r="H55" s="8" t="s">
        <v>290</v>
      </c>
      <c r="I55" s="8" t="s">
        <v>48</v>
      </c>
      <c r="J55" s="8">
        <v>10</v>
      </c>
      <c r="K55" s="14" t="s">
        <v>1235</v>
      </c>
      <c r="L55" s="14" t="s">
        <v>5872</v>
      </c>
      <c r="M55" s="10">
        <v>4.7278998503393801</v>
      </c>
      <c r="N55" s="8" t="s">
        <v>7631</v>
      </c>
      <c r="O55" s="8" t="s">
        <v>147</v>
      </c>
      <c r="P55" s="9">
        <v>0.56534722222222222</v>
      </c>
      <c r="Q55" s="9">
        <v>0.57924768518518521</v>
      </c>
      <c r="R55" s="8">
        <v>0</v>
      </c>
      <c r="S55" s="10">
        <v>19.836666666666666</v>
      </c>
      <c r="T55" s="8" t="s">
        <v>4527</v>
      </c>
      <c r="U55" s="8" t="s">
        <v>4528</v>
      </c>
      <c r="V55" s="10">
        <v>2.1426105873532402</v>
      </c>
      <c r="W55">
        <v>15246.69</v>
      </c>
      <c r="X55" s="8">
        <v>0</v>
      </c>
      <c r="Y55" s="8">
        <v>0</v>
      </c>
      <c r="Z55">
        <v>0</v>
      </c>
      <c r="AA55">
        <v>0</v>
      </c>
      <c r="AB55" s="8">
        <f>Solution[[#This Row],[Old Stop]] +1</f>
        <v>11</v>
      </c>
      <c r="AC55" s="8" t="str">
        <f>_xlfn.CONCAT(Solution[[#This Row],[Old Rt '#]],"_",Solution[[#This Row],[Week '#]],"_", _xlfn.SWITCH(Solution[[#This Row],[Old Delivery Day]], "M", "Monday", "T", "Tuesday", "W", "Wednesday", "R", "Thursday", "F", "Friday"))</f>
        <v>105_Week1_Thursday</v>
      </c>
      <c r="AD55" s="20">
        <v>295.58</v>
      </c>
      <c r="AE55" s="20">
        <v>276.89690000000002</v>
      </c>
      <c r="AF55" s="20">
        <v>313.17140000000001</v>
      </c>
      <c r="AG55" s="20">
        <v>336.4384</v>
      </c>
      <c r="AH55">
        <v>327.48</v>
      </c>
      <c r="AI55" s="8" t="s">
        <v>4434</v>
      </c>
      <c r="AJ55" s="8" t="s">
        <v>4435</v>
      </c>
      <c r="AK55" s="8">
        <v>1</v>
      </c>
      <c r="AL55" s="8">
        <v>0</v>
      </c>
      <c r="AM55" s="11">
        <v>340.1712</v>
      </c>
      <c r="AN55" s="11">
        <v>365.23869999999999</v>
      </c>
      <c r="AO55" t="s">
        <v>163</v>
      </c>
      <c r="AP55" s="8" t="s">
        <v>191</v>
      </c>
      <c r="AQ55" s="8" t="s">
        <v>44</v>
      </c>
      <c r="AR55" s="8" t="s">
        <v>163</v>
      </c>
      <c r="AS55" s="8" t="s">
        <v>163</v>
      </c>
      <c r="AT55" s="8" t="s">
        <v>168</v>
      </c>
      <c r="AU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 s="8">
        <v>0</v>
      </c>
      <c r="AW55">
        <v>73.894999999999996</v>
      </c>
      <c r="AX55">
        <v>69.224225000000004</v>
      </c>
      <c r="AY55">
        <v>78.292850000000001</v>
      </c>
      <c r="AZ55">
        <v>84.1096</v>
      </c>
    </row>
    <row r="56" spans="1:52" x14ac:dyDescent="0.3">
      <c r="A56" s="43" t="s">
        <v>1236</v>
      </c>
      <c r="B56" t="s">
        <v>4525</v>
      </c>
      <c r="C56" t="s">
        <v>110</v>
      </c>
      <c r="D56" s="8" t="s">
        <v>102</v>
      </c>
      <c r="E56" s="8" t="s">
        <v>160</v>
      </c>
      <c r="F56" s="8" t="s">
        <v>12</v>
      </c>
      <c r="G56" s="8" t="s">
        <v>9255</v>
      </c>
      <c r="H56" s="8" t="s">
        <v>290</v>
      </c>
      <c r="I56" s="8" t="s">
        <v>48</v>
      </c>
      <c r="J56" s="8">
        <v>10</v>
      </c>
      <c r="K56" s="14" t="s">
        <v>1235</v>
      </c>
      <c r="L56" s="14" t="s">
        <v>5872</v>
      </c>
      <c r="M56" s="10">
        <v>5.8231156782950402</v>
      </c>
      <c r="N56" s="8" t="s">
        <v>7766</v>
      </c>
      <c r="O56" s="8" t="s">
        <v>147</v>
      </c>
      <c r="P56" s="9">
        <v>0.61886574074074074</v>
      </c>
      <c r="Q56" s="9">
        <v>0.63276620370370373</v>
      </c>
      <c r="R56" s="8">
        <v>0</v>
      </c>
      <c r="S56" s="10">
        <v>19.836666666666666</v>
      </c>
      <c r="T56" s="8" t="s">
        <v>4527</v>
      </c>
      <c r="U56" s="8" t="s">
        <v>4528</v>
      </c>
      <c r="V56" s="10">
        <v>5.3140393952025198</v>
      </c>
      <c r="W56">
        <v>15246.69</v>
      </c>
      <c r="X56" s="8">
        <v>0</v>
      </c>
      <c r="Y56" s="8">
        <v>0</v>
      </c>
      <c r="Z56">
        <v>0</v>
      </c>
      <c r="AA56">
        <v>0</v>
      </c>
      <c r="AB56" s="8">
        <f>Solution[[#This Row],[Old Stop]] +1</f>
        <v>11</v>
      </c>
      <c r="AC56" s="8" t="str">
        <f>_xlfn.CONCAT(Solution[[#This Row],[Old Rt '#]],"_",Solution[[#This Row],[Week '#]],"_", _xlfn.SWITCH(Solution[[#This Row],[Old Delivery Day]], "M", "Monday", "T", "Tuesday", "W", "Wednesday", "R", "Thursday", "F", "Friday"))</f>
        <v>105_Week2_Thursday</v>
      </c>
      <c r="AD56" s="20">
        <v>295.58</v>
      </c>
      <c r="AE56" s="20">
        <v>276.89690000000002</v>
      </c>
      <c r="AF56" s="20">
        <v>313.17140000000001</v>
      </c>
      <c r="AG56" s="20">
        <v>336.4384</v>
      </c>
      <c r="AH56">
        <v>327.48</v>
      </c>
      <c r="AI56" s="8" t="s">
        <v>4434</v>
      </c>
      <c r="AJ56" s="8" t="s">
        <v>4630</v>
      </c>
      <c r="AK56" s="8">
        <v>1</v>
      </c>
      <c r="AL56" s="8">
        <v>0</v>
      </c>
      <c r="AM56" s="11">
        <v>340.1712</v>
      </c>
      <c r="AN56" s="11">
        <v>365.23869999999999</v>
      </c>
      <c r="AO56" t="s">
        <v>163</v>
      </c>
      <c r="AP56" s="8" t="s">
        <v>191</v>
      </c>
      <c r="AQ56" s="8" t="s">
        <v>44</v>
      </c>
      <c r="AR56" s="8" t="s">
        <v>163</v>
      </c>
      <c r="AS56" s="8" t="s">
        <v>163</v>
      </c>
      <c r="AT56" s="8" t="s">
        <v>168</v>
      </c>
      <c r="AU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 s="8">
        <v>0</v>
      </c>
      <c r="AW56">
        <v>73.894999999999996</v>
      </c>
      <c r="AX56">
        <v>69.224225000000004</v>
      </c>
      <c r="AY56">
        <v>78.292850000000001</v>
      </c>
      <c r="AZ56">
        <v>84.1096</v>
      </c>
    </row>
    <row r="57" spans="1:52" x14ac:dyDescent="0.3">
      <c r="A57" s="43" t="s">
        <v>1144</v>
      </c>
      <c r="B57" t="s">
        <v>4705</v>
      </c>
      <c r="C57" t="s">
        <v>110</v>
      </c>
      <c r="D57" s="8" t="s">
        <v>101</v>
      </c>
      <c r="E57" s="8" t="s">
        <v>126</v>
      </c>
      <c r="F57" s="8" t="s">
        <v>13</v>
      </c>
      <c r="G57" s="8" t="s">
        <v>9263</v>
      </c>
      <c r="H57" s="8" t="s">
        <v>126</v>
      </c>
      <c r="I57" s="8" t="s">
        <v>13</v>
      </c>
      <c r="J57" s="8">
        <v>0</v>
      </c>
      <c r="K57" s="14" t="s">
        <v>1143</v>
      </c>
      <c r="L57" s="14" t="s">
        <v>5857</v>
      </c>
      <c r="M57" s="10">
        <v>3.5783875334805701</v>
      </c>
      <c r="N57" s="8" t="s">
        <v>6376</v>
      </c>
      <c r="O57" s="8" t="s">
        <v>147</v>
      </c>
      <c r="P57" s="9">
        <v>0.49814814814814817</v>
      </c>
      <c r="Q57" s="9">
        <v>0.5044791666666667</v>
      </c>
      <c r="R57" s="8">
        <v>0</v>
      </c>
      <c r="S57" s="10">
        <v>20.693333333333335</v>
      </c>
      <c r="T57" s="8" t="s">
        <v>4707</v>
      </c>
      <c r="U57" s="8" t="s">
        <v>4708</v>
      </c>
      <c r="V57" s="10">
        <v>1.92499215909289</v>
      </c>
      <c r="W57">
        <v>16292.78</v>
      </c>
      <c r="X57" s="8">
        <v>0</v>
      </c>
      <c r="Y57" s="8">
        <v>0</v>
      </c>
      <c r="Z57">
        <v>0</v>
      </c>
      <c r="AA57">
        <v>0</v>
      </c>
      <c r="AB57" s="8">
        <f>Solution[[#This Row],[Old Stop]] +1</f>
        <v>1</v>
      </c>
      <c r="AC57" s="8" t="str">
        <f>_xlfn.CONCAT(Solution[[#This Row],[Old Rt '#]],"_",Solution[[#This Row],[Week '#]],"_", _xlfn.SWITCH(Solution[[#This Row],[Old Delivery Day]], "M", "Monday", "T", "Tuesday", "W", "Wednesday", "R", "Thursday", "F", "Friday"))</f>
        <v>103_Week1_Monday</v>
      </c>
      <c r="AD57" s="20">
        <v>145.19829999999999</v>
      </c>
      <c r="AE57" s="20">
        <v>199.846</v>
      </c>
      <c r="AF57" s="20">
        <v>259.71469999999999</v>
      </c>
      <c r="AG57" s="20">
        <v>202.41300000000001</v>
      </c>
      <c r="AH57">
        <v>425.62</v>
      </c>
      <c r="AI57" s="8" t="s">
        <v>4488</v>
      </c>
      <c r="AJ57" s="8" t="s">
        <v>4489</v>
      </c>
      <c r="AK57" s="8">
        <v>1</v>
      </c>
      <c r="AL57" s="8">
        <v>0</v>
      </c>
      <c r="AM57" s="11">
        <v>523.23119999999994</v>
      </c>
      <c r="AN57" s="11">
        <v>262.42250000000001</v>
      </c>
      <c r="AO57" t="s">
        <v>164</v>
      </c>
      <c r="AP57" s="8" t="s">
        <v>191</v>
      </c>
      <c r="AQ57" s="8" t="s">
        <v>44</v>
      </c>
      <c r="AR57" s="8" t="s">
        <v>164</v>
      </c>
      <c r="AS57" s="8" t="s">
        <v>164</v>
      </c>
      <c r="AT57" s="8" t="s">
        <v>168</v>
      </c>
      <c r="AU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 s="8"/>
      <c r="AW57">
        <v>36.299574999999997</v>
      </c>
      <c r="AX57">
        <v>49.961500000000001</v>
      </c>
      <c r="AY57">
        <v>64.928674999999998</v>
      </c>
      <c r="AZ57">
        <v>50.603250000000003</v>
      </c>
    </row>
    <row r="58" spans="1:52" x14ac:dyDescent="0.3">
      <c r="A58" s="43" t="s">
        <v>854</v>
      </c>
      <c r="B58" t="s">
        <v>4404</v>
      </c>
      <c r="C58" t="s">
        <v>110</v>
      </c>
      <c r="D58" s="8" t="s">
        <v>101</v>
      </c>
      <c r="E58" s="8" t="s">
        <v>160</v>
      </c>
      <c r="F58" s="8" t="s">
        <v>12</v>
      </c>
      <c r="G58" s="8" t="s">
        <v>9261</v>
      </c>
      <c r="H58" s="8" t="s">
        <v>160</v>
      </c>
      <c r="I58" s="8" t="s">
        <v>48</v>
      </c>
      <c r="J58" s="8">
        <v>50</v>
      </c>
      <c r="K58" s="14" t="s">
        <v>853</v>
      </c>
      <c r="L58" s="14" t="s">
        <v>5865</v>
      </c>
      <c r="M58" s="10">
        <v>1.4293641013326801</v>
      </c>
      <c r="N58" s="8" t="s">
        <v>8747</v>
      </c>
      <c r="O58" s="8" t="s">
        <v>147</v>
      </c>
      <c r="P58" s="9">
        <v>0.53032407407407411</v>
      </c>
      <c r="Q58" s="9">
        <v>0.53577546296296297</v>
      </c>
      <c r="R58" s="8">
        <v>0</v>
      </c>
      <c r="S58" s="10">
        <v>8.2766666666666673</v>
      </c>
      <c r="T58" s="8" t="s">
        <v>4406</v>
      </c>
      <c r="U58" s="8" t="s">
        <v>4407</v>
      </c>
      <c r="V58" s="10">
        <v>0.366473685779581</v>
      </c>
      <c r="W58">
        <v>7266.38</v>
      </c>
      <c r="X58" s="8">
        <v>3</v>
      </c>
      <c r="Y58" s="8">
        <v>0.90909090909090895</v>
      </c>
      <c r="Z58">
        <v>2</v>
      </c>
      <c r="AA58">
        <v>33</v>
      </c>
      <c r="AB58" s="8">
        <f>Solution[[#This Row],[Old Stop]] +1</f>
        <v>51</v>
      </c>
      <c r="AC58" s="8" t="str">
        <f>_xlfn.CONCAT(Solution[[#This Row],[Old Rt '#]],"_",Solution[[#This Row],[Week '#]],"_", _xlfn.SWITCH(Solution[[#This Row],[Old Delivery Day]], "M", "Monday", "T", "Tuesday", "W", "Wednesday", "R", "Thursday", "F", "Friday"))</f>
        <v>101_Week1_Thursday</v>
      </c>
      <c r="AD58" s="20">
        <v>138.00749999999999</v>
      </c>
      <c r="AE58" s="20">
        <v>137.75839999999999</v>
      </c>
      <c r="AF58" s="20">
        <v>141.9914</v>
      </c>
      <c r="AG58" s="20">
        <v>148.16380000000001</v>
      </c>
      <c r="AH58">
        <v>146.09</v>
      </c>
      <c r="AI58" s="8" t="s">
        <v>4434</v>
      </c>
      <c r="AJ58" s="8" t="s">
        <v>4435</v>
      </c>
      <c r="AK58" s="8">
        <v>2</v>
      </c>
      <c r="AL58" s="8">
        <v>33</v>
      </c>
      <c r="AM58" s="11">
        <v>69.003749999999997</v>
      </c>
      <c r="AN58" s="11">
        <v>74.168750000000003</v>
      </c>
      <c r="AO58" t="s">
        <v>163</v>
      </c>
      <c r="AP58" s="8" t="s">
        <v>191</v>
      </c>
      <c r="AQ58" s="8" t="s">
        <v>44</v>
      </c>
      <c r="AR58" s="8" t="s">
        <v>164</v>
      </c>
      <c r="AS58" s="8" t="s">
        <v>163</v>
      </c>
      <c r="AT58" s="8" t="s">
        <v>168</v>
      </c>
      <c r="AU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 s="8">
        <v>33</v>
      </c>
      <c r="AW58">
        <v>34.501874999999998</v>
      </c>
      <c r="AX58">
        <v>34.439599999999999</v>
      </c>
      <c r="AY58">
        <v>35.49785</v>
      </c>
      <c r="AZ58">
        <v>37.040950000000002</v>
      </c>
    </row>
    <row r="59" spans="1:52" x14ac:dyDescent="0.3">
      <c r="A59" s="43" t="s">
        <v>854</v>
      </c>
      <c r="B59" t="s">
        <v>4404</v>
      </c>
      <c r="C59" t="s">
        <v>110</v>
      </c>
      <c r="D59" s="8" t="s">
        <v>101</v>
      </c>
      <c r="E59" s="8" t="s">
        <v>160</v>
      </c>
      <c r="F59" s="8" t="s">
        <v>12</v>
      </c>
      <c r="G59" s="8" t="s">
        <v>9264</v>
      </c>
      <c r="H59" s="8" t="s">
        <v>160</v>
      </c>
      <c r="I59" s="8" t="s">
        <v>48</v>
      </c>
      <c r="J59" s="8">
        <v>50</v>
      </c>
      <c r="K59" s="14" t="s">
        <v>853</v>
      </c>
      <c r="L59" s="14" t="s">
        <v>5865</v>
      </c>
      <c r="M59" s="10">
        <v>0</v>
      </c>
      <c r="N59" s="8" t="s">
        <v>9096</v>
      </c>
      <c r="O59" s="8" t="s">
        <v>147</v>
      </c>
      <c r="P59" s="9">
        <v>0.53577546296296297</v>
      </c>
      <c r="Q59" s="9">
        <v>0.54122685185185182</v>
      </c>
      <c r="R59" s="8">
        <v>0</v>
      </c>
      <c r="S59" s="10">
        <v>8.2766666666666673</v>
      </c>
      <c r="T59" s="8" t="s">
        <v>4406</v>
      </c>
      <c r="U59" s="8" t="s">
        <v>4407</v>
      </c>
      <c r="V59" s="10"/>
      <c r="W59">
        <v>7266.38</v>
      </c>
      <c r="X59" s="8">
        <v>3</v>
      </c>
      <c r="Y59" s="8">
        <v>0.90909090909090895</v>
      </c>
      <c r="Z59">
        <v>2</v>
      </c>
      <c r="AA59">
        <v>33</v>
      </c>
      <c r="AB59" s="8">
        <f>Solution[[#This Row],[Old Stop]] +1</f>
        <v>51</v>
      </c>
      <c r="AC59" s="8" t="str">
        <f>_xlfn.CONCAT(Solution[[#This Row],[Old Rt '#]],"_",Solution[[#This Row],[Week '#]],"_", _xlfn.SWITCH(Solution[[#This Row],[Old Delivery Day]], "M", "Monday", "T", "Tuesday", "W", "Wednesday", "R", "Thursday", "F", "Friday"))</f>
        <v>101_Week1_Thursday</v>
      </c>
      <c r="AD59" s="20">
        <v>138.00749999999999</v>
      </c>
      <c r="AE59" s="20">
        <v>137.75839999999999</v>
      </c>
      <c r="AF59" s="20">
        <v>141.9914</v>
      </c>
      <c r="AG59" s="20">
        <v>148.16380000000001</v>
      </c>
      <c r="AH59">
        <v>146.09</v>
      </c>
      <c r="AI59" s="8" t="s">
        <v>4434</v>
      </c>
      <c r="AJ59" s="8" t="s">
        <v>4435</v>
      </c>
      <c r="AK59" s="8">
        <v>2</v>
      </c>
      <c r="AL59" s="8">
        <v>33</v>
      </c>
      <c r="AM59" s="11">
        <v>69.003749999999997</v>
      </c>
      <c r="AN59" s="11">
        <v>74.168750000000003</v>
      </c>
      <c r="AO59" t="s">
        <v>163</v>
      </c>
      <c r="AP59" s="8" t="s">
        <v>191</v>
      </c>
      <c r="AQ59" s="8" t="s">
        <v>44</v>
      </c>
      <c r="AR59" s="8" t="s">
        <v>164</v>
      </c>
      <c r="AS59" s="8" t="s">
        <v>163</v>
      </c>
      <c r="AT59" s="8" t="s">
        <v>168</v>
      </c>
      <c r="AU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 s="8">
        <v>33</v>
      </c>
      <c r="AW59">
        <v>34.501874999999998</v>
      </c>
      <c r="AX59">
        <v>34.439599999999999</v>
      </c>
      <c r="AY59">
        <v>35.49785</v>
      </c>
      <c r="AZ59">
        <v>37.040950000000002</v>
      </c>
    </row>
    <row r="60" spans="1:52" x14ac:dyDescent="0.3">
      <c r="A60" s="43" t="s">
        <v>854</v>
      </c>
      <c r="B60" t="s">
        <v>4404</v>
      </c>
      <c r="C60" t="s">
        <v>110</v>
      </c>
      <c r="D60" s="8" t="s">
        <v>102</v>
      </c>
      <c r="E60" s="8" t="s">
        <v>160</v>
      </c>
      <c r="F60" s="8" t="s">
        <v>12</v>
      </c>
      <c r="G60" s="8" t="s">
        <v>9265</v>
      </c>
      <c r="H60" s="8" t="s">
        <v>160</v>
      </c>
      <c r="I60" s="8" t="s">
        <v>48</v>
      </c>
      <c r="J60" s="8">
        <v>50</v>
      </c>
      <c r="K60" s="14" t="s">
        <v>853</v>
      </c>
      <c r="L60" s="14" t="s">
        <v>5865</v>
      </c>
      <c r="M60" s="10">
        <v>1.9086261583008799</v>
      </c>
      <c r="N60" s="8" t="s">
        <v>7770</v>
      </c>
      <c r="O60" s="8" t="s">
        <v>147</v>
      </c>
      <c r="P60" s="9">
        <v>0.67190972222222223</v>
      </c>
      <c r="Q60" s="9">
        <v>0.67736111111111108</v>
      </c>
      <c r="R60" s="8">
        <v>0</v>
      </c>
      <c r="S60" s="10">
        <v>8.2766666666666673</v>
      </c>
      <c r="T60" s="8" t="s">
        <v>4406</v>
      </c>
      <c r="U60" s="8" t="s">
        <v>4407</v>
      </c>
      <c r="V60" s="10">
        <v>0.55916348752427103</v>
      </c>
      <c r="W60">
        <v>7266.38</v>
      </c>
      <c r="X60" s="8">
        <v>3</v>
      </c>
      <c r="Y60" s="8">
        <v>0.90909090909090895</v>
      </c>
      <c r="Z60">
        <v>2</v>
      </c>
      <c r="AA60">
        <v>33</v>
      </c>
      <c r="AB60" s="8">
        <f>Solution[[#This Row],[Old Stop]] +1</f>
        <v>51</v>
      </c>
      <c r="AC60" s="8" t="str">
        <f>_xlfn.CONCAT(Solution[[#This Row],[Old Rt '#]],"_",Solution[[#This Row],[Week '#]],"_", _xlfn.SWITCH(Solution[[#This Row],[Old Delivery Day]], "M", "Monday", "T", "Tuesday", "W", "Wednesday", "R", "Thursday", "F", "Friday"))</f>
        <v>101_Week2_Thursday</v>
      </c>
      <c r="AD60" s="20">
        <v>138.00749999999999</v>
      </c>
      <c r="AE60" s="20">
        <v>137.75839999999999</v>
      </c>
      <c r="AF60" s="20">
        <v>141.9914</v>
      </c>
      <c r="AG60" s="20">
        <v>148.16380000000001</v>
      </c>
      <c r="AH60">
        <v>146.09</v>
      </c>
      <c r="AI60" s="8" t="s">
        <v>4434</v>
      </c>
      <c r="AJ60" s="8" t="s">
        <v>4630</v>
      </c>
      <c r="AK60" s="8">
        <v>2</v>
      </c>
      <c r="AL60" s="8">
        <v>33</v>
      </c>
      <c r="AM60" s="11">
        <v>69.003749999999997</v>
      </c>
      <c r="AN60" s="11">
        <v>74.168750000000003</v>
      </c>
      <c r="AO60" t="s">
        <v>163</v>
      </c>
      <c r="AP60" s="8" t="s">
        <v>191</v>
      </c>
      <c r="AQ60" s="8" t="s">
        <v>44</v>
      </c>
      <c r="AR60" s="8" t="s">
        <v>164</v>
      </c>
      <c r="AS60" s="8" t="s">
        <v>163</v>
      </c>
      <c r="AT60" s="8" t="s">
        <v>168</v>
      </c>
      <c r="AU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 s="8">
        <v>33</v>
      </c>
      <c r="AW60">
        <v>34.501874999999998</v>
      </c>
      <c r="AX60">
        <v>34.439599999999999</v>
      </c>
      <c r="AY60">
        <v>35.49785</v>
      </c>
      <c r="AZ60">
        <v>37.040950000000002</v>
      </c>
    </row>
    <row r="61" spans="1:52" x14ac:dyDescent="0.3">
      <c r="A61" s="43" t="s">
        <v>1135</v>
      </c>
      <c r="B61" t="s">
        <v>4931</v>
      </c>
      <c r="C61" t="s">
        <v>110</v>
      </c>
      <c r="D61" s="8" t="s">
        <v>101</v>
      </c>
      <c r="E61" s="8" t="s">
        <v>126</v>
      </c>
      <c r="F61" s="8" t="s">
        <v>13</v>
      </c>
      <c r="G61" s="8" t="s">
        <v>9266</v>
      </c>
      <c r="H61" s="8" t="s">
        <v>126</v>
      </c>
      <c r="I61" s="8" t="s">
        <v>13</v>
      </c>
      <c r="J61" s="8">
        <v>0</v>
      </c>
      <c r="K61" s="14" t="s">
        <v>1134</v>
      </c>
      <c r="L61" s="14" t="s">
        <v>5860</v>
      </c>
      <c r="M61" s="10">
        <v>5.3688151821765597</v>
      </c>
      <c r="N61" s="8" t="s">
        <v>9054</v>
      </c>
      <c r="O61" s="8" t="s">
        <v>147</v>
      </c>
      <c r="P61" s="9">
        <v>0.58369212962962957</v>
      </c>
      <c r="Q61" s="9">
        <v>0.58818287037037043</v>
      </c>
      <c r="R61" s="8">
        <v>0</v>
      </c>
      <c r="S61" s="10">
        <v>6.8375000000000004</v>
      </c>
      <c r="T61" s="8" t="s">
        <v>4933</v>
      </c>
      <c r="U61" s="8" t="s">
        <v>4934</v>
      </c>
      <c r="V61" s="10">
        <v>3.0576183794444902</v>
      </c>
      <c r="W61">
        <v>1059.7</v>
      </c>
      <c r="X61" s="8">
        <v>0</v>
      </c>
      <c r="Y61" s="8">
        <v>0</v>
      </c>
      <c r="Z61">
        <v>0</v>
      </c>
      <c r="AA61">
        <v>0</v>
      </c>
      <c r="AB61" s="8">
        <f>Solution[[#This Row],[Old Stop]] +1</f>
        <v>1</v>
      </c>
      <c r="AC61" s="8" t="str">
        <f>_xlfn.CONCAT(Solution[[#This Row],[Old Rt '#]],"_",Solution[[#This Row],[Week '#]],"_", _xlfn.SWITCH(Solution[[#This Row],[Old Delivery Day]], "M", "Monday", "T", "Tuesday", "W", "Wednesday", "R", "Thursday", "F", "Friday"))</f>
        <v>103_Week1_Monday</v>
      </c>
      <c r="AD61" s="20">
        <v>58.99</v>
      </c>
      <c r="AE61" s="20">
        <v>0</v>
      </c>
      <c r="AF61" s="20">
        <v>51.881500000000003</v>
      </c>
      <c r="AG61" s="20">
        <v>49.59</v>
      </c>
      <c r="AH61">
        <v>51.57</v>
      </c>
      <c r="AI61" s="8" t="s">
        <v>4488</v>
      </c>
      <c r="AJ61" s="8" t="s">
        <v>4489</v>
      </c>
      <c r="AK61" s="8">
        <v>1</v>
      </c>
      <c r="AL61" s="8">
        <v>0</v>
      </c>
      <c r="AM61" s="11">
        <v>30.403700000000001</v>
      </c>
      <c r="AN61" s="11">
        <v>49.59</v>
      </c>
      <c r="AO61" t="s">
        <v>164</v>
      </c>
      <c r="AP61" s="8" t="s">
        <v>793</v>
      </c>
      <c r="AQ61" s="8" t="s">
        <v>44</v>
      </c>
      <c r="AR61" s="8" t="s">
        <v>164</v>
      </c>
      <c r="AS61" s="8" t="s">
        <v>164</v>
      </c>
      <c r="AT61" s="8" t="s">
        <v>168</v>
      </c>
      <c r="AU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 s="8"/>
      <c r="AW61">
        <v>14.7475</v>
      </c>
      <c r="AX61">
        <v>0</v>
      </c>
      <c r="AY61">
        <v>12.970375000000001</v>
      </c>
      <c r="AZ61">
        <v>12.397500000000001</v>
      </c>
    </row>
    <row r="62" spans="1:52" x14ac:dyDescent="0.3">
      <c r="A62" s="43" t="s">
        <v>1135</v>
      </c>
      <c r="B62" t="s">
        <v>4931</v>
      </c>
      <c r="C62" t="s">
        <v>110</v>
      </c>
      <c r="D62" s="8" t="s">
        <v>102</v>
      </c>
      <c r="E62" s="8" t="s">
        <v>126</v>
      </c>
      <c r="F62" s="8" t="s">
        <v>13</v>
      </c>
      <c r="G62" s="8" t="s">
        <v>9264</v>
      </c>
      <c r="H62" s="8" t="s">
        <v>126</v>
      </c>
      <c r="I62" s="8" t="s">
        <v>13</v>
      </c>
      <c r="J62" s="8">
        <v>0</v>
      </c>
      <c r="K62" s="14" t="s">
        <v>1134</v>
      </c>
      <c r="L62" s="14" t="s">
        <v>5860</v>
      </c>
      <c r="M62" s="10">
        <v>0.14569169929688999</v>
      </c>
      <c r="N62" s="8" t="s">
        <v>7811</v>
      </c>
      <c r="O62" s="8" t="s">
        <v>147</v>
      </c>
      <c r="P62" s="9">
        <v>0.58307870370370374</v>
      </c>
      <c r="Q62" s="9">
        <v>0.58756944444444448</v>
      </c>
      <c r="R62" s="8">
        <v>0</v>
      </c>
      <c r="S62" s="10">
        <v>6.8375000000000004</v>
      </c>
      <c r="T62" s="8" t="s">
        <v>4933</v>
      </c>
      <c r="U62" s="8" t="s">
        <v>4934</v>
      </c>
      <c r="V62" s="10">
        <v>3.12006597088046E-2</v>
      </c>
      <c r="W62">
        <v>1059.7</v>
      </c>
      <c r="X62" s="8">
        <v>0</v>
      </c>
      <c r="Y62" s="8">
        <v>0</v>
      </c>
      <c r="Z62">
        <v>0</v>
      </c>
      <c r="AA62">
        <v>0</v>
      </c>
      <c r="AB62" s="8">
        <f>Solution[[#This Row],[Old Stop]] +1</f>
        <v>1</v>
      </c>
      <c r="AC62" s="8" t="str">
        <f>_xlfn.CONCAT(Solution[[#This Row],[Old Rt '#]],"_",Solution[[#This Row],[Week '#]],"_", _xlfn.SWITCH(Solution[[#This Row],[Old Delivery Day]], "M", "Monday", "T", "Tuesday", "W", "Wednesday", "R", "Thursday", "F", "Friday"))</f>
        <v>103_Week2_Monday</v>
      </c>
      <c r="AD62" s="20">
        <v>58.99</v>
      </c>
      <c r="AE62" s="20">
        <v>0</v>
      </c>
      <c r="AF62" s="20">
        <v>51.881500000000003</v>
      </c>
      <c r="AG62" s="20">
        <v>49.59</v>
      </c>
      <c r="AH62">
        <v>51.57</v>
      </c>
      <c r="AI62" s="8" t="s">
        <v>4488</v>
      </c>
      <c r="AJ62" s="8" t="s">
        <v>5088</v>
      </c>
      <c r="AK62" s="8">
        <v>1</v>
      </c>
      <c r="AL62" s="8">
        <v>0</v>
      </c>
      <c r="AM62" s="11">
        <v>30.403700000000001</v>
      </c>
      <c r="AN62" s="11">
        <v>49.59</v>
      </c>
      <c r="AO62" t="s">
        <v>164</v>
      </c>
      <c r="AP62" s="8" t="s">
        <v>793</v>
      </c>
      <c r="AQ62" s="8" t="s">
        <v>44</v>
      </c>
      <c r="AR62" s="8" t="s">
        <v>164</v>
      </c>
      <c r="AS62" s="8" t="s">
        <v>164</v>
      </c>
      <c r="AT62" s="8" t="s">
        <v>168</v>
      </c>
      <c r="AU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2" s="8"/>
      <c r="AW62">
        <v>14.7475</v>
      </c>
      <c r="AX62">
        <v>0</v>
      </c>
      <c r="AY62">
        <v>12.970375000000001</v>
      </c>
      <c r="AZ62">
        <v>12.397500000000001</v>
      </c>
    </row>
    <row r="63" spans="1:52" x14ac:dyDescent="0.3">
      <c r="A63" s="43" t="s">
        <v>1487</v>
      </c>
      <c r="B63" t="s">
        <v>4498</v>
      </c>
      <c r="C63" t="s">
        <v>110</v>
      </c>
      <c r="D63" s="8" t="s">
        <v>101</v>
      </c>
      <c r="E63" s="8" t="s">
        <v>160</v>
      </c>
      <c r="F63" s="8" t="s">
        <v>15</v>
      </c>
      <c r="G63" s="8" t="s">
        <v>9247</v>
      </c>
      <c r="H63" s="8" t="s">
        <v>290</v>
      </c>
      <c r="I63" s="8" t="s">
        <v>48</v>
      </c>
      <c r="J63" s="8">
        <v>370</v>
      </c>
      <c r="K63" s="14" t="s">
        <v>1486</v>
      </c>
      <c r="L63" s="14" t="s">
        <v>5841</v>
      </c>
      <c r="M63" s="10">
        <v>0.17013960570801601</v>
      </c>
      <c r="N63" s="8" t="s">
        <v>8721</v>
      </c>
      <c r="O63" s="8" t="s">
        <v>147</v>
      </c>
      <c r="P63" s="9">
        <v>0.45292824074074073</v>
      </c>
      <c r="Q63" s="9">
        <v>0.45863425925925927</v>
      </c>
      <c r="R63" s="8">
        <v>0</v>
      </c>
      <c r="S63" s="10">
        <v>7.91</v>
      </c>
      <c r="T63" s="8" t="s">
        <v>4500</v>
      </c>
      <c r="U63" s="8" t="s">
        <v>4501</v>
      </c>
      <c r="V63" s="10">
        <v>7.2746954612912501E-2</v>
      </c>
      <c r="W63">
        <v>2889.66</v>
      </c>
      <c r="X63" s="8">
        <v>0</v>
      </c>
      <c r="Y63" s="8">
        <v>0</v>
      </c>
      <c r="Z63">
        <v>0</v>
      </c>
      <c r="AA63">
        <v>0</v>
      </c>
      <c r="AB63" s="8">
        <f>Solution[[#This Row],[Old Stop]] +1</f>
        <v>371</v>
      </c>
      <c r="AC63" s="8" t="str">
        <f>_xlfn.CONCAT(Solution[[#This Row],[Old Rt '#]],"_",Solution[[#This Row],[Week '#]],"_", _xlfn.SWITCH(Solution[[#This Row],[Old Delivery Day]], "M", "Monday", "T", "Tuesday", "W", "Wednesday", "R", "Thursday", "F", "Friday"))</f>
        <v>105_Week1_Thursday</v>
      </c>
      <c r="AD63" s="20">
        <v>50.52</v>
      </c>
      <c r="AE63" s="20">
        <v>50.52</v>
      </c>
      <c r="AF63" s="20">
        <v>63.832799999999999</v>
      </c>
      <c r="AG63" s="20">
        <v>69.58</v>
      </c>
      <c r="AH63">
        <v>73.75</v>
      </c>
      <c r="AI63" s="8" t="s">
        <v>4399</v>
      </c>
      <c r="AJ63" s="8" t="s">
        <v>4400</v>
      </c>
      <c r="AK63" s="8">
        <v>1</v>
      </c>
      <c r="AL63" s="8">
        <v>0</v>
      </c>
      <c r="AM63" s="11">
        <v>52.375</v>
      </c>
      <c r="AN63" s="11">
        <v>69.58</v>
      </c>
      <c r="AO63" t="s">
        <v>163</v>
      </c>
      <c r="AP63" s="8" t="s">
        <v>191</v>
      </c>
      <c r="AQ63" s="8" t="s">
        <v>44</v>
      </c>
      <c r="AR63" s="8" t="s">
        <v>163</v>
      </c>
      <c r="AS63" s="8" t="s">
        <v>163</v>
      </c>
      <c r="AT63" s="8" t="s">
        <v>168</v>
      </c>
      <c r="AU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 s="8">
        <v>0</v>
      </c>
      <c r="AW63">
        <v>12.63</v>
      </c>
      <c r="AX63">
        <v>12.63</v>
      </c>
      <c r="AY63">
        <v>15.9582</v>
      </c>
      <c r="AZ63">
        <v>17.395</v>
      </c>
    </row>
    <row r="64" spans="1:52" x14ac:dyDescent="0.3">
      <c r="A64" s="43" t="s">
        <v>1487</v>
      </c>
      <c r="B64" t="s">
        <v>4498</v>
      </c>
      <c r="C64" t="s">
        <v>110</v>
      </c>
      <c r="D64" s="8" t="s">
        <v>102</v>
      </c>
      <c r="E64" s="8" t="s">
        <v>160</v>
      </c>
      <c r="F64" s="8" t="s">
        <v>15</v>
      </c>
      <c r="G64" s="8" t="s">
        <v>4484</v>
      </c>
      <c r="H64" s="8" t="s">
        <v>290</v>
      </c>
      <c r="I64" s="8" t="s">
        <v>48</v>
      </c>
      <c r="J64" s="8">
        <v>370</v>
      </c>
      <c r="K64" s="14" t="s">
        <v>1486</v>
      </c>
      <c r="L64" s="14" t="s">
        <v>5841</v>
      </c>
      <c r="M64" s="10">
        <v>1.1036415389729699</v>
      </c>
      <c r="N64" s="8" t="s">
        <v>7796</v>
      </c>
      <c r="O64" s="8" t="s">
        <v>147</v>
      </c>
      <c r="P64" s="9">
        <v>0.44672453703703702</v>
      </c>
      <c r="Q64" s="9">
        <v>0.45243055555555556</v>
      </c>
      <c r="R64" s="8">
        <v>0</v>
      </c>
      <c r="S64" s="10">
        <v>7.91</v>
      </c>
      <c r="T64" s="8" t="s">
        <v>4500</v>
      </c>
      <c r="U64" s="8" t="s">
        <v>4501</v>
      </c>
      <c r="V64" s="10">
        <v>0.19132285966322099</v>
      </c>
      <c r="W64">
        <v>2889.66</v>
      </c>
      <c r="X64" s="8">
        <v>0</v>
      </c>
      <c r="Y64" s="8">
        <v>0</v>
      </c>
      <c r="Z64">
        <v>0</v>
      </c>
      <c r="AA64">
        <v>0</v>
      </c>
      <c r="AB64" s="8">
        <f>Solution[[#This Row],[Old Stop]] +1</f>
        <v>371</v>
      </c>
      <c r="AC64" s="8" t="str">
        <f>_xlfn.CONCAT(Solution[[#This Row],[Old Rt '#]],"_",Solution[[#This Row],[Week '#]],"_", _xlfn.SWITCH(Solution[[#This Row],[Old Delivery Day]], "M", "Monday", "T", "Tuesday", "W", "Wednesday", "R", "Thursday", "F", "Friday"))</f>
        <v>105_Week2_Thursday</v>
      </c>
      <c r="AD64" s="20">
        <v>50.52</v>
      </c>
      <c r="AE64" s="20">
        <v>50.52</v>
      </c>
      <c r="AF64" s="20">
        <v>63.832799999999999</v>
      </c>
      <c r="AG64" s="20">
        <v>69.58</v>
      </c>
      <c r="AH64">
        <v>73.75</v>
      </c>
      <c r="AI64" s="8" t="s">
        <v>4399</v>
      </c>
      <c r="AJ64" s="8" t="s">
        <v>4496</v>
      </c>
      <c r="AK64" s="8">
        <v>1</v>
      </c>
      <c r="AL64" s="8">
        <v>0</v>
      </c>
      <c r="AM64" s="11">
        <v>52.375</v>
      </c>
      <c r="AN64" s="11">
        <v>69.58</v>
      </c>
      <c r="AO64" t="s">
        <v>163</v>
      </c>
      <c r="AP64" s="8" t="s">
        <v>191</v>
      </c>
      <c r="AQ64" s="8" t="s">
        <v>44</v>
      </c>
      <c r="AR64" s="8" t="s">
        <v>163</v>
      </c>
      <c r="AS64" s="8" t="s">
        <v>163</v>
      </c>
      <c r="AT64" s="8" t="s">
        <v>168</v>
      </c>
      <c r="AU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4" s="8">
        <v>0</v>
      </c>
      <c r="AW64">
        <v>12.63</v>
      </c>
      <c r="AX64">
        <v>12.63</v>
      </c>
      <c r="AY64">
        <v>15.9582</v>
      </c>
      <c r="AZ64">
        <v>17.395</v>
      </c>
    </row>
    <row r="65" spans="1:48" x14ac:dyDescent="0.3">
      <c r="A65" s="43" t="s">
        <v>77</v>
      </c>
      <c r="D65" s="8" t="s">
        <v>101</v>
      </c>
      <c r="E65" s="8" t="s">
        <v>290</v>
      </c>
      <c r="F65" s="8" t="s">
        <v>14</v>
      </c>
      <c r="J65" s="8"/>
      <c r="K65" s="14" t="s">
        <v>3551</v>
      </c>
      <c r="L65" s="14" t="s">
        <v>3552</v>
      </c>
      <c r="M65" s="10">
        <v>3.0830083300655202</v>
      </c>
      <c r="N65" s="8" t="s">
        <v>8377</v>
      </c>
      <c r="P65" s="9">
        <v>0.51192129629629635</v>
      </c>
      <c r="Q65" s="9">
        <v>0.51192129629629635</v>
      </c>
      <c r="R65" s="8">
        <v>0</v>
      </c>
      <c r="T65" s="8" t="s">
        <v>3553</v>
      </c>
      <c r="U65" s="8" t="s">
        <v>3554</v>
      </c>
      <c r="V65" s="10">
        <v>0.91209226733591398</v>
      </c>
      <c r="W65"/>
      <c r="Z65"/>
      <c r="AA65"/>
      <c r="AB65" s="8">
        <f>Solution[[#This Row],[Old Stop]] +1</f>
        <v>1</v>
      </c>
      <c r="AC65" s="8" t="e">
        <f>_xlfn.CONCAT(Solution[[#This Row],[Old Rt '#]],"_",Solution[[#This Row],[Week '#]],"_", _xlfn.SWITCH(Solution[[#This Row],[Old Delivery Day]], "M", "Monday", "T", "Tuesday", "W", "Wednesday", "R", "Thursday", "F", "Friday"))</f>
        <v>#N/A</v>
      </c>
      <c r="AD65" s="20"/>
      <c r="AE65" s="20"/>
      <c r="AI65" s="8" t="s">
        <v>3408</v>
      </c>
      <c r="AJ65" s="8" t="s">
        <v>3409</v>
      </c>
      <c r="AK65" s="8">
        <v>17</v>
      </c>
      <c r="AL65" s="8"/>
      <c r="AM65" s="11"/>
      <c r="AN65" s="11"/>
      <c r="AO65" t="s">
        <v>163</v>
      </c>
      <c r="AP65" s="8"/>
      <c r="AQ65" s="8"/>
      <c r="AR65" s="8" t="s">
        <v>163</v>
      </c>
      <c r="AS65" s="8" t="s">
        <v>163</v>
      </c>
      <c r="AT65" s="8"/>
      <c r="AU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 s="8"/>
    </row>
    <row r="66" spans="1:48" x14ac:dyDescent="0.3">
      <c r="A66" s="43" t="s">
        <v>77</v>
      </c>
      <c r="D66" s="8" t="s">
        <v>101</v>
      </c>
      <c r="E66" s="8" t="s">
        <v>290</v>
      </c>
      <c r="F66" s="8" t="s">
        <v>15</v>
      </c>
      <c r="J66" s="8"/>
      <c r="K66" s="14" t="s">
        <v>3551</v>
      </c>
      <c r="L66" s="14" t="s">
        <v>3552</v>
      </c>
      <c r="M66" s="10">
        <v>58.62445102233</v>
      </c>
      <c r="N66" s="8" t="s">
        <v>9097</v>
      </c>
      <c r="P66" s="9">
        <v>0.82975694444444448</v>
      </c>
      <c r="Q66" s="9">
        <v>0.82975694444444448</v>
      </c>
      <c r="R66" s="8">
        <v>0</v>
      </c>
      <c r="T66" s="8" t="s">
        <v>3553</v>
      </c>
      <c r="U66" s="8" t="s">
        <v>3554</v>
      </c>
      <c r="V66" s="10">
        <v>56.271359059874897</v>
      </c>
      <c r="W66"/>
      <c r="Z66"/>
      <c r="AA66"/>
      <c r="AB66" s="8">
        <f>Solution[[#This Row],[Old Stop]] +1</f>
        <v>1</v>
      </c>
      <c r="AC66" s="8" t="e">
        <f>_xlfn.CONCAT(Solution[[#This Row],[Old Rt '#]],"_",Solution[[#This Row],[Week '#]],"_", _xlfn.SWITCH(Solution[[#This Row],[Old Delivery Day]], "M", "Monday", "T", "Tuesday", "W", "Wednesday", "R", "Thursday", "F", "Friday"))</f>
        <v>#N/A</v>
      </c>
      <c r="AD66" s="20"/>
      <c r="AE66" s="20"/>
      <c r="AI66" s="8" t="s">
        <v>3526</v>
      </c>
      <c r="AJ66" s="8" t="s">
        <v>3527</v>
      </c>
      <c r="AK66" s="8">
        <v>17</v>
      </c>
      <c r="AL66" s="8"/>
      <c r="AM66" s="11"/>
      <c r="AN66" s="11"/>
      <c r="AO66" t="s">
        <v>163</v>
      </c>
      <c r="AP66" s="8"/>
      <c r="AQ66" s="8"/>
      <c r="AR66" s="8" t="s">
        <v>163</v>
      </c>
      <c r="AS66" s="8" t="s">
        <v>163</v>
      </c>
      <c r="AT66" s="8"/>
      <c r="AU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6" s="8"/>
    </row>
    <row r="67" spans="1:48" x14ac:dyDescent="0.3">
      <c r="A67" s="43" t="s">
        <v>77</v>
      </c>
      <c r="D67" s="8" t="s">
        <v>101</v>
      </c>
      <c r="E67" s="8" t="s">
        <v>290</v>
      </c>
      <c r="F67" s="8" t="s">
        <v>13</v>
      </c>
      <c r="J67" s="8"/>
      <c r="K67" s="14" t="s">
        <v>3551</v>
      </c>
      <c r="L67" s="14" t="s">
        <v>3552</v>
      </c>
      <c r="M67" s="10">
        <v>90.261815240848605</v>
      </c>
      <c r="N67" s="8" t="s">
        <v>9284</v>
      </c>
      <c r="P67" s="9">
        <v>0.70341435185185186</v>
      </c>
      <c r="Q67" s="9">
        <v>0.70341435185185186</v>
      </c>
      <c r="R67" s="8">
        <v>0</v>
      </c>
      <c r="T67" s="8" t="s">
        <v>3553</v>
      </c>
      <c r="U67" s="8" t="s">
        <v>3554</v>
      </c>
      <c r="V67" s="10">
        <v>86.183563720952094</v>
      </c>
      <c r="W67"/>
      <c r="Z67"/>
      <c r="AA67"/>
      <c r="AB67" s="8">
        <f>Solution[[#This Row],[Old Stop]] +1</f>
        <v>1</v>
      </c>
      <c r="AC67" s="8" t="e">
        <f>_xlfn.CONCAT(Solution[[#This Row],[Old Rt '#]],"_",Solution[[#This Row],[Week '#]],"_", _xlfn.SWITCH(Solution[[#This Row],[Old Delivery Day]], "M", "Monday", "T", "Tuesday", "W", "Wednesday", "R", "Thursday", "F", "Friday"))</f>
        <v>#N/A</v>
      </c>
      <c r="AD67" s="20"/>
      <c r="AE67" s="20"/>
      <c r="AI67" s="8" t="s">
        <v>3636</v>
      </c>
      <c r="AJ67" s="8" t="s">
        <v>3637</v>
      </c>
      <c r="AK67" s="8">
        <v>17</v>
      </c>
      <c r="AL67" s="8"/>
      <c r="AM67" s="11"/>
      <c r="AN67" s="11"/>
      <c r="AO67" t="s">
        <v>163</v>
      </c>
      <c r="AP67" s="8"/>
      <c r="AQ67" s="8"/>
      <c r="AR67" s="8" t="s">
        <v>163</v>
      </c>
      <c r="AS67" s="8" t="s">
        <v>163</v>
      </c>
      <c r="AT67" s="8"/>
      <c r="AU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7" s="8"/>
    </row>
    <row r="68" spans="1:48" x14ac:dyDescent="0.3">
      <c r="A68" s="43" t="s">
        <v>77</v>
      </c>
      <c r="D68" s="8" t="s">
        <v>101</v>
      </c>
      <c r="E68" s="8" t="s">
        <v>290</v>
      </c>
      <c r="F68" s="8" t="s">
        <v>48</v>
      </c>
      <c r="J68" s="8"/>
      <c r="K68" s="14" t="s">
        <v>3551</v>
      </c>
      <c r="L68" s="14" t="s">
        <v>3552</v>
      </c>
      <c r="M68" s="10">
        <v>76.197472959764298</v>
      </c>
      <c r="N68" s="8" t="s">
        <v>8275</v>
      </c>
      <c r="P68" s="9">
        <v>0.68026620370370372</v>
      </c>
      <c r="Q68" s="9">
        <v>0.68026620370370372</v>
      </c>
      <c r="R68" s="8">
        <v>0</v>
      </c>
      <c r="T68" s="8" t="s">
        <v>3553</v>
      </c>
      <c r="U68" s="8" t="s">
        <v>3554</v>
      </c>
      <c r="V68" s="10">
        <v>60.849474171259303</v>
      </c>
      <c r="W68"/>
      <c r="Z68"/>
      <c r="AA68"/>
      <c r="AB68" s="8">
        <f>Solution[[#This Row],[Old Stop]] +1</f>
        <v>1</v>
      </c>
      <c r="AC68" s="8" t="e">
        <f>_xlfn.CONCAT(Solution[[#This Row],[Old Rt '#]],"_",Solution[[#This Row],[Week '#]],"_", _xlfn.SWITCH(Solution[[#This Row],[Old Delivery Day]], "M", "Monday", "T", "Tuesday", "W", "Wednesday", "R", "Thursday", "F", "Friday"))</f>
        <v>#N/A</v>
      </c>
      <c r="AD68" s="20"/>
      <c r="AE68" s="20"/>
      <c r="AI68" s="8" t="s">
        <v>3549</v>
      </c>
      <c r="AJ68" s="8" t="s">
        <v>3550</v>
      </c>
      <c r="AK68" s="8">
        <v>17</v>
      </c>
      <c r="AL68" s="8"/>
      <c r="AM68" s="11"/>
      <c r="AN68" s="11"/>
      <c r="AO68" t="s">
        <v>163</v>
      </c>
      <c r="AP68" s="8"/>
      <c r="AQ68" s="8"/>
      <c r="AR68" s="8" t="s">
        <v>163</v>
      </c>
      <c r="AS68" s="8" t="s">
        <v>163</v>
      </c>
      <c r="AT68" s="8"/>
      <c r="AU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 s="8"/>
    </row>
    <row r="69" spans="1:48" x14ac:dyDescent="0.3">
      <c r="A69" s="43" t="s">
        <v>77</v>
      </c>
      <c r="D69" s="8" t="s">
        <v>101</v>
      </c>
      <c r="E69" s="8" t="s">
        <v>290</v>
      </c>
      <c r="F69" s="8" t="s">
        <v>12</v>
      </c>
      <c r="J69" s="8"/>
      <c r="K69" s="14" t="s">
        <v>3551</v>
      </c>
      <c r="L69" s="14" t="s">
        <v>3552</v>
      </c>
      <c r="M69" s="10">
        <v>8.6307639094468396</v>
      </c>
      <c r="N69" s="8" t="s">
        <v>8209</v>
      </c>
      <c r="P69" s="9">
        <v>0.72623842592592591</v>
      </c>
      <c r="Q69" s="9">
        <v>0.72623842592592591</v>
      </c>
      <c r="R69" s="8">
        <v>0</v>
      </c>
      <c r="T69" s="8" t="s">
        <v>3553</v>
      </c>
      <c r="U69" s="8" t="s">
        <v>3554</v>
      </c>
      <c r="V69" s="10">
        <v>3.2500305441538799</v>
      </c>
      <c r="W69"/>
      <c r="Z69"/>
      <c r="AA69"/>
      <c r="AB69" s="8">
        <f>Solution[[#This Row],[Old Stop]] +1</f>
        <v>1</v>
      </c>
      <c r="AC69" s="8" t="e">
        <f>_xlfn.CONCAT(Solution[[#This Row],[Old Rt '#]],"_",Solution[[#This Row],[Week '#]],"_", _xlfn.SWITCH(Solution[[#This Row],[Old Delivery Day]], "M", "Monday", "T", "Tuesday", "W", "Wednesday", "R", "Thursday", "F", "Friday"))</f>
        <v>#N/A</v>
      </c>
      <c r="AD69" s="20"/>
      <c r="AE69" s="20"/>
      <c r="AI69" s="8" t="s">
        <v>3414</v>
      </c>
      <c r="AJ69" s="8" t="s">
        <v>3415</v>
      </c>
      <c r="AK69" s="8">
        <v>17</v>
      </c>
      <c r="AL69" s="8"/>
      <c r="AM69" s="11"/>
      <c r="AN69" s="11"/>
      <c r="AO69" t="s">
        <v>163</v>
      </c>
      <c r="AP69" s="8"/>
      <c r="AQ69" s="8"/>
      <c r="AR69" s="8" t="s">
        <v>163</v>
      </c>
      <c r="AS69" s="8" t="s">
        <v>163</v>
      </c>
      <c r="AT69" s="8"/>
      <c r="AU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 s="8"/>
    </row>
    <row r="70" spans="1:48" x14ac:dyDescent="0.3">
      <c r="A70" s="43" t="s">
        <v>77</v>
      </c>
      <c r="D70" s="8" t="s">
        <v>101</v>
      </c>
      <c r="E70" s="8" t="s">
        <v>126</v>
      </c>
      <c r="F70" s="8" t="s">
        <v>15</v>
      </c>
      <c r="J70" s="8"/>
      <c r="K70" s="14" t="s">
        <v>3551</v>
      </c>
      <c r="L70" s="14" t="s">
        <v>3552</v>
      </c>
      <c r="M70" s="10">
        <v>1.9252531814507801</v>
      </c>
      <c r="N70" s="8" t="s">
        <v>8146</v>
      </c>
      <c r="P70" s="9">
        <v>0.95329861111111114</v>
      </c>
      <c r="Q70" s="9">
        <v>0.95329861111111114</v>
      </c>
      <c r="R70" s="8">
        <v>0</v>
      </c>
      <c r="T70" s="8" t="s">
        <v>3553</v>
      </c>
      <c r="U70" s="8" t="s">
        <v>3554</v>
      </c>
      <c r="V70" s="10">
        <v>0.585287166159835</v>
      </c>
      <c r="W70"/>
      <c r="Z70"/>
      <c r="AA70"/>
      <c r="AB70" s="8">
        <f>Solution[[#This Row],[Old Stop]] +1</f>
        <v>1</v>
      </c>
      <c r="AC70" s="8" t="e">
        <f>_xlfn.CONCAT(Solution[[#This Row],[Old Rt '#]],"_",Solution[[#This Row],[Week '#]],"_", _xlfn.SWITCH(Solution[[#This Row],[Old Delivery Day]], "M", "Monday", "T", "Tuesday", "W", "Wednesday", "R", "Thursday", "F", "Friday"))</f>
        <v>#N/A</v>
      </c>
      <c r="AD70" s="20"/>
      <c r="AE70" s="20"/>
      <c r="AI70" s="8" t="s">
        <v>4667</v>
      </c>
      <c r="AJ70" s="8" t="s">
        <v>4668</v>
      </c>
      <c r="AK70" s="8">
        <v>17</v>
      </c>
      <c r="AL70" s="8"/>
      <c r="AM70" s="11"/>
      <c r="AN70" s="11"/>
      <c r="AO70" t="s">
        <v>163</v>
      </c>
      <c r="AP70" s="8"/>
      <c r="AQ70" s="8"/>
      <c r="AR70" s="8" t="s">
        <v>163</v>
      </c>
      <c r="AS70" s="8" t="s">
        <v>163</v>
      </c>
      <c r="AT70" s="8"/>
      <c r="AU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 s="8"/>
    </row>
    <row r="71" spans="1:48" x14ac:dyDescent="0.3">
      <c r="A71" s="43" t="s">
        <v>77</v>
      </c>
      <c r="D71" s="8" t="s">
        <v>101</v>
      </c>
      <c r="E71" s="8" t="s">
        <v>126</v>
      </c>
      <c r="F71" s="8" t="s">
        <v>13</v>
      </c>
      <c r="J71" s="8"/>
      <c r="K71" s="14" t="s">
        <v>3551</v>
      </c>
      <c r="L71" s="14" t="s">
        <v>3552</v>
      </c>
      <c r="M71" s="10">
        <v>60.519748833271997</v>
      </c>
      <c r="N71" s="8" t="s">
        <v>8106</v>
      </c>
      <c r="P71" s="9">
        <v>0.63021990740740741</v>
      </c>
      <c r="Q71" s="9">
        <v>0.63021990740740741</v>
      </c>
      <c r="R71" s="8">
        <v>0</v>
      </c>
      <c r="T71" s="8" t="s">
        <v>3553</v>
      </c>
      <c r="U71" s="8" t="s">
        <v>3554</v>
      </c>
      <c r="V71" s="10">
        <v>53.731757118688201</v>
      </c>
      <c r="W71"/>
      <c r="Z71"/>
      <c r="AA71"/>
      <c r="AB71" s="8">
        <f>Solution[[#This Row],[Old Stop]] +1</f>
        <v>1</v>
      </c>
      <c r="AC71" s="8" t="e">
        <f>_xlfn.CONCAT(Solution[[#This Row],[Old Rt '#]],"_",Solution[[#This Row],[Week '#]],"_", _xlfn.SWITCH(Solution[[#This Row],[Old Delivery Day]], "M", "Monday", "T", "Tuesday", "W", "Wednesday", "R", "Thursday", "F", "Friday"))</f>
        <v>#N/A</v>
      </c>
      <c r="AD71" s="20"/>
      <c r="AE71" s="20"/>
      <c r="AI71" s="8" t="s">
        <v>4488</v>
      </c>
      <c r="AJ71" s="8" t="s">
        <v>4489</v>
      </c>
      <c r="AK71" s="8">
        <v>17</v>
      </c>
      <c r="AL71" s="8"/>
      <c r="AM71" s="11"/>
      <c r="AN71" s="11"/>
      <c r="AO71" t="s">
        <v>163</v>
      </c>
      <c r="AP71" s="8"/>
      <c r="AQ71" s="8"/>
      <c r="AR71" s="8" t="s">
        <v>163</v>
      </c>
      <c r="AS71" s="8" t="s">
        <v>163</v>
      </c>
      <c r="AT71" s="8"/>
      <c r="AU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 s="8"/>
    </row>
    <row r="72" spans="1:48" x14ac:dyDescent="0.3">
      <c r="A72" s="43" t="s">
        <v>77</v>
      </c>
      <c r="D72" s="8" t="s">
        <v>101</v>
      </c>
      <c r="E72" s="8" t="s">
        <v>160</v>
      </c>
      <c r="F72" s="8" t="s">
        <v>48</v>
      </c>
      <c r="J72" s="8"/>
      <c r="K72" s="14" t="s">
        <v>3551</v>
      </c>
      <c r="L72" s="14" t="s">
        <v>3552</v>
      </c>
      <c r="M72" s="10">
        <v>6.4621814316114401</v>
      </c>
      <c r="N72" s="8" t="s">
        <v>8772</v>
      </c>
      <c r="P72" s="9">
        <v>0.46173611111111112</v>
      </c>
      <c r="Q72" s="9">
        <v>0.46173611111111112</v>
      </c>
      <c r="R72" s="8">
        <v>0</v>
      </c>
      <c r="T72" s="8" t="s">
        <v>3553</v>
      </c>
      <c r="U72" s="8" t="s">
        <v>3554</v>
      </c>
      <c r="V72" s="10">
        <v>2.2941430878597502</v>
      </c>
      <c r="W72"/>
      <c r="Z72"/>
      <c r="AA72"/>
      <c r="AB72" s="8">
        <f>Solution[[#This Row],[Old Stop]] +1</f>
        <v>1</v>
      </c>
      <c r="AC72" s="8" t="e">
        <f>_xlfn.CONCAT(Solution[[#This Row],[Old Rt '#]],"_",Solution[[#This Row],[Week '#]],"_", _xlfn.SWITCH(Solution[[#This Row],[Old Delivery Day]], "M", "Monday", "T", "Tuesday", "W", "Wednesday", "R", "Thursday", "F", "Friday"))</f>
        <v>#N/A</v>
      </c>
      <c r="AD72" s="20"/>
      <c r="AE72" s="20"/>
      <c r="AI72" s="8" t="s">
        <v>3446</v>
      </c>
      <c r="AJ72" s="8" t="s">
        <v>3447</v>
      </c>
      <c r="AK72" s="8">
        <v>17</v>
      </c>
      <c r="AL72" s="8"/>
      <c r="AM72" s="11"/>
      <c r="AN72" s="11"/>
      <c r="AO72" t="s">
        <v>163</v>
      </c>
      <c r="AP72" s="8"/>
      <c r="AQ72" s="8"/>
      <c r="AR72" s="8" t="s">
        <v>163</v>
      </c>
      <c r="AS72" s="8" t="s">
        <v>163</v>
      </c>
      <c r="AT72" s="8"/>
      <c r="AU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 s="8"/>
    </row>
    <row r="73" spans="1:48" x14ac:dyDescent="0.3">
      <c r="A73" s="43" t="s">
        <v>77</v>
      </c>
      <c r="D73" s="8" t="s">
        <v>101</v>
      </c>
      <c r="E73" s="8" t="s">
        <v>160</v>
      </c>
      <c r="F73" s="8" t="s">
        <v>14</v>
      </c>
      <c r="J73" s="8"/>
      <c r="K73" s="14" t="s">
        <v>3551</v>
      </c>
      <c r="L73" s="14" t="s">
        <v>3552</v>
      </c>
      <c r="M73" s="10">
        <v>0.87952336136004305</v>
      </c>
      <c r="N73" s="8" t="s">
        <v>8774</v>
      </c>
      <c r="P73" s="9">
        <v>0.51687499999999997</v>
      </c>
      <c r="Q73" s="9">
        <v>0.51687499999999997</v>
      </c>
      <c r="R73" s="8">
        <v>0</v>
      </c>
      <c r="T73" s="8" t="s">
        <v>3553</v>
      </c>
      <c r="U73" s="8" t="s">
        <v>3554</v>
      </c>
      <c r="V73" s="10">
        <v>0.21487544681548401</v>
      </c>
      <c r="W73"/>
      <c r="Z73"/>
      <c r="AA73"/>
      <c r="AB73" s="8">
        <f>Solution[[#This Row],[Old Stop]] +1</f>
        <v>1</v>
      </c>
      <c r="AC73" s="8" t="e">
        <f>_xlfn.CONCAT(Solution[[#This Row],[Old Rt '#]],"_",Solution[[#This Row],[Week '#]],"_", _xlfn.SWITCH(Solution[[#This Row],[Old Delivery Day]], "M", "Monday", "T", "Tuesday", "W", "Wednesday", "R", "Thursday", "F", "Friday"))</f>
        <v>#N/A</v>
      </c>
      <c r="AD73" s="20"/>
      <c r="AE73" s="20"/>
      <c r="AI73" s="8" t="s">
        <v>3402</v>
      </c>
      <c r="AJ73" s="8" t="s">
        <v>3403</v>
      </c>
      <c r="AK73" s="8">
        <v>17</v>
      </c>
      <c r="AL73" s="8"/>
      <c r="AM73" s="11"/>
      <c r="AN73" s="11"/>
      <c r="AO73" t="s">
        <v>163</v>
      </c>
      <c r="AP73" s="8"/>
      <c r="AQ73" s="8"/>
      <c r="AR73" s="8" t="s">
        <v>163</v>
      </c>
      <c r="AS73" s="8" t="s">
        <v>163</v>
      </c>
      <c r="AT73" s="8"/>
      <c r="AU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 s="8"/>
    </row>
    <row r="74" spans="1:48" x14ac:dyDescent="0.3">
      <c r="A74" s="43" t="s">
        <v>77</v>
      </c>
      <c r="D74" s="8" t="s">
        <v>101</v>
      </c>
      <c r="E74" s="8" t="s">
        <v>9308</v>
      </c>
      <c r="F74" s="8" t="s">
        <v>12</v>
      </c>
      <c r="J74" s="8"/>
      <c r="K74" s="14" t="s">
        <v>3551</v>
      </c>
      <c r="L74" s="14" t="s">
        <v>3552</v>
      </c>
      <c r="M74" s="10"/>
      <c r="N74" s="8" t="s">
        <v>9346</v>
      </c>
      <c r="P74" s="9"/>
      <c r="Q74" s="9"/>
      <c r="T74" s="8" t="s">
        <v>3553</v>
      </c>
      <c r="U74" s="8" t="s">
        <v>3554</v>
      </c>
      <c r="V74" s="10"/>
      <c r="W74"/>
      <c r="Z74"/>
      <c r="AA74"/>
      <c r="AB74" s="8">
        <f>Solution[[#This Row],[Old Stop]] +1</f>
        <v>1</v>
      </c>
      <c r="AC74" s="8" t="e">
        <f>_xlfn.CONCAT(Solution[[#This Row],[Old Rt '#]],"_",Solution[[#This Row],[Week '#]],"_", _xlfn.SWITCH(Solution[[#This Row],[Old Delivery Day]], "M", "Monday", "T", "Tuesday", "W", "Wednesday", "R", "Thursday", "F", "Friday"))</f>
        <v>#N/A</v>
      </c>
      <c r="AD74" s="20"/>
      <c r="AE74" s="20"/>
      <c r="AI74" s="8" t="s">
        <v>9323</v>
      </c>
      <c r="AJ74" s="8" t="s">
        <v>9324</v>
      </c>
      <c r="AK74" s="8">
        <v>17</v>
      </c>
      <c r="AL74" s="8"/>
      <c r="AM74" s="11"/>
      <c r="AN74" s="11"/>
      <c r="AO74" t="s">
        <v>163</v>
      </c>
      <c r="AP74" s="8"/>
      <c r="AQ74" s="8"/>
      <c r="AR74" s="8" t="s">
        <v>163</v>
      </c>
      <c r="AS74" s="8" t="s">
        <v>163</v>
      </c>
      <c r="AT74" s="8"/>
      <c r="AU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 s="8"/>
    </row>
    <row r="75" spans="1:48" x14ac:dyDescent="0.3">
      <c r="A75" s="43" t="s">
        <v>77</v>
      </c>
      <c r="D75" s="8" t="s">
        <v>101</v>
      </c>
      <c r="E75" s="8" t="s">
        <v>160</v>
      </c>
      <c r="F75" s="8" t="s">
        <v>15</v>
      </c>
      <c r="J75" s="8"/>
      <c r="K75" s="14" t="s">
        <v>3551</v>
      </c>
      <c r="L75" s="14" t="s">
        <v>3552</v>
      </c>
      <c r="M75" s="10">
        <v>38.801308560019002</v>
      </c>
      <c r="N75" s="8" t="s">
        <v>8697</v>
      </c>
      <c r="P75" s="9">
        <v>0.48557870370370371</v>
      </c>
      <c r="Q75" s="9">
        <v>0.48557870370370371</v>
      </c>
      <c r="R75" s="8">
        <v>0</v>
      </c>
      <c r="T75" s="8" t="s">
        <v>3553</v>
      </c>
      <c r="U75" s="8" t="s">
        <v>3554</v>
      </c>
      <c r="V75" s="10">
        <v>29.128920882682401</v>
      </c>
      <c r="W75"/>
      <c r="Z75"/>
      <c r="AA75"/>
      <c r="AB75" s="8">
        <f>Solution[[#This Row],[Old Stop]] +1</f>
        <v>1</v>
      </c>
      <c r="AC75" s="8" t="e">
        <f>_xlfn.CONCAT(Solution[[#This Row],[Old Rt '#]],"_",Solution[[#This Row],[Week '#]],"_", _xlfn.SWITCH(Solution[[#This Row],[Old Delivery Day]], "M", "Monday", "T", "Tuesday", "W", "Wednesday", "R", "Thursday", "F", "Friday"))</f>
        <v>#N/A</v>
      </c>
      <c r="AD75" s="20"/>
      <c r="AE75" s="20"/>
      <c r="AI75" s="8" t="s">
        <v>4399</v>
      </c>
      <c r="AJ75" s="8" t="s">
        <v>4400</v>
      </c>
      <c r="AK75" s="8">
        <v>17</v>
      </c>
      <c r="AL75" s="8"/>
      <c r="AM75" s="11"/>
      <c r="AN75" s="11"/>
      <c r="AO75" t="s">
        <v>163</v>
      </c>
      <c r="AP75" s="8"/>
      <c r="AQ75" s="8"/>
      <c r="AR75" s="8" t="s">
        <v>163</v>
      </c>
      <c r="AS75" s="8" t="s">
        <v>163</v>
      </c>
      <c r="AT75" s="8"/>
      <c r="AU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 s="8"/>
    </row>
    <row r="76" spans="1:48" x14ac:dyDescent="0.3">
      <c r="A76" s="43" t="s">
        <v>77</v>
      </c>
      <c r="D76" s="8" t="s">
        <v>101</v>
      </c>
      <c r="E76" s="8" t="s">
        <v>126</v>
      </c>
      <c r="F76" s="8" t="s">
        <v>48</v>
      </c>
      <c r="J76" s="8"/>
      <c r="K76" s="14" t="s">
        <v>3551</v>
      </c>
      <c r="L76" s="14" t="s">
        <v>3552</v>
      </c>
      <c r="M76" s="10">
        <v>3.7126424418788102</v>
      </c>
      <c r="N76" s="8" t="s">
        <v>7688</v>
      </c>
      <c r="P76" s="9">
        <v>0.59342592592592591</v>
      </c>
      <c r="Q76" s="9">
        <v>0.59342592592592591</v>
      </c>
      <c r="R76" s="8">
        <v>0</v>
      </c>
      <c r="T76" s="8" t="s">
        <v>3553</v>
      </c>
      <c r="U76" s="8" t="s">
        <v>3554</v>
      </c>
      <c r="V76" s="10">
        <v>1.1175362965714399</v>
      </c>
      <c r="W76"/>
      <c r="Z76"/>
      <c r="AA76"/>
      <c r="AB76" s="8">
        <f>Solution[[#This Row],[Old Stop]] +1</f>
        <v>1</v>
      </c>
      <c r="AC76" s="8" t="e">
        <f>_xlfn.CONCAT(Solution[[#This Row],[Old Rt '#]],"_",Solution[[#This Row],[Week '#]],"_", _xlfn.SWITCH(Solution[[#This Row],[Old Delivery Day]], "M", "Monday", "T", "Tuesday", "W", "Wednesday", "R", "Thursday", "F", "Friday"))</f>
        <v>#N/A</v>
      </c>
      <c r="AD76" s="20"/>
      <c r="AE76" s="20"/>
      <c r="AI76" s="8" t="s">
        <v>3810</v>
      </c>
      <c r="AJ76" s="8" t="s">
        <v>3811</v>
      </c>
      <c r="AK76" s="8">
        <v>17</v>
      </c>
      <c r="AL76" s="8"/>
      <c r="AM76" s="11"/>
      <c r="AN76" s="11"/>
      <c r="AO76" t="s">
        <v>163</v>
      </c>
      <c r="AP76" s="8"/>
      <c r="AQ76" s="8"/>
      <c r="AR76" s="8" t="s">
        <v>163</v>
      </c>
      <c r="AS76" s="8" t="s">
        <v>163</v>
      </c>
      <c r="AT76" s="8"/>
      <c r="AU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6" s="8"/>
    </row>
    <row r="77" spans="1:48" x14ac:dyDescent="0.3">
      <c r="A77" s="43" t="s">
        <v>77</v>
      </c>
      <c r="D77" s="8" t="s">
        <v>101</v>
      </c>
      <c r="E77" s="8" t="s">
        <v>160</v>
      </c>
      <c r="F77" s="8" t="s">
        <v>12</v>
      </c>
      <c r="J77" s="8"/>
      <c r="K77" s="14" t="s">
        <v>3551</v>
      </c>
      <c r="L77" s="14" t="s">
        <v>3552</v>
      </c>
      <c r="M77" s="10">
        <v>9.6320880439990297</v>
      </c>
      <c r="N77" s="8" t="s">
        <v>7799</v>
      </c>
      <c r="P77" s="9">
        <v>0.68706018518518519</v>
      </c>
      <c r="Q77" s="9">
        <v>0.68706018518518519</v>
      </c>
      <c r="R77" s="8">
        <v>0</v>
      </c>
      <c r="T77" s="8" t="s">
        <v>3553</v>
      </c>
      <c r="U77" s="8" t="s">
        <v>3554</v>
      </c>
      <c r="V77" s="10">
        <v>4.4490803922778701</v>
      </c>
      <c r="W77"/>
      <c r="Z77"/>
      <c r="AA77"/>
      <c r="AB77" s="8">
        <f>Solution[[#This Row],[Old Stop]] +1</f>
        <v>1</v>
      </c>
      <c r="AC77" s="8" t="e">
        <f>_xlfn.CONCAT(Solution[[#This Row],[Old Rt '#]],"_",Solution[[#This Row],[Week '#]],"_", _xlfn.SWITCH(Solution[[#This Row],[Old Delivery Day]], "M", "Monday", "T", "Tuesday", "W", "Wednesday", "R", "Thursday", "F", "Friday"))</f>
        <v>#N/A</v>
      </c>
      <c r="AD77" s="20"/>
      <c r="AE77" s="20"/>
      <c r="AI77" s="8" t="s">
        <v>4434</v>
      </c>
      <c r="AJ77" s="8" t="s">
        <v>4435</v>
      </c>
      <c r="AK77" s="8">
        <v>17</v>
      </c>
      <c r="AL77" s="8"/>
      <c r="AM77" s="11"/>
      <c r="AN77" s="11"/>
      <c r="AO77" t="s">
        <v>163</v>
      </c>
      <c r="AP77" s="8"/>
      <c r="AQ77" s="8"/>
      <c r="AR77" s="8" t="s">
        <v>163</v>
      </c>
      <c r="AS77" s="8" t="s">
        <v>163</v>
      </c>
      <c r="AT77" s="8"/>
      <c r="AU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 s="8"/>
    </row>
    <row r="78" spans="1:48" x14ac:dyDescent="0.3">
      <c r="A78" s="43" t="s">
        <v>77</v>
      </c>
      <c r="D78" s="8" t="s">
        <v>101</v>
      </c>
      <c r="E78" s="8" t="s">
        <v>126</v>
      </c>
      <c r="F78" s="8" t="s">
        <v>12</v>
      </c>
      <c r="J78" s="8"/>
      <c r="K78" s="14" t="s">
        <v>3551</v>
      </c>
      <c r="L78" s="14" t="s">
        <v>3552</v>
      </c>
      <c r="M78" s="10">
        <v>7.3231412637420599</v>
      </c>
      <c r="N78" s="8" t="s">
        <v>7655</v>
      </c>
      <c r="P78" s="9">
        <v>0.61982638888888886</v>
      </c>
      <c r="Q78" s="9">
        <v>0.61982638888888886</v>
      </c>
      <c r="R78" s="8">
        <v>0</v>
      </c>
      <c r="T78" s="8" t="s">
        <v>3553</v>
      </c>
      <c r="U78" s="8" t="s">
        <v>3554</v>
      </c>
      <c r="V78" s="10">
        <v>5.4833155931191397</v>
      </c>
      <c r="W78"/>
      <c r="Z78"/>
      <c r="AA78"/>
      <c r="AB78" s="8">
        <f>Solution[[#This Row],[Old Stop]] +1</f>
        <v>1</v>
      </c>
      <c r="AC78" s="8" t="e">
        <f>_xlfn.CONCAT(Solution[[#This Row],[Old Rt '#]],"_",Solution[[#This Row],[Week '#]],"_", _xlfn.SWITCH(Solution[[#This Row],[Old Delivery Day]], "M", "Monday", "T", "Tuesday", "W", "Wednesday", "R", "Thursday", "F", "Friday"))</f>
        <v>#N/A</v>
      </c>
      <c r="AD78" s="20"/>
      <c r="AE78" s="20"/>
      <c r="AI78" s="8" t="s">
        <v>4626</v>
      </c>
      <c r="AJ78" s="8" t="s">
        <v>4627</v>
      </c>
      <c r="AK78" s="8">
        <v>17</v>
      </c>
      <c r="AL78" s="8"/>
      <c r="AM78" s="11"/>
      <c r="AN78" s="11"/>
      <c r="AO78" t="s">
        <v>163</v>
      </c>
      <c r="AP78" s="8"/>
      <c r="AQ78" s="8"/>
      <c r="AR78" s="8" t="s">
        <v>163</v>
      </c>
      <c r="AS78" s="8" t="s">
        <v>163</v>
      </c>
      <c r="AT78" s="8"/>
      <c r="AU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 s="8"/>
    </row>
    <row r="79" spans="1:48" x14ac:dyDescent="0.3">
      <c r="A79" s="43" t="s">
        <v>77</v>
      </c>
      <c r="D79" s="8" t="s">
        <v>101</v>
      </c>
      <c r="E79" s="8" t="s">
        <v>126</v>
      </c>
      <c r="F79" s="8" t="s">
        <v>14</v>
      </c>
      <c r="J79" s="8"/>
      <c r="K79" s="14" t="s">
        <v>3551</v>
      </c>
      <c r="L79" s="14" t="s">
        <v>3552</v>
      </c>
      <c r="M79" s="10">
        <v>6.8585957830176802</v>
      </c>
      <c r="N79" s="8" t="s">
        <v>6394</v>
      </c>
      <c r="P79" s="9">
        <v>0.39030092592592591</v>
      </c>
      <c r="Q79" s="9">
        <v>0.39030092592592591</v>
      </c>
      <c r="R79" s="8">
        <v>0</v>
      </c>
      <c r="T79" s="8" t="s">
        <v>3553</v>
      </c>
      <c r="U79" s="8" t="s">
        <v>3554</v>
      </c>
      <c r="V79" s="10">
        <v>2.3768633537495698</v>
      </c>
      <c r="W79"/>
      <c r="Z79"/>
      <c r="AA79"/>
      <c r="AB79" s="8">
        <f>Solution[[#This Row],[Old Stop]] +1</f>
        <v>1</v>
      </c>
      <c r="AC79" s="8" t="e">
        <f>_xlfn.CONCAT(Solution[[#This Row],[Old Rt '#]],"_",Solution[[#This Row],[Week '#]],"_", _xlfn.SWITCH(Solution[[#This Row],[Old Delivery Day]], "M", "Monday", "T", "Tuesday", "W", "Wednesday", "R", "Thursday", "F", "Friday"))</f>
        <v>#N/A</v>
      </c>
      <c r="AD79" s="20"/>
      <c r="AE79" s="20"/>
      <c r="AI79" s="8" t="s">
        <v>4836</v>
      </c>
      <c r="AJ79" s="8" t="s">
        <v>4837</v>
      </c>
      <c r="AK79" s="8">
        <v>17</v>
      </c>
      <c r="AL79" s="8"/>
      <c r="AM79" s="11"/>
      <c r="AN79" s="11"/>
      <c r="AO79" t="s">
        <v>163</v>
      </c>
      <c r="AP79" s="8"/>
      <c r="AQ79" s="8"/>
      <c r="AR79" s="8" t="s">
        <v>163</v>
      </c>
      <c r="AS79" s="8" t="s">
        <v>163</v>
      </c>
      <c r="AT79" s="8"/>
      <c r="AU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 s="8"/>
    </row>
    <row r="80" spans="1:48" x14ac:dyDescent="0.3">
      <c r="A80" s="43" t="s">
        <v>77</v>
      </c>
      <c r="D80" s="8" t="s">
        <v>101</v>
      </c>
      <c r="E80" s="8" t="s">
        <v>160</v>
      </c>
      <c r="F80" s="8" t="s">
        <v>13</v>
      </c>
      <c r="J80" s="8"/>
      <c r="K80" s="14" t="s">
        <v>3551</v>
      </c>
      <c r="L80" s="14" t="s">
        <v>3552</v>
      </c>
      <c r="M80" s="10">
        <v>46.824049827670798</v>
      </c>
      <c r="N80" s="8" t="s">
        <v>8695</v>
      </c>
      <c r="P80" s="9">
        <v>0.66872685185185188</v>
      </c>
      <c r="Q80" s="9">
        <v>0.66872685185185188</v>
      </c>
      <c r="R80" s="8">
        <v>0</v>
      </c>
      <c r="T80" s="8" t="s">
        <v>3553</v>
      </c>
      <c r="U80" s="8" t="s">
        <v>3554</v>
      </c>
      <c r="V80" s="10">
        <v>36.195321357518402</v>
      </c>
      <c r="W80"/>
      <c r="Z80"/>
      <c r="AA80"/>
      <c r="AB80" s="8">
        <f>Solution[[#This Row],[Old Stop]] +1</f>
        <v>1</v>
      </c>
      <c r="AC80" s="8" t="e">
        <f>_xlfn.CONCAT(Solution[[#This Row],[Old Rt '#]],"_",Solution[[#This Row],[Week '#]],"_", _xlfn.SWITCH(Solution[[#This Row],[Old Delivery Day]], "M", "Monday", "T", "Tuesday", "W", "Wednesday", "R", "Thursday", "F", "Friday"))</f>
        <v>#N/A</v>
      </c>
      <c r="AD80" s="20"/>
      <c r="AE80" s="20"/>
      <c r="AI80" s="8" t="s">
        <v>3495</v>
      </c>
      <c r="AJ80" s="8" t="s">
        <v>3496</v>
      </c>
      <c r="AK80" s="8">
        <v>17</v>
      </c>
      <c r="AL80" s="8"/>
      <c r="AM80" s="11"/>
      <c r="AN80" s="11"/>
      <c r="AO80" t="s">
        <v>163</v>
      </c>
      <c r="AP80" s="8"/>
      <c r="AQ80" s="8"/>
      <c r="AR80" s="8" t="s">
        <v>163</v>
      </c>
      <c r="AS80" s="8" t="s">
        <v>163</v>
      </c>
      <c r="AT80" s="8"/>
      <c r="AU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 s="8"/>
    </row>
    <row r="81" spans="1:52" x14ac:dyDescent="0.3">
      <c r="A81" s="43" t="s">
        <v>77</v>
      </c>
      <c r="D81" s="8" t="s">
        <v>101</v>
      </c>
      <c r="E81" s="8" t="s">
        <v>9308</v>
      </c>
      <c r="F81" s="8" t="s">
        <v>13</v>
      </c>
      <c r="J81" s="8"/>
      <c r="K81" s="14" t="s">
        <v>3551</v>
      </c>
      <c r="L81" s="14" t="s">
        <v>3552</v>
      </c>
      <c r="M81" s="10"/>
      <c r="N81" s="8" t="s">
        <v>9347</v>
      </c>
      <c r="P81" s="9"/>
      <c r="Q81" s="9"/>
      <c r="T81" s="8" t="s">
        <v>3553</v>
      </c>
      <c r="U81" s="8" t="s">
        <v>3554</v>
      </c>
      <c r="V81" s="10"/>
      <c r="W81"/>
      <c r="Z81"/>
      <c r="AA81"/>
      <c r="AB81" s="8">
        <f>Solution[[#This Row],[Old Stop]] +1</f>
        <v>1</v>
      </c>
      <c r="AC81" s="8" t="e">
        <f>_xlfn.CONCAT(Solution[[#This Row],[Old Rt '#]],"_",Solution[[#This Row],[Week '#]],"_", _xlfn.SWITCH(Solution[[#This Row],[Old Delivery Day]], "M", "Monday", "T", "Tuesday", "W", "Wednesday", "R", "Thursday", "F", "Friday"))</f>
        <v>#N/A</v>
      </c>
      <c r="AD81" s="20"/>
      <c r="AE81" s="20"/>
      <c r="AI81" s="8" t="s">
        <v>9313</v>
      </c>
      <c r="AJ81" s="8" t="s">
        <v>9314</v>
      </c>
      <c r="AK81" s="8">
        <v>17</v>
      </c>
      <c r="AL81" s="8"/>
      <c r="AM81" s="11"/>
      <c r="AN81" s="11"/>
      <c r="AO81" t="s">
        <v>163</v>
      </c>
      <c r="AP81" s="8"/>
      <c r="AQ81" s="8"/>
      <c r="AR81" s="8" t="s">
        <v>163</v>
      </c>
      <c r="AS81" s="8" t="s">
        <v>163</v>
      </c>
      <c r="AT81" s="8"/>
      <c r="AU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 s="8"/>
    </row>
    <row r="82" spans="1:52" x14ac:dyDescent="0.3">
      <c r="A82" s="43" t="s">
        <v>77</v>
      </c>
      <c r="D82" s="8" t="s">
        <v>102</v>
      </c>
      <c r="E82" s="8" t="s">
        <v>126</v>
      </c>
      <c r="F82" s="8" t="s">
        <v>12</v>
      </c>
      <c r="J82" s="8"/>
      <c r="K82" s="14" t="s">
        <v>3551</v>
      </c>
      <c r="L82" s="14" t="s">
        <v>3552</v>
      </c>
      <c r="M82" s="10">
        <v>7.40242238394893</v>
      </c>
      <c r="N82" s="8" t="s">
        <v>7837</v>
      </c>
      <c r="P82" s="9">
        <v>0.56593749999999998</v>
      </c>
      <c r="Q82" s="9">
        <v>0.56593749999999998</v>
      </c>
      <c r="R82" s="8">
        <v>0</v>
      </c>
      <c r="T82" s="8" t="s">
        <v>3553</v>
      </c>
      <c r="U82" s="8" t="s">
        <v>3554</v>
      </c>
      <c r="V82" s="10">
        <v>5.4833155931191797</v>
      </c>
      <c r="W82"/>
      <c r="Z82"/>
      <c r="AA82"/>
      <c r="AB82" s="8">
        <f>Solution[[#This Row],[Old Stop]] +1</f>
        <v>1</v>
      </c>
      <c r="AC82" s="8" t="e">
        <f>_xlfn.CONCAT(Solution[[#This Row],[Old Rt '#]],"_",Solution[[#This Row],[Week '#]],"_", _xlfn.SWITCH(Solution[[#This Row],[Old Delivery Day]], "M", "Monday", "T", "Tuesday", "W", "Wednesday", "R", "Thursday", "F", "Friday"))</f>
        <v>#N/A</v>
      </c>
      <c r="AD82" s="20"/>
      <c r="AE82" s="20"/>
      <c r="AI82" s="8" t="s">
        <v>4626</v>
      </c>
      <c r="AJ82" s="8" t="s">
        <v>5693</v>
      </c>
      <c r="AK82" s="8">
        <v>17</v>
      </c>
      <c r="AL82" s="8"/>
      <c r="AM82" s="11"/>
      <c r="AN82" s="11"/>
      <c r="AO82" t="s">
        <v>163</v>
      </c>
      <c r="AP82" s="8"/>
      <c r="AQ82" s="8"/>
      <c r="AR82" s="8" t="s">
        <v>163</v>
      </c>
      <c r="AS82" s="8" t="s">
        <v>163</v>
      </c>
      <c r="AT82" s="8"/>
      <c r="AU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 s="8"/>
    </row>
    <row r="83" spans="1:52" x14ac:dyDescent="0.3">
      <c r="A83" s="43" t="s">
        <v>77</v>
      </c>
      <c r="D83" s="8" t="s">
        <v>102</v>
      </c>
      <c r="E83" s="8" t="s">
        <v>126</v>
      </c>
      <c r="F83" s="8" t="s">
        <v>15</v>
      </c>
      <c r="J83" s="8"/>
      <c r="K83" s="14" t="s">
        <v>3551</v>
      </c>
      <c r="L83" s="14" t="s">
        <v>3552</v>
      </c>
      <c r="M83" s="10">
        <v>2.03530272051978</v>
      </c>
      <c r="N83" s="8" t="s">
        <v>8338</v>
      </c>
      <c r="P83" s="9">
        <v>0.82718749999999996</v>
      </c>
      <c r="Q83" s="9">
        <v>0.82718749999999996</v>
      </c>
      <c r="R83" s="8">
        <v>0</v>
      </c>
      <c r="T83" s="8" t="s">
        <v>3553</v>
      </c>
      <c r="U83" s="8" t="s">
        <v>3554</v>
      </c>
      <c r="V83" s="10">
        <v>0.58528716615987098</v>
      </c>
      <c r="W83"/>
      <c r="Z83"/>
      <c r="AA83"/>
      <c r="AB83" s="8">
        <f>Solution[[#This Row],[Old Stop]] +1</f>
        <v>1</v>
      </c>
      <c r="AC83" s="8" t="e">
        <f>_xlfn.CONCAT(Solution[[#This Row],[Old Rt '#]],"_",Solution[[#This Row],[Week '#]],"_", _xlfn.SWITCH(Solution[[#This Row],[Old Delivery Day]], "M", "Monday", "T", "Tuesday", "W", "Wednesday", "R", "Thursday", "F", "Friday"))</f>
        <v>#N/A</v>
      </c>
      <c r="AD83" s="20"/>
      <c r="AE83" s="20"/>
      <c r="AI83" s="8" t="s">
        <v>4667</v>
      </c>
      <c r="AJ83" s="8" t="s">
        <v>5103</v>
      </c>
      <c r="AK83" s="8">
        <v>17</v>
      </c>
      <c r="AL83" s="8"/>
      <c r="AM83" s="11"/>
      <c r="AN83" s="11"/>
      <c r="AO83" t="s">
        <v>163</v>
      </c>
      <c r="AP83" s="8"/>
      <c r="AQ83" s="8"/>
      <c r="AR83" s="8" t="s">
        <v>163</v>
      </c>
      <c r="AS83" s="8" t="s">
        <v>163</v>
      </c>
      <c r="AT83" s="8"/>
      <c r="AU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 s="8"/>
    </row>
    <row r="84" spans="1:52" x14ac:dyDescent="0.3">
      <c r="A84" s="43" t="s">
        <v>77</v>
      </c>
      <c r="D84" s="8" t="s">
        <v>102</v>
      </c>
      <c r="E84" s="8" t="s">
        <v>126</v>
      </c>
      <c r="F84" s="8" t="s">
        <v>48</v>
      </c>
      <c r="J84" s="8"/>
      <c r="K84" s="14" t="s">
        <v>3551</v>
      </c>
      <c r="L84" s="14" t="s">
        <v>3552</v>
      </c>
      <c r="M84" s="10">
        <v>3.7126424418787001</v>
      </c>
      <c r="N84" s="8" t="s">
        <v>9098</v>
      </c>
      <c r="P84" s="9">
        <v>0.59310185185185182</v>
      </c>
      <c r="Q84" s="9">
        <v>0.59310185185185182</v>
      </c>
      <c r="R84" s="8">
        <v>0</v>
      </c>
      <c r="T84" s="8" t="s">
        <v>3553</v>
      </c>
      <c r="U84" s="8" t="s">
        <v>3554</v>
      </c>
      <c r="V84" s="10">
        <v>1.1175362965714499</v>
      </c>
      <c r="W84"/>
      <c r="Z84"/>
      <c r="AA84"/>
      <c r="AB84" s="8">
        <f>Solution[[#This Row],[Old Stop]] +1</f>
        <v>1</v>
      </c>
      <c r="AC84" s="8" t="e">
        <f>_xlfn.CONCAT(Solution[[#This Row],[Old Rt '#]],"_",Solution[[#This Row],[Week '#]],"_", _xlfn.SWITCH(Solution[[#This Row],[Old Delivery Day]], "M", "Monday", "T", "Tuesday", "W", "Wednesday", "R", "Thursday", "F", "Friday"))</f>
        <v>#N/A</v>
      </c>
      <c r="AD84" s="20"/>
      <c r="AE84" s="20"/>
      <c r="AI84" s="8" t="s">
        <v>3810</v>
      </c>
      <c r="AJ84" s="8" t="s">
        <v>5005</v>
      </c>
      <c r="AK84" s="8">
        <v>17</v>
      </c>
      <c r="AL84" s="8"/>
      <c r="AM84" s="11"/>
      <c r="AN84" s="11"/>
      <c r="AO84" t="s">
        <v>163</v>
      </c>
      <c r="AP84" s="8"/>
      <c r="AQ84" s="8"/>
      <c r="AR84" s="8" t="s">
        <v>163</v>
      </c>
      <c r="AS84" s="8" t="s">
        <v>163</v>
      </c>
      <c r="AT84" s="8"/>
      <c r="AU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 s="8"/>
    </row>
    <row r="85" spans="1:52" x14ac:dyDescent="0.3">
      <c r="A85" s="43" t="s">
        <v>77</v>
      </c>
      <c r="D85" s="8" t="s">
        <v>102</v>
      </c>
      <c r="E85" s="8" t="s">
        <v>126</v>
      </c>
      <c r="F85" s="8" t="s">
        <v>13</v>
      </c>
      <c r="J85" s="8"/>
      <c r="K85" s="14" t="s">
        <v>3551</v>
      </c>
      <c r="L85" s="14" t="s">
        <v>3552</v>
      </c>
      <c r="M85" s="10">
        <v>60.519748833271997</v>
      </c>
      <c r="N85" s="8" t="s">
        <v>7805</v>
      </c>
      <c r="P85" s="9">
        <v>0.62959490740740742</v>
      </c>
      <c r="Q85" s="9">
        <v>0.62959490740740742</v>
      </c>
      <c r="R85" s="8">
        <v>0</v>
      </c>
      <c r="T85" s="8" t="s">
        <v>3553</v>
      </c>
      <c r="U85" s="8" t="s">
        <v>3554</v>
      </c>
      <c r="V85" s="10">
        <v>53.731757118688201</v>
      </c>
      <c r="W85"/>
      <c r="Z85"/>
      <c r="AA85"/>
      <c r="AB85" s="8">
        <f>Solution[[#This Row],[Old Stop]] +1</f>
        <v>1</v>
      </c>
      <c r="AC85" s="8" t="e">
        <f>_xlfn.CONCAT(Solution[[#This Row],[Old Rt '#]],"_",Solution[[#This Row],[Week '#]],"_", _xlfn.SWITCH(Solution[[#This Row],[Old Delivery Day]], "M", "Monday", "T", "Tuesday", "W", "Wednesday", "R", "Thursday", "F", "Friday"))</f>
        <v>#N/A</v>
      </c>
      <c r="AD85" s="20"/>
      <c r="AE85" s="20"/>
      <c r="AI85" s="8" t="s">
        <v>4488</v>
      </c>
      <c r="AJ85" s="8" t="s">
        <v>5088</v>
      </c>
      <c r="AK85" s="8">
        <v>17</v>
      </c>
      <c r="AL85" s="8"/>
      <c r="AM85" s="11"/>
      <c r="AN85" s="11"/>
      <c r="AO85" t="s">
        <v>163</v>
      </c>
      <c r="AP85" s="8"/>
      <c r="AQ85" s="8"/>
      <c r="AR85" s="8" t="s">
        <v>163</v>
      </c>
      <c r="AS85" s="8" t="s">
        <v>163</v>
      </c>
      <c r="AT85" s="8"/>
      <c r="AU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 s="8"/>
    </row>
    <row r="86" spans="1:52" x14ac:dyDescent="0.3">
      <c r="A86" s="43" t="s">
        <v>77</v>
      </c>
      <c r="D86" s="8" t="s">
        <v>102</v>
      </c>
      <c r="E86" s="8" t="s">
        <v>290</v>
      </c>
      <c r="F86" s="8" t="s">
        <v>15</v>
      </c>
      <c r="J86" s="8"/>
      <c r="K86" s="14" t="s">
        <v>3551</v>
      </c>
      <c r="L86" s="14" t="s">
        <v>3552</v>
      </c>
      <c r="M86" s="10">
        <v>59.3888074987726</v>
      </c>
      <c r="N86" s="8" t="s">
        <v>8318</v>
      </c>
      <c r="P86" s="9">
        <v>0.70303240740740736</v>
      </c>
      <c r="Q86" s="9">
        <v>0.70303240740740736</v>
      </c>
      <c r="R86" s="8">
        <v>0</v>
      </c>
      <c r="T86" s="8" t="s">
        <v>3553</v>
      </c>
      <c r="U86" s="8" t="s">
        <v>3554</v>
      </c>
      <c r="V86" s="10">
        <v>56.216279154829401</v>
      </c>
      <c r="W86"/>
      <c r="Z86"/>
      <c r="AA86"/>
      <c r="AB86" s="8">
        <f>Solution[[#This Row],[Old Stop]] +1</f>
        <v>1</v>
      </c>
      <c r="AC86" s="8" t="e">
        <f>_xlfn.CONCAT(Solution[[#This Row],[Old Rt '#]],"_",Solution[[#This Row],[Week '#]],"_", _xlfn.SWITCH(Solution[[#This Row],[Old Delivery Day]], "M", "Monday", "T", "Tuesday", "W", "Wednesday", "R", "Thursday", "F", "Friday"))</f>
        <v>#N/A</v>
      </c>
      <c r="AD86" s="20"/>
      <c r="AE86" s="20"/>
      <c r="AI86" s="8" t="s">
        <v>3526</v>
      </c>
      <c r="AJ86" s="8" t="s">
        <v>5166</v>
      </c>
      <c r="AK86" s="8">
        <v>17</v>
      </c>
      <c r="AL86" s="8"/>
      <c r="AM86" s="11"/>
      <c r="AN86" s="11"/>
      <c r="AO86" t="s">
        <v>163</v>
      </c>
      <c r="AP86" s="8"/>
      <c r="AQ86" s="8"/>
      <c r="AR86" s="8" t="s">
        <v>163</v>
      </c>
      <c r="AS86" s="8" t="s">
        <v>163</v>
      </c>
      <c r="AT86" s="8"/>
      <c r="AU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 s="8"/>
    </row>
    <row r="87" spans="1:52" x14ac:dyDescent="0.3">
      <c r="A87" s="43" t="s">
        <v>77</v>
      </c>
      <c r="D87" s="8" t="s">
        <v>102</v>
      </c>
      <c r="E87" s="8" t="s">
        <v>290</v>
      </c>
      <c r="F87" s="8" t="s">
        <v>13</v>
      </c>
      <c r="J87" s="8"/>
      <c r="K87" s="14" t="s">
        <v>3551</v>
      </c>
      <c r="L87" s="14" t="s">
        <v>3552</v>
      </c>
      <c r="M87" s="10">
        <v>107.25563358534301</v>
      </c>
      <c r="N87" s="8" t="s">
        <v>9289</v>
      </c>
      <c r="P87" s="9">
        <v>0.6919791666666667</v>
      </c>
      <c r="Q87" s="9">
        <v>0.6919791666666667</v>
      </c>
      <c r="R87" s="8">
        <v>0</v>
      </c>
      <c r="T87" s="8" t="s">
        <v>3553</v>
      </c>
      <c r="U87" s="8" t="s">
        <v>3554</v>
      </c>
      <c r="V87" s="10">
        <v>94.772237475460201</v>
      </c>
      <c r="W87"/>
      <c r="Z87"/>
      <c r="AA87"/>
      <c r="AB87" s="8">
        <f>Solution[[#This Row],[Old Stop]] +1</f>
        <v>1</v>
      </c>
      <c r="AC87" s="8" t="e">
        <f>_xlfn.CONCAT(Solution[[#This Row],[Old Rt '#]],"_",Solution[[#This Row],[Week '#]],"_", _xlfn.SWITCH(Solution[[#This Row],[Old Delivery Day]], "M", "Monday", "T", "Tuesday", "W", "Wednesday", "R", "Thursday", "F", "Friday"))</f>
        <v>#N/A</v>
      </c>
      <c r="AD87" s="20"/>
      <c r="AE87" s="20"/>
      <c r="AI87" s="8" t="s">
        <v>3636</v>
      </c>
      <c r="AJ87" s="8" t="s">
        <v>5139</v>
      </c>
      <c r="AK87" s="8">
        <v>17</v>
      </c>
      <c r="AL87" s="8"/>
      <c r="AM87" s="11"/>
      <c r="AN87" s="11"/>
      <c r="AO87" t="s">
        <v>163</v>
      </c>
      <c r="AP87" s="8"/>
      <c r="AQ87" s="8"/>
      <c r="AR87" s="8" t="s">
        <v>163</v>
      </c>
      <c r="AS87" s="8" t="s">
        <v>163</v>
      </c>
      <c r="AT87" s="8"/>
      <c r="AU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 s="8"/>
    </row>
    <row r="88" spans="1:52" x14ac:dyDescent="0.3">
      <c r="A88" s="43" t="s">
        <v>77</v>
      </c>
      <c r="D88" s="8" t="s">
        <v>102</v>
      </c>
      <c r="E88" s="8" t="s">
        <v>160</v>
      </c>
      <c r="F88" s="8" t="s">
        <v>14</v>
      </c>
      <c r="J88" s="8"/>
      <c r="K88" s="14" t="s">
        <v>3551</v>
      </c>
      <c r="L88" s="14" t="s">
        <v>3552</v>
      </c>
      <c r="M88" s="10">
        <v>0.87952336136010001</v>
      </c>
      <c r="N88" s="8" t="s">
        <v>8447</v>
      </c>
      <c r="P88" s="9">
        <v>0.51826388888888886</v>
      </c>
      <c r="Q88" s="9">
        <v>0.51826388888888886</v>
      </c>
      <c r="R88" s="8">
        <v>0</v>
      </c>
      <c r="T88" s="8" t="s">
        <v>3553</v>
      </c>
      <c r="U88" s="8" t="s">
        <v>3554</v>
      </c>
      <c r="V88" s="10">
        <v>0.21487544681547999</v>
      </c>
      <c r="W88"/>
      <c r="Z88"/>
      <c r="AA88"/>
      <c r="AB88" s="8">
        <f>Solution[[#This Row],[Old Stop]] +1</f>
        <v>1</v>
      </c>
      <c r="AC88" s="8" t="e">
        <f>_xlfn.CONCAT(Solution[[#This Row],[Old Rt '#]],"_",Solution[[#This Row],[Week '#]],"_", _xlfn.SWITCH(Solution[[#This Row],[Old Delivery Day]], "M", "Monday", "T", "Tuesday", "W", "Wednesday", "R", "Thursday", "F", "Friday"))</f>
        <v>#N/A</v>
      </c>
      <c r="AD88" s="20"/>
      <c r="AE88" s="20"/>
      <c r="AI88" s="8" t="s">
        <v>3402</v>
      </c>
      <c r="AJ88" s="8" t="s">
        <v>5149</v>
      </c>
      <c r="AK88" s="8">
        <v>17</v>
      </c>
      <c r="AL88" s="8"/>
      <c r="AM88" s="11"/>
      <c r="AN88" s="11"/>
      <c r="AO88" t="s">
        <v>163</v>
      </c>
      <c r="AP88" s="8"/>
      <c r="AQ88" s="8"/>
      <c r="AR88" s="8" t="s">
        <v>163</v>
      </c>
      <c r="AS88" s="8" t="s">
        <v>163</v>
      </c>
      <c r="AT88" s="8"/>
      <c r="AU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 s="8"/>
    </row>
    <row r="89" spans="1:52" x14ac:dyDescent="0.3">
      <c r="A89" s="43" t="s">
        <v>77</v>
      </c>
      <c r="D89" s="8" t="s">
        <v>102</v>
      </c>
      <c r="E89" s="8" t="s">
        <v>160</v>
      </c>
      <c r="F89" s="8" t="s">
        <v>48</v>
      </c>
      <c r="J89" s="8"/>
      <c r="K89" s="14" t="s">
        <v>3551</v>
      </c>
      <c r="L89" s="14" t="s">
        <v>3552</v>
      </c>
      <c r="M89" s="10">
        <v>6.5950831294786703</v>
      </c>
      <c r="N89" s="8" t="s">
        <v>8778</v>
      </c>
      <c r="P89" s="9">
        <v>0.47942129629629632</v>
      </c>
      <c r="Q89" s="9">
        <v>0.47942129629629632</v>
      </c>
      <c r="R89" s="8">
        <v>0</v>
      </c>
      <c r="T89" s="8" t="s">
        <v>3553</v>
      </c>
      <c r="U89" s="8" t="s">
        <v>3554</v>
      </c>
      <c r="V89" s="10">
        <v>2.32366326900229</v>
      </c>
      <c r="W89"/>
      <c r="Z89"/>
      <c r="AA89"/>
      <c r="AB89" s="8">
        <f>Solution[[#This Row],[Old Stop]] +1</f>
        <v>1</v>
      </c>
      <c r="AC89" s="8" t="e">
        <f>_xlfn.CONCAT(Solution[[#This Row],[Old Rt '#]],"_",Solution[[#This Row],[Week '#]],"_", _xlfn.SWITCH(Solution[[#This Row],[Old Delivery Day]], "M", "Monday", "T", "Tuesday", "W", "Wednesday", "R", "Thursday", "F", "Friday"))</f>
        <v>#N/A</v>
      </c>
      <c r="AD89" s="20"/>
      <c r="AE89" s="20"/>
      <c r="AI89" s="8" t="s">
        <v>3446</v>
      </c>
      <c r="AJ89" s="8" t="s">
        <v>5144</v>
      </c>
      <c r="AK89" s="8">
        <v>17</v>
      </c>
      <c r="AL89" s="8"/>
      <c r="AM89" s="11"/>
      <c r="AN89" s="11"/>
      <c r="AO89" t="s">
        <v>163</v>
      </c>
      <c r="AP89" s="8"/>
      <c r="AQ89" s="8"/>
      <c r="AR89" s="8" t="s">
        <v>163</v>
      </c>
      <c r="AS89" s="8" t="s">
        <v>163</v>
      </c>
      <c r="AT89" s="8"/>
      <c r="AU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 s="8"/>
    </row>
    <row r="90" spans="1:52" x14ac:dyDescent="0.3">
      <c r="A90" s="43" t="s">
        <v>77</v>
      </c>
      <c r="D90" s="8" t="s">
        <v>102</v>
      </c>
      <c r="E90" s="8" t="s">
        <v>126</v>
      </c>
      <c r="F90" s="8" t="s">
        <v>14</v>
      </c>
      <c r="J90" s="8"/>
      <c r="K90" s="14" t="s">
        <v>3551</v>
      </c>
      <c r="L90" s="14" t="s">
        <v>3552</v>
      </c>
      <c r="M90" s="10">
        <v>6.1314081021291997</v>
      </c>
      <c r="N90" s="8" t="s">
        <v>7532</v>
      </c>
      <c r="P90" s="9">
        <v>0.41717592592592595</v>
      </c>
      <c r="Q90" s="9">
        <v>0.41717592592592595</v>
      </c>
      <c r="R90" s="8">
        <v>0</v>
      </c>
      <c r="T90" s="8" t="s">
        <v>3553</v>
      </c>
      <c r="U90" s="8" t="s">
        <v>3554</v>
      </c>
      <c r="V90" s="10">
        <v>2.0870114328642302</v>
      </c>
      <c r="W90"/>
      <c r="Z90"/>
      <c r="AA90"/>
      <c r="AB90" s="8">
        <f>Solution[[#This Row],[Old Stop]] +1</f>
        <v>1</v>
      </c>
      <c r="AC90" s="8" t="e">
        <f>_xlfn.CONCAT(Solution[[#This Row],[Old Rt '#]],"_",Solution[[#This Row],[Week '#]],"_", _xlfn.SWITCH(Solution[[#This Row],[Old Delivery Day]], "M", "Monday", "T", "Tuesday", "W", "Wednesday", "R", "Thursday", "F", "Friday"))</f>
        <v>#N/A</v>
      </c>
      <c r="AD90" s="20"/>
      <c r="AE90" s="20"/>
      <c r="AI90" s="8" t="s">
        <v>4836</v>
      </c>
      <c r="AJ90" s="8" t="s">
        <v>5048</v>
      </c>
      <c r="AK90" s="8">
        <v>17</v>
      </c>
      <c r="AL90" s="8"/>
      <c r="AM90" s="11"/>
      <c r="AN90" s="11"/>
      <c r="AO90" t="s">
        <v>163</v>
      </c>
      <c r="AP90" s="8"/>
      <c r="AQ90" s="8"/>
      <c r="AR90" s="8" t="s">
        <v>163</v>
      </c>
      <c r="AS90" s="8" t="s">
        <v>163</v>
      </c>
      <c r="AT90" s="8"/>
      <c r="AU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 s="8"/>
    </row>
    <row r="91" spans="1:52" x14ac:dyDescent="0.3">
      <c r="A91" s="43" t="s">
        <v>77</v>
      </c>
      <c r="D91" s="8" t="s">
        <v>102</v>
      </c>
      <c r="E91" s="8" t="s">
        <v>160</v>
      </c>
      <c r="F91" s="8" t="s">
        <v>12</v>
      </c>
      <c r="J91" s="8"/>
      <c r="K91" s="14" t="s">
        <v>3551</v>
      </c>
      <c r="L91" s="14" t="s">
        <v>3552</v>
      </c>
      <c r="M91" s="10">
        <v>40.484294820196098</v>
      </c>
      <c r="N91" s="8" t="s">
        <v>8775</v>
      </c>
      <c r="P91" s="9">
        <v>0.73638888888888887</v>
      </c>
      <c r="Q91" s="9">
        <v>0.73638888888888887</v>
      </c>
      <c r="R91" s="8">
        <v>0</v>
      </c>
      <c r="T91" s="8" t="s">
        <v>3553</v>
      </c>
      <c r="U91" s="8" t="s">
        <v>3554</v>
      </c>
      <c r="V91" s="10">
        <v>31.601664561218701</v>
      </c>
      <c r="W91"/>
      <c r="Z91"/>
      <c r="AA91"/>
      <c r="AB91" s="8">
        <f>Solution[[#This Row],[Old Stop]] +1</f>
        <v>1</v>
      </c>
      <c r="AC91" s="8" t="e">
        <f>_xlfn.CONCAT(Solution[[#This Row],[Old Rt '#]],"_",Solution[[#This Row],[Week '#]],"_", _xlfn.SWITCH(Solution[[#This Row],[Old Delivery Day]], "M", "Monday", "T", "Tuesday", "W", "Wednesday", "R", "Thursday", "F", "Friday"))</f>
        <v>#N/A</v>
      </c>
      <c r="AD91" s="20"/>
      <c r="AE91" s="20"/>
      <c r="AI91" s="8" t="s">
        <v>4434</v>
      </c>
      <c r="AJ91" s="8" t="s">
        <v>4630</v>
      </c>
      <c r="AK91" s="8">
        <v>17</v>
      </c>
      <c r="AL91" s="8"/>
      <c r="AM91" s="11"/>
      <c r="AN91" s="11"/>
      <c r="AO91" t="s">
        <v>163</v>
      </c>
      <c r="AP91" s="8"/>
      <c r="AQ91" s="8"/>
      <c r="AR91" s="8" t="s">
        <v>163</v>
      </c>
      <c r="AS91" s="8" t="s">
        <v>163</v>
      </c>
      <c r="AT91" s="8"/>
      <c r="AU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 s="8"/>
    </row>
    <row r="92" spans="1:52" x14ac:dyDescent="0.3">
      <c r="A92" s="43" t="s">
        <v>1388</v>
      </c>
      <c r="B92" t="s">
        <v>4521</v>
      </c>
      <c r="C92" t="s">
        <v>110</v>
      </c>
      <c r="D92" s="8" t="s">
        <v>101</v>
      </c>
      <c r="E92" s="8" t="s">
        <v>160</v>
      </c>
      <c r="F92" s="8" t="s">
        <v>12</v>
      </c>
      <c r="G92" s="8" t="s">
        <v>4497</v>
      </c>
      <c r="H92" s="8" t="s">
        <v>290</v>
      </c>
      <c r="I92" s="8" t="s">
        <v>48</v>
      </c>
      <c r="J92" s="8">
        <v>46</v>
      </c>
      <c r="K92" s="14" t="s">
        <v>1387</v>
      </c>
      <c r="L92" s="14" t="s">
        <v>5887</v>
      </c>
      <c r="M92" s="10">
        <v>2.2331697558515802</v>
      </c>
      <c r="N92" s="8" t="s">
        <v>7703</v>
      </c>
      <c r="O92" s="8" t="s">
        <v>147</v>
      </c>
      <c r="P92" s="9">
        <v>0.43379629629629629</v>
      </c>
      <c r="Q92" s="9">
        <v>0.4470601851851852</v>
      </c>
      <c r="R92" s="8">
        <v>0</v>
      </c>
      <c r="S92" s="10">
        <v>19.010000000000002</v>
      </c>
      <c r="T92" s="8" t="s">
        <v>4523</v>
      </c>
      <c r="U92" s="8" t="s">
        <v>4524</v>
      </c>
      <c r="V92" s="10">
        <v>1.2458274527376301</v>
      </c>
      <c r="W92">
        <v>7837.71</v>
      </c>
      <c r="X92" s="8">
        <v>0</v>
      </c>
      <c r="Y92" s="8">
        <v>0</v>
      </c>
      <c r="Z92">
        <v>0</v>
      </c>
      <c r="AA92">
        <v>0</v>
      </c>
      <c r="AB92" s="8">
        <f>Solution[[#This Row],[Old Stop]] +1</f>
        <v>47</v>
      </c>
      <c r="AC92" s="8" t="str">
        <f>_xlfn.CONCAT(Solution[[#This Row],[Old Rt '#]],"_",Solution[[#This Row],[Week '#]],"_", _xlfn.SWITCH(Solution[[#This Row],[Old Delivery Day]], "M", "Monday", "T", "Tuesday", "W", "Wednesday", "R", "Thursday", "F", "Friday"))</f>
        <v>105_Week1_Thursday</v>
      </c>
      <c r="AD92" s="20">
        <v>71.332300000000004</v>
      </c>
      <c r="AE92" s="20">
        <v>163.20930000000001</v>
      </c>
      <c r="AF92" s="20">
        <v>172.53139999999999</v>
      </c>
      <c r="AG92" s="20">
        <v>130.01660000000001</v>
      </c>
      <c r="AH92">
        <v>183.63</v>
      </c>
      <c r="AI92" s="8" t="s">
        <v>4434</v>
      </c>
      <c r="AJ92" s="8" t="s">
        <v>4435</v>
      </c>
      <c r="AK92" s="8">
        <v>1</v>
      </c>
      <c r="AL92" s="8">
        <v>0</v>
      </c>
      <c r="AM92" s="11">
        <v>162.11750000000001</v>
      </c>
      <c r="AN92" s="11">
        <v>148.4075</v>
      </c>
      <c r="AO92" t="s">
        <v>163</v>
      </c>
      <c r="AP92" s="8" t="s">
        <v>191</v>
      </c>
      <c r="AQ92" s="8" t="s">
        <v>81</v>
      </c>
      <c r="AR92" s="8" t="s">
        <v>163</v>
      </c>
      <c r="AS92" s="8" t="s">
        <v>163</v>
      </c>
      <c r="AT92" s="8" t="s">
        <v>168</v>
      </c>
      <c r="AU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 s="8">
        <v>0</v>
      </c>
      <c r="AW92">
        <v>17.833075000000001</v>
      </c>
      <c r="AX92">
        <v>40.802325000000003</v>
      </c>
      <c r="AY92">
        <v>43.132849999999998</v>
      </c>
      <c r="AZ92">
        <v>32.504150000000003</v>
      </c>
    </row>
    <row r="93" spans="1:52" x14ac:dyDescent="0.3">
      <c r="A93" s="43" t="s">
        <v>1388</v>
      </c>
      <c r="B93" t="s">
        <v>4521</v>
      </c>
      <c r="C93" t="s">
        <v>110</v>
      </c>
      <c r="D93" s="8" t="s">
        <v>102</v>
      </c>
      <c r="E93" s="8" t="s">
        <v>160</v>
      </c>
      <c r="F93" s="8" t="s">
        <v>12</v>
      </c>
      <c r="G93" s="8" t="s">
        <v>9254</v>
      </c>
      <c r="H93" s="8" t="s">
        <v>290</v>
      </c>
      <c r="I93" s="8" t="s">
        <v>48</v>
      </c>
      <c r="J93" s="8">
        <v>46</v>
      </c>
      <c r="K93" s="14" t="s">
        <v>1387</v>
      </c>
      <c r="L93" s="14" t="s">
        <v>5887</v>
      </c>
      <c r="M93" s="10">
        <v>1.5247166710823301</v>
      </c>
      <c r="N93" s="8" t="s">
        <v>6266</v>
      </c>
      <c r="O93" s="8" t="s">
        <v>147</v>
      </c>
      <c r="P93" s="9">
        <v>0.54601851851851857</v>
      </c>
      <c r="Q93" s="9">
        <v>0.55928240740740742</v>
      </c>
      <c r="R93" s="8">
        <v>0</v>
      </c>
      <c r="S93" s="10">
        <v>19.010000000000002</v>
      </c>
      <c r="T93" s="8" t="s">
        <v>4523</v>
      </c>
      <c r="U93" s="8" t="s">
        <v>4524</v>
      </c>
      <c r="V93" s="10">
        <v>0.66907917114900195</v>
      </c>
      <c r="W93">
        <v>7837.71</v>
      </c>
      <c r="X93" s="8">
        <v>0</v>
      </c>
      <c r="Y93" s="8">
        <v>0</v>
      </c>
      <c r="Z93">
        <v>0</v>
      </c>
      <c r="AA93">
        <v>0</v>
      </c>
      <c r="AB93" s="8">
        <f>Solution[[#This Row],[Old Stop]] +1</f>
        <v>47</v>
      </c>
      <c r="AC93" s="8" t="str">
        <f>_xlfn.CONCAT(Solution[[#This Row],[Old Rt '#]],"_",Solution[[#This Row],[Week '#]],"_", _xlfn.SWITCH(Solution[[#This Row],[Old Delivery Day]], "M", "Monday", "T", "Tuesday", "W", "Wednesday", "R", "Thursday", "F", "Friday"))</f>
        <v>105_Week2_Thursday</v>
      </c>
      <c r="AD93" s="20">
        <v>71.332300000000004</v>
      </c>
      <c r="AE93" s="20">
        <v>163.20930000000001</v>
      </c>
      <c r="AF93" s="20">
        <v>172.53139999999999</v>
      </c>
      <c r="AG93" s="20">
        <v>130.01660000000001</v>
      </c>
      <c r="AH93">
        <v>183.63</v>
      </c>
      <c r="AI93" s="8" t="s">
        <v>4434</v>
      </c>
      <c r="AJ93" s="8" t="s">
        <v>4630</v>
      </c>
      <c r="AK93" s="8">
        <v>1</v>
      </c>
      <c r="AL93" s="8">
        <v>0</v>
      </c>
      <c r="AM93" s="11">
        <v>162.11750000000001</v>
      </c>
      <c r="AN93" s="11">
        <v>148.4075</v>
      </c>
      <c r="AO93" t="s">
        <v>163</v>
      </c>
      <c r="AP93" s="8" t="s">
        <v>191</v>
      </c>
      <c r="AQ93" s="8" t="s">
        <v>81</v>
      </c>
      <c r="AR93" s="8" t="s">
        <v>163</v>
      </c>
      <c r="AS93" s="8" t="s">
        <v>163</v>
      </c>
      <c r="AT93" s="8" t="s">
        <v>168</v>
      </c>
      <c r="AU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 s="8">
        <v>0</v>
      </c>
      <c r="AW93">
        <v>17.833075000000001</v>
      </c>
      <c r="AX93">
        <v>40.802325000000003</v>
      </c>
      <c r="AY93">
        <v>43.132849999999998</v>
      </c>
      <c r="AZ93">
        <v>32.504150000000003</v>
      </c>
    </row>
    <row r="94" spans="1:52" x14ac:dyDescent="0.3">
      <c r="A94" s="43" t="s">
        <v>1210</v>
      </c>
      <c r="B94" t="s">
        <v>4684</v>
      </c>
      <c r="C94" t="s">
        <v>110</v>
      </c>
      <c r="D94" s="8" t="s">
        <v>101</v>
      </c>
      <c r="E94" s="8" t="s">
        <v>126</v>
      </c>
      <c r="F94" s="8" t="s">
        <v>15</v>
      </c>
      <c r="G94" s="8" t="s">
        <v>132</v>
      </c>
      <c r="H94" s="8" t="s">
        <v>290</v>
      </c>
      <c r="I94" s="8" t="s">
        <v>15</v>
      </c>
      <c r="J94" s="8">
        <v>293</v>
      </c>
      <c r="K94" s="14" t="s">
        <v>1209</v>
      </c>
      <c r="L94" s="14" t="s">
        <v>5844</v>
      </c>
      <c r="M94" s="10">
        <v>63.279759111444598</v>
      </c>
      <c r="N94" s="8" t="s">
        <v>8108</v>
      </c>
      <c r="O94" s="8" t="s">
        <v>147</v>
      </c>
      <c r="P94" s="9">
        <v>0.625</v>
      </c>
      <c r="Q94" s="9">
        <v>0.63206018518518514</v>
      </c>
      <c r="R94" s="8">
        <v>476.71666666666698</v>
      </c>
      <c r="S94" s="10">
        <v>11.845833333333333</v>
      </c>
      <c r="T94" s="8" t="s">
        <v>4686</v>
      </c>
      <c r="U94" s="8" t="s">
        <v>4687</v>
      </c>
      <c r="V94" s="10">
        <v>59.285858770432903</v>
      </c>
      <c r="W94">
        <v>2521.79</v>
      </c>
      <c r="X94" s="8">
        <v>0</v>
      </c>
      <c r="Y94" s="8">
        <v>0</v>
      </c>
      <c r="Z94">
        <v>0</v>
      </c>
      <c r="AA94">
        <v>0</v>
      </c>
      <c r="AB94" s="8">
        <f>Solution[[#This Row],[Old Stop]] +1</f>
        <v>294</v>
      </c>
      <c r="AC94" s="8" t="str">
        <f>_xlfn.CONCAT(Solution[[#This Row],[Old Rt '#]],"_",Solution[[#This Row],[Week '#]],"_", _xlfn.SWITCH(Solution[[#This Row],[Old Delivery Day]], "M", "Monday", "T", "Tuesday", "W", "Wednesday", "R", "Thursday", "F", "Friday"))</f>
        <v>105_Week1_Tuesday</v>
      </c>
      <c r="AD94" s="20">
        <v>58.22</v>
      </c>
      <c r="AE94" s="20">
        <v>58.604599999999998</v>
      </c>
      <c r="AF94" s="20">
        <v>62.0886</v>
      </c>
      <c r="AG94" s="20">
        <v>67.150700000000001</v>
      </c>
      <c r="AH94">
        <v>74.150000000000006</v>
      </c>
      <c r="AI94" s="8" t="s">
        <v>4667</v>
      </c>
      <c r="AJ94" s="8" t="s">
        <v>4668</v>
      </c>
      <c r="AK94" s="8">
        <v>1</v>
      </c>
      <c r="AL94" s="8">
        <v>0</v>
      </c>
      <c r="AM94" s="11">
        <v>68.376199999999997</v>
      </c>
      <c r="AN94" s="11">
        <v>69.492500000000007</v>
      </c>
      <c r="AO94" t="s">
        <v>163</v>
      </c>
      <c r="AP94" s="8" t="s">
        <v>191</v>
      </c>
      <c r="AQ94" s="8" t="s">
        <v>49</v>
      </c>
      <c r="AR94" s="8" t="s">
        <v>163</v>
      </c>
      <c r="AS94" s="8" t="s">
        <v>164</v>
      </c>
      <c r="AT94" s="8" t="s">
        <v>168</v>
      </c>
      <c r="AU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 s="8">
        <v>0</v>
      </c>
      <c r="AW94">
        <v>14.555</v>
      </c>
      <c r="AX94">
        <v>14.651149999999999</v>
      </c>
      <c r="AY94">
        <v>15.52215</v>
      </c>
      <c r="AZ94">
        <v>16.787675</v>
      </c>
    </row>
    <row r="95" spans="1:52" x14ac:dyDescent="0.3">
      <c r="A95" s="43" t="s">
        <v>1210</v>
      </c>
      <c r="B95" t="s">
        <v>4684</v>
      </c>
      <c r="C95" t="s">
        <v>110</v>
      </c>
      <c r="D95" s="8" t="s">
        <v>102</v>
      </c>
      <c r="E95" s="8" t="s">
        <v>126</v>
      </c>
      <c r="F95" s="8" t="s">
        <v>15</v>
      </c>
      <c r="G95" s="8" t="s">
        <v>4484</v>
      </c>
      <c r="H95" s="8" t="s">
        <v>290</v>
      </c>
      <c r="I95" s="8" t="s">
        <v>15</v>
      </c>
      <c r="J95" s="8">
        <v>293</v>
      </c>
      <c r="K95" s="14" t="s">
        <v>1209</v>
      </c>
      <c r="L95" s="14" t="s">
        <v>5844</v>
      </c>
      <c r="M95" s="10">
        <v>6.22472203789403</v>
      </c>
      <c r="N95" s="8" t="s">
        <v>7752</v>
      </c>
      <c r="O95" s="8" t="s">
        <v>147</v>
      </c>
      <c r="P95" s="9">
        <v>0.62467592592592591</v>
      </c>
      <c r="Q95" s="9">
        <v>0.63173611111111116</v>
      </c>
      <c r="R95" s="8">
        <v>0</v>
      </c>
      <c r="S95" s="10">
        <v>11.845833333333333</v>
      </c>
      <c r="T95" s="8" t="s">
        <v>4686</v>
      </c>
      <c r="U95" s="8" t="s">
        <v>4687</v>
      </c>
      <c r="V95" s="10">
        <v>5.6377798018680796</v>
      </c>
      <c r="W95">
        <v>2521.79</v>
      </c>
      <c r="X95" s="8">
        <v>0</v>
      </c>
      <c r="Y95" s="8">
        <v>0</v>
      </c>
      <c r="Z95">
        <v>0</v>
      </c>
      <c r="AA95">
        <v>0</v>
      </c>
      <c r="AB95" s="8">
        <f>Solution[[#This Row],[Old Stop]] +1</f>
        <v>294</v>
      </c>
      <c r="AC95" s="8" t="str">
        <f>_xlfn.CONCAT(Solution[[#This Row],[Old Rt '#]],"_",Solution[[#This Row],[Week '#]],"_", _xlfn.SWITCH(Solution[[#This Row],[Old Delivery Day]], "M", "Monday", "T", "Tuesday", "W", "Wednesday", "R", "Thursday", "F", "Friday"))</f>
        <v>105_Week2_Tuesday</v>
      </c>
      <c r="AD95" s="20">
        <v>58.22</v>
      </c>
      <c r="AE95" s="20">
        <v>58.604599999999998</v>
      </c>
      <c r="AF95" s="20">
        <v>62.0886</v>
      </c>
      <c r="AG95" s="20">
        <v>67.150700000000001</v>
      </c>
      <c r="AH95">
        <v>74.150000000000006</v>
      </c>
      <c r="AI95" s="8" t="s">
        <v>4667</v>
      </c>
      <c r="AJ95" s="8" t="s">
        <v>5103</v>
      </c>
      <c r="AK95" s="8">
        <v>1</v>
      </c>
      <c r="AL95" s="8">
        <v>0</v>
      </c>
      <c r="AM95" s="11">
        <v>68.376199999999997</v>
      </c>
      <c r="AN95" s="11">
        <v>69.492500000000007</v>
      </c>
      <c r="AO95" t="s">
        <v>163</v>
      </c>
      <c r="AP95" s="8" t="s">
        <v>191</v>
      </c>
      <c r="AQ95" s="8" t="s">
        <v>49</v>
      </c>
      <c r="AR95" s="8" t="s">
        <v>163</v>
      </c>
      <c r="AS95" s="8" t="s">
        <v>164</v>
      </c>
      <c r="AT95" s="8" t="s">
        <v>168</v>
      </c>
      <c r="AU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 s="8">
        <v>0</v>
      </c>
      <c r="AW95">
        <v>14.555</v>
      </c>
      <c r="AX95">
        <v>14.651149999999999</v>
      </c>
      <c r="AY95">
        <v>15.52215</v>
      </c>
      <c r="AZ95">
        <v>16.787675</v>
      </c>
    </row>
    <row r="96" spans="1:52" x14ac:dyDescent="0.3">
      <c r="A96" s="43" t="s">
        <v>927</v>
      </c>
      <c r="B96" t="s">
        <v>4795</v>
      </c>
      <c r="C96" t="s">
        <v>110</v>
      </c>
      <c r="D96" s="8" t="s">
        <v>101</v>
      </c>
      <c r="E96" s="8" t="s">
        <v>126</v>
      </c>
      <c r="F96" s="8" t="s">
        <v>15</v>
      </c>
      <c r="G96" s="8" t="s">
        <v>155</v>
      </c>
      <c r="H96" s="8" t="s">
        <v>290</v>
      </c>
      <c r="I96" s="8" t="s">
        <v>15</v>
      </c>
      <c r="J96" s="8">
        <v>220</v>
      </c>
      <c r="K96" s="14" t="s">
        <v>926</v>
      </c>
      <c r="L96" s="14" t="s">
        <v>5892</v>
      </c>
      <c r="M96" s="10">
        <v>12.6825349906168</v>
      </c>
      <c r="N96" s="8" t="s">
        <v>8109</v>
      </c>
      <c r="O96" s="8" t="s">
        <v>147</v>
      </c>
      <c r="P96" s="9">
        <v>0.64085648148148144</v>
      </c>
      <c r="Q96" s="9">
        <v>0.64377314814814812</v>
      </c>
      <c r="R96" s="8">
        <v>0</v>
      </c>
      <c r="S96" s="10">
        <v>8.1374999999999993</v>
      </c>
      <c r="T96" s="8" t="s">
        <v>4797</v>
      </c>
      <c r="U96" s="8" t="s">
        <v>4798</v>
      </c>
      <c r="V96" s="10">
        <v>10.9123819954486</v>
      </c>
      <c r="W96">
        <v>2401.21</v>
      </c>
      <c r="X96" s="8">
        <v>7</v>
      </c>
      <c r="Y96" s="8">
        <v>0.75</v>
      </c>
      <c r="Z96">
        <v>2</v>
      </c>
      <c r="AA96">
        <v>41</v>
      </c>
      <c r="AB96" s="8">
        <f>Solution[[#This Row],[Old Stop]] +1</f>
        <v>221</v>
      </c>
      <c r="AC96" s="8" t="str">
        <f>_xlfn.CONCAT(Solution[[#This Row],[Old Rt '#]],"_",Solution[[#This Row],[Week '#]],"_", _xlfn.SWITCH(Solution[[#This Row],[Old Delivery Day]], "M", "Monday", "T", "Tuesday", "W", "Wednesday", "R", "Thursday", "F", "Friday"))</f>
        <v>105_Week1_Tuesday</v>
      </c>
      <c r="AD96" s="20">
        <v>45.232300000000002</v>
      </c>
      <c r="AE96" s="20">
        <v>46.762999999999998</v>
      </c>
      <c r="AF96" s="20">
        <v>46.506100000000004</v>
      </c>
      <c r="AG96" s="20">
        <v>47.496099999999998</v>
      </c>
      <c r="AH96">
        <v>50.44</v>
      </c>
      <c r="AI96" s="8" t="s">
        <v>4667</v>
      </c>
      <c r="AJ96" s="8" t="s">
        <v>4668</v>
      </c>
      <c r="AK96" s="8">
        <v>1</v>
      </c>
      <c r="AL96" s="8">
        <v>28</v>
      </c>
      <c r="AM96" s="11">
        <v>45.715000000000003</v>
      </c>
      <c r="AN96" s="11">
        <v>47.582500000000003</v>
      </c>
      <c r="AO96" t="s">
        <v>163</v>
      </c>
      <c r="AP96" s="8" t="s">
        <v>191</v>
      </c>
      <c r="AQ96" s="8" t="s">
        <v>44</v>
      </c>
      <c r="AR96" s="8" t="s">
        <v>163</v>
      </c>
      <c r="AS96" s="8" t="s">
        <v>164</v>
      </c>
      <c r="AT96" s="8" t="s">
        <v>168</v>
      </c>
      <c r="AU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 s="8">
        <v>28</v>
      </c>
      <c r="AW96">
        <v>11.308075000000001</v>
      </c>
      <c r="AX96">
        <v>11.69075</v>
      </c>
      <c r="AY96">
        <v>11.626525000000001</v>
      </c>
      <c r="AZ96">
        <v>11.874025</v>
      </c>
    </row>
    <row r="97" spans="1:52" x14ac:dyDescent="0.3">
      <c r="A97" s="43" t="s">
        <v>1591</v>
      </c>
      <c r="B97" t="s">
        <v>3971</v>
      </c>
      <c r="C97" t="s">
        <v>110</v>
      </c>
      <c r="D97" s="8" t="s">
        <v>101</v>
      </c>
      <c r="E97" s="8" t="s">
        <v>160</v>
      </c>
      <c r="F97" s="8" t="s">
        <v>14</v>
      </c>
      <c r="G97" s="8" t="s">
        <v>9248</v>
      </c>
      <c r="H97" s="8" t="s">
        <v>160</v>
      </c>
      <c r="I97" s="8" t="s">
        <v>14</v>
      </c>
      <c r="J97" s="8">
        <v>60</v>
      </c>
      <c r="K97" s="14" t="s">
        <v>1590</v>
      </c>
      <c r="L97" s="14" t="s">
        <v>5776</v>
      </c>
      <c r="M97" s="10">
        <v>2.8327027899805999</v>
      </c>
      <c r="N97" s="8" t="s">
        <v>8883</v>
      </c>
      <c r="O97" s="8" t="s">
        <v>147</v>
      </c>
      <c r="P97" s="9">
        <v>0.43008101851851854</v>
      </c>
      <c r="Q97" s="9">
        <v>0.44276620370370373</v>
      </c>
      <c r="R97" s="8">
        <v>0</v>
      </c>
      <c r="S97" s="10">
        <v>17.196666666666665</v>
      </c>
      <c r="T97" s="8" t="s">
        <v>5777</v>
      </c>
      <c r="U97" s="8" t="s">
        <v>5778</v>
      </c>
      <c r="V97" s="10">
        <v>1.2437655253115201</v>
      </c>
      <c r="W97">
        <v>7088.7</v>
      </c>
      <c r="X97" s="8">
        <v>0</v>
      </c>
      <c r="Y97" s="8">
        <v>0</v>
      </c>
      <c r="Z97">
        <v>0</v>
      </c>
      <c r="AA97">
        <v>0</v>
      </c>
      <c r="AB97" s="8">
        <f>Solution[[#This Row],[Old Stop]] +1</f>
        <v>61</v>
      </c>
      <c r="AC97" s="8" t="str">
        <f>_xlfn.CONCAT(Solution[[#This Row],[Old Rt '#]],"_",Solution[[#This Row],[Week '#]],"_", _xlfn.SWITCH(Solution[[#This Row],[Old Delivery Day]], "M", "Monday", "T", "Tuesday", "W", "Wednesday", "R", "Thursday", "F", "Friday"))</f>
        <v>101_Week1_Friday</v>
      </c>
      <c r="AD97" s="20">
        <v>97.251400000000004</v>
      </c>
      <c r="AE97" s="20">
        <v>197.38630000000001</v>
      </c>
      <c r="AF97" s="20">
        <v>216.04150000000001</v>
      </c>
      <c r="AG97" s="20">
        <v>217.9264</v>
      </c>
      <c r="AH97">
        <v>231.86</v>
      </c>
      <c r="AI97" s="8" t="s">
        <v>3402</v>
      </c>
      <c r="AJ97" s="8" t="s">
        <v>3403</v>
      </c>
      <c r="AK97" s="8">
        <v>1</v>
      </c>
      <c r="AL97" s="8">
        <v>0</v>
      </c>
      <c r="AM97" s="11">
        <v>214.66370000000001</v>
      </c>
      <c r="AN97" s="11">
        <v>218.73750000000001</v>
      </c>
      <c r="AO97" t="s">
        <v>164</v>
      </c>
      <c r="AP97" s="8" t="s">
        <v>191</v>
      </c>
      <c r="AQ97" s="8" t="s">
        <v>44</v>
      </c>
      <c r="AR97" s="8" t="s">
        <v>164</v>
      </c>
      <c r="AS97" s="8" t="s">
        <v>164</v>
      </c>
      <c r="AT97" s="8" t="s">
        <v>168</v>
      </c>
      <c r="AU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 s="8"/>
      <c r="AW97">
        <v>24.312850000000001</v>
      </c>
      <c r="AX97">
        <v>49.346575000000001</v>
      </c>
      <c r="AY97">
        <v>54.010375000000003</v>
      </c>
      <c r="AZ97">
        <v>54.4816</v>
      </c>
    </row>
    <row r="98" spans="1:52" x14ac:dyDescent="0.3">
      <c r="A98" s="43" t="s">
        <v>1591</v>
      </c>
      <c r="B98" t="s">
        <v>3971</v>
      </c>
      <c r="C98" t="s">
        <v>110</v>
      </c>
      <c r="D98" s="8" t="s">
        <v>102</v>
      </c>
      <c r="E98" s="8" t="s">
        <v>160</v>
      </c>
      <c r="F98" s="8" t="s">
        <v>14</v>
      </c>
      <c r="G98" s="8" t="s">
        <v>9253</v>
      </c>
      <c r="H98" s="8" t="s">
        <v>160</v>
      </c>
      <c r="I98" s="8" t="s">
        <v>14</v>
      </c>
      <c r="J98" s="8">
        <v>60</v>
      </c>
      <c r="K98" s="14" t="s">
        <v>1590</v>
      </c>
      <c r="L98" s="14" t="s">
        <v>5776</v>
      </c>
      <c r="M98" s="10">
        <v>2.9949863275930402</v>
      </c>
      <c r="N98" s="8" t="s">
        <v>8796</v>
      </c>
      <c r="O98" s="8" t="s">
        <v>147</v>
      </c>
      <c r="P98" s="9">
        <v>0.45891203703703703</v>
      </c>
      <c r="Q98" s="9">
        <v>0.47159722222222222</v>
      </c>
      <c r="R98" s="8">
        <v>0</v>
      </c>
      <c r="S98" s="10">
        <v>17.196666666666665</v>
      </c>
      <c r="T98" s="8" t="s">
        <v>5777</v>
      </c>
      <c r="U98" s="8" t="s">
        <v>5778</v>
      </c>
      <c r="V98" s="10">
        <v>0.94504732875678998</v>
      </c>
      <c r="W98">
        <v>7088.7</v>
      </c>
      <c r="X98" s="8">
        <v>0</v>
      </c>
      <c r="Y98" s="8">
        <v>0</v>
      </c>
      <c r="Z98">
        <v>0</v>
      </c>
      <c r="AA98">
        <v>0</v>
      </c>
      <c r="AB98" s="8">
        <f>Solution[[#This Row],[Old Stop]] +1</f>
        <v>61</v>
      </c>
      <c r="AC98" s="8" t="str">
        <f>_xlfn.CONCAT(Solution[[#This Row],[Old Rt '#]],"_",Solution[[#This Row],[Week '#]],"_", _xlfn.SWITCH(Solution[[#This Row],[Old Delivery Day]], "M", "Monday", "T", "Tuesday", "W", "Wednesday", "R", "Thursday", "F", "Friday"))</f>
        <v>101_Week2_Friday</v>
      </c>
      <c r="AD98" s="20">
        <v>97.251400000000004</v>
      </c>
      <c r="AE98" s="20">
        <v>197.38630000000001</v>
      </c>
      <c r="AF98" s="20">
        <v>216.04150000000001</v>
      </c>
      <c r="AG98" s="20">
        <v>217.9264</v>
      </c>
      <c r="AH98">
        <v>231.86</v>
      </c>
      <c r="AI98" s="8" t="s">
        <v>3402</v>
      </c>
      <c r="AJ98" s="8" t="s">
        <v>5149</v>
      </c>
      <c r="AK98" s="8">
        <v>1</v>
      </c>
      <c r="AL98" s="8">
        <v>0</v>
      </c>
      <c r="AM98" s="11">
        <v>214.66370000000001</v>
      </c>
      <c r="AN98" s="11">
        <v>218.73750000000001</v>
      </c>
      <c r="AO98" t="s">
        <v>164</v>
      </c>
      <c r="AP98" s="8" t="s">
        <v>191</v>
      </c>
      <c r="AQ98" s="8" t="s">
        <v>44</v>
      </c>
      <c r="AR98" s="8" t="s">
        <v>164</v>
      </c>
      <c r="AS98" s="8" t="s">
        <v>164</v>
      </c>
      <c r="AT98" s="8" t="s">
        <v>168</v>
      </c>
      <c r="AU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 s="8"/>
      <c r="AW98">
        <v>24.312850000000001</v>
      </c>
      <c r="AX98">
        <v>49.346575000000001</v>
      </c>
      <c r="AY98">
        <v>54.010375000000003</v>
      </c>
      <c r="AZ98">
        <v>54.4816</v>
      </c>
    </row>
    <row r="99" spans="1:52" x14ac:dyDescent="0.3">
      <c r="A99" s="43" t="s">
        <v>1682</v>
      </c>
      <c r="B99" t="s">
        <v>4746</v>
      </c>
      <c r="C99" t="s">
        <v>110</v>
      </c>
      <c r="D99" s="8" t="s">
        <v>101</v>
      </c>
      <c r="E99" s="8" t="s">
        <v>126</v>
      </c>
      <c r="F99" s="8" t="s">
        <v>15</v>
      </c>
      <c r="G99" s="8" t="s">
        <v>180</v>
      </c>
      <c r="H99" s="8" t="s">
        <v>160</v>
      </c>
      <c r="I99" s="8" t="s">
        <v>13</v>
      </c>
      <c r="J99" s="8">
        <v>0</v>
      </c>
      <c r="K99" s="14" t="s">
        <v>1681</v>
      </c>
      <c r="L99" s="14" t="s">
        <v>5779</v>
      </c>
      <c r="M99" s="10">
        <v>5.8962738116843001</v>
      </c>
      <c r="N99" s="8" t="s">
        <v>8110</v>
      </c>
      <c r="O99" s="8" t="s">
        <v>125</v>
      </c>
      <c r="P99" s="9">
        <v>0.64787037037037032</v>
      </c>
      <c r="Q99" s="9">
        <v>0.65153935185185186</v>
      </c>
      <c r="R99" s="8">
        <v>0</v>
      </c>
      <c r="S99" s="10">
        <v>5.4750000000000005</v>
      </c>
      <c r="T99" s="8" t="s">
        <v>4748</v>
      </c>
      <c r="U99" s="8" t="s">
        <v>4749</v>
      </c>
      <c r="V99" s="10">
        <v>2.76006953527112</v>
      </c>
      <c r="W99">
        <v>1318.81</v>
      </c>
      <c r="X99" s="8">
        <v>0</v>
      </c>
      <c r="Y99" s="8">
        <v>0</v>
      </c>
      <c r="Z99">
        <v>0</v>
      </c>
      <c r="AA99">
        <v>0</v>
      </c>
      <c r="AB99" s="8">
        <f>Solution[[#This Row],[Old Stop]] +1</f>
        <v>1</v>
      </c>
      <c r="AC99" s="8" t="str">
        <f>_xlfn.CONCAT(Solution[[#This Row],[Old Rt '#]],"_",Solution[[#This Row],[Week '#]],"_", _xlfn.SWITCH(Solution[[#This Row],[Old Delivery Day]], "M", "Monday", "T", "Tuesday", "W", "Wednesday", "R", "Thursday", "F", "Friday"))</f>
        <v>101_Week1_Monday</v>
      </c>
      <c r="AD99" s="20">
        <v>49.28</v>
      </c>
      <c r="AE99" s="20">
        <v>50.77</v>
      </c>
      <c r="AF99" s="20">
        <v>52.456600000000002</v>
      </c>
      <c r="AG99" s="20">
        <v>53.3</v>
      </c>
      <c r="AH99">
        <v>28.25</v>
      </c>
      <c r="AI99" s="8" t="s">
        <v>4667</v>
      </c>
      <c r="AJ99" s="8" t="s">
        <v>4668</v>
      </c>
      <c r="AK99" s="8">
        <v>1</v>
      </c>
      <c r="AL99" s="8">
        <v>0</v>
      </c>
      <c r="AM99" s="11">
        <v>25.385000000000002</v>
      </c>
      <c r="AN99" s="11">
        <v>26.65</v>
      </c>
      <c r="AO99" t="s">
        <v>163</v>
      </c>
      <c r="AP99" s="8" t="s">
        <v>191</v>
      </c>
      <c r="AQ99" s="8" t="s">
        <v>44</v>
      </c>
      <c r="AR99" s="8" t="s">
        <v>163</v>
      </c>
      <c r="AS99" s="8" t="s">
        <v>163</v>
      </c>
      <c r="AT99" s="8" t="s">
        <v>168</v>
      </c>
      <c r="AU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9" s="8">
        <v>0</v>
      </c>
      <c r="AW99">
        <v>12.32</v>
      </c>
      <c r="AX99">
        <v>12.692500000000001</v>
      </c>
      <c r="AY99">
        <v>13.11415</v>
      </c>
      <c r="AZ99">
        <v>13.324999999999999</v>
      </c>
    </row>
    <row r="100" spans="1:52" x14ac:dyDescent="0.3">
      <c r="A100" s="43" t="s">
        <v>1030</v>
      </c>
      <c r="B100" t="s">
        <v>4513</v>
      </c>
      <c r="C100" t="s">
        <v>110</v>
      </c>
      <c r="D100" s="8" t="s">
        <v>101</v>
      </c>
      <c r="E100" s="8" t="s">
        <v>160</v>
      </c>
      <c r="F100" s="8" t="s">
        <v>13</v>
      </c>
      <c r="G100" s="8" t="s">
        <v>9265</v>
      </c>
      <c r="H100" s="8" t="s">
        <v>160</v>
      </c>
      <c r="I100" s="8" t="s">
        <v>48</v>
      </c>
      <c r="J100" s="8">
        <v>365</v>
      </c>
      <c r="K100" s="14" t="s">
        <v>1029</v>
      </c>
      <c r="L100" s="14" t="s">
        <v>6122</v>
      </c>
      <c r="M100" s="10">
        <v>0.70466398958520005</v>
      </c>
      <c r="N100" s="8" t="s">
        <v>8702</v>
      </c>
      <c r="O100" s="8" t="s">
        <v>125</v>
      </c>
      <c r="P100" s="9">
        <v>0.62505787037037042</v>
      </c>
      <c r="Q100" s="9">
        <v>0.63620370370370372</v>
      </c>
      <c r="R100" s="8">
        <v>0</v>
      </c>
      <c r="S100" s="10">
        <v>26.36111111</v>
      </c>
      <c r="T100" s="8" t="s">
        <v>4515</v>
      </c>
      <c r="U100" s="8" t="s">
        <v>4516</v>
      </c>
      <c r="V100" s="10">
        <v>0.367987966271213</v>
      </c>
      <c r="W100">
        <v>918.8</v>
      </c>
      <c r="X100" s="8">
        <v>0</v>
      </c>
      <c r="Y100" s="8">
        <v>0</v>
      </c>
      <c r="Z100">
        <v>0</v>
      </c>
      <c r="AA100">
        <v>0</v>
      </c>
      <c r="AB100" s="8">
        <f>Solution[[#This Row],[Old Stop]] +1</f>
        <v>366</v>
      </c>
      <c r="AC100" s="8" t="str">
        <f>_xlfn.CONCAT(Solution[[#This Row],[Old Rt '#]],"_",Solution[[#This Row],[Week '#]],"_", _xlfn.SWITCH(Solution[[#This Row],[Old Delivery Day]], "M", "Monday", "T", "Tuesday", "W", "Wednesday", "R", "Thursday", "F", "Friday"))</f>
        <v>101_Week1_Thursday</v>
      </c>
      <c r="AD100" s="20">
        <v>35</v>
      </c>
      <c r="AE100" s="20">
        <v>35.9833</v>
      </c>
      <c r="AF100" s="20">
        <v>61.945700000000002</v>
      </c>
      <c r="AG100" s="20">
        <v>52.496600000000001</v>
      </c>
      <c r="AH100">
        <v>29.24</v>
      </c>
      <c r="AI100" s="8" t="s">
        <v>3495</v>
      </c>
      <c r="AJ100" s="8" t="s">
        <v>3496</v>
      </c>
      <c r="AK100" s="8">
        <v>1</v>
      </c>
      <c r="AL100" s="8">
        <v>0</v>
      </c>
      <c r="AM100" s="11">
        <v>31.293700000000001</v>
      </c>
      <c r="AN100" s="11">
        <v>21.695</v>
      </c>
      <c r="AO100" t="s">
        <v>163</v>
      </c>
      <c r="AP100" s="8" t="s">
        <v>191</v>
      </c>
      <c r="AQ100" s="8" t="s">
        <v>44</v>
      </c>
      <c r="AR100" s="8" t="s">
        <v>164</v>
      </c>
      <c r="AS100" s="8" t="s">
        <v>163</v>
      </c>
      <c r="AT100" s="8" t="s">
        <v>168</v>
      </c>
      <c r="AU1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 s="8">
        <v>0</v>
      </c>
      <c r="AW100">
        <v>8.75</v>
      </c>
      <c r="AX100">
        <v>8.995825</v>
      </c>
      <c r="AY100">
        <v>15.486425000000001</v>
      </c>
      <c r="AZ100">
        <v>13.12415</v>
      </c>
    </row>
    <row r="101" spans="1:52" x14ac:dyDescent="0.3">
      <c r="A101" s="43" t="s">
        <v>890</v>
      </c>
      <c r="B101" t="s">
        <v>4742</v>
      </c>
      <c r="C101" t="s">
        <v>110</v>
      </c>
      <c r="D101" s="8" t="s">
        <v>101</v>
      </c>
      <c r="E101" s="8" t="s">
        <v>126</v>
      </c>
      <c r="F101" s="8" t="s">
        <v>15</v>
      </c>
      <c r="G101" s="8" t="s">
        <v>9250</v>
      </c>
      <c r="H101" s="8" t="s">
        <v>160</v>
      </c>
      <c r="I101" s="8" t="s">
        <v>13</v>
      </c>
      <c r="J101" s="8">
        <v>0</v>
      </c>
      <c r="K101" s="14" t="s">
        <v>889</v>
      </c>
      <c r="L101" s="14" t="s">
        <v>5907</v>
      </c>
      <c r="M101" s="10">
        <v>1.2125518427336599</v>
      </c>
      <c r="N101" s="8" t="s">
        <v>8112</v>
      </c>
      <c r="O101" s="8" t="s">
        <v>129</v>
      </c>
      <c r="P101" s="9">
        <v>0.65237268518518521</v>
      </c>
      <c r="Q101" s="9">
        <v>0.65718750000000004</v>
      </c>
      <c r="R101" s="8">
        <v>0</v>
      </c>
      <c r="S101" s="10">
        <v>7.5333333333333332</v>
      </c>
      <c r="T101" s="8" t="s">
        <v>4744</v>
      </c>
      <c r="U101" s="8" t="s">
        <v>4745</v>
      </c>
      <c r="V101" s="10">
        <v>0.662639485350489</v>
      </c>
      <c r="W101">
        <v>1814.58</v>
      </c>
      <c r="X101" s="8">
        <v>0</v>
      </c>
      <c r="Y101" s="8">
        <v>0</v>
      </c>
      <c r="Z101">
        <v>0</v>
      </c>
      <c r="AA101">
        <v>0</v>
      </c>
      <c r="AB101" s="8">
        <f>Solution[[#This Row],[Old Stop]] +1</f>
        <v>1</v>
      </c>
      <c r="AC101" s="8" t="str">
        <f>_xlfn.CONCAT(Solution[[#This Row],[Old Rt '#]],"_",Solution[[#This Row],[Week '#]],"_", _xlfn.SWITCH(Solution[[#This Row],[Old Delivery Day]], "M", "Monday", "T", "Tuesday", "W", "Wednesday", "R", "Thursday", "F", "Friday"))</f>
        <v>101_Week1_Monday</v>
      </c>
      <c r="AD101" s="20">
        <v>57.694400000000002</v>
      </c>
      <c r="AE101" s="20">
        <v>65.446600000000004</v>
      </c>
      <c r="AF101" s="20">
        <v>61.528500000000001</v>
      </c>
      <c r="AG101" s="20">
        <v>69.7928</v>
      </c>
      <c r="AH101">
        <v>33.06</v>
      </c>
      <c r="AI101" s="8" t="s">
        <v>4667</v>
      </c>
      <c r="AJ101" s="8" t="s">
        <v>4668</v>
      </c>
      <c r="AK101" s="8">
        <v>1</v>
      </c>
      <c r="AL101" s="8">
        <v>0</v>
      </c>
      <c r="AM101" s="11">
        <v>29.7</v>
      </c>
      <c r="AN101" s="11">
        <v>31.19</v>
      </c>
      <c r="AO101" t="s">
        <v>163</v>
      </c>
      <c r="AP101" s="8" t="s">
        <v>191</v>
      </c>
      <c r="AQ101" s="8" t="s">
        <v>44</v>
      </c>
      <c r="AR101" s="8" t="s">
        <v>163</v>
      </c>
      <c r="AS101" s="8" t="s">
        <v>163</v>
      </c>
      <c r="AT101" s="8" t="s">
        <v>168</v>
      </c>
      <c r="AU1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1" s="8">
        <v>0</v>
      </c>
      <c r="AW101">
        <v>14.4236</v>
      </c>
      <c r="AX101">
        <v>16.361650000000001</v>
      </c>
      <c r="AY101">
        <v>15.382125</v>
      </c>
      <c r="AZ101">
        <v>17.4482</v>
      </c>
    </row>
    <row r="102" spans="1:52" x14ac:dyDescent="0.3">
      <c r="A102" s="43" t="s">
        <v>1500</v>
      </c>
      <c r="B102" t="s">
        <v>4336</v>
      </c>
      <c r="C102" t="s">
        <v>110</v>
      </c>
      <c r="D102" s="8" t="s">
        <v>101</v>
      </c>
      <c r="E102" s="8" t="s">
        <v>160</v>
      </c>
      <c r="F102" s="8" t="s">
        <v>12</v>
      </c>
      <c r="G102" s="8" t="s">
        <v>9267</v>
      </c>
      <c r="H102" s="8" t="s">
        <v>290</v>
      </c>
      <c r="I102" s="8" t="s">
        <v>14</v>
      </c>
      <c r="J102" s="8">
        <v>325</v>
      </c>
      <c r="K102" s="14" t="s">
        <v>1499</v>
      </c>
      <c r="L102" s="14" t="s">
        <v>6117</v>
      </c>
      <c r="M102" s="10">
        <v>11.6786037523757</v>
      </c>
      <c r="N102" s="8" t="s">
        <v>7627</v>
      </c>
      <c r="O102" s="8" t="s">
        <v>129</v>
      </c>
      <c r="P102" s="9">
        <v>0.63121527777777775</v>
      </c>
      <c r="Q102" s="9">
        <v>0.64982638888888888</v>
      </c>
      <c r="R102" s="8">
        <v>0</v>
      </c>
      <c r="S102" s="10">
        <v>22.425000000000001</v>
      </c>
      <c r="T102" s="8" t="s">
        <v>4338</v>
      </c>
      <c r="U102" s="8" t="s">
        <v>4339</v>
      </c>
      <c r="V102" s="10">
        <v>10.4943147102022</v>
      </c>
      <c r="W102">
        <v>3757.09</v>
      </c>
      <c r="X102" s="8">
        <v>0</v>
      </c>
      <c r="Y102" s="8">
        <v>0</v>
      </c>
      <c r="Z102">
        <v>0</v>
      </c>
      <c r="AA102">
        <v>0</v>
      </c>
      <c r="AB102" s="8">
        <f>Solution[[#This Row],[Old Stop]] +1</f>
        <v>326</v>
      </c>
      <c r="AC102" s="8" t="str">
        <f>_xlfn.CONCAT(Solution[[#This Row],[Old Rt '#]],"_",Solution[[#This Row],[Week '#]],"_", _xlfn.SWITCH(Solution[[#This Row],[Old Delivery Day]], "M", "Monday", "T", "Tuesday", "W", "Wednesday", "R", "Thursday", "F", "Friday"))</f>
        <v>105_Week1_Friday</v>
      </c>
      <c r="AD102" s="20">
        <v>109.25830000000001</v>
      </c>
      <c r="AE102" s="20">
        <v>127.7814</v>
      </c>
      <c r="AF102" s="20">
        <v>173.73159999999999</v>
      </c>
      <c r="AG102" s="20">
        <v>193.55250000000001</v>
      </c>
      <c r="AH102">
        <v>98.87</v>
      </c>
      <c r="AI102" s="8" t="s">
        <v>4434</v>
      </c>
      <c r="AJ102" s="8" t="s">
        <v>4435</v>
      </c>
      <c r="AK102" s="8">
        <v>1</v>
      </c>
      <c r="AL102" s="8">
        <v>0</v>
      </c>
      <c r="AM102" s="11">
        <v>73.038700000000006</v>
      </c>
      <c r="AN102" s="11">
        <v>88.094999999999999</v>
      </c>
      <c r="AO102" t="s">
        <v>163</v>
      </c>
      <c r="AP102" s="8" t="s">
        <v>191</v>
      </c>
      <c r="AQ102" s="8" t="s">
        <v>44</v>
      </c>
      <c r="AR102" s="8" t="s">
        <v>163</v>
      </c>
      <c r="AS102" s="8" t="s">
        <v>163</v>
      </c>
      <c r="AT102" s="8" t="s">
        <v>168</v>
      </c>
      <c r="AU1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 s="8">
        <v>0</v>
      </c>
      <c r="AW102">
        <v>27.314575000000001</v>
      </c>
      <c r="AX102">
        <v>31.945350000000001</v>
      </c>
      <c r="AY102">
        <v>43.432899999999997</v>
      </c>
      <c r="AZ102">
        <v>48.388125000000002</v>
      </c>
    </row>
    <row r="103" spans="1:52" x14ac:dyDescent="0.3">
      <c r="A103" s="43" t="s">
        <v>1927</v>
      </c>
      <c r="B103" t="s">
        <v>4807</v>
      </c>
      <c r="C103" t="s">
        <v>110</v>
      </c>
      <c r="D103" s="8" t="s">
        <v>101</v>
      </c>
      <c r="E103" s="8" t="s">
        <v>126</v>
      </c>
      <c r="F103" s="8" t="s">
        <v>15</v>
      </c>
      <c r="G103" s="8" t="s">
        <v>9252</v>
      </c>
      <c r="H103" s="8" t="s">
        <v>160</v>
      </c>
      <c r="I103" s="8" t="s">
        <v>13</v>
      </c>
      <c r="J103" s="8">
        <v>0</v>
      </c>
      <c r="K103" s="14" t="s">
        <v>1926</v>
      </c>
      <c r="L103" s="14" t="s">
        <v>5923</v>
      </c>
      <c r="M103" s="10">
        <v>1.72751735695965</v>
      </c>
      <c r="N103" s="8" t="s">
        <v>8113</v>
      </c>
      <c r="O103" s="8" t="s">
        <v>147</v>
      </c>
      <c r="P103" s="9">
        <v>0.65839120370370374</v>
      </c>
      <c r="Q103" s="9">
        <v>0.66380787037037037</v>
      </c>
      <c r="R103" s="8">
        <v>0</v>
      </c>
      <c r="S103" s="10">
        <v>8.3083333333333336</v>
      </c>
      <c r="T103" s="8" t="s">
        <v>4809</v>
      </c>
      <c r="U103" s="8" t="s">
        <v>4810</v>
      </c>
      <c r="V103" s="10">
        <v>0.84686739461118898</v>
      </c>
      <c r="W103">
        <v>2422</v>
      </c>
      <c r="X103" s="8">
        <v>11</v>
      </c>
      <c r="Y103" s="8">
        <v>0.81666666666666698</v>
      </c>
      <c r="Z103">
        <v>5</v>
      </c>
      <c r="AA103">
        <v>60</v>
      </c>
      <c r="AB103" s="8">
        <f>Solution[[#This Row],[Old Stop]] +1</f>
        <v>1</v>
      </c>
      <c r="AC103" s="8" t="str">
        <f>_xlfn.CONCAT(Solution[[#This Row],[Old Rt '#]],"_",Solution[[#This Row],[Week '#]],"_", _xlfn.SWITCH(Solution[[#This Row],[Old Delivery Day]], "M", "Monday", "T", "Tuesday", "W", "Wednesday", "R", "Thursday", "F", "Friday"))</f>
        <v>101_Week1_Monday</v>
      </c>
      <c r="AD103" s="20">
        <v>49.37</v>
      </c>
      <c r="AE103" s="20">
        <v>63.569200000000002</v>
      </c>
      <c r="AF103" s="20">
        <v>63.972999999999999</v>
      </c>
      <c r="AG103" s="20">
        <v>60.976900000000001</v>
      </c>
      <c r="AH103">
        <v>66.69</v>
      </c>
      <c r="AI103" s="8" t="s">
        <v>4667</v>
      </c>
      <c r="AJ103" s="8" t="s">
        <v>4668</v>
      </c>
      <c r="AK103" s="8">
        <v>1</v>
      </c>
      <c r="AL103" s="8">
        <v>60</v>
      </c>
      <c r="AM103" s="11">
        <v>67.674999999999997</v>
      </c>
      <c r="AN103" s="11">
        <v>58.05</v>
      </c>
      <c r="AO103" t="s">
        <v>163</v>
      </c>
      <c r="AP103" s="8" t="s">
        <v>191</v>
      </c>
      <c r="AQ103" s="8" t="s">
        <v>44</v>
      </c>
      <c r="AR103" s="8" t="s">
        <v>163</v>
      </c>
      <c r="AS103" s="8" t="s">
        <v>163</v>
      </c>
      <c r="AT103" s="8" t="s">
        <v>168</v>
      </c>
      <c r="AU1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3" s="8">
        <v>60</v>
      </c>
      <c r="AW103">
        <v>12.342499999999999</v>
      </c>
      <c r="AX103">
        <v>15.892300000000001</v>
      </c>
      <c r="AY103">
        <v>15.99325</v>
      </c>
      <c r="AZ103">
        <v>15.244225</v>
      </c>
    </row>
    <row r="104" spans="1:52" x14ac:dyDescent="0.3">
      <c r="A104" s="43" t="s">
        <v>1927</v>
      </c>
      <c r="B104" t="s">
        <v>4807</v>
      </c>
      <c r="C104" t="s">
        <v>110</v>
      </c>
      <c r="D104" s="8" t="s">
        <v>102</v>
      </c>
      <c r="E104" s="8" t="s">
        <v>126</v>
      </c>
      <c r="F104" s="8" t="s">
        <v>15</v>
      </c>
      <c r="G104" s="8" t="s">
        <v>155</v>
      </c>
      <c r="H104" s="8" t="s">
        <v>160</v>
      </c>
      <c r="I104" s="8" t="s">
        <v>13</v>
      </c>
      <c r="J104" s="8">
        <v>0</v>
      </c>
      <c r="K104" s="14" t="s">
        <v>1926</v>
      </c>
      <c r="L104" s="14" t="s">
        <v>5923</v>
      </c>
      <c r="M104" s="10">
        <v>3.5391377419642902</v>
      </c>
      <c r="N104" s="8" t="s">
        <v>7817</v>
      </c>
      <c r="O104" s="8" t="s">
        <v>147</v>
      </c>
      <c r="P104" s="9">
        <v>0.3331365740740741</v>
      </c>
      <c r="Q104" s="9">
        <v>0.33855324074074072</v>
      </c>
      <c r="R104" s="8">
        <v>0</v>
      </c>
      <c r="S104" s="10">
        <v>8.3083333333333336</v>
      </c>
      <c r="T104" s="8" t="s">
        <v>4809</v>
      </c>
      <c r="U104" s="8" t="s">
        <v>4810</v>
      </c>
      <c r="V104" s="10">
        <v>1.8591365979102601</v>
      </c>
      <c r="W104">
        <v>2422</v>
      </c>
      <c r="X104" s="8">
        <v>11</v>
      </c>
      <c r="Y104" s="8">
        <v>0.81666666666666698</v>
      </c>
      <c r="Z104">
        <v>5</v>
      </c>
      <c r="AA104">
        <v>60</v>
      </c>
      <c r="AB104" s="8">
        <f>Solution[[#This Row],[Old Stop]] +1</f>
        <v>1</v>
      </c>
      <c r="AC104" s="8" t="str">
        <f>_xlfn.CONCAT(Solution[[#This Row],[Old Rt '#]],"_",Solution[[#This Row],[Week '#]],"_", _xlfn.SWITCH(Solution[[#This Row],[Old Delivery Day]], "M", "Monday", "T", "Tuesday", "W", "Wednesday", "R", "Thursday", "F", "Friday"))</f>
        <v>101_Week2_Monday</v>
      </c>
      <c r="AD104" s="20">
        <v>49.37</v>
      </c>
      <c r="AE104" s="20">
        <v>63.569200000000002</v>
      </c>
      <c r="AF104" s="20">
        <v>63.972999999999999</v>
      </c>
      <c r="AG104" s="20">
        <v>60.976900000000001</v>
      </c>
      <c r="AH104">
        <v>66.69</v>
      </c>
      <c r="AI104" s="8" t="s">
        <v>4667</v>
      </c>
      <c r="AJ104" s="8" t="s">
        <v>5103</v>
      </c>
      <c r="AK104" s="8">
        <v>1</v>
      </c>
      <c r="AL104" s="8">
        <v>60</v>
      </c>
      <c r="AM104" s="11">
        <v>67.674999999999997</v>
      </c>
      <c r="AN104" s="11">
        <v>58.05</v>
      </c>
      <c r="AO104" t="s">
        <v>163</v>
      </c>
      <c r="AP104" s="8" t="s">
        <v>191</v>
      </c>
      <c r="AQ104" s="8" t="s">
        <v>44</v>
      </c>
      <c r="AR104" s="8" t="s">
        <v>163</v>
      </c>
      <c r="AS104" s="8" t="s">
        <v>163</v>
      </c>
      <c r="AT104" s="8" t="s">
        <v>168</v>
      </c>
      <c r="AU1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4" s="8">
        <v>60</v>
      </c>
      <c r="AW104">
        <v>12.342499999999999</v>
      </c>
      <c r="AX104">
        <v>15.892300000000001</v>
      </c>
      <c r="AY104">
        <v>15.99325</v>
      </c>
      <c r="AZ104">
        <v>15.244225</v>
      </c>
    </row>
    <row r="105" spans="1:52" x14ac:dyDescent="0.3">
      <c r="A105" s="43" t="s">
        <v>1790</v>
      </c>
      <c r="B105" t="s">
        <v>4832</v>
      </c>
      <c r="C105" t="s">
        <v>110</v>
      </c>
      <c r="D105" s="8" t="s">
        <v>101</v>
      </c>
      <c r="E105" s="8" t="s">
        <v>160</v>
      </c>
      <c r="F105" s="8" t="s">
        <v>13</v>
      </c>
      <c r="G105" s="8" t="s">
        <v>155</v>
      </c>
      <c r="H105" s="8" t="s">
        <v>160</v>
      </c>
      <c r="I105" s="8" t="s">
        <v>13</v>
      </c>
      <c r="J105" s="8">
        <v>0</v>
      </c>
      <c r="K105" s="14" t="s">
        <v>1789</v>
      </c>
      <c r="L105" s="14" t="s">
        <v>6080</v>
      </c>
      <c r="M105" s="10">
        <v>7.19669660909938</v>
      </c>
      <c r="N105" s="8" t="s">
        <v>8163</v>
      </c>
      <c r="O105" s="8" t="s">
        <v>147</v>
      </c>
      <c r="P105" s="9">
        <v>0.3334259259259259</v>
      </c>
      <c r="Q105" s="9">
        <v>0.3447453703703704</v>
      </c>
      <c r="R105" s="8">
        <v>0</v>
      </c>
      <c r="S105" s="10">
        <v>16.237500000000001</v>
      </c>
      <c r="T105" s="8" t="s">
        <v>4834</v>
      </c>
      <c r="U105" s="8" t="s">
        <v>4835</v>
      </c>
      <c r="V105" s="10">
        <v>6.5916704112701998</v>
      </c>
      <c r="W105">
        <v>8301.16</v>
      </c>
      <c r="X105" s="8">
        <v>16</v>
      </c>
      <c r="Y105" s="8">
        <v>0.85046728971962604</v>
      </c>
      <c r="Z105">
        <v>5</v>
      </c>
      <c r="AA105">
        <v>106</v>
      </c>
      <c r="AB105" s="8">
        <f>Solution[[#This Row],[Old Stop]] +1</f>
        <v>1</v>
      </c>
      <c r="AC105" s="8" t="str">
        <f>_xlfn.CONCAT(Solution[[#This Row],[Old Rt '#]],"_",Solution[[#This Row],[Week '#]],"_", _xlfn.SWITCH(Solution[[#This Row],[Old Delivery Day]], "M", "Monday", "T", "Tuesday", "W", "Wednesday", "R", "Thursday", "F", "Friday"))</f>
        <v>101_Week1_Monday</v>
      </c>
      <c r="AD105" s="20">
        <v>138.53460000000001</v>
      </c>
      <c r="AE105" s="20">
        <v>180.46729999999999</v>
      </c>
      <c r="AF105" s="20">
        <v>150.2176</v>
      </c>
      <c r="AG105" s="20">
        <v>149.76070000000001</v>
      </c>
      <c r="AH105">
        <v>160.37</v>
      </c>
      <c r="AI105" s="8" t="s">
        <v>3495</v>
      </c>
      <c r="AJ105" s="8" t="s">
        <v>3496</v>
      </c>
      <c r="AK105" s="8">
        <v>1</v>
      </c>
      <c r="AL105" s="8">
        <v>107</v>
      </c>
      <c r="AM105" s="11">
        <v>248.30250000000001</v>
      </c>
      <c r="AN105" s="11">
        <v>147.02500000000001</v>
      </c>
      <c r="AO105" t="s">
        <v>164</v>
      </c>
      <c r="AP105" s="8" t="s">
        <v>191</v>
      </c>
      <c r="AQ105" s="8" t="s">
        <v>44</v>
      </c>
      <c r="AR105" s="8" t="s">
        <v>164</v>
      </c>
      <c r="AS105" s="8" t="s">
        <v>164</v>
      </c>
      <c r="AT105" s="8" t="s">
        <v>168</v>
      </c>
      <c r="AU1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 s="8"/>
      <c r="AW105">
        <v>34.633650000000003</v>
      </c>
      <c r="AX105">
        <v>45.116824999999999</v>
      </c>
      <c r="AY105">
        <v>37.554400000000001</v>
      </c>
      <c r="AZ105">
        <v>37.440175000000004</v>
      </c>
    </row>
    <row r="106" spans="1:52" x14ac:dyDescent="0.3">
      <c r="A106" s="43" t="s">
        <v>1790</v>
      </c>
      <c r="B106" t="s">
        <v>4832</v>
      </c>
      <c r="C106" t="s">
        <v>110</v>
      </c>
      <c r="D106" s="8" t="s">
        <v>102</v>
      </c>
      <c r="E106" s="8" t="s">
        <v>160</v>
      </c>
      <c r="F106" s="8" t="s">
        <v>13</v>
      </c>
      <c r="G106" s="8" t="s">
        <v>9266</v>
      </c>
      <c r="H106" s="8" t="s">
        <v>160</v>
      </c>
      <c r="I106" s="8" t="s">
        <v>13</v>
      </c>
      <c r="J106" s="8">
        <v>0</v>
      </c>
      <c r="K106" s="14" t="s">
        <v>1789</v>
      </c>
      <c r="L106" s="14" t="s">
        <v>6080</v>
      </c>
      <c r="M106" s="10">
        <v>62.361293316955098</v>
      </c>
      <c r="N106" s="8" t="s">
        <v>8094</v>
      </c>
      <c r="O106" s="8" t="s">
        <v>147</v>
      </c>
      <c r="P106" s="9">
        <v>0.48962962962962964</v>
      </c>
      <c r="Q106" s="9">
        <v>0.50094907407407407</v>
      </c>
      <c r="R106" s="8">
        <v>0</v>
      </c>
      <c r="S106" s="10">
        <v>16.237500000000001</v>
      </c>
      <c r="T106" s="8" t="s">
        <v>4834</v>
      </c>
      <c r="U106" s="8" t="s">
        <v>4835</v>
      </c>
      <c r="V106" s="10">
        <v>54.128084295873499</v>
      </c>
      <c r="W106">
        <v>8301.16</v>
      </c>
      <c r="X106" s="8">
        <v>16</v>
      </c>
      <c r="Y106" s="8">
        <v>0.85046728971962604</v>
      </c>
      <c r="Z106">
        <v>5</v>
      </c>
      <c r="AA106">
        <v>106</v>
      </c>
      <c r="AB106" s="8">
        <f>Solution[[#This Row],[Old Stop]] +1</f>
        <v>1</v>
      </c>
      <c r="AC106" s="8" t="str">
        <f>_xlfn.CONCAT(Solution[[#This Row],[Old Rt '#]],"_",Solution[[#This Row],[Week '#]],"_", _xlfn.SWITCH(Solution[[#This Row],[Old Delivery Day]], "M", "Monday", "T", "Tuesday", "W", "Wednesday", "R", "Thursday", "F", "Friday"))</f>
        <v>101_Week2_Monday</v>
      </c>
      <c r="AD106" s="20">
        <v>138.53460000000001</v>
      </c>
      <c r="AE106" s="20">
        <v>180.46729999999999</v>
      </c>
      <c r="AF106" s="20">
        <v>150.2176</v>
      </c>
      <c r="AG106" s="20">
        <v>149.76070000000001</v>
      </c>
      <c r="AH106">
        <v>160.37</v>
      </c>
      <c r="AI106" s="8" t="s">
        <v>3495</v>
      </c>
      <c r="AJ106" s="8" t="s">
        <v>5335</v>
      </c>
      <c r="AK106" s="8">
        <v>1</v>
      </c>
      <c r="AL106" s="8">
        <v>107</v>
      </c>
      <c r="AM106" s="11">
        <v>248.30250000000001</v>
      </c>
      <c r="AN106" s="11">
        <v>147.02500000000001</v>
      </c>
      <c r="AO106" t="s">
        <v>164</v>
      </c>
      <c r="AP106" s="8" t="s">
        <v>191</v>
      </c>
      <c r="AQ106" s="8" t="s">
        <v>44</v>
      </c>
      <c r="AR106" s="8" t="s">
        <v>164</v>
      </c>
      <c r="AS106" s="8" t="s">
        <v>164</v>
      </c>
      <c r="AT106" s="8" t="s">
        <v>168</v>
      </c>
      <c r="AU1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 s="8"/>
      <c r="AW106">
        <v>34.633650000000003</v>
      </c>
      <c r="AX106">
        <v>45.116824999999999</v>
      </c>
      <c r="AY106">
        <v>37.554400000000001</v>
      </c>
      <c r="AZ106">
        <v>37.440175000000004</v>
      </c>
    </row>
    <row r="107" spans="1:52" x14ac:dyDescent="0.3">
      <c r="A107" s="43" t="s">
        <v>1930</v>
      </c>
      <c r="B107" t="s">
        <v>4830</v>
      </c>
      <c r="C107" t="s">
        <v>110</v>
      </c>
      <c r="D107" s="8" t="s">
        <v>101</v>
      </c>
      <c r="E107" s="8" t="s">
        <v>126</v>
      </c>
      <c r="F107" s="8" t="s">
        <v>15</v>
      </c>
      <c r="G107" s="8" t="s">
        <v>137</v>
      </c>
      <c r="H107" s="8" t="s">
        <v>290</v>
      </c>
      <c r="I107" s="8" t="s">
        <v>15</v>
      </c>
      <c r="J107" s="8">
        <v>285</v>
      </c>
      <c r="K107" s="14" t="s">
        <v>1929</v>
      </c>
      <c r="L107" s="14" t="s">
        <v>8066</v>
      </c>
      <c r="M107" s="10">
        <v>17.224840135291299</v>
      </c>
      <c r="N107" s="8" t="s">
        <v>8114</v>
      </c>
      <c r="O107" s="8" t="s">
        <v>129</v>
      </c>
      <c r="P107" s="9">
        <v>0.67576388888888894</v>
      </c>
      <c r="Q107" s="9">
        <v>0.69481481481481477</v>
      </c>
      <c r="R107" s="8">
        <v>0</v>
      </c>
      <c r="S107" s="10">
        <v>27.425000000000001</v>
      </c>
      <c r="T107" s="8" t="s">
        <v>8067</v>
      </c>
      <c r="U107" s="8" t="s">
        <v>8068</v>
      </c>
      <c r="V107" s="10">
        <v>18.4641638549707</v>
      </c>
      <c r="W107">
        <v>1347.91</v>
      </c>
      <c r="X107" s="8">
        <v>0</v>
      </c>
      <c r="Y107" s="8">
        <v>0</v>
      </c>
      <c r="Z107">
        <v>0</v>
      </c>
      <c r="AA107">
        <v>0</v>
      </c>
      <c r="AB107" s="8">
        <f>Solution[[#This Row],[Old Stop]] +1</f>
        <v>286</v>
      </c>
      <c r="AC107" s="8" t="str">
        <f>_xlfn.CONCAT(Solution[[#This Row],[Old Rt '#]],"_",Solution[[#This Row],[Week '#]],"_", _xlfn.SWITCH(Solution[[#This Row],[Old Delivery Day]], "M", "Monday", "T", "Tuesday", "W", "Wednesday", "R", "Thursday", "F", "Friday"))</f>
        <v>105_Week1_Tuesday</v>
      </c>
      <c r="AD107" s="20">
        <v>76.043999999999997</v>
      </c>
      <c r="AE107" s="20">
        <v>68.44</v>
      </c>
      <c r="AF107" s="20">
        <v>70.31</v>
      </c>
      <c r="AG107" s="20">
        <v>69.8</v>
      </c>
      <c r="AH107">
        <v>36.76</v>
      </c>
      <c r="AI107" s="8" t="s">
        <v>4667</v>
      </c>
      <c r="AJ107" s="8" t="s">
        <v>4668</v>
      </c>
      <c r="AK107" s="8">
        <v>1</v>
      </c>
      <c r="AL107" s="8">
        <v>0</v>
      </c>
      <c r="AM107" s="11">
        <v>36.68</v>
      </c>
      <c r="AN107" s="11">
        <v>35.344999999999999</v>
      </c>
      <c r="AO107" t="s">
        <v>163</v>
      </c>
      <c r="AP107" s="8" t="s">
        <v>191</v>
      </c>
      <c r="AQ107" s="8" t="s">
        <v>44</v>
      </c>
      <c r="AR107" s="8" t="s">
        <v>163</v>
      </c>
      <c r="AS107" s="8" t="s">
        <v>164</v>
      </c>
      <c r="AT107" s="8" t="s">
        <v>168</v>
      </c>
      <c r="AU1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 s="8">
        <v>0</v>
      </c>
      <c r="AW107">
        <v>19.010999999999999</v>
      </c>
      <c r="AX107">
        <v>17.11</v>
      </c>
      <c r="AY107">
        <v>17.577500000000001</v>
      </c>
      <c r="AZ107">
        <v>17.45</v>
      </c>
    </row>
    <row r="108" spans="1:52" x14ac:dyDescent="0.3">
      <c r="A108" s="43" t="s">
        <v>995</v>
      </c>
      <c r="B108" t="s">
        <v>5643</v>
      </c>
      <c r="C108" t="s">
        <v>110</v>
      </c>
      <c r="D108" s="8" t="s">
        <v>101</v>
      </c>
      <c r="E108" s="8" t="s">
        <v>160</v>
      </c>
      <c r="F108" s="8" t="s">
        <v>13</v>
      </c>
      <c r="G108" s="8" t="s">
        <v>9264</v>
      </c>
      <c r="H108" s="8" t="s">
        <v>160</v>
      </c>
      <c r="I108" s="8" t="s">
        <v>48</v>
      </c>
      <c r="J108" s="8">
        <v>362</v>
      </c>
      <c r="K108" s="14" t="s">
        <v>994</v>
      </c>
      <c r="L108" s="14" t="s">
        <v>6109</v>
      </c>
      <c r="M108" s="10">
        <v>16.1406541121308</v>
      </c>
      <c r="N108" s="8" t="s">
        <v>8683</v>
      </c>
      <c r="O108" s="8" t="s">
        <v>113</v>
      </c>
      <c r="P108" s="9">
        <v>0.56436342592592592</v>
      </c>
      <c r="Q108" s="9">
        <v>0.56990740740740742</v>
      </c>
      <c r="R108" s="8">
        <v>0</v>
      </c>
      <c r="S108" s="10">
        <v>7.9833333333333334</v>
      </c>
      <c r="T108" s="8" t="s">
        <v>5645</v>
      </c>
      <c r="U108" s="8" t="s">
        <v>5646</v>
      </c>
      <c r="V108" s="10">
        <v>13.424978550252501</v>
      </c>
      <c r="W108">
        <v>1572.38</v>
      </c>
      <c r="X108" s="8">
        <v>0</v>
      </c>
      <c r="Y108" s="8">
        <v>0</v>
      </c>
      <c r="Z108">
        <v>0</v>
      </c>
      <c r="AA108">
        <v>0</v>
      </c>
      <c r="AB108" s="8">
        <f>Solution[[#This Row],[Old Stop]] +1</f>
        <v>363</v>
      </c>
      <c r="AC108" s="8" t="str">
        <f>_xlfn.CONCAT(Solution[[#This Row],[Old Rt '#]],"_",Solution[[#This Row],[Week '#]],"_", _xlfn.SWITCH(Solution[[#This Row],[Old Delivery Day]], "M", "Monday", "T", "Tuesday", "W", "Wednesday", "R", "Thursday", "F", "Friday"))</f>
        <v>101_Week1_Thursday</v>
      </c>
      <c r="AD108" s="20">
        <v>119.57</v>
      </c>
      <c r="AE108" s="20">
        <v>119.57</v>
      </c>
      <c r="AF108" s="20">
        <v>123.5633</v>
      </c>
      <c r="AG108" s="20">
        <v>131.215</v>
      </c>
      <c r="AH108">
        <v>33.270000000000003</v>
      </c>
      <c r="AI108" s="8" t="s">
        <v>3495</v>
      </c>
      <c r="AJ108" s="8" t="s">
        <v>3496</v>
      </c>
      <c r="AK108" s="8">
        <v>1</v>
      </c>
      <c r="AL108" s="8">
        <v>0</v>
      </c>
      <c r="AM108" s="11">
        <v>29.892499999999998</v>
      </c>
      <c r="AN108" s="11">
        <v>33.274999999999999</v>
      </c>
      <c r="AO108" t="s">
        <v>163</v>
      </c>
      <c r="AP108" s="8" t="s">
        <v>191</v>
      </c>
      <c r="AQ108" s="8" t="s">
        <v>44</v>
      </c>
      <c r="AR108" s="8" t="s">
        <v>164</v>
      </c>
      <c r="AS108" s="8" t="s">
        <v>163</v>
      </c>
      <c r="AT108" s="8" t="s">
        <v>168</v>
      </c>
      <c r="AU1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 s="8">
        <v>0</v>
      </c>
      <c r="AW108">
        <v>29.892499999999998</v>
      </c>
      <c r="AX108">
        <v>29.892499999999998</v>
      </c>
      <c r="AY108">
        <v>30.890825</v>
      </c>
      <c r="AZ108">
        <v>32.803750000000001</v>
      </c>
    </row>
    <row r="109" spans="1:52" x14ac:dyDescent="0.3">
      <c r="A109" s="43" t="s">
        <v>1527</v>
      </c>
      <c r="B109" t="s">
        <v>111</v>
      </c>
      <c r="C109" t="s">
        <v>4497</v>
      </c>
      <c r="D109" s="8" t="s">
        <v>101</v>
      </c>
      <c r="E109" s="8" t="s">
        <v>126</v>
      </c>
      <c r="F109" s="8" t="s">
        <v>15</v>
      </c>
      <c r="G109" s="8" t="s">
        <v>9248</v>
      </c>
      <c r="H109" s="8" t="s">
        <v>290</v>
      </c>
      <c r="I109" s="8" t="s">
        <v>15</v>
      </c>
      <c r="J109" s="8">
        <v>280</v>
      </c>
      <c r="K109" s="14" t="s">
        <v>1526</v>
      </c>
      <c r="L109" s="14" t="s">
        <v>8923</v>
      </c>
      <c r="M109" s="10">
        <v>8.6784877798337394</v>
      </c>
      <c r="N109" s="8" t="s">
        <v>8116</v>
      </c>
      <c r="O109" s="8" t="s">
        <v>147</v>
      </c>
      <c r="P109" s="9">
        <v>0.70083333333333331</v>
      </c>
      <c r="Q109" s="9">
        <v>0.71381944444444445</v>
      </c>
      <c r="R109" s="8">
        <v>0</v>
      </c>
      <c r="S109" s="10">
        <v>21.987500000000001</v>
      </c>
      <c r="T109" s="8" t="s">
        <v>8924</v>
      </c>
      <c r="U109" s="8" t="s">
        <v>8925</v>
      </c>
      <c r="V109" s="10">
        <v>7.8061546277293701</v>
      </c>
      <c r="W109">
        <v>8279.56</v>
      </c>
      <c r="X109" s="8">
        <v>0</v>
      </c>
      <c r="Y109" s="8">
        <v>0</v>
      </c>
      <c r="Z109">
        <v>0</v>
      </c>
      <c r="AA109">
        <v>0</v>
      </c>
      <c r="AB109" s="8">
        <f>Solution[[#This Row],[Old Stop]] +1</f>
        <v>281</v>
      </c>
      <c r="AC109" s="8" t="str">
        <f>_xlfn.CONCAT(Solution[[#This Row],[Old Rt '#]],"_",Solution[[#This Row],[Week '#]],"_", _xlfn.SWITCH(Solution[[#This Row],[Old Delivery Day]], "M", "Monday", "T", "Tuesday", "W", "Wednesday", "R", "Thursday", "F", "Friday"))</f>
        <v>105_Week1_Tuesday</v>
      </c>
      <c r="AD109" s="20">
        <v>155.42570000000001</v>
      </c>
      <c r="AE109" s="20">
        <v>121.0061</v>
      </c>
      <c r="AF109" s="20">
        <v>146.20529999999999</v>
      </c>
      <c r="AG109" s="20">
        <v>151.50380000000001</v>
      </c>
      <c r="AH109">
        <v>140.80000000000001</v>
      </c>
      <c r="AI109" s="8" t="s">
        <v>4667</v>
      </c>
      <c r="AJ109" s="8" t="s">
        <v>4668</v>
      </c>
      <c r="AK109" s="8">
        <v>1</v>
      </c>
      <c r="AL109" s="8">
        <v>0</v>
      </c>
      <c r="AM109" s="11">
        <v>151.59119999999999</v>
      </c>
      <c r="AN109" s="11">
        <v>152.30869999999999</v>
      </c>
      <c r="AO109" t="s">
        <v>163</v>
      </c>
      <c r="AP109" s="8" t="s">
        <v>191</v>
      </c>
      <c r="AQ109" s="8" t="s">
        <v>44</v>
      </c>
      <c r="AR109" s="8" t="s">
        <v>163</v>
      </c>
      <c r="AS109" s="8" t="s">
        <v>164</v>
      </c>
      <c r="AT109" s="8" t="s">
        <v>168</v>
      </c>
      <c r="AU1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 s="8">
        <v>0</v>
      </c>
      <c r="AW109">
        <v>38.856425000000002</v>
      </c>
      <c r="AX109">
        <v>30.251525000000001</v>
      </c>
      <c r="AY109">
        <v>36.551324999999999</v>
      </c>
      <c r="AZ109">
        <v>37.875950000000003</v>
      </c>
    </row>
    <row r="110" spans="1:52" x14ac:dyDescent="0.3">
      <c r="A110" s="43" t="s">
        <v>1527</v>
      </c>
      <c r="B110" t="s">
        <v>111</v>
      </c>
      <c r="C110" t="s">
        <v>4497</v>
      </c>
      <c r="D110" s="8" t="s">
        <v>102</v>
      </c>
      <c r="E110" s="8" t="s">
        <v>126</v>
      </c>
      <c r="F110" s="8" t="s">
        <v>15</v>
      </c>
      <c r="G110" s="8" t="s">
        <v>9250</v>
      </c>
      <c r="H110" s="8" t="s">
        <v>290</v>
      </c>
      <c r="I110" s="8" t="s">
        <v>15</v>
      </c>
      <c r="J110" s="8">
        <v>280</v>
      </c>
      <c r="K110" s="14" t="s">
        <v>1526</v>
      </c>
      <c r="L110" s="14" t="s">
        <v>8923</v>
      </c>
      <c r="M110" s="10">
        <v>9.2793634787182402</v>
      </c>
      <c r="N110" s="8" t="s">
        <v>7637</v>
      </c>
      <c r="O110" s="8" t="s">
        <v>147</v>
      </c>
      <c r="P110" s="9">
        <v>0.35211805555555553</v>
      </c>
      <c r="Q110" s="9">
        <v>0.36510416666666667</v>
      </c>
      <c r="R110" s="8">
        <v>0</v>
      </c>
      <c r="S110" s="10">
        <v>21.987500000000001</v>
      </c>
      <c r="T110" s="8" t="s">
        <v>8924</v>
      </c>
      <c r="U110" s="8" t="s">
        <v>8925</v>
      </c>
      <c r="V110" s="10">
        <v>9.66307013069218</v>
      </c>
      <c r="W110">
        <v>8279.56</v>
      </c>
      <c r="X110" s="8">
        <v>0</v>
      </c>
      <c r="Y110" s="8">
        <v>0</v>
      </c>
      <c r="Z110">
        <v>0</v>
      </c>
      <c r="AA110">
        <v>0</v>
      </c>
      <c r="AB110" s="8">
        <f>Solution[[#This Row],[Old Stop]] +1</f>
        <v>281</v>
      </c>
      <c r="AC110" s="8" t="str">
        <f>_xlfn.CONCAT(Solution[[#This Row],[Old Rt '#]],"_",Solution[[#This Row],[Week '#]],"_", _xlfn.SWITCH(Solution[[#This Row],[Old Delivery Day]], "M", "Monday", "T", "Tuesday", "W", "Wednesday", "R", "Thursday", "F", "Friday"))</f>
        <v>105_Week2_Tuesday</v>
      </c>
      <c r="AD110" s="20">
        <v>155.42570000000001</v>
      </c>
      <c r="AE110" s="20">
        <v>121.0061</v>
      </c>
      <c r="AF110" s="20">
        <v>146.20529999999999</v>
      </c>
      <c r="AG110" s="20">
        <v>151.50380000000001</v>
      </c>
      <c r="AH110">
        <v>140.80000000000001</v>
      </c>
      <c r="AI110" s="8" t="s">
        <v>4667</v>
      </c>
      <c r="AJ110" s="8" t="s">
        <v>5103</v>
      </c>
      <c r="AK110" s="8">
        <v>1</v>
      </c>
      <c r="AL110" s="8">
        <v>0</v>
      </c>
      <c r="AM110" s="11">
        <v>151.59119999999999</v>
      </c>
      <c r="AN110" s="11">
        <v>152.30869999999999</v>
      </c>
      <c r="AO110" t="s">
        <v>163</v>
      </c>
      <c r="AP110" s="8" t="s">
        <v>191</v>
      </c>
      <c r="AQ110" s="8" t="s">
        <v>44</v>
      </c>
      <c r="AR110" s="8" t="s">
        <v>163</v>
      </c>
      <c r="AS110" s="8" t="s">
        <v>164</v>
      </c>
      <c r="AT110" s="8" t="s">
        <v>168</v>
      </c>
      <c r="AU1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0" s="8">
        <v>0</v>
      </c>
      <c r="AW110">
        <v>38.856425000000002</v>
      </c>
      <c r="AX110">
        <v>30.251525000000001</v>
      </c>
      <c r="AY110">
        <v>36.551324999999999</v>
      </c>
      <c r="AZ110">
        <v>37.875950000000003</v>
      </c>
    </row>
    <row r="111" spans="1:52" x14ac:dyDescent="0.3">
      <c r="A111" s="43" t="s">
        <v>370</v>
      </c>
      <c r="B111" t="s">
        <v>3832</v>
      </c>
      <c r="C111" t="s">
        <v>110</v>
      </c>
      <c r="D111" s="8" t="s">
        <v>101</v>
      </c>
      <c r="E111" s="8" t="s">
        <v>160</v>
      </c>
      <c r="F111" s="8" t="s">
        <v>48</v>
      </c>
      <c r="G111" s="8" t="s">
        <v>132</v>
      </c>
      <c r="H111" s="8" t="s">
        <v>160</v>
      </c>
      <c r="I111" s="8" t="s">
        <v>12</v>
      </c>
      <c r="J111" s="8">
        <v>180</v>
      </c>
      <c r="K111" s="14" t="s">
        <v>369</v>
      </c>
      <c r="L111" s="14" t="s">
        <v>5758</v>
      </c>
      <c r="M111" s="10">
        <v>5.9290685889492698</v>
      </c>
      <c r="N111" s="8" t="s">
        <v>7713</v>
      </c>
      <c r="O111" s="8" t="s">
        <v>147</v>
      </c>
      <c r="P111" s="9">
        <v>0.25410879629629629</v>
      </c>
      <c r="Q111" s="9">
        <v>0.26429398148148148</v>
      </c>
      <c r="R111" s="8">
        <v>0</v>
      </c>
      <c r="S111" s="10">
        <v>15.366666666666667</v>
      </c>
      <c r="T111" s="8" t="s">
        <v>3834</v>
      </c>
      <c r="U111" s="8" t="s">
        <v>3835</v>
      </c>
      <c r="V111" s="10">
        <v>2.5223878530891102</v>
      </c>
      <c r="W111">
        <v>8641.31</v>
      </c>
      <c r="X111" s="8">
        <v>0</v>
      </c>
      <c r="Y111" s="8">
        <v>0</v>
      </c>
      <c r="Z111">
        <v>0</v>
      </c>
      <c r="AA111">
        <v>0</v>
      </c>
      <c r="AB111" s="8">
        <f>Solution[[#This Row],[Old Stop]] +1</f>
        <v>181</v>
      </c>
      <c r="AC111" s="8" t="str">
        <f>_xlfn.CONCAT(Solution[[#This Row],[Old Rt '#]],"_",Solution[[#This Row],[Week '#]],"_", _xlfn.SWITCH(Solution[[#This Row],[Old Delivery Day]], "M", "Monday", "T", "Tuesday", "W", "Wednesday", "R", "Thursday", "F", "Friday"))</f>
        <v>101_Week1_Wednesday</v>
      </c>
      <c r="AD111" s="20">
        <v>170.33609999999999</v>
      </c>
      <c r="AE111" s="20">
        <v>166.2792</v>
      </c>
      <c r="AF111" s="20">
        <v>159.285</v>
      </c>
      <c r="AG111" s="20">
        <v>155.75299999999999</v>
      </c>
      <c r="AH111">
        <v>191.32</v>
      </c>
      <c r="AI111" s="8" t="s">
        <v>3446</v>
      </c>
      <c r="AJ111" s="8" t="s">
        <v>3447</v>
      </c>
      <c r="AK111" s="8">
        <v>1</v>
      </c>
      <c r="AL111" s="8">
        <v>0</v>
      </c>
      <c r="AM111" s="11">
        <v>158.54249999999999</v>
      </c>
      <c r="AN111" s="11">
        <v>149.9025</v>
      </c>
      <c r="AO111" t="s">
        <v>163</v>
      </c>
      <c r="AP111" s="8" t="s">
        <v>191</v>
      </c>
      <c r="AQ111" s="8" t="s">
        <v>44</v>
      </c>
      <c r="AR111" s="8" t="s">
        <v>164</v>
      </c>
      <c r="AS111" s="8" t="s">
        <v>163</v>
      </c>
      <c r="AT111" s="8" t="s">
        <v>168</v>
      </c>
      <c r="AU1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1" s="8">
        <v>0</v>
      </c>
      <c r="AW111">
        <v>42.584024999999997</v>
      </c>
      <c r="AX111">
        <v>41.569800000000001</v>
      </c>
      <c r="AY111">
        <v>39.821249999999999</v>
      </c>
      <c r="AZ111">
        <v>38.938249999999996</v>
      </c>
    </row>
    <row r="112" spans="1:52" x14ac:dyDescent="0.3">
      <c r="A112" s="43" t="s">
        <v>370</v>
      </c>
      <c r="B112" t="s">
        <v>3832</v>
      </c>
      <c r="C112" t="s">
        <v>110</v>
      </c>
      <c r="D112" s="8" t="s">
        <v>102</v>
      </c>
      <c r="E112" s="8" t="s">
        <v>160</v>
      </c>
      <c r="F112" s="8" t="s">
        <v>48</v>
      </c>
      <c r="G112" s="8" t="s">
        <v>132</v>
      </c>
      <c r="H112" s="8" t="s">
        <v>160</v>
      </c>
      <c r="I112" s="8" t="s">
        <v>12</v>
      </c>
      <c r="J112" s="8">
        <v>180</v>
      </c>
      <c r="K112" s="14" t="s">
        <v>369</v>
      </c>
      <c r="L112" s="14" t="s">
        <v>5758</v>
      </c>
      <c r="M112" s="10">
        <v>5.9290685889492698</v>
      </c>
      <c r="N112" s="8" t="s">
        <v>8809</v>
      </c>
      <c r="O112" s="8" t="s">
        <v>147</v>
      </c>
      <c r="P112" s="9">
        <v>0.25410879629629629</v>
      </c>
      <c r="Q112" s="9">
        <v>0.26429398148148148</v>
      </c>
      <c r="R112" s="8">
        <v>0</v>
      </c>
      <c r="S112" s="10">
        <v>15.366666666666667</v>
      </c>
      <c r="T112" s="8" t="s">
        <v>3834</v>
      </c>
      <c r="U112" s="8" t="s">
        <v>3835</v>
      </c>
      <c r="V112" s="10">
        <v>2.5223878530891102</v>
      </c>
      <c r="W112">
        <v>8641.31</v>
      </c>
      <c r="X112" s="8">
        <v>0</v>
      </c>
      <c r="Y112" s="8">
        <v>0</v>
      </c>
      <c r="Z112">
        <v>0</v>
      </c>
      <c r="AA112">
        <v>0</v>
      </c>
      <c r="AB112" s="8">
        <f>Solution[[#This Row],[Old Stop]] +1</f>
        <v>181</v>
      </c>
      <c r="AC112" s="8" t="str">
        <f>_xlfn.CONCAT(Solution[[#This Row],[Old Rt '#]],"_",Solution[[#This Row],[Week '#]],"_", _xlfn.SWITCH(Solution[[#This Row],[Old Delivery Day]], "M", "Monday", "T", "Tuesday", "W", "Wednesday", "R", "Thursday", "F", "Friday"))</f>
        <v>101_Week2_Wednesday</v>
      </c>
      <c r="AD112" s="20">
        <v>170.33609999999999</v>
      </c>
      <c r="AE112" s="20">
        <v>166.2792</v>
      </c>
      <c r="AF112" s="20">
        <v>159.285</v>
      </c>
      <c r="AG112" s="20">
        <v>155.75299999999999</v>
      </c>
      <c r="AH112">
        <v>191.32</v>
      </c>
      <c r="AI112" s="8" t="s">
        <v>3446</v>
      </c>
      <c r="AJ112" s="8" t="s">
        <v>5144</v>
      </c>
      <c r="AK112" s="8">
        <v>1</v>
      </c>
      <c r="AL112" s="8">
        <v>0</v>
      </c>
      <c r="AM112" s="11">
        <v>158.54249999999999</v>
      </c>
      <c r="AN112" s="11">
        <v>149.9025</v>
      </c>
      <c r="AO112" t="s">
        <v>163</v>
      </c>
      <c r="AP112" s="8" t="s">
        <v>191</v>
      </c>
      <c r="AQ112" s="8" t="s">
        <v>44</v>
      </c>
      <c r="AR112" s="8" t="s">
        <v>164</v>
      </c>
      <c r="AS112" s="8" t="s">
        <v>163</v>
      </c>
      <c r="AT112" s="8" t="s">
        <v>168</v>
      </c>
      <c r="AU1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 s="8">
        <v>0</v>
      </c>
      <c r="AW112">
        <v>42.584024999999997</v>
      </c>
      <c r="AX112">
        <v>41.569800000000001</v>
      </c>
      <c r="AY112">
        <v>39.821249999999999</v>
      </c>
      <c r="AZ112">
        <v>38.938249999999996</v>
      </c>
    </row>
    <row r="113" spans="1:52" x14ac:dyDescent="0.3">
      <c r="A113" s="43" t="s">
        <v>847</v>
      </c>
      <c r="B113" t="s">
        <v>4787</v>
      </c>
      <c r="C113" t="s">
        <v>110</v>
      </c>
      <c r="D113" s="8" t="s">
        <v>101</v>
      </c>
      <c r="E113" s="8" t="s">
        <v>126</v>
      </c>
      <c r="F113" s="8" t="s">
        <v>15</v>
      </c>
      <c r="G113" s="8" t="s">
        <v>9251</v>
      </c>
      <c r="H113" s="8" t="s">
        <v>290</v>
      </c>
      <c r="I113" s="8" t="s">
        <v>15</v>
      </c>
      <c r="J113" s="8">
        <v>260</v>
      </c>
      <c r="K113" s="14" t="s">
        <v>846</v>
      </c>
      <c r="L113" s="14" t="s">
        <v>5924</v>
      </c>
      <c r="M113" s="10">
        <v>7.0729034267649196</v>
      </c>
      <c r="N113" s="8" t="s">
        <v>8118</v>
      </c>
      <c r="O113" s="8" t="s">
        <v>147</v>
      </c>
      <c r="P113" s="9">
        <v>0.71872685185185181</v>
      </c>
      <c r="Q113" s="9">
        <v>0.7227662037037037</v>
      </c>
      <c r="R113" s="8">
        <v>0</v>
      </c>
      <c r="S113" s="10">
        <v>7.3125</v>
      </c>
      <c r="T113" s="8" t="s">
        <v>4789</v>
      </c>
      <c r="U113" s="8" t="s">
        <v>4790</v>
      </c>
      <c r="V113" s="10">
        <v>5.7781470550901401</v>
      </c>
      <c r="W113">
        <v>4422.43</v>
      </c>
      <c r="X113" s="8">
        <v>0</v>
      </c>
      <c r="Y113" s="8">
        <v>0</v>
      </c>
      <c r="Z113">
        <v>0</v>
      </c>
      <c r="AA113">
        <v>0</v>
      </c>
      <c r="AB113" s="8">
        <f>Solution[[#This Row],[Old Stop]] +1</f>
        <v>261</v>
      </c>
      <c r="AC113" s="8" t="str">
        <f>_xlfn.CONCAT(Solution[[#This Row],[Old Rt '#]],"_",Solution[[#This Row],[Week '#]],"_", _xlfn.SWITCH(Solution[[#This Row],[Old Delivery Day]], "M", "Monday", "T", "Tuesday", "W", "Wednesday", "R", "Thursday", "F", "Friday"))</f>
        <v>105_Week1_Tuesday</v>
      </c>
      <c r="AD113" s="20">
        <v>81.822299999999998</v>
      </c>
      <c r="AE113" s="20">
        <v>83.588399999999993</v>
      </c>
      <c r="AF113" s="20">
        <v>89.472300000000004</v>
      </c>
      <c r="AG113" s="20">
        <v>91.315299999999993</v>
      </c>
      <c r="AH113">
        <v>96.35</v>
      </c>
      <c r="AI113" s="8" t="s">
        <v>4667</v>
      </c>
      <c r="AJ113" s="8" t="s">
        <v>4668</v>
      </c>
      <c r="AK113" s="8">
        <v>1</v>
      </c>
      <c r="AL113" s="8">
        <v>0</v>
      </c>
      <c r="AM113" s="11">
        <v>86.478700000000003</v>
      </c>
      <c r="AN113" s="11">
        <v>90.894999999999996</v>
      </c>
      <c r="AO113" t="s">
        <v>163</v>
      </c>
      <c r="AP113" s="8" t="s">
        <v>191</v>
      </c>
      <c r="AQ113" s="8" t="s">
        <v>44</v>
      </c>
      <c r="AR113" s="8" t="s">
        <v>163</v>
      </c>
      <c r="AS113" s="8" t="s">
        <v>164</v>
      </c>
      <c r="AT113" s="8" t="s">
        <v>168</v>
      </c>
      <c r="AU1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3" s="8">
        <v>0</v>
      </c>
      <c r="AW113">
        <v>20.455575</v>
      </c>
      <c r="AX113">
        <v>20.897099999999998</v>
      </c>
      <c r="AY113">
        <v>22.368075000000001</v>
      </c>
      <c r="AZ113">
        <v>22.828824999999998</v>
      </c>
    </row>
    <row r="114" spans="1:52" x14ac:dyDescent="0.3">
      <c r="A114" s="43" t="s">
        <v>847</v>
      </c>
      <c r="B114" t="s">
        <v>4787</v>
      </c>
      <c r="C114" t="s">
        <v>110</v>
      </c>
      <c r="D114" s="8" t="s">
        <v>102</v>
      </c>
      <c r="E114" s="8" t="s">
        <v>126</v>
      </c>
      <c r="F114" s="8" t="s">
        <v>15</v>
      </c>
      <c r="G114" s="8" t="s">
        <v>9252</v>
      </c>
      <c r="H114" s="8" t="s">
        <v>290</v>
      </c>
      <c r="I114" s="8" t="s">
        <v>15</v>
      </c>
      <c r="J114" s="8">
        <v>260</v>
      </c>
      <c r="K114" s="14" t="s">
        <v>846</v>
      </c>
      <c r="L114" s="14" t="s">
        <v>5924</v>
      </c>
      <c r="M114" s="10">
        <v>6.9790299792585397</v>
      </c>
      <c r="N114" s="8" t="s">
        <v>7635</v>
      </c>
      <c r="O114" s="8" t="s">
        <v>147</v>
      </c>
      <c r="P114" s="9">
        <v>0.36994212962962963</v>
      </c>
      <c r="Q114" s="9">
        <v>0.37398148148148147</v>
      </c>
      <c r="R114" s="8">
        <v>0</v>
      </c>
      <c r="S114" s="10">
        <v>7.3125</v>
      </c>
      <c r="T114" s="8" t="s">
        <v>4789</v>
      </c>
      <c r="U114" s="8" t="s">
        <v>4790</v>
      </c>
      <c r="V114" s="10">
        <v>5.7781470550901197</v>
      </c>
      <c r="W114">
        <v>4422.43</v>
      </c>
      <c r="X114" s="8">
        <v>0</v>
      </c>
      <c r="Y114" s="8">
        <v>0</v>
      </c>
      <c r="Z114">
        <v>0</v>
      </c>
      <c r="AA114">
        <v>0</v>
      </c>
      <c r="AB114" s="8">
        <f>Solution[[#This Row],[Old Stop]] +1</f>
        <v>261</v>
      </c>
      <c r="AC114" s="8" t="str">
        <f>_xlfn.CONCAT(Solution[[#This Row],[Old Rt '#]],"_",Solution[[#This Row],[Week '#]],"_", _xlfn.SWITCH(Solution[[#This Row],[Old Delivery Day]], "M", "Monday", "T", "Tuesday", "W", "Wednesday", "R", "Thursday", "F", "Friday"))</f>
        <v>105_Week2_Tuesday</v>
      </c>
      <c r="AD114" s="20">
        <v>81.822299999999998</v>
      </c>
      <c r="AE114" s="20">
        <v>83.588399999999993</v>
      </c>
      <c r="AF114" s="20">
        <v>89.472300000000004</v>
      </c>
      <c r="AG114" s="20">
        <v>91.315299999999993</v>
      </c>
      <c r="AH114">
        <v>96.35</v>
      </c>
      <c r="AI114" s="8" t="s">
        <v>4667</v>
      </c>
      <c r="AJ114" s="8" t="s">
        <v>5103</v>
      </c>
      <c r="AK114" s="8">
        <v>1</v>
      </c>
      <c r="AL114" s="8">
        <v>0</v>
      </c>
      <c r="AM114" s="11">
        <v>86.478700000000003</v>
      </c>
      <c r="AN114" s="11">
        <v>90.894999999999996</v>
      </c>
      <c r="AO114" t="s">
        <v>163</v>
      </c>
      <c r="AP114" s="8" t="s">
        <v>191</v>
      </c>
      <c r="AQ114" s="8" t="s">
        <v>44</v>
      </c>
      <c r="AR114" s="8" t="s">
        <v>163</v>
      </c>
      <c r="AS114" s="8" t="s">
        <v>164</v>
      </c>
      <c r="AT114" s="8" t="s">
        <v>168</v>
      </c>
      <c r="AU1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 s="8">
        <v>0</v>
      </c>
      <c r="AW114">
        <v>20.455575</v>
      </c>
      <c r="AX114">
        <v>20.897099999999998</v>
      </c>
      <c r="AY114">
        <v>22.368075000000001</v>
      </c>
      <c r="AZ114">
        <v>22.828824999999998</v>
      </c>
    </row>
    <row r="115" spans="1:52" x14ac:dyDescent="0.3">
      <c r="A115" s="43" t="s">
        <v>223</v>
      </c>
      <c r="B115" t="s">
        <v>3923</v>
      </c>
      <c r="C115" t="s">
        <v>110</v>
      </c>
      <c r="D115" s="8" t="s">
        <v>101</v>
      </c>
      <c r="E115" s="8" t="s">
        <v>160</v>
      </c>
      <c r="F115" s="8" t="s">
        <v>48</v>
      </c>
      <c r="G115" s="8" t="s">
        <v>9257</v>
      </c>
      <c r="H115" s="8" t="s">
        <v>160</v>
      </c>
      <c r="I115" s="8" t="s">
        <v>12</v>
      </c>
      <c r="J115" s="8">
        <v>170</v>
      </c>
      <c r="K115" s="14" t="s">
        <v>222</v>
      </c>
      <c r="L115" s="14" t="s">
        <v>5754</v>
      </c>
      <c r="M115" s="10">
        <v>1.0495266121539499</v>
      </c>
      <c r="N115" s="8" t="s">
        <v>8777</v>
      </c>
      <c r="O115" s="8" t="s">
        <v>147</v>
      </c>
      <c r="P115" s="9">
        <v>0.4508564814814815</v>
      </c>
      <c r="Q115" s="9">
        <v>0.45386574074074076</v>
      </c>
      <c r="R115" s="8">
        <v>0</v>
      </c>
      <c r="S115" s="10">
        <v>7.2083333333333339</v>
      </c>
      <c r="T115" s="8" t="s">
        <v>3925</v>
      </c>
      <c r="U115" s="8" t="s">
        <v>3926</v>
      </c>
      <c r="V115" s="10">
        <v>0.34484392678489401</v>
      </c>
      <c r="W115">
        <v>4209.05</v>
      </c>
      <c r="X115" s="8">
        <v>0</v>
      </c>
      <c r="Y115" s="8">
        <v>0</v>
      </c>
      <c r="Z115">
        <v>0</v>
      </c>
      <c r="AA115">
        <v>0</v>
      </c>
      <c r="AB115" s="8">
        <f>Solution[[#This Row],[Old Stop]] +1</f>
        <v>171</v>
      </c>
      <c r="AC115" s="8" t="str">
        <f>_xlfn.CONCAT(Solution[[#This Row],[Old Rt '#]],"_",Solution[[#This Row],[Week '#]],"_", _xlfn.SWITCH(Solution[[#This Row],[Old Delivery Day]], "M", "Monday", "T", "Tuesday", "W", "Wednesday", "R", "Thursday", "F", "Friday"))</f>
        <v>101_Week1_Wednesday</v>
      </c>
      <c r="AD115" s="20">
        <v>78.027600000000007</v>
      </c>
      <c r="AE115" s="20">
        <v>83.970699999999994</v>
      </c>
      <c r="AF115" s="20">
        <v>82.154600000000002</v>
      </c>
      <c r="AG115" s="20">
        <v>86.195300000000003</v>
      </c>
      <c r="AH115">
        <v>84.6</v>
      </c>
      <c r="AI115" s="8" t="s">
        <v>3446</v>
      </c>
      <c r="AJ115" s="8" t="s">
        <v>3447</v>
      </c>
      <c r="AK115" s="8">
        <v>1</v>
      </c>
      <c r="AL115" s="8">
        <v>0</v>
      </c>
      <c r="AM115" s="11">
        <v>80.545000000000002</v>
      </c>
      <c r="AN115" s="11">
        <v>88.722499999999997</v>
      </c>
      <c r="AO115" t="s">
        <v>163</v>
      </c>
      <c r="AP115" s="8" t="s">
        <v>191</v>
      </c>
      <c r="AQ115" s="8" t="s">
        <v>44</v>
      </c>
      <c r="AR115" s="8" t="s">
        <v>164</v>
      </c>
      <c r="AS115" s="8" t="s">
        <v>163</v>
      </c>
      <c r="AT115" s="8" t="s">
        <v>168</v>
      </c>
      <c r="AU1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 s="8">
        <v>0</v>
      </c>
      <c r="AW115">
        <v>19.506900000000002</v>
      </c>
      <c r="AX115">
        <v>20.992674999999998</v>
      </c>
      <c r="AY115">
        <v>20.538650000000001</v>
      </c>
      <c r="AZ115">
        <v>21.548825000000001</v>
      </c>
    </row>
    <row r="116" spans="1:52" x14ac:dyDescent="0.3">
      <c r="A116" s="43" t="s">
        <v>223</v>
      </c>
      <c r="B116" t="s">
        <v>3923</v>
      </c>
      <c r="C116" t="s">
        <v>110</v>
      </c>
      <c r="D116" s="8" t="s">
        <v>102</v>
      </c>
      <c r="E116" s="8" t="s">
        <v>160</v>
      </c>
      <c r="F116" s="8" t="s">
        <v>48</v>
      </c>
      <c r="G116" s="8" t="s">
        <v>9255</v>
      </c>
      <c r="H116" s="8" t="s">
        <v>160</v>
      </c>
      <c r="I116" s="8" t="s">
        <v>12</v>
      </c>
      <c r="J116" s="8">
        <v>170</v>
      </c>
      <c r="K116" s="14" t="s">
        <v>222</v>
      </c>
      <c r="L116" s="14" t="s">
        <v>5754</v>
      </c>
      <c r="M116" s="10">
        <v>1.4058518730813601</v>
      </c>
      <c r="N116" s="8" t="s">
        <v>9099</v>
      </c>
      <c r="O116" s="8" t="s">
        <v>147</v>
      </c>
      <c r="P116" s="9">
        <v>0.47184027777777776</v>
      </c>
      <c r="Q116" s="9">
        <v>0.47484953703703703</v>
      </c>
      <c r="R116" s="8">
        <v>0</v>
      </c>
      <c r="S116" s="10">
        <v>7.2083333333333339</v>
      </c>
      <c r="T116" s="8" t="s">
        <v>3925</v>
      </c>
      <c r="U116" s="8" t="s">
        <v>3926</v>
      </c>
      <c r="V116" s="10">
        <v>0.41718264092074703</v>
      </c>
      <c r="W116">
        <v>4209.05</v>
      </c>
      <c r="X116" s="8">
        <v>0</v>
      </c>
      <c r="Y116" s="8">
        <v>0</v>
      </c>
      <c r="Z116">
        <v>0</v>
      </c>
      <c r="AA116">
        <v>0</v>
      </c>
      <c r="AB116" s="8">
        <f>Solution[[#This Row],[Old Stop]] +1</f>
        <v>171</v>
      </c>
      <c r="AC116" s="8" t="str">
        <f>_xlfn.CONCAT(Solution[[#This Row],[Old Rt '#]],"_",Solution[[#This Row],[Week '#]],"_", _xlfn.SWITCH(Solution[[#This Row],[Old Delivery Day]], "M", "Monday", "T", "Tuesday", "W", "Wednesday", "R", "Thursday", "F", "Friday"))</f>
        <v>101_Week2_Wednesday</v>
      </c>
      <c r="AD116" s="20">
        <v>78.027600000000007</v>
      </c>
      <c r="AE116" s="20">
        <v>83.970699999999994</v>
      </c>
      <c r="AF116" s="20">
        <v>82.154600000000002</v>
      </c>
      <c r="AG116" s="20">
        <v>86.195300000000003</v>
      </c>
      <c r="AH116">
        <v>84.6</v>
      </c>
      <c r="AI116" s="8" t="s">
        <v>3446</v>
      </c>
      <c r="AJ116" s="8" t="s">
        <v>5144</v>
      </c>
      <c r="AK116" s="8">
        <v>1</v>
      </c>
      <c r="AL116" s="8">
        <v>0</v>
      </c>
      <c r="AM116" s="11">
        <v>80.545000000000002</v>
      </c>
      <c r="AN116" s="11">
        <v>88.722499999999997</v>
      </c>
      <c r="AO116" t="s">
        <v>163</v>
      </c>
      <c r="AP116" s="8" t="s">
        <v>191</v>
      </c>
      <c r="AQ116" s="8" t="s">
        <v>44</v>
      </c>
      <c r="AR116" s="8" t="s">
        <v>164</v>
      </c>
      <c r="AS116" s="8" t="s">
        <v>163</v>
      </c>
      <c r="AT116" s="8" t="s">
        <v>168</v>
      </c>
      <c r="AU1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 s="8">
        <v>0</v>
      </c>
      <c r="AW116">
        <v>19.506900000000002</v>
      </c>
      <c r="AX116">
        <v>20.992674999999998</v>
      </c>
      <c r="AY116">
        <v>20.538650000000001</v>
      </c>
      <c r="AZ116">
        <v>21.548825000000001</v>
      </c>
    </row>
    <row r="117" spans="1:52" x14ac:dyDescent="0.3">
      <c r="A117" s="43" t="s">
        <v>912</v>
      </c>
      <c r="B117" t="s">
        <v>4791</v>
      </c>
      <c r="C117" t="s">
        <v>110</v>
      </c>
      <c r="D117" s="8" t="s">
        <v>101</v>
      </c>
      <c r="E117" s="8" t="s">
        <v>126</v>
      </c>
      <c r="F117" s="8" t="s">
        <v>15</v>
      </c>
      <c r="G117" s="8" t="s">
        <v>140</v>
      </c>
      <c r="H117" s="8" t="s">
        <v>290</v>
      </c>
      <c r="I117" s="8" t="s">
        <v>15</v>
      </c>
      <c r="J117" s="8">
        <v>250</v>
      </c>
      <c r="K117" s="14" t="s">
        <v>911</v>
      </c>
      <c r="L117" s="14" t="s">
        <v>5926</v>
      </c>
      <c r="M117" s="10">
        <v>1.1759535799668599</v>
      </c>
      <c r="N117" s="8" t="s">
        <v>8119</v>
      </c>
      <c r="O117" s="8" t="s">
        <v>147</v>
      </c>
      <c r="P117" s="9">
        <v>0.72358796296296302</v>
      </c>
      <c r="Q117" s="9">
        <v>0.7324074074074074</v>
      </c>
      <c r="R117" s="8">
        <v>0</v>
      </c>
      <c r="S117" s="10">
        <v>12.691666666666666</v>
      </c>
      <c r="T117" s="8" t="s">
        <v>4793</v>
      </c>
      <c r="U117" s="8" t="s">
        <v>4794</v>
      </c>
      <c r="V117" s="10">
        <v>1.04826362157284</v>
      </c>
      <c r="W117">
        <v>5618.52</v>
      </c>
      <c r="X117" s="8">
        <v>23</v>
      </c>
      <c r="Y117" s="8">
        <v>0.79090909090909101</v>
      </c>
      <c r="Z117">
        <v>5</v>
      </c>
      <c r="AA117">
        <v>115</v>
      </c>
      <c r="AB117" s="8">
        <f>Solution[[#This Row],[Old Stop]] +1</f>
        <v>251</v>
      </c>
      <c r="AC117" s="8" t="str">
        <f>_xlfn.CONCAT(Solution[[#This Row],[Old Rt '#]],"_",Solution[[#This Row],[Week '#]],"_", _xlfn.SWITCH(Solution[[#This Row],[Old Delivery Day]], "M", "Monday", "T", "Tuesday", "W", "Wednesday", "R", "Thursday", "F", "Friday"))</f>
        <v>105_Week1_Tuesday</v>
      </c>
      <c r="AD117" s="20">
        <v>110.0692</v>
      </c>
      <c r="AE117" s="20">
        <v>99.542100000000005</v>
      </c>
      <c r="AF117" s="20">
        <v>108.2261</v>
      </c>
      <c r="AG117" s="20">
        <v>119.3246</v>
      </c>
      <c r="AH117">
        <v>115.42</v>
      </c>
      <c r="AI117" s="8" t="s">
        <v>4667</v>
      </c>
      <c r="AJ117" s="8" t="s">
        <v>4668</v>
      </c>
      <c r="AK117" s="8">
        <v>1</v>
      </c>
      <c r="AL117" s="8">
        <v>110</v>
      </c>
      <c r="AM117" s="11">
        <v>107.2162</v>
      </c>
      <c r="AN117" s="11">
        <v>120.9237</v>
      </c>
      <c r="AO117" t="s">
        <v>163</v>
      </c>
      <c r="AP117" s="8" t="s">
        <v>191</v>
      </c>
      <c r="AQ117" s="8" t="s">
        <v>44</v>
      </c>
      <c r="AR117" s="8" t="s">
        <v>163</v>
      </c>
      <c r="AS117" s="8" t="s">
        <v>164</v>
      </c>
      <c r="AT117" s="8" t="s">
        <v>168</v>
      </c>
      <c r="AU1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7" s="8">
        <v>110</v>
      </c>
      <c r="AW117">
        <v>27.517299999999999</v>
      </c>
      <c r="AX117">
        <v>24.885525000000001</v>
      </c>
      <c r="AY117">
        <v>27.056525000000001</v>
      </c>
      <c r="AZ117">
        <v>29.831150000000001</v>
      </c>
    </row>
    <row r="118" spans="1:52" x14ac:dyDescent="0.3">
      <c r="A118" s="43" t="s">
        <v>912</v>
      </c>
      <c r="B118" t="s">
        <v>4791</v>
      </c>
      <c r="C118" t="s">
        <v>110</v>
      </c>
      <c r="D118" s="8" t="s">
        <v>102</v>
      </c>
      <c r="E118" s="8" t="s">
        <v>126</v>
      </c>
      <c r="F118" s="8" t="s">
        <v>15</v>
      </c>
      <c r="G118" s="8" t="s">
        <v>137</v>
      </c>
      <c r="H118" s="8" t="s">
        <v>290</v>
      </c>
      <c r="I118" s="8" t="s">
        <v>15</v>
      </c>
      <c r="J118" s="8">
        <v>250</v>
      </c>
      <c r="K118" s="14" t="s">
        <v>911</v>
      </c>
      <c r="L118" s="14" t="s">
        <v>5926</v>
      </c>
      <c r="M118" s="10">
        <v>1.1860772234685399</v>
      </c>
      <c r="N118" s="8" t="s">
        <v>7754</v>
      </c>
      <c r="O118" s="8" t="s">
        <v>147</v>
      </c>
      <c r="P118" s="9">
        <v>0.37480324074074073</v>
      </c>
      <c r="Q118" s="9">
        <v>0.38362268518518516</v>
      </c>
      <c r="R118" s="8">
        <v>0</v>
      </c>
      <c r="S118" s="10">
        <v>12.691666666666666</v>
      </c>
      <c r="T118" s="8" t="s">
        <v>4793</v>
      </c>
      <c r="U118" s="8" t="s">
        <v>4794</v>
      </c>
      <c r="V118" s="10">
        <v>1.04826362157285</v>
      </c>
      <c r="W118">
        <v>5618.52</v>
      </c>
      <c r="X118" s="8">
        <v>23</v>
      </c>
      <c r="Y118" s="8">
        <v>0.79090909090909101</v>
      </c>
      <c r="Z118">
        <v>5</v>
      </c>
      <c r="AA118">
        <v>115</v>
      </c>
      <c r="AB118" s="8">
        <f>Solution[[#This Row],[Old Stop]] +1</f>
        <v>251</v>
      </c>
      <c r="AC118" s="8" t="str">
        <f>_xlfn.CONCAT(Solution[[#This Row],[Old Rt '#]],"_",Solution[[#This Row],[Week '#]],"_", _xlfn.SWITCH(Solution[[#This Row],[Old Delivery Day]], "M", "Monday", "T", "Tuesday", "W", "Wednesday", "R", "Thursday", "F", "Friday"))</f>
        <v>105_Week2_Tuesday</v>
      </c>
      <c r="AD118" s="20">
        <v>110.0692</v>
      </c>
      <c r="AE118" s="20">
        <v>99.542100000000005</v>
      </c>
      <c r="AF118" s="20">
        <v>108.2261</v>
      </c>
      <c r="AG118" s="20">
        <v>119.3246</v>
      </c>
      <c r="AH118">
        <v>115.42</v>
      </c>
      <c r="AI118" s="8" t="s">
        <v>4667</v>
      </c>
      <c r="AJ118" s="8" t="s">
        <v>5103</v>
      </c>
      <c r="AK118" s="8">
        <v>1</v>
      </c>
      <c r="AL118" s="8">
        <v>110</v>
      </c>
      <c r="AM118" s="11">
        <v>107.2162</v>
      </c>
      <c r="AN118" s="11">
        <v>120.9237</v>
      </c>
      <c r="AO118" t="s">
        <v>163</v>
      </c>
      <c r="AP118" s="8" t="s">
        <v>191</v>
      </c>
      <c r="AQ118" s="8" t="s">
        <v>44</v>
      </c>
      <c r="AR118" s="8" t="s">
        <v>163</v>
      </c>
      <c r="AS118" s="8" t="s">
        <v>164</v>
      </c>
      <c r="AT118" s="8" t="s">
        <v>168</v>
      </c>
      <c r="AU1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8" s="8">
        <v>110</v>
      </c>
      <c r="AW118">
        <v>27.517299999999999</v>
      </c>
      <c r="AX118">
        <v>24.885525000000001</v>
      </c>
      <c r="AY118">
        <v>27.056525000000001</v>
      </c>
      <c r="AZ118">
        <v>29.831150000000001</v>
      </c>
    </row>
    <row r="119" spans="1:52" x14ac:dyDescent="0.3">
      <c r="A119" s="43" t="s">
        <v>1013</v>
      </c>
      <c r="B119" t="s">
        <v>4503</v>
      </c>
      <c r="C119" t="s">
        <v>110</v>
      </c>
      <c r="D119" s="8" t="s">
        <v>101</v>
      </c>
      <c r="E119" s="8" t="s">
        <v>160</v>
      </c>
      <c r="F119" s="8" t="s">
        <v>15</v>
      </c>
      <c r="G119" s="8" t="s">
        <v>9258</v>
      </c>
      <c r="H119" s="8" t="s">
        <v>290</v>
      </c>
      <c r="I119" s="8" t="s">
        <v>48</v>
      </c>
      <c r="J119" s="8">
        <v>350</v>
      </c>
      <c r="K119" s="14" t="s">
        <v>1012</v>
      </c>
      <c r="L119" s="14" t="s">
        <v>5856</v>
      </c>
      <c r="M119" s="10">
        <v>1.3059586889785399</v>
      </c>
      <c r="N119" s="8" t="s">
        <v>8766</v>
      </c>
      <c r="O119" s="8" t="s">
        <v>147</v>
      </c>
      <c r="P119" s="9">
        <v>0.44292824074074072</v>
      </c>
      <c r="Q119" s="9">
        <v>0.45281250000000001</v>
      </c>
      <c r="R119" s="8">
        <v>0</v>
      </c>
      <c r="S119" s="10">
        <v>11.69</v>
      </c>
      <c r="T119" s="8" t="s">
        <v>4505</v>
      </c>
      <c r="U119" s="8" t="s">
        <v>4506</v>
      </c>
      <c r="V119" s="10">
        <v>0.26406981427613302</v>
      </c>
      <c r="W119">
        <v>5234.6899999999996</v>
      </c>
      <c r="X119" s="8">
        <v>0</v>
      </c>
      <c r="Y119" s="8">
        <v>0</v>
      </c>
      <c r="Z119">
        <v>0</v>
      </c>
      <c r="AA119">
        <v>0</v>
      </c>
      <c r="AB119" s="8">
        <f>Solution[[#This Row],[Old Stop]] +1</f>
        <v>351</v>
      </c>
      <c r="AC119" s="8" t="str">
        <f>_xlfn.CONCAT(Solution[[#This Row],[Old Rt '#]],"_",Solution[[#This Row],[Week '#]],"_", _xlfn.SWITCH(Solution[[#This Row],[Old Delivery Day]], "M", "Monday", "T", "Tuesday", "W", "Wednesday", "R", "Thursday", "F", "Friday"))</f>
        <v>105_Week1_Thursday</v>
      </c>
      <c r="AD119" s="20">
        <v>94.62</v>
      </c>
      <c r="AE119" s="20">
        <v>91.2971</v>
      </c>
      <c r="AF119" s="20">
        <v>109.0878</v>
      </c>
      <c r="AG119" s="20">
        <v>105.7146</v>
      </c>
      <c r="AH119">
        <v>117.2</v>
      </c>
      <c r="AI119" s="8" t="s">
        <v>4399</v>
      </c>
      <c r="AJ119" s="8" t="s">
        <v>4400</v>
      </c>
      <c r="AK119" s="8">
        <v>1</v>
      </c>
      <c r="AL119" s="8">
        <v>0</v>
      </c>
      <c r="AM119" s="11">
        <v>104.17</v>
      </c>
      <c r="AN119" s="11">
        <v>103.6662</v>
      </c>
      <c r="AO119" t="s">
        <v>163</v>
      </c>
      <c r="AP119" s="8" t="s">
        <v>191</v>
      </c>
      <c r="AQ119" s="8" t="s">
        <v>44</v>
      </c>
      <c r="AR119" s="8" t="s">
        <v>163</v>
      </c>
      <c r="AS119" s="8" t="s">
        <v>163</v>
      </c>
      <c r="AT119" s="8" t="s">
        <v>168</v>
      </c>
      <c r="AU1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9" s="8">
        <v>0</v>
      </c>
      <c r="AW119">
        <v>23.655000000000001</v>
      </c>
      <c r="AX119">
        <v>22.824275</v>
      </c>
      <c r="AY119">
        <v>27.27195</v>
      </c>
      <c r="AZ119">
        <v>26.428650000000001</v>
      </c>
    </row>
    <row r="120" spans="1:52" x14ac:dyDescent="0.3">
      <c r="A120" s="43" t="s">
        <v>1013</v>
      </c>
      <c r="B120" t="s">
        <v>4503</v>
      </c>
      <c r="C120" t="s">
        <v>110</v>
      </c>
      <c r="D120" s="8" t="s">
        <v>102</v>
      </c>
      <c r="E120" s="8" t="s">
        <v>160</v>
      </c>
      <c r="F120" s="8" t="s">
        <v>15</v>
      </c>
      <c r="G120" s="8" t="s">
        <v>9259</v>
      </c>
      <c r="H120" s="8" t="s">
        <v>290</v>
      </c>
      <c r="I120" s="8" t="s">
        <v>48</v>
      </c>
      <c r="J120" s="8">
        <v>350</v>
      </c>
      <c r="K120" s="14" t="s">
        <v>1012</v>
      </c>
      <c r="L120" s="14" t="s">
        <v>5856</v>
      </c>
      <c r="M120" s="10">
        <v>0.20231715000556999</v>
      </c>
      <c r="N120" s="8" t="s">
        <v>7788</v>
      </c>
      <c r="O120" s="8" t="s">
        <v>147</v>
      </c>
      <c r="P120" s="9">
        <v>0.45256944444444447</v>
      </c>
      <c r="Q120" s="9">
        <v>0.4624537037037037</v>
      </c>
      <c r="R120" s="8">
        <v>0</v>
      </c>
      <c r="S120" s="10">
        <v>11.69</v>
      </c>
      <c r="T120" s="8" t="s">
        <v>4505</v>
      </c>
      <c r="U120" s="8" t="s">
        <v>4506</v>
      </c>
      <c r="V120" s="10">
        <v>7.2746954612916803E-2</v>
      </c>
      <c r="W120">
        <v>5234.6899999999996</v>
      </c>
      <c r="X120" s="8">
        <v>0</v>
      </c>
      <c r="Y120" s="8">
        <v>0</v>
      </c>
      <c r="Z120">
        <v>0</v>
      </c>
      <c r="AA120">
        <v>0</v>
      </c>
      <c r="AB120" s="8">
        <f>Solution[[#This Row],[Old Stop]] +1</f>
        <v>351</v>
      </c>
      <c r="AC120" s="8" t="str">
        <f>_xlfn.CONCAT(Solution[[#This Row],[Old Rt '#]],"_",Solution[[#This Row],[Week '#]],"_", _xlfn.SWITCH(Solution[[#This Row],[Old Delivery Day]], "M", "Monday", "T", "Tuesday", "W", "Wednesday", "R", "Thursday", "F", "Friday"))</f>
        <v>105_Week2_Thursday</v>
      </c>
      <c r="AD120" s="20">
        <v>94.62</v>
      </c>
      <c r="AE120" s="20">
        <v>91.2971</v>
      </c>
      <c r="AF120" s="20">
        <v>109.0878</v>
      </c>
      <c r="AG120" s="20">
        <v>105.7146</v>
      </c>
      <c r="AH120">
        <v>117.2</v>
      </c>
      <c r="AI120" s="8" t="s">
        <v>4399</v>
      </c>
      <c r="AJ120" s="8" t="s">
        <v>4496</v>
      </c>
      <c r="AK120" s="8">
        <v>1</v>
      </c>
      <c r="AL120" s="8">
        <v>0</v>
      </c>
      <c r="AM120" s="11">
        <v>104.17</v>
      </c>
      <c r="AN120" s="11">
        <v>103.6662</v>
      </c>
      <c r="AO120" t="s">
        <v>163</v>
      </c>
      <c r="AP120" s="8" t="s">
        <v>191</v>
      </c>
      <c r="AQ120" s="8" t="s">
        <v>44</v>
      </c>
      <c r="AR120" s="8" t="s">
        <v>163</v>
      </c>
      <c r="AS120" s="8" t="s">
        <v>163</v>
      </c>
      <c r="AT120" s="8" t="s">
        <v>168</v>
      </c>
      <c r="AU1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 s="8">
        <v>0</v>
      </c>
      <c r="AW120">
        <v>23.655000000000001</v>
      </c>
      <c r="AX120">
        <v>22.824275</v>
      </c>
      <c r="AY120">
        <v>27.27195</v>
      </c>
      <c r="AZ120">
        <v>26.428650000000001</v>
      </c>
    </row>
    <row r="121" spans="1:52" x14ac:dyDescent="0.3">
      <c r="A121" s="43" t="s">
        <v>1412</v>
      </c>
      <c r="B121" t="s">
        <v>111</v>
      </c>
      <c r="C121" t="s">
        <v>4823</v>
      </c>
      <c r="D121" s="8" t="s">
        <v>101</v>
      </c>
      <c r="E121" s="8" t="s">
        <v>126</v>
      </c>
      <c r="F121" s="8" t="s">
        <v>15</v>
      </c>
      <c r="G121" s="8" t="s">
        <v>9253</v>
      </c>
      <c r="H121" s="8" t="s">
        <v>160</v>
      </c>
      <c r="I121" s="8" t="s">
        <v>13</v>
      </c>
      <c r="J121" s="8">
        <v>0</v>
      </c>
      <c r="K121" s="14" t="s">
        <v>1411</v>
      </c>
      <c r="L121" s="14" t="s">
        <v>5928</v>
      </c>
      <c r="M121" s="10">
        <v>1.7896505428824401</v>
      </c>
      <c r="N121" s="8" t="s">
        <v>8120</v>
      </c>
      <c r="O121" s="8" t="s">
        <v>147</v>
      </c>
      <c r="P121" s="9">
        <v>0.73364583333333333</v>
      </c>
      <c r="Q121" s="9">
        <v>0.74434027777777778</v>
      </c>
      <c r="R121" s="8">
        <v>0</v>
      </c>
      <c r="S121" s="10">
        <v>14.558333333333334</v>
      </c>
      <c r="T121" s="8" t="s">
        <v>4825</v>
      </c>
      <c r="U121" s="8" t="s">
        <v>4826</v>
      </c>
      <c r="V121" s="10">
        <v>1.3356984695536001</v>
      </c>
      <c r="W121">
        <v>3163.31</v>
      </c>
      <c r="X121" s="8">
        <v>0</v>
      </c>
      <c r="Y121" s="8">
        <v>0</v>
      </c>
      <c r="Z121">
        <v>0</v>
      </c>
      <c r="AA121">
        <v>0</v>
      </c>
      <c r="AB121" s="8">
        <f>Solution[[#This Row],[Old Stop]] +1</f>
        <v>1</v>
      </c>
      <c r="AC121" s="8" t="str">
        <f>_xlfn.CONCAT(Solution[[#This Row],[Old Rt '#]],"_",Solution[[#This Row],[Week '#]],"_", _xlfn.SWITCH(Solution[[#This Row],[Old Delivery Day]], "M", "Monday", "T", "Tuesday", "W", "Wednesday", "R", "Thursday", "F", "Friday"))</f>
        <v>101_Week1_Monday</v>
      </c>
      <c r="AD121" s="20">
        <v>63.223500000000001</v>
      </c>
      <c r="AE121" s="20">
        <v>44.1357</v>
      </c>
      <c r="AF121" s="20">
        <v>50.084600000000002</v>
      </c>
      <c r="AG121" s="20">
        <v>51.23</v>
      </c>
      <c r="AH121">
        <v>44.66</v>
      </c>
      <c r="AI121" s="8" t="s">
        <v>4667</v>
      </c>
      <c r="AJ121" s="8" t="s">
        <v>4668</v>
      </c>
      <c r="AK121" s="8">
        <v>1</v>
      </c>
      <c r="AL121" s="8">
        <v>0</v>
      </c>
      <c r="AM121" s="11">
        <v>54.011200000000002</v>
      </c>
      <c r="AN121" s="11">
        <v>48.956200000000003</v>
      </c>
      <c r="AO121" t="s">
        <v>163</v>
      </c>
      <c r="AP121" s="8" t="s">
        <v>191</v>
      </c>
      <c r="AQ121" s="8" t="s">
        <v>44</v>
      </c>
      <c r="AR121" s="8" t="s">
        <v>163</v>
      </c>
      <c r="AS121" s="8" t="s">
        <v>163</v>
      </c>
      <c r="AT121" s="8" t="s">
        <v>168</v>
      </c>
      <c r="AU1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1" s="8">
        <v>0</v>
      </c>
      <c r="AW121">
        <v>15.805875</v>
      </c>
      <c r="AX121">
        <v>11.033925</v>
      </c>
      <c r="AY121">
        <v>12.52115</v>
      </c>
      <c r="AZ121">
        <v>12.807499999999999</v>
      </c>
    </row>
    <row r="122" spans="1:52" x14ac:dyDescent="0.3">
      <c r="A122" s="43" t="s">
        <v>1412</v>
      </c>
      <c r="B122" t="s">
        <v>111</v>
      </c>
      <c r="C122" t="s">
        <v>4823</v>
      </c>
      <c r="D122" s="8" t="s">
        <v>102</v>
      </c>
      <c r="E122" s="8" t="s">
        <v>126</v>
      </c>
      <c r="F122" s="8" t="s">
        <v>15</v>
      </c>
      <c r="G122" s="8" t="s">
        <v>9248</v>
      </c>
      <c r="H122" s="8" t="s">
        <v>160</v>
      </c>
      <c r="I122" s="8" t="s">
        <v>13</v>
      </c>
      <c r="J122" s="8">
        <v>0</v>
      </c>
      <c r="K122" s="14" t="s">
        <v>1411</v>
      </c>
      <c r="L122" s="14" t="s">
        <v>5928</v>
      </c>
      <c r="M122" s="10">
        <v>1.7614503433814499</v>
      </c>
      <c r="N122" s="8" t="s">
        <v>7818</v>
      </c>
      <c r="O122" s="8" t="s">
        <v>147</v>
      </c>
      <c r="P122" s="9">
        <v>0.38484953703703706</v>
      </c>
      <c r="Q122" s="9">
        <v>0.39554398148148145</v>
      </c>
      <c r="R122" s="8">
        <v>0</v>
      </c>
      <c r="S122" s="10">
        <v>14.558333333333334</v>
      </c>
      <c r="T122" s="8" t="s">
        <v>4825</v>
      </c>
      <c r="U122" s="8" t="s">
        <v>4826</v>
      </c>
      <c r="V122" s="10">
        <v>1.3356984695535801</v>
      </c>
      <c r="W122">
        <v>3163.31</v>
      </c>
      <c r="X122" s="8">
        <v>0</v>
      </c>
      <c r="Y122" s="8">
        <v>0</v>
      </c>
      <c r="Z122">
        <v>0</v>
      </c>
      <c r="AA122">
        <v>0</v>
      </c>
      <c r="AB122" s="8">
        <f>Solution[[#This Row],[Old Stop]] +1</f>
        <v>1</v>
      </c>
      <c r="AC122" s="8" t="str">
        <f>_xlfn.CONCAT(Solution[[#This Row],[Old Rt '#]],"_",Solution[[#This Row],[Week '#]],"_", _xlfn.SWITCH(Solution[[#This Row],[Old Delivery Day]], "M", "Monday", "T", "Tuesday", "W", "Wednesday", "R", "Thursday", "F", "Friday"))</f>
        <v>101_Week2_Monday</v>
      </c>
      <c r="AD122" s="20">
        <v>63.223500000000001</v>
      </c>
      <c r="AE122" s="20">
        <v>44.1357</v>
      </c>
      <c r="AF122" s="20">
        <v>50.084600000000002</v>
      </c>
      <c r="AG122" s="20">
        <v>51.23</v>
      </c>
      <c r="AH122">
        <v>44.66</v>
      </c>
      <c r="AI122" s="8" t="s">
        <v>4667</v>
      </c>
      <c r="AJ122" s="8" t="s">
        <v>5103</v>
      </c>
      <c r="AK122" s="8">
        <v>1</v>
      </c>
      <c r="AL122" s="8">
        <v>0</v>
      </c>
      <c r="AM122" s="11">
        <v>54.011200000000002</v>
      </c>
      <c r="AN122" s="11">
        <v>48.956200000000003</v>
      </c>
      <c r="AO122" t="s">
        <v>163</v>
      </c>
      <c r="AP122" s="8" t="s">
        <v>191</v>
      </c>
      <c r="AQ122" s="8" t="s">
        <v>44</v>
      </c>
      <c r="AR122" s="8" t="s">
        <v>163</v>
      </c>
      <c r="AS122" s="8" t="s">
        <v>163</v>
      </c>
      <c r="AT122" s="8" t="s">
        <v>168</v>
      </c>
      <c r="AU1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2" s="8">
        <v>0</v>
      </c>
      <c r="AW122">
        <v>15.805875</v>
      </c>
      <c r="AX122">
        <v>11.033925</v>
      </c>
      <c r="AY122">
        <v>12.52115</v>
      </c>
      <c r="AZ122">
        <v>12.807499999999999</v>
      </c>
    </row>
    <row r="123" spans="1:52" x14ac:dyDescent="0.3">
      <c r="A123" s="43" t="s">
        <v>555</v>
      </c>
      <c r="B123" t="s">
        <v>3533</v>
      </c>
      <c r="C123" t="s">
        <v>110</v>
      </c>
      <c r="D123" s="8" t="s">
        <v>101</v>
      </c>
      <c r="E123" s="8" t="s">
        <v>160</v>
      </c>
      <c r="F123" s="8" t="s">
        <v>14</v>
      </c>
      <c r="G123" s="8" t="s">
        <v>9255</v>
      </c>
      <c r="H123" s="8" t="s">
        <v>160</v>
      </c>
      <c r="I123" s="8" t="s">
        <v>12</v>
      </c>
      <c r="J123" s="8">
        <v>322</v>
      </c>
      <c r="K123" s="14" t="s">
        <v>554</v>
      </c>
      <c r="L123" s="14" t="s">
        <v>5745</v>
      </c>
      <c r="M123" s="10">
        <v>3.1164624780047898</v>
      </c>
      <c r="N123" s="8" t="s">
        <v>8742</v>
      </c>
      <c r="O123" s="8" t="s">
        <v>147</v>
      </c>
      <c r="P123" s="9">
        <v>0.51177083333333329</v>
      </c>
      <c r="Q123" s="9">
        <v>0.51626157407407403</v>
      </c>
      <c r="R123" s="8">
        <v>0</v>
      </c>
      <c r="S123" s="10">
        <v>6.1000000000000005</v>
      </c>
      <c r="T123" s="8" t="s">
        <v>3535</v>
      </c>
      <c r="U123" s="8" t="s">
        <v>3536</v>
      </c>
      <c r="V123" s="10">
        <v>0.926532227003529</v>
      </c>
      <c r="W123">
        <v>3299.62</v>
      </c>
      <c r="X123" s="8">
        <v>0</v>
      </c>
      <c r="Y123" s="8">
        <v>0</v>
      </c>
      <c r="Z123">
        <v>0</v>
      </c>
      <c r="AA123">
        <v>0</v>
      </c>
      <c r="AB123" s="8">
        <f>Solution[[#This Row],[Old Stop]] +1</f>
        <v>323</v>
      </c>
      <c r="AC123" s="8" t="str">
        <f>_xlfn.CONCAT(Solution[[#This Row],[Old Rt '#]],"_",Solution[[#This Row],[Week '#]],"_", _xlfn.SWITCH(Solution[[#This Row],[Old Delivery Day]], "M", "Monday", "T", "Tuesday", "W", "Wednesday", "R", "Thursday", "F", "Friday"))</f>
        <v>101_Week1_Wednesday</v>
      </c>
      <c r="AD123" s="20">
        <v>75.205500000000001</v>
      </c>
      <c r="AE123" s="20">
        <v>78.6815</v>
      </c>
      <c r="AF123" s="20">
        <v>83.485299999999995</v>
      </c>
      <c r="AG123" s="20">
        <v>82.621499999999997</v>
      </c>
      <c r="AH123">
        <v>87.93</v>
      </c>
      <c r="AI123" s="8" t="s">
        <v>3402</v>
      </c>
      <c r="AJ123" s="8" t="s">
        <v>3403</v>
      </c>
      <c r="AK123" s="8">
        <v>1</v>
      </c>
      <c r="AL123" s="8">
        <v>0</v>
      </c>
      <c r="AM123" s="11">
        <v>85.28</v>
      </c>
      <c r="AN123" s="11">
        <v>82.952500000000001</v>
      </c>
      <c r="AO123" t="s">
        <v>163</v>
      </c>
      <c r="AP123" s="8" t="s">
        <v>191</v>
      </c>
      <c r="AQ123" s="8" t="s">
        <v>44</v>
      </c>
      <c r="AR123" s="8" t="s">
        <v>164</v>
      </c>
      <c r="AS123" s="8" t="s">
        <v>163</v>
      </c>
      <c r="AT123" s="8" t="s">
        <v>168</v>
      </c>
      <c r="AU1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3" s="8">
        <v>0</v>
      </c>
      <c r="AW123">
        <v>18.801375</v>
      </c>
      <c r="AX123">
        <v>19.670375</v>
      </c>
      <c r="AY123">
        <v>20.871324999999999</v>
      </c>
      <c r="AZ123">
        <v>20.655374999999999</v>
      </c>
    </row>
    <row r="124" spans="1:52" x14ac:dyDescent="0.3">
      <c r="A124" s="43" t="s">
        <v>555</v>
      </c>
      <c r="B124" t="s">
        <v>3533</v>
      </c>
      <c r="C124" t="s">
        <v>110</v>
      </c>
      <c r="D124" s="8" t="s">
        <v>102</v>
      </c>
      <c r="E124" s="8" t="s">
        <v>160</v>
      </c>
      <c r="F124" s="8" t="s">
        <v>14</v>
      </c>
      <c r="G124" s="8" t="s">
        <v>9247</v>
      </c>
      <c r="H124" s="8" t="s">
        <v>160</v>
      </c>
      <c r="I124" s="8" t="s">
        <v>12</v>
      </c>
      <c r="J124" s="8">
        <v>322</v>
      </c>
      <c r="K124" s="14" t="s">
        <v>554</v>
      </c>
      <c r="L124" s="14" t="s">
        <v>5745</v>
      </c>
      <c r="M124" s="10">
        <v>3.9734377388281201</v>
      </c>
      <c r="N124" s="8" t="s">
        <v>6267</v>
      </c>
      <c r="O124" s="8" t="s">
        <v>147</v>
      </c>
      <c r="P124" s="9">
        <v>0.51314814814814813</v>
      </c>
      <c r="Q124" s="9">
        <v>0.51763888888888887</v>
      </c>
      <c r="R124" s="8">
        <v>0</v>
      </c>
      <c r="S124" s="10">
        <v>6.1000000000000005</v>
      </c>
      <c r="T124" s="8" t="s">
        <v>3535</v>
      </c>
      <c r="U124" s="8" t="s">
        <v>3536</v>
      </c>
      <c r="V124" s="10">
        <v>1.08449134225364</v>
      </c>
      <c r="W124">
        <v>3299.62</v>
      </c>
      <c r="X124" s="8">
        <v>0</v>
      </c>
      <c r="Y124" s="8">
        <v>0</v>
      </c>
      <c r="Z124">
        <v>0</v>
      </c>
      <c r="AA124">
        <v>0</v>
      </c>
      <c r="AB124" s="8">
        <f>Solution[[#This Row],[Old Stop]] +1</f>
        <v>323</v>
      </c>
      <c r="AC124" s="8" t="str">
        <f>_xlfn.CONCAT(Solution[[#This Row],[Old Rt '#]],"_",Solution[[#This Row],[Week '#]],"_", _xlfn.SWITCH(Solution[[#This Row],[Old Delivery Day]], "M", "Monday", "T", "Tuesday", "W", "Wednesday", "R", "Thursday", "F", "Friday"))</f>
        <v>101_Week2_Wednesday</v>
      </c>
      <c r="AD124" s="20">
        <v>75.205500000000001</v>
      </c>
      <c r="AE124" s="20">
        <v>78.6815</v>
      </c>
      <c r="AF124" s="20">
        <v>83.485299999999995</v>
      </c>
      <c r="AG124" s="20">
        <v>82.621499999999997</v>
      </c>
      <c r="AH124">
        <v>87.93</v>
      </c>
      <c r="AI124" s="8" t="s">
        <v>3402</v>
      </c>
      <c r="AJ124" s="8" t="s">
        <v>5149</v>
      </c>
      <c r="AK124" s="8">
        <v>1</v>
      </c>
      <c r="AL124" s="8">
        <v>0</v>
      </c>
      <c r="AM124" s="11">
        <v>85.28</v>
      </c>
      <c r="AN124" s="11">
        <v>82.952500000000001</v>
      </c>
      <c r="AO124" t="s">
        <v>163</v>
      </c>
      <c r="AP124" s="8" t="s">
        <v>191</v>
      </c>
      <c r="AQ124" s="8" t="s">
        <v>44</v>
      </c>
      <c r="AR124" s="8" t="s">
        <v>164</v>
      </c>
      <c r="AS124" s="8" t="s">
        <v>163</v>
      </c>
      <c r="AT124" s="8" t="s">
        <v>168</v>
      </c>
      <c r="AU1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 s="8">
        <v>0</v>
      </c>
      <c r="AW124">
        <v>18.801375</v>
      </c>
      <c r="AX124">
        <v>19.670375</v>
      </c>
      <c r="AY124">
        <v>20.871324999999999</v>
      </c>
      <c r="AZ124">
        <v>20.655374999999999</v>
      </c>
    </row>
    <row r="125" spans="1:52" x14ac:dyDescent="0.3">
      <c r="A125" s="43" t="s">
        <v>930</v>
      </c>
      <c r="B125" t="s">
        <v>120</v>
      </c>
      <c r="C125" t="s">
        <v>135</v>
      </c>
      <c r="D125" s="8" t="s">
        <v>101</v>
      </c>
      <c r="E125" s="8" t="s">
        <v>126</v>
      </c>
      <c r="F125" s="8" t="s">
        <v>15</v>
      </c>
      <c r="G125" s="8" t="s">
        <v>4497</v>
      </c>
      <c r="H125" s="8" t="s">
        <v>160</v>
      </c>
      <c r="I125" s="8" t="s">
        <v>13</v>
      </c>
      <c r="J125" s="8">
        <v>0</v>
      </c>
      <c r="K125" s="14" t="s">
        <v>929</v>
      </c>
      <c r="L125" s="14" t="s">
        <v>5921</v>
      </c>
      <c r="M125" s="10">
        <v>0.22897979157971801</v>
      </c>
      <c r="N125" s="8" t="s">
        <v>8122</v>
      </c>
      <c r="O125" s="8" t="s">
        <v>147</v>
      </c>
      <c r="P125" s="9">
        <v>0.74449074074074073</v>
      </c>
      <c r="Q125" s="9">
        <v>0.75894675925925925</v>
      </c>
      <c r="R125" s="8">
        <v>0</v>
      </c>
      <c r="S125" s="10">
        <v>20.775000000000002</v>
      </c>
      <c r="T125" s="8" t="s">
        <v>4828</v>
      </c>
      <c r="U125" s="8" t="s">
        <v>4829</v>
      </c>
      <c r="V125" s="10">
        <v>0.123989750481732</v>
      </c>
      <c r="W125">
        <v>1995.38</v>
      </c>
      <c r="X125" s="8">
        <v>0</v>
      </c>
      <c r="Y125" s="8">
        <v>0</v>
      </c>
      <c r="Z125">
        <v>0</v>
      </c>
      <c r="AA125">
        <v>0</v>
      </c>
      <c r="AB125" s="8">
        <f>Solution[[#This Row],[Old Stop]] +1</f>
        <v>1</v>
      </c>
      <c r="AC125" s="8" t="str">
        <f>_xlfn.CONCAT(Solution[[#This Row],[Old Rt '#]],"_",Solution[[#This Row],[Week '#]],"_", _xlfn.SWITCH(Solution[[#This Row],[Old Delivery Day]], "M", "Monday", "T", "Tuesday", "W", "Wednesday", "R", "Thursday", "F", "Friday"))</f>
        <v>101_Week1_Monday</v>
      </c>
      <c r="AD125" s="20">
        <v>43.072299999999998</v>
      </c>
      <c r="AE125" s="20">
        <v>35.08</v>
      </c>
      <c r="AF125" s="20">
        <v>35.08</v>
      </c>
      <c r="AG125" s="20">
        <v>35.316899999999997</v>
      </c>
      <c r="AH125">
        <v>35.47</v>
      </c>
      <c r="AI125" s="8" t="s">
        <v>4667</v>
      </c>
      <c r="AJ125" s="8" t="s">
        <v>4668</v>
      </c>
      <c r="AK125" s="8">
        <v>1</v>
      </c>
      <c r="AL125" s="8">
        <v>0</v>
      </c>
      <c r="AM125" s="11">
        <v>35.08</v>
      </c>
      <c r="AN125" s="11">
        <v>35.08</v>
      </c>
      <c r="AO125" t="s">
        <v>163</v>
      </c>
      <c r="AP125" s="8" t="s">
        <v>191</v>
      </c>
      <c r="AQ125" s="8" t="s">
        <v>44</v>
      </c>
      <c r="AR125" s="8" t="s">
        <v>163</v>
      </c>
      <c r="AS125" s="8" t="s">
        <v>163</v>
      </c>
      <c r="AT125" s="8" t="s">
        <v>168</v>
      </c>
      <c r="AU1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5" s="8">
        <v>0</v>
      </c>
      <c r="AW125">
        <v>10.768075</v>
      </c>
      <c r="AX125">
        <v>8.77</v>
      </c>
      <c r="AY125">
        <v>8.77</v>
      </c>
      <c r="AZ125">
        <v>8.8292249999999992</v>
      </c>
    </row>
    <row r="126" spans="1:52" x14ac:dyDescent="0.3">
      <c r="A126" s="43" t="s">
        <v>444</v>
      </c>
      <c r="B126" t="s">
        <v>5356</v>
      </c>
      <c r="C126" t="s">
        <v>110</v>
      </c>
      <c r="D126" s="8" t="s">
        <v>101</v>
      </c>
      <c r="E126" s="8" t="s">
        <v>160</v>
      </c>
      <c r="F126" s="8" t="s">
        <v>48</v>
      </c>
      <c r="G126" s="8" t="s">
        <v>9247</v>
      </c>
      <c r="H126" s="8" t="s">
        <v>160</v>
      </c>
      <c r="I126" s="8" t="s">
        <v>14</v>
      </c>
      <c r="J126" s="8">
        <v>230</v>
      </c>
      <c r="K126" s="14" t="s">
        <v>443</v>
      </c>
      <c r="L126" s="14" t="s">
        <v>5760</v>
      </c>
      <c r="M126" s="10">
        <v>0.35390436057917901</v>
      </c>
      <c r="N126" s="8" t="s">
        <v>8723</v>
      </c>
      <c r="O126" s="8" t="s">
        <v>129</v>
      </c>
      <c r="P126" s="9">
        <v>0.44631944444444444</v>
      </c>
      <c r="Q126" s="9">
        <v>0.45012731481481483</v>
      </c>
      <c r="R126" s="8">
        <v>0</v>
      </c>
      <c r="S126" s="10">
        <v>6.1166666666666671</v>
      </c>
      <c r="T126" s="8" t="s">
        <v>5358</v>
      </c>
      <c r="U126" s="8" t="s">
        <v>5359</v>
      </c>
      <c r="V126" s="10">
        <v>7.2338714135870993E-2</v>
      </c>
      <c r="W126">
        <v>1347.56</v>
      </c>
      <c r="X126" s="8">
        <v>0</v>
      </c>
      <c r="Y126" s="8">
        <v>0</v>
      </c>
      <c r="Z126">
        <v>0</v>
      </c>
      <c r="AA126">
        <v>0</v>
      </c>
      <c r="AB126" s="8">
        <f>Solution[[#This Row],[Old Stop]] +1</f>
        <v>231</v>
      </c>
      <c r="AC126" s="8" t="str">
        <f>_xlfn.CONCAT(Solution[[#This Row],[Old Rt '#]],"_",Solution[[#This Row],[Week '#]],"_", _xlfn.SWITCH(Solution[[#This Row],[Old Delivery Day]], "M", "Monday", "T", "Tuesday", "W", "Wednesday", "R", "Thursday", "F", "Friday"))</f>
        <v>101_Week1_Friday</v>
      </c>
      <c r="AD126" s="20">
        <v>51.28</v>
      </c>
      <c r="AE126" s="20">
        <v>51.28</v>
      </c>
      <c r="AF126" s="20">
        <v>52.64</v>
      </c>
      <c r="AG126" s="20">
        <v>53.32</v>
      </c>
      <c r="AH126">
        <v>28.26</v>
      </c>
      <c r="AI126" s="8" t="s">
        <v>3446</v>
      </c>
      <c r="AJ126" s="8" t="s">
        <v>3447</v>
      </c>
      <c r="AK126" s="8">
        <v>1</v>
      </c>
      <c r="AL126" s="8">
        <v>0</v>
      </c>
      <c r="AM126" s="11">
        <v>25.64</v>
      </c>
      <c r="AN126" s="11">
        <v>26.66</v>
      </c>
      <c r="AO126" t="s">
        <v>163</v>
      </c>
      <c r="AP126" s="8" t="s">
        <v>191</v>
      </c>
      <c r="AQ126" s="8" t="s">
        <v>44</v>
      </c>
      <c r="AR126" s="8" t="s">
        <v>164</v>
      </c>
      <c r="AS126" s="8" t="s">
        <v>163</v>
      </c>
      <c r="AT126" s="8" t="s">
        <v>168</v>
      </c>
      <c r="AU1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 s="8">
        <v>0</v>
      </c>
      <c r="AW126">
        <v>12.82</v>
      </c>
      <c r="AX126">
        <v>12.82</v>
      </c>
      <c r="AY126">
        <v>13.16</v>
      </c>
      <c r="AZ126">
        <v>13.33</v>
      </c>
    </row>
    <row r="127" spans="1:52" x14ac:dyDescent="0.3">
      <c r="A127" s="43" t="s">
        <v>1278</v>
      </c>
      <c r="B127" t="s">
        <v>120</v>
      </c>
      <c r="C127" t="s">
        <v>157</v>
      </c>
      <c r="D127" s="8" t="s">
        <v>101</v>
      </c>
      <c r="E127" s="8" t="s">
        <v>126</v>
      </c>
      <c r="F127" s="8" t="s">
        <v>15</v>
      </c>
      <c r="G127" s="8" t="s">
        <v>4484</v>
      </c>
      <c r="H127" s="8" t="s">
        <v>160</v>
      </c>
      <c r="I127" s="8" t="s">
        <v>13</v>
      </c>
      <c r="J127" s="8">
        <v>0</v>
      </c>
      <c r="K127" s="14" t="s">
        <v>1277</v>
      </c>
      <c r="L127" s="14" t="s">
        <v>5919</v>
      </c>
      <c r="M127" s="10">
        <v>0.51318286895639198</v>
      </c>
      <c r="N127" s="8" t="s">
        <v>8124</v>
      </c>
      <c r="O127" s="8" t="s">
        <v>147</v>
      </c>
      <c r="P127" s="9">
        <v>0.75930555555555557</v>
      </c>
      <c r="Q127" s="9">
        <v>0.75951388888888893</v>
      </c>
      <c r="R127" s="8">
        <v>0</v>
      </c>
      <c r="S127" s="10">
        <v>0.22500000000000001</v>
      </c>
      <c r="T127" s="8" t="s">
        <v>4821</v>
      </c>
      <c r="U127" s="8" t="s">
        <v>4822</v>
      </c>
      <c r="V127" s="10">
        <v>0.112779438313693</v>
      </c>
      <c r="W127">
        <v>849.53</v>
      </c>
      <c r="X127" s="8">
        <v>0</v>
      </c>
      <c r="Y127" s="8">
        <v>0</v>
      </c>
      <c r="Z127">
        <v>0</v>
      </c>
      <c r="AA127">
        <v>0</v>
      </c>
      <c r="AB127" s="8">
        <f>Solution[[#This Row],[Old Stop]] +1</f>
        <v>1</v>
      </c>
      <c r="AC127" s="8" t="str">
        <f>_xlfn.CONCAT(Solution[[#This Row],[Old Rt '#]],"_",Solution[[#This Row],[Week '#]],"_", _xlfn.SWITCH(Solution[[#This Row],[Old Delivery Day]], "M", "Monday", "T", "Tuesday", "W", "Wednesday", "R", "Thursday", "F", "Friday"))</f>
        <v>101_Week1_Monday</v>
      </c>
      <c r="AD127" s="20">
        <v>17.3507</v>
      </c>
      <c r="AE127" s="20">
        <v>15.42</v>
      </c>
      <c r="AF127" s="20">
        <v>15.42</v>
      </c>
      <c r="AG127" s="20">
        <v>15.42</v>
      </c>
      <c r="AH127">
        <v>15.62</v>
      </c>
      <c r="AI127" s="8" t="s">
        <v>4667</v>
      </c>
      <c r="AJ127" s="8" t="s">
        <v>4668</v>
      </c>
      <c r="AK127" s="8">
        <v>1</v>
      </c>
      <c r="AL127" s="8">
        <v>0</v>
      </c>
      <c r="AM127" s="11">
        <v>15.42</v>
      </c>
      <c r="AN127" s="11">
        <v>15.42</v>
      </c>
      <c r="AO127" t="s">
        <v>163</v>
      </c>
      <c r="AP127" s="8" t="s">
        <v>191</v>
      </c>
      <c r="AQ127" s="8" t="s">
        <v>44</v>
      </c>
      <c r="AR127" s="8" t="s">
        <v>163</v>
      </c>
      <c r="AS127" s="8" t="s">
        <v>163</v>
      </c>
      <c r="AT127" s="8" t="s">
        <v>168</v>
      </c>
      <c r="AU1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7" s="8">
        <v>0</v>
      </c>
      <c r="AW127">
        <v>4.3376749999999999</v>
      </c>
      <c r="AX127">
        <v>3.855</v>
      </c>
      <c r="AY127">
        <v>3.855</v>
      </c>
      <c r="AZ127">
        <v>3.855</v>
      </c>
    </row>
    <row r="128" spans="1:52" x14ac:dyDescent="0.3">
      <c r="A128" s="43" t="s">
        <v>1372</v>
      </c>
      <c r="B128" t="s">
        <v>4309</v>
      </c>
      <c r="C128" t="s">
        <v>110</v>
      </c>
      <c r="D128" s="8" t="s">
        <v>101</v>
      </c>
      <c r="E128" s="8" t="s">
        <v>160</v>
      </c>
      <c r="F128" s="8" t="s">
        <v>14</v>
      </c>
      <c r="G128" s="8" t="s">
        <v>155</v>
      </c>
      <c r="H128" s="8" t="s">
        <v>160</v>
      </c>
      <c r="I128" s="8" t="s">
        <v>14</v>
      </c>
      <c r="J128" s="8">
        <v>20</v>
      </c>
      <c r="K128" s="14" t="s">
        <v>1371</v>
      </c>
      <c r="L128" s="14" t="s">
        <v>5744</v>
      </c>
      <c r="M128" s="10">
        <v>0.97589865353185701</v>
      </c>
      <c r="N128" s="8" t="s">
        <v>8730</v>
      </c>
      <c r="O128" s="8" t="s">
        <v>147</v>
      </c>
      <c r="P128" s="9">
        <v>0.25459490740740742</v>
      </c>
      <c r="Q128" s="9">
        <v>0.36747685185185186</v>
      </c>
      <c r="R128" s="8">
        <v>0</v>
      </c>
      <c r="S128" s="10">
        <v>169.52333333333334</v>
      </c>
      <c r="T128" s="8" t="s">
        <v>4311</v>
      </c>
      <c r="U128" s="8" t="s">
        <v>4312</v>
      </c>
      <c r="V128" s="10">
        <v>0.414964024554073</v>
      </c>
      <c r="W128">
        <v>24846.29</v>
      </c>
      <c r="X128" s="8">
        <v>0</v>
      </c>
      <c r="Y128" s="8">
        <v>0</v>
      </c>
      <c r="Z128">
        <v>0</v>
      </c>
      <c r="AA128">
        <v>0</v>
      </c>
      <c r="AB128" s="8">
        <f>Solution[[#This Row],[Old Stop]] +1</f>
        <v>21</v>
      </c>
      <c r="AC128" s="8" t="str">
        <f>_xlfn.CONCAT(Solution[[#This Row],[Old Rt '#]],"_",Solution[[#This Row],[Week '#]],"_", _xlfn.SWITCH(Solution[[#This Row],[Old Delivery Day]], "M", "Monday", "T", "Tuesday", "W", "Wednesday", "R", "Thursday", "F", "Friday"))</f>
        <v>101_Week1_Friday</v>
      </c>
      <c r="AD128" s="20">
        <v>377.64920000000001</v>
      </c>
      <c r="AE128" s="20">
        <v>700.43349999999998</v>
      </c>
      <c r="AF128" s="20">
        <v>395.88690000000003</v>
      </c>
      <c r="AG128" s="20">
        <v>404.61</v>
      </c>
      <c r="AH128">
        <v>428.89</v>
      </c>
      <c r="AI128" s="8" t="s">
        <v>3402</v>
      </c>
      <c r="AJ128" s="8" t="s">
        <v>3403</v>
      </c>
      <c r="AK128" s="8">
        <v>1</v>
      </c>
      <c r="AL128" s="8">
        <v>0</v>
      </c>
      <c r="AM128" s="11">
        <v>987.05250000000001</v>
      </c>
      <c r="AN128" s="11">
        <v>404.61</v>
      </c>
      <c r="AO128" t="s">
        <v>164</v>
      </c>
      <c r="AP128" s="8" t="s">
        <v>191</v>
      </c>
      <c r="AQ128" s="8" t="s">
        <v>44</v>
      </c>
      <c r="AR128" s="8" t="s">
        <v>164</v>
      </c>
      <c r="AS128" s="8" t="s">
        <v>164</v>
      </c>
      <c r="AT128" s="8" t="s">
        <v>168</v>
      </c>
      <c r="AU1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 s="8"/>
      <c r="AW128">
        <v>94.412300000000002</v>
      </c>
      <c r="AX128">
        <v>175.108375</v>
      </c>
      <c r="AY128">
        <v>98.971725000000006</v>
      </c>
      <c r="AZ128">
        <v>101.1525</v>
      </c>
    </row>
    <row r="129" spans="1:54" x14ac:dyDescent="0.3">
      <c r="A129" s="43" t="s">
        <v>1372</v>
      </c>
      <c r="B129" t="s">
        <v>4309</v>
      </c>
      <c r="C129" t="s">
        <v>110</v>
      </c>
      <c r="D129" s="8" t="s">
        <v>102</v>
      </c>
      <c r="E129" s="8" t="s">
        <v>160</v>
      </c>
      <c r="F129" s="8" t="s">
        <v>14</v>
      </c>
      <c r="G129" s="8" t="s">
        <v>132</v>
      </c>
      <c r="H129" s="8" t="s">
        <v>160</v>
      </c>
      <c r="I129" s="8" t="s">
        <v>14</v>
      </c>
      <c r="J129" s="8">
        <v>20</v>
      </c>
      <c r="K129" s="14" t="s">
        <v>1371</v>
      </c>
      <c r="L129" s="14" t="s">
        <v>5744</v>
      </c>
      <c r="M129" s="10">
        <v>0.97589865353185701</v>
      </c>
      <c r="N129" s="8" t="s">
        <v>8783</v>
      </c>
      <c r="O129" s="8" t="s">
        <v>147</v>
      </c>
      <c r="P129" s="9">
        <v>0.25067129629629631</v>
      </c>
      <c r="Q129" s="9">
        <v>0.36355324074074075</v>
      </c>
      <c r="R129" s="8">
        <v>0</v>
      </c>
      <c r="S129" s="10">
        <v>169.52333333333334</v>
      </c>
      <c r="T129" s="8" t="s">
        <v>4311</v>
      </c>
      <c r="U129" s="8" t="s">
        <v>4312</v>
      </c>
      <c r="V129" s="10">
        <v>0.414964024554073</v>
      </c>
      <c r="W129">
        <v>24846.29</v>
      </c>
      <c r="X129" s="8">
        <v>0</v>
      </c>
      <c r="Y129" s="8">
        <v>0</v>
      </c>
      <c r="Z129">
        <v>0</v>
      </c>
      <c r="AA129">
        <v>0</v>
      </c>
      <c r="AB129" s="8">
        <f>Solution[[#This Row],[Old Stop]] +1</f>
        <v>21</v>
      </c>
      <c r="AC129" s="8" t="str">
        <f>_xlfn.CONCAT(Solution[[#This Row],[Old Rt '#]],"_",Solution[[#This Row],[Week '#]],"_", _xlfn.SWITCH(Solution[[#This Row],[Old Delivery Day]], "M", "Monday", "T", "Tuesday", "W", "Wednesday", "R", "Thursday", "F", "Friday"))</f>
        <v>101_Week2_Friday</v>
      </c>
      <c r="AD129" s="20">
        <v>377.64920000000001</v>
      </c>
      <c r="AE129" s="20">
        <v>700.43349999999998</v>
      </c>
      <c r="AF129" s="20">
        <v>395.88690000000003</v>
      </c>
      <c r="AG129" s="20">
        <v>404.61</v>
      </c>
      <c r="AH129">
        <v>428.89</v>
      </c>
      <c r="AI129" s="8" t="s">
        <v>3402</v>
      </c>
      <c r="AJ129" s="8" t="s">
        <v>5149</v>
      </c>
      <c r="AK129" s="8">
        <v>1</v>
      </c>
      <c r="AL129" s="8">
        <v>0</v>
      </c>
      <c r="AM129" s="11">
        <v>987.05250000000001</v>
      </c>
      <c r="AN129" s="11">
        <v>404.61</v>
      </c>
      <c r="AO129" t="s">
        <v>164</v>
      </c>
      <c r="AP129" s="8" t="s">
        <v>191</v>
      </c>
      <c r="AQ129" s="8" t="s">
        <v>44</v>
      </c>
      <c r="AR129" s="8" t="s">
        <v>164</v>
      </c>
      <c r="AS129" s="8" t="s">
        <v>164</v>
      </c>
      <c r="AT129" s="8" t="s">
        <v>168</v>
      </c>
      <c r="AU1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 s="8"/>
      <c r="AW129">
        <v>94.412300000000002</v>
      </c>
      <c r="AX129">
        <v>175.108375</v>
      </c>
      <c r="AY129">
        <v>98.971725000000006</v>
      </c>
      <c r="AZ129">
        <v>101.1525</v>
      </c>
    </row>
    <row r="130" spans="1:54" x14ac:dyDescent="0.3">
      <c r="A130" s="43" t="s">
        <v>1642</v>
      </c>
      <c r="B130" t="s">
        <v>5535</v>
      </c>
      <c r="C130" t="s">
        <v>110</v>
      </c>
      <c r="D130" s="8" t="s">
        <v>101</v>
      </c>
      <c r="E130" s="8" t="s">
        <v>126</v>
      </c>
      <c r="F130" s="8" t="s">
        <v>15</v>
      </c>
      <c r="G130" s="8" t="s">
        <v>9259</v>
      </c>
      <c r="H130" s="8" t="s">
        <v>290</v>
      </c>
      <c r="I130" s="8" t="s">
        <v>15</v>
      </c>
      <c r="J130" s="8">
        <v>210</v>
      </c>
      <c r="K130" s="14" t="s">
        <v>1641</v>
      </c>
      <c r="L130" s="14" t="s">
        <v>5886</v>
      </c>
      <c r="M130" s="10">
        <v>3.0184931632406902</v>
      </c>
      <c r="N130" s="8" t="s">
        <v>8125</v>
      </c>
      <c r="O130" s="8" t="s">
        <v>107</v>
      </c>
      <c r="P130" s="9">
        <v>0.76159722222222226</v>
      </c>
      <c r="Q130" s="9">
        <v>0.76831018518518523</v>
      </c>
      <c r="R130" s="8">
        <v>0</v>
      </c>
      <c r="S130" s="10">
        <v>3.9666666666666668</v>
      </c>
      <c r="T130" s="8" t="s">
        <v>5537</v>
      </c>
      <c r="U130" s="8" t="s">
        <v>5538</v>
      </c>
      <c r="V130" s="10">
        <v>1.44633248799047</v>
      </c>
      <c r="W130">
        <v>796.88</v>
      </c>
      <c r="X130" s="8">
        <v>0</v>
      </c>
      <c r="Y130" s="8">
        <v>0</v>
      </c>
      <c r="Z130">
        <v>0</v>
      </c>
      <c r="AA130">
        <v>0</v>
      </c>
      <c r="AB130" s="8">
        <f>Solution[[#This Row],[Old Stop]] +1</f>
        <v>211</v>
      </c>
      <c r="AC130" s="8" t="str">
        <f>_xlfn.CONCAT(Solution[[#This Row],[Old Rt '#]],"_",Solution[[#This Row],[Week '#]],"_", _xlfn.SWITCH(Solution[[#This Row],[Old Delivery Day]], "M", "Monday", "T", "Tuesday", "W", "Wednesday", "R", "Thursday", "F", "Friday"))</f>
        <v>105_Week1_Tuesday</v>
      </c>
      <c r="AD130" s="20">
        <v>60.53</v>
      </c>
      <c r="AE130" s="20">
        <v>60.53</v>
      </c>
      <c r="AF130" s="20">
        <v>62.75</v>
      </c>
      <c r="AG130" s="20">
        <v>63.86</v>
      </c>
      <c r="AH130">
        <v>16.920000000000002</v>
      </c>
      <c r="AI130" s="8" t="s">
        <v>4667</v>
      </c>
      <c r="AJ130" s="8" t="s">
        <v>4668</v>
      </c>
      <c r="AK130" s="8">
        <v>1</v>
      </c>
      <c r="AL130" s="8">
        <v>0</v>
      </c>
      <c r="AM130" s="11">
        <v>15.1325</v>
      </c>
      <c r="AN130" s="11">
        <v>15.965</v>
      </c>
      <c r="AO130" t="s">
        <v>163</v>
      </c>
      <c r="AP130" s="8" t="s">
        <v>191</v>
      </c>
      <c r="AQ130" s="8" t="s">
        <v>44</v>
      </c>
      <c r="AR130" s="8" t="s">
        <v>163</v>
      </c>
      <c r="AS130" s="8" t="s">
        <v>164</v>
      </c>
      <c r="AT130" s="8" t="s">
        <v>168</v>
      </c>
      <c r="AU1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 s="8">
        <v>0</v>
      </c>
      <c r="AW130">
        <v>15.1325</v>
      </c>
      <c r="AX130">
        <v>15.1325</v>
      </c>
      <c r="AY130">
        <v>15.6875</v>
      </c>
      <c r="AZ130">
        <v>15.965</v>
      </c>
    </row>
    <row r="131" spans="1:54" x14ac:dyDescent="0.3">
      <c r="A131" s="43" t="s">
        <v>1607</v>
      </c>
      <c r="B131" t="s">
        <v>4419</v>
      </c>
      <c r="C131" t="s">
        <v>110</v>
      </c>
      <c r="D131" s="8" t="s">
        <v>101</v>
      </c>
      <c r="E131" s="8" t="s">
        <v>160</v>
      </c>
      <c r="F131" s="8" t="s">
        <v>48</v>
      </c>
      <c r="G131" s="8" t="s">
        <v>140</v>
      </c>
      <c r="H131" s="8" t="s">
        <v>160</v>
      </c>
      <c r="I131" s="8" t="s">
        <v>15</v>
      </c>
      <c r="J131" s="8">
        <v>125</v>
      </c>
      <c r="K131" s="14" t="s">
        <v>1606</v>
      </c>
      <c r="L131" s="14" t="s">
        <v>5845</v>
      </c>
      <c r="M131" s="10">
        <v>13.704607165566699</v>
      </c>
      <c r="N131" s="8" t="s">
        <v>8740</v>
      </c>
      <c r="O131" s="8" t="s">
        <v>147</v>
      </c>
      <c r="P131" s="9">
        <v>0.36099537037037038</v>
      </c>
      <c r="Q131" s="9">
        <v>0.36512731481481481</v>
      </c>
      <c r="R131" s="8">
        <v>0</v>
      </c>
      <c r="S131" s="10">
        <v>6.2666666666666666</v>
      </c>
      <c r="T131" s="8" t="s">
        <v>4421</v>
      </c>
      <c r="U131" s="8" t="s">
        <v>4422</v>
      </c>
      <c r="V131" s="10">
        <v>6.6870613127381002</v>
      </c>
      <c r="W131">
        <v>4160.9399999999996</v>
      </c>
      <c r="X131" s="8">
        <v>0</v>
      </c>
      <c r="Y131" s="8">
        <v>0</v>
      </c>
      <c r="Z131">
        <v>0</v>
      </c>
      <c r="AA131">
        <v>0</v>
      </c>
      <c r="AB131" s="8">
        <f>Solution[[#This Row],[Old Stop]] +1</f>
        <v>126</v>
      </c>
      <c r="AC131" s="8" t="str">
        <f>_xlfn.CONCAT(Solution[[#This Row],[Old Rt '#]],"_",Solution[[#This Row],[Week '#]],"_", _xlfn.SWITCH(Solution[[#This Row],[Old Delivery Day]], "M", "Monday", "T", "Tuesday", "W", "Wednesday", "R", "Thursday", "F", "Friday"))</f>
        <v>101_Week1_Tuesday</v>
      </c>
      <c r="AD131" s="20">
        <v>63.2</v>
      </c>
      <c r="AE131" s="20">
        <v>77.696899999999999</v>
      </c>
      <c r="AF131" s="20">
        <v>94.601500000000001</v>
      </c>
      <c r="AG131" s="20">
        <v>94.36</v>
      </c>
      <c r="AH131">
        <v>100.89</v>
      </c>
      <c r="AI131" s="8" t="s">
        <v>3446</v>
      </c>
      <c r="AJ131" s="8" t="s">
        <v>3447</v>
      </c>
      <c r="AK131" s="8">
        <v>1</v>
      </c>
      <c r="AL131" s="8">
        <v>0</v>
      </c>
      <c r="AM131" s="11">
        <v>93.18</v>
      </c>
      <c r="AN131" s="11">
        <v>94.36</v>
      </c>
      <c r="AO131" t="s">
        <v>163</v>
      </c>
      <c r="AP131" s="8" t="s">
        <v>191</v>
      </c>
      <c r="AQ131" s="8" t="s">
        <v>44</v>
      </c>
      <c r="AR131" s="8" t="s">
        <v>164</v>
      </c>
      <c r="AS131" s="8" t="s">
        <v>163</v>
      </c>
      <c r="AT131" s="8" t="s">
        <v>168</v>
      </c>
      <c r="AU1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1" s="8">
        <v>0</v>
      </c>
      <c r="AW131">
        <v>15.8</v>
      </c>
      <c r="AX131">
        <v>19.424225</v>
      </c>
      <c r="AY131">
        <v>23.650375</v>
      </c>
      <c r="AZ131">
        <v>23.59</v>
      </c>
    </row>
    <row r="132" spans="1:54" x14ac:dyDescent="0.3">
      <c r="A132" s="43" t="s">
        <v>1607</v>
      </c>
      <c r="B132" t="s">
        <v>4419</v>
      </c>
      <c r="C132" t="s">
        <v>110</v>
      </c>
      <c r="D132" s="8" t="s">
        <v>102</v>
      </c>
      <c r="E132" s="8" t="s">
        <v>160</v>
      </c>
      <c r="F132" s="8" t="s">
        <v>48</v>
      </c>
      <c r="G132" s="8" t="s">
        <v>9251</v>
      </c>
      <c r="H132" s="8" t="s">
        <v>160</v>
      </c>
      <c r="I132" s="8" t="s">
        <v>15</v>
      </c>
      <c r="J132" s="8">
        <v>125</v>
      </c>
      <c r="K132" s="14" t="s">
        <v>1606</v>
      </c>
      <c r="L132" s="14" t="s">
        <v>5845</v>
      </c>
      <c r="M132" s="10">
        <v>13.4251841370812</v>
      </c>
      <c r="N132" s="8" t="s">
        <v>8810</v>
      </c>
      <c r="O132" s="8" t="s">
        <v>147</v>
      </c>
      <c r="P132" s="9">
        <v>0.34693287037037035</v>
      </c>
      <c r="Q132" s="9">
        <v>0.35106481481481483</v>
      </c>
      <c r="R132" s="8">
        <v>0</v>
      </c>
      <c r="S132" s="10">
        <v>6.2666666666666666</v>
      </c>
      <c r="T132" s="8" t="s">
        <v>4421</v>
      </c>
      <c r="U132" s="8" t="s">
        <v>4422</v>
      </c>
      <c r="V132" s="10">
        <v>10.209282075904801</v>
      </c>
      <c r="W132">
        <v>4160.9399999999996</v>
      </c>
      <c r="X132" s="8">
        <v>0</v>
      </c>
      <c r="Y132" s="8">
        <v>0</v>
      </c>
      <c r="Z132">
        <v>0</v>
      </c>
      <c r="AA132">
        <v>0</v>
      </c>
      <c r="AB132" s="8">
        <f>Solution[[#This Row],[Old Stop]] +1</f>
        <v>126</v>
      </c>
      <c r="AC132" s="8" t="str">
        <f>_xlfn.CONCAT(Solution[[#This Row],[Old Rt '#]],"_",Solution[[#This Row],[Week '#]],"_", _xlfn.SWITCH(Solution[[#This Row],[Old Delivery Day]], "M", "Monday", "T", "Tuesday", "W", "Wednesday", "R", "Thursday", "F", "Friday"))</f>
        <v>101_Week2_Tuesday</v>
      </c>
      <c r="AD132" s="20">
        <v>63.2</v>
      </c>
      <c r="AE132" s="20">
        <v>77.696899999999999</v>
      </c>
      <c r="AF132" s="20">
        <v>94.601500000000001</v>
      </c>
      <c r="AG132" s="20">
        <v>94.36</v>
      </c>
      <c r="AH132">
        <v>100.89</v>
      </c>
      <c r="AI132" s="8" t="s">
        <v>3446</v>
      </c>
      <c r="AJ132" s="8" t="s">
        <v>5144</v>
      </c>
      <c r="AK132" s="8">
        <v>1</v>
      </c>
      <c r="AL132" s="8">
        <v>0</v>
      </c>
      <c r="AM132" s="11">
        <v>93.18</v>
      </c>
      <c r="AN132" s="11">
        <v>94.36</v>
      </c>
      <c r="AO132" t="s">
        <v>163</v>
      </c>
      <c r="AP132" s="8" t="s">
        <v>191</v>
      </c>
      <c r="AQ132" s="8" t="s">
        <v>44</v>
      </c>
      <c r="AR132" s="8" t="s">
        <v>164</v>
      </c>
      <c r="AS132" s="8" t="s">
        <v>163</v>
      </c>
      <c r="AT132" s="8" t="s">
        <v>168</v>
      </c>
      <c r="AU1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2" s="8">
        <v>0</v>
      </c>
      <c r="AW132">
        <v>15.8</v>
      </c>
      <c r="AX132">
        <v>19.424225</v>
      </c>
      <c r="AY132">
        <v>23.650375</v>
      </c>
      <c r="AZ132">
        <v>23.59</v>
      </c>
    </row>
    <row r="133" spans="1:54" x14ac:dyDescent="0.3">
      <c r="A133" s="43" t="s">
        <v>1307</v>
      </c>
      <c r="B133" t="s">
        <v>4799</v>
      </c>
      <c r="C133" t="s">
        <v>110</v>
      </c>
      <c r="D133" s="8" t="s">
        <v>101</v>
      </c>
      <c r="E133" s="8" t="s">
        <v>126</v>
      </c>
      <c r="F133" s="8" t="s">
        <v>15</v>
      </c>
      <c r="G133" s="8" t="s">
        <v>9249</v>
      </c>
      <c r="H133" s="8" t="s">
        <v>290</v>
      </c>
      <c r="I133" s="8" t="s">
        <v>15</v>
      </c>
      <c r="J133" s="8">
        <v>180</v>
      </c>
      <c r="K133" s="14" t="s">
        <v>1306</v>
      </c>
      <c r="L133" s="14" t="s">
        <v>5890</v>
      </c>
      <c r="M133" s="10">
        <v>2.8000139965988602</v>
      </c>
      <c r="N133" s="8" t="s">
        <v>8127</v>
      </c>
      <c r="O133" s="8" t="s">
        <v>147</v>
      </c>
      <c r="P133" s="9">
        <v>0.77025462962962965</v>
      </c>
      <c r="Q133" s="9">
        <v>0.7776967592592593</v>
      </c>
      <c r="R133" s="8">
        <v>0</v>
      </c>
      <c r="S133" s="10">
        <v>8.0875000000000004</v>
      </c>
      <c r="T133" s="8" t="s">
        <v>4801</v>
      </c>
      <c r="U133" s="8" t="s">
        <v>4802</v>
      </c>
      <c r="V133" s="10">
        <v>0.92910729337341802</v>
      </c>
      <c r="W133">
        <v>7089.49</v>
      </c>
      <c r="X133" s="8">
        <v>7</v>
      </c>
      <c r="Y133" s="8">
        <v>0.88709677419354804</v>
      </c>
      <c r="Z133">
        <v>3</v>
      </c>
      <c r="AA133">
        <v>69</v>
      </c>
      <c r="AB133" s="8">
        <f>Solution[[#This Row],[Old Stop]] +1</f>
        <v>181</v>
      </c>
      <c r="AC133" s="8" t="str">
        <f>_xlfn.CONCAT(Solution[[#This Row],[Old Rt '#]],"_",Solution[[#This Row],[Week '#]],"_", _xlfn.SWITCH(Solution[[#This Row],[Old Delivery Day]], "M", "Monday", "T", "Tuesday", "W", "Wednesday", "R", "Thursday", "F", "Friday"))</f>
        <v>105_Week1_Tuesday</v>
      </c>
      <c r="AD133" s="20">
        <v>129.36000000000001</v>
      </c>
      <c r="AE133" s="20">
        <v>129.2038</v>
      </c>
      <c r="AF133" s="20">
        <v>154.2423</v>
      </c>
      <c r="AG133" s="20">
        <v>132.21</v>
      </c>
      <c r="AH133">
        <v>165.52</v>
      </c>
      <c r="AI133" s="8" t="s">
        <v>4667</v>
      </c>
      <c r="AJ133" s="8" t="s">
        <v>4668</v>
      </c>
      <c r="AK133" s="8">
        <v>1</v>
      </c>
      <c r="AL133" s="8">
        <v>62</v>
      </c>
      <c r="AM133" s="11">
        <v>148.82</v>
      </c>
      <c r="AN133" s="11">
        <v>132.5737</v>
      </c>
      <c r="AO133" t="s">
        <v>163</v>
      </c>
      <c r="AP133" s="8" t="s">
        <v>191</v>
      </c>
      <c r="AQ133" s="8" t="s">
        <v>49</v>
      </c>
      <c r="AR133" s="8" t="s">
        <v>163</v>
      </c>
      <c r="AS133" s="8" t="s">
        <v>164</v>
      </c>
      <c r="AT133" s="8" t="s">
        <v>168</v>
      </c>
      <c r="AU1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 s="8">
        <v>62</v>
      </c>
      <c r="AW133">
        <v>32.340000000000003</v>
      </c>
      <c r="AX133">
        <v>32.30095</v>
      </c>
      <c r="AY133">
        <v>38.560575</v>
      </c>
      <c r="AZ133">
        <v>33.052500000000002</v>
      </c>
    </row>
    <row r="134" spans="1:54" x14ac:dyDescent="0.3">
      <c r="A134" s="43" t="s">
        <v>1050</v>
      </c>
      <c r="B134" t="s">
        <v>4140</v>
      </c>
      <c r="C134" t="s">
        <v>110</v>
      </c>
      <c r="D134" s="8" t="s">
        <v>101</v>
      </c>
      <c r="E134" s="8" t="s">
        <v>160</v>
      </c>
      <c r="F134" s="8" t="s">
        <v>13</v>
      </c>
      <c r="G134" s="8" t="s">
        <v>9247</v>
      </c>
      <c r="H134" s="8" t="s">
        <v>160</v>
      </c>
      <c r="I134" s="8" t="s">
        <v>48</v>
      </c>
      <c r="J134" s="8">
        <v>305</v>
      </c>
      <c r="K134" s="14" t="s">
        <v>1049</v>
      </c>
      <c r="L134" s="14" t="s">
        <v>5948</v>
      </c>
      <c r="M134" s="10">
        <v>2.7949593763792699</v>
      </c>
      <c r="N134" s="8" t="s">
        <v>8692</v>
      </c>
      <c r="O134" s="8" t="s">
        <v>147</v>
      </c>
      <c r="P134" s="9">
        <v>0.4906712962962963</v>
      </c>
      <c r="Q134" s="9">
        <v>0.50460648148148146</v>
      </c>
      <c r="R134" s="8">
        <v>0</v>
      </c>
      <c r="S134" s="10">
        <v>22.330000000000002</v>
      </c>
      <c r="T134" s="8" t="s">
        <v>4142</v>
      </c>
      <c r="U134" s="8" t="s">
        <v>4143</v>
      </c>
      <c r="V134" s="10">
        <v>2.3732187033182601</v>
      </c>
      <c r="W134">
        <v>3162.01</v>
      </c>
      <c r="X134" s="8">
        <v>0</v>
      </c>
      <c r="Y134" s="8">
        <v>0</v>
      </c>
      <c r="Z134">
        <v>0</v>
      </c>
      <c r="AA134">
        <v>0</v>
      </c>
      <c r="AB134" s="8">
        <f>Solution[[#This Row],[Old Stop]] +1</f>
        <v>306</v>
      </c>
      <c r="AC134" s="8" t="str">
        <f>_xlfn.CONCAT(Solution[[#This Row],[Old Rt '#]],"_",Solution[[#This Row],[Week '#]],"_", _xlfn.SWITCH(Solution[[#This Row],[Old Delivery Day]], "M", "Monday", "T", "Tuesday", "W", "Wednesday", "R", "Thursday", "F", "Friday"))</f>
        <v>101_Week1_Thursday</v>
      </c>
      <c r="AD134" s="20">
        <v>55.911200000000001</v>
      </c>
      <c r="AE134" s="20">
        <v>73.301400000000001</v>
      </c>
      <c r="AF134" s="20">
        <v>85.963499999999996</v>
      </c>
      <c r="AG134" s="20">
        <v>83.806600000000003</v>
      </c>
      <c r="AH134">
        <v>97.27</v>
      </c>
      <c r="AI134" s="8" t="s">
        <v>3495</v>
      </c>
      <c r="AJ134" s="8" t="s">
        <v>3496</v>
      </c>
      <c r="AK134" s="8">
        <v>1</v>
      </c>
      <c r="AL134" s="8">
        <v>0</v>
      </c>
      <c r="AM134" s="11">
        <v>75.53</v>
      </c>
      <c r="AN134" s="11">
        <v>79.795000000000002</v>
      </c>
      <c r="AO134" t="s">
        <v>163</v>
      </c>
      <c r="AP134" s="8" t="s">
        <v>191</v>
      </c>
      <c r="AQ134" s="8" t="s">
        <v>44</v>
      </c>
      <c r="AR134" s="8" t="s">
        <v>164</v>
      </c>
      <c r="AS134" s="8" t="s">
        <v>163</v>
      </c>
      <c r="AT134" s="8" t="s">
        <v>168</v>
      </c>
      <c r="AU1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 s="8">
        <v>0</v>
      </c>
      <c r="AW134">
        <v>13.9778</v>
      </c>
      <c r="AX134">
        <v>18.32535</v>
      </c>
      <c r="AY134">
        <v>21.490874999999999</v>
      </c>
      <c r="AZ134">
        <v>20.951650000000001</v>
      </c>
    </row>
    <row r="135" spans="1:54" x14ac:dyDescent="0.3">
      <c r="A135" s="43" t="s">
        <v>1050</v>
      </c>
      <c r="B135" t="s">
        <v>4140</v>
      </c>
      <c r="C135" t="s">
        <v>110</v>
      </c>
      <c r="D135" s="8" t="s">
        <v>102</v>
      </c>
      <c r="E135" s="8" t="s">
        <v>160</v>
      </c>
      <c r="F135" s="8" t="s">
        <v>13</v>
      </c>
      <c r="G135" s="8" t="s">
        <v>9253</v>
      </c>
      <c r="H135" s="8" t="s">
        <v>160</v>
      </c>
      <c r="I135" s="8" t="s">
        <v>48</v>
      </c>
      <c r="J135" s="8">
        <v>305</v>
      </c>
      <c r="K135" s="14" t="s">
        <v>1049</v>
      </c>
      <c r="L135" s="14" t="s">
        <v>5948</v>
      </c>
      <c r="M135" s="10">
        <v>2.7936464433036301</v>
      </c>
      <c r="N135" s="8" t="s">
        <v>8293</v>
      </c>
      <c r="O135" s="8" t="s">
        <v>147</v>
      </c>
      <c r="P135" s="9">
        <v>0.37192129629629628</v>
      </c>
      <c r="Q135" s="9">
        <v>0.38585648148148149</v>
      </c>
      <c r="R135" s="8">
        <v>0</v>
      </c>
      <c r="S135" s="10">
        <v>22.330000000000002</v>
      </c>
      <c r="T135" s="8" t="s">
        <v>4142</v>
      </c>
      <c r="U135" s="8" t="s">
        <v>4143</v>
      </c>
      <c r="V135" s="10">
        <v>2.3732187033182601</v>
      </c>
      <c r="W135">
        <v>3162.01</v>
      </c>
      <c r="X135" s="8">
        <v>0</v>
      </c>
      <c r="Y135" s="8">
        <v>0</v>
      </c>
      <c r="Z135">
        <v>0</v>
      </c>
      <c r="AA135">
        <v>0</v>
      </c>
      <c r="AB135" s="8">
        <f>Solution[[#This Row],[Old Stop]] +1</f>
        <v>306</v>
      </c>
      <c r="AC135" s="8" t="str">
        <f>_xlfn.CONCAT(Solution[[#This Row],[Old Rt '#]],"_",Solution[[#This Row],[Week '#]],"_", _xlfn.SWITCH(Solution[[#This Row],[Old Delivery Day]], "M", "Monday", "T", "Tuesday", "W", "Wednesday", "R", "Thursday", "F", "Friday"))</f>
        <v>101_Week2_Thursday</v>
      </c>
      <c r="AD135" s="20">
        <v>55.911200000000001</v>
      </c>
      <c r="AE135" s="20">
        <v>73.301400000000001</v>
      </c>
      <c r="AF135" s="20">
        <v>85.963499999999996</v>
      </c>
      <c r="AG135" s="20">
        <v>83.806600000000003</v>
      </c>
      <c r="AH135">
        <v>97.27</v>
      </c>
      <c r="AI135" s="8" t="s">
        <v>3495</v>
      </c>
      <c r="AJ135" s="8" t="s">
        <v>5335</v>
      </c>
      <c r="AK135" s="8">
        <v>1</v>
      </c>
      <c r="AL135" s="8">
        <v>0</v>
      </c>
      <c r="AM135" s="11">
        <v>75.53</v>
      </c>
      <c r="AN135" s="11">
        <v>79.795000000000002</v>
      </c>
      <c r="AO135" t="s">
        <v>163</v>
      </c>
      <c r="AP135" s="8" t="s">
        <v>191</v>
      </c>
      <c r="AQ135" s="8" t="s">
        <v>44</v>
      </c>
      <c r="AR135" s="8" t="s">
        <v>164</v>
      </c>
      <c r="AS135" s="8" t="s">
        <v>163</v>
      </c>
      <c r="AT135" s="8" t="s">
        <v>168</v>
      </c>
      <c r="AU1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 s="8">
        <v>0</v>
      </c>
      <c r="AW135">
        <v>13.9778</v>
      </c>
      <c r="AX135">
        <v>18.32535</v>
      </c>
      <c r="AY135">
        <v>21.490874999999999</v>
      </c>
      <c r="AZ135">
        <v>20.951650000000001</v>
      </c>
    </row>
    <row r="136" spans="1:54" x14ac:dyDescent="0.3">
      <c r="A136" s="43" t="s">
        <v>904</v>
      </c>
      <c r="B136" t="s">
        <v>4812</v>
      </c>
      <c r="C136" t="s">
        <v>110</v>
      </c>
      <c r="D136" s="8" t="s">
        <v>101</v>
      </c>
      <c r="E136" s="8" t="s">
        <v>126</v>
      </c>
      <c r="F136" s="8" t="s">
        <v>15</v>
      </c>
      <c r="G136" s="8" t="s">
        <v>9254</v>
      </c>
      <c r="H136" s="8" t="s">
        <v>160</v>
      </c>
      <c r="I136" s="8" t="s">
        <v>13</v>
      </c>
      <c r="J136" s="8">
        <v>0</v>
      </c>
      <c r="K136" s="14" t="s">
        <v>903</v>
      </c>
      <c r="L136" s="14" t="s">
        <v>5898</v>
      </c>
      <c r="M136" s="10">
        <v>5.1030294677169703</v>
      </c>
      <c r="N136" s="8" t="s">
        <v>8128</v>
      </c>
      <c r="O136" s="8" t="s">
        <v>125</v>
      </c>
      <c r="P136" s="9">
        <v>0.78125</v>
      </c>
      <c r="Q136" s="9">
        <v>0.78637731481481477</v>
      </c>
      <c r="R136" s="8">
        <v>0</v>
      </c>
      <c r="S136" s="10">
        <v>9.4583333333333339</v>
      </c>
      <c r="T136" s="8" t="s">
        <v>4814</v>
      </c>
      <c r="U136" s="8" t="s">
        <v>4815</v>
      </c>
      <c r="V136" s="10">
        <v>2.4895667904000098</v>
      </c>
      <c r="W136">
        <v>1619.28</v>
      </c>
      <c r="X136" s="8">
        <v>0</v>
      </c>
      <c r="Y136" s="8">
        <v>0</v>
      </c>
      <c r="Z136">
        <v>0</v>
      </c>
      <c r="AA136">
        <v>0</v>
      </c>
      <c r="AB136" s="8">
        <f>Solution[[#This Row],[Old Stop]] +1</f>
        <v>1</v>
      </c>
      <c r="AC136" s="8" t="str">
        <f>_xlfn.CONCAT(Solution[[#This Row],[Old Rt '#]],"_",Solution[[#This Row],[Week '#]],"_", _xlfn.SWITCH(Solution[[#This Row],[Old Delivery Day]], "M", "Monday", "T", "Tuesday", "W", "Wednesday", "R", "Thursday", "F", "Friday"))</f>
        <v>101_Week1_Monday</v>
      </c>
      <c r="AD136" s="20">
        <v>61.71</v>
      </c>
      <c r="AE136" s="20">
        <v>61.71</v>
      </c>
      <c r="AF136" s="20">
        <v>63.3566</v>
      </c>
      <c r="AG136" s="20">
        <v>64.180000000000007</v>
      </c>
      <c r="AH136">
        <v>32.090000000000003</v>
      </c>
      <c r="AI136" s="8" t="s">
        <v>4667</v>
      </c>
      <c r="AJ136" s="8" t="s">
        <v>4668</v>
      </c>
      <c r="AK136" s="8">
        <v>1</v>
      </c>
      <c r="AL136" s="8">
        <v>0</v>
      </c>
      <c r="AM136" s="11">
        <v>30.855</v>
      </c>
      <c r="AN136" s="11">
        <v>32.090000000000003</v>
      </c>
      <c r="AO136" t="s">
        <v>163</v>
      </c>
      <c r="AP136" s="8" t="s">
        <v>191</v>
      </c>
      <c r="AQ136" s="8" t="s">
        <v>44</v>
      </c>
      <c r="AR136" s="8" t="s">
        <v>163</v>
      </c>
      <c r="AS136" s="8" t="s">
        <v>163</v>
      </c>
      <c r="AT136" s="8" t="s">
        <v>168</v>
      </c>
      <c r="AU1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6" s="8">
        <v>0</v>
      </c>
      <c r="AW136">
        <v>15.4275</v>
      </c>
      <c r="AX136">
        <v>15.4275</v>
      </c>
      <c r="AY136">
        <v>15.83915</v>
      </c>
      <c r="AZ136">
        <v>16.045000000000002</v>
      </c>
    </row>
    <row r="137" spans="1:54" x14ac:dyDescent="0.3">
      <c r="A137" s="43" t="s">
        <v>280</v>
      </c>
      <c r="B137" t="s">
        <v>4284</v>
      </c>
      <c r="C137" t="s">
        <v>110</v>
      </c>
      <c r="D137" s="8" t="s">
        <v>101</v>
      </c>
      <c r="E137" s="8" t="s">
        <v>160</v>
      </c>
      <c r="F137" s="8" t="s">
        <v>14</v>
      </c>
      <c r="G137" s="8" t="s">
        <v>9258</v>
      </c>
      <c r="H137" s="8" t="s">
        <v>160</v>
      </c>
      <c r="I137" s="8" t="s">
        <v>12</v>
      </c>
      <c r="J137" s="8">
        <v>310</v>
      </c>
      <c r="K137" s="14" t="s">
        <v>279</v>
      </c>
      <c r="L137" s="14" t="s">
        <v>5792</v>
      </c>
      <c r="M137" s="10">
        <v>0.249357506602678</v>
      </c>
      <c r="N137" s="8" t="s">
        <v>8764</v>
      </c>
      <c r="O137" s="8" t="s">
        <v>147</v>
      </c>
      <c r="P137" s="9">
        <v>0.49344907407407407</v>
      </c>
      <c r="Q137" s="9">
        <v>0.4987037037037037</v>
      </c>
      <c r="R137" s="8">
        <v>0</v>
      </c>
      <c r="S137" s="10">
        <v>8.2583333333333329</v>
      </c>
      <c r="T137" s="8" t="s">
        <v>4286</v>
      </c>
      <c r="U137" s="8" t="s">
        <v>4287</v>
      </c>
      <c r="V137" s="10">
        <v>0.10328276257197</v>
      </c>
      <c r="W137">
        <v>2369.29</v>
      </c>
      <c r="X137" s="8">
        <v>0</v>
      </c>
      <c r="Y137" s="8">
        <v>0</v>
      </c>
      <c r="Z137">
        <v>0</v>
      </c>
      <c r="AA137">
        <v>0</v>
      </c>
      <c r="AB137" s="8">
        <f>Solution[[#This Row],[Old Stop]] +1</f>
        <v>311</v>
      </c>
      <c r="AC137" s="8" t="str">
        <f>_xlfn.CONCAT(Solution[[#This Row],[Old Rt '#]],"_",Solution[[#This Row],[Week '#]],"_", _xlfn.SWITCH(Solution[[#This Row],[Old Delivery Day]], "M", "Monday", "T", "Tuesday", "W", "Wednesday", "R", "Thursday", "F", "Friday"))</f>
        <v>101_Week1_Wednesday</v>
      </c>
      <c r="AD137" s="20">
        <v>48.356999999999999</v>
      </c>
      <c r="AE137" s="20">
        <v>55.470700000000001</v>
      </c>
      <c r="AF137" s="20">
        <v>59.975299999999997</v>
      </c>
      <c r="AG137" s="20">
        <v>61.857599999999998</v>
      </c>
      <c r="AH137">
        <v>64.95</v>
      </c>
      <c r="AI137" s="8" t="s">
        <v>3402</v>
      </c>
      <c r="AJ137" s="8" t="s">
        <v>3403</v>
      </c>
      <c r="AK137" s="8">
        <v>1</v>
      </c>
      <c r="AL137" s="8">
        <v>0</v>
      </c>
      <c r="AM137" s="11">
        <v>58.945</v>
      </c>
      <c r="AN137" s="11">
        <v>61.274999999999999</v>
      </c>
      <c r="AO137" t="s">
        <v>163</v>
      </c>
      <c r="AP137" s="8" t="s">
        <v>191</v>
      </c>
      <c r="AQ137" s="8" t="s">
        <v>44</v>
      </c>
      <c r="AR137" s="8" t="s">
        <v>164</v>
      </c>
      <c r="AS137" s="8" t="s">
        <v>163</v>
      </c>
      <c r="AT137" s="8" t="s">
        <v>168</v>
      </c>
      <c r="AU1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7" s="8">
        <v>0</v>
      </c>
      <c r="AW137">
        <v>12.08925</v>
      </c>
      <c r="AX137">
        <v>13.867675</v>
      </c>
      <c r="AY137">
        <v>14.993824999999999</v>
      </c>
      <c r="AZ137">
        <v>15.464399999999999</v>
      </c>
      <c r="BB137" s="13"/>
    </row>
    <row r="138" spans="1:54" x14ac:dyDescent="0.3">
      <c r="A138" s="43" t="s">
        <v>280</v>
      </c>
      <c r="B138" t="s">
        <v>4284</v>
      </c>
      <c r="C138" t="s">
        <v>110</v>
      </c>
      <c r="D138" s="8" t="s">
        <v>102</v>
      </c>
      <c r="E138" s="8" t="s">
        <v>160</v>
      </c>
      <c r="F138" s="8" t="s">
        <v>14</v>
      </c>
      <c r="G138" s="8" t="s">
        <v>9254</v>
      </c>
      <c r="H138" s="8" t="s">
        <v>160</v>
      </c>
      <c r="I138" s="8" t="s">
        <v>12</v>
      </c>
      <c r="J138" s="8">
        <v>310</v>
      </c>
      <c r="K138" s="14" t="s">
        <v>279</v>
      </c>
      <c r="L138" s="14" t="s">
        <v>5792</v>
      </c>
      <c r="M138" s="10">
        <v>2.34781607851443</v>
      </c>
      <c r="N138" s="8" t="s">
        <v>8813</v>
      </c>
      <c r="O138" s="8" t="s">
        <v>147</v>
      </c>
      <c r="P138" s="9">
        <v>0.50061342592592595</v>
      </c>
      <c r="Q138" s="9">
        <v>0.50586805555555558</v>
      </c>
      <c r="R138" s="8">
        <v>0</v>
      </c>
      <c r="S138" s="10">
        <v>8.2583333333333329</v>
      </c>
      <c r="T138" s="8" t="s">
        <v>4286</v>
      </c>
      <c r="U138" s="8" t="s">
        <v>4287</v>
      </c>
      <c r="V138" s="10">
        <v>0.90433325734872905</v>
      </c>
      <c r="W138">
        <v>2369.29</v>
      </c>
      <c r="X138" s="8">
        <v>0</v>
      </c>
      <c r="Y138" s="8">
        <v>0</v>
      </c>
      <c r="Z138">
        <v>0</v>
      </c>
      <c r="AA138">
        <v>0</v>
      </c>
      <c r="AB138" s="8">
        <f>Solution[[#This Row],[Old Stop]] +1</f>
        <v>311</v>
      </c>
      <c r="AC138" s="8" t="str">
        <f>_xlfn.CONCAT(Solution[[#This Row],[Old Rt '#]],"_",Solution[[#This Row],[Week '#]],"_", _xlfn.SWITCH(Solution[[#This Row],[Old Delivery Day]], "M", "Monday", "T", "Tuesday", "W", "Wednesday", "R", "Thursday", "F", "Friday"))</f>
        <v>101_Week2_Wednesday</v>
      </c>
      <c r="AD138" s="20">
        <v>48.356999999999999</v>
      </c>
      <c r="AE138" s="20">
        <v>55.470700000000001</v>
      </c>
      <c r="AF138" s="20">
        <v>59.975299999999997</v>
      </c>
      <c r="AG138" s="20">
        <v>61.857599999999998</v>
      </c>
      <c r="AH138">
        <v>64.95</v>
      </c>
      <c r="AI138" s="8" t="s">
        <v>3402</v>
      </c>
      <c r="AJ138" s="8" t="s">
        <v>5149</v>
      </c>
      <c r="AK138" s="8">
        <v>1</v>
      </c>
      <c r="AL138" s="8">
        <v>0</v>
      </c>
      <c r="AM138" s="11">
        <v>58.945</v>
      </c>
      <c r="AN138" s="11">
        <v>61.274999999999999</v>
      </c>
      <c r="AO138" t="s">
        <v>163</v>
      </c>
      <c r="AP138" s="8" t="s">
        <v>191</v>
      </c>
      <c r="AQ138" s="8" t="s">
        <v>44</v>
      </c>
      <c r="AR138" s="8" t="s">
        <v>164</v>
      </c>
      <c r="AS138" s="8" t="s">
        <v>163</v>
      </c>
      <c r="AT138" s="8" t="s">
        <v>168</v>
      </c>
      <c r="AU1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8" s="8">
        <v>0</v>
      </c>
      <c r="AW138">
        <v>12.08925</v>
      </c>
      <c r="AX138">
        <v>13.867675</v>
      </c>
      <c r="AY138">
        <v>14.993824999999999</v>
      </c>
      <c r="AZ138">
        <v>15.464399999999999</v>
      </c>
    </row>
    <row r="139" spans="1:54" x14ac:dyDescent="0.3">
      <c r="A139" s="43" t="s">
        <v>922</v>
      </c>
      <c r="B139" t="s">
        <v>4649</v>
      </c>
      <c r="C139" t="s">
        <v>110</v>
      </c>
      <c r="D139" s="8" t="s">
        <v>101</v>
      </c>
      <c r="E139" s="8" t="s">
        <v>126</v>
      </c>
      <c r="F139" s="8" t="s">
        <v>15</v>
      </c>
      <c r="G139" s="8" t="s">
        <v>9258</v>
      </c>
      <c r="H139" s="8" t="s">
        <v>160</v>
      </c>
      <c r="I139" s="8" t="s">
        <v>13</v>
      </c>
      <c r="J139" s="8">
        <v>0</v>
      </c>
      <c r="K139" s="14" t="s">
        <v>921</v>
      </c>
      <c r="L139" s="14" t="s">
        <v>5894</v>
      </c>
      <c r="M139" s="10">
        <v>6.0894331849983701</v>
      </c>
      <c r="N139" s="8" t="s">
        <v>8130</v>
      </c>
      <c r="O139" s="8" t="s">
        <v>147</v>
      </c>
      <c r="P139" s="9">
        <v>0.79060185185185183</v>
      </c>
      <c r="Q139" s="9">
        <v>0.79893518518518514</v>
      </c>
      <c r="R139" s="8">
        <v>0</v>
      </c>
      <c r="S139" s="10">
        <v>9.5583333333333336</v>
      </c>
      <c r="T139" s="8" t="s">
        <v>4651</v>
      </c>
      <c r="U139" s="8" t="s">
        <v>4652</v>
      </c>
      <c r="V139" s="10">
        <v>5.5691201678432902</v>
      </c>
      <c r="W139">
        <v>5755.02</v>
      </c>
      <c r="X139" s="8">
        <v>16</v>
      </c>
      <c r="Y139" s="8">
        <v>0.89808917197452198</v>
      </c>
      <c r="Z139">
        <v>10</v>
      </c>
      <c r="AA139">
        <v>169</v>
      </c>
      <c r="AB139" s="8">
        <f>Solution[[#This Row],[Old Stop]] +1</f>
        <v>1</v>
      </c>
      <c r="AC139" s="8" t="str">
        <f>_xlfn.CONCAT(Solution[[#This Row],[Old Rt '#]],"_",Solution[[#This Row],[Week '#]],"_", _xlfn.SWITCH(Solution[[#This Row],[Old Delivery Day]], "M", "Monday", "T", "Tuesday", "W", "Wednesday", "R", "Thursday", "F", "Friday"))</f>
        <v>101_Week1_Monday</v>
      </c>
      <c r="AD139" s="20">
        <v>114.28</v>
      </c>
      <c r="AE139" s="20">
        <v>110.883</v>
      </c>
      <c r="AF139" s="20">
        <v>101.47920000000001</v>
      </c>
      <c r="AG139" s="20">
        <v>114.1892</v>
      </c>
      <c r="AH139">
        <v>105.64</v>
      </c>
      <c r="AI139" s="8" t="s">
        <v>4667</v>
      </c>
      <c r="AJ139" s="8" t="s">
        <v>4668</v>
      </c>
      <c r="AK139" s="8">
        <v>1</v>
      </c>
      <c r="AL139" s="8">
        <v>157</v>
      </c>
      <c r="AM139" s="11">
        <v>101.01</v>
      </c>
      <c r="AN139" s="11">
        <v>113.69370000000001</v>
      </c>
      <c r="AO139" t="s">
        <v>163</v>
      </c>
      <c r="AP139" s="8" t="s">
        <v>191</v>
      </c>
      <c r="AQ139" s="8" t="s">
        <v>44</v>
      </c>
      <c r="AR139" s="8" t="s">
        <v>163</v>
      </c>
      <c r="AS139" s="8" t="s">
        <v>163</v>
      </c>
      <c r="AT139" s="8" t="s">
        <v>168</v>
      </c>
      <c r="AU1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9" s="8">
        <v>157</v>
      </c>
      <c r="AW139">
        <v>28.57</v>
      </c>
      <c r="AX139">
        <v>27.720749999999999</v>
      </c>
      <c r="AY139">
        <v>25.369800000000001</v>
      </c>
      <c r="AZ139">
        <v>28.5473</v>
      </c>
    </row>
    <row r="140" spans="1:54" x14ac:dyDescent="0.3">
      <c r="A140" s="43" t="s">
        <v>922</v>
      </c>
      <c r="B140" t="s">
        <v>4649</v>
      </c>
      <c r="C140" t="s">
        <v>110</v>
      </c>
      <c r="D140" s="8" t="s">
        <v>102</v>
      </c>
      <c r="E140" s="8" t="s">
        <v>126</v>
      </c>
      <c r="F140" s="8" t="s">
        <v>15</v>
      </c>
      <c r="G140" s="8" t="s">
        <v>4497</v>
      </c>
      <c r="H140" s="8" t="s">
        <v>160</v>
      </c>
      <c r="I140" s="8" t="s">
        <v>13</v>
      </c>
      <c r="J140" s="8">
        <v>0</v>
      </c>
      <c r="K140" s="14" t="s">
        <v>921</v>
      </c>
      <c r="L140" s="14" t="s">
        <v>5894</v>
      </c>
      <c r="M140" s="10">
        <v>7.6983110616435502</v>
      </c>
      <c r="N140" s="8" t="s">
        <v>7753</v>
      </c>
      <c r="O140" s="8" t="s">
        <v>147</v>
      </c>
      <c r="P140" s="9">
        <v>0.42155092592592591</v>
      </c>
      <c r="Q140" s="9">
        <v>0.42988425925925927</v>
      </c>
      <c r="R140" s="8">
        <v>0</v>
      </c>
      <c r="S140" s="10">
        <v>9.5583333333333336</v>
      </c>
      <c r="T140" s="8" t="s">
        <v>4651</v>
      </c>
      <c r="U140" s="8" t="s">
        <v>4652</v>
      </c>
      <c r="V140" s="10">
        <v>5.82834333637651</v>
      </c>
      <c r="W140">
        <v>5755.02</v>
      </c>
      <c r="X140" s="8">
        <v>16</v>
      </c>
      <c r="Y140" s="8">
        <v>0.89808917197452198</v>
      </c>
      <c r="Z140">
        <v>10</v>
      </c>
      <c r="AA140">
        <v>169</v>
      </c>
      <c r="AB140" s="8">
        <f>Solution[[#This Row],[Old Stop]] +1</f>
        <v>1</v>
      </c>
      <c r="AC140" s="8" t="str">
        <f>_xlfn.CONCAT(Solution[[#This Row],[Old Rt '#]],"_",Solution[[#This Row],[Week '#]],"_", _xlfn.SWITCH(Solution[[#This Row],[Old Delivery Day]], "M", "Monday", "T", "Tuesday", "W", "Wednesday", "R", "Thursday", "F", "Friday"))</f>
        <v>101_Week2_Monday</v>
      </c>
      <c r="AD140" s="20">
        <v>114.28</v>
      </c>
      <c r="AE140" s="20">
        <v>110.883</v>
      </c>
      <c r="AF140" s="20">
        <v>101.47920000000001</v>
      </c>
      <c r="AG140" s="20">
        <v>114.1892</v>
      </c>
      <c r="AH140">
        <v>105.64</v>
      </c>
      <c r="AI140" s="8" t="s">
        <v>4667</v>
      </c>
      <c r="AJ140" s="8" t="s">
        <v>5103</v>
      </c>
      <c r="AK140" s="8">
        <v>1</v>
      </c>
      <c r="AL140" s="8">
        <v>157</v>
      </c>
      <c r="AM140" s="11">
        <v>101.01</v>
      </c>
      <c r="AN140" s="11">
        <v>113.69370000000001</v>
      </c>
      <c r="AO140" t="s">
        <v>163</v>
      </c>
      <c r="AP140" s="8" t="s">
        <v>191</v>
      </c>
      <c r="AQ140" s="8" t="s">
        <v>44</v>
      </c>
      <c r="AR140" s="8" t="s">
        <v>163</v>
      </c>
      <c r="AS140" s="8" t="s">
        <v>163</v>
      </c>
      <c r="AT140" s="8" t="s">
        <v>168</v>
      </c>
      <c r="AU1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0" s="8">
        <v>157</v>
      </c>
      <c r="AW140">
        <v>28.57</v>
      </c>
      <c r="AX140">
        <v>27.720749999999999</v>
      </c>
      <c r="AY140">
        <v>25.369800000000001</v>
      </c>
      <c r="AZ140">
        <v>28.5473</v>
      </c>
    </row>
    <row r="141" spans="1:54" x14ac:dyDescent="0.3">
      <c r="A141" s="43" t="s">
        <v>1004</v>
      </c>
      <c r="B141" t="s">
        <v>4468</v>
      </c>
      <c r="C141" t="s">
        <v>110</v>
      </c>
      <c r="D141" s="8" t="s">
        <v>101</v>
      </c>
      <c r="E141" s="8" t="s">
        <v>160</v>
      </c>
      <c r="F141" s="8" t="s">
        <v>15</v>
      </c>
      <c r="G141" s="8" t="s">
        <v>4484</v>
      </c>
      <c r="H141" s="8" t="s">
        <v>160</v>
      </c>
      <c r="I141" s="8" t="s">
        <v>15</v>
      </c>
      <c r="J141" s="8">
        <v>170</v>
      </c>
      <c r="K141" s="14" t="s">
        <v>1003</v>
      </c>
      <c r="L141" s="14" t="s">
        <v>5828</v>
      </c>
      <c r="M141" s="10">
        <v>0.60300812176728902</v>
      </c>
      <c r="N141" s="8" t="s">
        <v>8684</v>
      </c>
      <c r="O141" s="8" t="s">
        <v>147</v>
      </c>
      <c r="P141" s="9">
        <v>0.41483796296296294</v>
      </c>
      <c r="Q141" s="9">
        <v>0.42045138888888889</v>
      </c>
      <c r="R141" s="8">
        <v>0</v>
      </c>
      <c r="S141" s="10">
        <v>11.55</v>
      </c>
      <c r="T141" s="8" t="s">
        <v>4470</v>
      </c>
      <c r="U141" s="8" t="s">
        <v>4471</v>
      </c>
      <c r="V141" s="10">
        <v>0.11952167413609401</v>
      </c>
      <c r="W141">
        <v>2078.88</v>
      </c>
      <c r="X141" s="8">
        <v>4</v>
      </c>
      <c r="Y141" s="8">
        <v>0.71428571428571397</v>
      </c>
      <c r="Z141">
        <v>1</v>
      </c>
      <c r="AA141">
        <v>17</v>
      </c>
      <c r="AB141" s="8">
        <f>Solution[[#This Row],[Old Stop]] +1</f>
        <v>171</v>
      </c>
      <c r="AC141" s="8" t="str">
        <f>_xlfn.CONCAT(Solution[[#This Row],[Old Rt '#]],"_",Solution[[#This Row],[Week '#]],"_", _xlfn.SWITCH(Solution[[#This Row],[Old Delivery Day]], "M", "Monday", "T", "Tuesday", "W", "Wednesday", "R", "Thursday", "F", "Friday"))</f>
        <v>101_Week1_Tuesday</v>
      </c>
      <c r="AD141" s="20">
        <v>35</v>
      </c>
      <c r="AE141" s="20">
        <v>33.944000000000003</v>
      </c>
      <c r="AF141" s="20">
        <v>46.8461</v>
      </c>
      <c r="AG141" s="20">
        <v>43.778399999999998</v>
      </c>
      <c r="AH141">
        <v>47.68</v>
      </c>
      <c r="AI141" s="8" t="s">
        <v>4399</v>
      </c>
      <c r="AJ141" s="8" t="s">
        <v>4400</v>
      </c>
      <c r="AK141" s="8">
        <v>1</v>
      </c>
      <c r="AL141" s="8">
        <v>14</v>
      </c>
      <c r="AM141" s="11">
        <v>45.09</v>
      </c>
      <c r="AN141" s="11">
        <v>42.924999999999997</v>
      </c>
      <c r="AO141" t="s">
        <v>164</v>
      </c>
      <c r="AP141" s="8" t="s">
        <v>191</v>
      </c>
      <c r="AQ141" s="8" t="s">
        <v>44</v>
      </c>
      <c r="AR141" s="8" t="s">
        <v>164</v>
      </c>
      <c r="AS141" s="8" t="s">
        <v>164</v>
      </c>
      <c r="AT141" s="8" t="s">
        <v>168</v>
      </c>
      <c r="AU1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 s="8"/>
      <c r="AW141">
        <v>8.75</v>
      </c>
      <c r="AX141">
        <v>8.4860000000000007</v>
      </c>
      <c r="AY141">
        <v>11.711525</v>
      </c>
      <c r="AZ141">
        <v>10.944599999999999</v>
      </c>
    </row>
    <row r="142" spans="1:54" x14ac:dyDescent="0.3">
      <c r="A142" s="43" t="s">
        <v>1004</v>
      </c>
      <c r="B142" t="s">
        <v>4468</v>
      </c>
      <c r="C142" t="s">
        <v>110</v>
      </c>
      <c r="D142" s="8" t="s">
        <v>102</v>
      </c>
      <c r="E142" s="8" t="s">
        <v>160</v>
      </c>
      <c r="F142" s="8" t="s">
        <v>15</v>
      </c>
      <c r="G142" s="8" t="s">
        <v>9248</v>
      </c>
      <c r="H142" s="8" t="s">
        <v>160</v>
      </c>
      <c r="I142" s="8" t="s">
        <v>15</v>
      </c>
      <c r="J142" s="8">
        <v>170</v>
      </c>
      <c r="K142" s="14" t="s">
        <v>1003</v>
      </c>
      <c r="L142" s="14" t="s">
        <v>5828</v>
      </c>
      <c r="M142" s="10">
        <v>0.12944769622458799</v>
      </c>
      <c r="N142" s="8" t="s">
        <v>7803</v>
      </c>
      <c r="O142" s="8" t="s">
        <v>147</v>
      </c>
      <c r="P142" s="9">
        <v>0.4019212962962963</v>
      </c>
      <c r="Q142" s="9">
        <v>0.4075347222222222</v>
      </c>
      <c r="R142" s="8">
        <v>0</v>
      </c>
      <c r="S142" s="10">
        <v>11.55</v>
      </c>
      <c r="T142" s="8" t="s">
        <v>4470</v>
      </c>
      <c r="U142" s="8" t="s">
        <v>4471</v>
      </c>
      <c r="V142" s="10">
        <v>3.3673415053547102E-2</v>
      </c>
      <c r="W142">
        <v>2078.88</v>
      </c>
      <c r="X142" s="8">
        <v>4</v>
      </c>
      <c r="Y142" s="8">
        <v>0.71428571428571397</v>
      </c>
      <c r="Z142">
        <v>1</v>
      </c>
      <c r="AA142">
        <v>17</v>
      </c>
      <c r="AB142" s="8">
        <f>Solution[[#This Row],[Old Stop]] +1</f>
        <v>171</v>
      </c>
      <c r="AC142" s="8" t="str">
        <f>_xlfn.CONCAT(Solution[[#This Row],[Old Rt '#]],"_",Solution[[#This Row],[Week '#]],"_", _xlfn.SWITCH(Solution[[#This Row],[Old Delivery Day]], "M", "Monday", "T", "Tuesday", "W", "Wednesday", "R", "Thursday", "F", "Friday"))</f>
        <v>101_Week2_Tuesday</v>
      </c>
      <c r="AD142" s="20">
        <v>35</v>
      </c>
      <c r="AE142" s="20">
        <v>33.944000000000003</v>
      </c>
      <c r="AF142" s="20">
        <v>46.8461</v>
      </c>
      <c r="AG142" s="20">
        <v>43.778399999999998</v>
      </c>
      <c r="AH142">
        <v>47.68</v>
      </c>
      <c r="AI142" s="8" t="s">
        <v>4399</v>
      </c>
      <c r="AJ142" s="8" t="s">
        <v>4496</v>
      </c>
      <c r="AK142" s="8">
        <v>1</v>
      </c>
      <c r="AL142" s="8">
        <v>14</v>
      </c>
      <c r="AM142" s="11">
        <v>45.09</v>
      </c>
      <c r="AN142" s="11">
        <v>42.924999999999997</v>
      </c>
      <c r="AO142" t="s">
        <v>164</v>
      </c>
      <c r="AP142" s="8" t="s">
        <v>191</v>
      </c>
      <c r="AQ142" s="8" t="s">
        <v>44</v>
      </c>
      <c r="AR142" s="8" t="s">
        <v>164</v>
      </c>
      <c r="AS142" s="8" t="s">
        <v>164</v>
      </c>
      <c r="AT142" s="8" t="s">
        <v>168</v>
      </c>
      <c r="AU1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 s="8"/>
      <c r="AW142">
        <v>8.75</v>
      </c>
      <c r="AX142">
        <v>8.4860000000000007</v>
      </c>
      <c r="AY142">
        <v>11.711525</v>
      </c>
      <c r="AZ142">
        <v>10.944599999999999</v>
      </c>
    </row>
    <row r="143" spans="1:54" x14ac:dyDescent="0.3">
      <c r="A143" s="43" t="s">
        <v>910</v>
      </c>
      <c r="B143" t="s">
        <v>4693</v>
      </c>
      <c r="C143" t="s">
        <v>110</v>
      </c>
      <c r="D143" s="8" t="s">
        <v>101</v>
      </c>
      <c r="E143" s="8" t="s">
        <v>126</v>
      </c>
      <c r="F143" s="8" t="s">
        <v>15</v>
      </c>
      <c r="G143" s="8" t="s">
        <v>9247</v>
      </c>
      <c r="H143" s="8" t="s">
        <v>290</v>
      </c>
      <c r="I143" s="8" t="s">
        <v>15</v>
      </c>
      <c r="J143" s="8">
        <v>20</v>
      </c>
      <c r="K143" s="14" t="s">
        <v>909</v>
      </c>
      <c r="L143" s="14" t="s">
        <v>5848</v>
      </c>
      <c r="M143" s="10">
        <v>6.5080050367436098</v>
      </c>
      <c r="N143" s="8" t="s">
        <v>8131</v>
      </c>
      <c r="O143" s="8" t="s">
        <v>123</v>
      </c>
      <c r="P143" s="9">
        <v>0.80344907407407407</v>
      </c>
      <c r="Q143" s="9">
        <v>0.81016203703703704</v>
      </c>
      <c r="R143" s="8">
        <v>0</v>
      </c>
      <c r="S143" s="10">
        <v>7.8666666666666671</v>
      </c>
      <c r="T143" s="8" t="s">
        <v>4695</v>
      </c>
      <c r="U143" s="8" t="s">
        <v>4696</v>
      </c>
      <c r="V143" s="10">
        <v>5.7647162766731999</v>
      </c>
      <c r="W143">
        <v>537.83000000000004</v>
      </c>
      <c r="X143" s="8">
        <v>0</v>
      </c>
      <c r="Y143" s="8">
        <v>0</v>
      </c>
      <c r="Z143">
        <v>0</v>
      </c>
      <c r="AA143">
        <v>0</v>
      </c>
      <c r="AB143" s="8">
        <f>Solution[[#This Row],[Old Stop]] +1</f>
        <v>21</v>
      </c>
      <c r="AC143" s="8" t="str">
        <f>_xlfn.CONCAT(Solution[[#This Row],[Old Rt '#]],"_",Solution[[#This Row],[Week '#]],"_", _xlfn.SWITCH(Solution[[#This Row],[Old Delivery Day]], "M", "Monday", "T", "Tuesday", "W", "Wednesday", "R", "Thursday", "F", "Friday"))</f>
        <v>105_Week1_Tuesday</v>
      </c>
      <c r="AD143" s="20">
        <v>51.414999999999999</v>
      </c>
      <c r="AE143" s="20">
        <v>51.95</v>
      </c>
      <c r="AF143" s="20">
        <v>57.916600000000003</v>
      </c>
      <c r="AG143" s="20">
        <v>54.52</v>
      </c>
      <c r="AH143">
        <v>16.14</v>
      </c>
      <c r="AI143" s="8" t="s">
        <v>4667</v>
      </c>
      <c r="AJ143" s="8" t="s">
        <v>4668</v>
      </c>
      <c r="AK143" s="8">
        <v>1</v>
      </c>
      <c r="AL143" s="8">
        <v>0</v>
      </c>
      <c r="AM143" s="11">
        <v>12.987500000000001</v>
      </c>
      <c r="AN143" s="11">
        <v>6.8150000000000004</v>
      </c>
      <c r="AO143" t="s">
        <v>163</v>
      </c>
      <c r="AP143" s="8" t="s">
        <v>191</v>
      </c>
      <c r="AQ143" s="8" t="s">
        <v>44</v>
      </c>
      <c r="AR143" s="8" t="s">
        <v>163</v>
      </c>
      <c r="AS143" s="8" t="s">
        <v>164</v>
      </c>
      <c r="AT143" s="8" t="s">
        <v>168</v>
      </c>
      <c r="AU1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 s="8">
        <v>0</v>
      </c>
      <c r="AW143">
        <v>12.85375</v>
      </c>
      <c r="AX143">
        <v>12.987500000000001</v>
      </c>
      <c r="AY143">
        <v>14.479150000000001</v>
      </c>
      <c r="AZ143">
        <v>13.63</v>
      </c>
    </row>
    <row r="144" spans="1:54" x14ac:dyDescent="0.3">
      <c r="A144" s="43" t="s">
        <v>1052</v>
      </c>
      <c r="B144" t="s">
        <v>4592</v>
      </c>
      <c r="C144" t="s">
        <v>110</v>
      </c>
      <c r="D144" s="8" t="s">
        <v>101</v>
      </c>
      <c r="E144" s="8" t="s">
        <v>160</v>
      </c>
      <c r="F144" s="8" t="s">
        <v>13</v>
      </c>
      <c r="G144" s="8" t="s">
        <v>9259</v>
      </c>
      <c r="H144" s="8" t="s">
        <v>160</v>
      </c>
      <c r="I144" s="8" t="s">
        <v>48</v>
      </c>
      <c r="J144" s="8">
        <v>150</v>
      </c>
      <c r="K144" s="14" t="s">
        <v>1051</v>
      </c>
      <c r="L144" s="14" t="s">
        <v>5959</v>
      </c>
      <c r="M144" s="10">
        <v>14.1121793237758</v>
      </c>
      <c r="N144" s="8" t="s">
        <v>8102</v>
      </c>
      <c r="O144" s="8" t="s">
        <v>129</v>
      </c>
      <c r="P144" s="9">
        <v>0.46840277777777778</v>
      </c>
      <c r="Q144" s="9">
        <v>0.47122685185185187</v>
      </c>
      <c r="R144" s="8">
        <v>0</v>
      </c>
      <c r="S144" s="10">
        <v>3.4750000000000001</v>
      </c>
      <c r="T144" s="8" t="s">
        <v>4594</v>
      </c>
      <c r="U144" s="8" t="s">
        <v>4595</v>
      </c>
      <c r="V144" s="10">
        <v>9.7847966985629693</v>
      </c>
      <c r="W144">
        <v>2085.7199999999998</v>
      </c>
      <c r="X144" s="8">
        <v>0</v>
      </c>
      <c r="Y144" s="8">
        <v>0</v>
      </c>
      <c r="Z144">
        <v>0</v>
      </c>
      <c r="AA144">
        <v>0</v>
      </c>
      <c r="AB144" s="8">
        <f>Solution[[#This Row],[Old Stop]] +1</f>
        <v>151</v>
      </c>
      <c r="AC144" s="8" t="str">
        <f>_xlfn.CONCAT(Solution[[#This Row],[Old Rt '#]],"_",Solution[[#This Row],[Week '#]],"_", _xlfn.SWITCH(Solution[[#This Row],[Old Delivery Day]], "M", "Monday", "T", "Tuesday", "W", "Wednesday", "R", "Thursday", "F", "Friday"))</f>
        <v>101_Week1_Thursday</v>
      </c>
      <c r="AD144" s="20">
        <v>79.17</v>
      </c>
      <c r="AE144" s="20">
        <v>79.17</v>
      </c>
      <c r="AF144" s="20">
        <v>81.955699999999993</v>
      </c>
      <c r="AG144" s="20">
        <v>85.823300000000003</v>
      </c>
      <c r="AH144">
        <v>44.03</v>
      </c>
      <c r="AI144" s="8" t="s">
        <v>3495</v>
      </c>
      <c r="AJ144" s="8" t="s">
        <v>3496</v>
      </c>
      <c r="AK144" s="8">
        <v>1</v>
      </c>
      <c r="AL144" s="8">
        <v>0</v>
      </c>
      <c r="AM144" s="11">
        <v>39.585000000000001</v>
      </c>
      <c r="AN144" s="11">
        <v>43.6</v>
      </c>
      <c r="AO144" t="s">
        <v>163</v>
      </c>
      <c r="AP144" s="8" t="s">
        <v>891</v>
      </c>
      <c r="AQ144" s="8" t="s">
        <v>44</v>
      </c>
      <c r="AR144" s="8" t="s">
        <v>164</v>
      </c>
      <c r="AS144" s="8" t="s">
        <v>163</v>
      </c>
      <c r="AT144" s="8" t="s">
        <v>168</v>
      </c>
      <c r="AU1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 s="8">
        <v>0</v>
      </c>
      <c r="AW144">
        <v>19.7925</v>
      </c>
      <c r="AX144">
        <v>19.7925</v>
      </c>
      <c r="AY144">
        <v>20.488924999999998</v>
      </c>
      <c r="AZ144">
        <v>21.455825000000001</v>
      </c>
    </row>
    <row r="145" spans="1:52" x14ac:dyDescent="0.3">
      <c r="A145" s="43" t="s">
        <v>894</v>
      </c>
      <c r="B145" t="s">
        <v>4715</v>
      </c>
      <c r="C145" t="s">
        <v>110</v>
      </c>
      <c r="D145" s="8" t="s">
        <v>101</v>
      </c>
      <c r="E145" s="8" t="s">
        <v>126</v>
      </c>
      <c r="F145" s="8" t="s">
        <v>15</v>
      </c>
      <c r="G145" s="8" t="s">
        <v>9257</v>
      </c>
      <c r="H145" s="8" t="s">
        <v>160</v>
      </c>
      <c r="I145" s="8" t="s">
        <v>13</v>
      </c>
      <c r="J145" s="8">
        <v>0</v>
      </c>
      <c r="K145" s="14" t="s">
        <v>893</v>
      </c>
      <c r="L145" s="14" t="s">
        <v>5838</v>
      </c>
      <c r="M145" s="10">
        <v>0.246034044073667</v>
      </c>
      <c r="N145" s="8" t="s">
        <v>8132</v>
      </c>
      <c r="O145" s="8" t="s">
        <v>129</v>
      </c>
      <c r="P145" s="9">
        <v>0.81033564814814818</v>
      </c>
      <c r="Q145" s="9">
        <v>0.8125</v>
      </c>
      <c r="R145" s="8">
        <v>0</v>
      </c>
      <c r="S145" s="10">
        <v>2.6166666666666667</v>
      </c>
      <c r="T145" s="8" t="s">
        <v>4717</v>
      </c>
      <c r="U145" s="8" t="s">
        <v>4718</v>
      </c>
      <c r="V145" s="10">
        <v>0.148357461511153</v>
      </c>
      <c r="W145">
        <v>579.09</v>
      </c>
      <c r="X145" s="8">
        <v>0</v>
      </c>
      <c r="Y145" s="8">
        <v>0</v>
      </c>
      <c r="Z145">
        <v>0</v>
      </c>
      <c r="AA145">
        <v>0</v>
      </c>
      <c r="AB145" s="8">
        <f>Solution[[#This Row],[Old Stop]] +1</f>
        <v>1</v>
      </c>
      <c r="AC145" s="8" t="str">
        <f>_xlfn.CONCAT(Solution[[#This Row],[Old Rt '#]],"_",Solution[[#This Row],[Week '#]],"_", _xlfn.SWITCH(Solution[[#This Row],[Old Delivery Day]], "M", "Monday", "T", "Tuesday", "W", "Wednesday", "R", "Thursday", "F", "Friday"))</f>
        <v>101_Week1_Monday</v>
      </c>
      <c r="AD145" s="20">
        <v>37.700000000000003</v>
      </c>
      <c r="AE145" s="20">
        <v>49.13</v>
      </c>
      <c r="AF145" s="20">
        <v>38.06</v>
      </c>
      <c r="AG145" s="20">
        <v>38.06</v>
      </c>
      <c r="AH145">
        <v>20.170000000000002</v>
      </c>
      <c r="AI145" s="8" t="s">
        <v>4667</v>
      </c>
      <c r="AJ145" s="8" t="s">
        <v>4668</v>
      </c>
      <c r="AK145" s="8">
        <v>1</v>
      </c>
      <c r="AL145" s="8">
        <v>0</v>
      </c>
      <c r="AM145" s="11">
        <v>15.6562</v>
      </c>
      <c r="AN145" s="11">
        <v>19.03</v>
      </c>
      <c r="AO145" t="s">
        <v>163</v>
      </c>
      <c r="AP145" s="8" t="s">
        <v>891</v>
      </c>
      <c r="AQ145" s="8" t="s">
        <v>44</v>
      </c>
      <c r="AR145" s="8" t="s">
        <v>163</v>
      </c>
      <c r="AS145" s="8" t="s">
        <v>163</v>
      </c>
      <c r="AT145" s="8" t="s">
        <v>168</v>
      </c>
      <c r="AU1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5" s="8">
        <v>0</v>
      </c>
      <c r="AW145">
        <v>9.4250000000000007</v>
      </c>
      <c r="AX145">
        <v>12.282500000000001</v>
      </c>
      <c r="AY145">
        <v>9.5150000000000006</v>
      </c>
      <c r="AZ145">
        <v>9.5150000000000006</v>
      </c>
    </row>
    <row r="146" spans="1:52" x14ac:dyDescent="0.3">
      <c r="A146" s="43" t="s">
        <v>849</v>
      </c>
      <c r="B146" t="s">
        <v>158</v>
      </c>
      <c r="C146" t="s">
        <v>113</v>
      </c>
      <c r="D146" s="8" t="s">
        <v>101</v>
      </c>
      <c r="E146" s="8" t="s">
        <v>160</v>
      </c>
      <c r="F146" s="8" t="s">
        <v>12</v>
      </c>
      <c r="G146" s="8" t="s">
        <v>9268</v>
      </c>
      <c r="H146" s="8" t="s">
        <v>290</v>
      </c>
      <c r="I146" s="8" t="s">
        <v>14</v>
      </c>
      <c r="J146" s="8">
        <v>315</v>
      </c>
      <c r="K146" s="14" t="s">
        <v>848</v>
      </c>
      <c r="L146" s="14" t="s">
        <v>5867</v>
      </c>
      <c r="M146" s="10">
        <v>0</v>
      </c>
      <c r="N146" s="8" t="s">
        <v>7634</v>
      </c>
      <c r="O146" s="8" t="s">
        <v>147</v>
      </c>
      <c r="P146" s="9">
        <v>0.60663194444444446</v>
      </c>
      <c r="Q146" s="9">
        <v>0.61084490740740738</v>
      </c>
      <c r="R146" s="8">
        <v>0</v>
      </c>
      <c r="S146" s="10">
        <v>6.1633333333333331</v>
      </c>
      <c r="T146" s="8" t="s">
        <v>4424</v>
      </c>
      <c r="U146" s="8" t="s">
        <v>4425</v>
      </c>
      <c r="V146" s="10"/>
      <c r="W146">
        <v>1571.48</v>
      </c>
      <c r="X146" s="8">
        <v>0</v>
      </c>
      <c r="Y146" s="8">
        <v>0</v>
      </c>
      <c r="Z146">
        <v>0</v>
      </c>
      <c r="AA146">
        <v>0</v>
      </c>
      <c r="AB146" s="8">
        <f>Solution[[#This Row],[Old Stop]] +1</f>
        <v>316</v>
      </c>
      <c r="AC146" s="8" t="str">
        <f>_xlfn.CONCAT(Solution[[#This Row],[Old Rt '#]],"_",Solution[[#This Row],[Week '#]],"_", _xlfn.SWITCH(Solution[[#This Row],[Old Delivery Day]], "M", "Monday", "T", "Tuesday", "W", "Wednesday", "R", "Thursday", "F", "Friday"))</f>
        <v>105_Week1_Friday</v>
      </c>
      <c r="AD146" s="20">
        <v>29.5869</v>
      </c>
      <c r="AE146" s="20">
        <v>30.21</v>
      </c>
      <c r="AF146" s="20">
        <v>30.960699999999999</v>
      </c>
      <c r="AG146" s="20">
        <v>31.404199999999999</v>
      </c>
      <c r="AH146">
        <v>31.43</v>
      </c>
      <c r="AI146" s="8" t="s">
        <v>4434</v>
      </c>
      <c r="AJ146" s="8" t="s">
        <v>4435</v>
      </c>
      <c r="AK146" s="8">
        <v>2</v>
      </c>
      <c r="AL146" s="8">
        <v>0</v>
      </c>
      <c r="AM146" s="11">
        <v>15.105</v>
      </c>
      <c r="AN146" s="11">
        <v>15.703749999999999</v>
      </c>
      <c r="AO146" t="s">
        <v>163</v>
      </c>
      <c r="AP146" s="8" t="s">
        <v>191</v>
      </c>
      <c r="AQ146" s="8" t="s">
        <v>44</v>
      </c>
      <c r="AR146" s="8" t="s">
        <v>163</v>
      </c>
      <c r="AS146" s="8" t="s">
        <v>163</v>
      </c>
      <c r="AT146" s="8" t="s">
        <v>168</v>
      </c>
      <c r="AU1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 s="8">
        <v>0</v>
      </c>
      <c r="AW146">
        <v>7.396725</v>
      </c>
      <c r="AX146">
        <v>7.5525000000000002</v>
      </c>
      <c r="AY146">
        <v>7.7401749999999998</v>
      </c>
      <c r="AZ146">
        <v>7.8510499999999999</v>
      </c>
    </row>
    <row r="147" spans="1:52" x14ac:dyDescent="0.3">
      <c r="A147" s="43" t="s">
        <v>849</v>
      </c>
      <c r="B147" t="s">
        <v>158</v>
      </c>
      <c r="C147" t="s">
        <v>113</v>
      </c>
      <c r="D147" s="8" t="s">
        <v>101</v>
      </c>
      <c r="E147" s="8" t="s">
        <v>160</v>
      </c>
      <c r="F147" s="8" t="s">
        <v>12</v>
      </c>
      <c r="G147" s="8" t="s">
        <v>9269</v>
      </c>
      <c r="H147" s="8" t="s">
        <v>290</v>
      </c>
      <c r="I147" s="8" t="s">
        <v>14</v>
      </c>
      <c r="J147" s="8">
        <v>315</v>
      </c>
      <c r="K147" s="14" t="s">
        <v>848</v>
      </c>
      <c r="L147" s="14" t="s">
        <v>5867</v>
      </c>
      <c r="M147" s="10">
        <v>15.1592861574188</v>
      </c>
      <c r="N147" s="8" t="s">
        <v>7636</v>
      </c>
      <c r="O147" s="8" t="s">
        <v>147</v>
      </c>
      <c r="P147" s="9">
        <v>0.60241898148148143</v>
      </c>
      <c r="Q147" s="9">
        <v>0.60663194444444446</v>
      </c>
      <c r="R147" s="8">
        <v>0</v>
      </c>
      <c r="S147" s="10">
        <v>6.1633333333333331</v>
      </c>
      <c r="T147" s="8" t="s">
        <v>4424</v>
      </c>
      <c r="U147" s="8" t="s">
        <v>4425</v>
      </c>
      <c r="V147" s="10">
        <v>13.332983820781401</v>
      </c>
      <c r="W147">
        <v>1571.48</v>
      </c>
      <c r="X147" s="8">
        <v>0</v>
      </c>
      <c r="Y147" s="8">
        <v>0</v>
      </c>
      <c r="Z147">
        <v>0</v>
      </c>
      <c r="AA147">
        <v>0</v>
      </c>
      <c r="AB147" s="8">
        <f>Solution[[#This Row],[Old Stop]] +1</f>
        <v>316</v>
      </c>
      <c r="AC147" s="8" t="str">
        <f>_xlfn.CONCAT(Solution[[#This Row],[Old Rt '#]],"_",Solution[[#This Row],[Week '#]],"_", _xlfn.SWITCH(Solution[[#This Row],[Old Delivery Day]], "M", "Monday", "T", "Tuesday", "W", "Wednesday", "R", "Thursday", "F", "Friday"))</f>
        <v>105_Week1_Friday</v>
      </c>
      <c r="AD147" s="20">
        <v>29.5869</v>
      </c>
      <c r="AE147" s="20">
        <v>30.21</v>
      </c>
      <c r="AF147" s="20">
        <v>30.960699999999999</v>
      </c>
      <c r="AG147" s="20">
        <v>31.404199999999999</v>
      </c>
      <c r="AH147">
        <v>31.43</v>
      </c>
      <c r="AI147" s="8" t="s">
        <v>4434</v>
      </c>
      <c r="AJ147" s="8" t="s">
        <v>4435</v>
      </c>
      <c r="AK147" s="8">
        <v>2</v>
      </c>
      <c r="AL147" s="8">
        <v>0</v>
      </c>
      <c r="AM147" s="11">
        <v>15.105</v>
      </c>
      <c r="AN147" s="11">
        <v>15.703749999999999</v>
      </c>
      <c r="AO147" t="s">
        <v>163</v>
      </c>
      <c r="AP147" s="8" t="s">
        <v>191</v>
      </c>
      <c r="AQ147" s="8" t="s">
        <v>44</v>
      </c>
      <c r="AR147" s="8" t="s">
        <v>163</v>
      </c>
      <c r="AS147" s="8" t="s">
        <v>163</v>
      </c>
      <c r="AT147" s="8" t="s">
        <v>168</v>
      </c>
      <c r="AU1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 s="8">
        <v>0</v>
      </c>
      <c r="AW147">
        <v>7.396725</v>
      </c>
      <c r="AX147">
        <v>7.5525000000000002</v>
      </c>
      <c r="AY147">
        <v>7.7401749999999998</v>
      </c>
      <c r="AZ147">
        <v>7.8510499999999999</v>
      </c>
    </row>
    <row r="148" spans="1:52" x14ac:dyDescent="0.3">
      <c r="A148" s="43" t="s">
        <v>1872</v>
      </c>
      <c r="B148" t="s">
        <v>3522</v>
      </c>
      <c r="C148" t="s">
        <v>110</v>
      </c>
      <c r="D148" s="8" t="s">
        <v>101</v>
      </c>
      <c r="E148" s="8" t="s">
        <v>126</v>
      </c>
      <c r="F148" s="8" t="s">
        <v>15</v>
      </c>
      <c r="G148" s="8" t="s">
        <v>9255</v>
      </c>
      <c r="H148" s="8" t="s">
        <v>114</v>
      </c>
      <c r="I148" s="8" t="s">
        <v>12</v>
      </c>
      <c r="J148" s="8">
        <v>260</v>
      </c>
      <c r="K148" s="14" t="s">
        <v>1871</v>
      </c>
      <c r="L148" s="14" t="s">
        <v>5864</v>
      </c>
      <c r="M148" s="10">
        <v>40.307485750569498</v>
      </c>
      <c r="N148" s="8" t="s">
        <v>8133</v>
      </c>
      <c r="O148" s="8" t="s">
        <v>147</v>
      </c>
      <c r="P148" s="9">
        <v>0.84048611111111116</v>
      </c>
      <c r="Q148" s="9">
        <v>0.85158564814814819</v>
      </c>
      <c r="R148" s="8">
        <v>0</v>
      </c>
      <c r="S148" s="10">
        <v>4.3708333333333336</v>
      </c>
      <c r="T148" s="8" t="s">
        <v>4172</v>
      </c>
      <c r="U148" s="8" t="s">
        <v>4173</v>
      </c>
      <c r="V148" s="10">
        <v>36.122347970212999</v>
      </c>
      <c r="W148">
        <v>5037.24</v>
      </c>
      <c r="X148" s="8">
        <v>0</v>
      </c>
      <c r="Y148" s="8">
        <v>0</v>
      </c>
      <c r="Z148">
        <v>0</v>
      </c>
      <c r="AA148">
        <v>0</v>
      </c>
      <c r="AB148" s="8">
        <f>Solution[[#This Row],[Old Stop]] +1</f>
        <v>261</v>
      </c>
      <c r="AC148" s="8" t="str">
        <f>_xlfn.CONCAT(Solution[[#This Row],[Old Rt '#]],"_",Solution[[#This Row],[Week '#]],"_", _xlfn.SWITCH(Solution[[#This Row],[Old Delivery Day]], "M", "Monday", "T", "Tuesday", "W", "Wednesday", "R", "Thursday", "F", "Friday"))</f>
        <v>102_Week1_Wednesday</v>
      </c>
      <c r="AD148" s="20">
        <v>96.14</v>
      </c>
      <c r="AE148" s="20">
        <v>96.14</v>
      </c>
      <c r="AF148" s="20">
        <v>98.161500000000004</v>
      </c>
      <c r="AG148" s="20">
        <v>99.06</v>
      </c>
      <c r="AH148">
        <v>99.06</v>
      </c>
      <c r="AI148" s="8" t="s">
        <v>4667</v>
      </c>
      <c r="AJ148" s="8" t="s">
        <v>4668</v>
      </c>
      <c r="AK148" s="8">
        <v>1</v>
      </c>
      <c r="AL148" s="8">
        <v>0</v>
      </c>
      <c r="AM148" s="11">
        <v>96.14</v>
      </c>
      <c r="AN148" s="11">
        <v>99.06</v>
      </c>
      <c r="AO148" t="s">
        <v>163</v>
      </c>
      <c r="AP148" s="8" t="s">
        <v>191</v>
      </c>
      <c r="AQ148" s="8" t="s">
        <v>44</v>
      </c>
      <c r="AR148" s="8" t="s">
        <v>163</v>
      </c>
      <c r="AS148" s="8" t="s">
        <v>163</v>
      </c>
      <c r="AT148" s="8" t="s">
        <v>168</v>
      </c>
      <c r="AU1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 s="8">
        <v>0</v>
      </c>
      <c r="AW148">
        <v>24.035</v>
      </c>
      <c r="AX148">
        <v>24.035</v>
      </c>
      <c r="AY148">
        <v>24.540375000000001</v>
      </c>
      <c r="AZ148">
        <v>24.765000000000001</v>
      </c>
    </row>
    <row r="149" spans="1:52" x14ac:dyDescent="0.3">
      <c r="A149" s="43" t="s">
        <v>1872</v>
      </c>
      <c r="B149" t="s">
        <v>3522</v>
      </c>
      <c r="C149" t="s">
        <v>110</v>
      </c>
      <c r="D149" s="8" t="s">
        <v>102</v>
      </c>
      <c r="E149" s="8" t="s">
        <v>126</v>
      </c>
      <c r="F149" s="8" t="s">
        <v>15</v>
      </c>
      <c r="G149" s="8" t="s">
        <v>9258</v>
      </c>
      <c r="H149" s="8" t="s">
        <v>114</v>
      </c>
      <c r="I149" s="8" t="s">
        <v>12</v>
      </c>
      <c r="J149" s="8">
        <v>260</v>
      </c>
      <c r="K149" s="14" t="s">
        <v>1871</v>
      </c>
      <c r="L149" s="14" t="s">
        <v>5864</v>
      </c>
      <c r="M149" s="10">
        <v>2.85777915039125</v>
      </c>
      <c r="N149" s="8" t="s">
        <v>7822</v>
      </c>
      <c r="O149" s="8" t="s">
        <v>147</v>
      </c>
      <c r="P149" s="9">
        <v>0.68150462962962965</v>
      </c>
      <c r="Q149" s="9">
        <v>0.69260416666666669</v>
      </c>
      <c r="R149" s="8">
        <v>0</v>
      </c>
      <c r="S149" s="10">
        <v>4.3708333333333336</v>
      </c>
      <c r="T149" s="8" t="s">
        <v>4172</v>
      </c>
      <c r="U149" s="8" t="s">
        <v>4173</v>
      </c>
      <c r="V149" s="10">
        <v>1.0220679683101199</v>
      </c>
      <c r="W149">
        <v>5037.24</v>
      </c>
      <c r="X149" s="8">
        <v>0</v>
      </c>
      <c r="Y149" s="8">
        <v>0</v>
      </c>
      <c r="Z149">
        <v>0</v>
      </c>
      <c r="AA149">
        <v>0</v>
      </c>
      <c r="AB149" s="8">
        <f>Solution[[#This Row],[Old Stop]] +1</f>
        <v>261</v>
      </c>
      <c r="AC149" s="8" t="str">
        <f>_xlfn.CONCAT(Solution[[#This Row],[Old Rt '#]],"_",Solution[[#This Row],[Week '#]],"_", _xlfn.SWITCH(Solution[[#This Row],[Old Delivery Day]], "M", "Monday", "T", "Tuesday", "W", "Wednesday", "R", "Thursday", "F", "Friday"))</f>
        <v>102_Week2_Wednesday</v>
      </c>
      <c r="AD149" s="20">
        <v>96.14</v>
      </c>
      <c r="AE149" s="20">
        <v>96.14</v>
      </c>
      <c r="AF149" s="20">
        <v>98.161500000000004</v>
      </c>
      <c r="AG149" s="20">
        <v>99.06</v>
      </c>
      <c r="AH149">
        <v>99.06</v>
      </c>
      <c r="AI149" s="8" t="s">
        <v>4667</v>
      </c>
      <c r="AJ149" s="8" t="s">
        <v>5103</v>
      </c>
      <c r="AK149" s="8">
        <v>1</v>
      </c>
      <c r="AL149" s="8">
        <v>0</v>
      </c>
      <c r="AM149" s="11">
        <v>96.14</v>
      </c>
      <c r="AN149" s="11">
        <v>99.06</v>
      </c>
      <c r="AO149" t="s">
        <v>163</v>
      </c>
      <c r="AP149" s="8" t="s">
        <v>191</v>
      </c>
      <c r="AQ149" s="8" t="s">
        <v>44</v>
      </c>
      <c r="AR149" s="8" t="s">
        <v>163</v>
      </c>
      <c r="AS149" s="8" t="s">
        <v>163</v>
      </c>
      <c r="AT149" s="8" t="s">
        <v>168</v>
      </c>
      <c r="AU1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9" s="8">
        <v>0</v>
      </c>
      <c r="AW149">
        <v>24.035</v>
      </c>
      <c r="AX149">
        <v>24.035</v>
      </c>
      <c r="AY149">
        <v>24.540375000000001</v>
      </c>
      <c r="AZ149">
        <v>24.765000000000001</v>
      </c>
    </row>
    <row r="150" spans="1:52" x14ac:dyDescent="0.3">
      <c r="A150" s="43" t="s">
        <v>629</v>
      </c>
      <c r="B150" t="s">
        <v>3501</v>
      </c>
      <c r="C150" t="s">
        <v>129</v>
      </c>
      <c r="D150" s="8" t="s">
        <v>101</v>
      </c>
      <c r="E150" s="8" t="s">
        <v>126</v>
      </c>
      <c r="F150" s="8" t="s">
        <v>15</v>
      </c>
      <c r="G150" s="8" t="s">
        <v>9263</v>
      </c>
      <c r="H150" s="8" t="s">
        <v>114</v>
      </c>
      <c r="I150" s="8" t="s">
        <v>12</v>
      </c>
      <c r="J150" s="8">
        <v>280</v>
      </c>
      <c r="K150" s="14" t="s">
        <v>628</v>
      </c>
      <c r="L150" s="14" t="s">
        <v>5866</v>
      </c>
      <c r="M150" s="10">
        <v>0</v>
      </c>
      <c r="N150" s="8" t="s">
        <v>8134</v>
      </c>
      <c r="O150" s="8" t="s">
        <v>147</v>
      </c>
      <c r="P150" s="9">
        <v>0.85158564814814819</v>
      </c>
      <c r="Q150" s="9">
        <v>0.85184027777777782</v>
      </c>
      <c r="R150" s="8">
        <v>0</v>
      </c>
      <c r="S150" s="10">
        <v>0.45416666666666666</v>
      </c>
      <c r="T150" s="8" t="s">
        <v>4172</v>
      </c>
      <c r="U150" s="8" t="s">
        <v>4173</v>
      </c>
      <c r="V150" s="10"/>
      <c r="W150">
        <v>4873.83</v>
      </c>
      <c r="X150" s="8">
        <v>0</v>
      </c>
      <c r="Y150" s="8">
        <v>0</v>
      </c>
      <c r="Z150">
        <v>0</v>
      </c>
      <c r="AA150">
        <v>0</v>
      </c>
      <c r="AB150" s="8">
        <f>Solution[[#This Row],[Old Stop]] +1</f>
        <v>281</v>
      </c>
      <c r="AC150" s="8" t="str">
        <f>_xlfn.CONCAT(Solution[[#This Row],[Old Rt '#]],"_",Solution[[#This Row],[Week '#]],"_", _xlfn.SWITCH(Solution[[#This Row],[Old Delivery Day]], "M", "Monday", "T", "Tuesday", "W", "Wednesday", "R", "Thursday", "F", "Friday"))</f>
        <v>102_Week1_Wednesday</v>
      </c>
      <c r="AD150" s="20">
        <v>94.630700000000004</v>
      </c>
      <c r="AE150" s="20">
        <v>93.657600000000002</v>
      </c>
      <c r="AF150" s="20">
        <v>97.0715</v>
      </c>
      <c r="AG150" s="20">
        <v>92.6584</v>
      </c>
      <c r="AH150">
        <v>94.04</v>
      </c>
      <c r="AI150" s="8" t="s">
        <v>4667</v>
      </c>
      <c r="AJ150" s="8" t="s">
        <v>4668</v>
      </c>
      <c r="AK150" s="8">
        <v>1</v>
      </c>
      <c r="AL150" s="8">
        <v>0</v>
      </c>
      <c r="AM150" s="11">
        <v>97.793700000000001</v>
      </c>
      <c r="AN150" s="11">
        <v>94.653700000000001</v>
      </c>
      <c r="AO150" t="s">
        <v>163</v>
      </c>
      <c r="AP150" s="8" t="s">
        <v>191</v>
      </c>
      <c r="AQ150" s="8" t="s">
        <v>44</v>
      </c>
      <c r="AR150" s="8" t="s">
        <v>163</v>
      </c>
      <c r="AS150" s="8" t="s">
        <v>163</v>
      </c>
      <c r="AT150" s="8" t="s">
        <v>168</v>
      </c>
      <c r="AU1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0" s="8">
        <v>0</v>
      </c>
      <c r="AW150">
        <v>23.657675000000001</v>
      </c>
      <c r="AX150">
        <v>23.414400000000001</v>
      </c>
      <c r="AY150">
        <v>24.267875</v>
      </c>
      <c r="AZ150">
        <v>23.1646</v>
      </c>
    </row>
    <row r="151" spans="1:52" x14ac:dyDescent="0.3">
      <c r="A151" s="43" t="s">
        <v>629</v>
      </c>
      <c r="B151" t="s">
        <v>3501</v>
      </c>
      <c r="C151" t="s">
        <v>129</v>
      </c>
      <c r="D151" s="8" t="s">
        <v>102</v>
      </c>
      <c r="E151" s="8" t="s">
        <v>126</v>
      </c>
      <c r="F151" s="8" t="s">
        <v>15</v>
      </c>
      <c r="G151" s="8" t="s">
        <v>9247</v>
      </c>
      <c r="H151" s="8" t="s">
        <v>114</v>
      </c>
      <c r="I151" s="8" t="s">
        <v>12</v>
      </c>
      <c r="J151" s="8">
        <v>280</v>
      </c>
      <c r="K151" s="14" t="s">
        <v>628</v>
      </c>
      <c r="L151" s="14" t="s">
        <v>5866</v>
      </c>
      <c r="M151" s="10">
        <v>0</v>
      </c>
      <c r="N151" s="8" t="s">
        <v>7758</v>
      </c>
      <c r="O151" s="8" t="s">
        <v>147</v>
      </c>
      <c r="P151" s="9">
        <v>0.69260416666666669</v>
      </c>
      <c r="Q151" s="9">
        <v>0.69285879629629632</v>
      </c>
      <c r="R151" s="8">
        <v>0</v>
      </c>
      <c r="S151" s="10">
        <v>0.45416666666666666</v>
      </c>
      <c r="T151" s="8" t="s">
        <v>4172</v>
      </c>
      <c r="U151" s="8" t="s">
        <v>4173</v>
      </c>
      <c r="V151" s="10"/>
      <c r="W151">
        <v>4873.83</v>
      </c>
      <c r="X151" s="8">
        <v>0</v>
      </c>
      <c r="Y151" s="8">
        <v>0</v>
      </c>
      <c r="Z151">
        <v>0</v>
      </c>
      <c r="AA151">
        <v>0</v>
      </c>
      <c r="AB151" s="8">
        <f>Solution[[#This Row],[Old Stop]] +1</f>
        <v>281</v>
      </c>
      <c r="AC151" s="8" t="str">
        <f>_xlfn.CONCAT(Solution[[#This Row],[Old Rt '#]],"_",Solution[[#This Row],[Week '#]],"_", _xlfn.SWITCH(Solution[[#This Row],[Old Delivery Day]], "M", "Monday", "T", "Tuesday", "W", "Wednesday", "R", "Thursday", "F", "Friday"))</f>
        <v>102_Week2_Wednesday</v>
      </c>
      <c r="AD151" s="20">
        <v>94.630700000000004</v>
      </c>
      <c r="AE151" s="20">
        <v>93.657600000000002</v>
      </c>
      <c r="AF151" s="20">
        <v>97.0715</v>
      </c>
      <c r="AG151" s="20">
        <v>92.6584</v>
      </c>
      <c r="AH151">
        <v>94.04</v>
      </c>
      <c r="AI151" s="8" t="s">
        <v>4667</v>
      </c>
      <c r="AJ151" s="8" t="s">
        <v>5103</v>
      </c>
      <c r="AK151" s="8">
        <v>1</v>
      </c>
      <c r="AL151" s="8">
        <v>0</v>
      </c>
      <c r="AM151" s="11">
        <v>97.793700000000001</v>
      </c>
      <c r="AN151" s="11">
        <v>94.653700000000001</v>
      </c>
      <c r="AO151" t="s">
        <v>163</v>
      </c>
      <c r="AP151" s="8" t="s">
        <v>191</v>
      </c>
      <c r="AQ151" s="8" t="s">
        <v>44</v>
      </c>
      <c r="AR151" s="8" t="s">
        <v>163</v>
      </c>
      <c r="AS151" s="8" t="s">
        <v>163</v>
      </c>
      <c r="AT151" s="8" t="s">
        <v>168</v>
      </c>
      <c r="AU1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 s="8">
        <v>0</v>
      </c>
      <c r="AW151">
        <v>23.657675000000001</v>
      </c>
      <c r="AX151">
        <v>23.414400000000001</v>
      </c>
      <c r="AY151">
        <v>24.267875</v>
      </c>
      <c r="AZ151">
        <v>23.1646</v>
      </c>
    </row>
    <row r="152" spans="1:52" x14ac:dyDescent="0.3">
      <c r="A152" s="43" t="s">
        <v>1799</v>
      </c>
      <c r="B152" t="s">
        <v>4186</v>
      </c>
      <c r="C152" t="s">
        <v>110</v>
      </c>
      <c r="D152" s="8" t="s">
        <v>101</v>
      </c>
      <c r="E152" s="8" t="s">
        <v>160</v>
      </c>
      <c r="F152" s="8" t="s">
        <v>12</v>
      </c>
      <c r="G152" s="8" t="s">
        <v>9270</v>
      </c>
      <c r="H152" s="8" t="s">
        <v>290</v>
      </c>
      <c r="I152" s="8" t="s">
        <v>48</v>
      </c>
      <c r="J152" s="8">
        <v>280</v>
      </c>
      <c r="K152" s="14" t="s">
        <v>1798</v>
      </c>
      <c r="L152" s="14" t="s">
        <v>5893</v>
      </c>
      <c r="M152" s="10">
        <v>0</v>
      </c>
      <c r="N152" s="8" t="s">
        <v>7628</v>
      </c>
      <c r="O152" s="8" t="s">
        <v>147</v>
      </c>
      <c r="P152" s="9">
        <v>0.61762731481481481</v>
      </c>
      <c r="Q152" s="9">
        <v>0.62310185185185185</v>
      </c>
      <c r="R152" s="8">
        <v>0</v>
      </c>
      <c r="S152" s="10">
        <v>9.0400000000000009</v>
      </c>
      <c r="T152" s="8" t="s">
        <v>4188</v>
      </c>
      <c r="U152" s="8" t="s">
        <v>4189</v>
      </c>
      <c r="V152" s="10"/>
      <c r="W152">
        <v>4361.42</v>
      </c>
      <c r="X152" s="8">
        <v>0</v>
      </c>
      <c r="Y152" s="8">
        <v>0</v>
      </c>
      <c r="Z152">
        <v>0</v>
      </c>
      <c r="AA152">
        <v>0</v>
      </c>
      <c r="AB152" s="8">
        <f>Solution[[#This Row],[Old Stop]] +1</f>
        <v>281</v>
      </c>
      <c r="AC152" s="8" t="str">
        <f>_xlfn.CONCAT(Solution[[#This Row],[Old Rt '#]],"_",Solution[[#This Row],[Week '#]],"_", _xlfn.SWITCH(Solution[[#This Row],[Old Delivery Day]], "M", "Monday", "T", "Tuesday", "W", "Wednesday", "R", "Thursday", "F", "Friday"))</f>
        <v>105_Week1_Thursday</v>
      </c>
      <c r="AD152" s="20">
        <v>69.52</v>
      </c>
      <c r="AE152" s="20">
        <v>78.889200000000002</v>
      </c>
      <c r="AF152" s="20">
        <v>98.940700000000007</v>
      </c>
      <c r="AG152" s="20">
        <v>98.877600000000001</v>
      </c>
      <c r="AH152">
        <v>109.98</v>
      </c>
      <c r="AI152" s="8" t="s">
        <v>4434</v>
      </c>
      <c r="AJ152" s="8" t="s">
        <v>4435</v>
      </c>
      <c r="AK152" s="8">
        <v>2</v>
      </c>
      <c r="AL152" s="8">
        <v>0</v>
      </c>
      <c r="AM152" s="11">
        <v>45.503100000000003</v>
      </c>
      <c r="AN152" s="11">
        <v>50.154350000000001</v>
      </c>
      <c r="AO152" t="s">
        <v>163</v>
      </c>
      <c r="AP152" s="8" t="s">
        <v>191</v>
      </c>
      <c r="AQ152" s="8" t="s">
        <v>81</v>
      </c>
      <c r="AR152" s="8" t="s">
        <v>163</v>
      </c>
      <c r="AS152" s="8" t="s">
        <v>163</v>
      </c>
      <c r="AT152" s="8" t="s">
        <v>168</v>
      </c>
      <c r="AU1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 s="8">
        <v>0</v>
      </c>
      <c r="AW152">
        <v>17.38</v>
      </c>
      <c r="AX152">
        <v>19.722300000000001</v>
      </c>
      <c r="AY152">
        <v>24.735175000000002</v>
      </c>
      <c r="AZ152">
        <v>24.7194</v>
      </c>
    </row>
    <row r="153" spans="1:52" x14ac:dyDescent="0.3">
      <c r="A153" s="43" t="s">
        <v>1799</v>
      </c>
      <c r="B153" t="s">
        <v>4186</v>
      </c>
      <c r="C153" t="s">
        <v>110</v>
      </c>
      <c r="D153" s="8" t="s">
        <v>101</v>
      </c>
      <c r="E153" s="8" t="s">
        <v>160</v>
      </c>
      <c r="F153" s="8" t="s">
        <v>12</v>
      </c>
      <c r="G153" s="8" t="s">
        <v>9271</v>
      </c>
      <c r="H153" s="8" t="s">
        <v>290</v>
      </c>
      <c r="I153" s="8" t="s">
        <v>48</v>
      </c>
      <c r="J153" s="8">
        <v>280</v>
      </c>
      <c r="K153" s="14" t="s">
        <v>1798</v>
      </c>
      <c r="L153" s="14" t="s">
        <v>5893</v>
      </c>
      <c r="M153" s="10">
        <v>1.8666382342318</v>
      </c>
      <c r="N153" s="8" t="s">
        <v>7630</v>
      </c>
      <c r="O153" s="8" t="s">
        <v>147</v>
      </c>
      <c r="P153" s="9">
        <v>0.61214120370370373</v>
      </c>
      <c r="Q153" s="9">
        <v>0.61761574074074077</v>
      </c>
      <c r="R153" s="8">
        <v>0</v>
      </c>
      <c r="S153" s="10">
        <v>9.0400000000000009</v>
      </c>
      <c r="T153" s="8" t="s">
        <v>4188</v>
      </c>
      <c r="U153" s="8" t="s">
        <v>4189</v>
      </c>
      <c r="V153" s="10">
        <v>1.27592636749042</v>
      </c>
      <c r="W153">
        <v>4361.42</v>
      </c>
      <c r="X153" s="8">
        <v>0</v>
      </c>
      <c r="Y153" s="8">
        <v>0</v>
      </c>
      <c r="Z153">
        <v>0</v>
      </c>
      <c r="AA153">
        <v>0</v>
      </c>
      <c r="AB153" s="8">
        <f>Solution[[#This Row],[Old Stop]] +1</f>
        <v>281</v>
      </c>
      <c r="AC153" s="8" t="str">
        <f>_xlfn.CONCAT(Solution[[#This Row],[Old Rt '#]],"_",Solution[[#This Row],[Week '#]],"_", _xlfn.SWITCH(Solution[[#This Row],[Old Delivery Day]], "M", "Monday", "T", "Tuesday", "W", "Wednesday", "R", "Thursday", "F", "Friday"))</f>
        <v>105_Week1_Thursday</v>
      </c>
      <c r="AD153" s="20">
        <v>69.52</v>
      </c>
      <c r="AE153" s="20">
        <v>78.889200000000002</v>
      </c>
      <c r="AF153" s="20">
        <v>98.940700000000007</v>
      </c>
      <c r="AG153" s="20">
        <v>98.877600000000001</v>
      </c>
      <c r="AH153">
        <v>109.98</v>
      </c>
      <c r="AI153" s="8" t="s">
        <v>4434</v>
      </c>
      <c r="AJ153" s="8" t="s">
        <v>4435</v>
      </c>
      <c r="AK153" s="8">
        <v>2</v>
      </c>
      <c r="AL153" s="8">
        <v>0</v>
      </c>
      <c r="AM153" s="11">
        <v>45.503100000000003</v>
      </c>
      <c r="AN153" s="11">
        <v>50.154350000000001</v>
      </c>
      <c r="AO153" t="s">
        <v>163</v>
      </c>
      <c r="AP153" s="8" t="s">
        <v>191</v>
      </c>
      <c r="AQ153" s="8" t="s">
        <v>81</v>
      </c>
      <c r="AR153" s="8" t="s">
        <v>163</v>
      </c>
      <c r="AS153" s="8" t="s">
        <v>163</v>
      </c>
      <c r="AT153" s="8" t="s">
        <v>168</v>
      </c>
      <c r="AU1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3" s="8">
        <v>0</v>
      </c>
      <c r="AW153">
        <v>17.38</v>
      </c>
      <c r="AX153">
        <v>19.722300000000001</v>
      </c>
      <c r="AY153">
        <v>24.735175000000002</v>
      </c>
      <c r="AZ153">
        <v>24.7194</v>
      </c>
    </row>
    <row r="154" spans="1:52" x14ac:dyDescent="0.3">
      <c r="A154" s="43" t="s">
        <v>1084</v>
      </c>
      <c r="B154" t="s">
        <v>4816</v>
      </c>
      <c r="C154" t="s">
        <v>110</v>
      </c>
      <c r="D154" s="8" t="s">
        <v>101</v>
      </c>
      <c r="E154" s="8" t="s">
        <v>126</v>
      </c>
      <c r="F154" s="8" t="s">
        <v>15</v>
      </c>
      <c r="G154" s="8" t="s">
        <v>9266</v>
      </c>
      <c r="H154" s="8" t="s">
        <v>126</v>
      </c>
      <c r="I154" s="8" t="s">
        <v>13</v>
      </c>
      <c r="J154" s="8">
        <v>0</v>
      </c>
      <c r="K154" s="14" t="s">
        <v>1083</v>
      </c>
      <c r="L154" s="14" t="s">
        <v>5862</v>
      </c>
      <c r="M154" s="10">
        <v>3.86279314695037</v>
      </c>
      <c r="N154" s="8" t="s">
        <v>8135</v>
      </c>
      <c r="O154" s="8" t="s">
        <v>147</v>
      </c>
      <c r="P154" s="9">
        <v>0.85452546296296295</v>
      </c>
      <c r="Q154" s="9">
        <v>0.8576273148148148</v>
      </c>
      <c r="R154" s="8">
        <v>0</v>
      </c>
      <c r="S154" s="10">
        <v>5.958333333333333</v>
      </c>
      <c r="T154" s="8" t="s">
        <v>4818</v>
      </c>
      <c r="U154" s="8" t="s">
        <v>4819</v>
      </c>
      <c r="V154" s="10">
        <v>1.76294128691347</v>
      </c>
      <c r="W154">
        <v>2458.4</v>
      </c>
      <c r="X154" s="8">
        <v>0</v>
      </c>
      <c r="Y154" s="8">
        <v>0</v>
      </c>
      <c r="Z154">
        <v>0</v>
      </c>
      <c r="AA154">
        <v>0</v>
      </c>
      <c r="AB154" s="8">
        <f>Solution[[#This Row],[Old Stop]] +1</f>
        <v>1</v>
      </c>
      <c r="AC154" s="8" t="str">
        <f>_xlfn.CONCAT(Solution[[#This Row],[Old Rt '#]],"_",Solution[[#This Row],[Week '#]],"_", _xlfn.SWITCH(Solution[[#This Row],[Old Delivery Day]], "M", "Monday", "T", "Tuesday", "W", "Wednesday", "R", "Thursday", "F", "Friday"))</f>
        <v>103_Week1_Monday</v>
      </c>
      <c r="AD154" s="20">
        <v>45.136099999999999</v>
      </c>
      <c r="AE154" s="20">
        <v>47.504600000000003</v>
      </c>
      <c r="AF154" s="20">
        <v>48.386899999999997</v>
      </c>
      <c r="AG154" s="20">
        <v>51.023000000000003</v>
      </c>
      <c r="AH154">
        <v>53.15</v>
      </c>
      <c r="AI154" s="8" t="s">
        <v>4667</v>
      </c>
      <c r="AJ154" s="8" t="s">
        <v>4668</v>
      </c>
      <c r="AK154" s="8">
        <v>1</v>
      </c>
      <c r="AL154" s="8">
        <v>0</v>
      </c>
      <c r="AM154" s="11">
        <v>47.284999999999997</v>
      </c>
      <c r="AN154" s="11">
        <v>50.145000000000003</v>
      </c>
      <c r="AO154" t="s">
        <v>163</v>
      </c>
      <c r="AP154" s="8" t="s">
        <v>191</v>
      </c>
      <c r="AQ154" s="8" t="s">
        <v>44</v>
      </c>
      <c r="AR154" s="8" t="s">
        <v>164</v>
      </c>
      <c r="AS154" s="8" t="s">
        <v>163</v>
      </c>
      <c r="AT154" s="8" t="s">
        <v>168</v>
      </c>
      <c r="AU1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 s="8">
        <v>0</v>
      </c>
      <c r="AW154">
        <v>11.284025</v>
      </c>
      <c r="AX154">
        <v>11.876150000000001</v>
      </c>
      <c r="AY154">
        <v>12.096724999999999</v>
      </c>
      <c r="AZ154">
        <v>12.755750000000001</v>
      </c>
    </row>
    <row r="155" spans="1:52" x14ac:dyDescent="0.3">
      <c r="A155" s="43" t="s">
        <v>1084</v>
      </c>
      <c r="B155" t="s">
        <v>4816</v>
      </c>
      <c r="C155" t="s">
        <v>110</v>
      </c>
      <c r="D155" s="8" t="s">
        <v>102</v>
      </c>
      <c r="E155" s="8" t="s">
        <v>126</v>
      </c>
      <c r="F155" s="8" t="s">
        <v>15</v>
      </c>
      <c r="G155" s="8" t="s">
        <v>9262</v>
      </c>
      <c r="H155" s="8" t="s">
        <v>126</v>
      </c>
      <c r="I155" s="8" t="s">
        <v>13</v>
      </c>
      <c r="J155" s="8">
        <v>0</v>
      </c>
      <c r="K155" s="14" t="s">
        <v>1083</v>
      </c>
      <c r="L155" s="14" t="s">
        <v>5862</v>
      </c>
      <c r="M155" s="10">
        <v>1.1318743265407001</v>
      </c>
      <c r="N155" s="8" t="s">
        <v>8347</v>
      </c>
      <c r="O155" s="8" t="s">
        <v>147</v>
      </c>
      <c r="P155" s="9">
        <v>0.74098379629629629</v>
      </c>
      <c r="Q155" s="9">
        <v>0.74408564814814815</v>
      </c>
      <c r="R155" s="8">
        <v>0</v>
      </c>
      <c r="S155" s="10">
        <v>5.958333333333333</v>
      </c>
      <c r="T155" s="8" t="s">
        <v>4818</v>
      </c>
      <c r="U155" s="8" t="s">
        <v>4819</v>
      </c>
      <c r="V155" s="10">
        <v>0.78716707522946705</v>
      </c>
      <c r="W155">
        <v>2458.4</v>
      </c>
      <c r="X155" s="8">
        <v>0</v>
      </c>
      <c r="Y155" s="8">
        <v>0</v>
      </c>
      <c r="Z155">
        <v>0</v>
      </c>
      <c r="AA155">
        <v>0</v>
      </c>
      <c r="AB155" s="8">
        <f>Solution[[#This Row],[Old Stop]] +1</f>
        <v>1</v>
      </c>
      <c r="AC155" s="8" t="str">
        <f>_xlfn.CONCAT(Solution[[#This Row],[Old Rt '#]],"_",Solution[[#This Row],[Week '#]],"_", _xlfn.SWITCH(Solution[[#This Row],[Old Delivery Day]], "M", "Monday", "T", "Tuesday", "W", "Wednesday", "R", "Thursday", "F", "Friday"))</f>
        <v>103_Week2_Monday</v>
      </c>
      <c r="AD155" s="20">
        <v>45.136099999999999</v>
      </c>
      <c r="AE155" s="20">
        <v>47.504600000000003</v>
      </c>
      <c r="AF155" s="20">
        <v>48.386899999999997</v>
      </c>
      <c r="AG155" s="20">
        <v>51.023000000000003</v>
      </c>
      <c r="AH155">
        <v>53.15</v>
      </c>
      <c r="AI155" s="8" t="s">
        <v>4667</v>
      </c>
      <c r="AJ155" s="8" t="s">
        <v>5103</v>
      </c>
      <c r="AK155" s="8">
        <v>1</v>
      </c>
      <c r="AL155" s="8">
        <v>0</v>
      </c>
      <c r="AM155" s="11">
        <v>47.284999999999997</v>
      </c>
      <c r="AN155" s="11">
        <v>50.145000000000003</v>
      </c>
      <c r="AO155" t="s">
        <v>163</v>
      </c>
      <c r="AP155" s="8" t="s">
        <v>191</v>
      </c>
      <c r="AQ155" s="8" t="s">
        <v>44</v>
      </c>
      <c r="AR155" s="8" t="s">
        <v>164</v>
      </c>
      <c r="AS155" s="8" t="s">
        <v>163</v>
      </c>
      <c r="AT155" s="8" t="s">
        <v>168</v>
      </c>
      <c r="AU1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 s="8">
        <v>0</v>
      </c>
      <c r="AW155">
        <v>11.284025</v>
      </c>
      <c r="AX155">
        <v>11.876150000000001</v>
      </c>
      <c r="AY155">
        <v>12.096724999999999</v>
      </c>
      <c r="AZ155">
        <v>12.755750000000001</v>
      </c>
    </row>
    <row r="156" spans="1:52" x14ac:dyDescent="0.3">
      <c r="A156" s="43" t="s">
        <v>625</v>
      </c>
      <c r="B156" t="s">
        <v>111</v>
      </c>
      <c r="C156" t="s">
        <v>4174</v>
      </c>
      <c r="D156" s="8" t="s">
        <v>101</v>
      </c>
      <c r="E156" s="8" t="s">
        <v>126</v>
      </c>
      <c r="F156" s="8" t="s">
        <v>15</v>
      </c>
      <c r="G156" s="8" t="s">
        <v>9261</v>
      </c>
      <c r="H156" s="8" t="s">
        <v>114</v>
      </c>
      <c r="I156" s="8" t="s">
        <v>12</v>
      </c>
      <c r="J156" s="8">
        <v>330</v>
      </c>
      <c r="K156" s="14" t="s">
        <v>7</v>
      </c>
      <c r="L156" s="14" t="s">
        <v>5871</v>
      </c>
      <c r="M156" s="10">
        <v>6.15129635850735E-2</v>
      </c>
      <c r="N156" s="8" t="s">
        <v>8136</v>
      </c>
      <c r="O156" s="8" t="s">
        <v>147</v>
      </c>
      <c r="P156" s="9">
        <v>0.85767361111111107</v>
      </c>
      <c r="Q156" s="9">
        <v>0.87343749999999998</v>
      </c>
      <c r="R156" s="8">
        <v>0</v>
      </c>
      <c r="S156" s="10">
        <v>19.866666666666667</v>
      </c>
      <c r="T156" s="8" t="s">
        <v>4176</v>
      </c>
      <c r="U156" s="8" t="s">
        <v>4177</v>
      </c>
      <c r="V156" s="10">
        <v>6.1276258943317299E-2</v>
      </c>
      <c r="W156">
        <v>6618.29</v>
      </c>
      <c r="X156" s="8">
        <v>0</v>
      </c>
      <c r="Y156" s="8">
        <v>0</v>
      </c>
      <c r="Z156">
        <v>0</v>
      </c>
      <c r="AA156">
        <v>0</v>
      </c>
      <c r="AB156" s="8">
        <f>Solution[[#This Row],[Old Stop]] +1</f>
        <v>331</v>
      </c>
      <c r="AC156" s="8" t="str">
        <f>_xlfn.CONCAT(Solution[[#This Row],[Old Rt '#]],"_",Solution[[#This Row],[Week '#]],"_", _xlfn.SWITCH(Solution[[#This Row],[Old Delivery Day]], "M", "Monday", "T", "Tuesday", "W", "Wednesday", "R", "Thursday", "F", "Friday"))</f>
        <v>102_Week1_Wednesday</v>
      </c>
      <c r="AD156" s="20">
        <v>125.41840000000001</v>
      </c>
      <c r="AE156" s="20">
        <v>126.6246</v>
      </c>
      <c r="AF156" s="20">
        <v>127.86150000000001</v>
      </c>
      <c r="AG156" s="20">
        <v>121.6815</v>
      </c>
      <c r="AH156">
        <v>131.54</v>
      </c>
      <c r="AI156" s="8" t="s">
        <v>4667</v>
      </c>
      <c r="AJ156" s="8" t="s">
        <v>4668</v>
      </c>
      <c r="AK156" s="8">
        <v>1</v>
      </c>
      <c r="AL156" s="8">
        <v>0</v>
      </c>
      <c r="AM156" s="11">
        <v>124.325</v>
      </c>
      <c r="AN156" s="11">
        <v>118.69499999999999</v>
      </c>
      <c r="AO156" t="s">
        <v>163</v>
      </c>
      <c r="AP156" s="8" t="s">
        <v>191</v>
      </c>
      <c r="AQ156" s="8" t="s">
        <v>44</v>
      </c>
      <c r="AR156" s="8" t="s">
        <v>163</v>
      </c>
      <c r="AS156" s="8" t="s">
        <v>163</v>
      </c>
      <c r="AT156" s="8" t="s">
        <v>168</v>
      </c>
      <c r="AU1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 s="8">
        <v>0</v>
      </c>
      <c r="AW156">
        <v>31.354600000000001</v>
      </c>
      <c r="AX156">
        <v>31.65615</v>
      </c>
      <c r="AY156">
        <v>31.965375000000002</v>
      </c>
      <c r="AZ156">
        <v>30.420375</v>
      </c>
    </row>
    <row r="157" spans="1:52" x14ac:dyDescent="0.3">
      <c r="A157" s="43" t="s">
        <v>625</v>
      </c>
      <c r="B157" t="s">
        <v>111</v>
      </c>
      <c r="C157" t="s">
        <v>4174</v>
      </c>
      <c r="D157" s="8" t="s">
        <v>102</v>
      </c>
      <c r="E157" s="8" t="s">
        <v>126</v>
      </c>
      <c r="F157" s="8" t="s">
        <v>15</v>
      </c>
      <c r="G157" s="8" t="s">
        <v>9260</v>
      </c>
      <c r="H157" s="8" t="s">
        <v>114</v>
      </c>
      <c r="I157" s="8" t="s">
        <v>12</v>
      </c>
      <c r="J157" s="8">
        <v>330</v>
      </c>
      <c r="K157" s="14" t="s">
        <v>7</v>
      </c>
      <c r="L157" s="14" t="s">
        <v>5871</v>
      </c>
      <c r="M157" s="10">
        <v>6.34972528563367E-2</v>
      </c>
      <c r="N157" s="8" t="s">
        <v>8341</v>
      </c>
      <c r="O157" s="8" t="s">
        <v>147</v>
      </c>
      <c r="P157" s="9">
        <v>0.74413194444444442</v>
      </c>
      <c r="Q157" s="9">
        <v>0.75989583333333333</v>
      </c>
      <c r="R157" s="8">
        <v>0</v>
      </c>
      <c r="S157" s="10">
        <v>19.866666666666667</v>
      </c>
      <c r="T157" s="8" t="s">
        <v>4176</v>
      </c>
      <c r="U157" s="8" t="s">
        <v>4177</v>
      </c>
      <c r="V157" s="10">
        <v>6.1276258943317299E-2</v>
      </c>
      <c r="W157">
        <v>6618.29</v>
      </c>
      <c r="X157" s="8">
        <v>0</v>
      </c>
      <c r="Y157" s="8">
        <v>0</v>
      </c>
      <c r="Z157">
        <v>0</v>
      </c>
      <c r="AA157">
        <v>0</v>
      </c>
      <c r="AB157" s="8">
        <f>Solution[[#This Row],[Old Stop]] +1</f>
        <v>331</v>
      </c>
      <c r="AC157" s="8" t="str">
        <f>_xlfn.CONCAT(Solution[[#This Row],[Old Rt '#]],"_",Solution[[#This Row],[Week '#]],"_", _xlfn.SWITCH(Solution[[#This Row],[Old Delivery Day]], "M", "Monday", "T", "Tuesday", "W", "Wednesday", "R", "Thursday", "F", "Friday"))</f>
        <v>102_Week2_Wednesday</v>
      </c>
      <c r="AD157" s="20">
        <v>125.41840000000001</v>
      </c>
      <c r="AE157" s="20">
        <v>126.6246</v>
      </c>
      <c r="AF157" s="20">
        <v>127.86150000000001</v>
      </c>
      <c r="AG157" s="20">
        <v>121.6815</v>
      </c>
      <c r="AH157">
        <v>131.54</v>
      </c>
      <c r="AI157" s="8" t="s">
        <v>4667</v>
      </c>
      <c r="AJ157" s="8" t="s">
        <v>5103</v>
      </c>
      <c r="AK157" s="8">
        <v>1</v>
      </c>
      <c r="AL157" s="8">
        <v>0</v>
      </c>
      <c r="AM157" s="11">
        <v>124.325</v>
      </c>
      <c r="AN157" s="11">
        <v>118.69499999999999</v>
      </c>
      <c r="AO157" t="s">
        <v>163</v>
      </c>
      <c r="AP157" s="8" t="s">
        <v>191</v>
      </c>
      <c r="AQ157" s="8" t="s">
        <v>44</v>
      </c>
      <c r="AR157" s="8" t="s">
        <v>163</v>
      </c>
      <c r="AS157" s="8" t="s">
        <v>163</v>
      </c>
      <c r="AT157" s="8" t="s">
        <v>168</v>
      </c>
      <c r="AU1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7" s="8">
        <v>0</v>
      </c>
      <c r="AW157">
        <v>31.354600000000001</v>
      </c>
      <c r="AX157">
        <v>31.65615</v>
      </c>
      <c r="AY157">
        <v>31.965375000000002</v>
      </c>
      <c r="AZ157">
        <v>30.420375</v>
      </c>
    </row>
    <row r="158" spans="1:52" x14ac:dyDescent="0.3">
      <c r="A158" s="43" t="s">
        <v>1423</v>
      </c>
      <c r="B158" t="s">
        <v>111</v>
      </c>
      <c r="C158" t="s">
        <v>4408</v>
      </c>
      <c r="D158" s="8" t="s">
        <v>101</v>
      </c>
      <c r="E158" s="8" t="s">
        <v>160</v>
      </c>
      <c r="F158" s="8" t="s">
        <v>12</v>
      </c>
      <c r="G158" s="8" t="s">
        <v>9258</v>
      </c>
      <c r="H158" s="8" t="s">
        <v>290</v>
      </c>
      <c r="I158" s="8" t="s">
        <v>48</v>
      </c>
      <c r="J158" s="8">
        <v>5</v>
      </c>
      <c r="K158" s="14" t="s">
        <v>1422</v>
      </c>
      <c r="L158" s="14" t="s">
        <v>5869</v>
      </c>
      <c r="M158" s="10">
        <v>0</v>
      </c>
      <c r="N158" s="8" t="s">
        <v>7691</v>
      </c>
      <c r="O158" s="8" t="s">
        <v>147</v>
      </c>
      <c r="P158" s="9">
        <v>0.48368055555555556</v>
      </c>
      <c r="Q158" s="9">
        <v>0.49386574074074074</v>
      </c>
      <c r="R158" s="8">
        <v>0</v>
      </c>
      <c r="S158" s="10">
        <v>17.076666666666668</v>
      </c>
      <c r="T158" s="8" t="s">
        <v>4410</v>
      </c>
      <c r="U158" s="8" t="s">
        <v>4411</v>
      </c>
      <c r="V158" s="10"/>
      <c r="W158">
        <v>5661.82</v>
      </c>
      <c r="X158" s="8">
        <v>0</v>
      </c>
      <c r="Y158" s="8">
        <v>0</v>
      </c>
      <c r="Z158">
        <v>0</v>
      </c>
      <c r="AA158">
        <v>0</v>
      </c>
      <c r="AB158" s="8">
        <f>Solution[[#This Row],[Old Stop]] +1</f>
        <v>6</v>
      </c>
      <c r="AC158" s="8" t="str">
        <f>_xlfn.CONCAT(Solution[[#This Row],[Old Rt '#]],"_",Solution[[#This Row],[Week '#]],"_", _xlfn.SWITCH(Solution[[#This Row],[Old Delivery Day]], "M", "Monday", "T", "Tuesday", "W", "Wednesday", "R", "Thursday", "F", "Friday"))</f>
        <v>105_Week1_Thursday</v>
      </c>
      <c r="AD158" s="20">
        <v>101.6225</v>
      </c>
      <c r="AE158" s="20">
        <v>94.270700000000005</v>
      </c>
      <c r="AF158" s="20">
        <v>116.9314</v>
      </c>
      <c r="AG158" s="20">
        <v>104.5153</v>
      </c>
      <c r="AH158">
        <v>113.1</v>
      </c>
      <c r="AI158" s="8" t="s">
        <v>4434</v>
      </c>
      <c r="AJ158" s="8" t="s">
        <v>4435</v>
      </c>
      <c r="AK158" s="8">
        <v>2</v>
      </c>
      <c r="AL158" s="8">
        <v>0</v>
      </c>
      <c r="AM158" s="11">
        <v>56.546250000000001</v>
      </c>
      <c r="AN158" s="11">
        <v>49.004350000000002</v>
      </c>
      <c r="AO158" t="s">
        <v>163</v>
      </c>
      <c r="AP158" s="8" t="s">
        <v>191</v>
      </c>
      <c r="AQ158" s="8" t="s">
        <v>44</v>
      </c>
      <c r="AR158" s="8" t="s">
        <v>163</v>
      </c>
      <c r="AS158" s="8" t="s">
        <v>163</v>
      </c>
      <c r="AT158" s="8" t="s">
        <v>168</v>
      </c>
      <c r="AU1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8" s="8">
        <v>0</v>
      </c>
      <c r="AW158">
        <v>25.405625000000001</v>
      </c>
      <c r="AX158">
        <v>23.567675000000001</v>
      </c>
      <c r="AY158">
        <v>29.232849999999999</v>
      </c>
      <c r="AZ158">
        <v>26.128824999999999</v>
      </c>
    </row>
    <row r="159" spans="1:52" x14ac:dyDescent="0.3">
      <c r="A159" s="43" t="s">
        <v>1423</v>
      </c>
      <c r="B159" t="s">
        <v>111</v>
      </c>
      <c r="C159" t="s">
        <v>4408</v>
      </c>
      <c r="D159" s="8" t="s">
        <v>101</v>
      </c>
      <c r="E159" s="8" t="s">
        <v>160</v>
      </c>
      <c r="F159" s="8" t="s">
        <v>12</v>
      </c>
      <c r="G159" s="8" t="s">
        <v>9254</v>
      </c>
      <c r="H159" s="8" t="s">
        <v>290</v>
      </c>
      <c r="I159" s="8" t="s">
        <v>48</v>
      </c>
      <c r="J159" s="8">
        <v>5</v>
      </c>
      <c r="K159" s="14" t="s">
        <v>1422</v>
      </c>
      <c r="L159" s="14" t="s">
        <v>5869</v>
      </c>
      <c r="M159" s="10">
        <v>0</v>
      </c>
      <c r="N159" s="8" t="s">
        <v>7698</v>
      </c>
      <c r="O159" s="8" t="s">
        <v>147</v>
      </c>
      <c r="P159" s="9">
        <v>0.47349537037037037</v>
      </c>
      <c r="Q159" s="9">
        <v>0.48368055555555556</v>
      </c>
      <c r="R159" s="8">
        <v>0</v>
      </c>
      <c r="S159" s="10">
        <v>17.076666666666668</v>
      </c>
      <c r="T159" s="8" t="s">
        <v>4410</v>
      </c>
      <c r="U159" s="8" t="s">
        <v>4411</v>
      </c>
      <c r="V159" s="10"/>
      <c r="W159">
        <v>5661.82</v>
      </c>
      <c r="X159" s="8">
        <v>0</v>
      </c>
      <c r="Y159" s="8">
        <v>0</v>
      </c>
      <c r="Z159">
        <v>0</v>
      </c>
      <c r="AA159">
        <v>0</v>
      </c>
      <c r="AB159" s="8">
        <f>Solution[[#This Row],[Old Stop]] +1</f>
        <v>6</v>
      </c>
      <c r="AC159" s="8" t="str">
        <f>_xlfn.CONCAT(Solution[[#This Row],[Old Rt '#]],"_",Solution[[#This Row],[Week '#]],"_", _xlfn.SWITCH(Solution[[#This Row],[Old Delivery Day]], "M", "Monday", "T", "Tuesday", "W", "Wednesday", "R", "Thursday", "F", "Friday"))</f>
        <v>105_Week1_Thursday</v>
      </c>
      <c r="AD159" s="20">
        <v>101.6225</v>
      </c>
      <c r="AE159" s="20">
        <v>94.270700000000005</v>
      </c>
      <c r="AF159" s="20">
        <v>116.9314</v>
      </c>
      <c r="AG159" s="20">
        <v>104.5153</v>
      </c>
      <c r="AH159">
        <v>113.1</v>
      </c>
      <c r="AI159" s="8" t="s">
        <v>4434</v>
      </c>
      <c r="AJ159" s="8" t="s">
        <v>4435</v>
      </c>
      <c r="AK159" s="8">
        <v>2</v>
      </c>
      <c r="AL159" s="8">
        <v>0</v>
      </c>
      <c r="AM159" s="11">
        <v>56.546250000000001</v>
      </c>
      <c r="AN159" s="11">
        <v>49.004350000000002</v>
      </c>
      <c r="AO159" t="s">
        <v>163</v>
      </c>
      <c r="AP159" s="8" t="s">
        <v>191</v>
      </c>
      <c r="AQ159" s="8" t="s">
        <v>44</v>
      </c>
      <c r="AR159" s="8" t="s">
        <v>163</v>
      </c>
      <c r="AS159" s="8" t="s">
        <v>163</v>
      </c>
      <c r="AT159" s="8" t="s">
        <v>168</v>
      </c>
      <c r="AU1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 s="8">
        <v>0</v>
      </c>
      <c r="AW159">
        <v>25.405625000000001</v>
      </c>
      <c r="AX159">
        <v>23.567675000000001</v>
      </c>
      <c r="AY159">
        <v>29.232849999999999</v>
      </c>
      <c r="AZ159">
        <v>26.128824999999999</v>
      </c>
    </row>
    <row r="160" spans="1:52" x14ac:dyDescent="0.3">
      <c r="A160" s="43" t="s">
        <v>1605</v>
      </c>
      <c r="B160" t="s">
        <v>5072</v>
      </c>
      <c r="C160" t="s">
        <v>110</v>
      </c>
      <c r="D160" s="8" t="s">
        <v>101</v>
      </c>
      <c r="E160" s="8" t="s">
        <v>126</v>
      </c>
      <c r="F160" s="8" t="s">
        <v>15</v>
      </c>
      <c r="G160" s="8" t="s">
        <v>9264</v>
      </c>
      <c r="H160" s="8" t="s">
        <v>160</v>
      </c>
      <c r="I160" s="8" t="s">
        <v>13</v>
      </c>
      <c r="J160" s="8">
        <v>0</v>
      </c>
      <c r="K160" s="14" t="s">
        <v>1604</v>
      </c>
      <c r="L160" s="14" t="s">
        <v>5870</v>
      </c>
      <c r="M160" s="10">
        <v>9.16209618371545</v>
      </c>
      <c r="N160" s="8" t="s">
        <v>8138</v>
      </c>
      <c r="O160" s="8" t="s">
        <v>125</v>
      </c>
      <c r="P160" s="9">
        <v>0.87980324074074079</v>
      </c>
      <c r="Q160" s="9">
        <v>0.88432870370370376</v>
      </c>
      <c r="R160" s="8">
        <v>0</v>
      </c>
      <c r="S160" s="10">
        <v>6.2750000000000004</v>
      </c>
      <c r="T160" s="8" t="s">
        <v>5074</v>
      </c>
      <c r="U160" s="8" t="s">
        <v>5075</v>
      </c>
      <c r="V160" s="10">
        <v>9.5319432977604794</v>
      </c>
      <c r="W160">
        <v>1365.86</v>
      </c>
      <c r="X160" s="8">
        <v>0</v>
      </c>
      <c r="Y160" s="8">
        <v>0</v>
      </c>
      <c r="Z160">
        <v>0</v>
      </c>
      <c r="AA160">
        <v>0</v>
      </c>
      <c r="AB160" s="8">
        <f>Solution[[#This Row],[Old Stop]] +1</f>
        <v>1</v>
      </c>
      <c r="AC160" s="8" t="str">
        <f>_xlfn.CONCAT(Solution[[#This Row],[Old Rt '#]],"_",Solution[[#This Row],[Week '#]],"_", _xlfn.SWITCH(Solution[[#This Row],[Old Delivery Day]], "M", "Monday", "T", "Tuesday", "W", "Wednesday", "R", "Thursday", "F", "Friday"))</f>
        <v>101_Week1_Monday</v>
      </c>
      <c r="AD160" s="20">
        <v>53.333300000000001</v>
      </c>
      <c r="AE160" s="20">
        <v>51.63</v>
      </c>
      <c r="AF160" s="20">
        <v>53.35</v>
      </c>
      <c r="AG160" s="20">
        <v>54.21</v>
      </c>
      <c r="AH160">
        <v>28.73</v>
      </c>
      <c r="AI160" s="8" t="s">
        <v>4667</v>
      </c>
      <c r="AJ160" s="8" t="s">
        <v>4668</v>
      </c>
      <c r="AK160" s="8">
        <v>1</v>
      </c>
      <c r="AL160" s="8">
        <v>0</v>
      </c>
      <c r="AM160" s="11">
        <v>25.815000000000001</v>
      </c>
      <c r="AN160" s="11">
        <v>27.105</v>
      </c>
      <c r="AO160" t="s">
        <v>163</v>
      </c>
      <c r="AP160" s="8" t="s">
        <v>191</v>
      </c>
      <c r="AQ160" s="8" t="s">
        <v>44</v>
      </c>
      <c r="AR160" s="8" t="s">
        <v>163</v>
      </c>
      <c r="AS160" s="8" t="s">
        <v>163</v>
      </c>
      <c r="AT160" s="8" t="s">
        <v>168</v>
      </c>
      <c r="AU1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0" s="8">
        <v>0</v>
      </c>
      <c r="AW160">
        <v>13.333325</v>
      </c>
      <c r="AX160">
        <v>12.907500000000001</v>
      </c>
      <c r="AY160">
        <v>13.3375</v>
      </c>
      <c r="AZ160">
        <v>13.5525</v>
      </c>
    </row>
    <row r="161" spans="1:52" x14ac:dyDescent="0.3">
      <c r="A161" s="43" t="s">
        <v>1425</v>
      </c>
      <c r="B161" t="s">
        <v>111</v>
      </c>
      <c r="C161" t="s">
        <v>4571</v>
      </c>
      <c r="D161" s="8" t="s">
        <v>101</v>
      </c>
      <c r="E161" s="8" t="s">
        <v>160</v>
      </c>
      <c r="F161" s="8" t="s">
        <v>12</v>
      </c>
      <c r="G161" s="8" t="s">
        <v>9259</v>
      </c>
      <c r="H161" s="8" t="s">
        <v>290</v>
      </c>
      <c r="I161" s="8" t="s">
        <v>48</v>
      </c>
      <c r="J161" s="8">
        <v>6</v>
      </c>
      <c r="K161" s="14" t="s">
        <v>1424</v>
      </c>
      <c r="L161" s="14" t="s">
        <v>5869</v>
      </c>
      <c r="M161" s="10">
        <v>6.2572813236400302</v>
      </c>
      <c r="N161" s="8" t="s">
        <v>7612</v>
      </c>
      <c r="O161" s="8" t="s">
        <v>147</v>
      </c>
      <c r="P161" s="9">
        <v>0.46275462962962965</v>
      </c>
      <c r="Q161" s="9">
        <v>0.46812500000000001</v>
      </c>
      <c r="R161" s="8">
        <v>0</v>
      </c>
      <c r="S161" s="10">
        <v>4.7233333333333336</v>
      </c>
      <c r="T161" s="8" t="s">
        <v>4410</v>
      </c>
      <c r="U161" s="8" t="s">
        <v>4411</v>
      </c>
      <c r="V161" s="10">
        <v>5.7128821105783203</v>
      </c>
      <c r="W161">
        <v>1656.48</v>
      </c>
      <c r="X161" s="8">
        <v>0</v>
      </c>
      <c r="Y161" s="8">
        <v>0</v>
      </c>
      <c r="Z161">
        <v>0</v>
      </c>
      <c r="AA161">
        <v>0</v>
      </c>
      <c r="AB161" s="8">
        <f>Solution[[#This Row],[Old Stop]] +1</f>
        <v>7</v>
      </c>
      <c r="AC161" s="8" t="str">
        <f>_xlfn.CONCAT(Solution[[#This Row],[Old Rt '#]],"_",Solution[[#This Row],[Week '#]],"_", _xlfn.SWITCH(Solution[[#This Row],[Old Delivery Day]], "M", "Monday", "T", "Tuesday", "W", "Wednesday", "R", "Thursday", "F", "Friday"))</f>
        <v>105_Week1_Thursday</v>
      </c>
      <c r="AD161" s="20">
        <v>37.190800000000003</v>
      </c>
      <c r="AE161" s="20">
        <v>24.112300000000001</v>
      </c>
      <c r="AF161" s="20">
        <v>21.1464</v>
      </c>
      <c r="AG161" s="20">
        <v>24.4846</v>
      </c>
      <c r="AH161">
        <v>21.81</v>
      </c>
      <c r="AI161" s="8" t="s">
        <v>4434</v>
      </c>
      <c r="AJ161" s="8" t="s">
        <v>4435</v>
      </c>
      <c r="AK161" s="8">
        <v>2</v>
      </c>
      <c r="AL161" s="8">
        <v>0</v>
      </c>
      <c r="AM161" s="11">
        <v>10.255000000000001</v>
      </c>
      <c r="AN161" s="11">
        <v>11.1531</v>
      </c>
      <c r="AO161" t="s">
        <v>163</v>
      </c>
      <c r="AP161" s="8" t="s">
        <v>191</v>
      </c>
      <c r="AQ161" s="8" t="s">
        <v>44</v>
      </c>
      <c r="AR161" s="8" t="s">
        <v>163</v>
      </c>
      <c r="AS161" s="8" t="s">
        <v>163</v>
      </c>
      <c r="AT161" s="8" t="s">
        <v>168</v>
      </c>
      <c r="AU1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1" s="8">
        <v>0</v>
      </c>
      <c r="AW161">
        <v>9.2977000000000007</v>
      </c>
      <c r="AX161">
        <v>6.0280750000000003</v>
      </c>
      <c r="AY161">
        <v>5.2866</v>
      </c>
      <c r="AZ161">
        <v>6.1211500000000001</v>
      </c>
    </row>
    <row r="162" spans="1:52" x14ac:dyDescent="0.3">
      <c r="A162" s="43" t="s">
        <v>1425</v>
      </c>
      <c r="B162" t="s">
        <v>111</v>
      </c>
      <c r="C162" t="s">
        <v>4571</v>
      </c>
      <c r="D162" s="8" t="s">
        <v>101</v>
      </c>
      <c r="E162" s="8" t="s">
        <v>160</v>
      </c>
      <c r="F162" s="8" t="s">
        <v>12</v>
      </c>
      <c r="G162" s="8" t="s">
        <v>9249</v>
      </c>
      <c r="H162" s="8" t="s">
        <v>290</v>
      </c>
      <c r="I162" s="8" t="s">
        <v>48</v>
      </c>
      <c r="J162" s="8">
        <v>6</v>
      </c>
      <c r="K162" s="14" t="s">
        <v>1424</v>
      </c>
      <c r="L162" s="14" t="s">
        <v>5869</v>
      </c>
      <c r="M162" s="10">
        <v>0</v>
      </c>
      <c r="N162" s="8" t="s">
        <v>8107</v>
      </c>
      <c r="O162" s="8" t="s">
        <v>147</v>
      </c>
      <c r="P162" s="9">
        <v>0.46812500000000001</v>
      </c>
      <c r="Q162" s="9">
        <v>0.47349537037037037</v>
      </c>
      <c r="R162" s="8">
        <v>0</v>
      </c>
      <c r="S162" s="10">
        <v>4.7233333333333336</v>
      </c>
      <c r="T162" s="8" t="s">
        <v>4410</v>
      </c>
      <c r="U162" s="8" t="s">
        <v>4411</v>
      </c>
      <c r="V162" s="10"/>
      <c r="W162">
        <v>1656.48</v>
      </c>
      <c r="X162" s="8">
        <v>0</v>
      </c>
      <c r="Y162" s="8">
        <v>0</v>
      </c>
      <c r="Z162">
        <v>0</v>
      </c>
      <c r="AA162">
        <v>0</v>
      </c>
      <c r="AB162" s="8">
        <f>Solution[[#This Row],[Old Stop]] +1</f>
        <v>7</v>
      </c>
      <c r="AC162" s="8" t="str">
        <f>_xlfn.CONCAT(Solution[[#This Row],[Old Rt '#]],"_",Solution[[#This Row],[Week '#]],"_", _xlfn.SWITCH(Solution[[#This Row],[Old Delivery Day]], "M", "Monday", "T", "Tuesday", "W", "Wednesday", "R", "Thursday", "F", "Friday"))</f>
        <v>105_Week1_Thursday</v>
      </c>
      <c r="AD162" s="20">
        <v>37.190800000000003</v>
      </c>
      <c r="AE162" s="20">
        <v>24.112300000000001</v>
      </c>
      <c r="AF162" s="20">
        <v>21.1464</v>
      </c>
      <c r="AG162" s="20">
        <v>24.4846</v>
      </c>
      <c r="AH162">
        <v>21.81</v>
      </c>
      <c r="AI162" s="8" t="s">
        <v>4434</v>
      </c>
      <c r="AJ162" s="8" t="s">
        <v>4435</v>
      </c>
      <c r="AK162" s="8">
        <v>2</v>
      </c>
      <c r="AL162" s="8">
        <v>0</v>
      </c>
      <c r="AM162" s="11">
        <v>10.255000000000001</v>
      </c>
      <c r="AN162" s="11">
        <v>11.1531</v>
      </c>
      <c r="AO162" t="s">
        <v>163</v>
      </c>
      <c r="AP162" s="8" t="s">
        <v>191</v>
      </c>
      <c r="AQ162" s="8" t="s">
        <v>44</v>
      </c>
      <c r="AR162" s="8" t="s">
        <v>163</v>
      </c>
      <c r="AS162" s="8" t="s">
        <v>163</v>
      </c>
      <c r="AT162" s="8" t="s">
        <v>168</v>
      </c>
      <c r="AU1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2" s="8">
        <v>0</v>
      </c>
      <c r="AW162">
        <v>9.2977000000000007</v>
      </c>
      <c r="AX162">
        <v>6.0280750000000003</v>
      </c>
      <c r="AY162">
        <v>5.2866</v>
      </c>
      <c r="AZ162">
        <v>6.1211500000000001</v>
      </c>
    </row>
    <row r="163" spans="1:52" x14ac:dyDescent="0.3">
      <c r="A163" s="43" t="s">
        <v>562</v>
      </c>
      <c r="B163" t="s">
        <v>5111</v>
      </c>
      <c r="C163" t="s">
        <v>110</v>
      </c>
      <c r="D163" s="8" t="s">
        <v>101</v>
      </c>
      <c r="E163" s="8" t="s">
        <v>126</v>
      </c>
      <c r="F163" s="8" t="s">
        <v>15</v>
      </c>
      <c r="G163" s="8" t="s">
        <v>9256</v>
      </c>
      <c r="H163" s="8" t="s">
        <v>114</v>
      </c>
      <c r="I163" s="8" t="s">
        <v>12</v>
      </c>
      <c r="J163" s="8">
        <v>220</v>
      </c>
      <c r="K163" s="14" t="s">
        <v>561</v>
      </c>
      <c r="L163" s="14" t="s">
        <v>5868</v>
      </c>
      <c r="M163" s="10">
        <v>3.8464827635046999</v>
      </c>
      <c r="N163" s="8" t="s">
        <v>8140</v>
      </c>
      <c r="O163" s="8" t="s">
        <v>125</v>
      </c>
      <c r="P163" s="9">
        <v>0.88699074074074069</v>
      </c>
      <c r="Q163" s="9">
        <v>0.89370370370370367</v>
      </c>
      <c r="R163" s="8">
        <v>0</v>
      </c>
      <c r="S163" s="10">
        <v>5.9833333333333334</v>
      </c>
      <c r="T163" s="8" t="s">
        <v>5113</v>
      </c>
      <c r="U163" s="8" t="s">
        <v>5114</v>
      </c>
      <c r="V163" s="10">
        <v>3.85572589289638</v>
      </c>
      <c r="W163">
        <v>1517.7</v>
      </c>
      <c r="X163" s="8">
        <v>0</v>
      </c>
      <c r="Y163" s="8">
        <v>0</v>
      </c>
      <c r="Z163">
        <v>0</v>
      </c>
      <c r="AA163">
        <v>0</v>
      </c>
      <c r="AB163" s="8">
        <f>Solution[[#This Row],[Old Stop]] +1</f>
        <v>221</v>
      </c>
      <c r="AC163" s="8" t="str">
        <f>_xlfn.CONCAT(Solution[[#This Row],[Old Rt '#]],"_",Solution[[#This Row],[Week '#]],"_", _xlfn.SWITCH(Solution[[#This Row],[Old Delivery Day]], "M", "Monday", "T", "Tuesday", "W", "Wednesday", "R", "Thursday", "F", "Friday"))</f>
        <v>102_Week1_Wednesday</v>
      </c>
      <c r="AD163" s="20">
        <v>57.3</v>
      </c>
      <c r="AE163" s="20">
        <v>57.84</v>
      </c>
      <c r="AF163" s="20">
        <v>60.12</v>
      </c>
      <c r="AG163" s="20">
        <v>63.071399999999997</v>
      </c>
      <c r="AH163">
        <v>32.28</v>
      </c>
      <c r="AI163" s="8" t="s">
        <v>4667</v>
      </c>
      <c r="AJ163" s="8" t="s">
        <v>4668</v>
      </c>
      <c r="AK163" s="8">
        <v>1</v>
      </c>
      <c r="AL163" s="8">
        <v>0</v>
      </c>
      <c r="AM163" s="11">
        <v>29.28</v>
      </c>
      <c r="AN163" s="11">
        <v>31.97</v>
      </c>
      <c r="AO163" t="s">
        <v>163</v>
      </c>
      <c r="AP163" s="8" t="s">
        <v>191</v>
      </c>
      <c r="AQ163" s="8" t="s">
        <v>44</v>
      </c>
      <c r="AR163" s="8" t="s">
        <v>163</v>
      </c>
      <c r="AS163" s="8" t="s">
        <v>163</v>
      </c>
      <c r="AT163" s="8" t="s">
        <v>168</v>
      </c>
      <c r="AU1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 s="8">
        <v>0</v>
      </c>
      <c r="AW163">
        <v>14.324999999999999</v>
      </c>
      <c r="AX163">
        <v>14.46</v>
      </c>
      <c r="AY163">
        <v>15.03</v>
      </c>
      <c r="AZ163">
        <v>15.767849999999999</v>
      </c>
    </row>
    <row r="164" spans="1:52" x14ac:dyDescent="0.3">
      <c r="A164" s="43" t="s">
        <v>1921</v>
      </c>
      <c r="B164" t="s">
        <v>4645</v>
      </c>
      <c r="C164" t="s">
        <v>110</v>
      </c>
      <c r="D164" s="8" t="s">
        <v>101</v>
      </c>
      <c r="E164" s="8" t="s">
        <v>160</v>
      </c>
      <c r="F164" s="8" t="s">
        <v>12</v>
      </c>
      <c r="G164" s="8" t="s">
        <v>9248</v>
      </c>
      <c r="H164" s="8" t="s">
        <v>160</v>
      </c>
      <c r="I164" s="8" t="s">
        <v>48</v>
      </c>
      <c r="J164" s="8">
        <v>95</v>
      </c>
      <c r="K164" s="14" t="s">
        <v>1920</v>
      </c>
      <c r="L164" s="14" t="s">
        <v>5974</v>
      </c>
      <c r="M164" s="10">
        <v>0.70859747227288505</v>
      </c>
      <c r="N164" s="8" t="s">
        <v>7709</v>
      </c>
      <c r="O164" s="8" t="s">
        <v>129</v>
      </c>
      <c r="P164" s="9">
        <v>0.3883564814814815</v>
      </c>
      <c r="Q164" s="9">
        <v>0.39296296296296296</v>
      </c>
      <c r="R164" s="8">
        <v>0</v>
      </c>
      <c r="S164" s="10">
        <v>5.8666666666666671</v>
      </c>
      <c r="T164" s="8" t="s">
        <v>4647</v>
      </c>
      <c r="U164" s="8" t="s">
        <v>4648</v>
      </c>
      <c r="V164" s="10">
        <v>0.54551040314759203</v>
      </c>
      <c r="W164">
        <v>946.14</v>
      </c>
      <c r="X164" s="8">
        <v>0</v>
      </c>
      <c r="Y164" s="8">
        <v>0</v>
      </c>
      <c r="Z164">
        <v>0</v>
      </c>
      <c r="AA164">
        <v>0</v>
      </c>
      <c r="AB164" s="8">
        <f>Solution[[#This Row],[Old Stop]] +1</f>
        <v>96</v>
      </c>
      <c r="AC164" s="8" t="str">
        <f>_xlfn.CONCAT(Solution[[#This Row],[Old Rt '#]],"_",Solution[[#This Row],[Week '#]],"_", _xlfn.SWITCH(Solution[[#This Row],[Old Delivery Day]], "M", "Monday", "T", "Tuesday", "W", "Wednesday", "R", "Thursday", "F", "Friday"))</f>
        <v>101_Week1_Thursday</v>
      </c>
      <c r="AD164" s="20">
        <v>37.44</v>
      </c>
      <c r="AE164" s="20">
        <v>37.44</v>
      </c>
      <c r="AF164" s="20">
        <v>38.647100000000002</v>
      </c>
      <c r="AG164" s="20">
        <v>40.436599999999999</v>
      </c>
      <c r="AH164">
        <v>20.74</v>
      </c>
      <c r="AI164" s="8" t="s">
        <v>4434</v>
      </c>
      <c r="AJ164" s="8" t="s">
        <v>4435</v>
      </c>
      <c r="AK164" s="8">
        <v>1</v>
      </c>
      <c r="AL164" s="8">
        <v>0</v>
      </c>
      <c r="AM164" s="11">
        <v>18.72</v>
      </c>
      <c r="AN164" s="11">
        <v>20.545000000000002</v>
      </c>
      <c r="AO164" t="s">
        <v>163</v>
      </c>
      <c r="AP164" s="8" t="s">
        <v>191</v>
      </c>
      <c r="AQ164" s="8" t="s">
        <v>44</v>
      </c>
      <c r="AR164" s="8" t="s">
        <v>164</v>
      </c>
      <c r="AS164" s="8" t="s">
        <v>163</v>
      </c>
      <c r="AT164" s="8" t="s">
        <v>168</v>
      </c>
      <c r="AU1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4" s="8">
        <v>0</v>
      </c>
      <c r="AW164">
        <v>9.36</v>
      </c>
      <c r="AX164">
        <v>9.36</v>
      </c>
      <c r="AY164">
        <v>9.6617750000000004</v>
      </c>
      <c r="AZ164">
        <v>10.10915</v>
      </c>
    </row>
    <row r="165" spans="1:52" x14ac:dyDescent="0.3">
      <c r="A165" s="43" t="s">
        <v>572</v>
      </c>
      <c r="B165" t="s">
        <v>4201</v>
      </c>
      <c r="C165" t="s">
        <v>110</v>
      </c>
      <c r="D165" s="8" t="s">
        <v>101</v>
      </c>
      <c r="E165" s="8" t="s">
        <v>126</v>
      </c>
      <c r="F165" s="8" t="s">
        <v>15</v>
      </c>
      <c r="G165" s="8" t="s">
        <v>9265</v>
      </c>
      <c r="H165" s="8" t="s">
        <v>114</v>
      </c>
      <c r="I165" s="8" t="s">
        <v>12</v>
      </c>
      <c r="J165" s="8">
        <v>235</v>
      </c>
      <c r="K165" s="14" t="s">
        <v>571</v>
      </c>
      <c r="L165" s="14" t="s">
        <v>6031</v>
      </c>
      <c r="M165" s="10">
        <v>6.6937059388010298E-2</v>
      </c>
      <c r="N165" s="8" t="s">
        <v>8141</v>
      </c>
      <c r="O165" s="8" t="s">
        <v>129</v>
      </c>
      <c r="P165" s="9">
        <v>0.89376157407407408</v>
      </c>
      <c r="Q165" s="9">
        <v>0.90300925925925923</v>
      </c>
      <c r="R165" s="8">
        <v>0</v>
      </c>
      <c r="S165" s="10">
        <v>7.2583333333333337</v>
      </c>
      <c r="T165" s="8" t="s">
        <v>4203</v>
      </c>
      <c r="U165" s="8" t="s">
        <v>4204</v>
      </c>
      <c r="V165" s="10">
        <v>4.4124141261774101E-2</v>
      </c>
      <c r="W165">
        <v>1376.23</v>
      </c>
      <c r="X165" s="8">
        <v>0</v>
      </c>
      <c r="Y165" s="8">
        <v>0</v>
      </c>
      <c r="Z165">
        <v>0</v>
      </c>
      <c r="AA165">
        <v>0</v>
      </c>
      <c r="AB165" s="8">
        <f>Solution[[#This Row],[Old Stop]] +1</f>
        <v>236</v>
      </c>
      <c r="AC165" s="8" t="str">
        <f>_xlfn.CONCAT(Solution[[#This Row],[Old Rt '#]],"_",Solution[[#This Row],[Week '#]],"_", _xlfn.SWITCH(Solution[[#This Row],[Old Delivery Day]], "M", "Monday", "T", "Tuesday", "W", "Wednesday", "R", "Thursday", "F", "Friday"))</f>
        <v>102_Week1_Wednesday</v>
      </c>
      <c r="AD165" s="20">
        <v>61.516599999999997</v>
      </c>
      <c r="AE165" s="20">
        <v>61.568300000000001</v>
      </c>
      <c r="AF165" s="20">
        <v>63.802799999999998</v>
      </c>
      <c r="AG165" s="20">
        <v>65.813299999999998</v>
      </c>
      <c r="AH165">
        <v>34.31</v>
      </c>
      <c r="AI165" s="8" t="s">
        <v>4667</v>
      </c>
      <c r="AJ165" s="8" t="s">
        <v>4668</v>
      </c>
      <c r="AK165" s="8">
        <v>1</v>
      </c>
      <c r="AL165" s="8">
        <v>0</v>
      </c>
      <c r="AM165" s="11">
        <v>30.81</v>
      </c>
      <c r="AN165" s="11">
        <v>33.174999999999997</v>
      </c>
      <c r="AO165" t="s">
        <v>163</v>
      </c>
      <c r="AP165" s="8" t="s">
        <v>191</v>
      </c>
      <c r="AQ165" s="8" t="s">
        <v>44</v>
      </c>
      <c r="AR165" s="8" t="s">
        <v>163</v>
      </c>
      <c r="AS165" s="8" t="s">
        <v>163</v>
      </c>
      <c r="AT165" s="8" t="s">
        <v>168</v>
      </c>
      <c r="AU1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5" s="8">
        <v>0</v>
      </c>
      <c r="AW165">
        <v>15.379149999999999</v>
      </c>
      <c r="AX165">
        <v>15.392075</v>
      </c>
      <c r="AY165">
        <v>15.950699999999999</v>
      </c>
      <c r="AZ165">
        <v>16.453325</v>
      </c>
    </row>
    <row r="166" spans="1:52" x14ac:dyDescent="0.3">
      <c r="A166" s="43" t="s">
        <v>1835</v>
      </c>
      <c r="B166" t="s">
        <v>3453</v>
      </c>
      <c r="C166" t="s">
        <v>110</v>
      </c>
      <c r="D166" s="8" t="s">
        <v>101</v>
      </c>
      <c r="E166" s="8" t="s">
        <v>126</v>
      </c>
      <c r="F166" s="8" t="s">
        <v>15</v>
      </c>
      <c r="G166" s="8" t="s">
        <v>9262</v>
      </c>
      <c r="H166" s="8" t="s">
        <v>126</v>
      </c>
      <c r="I166" s="8" t="s">
        <v>15</v>
      </c>
      <c r="J166" s="8">
        <v>1</v>
      </c>
      <c r="K166" s="14" t="s">
        <v>1834</v>
      </c>
      <c r="L166" s="14" t="s">
        <v>6033</v>
      </c>
      <c r="M166" s="10">
        <v>14.3534349150921</v>
      </c>
      <c r="N166" s="8" t="s">
        <v>8143</v>
      </c>
      <c r="O166" s="8" t="s">
        <v>147</v>
      </c>
      <c r="P166" s="9">
        <v>0.91297453703703701</v>
      </c>
      <c r="Q166" s="9">
        <v>0.91924768518518518</v>
      </c>
      <c r="R166" s="8">
        <v>0</v>
      </c>
      <c r="S166" s="10">
        <v>15.329166666666667</v>
      </c>
      <c r="T166" s="8" t="s">
        <v>3455</v>
      </c>
      <c r="U166" s="8" t="s">
        <v>3456</v>
      </c>
      <c r="V166" s="10">
        <v>11.7326603944915</v>
      </c>
      <c r="W166">
        <v>3639.61</v>
      </c>
      <c r="X166" s="8">
        <v>5</v>
      </c>
      <c r="Y166" s="8">
        <v>0.92647058823529405</v>
      </c>
      <c r="Z166">
        <v>3</v>
      </c>
      <c r="AA166">
        <v>69</v>
      </c>
      <c r="AB166" s="8">
        <f>Solution[[#This Row],[Old Stop]] +1</f>
        <v>2</v>
      </c>
      <c r="AC166" s="8" t="str">
        <f>_xlfn.CONCAT(Solution[[#This Row],[Old Rt '#]],"_",Solution[[#This Row],[Week '#]],"_", _xlfn.SWITCH(Solution[[#This Row],[Old Delivery Day]], "M", "Monday", "T", "Tuesday", "W", "Wednesday", "R", "Thursday", "F", "Friday"))</f>
        <v>103_Week1_Tuesday</v>
      </c>
      <c r="AD166" s="20">
        <v>69.910700000000006</v>
      </c>
      <c r="AE166" s="20">
        <v>68.699200000000005</v>
      </c>
      <c r="AF166" s="20">
        <v>71.545299999999997</v>
      </c>
      <c r="AG166" s="20">
        <v>72.930000000000007</v>
      </c>
      <c r="AH166">
        <v>77.31</v>
      </c>
      <c r="AI166" s="8" t="s">
        <v>4667</v>
      </c>
      <c r="AJ166" s="8" t="s">
        <v>4668</v>
      </c>
      <c r="AK166" s="8">
        <v>1</v>
      </c>
      <c r="AL166" s="8">
        <v>68</v>
      </c>
      <c r="AM166" s="11">
        <v>68.867500000000007</v>
      </c>
      <c r="AN166" s="11">
        <v>72.930000000000007</v>
      </c>
      <c r="AO166" t="s">
        <v>164</v>
      </c>
      <c r="AP166" s="8" t="s">
        <v>191</v>
      </c>
      <c r="AQ166" s="8" t="s">
        <v>44</v>
      </c>
      <c r="AR166" s="8" t="s">
        <v>164</v>
      </c>
      <c r="AS166" s="8" t="s">
        <v>164</v>
      </c>
      <c r="AT166" s="8" t="s">
        <v>168</v>
      </c>
      <c r="AU1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6" s="8"/>
      <c r="AW166">
        <v>17.477675000000001</v>
      </c>
      <c r="AX166">
        <v>17.174800000000001</v>
      </c>
      <c r="AY166">
        <v>17.886324999999999</v>
      </c>
      <c r="AZ166">
        <v>18.232500000000002</v>
      </c>
    </row>
    <row r="167" spans="1:52" x14ac:dyDescent="0.3">
      <c r="A167" s="43" t="s">
        <v>1835</v>
      </c>
      <c r="B167" t="s">
        <v>3453</v>
      </c>
      <c r="C167" t="s">
        <v>110</v>
      </c>
      <c r="D167" s="8" t="s">
        <v>102</v>
      </c>
      <c r="E167" s="8" t="s">
        <v>126</v>
      </c>
      <c r="F167" s="8" t="s">
        <v>15</v>
      </c>
      <c r="G167" s="8" t="s">
        <v>9271</v>
      </c>
      <c r="H167" s="8" t="s">
        <v>126</v>
      </c>
      <c r="I167" s="8" t="s">
        <v>15</v>
      </c>
      <c r="J167" s="8">
        <v>1</v>
      </c>
      <c r="K167" s="14" t="s">
        <v>1834</v>
      </c>
      <c r="L167" s="14" t="s">
        <v>6033</v>
      </c>
      <c r="M167" s="10">
        <v>25.516025365157201</v>
      </c>
      <c r="N167" s="8" t="s">
        <v>8343</v>
      </c>
      <c r="O167" s="8" t="s">
        <v>147</v>
      </c>
      <c r="P167" s="9">
        <v>0.78635416666666669</v>
      </c>
      <c r="Q167" s="9">
        <v>0.79262731481481485</v>
      </c>
      <c r="R167" s="8">
        <v>0</v>
      </c>
      <c r="S167" s="10">
        <v>15.329166666666667</v>
      </c>
      <c r="T167" s="8" t="s">
        <v>3455</v>
      </c>
      <c r="U167" s="8" t="s">
        <v>3456</v>
      </c>
      <c r="V167" s="10">
        <v>23.421519097507598</v>
      </c>
      <c r="W167">
        <v>3639.61</v>
      </c>
      <c r="X167" s="8">
        <v>5</v>
      </c>
      <c r="Y167" s="8">
        <v>0.92647058823529405</v>
      </c>
      <c r="Z167">
        <v>3</v>
      </c>
      <c r="AA167">
        <v>69</v>
      </c>
      <c r="AB167" s="8">
        <f>Solution[[#This Row],[Old Stop]] +1</f>
        <v>2</v>
      </c>
      <c r="AC167" s="8" t="str">
        <f>_xlfn.CONCAT(Solution[[#This Row],[Old Rt '#]],"_",Solution[[#This Row],[Week '#]],"_", _xlfn.SWITCH(Solution[[#This Row],[Old Delivery Day]], "M", "Monday", "T", "Tuesday", "W", "Wednesday", "R", "Thursday", "F", "Friday"))</f>
        <v>103_Week2_Tuesday</v>
      </c>
      <c r="AD167" s="20">
        <v>69.910700000000006</v>
      </c>
      <c r="AE167" s="20">
        <v>68.699200000000005</v>
      </c>
      <c r="AF167" s="20">
        <v>71.545299999999997</v>
      </c>
      <c r="AG167" s="20">
        <v>72.930000000000007</v>
      </c>
      <c r="AH167">
        <v>77.31</v>
      </c>
      <c r="AI167" s="8" t="s">
        <v>4667</v>
      </c>
      <c r="AJ167" s="8" t="s">
        <v>5103</v>
      </c>
      <c r="AK167" s="8">
        <v>1</v>
      </c>
      <c r="AL167" s="8">
        <v>68</v>
      </c>
      <c r="AM167" s="11">
        <v>68.867500000000007</v>
      </c>
      <c r="AN167" s="11">
        <v>72.930000000000007</v>
      </c>
      <c r="AO167" t="s">
        <v>164</v>
      </c>
      <c r="AP167" s="8" t="s">
        <v>191</v>
      </c>
      <c r="AQ167" s="8" t="s">
        <v>44</v>
      </c>
      <c r="AR167" s="8" t="s">
        <v>164</v>
      </c>
      <c r="AS167" s="8" t="s">
        <v>164</v>
      </c>
      <c r="AT167" s="8" t="s">
        <v>168</v>
      </c>
      <c r="AU1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7" s="8"/>
      <c r="AW167">
        <v>17.477675000000001</v>
      </c>
      <c r="AX167">
        <v>17.174800000000001</v>
      </c>
      <c r="AY167">
        <v>17.886324999999999</v>
      </c>
      <c r="AZ167">
        <v>18.232500000000002</v>
      </c>
    </row>
    <row r="168" spans="1:52" x14ac:dyDescent="0.3">
      <c r="A168" s="43" t="s">
        <v>241</v>
      </c>
      <c r="B168" t="s">
        <v>3514</v>
      </c>
      <c r="C168" t="s">
        <v>110</v>
      </c>
      <c r="D168" s="8" t="s">
        <v>101</v>
      </c>
      <c r="E168" s="8" t="s">
        <v>126</v>
      </c>
      <c r="F168" s="8" t="s">
        <v>15</v>
      </c>
      <c r="G168" s="8" t="s">
        <v>9260</v>
      </c>
      <c r="H168" s="8" t="s">
        <v>126</v>
      </c>
      <c r="I168" s="8" t="s">
        <v>15</v>
      </c>
      <c r="J168" s="8">
        <v>76</v>
      </c>
      <c r="K168" s="14" t="s">
        <v>240</v>
      </c>
      <c r="L168" s="14" t="s">
        <v>5827</v>
      </c>
      <c r="M168" s="10">
        <v>7.8101196138431996</v>
      </c>
      <c r="N168" s="8" t="s">
        <v>7614</v>
      </c>
      <c r="O168" s="8" t="s">
        <v>147</v>
      </c>
      <c r="P168" s="9">
        <v>0.92466435185185181</v>
      </c>
      <c r="Q168" s="9">
        <v>0.93206018518518519</v>
      </c>
      <c r="R168" s="8">
        <v>0</v>
      </c>
      <c r="S168" s="10">
        <v>11.216666666666667</v>
      </c>
      <c r="T168" s="8" t="s">
        <v>3516</v>
      </c>
      <c r="U168" s="8" t="s">
        <v>3517</v>
      </c>
      <c r="V168" s="10">
        <v>3.8836882449593202</v>
      </c>
      <c r="W168">
        <v>1982.76</v>
      </c>
      <c r="X168" s="8">
        <v>9</v>
      </c>
      <c r="Y168" s="8">
        <v>0.65384615384615397</v>
      </c>
      <c r="Z168">
        <v>1</v>
      </c>
      <c r="AA168">
        <v>23</v>
      </c>
      <c r="AB168" s="8">
        <f>Solution[[#This Row],[Old Stop]] +1</f>
        <v>77</v>
      </c>
      <c r="AC168" s="8" t="str">
        <f>_xlfn.CONCAT(Solution[[#This Row],[Old Rt '#]],"_",Solution[[#This Row],[Week '#]],"_", _xlfn.SWITCH(Solution[[#This Row],[Old Delivery Day]], "M", "Monday", "T", "Tuesday", "W", "Wednesday", "R", "Thursday", "F", "Friday"))</f>
        <v>103_Week1_Tuesday</v>
      </c>
      <c r="AD168" s="20">
        <v>37.56</v>
      </c>
      <c r="AE168" s="20">
        <v>37.56</v>
      </c>
      <c r="AF168" s="20">
        <v>39.138399999999997</v>
      </c>
      <c r="AG168" s="20">
        <v>41.453000000000003</v>
      </c>
      <c r="AH168">
        <v>47.51</v>
      </c>
      <c r="AI168" s="8" t="s">
        <v>4667</v>
      </c>
      <c r="AJ168" s="8" t="s">
        <v>4668</v>
      </c>
      <c r="AK168" s="8">
        <v>1</v>
      </c>
      <c r="AL168" s="8">
        <v>26</v>
      </c>
      <c r="AM168" s="11">
        <v>37.56</v>
      </c>
      <c r="AN168" s="11">
        <v>42.17</v>
      </c>
      <c r="AO168" t="s">
        <v>164</v>
      </c>
      <c r="AP168" s="8" t="s">
        <v>191</v>
      </c>
      <c r="AQ168" s="8" t="s">
        <v>44</v>
      </c>
      <c r="AR168" s="8" t="s">
        <v>164</v>
      </c>
      <c r="AS168" s="8" t="s">
        <v>164</v>
      </c>
      <c r="AT168" s="8" t="s">
        <v>168</v>
      </c>
      <c r="AU1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8" s="8"/>
      <c r="AW168">
        <v>9.39</v>
      </c>
      <c r="AX168">
        <v>9.39</v>
      </c>
      <c r="AY168">
        <v>9.7845999999999993</v>
      </c>
      <c r="AZ168">
        <v>10.363250000000001</v>
      </c>
    </row>
    <row r="169" spans="1:52" x14ac:dyDescent="0.3">
      <c r="A169" s="43" t="s">
        <v>241</v>
      </c>
      <c r="B169" t="s">
        <v>3514</v>
      </c>
      <c r="C169" t="s">
        <v>110</v>
      </c>
      <c r="D169" s="8" t="s">
        <v>102</v>
      </c>
      <c r="E169" s="8" t="s">
        <v>126</v>
      </c>
      <c r="F169" s="8" t="s">
        <v>15</v>
      </c>
      <c r="G169" s="8" t="s">
        <v>9270</v>
      </c>
      <c r="H169" s="8" t="s">
        <v>126</v>
      </c>
      <c r="I169" s="8" t="s">
        <v>15</v>
      </c>
      <c r="J169" s="8">
        <v>76</v>
      </c>
      <c r="K169" s="14" t="s">
        <v>240</v>
      </c>
      <c r="L169" s="14" t="s">
        <v>5827</v>
      </c>
      <c r="M169" s="10">
        <v>8.1557673626661007</v>
      </c>
      <c r="N169" s="8" t="s">
        <v>8344</v>
      </c>
      <c r="O169" s="8" t="s">
        <v>147</v>
      </c>
      <c r="P169" s="9">
        <v>0.79827546296296292</v>
      </c>
      <c r="Q169" s="9">
        <v>0.8056712962962963</v>
      </c>
      <c r="R169" s="8">
        <v>0</v>
      </c>
      <c r="S169" s="10">
        <v>11.216666666666667</v>
      </c>
      <c r="T169" s="8" t="s">
        <v>3516</v>
      </c>
      <c r="U169" s="8" t="s">
        <v>3517</v>
      </c>
      <c r="V169" s="10">
        <v>3.7171289818001401</v>
      </c>
      <c r="W169">
        <v>1982.76</v>
      </c>
      <c r="X169" s="8">
        <v>9</v>
      </c>
      <c r="Y169" s="8">
        <v>0.65384615384615397</v>
      </c>
      <c r="Z169">
        <v>1</v>
      </c>
      <c r="AA169">
        <v>23</v>
      </c>
      <c r="AB169" s="8">
        <f>Solution[[#This Row],[Old Stop]] +1</f>
        <v>77</v>
      </c>
      <c r="AC169" s="8" t="str">
        <f>_xlfn.CONCAT(Solution[[#This Row],[Old Rt '#]],"_",Solution[[#This Row],[Week '#]],"_", _xlfn.SWITCH(Solution[[#This Row],[Old Delivery Day]], "M", "Monday", "T", "Tuesday", "W", "Wednesday", "R", "Thursday", "F", "Friday"))</f>
        <v>103_Week2_Tuesday</v>
      </c>
      <c r="AD169" s="20">
        <v>37.56</v>
      </c>
      <c r="AE169" s="20">
        <v>37.56</v>
      </c>
      <c r="AF169" s="20">
        <v>39.138399999999997</v>
      </c>
      <c r="AG169" s="20">
        <v>41.453000000000003</v>
      </c>
      <c r="AH169">
        <v>47.51</v>
      </c>
      <c r="AI169" s="8" t="s">
        <v>4667</v>
      </c>
      <c r="AJ169" s="8" t="s">
        <v>5103</v>
      </c>
      <c r="AK169" s="8">
        <v>1</v>
      </c>
      <c r="AL169" s="8">
        <v>26</v>
      </c>
      <c r="AM169" s="11">
        <v>37.56</v>
      </c>
      <c r="AN169" s="11">
        <v>42.17</v>
      </c>
      <c r="AO169" t="s">
        <v>164</v>
      </c>
      <c r="AP169" s="8" t="s">
        <v>191</v>
      </c>
      <c r="AQ169" s="8" t="s">
        <v>44</v>
      </c>
      <c r="AR169" s="8" t="s">
        <v>164</v>
      </c>
      <c r="AS169" s="8" t="s">
        <v>164</v>
      </c>
      <c r="AT169" s="8" t="s">
        <v>168</v>
      </c>
      <c r="AU1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9" s="8"/>
      <c r="AW169">
        <v>9.39</v>
      </c>
      <c r="AX169">
        <v>9.39</v>
      </c>
      <c r="AY169">
        <v>9.7845999999999993</v>
      </c>
      <c r="AZ169">
        <v>10.363250000000001</v>
      </c>
    </row>
    <row r="170" spans="1:52" x14ac:dyDescent="0.3">
      <c r="A170" s="43" t="s">
        <v>520</v>
      </c>
      <c r="B170" t="s">
        <v>5331</v>
      </c>
      <c r="C170" t="s">
        <v>110</v>
      </c>
      <c r="D170" s="8" t="s">
        <v>101</v>
      </c>
      <c r="E170" s="8" t="s">
        <v>160</v>
      </c>
      <c r="F170" s="8" t="s">
        <v>48</v>
      </c>
      <c r="G170" s="8" t="s">
        <v>9249</v>
      </c>
      <c r="H170" s="8" t="s">
        <v>160</v>
      </c>
      <c r="I170" s="8" t="s">
        <v>14</v>
      </c>
      <c r="J170" s="8">
        <v>150</v>
      </c>
      <c r="K170" s="14" t="s">
        <v>519</v>
      </c>
      <c r="L170" s="14" t="s">
        <v>6132</v>
      </c>
      <c r="M170" s="10">
        <v>11.5773805431889</v>
      </c>
      <c r="N170" s="8" t="s">
        <v>8732</v>
      </c>
      <c r="O170" s="8" t="s">
        <v>129</v>
      </c>
      <c r="P170" s="9">
        <v>0.42150462962962965</v>
      </c>
      <c r="Q170" s="9">
        <v>0.42780092592592595</v>
      </c>
      <c r="R170" s="8">
        <v>0</v>
      </c>
      <c r="S170" s="10">
        <v>8.7583333333333329</v>
      </c>
      <c r="T170" s="8" t="s">
        <v>5333</v>
      </c>
      <c r="U170" s="8" t="s">
        <v>5334</v>
      </c>
      <c r="V170" s="10">
        <v>9.7125088257832104</v>
      </c>
      <c r="W170">
        <v>1827.61</v>
      </c>
      <c r="X170" s="8">
        <v>0</v>
      </c>
      <c r="Y170" s="8">
        <v>0</v>
      </c>
      <c r="Z170">
        <v>0</v>
      </c>
      <c r="AA170">
        <v>0</v>
      </c>
      <c r="AB170" s="8">
        <f>Solution[[#This Row],[Old Stop]] +1</f>
        <v>151</v>
      </c>
      <c r="AC170" s="8" t="str">
        <f>_xlfn.CONCAT(Solution[[#This Row],[Old Rt '#]],"_",Solution[[#This Row],[Week '#]],"_", _xlfn.SWITCH(Solution[[#This Row],[Old Delivery Day]], "M", "Monday", "T", "Tuesday", "W", "Wednesday", "R", "Thursday", "F", "Friday"))</f>
        <v>101_Week1_Friday</v>
      </c>
      <c r="AD170" s="20">
        <v>75.402500000000003</v>
      </c>
      <c r="AE170" s="20">
        <v>88.307100000000005</v>
      </c>
      <c r="AF170" s="20">
        <v>84.923299999999998</v>
      </c>
      <c r="AG170" s="20">
        <v>98.1828</v>
      </c>
      <c r="AH170">
        <v>45.59</v>
      </c>
      <c r="AI170" s="8" t="s">
        <v>3446</v>
      </c>
      <c r="AJ170" s="8" t="s">
        <v>3447</v>
      </c>
      <c r="AK170" s="8">
        <v>2</v>
      </c>
      <c r="AL170" s="8">
        <v>0</v>
      </c>
      <c r="AM170" s="11">
        <v>20.494350000000001</v>
      </c>
      <c r="AN170" s="11">
        <v>23.81185</v>
      </c>
      <c r="AO170" t="s">
        <v>163</v>
      </c>
      <c r="AP170" s="8" t="s">
        <v>191</v>
      </c>
      <c r="AQ170" s="8" t="s">
        <v>44</v>
      </c>
      <c r="AR170" s="8" t="s">
        <v>164</v>
      </c>
      <c r="AS170" s="8" t="s">
        <v>163</v>
      </c>
      <c r="AT170" s="8" t="s">
        <v>168</v>
      </c>
      <c r="AU1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0" s="8">
        <v>0</v>
      </c>
      <c r="AW170">
        <v>18.850625000000001</v>
      </c>
      <c r="AX170">
        <v>22.076775000000001</v>
      </c>
      <c r="AY170">
        <v>21.230824999999999</v>
      </c>
      <c r="AZ170">
        <v>24.5457</v>
      </c>
    </row>
    <row r="171" spans="1:52" x14ac:dyDescent="0.3">
      <c r="A171" s="43" t="s">
        <v>520</v>
      </c>
      <c r="B171" t="s">
        <v>5331</v>
      </c>
      <c r="C171" t="s">
        <v>110</v>
      </c>
      <c r="D171" s="8" t="s">
        <v>101</v>
      </c>
      <c r="E171" s="8" t="s">
        <v>290</v>
      </c>
      <c r="F171" s="8" t="s">
        <v>12</v>
      </c>
      <c r="G171" s="8" t="s">
        <v>9270</v>
      </c>
      <c r="H171" s="8" t="s">
        <v>160</v>
      </c>
      <c r="I171" s="8" t="s">
        <v>14</v>
      </c>
      <c r="J171" s="8">
        <v>150</v>
      </c>
      <c r="K171" s="14" t="s">
        <v>519</v>
      </c>
      <c r="L171" s="14" t="s">
        <v>6132</v>
      </c>
      <c r="M171" s="10">
        <v>0.70218602624299797</v>
      </c>
      <c r="N171" s="8" t="s">
        <v>9100</v>
      </c>
      <c r="O171" s="8" t="s">
        <v>129</v>
      </c>
      <c r="P171" s="9">
        <v>0.71394675925925921</v>
      </c>
      <c r="Q171" s="9">
        <v>0.72024305555555557</v>
      </c>
      <c r="R171" s="8">
        <v>0</v>
      </c>
      <c r="S171" s="10">
        <v>8.7583333333333329</v>
      </c>
      <c r="T171" s="8" t="s">
        <v>5333</v>
      </c>
      <c r="U171" s="8" t="s">
        <v>5334</v>
      </c>
      <c r="V171" s="10">
        <v>0.25973527461108098</v>
      </c>
      <c r="W171">
        <v>1827.61</v>
      </c>
      <c r="X171" s="8">
        <v>0</v>
      </c>
      <c r="Y171" s="8">
        <v>0</v>
      </c>
      <c r="Z171">
        <v>0</v>
      </c>
      <c r="AA171">
        <v>0</v>
      </c>
      <c r="AB171" s="8">
        <f>Solution[[#This Row],[Old Stop]] +1</f>
        <v>151</v>
      </c>
      <c r="AC171" s="8" t="str">
        <f>_xlfn.CONCAT(Solution[[#This Row],[Old Rt '#]],"_",Solution[[#This Row],[Week '#]],"_", _xlfn.SWITCH(Solution[[#This Row],[Old Delivery Day]], "M", "Monday", "T", "Tuesday", "W", "Wednesday", "R", "Thursday", "F", "Friday"))</f>
        <v>101_Week1_Friday</v>
      </c>
      <c r="AD171" s="20">
        <v>75.402500000000003</v>
      </c>
      <c r="AE171" s="20">
        <v>88.307100000000005</v>
      </c>
      <c r="AF171" s="20">
        <v>84.923299999999998</v>
      </c>
      <c r="AG171" s="20">
        <v>98.1828</v>
      </c>
      <c r="AH171">
        <v>45.59</v>
      </c>
      <c r="AI171" s="8" t="s">
        <v>3414</v>
      </c>
      <c r="AJ171" s="8" t="s">
        <v>3415</v>
      </c>
      <c r="AK171" s="8">
        <v>2</v>
      </c>
      <c r="AL171" s="8">
        <v>0</v>
      </c>
      <c r="AM171" s="11">
        <v>20.494350000000001</v>
      </c>
      <c r="AN171" s="11">
        <v>23.81185</v>
      </c>
      <c r="AO171" t="s">
        <v>163</v>
      </c>
      <c r="AP171" s="8" t="s">
        <v>191</v>
      </c>
      <c r="AQ171" s="8" t="s">
        <v>44</v>
      </c>
      <c r="AR171" s="8" t="s">
        <v>163</v>
      </c>
      <c r="AS171" s="8" t="s">
        <v>163</v>
      </c>
      <c r="AT171" s="8" t="s">
        <v>168</v>
      </c>
      <c r="AU1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1" s="8">
        <v>0</v>
      </c>
      <c r="AW171">
        <v>18.850625000000001</v>
      </c>
      <c r="AX171">
        <v>22.076775000000001</v>
      </c>
      <c r="AY171">
        <v>21.230824999999999</v>
      </c>
      <c r="AZ171">
        <v>24.5457</v>
      </c>
    </row>
    <row r="172" spans="1:52" x14ac:dyDescent="0.3">
      <c r="A172" s="43" t="s">
        <v>424</v>
      </c>
      <c r="B172" t="s">
        <v>4974</v>
      </c>
      <c r="C172" t="s">
        <v>110</v>
      </c>
      <c r="D172" s="8" t="s">
        <v>101</v>
      </c>
      <c r="E172" s="8" t="s">
        <v>126</v>
      </c>
      <c r="F172" s="8" t="s">
        <v>15</v>
      </c>
      <c r="G172" s="8" t="s">
        <v>9269</v>
      </c>
      <c r="H172" s="8" t="s">
        <v>126</v>
      </c>
      <c r="I172" s="8" t="s">
        <v>15</v>
      </c>
      <c r="J172" s="8">
        <v>10</v>
      </c>
      <c r="K172" s="14" t="s">
        <v>423</v>
      </c>
      <c r="L172" s="14" t="s">
        <v>6073</v>
      </c>
      <c r="M172" s="10">
        <v>2.63653467176698</v>
      </c>
      <c r="N172" s="8" t="s">
        <v>8101</v>
      </c>
      <c r="O172" s="8" t="s">
        <v>147</v>
      </c>
      <c r="P172" s="9">
        <v>0.93390046296296292</v>
      </c>
      <c r="Q172" s="9">
        <v>0.94034722222222222</v>
      </c>
      <c r="R172" s="8">
        <v>0</v>
      </c>
      <c r="S172" s="10">
        <v>10.620833333333334</v>
      </c>
      <c r="T172" s="8" t="s">
        <v>4976</v>
      </c>
      <c r="U172" s="8" t="s">
        <v>4977</v>
      </c>
      <c r="V172" s="10">
        <v>1.28457096054141</v>
      </c>
      <c r="W172">
        <v>20361.64</v>
      </c>
      <c r="X172" s="8">
        <v>23</v>
      </c>
      <c r="Y172" s="8">
        <v>0.85161290322580596</v>
      </c>
      <c r="Z172">
        <v>10</v>
      </c>
      <c r="AA172">
        <v>156</v>
      </c>
      <c r="AB172" s="8">
        <f>Solution[[#This Row],[Old Stop]] +1</f>
        <v>11</v>
      </c>
      <c r="AC172" s="8" t="str">
        <f>_xlfn.CONCAT(Solution[[#This Row],[Old Rt '#]],"_",Solution[[#This Row],[Week '#]],"_", _xlfn.SWITCH(Solution[[#This Row],[Old Delivery Day]], "M", "Monday", "T", "Tuesday", "W", "Wednesday", "R", "Thursday", "F", "Friday"))</f>
        <v>103_Week1_Tuesday</v>
      </c>
      <c r="AD172" s="20">
        <v>393.23840000000001</v>
      </c>
      <c r="AE172" s="20">
        <v>401.57380000000001</v>
      </c>
      <c r="AF172" s="20">
        <v>412.64460000000003</v>
      </c>
      <c r="AG172" s="20">
        <v>402.62920000000003</v>
      </c>
      <c r="AH172">
        <v>403.31</v>
      </c>
      <c r="AI172" s="8" t="s">
        <v>4667</v>
      </c>
      <c r="AJ172" s="8" t="s">
        <v>4668</v>
      </c>
      <c r="AK172" s="8">
        <v>1</v>
      </c>
      <c r="AL172" s="8">
        <v>155</v>
      </c>
      <c r="AM172" s="11">
        <v>412.3075</v>
      </c>
      <c r="AN172" s="11">
        <v>403.3075</v>
      </c>
      <c r="AO172" t="s">
        <v>164</v>
      </c>
      <c r="AP172" s="8" t="s">
        <v>191</v>
      </c>
      <c r="AQ172" s="8" t="s">
        <v>44</v>
      </c>
      <c r="AR172" s="8" t="s">
        <v>164</v>
      </c>
      <c r="AS172" s="8" t="s">
        <v>164</v>
      </c>
      <c r="AT172" s="8" t="s">
        <v>168</v>
      </c>
      <c r="AU1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2" s="8"/>
      <c r="AW172">
        <v>98.309600000000003</v>
      </c>
      <c r="AX172">
        <v>100.39345</v>
      </c>
      <c r="AY172">
        <v>103.16115000000001</v>
      </c>
      <c r="AZ172">
        <v>100.65730000000001</v>
      </c>
    </row>
    <row r="173" spans="1:52" x14ac:dyDescent="0.3">
      <c r="A173" s="43" t="s">
        <v>424</v>
      </c>
      <c r="B173" t="s">
        <v>4974</v>
      </c>
      <c r="C173" t="s">
        <v>110</v>
      </c>
      <c r="D173" s="8" t="s">
        <v>102</v>
      </c>
      <c r="E173" s="8" t="s">
        <v>126</v>
      </c>
      <c r="F173" s="8" t="s">
        <v>15</v>
      </c>
      <c r="G173" s="8" t="s">
        <v>9267</v>
      </c>
      <c r="H173" s="8" t="s">
        <v>126</v>
      </c>
      <c r="I173" s="8" t="s">
        <v>15</v>
      </c>
      <c r="J173" s="8">
        <v>10</v>
      </c>
      <c r="K173" s="14" t="s">
        <v>423</v>
      </c>
      <c r="L173" s="14" t="s">
        <v>6073</v>
      </c>
      <c r="M173" s="10">
        <v>2.7408067560925198</v>
      </c>
      <c r="N173" s="8" t="s">
        <v>8342</v>
      </c>
      <c r="O173" s="8" t="s">
        <v>147</v>
      </c>
      <c r="P173" s="9">
        <v>0.80758101851851849</v>
      </c>
      <c r="Q173" s="9">
        <v>0.81402777777777779</v>
      </c>
      <c r="R173" s="8">
        <v>0</v>
      </c>
      <c r="S173" s="10">
        <v>10.620833333333334</v>
      </c>
      <c r="T173" s="8" t="s">
        <v>4976</v>
      </c>
      <c r="U173" s="8" t="s">
        <v>4977</v>
      </c>
      <c r="V173" s="10">
        <v>1.28457096054137</v>
      </c>
      <c r="W173">
        <v>20361.64</v>
      </c>
      <c r="X173" s="8">
        <v>23</v>
      </c>
      <c r="Y173" s="8">
        <v>0.85161290322580596</v>
      </c>
      <c r="Z173">
        <v>10</v>
      </c>
      <c r="AA173">
        <v>156</v>
      </c>
      <c r="AB173" s="8">
        <f>Solution[[#This Row],[Old Stop]] +1</f>
        <v>11</v>
      </c>
      <c r="AC173" s="8" t="str">
        <f>_xlfn.CONCAT(Solution[[#This Row],[Old Rt '#]],"_",Solution[[#This Row],[Week '#]],"_", _xlfn.SWITCH(Solution[[#This Row],[Old Delivery Day]], "M", "Monday", "T", "Tuesday", "W", "Wednesday", "R", "Thursday", "F", "Friday"))</f>
        <v>103_Week2_Tuesday</v>
      </c>
      <c r="AD173" s="20">
        <v>393.23840000000001</v>
      </c>
      <c r="AE173" s="20">
        <v>401.57380000000001</v>
      </c>
      <c r="AF173" s="20">
        <v>412.64460000000003</v>
      </c>
      <c r="AG173" s="20">
        <v>402.62920000000003</v>
      </c>
      <c r="AH173">
        <v>403.31</v>
      </c>
      <c r="AI173" s="8" t="s">
        <v>4667</v>
      </c>
      <c r="AJ173" s="8" t="s">
        <v>5103</v>
      </c>
      <c r="AK173" s="8">
        <v>1</v>
      </c>
      <c r="AL173" s="8">
        <v>155</v>
      </c>
      <c r="AM173" s="11">
        <v>412.3075</v>
      </c>
      <c r="AN173" s="11">
        <v>403.3075</v>
      </c>
      <c r="AO173" t="s">
        <v>164</v>
      </c>
      <c r="AP173" s="8" t="s">
        <v>191</v>
      </c>
      <c r="AQ173" s="8" t="s">
        <v>44</v>
      </c>
      <c r="AR173" s="8" t="s">
        <v>164</v>
      </c>
      <c r="AS173" s="8" t="s">
        <v>164</v>
      </c>
      <c r="AT173" s="8" t="s">
        <v>168</v>
      </c>
      <c r="AU1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3" s="8"/>
      <c r="AW173">
        <v>98.309600000000003</v>
      </c>
      <c r="AX173">
        <v>100.39345</v>
      </c>
      <c r="AY173">
        <v>103.16115000000001</v>
      </c>
      <c r="AZ173">
        <v>100.65730000000001</v>
      </c>
    </row>
    <row r="174" spans="1:52" x14ac:dyDescent="0.3">
      <c r="A174" s="43" t="s">
        <v>329</v>
      </c>
      <c r="B174" t="s">
        <v>4586</v>
      </c>
      <c r="C174" t="s">
        <v>110</v>
      </c>
      <c r="D174" s="8" t="s">
        <v>101</v>
      </c>
      <c r="E174" s="8" t="s">
        <v>160</v>
      </c>
      <c r="F174" s="8" t="s">
        <v>14</v>
      </c>
      <c r="G174" s="8" t="s">
        <v>140</v>
      </c>
      <c r="H174" s="8" t="s">
        <v>160</v>
      </c>
      <c r="I174" s="8" t="s">
        <v>12</v>
      </c>
      <c r="J174" s="8">
        <v>260</v>
      </c>
      <c r="K174" s="14" t="s">
        <v>328</v>
      </c>
      <c r="L174" s="14" t="s">
        <v>6199</v>
      </c>
      <c r="M174" s="10">
        <v>5.7034860548731698</v>
      </c>
      <c r="N174" s="8" t="s">
        <v>8725</v>
      </c>
      <c r="O174" s="8" t="s">
        <v>112</v>
      </c>
      <c r="P174" s="9">
        <v>0.45368055555555553</v>
      </c>
      <c r="Q174" s="9">
        <v>0.45611111111111113</v>
      </c>
      <c r="R174" s="8">
        <v>0</v>
      </c>
      <c r="S174" s="10">
        <v>3.5</v>
      </c>
      <c r="T174" s="8" t="s">
        <v>4588</v>
      </c>
      <c r="U174" s="8" t="s">
        <v>4589</v>
      </c>
      <c r="V174" s="10">
        <v>2.2185569241724798</v>
      </c>
      <c r="W174">
        <v>459.32</v>
      </c>
      <c r="X174" s="8">
        <v>0</v>
      </c>
      <c r="Y174" s="8">
        <v>0</v>
      </c>
      <c r="Z174">
        <v>0</v>
      </c>
      <c r="AA174">
        <v>0</v>
      </c>
      <c r="AB174" s="8">
        <f>Solution[[#This Row],[Old Stop]] +1</f>
        <v>261</v>
      </c>
      <c r="AC174" s="8" t="str">
        <f>_xlfn.CONCAT(Solution[[#This Row],[Old Rt '#]],"_",Solution[[#This Row],[Week '#]],"_", _xlfn.SWITCH(Solution[[#This Row],[Old Delivery Day]], "M", "Monday", "T", "Tuesday", "W", "Wednesday", "R", "Thursday", "F", "Friday"))</f>
        <v>101_Week1_Wednesday</v>
      </c>
      <c r="AD174" s="20">
        <v>35</v>
      </c>
      <c r="AE174" s="20">
        <v>35</v>
      </c>
      <c r="AF174" s="20">
        <v>35</v>
      </c>
      <c r="AG174" s="20">
        <v>35</v>
      </c>
      <c r="AH174">
        <v>9.2799999999999994</v>
      </c>
      <c r="AI174" s="8" t="s">
        <v>3402</v>
      </c>
      <c r="AJ174" s="8" t="s">
        <v>3403</v>
      </c>
      <c r="AK174" s="8">
        <v>1</v>
      </c>
      <c r="AL174" s="8">
        <v>0</v>
      </c>
      <c r="AM174" s="11">
        <v>8.75</v>
      </c>
      <c r="AN174" s="11">
        <v>8.75</v>
      </c>
      <c r="AO174" t="s">
        <v>163</v>
      </c>
      <c r="AP174" s="8" t="s">
        <v>191</v>
      </c>
      <c r="AQ174" s="8" t="s">
        <v>44</v>
      </c>
      <c r="AR174" s="8" t="s">
        <v>164</v>
      </c>
      <c r="AS174" s="8" t="s">
        <v>163</v>
      </c>
      <c r="AT174" s="8" t="s">
        <v>168</v>
      </c>
      <c r="AU1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74" s="8">
        <v>0</v>
      </c>
      <c r="AW174">
        <v>8.75</v>
      </c>
      <c r="AX174">
        <v>8.75</v>
      </c>
      <c r="AY174">
        <v>8.75</v>
      </c>
      <c r="AZ174">
        <v>8.75</v>
      </c>
    </row>
    <row r="175" spans="1:52" x14ac:dyDescent="0.3">
      <c r="A175" s="43" t="s">
        <v>1652</v>
      </c>
      <c r="B175" t="s">
        <v>4974</v>
      </c>
      <c r="C175" t="s">
        <v>112</v>
      </c>
      <c r="D175" s="8" t="s">
        <v>101</v>
      </c>
      <c r="E175" s="8" t="s">
        <v>126</v>
      </c>
      <c r="F175" s="8" t="s">
        <v>15</v>
      </c>
      <c r="G175" s="8" t="s">
        <v>9268</v>
      </c>
      <c r="H175" s="8" t="s">
        <v>126</v>
      </c>
      <c r="I175" s="8" t="s">
        <v>15</v>
      </c>
      <c r="J175" s="8">
        <v>75</v>
      </c>
      <c r="K175" s="14" t="s">
        <v>1651</v>
      </c>
      <c r="L175" s="14" t="s">
        <v>6074</v>
      </c>
      <c r="M175" s="10">
        <v>0</v>
      </c>
      <c r="N175" s="8" t="s">
        <v>9055</v>
      </c>
      <c r="O175" s="8" t="s">
        <v>147</v>
      </c>
      <c r="P175" s="9">
        <v>0.94034722222222222</v>
      </c>
      <c r="Q175" s="9">
        <v>0.94210648148148146</v>
      </c>
      <c r="R175" s="8">
        <v>0</v>
      </c>
      <c r="S175" s="10">
        <v>3.2124999999999999</v>
      </c>
      <c r="T175" s="8" t="s">
        <v>4976</v>
      </c>
      <c r="U175" s="8" t="s">
        <v>4977</v>
      </c>
      <c r="V175" s="10"/>
      <c r="W175">
        <v>2192.1</v>
      </c>
      <c r="X175" s="8">
        <v>8</v>
      </c>
      <c r="Y175" s="8">
        <v>0.61904761904761896</v>
      </c>
      <c r="Z175">
        <v>3</v>
      </c>
      <c r="AA175">
        <v>20</v>
      </c>
      <c r="AB175" s="8">
        <f>Solution[[#This Row],[Old Stop]] +1</f>
        <v>76</v>
      </c>
      <c r="AC175" s="8" t="str">
        <f>_xlfn.CONCAT(Solution[[#This Row],[Old Rt '#]],"_",Solution[[#This Row],[Week '#]],"_", _xlfn.SWITCH(Solution[[#This Row],[Old Delivery Day]], "M", "Monday", "T", "Tuesday", "W", "Wednesday", "R", "Thursday", "F", "Friday"))</f>
        <v>103_Week1_Tuesday</v>
      </c>
      <c r="AD175" s="20">
        <v>43.49</v>
      </c>
      <c r="AE175" s="20">
        <v>44.043799999999997</v>
      </c>
      <c r="AF175" s="20">
        <v>45.344499999999996</v>
      </c>
      <c r="AG175" s="20">
        <v>40.99</v>
      </c>
      <c r="AH175">
        <v>45.42</v>
      </c>
      <c r="AI175" s="8" t="s">
        <v>4667</v>
      </c>
      <c r="AJ175" s="8" t="s">
        <v>4668</v>
      </c>
      <c r="AK175" s="8">
        <v>1</v>
      </c>
      <c r="AL175" s="8">
        <v>21</v>
      </c>
      <c r="AM175" s="11">
        <v>33.217500000000001</v>
      </c>
      <c r="AN175" s="11">
        <v>40.99</v>
      </c>
      <c r="AO175" t="s">
        <v>164</v>
      </c>
      <c r="AP175" s="8" t="s">
        <v>191</v>
      </c>
      <c r="AQ175" s="8" t="s">
        <v>44</v>
      </c>
      <c r="AR175" s="8" t="s">
        <v>164</v>
      </c>
      <c r="AS175" s="8" t="s">
        <v>164</v>
      </c>
      <c r="AT175" s="8" t="s">
        <v>168</v>
      </c>
      <c r="AU1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5" s="8"/>
      <c r="AW175">
        <v>10.8725</v>
      </c>
      <c r="AX175">
        <v>11.010949999999999</v>
      </c>
      <c r="AY175">
        <v>11.336124999999999</v>
      </c>
      <c r="AZ175">
        <v>10.2475</v>
      </c>
    </row>
    <row r="176" spans="1:52" x14ac:dyDescent="0.3">
      <c r="A176" s="43" t="s">
        <v>1652</v>
      </c>
      <c r="B176" t="s">
        <v>4974</v>
      </c>
      <c r="C176" t="s">
        <v>112</v>
      </c>
      <c r="D176" s="8" t="s">
        <v>102</v>
      </c>
      <c r="E176" s="8" t="s">
        <v>126</v>
      </c>
      <c r="F176" s="8" t="s">
        <v>15</v>
      </c>
      <c r="G176" s="8" t="s">
        <v>9272</v>
      </c>
      <c r="H176" s="8" t="s">
        <v>126</v>
      </c>
      <c r="I176" s="8" t="s">
        <v>15</v>
      </c>
      <c r="J176" s="8">
        <v>75</v>
      </c>
      <c r="K176" s="14" t="s">
        <v>1651</v>
      </c>
      <c r="L176" s="14" t="s">
        <v>6074</v>
      </c>
      <c r="M176" s="10">
        <v>0</v>
      </c>
      <c r="N176" s="8" t="s">
        <v>8356</v>
      </c>
      <c r="O176" s="8" t="s">
        <v>147</v>
      </c>
      <c r="P176" s="9">
        <v>0.81402777777777779</v>
      </c>
      <c r="Q176" s="9">
        <v>0.81578703703703703</v>
      </c>
      <c r="R176" s="8">
        <v>0</v>
      </c>
      <c r="S176" s="10">
        <v>3.2124999999999999</v>
      </c>
      <c r="T176" s="8" t="s">
        <v>4976</v>
      </c>
      <c r="U176" s="8" t="s">
        <v>4977</v>
      </c>
      <c r="V176" s="10"/>
      <c r="W176">
        <v>2192.1</v>
      </c>
      <c r="X176" s="8">
        <v>8</v>
      </c>
      <c r="Y176" s="8">
        <v>0.61904761904761896</v>
      </c>
      <c r="Z176">
        <v>3</v>
      </c>
      <c r="AA176">
        <v>20</v>
      </c>
      <c r="AB176" s="8">
        <f>Solution[[#This Row],[Old Stop]] +1</f>
        <v>76</v>
      </c>
      <c r="AC176" s="8" t="str">
        <f>_xlfn.CONCAT(Solution[[#This Row],[Old Rt '#]],"_",Solution[[#This Row],[Week '#]],"_", _xlfn.SWITCH(Solution[[#This Row],[Old Delivery Day]], "M", "Monday", "T", "Tuesday", "W", "Wednesday", "R", "Thursday", "F", "Friday"))</f>
        <v>103_Week2_Tuesday</v>
      </c>
      <c r="AD176" s="20">
        <v>43.49</v>
      </c>
      <c r="AE176" s="20">
        <v>44.043799999999997</v>
      </c>
      <c r="AF176" s="20">
        <v>45.344499999999996</v>
      </c>
      <c r="AG176" s="20">
        <v>40.99</v>
      </c>
      <c r="AH176">
        <v>45.42</v>
      </c>
      <c r="AI176" s="8" t="s">
        <v>4667</v>
      </c>
      <c r="AJ176" s="8" t="s">
        <v>5103</v>
      </c>
      <c r="AK176" s="8">
        <v>1</v>
      </c>
      <c r="AL176" s="8">
        <v>21</v>
      </c>
      <c r="AM176" s="11">
        <v>33.217500000000001</v>
      </c>
      <c r="AN176" s="11">
        <v>40.99</v>
      </c>
      <c r="AO176" t="s">
        <v>164</v>
      </c>
      <c r="AP176" s="8" t="s">
        <v>191</v>
      </c>
      <c r="AQ176" s="8" t="s">
        <v>44</v>
      </c>
      <c r="AR176" s="8" t="s">
        <v>164</v>
      </c>
      <c r="AS176" s="8" t="s">
        <v>164</v>
      </c>
      <c r="AT176" s="8" t="s">
        <v>168</v>
      </c>
      <c r="AU1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6" s="8"/>
      <c r="AW176">
        <v>10.8725</v>
      </c>
      <c r="AX176">
        <v>11.010949999999999</v>
      </c>
      <c r="AY176">
        <v>11.336124999999999</v>
      </c>
      <c r="AZ176">
        <v>10.2475</v>
      </c>
    </row>
    <row r="177" spans="1:52" x14ac:dyDescent="0.3">
      <c r="A177" s="43" t="s">
        <v>1833</v>
      </c>
      <c r="B177" t="s">
        <v>4319</v>
      </c>
      <c r="C177" t="s">
        <v>110</v>
      </c>
      <c r="D177" s="8" t="s">
        <v>101</v>
      </c>
      <c r="E177" s="8" t="s">
        <v>160</v>
      </c>
      <c r="F177" s="8" t="s">
        <v>14</v>
      </c>
      <c r="G177" s="8" t="s">
        <v>9251</v>
      </c>
      <c r="H177" s="8" t="s">
        <v>160</v>
      </c>
      <c r="I177" s="8" t="s">
        <v>14</v>
      </c>
      <c r="J177" s="8">
        <v>25</v>
      </c>
      <c r="K177" s="14" t="s">
        <v>1832</v>
      </c>
      <c r="L177" s="14" t="s">
        <v>5768</v>
      </c>
      <c r="M177" s="10">
        <v>1.80264739379862</v>
      </c>
      <c r="N177" s="8" t="s">
        <v>8768</v>
      </c>
      <c r="O177" s="8" t="s">
        <v>147</v>
      </c>
      <c r="P177" s="9">
        <v>0.4440277777777778</v>
      </c>
      <c r="Q177" s="9">
        <v>0.44972222222222225</v>
      </c>
      <c r="R177" s="8">
        <v>0</v>
      </c>
      <c r="S177" s="10">
        <v>15.243333333333334</v>
      </c>
      <c r="T177" s="8" t="s">
        <v>4321</v>
      </c>
      <c r="U177" s="8" t="s">
        <v>4322</v>
      </c>
      <c r="V177" s="10">
        <v>0.59362324477750195</v>
      </c>
      <c r="W177">
        <v>9612.65</v>
      </c>
      <c r="X177" s="8">
        <v>12</v>
      </c>
      <c r="Y177" s="8">
        <v>0.95555555555555605</v>
      </c>
      <c r="Z177">
        <v>14</v>
      </c>
      <c r="AA177">
        <v>269</v>
      </c>
      <c r="AB177" s="8">
        <f>Solution[[#This Row],[Old Stop]] +1</f>
        <v>26</v>
      </c>
      <c r="AC177" s="8" t="str">
        <f>_xlfn.CONCAT(Solution[[#This Row],[Old Rt '#]],"_",Solution[[#This Row],[Week '#]],"_", _xlfn.SWITCH(Solution[[#This Row],[Old Delivery Day]], "M", "Monday", "T", "Tuesday", "W", "Wednesday", "R", "Thursday", "F", "Friday"))</f>
        <v>101_Week1_Friday</v>
      </c>
      <c r="AD177" s="20">
        <v>174.3246</v>
      </c>
      <c r="AE177" s="20">
        <v>201.8938</v>
      </c>
      <c r="AF177" s="20">
        <v>170.37569999999999</v>
      </c>
      <c r="AG177" s="20">
        <v>195.2764</v>
      </c>
      <c r="AH177">
        <v>200.34</v>
      </c>
      <c r="AI177" s="8" t="s">
        <v>3402</v>
      </c>
      <c r="AJ177" s="8" t="s">
        <v>3403</v>
      </c>
      <c r="AK177" s="8">
        <v>1</v>
      </c>
      <c r="AL177" s="8">
        <v>270</v>
      </c>
      <c r="AM177" s="11">
        <v>181.405</v>
      </c>
      <c r="AN177" s="11">
        <v>175.10120000000001</v>
      </c>
      <c r="AO177" t="s">
        <v>164</v>
      </c>
      <c r="AP177" s="8" t="s">
        <v>191</v>
      </c>
      <c r="AQ177" s="8" t="s">
        <v>44</v>
      </c>
      <c r="AR177" s="8" t="s">
        <v>164</v>
      </c>
      <c r="AS177" s="8" t="s">
        <v>164</v>
      </c>
      <c r="AT177" s="8" t="s">
        <v>168</v>
      </c>
      <c r="AU1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7" s="8"/>
      <c r="AW177">
        <v>43.581150000000001</v>
      </c>
      <c r="AX177">
        <v>50.47345</v>
      </c>
      <c r="AY177">
        <v>42.593924999999999</v>
      </c>
      <c r="AZ177">
        <v>48.819099999999999</v>
      </c>
    </row>
    <row r="178" spans="1:52" x14ac:dyDescent="0.3">
      <c r="A178" s="43" t="s">
        <v>1833</v>
      </c>
      <c r="B178" t="s">
        <v>4319</v>
      </c>
      <c r="C178" t="s">
        <v>110</v>
      </c>
      <c r="D178" s="8" t="s">
        <v>102</v>
      </c>
      <c r="E178" s="8" t="s">
        <v>160</v>
      </c>
      <c r="F178" s="8" t="s">
        <v>14</v>
      </c>
      <c r="G178" s="8" t="s">
        <v>4484</v>
      </c>
      <c r="H178" s="8" t="s">
        <v>160</v>
      </c>
      <c r="I178" s="8" t="s">
        <v>14</v>
      </c>
      <c r="J178" s="8">
        <v>25</v>
      </c>
      <c r="K178" s="14" t="s">
        <v>1832</v>
      </c>
      <c r="L178" s="14" t="s">
        <v>5768</v>
      </c>
      <c r="M178" s="10">
        <v>1.6738910648643901</v>
      </c>
      <c r="N178" s="8" t="s">
        <v>8805</v>
      </c>
      <c r="O178" s="8" t="s">
        <v>147</v>
      </c>
      <c r="P178" s="9">
        <v>0.4808912037037037</v>
      </c>
      <c r="Q178" s="9">
        <v>0.48658564814814814</v>
      </c>
      <c r="R178" s="8">
        <v>0</v>
      </c>
      <c r="S178" s="10">
        <v>15.243333333333334</v>
      </c>
      <c r="T178" s="8" t="s">
        <v>4321</v>
      </c>
      <c r="U178" s="8" t="s">
        <v>4322</v>
      </c>
      <c r="V178" s="10">
        <v>0.49113854323499401</v>
      </c>
      <c r="W178">
        <v>9612.65</v>
      </c>
      <c r="X178" s="8">
        <v>12</v>
      </c>
      <c r="Y178" s="8">
        <v>0.95555555555555605</v>
      </c>
      <c r="Z178">
        <v>14</v>
      </c>
      <c r="AA178">
        <v>269</v>
      </c>
      <c r="AB178" s="8">
        <f>Solution[[#This Row],[Old Stop]] +1</f>
        <v>26</v>
      </c>
      <c r="AC178" s="8" t="str">
        <f>_xlfn.CONCAT(Solution[[#This Row],[Old Rt '#]],"_",Solution[[#This Row],[Week '#]],"_", _xlfn.SWITCH(Solution[[#This Row],[Old Delivery Day]], "M", "Monday", "T", "Tuesday", "W", "Wednesday", "R", "Thursday", "F", "Friday"))</f>
        <v>101_Week2_Friday</v>
      </c>
      <c r="AD178" s="20">
        <v>174.3246</v>
      </c>
      <c r="AE178" s="20">
        <v>201.8938</v>
      </c>
      <c r="AF178" s="20">
        <v>170.37569999999999</v>
      </c>
      <c r="AG178" s="20">
        <v>195.2764</v>
      </c>
      <c r="AH178">
        <v>200.34</v>
      </c>
      <c r="AI178" s="8" t="s">
        <v>3402</v>
      </c>
      <c r="AJ178" s="8" t="s">
        <v>5149</v>
      </c>
      <c r="AK178" s="8">
        <v>1</v>
      </c>
      <c r="AL178" s="8">
        <v>270</v>
      </c>
      <c r="AM178" s="11">
        <v>181.405</v>
      </c>
      <c r="AN178" s="11">
        <v>175.10120000000001</v>
      </c>
      <c r="AO178" t="s">
        <v>164</v>
      </c>
      <c r="AP178" s="8" t="s">
        <v>191</v>
      </c>
      <c r="AQ178" s="8" t="s">
        <v>44</v>
      </c>
      <c r="AR178" s="8" t="s">
        <v>164</v>
      </c>
      <c r="AS178" s="8" t="s">
        <v>164</v>
      </c>
      <c r="AT178" s="8" t="s">
        <v>168</v>
      </c>
      <c r="AU1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8" s="8"/>
      <c r="AW178">
        <v>43.581150000000001</v>
      </c>
      <c r="AX178">
        <v>50.47345</v>
      </c>
      <c r="AY178">
        <v>42.593924999999999</v>
      </c>
      <c r="AZ178">
        <v>48.819099999999999</v>
      </c>
    </row>
    <row r="179" spans="1:52" x14ac:dyDescent="0.3">
      <c r="A179" s="43" t="s">
        <v>1516</v>
      </c>
      <c r="B179" t="s">
        <v>3404</v>
      </c>
      <c r="C179" t="s">
        <v>110</v>
      </c>
      <c r="D179" s="8" t="s">
        <v>101</v>
      </c>
      <c r="E179" s="8" t="s">
        <v>126</v>
      </c>
      <c r="F179" s="8" t="s">
        <v>15</v>
      </c>
      <c r="G179" s="8" t="s">
        <v>9271</v>
      </c>
      <c r="H179" s="8" t="s">
        <v>126</v>
      </c>
      <c r="I179" s="8" t="s">
        <v>15</v>
      </c>
      <c r="J179" s="8">
        <v>1</v>
      </c>
      <c r="K179" s="14" t="s">
        <v>1515</v>
      </c>
      <c r="L179" s="14" t="s">
        <v>6015</v>
      </c>
      <c r="M179" s="10">
        <v>2.9409788761986402</v>
      </c>
      <c r="N179" s="8" t="s">
        <v>8144</v>
      </c>
      <c r="O179" s="8" t="s">
        <v>147</v>
      </c>
      <c r="P179" s="9">
        <v>0.94414351851851852</v>
      </c>
      <c r="Q179" s="9">
        <v>0.95195601851851852</v>
      </c>
      <c r="R179" s="8">
        <v>0</v>
      </c>
      <c r="S179" s="10">
        <v>6.9</v>
      </c>
      <c r="T179" s="8" t="s">
        <v>3406</v>
      </c>
      <c r="U179" s="8" t="s">
        <v>3407</v>
      </c>
      <c r="V179" s="10">
        <v>1.17393966284421</v>
      </c>
      <c r="W179">
        <v>2075.62</v>
      </c>
      <c r="X179" s="8">
        <v>6</v>
      </c>
      <c r="Y179" s="8">
        <v>0.78571428571428603</v>
      </c>
      <c r="Z179">
        <v>2</v>
      </c>
      <c r="AA179">
        <v>28</v>
      </c>
      <c r="AB179" s="8">
        <f>Solution[[#This Row],[Old Stop]] +1</f>
        <v>2</v>
      </c>
      <c r="AC179" s="8" t="str">
        <f>_xlfn.CONCAT(Solution[[#This Row],[Old Rt '#]],"_",Solution[[#This Row],[Week '#]],"_", _xlfn.SWITCH(Solution[[#This Row],[Old Delivery Day]], "M", "Monday", "T", "Tuesday", "W", "Wednesday", "R", "Thursday", "F", "Friday"))</f>
        <v>103_Week1_Tuesday</v>
      </c>
      <c r="AD179" s="20">
        <v>39.130000000000003</v>
      </c>
      <c r="AE179" s="20">
        <v>39.418399999999998</v>
      </c>
      <c r="AF179" s="20">
        <v>41.250700000000002</v>
      </c>
      <c r="AG179" s="20">
        <v>41.86</v>
      </c>
      <c r="AH179">
        <v>41.86</v>
      </c>
      <c r="AI179" s="8" t="s">
        <v>4667</v>
      </c>
      <c r="AJ179" s="8" t="s">
        <v>4668</v>
      </c>
      <c r="AK179" s="8">
        <v>1</v>
      </c>
      <c r="AL179" s="8">
        <v>28</v>
      </c>
      <c r="AM179" s="11">
        <v>39.880000000000003</v>
      </c>
      <c r="AN179" s="11">
        <v>41.86</v>
      </c>
      <c r="AO179" t="s">
        <v>164</v>
      </c>
      <c r="AP179" s="8" t="s">
        <v>191</v>
      </c>
      <c r="AQ179" s="8" t="s">
        <v>44</v>
      </c>
      <c r="AR179" s="8" t="s">
        <v>164</v>
      </c>
      <c r="AS179" s="8" t="s">
        <v>164</v>
      </c>
      <c r="AT179" s="8" t="s">
        <v>168</v>
      </c>
      <c r="AU1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79" s="8"/>
      <c r="AW179">
        <v>9.7825000000000006</v>
      </c>
      <c r="AX179">
        <v>9.8545999999999996</v>
      </c>
      <c r="AY179">
        <v>10.312675</v>
      </c>
      <c r="AZ179">
        <v>10.465</v>
      </c>
    </row>
    <row r="180" spans="1:52" x14ac:dyDescent="0.3">
      <c r="A180" s="43" t="s">
        <v>1516</v>
      </c>
      <c r="B180" t="s">
        <v>3404</v>
      </c>
      <c r="C180" t="s">
        <v>110</v>
      </c>
      <c r="D180" s="8" t="s">
        <v>102</v>
      </c>
      <c r="E180" s="8" t="s">
        <v>126</v>
      </c>
      <c r="F180" s="8" t="s">
        <v>15</v>
      </c>
      <c r="G180" s="8" t="s">
        <v>9273</v>
      </c>
      <c r="H180" s="8" t="s">
        <v>126</v>
      </c>
      <c r="I180" s="8" t="s">
        <v>15</v>
      </c>
      <c r="J180" s="8">
        <v>1</v>
      </c>
      <c r="K180" s="14" t="s">
        <v>1515</v>
      </c>
      <c r="L180" s="14" t="s">
        <v>6015</v>
      </c>
      <c r="M180" s="10">
        <v>3.1310980564489901</v>
      </c>
      <c r="N180" s="8" t="s">
        <v>8357</v>
      </c>
      <c r="O180" s="8" t="s">
        <v>147</v>
      </c>
      <c r="P180" s="9">
        <v>0.817962962962963</v>
      </c>
      <c r="Q180" s="9">
        <v>0.825775462962963</v>
      </c>
      <c r="R180" s="8">
        <v>0</v>
      </c>
      <c r="S180" s="10">
        <v>6.9</v>
      </c>
      <c r="T180" s="8" t="s">
        <v>3406</v>
      </c>
      <c r="U180" s="8" t="s">
        <v>3407</v>
      </c>
      <c r="V180" s="10">
        <v>1.17393966284421</v>
      </c>
      <c r="W180">
        <v>2075.62</v>
      </c>
      <c r="X180" s="8">
        <v>6</v>
      </c>
      <c r="Y180" s="8">
        <v>0.78571428571428603</v>
      </c>
      <c r="Z180">
        <v>2</v>
      </c>
      <c r="AA180">
        <v>28</v>
      </c>
      <c r="AB180" s="8">
        <f>Solution[[#This Row],[Old Stop]] +1</f>
        <v>2</v>
      </c>
      <c r="AC180" s="8" t="str">
        <f>_xlfn.CONCAT(Solution[[#This Row],[Old Rt '#]],"_",Solution[[#This Row],[Week '#]],"_", _xlfn.SWITCH(Solution[[#This Row],[Old Delivery Day]], "M", "Monday", "T", "Tuesday", "W", "Wednesday", "R", "Thursday", "F", "Friday"))</f>
        <v>103_Week2_Tuesday</v>
      </c>
      <c r="AD180" s="20">
        <v>39.130000000000003</v>
      </c>
      <c r="AE180" s="20">
        <v>39.418399999999998</v>
      </c>
      <c r="AF180" s="20">
        <v>41.250700000000002</v>
      </c>
      <c r="AG180" s="20">
        <v>41.86</v>
      </c>
      <c r="AH180">
        <v>41.86</v>
      </c>
      <c r="AI180" s="8" t="s">
        <v>4667</v>
      </c>
      <c r="AJ180" s="8" t="s">
        <v>5103</v>
      </c>
      <c r="AK180" s="8">
        <v>1</v>
      </c>
      <c r="AL180" s="8">
        <v>28</v>
      </c>
      <c r="AM180" s="11">
        <v>39.880000000000003</v>
      </c>
      <c r="AN180" s="11">
        <v>41.86</v>
      </c>
      <c r="AO180" t="s">
        <v>164</v>
      </c>
      <c r="AP180" s="8" t="s">
        <v>191</v>
      </c>
      <c r="AQ180" s="8" t="s">
        <v>44</v>
      </c>
      <c r="AR180" s="8" t="s">
        <v>164</v>
      </c>
      <c r="AS180" s="8" t="s">
        <v>164</v>
      </c>
      <c r="AT180" s="8" t="s">
        <v>168</v>
      </c>
      <c r="AU1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80" s="8"/>
      <c r="AW180">
        <v>9.7825000000000006</v>
      </c>
      <c r="AX180">
        <v>9.8545999999999996</v>
      </c>
      <c r="AY180">
        <v>10.312675</v>
      </c>
      <c r="AZ180">
        <v>10.465</v>
      </c>
    </row>
    <row r="181" spans="1:52" x14ac:dyDescent="0.3">
      <c r="A181" s="43" t="s">
        <v>419</v>
      </c>
      <c r="B181" t="s">
        <v>5397</v>
      </c>
      <c r="C181" t="s">
        <v>110</v>
      </c>
      <c r="D181" s="8" t="s">
        <v>101</v>
      </c>
      <c r="E181" s="8" t="s">
        <v>160</v>
      </c>
      <c r="F181" s="8" t="s">
        <v>14</v>
      </c>
      <c r="G181" s="8" t="s">
        <v>9249</v>
      </c>
      <c r="H181" s="8" t="s">
        <v>160</v>
      </c>
      <c r="I181" s="8" t="s">
        <v>12</v>
      </c>
      <c r="J181" s="8">
        <v>100</v>
      </c>
      <c r="K181" s="14" t="s">
        <v>418</v>
      </c>
      <c r="L181" s="14" t="s">
        <v>6129</v>
      </c>
      <c r="M181" s="10">
        <v>0.40798966347313098</v>
      </c>
      <c r="N181" s="8" t="s">
        <v>8743</v>
      </c>
      <c r="O181" s="8" t="s">
        <v>129</v>
      </c>
      <c r="P181" s="9">
        <v>0.48267361111111112</v>
      </c>
      <c r="Q181" s="9">
        <v>0.48732638888888891</v>
      </c>
      <c r="R181" s="8">
        <v>0</v>
      </c>
      <c r="S181" s="10">
        <v>6.2416666666666671</v>
      </c>
      <c r="T181" s="8" t="s">
        <v>5399</v>
      </c>
      <c r="U181" s="8" t="s">
        <v>5400</v>
      </c>
      <c r="V181" s="10">
        <v>9.4730497800964097E-2</v>
      </c>
      <c r="W181">
        <v>1224.1300000000001</v>
      </c>
      <c r="X181" s="8">
        <v>0</v>
      </c>
      <c r="Y181" s="8">
        <v>0</v>
      </c>
      <c r="Z181">
        <v>0</v>
      </c>
      <c r="AA181">
        <v>0</v>
      </c>
      <c r="AB181" s="8">
        <f>Solution[[#This Row],[Old Stop]] +1</f>
        <v>101</v>
      </c>
      <c r="AC181" s="8" t="str">
        <f>_xlfn.CONCAT(Solution[[#This Row],[Old Rt '#]],"_",Solution[[#This Row],[Week '#]],"_", _xlfn.SWITCH(Solution[[#This Row],[Old Delivery Day]], "M", "Monday", "T", "Tuesday", "W", "Wednesday", "R", "Thursday", "F", "Friday"))</f>
        <v>101_Week1_Wednesday</v>
      </c>
      <c r="AD181" s="20">
        <v>47.768500000000003</v>
      </c>
      <c r="AE181" s="20">
        <v>46.59</v>
      </c>
      <c r="AF181" s="20">
        <v>46.702800000000003</v>
      </c>
      <c r="AG181" s="20">
        <v>48.465000000000003</v>
      </c>
      <c r="AH181">
        <v>25.69</v>
      </c>
      <c r="AI181" s="8" t="s">
        <v>3402</v>
      </c>
      <c r="AJ181" s="8" t="s">
        <v>3403</v>
      </c>
      <c r="AK181" s="8">
        <v>1</v>
      </c>
      <c r="AL181" s="8">
        <v>0</v>
      </c>
      <c r="AM181" s="11">
        <v>23.295000000000002</v>
      </c>
      <c r="AN181" s="11">
        <v>24.232500000000002</v>
      </c>
      <c r="AO181" t="s">
        <v>163</v>
      </c>
      <c r="AP181" s="8" t="s">
        <v>191</v>
      </c>
      <c r="AQ181" s="8" t="s">
        <v>44</v>
      </c>
      <c r="AR181" s="8" t="s">
        <v>164</v>
      </c>
      <c r="AS181" s="8" t="s">
        <v>163</v>
      </c>
      <c r="AT181" s="8" t="s">
        <v>168</v>
      </c>
      <c r="AU1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1" s="8">
        <v>0</v>
      </c>
      <c r="AW181">
        <v>11.942125000000001</v>
      </c>
      <c r="AX181">
        <v>11.647500000000001</v>
      </c>
      <c r="AY181">
        <v>11.675700000000001</v>
      </c>
      <c r="AZ181">
        <v>12.116250000000001</v>
      </c>
    </row>
    <row r="182" spans="1:52" x14ac:dyDescent="0.3">
      <c r="A182" s="43" t="s">
        <v>5710</v>
      </c>
      <c r="B182" t="s">
        <v>5726</v>
      </c>
      <c r="C182" t="s">
        <v>110</v>
      </c>
      <c r="D182" s="8" t="s">
        <v>101</v>
      </c>
      <c r="E182" s="8" t="s">
        <v>126</v>
      </c>
      <c r="F182" s="8" t="s">
        <v>12</v>
      </c>
      <c r="G182" s="8" t="s">
        <v>132</v>
      </c>
      <c r="H182" s="8" t="s">
        <v>160</v>
      </c>
      <c r="I182" s="8" t="s">
        <v>13</v>
      </c>
      <c r="J182" s="8">
        <v>0</v>
      </c>
      <c r="K182" s="14" t="s">
        <v>7645</v>
      </c>
      <c r="L182" s="14" t="s">
        <v>7646</v>
      </c>
      <c r="M182" s="10">
        <v>76.621066944248895</v>
      </c>
      <c r="N182" s="8" t="s">
        <v>8147</v>
      </c>
      <c r="O182" s="8" t="s">
        <v>147</v>
      </c>
      <c r="P182" s="9">
        <v>0.30320601851851853</v>
      </c>
      <c r="Q182" s="9">
        <v>0.30672453703703706</v>
      </c>
      <c r="R182" s="8">
        <v>0</v>
      </c>
      <c r="S182" s="10">
        <v>15.904166666666667</v>
      </c>
      <c r="T182" s="8" t="s">
        <v>7647</v>
      </c>
      <c r="U182" s="8" t="s">
        <v>7648</v>
      </c>
      <c r="V182" s="10">
        <v>71.027092423385398</v>
      </c>
      <c r="W182">
        <v>7299.99</v>
      </c>
      <c r="X182" s="8">
        <v>10</v>
      </c>
      <c r="Y182" s="8">
        <v>0.86842105263157898</v>
      </c>
      <c r="Z182">
        <v>4</v>
      </c>
      <c r="AA182">
        <v>76</v>
      </c>
      <c r="AB182" s="8">
        <f>Solution[[#This Row],[Old Stop]] +1</f>
        <v>1</v>
      </c>
      <c r="AC182" s="8" t="str">
        <f>_xlfn.CONCAT(Solution[[#This Row],[Old Rt '#]],"_",Solution[[#This Row],[Week '#]],"_", _xlfn.SWITCH(Solution[[#This Row],[Old Delivery Day]], "M", "Monday", "T", "Tuesday", "W", "Wednesday", "R", "Thursday", "F", "Friday"))</f>
        <v>101_Week1_Monday</v>
      </c>
      <c r="AD182" s="20">
        <v>146.06610000000001</v>
      </c>
      <c r="AE182" s="20">
        <v>133.50530000000001</v>
      </c>
      <c r="AF182" s="20">
        <v>154.77070000000001</v>
      </c>
      <c r="AG182" s="20">
        <v>134.5684</v>
      </c>
      <c r="AH182">
        <v>140.3844</v>
      </c>
      <c r="AI182" s="8" t="s">
        <v>4626</v>
      </c>
      <c r="AJ182" s="8" t="s">
        <v>4627</v>
      </c>
      <c r="AK182" s="8">
        <v>1</v>
      </c>
      <c r="AL182" s="8">
        <v>76</v>
      </c>
      <c r="AM182" s="11">
        <v>140.9862</v>
      </c>
      <c r="AN182" s="11">
        <v>126.985</v>
      </c>
      <c r="AO182" t="s">
        <v>163</v>
      </c>
      <c r="AP182" s="8" t="s">
        <v>77</v>
      </c>
      <c r="AQ182" s="8" t="s">
        <v>44</v>
      </c>
      <c r="AR182" s="8" t="s">
        <v>163</v>
      </c>
      <c r="AS182" s="8" t="s">
        <v>163</v>
      </c>
      <c r="AT182" s="8" t="s">
        <v>168</v>
      </c>
      <c r="AU1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2" s="8">
        <v>76</v>
      </c>
      <c r="AW182">
        <v>36.516525000000001</v>
      </c>
      <c r="AX182">
        <v>33.376325000000001</v>
      </c>
      <c r="AY182">
        <v>38.692675000000001</v>
      </c>
      <c r="AZ182">
        <v>33.642099999999999</v>
      </c>
    </row>
    <row r="183" spans="1:52" x14ac:dyDescent="0.3">
      <c r="A183" s="43" t="s">
        <v>5710</v>
      </c>
      <c r="B183" t="s">
        <v>5726</v>
      </c>
      <c r="C183" t="s">
        <v>110</v>
      </c>
      <c r="D183" s="8" t="s">
        <v>102</v>
      </c>
      <c r="E183" s="8" t="s">
        <v>126</v>
      </c>
      <c r="F183" s="8" t="s">
        <v>12</v>
      </c>
      <c r="G183" s="8" t="s">
        <v>132</v>
      </c>
      <c r="H183" s="8" t="s">
        <v>160</v>
      </c>
      <c r="I183" s="8" t="s">
        <v>13</v>
      </c>
      <c r="J183" s="8">
        <v>0</v>
      </c>
      <c r="K183" s="14" t="s">
        <v>7645</v>
      </c>
      <c r="L183" s="14" t="s">
        <v>7646</v>
      </c>
      <c r="M183" s="10">
        <v>76.621066944248895</v>
      </c>
      <c r="N183" s="8" t="s">
        <v>8337</v>
      </c>
      <c r="O183" s="8" t="s">
        <v>147</v>
      </c>
      <c r="P183" s="9">
        <v>0.30320601851851853</v>
      </c>
      <c r="Q183" s="9">
        <v>0.30672453703703706</v>
      </c>
      <c r="R183" s="8">
        <v>0</v>
      </c>
      <c r="S183" s="10">
        <v>15.904166666666667</v>
      </c>
      <c r="T183" s="8" t="s">
        <v>7647</v>
      </c>
      <c r="U183" s="8" t="s">
        <v>7648</v>
      </c>
      <c r="V183" s="10">
        <v>71.027092423385398</v>
      </c>
      <c r="W183">
        <v>7299.99</v>
      </c>
      <c r="X183" s="8">
        <v>10</v>
      </c>
      <c r="Y183" s="8">
        <v>0.86842105263157898</v>
      </c>
      <c r="Z183">
        <v>4</v>
      </c>
      <c r="AA183">
        <v>76</v>
      </c>
      <c r="AB183" s="8">
        <f>Solution[[#This Row],[Old Stop]] +1</f>
        <v>1</v>
      </c>
      <c r="AC183" s="8" t="str">
        <f>_xlfn.CONCAT(Solution[[#This Row],[Old Rt '#]],"_",Solution[[#This Row],[Week '#]],"_", _xlfn.SWITCH(Solution[[#This Row],[Old Delivery Day]], "M", "Monday", "T", "Tuesday", "W", "Wednesday", "R", "Thursday", "F", "Friday"))</f>
        <v>101_Week2_Monday</v>
      </c>
      <c r="AD183" s="20">
        <v>146.06610000000001</v>
      </c>
      <c r="AE183" s="20">
        <v>133.50530000000001</v>
      </c>
      <c r="AF183" s="20">
        <v>154.77070000000001</v>
      </c>
      <c r="AG183" s="20">
        <v>134.5684</v>
      </c>
      <c r="AH183">
        <v>140.3844</v>
      </c>
      <c r="AI183" s="8" t="s">
        <v>4626</v>
      </c>
      <c r="AJ183" s="8" t="s">
        <v>5693</v>
      </c>
      <c r="AK183" s="8">
        <v>1</v>
      </c>
      <c r="AL183" s="8">
        <v>76</v>
      </c>
      <c r="AM183" s="11">
        <v>140.9862</v>
      </c>
      <c r="AN183" s="11">
        <v>126.985</v>
      </c>
      <c r="AO183" t="s">
        <v>163</v>
      </c>
      <c r="AP183" s="8" t="s">
        <v>77</v>
      </c>
      <c r="AQ183" s="8" t="s">
        <v>44</v>
      </c>
      <c r="AR183" s="8" t="s">
        <v>163</v>
      </c>
      <c r="AS183" s="8" t="s">
        <v>163</v>
      </c>
      <c r="AT183" s="8" t="s">
        <v>168</v>
      </c>
      <c r="AU1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3" s="8">
        <v>76</v>
      </c>
      <c r="AW183">
        <v>36.516525000000001</v>
      </c>
      <c r="AX183">
        <v>33.376325000000001</v>
      </c>
      <c r="AY183">
        <v>38.692675000000001</v>
      </c>
      <c r="AZ183">
        <v>33.642099999999999</v>
      </c>
    </row>
    <row r="184" spans="1:52" x14ac:dyDescent="0.3">
      <c r="A184" s="43" t="s">
        <v>1807</v>
      </c>
      <c r="B184" t="s">
        <v>122</v>
      </c>
      <c r="C184" t="s">
        <v>125</v>
      </c>
      <c r="D184" s="8" t="s">
        <v>101</v>
      </c>
      <c r="E184" s="8" t="s">
        <v>160</v>
      </c>
      <c r="F184" s="8" t="s">
        <v>14</v>
      </c>
      <c r="G184" s="8" t="s">
        <v>4497</v>
      </c>
      <c r="H184" s="8" t="s">
        <v>160</v>
      </c>
      <c r="I184" s="8" t="s">
        <v>14</v>
      </c>
      <c r="J184" s="8">
        <v>232</v>
      </c>
      <c r="K184" s="14" t="s">
        <v>1806</v>
      </c>
      <c r="L184" s="14" t="s">
        <v>5786</v>
      </c>
      <c r="M184" s="10">
        <v>0.56166031981194897</v>
      </c>
      <c r="N184" s="8" t="s">
        <v>8726</v>
      </c>
      <c r="O184" s="8" t="s">
        <v>147</v>
      </c>
      <c r="P184" s="9">
        <v>0.4626851851851852</v>
      </c>
      <c r="Q184" s="9">
        <v>0.46737268518518521</v>
      </c>
      <c r="R184" s="8">
        <v>0</v>
      </c>
      <c r="S184" s="10">
        <v>7.43</v>
      </c>
      <c r="T184" s="8" t="s">
        <v>4325</v>
      </c>
      <c r="U184" s="8" t="s">
        <v>4326</v>
      </c>
      <c r="V184" s="10">
        <v>9.0561673662115594E-2</v>
      </c>
      <c r="W184">
        <v>1194.67</v>
      </c>
      <c r="X184" s="8">
        <v>0</v>
      </c>
      <c r="Y184" s="8">
        <v>0</v>
      </c>
      <c r="Z184">
        <v>0</v>
      </c>
      <c r="AA184">
        <v>0</v>
      </c>
      <c r="AB184" s="8">
        <f>Solution[[#This Row],[Old Stop]] +1</f>
        <v>233</v>
      </c>
      <c r="AC184" s="8" t="str">
        <f>_xlfn.CONCAT(Solution[[#This Row],[Old Rt '#]],"_",Solution[[#This Row],[Week '#]],"_", _xlfn.SWITCH(Solution[[#This Row],[Old Delivery Day]], "M", "Monday", "T", "Tuesday", "W", "Wednesday", "R", "Thursday", "F", "Friday"))</f>
        <v>101_Week1_Friday</v>
      </c>
      <c r="AD184" s="20">
        <v>24.03</v>
      </c>
      <c r="AE184" s="20">
        <v>24.479199999999999</v>
      </c>
      <c r="AF184" s="20">
        <v>22.0061</v>
      </c>
      <c r="AG184" s="20">
        <v>22.1021</v>
      </c>
      <c r="AH184">
        <v>23.46</v>
      </c>
      <c r="AI184" s="8" t="s">
        <v>3402</v>
      </c>
      <c r="AJ184" s="8" t="s">
        <v>3403</v>
      </c>
      <c r="AK184" s="8">
        <v>1</v>
      </c>
      <c r="AL184" s="8">
        <v>0</v>
      </c>
      <c r="AM184" s="11">
        <v>22.914999999999999</v>
      </c>
      <c r="AN184" s="11">
        <v>22.0975</v>
      </c>
      <c r="AO184" t="s">
        <v>164</v>
      </c>
      <c r="AP184" s="8" t="s">
        <v>191</v>
      </c>
      <c r="AQ184" s="8" t="s">
        <v>44</v>
      </c>
      <c r="AR184" s="8" t="s">
        <v>164</v>
      </c>
      <c r="AS184" s="8" t="s">
        <v>164</v>
      </c>
      <c r="AT184" s="8" t="s">
        <v>168</v>
      </c>
      <c r="AU1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84" s="8"/>
      <c r="AW184">
        <v>6.0075000000000003</v>
      </c>
      <c r="AX184">
        <v>6.1197999999999997</v>
      </c>
      <c r="AY184">
        <v>5.501525</v>
      </c>
      <c r="AZ184">
        <v>5.525525</v>
      </c>
    </row>
    <row r="185" spans="1:52" x14ac:dyDescent="0.3">
      <c r="A185" s="43" t="s">
        <v>1807</v>
      </c>
      <c r="B185" t="s">
        <v>122</v>
      </c>
      <c r="C185" t="s">
        <v>125</v>
      </c>
      <c r="D185" s="8" t="s">
        <v>102</v>
      </c>
      <c r="E185" s="8" t="s">
        <v>160</v>
      </c>
      <c r="F185" s="8" t="s">
        <v>14</v>
      </c>
      <c r="G185" s="8" t="s">
        <v>9249</v>
      </c>
      <c r="H185" s="8" t="s">
        <v>160</v>
      </c>
      <c r="I185" s="8" t="s">
        <v>14</v>
      </c>
      <c r="J185" s="8">
        <v>232</v>
      </c>
      <c r="K185" s="14" t="s">
        <v>1806</v>
      </c>
      <c r="L185" s="14" t="s">
        <v>5786</v>
      </c>
      <c r="M185" s="10">
        <v>1.70828439563917</v>
      </c>
      <c r="N185" s="8" t="s">
        <v>8404</v>
      </c>
      <c r="O185" s="8" t="s">
        <v>147</v>
      </c>
      <c r="P185" s="9">
        <v>0.49428240740740742</v>
      </c>
      <c r="Q185" s="9">
        <v>0.49896990740740743</v>
      </c>
      <c r="R185" s="8">
        <v>0</v>
      </c>
      <c r="S185" s="10">
        <v>7.43</v>
      </c>
      <c r="T185" s="8" t="s">
        <v>4325</v>
      </c>
      <c r="U185" s="8" t="s">
        <v>4326</v>
      </c>
      <c r="V185" s="10">
        <v>0.48015395440727998</v>
      </c>
      <c r="W185">
        <v>1194.67</v>
      </c>
      <c r="X185" s="8">
        <v>0</v>
      </c>
      <c r="Y185" s="8">
        <v>0</v>
      </c>
      <c r="Z185">
        <v>0</v>
      </c>
      <c r="AA185">
        <v>0</v>
      </c>
      <c r="AB185" s="8">
        <f>Solution[[#This Row],[Old Stop]] +1</f>
        <v>233</v>
      </c>
      <c r="AC185" s="8" t="str">
        <f>_xlfn.CONCAT(Solution[[#This Row],[Old Rt '#]],"_",Solution[[#This Row],[Week '#]],"_", _xlfn.SWITCH(Solution[[#This Row],[Old Delivery Day]], "M", "Monday", "T", "Tuesday", "W", "Wednesday", "R", "Thursday", "F", "Friday"))</f>
        <v>101_Week2_Friday</v>
      </c>
      <c r="AD185" s="20">
        <v>24.03</v>
      </c>
      <c r="AE185" s="20">
        <v>24.479199999999999</v>
      </c>
      <c r="AF185" s="20">
        <v>22.0061</v>
      </c>
      <c r="AG185" s="20">
        <v>22.1021</v>
      </c>
      <c r="AH185">
        <v>23.46</v>
      </c>
      <c r="AI185" s="8" t="s">
        <v>3402</v>
      </c>
      <c r="AJ185" s="8" t="s">
        <v>5149</v>
      </c>
      <c r="AK185" s="8">
        <v>1</v>
      </c>
      <c r="AL185" s="8">
        <v>0</v>
      </c>
      <c r="AM185" s="11">
        <v>22.914999999999999</v>
      </c>
      <c r="AN185" s="11">
        <v>22.0975</v>
      </c>
      <c r="AO185" t="s">
        <v>164</v>
      </c>
      <c r="AP185" s="8" t="s">
        <v>191</v>
      </c>
      <c r="AQ185" s="8" t="s">
        <v>44</v>
      </c>
      <c r="AR185" s="8" t="s">
        <v>164</v>
      </c>
      <c r="AS185" s="8" t="s">
        <v>164</v>
      </c>
      <c r="AT185" s="8" t="s">
        <v>168</v>
      </c>
      <c r="AU1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85" s="8"/>
      <c r="AW185">
        <v>6.0075000000000003</v>
      </c>
      <c r="AX185">
        <v>6.1197999999999997</v>
      </c>
      <c r="AY185">
        <v>5.501525</v>
      </c>
      <c r="AZ185">
        <v>5.525525</v>
      </c>
    </row>
    <row r="186" spans="1:52" x14ac:dyDescent="0.3">
      <c r="A186" s="43" t="s">
        <v>1274</v>
      </c>
      <c r="B186" t="s">
        <v>121</v>
      </c>
      <c r="C186" t="s">
        <v>3867</v>
      </c>
      <c r="D186" s="8" t="s">
        <v>101</v>
      </c>
      <c r="E186" s="8" t="s">
        <v>126</v>
      </c>
      <c r="F186" s="8" t="s">
        <v>12</v>
      </c>
      <c r="G186" s="8" t="s">
        <v>155</v>
      </c>
      <c r="H186" s="8" t="s">
        <v>290</v>
      </c>
      <c r="I186" s="8" t="s">
        <v>15</v>
      </c>
      <c r="J186" s="8">
        <v>110</v>
      </c>
      <c r="K186" s="14" t="s">
        <v>1273</v>
      </c>
      <c r="L186" s="14" t="s">
        <v>5743</v>
      </c>
      <c r="M186" s="10">
        <v>4.4877814316354696</v>
      </c>
      <c r="N186" s="8" t="s">
        <v>8148</v>
      </c>
      <c r="O186" s="8" t="s">
        <v>147</v>
      </c>
      <c r="P186" s="9">
        <v>0.30984953703703705</v>
      </c>
      <c r="Q186" s="9">
        <v>0.31002314814814813</v>
      </c>
      <c r="R186" s="8">
        <v>0</v>
      </c>
      <c r="S186" s="10">
        <v>0.21249999999999999</v>
      </c>
      <c r="T186" s="8" t="s">
        <v>4486</v>
      </c>
      <c r="U186" s="8" t="s">
        <v>4487</v>
      </c>
      <c r="V186" s="10">
        <v>4.10173535956105</v>
      </c>
      <c r="W186">
        <v>927.07</v>
      </c>
      <c r="X186" s="8">
        <v>0</v>
      </c>
      <c r="Y186" s="8">
        <v>0</v>
      </c>
      <c r="Z186">
        <v>0</v>
      </c>
      <c r="AA186">
        <v>0</v>
      </c>
      <c r="AB186" s="8">
        <f>Solution[[#This Row],[Old Stop]] +1</f>
        <v>111</v>
      </c>
      <c r="AC186" s="8" t="str">
        <f>_xlfn.CONCAT(Solution[[#This Row],[Old Rt '#]],"_",Solution[[#This Row],[Week '#]],"_", _xlfn.SWITCH(Solution[[#This Row],[Old Delivery Day]], "M", "Monday", "T", "Tuesday", "W", "Wednesday", "R", "Thursday", "F", "Friday"))</f>
        <v>105_Week1_Tuesday</v>
      </c>
      <c r="AD186" s="20">
        <v>22.386900000000001</v>
      </c>
      <c r="AE186" s="20">
        <v>14.44</v>
      </c>
      <c r="AF186" s="20">
        <v>14.44</v>
      </c>
      <c r="AG186" s="20">
        <v>14.546099999999999</v>
      </c>
      <c r="AH186">
        <v>15.31</v>
      </c>
      <c r="AI186" s="8" t="s">
        <v>4626</v>
      </c>
      <c r="AJ186" s="8" t="s">
        <v>4627</v>
      </c>
      <c r="AK186" s="8">
        <v>1</v>
      </c>
      <c r="AL186" s="8">
        <v>0</v>
      </c>
      <c r="AM186" s="11">
        <v>14.44</v>
      </c>
      <c r="AN186" s="11">
        <v>14.555</v>
      </c>
      <c r="AO186" t="s">
        <v>163</v>
      </c>
      <c r="AP186" s="8" t="s">
        <v>191</v>
      </c>
      <c r="AQ186" s="8" t="s">
        <v>44</v>
      </c>
      <c r="AR186" s="8" t="s">
        <v>163</v>
      </c>
      <c r="AS186" s="8" t="s">
        <v>163</v>
      </c>
      <c r="AT186" s="8" t="s">
        <v>168</v>
      </c>
      <c r="AU1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6" s="8">
        <v>0</v>
      </c>
      <c r="AW186">
        <v>5.5967250000000002</v>
      </c>
      <c r="AX186">
        <v>3.61</v>
      </c>
      <c r="AY186">
        <v>3.61</v>
      </c>
      <c r="AZ186">
        <v>3.6365249999999998</v>
      </c>
    </row>
    <row r="187" spans="1:52" x14ac:dyDescent="0.3">
      <c r="A187" s="43" t="s">
        <v>1274</v>
      </c>
      <c r="B187" t="s">
        <v>121</v>
      </c>
      <c r="C187" t="s">
        <v>3867</v>
      </c>
      <c r="D187" s="8" t="s">
        <v>102</v>
      </c>
      <c r="E187" s="8" t="s">
        <v>126</v>
      </c>
      <c r="F187" s="8" t="s">
        <v>12</v>
      </c>
      <c r="G187" s="8" t="s">
        <v>9253</v>
      </c>
      <c r="H187" s="8" t="s">
        <v>290</v>
      </c>
      <c r="I187" s="8" t="s">
        <v>15</v>
      </c>
      <c r="J187" s="8">
        <v>110</v>
      </c>
      <c r="K187" s="14" t="s">
        <v>1273</v>
      </c>
      <c r="L187" s="14" t="s">
        <v>5743</v>
      </c>
      <c r="M187" s="10">
        <v>0.190911108822263</v>
      </c>
      <c r="N187" s="8" t="s">
        <v>7781</v>
      </c>
      <c r="O187" s="8" t="s">
        <v>147</v>
      </c>
      <c r="P187" s="9">
        <v>0.37418981481481484</v>
      </c>
      <c r="Q187" s="9">
        <v>0.37436342592592592</v>
      </c>
      <c r="R187" s="8">
        <v>0</v>
      </c>
      <c r="S187" s="10">
        <v>0.21249999999999999</v>
      </c>
      <c r="T187" s="8" t="s">
        <v>4486</v>
      </c>
      <c r="U187" s="8" t="s">
        <v>4487</v>
      </c>
      <c r="V187" s="10">
        <v>7.8255428818307396E-2</v>
      </c>
      <c r="W187">
        <v>927.07</v>
      </c>
      <c r="X187" s="8">
        <v>0</v>
      </c>
      <c r="Y187" s="8">
        <v>0</v>
      </c>
      <c r="Z187">
        <v>0</v>
      </c>
      <c r="AA187">
        <v>0</v>
      </c>
      <c r="AB187" s="8">
        <f>Solution[[#This Row],[Old Stop]] +1</f>
        <v>111</v>
      </c>
      <c r="AC187" s="8" t="str">
        <f>_xlfn.CONCAT(Solution[[#This Row],[Old Rt '#]],"_",Solution[[#This Row],[Week '#]],"_", _xlfn.SWITCH(Solution[[#This Row],[Old Delivery Day]], "M", "Monday", "T", "Tuesday", "W", "Wednesday", "R", "Thursday", "F", "Friday"))</f>
        <v>105_Week2_Tuesday</v>
      </c>
      <c r="AD187" s="20">
        <v>22.386900000000001</v>
      </c>
      <c r="AE187" s="20">
        <v>14.44</v>
      </c>
      <c r="AF187" s="20">
        <v>14.44</v>
      </c>
      <c r="AG187" s="20">
        <v>14.546099999999999</v>
      </c>
      <c r="AH187">
        <v>15.31</v>
      </c>
      <c r="AI187" s="8" t="s">
        <v>4626</v>
      </c>
      <c r="AJ187" s="8" t="s">
        <v>5693</v>
      </c>
      <c r="AK187" s="8">
        <v>1</v>
      </c>
      <c r="AL187" s="8">
        <v>0</v>
      </c>
      <c r="AM187" s="11">
        <v>14.44</v>
      </c>
      <c r="AN187" s="11">
        <v>14.555</v>
      </c>
      <c r="AO187" t="s">
        <v>163</v>
      </c>
      <c r="AP187" s="8" t="s">
        <v>191</v>
      </c>
      <c r="AQ187" s="8" t="s">
        <v>44</v>
      </c>
      <c r="AR187" s="8" t="s">
        <v>163</v>
      </c>
      <c r="AS187" s="8" t="s">
        <v>163</v>
      </c>
      <c r="AT187" s="8" t="s">
        <v>168</v>
      </c>
      <c r="AU1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7" s="8">
        <v>0</v>
      </c>
      <c r="AW187">
        <v>5.5967250000000002</v>
      </c>
      <c r="AX187">
        <v>3.61</v>
      </c>
      <c r="AY187">
        <v>3.61</v>
      </c>
      <c r="AZ187">
        <v>3.6365249999999998</v>
      </c>
    </row>
    <row r="188" spans="1:52" x14ac:dyDescent="0.3">
      <c r="A188" s="43" t="s">
        <v>475</v>
      </c>
      <c r="B188" t="s">
        <v>5201</v>
      </c>
      <c r="C188" t="s">
        <v>110</v>
      </c>
      <c r="D188" s="8" t="s">
        <v>101</v>
      </c>
      <c r="E188" s="8" t="s">
        <v>160</v>
      </c>
      <c r="F188" s="8" t="s">
        <v>14</v>
      </c>
      <c r="G188" s="8" t="s">
        <v>9250</v>
      </c>
      <c r="H188" s="8" t="s">
        <v>160</v>
      </c>
      <c r="I188" s="8" t="s">
        <v>12</v>
      </c>
      <c r="J188" s="8">
        <v>140</v>
      </c>
      <c r="K188" s="14" t="s">
        <v>474</v>
      </c>
      <c r="L188" s="14" t="s">
        <v>6139</v>
      </c>
      <c r="M188" s="10">
        <v>2.0913374374703699</v>
      </c>
      <c r="N188" s="8" t="s">
        <v>8756</v>
      </c>
      <c r="O188" s="8" t="s">
        <v>129</v>
      </c>
      <c r="P188" s="9">
        <v>0.38021990740740741</v>
      </c>
      <c r="Q188" s="9">
        <v>0.39854166666666668</v>
      </c>
      <c r="R188" s="8">
        <v>0</v>
      </c>
      <c r="S188" s="10">
        <v>20.766666666666666</v>
      </c>
      <c r="T188" s="8" t="s">
        <v>5203</v>
      </c>
      <c r="U188" s="8" t="s">
        <v>5204</v>
      </c>
      <c r="V188" s="10">
        <v>1.4736773246964501</v>
      </c>
      <c r="W188">
        <v>940.16</v>
      </c>
      <c r="X188" s="8">
        <v>0</v>
      </c>
      <c r="Y188" s="8">
        <v>0</v>
      </c>
      <c r="Z188">
        <v>0</v>
      </c>
      <c r="AA188">
        <v>0</v>
      </c>
      <c r="AB188" s="8">
        <f>Solution[[#This Row],[Old Stop]] +1</f>
        <v>141</v>
      </c>
      <c r="AC188" s="8" t="str">
        <f>_xlfn.CONCAT(Solution[[#This Row],[Old Rt '#]],"_",Solution[[#This Row],[Week '#]],"_", _xlfn.SWITCH(Solution[[#This Row],[Old Delivery Day]], "M", "Monday", "T", "Tuesday", "W", "Wednesday", "R", "Thursday", "F", "Friday"))</f>
        <v>101_Week1_Wednesday</v>
      </c>
      <c r="AD188" s="20">
        <v>39.944000000000003</v>
      </c>
      <c r="AE188" s="20">
        <v>41.881599999999999</v>
      </c>
      <c r="AF188" s="20">
        <v>49.0871</v>
      </c>
      <c r="AG188" s="20">
        <v>44.43</v>
      </c>
      <c r="AH188">
        <v>26.09</v>
      </c>
      <c r="AI188" s="8" t="s">
        <v>3402</v>
      </c>
      <c r="AJ188" s="8" t="s">
        <v>3403</v>
      </c>
      <c r="AK188" s="8">
        <v>1</v>
      </c>
      <c r="AL188" s="8">
        <v>0</v>
      </c>
      <c r="AM188" s="11">
        <v>23.975000000000001</v>
      </c>
      <c r="AN188" s="11">
        <v>22.215</v>
      </c>
      <c r="AO188" t="s">
        <v>163</v>
      </c>
      <c r="AP188" s="8" t="s">
        <v>191</v>
      </c>
      <c r="AQ188" s="8" t="s">
        <v>44</v>
      </c>
      <c r="AR188" s="8" t="s">
        <v>164</v>
      </c>
      <c r="AS188" s="8" t="s">
        <v>163</v>
      </c>
      <c r="AT188" s="8" t="s">
        <v>168</v>
      </c>
      <c r="AU1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8" s="8">
        <v>0</v>
      </c>
      <c r="AW188">
        <v>9.9860000000000007</v>
      </c>
      <c r="AX188">
        <v>10.4704</v>
      </c>
      <c r="AY188">
        <v>12.271775</v>
      </c>
      <c r="AZ188">
        <v>11.1075</v>
      </c>
    </row>
    <row r="189" spans="1:52" x14ac:dyDescent="0.3">
      <c r="A189" s="43" t="s">
        <v>1272</v>
      </c>
      <c r="B189" t="s">
        <v>121</v>
      </c>
      <c r="C189" t="s">
        <v>4490</v>
      </c>
      <c r="D189" s="8" t="s">
        <v>101</v>
      </c>
      <c r="E189" s="8" t="s">
        <v>126</v>
      </c>
      <c r="F189" s="8" t="s">
        <v>12</v>
      </c>
      <c r="G189" s="8" t="s">
        <v>180</v>
      </c>
      <c r="H189" s="8" t="s">
        <v>290</v>
      </c>
      <c r="I189" s="8" t="s">
        <v>15</v>
      </c>
      <c r="J189" s="8">
        <v>100</v>
      </c>
      <c r="K189" s="14" t="s">
        <v>1271</v>
      </c>
      <c r="L189" s="14" t="s">
        <v>5743</v>
      </c>
      <c r="M189" s="10">
        <v>0</v>
      </c>
      <c r="N189" s="8" t="s">
        <v>8149</v>
      </c>
      <c r="O189" s="8" t="s">
        <v>147</v>
      </c>
      <c r="P189" s="9">
        <v>0.31002314814814813</v>
      </c>
      <c r="Q189" s="9">
        <v>0.31019675925925927</v>
      </c>
      <c r="R189" s="8">
        <v>0</v>
      </c>
      <c r="S189" s="10">
        <v>0.21249999999999999</v>
      </c>
      <c r="T189" s="8" t="s">
        <v>4486</v>
      </c>
      <c r="U189" s="8" t="s">
        <v>4487</v>
      </c>
      <c r="V189" s="10"/>
      <c r="W189">
        <v>643.28</v>
      </c>
      <c r="X189" s="8">
        <v>0</v>
      </c>
      <c r="Y189" s="8">
        <v>0</v>
      </c>
      <c r="Z189">
        <v>0</v>
      </c>
      <c r="AA189">
        <v>0</v>
      </c>
      <c r="AB189" s="8">
        <f>Solution[[#This Row],[Old Stop]] +1</f>
        <v>101</v>
      </c>
      <c r="AC189" s="8" t="str">
        <f>_xlfn.CONCAT(Solution[[#This Row],[Old Rt '#]],"_",Solution[[#This Row],[Week '#]],"_", _xlfn.SWITCH(Solution[[#This Row],[Old Delivery Day]], "M", "Monday", "T", "Tuesday", "W", "Wednesday", "R", "Thursday", "F", "Friday"))</f>
        <v>105_Week1_Tuesday</v>
      </c>
      <c r="AD189" s="20">
        <v>14.5823</v>
      </c>
      <c r="AE189" s="20">
        <v>10.77</v>
      </c>
      <c r="AF189" s="20">
        <v>10.77</v>
      </c>
      <c r="AG189" s="20">
        <v>10.8484</v>
      </c>
      <c r="AH189">
        <v>11.42</v>
      </c>
      <c r="AI189" s="8" t="s">
        <v>4626</v>
      </c>
      <c r="AJ189" s="8" t="s">
        <v>4627</v>
      </c>
      <c r="AK189" s="8">
        <v>1</v>
      </c>
      <c r="AL189" s="8">
        <v>0</v>
      </c>
      <c r="AM189" s="11">
        <v>10.77</v>
      </c>
      <c r="AN189" s="11">
        <v>10.855</v>
      </c>
      <c r="AO189" t="s">
        <v>163</v>
      </c>
      <c r="AP189" s="8" t="s">
        <v>191</v>
      </c>
      <c r="AQ189" s="8" t="s">
        <v>44</v>
      </c>
      <c r="AR189" s="8" t="s">
        <v>163</v>
      </c>
      <c r="AS189" s="8" t="s">
        <v>163</v>
      </c>
      <c r="AT189" s="8" t="s">
        <v>168</v>
      </c>
      <c r="AU1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89" s="8">
        <v>0</v>
      </c>
      <c r="AW189">
        <v>3.645575</v>
      </c>
      <c r="AX189">
        <v>2.6924999999999999</v>
      </c>
      <c r="AY189">
        <v>2.6924999999999999</v>
      </c>
      <c r="AZ189">
        <v>2.7121</v>
      </c>
    </row>
    <row r="190" spans="1:52" x14ac:dyDescent="0.3">
      <c r="A190" s="43" t="s">
        <v>1272</v>
      </c>
      <c r="B190" t="s">
        <v>121</v>
      </c>
      <c r="C190" t="s">
        <v>4490</v>
      </c>
      <c r="D190" s="8" t="s">
        <v>102</v>
      </c>
      <c r="E190" s="8" t="s">
        <v>126</v>
      </c>
      <c r="F190" s="8" t="s">
        <v>12</v>
      </c>
      <c r="G190" s="8" t="s">
        <v>4497</v>
      </c>
      <c r="H190" s="8" t="s">
        <v>290</v>
      </c>
      <c r="I190" s="8" t="s">
        <v>15</v>
      </c>
      <c r="J190" s="8">
        <v>100</v>
      </c>
      <c r="K190" s="14" t="s">
        <v>1271</v>
      </c>
      <c r="L190" s="14" t="s">
        <v>5743</v>
      </c>
      <c r="M190" s="10">
        <v>0</v>
      </c>
      <c r="N190" s="8" t="s">
        <v>7778</v>
      </c>
      <c r="O190" s="8" t="s">
        <v>147</v>
      </c>
      <c r="P190" s="9">
        <v>0.37436342592592592</v>
      </c>
      <c r="Q190" s="9">
        <v>0.37453703703703706</v>
      </c>
      <c r="R190" s="8">
        <v>0</v>
      </c>
      <c r="S190" s="10">
        <v>0.21249999999999999</v>
      </c>
      <c r="T190" s="8" t="s">
        <v>4486</v>
      </c>
      <c r="U190" s="8" t="s">
        <v>4487</v>
      </c>
      <c r="V190" s="10"/>
      <c r="W190">
        <v>643.28</v>
      </c>
      <c r="X190" s="8">
        <v>0</v>
      </c>
      <c r="Y190" s="8">
        <v>0</v>
      </c>
      <c r="Z190">
        <v>0</v>
      </c>
      <c r="AA190">
        <v>0</v>
      </c>
      <c r="AB190" s="8">
        <f>Solution[[#This Row],[Old Stop]] +1</f>
        <v>101</v>
      </c>
      <c r="AC190" s="8" t="str">
        <f>_xlfn.CONCAT(Solution[[#This Row],[Old Rt '#]],"_",Solution[[#This Row],[Week '#]],"_", _xlfn.SWITCH(Solution[[#This Row],[Old Delivery Day]], "M", "Monday", "T", "Tuesday", "W", "Wednesday", "R", "Thursday", "F", "Friday"))</f>
        <v>105_Week2_Tuesday</v>
      </c>
      <c r="AD190" s="20">
        <v>14.5823</v>
      </c>
      <c r="AE190" s="20">
        <v>10.77</v>
      </c>
      <c r="AF190" s="20">
        <v>10.77</v>
      </c>
      <c r="AG190" s="20">
        <v>10.8484</v>
      </c>
      <c r="AH190">
        <v>11.42</v>
      </c>
      <c r="AI190" s="8" t="s">
        <v>4626</v>
      </c>
      <c r="AJ190" s="8" t="s">
        <v>5693</v>
      </c>
      <c r="AK190" s="8">
        <v>1</v>
      </c>
      <c r="AL190" s="8">
        <v>0</v>
      </c>
      <c r="AM190" s="11">
        <v>10.77</v>
      </c>
      <c r="AN190" s="11">
        <v>10.855</v>
      </c>
      <c r="AO190" t="s">
        <v>163</v>
      </c>
      <c r="AP190" s="8" t="s">
        <v>191</v>
      </c>
      <c r="AQ190" s="8" t="s">
        <v>44</v>
      </c>
      <c r="AR190" s="8" t="s">
        <v>163</v>
      </c>
      <c r="AS190" s="8" t="s">
        <v>163</v>
      </c>
      <c r="AT190" s="8" t="s">
        <v>168</v>
      </c>
      <c r="AU1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0" s="8">
        <v>0</v>
      </c>
      <c r="AW190">
        <v>3.645575</v>
      </c>
      <c r="AX190">
        <v>2.6924999999999999</v>
      </c>
      <c r="AY190">
        <v>2.6924999999999999</v>
      </c>
      <c r="AZ190">
        <v>2.7121</v>
      </c>
    </row>
    <row r="191" spans="1:52" x14ac:dyDescent="0.3">
      <c r="A191" s="43" t="s">
        <v>1410</v>
      </c>
      <c r="B191" t="s">
        <v>111</v>
      </c>
      <c r="C191" t="s">
        <v>4383</v>
      </c>
      <c r="D191" s="8" t="s">
        <v>101</v>
      </c>
      <c r="E191" s="8" t="s">
        <v>160</v>
      </c>
      <c r="F191" s="8" t="s">
        <v>48</v>
      </c>
      <c r="G191" s="8" t="s">
        <v>180</v>
      </c>
      <c r="H191" s="8" t="s">
        <v>160</v>
      </c>
      <c r="I191" s="8" t="s">
        <v>15</v>
      </c>
      <c r="J191" s="8">
        <v>5</v>
      </c>
      <c r="K191" s="14" t="s">
        <v>1409</v>
      </c>
      <c r="L191" s="14" t="s">
        <v>5802</v>
      </c>
      <c r="M191" s="10">
        <v>11.236061124192901</v>
      </c>
      <c r="N191" s="8" t="s">
        <v>7784</v>
      </c>
      <c r="O191" s="8" t="s">
        <v>147</v>
      </c>
      <c r="P191" s="9">
        <v>0.28165509259259258</v>
      </c>
      <c r="Q191" s="9">
        <v>0.29467592592592595</v>
      </c>
      <c r="R191" s="8">
        <v>0</v>
      </c>
      <c r="S191" s="10">
        <v>20.491666666666667</v>
      </c>
      <c r="T191" s="8" t="s">
        <v>4385</v>
      </c>
      <c r="U191" s="8" t="s">
        <v>4386</v>
      </c>
      <c r="V191" s="10">
        <v>9.4916122698601306</v>
      </c>
      <c r="W191">
        <v>5083.08</v>
      </c>
      <c r="X191" s="8">
        <v>0</v>
      </c>
      <c r="Y191" s="8">
        <v>0</v>
      </c>
      <c r="Z191">
        <v>0</v>
      </c>
      <c r="AA191">
        <v>0</v>
      </c>
      <c r="AB191" s="8">
        <f>Solution[[#This Row],[Old Stop]] +1</f>
        <v>6</v>
      </c>
      <c r="AC191" s="8" t="str">
        <f>_xlfn.CONCAT(Solution[[#This Row],[Old Rt '#]],"_",Solution[[#This Row],[Week '#]],"_", _xlfn.SWITCH(Solution[[#This Row],[Old Delivery Day]], "M", "Monday", "T", "Tuesday", "W", "Wednesday", "R", "Thursday", "F", "Friday"))</f>
        <v>101_Week1_Tuesday</v>
      </c>
      <c r="AD191" s="20">
        <v>97.8476</v>
      </c>
      <c r="AE191" s="20">
        <v>81.032300000000006</v>
      </c>
      <c r="AF191" s="20">
        <v>84.766400000000004</v>
      </c>
      <c r="AG191" s="20">
        <v>107.2321</v>
      </c>
      <c r="AH191">
        <v>99.07</v>
      </c>
      <c r="AI191" s="8" t="s">
        <v>3446</v>
      </c>
      <c r="AJ191" s="8" t="s">
        <v>3447</v>
      </c>
      <c r="AK191" s="8">
        <v>1</v>
      </c>
      <c r="AL191" s="8">
        <v>0</v>
      </c>
      <c r="AM191" s="11">
        <v>83.688699999999997</v>
      </c>
      <c r="AN191" s="11">
        <v>108.58750000000001</v>
      </c>
      <c r="AO191" t="s">
        <v>163</v>
      </c>
      <c r="AP191" s="8" t="s">
        <v>191</v>
      </c>
      <c r="AQ191" s="8" t="s">
        <v>44</v>
      </c>
      <c r="AR191" s="8" t="s">
        <v>164</v>
      </c>
      <c r="AS191" s="8" t="s">
        <v>163</v>
      </c>
      <c r="AT191" s="8" t="s">
        <v>168</v>
      </c>
      <c r="AU1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1" s="8">
        <v>0</v>
      </c>
      <c r="AW191">
        <v>24.4619</v>
      </c>
      <c r="AX191">
        <v>20.258075000000002</v>
      </c>
      <c r="AY191">
        <v>21.191600000000001</v>
      </c>
      <c r="AZ191">
        <v>26.808025000000001</v>
      </c>
    </row>
    <row r="192" spans="1:52" x14ac:dyDescent="0.3">
      <c r="A192" s="43" t="s">
        <v>1270</v>
      </c>
      <c r="B192" t="s">
        <v>121</v>
      </c>
      <c r="C192" t="s">
        <v>4507</v>
      </c>
      <c r="D192" s="8" t="s">
        <v>101</v>
      </c>
      <c r="E192" s="8" t="s">
        <v>126</v>
      </c>
      <c r="F192" s="8" t="s">
        <v>12</v>
      </c>
      <c r="G192" s="8" t="s">
        <v>9250</v>
      </c>
      <c r="H192" s="8" t="s">
        <v>290</v>
      </c>
      <c r="I192" s="8" t="s">
        <v>15</v>
      </c>
      <c r="J192" s="8">
        <v>90</v>
      </c>
      <c r="K192" s="14" t="s">
        <v>1269</v>
      </c>
      <c r="L192" s="14" t="s">
        <v>5743</v>
      </c>
      <c r="M192" s="10">
        <v>0</v>
      </c>
      <c r="N192" s="8" t="s">
        <v>8150</v>
      </c>
      <c r="O192" s="8" t="s">
        <v>147</v>
      </c>
      <c r="P192" s="9">
        <v>0.31019675925925927</v>
      </c>
      <c r="Q192" s="9">
        <v>0.31032407407407409</v>
      </c>
      <c r="R192" s="8">
        <v>0</v>
      </c>
      <c r="S192" s="10">
        <v>0.15833333333333333</v>
      </c>
      <c r="T192" s="8" t="s">
        <v>4486</v>
      </c>
      <c r="U192" s="8" t="s">
        <v>4487</v>
      </c>
      <c r="V192" s="10"/>
      <c r="W192">
        <v>234.65</v>
      </c>
      <c r="X192" s="8">
        <v>0</v>
      </c>
      <c r="Y192" s="8">
        <v>0</v>
      </c>
      <c r="Z192">
        <v>0</v>
      </c>
      <c r="AA192">
        <v>0</v>
      </c>
      <c r="AB192" s="8">
        <f>Solution[[#This Row],[Old Stop]] +1</f>
        <v>91</v>
      </c>
      <c r="AC192" s="8" t="str">
        <f>_xlfn.CONCAT(Solution[[#This Row],[Old Rt '#]],"_",Solution[[#This Row],[Week '#]],"_", _xlfn.SWITCH(Solution[[#This Row],[Old Delivery Day]], "M", "Monday", "T", "Tuesday", "W", "Wednesday", "R", "Thursday", "F", "Friday"))</f>
        <v>105_Week1_Tuesday</v>
      </c>
      <c r="AD192" s="20">
        <v>4.5</v>
      </c>
      <c r="AE192" s="20">
        <v>4.5</v>
      </c>
      <c r="AF192" s="20">
        <v>4.5</v>
      </c>
      <c r="AG192" s="20">
        <v>4.5346000000000002</v>
      </c>
      <c r="AH192">
        <v>4.7699999999999996</v>
      </c>
      <c r="AI192" s="8" t="s">
        <v>4626</v>
      </c>
      <c r="AJ192" s="8" t="s">
        <v>4627</v>
      </c>
      <c r="AK192" s="8">
        <v>1</v>
      </c>
      <c r="AL192" s="8">
        <v>0</v>
      </c>
      <c r="AM192" s="11">
        <v>4.5</v>
      </c>
      <c r="AN192" s="11">
        <v>4.5374999999999996</v>
      </c>
      <c r="AO192" t="s">
        <v>163</v>
      </c>
      <c r="AP192" s="8" t="s">
        <v>191</v>
      </c>
      <c r="AQ192" s="8" t="s">
        <v>44</v>
      </c>
      <c r="AR192" s="8" t="s">
        <v>163</v>
      </c>
      <c r="AS192" s="8" t="s">
        <v>163</v>
      </c>
      <c r="AT192" s="8" t="s">
        <v>168</v>
      </c>
      <c r="AU1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2" s="8">
        <v>0</v>
      </c>
      <c r="AW192">
        <v>1.125</v>
      </c>
      <c r="AX192">
        <v>1.125</v>
      </c>
      <c r="AY192">
        <v>1.125</v>
      </c>
      <c r="AZ192">
        <v>1.13365</v>
      </c>
    </row>
    <row r="193" spans="1:52" x14ac:dyDescent="0.3">
      <c r="A193" s="43" t="s">
        <v>1809</v>
      </c>
      <c r="B193" t="s">
        <v>122</v>
      </c>
      <c r="C193" t="s">
        <v>147</v>
      </c>
      <c r="D193" s="8" t="s">
        <v>101</v>
      </c>
      <c r="E193" s="8" t="s">
        <v>160</v>
      </c>
      <c r="F193" s="8" t="s">
        <v>48</v>
      </c>
      <c r="G193" s="8" t="s">
        <v>155</v>
      </c>
      <c r="H193" s="8" t="s">
        <v>160</v>
      </c>
      <c r="I193" s="8" t="s">
        <v>14</v>
      </c>
      <c r="J193" s="8">
        <v>151</v>
      </c>
      <c r="K193" s="14" t="s">
        <v>1808</v>
      </c>
      <c r="L193" s="14" t="s">
        <v>5800</v>
      </c>
      <c r="M193" s="10">
        <v>2.0536255988558101</v>
      </c>
      <c r="N193" s="8" t="s">
        <v>7787</v>
      </c>
      <c r="O193" s="8" t="s">
        <v>147</v>
      </c>
      <c r="P193" s="9">
        <v>0.26572916666666668</v>
      </c>
      <c r="Q193" s="9">
        <v>0.27385416666666668</v>
      </c>
      <c r="R193" s="8">
        <v>0</v>
      </c>
      <c r="S193" s="10">
        <v>8.7466666666666661</v>
      </c>
      <c r="T193" s="8" t="s">
        <v>4329</v>
      </c>
      <c r="U193" s="8" t="s">
        <v>4330</v>
      </c>
      <c r="V193" s="10">
        <v>1.08711562446638</v>
      </c>
      <c r="W193">
        <v>780</v>
      </c>
      <c r="X193" s="8">
        <v>0</v>
      </c>
      <c r="Y193" s="8">
        <v>0</v>
      </c>
      <c r="Z193">
        <v>0</v>
      </c>
      <c r="AA193">
        <v>0</v>
      </c>
      <c r="AB193" s="8">
        <f>Solution[[#This Row],[Old Stop]] +1</f>
        <v>152</v>
      </c>
      <c r="AC193" s="8" t="str">
        <f>_xlfn.CONCAT(Solution[[#This Row],[Old Rt '#]],"_",Solution[[#This Row],[Week '#]],"_", _xlfn.SWITCH(Solution[[#This Row],[Old Delivery Day]], "M", "Monday", "T", "Tuesday", "W", "Wednesday", "R", "Thursday", "F", "Friday"))</f>
        <v>101_Week1_Friday</v>
      </c>
      <c r="AD193" s="20">
        <v>15</v>
      </c>
      <c r="AE193" s="20">
        <v>15</v>
      </c>
      <c r="AF193" s="20">
        <v>15</v>
      </c>
      <c r="AG193" s="20">
        <v>16.4285</v>
      </c>
      <c r="AH193">
        <v>15.9</v>
      </c>
      <c r="AI193" s="8" t="s">
        <v>3446</v>
      </c>
      <c r="AJ193" s="8" t="s">
        <v>3447</v>
      </c>
      <c r="AK193" s="8">
        <v>2</v>
      </c>
      <c r="AL193" s="8">
        <v>0</v>
      </c>
      <c r="AM193" s="11">
        <v>7.5</v>
      </c>
      <c r="AN193" s="11">
        <v>8.4375</v>
      </c>
      <c r="AO193" t="s">
        <v>163</v>
      </c>
      <c r="AP193" s="8" t="s">
        <v>191</v>
      </c>
      <c r="AQ193" s="8" t="s">
        <v>44</v>
      </c>
      <c r="AR193" s="8" t="s">
        <v>164</v>
      </c>
      <c r="AS193" s="8" t="s">
        <v>163</v>
      </c>
      <c r="AT193" s="8" t="s">
        <v>168</v>
      </c>
      <c r="AU1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93" s="8">
        <v>0</v>
      </c>
      <c r="AW193">
        <v>3.75</v>
      </c>
      <c r="AX193">
        <v>3.75</v>
      </c>
      <c r="AY193">
        <v>3.75</v>
      </c>
      <c r="AZ193">
        <v>4.1071249999999999</v>
      </c>
    </row>
    <row r="194" spans="1:52" x14ac:dyDescent="0.3">
      <c r="A194" s="43" t="s">
        <v>1809</v>
      </c>
      <c r="B194" t="s">
        <v>122</v>
      </c>
      <c r="C194" t="s">
        <v>147</v>
      </c>
      <c r="D194" s="8" t="s">
        <v>101</v>
      </c>
      <c r="E194" s="8" t="s">
        <v>290</v>
      </c>
      <c r="F194" s="8" t="s">
        <v>12</v>
      </c>
      <c r="G194" s="8" t="s">
        <v>9271</v>
      </c>
      <c r="H194" s="8" t="s">
        <v>160</v>
      </c>
      <c r="I194" s="8" t="s">
        <v>14</v>
      </c>
      <c r="J194" s="8">
        <v>151</v>
      </c>
      <c r="K194" s="14" t="s">
        <v>1808</v>
      </c>
      <c r="L194" s="14" t="s">
        <v>5800</v>
      </c>
      <c r="M194" s="10">
        <v>0.77249700282493505</v>
      </c>
      <c r="N194" s="8" t="s">
        <v>9101</v>
      </c>
      <c r="O194" s="8" t="s">
        <v>147</v>
      </c>
      <c r="P194" s="9">
        <v>0.7053356481481482</v>
      </c>
      <c r="Q194" s="9">
        <v>0.71346064814814814</v>
      </c>
      <c r="R194" s="8">
        <v>0</v>
      </c>
      <c r="S194" s="10">
        <v>8.7466666666666661</v>
      </c>
      <c r="T194" s="8" t="s">
        <v>4329</v>
      </c>
      <c r="U194" s="8" t="s">
        <v>4330</v>
      </c>
      <c r="V194" s="10">
        <v>0.43235629153253102</v>
      </c>
      <c r="W194">
        <v>780</v>
      </c>
      <c r="X194" s="8">
        <v>0</v>
      </c>
      <c r="Y194" s="8">
        <v>0</v>
      </c>
      <c r="Z194">
        <v>0</v>
      </c>
      <c r="AA194">
        <v>0</v>
      </c>
      <c r="AB194" s="8">
        <f>Solution[[#This Row],[Old Stop]] +1</f>
        <v>152</v>
      </c>
      <c r="AC194" s="8" t="str">
        <f>_xlfn.CONCAT(Solution[[#This Row],[Old Rt '#]],"_",Solution[[#This Row],[Week '#]],"_", _xlfn.SWITCH(Solution[[#This Row],[Old Delivery Day]], "M", "Monday", "T", "Tuesday", "W", "Wednesday", "R", "Thursday", "F", "Friday"))</f>
        <v>101_Week1_Friday</v>
      </c>
      <c r="AD194" s="20">
        <v>15</v>
      </c>
      <c r="AE194" s="20">
        <v>15</v>
      </c>
      <c r="AF194" s="20">
        <v>15</v>
      </c>
      <c r="AG194" s="20">
        <v>16.4285</v>
      </c>
      <c r="AH194">
        <v>15.9</v>
      </c>
      <c r="AI194" s="8" t="s">
        <v>3414</v>
      </c>
      <c r="AJ194" s="8" t="s">
        <v>3415</v>
      </c>
      <c r="AK194" s="8">
        <v>2</v>
      </c>
      <c r="AL194" s="8">
        <v>0</v>
      </c>
      <c r="AM194" s="11">
        <v>7.5</v>
      </c>
      <c r="AN194" s="11">
        <v>8.4375</v>
      </c>
      <c r="AO194" t="s">
        <v>163</v>
      </c>
      <c r="AP194" s="8" t="s">
        <v>191</v>
      </c>
      <c r="AQ194" s="8" t="s">
        <v>44</v>
      </c>
      <c r="AR194" s="8" t="s">
        <v>163</v>
      </c>
      <c r="AS194" s="8" t="s">
        <v>163</v>
      </c>
      <c r="AT194" s="8" t="s">
        <v>168</v>
      </c>
      <c r="AU1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94" s="8">
        <v>0</v>
      </c>
      <c r="AW194">
        <v>3.75</v>
      </c>
      <c r="AX194">
        <v>3.75</v>
      </c>
      <c r="AY194">
        <v>3.75</v>
      </c>
      <c r="AZ194">
        <v>4.1071249999999999</v>
      </c>
    </row>
    <row r="195" spans="1:52" x14ac:dyDescent="0.3">
      <c r="A195" s="43" t="s">
        <v>1276</v>
      </c>
      <c r="B195" t="s">
        <v>121</v>
      </c>
      <c r="C195" t="s">
        <v>4484</v>
      </c>
      <c r="D195" s="8" t="s">
        <v>101</v>
      </c>
      <c r="E195" s="8" t="s">
        <v>126</v>
      </c>
      <c r="F195" s="8" t="s">
        <v>12</v>
      </c>
      <c r="G195" s="8" t="s">
        <v>9252</v>
      </c>
      <c r="H195" s="8" t="s">
        <v>290</v>
      </c>
      <c r="I195" s="8" t="s">
        <v>15</v>
      </c>
      <c r="J195" s="8">
        <v>130</v>
      </c>
      <c r="K195" s="14" t="s">
        <v>1275</v>
      </c>
      <c r="L195" s="14" t="s">
        <v>5743</v>
      </c>
      <c r="M195" s="10">
        <v>0</v>
      </c>
      <c r="N195" s="8" t="s">
        <v>8151</v>
      </c>
      <c r="O195" s="8" t="s">
        <v>147</v>
      </c>
      <c r="P195" s="9">
        <v>0.31032407407407409</v>
      </c>
      <c r="Q195" s="9">
        <v>0.31046296296296294</v>
      </c>
      <c r="R195" s="8">
        <v>0</v>
      </c>
      <c r="S195" s="10">
        <v>0.1875</v>
      </c>
      <c r="T195" s="8" t="s">
        <v>4486</v>
      </c>
      <c r="U195" s="8" t="s">
        <v>4487</v>
      </c>
      <c r="V195" s="10"/>
      <c r="W195">
        <v>589.54999999999995</v>
      </c>
      <c r="X195" s="8">
        <v>0</v>
      </c>
      <c r="Y195" s="8">
        <v>0</v>
      </c>
      <c r="Z195">
        <v>0</v>
      </c>
      <c r="AA195">
        <v>0</v>
      </c>
      <c r="AB195" s="8">
        <f>Solution[[#This Row],[Old Stop]] +1</f>
        <v>131</v>
      </c>
      <c r="AC195" s="8" t="str">
        <f>_xlfn.CONCAT(Solution[[#This Row],[Old Rt '#]],"_",Solution[[#This Row],[Week '#]],"_", _xlfn.SWITCH(Solution[[#This Row],[Old Delivery Day]], "M", "Monday", "T", "Tuesday", "W", "Wednesday", "R", "Thursday", "F", "Friday"))</f>
        <v>105_Week1_Tuesday</v>
      </c>
      <c r="AD195" s="20">
        <v>11.4</v>
      </c>
      <c r="AE195" s="20">
        <v>11.25</v>
      </c>
      <c r="AF195" s="20">
        <v>11.25</v>
      </c>
      <c r="AG195" s="20">
        <v>11.3376</v>
      </c>
      <c r="AH195">
        <v>11.93</v>
      </c>
      <c r="AI195" s="8" t="s">
        <v>4626</v>
      </c>
      <c r="AJ195" s="8" t="s">
        <v>4627</v>
      </c>
      <c r="AK195" s="8">
        <v>1</v>
      </c>
      <c r="AL195" s="8">
        <v>0</v>
      </c>
      <c r="AM195" s="11">
        <v>11.25</v>
      </c>
      <c r="AN195" s="11">
        <v>11.345000000000001</v>
      </c>
      <c r="AO195" t="s">
        <v>163</v>
      </c>
      <c r="AP195" s="8" t="s">
        <v>191</v>
      </c>
      <c r="AQ195" s="8" t="s">
        <v>44</v>
      </c>
      <c r="AR195" s="8" t="s">
        <v>163</v>
      </c>
      <c r="AS195" s="8" t="s">
        <v>163</v>
      </c>
      <c r="AT195" s="8" t="s">
        <v>168</v>
      </c>
      <c r="AU1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5" s="8">
        <v>0</v>
      </c>
      <c r="AW195">
        <v>2.85</v>
      </c>
      <c r="AX195">
        <v>2.8125</v>
      </c>
      <c r="AY195">
        <v>2.8125</v>
      </c>
      <c r="AZ195">
        <v>2.8344</v>
      </c>
    </row>
    <row r="196" spans="1:52" x14ac:dyDescent="0.3">
      <c r="A196" s="43" t="s">
        <v>318</v>
      </c>
      <c r="B196" t="s">
        <v>3848</v>
      </c>
      <c r="C196" t="s">
        <v>110</v>
      </c>
      <c r="D196" s="8" t="s">
        <v>101</v>
      </c>
      <c r="E196" s="8" t="s">
        <v>160</v>
      </c>
      <c r="F196" s="8" t="s">
        <v>48</v>
      </c>
      <c r="G196" s="8" t="s">
        <v>9258</v>
      </c>
      <c r="H196" s="8" t="s">
        <v>160</v>
      </c>
      <c r="I196" s="8" t="s">
        <v>12</v>
      </c>
      <c r="J196" s="8">
        <v>317</v>
      </c>
      <c r="K196" s="14" t="s">
        <v>317</v>
      </c>
      <c r="L196" s="14" t="s">
        <v>5852</v>
      </c>
      <c r="M196" s="10">
        <v>1.17276857959314</v>
      </c>
      <c r="N196" s="8" t="s">
        <v>8770</v>
      </c>
      <c r="O196" s="8" t="s">
        <v>147</v>
      </c>
      <c r="P196" s="9">
        <v>0.43222222222222223</v>
      </c>
      <c r="Q196" s="9">
        <v>0.4460763888888889</v>
      </c>
      <c r="R196" s="8">
        <v>0</v>
      </c>
      <c r="S196" s="10">
        <v>23.05</v>
      </c>
      <c r="T196" s="8" t="s">
        <v>3850</v>
      </c>
      <c r="U196" s="8" t="s">
        <v>3851</v>
      </c>
      <c r="V196" s="10">
        <v>0.44947071804599698</v>
      </c>
      <c r="W196">
        <v>5335.39</v>
      </c>
      <c r="X196" s="8">
        <v>0</v>
      </c>
      <c r="Y196" s="8">
        <v>0</v>
      </c>
      <c r="Z196">
        <v>0</v>
      </c>
      <c r="AA196">
        <v>0</v>
      </c>
      <c r="AB196" s="8">
        <f>Solution[[#This Row],[Old Stop]] +1</f>
        <v>318</v>
      </c>
      <c r="AC196" s="8" t="str">
        <f>_xlfn.CONCAT(Solution[[#This Row],[Old Rt '#]],"_",Solution[[#This Row],[Week '#]],"_", _xlfn.SWITCH(Solution[[#This Row],[Old Delivery Day]], "M", "Monday", "T", "Tuesday", "W", "Wednesday", "R", "Thursday", "F", "Friday"))</f>
        <v>101_Week1_Wednesday</v>
      </c>
      <c r="AD196" s="20">
        <v>115.36660000000001</v>
      </c>
      <c r="AE196" s="20">
        <v>119.0921</v>
      </c>
      <c r="AF196" s="20">
        <v>128.02610000000001</v>
      </c>
      <c r="AG196" s="20">
        <v>131.8784</v>
      </c>
      <c r="AH196">
        <v>133.41</v>
      </c>
      <c r="AI196" s="8" t="s">
        <v>3446</v>
      </c>
      <c r="AJ196" s="8" t="s">
        <v>3447</v>
      </c>
      <c r="AK196" s="8">
        <v>1</v>
      </c>
      <c r="AL196" s="8">
        <v>0</v>
      </c>
      <c r="AM196" s="11">
        <v>129.74369999999999</v>
      </c>
      <c r="AN196" s="11">
        <v>127.845</v>
      </c>
      <c r="AO196" t="s">
        <v>163</v>
      </c>
      <c r="AP196" s="8" t="s">
        <v>191</v>
      </c>
      <c r="AQ196" s="8" t="s">
        <v>44</v>
      </c>
      <c r="AR196" s="8" t="s">
        <v>164</v>
      </c>
      <c r="AS196" s="8" t="s">
        <v>163</v>
      </c>
      <c r="AT196" s="8" t="s">
        <v>168</v>
      </c>
      <c r="AU1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6" s="8">
        <v>0</v>
      </c>
      <c r="AW196">
        <v>28.841650000000001</v>
      </c>
      <c r="AX196">
        <v>29.773025000000001</v>
      </c>
      <c r="AY196">
        <v>32.006525000000003</v>
      </c>
      <c r="AZ196">
        <v>32.9696</v>
      </c>
    </row>
    <row r="197" spans="1:52" x14ac:dyDescent="0.3">
      <c r="A197" s="43" t="s">
        <v>1776</v>
      </c>
      <c r="B197" t="s">
        <v>116</v>
      </c>
      <c r="C197" t="s">
        <v>4497</v>
      </c>
      <c r="D197" s="8" t="s">
        <v>101</v>
      </c>
      <c r="E197" s="8" t="s">
        <v>126</v>
      </c>
      <c r="F197" s="8" t="s">
        <v>12</v>
      </c>
      <c r="G197" s="8" t="s">
        <v>137</v>
      </c>
      <c r="H197" s="8" t="s">
        <v>290</v>
      </c>
      <c r="I197" s="8" t="s">
        <v>15</v>
      </c>
      <c r="J197" s="8">
        <v>1</v>
      </c>
      <c r="K197" s="14" t="s">
        <v>1775</v>
      </c>
      <c r="L197" s="14" t="s">
        <v>5743</v>
      </c>
      <c r="M197" s="10">
        <v>0</v>
      </c>
      <c r="N197" s="8" t="s">
        <v>8152</v>
      </c>
      <c r="O197" s="8" t="s">
        <v>147</v>
      </c>
      <c r="P197" s="9">
        <v>0.31047453703703703</v>
      </c>
      <c r="Q197" s="9">
        <v>0.31718750000000001</v>
      </c>
      <c r="R197" s="8">
        <v>0</v>
      </c>
      <c r="S197" s="10">
        <v>9.4354006285390355</v>
      </c>
      <c r="T197" s="8" t="s">
        <v>4486</v>
      </c>
      <c r="U197" s="8" t="s">
        <v>4487</v>
      </c>
      <c r="V197" s="10"/>
      <c r="W197">
        <v>0</v>
      </c>
      <c r="X197" s="8">
        <v>0</v>
      </c>
      <c r="Y197" s="8">
        <v>0</v>
      </c>
      <c r="Z197">
        <v>0</v>
      </c>
      <c r="AA197">
        <v>0</v>
      </c>
      <c r="AB197" s="8">
        <f>Solution[[#This Row],[Old Stop]] +1</f>
        <v>2</v>
      </c>
      <c r="AC197" s="8" t="str">
        <f>_xlfn.CONCAT(Solution[[#This Row],[Old Rt '#]],"_",Solution[[#This Row],[Week '#]],"_", _xlfn.SWITCH(Solution[[#This Row],[Old Delivery Day]], "M", "Monday", "T", "Tuesday", "W", "Wednesday", "R", "Thursday", "F", "Friday"))</f>
        <v>105_Week1_Tuesday</v>
      </c>
      <c r="AD197" s="20">
        <v>0</v>
      </c>
      <c r="AE197" s="20">
        <v>0</v>
      </c>
      <c r="AF197" s="20">
        <v>0</v>
      </c>
      <c r="AG197" s="20">
        <v>0</v>
      </c>
      <c r="AH197" t="s">
        <v>247</v>
      </c>
      <c r="AI197" s="8" t="s">
        <v>4626</v>
      </c>
      <c r="AJ197" s="8" t="s">
        <v>4627</v>
      </c>
      <c r="AK197" s="8">
        <v>1</v>
      </c>
      <c r="AL197" s="8">
        <v>0</v>
      </c>
      <c r="AM197" s="11">
        <v>0</v>
      </c>
      <c r="AN197" s="11">
        <v>0</v>
      </c>
      <c r="AO197" t="s">
        <v>163</v>
      </c>
      <c r="AP197" s="8" t="s">
        <v>191</v>
      </c>
      <c r="AQ197" s="8" t="s">
        <v>44</v>
      </c>
      <c r="AR197" s="8" t="s">
        <v>163</v>
      </c>
      <c r="AS197" s="8" t="s">
        <v>163</v>
      </c>
      <c r="AT197" s="8" t="s">
        <v>168</v>
      </c>
      <c r="AU1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7" s="8">
        <v>0</v>
      </c>
      <c r="AW197">
        <v>0</v>
      </c>
      <c r="AX197">
        <v>0</v>
      </c>
      <c r="AY197">
        <v>0</v>
      </c>
      <c r="AZ197">
        <v>0</v>
      </c>
    </row>
    <row r="198" spans="1:52" x14ac:dyDescent="0.3">
      <c r="A198" s="43" t="s">
        <v>428</v>
      </c>
      <c r="B198" t="s">
        <v>5336</v>
      </c>
      <c r="C198" t="s">
        <v>110</v>
      </c>
      <c r="D198" s="8" t="s">
        <v>101</v>
      </c>
      <c r="E198" s="8" t="s">
        <v>160</v>
      </c>
      <c r="F198" s="8" t="s">
        <v>48</v>
      </c>
      <c r="G198" s="8" t="s">
        <v>9254</v>
      </c>
      <c r="H198" s="8" t="s">
        <v>160</v>
      </c>
      <c r="I198" s="8" t="s">
        <v>14</v>
      </c>
      <c r="J198" s="8">
        <v>130</v>
      </c>
      <c r="K198" s="14" t="s">
        <v>427</v>
      </c>
      <c r="L198" s="14" t="s">
        <v>5762</v>
      </c>
      <c r="M198" s="10">
        <v>1.4029660331232201</v>
      </c>
      <c r="N198" s="8" t="s">
        <v>8758</v>
      </c>
      <c r="O198" s="8" t="s">
        <v>129</v>
      </c>
      <c r="P198" s="9">
        <v>0.42877314814814815</v>
      </c>
      <c r="Q198" s="9">
        <v>0.43140046296296297</v>
      </c>
      <c r="R198" s="8">
        <v>0</v>
      </c>
      <c r="S198" s="10">
        <v>3.6583333333333332</v>
      </c>
      <c r="T198" s="8" t="s">
        <v>5338</v>
      </c>
      <c r="U198" s="8" t="s">
        <v>5339</v>
      </c>
      <c r="V198" s="10">
        <v>0.77043367650255801</v>
      </c>
      <c r="W198">
        <v>986.79</v>
      </c>
      <c r="X198" s="8">
        <v>0</v>
      </c>
      <c r="Y198" s="8">
        <v>0</v>
      </c>
      <c r="Z198">
        <v>0</v>
      </c>
      <c r="AA198">
        <v>0</v>
      </c>
      <c r="AB198" s="8">
        <f>Solution[[#This Row],[Old Stop]] +1</f>
        <v>131</v>
      </c>
      <c r="AC198" s="8" t="str">
        <f>_xlfn.CONCAT(Solution[[#This Row],[Old Rt '#]],"_",Solution[[#This Row],[Week '#]],"_", _xlfn.SWITCH(Solution[[#This Row],[Old Delivery Day]], "M", "Monday", "T", "Tuesday", "W", "Wednesday", "R", "Thursday", "F", "Friday"))</f>
        <v>101_Week1_Friday</v>
      </c>
      <c r="AD198" s="20">
        <v>40.74</v>
      </c>
      <c r="AE198" s="20">
        <v>37.46</v>
      </c>
      <c r="AF198" s="20">
        <v>35</v>
      </c>
      <c r="AG198" s="20">
        <v>35</v>
      </c>
      <c r="AH198">
        <v>18.55</v>
      </c>
      <c r="AI198" s="8" t="s">
        <v>3446</v>
      </c>
      <c r="AJ198" s="8" t="s">
        <v>3447</v>
      </c>
      <c r="AK198" s="8">
        <v>1</v>
      </c>
      <c r="AL198" s="8">
        <v>0</v>
      </c>
      <c r="AM198" s="11">
        <v>17.5</v>
      </c>
      <c r="AN198" s="11">
        <v>17.5</v>
      </c>
      <c r="AO198" t="s">
        <v>163</v>
      </c>
      <c r="AP198" s="8" t="s">
        <v>191</v>
      </c>
      <c r="AQ198" s="8" t="s">
        <v>44</v>
      </c>
      <c r="AR198" s="8" t="s">
        <v>164</v>
      </c>
      <c r="AS198" s="8" t="s">
        <v>163</v>
      </c>
      <c r="AT198" s="8" t="s">
        <v>168</v>
      </c>
      <c r="AU1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98" s="8">
        <v>0</v>
      </c>
      <c r="AW198">
        <v>10.185</v>
      </c>
      <c r="AX198">
        <v>9.3650000000000002</v>
      </c>
      <c r="AY198">
        <v>8.75</v>
      </c>
      <c r="AZ198">
        <v>8.75</v>
      </c>
    </row>
    <row r="199" spans="1:52" x14ac:dyDescent="0.3">
      <c r="A199" s="43" t="s">
        <v>900</v>
      </c>
      <c r="B199" t="s">
        <v>121</v>
      </c>
      <c r="C199" t="s">
        <v>4502</v>
      </c>
      <c r="D199" s="8" t="s">
        <v>101</v>
      </c>
      <c r="E199" s="8" t="s">
        <v>126</v>
      </c>
      <c r="F199" s="8" t="s">
        <v>12</v>
      </c>
      <c r="G199" s="8" t="s">
        <v>9248</v>
      </c>
      <c r="H199" s="8" t="s">
        <v>290</v>
      </c>
      <c r="I199" s="8" t="s">
        <v>15</v>
      </c>
      <c r="J199" s="8">
        <v>150</v>
      </c>
      <c r="K199" s="14" t="s">
        <v>899</v>
      </c>
      <c r="L199" s="14" t="s">
        <v>5743</v>
      </c>
      <c r="M199" s="10">
        <v>0</v>
      </c>
      <c r="N199" s="8" t="s">
        <v>8153</v>
      </c>
      <c r="O199" s="8" t="s">
        <v>147</v>
      </c>
      <c r="P199" s="9">
        <v>0.31718750000000001</v>
      </c>
      <c r="Q199" s="9">
        <v>0.34663194444444445</v>
      </c>
      <c r="R199" s="8">
        <v>0</v>
      </c>
      <c r="S199" s="10">
        <v>45.175000000000004</v>
      </c>
      <c r="T199" s="8" t="s">
        <v>4486</v>
      </c>
      <c r="U199" s="8" t="s">
        <v>4487</v>
      </c>
      <c r="V199" s="10"/>
      <c r="W199">
        <v>3458.75</v>
      </c>
      <c r="X199" s="8">
        <v>9</v>
      </c>
      <c r="Y199" s="8">
        <v>0.80851063829787195</v>
      </c>
      <c r="Z199">
        <v>2</v>
      </c>
      <c r="AA199">
        <v>47</v>
      </c>
      <c r="AB199" s="8">
        <f>Solution[[#This Row],[Old Stop]] +1</f>
        <v>151</v>
      </c>
      <c r="AC199" s="8" t="str">
        <f>_xlfn.CONCAT(Solution[[#This Row],[Old Rt '#]],"_",Solution[[#This Row],[Week '#]],"_", _xlfn.SWITCH(Solution[[#This Row],[Old Delivery Day]], "M", "Monday", "T", "Tuesday", "W", "Wednesday", "R", "Thursday", "F", "Friday"))</f>
        <v>105_Week1_Tuesday</v>
      </c>
      <c r="AD199" s="20">
        <v>70.412999999999997</v>
      </c>
      <c r="AE199" s="20">
        <v>58.269199999999998</v>
      </c>
      <c r="AF199" s="20">
        <v>68.106899999999996</v>
      </c>
      <c r="AG199" s="20">
        <v>74.390699999999995</v>
      </c>
      <c r="AH199">
        <v>70.5</v>
      </c>
      <c r="AI199" s="8" t="s">
        <v>4626</v>
      </c>
      <c r="AJ199" s="8" t="s">
        <v>4627</v>
      </c>
      <c r="AK199" s="8">
        <v>1</v>
      </c>
      <c r="AL199" s="8">
        <v>47</v>
      </c>
      <c r="AM199" s="11">
        <v>65.89</v>
      </c>
      <c r="AN199" s="11">
        <v>76.592500000000001</v>
      </c>
      <c r="AO199" t="s">
        <v>163</v>
      </c>
      <c r="AP199" s="8" t="s">
        <v>191</v>
      </c>
      <c r="AQ199" s="8" t="s">
        <v>44</v>
      </c>
      <c r="AR199" s="8" t="s">
        <v>163</v>
      </c>
      <c r="AS199" s="8" t="s">
        <v>163</v>
      </c>
      <c r="AT199" s="8" t="s">
        <v>168</v>
      </c>
      <c r="AU1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99" s="8">
        <v>47</v>
      </c>
      <c r="AW199">
        <v>17.603249999999999</v>
      </c>
      <c r="AX199">
        <v>14.567299999999999</v>
      </c>
      <c r="AY199">
        <v>17.026724999999999</v>
      </c>
      <c r="AZ199">
        <v>18.597674999999999</v>
      </c>
    </row>
    <row r="200" spans="1:52" x14ac:dyDescent="0.3">
      <c r="A200" s="43" t="s">
        <v>1246</v>
      </c>
      <c r="B200" t="s">
        <v>158</v>
      </c>
      <c r="C200" t="s">
        <v>123</v>
      </c>
      <c r="D200" s="8" t="s">
        <v>101</v>
      </c>
      <c r="E200" s="8" t="s">
        <v>160</v>
      </c>
      <c r="F200" s="8" t="s">
        <v>12</v>
      </c>
      <c r="G200" s="8" t="s">
        <v>137</v>
      </c>
      <c r="H200" s="8" t="s">
        <v>290</v>
      </c>
      <c r="I200" s="8" t="s">
        <v>48</v>
      </c>
      <c r="J200" s="8">
        <v>80</v>
      </c>
      <c r="K200" s="14" t="s">
        <v>1245</v>
      </c>
      <c r="L200" s="14" t="s">
        <v>5879</v>
      </c>
      <c r="M200" s="10">
        <v>0</v>
      </c>
      <c r="N200" s="8" t="s">
        <v>7710</v>
      </c>
      <c r="O200" s="8" t="s">
        <v>147</v>
      </c>
      <c r="P200" s="9">
        <v>0.38156250000000003</v>
      </c>
      <c r="Q200" s="9">
        <v>0.38785879629629627</v>
      </c>
      <c r="R200" s="8">
        <v>0</v>
      </c>
      <c r="S200" s="10">
        <v>10.48</v>
      </c>
      <c r="T200" s="8" t="s">
        <v>4432</v>
      </c>
      <c r="U200" s="8" t="s">
        <v>4433</v>
      </c>
      <c r="V200" s="10"/>
      <c r="W200">
        <v>6556.08</v>
      </c>
      <c r="X200" s="8">
        <v>0</v>
      </c>
      <c r="Y200" s="8">
        <v>0</v>
      </c>
      <c r="Z200">
        <v>0</v>
      </c>
      <c r="AA200">
        <v>0</v>
      </c>
      <c r="AB200" s="8">
        <f>Solution[[#This Row],[Old Stop]] +1</f>
        <v>81</v>
      </c>
      <c r="AC200" s="8" t="str">
        <f>_xlfn.CONCAT(Solution[[#This Row],[Old Rt '#]],"_",Solution[[#This Row],[Week '#]],"_", _xlfn.SWITCH(Solution[[#This Row],[Old Delivery Day]], "M", "Monday", "T", "Tuesday", "W", "Wednesday", "R", "Thursday", "F", "Friday"))</f>
        <v>105_Week1_Thursday</v>
      </c>
      <c r="AD200" s="20">
        <v>124.0133</v>
      </c>
      <c r="AE200" s="20">
        <v>133.96690000000001</v>
      </c>
      <c r="AF200" s="20">
        <v>129.995</v>
      </c>
      <c r="AG200" s="20">
        <v>130.0883</v>
      </c>
      <c r="AH200">
        <v>131.53</v>
      </c>
      <c r="AI200" s="8" t="s">
        <v>4434</v>
      </c>
      <c r="AJ200" s="8" t="s">
        <v>4435</v>
      </c>
      <c r="AK200" s="8">
        <v>1</v>
      </c>
      <c r="AL200" s="8">
        <v>0</v>
      </c>
      <c r="AM200" s="11">
        <v>126.46</v>
      </c>
      <c r="AN200" s="11">
        <v>129.9237</v>
      </c>
      <c r="AO200" t="s">
        <v>163</v>
      </c>
      <c r="AP200" s="8" t="s">
        <v>793</v>
      </c>
      <c r="AQ200" s="8" t="s">
        <v>44</v>
      </c>
      <c r="AR200" s="8" t="s">
        <v>163</v>
      </c>
      <c r="AS200" s="8" t="s">
        <v>163</v>
      </c>
      <c r="AT200" s="8" t="s">
        <v>168</v>
      </c>
      <c r="AU2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00" s="8">
        <v>0</v>
      </c>
      <c r="AW200">
        <v>31.003325</v>
      </c>
      <c r="AX200">
        <v>33.491725000000002</v>
      </c>
      <c r="AY200">
        <v>32.498750000000001</v>
      </c>
      <c r="AZ200">
        <v>32.522075000000001</v>
      </c>
    </row>
    <row r="201" spans="1:52" x14ac:dyDescent="0.3">
      <c r="A201" s="43" t="s">
        <v>1246</v>
      </c>
      <c r="B201" t="s">
        <v>158</v>
      </c>
      <c r="C201" t="s">
        <v>123</v>
      </c>
      <c r="D201" s="8" t="s">
        <v>102</v>
      </c>
      <c r="E201" s="8" t="s">
        <v>160</v>
      </c>
      <c r="F201" s="8" t="s">
        <v>12</v>
      </c>
      <c r="G201" s="8" t="s">
        <v>9248</v>
      </c>
      <c r="H201" s="8" t="s">
        <v>290</v>
      </c>
      <c r="I201" s="8" t="s">
        <v>48</v>
      </c>
      <c r="J201" s="8">
        <v>80</v>
      </c>
      <c r="K201" s="14" t="s">
        <v>1245</v>
      </c>
      <c r="L201" s="14" t="s">
        <v>5879</v>
      </c>
      <c r="M201" s="10">
        <v>0</v>
      </c>
      <c r="N201" s="8" t="s">
        <v>8093</v>
      </c>
      <c r="O201" s="8" t="s">
        <v>147</v>
      </c>
      <c r="P201" s="9">
        <v>0.47407407407407409</v>
      </c>
      <c r="Q201" s="9">
        <v>0.48037037037037039</v>
      </c>
      <c r="R201" s="8">
        <v>0</v>
      </c>
      <c r="S201" s="10">
        <v>10.48</v>
      </c>
      <c r="T201" s="8" t="s">
        <v>4432</v>
      </c>
      <c r="U201" s="8" t="s">
        <v>4433</v>
      </c>
      <c r="V201" s="10"/>
      <c r="W201">
        <v>6556.08</v>
      </c>
      <c r="X201" s="8">
        <v>0</v>
      </c>
      <c r="Y201" s="8">
        <v>0</v>
      </c>
      <c r="Z201">
        <v>0</v>
      </c>
      <c r="AA201">
        <v>0</v>
      </c>
      <c r="AB201" s="8">
        <f>Solution[[#This Row],[Old Stop]] +1</f>
        <v>81</v>
      </c>
      <c r="AC201" s="8" t="str">
        <f>_xlfn.CONCAT(Solution[[#This Row],[Old Rt '#]],"_",Solution[[#This Row],[Week '#]],"_", _xlfn.SWITCH(Solution[[#This Row],[Old Delivery Day]], "M", "Monday", "T", "Tuesday", "W", "Wednesday", "R", "Thursday", "F", "Friday"))</f>
        <v>105_Week2_Thursday</v>
      </c>
      <c r="AD201" s="20">
        <v>124.0133</v>
      </c>
      <c r="AE201" s="20">
        <v>133.96690000000001</v>
      </c>
      <c r="AF201" s="20">
        <v>129.995</v>
      </c>
      <c r="AG201" s="20">
        <v>130.0883</v>
      </c>
      <c r="AH201">
        <v>131.53</v>
      </c>
      <c r="AI201" s="8" t="s">
        <v>4434</v>
      </c>
      <c r="AJ201" s="8" t="s">
        <v>4630</v>
      </c>
      <c r="AK201" s="8">
        <v>1</v>
      </c>
      <c r="AL201" s="8">
        <v>0</v>
      </c>
      <c r="AM201" s="11">
        <v>126.46</v>
      </c>
      <c r="AN201" s="11">
        <v>129.9237</v>
      </c>
      <c r="AO201" t="s">
        <v>163</v>
      </c>
      <c r="AP201" s="8" t="s">
        <v>793</v>
      </c>
      <c r="AQ201" s="8" t="s">
        <v>44</v>
      </c>
      <c r="AR201" s="8" t="s">
        <v>163</v>
      </c>
      <c r="AS201" s="8" t="s">
        <v>163</v>
      </c>
      <c r="AT201" s="8" t="s">
        <v>168</v>
      </c>
      <c r="AU2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01" s="8">
        <v>0</v>
      </c>
      <c r="AW201">
        <v>31.003325</v>
      </c>
      <c r="AX201">
        <v>33.491725000000002</v>
      </c>
      <c r="AY201">
        <v>32.498750000000001</v>
      </c>
      <c r="AZ201">
        <v>32.522075000000001</v>
      </c>
    </row>
    <row r="202" spans="1:52" x14ac:dyDescent="0.3">
      <c r="A202" s="43" t="s">
        <v>925</v>
      </c>
      <c r="B202" t="s">
        <v>4620</v>
      </c>
      <c r="C202" t="s">
        <v>110</v>
      </c>
      <c r="D202" s="8" t="s">
        <v>101</v>
      </c>
      <c r="E202" s="8" t="s">
        <v>126</v>
      </c>
      <c r="F202" s="8" t="s">
        <v>12</v>
      </c>
      <c r="G202" s="8" t="s">
        <v>9251</v>
      </c>
      <c r="H202" s="8" t="s">
        <v>160</v>
      </c>
      <c r="I202" s="8" t="s">
        <v>13</v>
      </c>
      <c r="J202" s="8">
        <v>0</v>
      </c>
      <c r="K202" s="14" t="s">
        <v>924</v>
      </c>
      <c r="L202" s="14" t="s">
        <v>5773</v>
      </c>
      <c r="M202" s="10">
        <v>0</v>
      </c>
      <c r="N202" s="8" t="s">
        <v>8154</v>
      </c>
      <c r="O202" s="8" t="s">
        <v>125</v>
      </c>
      <c r="P202" s="9">
        <v>0.34663194444444445</v>
      </c>
      <c r="Q202" s="9">
        <v>0.35151620370370368</v>
      </c>
      <c r="R202" s="8">
        <v>0</v>
      </c>
      <c r="S202" s="10">
        <v>7.05</v>
      </c>
      <c r="T202" s="8" t="s">
        <v>4486</v>
      </c>
      <c r="U202" s="8" t="s">
        <v>4487</v>
      </c>
      <c r="V202" s="10"/>
      <c r="W202">
        <v>2578.84</v>
      </c>
      <c r="X202" s="8">
        <v>0</v>
      </c>
      <c r="Y202" s="8">
        <v>0</v>
      </c>
      <c r="Z202">
        <v>0</v>
      </c>
      <c r="AA202">
        <v>0</v>
      </c>
      <c r="AB202" s="8">
        <f>Solution[[#This Row],[Old Stop]] +1</f>
        <v>1</v>
      </c>
      <c r="AC202" s="8" t="str">
        <f>_xlfn.CONCAT(Solution[[#This Row],[Old Rt '#]],"_",Solution[[#This Row],[Week '#]],"_", _xlfn.SWITCH(Solution[[#This Row],[Old Delivery Day]], "M", "Monday", "T", "Tuesday", "W", "Wednesday", "R", "Thursday", "F", "Friday"))</f>
        <v>101_Week1_Monday</v>
      </c>
      <c r="AD202" s="20">
        <v>96.59</v>
      </c>
      <c r="AE202" s="20">
        <v>99.49</v>
      </c>
      <c r="AF202" s="20">
        <v>102.1566</v>
      </c>
      <c r="AG202" s="20">
        <v>103.49</v>
      </c>
      <c r="AH202">
        <v>54.85</v>
      </c>
      <c r="AI202" s="8" t="s">
        <v>4626</v>
      </c>
      <c r="AJ202" s="8" t="s">
        <v>4627</v>
      </c>
      <c r="AK202" s="8">
        <v>1</v>
      </c>
      <c r="AL202" s="8">
        <v>0</v>
      </c>
      <c r="AM202" s="11">
        <v>49.744999999999997</v>
      </c>
      <c r="AN202" s="11">
        <v>51.744999999999997</v>
      </c>
      <c r="AO202" t="s">
        <v>163</v>
      </c>
      <c r="AP202" s="8" t="s">
        <v>191</v>
      </c>
      <c r="AQ202" s="8" t="s">
        <v>44</v>
      </c>
      <c r="AR202" s="8" t="s">
        <v>163</v>
      </c>
      <c r="AS202" s="8" t="s">
        <v>163</v>
      </c>
      <c r="AT202" s="8" t="s">
        <v>168</v>
      </c>
      <c r="AU2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2" s="8">
        <v>0</v>
      </c>
      <c r="AW202">
        <v>24.147500000000001</v>
      </c>
      <c r="AX202">
        <v>24.872499999999999</v>
      </c>
      <c r="AY202">
        <v>25.539149999999999</v>
      </c>
      <c r="AZ202">
        <v>25.872499999999999</v>
      </c>
    </row>
    <row r="203" spans="1:52" x14ac:dyDescent="0.3">
      <c r="A203" s="43" t="s">
        <v>1028</v>
      </c>
      <c r="B203" t="s">
        <v>4509</v>
      </c>
      <c r="C203" t="s">
        <v>110</v>
      </c>
      <c r="D203" s="8" t="s">
        <v>101</v>
      </c>
      <c r="E203" s="8" t="s">
        <v>160</v>
      </c>
      <c r="F203" s="8" t="s">
        <v>13</v>
      </c>
      <c r="G203" s="8" t="s">
        <v>9256</v>
      </c>
      <c r="H203" s="8" t="s">
        <v>160</v>
      </c>
      <c r="I203" s="8" t="s">
        <v>48</v>
      </c>
      <c r="J203" s="8">
        <v>363</v>
      </c>
      <c r="K203" s="14" t="s">
        <v>1027</v>
      </c>
      <c r="L203" s="14" t="s">
        <v>6110</v>
      </c>
      <c r="M203" s="10">
        <v>0.61740170514411796</v>
      </c>
      <c r="N203" s="8" t="s">
        <v>8681</v>
      </c>
      <c r="O203" s="8" t="s">
        <v>113</v>
      </c>
      <c r="P203" s="9">
        <v>0.57033564814814819</v>
      </c>
      <c r="Q203" s="9">
        <v>0.57550925925925922</v>
      </c>
      <c r="R203" s="8">
        <v>0</v>
      </c>
      <c r="S203" s="10">
        <v>7.45</v>
      </c>
      <c r="T203" s="8" t="s">
        <v>4511</v>
      </c>
      <c r="U203" s="8" t="s">
        <v>4512</v>
      </c>
      <c r="V203" s="10">
        <v>0.26189342084330902</v>
      </c>
      <c r="W203">
        <v>701.1</v>
      </c>
      <c r="X203" s="8">
        <v>0</v>
      </c>
      <c r="Y203" s="8">
        <v>0</v>
      </c>
      <c r="Z203">
        <v>0</v>
      </c>
      <c r="AA203">
        <v>0</v>
      </c>
      <c r="AB203" s="8">
        <f>Solution[[#This Row],[Old Stop]] +1</f>
        <v>364</v>
      </c>
      <c r="AC203" s="8" t="str">
        <f>_xlfn.CONCAT(Solution[[#This Row],[Old Rt '#]],"_",Solution[[#This Row],[Week '#]],"_", _xlfn.SWITCH(Solution[[#This Row],[Old Delivery Day]], "M", "Monday", "T", "Tuesday", "W", "Wednesday", "R", "Thursday", "F", "Friday"))</f>
        <v>101_Week1_Thursday</v>
      </c>
      <c r="AD203" s="20">
        <v>65.260000000000005</v>
      </c>
      <c r="AE203" s="20">
        <v>46.63</v>
      </c>
      <c r="AF203" s="20">
        <v>79.855000000000004</v>
      </c>
      <c r="AG203" s="20">
        <v>78.442499999999995</v>
      </c>
      <c r="AH203">
        <v>24.83</v>
      </c>
      <c r="AI203" s="8" t="s">
        <v>3495</v>
      </c>
      <c r="AJ203" s="8" t="s">
        <v>3496</v>
      </c>
      <c r="AK203" s="8">
        <v>1</v>
      </c>
      <c r="AL203" s="8">
        <v>0</v>
      </c>
      <c r="AM203" s="11">
        <v>21.815000000000001</v>
      </c>
      <c r="AN203" s="11">
        <v>14.6775</v>
      </c>
      <c r="AO203" t="s">
        <v>163</v>
      </c>
      <c r="AP203" s="8" t="s">
        <v>191</v>
      </c>
      <c r="AQ203" s="8" t="s">
        <v>44</v>
      </c>
      <c r="AR203" s="8" t="s">
        <v>164</v>
      </c>
      <c r="AS203" s="8" t="s">
        <v>163</v>
      </c>
      <c r="AT203" s="8" t="s">
        <v>168</v>
      </c>
      <c r="AU2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03" s="8">
        <v>0</v>
      </c>
      <c r="AW203">
        <v>16.315000000000001</v>
      </c>
      <c r="AX203">
        <v>11.657500000000001</v>
      </c>
      <c r="AY203">
        <v>19.963750000000001</v>
      </c>
      <c r="AZ203">
        <v>19.610624999999999</v>
      </c>
    </row>
    <row r="204" spans="1:52" x14ac:dyDescent="0.3">
      <c r="A204" s="43" t="s">
        <v>1772</v>
      </c>
      <c r="B204" t="s">
        <v>116</v>
      </c>
      <c r="C204" t="s">
        <v>145</v>
      </c>
      <c r="D204" s="8" t="s">
        <v>101</v>
      </c>
      <c r="E204" s="8" t="s">
        <v>126</v>
      </c>
      <c r="F204" s="8" t="s">
        <v>12</v>
      </c>
      <c r="G204" s="8" t="s">
        <v>140</v>
      </c>
      <c r="H204" s="8" t="s">
        <v>290</v>
      </c>
      <c r="I204" s="8" t="s">
        <v>15</v>
      </c>
      <c r="J204" s="8">
        <v>1</v>
      </c>
      <c r="K204" s="14" t="s">
        <v>1771</v>
      </c>
      <c r="L204" s="14" t="s">
        <v>5764</v>
      </c>
      <c r="M204" s="10">
        <v>0.174098425456918</v>
      </c>
      <c r="N204" s="8" t="s">
        <v>8155</v>
      </c>
      <c r="O204" s="8" t="s">
        <v>147</v>
      </c>
      <c r="P204" s="9">
        <v>0.35163194444444446</v>
      </c>
      <c r="Q204" s="9">
        <v>0.3517824074074074</v>
      </c>
      <c r="R204" s="8">
        <v>0</v>
      </c>
      <c r="S204" s="10">
        <v>0.21666666666666667</v>
      </c>
      <c r="T204" s="8" t="s">
        <v>4771</v>
      </c>
      <c r="U204" s="8" t="s">
        <v>4772</v>
      </c>
      <c r="V204" s="10">
        <v>7.8255428818316694E-2</v>
      </c>
      <c r="W204">
        <v>0</v>
      </c>
      <c r="X204" s="8">
        <v>0</v>
      </c>
      <c r="Y204" s="8">
        <v>0</v>
      </c>
      <c r="Z204">
        <v>0</v>
      </c>
      <c r="AA204">
        <v>0</v>
      </c>
      <c r="AB204" s="8">
        <f>Solution[[#This Row],[Old Stop]] +1</f>
        <v>2</v>
      </c>
      <c r="AC204" s="8" t="str">
        <f>_xlfn.CONCAT(Solution[[#This Row],[Old Rt '#]],"_",Solution[[#This Row],[Week '#]],"_", _xlfn.SWITCH(Solution[[#This Row],[Old Delivery Day]], "M", "Monday", "T", "Tuesday", "W", "Wednesday", "R", "Thursday", "F", "Friday"))</f>
        <v>105_Week1_Tuesday</v>
      </c>
      <c r="AD204" s="20">
        <v>0</v>
      </c>
      <c r="AE204" s="20">
        <v>0</v>
      </c>
      <c r="AF204" s="20">
        <v>0</v>
      </c>
      <c r="AG204" s="20">
        <v>0</v>
      </c>
      <c r="AH204" t="s">
        <v>247</v>
      </c>
      <c r="AI204" s="8" t="s">
        <v>4626</v>
      </c>
      <c r="AJ204" s="8" t="s">
        <v>4627</v>
      </c>
      <c r="AK204" s="8">
        <v>1</v>
      </c>
      <c r="AL204" s="8">
        <v>0</v>
      </c>
      <c r="AM204" s="11">
        <v>0</v>
      </c>
      <c r="AN204" s="11">
        <v>0</v>
      </c>
      <c r="AO204" t="s">
        <v>163</v>
      </c>
      <c r="AP204" s="8" t="s">
        <v>191</v>
      </c>
      <c r="AQ204" s="8" t="s">
        <v>44</v>
      </c>
      <c r="AR204" s="8" t="s">
        <v>163</v>
      </c>
      <c r="AS204" s="8" t="s">
        <v>163</v>
      </c>
      <c r="AT204" s="8" t="s">
        <v>168</v>
      </c>
      <c r="AU2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4" s="8">
        <v>0</v>
      </c>
      <c r="AW204">
        <v>0</v>
      </c>
      <c r="AX204">
        <v>0</v>
      </c>
      <c r="AY204">
        <v>0</v>
      </c>
      <c r="AZ204">
        <v>0</v>
      </c>
    </row>
    <row r="205" spans="1:52" x14ac:dyDescent="0.3">
      <c r="A205" s="43" t="s">
        <v>591</v>
      </c>
      <c r="B205" t="s">
        <v>4373</v>
      </c>
      <c r="C205" t="s">
        <v>110</v>
      </c>
      <c r="D205" s="8" t="s">
        <v>101</v>
      </c>
      <c r="E205" s="8" t="s">
        <v>160</v>
      </c>
      <c r="F205" s="8" t="s">
        <v>48</v>
      </c>
      <c r="G205" s="8" t="s">
        <v>9259</v>
      </c>
      <c r="H205" s="8" t="s">
        <v>160</v>
      </c>
      <c r="I205" s="8" t="s">
        <v>15</v>
      </c>
      <c r="J205" s="8">
        <v>30</v>
      </c>
      <c r="K205" s="14" t="s">
        <v>590</v>
      </c>
      <c r="L205" s="14" t="s">
        <v>5849</v>
      </c>
      <c r="M205" s="10">
        <v>1.91800334234225</v>
      </c>
      <c r="N205" s="8" t="s">
        <v>8750</v>
      </c>
      <c r="O205" s="8" t="s">
        <v>147</v>
      </c>
      <c r="P205" s="9">
        <v>0.40795138888888888</v>
      </c>
      <c r="Q205" s="9">
        <v>0.41347222222222224</v>
      </c>
      <c r="R205" s="8">
        <v>0</v>
      </c>
      <c r="S205" s="10">
        <v>7.375</v>
      </c>
      <c r="T205" s="8" t="s">
        <v>4375</v>
      </c>
      <c r="U205" s="8" t="s">
        <v>4376</v>
      </c>
      <c r="V205" s="10">
        <v>0.61395799840639098</v>
      </c>
      <c r="W205">
        <v>3090.57</v>
      </c>
      <c r="X205" s="8">
        <v>0</v>
      </c>
      <c r="Y205" s="8">
        <v>0</v>
      </c>
      <c r="Z205">
        <v>0</v>
      </c>
      <c r="AA205">
        <v>0</v>
      </c>
      <c r="AB205" s="8">
        <f>Solution[[#This Row],[Old Stop]] +1</f>
        <v>31</v>
      </c>
      <c r="AC205" s="8" t="str">
        <f>_xlfn.CONCAT(Solution[[#This Row],[Old Rt '#]],"_",Solution[[#This Row],[Week '#]],"_", _xlfn.SWITCH(Solution[[#This Row],[Old Delivery Day]], "M", "Monday", "T", "Tuesday", "W", "Wednesday", "R", "Thursday", "F", "Friday"))</f>
        <v>101_Week1_Tuesday</v>
      </c>
      <c r="AD205" s="20">
        <v>56.228400000000001</v>
      </c>
      <c r="AE205" s="20">
        <v>69.964600000000004</v>
      </c>
      <c r="AF205" s="20">
        <v>65.871499999999997</v>
      </c>
      <c r="AG205" s="20">
        <v>66.864599999999996</v>
      </c>
      <c r="AH205">
        <v>71.27</v>
      </c>
      <c r="AI205" s="8" t="s">
        <v>3446</v>
      </c>
      <c r="AJ205" s="8" t="s">
        <v>3447</v>
      </c>
      <c r="AK205" s="8">
        <v>1</v>
      </c>
      <c r="AL205" s="8">
        <v>0</v>
      </c>
      <c r="AM205" s="11">
        <v>66.174999999999997</v>
      </c>
      <c r="AN205" s="11">
        <v>67.234999999999999</v>
      </c>
      <c r="AO205" t="s">
        <v>163</v>
      </c>
      <c r="AP205" s="8" t="s">
        <v>191</v>
      </c>
      <c r="AQ205" s="8" t="s">
        <v>44</v>
      </c>
      <c r="AR205" s="8" t="s">
        <v>164</v>
      </c>
      <c r="AS205" s="8" t="s">
        <v>163</v>
      </c>
      <c r="AT205" s="8" t="s">
        <v>168</v>
      </c>
      <c r="AU2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5" s="8">
        <v>0</v>
      </c>
      <c r="AW205">
        <v>14.0571</v>
      </c>
      <c r="AX205">
        <v>17.491150000000001</v>
      </c>
      <c r="AY205">
        <v>16.467874999999999</v>
      </c>
      <c r="AZ205">
        <v>16.716149999999999</v>
      </c>
    </row>
    <row r="206" spans="1:52" x14ac:dyDescent="0.3">
      <c r="A206" s="43" t="s">
        <v>591</v>
      </c>
      <c r="B206" t="s">
        <v>4373</v>
      </c>
      <c r="C206" t="s">
        <v>110</v>
      </c>
      <c r="D206" s="8" t="s">
        <v>102</v>
      </c>
      <c r="E206" s="8" t="s">
        <v>160</v>
      </c>
      <c r="F206" s="8" t="s">
        <v>48</v>
      </c>
      <c r="G206" s="8" t="s">
        <v>9247</v>
      </c>
      <c r="H206" s="8" t="s">
        <v>160</v>
      </c>
      <c r="I206" s="8" t="s">
        <v>15</v>
      </c>
      <c r="J206" s="8">
        <v>30</v>
      </c>
      <c r="K206" s="14" t="s">
        <v>590</v>
      </c>
      <c r="L206" s="14" t="s">
        <v>5849</v>
      </c>
      <c r="M206" s="10">
        <v>0.33432305637000997</v>
      </c>
      <c r="N206" s="8" t="s">
        <v>8811</v>
      </c>
      <c r="O206" s="8" t="s">
        <v>147</v>
      </c>
      <c r="P206" s="9">
        <v>0.44244212962962964</v>
      </c>
      <c r="Q206" s="9">
        <v>0.44796296296296295</v>
      </c>
      <c r="R206" s="8">
        <v>0</v>
      </c>
      <c r="S206" s="10">
        <v>7.375</v>
      </c>
      <c r="T206" s="8" t="s">
        <v>4375</v>
      </c>
      <c r="U206" s="8" t="s">
        <v>4376</v>
      </c>
      <c r="V206" s="10">
        <v>0.24926734931783101</v>
      </c>
      <c r="W206">
        <v>3090.57</v>
      </c>
      <c r="X206" s="8">
        <v>0</v>
      </c>
      <c r="Y206" s="8">
        <v>0</v>
      </c>
      <c r="Z206">
        <v>0</v>
      </c>
      <c r="AA206">
        <v>0</v>
      </c>
      <c r="AB206" s="8">
        <f>Solution[[#This Row],[Old Stop]] +1</f>
        <v>31</v>
      </c>
      <c r="AC206" s="8" t="str">
        <f>_xlfn.CONCAT(Solution[[#This Row],[Old Rt '#]],"_",Solution[[#This Row],[Week '#]],"_", _xlfn.SWITCH(Solution[[#This Row],[Old Delivery Day]], "M", "Monday", "T", "Tuesday", "W", "Wednesday", "R", "Thursday", "F", "Friday"))</f>
        <v>101_Week2_Tuesday</v>
      </c>
      <c r="AD206" s="20">
        <v>56.228400000000001</v>
      </c>
      <c r="AE206" s="20">
        <v>69.964600000000004</v>
      </c>
      <c r="AF206" s="20">
        <v>65.871499999999997</v>
      </c>
      <c r="AG206" s="20">
        <v>66.864599999999996</v>
      </c>
      <c r="AH206">
        <v>71.27</v>
      </c>
      <c r="AI206" s="8" t="s">
        <v>3446</v>
      </c>
      <c r="AJ206" s="8" t="s">
        <v>5144</v>
      </c>
      <c r="AK206" s="8">
        <v>1</v>
      </c>
      <c r="AL206" s="8">
        <v>0</v>
      </c>
      <c r="AM206" s="11">
        <v>66.174999999999997</v>
      </c>
      <c r="AN206" s="11">
        <v>67.234999999999999</v>
      </c>
      <c r="AO206" t="s">
        <v>163</v>
      </c>
      <c r="AP206" s="8" t="s">
        <v>191</v>
      </c>
      <c r="AQ206" s="8" t="s">
        <v>44</v>
      </c>
      <c r="AR206" s="8" t="s">
        <v>164</v>
      </c>
      <c r="AS206" s="8" t="s">
        <v>163</v>
      </c>
      <c r="AT206" s="8" t="s">
        <v>168</v>
      </c>
      <c r="AU2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6" s="8">
        <v>0</v>
      </c>
      <c r="AW206">
        <v>14.0571</v>
      </c>
      <c r="AX206">
        <v>17.491150000000001</v>
      </c>
      <c r="AY206">
        <v>16.467874999999999</v>
      </c>
      <c r="AZ206">
        <v>16.716149999999999</v>
      </c>
    </row>
    <row r="207" spans="1:52" x14ac:dyDescent="0.3">
      <c r="A207" s="43" t="s">
        <v>902</v>
      </c>
      <c r="B207" t="s">
        <v>121</v>
      </c>
      <c r="C207" t="s">
        <v>145</v>
      </c>
      <c r="D207" s="8" t="s">
        <v>101</v>
      </c>
      <c r="E207" s="8" t="s">
        <v>126</v>
      </c>
      <c r="F207" s="8" t="s">
        <v>12</v>
      </c>
      <c r="G207" s="8" t="s">
        <v>9253</v>
      </c>
      <c r="H207" s="8" t="s">
        <v>290</v>
      </c>
      <c r="I207" s="8" t="s">
        <v>15</v>
      </c>
      <c r="J207" s="8">
        <v>85</v>
      </c>
      <c r="K207" s="14" t="s">
        <v>901</v>
      </c>
      <c r="L207" s="14" t="s">
        <v>5764</v>
      </c>
      <c r="M207" s="10">
        <v>0</v>
      </c>
      <c r="N207" s="8" t="s">
        <v>8156</v>
      </c>
      <c r="O207" s="8" t="s">
        <v>147</v>
      </c>
      <c r="P207" s="9">
        <v>0.3517824074074074</v>
      </c>
      <c r="Q207" s="9">
        <v>0.35756944444444444</v>
      </c>
      <c r="R207" s="8">
        <v>0</v>
      </c>
      <c r="S207" s="10">
        <v>8.2458333333333336</v>
      </c>
      <c r="T207" s="8" t="s">
        <v>4771</v>
      </c>
      <c r="U207" s="8" t="s">
        <v>4772</v>
      </c>
      <c r="V207" s="10"/>
      <c r="W207">
        <v>1446.92</v>
      </c>
      <c r="X207" s="8">
        <v>0</v>
      </c>
      <c r="Y207" s="8">
        <v>0</v>
      </c>
      <c r="Z207">
        <v>0</v>
      </c>
      <c r="AA207">
        <v>0</v>
      </c>
      <c r="AB207" s="8">
        <f>Solution[[#This Row],[Old Stop]] +1</f>
        <v>86</v>
      </c>
      <c r="AC207" s="8" t="str">
        <f>_xlfn.CONCAT(Solution[[#This Row],[Old Rt '#]],"_",Solution[[#This Row],[Week '#]],"_", _xlfn.SWITCH(Solution[[#This Row],[Old Delivery Day]], "M", "Monday", "T", "Tuesday", "W", "Wednesday", "R", "Thursday", "F", "Friday"))</f>
        <v>105_Week1_Tuesday</v>
      </c>
      <c r="AD207" s="20">
        <v>26.089200000000002</v>
      </c>
      <c r="AE207" s="20">
        <v>28.0061</v>
      </c>
      <c r="AF207" s="20">
        <v>30.126100000000001</v>
      </c>
      <c r="AG207" s="20">
        <v>33.031500000000001</v>
      </c>
      <c r="AH207">
        <v>30.57</v>
      </c>
      <c r="AI207" s="8" t="s">
        <v>4626</v>
      </c>
      <c r="AJ207" s="8" t="s">
        <v>4627</v>
      </c>
      <c r="AK207" s="8">
        <v>1</v>
      </c>
      <c r="AL207" s="8">
        <v>0</v>
      </c>
      <c r="AM207" s="11">
        <v>29.09</v>
      </c>
      <c r="AN207" s="11">
        <v>34.692500000000003</v>
      </c>
      <c r="AO207" t="s">
        <v>163</v>
      </c>
      <c r="AP207" s="8" t="s">
        <v>191</v>
      </c>
      <c r="AQ207" s="8" t="s">
        <v>44</v>
      </c>
      <c r="AR207" s="8" t="s">
        <v>163</v>
      </c>
      <c r="AS207" s="8" t="s">
        <v>163</v>
      </c>
      <c r="AT207" s="8" t="s">
        <v>168</v>
      </c>
      <c r="AU2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7" s="8">
        <v>0</v>
      </c>
      <c r="AW207">
        <v>6.5223000000000004</v>
      </c>
      <c r="AX207">
        <v>7.001525</v>
      </c>
      <c r="AY207">
        <v>7.5315250000000002</v>
      </c>
      <c r="AZ207">
        <v>8.2578750000000003</v>
      </c>
    </row>
    <row r="208" spans="1:52" x14ac:dyDescent="0.3">
      <c r="A208" s="43" t="s">
        <v>289</v>
      </c>
      <c r="B208" t="s">
        <v>4314</v>
      </c>
      <c r="C208" t="s">
        <v>110</v>
      </c>
      <c r="D208" s="8" t="s">
        <v>101</v>
      </c>
      <c r="E208" s="8" t="s">
        <v>160</v>
      </c>
      <c r="F208" s="8" t="s">
        <v>14</v>
      </c>
      <c r="G208" s="8" t="s">
        <v>9252</v>
      </c>
      <c r="H208" s="8" t="s">
        <v>114</v>
      </c>
      <c r="I208" s="8" t="s">
        <v>12</v>
      </c>
      <c r="J208" s="8">
        <v>50</v>
      </c>
      <c r="K208" s="14" t="s">
        <v>288</v>
      </c>
      <c r="L208" s="14" t="s">
        <v>5770</v>
      </c>
      <c r="M208" s="10">
        <v>0.180639173682238</v>
      </c>
      <c r="N208" s="8" t="s">
        <v>7792</v>
      </c>
      <c r="O208" s="8" t="s">
        <v>147</v>
      </c>
      <c r="P208" s="9">
        <v>0.3986689814814815</v>
      </c>
      <c r="Q208" s="9">
        <v>0.4010185185185185</v>
      </c>
      <c r="R208" s="8">
        <v>0</v>
      </c>
      <c r="S208" s="10">
        <v>1.0666666666666667</v>
      </c>
      <c r="T208" s="8" t="s">
        <v>4165</v>
      </c>
      <c r="U208" s="8" t="s">
        <v>4166</v>
      </c>
      <c r="V208" s="10">
        <v>7.4830389739735506E-2</v>
      </c>
      <c r="W208">
        <v>1726.48</v>
      </c>
      <c r="X208" s="8">
        <v>3</v>
      </c>
      <c r="Y208" s="8">
        <v>5.7692307692307702E-2</v>
      </c>
      <c r="Z208">
        <v>4</v>
      </c>
      <c r="AA208">
        <v>54</v>
      </c>
      <c r="AB208" s="8">
        <f>Solution[[#This Row],[Old Stop]] +1</f>
        <v>51</v>
      </c>
      <c r="AC208" s="8" t="str">
        <f>_xlfn.CONCAT(Solution[[#This Row],[Old Rt '#]],"_",Solution[[#This Row],[Week '#]],"_", _xlfn.SWITCH(Solution[[#This Row],[Old Delivery Day]], "M", "Monday", "T", "Tuesday", "W", "Wednesday", "R", "Thursday", "F", "Friday"))</f>
        <v>102_Week1_Wednesday</v>
      </c>
      <c r="AD208" s="20">
        <v>34.7776</v>
      </c>
      <c r="AE208" s="20">
        <v>31.226900000000001</v>
      </c>
      <c r="AF208" s="20">
        <v>31.620699999999999</v>
      </c>
      <c r="AG208" s="20">
        <v>36.21</v>
      </c>
      <c r="AH208">
        <v>34.520000000000003</v>
      </c>
      <c r="AI208" s="8" t="s">
        <v>3402</v>
      </c>
      <c r="AJ208" s="8" t="s">
        <v>3403</v>
      </c>
      <c r="AK208" s="8">
        <v>1</v>
      </c>
      <c r="AL208" s="8">
        <v>55</v>
      </c>
      <c r="AM208" s="11">
        <v>30</v>
      </c>
      <c r="AN208" s="11">
        <v>37.4375</v>
      </c>
      <c r="AO208" t="s">
        <v>163</v>
      </c>
      <c r="AP208" s="8" t="s">
        <v>191</v>
      </c>
      <c r="AQ208" s="8" t="s">
        <v>44</v>
      </c>
      <c r="AR208" s="8" t="s">
        <v>163</v>
      </c>
      <c r="AS208" s="8" t="s">
        <v>163</v>
      </c>
      <c r="AT208" s="8" t="s">
        <v>168</v>
      </c>
      <c r="AU2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8" s="8">
        <v>55</v>
      </c>
      <c r="AW208">
        <v>8.6943999999999999</v>
      </c>
      <c r="AX208">
        <v>7.8067250000000001</v>
      </c>
      <c r="AY208">
        <v>7.9051749999999998</v>
      </c>
      <c r="AZ208">
        <v>9.0525000000000002</v>
      </c>
    </row>
    <row r="209" spans="1:52" x14ac:dyDescent="0.3">
      <c r="A209" s="43" t="s">
        <v>289</v>
      </c>
      <c r="B209" t="s">
        <v>4314</v>
      </c>
      <c r="C209" t="s">
        <v>110</v>
      </c>
      <c r="D209" s="8" t="s">
        <v>102</v>
      </c>
      <c r="E209" s="8" t="s">
        <v>160</v>
      </c>
      <c r="F209" s="8" t="s">
        <v>14</v>
      </c>
      <c r="G209" s="8" t="s">
        <v>9251</v>
      </c>
      <c r="H209" s="8" t="s">
        <v>114</v>
      </c>
      <c r="I209" s="8" t="s">
        <v>12</v>
      </c>
      <c r="J209" s="8">
        <v>50</v>
      </c>
      <c r="K209" s="14" t="s">
        <v>288</v>
      </c>
      <c r="L209" s="14" t="s">
        <v>5770</v>
      </c>
      <c r="M209" s="10">
        <v>0</v>
      </c>
      <c r="N209" s="8" t="s">
        <v>8812</v>
      </c>
      <c r="O209" s="8" t="s">
        <v>147</v>
      </c>
      <c r="P209" s="9">
        <v>0.44675925925925924</v>
      </c>
      <c r="Q209" s="9">
        <v>0.4491087962962963</v>
      </c>
      <c r="R209" s="8">
        <v>0</v>
      </c>
      <c r="S209" s="10">
        <v>1.0666666666666667</v>
      </c>
      <c r="T209" s="8" t="s">
        <v>4165</v>
      </c>
      <c r="U209" s="8" t="s">
        <v>4166</v>
      </c>
      <c r="V209" s="10"/>
      <c r="W209">
        <v>1726.48</v>
      </c>
      <c r="X209" s="8">
        <v>3</v>
      </c>
      <c r="Y209" s="8">
        <v>5.7692307692307702E-2</v>
      </c>
      <c r="Z209">
        <v>4</v>
      </c>
      <c r="AA209">
        <v>54</v>
      </c>
      <c r="AB209" s="8">
        <f>Solution[[#This Row],[Old Stop]] +1</f>
        <v>51</v>
      </c>
      <c r="AC209" s="8" t="str">
        <f>_xlfn.CONCAT(Solution[[#This Row],[Old Rt '#]],"_",Solution[[#This Row],[Week '#]],"_", _xlfn.SWITCH(Solution[[#This Row],[Old Delivery Day]], "M", "Monday", "T", "Tuesday", "W", "Wednesday", "R", "Thursday", "F", "Friday"))</f>
        <v>102_Week2_Wednesday</v>
      </c>
      <c r="AD209" s="20">
        <v>34.7776</v>
      </c>
      <c r="AE209" s="20">
        <v>31.226900000000001</v>
      </c>
      <c r="AF209" s="20">
        <v>31.620699999999999</v>
      </c>
      <c r="AG209" s="20">
        <v>36.21</v>
      </c>
      <c r="AH209">
        <v>34.520000000000003</v>
      </c>
      <c r="AI209" s="8" t="s">
        <v>3402</v>
      </c>
      <c r="AJ209" s="8" t="s">
        <v>5149</v>
      </c>
      <c r="AK209" s="8">
        <v>1</v>
      </c>
      <c r="AL209" s="8">
        <v>55</v>
      </c>
      <c r="AM209" s="11">
        <v>30</v>
      </c>
      <c r="AN209" s="11">
        <v>37.4375</v>
      </c>
      <c r="AO209" t="s">
        <v>163</v>
      </c>
      <c r="AP209" s="8" t="s">
        <v>191</v>
      </c>
      <c r="AQ209" s="8" t="s">
        <v>44</v>
      </c>
      <c r="AR209" s="8" t="s">
        <v>163</v>
      </c>
      <c r="AS209" s="8" t="s">
        <v>163</v>
      </c>
      <c r="AT209" s="8" t="s">
        <v>168</v>
      </c>
      <c r="AU2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09" s="8">
        <v>55</v>
      </c>
      <c r="AW209">
        <v>8.6943999999999999</v>
      </c>
      <c r="AX209">
        <v>7.8067250000000001</v>
      </c>
      <c r="AY209">
        <v>7.9051749999999998</v>
      </c>
      <c r="AZ209">
        <v>9.0525000000000002</v>
      </c>
    </row>
    <row r="210" spans="1:52" x14ac:dyDescent="0.3">
      <c r="A210" s="43" t="s">
        <v>906</v>
      </c>
      <c r="B210" t="s">
        <v>156</v>
      </c>
      <c r="C210" t="s">
        <v>4762</v>
      </c>
      <c r="D210" s="8" t="s">
        <v>101</v>
      </c>
      <c r="E210" s="8" t="s">
        <v>126</v>
      </c>
      <c r="F210" s="8" t="s">
        <v>12</v>
      </c>
      <c r="G210" s="8" t="s">
        <v>4497</v>
      </c>
      <c r="H210" s="8" t="s">
        <v>160</v>
      </c>
      <c r="I210" s="8" t="s">
        <v>13</v>
      </c>
      <c r="J210" s="8">
        <v>0</v>
      </c>
      <c r="K210" s="14" t="s">
        <v>905</v>
      </c>
      <c r="L210" s="14" t="s">
        <v>5781</v>
      </c>
      <c r="M210" s="10">
        <v>0.32432891633601502</v>
      </c>
      <c r="N210" s="8" t="s">
        <v>8157</v>
      </c>
      <c r="O210" s="8" t="s">
        <v>147</v>
      </c>
      <c r="P210" s="9">
        <v>0.35780092592592594</v>
      </c>
      <c r="Q210" s="9">
        <v>0.36716435185185187</v>
      </c>
      <c r="R210" s="8">
        <v>0</v>
      </c>
      <c r="S210" s="10">
        <v>17.150000000000002</v>
      </c>
      <c r="T210" s="8" t="s">
        <v>4764</v>
      </c>
      <c r="U210" s="8" t="s">
        <v>4765</v>
      </c>
      <c r="V210" s="10">
        <v>4.26869950819663E-2</v>
      </c>
      <c r="W210">
        <v>6294.47</v>
      </c>
      <c r="X210" s="8">
        <v>0</v>
      </c>
      <c r="Y210" s="8">
        <v>0</v>
      </c>
      <c r="Z210">
        <v>0</v>
      </c>
      <c r="AA210">
        <v>0</v>
      </c>
      <c r="AB210" s="8">
        <f>Solution[[#This Row],[Old Stop]] +1</f>
        <v>1</v>
      </c>
      <c r="AC210" s="8" t="str">
        <f>_xlfn.CONCAT(Solution[[#This Row],[Old Rt '#]],"_",Solution[[#This Row],[Week '#]],"_", _xlfn.SWITCH(Solution[[#This Row],[Old Delivery Day]], "M", "Monday", "T", "Tuesday", "W", "Wednesday", "R", "Thursday", "F", "Friday"))</f>
        <v>101_Week1_Monday</v>
      </c>
      <c r="AD210" s="20">
        <v>115.54689999999999</v>
      </c>
      <c r="AE210" s="20">
        <v>120.643</v>
      </c>
      <c r="AF210" s="20">
        <v>125.7976</v>
      </c>
      <c r="AG210" s="20">
        <v>133.48689999999999</v>
      </c>
      <c r="AH210">
        <v>133.83000000000001</v>
      </c>
      <c r="AI210" s="8" t="s">
        <v>4626</v>
      </c>
      <c r="AJ210" s="8" t="s">
        <v>4627</v>
      </c>
      <c r="AK210" s="8">
        <v>1</v>
      </c>
      <c r="AL210" s="8">
        <v>0</v>
      </c>
      <c r="AM210" s="11">
        <v>121.0012</v>
      </c>
      <c r="AN210" s="11">
        <v>129.85749999999999</v>
      </c>
      <c r="AO210" t="s">
        <v>163</v>
      </c>
      <c r="AP210" s="8" t="s">
        <v>191</v>
      </c>
      <c r="AQ210" s="8" t="s">
        <v>44</v>
      </c>
      <c r="AR210" s="8" t="s">
        <v>163</v>
      </c>
      <c r="AS210" s="8" t="s">
        <v>163</v>
      </c>
      <c r="AT210" s="8" t="s">
        <v>168</v>
      </c>
      <c r="AU2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10" s="8">
        <v>0</v>
      </c>
      <c r="AW210">
        <v>28.886724999999998</v>
      </c>
      <c r="AX210">
        <v>30.16075</v>
      </c>
      <c r="AY210">
        <v>31.449400000000001</v>
      </c>
      <c r="AZ210">
        <v>33.371724999999998</v>
      </c>
    </row>
    <row r="211" spans="1:52" x14ac:dyDescent="0.3">
      <c r="A211" s="43" t="s">
        <v>1021</v>
      </c>
      <c r="B211" t="s">
        <v>4480</v>
      </c>
      <c r="C211" t="s">
        <v>110</v>
      </c>
      <c r="D211" s="8" t="s">
        <v>101</v>
      </c>
      <c r="E211" s="8" t="s">
        <v>160</v>
      </c>
      <c r="F211" s="8" t="s">
        <v>15</v>
      </c>
      <c r="G211" s="8" t="s">
        <v>155</v>
      </c>
      <c r="H211" s="8" t="s">
        <v>160</v>
      </c>
      <c r="I211" s="8" t="s">
        <v>15</v>
      </c>
      <c r="J211" s="8">
        <v>150</v>
      </c>
      <c r="K211" s="14" t="s">
        <v>1020</v>
      </c>
      <c r="L211" s="14" t="s">
        <v>5833</v>
      </c>
      <c r="M211" s="10">
        <v>1.28506801634038</v>
      </c>
      <c r="N211" s="8" t="s">
        <v>8751</v>
      </c>
      <c r="O211" s="8" t="s">
        <v>147</v>
      </c>
      <c r="P211" s="9">
        <v>0.27983796296296298</v>
      </c>
      <c r="Q211" s="9">
        <v>0.28759259259259257</v>
      </c>
      <c r="R211" s="8">
        <v>0</v>
      </c>
      <c r="S211" s="10">
        <v>16.212499999999999</v>
      </c>
      <c r="T211" s="8" t="s">
        <v>4482</v>
      </c>
      <c r="U211" s="8" t="s">
        <v>4483</v>
      </c>
      <c r="V211" s="10">
        <v>0.40941109186560098</v>
      </c>
      <c r="W211">
        <v>7468.23</v>
      </c>
      <c r="X211" s="8">
        <v>14</v>
      </c>
      <c r="Y211" s="8">
        <v>0.72549019607843102</v>
      </c>
      <c r="Z211">
        <v>2</v>
      </c>
      <c r="AA211">
        <v>53</v>
      </c>
      <c r="AB211" s="8">
        <f>Solution[[#This Row],[Old Stop]] +1</f>
        <v>151</v>
      </c>
      <c r="AC211" s="8" t="str">
        <f>_xlfn.CONCAT(Solution[[#This Row],[Old Rt '#]],"_",Solution[[#This Row],[Week '#]],"_", _xlfn.SWITCH(Solution[[#This Row],[Old Delivery Day]], "M", "Monday", "T", "Tuesday", "W", "Wednesday", "R", "Thursday", "F", "Friday"))</f>
        <v>101_Week1_Tuesday</v>
      </c>
      <c r="AD211" s="20">
        <v>144.19149999999999</v>
      </c>
      <c r="AE211" s="20">
        <v>140.93610000000001</v>
      </c>
      <c r="AF211" s="20">
        <v>146.16300000000001</v>
      </c>
      <c r="AG211" s="20">
        <v>134.6285</v>
      </c>
      <c r="AH211">
        <v>144.03</v>
      </c>
      <c r="AI211" s="8" t="s">
        <v>4399</v>
      </c>
      <c r="AJ211" s="8" t="s">
        <v>4400</v>
      </c>
      <c r="AK211" s="8">
        <v>1</v>
      </c>
      <c r="AL211" s="8">
        <v>51</v>
      </c>
      <c r="AM211" s="11">
        <v>143.90119999999999</v>
      </c>
      <c r="AN211" s="11">
        <v>146.16249999999999</v>
      </c>
      <c r="AO211" t="s">
        <v>164</v>
      </c>
      <c r="AP211" s="8" t="s">
        <v>191</v>
      </c>
      <c r="AQ211" s="8" t="s">
        <v>44</v>
      </c>
      <c r="AR211" s="8" t="s">
        <v>164</v>
      </c>
      <c r="AS211" s="8" t="s">
        <v>164</v>
      </c>
      <c r="AT211" s="8" t="s">
        <v>168</v>
      </c>
      <c r="AU2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1" s="8"/>
      <c r="AW211">
        <v>36.047874999999998</v>
      </c>
      <c r="AX211">
        <v>35.234025000000003</v>
      </c>
      <c r="AY211">
        <v>36.540750000000003</v>
      </c>
      <c r="AZ211">
        <v>33.657125000000001</v>
      </c>
    </row>
    <row r="212" spans="1:52" x14ac:dyDescent="0.3">
      <c r="A212" s="43" t="s">
        <v>1021</v>
      </c>
      <c r="B212" t="s">
        <v>4480</v>
      </c>
      <c r="C212" t="s">
        <v>110</v>
      </c>
      <c r="D212" s="8" t="s">
        <v>102</v>
      </c>
      <c r="E212" s="8" t="s">
        <v>160</v>
      </c>
      <c r="F212" s="8" t="s">
        <v>15</v>
      </c>
      <c r="G212" s="8" t="s">
        <v>180</v>
      </c>
      <c r="H212" s="8" t="s">
        <v>160</v>
      </c>
      <c r="I212" s="8" t="s">
        <v>15</v>
      </c>
      <c r="J212" s="8">
        <v>150</v>
      </c>
      <c r="K212" s="14" t="s">
        <v>1020</v>
      </c>
      <c r="L212" s="14" t="s">
        <v>5833</v>
      </c>
      <c r="M212" s="10">
        <v>1.54410566166501</v>
      </c>
      <c r="N212" s="8" t="s">
        <v>8139</v>
      </c>
      <c r="O212" s="8" t="s">
        <v>147</v>
      </c>
      <c r="P212" s="9">
        <v>0.38050925925925927</v>
      </c>
      <c r="Q212" s="9">
        <v>0.38826388888888891</v>
      </c>
      <c r="R212" s="8">
        <v>0</v>
      </c>
      <c r="S212" s="10">
        <v>16.212499999999999</v>
      </c>
      <c r="T212" s="8" t="s">
        <v>4482</v>
      </c>
      <c r="U212" s="8" t="s">
        <v>4483</v>
      </c>
      <c r="V212" s="10">
        <v>0.51358976907493303</v>
      </c>
      <c r="W212">
        <v>7468.23</v>
      </c>
      <c r="X212" s="8">
        <v>14</v>
      </c>
      <c r="Y212" s="8">
        <v>0.72549019607843102</v>
      </c>
      <c r="Z212">
        <v>2</v>
      </c>
      <c r="AA212">
        <v>53</v>
      </c>
      <c r="AB212" s="8">
        <f>Solution[[#This Row],[Old Stop]] +1</f>
        <v>151</v>
      </c>
      <c r="AC212" s="8" t="str">
        <f>_xlfn.CONCAT(Solution[[#This Row],[Old Rt '#]],"_",Solution[[#This Row],[Week '#]],"_", _xlfn.SWITCH(Solution[[#This Row],[Old Delivery Day]], "M", "Monday", "T", "Tuesday", "W", "Wednesday", "R", "Thursday", "F", "Friday"))</f>
        <v>101_Week2_Tuesday</v>
      </c>
      <c r="AD212" s="20">
        <v>144.19149999999999</v>
      </c>
      <c r="AE212" s="20">
        <v>140.93610000000001</v>
      </c>
      <c r="AF212" s="20">
        <v>146.16300000000001</v>
      </c>
      <c r="AG212" s="20">
        <v>134.6285</v>
      </c>
      <c r="AH212">
        <v>144.03</v>
      </c>
      <c r="AI212" s="8" t="s">
        <v>4399</v>
      </c>
      <c r="AJ212" s="8" t="s">
        <v>4496</v>
      </c>
      <c r="AK212" s="8">
        <v>1</v>
      </c>
      <c r="AL212" s="8">
        <v>51</v>
      </c>
      <c r="AM212" s="11">
        <v>143.90119999999999</v>
      </c>
      <c r="AN212" s="11">
        <v>146.16249999999999</v>
      </c>
      <c r="AO212" t="s">
        <v>164</v>
      </c>
      <c r="AP212" s="8" t="s">
        <v>191</v>
      </c>
      <c r="AQ212" s="8" t="s">
        <v>44</v>
      </c>
      <c r="AR212" s="8" t="s">
        <v>164</v>
      </c>
      <c r="AS212" s="8" t="s">
        <v>164</v>
      </c>
      <c r="AT212" s="8" t="s">
        <v>168</v>
      </c>
      <c r="AU2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2" s="8"/>
      <c r="AW212">
        <v>36.047874999999998</v>
      </c>
      <c r="AX212">
        <v>35.234025000000003</v>
      </c>
      <c r="AY212">
        <v>36.540750000000003</v>
      </c>
      <c r="AZ212">
        <v>33.657125000000001</v>
      </c>
    </row>
    <row r="213" spans="1:52" x14ac:dyDescent="0.3">
      <c r="A213" s="43" t="s">
        <v>915</v>
      </c>
      <c r="B213" t="s">
        <v>120</v>
      </c>
      <c r="C213" t="s">
        <v>108</v>
      </c>
      <c r="D213" s="8" t="s">
        <v>101</v>
      </c>
      <c r="E213" s="8" t="s">
        <v>126</v>
      </c>
      <c r="F213" s="8" t="s">
        <v>12</v>
      </c>
      <c r="G213" s="8" t="s">
        <v>4484</v>
      </c>
      <c r="H213" s="8" t="s">
        <v>290</v>
      </c>
      <c r="I213" s="8" t="s">
        <v>15</v>
      </c>
      <c r="J213" s="8">
        <v>80</v>
      </c>
      <c r="K213" s="14" t="s">
        <v>914</v>
      </c>
      <c r="L213" s="14" t="s">
        <v>5775</v>
      </c>
      <c r="M213" s="10">
        <v>1.05631348540501</v>
      </c>
      <c r="N213" s="8" t="s">
        <v>8158</v>
      </c>
      <c r="O213" s="8" t="s">
        <v>147</v>
      </c>
      <c r="P213" s="9">
        <v>0.36789351851851854</v>
      </c>
      <c r="Q213" s="9">
        <v>0.37587962962962962</v>
      </c>
      <c r="R213" s="8">
        <v>0</v>
      </c>
      <c r="S213" s="10">
        <v>12.458333333333334</v>
      </c>
      <c r="T213" s="8" t="s">
        <v>4736</v>
      </c>
      <c r="U213" s="8" t="s">
        <v>4737</v>
      </c>
      <c r="V213" s="10">
        <v>0.30209668592455202</v>
      </c>
      <c r="W213">
        <v>2869.96</v>
      </c>
      <c r="X213" s="8">
        <v>0</v>
      </c>
      <c r="Y213" s="8">
        <v>0</v>
      </c>
      <c r="Z213">
        <v>0</v>
      </c>
      <c r="AA213">
        <v>0</v>
      </c>
      <c r="AB213" s="8">
        <f>Solution[[#This Row],[Old Stop]] +1</f>
        <v>81</v>
      </c>
      <c r="AC213" s="8" t="str">
        <f>_xlfn.CONCAT(Solution[[#This Row],[Old Rt '#]],"_",Solution[[#This Row],[Week '#]],"_", _xlfn.SWITCH(Solution[[#This Row],[Old Delivery Day]], "M", "Monday", "T", "Tuesday", "W", "Wednesday", "R", "Thursday", "F", "Friday"))</f>
        <v>105_Week1_Tuesday</v>
      </c>
      <c r="AD213" s="20">
        <v>68.231399999999994</v>
      </c>
      <c r="AE213" s="20">
        <v>48.952300000000001</v>
      </c>
      <c r="AF213" s="20">
        <v>43.77</v>
      </c>
      <c r="AG213" s="20">
        <v>46.871499999999997</v>
      </c>
      <c r="AH213">
        <v>44.6</v>
      </c>
      <c r="AI213" s="8" t="s">
        <v>4626</v>
      </c>
      <c r="AJ213" s="8" t="s">
        <v>4627</v>
      </c>
      <c r="AK213" s="8">
        <v>1</v>
      </c>
      <c r="AL213" s="8">
        <v>0</v>
      </c>
      <c r="AM213" s="11">
        <v>43.77</v>
      </c>
      <c r="AN213" s="11">
        <v>47.13</v>
      </c>
      <c r="AO213" t="s">
        <v>163</v>
      </c>
      <c r="AP213" s="8" t="s">
        <v>191</v>
      </c>
      <c r="AQ213" s="8" t="s">
        <v>44</v>
      </c>
      <c r="AR213" s="8" t="s">
        <v>163</v>
      </c>
      <c r="AS213" s="8" t="s">
        <v>163</v>
      </c>
      <c r="AT213" s="8" t="s">
        <v>168</v>
      </c>
      <c r="AU2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13" s="8">
        <v>0</v>
      </c>
      <c r="AW213">
        <v>17.057849999999998</v>
      </c>
      <c r="AX213">
        <v>12.238075</v>
      </c>
      <c r="AY213">
        <v>10.942500000000001</v>
      </c>
      <c r="AZ213">
        <v>11.717874999999999</v>
      </c>
    </row>
    <row r="214" spans="1:52" x14ac:dyDescent="0.3">
      <c r="A214" s="43" t="s">
        <v>389</v>
      </c>
      <c r="B214" t="s">
        <v>133</v>
      </c>
      <c r="C214" t="s">
        <v>108</v>
      </c>
      <c r="D214" s="8" t="s">
        <v>101</v>
      </c>
      <c r="E214" s="8" t="s">
        <v>160</v>
      </c>
      <c r="F214" s="8" t="s">
        <v>13</v>
      </c>
      <c r="G214" s="8" t="s">
        <v>9266</v>
      </c>
      <c r="H214" s="8" t="s">
        <v>160</v>
      </c>
      <c r="I214" s="8" t="s">
        <v>48</v>
      </c>
      <c r="J214" s="8">
        <v>132</v>
      </c>
      <c r="K214" s="14" t="s">
        <v>388</v>
      </c>
      <c r="L214" s="14" t="s">
        <v>5968</v>
      </c>
      <c r="M214" s="10">
        <v>1.40931641323635</v>
      </c>
      <c r="N214" s="8" t="s">
        <v>8713</v>
      </c>
      <c r="O214" s="8" t="s">
        <v>125</v>
      </c>
      <c r="P214" s="9">
        <v>0.52069444444444446</v>
      </c>
      <c r="Q214" s="9">
        <v>0.54010416666666672</v>
      </c>
      <c r="R214" s="8">
        <v>0</v>
      </c>
      <c r="S214" s="10">
        <v>28.03</v>
      </c>
      <c r="T214" s="8" t="s">
        <v>4075</v>
      </c>
      <c r="U214" s="8" t="s">
        <v>4076</v>
      </c>
      <c r="V214" s="10">
        <v>0.34127822015673798</v>
      </c>
      <c r="W214">
        <v>8510.69</v>
      </c>
      <c r="X214" s="8">
        <v>0</v>
      </c>
      <c r="Y214" s="8">
        <v>0</v>
      </c>
      <c r="Z214">
        <v>0</v>
      </c>
      <c r="AA214">
        <v>0</v>
      </c>
      <c r="AB214" s="8">
        <f>Solution[[#This Row],[Old Stop]] +1</f>
        <v>133</v>
      </c>
      <c r="AC214" s="8" t="str">
        <f>_xlfn.CONCAT(Solution[[#This Row],[Old Rt '#]],"_",Solution[[#This Row],[Week '#]],"_", _xlfn.SWITCH(Solution[[#This Row],[Old Delivery Day]], "M", "Monday", "T", "Tuesday", "W", "Wednesday", "R", "Thursday", "F", "Friday"))</f>
        <v>101_Week1_Thursday</v>
      </c>
      <c r="AD214" s="20">
        <v>181.26660000000001</v>
      </c>
      <c r="AE214" s="20">
        <v>212.1644</v>
      </c>
      <c r="AF214" s="20">
        <v>247.76570000000001</v>
      </c>
      <c r="AG214" s="20">
        <v>211.19630000000001</v>
      </c>
      <c r="AH214">
        <v>132.57</v>
      </c>
      <c r="AI214" s="8" t="s">
        <v>3495</v>
      </c>
      <c r="AJ214" s="8" t="s">
        <v>3496</v>
      </c>
      <c r="AK214" s="8">
        <v>1</v>
      </c>
      <c r="AL214" s="8">
        <v>0</v>
      </c>
      <c r="AM214" s="11">
        <v>122.31</v>
      </c>
      <c r="AN214" s="11">
        <v>201.55619999999999</v>
      </c>
      <c r="AO214" t="s">
        <v>163</v>
      </c>
      <c r="AP214" s="8" t="s">
        <v>191</v>
      </c>
      <c r="AQ214" s="8" t="s">
        <v>44</v>
      </c>
      <c r="AR214" s="8" t="s">
        <v>164</v>
      </c>
      <c r="AS214" s="8" t="s">
        <v>163</v>
      </c>
      <c r="AT214" s="8" t="s">
        <v>168</v>
      </c>
      <c r="AU2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4" s="8">
        <v>0</v>
      </c>
      <c r="AW214">
        <v>45.316650000000003</v>
      </c>
      <c r="AX214">
        <v>53.0411</v>
      </c>
      <c r="AY214">
        <v>61.941425000000002</v>
      </c>
      <c r="AZ214">
        <v>52.799075000000002</v>
      </c>
    </row>
    <row r="215" spans="1:52" x14ac:dyDescent="0.3">
      <c r="A215" s="43" t="s">
        <v>389</v>
      </c>
      <c r="B215" t="s">
        <v>133</v>
      </c>
      <c r="C215" t="s">
        <v>108</v>
      </c>
      <c r="D215" s="8" t="s">
        <v>102</v>
      </c>
      <c r="E215" s="8" t="s">
        <v>160</v>
      </c>
      <c r="F215" s="8" t="s">
        <v>13</v>
      </c>
      <c r="G215" s="8" t="s">
        <v>9250</v>
      </c>
      <c r="H215" s="8" t="s">
        <v>160</v>
      </c>
      <c r="I215" s="8" t="s">
        <v>48</v>
      </c>
      <c r="J215" s="8">
        <v>132</v>
      </c>
      <c r="K215" s="14" t="s">
        <v>388</v>
      </c>
      <c r="L215" s="14" t="s">
        <v>5968</v>
      </c>
      <c r="M215" s="10">
        <v>1.0163096723845899</v>
      </c>
      <c r="N215" s="8" t="s">
        <v>9102</v>
      </c>
      <c r="O215" s="8" t="s">
        <v>125</v>
      </c>
      <c r="P215" s="9">
        <v>0.3115046296296296</v>
      </c>
      <c r="Q215" s="9">
        <v>0.33091435185185186</v>
      </c>
      <c r="R215" s="8">
        <v>0</v>
      </c>
      <c r="S215" s="10">
        <v>28.03</v>
      </c>
      <c r="T215" s="8" t="s">
        <v>4075</v>
      </c>
      <c r="U215" s="8" t="s">
        <v>4076</v>
      </c>
      <c r="V215" s="10">
        <v>0.46655332365291702</v>
      </c>
      <c r="W215">
        <v>8510.69</v>
      </c>
      <c r="X215" s="8">
        <v>0</v>
      </c>
      <c r="Y215" s="8">
        <v>0</v>
      </c>
      <c r="Z215">
        <v>0</v>
      </c>
      <c r="AA215">
        <v>0</v>
      </c>
      <c r="AB215" s="8">
        <f>Solution[[#This Row],[Old Stop]] +1</f>
        <v>133</v>
      </c>
      <c r="AC215" s="8" t="str">
        <f>_xlfn.CONCAT(Solution[[#This Row],[Old Rt '#]],"_",Solution[[#This Row],[Week '#]],"_", _xlfn.SWITCH(Solution[[#This Row],[Old Delivery Day]], "M", "Monday", "T", "Tuesday", "W", "Wednesday", "R", "Thursday", "F", "Friday"))</f>
        <v>101_Week2_Thursday</v>
      </c>
      <c r="AD215" s="20">
        <v>181.26660000000001</v>
      </c>
      <c r="AE215" s="20">
        <v>212.1644</v>
      </c>
      <c r="AF215" s="20">
        <v>247.76570000000001</v>
      </c>
      <c r="AG215" s="20">
        <v>211.19630000000001</v>
      </c>
      <c r="AH215">
        <v>132.57</v>
      </c>
      <c r="AI215" s="8" t="s">
        <v>3495</v>
      </c>
      <c r="AJ215" s="8" t="s">
        <v>5335</v>
      </c>
      <c r="AK215" s="8">
        <v>1</v>
      </c>
      <c r="AL215" s="8">
        <v>0</v>
      </c>
      <c r="AM215" s="11">
        <v>122.31</v>
      </c>
      <c r="AN215" s="11">
        <v>201.55619999999999</v>
      </c>
      <c r="AO215" t="s">
        <v>163</v>
      </c>
      <c r="AP215" s="8" t="s">
        <v>191</v>
      </c>
      <c r="AQ215" s="8" t="s">
        <v>44</v>
      </c>
      <c r="AR215" s="8" t="s">
        <v>164</v>
      </c>
      <c r="AS215" s="8" t="s">
        <v>163</v>
      </c>
      <c r="AT215" s="8" t="s">
        <v>168</v>
      </c>
      <c r="AU2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5" s="8">
        <v>0</v>
      </c>
      <c r="AW215">
        <v>45.316650000000003</v>
      </c>
      <c r="AX215">
        <v>53.0411</v>
      </c>
      <c r="AY215">
        <v>61.941425000000002</v>
      </c>
      <c r="AZ215">
        <v>52.799075000000002</v>
      </c>
    </row>
    <row r="216" spans="1:52" x14ac:dyDescent="0.3">
      <c r="A216" s="43" t="s">
        <v>810</v>
      </c>
      <c r="B216" t="s">
        <v>4766</v>
      </c>
      <c r="C216" t="s">
        <v>110</v>
      </c>
      <c r="D216" s="8" t="s">
        <v>101</v>
      </c>
      <c r="E216" s="8" t="s">
        <v>126</v>
      </c>
      <c r="F216" s="8" t="s">
        <v>12</v>
      </c>
      <c r="G216" s="8" t="s">
        <v>9259</v>
      </c>
      <c r="H216" s="8" t="s">
        <v>160</v>
      </c>
      <c r="I216" s="8" t="s">
        <v>13</v>
      </c>
      <c r="J216" s="8">
        <v>0</v>
      </c>
      <c r="K216" s="14" t="s">
        <v>809</v>
      </c>
      <c r="L216" s="14" t="s">
        <v>5787</v>
      </c>
      <c r="M216" s="10">
        <v>1.87934622686794</v>
      </c>
      <c r="N216" s="8" t="s">
        <v>8159</v>
      </c>
      <c r="O216" s="8" t="s">
        <v>147</v>
      </c>
      <c r="P216" s="9">
        <v>0.37718750000000001</v>
      </c>
      <c r="Q216" s="9">
        <v>0.38200231481481484</v>
      </c>
      <c r="R216" s="8">
        <v>0</v>
      </c>
      <c r="S216" s="10">
        <v>6.854166666666667</v>
      </c>
      <c r="T216" s="8" t="s">
        <v>4768</v>
      </c>
      <c r="U216" s="8" t="s">
        <v>4769</v>
      </c>
      <c r="V216" s="10">
        <v>0.38491309472837798</v>
      </c>
      <c r="W216">
        <v>2739.66</v>
      </c>
      <c r="X216" s="8">
        <v>13</v>
      </c>
      <c r="Y216" s="8">
        <v>0.51851851851851904</v>
      </c>
      <c r="Z216">
        <v>2</v>
      </c>
      <c r="AA216">
        <v>35</v>
      </c>
      <c r="AB216" s="8">
        <f>Solution[[#This Row],[Old Stop]] +1</f>
        <v>1</v>
      </c>
      <c r="AC216" s="8" t="str">
        <f>_xlfn.CONCAT(Solution[[#This Row],[Old Rt '#]],"_",Solution[[#This Row],[Week '#]],"_", _xlfn.SWITCH(Solution[[#This Row],[Old Delivery Day]], "M", "Monday", "T", "Tuesday", "W", "Wednesday", "R", "Thursday", "F", "Friday"))</f>
        <v>101_Week1_Monday</v>
      </c>
      <c r="AD216" s="20">
        <v>51.205300000000001</v>
      </c>
      <c r="AE216" s="20">
        <v>52.58</v>
      </c>
      <c r="AF216" s="20">
        <v>54.7607</v>
      </c>
      <c r="AG216" s="20">
        <v>58.056100000000001</v>
      </c>
      <c r="AH216">
        <v>59.07</v>
      </c>
      <c r="AI216" s="8" t="s">
        <v>4626</v>
      </c>
      <c r="AJ216" s="8" t="s">
        <v>4627</v>
      </c>
      <c r="AK216" s="8">
        <v>1</v>
      </c>
      <c r="AL216" s="8">
        <v>27</v>
      </c>
      <c r="AM216" s="11">
        <v>52.58</v>
      </c>
      <c r="AN216" s="11">
        <v>59.09</v>
      </c>
      <c r="AO216" t="s">
        <v>163</v>
      </c>
      <c r="AP216" s="8" t="s">
        <v>191</v>
      </c>
      <c r="AQ216" s="8" t="s">
        <v>44</v>
      </c>
      <c r="AR216" s="8" t="s">
        <v>163</v>
      </c>
      <c r="AS216" s="8" t="s">
        <v>163</v>
      </c>
      <c r="AT216" s="8" t="s">
        <v>168</v>
      </c>
      <c r="AU2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16" s="8">
        <v>27</v>
      </c>
      <c r="AW216">
        <v>12.801325</v>
      </c>
      <c r="AX216">
        <v>13.145</v>
      </c>
      <c r="AY216">
        <v>13.690175</v>
      </c>
      <c r="AZ216">
        <v>14.514025</v>
      </c>
    </row>
    <row r="217" spans="1:52" x14ac:dyDescent="0.3">
      <c r="A217" s="43" t="s">
        <v>1073</v>
      </c>
      <c r="B217" t="s">
        <v>3872</v>
      </c>
      <c r="C217" t="s">
        <v>110</v>
      </c>
      <c r="D217" s="8" t="s">
        <v>101</v>
      </c>
      <c r="E217" s="8" t="s">
        <v>160</v>
      </c>
      <c r="F217" s="8" t="s">
        <v>13</v>
      </c>
      <c r="G217" s="8" t="s">
        <v>9254</v>
      </c>
      <c r="H217" s="8" t="s">
        <v>160</v>
      </c>
      <c r="I217" s="8" t="s">
        <v>48</v>
      </c>
      <c r="J217" s="8">
        <v>223</v>
      </c>
      <c r="K217" s="14" t="s">
        <v>1072</v>
      </c>
      <c r="L217" s="14" t="s">
        <v>5964</v>
      </c>
      <c r="M217" s="10">
        <v>0.26425121493923598</v>
      </c>
      <c r="N217" s="8" t="s">
        <v>8693</v>
      </c>
      <c r="O217" s="8" t="s">
        <v>129</v>
      </c>
      <c r="P217" s="9">
        <v>0.47607638888888887</v>
      </c>
      <c r="Q217" s="9">
        <v>0.4793634259259259</v>
      </c>
      <c r="R217" s="8">
        <v>0</v>
      </c>
      <c r="S217" s="10">
        <v>5.3166666666666664</v>
      </c>
      <c r="T217" s="8" t="s">
        <v>4601</v>
      </c>
      <c r="U217" s="8" t="s">
        <v>4602</v>
      </c>
      <c r="V217" s="10">
        <v>6.0230172587517498E-2</v>
      </c>
      <c r="W217">
        <v>1930.37</v>
      </c>
      <c r="X217" s="8">
        <v>0</v>
      </c>
      <c r="Y217" s="8">
        <v>0</v>
      </c>
      <c r="Z217">
        <v>0</v>
      </c>
      <c r="AA217">
        <v>0</v>
      </c>
      <c r="AB217" s="8">
        <f>Solution[[#This Row],[Old Stop]] +1</f>
        <v>224</v>
      </c>
      <c r="AC217" s="8" t="str">
        <f>_xlfn.CONCAT(Solution[[#This Row],[Old Rt '#]],"_",Solution[[#This Row],[Week '#]],"_", _xlfn.SWITCH(Solution[[#This Row],[Old Delivery Day]], "M", "Monday", "T", "Tuesday", "W", "Wednesday", "R", "Thursday", "F", "Friday"))</f>
        <v>101_Week1_Thursday</v>
      </c>
      <c r="AD217" s="20">
        <v>88.071600000000004</v>
      </c>
      <c r="AE217" s="20">
        <v>115.782</v>
      </c>
      <c r="AF217" s="20">
        <v>65.798699999999997</v>
      </c>
      <c r="AG217" s="20">
        <v>74.358500000000006</v>
      </c>
      <c r="AH217">
        <v>45.99</v>
      </c>
      <c r="AI217" s="8" t="s">
        <v>3495</v>
      </c>
      <c r="AJ217" s="8" t="s">
        <v>3496</v>
      </c>
      <c r="AK217" s="8">
        <v>1</v>
      </c>
      <c r="AL217" s="8">
        <v>0</v>
      </c>
      <c r="AM217" s="11">
        <v>45.421199999999999</v>
      </c>
      <c r="AN217" s="11">
        <v>49.531199999999998</v>
      </c>
      <c r="AO217" t="s">
        <v>163</v>
      </c>
      <c r="AP217" s="8" t="s">
        <v>191</v>
      </c>
      <c r="AQ217" s="8" t="s">
        <v>44</v>
      </c>
      <c r="AR217" s="8" t="s">
        <v>164</v>
      </c>
      <c r="AS217" s="8" t="s">
        <v>163</v>
      </c>
      <c r="AT217" s="8" t="s">
        <v>168</v>
      </c>
      <c r="AU2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7" s="8">
        <v>0</v>
      </c>
      <c r="AW217">
        <v>22.017900000000001</v>
      </c>
      <c r="AX217">
        <v>28.945499999999999</v>
      </c>
      <c r="AY217">
        <v>16.449674999999999</v>
      </c>
      <c r="AZ217">
        <v>18.589625000000002</v>
      </c>
    </row>
    <row r="218" spans="1:52" x14ac:dyDescent="0.3">
      <c r="A218" s="43" t="s">
        <v>1581</v>
      </c>
      <c r="B218" t="s">
        <v>111</v>
      </c>
      <c r="C218" t="s">
        <v>4773</v>
      </c>
      <c r="D218" s="8" t="s">
        <v>101</v>
      </c>
      <c r="E218" s="8" t="s">
        <v>126</v>
      </c>
      <c r="F218" s="8" t="s">
        <v>12</v>
      </c>
      <c r="G218" s="8" t="s">
        <v>9249</v>
      </c>
      <c r="H218" s="8" t="s">
        <v>290</v>
      </c>
      <c r="I218" s="8" t="s">
        <v>15</v>
      </c>
      <c r="J218" s="8">
        <v>50</v>
      </c>
      <c r="K218" s="14" t="s">
        <v>1580</v>
      </c>
      <c r="L218" s="14" t="s">
        <v>8920</v>
      </c>
      <c r="M218" s="10">
        <v>4.3939065355505704</v>
      </c>
      <c r="N218" s="8" t="s">
        <v>8160</v>
      </c>
      <c r="O218" s="8" t="s">
        <v>147</v>
      </c>
      <c r="P218" s="9">
        <v>0.38504629629629628</v>
      </c>
      <c r="Q218" s="9">
        <v>0.39812500000000001</v>
      </c>
      <c r="R218" s="8">
        <v>0</v>
      </c>
      <c r="S218" s="10">
        <v>19.120833333333334</v>
      </c>
      <c r="T218" s="8" t="s">
        <v>8921</v>
      </c>
      <c r="U218" s="8" t="s">
        <v>8922</v>
      </c>
      <c r="V218" s="10">
        <v>2.4804498221332101</v>
      </c>
      <c r="W218">
        <v>8610.5300000000007</v>
      </c>
      <c r="X218" s="8">
        <v>0</v>
      </c>
      <c r="Y218" s="8">
        <v>0</v>
      </c>
      <c r="Z218">
        <v>0</v>
      </c>
      <c r="AA218">
        <v>0</v>
      </c>
      <c r="AB218" s="8">
        <f>Solution[[#This Row],[Old Stop]] +1</f>
        <v>51</v>
      </c>
      <c r="AC218" s="8" t="str">
        <f>_xlfn.CONCAT(Solution[[#This Row],[Old Rt '#]],"_",Solution[[#This Row],[Week '#]],"_", _xlfn.SWITCH(Solution[[#This Row],[Old Delivery Day]], "M", "Monday", "T", "Tuesday", "W", "Wednesday", "R", "Thursday", "F", "Friday"))</f>
        <v>105_Week1_Tuesday</v>
      </c>
      <c r="AD218" s="20">
        <v>144.13069999999999</v>
      </c>
      <c r="AE218" s="20">
        <v>148.43299999999999</v>
      </c>
      <c r="AF218" s="20">
        <v>189.65379999999999</v>
      </c>
      <c r="AG218" s="20">
        <v>167.00460000000001</v>
      </c>
      <c r="AH218">
        <v>196.85</v>
      </c>
      <c r="AI218" s="8" t="s">
        <v>4626</v>
      </c>
      <c r="AJ218" s="8" t="s">
        <v>4627</v>
      </c>
      <c r="AK218" s="8">
        <v>1</v>
      </c>
      <c r="AL218" s="8">
        <v>0</v>
      </c>
      <c r="AM218" s="11">
        <v>176.2337</v>
      </c>
      <c r="AN218" s="11">
        <v>166.83619999999999</v>
      </c>
      <c r="AO218" t="s">
        <v>163</v>
      </c>
      <c r="AP218" s="8" t="s">
        <v>191</v>
      </c>
      <c r="AQ218" s="8" t="s">
        <v>44</v>
      </c>
      <c r="AR218" s="8" t="s">
        <v>163</v>
      </c>
      <c r="AS218" s="8" t="s">
        <v>163</v>
      </c>
      <c r="AT218" s="8" t="s">
        <v>168</v>
      </c>
      <c r="AU2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18" s="8">
        <v>0</v>
      </c>
      <c r="AW218">
        <v>36.032674999999998</v>
      </c>
      <c r="AX218">
        <v>37.108249999999998</v>
      </c>
      <c r="AY218">
        <v>47.413449999999997</v>
      </c>
      <c r="AZ218">
        <v>41.751150000000003</v>
      </c>
    </row>
    <row r="219" spans="1:52" x14ac:dyDescent="0.3">
      <c r="A219" s="43" t="s">
        <v>1319</v>
      </c>
      <c r="B219" t="s">
        <v>144</v>
      </c>
      <c r="C219" t="s">
        <v>180</v>
      </c>
      <c r="D219" s="8" t="s">
        <v>101</v>
      </c>
      <c r="E219" s="8" t="s">
        <v>160</v>
      </c>
      <c r="F219" s="8" t="s">
        <v>13</v>
      </c>
      <c r="G219" s="8" t="s">
        <v>9249</v>
      </c>
      <c r="H219" s="8" t="s">
        <v>290</v>
      </c>
      <c r="I219" s="8" t="s">
        <v>48</v>
      </c>
      <c r="J219" s="8">
        <v>145</v>
      </c>
      <c r="K219" s="14" t="s">
        <v>1318</v>
      </c>
      <c r="L219" s="14" t="s">
        <v>5960</v>
      </c>
      <c r="M219" s="10">
        <v>0.63171299685143401</v>
      </c>
      <c r="N219" s="8" t="s">
        <v>9056</v>
      </c>
      <c r="O219" s="8" t="s">
        <v>147</v>
      </c>
      <c r="P219" s="9">
        <v>0.47165509259259258</v>
      </c>
      <c r="Q219" s="9">
        <v>0.47587962962962965</v>
      </c>
      <c r="R219" s="8">
        <v>0</v>
      </c>
      <c r="S219" s="10">
        <v>7.8900000000000006</v>
      </c>
      <c r="T219" s="8" t="s">
        <v>4136</v>
      </c>
      <c r="U219" s="8" t="s">
        <v>4137</v>
      </c>
      <c r="V219" s="10">
        <v>0.12335369819872199</v>
      </c>
      <c r="W219">
        <v>2176.9899999999998</v>
      </c>
      <c r="X219" s="8">
        <v>0</v>
      </c>
      <c r="Y219" s="8">
        <v>0</v>
      </c>
      <c r="Z219">
        <v>0</v>
      </c>
      <c r="AA219">
        <v>0</v>
      </c>
      <c r="AB219" s="8">
        <f>Solution[[#This Row],[Old Stop]] +1</f>
        <v>146</v>
      </c>
      <c r="AC219" s="8" t="str">
        <f>_xlfn.CONCAT(Solution[[#This Row],[Old Rt '#]],"_",Solution[[#This Row],[Week '#]],"_", _xlfn.SWITCH(Solution[[#This Row],[Old Delivery Day]], "M", "Monday", "T", "Tuesday", "W", "Wednesday", "R", "Thursday", "F", "Friday"))</f>
        <v>105_Week1_Thursday</v>
      </c>
      <c r="AD219" s="20">
        <v>34.366599999999998</v>
      </c>
      <c r="AE219" s="20">
        <v>43.369199999999999</v>
      </c>
      <c r="AF219" s="20">
        <v>44.164999999999999</v>
      </c>
      <c r="AG219" s="20">
        <v>38.9176</v>
      </c>
      <c r="AH219">
        <v>44.23</v>
      </c>
      <c r="AI219" s="8" t="s">
        <v>3495</v>
      </c>
      <c r="AJ219" s="8" t="s">
        <v>3496</v>
      </c>
      <c r="AK219" s="8">
        <v>1</v>
      </c>
      <c r="AL219" s="8">
        <v>0</v>
      </c>
      <c r="AM219" s="11">
        <v>47.325000000000003</v>
      </c>
      <c r="AN219" s="11">
        <v>33.32</v>
      </c>
      <c r="AO219" t="s">
        <v>163</v>
      </c>
      <c r="AP219" s="8" t="s">
        <v>191</v>
      </c>
      <c r="AQ219" s="8" t="s">
        <v>44</v>
      </c>
      <c r="AR219" s="8" t="s">
        <v>163</v>
      </c>
      <c r="AS219" s="8" t="s">
        <v>163</v>
      </c>
      <c r="AT219" s="8" t="s">
        <v>168</v>
      </c>
      <c r="AU2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19" s="8">
        <v>0</v>
      </c>
      <c r="AW219">
        <v>8.5916499999999996</v>
      </c>
      <c r="AX219">
        <v>10.8423</v>
      </c>
      <c r="AY219">
        <v>11.04125</v>
      </c>
      <c r="AZ219">
        <v>9.7294</v>
      </c>
    </row>
    <row r="220" spans="1:52" x14ac:dyDescent="0.3">
      <c r="A220" s="43" t="s">
        <v>1319</v>
      </c>
      <c r="B220" t="s">
        <v>144</v>
      </c>
      <c r="C220" t="s">
        <v>180</v>
      </c>
      <c r="D220" s="8" t="s">
        <v>102</v>
      </c>
      <c r="E220" s="8" t="s">
        <v>160</v>
      </c>
      <c r="F220" s="8" t="s">
        <v>13</v>
      </c>
      <c r="G220" s="8" t="s">
        <v>9248</v>
      </c>
      <c r="H220" s="8" t="s">
        <v>290</v>
      </c>
      <c r="I220" s="8" t="s">
        <v>48</v>
      </c>
      <c r="J220" s="8">
        <v>145</v>
      </c>
      <c r="K220" s="14" t="s">
        <v>1318</v>
      </c>
      <c r="L220" s="14" t="s">
        <v>5960</v>
      </c>
      <c r="M220" s="10">
        <v>3.1808205874321498</v>
      </c>
      <c r="N220" s="8" t="s">
        <v>8167</v>
      </c>
      <c r="O220" s="8" t="s">
        <v>147</v>
      </c>
      <c r="P220" s="9">
        <v>0.3503472222222222</v>
      </c>
      <c r="Q220" s="9">
        <v>0.35457175925925927</v>
      </c>
      <c r="R220" s="8">
        <v>0</v>
      </c>
      <c r="S220" s="10">
        <v>7.8900000000000006</v>
      </c>
      <c r="T220" s="8" t="s">
        <v>4136</v>
      </c>
      <c r="U220" s="8" t="s">
        <v>4137</v>
      </c>
      <c r="V220" s="10">
        <v>1.11447270342352</v>
      </c>
      <c r="W220">
        <v>2176.9899999999998</v>
      </c>
      <c r="X220" s="8">
        <v>0</v>
      </c>
      <c r="Y220" s="8">
        <v>0</v>
      </c>
      <c r="Z220">
        <v>0</v>
      </c>
      <c r="AA220">
        <v>0</v>
      </c>
      <c r="AB220" s="8">
        <f>Solution[[#This Row],[Old Stop]] +1</f>
        <v>146</v>
      </c>
      <c r="AC220" s="8" t="str">
        <f>_xlfn.CONCAT(Solution[[#This Row],[Old Rt '#]],"_",Solution[[#This Row],[Week '#]],"_", _xlfn.SWITCH(Solution[[#This Row],[Old Delivery Day]], "M", "Monday", "T", "Tuesday", "W", "Wednesday", "R", "Thursday", "F", "Friday"))</f>
        <v>105_Week2_Thursday</v>
      </c>
      <c r="AD220" s="20">
        <v>34.366599999999998</v>
      </c>
      <c r="AE220" s="20">
        <v>43.369199999999999</v>
      </c>
      <c r="AF220" s="20">
        <v>44.164999999999999</v>
      </c>
      <c r="AG220" s="20">
        <v>38.9176</v>
      </c>
      <c r="AH220">
        <v>44.23</v>
      </c>
      <c r="AI220" s="8" t="s">
        <v>3495</v>
      </c>
      <c r="AJ220" s="8" t="s">
        <v>5335</v>
      </c>
      <c r="AK220" s="8">
        <v>1</v>
      </c>
      <c r="AL220" s="8">
        <v>0</v>
      </c>
      <c r="AM220" s="11">
        <v>47.325000000000003</v>
      </c>
      <c r="AN220" s="11">
        <v>33.32</v>
      </c>
      <c r="AO220" t="s">
        <v>163</v>
      </c>
      <c r="AP220" s="8" t="s">
        <v>191</v>
      </c>
      <c r="AQ220" s="8" t="s">
        <v>44</v>
      </c>
      <c r="AR220" s="8" t="s">
        <v>163</v>
      </c>
      <c r="AS220" s="8" t="s">
        <v>163</v>
      </c>
      <c r="AT220" s="8" t="s">
        <v>168</v>
      </c>
      <c r="AU2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20" s="8">
        <v>0</v>
      </c>
      <c r="AW220">
        <v>8.5916499999999996</v>
      </c>
      <c r="AX220">
        <v>10.8423</v>
      </c>
      <c r="AY220">
        <v>11.04125</v>
      </c>
      <c r="AZ220">
        <v>9.7294</v>
      </c>
    </row>
    <row r="221" spans="1:52" x14ac:dyDescent="0.3">
      <c r="A221" s="43" t="s">
        <v>1579</v>
      </c>
      <c r="B221" t="s">
        <v>5084</v>
      </c>
      <c r="C221" t="s">
        <v>110</v>
      </c>
      <c r="D221" s="8" t="s">
        <v>101</v>
      </c>
      <c r="E221" s="8" t="s">
        <v>126</v>
      </c>
      <c r="F221" s="8" t="s">
        <v>12</v>
      </c>
      <c r="G221" s="8" t="s">
        <v>9254</v>
      </c>
      <c r="H221" s="8" t="s">
        <v>290</v>
      </c>
      <c r="I221" s="8" t="s">
        <v>15</v>
      </c>
      <c r="J221" s="8">
        <v>45</v>
      </c>
      <c r="K221" s="14" t="s">
        <v>1578</v>
      </c>
      <c r="L221" s="14" t="s">
        <v>5785</v>
      </c>
      <c r="M221" s="10">
        <v>2.4795823566099702</v>
      </c>
      <c r="N221" s="8" t="s">
        <v>8162</v>
      </c>
      <c r="O221" s="8" t="s">
        <v>125</v>
      </c>
      <c r="P221" s="9">
        <v>0.39984953703703702</v>
      </c>
      <c r="Q221" s="9">
        <v>0.40278935185185183</v>
      </c>
      <c r="R221" s="8">
        <v>0</v>
      </c>
      <c r="S221" s="10">
        <v>4.1083333333333334</v>
      </c>
      <c r="T221" s="8" t="s">
        <v>5086</v>
      </c>
      <c r="U221" s="8" t="s">
        <v>5087</v>
      </c>
      <c r="V221" s="10">
        <v>1.8199320532418899</v>
      </c>
      <c r="W221">
        <v>1066.92</v>
      </c>
      <c r="X221" s="8">
        <v>0</v>
      </c>
      <c r="Y221" s="8">
        <v>0</v>
      </c>
      <c r="Z221">
        <v>0</v>
      </c>
      <c r="AA221">
        <v>0</v>
      </c>
      <c r="AB221" s="8">
        <f>Solution[[#This Row],[Old Stop]] +1</f>
        <v>46</v>
      </c>
      <c r="AC221" s="8" t="str">
        <f>_xlfn.CONCAT(Solution[[#This Row],[Old Rt '#]],"_",Solution[[#This Row],[Week '#]],"_", _xlfn.SWITCH(Solution[[#This Row],[Old Delivery Day]], "M", "Monday", "T", "Tuesday", "W", "Wednesday", "R", "Thursday", "F", "Friday"))</f>
        <v>105_Week1_Tuesday</v>
      </c>
      <c r="AD221" s="20">
        <v>40.47</v>
      </c>
      <c r="AE221" s="20">
        <v>40.47</v>
      </c>
      <c r="AF221" s="20">
        <v>42.103299999999997</v>
      </c>
      <c r="AG221" s="20">
        <v>42.92</v>
      </c>
      <c r="AH221">
        <v>21.46</v>
      </c>
      <c r="AI221" s="8" t="s">
        <v>4626</v>
      </c>
      <c r="AJ221" s="8" t="s">
        <v>4627</v>
      </c>
      <c r="AK221" s="8">
        <v>1</v>
      </c>
      <c r="AL221" s="8">
        <v>0</v>
      </c>
      <c r="AM221" s="11">
        <v>20.234999999999999</v>
      </c>
      <c r="AN221" s="11">
        <v>21.46</v>
      </c>
      <c r="AO221" t="s">
        <v>163</v>
      </c>
      <c r="AP221" s="8" t="s">
        <v>191</v>
      </c>
      <c r="AQ221" s="8" t="s">
        <v>44</v>
      </c>
      <c r="AR221" s="8" t="s">
        <v>163</v>
      </c>
      <c r="AS221" s="8" t="s">
        <v>163</v>
      </c>
      <c r="AT221" s="8" t="s">
        <v>168</v>
      </c>
      <c r="AU2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21" s="8">
        <v>0</v>
      </c>
      <c r="AW221">
        <v>10.1175</v>
      </c>
      <c r="AX221">
        <v>10.1175</v>
      </c>
      <c r="AY221">
        <v>10.525824999999999</v>
      </c>
      <c r="AZ221">
        <v>10.73</v>
      </c>
    </row>
    <row r="222" spans="1:52" x14ac:dyDescent="0.3">
      <c r="A222" s="43" t="s">
        <v>1966</v>
      </c>
      <c r="B222" t="s">
        <v>4123</v>
      </c>
      <c r="C222" t="s">
        <v>110</v>
      </c>
      <c r="D222" s="8" t="s">
        <v>101</v>
      </c>
      <c r="E222" s="8" t="s">
        <v>160</v>
      </c>
      <c r="F222" s="8" t="s">
        <v>13</v>
      </c>
      <c r="G222" s="8" t="s">
        <v>9255</v>
      </c>
      <c r="H222" s="8" t="s">
        <v>290</v>
      </c>
      <c r="I222" s="8" t="s">
        <v>48</v>
      </c>
      <c r="J222" s="8">
        <v>147</v>
      </c>
      <c r="K222" s="14" t="s">
        <v>1965</v>
      </c>
      <c r="L222" s="14" t="s">
        <v>5944</v>
      </c>
      <c r="M222" s="10">
        <v>0.58157118813426201</v>
      </c>
      <c r="N222" s="8" t="s">
        <v>8718</v>
      </c>
      <c r="O222" s="8" t="s">
        <v>147</v>
      </c>
      <c r="P222" s="9">
        <v>0.50783564814814819</v>
      </c>
      <c r="Q222" s="9">
        <v>0.51469907407407411</v>
      </c>
      <c r="R222" s="8">
        <v>0</v>
      </c>
      <c r="S222" s="10">
        <v>10.950000000000001</v>
      </c>
      <c r="T222" s="8" t="s">
        <v>4125</v>
      </c>
      <c r="U222" s="8" t="s">
        <v>4126</v>
      </c>
      <c r="V222" s="10">
        <v>0.24670693990511799</v>
      </c>
      <c r="W222">
        <v>1492.6</v>
      </c>
      <c r="X222" s="8">
        <v>0</v>
      </c>
      <c r="Y222" s="8">
        <v>0</v>
      </c>
      <c r="Z222">
        <v>0</v>
      </c>
      <c r="AA222">
        <v>0</v>
      </c>
      <c r="AB222" s="8">
        <f>Solution[[#This Row],[Old Stop]] +1</f>
        <v>148</v>
      </c>
      <c r="AC222" s="8" t="str">
        <f>_xlfn.CONCAT(Solution[[#This Row],[Old Rt '#]],"_",Solution[[#This Row],[Week '#]],"_", _xlfn.SWITCH(Solution[[#This Row],[Old Delivery Day]], "M", "Monday", "T", "Tuesday", "W", "Wednesday", "R", "Thursday", "F", "Friday"))</f>
        <v>105_Week1_Thursday</v>
      </c>
      <c r="AD222" s="20">
        <v>0</v>
      </c>
      <c r="AE222" s="20">
        <v>0</v>
      </c>
      <c r="AF222" s="20">
        <v>90.04</v>
      </c>
      <c r="AG222" s="20">
        <v>77.330699999999993</v>
      </c>
      <c r="AH222">
        <v>100.08</v>
      </c>
      <c r="AI222" s="8" t="s">
        <v>3495</v>
      </c>
      <c r="AJ222" s="8" t="s">
        <v>3496</v>
      </c>
      <c r="AK222" s="8">
        <v>1</v>
      </c>
      <c r="AL222" s="8">
        <v>0</v>
      </c>
      <c r="AM222" s="11">
        <v>39.986199999999997</v>
      </c>
      <c r="AN222" s="11">
        <v>77.064999999999998</v>
      </c>
      <c r="AO222" t="s">
        <v>163</v>
      </c>
      <c r="AP222" s="8" t="s">
        <v>191</v>
      </c>
      <c r="AQ222" s="8" t="s">
        <v>44</v>
      </c>
      <c r="AR222" s="8" t="s">
        <v>163</v>
      </c>
      <c r="AS222" s="8" t="s">
        <v>163</v>
      </c>
      <c r="AT222" s="8" t="s">
        <v>168</v>
      </c>
      <c r="AU2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22" s="8">
        <v>0</v>
      </c>
      <c r="AW222">
        <v>0</v>
      </c>
      <c r="AX222">
        <v>0</v>
      </c>
      <c r="AY222">
        <v>22.51</v>
      </c>
      <c r="AZ222">
        <v>19.332674999999998</v>
      </c>
    </row>
    <row r="223" spans="1:52" x14ac:dyDescent="0.3">
      <c r="A223" s="43" t="s">
        <v>1966</v>
      </c>
      <c r="B223" t="s">
        <v>4123</v>
      </c>
      <c r="C223" t="s">
        <v>110</v>
      </c>
      <c r="D223" s="8" t="s">
        <v>102</v>
      </c>
      <c r="E223" s="8" t="s">
        <v>160</v>
      </c>
      <c r="F223" s="8" t="s">
        <v>13</v>
      </c>
      <c r="G223" s="8" t="s">
        <v>9259</v>
      </c>
      <c r="H223" s="8" t="s">
        <v>290</v>
      </c>
      <c r="I223" s="8" t="s">
        <v>48</v>
      </c>
      <c r="J223" s="8">
        <v>147</v>
      </c>
      <c r="K223" s="14" t="s">
        <v>1965</v>
      </c>
      <c r="L223" s="14" t="s">
        <v>5944</v>
      </c>
      <c r="M223" s="10">
        <v>1.3142092420826801</v>
      </c>
      <c r="N223" s="8" t="s">
        <v>8115</v>
      </c>
      <c r="O223" s="8" t="s">
        <v>147</v>
      </c>
      <c r="P223" s="9">
        <v>0.39444444444444443</v>
      </c>
      <c r="Q223" s="9">
        <v>0.40130787037037036</v>
      </c>
      <c r="R223" s="8">
        <v>0</v>
      </c>
      <c r="S223" s="10">
        <v>10.950000000000001</v>
      </c>
      <c r="T223" s="8" t="s">
        <v>4125</v>
      </c>
      <c r="U223" s="8" t="s">
        <v>4126</v>
      </c>
      <c r="V223" s="10">
        <v>0.38910097613030498</v>
      </c>
      <c r="W223">
        <v>1492.6</v>
      </c>
      <c r="X223" s="8">
        <v>0</v>
      </c>
      <c r="Y223" s="8">
        <v>0</v>
      </c>
      <c r="Z223">
        <v>0</v>
      </c>
      <c r="AA223">
        <v>0</v>
      </c>
      <c r="AB223" s="8">
        <f>Solution[[#This Row],[Old Stop]] +1</f>
        <v>148</v>
      </c>
      <c r="AC223" s="8" t="str">
        <f>_xlfn.CONCAT(Solution[[#This Row],[Old Rt '#]],"_",Solution[[#This Row],[Week '#]],"_", _xlfn.SWITCH(Solution[[#This Row],[Old Delivery Day]], "M", "Monday", "T", "Tuesday", "W", "Wednesday", "R", "Thursday", "F", "Friday"))</f>
        <v>105_Week2_Thursday</v>
      </c>
      <c r="AD223" s="20">
        <v>0</v>
      </c>
      <c r="AE223" s="20">
        <v>0</v>
      </c>
      <c r="AF223" s="20">
        <v>90.04</v>
      </c>
      <c r="AG223" s="20">
        <v>77.330699999999993</v>
      </c>
      <c r="AH223">
        <v>100.08</v>
      </c>
      <c r="AI223" s="8" t="s">
        <v>3495</v>
      </c>
      <c r="AJ223" s="8" t="s">
        <v>5335</v>
      </c>
      <c r="AK223" s="8">
        <v>1</v>
      </c>
      <c r="AL223" s="8">
        <v>0</v>
      </c>
      <c r="AM223" s="11">
        <v>39.986199999999997</v>
      </c>
      <c r="AN223" s="11">
        <v>77.064999999999998</v>
      </c>
      <c r="AO223" t="s">
        <v>163</v>
      </c>
      <c r="AP223" s="8" t="s">
        <v>191</v>
      </c>
      <c r="AQ223" s="8" t="s">
        <v>44</v>
      </c>
      <c r="AR223" s="8" t="s">
        <v>163</v>
      </c>
      <c r="AS223" s="8" t="s">
        <v>163</v>
      </c>
      <c r="AT223" s="8" t="s">
        <v>168</v>
      </c>
      <c r="AU2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23" s="8">
        <v>0</v>
      </c>
      <c r="AW223">
        <v>0</v>
      </c>
      <c r="AX223">
        <v>0</v>
      </c>
      <c r="AY223">
        <v>22.51</v>
      </c>
      <c r="AZ223">
        <v>19.332674999999998</v>
      </c>
    </row>
    <row r="224" spans="1:52" x14ac:dyDescent="0.3">
      <c r="A224" s="43" t="s">
        <v>1660</v>
      </c>
      <c r="B224" t="s">
        <v>4775</v>
      </c>
      <c r="C224" t="s">
        <v>110</v>
      </c>
      <c r="D224" s="8" t="s">
        <v>101</v>
      </c>
      <c r="E224" s="8" t="s">
        <v>126</v>
      </c>
      <c r="F224" s="8" t="s">
        <v>12</v>
      </c>
      <c r="G224" s="8" t="s">
        <v>9258</v>
      </c>
      <c r="H224" s="8" t="s">
        <v>290</v>
      </c>
      <c r="I224" s="8" t="s">
        <v>15</v>
      </c>
      <c r="J224" s="8">
        <v>40</v>
      </c>
      <c r="K224" s="14" t="s">
        <v>1659</v>
      </c>
      <c r="L224" s="14" t="s">
        <v>5783</v>
      </c>
      <c r="M224" s="10">
        <v>0.808639878793457</v>
      </c>
      <c r="N224" s="8" t="s">
        <v>8164</v>
      </c>
      <c r="O224" s="8" t="s">
        <v>147</v>
      </c>
      <c r="P224" s="9">
        <v>0.40335648148148145</v>
      </c>
      <c r="Q224" s="9">
        <v>0.41319444444444442</v>
      </c>
      <c r="R224" s="8">
        <v>0</v>
      </c>
      <c r="S224" s="10">
        <v>13.925000000000001</v>
      </c>
      <c r="T224" s="8" t="s">
        <v>4777</v>
      </c>
      <c r="U224" s="8" t="s">
        <v>4778</v>
      </c>
      <c r="V224" s="10">
        <v>0.313038880300684</v>
      </c>
      <c r="W224">
        <v>4227.87</v>
      </c>
      <c r="X224" s="8">
        <v>0</v>
      </c>
      <c r="Y224" s="8">
        <v>0</v>
      </c>
      <c r="Z224">
        <v>0</v>
      </c>
      <c r="AA224">
        <v>0</v>
      </c>
      <c r="AB224" s="8">
        <f>Solution[[#This Row],[Old Stop]] +1</f>
        <v>41</v>
      </c>
      <c r="AC224" s="8" t="str">
        <f>_xlfn.CONCAT(Solution[[#This Row],[Old Rt '#]],"_",Solution[[#This Row],[Week '#]],"_", _xlfn.SWITCH(Solution[[#This Row],[Old Delivery Day]], "M", "Monday", "T", "Tuesday", "W", "Wednesday", "R", "Thursday", "F", "Friday"))</f>
        <v>105_Week1_Tuesday</v>
      </c>
      <c r="AD224" s="20">
        <v>78.27</v>
      </c>
      <c r="AE224" s="20">
        <v>79.885300000000001</v>
      </c>
      <c r="AF224" s="20">
        <v>85.174599999999998</v>
      </c>
      <c r="AG224" s="20">
        <v>87.568399999999997</v>
      </c>
      <c r="AH224">
        <v>92.12</v>
      </c>
      <c r="AI224" s="8" t="s">
        <v>4626</v>
      </c>
      <c r="AJ224" s="8" t="s">
        <v>4627</v>
      </c>
      <c r="AK224" s="8">
        <v>1</v>
      </c>
      <c r="AL224" s="8">
        <v>0</v>
      </c>
      <c r="AM224" s="11">
        <v>81.27</v>
      </c>
      <c r="AN224" s="11">
        <v>87.846199999999996</v>
      </c>
      <c r="AO224" t="s">
        <v>163</v>
      </c>
      <c r="AP224" s="8" t="s">
        <v>191</v>
      </c>
      <c r="AQ224" s="8" t="s">
        <v>44</v>
      </c>
      <c r="AR224" s="8" t="s">
        <v>163</v>
      </c>
      <c r="AS224" s="8" t="s">
        <v>163</v>
      </c>
      <c r="AT224" s="8" t="s">
        <v>168</v>
      </c>
      <c r="AU2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24" s="8">
        <v>0</v>
      </c>
      <c r="AW224">
        <v>19.567499999999999</v>
      </c>
      <c r="AX224">
        <v>19.971325</v>
      </c>
      <c r="AY224">
        <v>21.29365</v>
      </c>
      <c r="AZ224">
        <v>21.892099999999999</v>
      </c>
    </row>
    <row r="225" spans="1:52" x14ac:dyDescent="0.3">
      <c r="A225" s="43" t="s">
        <v>1504</v>
      </c>
      <c r="B225" t="s">
        <v>5344</v>
      </c>
      <c r="C225" t="s">
        <v>110</v>
      </c>
      <c r="D225" s="8" t="s">
        <v>101</v>
      </c>
      <c r="E225" s="8" t="s">
        <v>160</v>
      </c>
      <c r="F225" s="8" t="s">
        <v>48</v>
      </c>
      <c r="G225" s="8" t="s">
        <v>9251</v>
      </c>
      <c r="H225" s="8" t="s">
        <v>160</v>
      </c>
      <c r="I225" s="8" t="s">
        <v>15</v>
      </c>
      <c r="J225" s="8">
        <v>270</v>
      </c>
      <c r="K225" s="14" t="s">
        <v>1503</v>
      </c>
      <c r="L225" s="14" t="s">
        <v>5811</v>
      </c>
      <c r="M225" s="10">
        <v>0.85672925051898097</v>
      </c>
      <c r="N225" s="8" t="s">
        <v>8741</v>
      </c>
      <c r="O225" s="8" t="s">
        <v>129</v>
      </c>
      <c r="P225" s="9">
        <v>0.34068287037037037</v>
      </c>
      <c r="Q225" s="9">
        <v>0.35148148148148151</v>
      </c>
      <c r="R225" s="8">
        <v>0</v>
      </c>
      <c r="S225" s="10">
        <v>14.133333333333333</v>
      </c>
      <c r="T225" s="8" t="s">
        <v>5346</v>
      </c>
      <c r="U225" s="8" t="s">
        <v>5347</v>
      </c>
      <c r="V225" s="10">
        <v>0.50614207950073897</v>
      </c>
      <c r="W225">
        <v>1203.01</v>
      </c>
      <c r="X225" s="8">
        <v>0</v>
      </c>
      <c r="Y225" s="8">
        <v>0</v>
      </c>
      <c r="Z225">
        <v>0</v>
      </c>
      <c r="AA225">
        <v>0</v>
      </c>
      <c r="AB225" s="8">
        <f>Solution[[#This Row],[Old Stop]] +1</f>
        <v>271</v>
      </c>
      <c r="AC225" s="8" t="str">
        <f>_xlfn.CONCAT(Solution[[#This Row],[Old Rt '#]],"_",Solution[[#This Row],[Week '#]],"_", _xlfn.SWITCH(Solution[[#This Row],[Old Delivery Day]], "M", "Monday", "T", "Tuesday", "W", "Wednesday", "R", "Thursday", "F", "Friday"))</f>
        <v>101_Week1_Tuesday</v>
      </c>
      <c r="AD225" s="20">
        <v>41.852800000000002</v>
      </c>
      <c r="AE225" s="20">
        <v>49.401600000000002</v>
      </c>
      <c r="AF225" s="20">
        <v>55.495699999999999</v>
      </c>
      <c r="AG225" s="20">
        <v>45.7483</v>
      </c>
      <c r="AH225">
        <v>26.29</v>
      </c>
      <c r="AI225" s="8" t="s">
        <v>3446</v>
      </c>
      <c r="AJ225" s="8" t="s">
        <v>3447</v>
      </c>
      <c r="AK225" s="8">
        <v>1</v>
      </c>
      <c r="AL225" s="8">
        <v>0</v>
      </c>
      <c r="AM225" s="11">
        <v>23.335000000000001</v>
      </c>
      <c r="AN225" s="11">
        <v>24.496200000000002</v>
      </c>
      <c r="AO225" t="s">
        <v>163</v>
      </c>
      <c r="AP225" s="8" t="s">
        <v>191</v>
      </c>
      <c r="AQ225" s="8" t="s">
        <v>44</v>
      </c>
      <c r="AR225" s="8" t="s">
        <v>164</v>
      </c>
      <c r="AS225" s="8" t="s">
        <v>163</v>
      </c>
      <c r="AT225" s="8" t="s">
        <v>168</v>
      </c>
      <c r="AU2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25" s="8">
        <v>0</v>
      </c>
      <c r="AW225">
        <v>10.463200000000001</v>
      </c>
      <c r="AX225">
        <v>12.3504</v>
      </c>
      <c r="AY225">
        <v>13.873925</v>
      </c>
      <c r="AZ225">
        <v>11.437075</v>
      </c>
    </row>
    <row r="226" spans="1:52" x14ac:dyDescent="0.3">
      <c r="A226" s="43" t="s">
        <v>1482</v>
      </c>
      <c r="B226" t="s">
        <v>4779</v>
      </c>
      <c r="C226" t="s">
        <v>110</v>
      </c>
      <c r="D226" s="8" t="s">
        <v>101</v>
      </c>
      <c r="E226" s="8" t="s">
        <v>126</v>
      </c>
      <c r="F226" s="8" t="s">
        <v>12</v>
      </c>
      <c r="G226" s="8" t="s">
        <v>9247</v>
      </c>
      <c r="H226" s="8" t="s">
        <v>290</v>
      </c>
      <c r="I226" s="8" t="s">
        <v>15</v>
      </c>
      <c r="J226" s="8">
        <v>70</v>
      </c>
      <c r="K226" s="14" t="s">
        <v>1481</v>
      </c>
      <c r="L226" s="14" t="s">
        <v>5767</v>
      </c>
      <c r="M226" s="10">
        <v>0.29374607465536001</v>
      </c>
      <c r="N226" s="8" t="s">
        <v>8166</v>
      </c>
      <c r="O226" s="8" t="s">
        <v>147</v>
      </c>
      <c r="P226" s="9">
        <v>0.41340277777777779</v>
      </c>
      <c r="Q226" s="9">
        <v>0.4195949074074074</v>
      </c>
      <c r="R226" s="8">
        <v>0</v>
      </c>
      <c r="S226" s="10">
        <v>10.058333333333334</v>
      </c>
      <c r="T226" s="8" t="s">
        <v>4781</v>
      </c>
      <c r="U226" s="8" t="s">
        <v>4782</v>
      </c>
      <c r="V226" s="10">
        <v>0.15857167763843399</v>
      </c>
      <c r="W226">
        <v>2944.66</v>
      </c>
      <c r="X226" s="8">
        <v>0</v>
      </c>
      <c r="Y226" s="8">
        <v>0</v>
      </c>
      <c r="Z226">
        <v>0</v>
      </c>
      <c r="AA226">
        <v>0</v>
      </c>
      <c r="AB226" s="8">
        <f>Solution[[#This Row],[Old Stop]] +1</f>
        <v>71</v>
      </c>
      <c r="AC226" s="8" t="str">
        <f>_xlfn.CONCAT(Solution[[#This Row],[Old Rt '#]],"_",Solution[[#This Row],[Week '#]],"_", _xlfn.SWITCH(Solution[[#This Row],[Old Delivery Day]], "M", "Monday", "T", "Tuesday", "W", "Wednesday", "R", "Thursday", "F", "Friday"))</f>
        <v>105_Week1_Tuesday</v>
      </c>
      <c r="AD226" s="20">
        <v>47.010800000000003</v>
      </c>
      <c r="AE226" s="20">
        <v>66.063000000000002</v>
      </c>
      <c r="AF226" s="20">
        <v>74.238399999999999</v>
      </c>
      <c r="AG226" s="20">
        <v>80.08</v>
      </c>
      <c r="AH226">
        <v>80.7</v>
      </c>
      <c r="AI226" s="8" t="s">
        <v>4626</v>
      </c>
      <c r="AJ226" s="8" t="s">
        <v>4627</v>
      </c>
      <c r="AK226" s="8">
        <v>1</v>
      </c>
      <c r="AL226" s="8">
        <v>0</v>
      </c>
      <c r="AM226" s="11">
        <v>73.788700000000006</v>
      </c>
      <c r="AN226" s="11">
        <v>80.08</v>
      </c>
      <c r="AO226" t="s">
        <v>163</v>
      </c>
      <c r="AP226" s="8" t="s">
        <v>191</v>
      </c>
      <c r="AQ226" s="8" t="s">
        <v>44</v>
      </c>
      <c r="AR226" s="8" t="s">
        <v>163</v>
      </c>
      <c r="AS226" s="8" t="s">
        <v>163</v>
      </c>
      <c r="AT226" s="8" t="s">
        <v>168</v>
      </c>
      <c r="AU2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26" s="8">
        <v>0</v>
      </c>
      <c r="AW226">
        <v>11.752700000000001</v>
      </c>
      <c r="AX226">
        <v>16.515750000000001</v>
      </c>
      <c r="AY226">
        <v>18.5596</v>
      </c>
      <c r="AZ226">
        <v>20.02</v>
      </c>
    </row>
    <row r="227" spans="1:52" x14ac:dyDescent="0.3">
      <c r="A227" s="43" t="s">
        <v>1338</v>
      </c>
      <c r="B227" t="s">
        <v>4317</v>
      </c>
      <c r="C227" t="s">
        <v>110</v>
      </c>
      <c r="D227" s="8" t="s">
        <v>101</v>
      </c>
      <c r="E227" s="8" t="s">
        <v>160</v>
      </c>
      <c r="F227" s="8" t="s">
        <v>14</v>
      </c>
      <c r="G227" s="8" t="s">
        <v>137</v>
      </c>
      <c r="H227" s="8" t="s">
        <v>160</v>
      </c>
      <c r="I227" s="8" t="s">
        <v>14</v>
      </c>
      <c r="J227" s="8">
        <v>55</v>
      </c>
      <c r="K227" s="14" t="s">
        <v>1323</v>
      </c>
      <c r="L227" s="14" t="s">
        <v>5772</v>
      </c>
      <c r="M227" s="10">
        <v>0</v>
      </c>
      <c r="N227" s="8" t="s">
        <v>9057</v>
      </c>
      <c r="O227" s="8" t="s">
        <v>147</v>
      </c>
      <c r="P227" s="9">
        <v>0.4010185185185185</v>
      </c>
      <c r="Q227" s="9">
        <v>0.42812499999999998</v>
      </c>
      <c r="R227" s="8">
        <v>0</v>
      </c>
      <c r="S227" s="10">
        <v>35.88666666666667</v>
      </c>
      <c r="T227" s="8" t="s">
        <v>4165</v>
      </c>
      <c r="U227" s="8" t="s">
        <v>4166</v>
      </c>
      <c r="V227" s="10"/>
      <c r="W227">
        <v>11455.7</v>
      </c>
      <c r="X227" s="8">
        <v>58</v>
      </c>
      <c r="Y227" s="8">
        <v>0.78909090909090895</v>
      </c>
      <c r="Z227">
        <v>13</v>
      </c>
      <c r="AA227">
        <v>278</v>
      </c>
      <c r="AB227" s="8">
        <f>Solution[[#This Row],[Old Stop]] +1</f>
        <v>56</v>
      </c>
      <c r="AC227" s="8" t="str">
        <f>_xlfn.CONCAT(Solution[[#This Row],[Old Rt '#]],"_",Solution[[#This Row],[Week '#]],"_", _xlfn.SWITCH(Solution[[#This Row],[Old Delivery Day]], "M", "Monday", "T", "Tuesday", "W", "Wednesday", "R", "Thursday", "F", "Friday"))</f>
        <v>101_Week1_Friday</v>
      </c>
      <c r="AD227" s="20">
        <v>218.71530000000001</v>
      </c>
      <c r="AE227" s="20">
        <v>202.345</v>
      </c>
      <c r="AF227" s="20">
        <v>226.19759999999999</v>
      </c>
      <c r="AG227" s="20">
        <v>235.32499999999999</v>
      </c>
      <c r="AH227">
        <v>243.36</v>
      </c>
      <c r="AI227" s="8" t="s">
        <v>3402</v>
      </c>
      <c r="AJ227" s="8" t="s">
        <v>3403</v>
      </c>
      <c r="AK227" s="8">
        <v>1</v>
      </c>
      <c r="AL227" s="8">
        <v>275</v>
      </c>
      <c r="AM227" s="11">
        <v>217.33</v>
      </c>
      <c r="AN227" s="11">
        <v>300.11250000000001</v>
      </c>
      <c r="AO227" t="s">
        <v>164</v>
      </c>
      <c r="AP227" s="8" t="s">
        <v>191</v>
      </c>
      <c r="AQ227" s="8" t="s">
        <v>44</v>
      </c>
      <c r="AR227" s="8" t="s">
        <v>164</v>
      </c>
      <c r="AS227" s="8" t="s">
        <v>164</v>
      </c>
      <c r="AT227" s="8" t="s">
        <v>168</v>
      </c>
      <c r="AU2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27" s="8"/>
      <c r="AW227">
        <v>54.678825000000003</v>
      </c>
      <c r="AX227">
        <v>50.58625</v>
      </c>
      <c r="AY227">
        <v>56.549399999999999</v>
      </c>
      <c r="AZ227">
        <v>58.831249999999997</v>
      </c>
    </row>
    <row r="228" spans="1:52" x14ac:dyDescent="0.3">
      <c r="A228" s="43" t="s">
        <v>1338</v>
      </c>
      <c r="B228" t="s">
        <v>4317</v>
      </c>
      <c r="C228" t="s">
        <v>110</v>
      </c>
      <c r="D228" s="8" t="s">
        <v>102</v>
      </c>
      <c r="E228" s="8" t="s">
        <v>160</v>
      </c>
      <c r="F228" s="8" t="s">
        <v>14</v>
      </c>
      <c r="G228" s="8" t="s">
        <v>137</v>
      </c>
      <c r="H228" s="8" t="s">
        <v>160</v>
      </c>
      <c r="I228" s="8" t="s">
        <v>14</v>
      </c>
      <c r="J228" s="8">
        <v>55</v>
      </c>
      <c r="K228" s="14" t="s">
        <v>1323</v>
      </c>
      <c r="L228" s="14" t="s">
        <v>5772</v>
      </c>
      <c r="M228" s="10">
        <v>0.55839118709747004</v>
      </c>
      <c r="N228" s="8" t="s">
        <v>8780</v>
      </c>
      <c r="O228" s="8" t="s">
        <v>147</v>
      </c>
      <c r="P228" s="9">
        <v>0.41293981481481479</v>
      </c>
      <c r="Q228" s="9">
        <v>0.44004629629629627</v>
      </c>
      <c r="R228" s="8">
        <v>0</v>
      </c>
      <c r="S228" s="10">
        <v>35.88666666666667</v>
      </c>
      <c r="T228" s="8" t="s">
        <v>4165</v>
      </c>
      <c r="U228" s="8" t="s">
        <v>4166</v>
      </c>
      <c r="V228" s="10">
        <v>0.31049140039932999</v>
      </c>
      <c r="W228">
        <v>11455.7</v>
      </c>
      <c r="X228" s="8">
        <v>58</v>
      </c>
      <c r="Y228" s="8">
        <v>0.78909090909090895</v>
      </c>
      <c r="Z228">
        <v>13</v>
      </c>
      <c r="AA228">
        <v>278</v>
      </c>
      <c r="AB228" s="8">
        <f>Solution[[#This Row],[Old Stop]] +1</f>
        <v>56</v>
      </c>
      <c r="AC228" s="8" t="str">
        <f>_xlfn.CONCAT(Solution[[#This Row],[Old Rt '#]],"_",Solution[[#This Row],[Week '#]],"_", _xlfn.SWITCH(Solution[[#This Row],[Old Delivery Day]], "M", "Monday", "T", "Tuesday", "W", "Wednesday", "R", "Thursday", "F", "Friday"))</f>
        <v>101_Week2_Friday</v>
      </c>
      <c r="AD228" s="20">
        <v>218.71530000000001</v>
      </c>
      <c r="AE228" s="20">
        <v>202.345</v>
      </c>
      <c r="AF228" s="20">
        <v>226.19759999999999</v>
      </c>
      <c r="AG228" s="20">
        <v>235.32499999999999</v>
      </c>
      <c r="AH228">
        <v>243.36</v>
      </c>
      <c r="AI228" s="8" t="s">
        <v>3402</v>
      </c>
      <c r="AJ228" s="8" t="s">
        <v>5149</v>
      </c>
      <c r="AK228" s="8">
        <v>1</v>
      </c>
      <c r="AL228" s="8">
        <v>275</v>
      </c>
      <c r="AM228" s="11">
        <v>217.33</v>
      </c>
      <c r="AN228" s="11">
        <v>300.11250000000001</v>
      </c>
      <c r="AO228" t="s">
        <v>164</v>
      </c>
      <c r="AP228" s="8" t="s">
        <v>191</v>
      </c>
      <c r="AQ228" s="8" t="s">
        <v>44</v>
      </c>
      <c r="AR228" s="8" t="s">
        <v>164</v>
      </c>
      <c r="AS228" s="8" t="s">
        <v>164</v>
      </c>
      <c r="AT228" s="8" t="s">
        <v>168</v>
      </c>
      <c r="AU2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28" s="8"/>
      <c r="AW228">
        <v>54.678825000000003</v>
      </c>
      <c r="AX228">
        <v>50.58625</v>
      </c>
      <c r="AY228">
        <v>56.549399999999999</v>
      </c>
      <c r="AZ228">
        <v>58.831249999999997</v>
      </c>
    </row>
    <row r="229" spans="1:52" x14ac:dyDescent="0.3">
      <c r="A229" s="43" t="s">
        <v>1408</v>
      </c>
      <c r="B229" t="s">
        <v>5513</v>
      </c>
      <c r="C229" t="s">
        <v>110</v>
      </c>
      <c r="D229" s="8" t="s">
        <v>101</v>
      </c>
      <c r="E229" s="8" t="s">
        <v>126</v>
      </c>
      <c r="F229" s="8" t="s">
        <v>12</v>
      </c>
      <c r="G229" s="8" t="s">
        <v>9257</v>
      </c>
      <c r="H229" s="8" t="s">
        <v>290</v>
      </c>
      <c r="I229" s="8" t="s">
        <v>15</v>
      </c>
      <c r="J229" s="8">
        <v>295</v>
      </c>
      <c r="K229" s="14" t="s">
        <v>1407</v>
      </c>
      <c r="L229" s="14" t="s">
        <v>5771</v>
      </c>
      <c r="M229" s="10">
        <v>2.61872767375749</v>
      </c>
      <c r="N229" s="8" t="s">
        <v>8168</v>
      </c>
      <c r="O229" s="8" t="s">
        <v>112</v>
      </c>
      <c r="P229" s="9">
        <v>0.42141203703703706</v>
      </c>
      <c r="Q229" s="9">
        <v>0.42504629629629631</v>
      </c>
      <c r="R229" s="8">
        <v>0</v>
      </c>
      <c r="S229" s="10">
        <v>5.2333333333333334</v>
      </c>
      <c r="T229" s="8" t="s">
        <v>5515</v>
      </c>
      <c r="U229" s="8" t="s">
        <v>5516</v>
      </c>
      <c r="V229" s="10">
        <v>0.74915637953704595</v>
      </c>
      <c r="W229">
        <v>554.49</v>
      </c>
      <c r="X229" s="8">
        <v>0</v>
      </c>
      <c r="Y229" s="8">
        <v>0</v>
      </c>
      <c r="Z229">
        <v>0</v>
      </c>
      <c r="AA229">
        <v>0</v>
      </c>
      <c r="AB229" s="8">
        <f>Solution[[#This Row],[Old Stop]] +1</f>
        <v>296</v>
      </c>
      <c r="AC229" s="8" t="str">
        <f>_xlfn.CONCAT(Solution[[#This Row],[Old Rt '#]],"_",Solution[[#This Row],[Week '#]],"_", _xlfn.SWITCH(Solution[[#This Row],[Old Delivery Day]], "M", "Monday", "T", "Tuesday", "W", "Wednesday", "R", "Thursday", "F", "Friday"))</f>
        <v>105_Week1_Tuesday</v>
      </c>
      <c r="AD229" s="20">
        <v>42.13</v>
      </c>
      <c r="AE229" s="20">
        <v>42.13</v>
      </c>
      <c r="AF229" s="20">
        <v>43.405000000000001</v>
      </c>
      <c r="AG229" s="20">
        <v>43.83</v>
      </c>
      <c r="AH229">
        <v>11.62</v>
      </c>
      <c r="AI229" s="8" t="s">
        <v>4626</v>
      </c>
      <c r="AJ229" s="8" t="s">
        <v>4627</v>
      </c>
      <c r="AK229" s="8">
        <v>1</v>
      </c>
      <c r="AL229" s="8">
        <v>0</v>
      </c>
      <c r="AM229" s="11">
        <v>10.532500000000001</v>
      </c>
      <c r="AN229" s="11">
        <v>10.9575</v>
      </c>
      <c r="AO229" t="s">
        <v>163</v>
      </c>
      <c r="AP229" s="8" t="s">
        <v>191</v>
      </c>
      <c r="AQ229" s="8" t="s">
        <v>44</v>
      </c>
      <c r="AR229" s="8" t="s">
        <v>163</v>
      </c>
      <c r="AS229" s="8" t="s">
        <v>163</v>
      </c>
      <c r="AT229" s="8" t="s">
        <v>168</v>
      </c>
      <c r="AU2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29" s="8">
        <v>0</v>
      </c>
      <c r="AW229">
        <v>10.532500000000001</v>
      </c>
      <c r="AX229">
        <v>10.532500000000001</v>
      </c>
      <c r="AY229">
        <v>10.85125</v>
      </c>
      <c r="AZ229">
        <v>10.9575</v>
      </c>
    </row>
    <row r="230" spans="1:52" x14ac:dyDescent="0.3">
      <c r="A230" s="43" t="s">
        <v>253</v>
      </c>
      <c r="B230" t="s">
        <v>4458</v>
      </c>
      <c r="C230" t="s">
        <v>110</v>
      </c>
      <c r="D230" s="8" t="s">
        <v>101</v>
      </c>
      <c r="E230" s="8" t="s">
        <v>160</v>
      </c>
      <c r="F230" s="8" t="s">
        <v>15</v>
      </c>
      <c r="G230" s="8" t="s">
        <v>4497</v>
      </c>
      <c r="H230" s="8" t="s">
        <v>160</v>
      </c>
      <c r="I230" s="8" t="s">
        <v>15</v>
      </c>
      <c r="J230" s="8">
        <v>185</v>
      </c>
      <c r="K230" s="14" t="s">
        <v>252</v>
      </c>
      <c r="L230" s="14" t="s">
        <v>5822</v>
      </c>
      <c r="M230" s="10">
        <v>2.7922304192980798</v>
      </c>
      <c r="N230" s="8" t="s">
        <v>8698</v>
      </c>
      <c r="O230" s="8" t="s">
        <v>147</v>
      </c>
      <c r="P230" s="9">
        <v>0.40429398148148149</v>
      </c>
      <c r="Q230" s="9">
        <v>0.41442129629629632</v>
      </c>
      <c r="R230" s="8">
        <v>0</v>
      </c>
      <c r="S230" s="10">
        <v>12.766666666666667</v>
      </c>
      <c r="T230" s="8" t="s">
        <v>5823</v>
      </c>
      <c r="U230" s="8" t="s">
        <v>5824</v>
      </c>
      <c r="V230" s="10">
        <v>1.6684328209105299</v>
      </c>
      <c r="W230">
        <v>11605.22</v>
      </c>
      <c r="X230" s="8">
        <v>37</v>
      </c>
      <c r="Y230" s="8">
        <v>0.81407035175879405</v>
      </c>
      <c r="Z230">
        <v>11</v>
      </c>
      <c r="AA230">
        <v>202</v>
      </c>
      <c r="AB230" s="8">
        <f>Solution[[#This Row],[Old Stop]] +1</f>
        <v>186</v>
      </c>
      <c r="AC230" s="8" t="str">
        <f>_xlfn.CONCAT(Solution[[#This Row],[Old Rt '#]],"_",Solution[[#This Row],[Week '#]],"_", _xlfn.SWITCH(Solution[[#This Row],[Old Delivery Day]], "M", "Monday", "T", "Tuesday", "W", "Wednesday", "R", "Thursday", "F", "Friday"))</f>
        <v>101_Week1_Tuesday</v>
      </c>
      <c r="AD230" s="20">
        <v>211.39920000000001</v>
      </c>
      <c r="AE230" s="20">
        <v>222.2807</v>
      </c>
      <c r="AF230" s="20">
        <v>235.24610000000001</v>
      </c>
      <c r="AG230" s="20">
        <v>218.30840000000001</v>
      </c>
      <c r="AH230">
        <v>236.86</v>
      </c>
      <c r="AI230" s="8" t="s">
        <v>4399</v>
      </c>
      <c r="AJ230" s="8" t="s">
        <v>4400</v>
      </c>
      <c r="AK230" s="8">
        <v>1</v>
      </c>
      <c r="AL230" s="8">
        <v>199</v>
      </c>
      <c r="AM230" s="11">
        <v>233.06</v>
      </c>
      <c r="AN230" s="11">
        <v>211.60249999999999</v>
      </c>
      <c r="AO230" t="s">
        <v>164</v>
      </c>
      <c r="AP230" s="8" t="s">
        <v>191</v>
      </c>
      <c r="AQ230" s="8" t="s">
        <v>44</v>
      </c>
      <c r="AR230" s="8" t="s">
        <v>164</v>
      </c>
      <c r="AS230" s="8" t="s">
        <v>164</v>
      </c>
      <c r="AT230" s="8" t="s">
        <v>168</v>
      </c>
      <c r="AU2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0" s="8"/>
      <c r="AW230">
        <v>52.849800000000002</v>
      </c>
      <c r="AX230">
        <v>55.570174999999999</v>
      </c>
      <c r="AY230">
        <v>58.811525000000003</v>
      </c>
      <c r="AZ230">
        <v>54.577100000000002</v>
      </c>
    </row>
    <row r="231" spans="1:52" x14ac:dyDescent="0.3">
      <c r="A231" s="43" t="s">
        <v>253</v>
      </c>
      <c r="B231" t="s">
        <v>4458</v>
      </c>
      <c r="C231" t="s">
        <v>110</v>
      </c>
      <c r="D231" s="8" t="s">
        <v>102</v>
      </c>
      <c r="E231" s="8" t="s">
        <v>160</v>
      </c>
      <c r="F231" s="8" t="s">
        <v>15</v>
      </c>
      <c r="G231" s="8" t="s">
        <v>9253</v>
      </c>
      <c r="H231" s="8" t="s">
        <v>160</v>
      </c>
      <c r="I231" s="8" t="s">
        <v>15</v>
      </c>
      <c r="J231" s="8">
        <v>185</v>
      </c>
      <c r="K231" s="14" t="s">
        <v>252</v>
      </c>
      <c r="L231" s="14" t="s">
        <v>5822</v>
      </c>
      <c r="M231" s="10">
        <v>0.82780849664888501</v>
      </c>
      <c r="N231" s="8" t="s">
        <v>7783</v>
      </c>
      <c r="O231" s="8" t="s">
        <v>147</v>
      </c>
      <c r="P231" s="9">
        <v>0.42648148148148146</v>
      </c>
      <c r="Q231" s="9">
        <v>0.43660879629629629</v>
      </c>
      <c r="R231" s="8">
        <v>0</v>
      </c>
      <c r="S231" s="10">
        <v>12.766666666666667</v>
      </c>
      <c r="T231" s="8" t="s">
        <v>5823</v>
      </c>
      <c r="U231" s="8" t="s">
        <v>5824</v>
      </c>
      <c r="V231" s="10">
        <v>0.33418753330249101</v>
      </c>
      <c r="W231">
        <v>11605.22</v>
      </c>
      <c r="X231" s="8">
        <v>37</v>
      </c>
      <c r="Y231" s="8">
        <v>0.81407035175879405</v>
      </c>
      <c r="Z231">
        <v>11</v>
      </c>
      <c r="AA231">
        <v>202</v>
      </c>
      <c r="AB231" s="8">
        <f>Solution[[#This Row],[Old Stop]] +1</f>
        <v>186</v>
      </c>
      <c r="AC231" s="8" t="str">
        <f>_xlfn.CONCAT(Solution[[#This Row],[Old Rt '#]],"_",Solution[[#This Row],[Week '#]],"_", _xlfn.SWITCH(Solution[[#This Row],[Old Delivery Day]], "M", "Monday", "T", "Tuesday", "W", "Wednesday", "R", "Thursday", "F", "Friday"))</f>
        <v>101_Week2_Tuesday</v>
      </c>
      <c r="AD231" s="20">
        <v>211.39920000000001</v>
      </c>
      <c r="AE231" s="20">
        <v>222.2807</v>
      </c>
      <c r="AF231" s="20">
        <v>235.24610000000001</v>
      </c>
      <c r="AG231" s="20">
        <v>218.30840000000001</v>
      </c>
      <c r="AH231">
        <v>236.86</v>
      </c>
      <c r="AI231" s="8" t="s">
        <v>4399</v>
      </c>
      <c r="AJ231" s="8" t="s">
        <v>4496</v>
      </c>
      <c r="AK231" s="8">
        <v>1</v>
      </c>
      <c r="AL231" s="8">
        <v>199</v>
      </c>
      <c r="AM231" s="11">
        <v>233.06</v>
      </c>
      <c r="AN231" s="11">
        <v>211.60249999999999</v>
      </c>
      <c r="AO231" t="s">
        <v>164</v>
      </c>
      <c r="AP231" s="8" t="s">
        <v>191</v>
      </c>
      <c r="AQ231" s="8" t="s">
        <v>44</v>
      </c>
      <c r="AR231" s="8" t="s">
        <v>164</v>
      </c>
      <c r="AS231" s="8" t="s">
        <v>164</v>
      </c>
      <c r="AT231" s="8" t="s">
        <v>168</v>
      </c>
      <c r="AU2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1" s="8"/>
      <c r="AW231">
        <v>52.849800000000002</v>
      </c>
      <c r="AX231">
        <v>55.570174999999999</v>
      </c>
      <c r="AY231">
        <v>58.811525000000003</v>
      </c>
      <c r="AZ231">
        <v>54.577100000000002</v>
      </c>
    </row>
    <row r="232" spans="1:52" x14ac:dyDescent="0.3">
      <c r="A232" s="43" t="s">
        <v>920</v>
      </c>
      <c r="B232" t="s">
        <v>120</v>
      </c>
      <c r="C232" t="s">
        <v>154</v>
      </c>
      <c r="D232" s="8" t="s">
        <v>101</v>
      </c>
      <c r="E232" s="8" t="s">
        <v>126</v>
      </c>
      <c r="F232" s="8" t="s">
        <v>12</v>
      </c>
      <c r="G232" s="8" t="s">
        <v>9255</v>
      </c>
      <c r="H232" s="8" t="s">
        <v>290</v>
      </c>
      <c r="I232" s="8" t="s">
        <v>15</v>
      </c>
      <c r="J232" s="8">
        <v>30</v>
      </c>
      <c r="K232" s="14" t="s">
        <v>919</v>
      </c>
      <c r="L232" s="14" t="s">
        <v>5746</v>
      </c>
      <c r="M232" s="10">
        <v>0.52343442925453598</v>
      </c>
      <c r="N232" s="8" t="s">
        <v>8169</v>
      </c>
      <c r="O232" s="8" t="s">
        <v>147</v>
      </c>
      <c r="P232" s="9">
        <v>0.42540509259259257</v>
      </c>
      <c r="Q232" s="9">
        <v>0.4307523148148148</v>
      </c>
      <c r="R232" s="8">
        <v>0</v>
      </c>
      <c r="S232" s="10">
        <v>7.0458333333333334</v>
      </c>
      <c r="T232" s="8" t="s">
        <v>5747</v>
      </c>
      <c r="U232" s="8" t="s">
        <v>5748</v>
      </c>
      <c r="V232" s="10">
        <v>0.14457077399840201</v>
      </c>
      <c r="W232">
        <v>1672.42</v>
      </c>
      <c r="X232" s="8">
        <v>0</v>
      </c>
      <c r="Y232" s="8">
        <v>0</v>
      </c>
      <c r="Z232">
        <v>0</v>
      </c>
      <c r="AA232">
        <v>0</v>
      </c>
      <c r="AB232" s="8">
        <f>Solution[[#This Row],[Old Stop]] +1</f>
        <v>31</v>
      </c>
      <c r="AC232" s="8" t="str">
        <f>_xlfn.CONCAT(Solution[[#This Row],[Old Rt '#]],"_",Solution[[#This Row],[Week '#]],"_", _xlfn.SWITCH(Solution[[#This Row],[Old Delivery Day]], "M", "Monday", "T", "Tuesday", "W", "Wednesday", "R", "Thursday", "F", "Friday"))</f>
        <v>105_Week1_Tuesday</v>
      </c>
      <c r="AD232" s="20">
        <v>32.175699999999999</v>
      </c>
      <c r="AE232" s="20">
        <v>48.375700000000002</v>
      </c>
      <c r="AF232" s="20">
        <v>28.89</v>
      </c>
      <c r="AG232" s="20">
        <v>28.89</v>
      </c>
      <c r="AH232">
        <v>29.4</v>
      </c>
      <c r="AI232" s="8" t="s">
        <v>4626</v>
      </c>
      <c r="AJ232" s="8" t="s">
        <v>4627</v>
      </c>
      <c r="AK232" s="8">
        <v>1</v>
      </c>
      <c r="AL232" s="8">
        <v>0</v>
      </c>
      <c r="AM232" s="11">
        <v>28.89</v>
      </c>
      <c r="AN232" s="11">
        <v>28.89</v>
      </c>
      <c r="AO232" t="s">
        <v>163</v>
      </c>
      <c r="AP232" s="8" t="s">
        <v>191</v>
      </c>
      <c r="AQ232" s="8" t="s">
        <v>44</v>
      </c>
      <c r="AR232" s="8" t="s">
        <v>163</v>
      </c>
      <c r="AS232" s="8" t="s">
        <v>163</v>
      </c>
      <c r="AT232" s="8" t="s">
        <v>168</v>
      </c>
      <c r="AU2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32" s="8">
        <v>0</v>
      </c>
      <c r="AW232">
        <v>8.0439249999999998</v>
      </c>
      <c r="AX232">
        <v>12.093925</v>
      </c>
      <c r="AY232">
        <v>7.2225000000000001</v>
      </c>
      <c r="AZ232">
        <v>7.2225000000000001</v>
      </c>
    </row>
    <row r="233" spans="1:52" x14ac:dyDescent="0.3">
      <c r="A233" s="43" t="s">
        <v>1792</v>
      </c>
      <c r="B233" t="s">
        <v>3522</v>
      </c>
      <c r="C233" t="s">
        <v>129</v>
      </c>
      <c r="D233" s="8" t="s">
        <v>101</v>
      </c>
      <c r="E233" s="8" t="s">
        <v>160</v>
      </c>
      <c r="F233" s="8" t="s">
        <v>15</v>
      </c>
      <c r="G233" s="8" t="s">
        <v>9253</v>
      </c>
      <c r="H233" s="8" t="s">
        <v>290</v>
      </c>
      <c r="I233" s="8" t="s">
        <v>48</v>
      </c>
      <c r="J233" s="8">
        <v>300</v>
      </c>
      <c r="K233" s="14" t="s">
        <v>1791</v>
      </c>
      <c r="L233" s="14" t="s">
        <v>5858</v>
      </c>
      <c r="M233" s="10">
        <v>0</v>
      </c>
      <c r="N233" s="8" t="s">
        <v>8755</v>
      </c>
      <c r="O233" s="8" t="s">
        <v>147</v>
      </c>
      <c r="P233" s="9">
        <v>0.39777777777777779</v>
      </c>
      <c r="Q233" s="9">
        <v>0.40234953703703702</v>
      </c>
      <c r="R233" s="8">
        <v>0</v>
      </c>
      <c r="S233" s="10">
        <v>6.8366666666666669</v>
      </c>
      <c r="T233" s="8" t="s">
        <v>4417</v>
      </c>
      <c r="U233" s="8" t="s">
        <v>4418</v>
      </c>
      <c r="V233" s="10"/>
      <c r="W233">
        <v>6069.19</v>
      </c>
      <c r="X233" s="8">
        <v>0</v>
      </c>
      <c r="Y233" s="8">
        <v>0</v>
      </c>
      <c r="Z233">
        <v>0</v>
      </c>
      <c r="AA233">
        <v>0</v>
      </c>
      <c r="AB233" s="8">
        <f>Solution[[#This Row],[Old Stop]] +1</f>
        <v>301</v>
      </c>
      <c r="AC233" s="8" t="str">
        <f>_xlfn.CONCAT(Solution[[#This Row],[Old Rt '#]],"_",Solution[[#This Row],[Week '#]],"_", _xlfn.SWITCH(Solution[[#This Row],[Old Delivery Day]], "M", "Monday", "T", "Tuesday", "W", "Wednesday", "R", "Thursday", "F", "Friday"))</f>
        <v>105_Week1_Thursday</v>
      </c>
      <c r="AD233" s="20">
        <v>122.25579999999999</v>
      </c>
      <c r="AE233" s="20">
        <v>115.7561</v>
      </c>
      <c r="AF233" s="20">
        <v>121.5685</v>
      </c>
      <c r="AG233" s="20">
        <v>125.50230000000001</v>
      </c>
      <c r="AH233">
        <v>124.99</v>
      </c>
      <c r="AI233" s="8" t="s">
        <v>4399</v>
      </c>
      <c r="AJ233" s="8" t="s">
        <v>4400</v>
      </c>
      <c r="AK233" s="8">
        <v>1</v>
      </c>
      <c r="AL233" s="8">
        <v>0</v>
      </c>
      <c r="AM233" s="11">
        <v>116.18</v>
      </c>
      <c r="AN233" s="11">
        <v>124.99</v>
      </c>
      <c r="AO233" t="s">
        <v>163</v>
      </c>
      <c r="AP233" s="8" t="s">
        <v>191</v>
      </c>
      <c r="AQ233" s="8" t="s">
        <v>44</v>
      </c>
      <c r="AR233" s="8" t="s">
        <v>163</v>
      </c>
      <c r="AS233" s="8" t="s">
        <v>163</v>
      </c>
      <c r="AT233" s="8" t="s">
        <v>168</v>
      </c>
      <c r="AU2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3" s="8">
        <v>0</v>
      </c>
      <c r="AW233">
        <v>30.563949999999998</v>
      </c>
      <c r="AX233">
        <v>28.939025000000001</v>
      </c>
      <c r="AY233">
        <v>30.392125</v>
      </c>
      <c r="AZ233">
        <v>31.375575000000001</v>
      </c>
    </row>
    <row r="234" spans="1:52" x14ac:dyDescent="0.3">
      <c r="A234" s="43" t="s">
        <v>1792</v>
      </c>
      <c r="B234" t="s">
        <v>3522</v>
      </c>
      <c r="C234" t="s">
        <v>129</v>
      </c>
      <c r="D234" s="8" t="s">
        <v>102</v>
      </c>
      <c r="E234" s="8" t="s">
        <v>160</v>
      </c>
      <c r="F234" s="8" t="s">
        <v>15</v>
      </c>
      <c r="G234" s="8" t="s">
        <v>9254</v>
      </c>
      <c r="H234" s="8" t="s">
        <v>290</v>
      </c>
      <c r="I234" s="8" t="s">
        <v>48</v>
      </c>
      <c r="J234" s="8">
        <v>300</v>
      </c>
      <c r="K234" s="14" t="s">
        <v>1791</v>
      </c>
      <c r="L234" s="14" t="s">
        <v>5858</v>
      </c>
      <c r="M234" s="10">
        <v>0</v>
      </c>
      <c r="N234" s="8" t="s">
        <v>7794</v>
      </c>
      <c r="O234" s="8" t="s">
        <v>147</v>
      </c>
      <c r="P234" s="9">
        <v>0.46878472222222223</v>
      </c>
      <c r="Q234" s="9">
        <v>0.47335648148148146</v>
      </c>
      <c r="R234" s="8">
        <v>0</v>
      </c>
      <c r="S234" s="10">
        <v>6.8366666666666669</v>
      </c>
      <c r="T234" s="8" t="s">
        <v>4417</v>
      </c>
      <c r="U234" s="8" t="s">
        <v>4418</v>
      </c>
      <c r="V234" s="10"/>
      <c r="W234">
        <v>6069.19</v>
      </c>
      <c r="X234" s="8">
        <v>0</v>
      </c>
      <c r="Y234" s="8">
        <v>0</v>
      </c>
      <c r="Z234">
        <v>0</v>
      </c>
      <c r="AA234">
        <v>0</v>
      </c>
      <c r="AB234" s="8">
        <f>Solution[[#This Row],[Old Stop]] +1</f>
        <v>301</v>
      </c>
      <c r="AC234" s="8" t="str">
        <f>_xlfn.CONCAT(Solution[[#This Row],[Old Rt '#]],"_",Solution[[#This Row],[Week '#]],"_", _xlfn.SWITCH(Solution[[#This Row],[Old Delivery Day]], "M", "Monday", "T", "Tuesday", "W", "Wednesday", "R", "Thursday", "F", "Friday"))</f>
        <v>105_Week2_Thursday</v>
      </c>
      <c r="AD234" s="20">
        <v>122.25579999999999</v>
      </c>
      <c r="AE234" s="20">
        <v>115.7561</v>
      </c>
      <c r="AF234" s="20">
        <v>121.5685</v>
      </c>
      <c r="AG234" s="20">
        <v>125.50230000000001</v>
      </c>
      <c r="AH234">
        <v>124.99</v>
      </c>
      <c r="AI234" s="8" t="s">
        <v>4399</v>
      </c>
      <c r="AJ234" s="8" t="s">
        <v>4496</v>
      </c>
      <c r="AK234" s="8">
        <v>1</v>
      </c>
      <c r="AL234" s="8">
        <v>0</v>
      </c>
      <c r="AM234" s="11">
        <v>116.18</v>
      </c>
      <c r="AN234" s="11">
        <v>124.99</v>
      </c>
      <c r="AO234" t="s">
        <v>163</v>
      </c>
      <c r="AP234" s="8" t="s">
        <v>191</v>
      </c>
      <c r="AQ234" s="8" t="s">
        <v>44</v>
      </c>
      <c r="AR234" s="8" t="s">
        <v>163</v>
      </c>
      <c r="AS234" s="8" t="s">
        <v>163</v>
      </c>
      <c r="AT234" s="8" t="s">
        <v>168</v>
      </c>
      <c r="AU2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4" s="8">
        <v>0</v>
      </c>
      <c r="AW234">
        <v>30.563949999999998</v>
      </c>
      <c r="AX234">
        <v>28.939025000000001</v>
      </c>
      <c r="AY234">
        <v>30.392125</v>
      </c>
      <c r="AZ234">
        <v>31.375575000000001</v>
      </c>
    </row>
    <row r="235" spans="1:52" x14ac:dyDescent="0.3">
      <c r="A235" s="43" t="s">
        <v>1696</v>
      </c>
      <c r="B235" t="s">
        <v>4758</v>
      </c>
      <c r="C235" t="s">
        <v>110</v>
      </c>
      <c r="D235" s="8" t="s">
        <v>101</v>
      </c>
      <c r="E235" s="8" t="s">
        <v>126</v>
      </c>
      <c r="F235" s="8" t="s">
        <v>12</v>
      </c>
      <c r="G235" s="8" t="s">
        <v>9263</v>
      </c>
      <c r="H235" s="8" t="s">
        <v>160</v>
      </c>
      <c r="I235" s="8" t="s">
        <v>13</v>
      </c>
      <c r="J235" s="8">
        <v>0</v>
      </c>
      <c r="K235" s="14" t="s">
        <v>1695</v>
      </c>
      <c r="L235" s="14" t="s">
        <v>5746</v>
      </c>
      <c r="M235" s="10">
        <v>0</v>
      </c>
      <c r="N235" s="8" t="s">
        <v>8170</v>
      </c>
      <c r="O235" s="8" t="s">
        <v>107</v>
      </c>
      <c r="P235" s="9">
        <v>0.4307523148148148</v>
      </c>
      <c r="Q235" s="9">
        <v>0.43746527777777777</v>
      </c>
      <c r="R235" s="8">
        <v>0</v>
      </c>
      <c r="S235" s="10">
        <v>5.3</v>
      </c>
      <c r="T235" s="8" t="s">
        <v>5747</v>
      </c>
      <c r="U235" s="8" t="s">
        <v>5748</v>
      </c>
      <c r="V235" s="10"/>
      <c r="W235">
        <v>459.23</v>
      </c>
      <c r="X235" s="8">
        <v>0</v>
      </c>
      <c r="Y235" s="8">
        <v>0</v>
      </c>
      <c r="Z235">
        <v>0</v>
      </c>
      <c r="AA235">
        <v>0</v>
      </c>
      <c r="AB235" s="8">
        <f>Solution[[#This Row],[Old Stop]] +1</f>
        <v>1</v>
      </c>
      <c r="AC235" s="8" t="str">
        <f>_xlfn.CONCAT(Solution[[#This Row],[Old Rt '#]],"_",Solution[[#This Row],[Week '#]],"_", _xlfn.SWITCH(Solution[[#This Row],[Old Delivery Day]], "M", "Monday", "T", "Tuesday", "W", "Wednesday", "R", "Thursday", "F", "Friday"))</f>
        <v>101_Week1_Monday</v>
      </c>
      <c r="AD235" s="20">
        <v>35</v>
      </c>
      <c r="AE235" s="20">
        <v>35</v>
      </c>
      <c r="AF235" s="20">
        <v>35.94</v>
      </c>
      <c r="AG235" s="20">
        <v>37.013300000000001</v>
      </c>
      <c r="AH235">
        <v>9.65</v>
      </c>
      <c r="AI235" s="8" t="s">
        <v>4626</v>
      </c>
      <c r="AJ235" s="8" t="s">
        <v>4627</v>
      </c>
      <c r="AK235" s="8">
        <v>1</v>
      </c>
      <c r="AL235" s="8">
        <v>0</v>
      </c>
      <c r="AM235" s="11">
        <v>8.75</v>
      </c>
      <c r="AN235" s="11">
        <v>9.3286999999999995</v>
      </c>
      <c r="AO235" t="s">
        <v>163</v>
      </c>
      <c r="AP235" s="8" t="s">
        <v>191</v>
      </c>
      <c r="AQ235" s="8" t="s">
        <v>44</v>
      </c>
      <c r="AR235" s="8" t="s">
        <v>163</v>
      </c>
      <c r="AS235" s="8" t="s">
        <v>163</v>
      </c>
      <c r="AT235" s="8" t="s">
        <v>168</v>
      </c>
      <c r="AU2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35" s="8">
        <v>0</v>
      </c>
      <c r="AW235">
        <v>8.75</v>
      </c>
      <c r="AX235">
        <v>8.75</v>
      </c>
      <c r="AY235">
        <v>8.9849999999999994</v>
      </c>
      <c r="AZ235">
        <v>9.2533250000000002</v>
      </c>
    </row>
    <row r="236" spans="1:52" x14ac:dyDescent="0.3">
      <c r="A236" s="43" t="s">
        <v>1694</v>
      </c>
      <c r="B236" t="s">
        <v>158</v>
      </c>
      <c r="C236" t="s">
        <v>125</v>
      </c>
      <c r="D236" s="8" t="s">
        <v>101</v>
      </c>
      <c r="E236" s="8" t="s">
        <v>160</v>
      </c>
      <c r="F236" s="8" t="s">
        <v>12</v>
      </c>
      <c r="G236" s="8" t="s">
        <v>9252</v>
      </c>
      <c r="H236" s="8" t="s">
        <v>290</v>
      </c>
      <c r="I236" s="8" t="s">
        <v>48</v>
      </c>
      <c r="J236" s="8">
        <v>90</v>
      </c>
      <c r="K236" s="14" t="s">
        <v>1693</v>
      </c>
      <c r="L236" s="14" t="s">
        <v>5879</v>
      </c>
      <c r="M236" s="10">
        <v>0.66230186275535596</v>
      </c>
      <c r="N236" s="8" t="s">
        <v>7711</v>
      </c>
      <c r="O236" s="8" t="s">
        <v>147</v>
      </c>
      <c r="P236" s="9">
        <v>0.37762731481481482</v>
      </c>
      <c r="Q236" s="9">
        <v>0.38156250000000003</v>
      </c>
      <c r="R236" s="8">
        <v>0</v>
      </c>
      <c r="S236" s="10">
        <v>5.3533333333333335</v>
      </c>
      <c r="T236" s="8" t="s">
        <v>4432</v>
      </c>
      <c r="U236" s="8" t="s">
        <v>4433</v>
      </c>
      <c r="V236" s="10">
        <v>0.54873633510522801</v>
      </c>
      <c r="W236">
        <v>489.32</v>
      </c>
      <c r="X236" s="8">
        <v>0</v>
      </c>
      <c r="Y236" s="8">
        <v>0</v>
      </c>
      <c r="Z236">
        <v>0</v>
      </c>
      <c r="AA236">
        <v>0</v>
      </c>
      <c r="AB236" s="8">
        <f>Solution[[#This Row],[Old Stop]] +1</f>
        <v>91</v>
      </c>
      <c r="AC236" s="8" t="str">
        <f>_xlfn.CONCAT(Solution[[#This Row],[Old Rt '#]],"_",Solution[[#This Row],[Week '#]],"_", _xlfn.SWITCH(Solution[[#This Row],[Old Delivery Day]], "M", "Monday", "T", "Tuesday", "W", "Wednesday", "R", "Thursday", "F", "Friday"))</f>
        <v>105_Week1_Thursday</v>
      </c>
      <c r="AD236" s="20">
        <v>9.2065999999999999</v>
      </c>
      <c r="AE236" s="20">
        <v>9.3800000000000008</v>
      </c>
      <c r="AF236" s="20">
        <v>9.6757000000000009</v>
      </c>
      <c r="AG236" s="20">
        <v>11.563000000000001</v>
      </c>
      <c r="AH236">
        <v>9.84</v>
      </c>
      <c r="AI236" s="8" t="s">
        <v>4434</v>
      </c>
      <c r="AJ236" s="8" t="s">
        <v>4435</v>
      </c>
      <c r="AK236" s="8">
        <v>1</v>
      </c>
      <c r="AL236" s="8">
        <v>0</v>
      </c>
      <c r="AM236" s="11">
        <v>9.3800000000000008</v>
      </c>
      <c r="AN236" s="11">
        <v>11.24</v>
      </c>
      <c r="AO236" t="s">
        <v>163</v>
      </c>
      <c r="AP236" s="8" t="s">
        <v>793</v>
      </c>
      <c r="AQ236" s="8" t="s">
        <v>44</v>
      </c>
      <c r="AR236" s="8" t="s">
        <v>163</v>
      </c>
      <c r="AS236" s="8" t="s">
        <v>163</v>
      </c>
      <c r="AT236" s="8" t="s">
        <v>168</v>
      </c>
      <c r="AU2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6" s="8">
        <v>0</v>
      </c>
      <c r="AW236">
        <v>2.30165</v>
      </c>
      <c r="AX236">
        <v>2.3450000000000002</v>
      </c>
      <c r="AY236">
        <v>2.4189250000000002</v>
      </c>
      <c r="AZ236">
        <v>2.8907500000000002</v>
      </c>
    </row>
    <row r="237" spans="1:52" x14ac:dyDescent="0.3">
      <c r="A237" s="43" t="s">
        <v>1694</v>
      </c>
      <c r="B237" t="s">
        <v>158</v>
      </c>
      <c r="C237" t="s">
        <v>125</v>
      </c>
      <c r="D237" s="8" t="s">
        <v>102</v>
      </c>
      <c r="E237" s="8" t="s">
        <v>160</v>
      </c>
      <c r="F237" s="8" t="s">
        <v>12</v>
      </c>
      <c r="G237" s="8" t="s">
        <v>137</v>
      </c>
      <c r="H237" s="8" t="s">
        <v>290</v>
      </c>
      <c r="I237" s="8" t="s">
        <v>48</v>
      </c>
      <c r="J237" s="8">
        <v>90</v>
      </c>
      <c r="K237" s="14" t="s">
        <v>1693</v>
      </c>
      <c r="L237" s="14" t="s">
        <v>5879</v>
      </c>
      <c r="M237" s="10">
        <v>0.66230186275532799</v>
      </c>
      <c r="N237" s="8" t="s">
        <v>7748</v>
      </c>
      <c r="O237" s="8" t="s">
        <v>147</v>
      </c>
      <c r="P237" s="9">
        <v>0.47013888888888888</v>
      </c>
      <c r="Q237" s="9">
        <v>0.47407407407407409</v>
      </c>
      <c r="R237" s="8">
        <v>0</v>
      </c>
      <c r="S237" s="10">
        <v>5.3533333333333335</v>
      </c>
      <c r="T237" s="8" t="s">
        <v>4432</v>
      </c>
      <c r="U237" s="8" t="s">
        <v>4433</v>
      </c>
      <c r="V237" s="10">
        <v>0.54873633510523701</v>
      </c>
      <c r="W237">
        <v>489.32</v>
      </c>
      <c r="X237" s="8">
        <v>0</v>
      </c>
      <c r="Y237" s="8">
        <v>0</v>
      </c>
      <c r="Z237">
        <v>0</v>
      </c>
      <c r="AA237">
        <v>0</v>
      </c>
      <c r="AB237" s="8">
        <f>Solution[[#This Row],[Old Stop]] +1</f>
        <v>91</v>
      </c>
      <c r="AC237" s="8" t="str">
        <f>_xlfn.CONCAT(Solution[[#This Row],[Old Rt '#]],"_",Solution[[#This Row],[Week '#]],"_", _xlfn.SWITCH(Solution[[#This Row],[Old Delivery Day]], "M", "Monday", "T", "Tuesday", "W", "Wednesday", "R", "Thursday", "F", "Friday"))</f>
        <v>105_Week2_Thursday</v>
      </c>
      <c r="AD237" s="20">
        <v>9.2065999999999999</v>
      </c>
      <c r="AE237" s="20">
        <v>9.3800000000000008</v>
      </c>
      <c r="AF237" s="20">
        <v>9.6757000000000009</v>
      </c>
      <c r="AG237" s="20">
        <v>11.563000000000001</v>
      </c>
      <c r="AH237">
        <v>9.84</v>
      </c>
      <c r="AI237" s="8" t="s">
        <v>4434</v>
      </c>
      <c r="AJ237" s="8" t="s">
        <v>4630</v>
      </c>
      <c r="AK237" s="8">
        <v>1</v>
      </c>
      <c r="AL237" s="8">
        <v>0</v>
      </c>
      <c r="AM237" s="11">
        <v>9.3800000000000008</v>
      </c>
      <c r="AN237" s="11">
        <v>11.24</v>
      </c>
      <c r="AO237" t="s">
        <v>163</v>
      </c>
      <c r="AP237" s="8" t="s">
        <v>793</v>
      </c>
      <c r="AQ237" s="8" t="s">
        <v>44</v>
      </c>
      <c r="AR237" s="8" t="s">
        <v>163</v>
      </c>
      <c r="AS237" s="8" t="s">
        <v>163</v>
      </c>
      <c r="AT237" s="8" t="s">
        <v>168</v>
      </c>
      <c r="AU2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7" s="8">
        <v>0</v>
      </c>
      <c r="AW237">
        <v>2.30165</v>
      </c>
      <c r="AX237">
        <v>2.3450000000000002</v>
      </c>
      <c r="AY237">
        <v>2.4189250000000002</v>
      </c>
      <c r="AZ237">
        <v>2.8907500000000002</v>
      </c>
    </row>
    <row r="238" spans="1:52" x14ac:dyDescent="0.3">
      <c r="A238" s="43" t="s">
        <v>1859</v>
      </c>
      <c r="B238" t="s">
        <v>4661</v>
      </c>
      <c r="C238" t="s">
        <v>112</v>
      </c>
      <c r="D238" s="8" t="s">
        <v>101</v>
      </c>
      <c r="E238" s="8" t="s">
        <v>126</v>
      </c>
      <c r="F238" s="8" t="s">
        <v>12</v>
      </c>
      <c r="G238" s="8" t="s">
        <v>9266</v>
      </c>
      <c r="H238" s="8" t="s">
        <v>160</v>
      </c>
      <c r="I238" s="8" t="s">
        <v>13</v>
      </c>
      <c r="J238" s="8">
        <v>0</v>
      </c>
      <c r="K238" s="14" t="s">
        <v>1858</v>
      </c>
      <c r="L238" s="14" t="s">
        <v>5769</v>
      </c>
      <c r="M238" s="10">
        <v>0</v>
      </c>
      <c r="N238" s="8" t="s">
        <v>8171</v>
      </c>
      <c r="O238" s="8" t="s">
        <v>147</v>
      </c>
      <c r="P238" s="9">
        <v>0.43747685185185187</v>
      </c>
      <c r="Q238" s="9">
        <v>0.44608796296296294</v>
      </c>
      <c r="R238" s="8">
        <v>0</v>
      </c>
      <c r="S238" s="10">
        <v>11.041666666666666</v>
      </c>
      <c r="T238" s="8" t="s">
        <v>5747</v>
      </c>
      <c r="U238" s="8" t="s">
        <v>5748</v>
      </c>
      <c r="V238" s="10"/>
      <c r="W238">
        <v>2782.05</v>
      </c>
      <c r="X238" s="8">
        <v>0</v>
      </c>
      <c r="Y238" s="8">
        <v>0</v>
      </c>
      <c r="Z238">
        <v>0</v>
      </c>
      <c r="AA238">
        <v>0</v>
      </c>
      <c r="AB238" s="8">
        <f>Solution[[#This Row],[Old Stop]] +1</f>
        <v>1</v>
      </c>
      <c r="AC238" s="8" t="str">
        <f>_xlfn.CONCAT(Solution[[#This Row],[Old Rt '#]],"_",Solution[[#This Row],[Week '#]],"_", _xlfn.SWITCH(Solution[[#This Row],[Old Delivery Day]], "M", "Monday", "T", "Tuesday", "W", "Wednesday", "R", "Thursday", "F", "Friday"))</f>
        <v>101_Week1_Monday</v>
      </c>
      <c r="AD238" s="20">
        <v>53.815300000000001</v>
      </c>
      <c r="AE238" s="20">
        <v>53.185299999999998</v>
      </c>
      <c r="AF238" s="20">
        <v>54.314599999999999</v>
      </c>
      <c r="AG238" s="20">
        <v>54.826099999999997</v>
      </c>
      <c r="AH238">
        <v>58.72</v>
      </c>
      <c r="AI238" s="8" t="s">
        <v>4626</v>
      </c>
      <c r="AJ238" s="8" t="s">
        <v>4627</v>
      </c>
      <c r="AK238" s="8">
        <v>1</v>
      </c>
      <c r="AL238" s="8">
        <v>0</v>
      </c>
      <c r="AM238" s="11">
        <v>53.725000000000001</v>
      </c>
      <c r="AN238" s="11">
        <v>55.387500000000003</v>
      </c>
      <c r="AO238" t="s">
        <v>163</v>
      </c>
      <c r="AP238" s="8" t="s">
        <v>191</v>
      </c>
      <c r="AQ238" s="8" t="s">
        <v>44</v>
      </c>
      <c r="AR238" s="8" t="s">
        <v>163</v>
      </c>
      <c r="AS238" s="8" t="s">
        <v>163</v>
      </c>
      <c r="AT238" s="8" t="s">
        <v>168</v>
      </c>
      <c r="AU2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38" s="8">
        <v>0</v>
      </c>
      <c r="AW238">
        <v>13.453825</v>
      </c>
      <c r="AX238">
        <v>13.296325</v>
      </c>
      <c r="AY238">
        <v>13.57865</v>
      </c>
      <c r="AZ238">
        <v>13.706524999999999</v>
      </c>
    </row>
    <row r="239" spans="1:52" x14ac:dyDescent="0.3">
      <c r="A239" s="43" t="s">
        <v>614</v>
      </c>
      <c r="B239" t="s">
        <v>5377</v>
      </c>
      <c r="C239" t="s">
        <v>110</v>
      </c>
      <c r="D239" s="8" t="s">
        <v>101</v>
      </c>
      <c r="E239" s="8" t="s">
        <v>160</v>
      </c>
      <c r="F239" s="8" t="s">
        <v>15</v>
      </c>
      <c r="G239" s="8" t="s">
        <v>9249</v>
      </c>
      <c r="H239" s="8" t="s">
        <v>160</v>
      </c>
      <c r="I239" s="8" t="s">
        <v>15</v>
      </c>
      <c r="J239" s="8">
        <v>136</v>
      </c>
      <c r="K239" s="14" t="s">
        <v>613</v>
      </c>
      <c r="L239" s="14" t="s">
        <v>5837</v>
      </c>
      <c r="M239" s="10">
        <v>1.39143466793004</v>
      </c>
      <c r="N239" s="8" t="s">
        <v>8765</v>
      </c>
      <c r="O239" s="8" t="s">
        <v>112</v>
      </c>
      <c r="P239" s="9">
        <v>0.4259027777777778</v>
      </c>
      <c r="Q239" s="9">
        <v>0.43288194444444444</v>
      </c>
      <c r="R239" s="8">
        <v>0</v>
      </c>
      <c r="S239" s="10">
        <v>10.050000000000001</v>
      </c>
      <c r="T239" s="8" t="s">
        <v>5379</v>
      </c>
      <c r="U239" s="8" t="s">
        <v>5380</v>
      </c>
      <c r="V239" s="10">
        <v>0.31279047662338699</v>
      </c>
      <c r="W239">
        <v>1814.05</v>
      </c>
      <c r="X239" s="8">
        <v>0</v>
      </c>
      <c r="Y239" s="8">
        <v>0</v>
      </c>
      <c r="Z239">
        <v>0</v>
      </c>
      <c r="AA239">
        <v>0</v>
      </c>
      <c r="AB239" s="8">
        <f>Solution[[#This Row],[Old Stop]] +1</f>
        <v>137</v>
      </c>
      <c r="AC239" s="8" t="str">
        <f>_xlfn.CONCAT(Solution[[#This Row],[Old Rt '#]],"_",Solution[[#This Row],[Week '#]],"_", _xlfn.SWITCH(Solution[[#This Row],[Old Delivery Day]], "M", "Monday", "T", "Tuesday", "W", "Wednesday", "R", "Thursday", "F", "Friday"))</f>
        <v>101_Week1_Tuesday</v>
      </c>
      <c r="AD239" s="20">
        <v>135.0633</v>
      </c>
      <c r="AE239" s="20">
        <v>143.85</v>
      </c>
      <c r="AF239" s="20">
        <v>148.17750000000001</v>
      </c>
      <c r="AG239" s="20">
        <v>149.62</v>
      </c>
      <c r="AH239">
        <v>37.409999999999997</v>
      </c>
      <c r="AI239" s="8" t="s">
        <v>4399</v>
      </c>
      <c r="AJ239" s="8" t="s">
        <v>4400</v>
      </c>
      <c r="AK239" s="8">
        <v>1</v>
      </c>
      <c r="AL239" s="8">
        <v>0</v>
      </c>
      <c r="AM239" s="11">
        <v>35.962499999999999</v>
      </c>
      <c r="AN239" s="11">
        <v>37.405000000000001</v>
      </c>
      <c r="AO239" t="s">
        <v>164</v>
      </c>
      <c r="AP239" s="8" t="s">
        <v>191</v>
      </c>
      <c r="AQ239" s="8" t="s">
        <v>44</v>
      </c>
      <c r="AR239" s="8" t="s">
        <v>164</v>
      </c>
      <c r="AS239" s="8" t="s">
        <v>164</v>
      </c>
      <c r="AT239" s="8" t="s">
        <v>168</v>
      </c>
      <c r="AU2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39" s="8"/>
      <c r="AW239">
        <v>33.765825</v>
      </c>
      <c r="AX239">
        <v>35.962499999999999</v>
      </c>
      <c r="AY239">
        <v>37.044375000000002</v>
      </c>
      <c r="AZ239">
        <v>37.405000000000001</v>
      </c>
    </row>
    <row r="240" spans="1:52" x14ac:dyDescent="0.3">
      <c r="A240" s="43" t="s">
        <v>5707</v>
      </c>
      <c r="B240" t="s">
        <v>5723</v>
      </c>
      <c r="C240" t="s">
        <v>110</v>
      </c>
      <c r="D240" s="8" t="s">
        <v>101</v>
      </c>
      <c r="E240" s="8" t="s">
        <v>126</v>
      </c>
      <c r="F240" s="8" t="s">
        <v>12</v>
      </c>
      <c r="G240" s="8" t="s">
        <v>9261</v>
      </c>
      <c r="H240" s="8" t="s">
        <v>160</v>
      </c>
      <c r="I240" s="8" t="s">
        <v>13</v>
      </c>
      <c r="J240" s="8">
        <v>0</v>
      </c>
      <c r="K240" s="14" t="s">
        <v>3393</v>
      </c>
      <c r="L240" s="14" t="s">
        <v>7649</v>
      </c>
      <c r="M240" s="10">
        <v>0</v>
      </c>
      <c r="N240" s="8" t="s">
        <v>8172</v>
      </c>
      <c r="O240" s="8" t="s">
        <v>147</v>
      </c>
      <c r="P240" s="9">
        <v>0.4460763888888889</v>
      </c>
      <c r="Q240" s="9">
        <v>0.46204861111111112</v>
      </c>
      <c r="R240" s="8">
        <v>0</v>
      </c>
      <c r="S240" s="10">
        <v>5.2333333333333334</v>
      </c>
      <c r="T240" s="8" t="s">
        <v>5747</v>
      </c>
      <c r="U240" s="8" t="s">
        <v>5748</v>
      </c>
      <c r="V240" s="10"/>
      <c r="W240">
        <v>168.59</v>
      </c>
      <c r="Y240" s="8">
        <v>0</v>
      </c>
      <c r="Z240">
        <v>0</v>
      </c>
      <c r="AA240">
        <v>0</v>
      </c>
      <c r="AB240" s="8">
        <f>Solution[[#This Row],[Old Stop]] +1</f>
        <v>1</v>
      </c>
      <c r="AC240" s="8" t="str">
        <f>_xlfn.CONCAT(Solution[[#This Row],[Old Rt '#]],"_",Solution[[#This Row],[Week '#]],"_", _xlfn.SWITCH(Solution[[#This Row],[Old Delivery Day]], "M", "Monday", "T", "Tuesday", "W", "Wednesday", "R", "Thursday", "F", "Friday"))</f>
        <v>101_Week1_Monday</v>
      </c>
      <c r="AD240" s="20">
        <v>0</v>
      </c>
      <c r="AE240" s="20">
        <v>0</v>
      </c>
      <c r="AF240" s="20">
        <v>0</v>
      </c>
      <c r="AG240" s="20">
        <v>0</v>
      </c>
      <c r="AH240">
        <v>56.196599999999997</v>
      </c>
      <c r="AI240" s="8" t="s">
        <v>4626</v>
      </c>
      <c r="AJ240" s="8" t="s">
        <v>4627</v>
      </c>
      <c r="AK240" s="8">
        <v>1</v>
      </c>
      <c r="AL240" s="8"/>
      <c r="AM240" s="11">
        <v>0</v>
      </c>
      <c r="AN240" s="11">
        <v>0</v>
      </c>
      <c r="AO240" t="s">
        <v>163</v>
      </c>
      <c r="AP240" s="8" t="s">
        <v>77</v>
      </c>
      <c r="AQ240" s="8" t="s">
        <v>44</v>
      </c>
      <c r="AR240" s="8" t="s">
        <v>163</v>
      </c>
      <c r="AS240" s="8" t="s">
        <v>163</v>
      </c>
      <c r="AT240" s="8" t="s">
        <v>168</v>
      </c>
      <c r="AU2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40" s="8"/>
      <c r="AW240">
        <v>0</v>
      </c>
      <c r="AX240">
        <v>0</v>
      </c>
      <c r="AY240">
        <v>0</v>
      </c>
      <c r="AZ240">
        <v>0</v>
      </c>
    </row>
    <row r="241" spans="1:52" x14ac:dyDescent="0.3">
      <c r="A241" s="43" t="s">
        <v>606</v>
      </c>
      <c r="B241" t="s">
        <v>4395</v>
      </c>
      <c r="C241" t="s">
        <v>110</v>
      </c>
      <c r="D241" s="8" t="s">
        <v>101</v>
      </c>
      <c r="E241" s="8" t="s">
        <v>160</v>
      </c>
      <c r="F241" s="8" t="s">
        <v>12</v>
      </c>
      <c r="G241" s="8" t="s">
        <v>9257</v>
      </c>
      <c r="H241" s="8" t="s">
        <v>160</v>
      </c>
      <c r="I241" s="8" t="s">
        <v>48</v>
      </c>
      <c r="J241" s="8">
        <v>20</v>
      </c>
      <c r="K241" s="14" t="s">
        <v>605</v>
      </c>
      <c r="L241" s="14" t="s">
        <v>5861</v>
      </c>
      <c r="M241" s="10">
        <v>0</v>
      </c>
      <c r="N241" s="8" t="s">
        <v>7706</v>
      </c>
      <c r="O241" s="8" t="s">
        <v>147</v>
      </c>
      <c r="P241" s="9">
        <v>0.50167824074074074</v>
      </c>
      <c r="Q241" s="9">
        <v>0.50783564814814819</v>
      </c>
      <c r="R241" s="8">
        <v>0</v>
      </c>
      <c r="S241" s="10">
        <v>10.936666666666667</v>
      </c>
      <c r="T241" s="8" t="s">
        <v>4397</v>
      </c>
      <c r="U241" s="8" t="s">
        <v>4398</v>
      </c>
      <c r="V241" s="10"/>
      <c r="W241">
        <v>2017.78</v>
      </c>
      <c r="X241" s="8">
        <v>3</v>
      </c>
      <c r="Y241" s="8">
        <v>0.86363636363636398</v>
      </c>
      <c r="Z241">
        <v>1</v>
      </c>
      <c r="AA241">
        <v>22</v>
      </c>
      <c r="AB241" s="8">
        <f>Solution[[#This Row],[Old Stop]] +1</f>
        <v>21</v>
      </c>
      <c r="AC241" s="8" t="str">
        <f>_xlfn.CONCAT(Solution[[#This Row],[Old Rt '#]],"_",Solution[[#This Row],[Week '#]],"_", _xlfn.SWITCH(Solution[[#This Row],[Old Delivery Day]], "M", "Monday", "T", "Tuesday", "W", "Wednesday", "R", "Thursday", "F", "Friday"))</f>
        <v>101_Week1_Thursday</v>
      </c>
      <c r="AD241" s="20">
        <v>36.79</v>
      </c>
      <c r="AE241" s="20">
        <v>39.969200000000001</v>
      </c>
      <c r="AF241" s="20">
        <v>37.947099999999999</v>
      </c>
      <c r="AG241" s="20">
        <v>38.590000000000003</v>
      </c>
      <c r="AH241">
        <v>38.590000000000003</v>
      </c>
      <c r="AI241" s="8" t="s">
        <v>4434</v>
      </c>
      <c r="AJ241" s="8" t="s">
        <v>4435</v>
      </c>
      <c r="AK241" s="8">
        <v>2</v>
      </c>
      <c r="AL241" s="8">
        <v>22</v>
      </c>
      <c r="AM241" s="11">
        <v>18.395</v>
      </c>
      <c r="AN241" s="11">
        <v>19.295000000000002</v>
      </c>
      <c r="AO241" t="s">
        <v>163</v>
      </c>
      <c r="AP241" s="8" t="s">
        <v>191</v>
      </c>
      <c r="AQ241" s="8" t="s">
        <v>44</v>
      </c>
      <c r="AR241" s="8" t="s">
        <v>164</v>
      </c>
      <c r="AS241" s="8" t="s">
        <v>163</v>
      </c>
      <c r="AT241" s="8" t="s">
        <v>168</v>
      </c>
      <c r="AU2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41" s="8">
        <v>22</v>
      </c>
      <c r="AW241">
        <v>9.1974999999999998</v>
      </c>
      <c r="AX241">
        <v>9.9923000000000002</v>
      </c>
      <c r="AY241">
        <v>9.4867749999999997</v>
      </c>
      <c r="AZ241">
        <v>9.6475000000000009</v>
      </c>
    </row>
    <row r="242" spans="1:52" x14ac:dyDescent="0.3">
      <c r="A242" s="43" t="s">
        <v>606</v>
      </c>
      <c r="B242" t="s">
        <v>4395</v>
      </c>
      <c r="C242" t="s">
        <v>110</v>
      </c>
      <c r="D242" s="8" t="s">
        <v>101</v>
      </c>
      <c r="E242" s="8" t="s">
        <v>160</v>
      </c>
      <c r="F242" s="8" t="s">
        <v>12</v>
      </c>
      <c r="G242" s="8" t="s">
        <v>9247</v>
      </c>
      <c r="H242" s="8" t="s">
        <v>160</v>
      </c>
      <c r="I242" s="8" t="s">
        <v>48</v>
      </c>
      <c r="J242" s="8">
        <v>20</v>
      </c>
      <c r="K242" s="14" t="s">
        <v>605</v>
      </c>
      <c r="L242" s="14" t="s">
        <v>5861</v>
      </c>
      <c r="M242" s="10">
        <v>2.3816367965826002</v>
      </c>
      <c r="N242" s="8" t="s">
        <v>7707</v>
      </c>
      <c r="O242" s="8" t="s">
        <v>147</v>
      </c>
      <c r="P242" s="9">
        <v>0.49552083333333335</v>
      </c>
      <c r="Q242" s="9">
        <v>0.50167824074074074</v>
      </c>
      <c r="R242" s="8">
        <v>0</v>
      </c>
      <c r="S242" s="10">
        <v>10.936666666666667</v>
      </c>
      <c r="T242" s="8" t="s">
        <v>4397</v>
      </c>
      <c r="U242" s="8" t="s">
        <v>4398</v>
      </c>
      <c r="V242" s="10">
        <v>1.1450385196412001</v>
      </c>
      <c r="W242">
        <v>2017.78</v>
      </c>
      <c r="X242" s="8">
        <v>3</v>
      </c>
      <c r="Y242" s="8">
        <v>0.86363636363636398</v>
      </c>
      <c r="Z242">
        <v>1</v>
      </c>
      <c r="AA242">
        <v>22</v>
      </c>
      <c r="AB242" s="8">
        <f>Solution[[#This Row],[Old Stop]] +1</f>
        <v>21</v>
      </c>
      <c r="AC242" s="8" t="str">
        <f>_xlfn.CONCAT(Solution[[#This Row],[Old Rt '#]],"_",Solution[[#This Row],[Week '#]],"_", _xlfn.SWITCH(Solution[[#This Row],[Old Delivery Day]], "M", "Monday", "T", "Tuesday", "W", "Wednesday", "R", "Thursday", "F", "Friday"))</f>
        <v>101_Week1_Thursday</v>
      </c>
      <c r="AD242" s="20">
        <v>36.79</v>
      </c>
      <c r="AE242" s="20">
        <v>39.969200000000001</v>
      </c>
      <c r="AF242" s="20">
        <v>37.947099999999999</v>
      </c>
      <c r="AG242" s="20">
        <v>38.590000000000003</v>
      </c>
      <c r="AH242">
        <v>38.590000000000003</v>
      </c>
      <c r="AI242" s="8" t="s">
        <v>4434</v>
      </c>
      <c r="AJ242" s="8" t="s">
        <v>4435</v>
      </c>
      <c r="AK242" s="8">
        <v>2</v>
      </c>
      <c r="AL242" s="8">
        <v>22</v>
      </c>
      <c r="AM242" s="11">
        <v>18.395</v>
      </c>
      <c r="AN242" s="11">
        <v>19.295000000000002</v>
      </c>
      <c r="AO242" t="s">
        <v>163</v>
      </c>
      <c r="AP242" s="8" t="s">
        <v>191</v>
      </c>
      <c r="AQ242" s="8" t="s">
        <v>44</v>
      </c>
      <c r="AR242" s="8" t="s">
        <v>164</v>
      </c>
      <c r="AS242" s="8" t="s">
        <v>163</v>
      </c>
      <c r="AT242" s="8" t="s">
        <v>168</v>
      </c>
      <c r="AU2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42" s="8">
        <v>22</v>
      </c>
      <c r="AW242">
        <v>9.1974999999999998</v>
      </c>
      <c r="AX242">
        <v>9.9923000000000002</v>
      </c>
      <c r="AY242">
        <v>9.4867749999999997</v>
      </c>
      <c r="AZ242">
        <v>9.6475000000000009</v>
      </c>
    </row>
    <row r="243" spans="1:52" x14ac:dyDescent="0.3">
      <c r="A243" s="43" t="s">
        <v>606</v>
      </c>
      <c r="B243" t="s">
        <v>4395</v>
      </c>
      <c r="C243" t="s">
        <v>110</v>
      </c>
      <c r="D243" s="8" t="s">
        <v>102</v>
      </c>
      <c r="E243" s="8" t="s">
        <v>160</v>
      </c>
      <c r="F243" s="8" t="s">
        <v>12</v>
      </c>
      <c r="G243" s="8" t="s">
        <v>9261</v>
      </c>
      <c r="H243" s="8" t="s">
        <v>160</v>
      </c>
      <c r="I243" s="8" t="s">
        <v>48</v>
      </c>
      <c r="J243" s="8">
        <v>20</v>
      </c>
      <c r="K243" s="14" t="s">
        <v>605</v>
      </c>
      <c r="L243" s="14" t="s">
        <v>5861</v>
      </c>
      <c r="M243" s="10">
        <v>2.2739474178122201</v>
      </c>
      <c r="N243" s="8" t="s">
        <v>7763</v>
      </c>
      <c r="O243" s="8" t="s">
        <v>147</v>
      </c>
      <c r="P243" s="9">
        <v>0.65045138888888887</v>
      </c>
      <c r="Q243" s="9">
        <v>0.65660879629629632</v>
      </c>
      <c r="R243" s="8">
        <v>0</v>
      </c>
      <c r="S243" s="10">
        <v>10.936666666666667</v>
      </c>
      <c r="T243" s="8" t="s">
        <v>4397</v>
      </c>
      <c r="U243" s="8" t="s">
        <v>4398</v>
      </c>
      <c r="V243" s="10">
        <v>1.1450385196412001</v>
      </c>
      <c r="W243">
        <v>2017.78</v>
      </c>
      <c r="X243" s="8">
        <v>3</v>
      </c>
      <c r="Y243" s="8">
        <v>0.86363636363636398</v>
      </c>
      <c r="Z243">
        <v>1</v>
      </c>
      <c r="AA243">
        <v>22</v>
      </c>
      <c r="AB243" s="8">
        <f>Solution[[#This Row],[Old Stop]] +1</f>
        <v>21</v>
      </c>
      <c r="AC243" s="8" t="str">
        <f>_xlfn.CONCAT(Solution[[#This Row],[Old Rt '#]],"_",Solution[[#This Row],[Week '#]],"_", _xlfn.SWITCH(Solution[[#This Row],[Old Delivery Day]], "M", "Monday", "T", "Tuesday", "W", "Wednesday", "R", "Thursday", "F", "Friday"))</f>
        <v>101_Week2_Thursday</v>
      </c>
      <c r="AD243" s="20">
        <v>36.79</v>
      </c>
      <c r="AE243" s="20">
        <v>39.969200000000001</v>
      </c>
      <c r="AF243" s="20">
        <v>37.947099999999999</v>
      </c>
      <c r="AG243" s="20">
        <v>38.590000000000003</v>
      </c>
      <c r="AH243">
        <v>38.590000000000003</v>
      </c>
      <c r="AI243" s="8" t="s">
        <v>4434</v>
      </c>
      <c r="AJ243" s="8" t="s">
        <v>4630</v>
      </c>
      <c r="AK243" s="8">
        <v>2</v>
      </c>
      <c r="AL243" s="8">
        <v>22</v>
      </c>
      <c r="AM243" s="11">
        <v>18.395</v>
      </c>
      <c r="AN243" s="11">
        <v>19.295000000000002</v>
      </c>
      <c r="AO243" t="s">
        <v>163</v>
      </c>
      <c r="AP243" s="8" t="s">
        <v>191</v>
      </c>
      <c r="AQ243" s="8" t="s">
        <v>44</v>
      </c>
      <c r="AR243" s="8" t="s">
        <v>164</v>
      </c>
      <c r="AS243" s="8" t="s">
        <v>163</v>
      </c>
      <c r="AT243" s="8" t="s">
        <v>168</v>
      </c>
      <c r="AU2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43" s="8">
        <v>22</v>
      </c>
      <c r="AW243">
        <v>9.1974999999999998</v>
      </c>
      <c r="AX243">
        <v>9.9923000000000002</v>
      </c>
      <c r="AY243">
        <v>9.4867749999999997</v>
      </c>
      <c r="AZ243">
        <v>9.6475000000000009</v>
      </c>
    </row>
    <row r="244" spans="1:52" x14ac:dyDescent="0.3">
      <c r="A244" s="43" t="s">
        <v>908</v>
      </c>
      <c r="B244" t="s">
        <v>5518</v>
      </c>
      <c r="C244" t="s">
        <v>110</v>
      </c>
      <c r="D244" s="8" t="s">
        <v>101</v>
      </c>
      <c r="E244" s="8" t="s">
        <v>126</v>
      </c>
      <c r="F244" s="8" t="s">
        <v>12</v>
      </c>
      <c r="G244" s="8" t="s">
        <v>9264</v>
      </c>
      <c r="H244" s="8" t="s">
        <v>160</v>
      </c>
      <c r="I244" s="8" t="s">
        <v>13</v>
      </c>
      <c r="J244" s="8">
        <v>0</v>
      </c>
      <c r="K244" s="14" t="s">
        <v>907</v>
      </c>
      <c r="L244" s="14" t="s">
        <v>5901</v>
      </c>
      <c r="M244" s="10">
        <v>1.00212259006213</v>
      </c>
      <c r="N244" s="8" t="s">
        <v>8173</v>
      </c>
      <c r="O244" s="8" t="s">
        <v>113</v>
      </c>
      <c r="P244" s="9">
        <v>0.46274305555555556</v>
      </c>
      <c r="Q244" s="9">
        <v>0.46957175925925926</v>
      </c>
      <c r="R244" s="8">
        <v>0</v>
      </c>
      <c r="S244" s="10">
        <v>9.8333333333333339</v>
      </c>
      <c r="T244" s="8" t="s">
        <v>5520</v>
      </c>
      <c r="U244" s="8" t="s">
        <v>5521</v>
      </c>
      <c r="V244" s="10">
        <v>0.24262249925621401</v>
      </c>
      <c r="W244">
        <v>674.62</v>
      </c>
      <c r="X244" s="8">
        <v>0</v>
      </c>
      <c r="Y244" s="8">
        <v>0</v>
      </c>
      <c r="Z244">
        <v>0</v>
      </c>
      <c r="AA244">
        <v>0</v>
      </c>
      <c r="AB244" s="8">
        <f>Solution[[#This Row],[Old Stop]] +1</f>
        <v>1</v>
      </c>
      <c r="AC244" s="8" t="str">
        <f>_xlfn.CONCAT(Solution[[#This Row],[Old Rt '#]],"_",Solution[[#This Row],[Week '#]],"_", _xlfn.SWITCH(Solution[[#This Row],[Old Delivery Day]], "M", "Monday", "T", "Tuesday", "W", "Wednesday", "R", "Thursday", "F", "Friday"))</f>
        <v>101_Week1_Monday</v>
      </c>
      <c r="AD244" s="20">
        <v>49.02</v>
      </c>
      <c r="AE244" s="20">
        <v>44.11</v>
      </c>
      <c r="AF244" s="20">
        <v>45.896599999999999</v>
      </c>
      <c r="AG244" s="20">
        <v>46.79</v>
      </c>
      <c r="AH244">
        <v>11.7</v>
      </c>
      <c r="AI244" s="8" t="s">
        <v>4626</v>
      </c>
      <c r="AJ244" s="8" t="s">
        <v>4627</v>
      </c>
      <c r="AK244" s="8">
        <v>1</v>
      </c>
      <c r="AL244" s="8">
        <v>0</v>
      </c>
      <c r="AM244" s="11">
        <v>11.0275</v>
      </c>
      <c r="AN244" s="11">
        <v>11.6975</v>
      </c>
      <c r="AO244" t="s">
        <v>163</v>
      </c>
      <c r="AP244" s="8" t="s">
        <v>191</v>
      </c>
      <c r="AQ244" s="8" t="s">
        <v>44</v>
      </c>
      <c r="AR244" s="8" t="s">
        <v>163</v>
      </c>
      <c r="AS244" s="8" t="s">
        <v>163</v>
      </c>
      <c r="AT244" s="8" t="s">
        <v>168</v>
      </c>
      <c r="AU2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44" s="8">
        <v>0</v>
      </c>
      <c r="AW244">
        <v>12.255000000000001</v>
      </c>
      <c r="AX244">
        <v>11.0275</v>
      </c>
      <c r="AY244">
        <v>11.47415</v>
      </c>
      <c r="AZ244">
        <v>11.6975</v>
      </c>
    </row>
    <row r="245" spans="1:52" x14ac:dyDescent="0.3">
      <c r="A245" s="43" t="s">
        <v>991</v>
      </c>
      <c r="B245" t="s">
        <v>5387</v>
      </c>
      <c r="C245" t="s">
        <v>110</v>
      </c>
      <c r="D245" s="8" t="s">
        <v>101</v>
      </c>
      <c r="E245" s="8" t="s">
        <v>160</v>
      </c>
      <c r="F245" s="8" t="s">
        <v>15</v>
      </c>
      <c r="G245" s="8" t="s">
        <v>9251</v>
      </c>
      <c r="H245" s="8" t="s">
        <v>160</v>
      </c>
      <c r="I245" s="8" t="s">
        <v>15</v>
      </c>
      <c r="J245" s="8">
        <v>250</v>
      </c>
      <c r="K245" s="14" t="s">
        <v>990</v>
      </c>
      <c r="L245" s="14" t="s">
        <v>5818</v>
      </c>
      <c r="M245" s="10">
        <v>1.78216432962344</v>
      </c>
      <c r="N245" s="8" t="s">
        <v>8757</v>
      </c>
      <c r="O245" s="8" t="s">
        <v>129</v>
      </c>
      <c r="P245" s="9">
        <v>0.37473379629629627</v>
      </c>
      <c r="Q245" s="9">
        <v>0.3856134259259259</v>
      </c>
      <c r="R245" s="8">
        <v>0</v>
      </c>
      <c r="S245" s="10">
        <v>11.108333333333334</v>
      </c>
      <c r="T245" s="8" t="s">
        <v>5389</v>
      </c>
      <c r="U245" s="8" t="s">
        <v>5390</v>
      </c>
      <c r="V245" s="10">
        <v>1.3610506428904501</v>
      </c>
      <c r="W245">
        <v>2139.6799999999998</v>
      </c>
      <c r="X245" s="8">
        <v>0</v>
      </c>
      <c r="Y245" s="8">
        <v>0</v>
      </c>
      <c r="Z245">
        <v>0</v>
      </c>
      <c r="AA245">
        <v>0</v>
      </c>
      <c r="AB245" s="8">
        <f>Solution[[#This Row],[Old Stop]] +1</f>
        <v>251</v>
      </c>
      <c r="AC245" s="8" t="str">
        <f>_xlfn.CONCAT(Solution[[#This Row],[Old Rt '#]],"_",Solution[[#This Row],[Week '#]],"_", _xlfn.SWITCH(Solution[[#This Row],[Old Delivery Day]], "M", "Monday", "T", "Tuesday", "W", "Wednesday", "R", "Thursday", "F", "Friday"))</f>
        <v>101_Week1_Tuesday</v>
      </c>
      <c r="AD245" s="20">
        <v>85.452500000000001</v>
      </c>
      <c r="AE245" s="20">
        <v>96.566599999999994</v>
      </c>
      <c r="AF245" s="20">
        <v>106.64709999999999</v>
      </c>
      <c r="AG245" s="20">
        <v>111.78830000000001</v>
      </c>
      <c r="AH245">
        <v>62.13</v>
      </c>
      <c r="AI245" s="8" t="s">
        <v>4399</v>
      </c>
      <c r="AJ245" s="8" t="s">
        <v>4400</v>
      </c>
      <c r="AK245" s="8">
        <v>1</v>
      </c>
      <c r="AL245" s="8">
        <v>0</v>
      </c>
      <c r="AM245" s="11">
        <v>42.296199999999999</v>
      </c>
      <c r="AN245" s="11">
        <v>53.893700000000003</v>
      </c>
      <c r="AO245" t="s">
        <v>164</v>
      </c>
      <c r="AP245" s="8" t="s">
        <v>191</v>
      </c>
      <c r="AQ245" s="8" t="s">
        <v>44</v>
      </c>
      <c r="AR245" s="8" t="s">
        <v>164</v>
      </c>
      <c r="AS245" s="8" t="s">
        <v>164</v>
      </c>
      <c r="AT245" s="8" t="s">
        <v>168</v>
      </c>
      <c r="AU2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45" s="8"/>
      <c r="AW245">
        <v>21.363125</v>
      </c>
      <c r="AX245">
        <v>24.141649999999998</v>
      </c>
      <c r="AY245">
        <v>26.661774999999999</v>
      </c>
      <c r="AZ245">
        <v>27.947075000000002</v>
      </c>
    </row>
    <row r="246" spans="1:52" x14ac:dyDescent="0.3">
      <c r="A246" s="43" t="s">
        <v>1532</v>
      </c>
      <c r="B246" t="s">
        <v>144</v>
      </c>
      <c r="C246" t="s">
        <v>157</v>
      </c>
      <c r="D246" s="8" t="s">
        <v>101</v>
      </c>
      <c r="E246" s="8" t="s">
        <v>126</v>
      </c>
      <c r="F246" s="8" t="s">
        <v>12</v>
      </c>
      <c r="G246" s="8" t="s">
        <v>9256</v>
      </c>
      <c r="H246" s="8" t="s">
        <v>290</v>
      </c>
      <c r="I246" s="8" t="s">
        <v>15</v>
      </c>
      <c r="J246" s="8">
        <v>160</v>
      </c>
      <c r="K246" s="14" t="s">
        <v>92</v>
      </c>
      <c r="L246" s="14" t="s">
        <v>5888</v>
      </c>
      <c r="M246" s="10">
        <v>0.90611626311897497</v>
      </c>
      <c r="N246" s="8" t="s">
        <v>8174</v>
      </c>
      <c r="O246" s="8" t="s">
        <v>147</v>
      </c>
      <c r="P246" s="9">
        <v>0.47019675925925924</v>
      </c>
      <c r="Q246" s="9">
        <v>0.47179398148148149</v>
      </c>
      <c r="R246" s="8">
        <v>0</v>
      </c>
      <c r="S246" s="10">
        <v>2.9958333333333336</v>
      </c>
      <c r="T246" s="8" t="s">
        <v>4658</v>
      </c>
      <c r="U246" s="8" t="s">
        <v>4659</v>
      </c>
      <c r="V246" s="10">
        <v>0.24306086948861599</v>
      </c>
      <c r="W246">
        <v>1164.94</v>
      </c>
      <c r="X246" s="8">
        <v>0</v>
      </c>
      <c r="Y246" s="8">
        <v>0</v>
      </c>
      <c r="Z246">
        <v>0</v>
      </c>
      <c r="AA246">
        <v>0</v>
      </c>
      <c r="AB246" s="8">
        <f>Solution[[#This Row],[Old Stop]] +1</f>
        <v>161</v>
      </c>
      <c r="AC246" s="8" t="str">
        <f>_xlfn.CONCAT(Solution[[#This Row],[Old Rt '#]],"_",Solution[[#This Row],[Week '#]],"_", _xlfn.SWITCH(Solution[[#This Row],[Old Delivery Day]], "M", "Monday", "T", "Tuesday", "W", "Wednesday", "R", "Thursday", "F", "Friday"))</f>
        <v>105_Week1_Tuesday</v>
      </c>
      <c r="AD246" s="20">
        <v>15.4015</v>
      </c>
      <c r="AE246" s="20">
        <v>22.755299999999998</v>
      </c>
      <c r="AF246" s="20">
        <v>28.48</v>
      </c>
      <c r="AG246" s="20">
        <v>32.884599999999999</v>
      </c>
      <c r="AH246">
        <v>33.97</v>
      </c>
      <c r="AI246" s="8" t="s">
        <v>4626</v>
      </c>
      <c r="AJ246" s="8" t="s">
        <v>4627</v>
      </c>
      <c r="AK246" s="8">
        <v>1</v>
      </c>
      <c r="AL246" s="8">
        <v>0</v>
      </c>
      <c r="AM246" s="11">
        <v>24.89</v>
      </c>
      <c r="AN246" s="11">
        <v>34.5</v>
      </c>
      <c r="AO246" t="s">
        <v>163</v>
      </c>
      <c r="AP246" s="8" t="s">
        <v>191</v>
      </c>
      <c r="AQ246" s="8" t="s">
        <v>44</v>
      </c>
      <c r="AR246" s="8" t="s">
        <v>163</v>
      </c>
      <c r="AS246" s="8" t="s">
        <v>163</v>
      </c>
      <c r="AT246" s="8" t="s">
        <v>168</v>
      </c>
      <c r="AU2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46" s="8">
        <v>0</v>
      </c>
      <c r="AW246">
        <v>3.8503750000000001</v>
      </c>
      <c r="AX246">
        <v>5.6888249999999996</v>
      </c>
      <c r="AY246">
        <v>7.12</v>
      </c>
      <c r="AZ246">
        <v>8.2211499999999997</v>
      </c>
    </row>
    <row r="247" spans="1:52" x14ac:dyDescent="0.3">
      <c r="A247" s="43" t="s">
        <v>1984</v>
      </c>
      <c r="B247" t="s">
        <v>5348</v>
      </c>
      <c r="C247" t="s">
        <v>110</v>
      </c>
      <c r="D247" s="8" t="s">
        <v>101</v>
      </c>
      <c r="E247" s="8" t="s">
        <v>160</v>
      </c>
      <c r="F247" s="8" t="s">
        <v>15</v>
      </c>
      <c r="G247" s="8" t="s">
        <v>137</v>
      </c>
      <c r="H247" s="8" t="s">
        <v>160</v>
      </c>
      <c r="I247" s="8" t="s">
        <v>15</v>
      </c>
      <c r="J247" s="8">
        <v>1</v>
      </c>
      <c r="K247" s="14" t="s">
        <v>1983</v>
      </c>
      <c r="L247" s="14" t="s">
        <v>5816</v>
      </c>
      <c r="M247" s="10">
        <v>11.82544830306</v>
      </c>
      <c r="N247" s="8" t="s">
        <v>8694</v>
      </c>
      <c r="O247" s="8" t="s">
        <v>129</v>
      </c>
      <c r="P247" s="9">
        <v>0.32055555555555554</v>
      </c>
      <c r="Q247" s="9">
        <v>0.32726851851851851</v>
      </c>
      <c r="R247" s="8">
        <v>0</v>
      </c>
      <c r="S247" s="10">
        <v>9.4354006285390355</v>
      </c>
      <c r="T247" s="8" t="s">
        <v>5350</v>
      </c>
      <c r="U247" s="8" t="s">
        <v>5351</v>
      </c>
      <c r="V247" s="10">
        <v>9.2114058059351294</v>
      </c>
      <c r="W247">
        <v>234.7</v>
      </c>
      <c r="X247" s="8">
        <v>0</v>
      </c>
      <c r="Y247" s="8">
        <v>0</v>
      </c>
      <c r="Z247">
        <v>0</v>
      </c>
      <c r="AA247">
        <v>0</v>
      </c>
      <c r="AB247" s="8">
        <f>Solution[[#This Row],[Old Stop]] +1</f>
        <v>2</v>
      </c>
      <c r="AC247" s="8" t="str">
        <f>_xlfn.CONCAT(Solution[[#This Row],[Old Rt '#]],"_",Solution[[#This Row],[Week '#]],"_", _xlfn.SWITCH(Solution[[#This Row],[Old Delivery Day]], "M", "Monday", "T", "Tuesday", "W", "Wednesday", "R", "Thursday", "F", "Friday"))</f>
        <v>101_Week1_Tuesday</v>
      </c>
      <c r="AD247" s="20">
        <v>0</v>
      </c>
      <c r="AE247" s="20">
        <v>0</v>
      </c>
      <c r="AF247" s="20">
        <v>123.9</v>
      </c>
      <c r="AG247" s="20">
        <v>54.825000000000003</v>
      </c>
      <c r="AH247">
        <v>16.420000000000002</v>
      </c>
      <c r="AI247" s="8" t="s">
        <v>4399</v>
      </c>
      <c r="AJ247" s="8" t="s">
        <v>4400</v>
      </c>
      <c r="AK247" s="8">
        <v>1</v>
      </c>
      <c r="AL247" s="8">
        <v>0</v>
      </c>
      <c r="AM247" s="11">
        <v>0</v>
      </c>
      <c r="AN247" s="11">
        <v>27.268699999999999</v>
      </c>
      <c r="AO247" t="s">
        <v>164</v>
      </c>
      <c r="AP247" s="8" t="s">
        <v>891</v>
      </c>
      <c r="AQ247" s="8" t="s">
        <v>44</v>
      </c>
      <c r="AR247" s="8" t="s">
        <v>164</v>
      </c>
      <c r="AS247" s="8" t="s">
        <v>164</v>
      </c>
      <c r="AT247" s="8" t="s">
        <v>168</v>
      </c>
      <c r="AU2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47" s="8"/>
      <c r="AW247">
        <v>0</v>
      </c>
      <c r="AX247">
        <v>0</v>
      </c>
      <c r="AY247">
        <v>30.975000000000001</v>
      </c>
      <c r="AZ247">
        <v>13.706250000000001</v>
      </c>
    </row>
    <row r="248" spans="1:52" x14ac:dyDescent="0.3">
      <c r="A248" s="43" t="s">
        <v>918</v>
      </c>
      <c r="B248" t="s">
        <v>4750</v>
      </c>
      <c r="C248" t="s">
        <v>110</v>
      </c>
      <c r="D248" s="8" t="s">
        <v>101</v>
      </c>
      <c r="E248" s="8" t="s">
        <v>126</v>
      </c>
      <c r="F248" s="8" t="s">
        <v>12</v>
      </c>
      <c r="G248" s="8" t="s">
        <v>9265</v>
      </c>
      <c r="H248" s="8" t="s">
        <v>160</v>
      </c>
      <c r="I248" s="8" t="s">
        <v>13</v>
      </c>
      <c r="J248" s="8">
        <v>0</v>
      </c>
      <c r="K248" s="14" t="s">
        <v>917</v>
      </c>
      <c r="L248" s="14" t="s">
        <v>5903</v>
      </c>
      <c r="M248" s="10">
        <v>4.0853294940005798</v>
      </c>
      <c r="N248" s="8" t="s">
        <v>8175</v>
      </c>
      <c r="O248" s="8" t="s">
        <v>125</v>
      </c>
      <c r="P248" s="9">
        <v>0.47464120370370372</v>
      </c>
      <c r="Q248" s="9">
        <v>0.48690972222222223</v>
      </c>
      <c r="R248" s="8">
        <v>0</v>
      </c>
      <c r="S248" s="10">
        <v>15.983333333333334</v>
      </c>
      <c r="T248" s="8" t="s">
        <v>4752</v>
      </c>
      <c r="U248" s="8" t="s">
        <v>4753</v>
      </c>
      <c r="V248" s="10">
        <v>1.4022910051047599</v>
      </c>
      <c r="W248">
        <v>10668.72</v>
      </c>
      <c r="X248" s="8">
        <v>0</v>
      </c>
      <c r="Y248" s="8">
        <v>0</v>
      </c>
      <c r="Z248">
        <v>0</v>
      </c>
      <c r="AA248">
        <v>0</v>
      </c>
      <c r="AB248" s="8">
        <f>Solution[[#This Row],[Old Stop]] +1</f>
        <v>1</v>
      </c>
      <c r="AC248" s="8" t="str">
        <f>_xlfn.CONCAT(Solution[[#This Row],[Old Rt '#]],"_",Solution[[#This Row],[Week '#]],"_", _xlfn.SWITCH(Solution[[#This Row],[Old Delivery Day]], "M", "Monday", "T", "Tuesday", "W", "Wednesday", "R", "Thursday", "F", "Friday"))</f>
        <v>101_Week1_Monday</v>
      </c>
      <c r="AD248" s="20">
        <v>94.866600000000005</v>
      </c>
      <c r="AE248" s="20">
        <v>151.893</v>
      </c>
      <c r="AF248" s="20">
        <v>210.16159999999999</v>
      </c>
      <c r="AG248" s="20">
        <v>208.54470000000001</v>
      </c>
      <c r="AH248">
        <v>407.31</v>
      </c>
      <c r="AI248" s="8" t="s">
        <v>4626</v>
      </c>
      <c r="AJ248" s="8" t="s">
        <v>4627</v>
      </c>
      <c r="AK248" s="8">
        <v>1</v>
      </c>
      <c r="AL248" s="8">
        <v>0</v>
      </c>
      <c r="AM248" s="11">
        <v>272.69869999999997</v>
      </c>
      <c r="AN248" s="11">
        <v>351.71249999999998</v>
      </c>
      <c r="AO248" t="s">
        <v>163</v>
      </c>
      <c r="AP248" s="8" t="s">
        <v>191</v>
      </c>
      <c r="AQ248" s="8" t="s">
        <v>44</v>
      </c>
      <c r="AR248" s="8" t="s">
        <v>163</v>
      </c>
      <c r="AS248" s="8" t="s">
        <v>163</v>
      </c>
      <c r="AT248" s="8" t="s">
        <v>168</v>
      </c>
      <c r="AU2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48" s="8">
        <v>0</v>
      </c>
      <c r="AW248">
        <v>23.716650000000001</v>
      </c>
      <c r="AX248">
        <v>37.97325</v>
      </c>
      <c r="AY248">
        <v>52.540399999999998</v>
      </c>
      <c r="AZ248">
        <v>52.136175000000001</v>
      </c>
    </row>
    <row r="249" spans="1:52" x14ac:dyDescent="0.3">
      <c r="A249" s="43" t="s">
        <v>1962</v>
      </c>
      <c r="B249" t="s">
        <v>5530</v>
      </c>
      <c r="C249" t="s">
        <v>110</v>
      </c>
      <c r="D249" s="8" t="s">
        <v>101</v>
      </c>
      <c r="E249" s="8" t="s">
        <v>126</v>
      </c>
      <c r="F249" s="8" t="s">
        <v>12</v>
      </c>
      <c r="G249" s="8" t="s">
        <v>9262</v>
      </c>
      <c r="H249" s="8" t="s">
        <v>160</v>
      </c>
      <c r="I249" s="8" t="s">
        <v>13</v>
      </c>
      <c r="J249" s="8">
        <v>0</v>
      </c>
      <c r="K249" s="14" t="s">
        <v>1961</v>
      </c>
      <c r="L249" s="14" t="s">
        <v>5896</v>
      </c>
      <c r="M249" s="10">
        <v>2.25001245896124E-2</v>
      </c>
      <c r="N249" s="8" t="s">
        <v>7616</v>
      </c>
      <c r="O249" s="8" t="s">
        <v>147</v>
      </c>
      <c r="P249" s="9">
        <v>0.48692129629629627</v>
      </c>
      <c r="Q249" s="9">
        <v>0.50289351851851849</v>
      </c>
      <c r="R249" s="8">
        <v>0</v>
      </c>
      <c r="S249" s="10">
        <v>23</v>
      </c>
      <c r="T249" s="8" t="s">
        <v>5532</v>
      </c>
      <c r="U249" s="8" t="s">
        <v>5533</v>
      </c>
      <c r="V249" s="10">
        <v>1.3048867455314901E-2</v>
      </c>
      <c r="W249">
        <v>7733.98</v>
      </c>
      <c r="X249" s="8">
        <v>0</v>
      </c>
      <c r="Y249" s="8">
        <v>0</v>
      </c>
      <c r="Z249">
        <v>0</v>
      </c>
      <c r="AA249">
        <v>0</v>
      </c>
      <c r="AB249" s="8">
        <f>Solution[[#This Row],[Old Stop]] +1</f>
        <v>1</v>
      </c>
      <c r="AC249" s="8" t="str">
        <f>_xlfn.CONCAT(Solution[[#This Row],[Old Rt '#]],"_",Solution[[#This Row],[Week '#]],"_", _xlfn.SWITCH(Solution[[#This Row],[Old Delivery Day]], "M", "Monday", "T", "Tuesday", "W", "Wednesday", "R", "Thursday", "F", "Friday"))</f>
        <v>101_Week1_Monday</v>
      </c>
      <c r="AD249" s="20">
        <v>0</v>
      </c>
      <c r="AE249" s="20">
        <v>259.51620000000003</v>
      </c>
      <c r="AF249" s="20">
        <v>209.2552</v>
      </c>
      <c r="AG249" s="20">
        <v>81.283100000000005</v>
      </c>
      <c r="AH249">
        <v>355.51</v>
      </c>
      <c r="AI249" s="8" t="s">
        <v>4626</v>
      </c>
      <c r="AJ249" s="8" t="s">
        <v>4627</v>
      </c>
      <c r="AK249" s="8">
        <v>1</v>
      </c>
      <c r="AL249" s="8">
        <v>0</v>
      </c>
      <c r="AM249" s="11">
        <v>511.61250000000001</v>
      </c>
      <c r="AN249" s="11">
        <v>56.9437</v>
      </c>
      <c r="AO249" t="s">
        <v>163</v>
      </c>
      <c r="AP249" s="8" t="s">
        <v>191</v>
      </c>
      <c r="AQ249" s="8" t="s">
        <v>44</v>
      </c>
      <c r="AR249" s="8" t="s">
        <v>163</v>
      </c>
      <c r="AS249" s="8" t="s">
        <v>163</v>
      </c>
      <c r="AT249" s="8" t="s">
        <v>168</v>
      </c>
      <c r="AU2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49" s="8">
        <v>0</v>
      </c>
      <c r="AW249">
        <v>0</v>
      </c>
      <c r="AX249">
        <v>64.879050000000007</v>
      </c>
      <c r="AY249">
        <v>52.313800000000001</v>
      </c>
      <c r="AZ249">
        <v>20.320775000000001</v>
      </c>
    </row>
    <row r="250" spans="1:52" x14ac:dyDescent="0.3">
      <c r="A250" s="43" t="s">
        <v>1243</v>
      </c>
      <c r="B250" t="s">
        <v>3522</v>
      </c>
      <c r="C250" t="s">
        <v>123</v>
      </c>
      <c r="D250" s="8" t="s">
        <v>101</v>
      </c>
      <c r="E250" s="8" t="s">
        <v>160</v>
      </c>
      <c r="F250" s="8" t="s">
        <v>15</v>
      </c>
      <c r="G250" s="8" t="s">
        <v>140</v>
      </c>
      <c r="H250" s="8" t="s">
        <v>290</v>
      </c>
      <c r="I250" s="8" t="s">
        <v>48</v>
      </c>
      <c r="J250" s="8">
        <v>70</v>
      </c>
      <c r="K250" s="14" t="s">
        <v>1242</v>
      </c>
      <c r="L250" s="14" t="s">
        <v>5858</v>
      </c>
      <c r="M250" s="10">
        <v>10.198548320937499</v>
      </c>
      <c r="N250" s="8" t="s">
        <v>8700</v>
      </c>
      <c r="O250" s="8" t="s">
        <v>147</v>
      </c>
      <c r="P250" s="9">
        <v>0.39269675925925923</v>
      </c>
      <c r="Q250" s="9">
        <v>0.39777777777777779</v>
      </c>
      <c r="R250" s="8">
        <v>0</v>
      </c>
      <c r="S250" s="10">
        <v>6.2633333333333336</v>
      </c>
      <c r="T250" s="8" t="s">
        <v>4417</v>
      </c>
      <c r="U250" s="8" t="s">
        <v>4418</v>
      </c>
      <c r="V250" s="10">
        <v>10.332112499473</v>
      </c>
      <c r="W250">
        <v>9282.9599999999991</v>
      </c>
      <c r="X250" s="8">
        <v>0</v>
      </c>
      <c r="Y250" s="8">
        <v>0</v>
      </c>
      <c r="Z250">
        <v>0</v>
      </c>
      <c r="AA250">
        <v>0</v>
      </c>
      <c r="AB250" s="8">
        <f>Solution[[#This Row],[Old Stop]] +1</f>
        <v>71</v>
      </c>
      <c r="AC250" s="8" t="str">
        <f>_xlfn.CONCAT(Solution[[#This Row],[Old Rt '#]],"_",Solution[[#This Row],[Week '#]],"_", _xlfn.SWITCH(Solution[[#This Row],[Old Delivery Day]], "M", "Monday", "T", "Tuesday", "W", "Wednesday", "R", "Thursday", "F", "Friday"))</f>
        <v>105_Week1_Thursday</v>
      </c>
      <c r="AD250" s="20">
        <v>81.564999999999998</v>
      </c>
      <c r="AE250" s="20">
        <v>241.70609999999999</v>
      </c>
      <c r="AF250" s="20">
        <v>224.13499999999999</v>
      </c>
      <c r="AG250" s="20">
        <v>259.4153</v>
      </c>
      <c r="AH250">
        <v>231.43</v>
      </c>
      <c r="AI250" s="8" t="s">
        <v>4399</v>
      </c>
      <c r="AJ250" s="8" t="s">
        <v>4400</v>
      </c>
      <c r="AK250" s="8">
        <v>1</v>
      </c>
      <c r="AL250" s="8">
        <v>0</v>
      </c>
      <c r="AM250" s="11">
        <v>212.34</v>
      </c>
      <c r="AN250" s="11">
        <v>256.12619999999998</v>
      </c>
      <c r="AO250" t="s">
        <v>163</v>
      </c>
      <c r="AP250" s="8" t="s">
        <v>191</v>
      </c>
      <c r="AQ250" s="8" t="s">
        <v>44</v>
      </c>
      <c r="AR250" s="8" t="s">
        <v>163</v>
      </c>
      <c r="AS250" s="8" t="s">
        <v>163</v>
      </c>
      <c r="AT250" s="8" t="s">
        <v>168</v>
      </c>
      <c r="AU2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50" s="8">
        <v>0</v>
      </c>
      <c r="AW250">
        <v>20.391249999999999</v>
      </c>
      <c r="AX250">
        <v>60.426524999999998</v>
      </c>
      <c r="AY250">
        <v>56.033749999999998</v>
      </c>
      <c r="AZ250">
        <v>64.853825000000001</v>
      </c>
    </row>
    <row r="251" spans="1:52" x14ac:dyDescent="0.3">
      <c r="A251" s="43" t="s">
        <v>1243</v>
      </c>
      <c r="B251" t="s">
        <v>3522</v>
      </c>
      <c r="C251" t="s">
        <v>123</v>
      </c>
      <c r="D251" s="8" t="s">
        <v>102</v>
      </c>
      <c r="E251" s="8" t="s">
        <v>160</v>
      </c>
      <c r="F251" s="8" t="s">
        <v>15</v>
      </c>
      <c r="G251" s="8" t="s">
        <v>9249</v>
      </c>
      <c r="H251" s="8" t="s">
        <v>290</v>
      </c>
      <c r="I251" s="8" t="s">
        <v>48</v>
      </c>
      <c r="J251" s="8">
        <v>70</v>
      </c>
      <c r="K251" s="14" t="s">
        <v>1242</v>
      </c>
      <c r="L251" s="14" t="s">
        <v>5858</v>
      </c>
      <c r="M251" s="10">
        <v>1.80463434971853</v>
      </c>
      <c r="N251" s="8" t="s">
        <v>7825</v>
      </c>
      <c r="O251" s="8" t="s">
        <v>147</v>
      </c>
      <c r="P251" s="9">
        <v>0.46370370370370373</v>
      </c>
      <c r="Q251" s="9">
        <v>0.46878472222222223</v>
      </c>
      <c r="R251" s="8">
        <v>0</v>
      </c>
      <c r="S251" s="10">
        <v>6.2633333333333336</v>
      </c>
      <c r="T251" s="8" t="s">
        <v>4417</v>
      </c>
      <c r="U251" s="8" t="s">
        <v>4418</v>
      </c>
      <c r="V251" s="10">
        <v>1.38019568386396</v>
      </c>
      <c r="W251">
        <v>9282.9599999999991</v>
      </c>
      <c r="X251" s="8">
        <v>0</v>
      </c>
      <c r="Y251" s="8">
        <v>0</v>
      </c>
      <c r="Z251">
        <v>0</v>
      </c>
      <c r="AA251">
        <v>0</v>
      </c>
      <c r="AB251" s="8">
        <f>Solution[[#This Row],[Old Stop]] +1</f>
        <v>71</v>
      </c>
      <c r="AC251" s="8" t="str">
        <f>_xlfn.CONCAT(Solution[[#This Row],[Old Rt '#]],"_",Solution[[#This Row],[Week '#]],"_", _xlfn.SWITCH(Solution[[#This Row],[Old Delivery Day]], "M", "Monday", "T", "Tuesday", "W", "Wednesday", "R", "Thursday", "F", "Friday"))</f>
        <v>105_Week2_Thursday</v>
      </c>
      <c r="AD251" s="20">
        <v>81.564999999999998</v>
      </c>
      <c r="AE251" s="20">
        <v>241.70609999999999</v>
      </c>
      <c r="AF251" s="20">
        <v>224.13499999999999</v>
      </c>
      <c r="AG251" s="20">
        <v>259.4153</v>
      </c>
      <c r="AH251">
        <v>231.43</v>
      </c>
      <c r="AI251" s="8" t="s">
        <v>4399</v>
      </c>
      <c r="AJ251" s="8" t="s">
        <v>4496</v>
      </c>
      <c r="AK251" s="8">
        <v>1</v>
      </c>
      <c r="AL251" s="8">
        <v>0</v>
      </c>
      <c r="AM251" s="11">
        <v>212.34</v>
      </c>
      <c r="AN251" s="11">
        <v>256.12619999999998</v>
      </c>
      <c r="AO251" t="s">
        <v>163</v>
      </c>
      <c r="AP251" s="8" t="s">
        <v>191</v>
      </c>
      <c r="AQ251" s="8" t="s">
        <v>44</v>
      </c>
      <c r="AR251" s="8" t="s">
        <v>163</v>
      </c>
      <c r="AS251" s="8" t="s">
        <v>163</v>
      </c>
      <c r="AT251" s="8" t="s">
        <v>168</v>
      </c>
      <c r="AU2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51" s="8">
        <v>0</v>
      </c>
      <c r="AW251">
        <v>20.391249999999999</v>
      </c>
      <c r="AX251">
        <v>60.426524999999998</v>
      </c>
      <c r="AY251">
        <v>56.033749999999998</v>
      </c>
      <c r="AZ251">
        <v>64.853825000000001</v>
      </c>
    </row>
    <row r="252" spans="1:52" x14ac:dyDescent="0.3">
      <c r="A252" s="43" t="s">
        <v>1603</v>
      </c>
      <c r="B252" t="s">
        <v>5522</v>
      </c>
      <c r="C252" t="s">
        <v>110</v>
      </c>
      <c r="D252" s="8" t="s">
        <v>101</v>
      </c>
      <c r="E252" s="8" t="s">
        <v>126</v>
      </c>
      <c r="F252" s="8" t="s">
        <v>12</v>
      </c>
      <c r="G252" s="8" t="s">
        <v>9260</v>
      </c>
      <c r="H252" s="8" t="s">
        <v>160</v>
      </c>
      <c r="I252" s="8" t="s">
        <v>13</v>
      </c>
      <c r="J252" s="8">
        <v>0</v>
      </c>
      <c r="K252" s="14" t="s">
        <v>1602</v>
      </c>
      <c r="L252" s="14" t="s">
        <v>5905</v>
      </c>
      <c r="M252" s="10">
        <v>0.875454699713202</v>
      </c>
      <c r="N252" s="8" t="s">
        <v>8176</v>
      </c>
      <c r="O252" s="8" t="s">
        <v>112</v>
      </c>
      <c r="P252" s="9">
        <v>0.50350694444444444</v>
      </c>
      <c r="Q252" s="9">
        <v>0.50964120370370369</v>
      </c>
      <c r="R252" s="8">
        <v>0</v>
      </c>
      <c r="S252" s="10">
        <v>8.8333333333333339</v>
      </c>
      <c r="T252" s="8" t="s">
        <v>5524</v>
      </c>
      <c r="U252" s="8" t="s">
        <v>5525</v>
      </c>
      <c r="V252" s="10">
        <v>0.37543721537339098</v>
      </c>
      <c r="W252">
        <v>997.4</v>
      </c>
      <c r="X252" s="8">
        <v>0</v>
      </c>
      <c r="Y252" s="8">
        <v>0</v>
      </c>
      <c r="Z252">
        <v>0</v>
      </c>
      <c r="AA252">
        <v>0</v>
      </c>
      <c r="AB252" s="8">
        <f>Solution[[#This Row],[Old Stop]] +1</f>
        <v>1</v>
      </c>
      <c r="AC252" s="8" t="str">
        <f>_xlfn.CONCAT(Solution[[#This Row],[Old Rt '#]],"_",Solution[[#This Row],[Week '#]],"_", _xlfn.SWITCH(Solution[[#This Row],[Old Delivery Day]], "M", "Monday", "T", "Tuesday", "W", "Wednesday", "R", "Thursday", "F", "Friday"))</f>
        <v>101_Week1_Monday</v>
      </c>
      <c r="AD252" s="20">
        <v>74.28</v>
      </c>
      <c r="AE252" s="20">
        <v>76.52</v>
      </c>
      <c r="AF252" s="20">
        <v>79.114999999999995</v>
      </c>
      <c r="AG252" s="20">
        <v>79.98</v>
      </c>
      <c r="AH252">
        <v>20</v>
      </c>
      <c r="AI252" s="8" t="s">
        <v>4626</v>
      </c>
      <c r="AJ252" s="8" t="s">
        <v>4627</v>
      </c>
      <c r="AK252" s="8">
        <v>1</v>
      </c>
      <c r="AL252" s="8">
        <v>0</v>
      </c>
      <c r="AM252" s="11">
        <v>19.13</v>
      </c>
      <c r="AN252" s="11">
        <v>19.995000000000001</v>
      </c>
      <c r="AO252" t="s">
        <v>163</v>
      </c>
      <c r="AP252" s="8" t="s">
        <v>191</v>
      </c>
      <c r="AQ252" s="8" t="s">
        <v>44</v>
      </c>
      <c r="AR252" s="8" t="s">
        <v>163</v>
      </c>
      <c r="AS252" s="8" t="s">
        <v>163</v>
      </c>
      <c r="AT252" s="8" t="s">
        <v>168</v>
      </c>
      <c r="AU2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52" s="8">
        <v>0</v>
      </c>
      <c r="AW252">
        <v>18.57</v>
      </c>
      <c r="AX252">
        <v>19.13</v>
      </c>
      <c r="AY252">
        <v>19.778749999999999</v>
      </c>
      <c r="AZ252">
        <v>19.995000000000001</v>
      </c>
    </row>
    <row r="253" spans="1:52" x14ac:dyDescent="0.3">
      <c r="A253" s="43" t="s">
        <v>758</v>
      </c>
      <c r="B253" t="s">
        <v>4891</v>
      </c>
      <c r="C253" t="s">
        <v>110</v>
      </c>
      <c r="D253" s="8" t="s">
        <v>101</v>
      </c>
      <c r="E253" s="8" t="s">
        <v>126</v>
      </c>
      <c r="F253" s="8" t="s">
        <v>48</v>
      </c>
      <c r="G253" s="8" t="s">
        <v>9247</v>
      </c>
      <c r="H253" s="8" t="s">
        <v>126</v>
      </c>
      <c r="I253" s="8" t="s">
        <v>48</v>
      </c>
      <c r="J253" s="8">
        <v>120</v>
      </c>
      <c r="K253" s="14" t="s">
        <v>757</v>
      </c>
      <c r="L253" s="14" t="s">
        <v>6062</v>
      </c>
      <c r="M253" s="10">
        <v>6.9281111320800601</v>
      </c>
      <c r="N253" s="8" t="s">
        <v>7673</v>
      </c>
      <c r="O253" s="8" t="s">
        <v>147</v>
      </c>
      <c r="P253" s="9">
        <v>0.47342592592592592</v>
      </c>
      <c r="Q253" s="9">
        <v>0.48013888888888889</v>
      </c>
      <c r="R253" s="8">
        <v>0</v>
      </c>
      <c r="S253" s="10">
        <v>9.4354006285390355</v>
      </c>
      <c r="T253" s="8" t="s">
        <v>4893</v>
      </c>
      <c r="U253" s="8" t="s">
        <v>4894</v>
      </c>
      <c r="V253" s="10">
        <v>3.0851654963954198</v>
      </c>
      <c r="W253">
        <v>4279.3900000000003</v>
      </c>
      <c r="X253" s="8">
        <v>4</v>
      </c>
      <c r="Y253" s="8">
        <v>0.91111111111111098</v>
      </c>
      <c r="Z253">
        <v>1</v>
      </c>
      <c r="AA253">
        <v>45</v>
      </c>
      <c r="AB253" s="8">
        <f>Solution[[#This Row],[Old Stop]] +1</f>
        <v>121</v>
      </c>
      <c r="AC253" s="8" t="str">
        <f>_xlfn.CONCAT(Solution[[#This Row],[Old Rt '#]],"_",Solution[[#This Row],[Week '#]],"_", _xlfn.SWITCH(Solution[[#This Row],[Old Delivery Day]], "M", "Monday", "T", "Tuesday", "W", "Wednesday", "R", "Thursday", "F", "Friday"))</f>
        <v>103_Week1_Thursday</v>
      </c>
      <c r="AD253" s="20">
        <v>0</v>
      </c>
      <c r="AE253" s="20">
        <v>130.54570000000001</v>
      </c>
      <c r="AF253" s="20">
        <v>138.90780000000001</v>
      </c>
      <c r="AG253" s="20">
        <v>138.63999999999999</v>
      </c>
      <c r="AH253">
        <v>146.96</v>
      </c>
      <c r="AI253" s="8" t="s">
        <v>3810</v>
      </c>
      <c r="AJ253" s="8" t="s">
        <v>3811</v>
      </c>
      <c r="AK253" s="8">
        <v>1</v>
      </c>
      <c r="AL253" s="8">
        <v>45</v>
      </c>
      <c r="AM253" s="11">
        <v>136.64500000000001</v>
      </c>
      <c r="AN253" s="11">
        <v>121.31</v>
      </c>
      <c r="AO253" t="s">
        <v>164</v>
      </c>
      <c r="AP253" s="8" t="s">
        <v>191</v>
      </c>
      <c r="AQ253" s="8" t="s">
        <v>44</v>
      </c>
      <c r="AR253" s="8" t="s">
        <v>164</v>
      </c>
      <c r="AS253" s="8" t="s">
        <v>164</v>
      </c>
      <c r="AT253" s="8" t="s">
        <v>168</v>
      </c>
      <c r="AU2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53" s="8"/>
      <c r="AW253">
        <v>0</v>
      </c>
      <c r="AX253">
        <v>32.636425000000003</v>
      </c>
      <c r="AY253">
        <v>34.726950000000002</v>
      </c>
      <c r="AZ253">
        <v>34.659999999999997</v>
      </c>
    </row>
    <row r="254" spans="1:52" x14ac:dyDescent="0.3">
      <c r="A254" s="43" t="s">
        <v>1933</v>
      </c>
      <c r="B254" t="s">
        <v>111</v>
      </c>
      <c r="C254" t="s">
        <v>4622</v>
      </c>
      <c r="D254" s="8" t="s">
        <v>101</v>
      </c>
      <c r="E254" s="8" t="s">
        <v>126</v>
      </c>
      <c r="F254" s="8" t="s">
        <v>12</v>
      </c>
      <c r="G254" s="8" t="s">
        <v>9269</v>
      </c>
      <c r="H254" s="8" t="s">
        <v>290</v>
      </c>
      <c r="I254" s="8" t="s">
        <v>15</v>
      </c>
      <c r="J254" s="8">
        <v>290</v>
      </c>
      <c r="K254" s="14" t="s">
        <v>1932</v>
      </c>
      <c r="L254" s="14" t="s">
        <v>5846</v>
      </c>
      <c r="M254" s="10">
        <v>9.1633160508598106</v>
      </c>
      <c r="N254" s="8" t="s">
        <v>7650</v>
      </c>
      <c r="O254" s="8" t="s">
        <v>147</v>
      </c>
      <c r="P254" s="9">
        <v>0.51600694444444439</v>
      </c>
      <c r="Q254" s="9">
        <v>0.52438657407407407</v>
      </c>
      <c r="R254" s="8">
        <v>0</v>
      </c>
      <c r="S254" s="10">
        <v>15.004166666666666</v>
      </c>
      <c r="T254" s="8" t="s">
        <v>4624</v>
      </c>
      <c r="U254" s="8" t="s">
        <v>4625</v>
      </c>
      <c r="V254" s="10">
        <v>7.3527525985161404</v>
      </c>
      <c r="W254">
        <v>4961.97</v>
      </c>
      <c r="X254" s="8">
        <v>0</v>
      </c>
      <c r="Y254" s="8">
        <v>0</v>
      </c>
      <c r="Z254">
        <v>0</v>
      </c>
      <c r="AA254">
        <v>0</v>
      </c>
      <c r="AB254" s="8">
        <f>Solution[[#This Row],[Old Stop]] +1</f>
        <v>291</v>
      </c>
      <c r="AC254" s="8" t="str">
        <f>_xlfn.CONCAT(Solution[[#This Row],[Old Rt '#]],"_",Solution[[#This Row],[Week '#]],"_", _xlfn.SWITCH(Solution[[#This Row],[Old Delivery Day]], "M", "Monday", "T", "Tuesday", "W", "Wednesday", "R", "Thursday", "F", "Friday"))</f>
        <v>105_Week1_Tuesday</v>
      </c>
      <c r="AD254" s="20">
        <v>127.57769999999999</v>
      </c>
      <c r="AE254" s="20">
        <v>104.85299999999999</v>
      </c>
      <c r="AF254" s="20">
        <v>150.0138</v>
      </c>
      <c r="AG254" s="20">
        <v>138.4153</v>
      </c>
      <c r="AH254">
        <v>146.57</v>
      </c>
      <c r="AI254" s="8" t="s">
        <v>4626</v>
      </c>
      <c r="AJ254" s="8" t="s">
        <v>4627</v>
      </c>
      <c r="AK254" s="8">
        <v>1</v>
      </c>
      <c r="AL254" s="8">
        <v>0</v>
      </c>
      <c r="AM254" s="11">
        <v>140.09119999999999</v>
      </c>
      <c r="AN254" s="11">
        <v>141.60499999999999</v>
      </c>
      <c r="AO254" t="s">
        <v>163</v>
      </c>
      <c r="AP254" s="8" t="s">
        <v>191</v>
      </c>
      <c r="AQ254" s="8" t="s">
        <v>44</v>
      </c>
      <c r="AR254" s="8" t="s">
        <v>163</v>
      </c>
      <c r="AS254" s="8" t="s">
        <v>163</v>
      </c>
      <c r="AT254" s="8" t="s">
        <v>168</v>
      </c>
      <c r="AU2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54" s="8">
        <v>0</v>
      </c>
      <c r="AW254">
        <v>31.894424999999998</v>
      </c>
      <c r="AX254">
        <v>26.213249999999999</v>
      </c>
      <c r="AY254">
        <v>37.503450000000001</v>
      </c>
      <c r="AZ254">
        <v>34.603825000000001</v>
      </c>
    </row>
    <row r="255" spans="1:52" x14ac:dyDescent="0.3">
      <c r="A255" s="43" t="s">
        <v>1619</v>
      </c>
      <c r="B255" t="s">
        <v>3994</v>
      </c>
      <c r="C255" t="s">
        <v>110</v>
      </c>
      <c r="D255" s="8" t="s">
        <v>101</v>
      </c>
      <c r="E255" s="8" t="s">
        <v>160</v>
      </c>
      <c r="F255" s="8" t="s">
        <v>48</v>
      </c>
      <c r="G255" s="8" t="s">
        <v>9250</v>
      </c>
      <c r="H255" s="8" t="s">
        <v>160</v>
      </c>
      <c r="I255" s="8" t="s">
        <v>15</v>
      </c>
      <c r="J255" s="8">
        <v>320</v>
      </c>
      <c r="K255" s="14" t="s">
        <v>1618</v>
      </c>
      <c r="L255" s="14" t="s">
        <v>5806</v>
      </c>
      <c r="M255" s="10">
        <v>12.4742388608448</v>
      </c>
      <c r="N255" s="8" t="s">
        <v>7762</v>
      </c>
      <c r="O255" s="8" t="s">
        <v>147</v>
      </c>
      <c r="P255" s="9">
        <v>0.30334490740740738</v>
      </c>
      <c r="Q255" s="9">
        <v>0.31005787037037036</v>
      </c>
      <c r="R255" s="8">
        <v>0</v>
      </c>
      <c r="S255" s="10">
        <v>8.9250000000000007</v>
      </c>
      <c r="T255" s="8" t="s">
        <v>3996</v>
      </c>
      <c r="U255" s="8" t="s">
        <v>3997</v>
      </c>
      <c r="V255" s="10">
        <v>10.4341114154763</v>
      </c>
      <c r="W255">
        <v>2366.5</v>
      </c>
      <c r="X255" s="8">
        <v>0</v>
      </c>
      <c r="Y255" s="8">
        <v>0</v>
      </c>
      <c r="Z255">
        <v>0</v>
      </c>
      <c r="AA255">
        <v>0</v>
      </c>
      <c r="AB255" s="8">
        <f>Solution[[#This Row],[Old Stop]] +1</f>
        <v>321</v>
      </c>
      <c r="AC255" s="8" t="str">
        <f>_xlfn.CONCAT(Solution[[#This Row],[Old Rt '#]],"_",Solution[[#This Row],[Week '#]],"_", _xlfn.SWITCH(Solution[[#This Row],[Old Delivery Day]], "M", "Monday", "T", "Tuesday", "W", "Wednesday", "R", "Thursday", "F", "Friday"))</f>
        <v>101_Week1_Tuesday</v>
      </c>
      <c r="AD255" s="20">
        <v>63.41</v>
      </c>
      <c r="AE255" s="20">
        <v>58.2453</v>
      </c>
      <c r="AF255" s="20">
        <v>73.590699999999998</v>
      </c>
      <c r="AG255" s="20">
        <v>69.792299999999997</v>
      </c>
      <c r="AH255">
        <v>75.31</v>
      </c>
      <c r="AI255" s="8" t="s">
        <v>3446</v>
      </c>
      <c r="AJ255" s="8" t="s">
        <v>3447</v>
      </c>
      <c r="AK255" s="8">
        <v>1</v>
      </c>
      <c r="AL255" s="8">
        <v>0</v>
      </c>
      <c r="AM255" s="11">
        <v>63.31</v>
      </c>
      <c r="AN255" s="11">
        <v>71.042500000000004</v>
      </c>
      <c r="AO255" t="s">
        <v>163</v>
      </c>
      <c r="AP255" s="8" t="s">
        <v>191</v>
      </c>
      <c r="AQ255" s="8" t="s">
        <v>44</v>
      </c>
      <c r="AR255" s="8" t="s">
        <v>164</v>
      </c>
      <c r="AS255" s="8" t="s">
        <v>163</v>
      </c>
      <c r="AT255" s="8" t="s">
        <v>168</v>
      </c>
      <c r="AU2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55" s="8">
        <v>0</v>
      </c>
      <c r="AW255">
        <v>15.852499999999999</v>
      </c>
      <c r="AX255">
        <v>14.561325</v>
      </c>
      <c r="AY255">
        <v>18.397675</v>
      </c>
      <c r="AZ255">
        <v>17.448074999999999</v>
      </c>
    </row>
    <row r="256" spans="1:52" x14ac:dyDescent="0.3">
      <c r="A256" s="43" t="s">
        <v>1346</v>
      </c>
      <c r="B256" t="s">
        <v>3907</v>
      </c>
      <c r="C256" t="s">
        <v>110</v>
      </c>
      <c r="D256" s="8" t="s">
        <v>101</v>
      </c>
      <c r="E256" s="8" t="s">
        <v>126</v>
      </c>
      <c r="F256" s="8" t="s">
        <v>12</v>
      </c>
      <c r="G256" s="8" t="s">
        <v>9268</v>
      </c>
      <c r="H256" s="8" t="s">
        <v>126</v>
      </c>
      <c r="I256" s="8" t="s">
        <v>12</v>
      </c>
      <c r="J256" s="8">
        <v>130</v>
      </c>
      <c r="K256" s="14" t="s">
        <v>1345</v>
      </c>
      <c r="L256" s="14" t="s">
        <v>6079</v>
      </c>
      <c r="M256" s="10">
        <v>83.318136616249504</v>
      </c>
      <c r="N256" s="8" t="s">
        <v>7651</v>
      </c>
      <c r="O256" s="8" t="s">
        <v>147</v>
      </c>
      <c r="P256" s="9">
        <v>0.58224537037037039</v>
      </c>
      <c r="Q256" s="9">
        <v>0.58233796296296292</v>
      </c>
      <c r="R256" s="8">
        <v>0</v>
      </c>
      <c r="S256" s="10">
        <v>4.7541666666666664</v>
      </c>
      <c r="T256" s="8" t="s">
        <v>3909</v>
      </c>
      <c r="U256" s="8" t="s">
        <v>3910</v>
      </c>
      <c r="V256" s="10">
        <v>80.446515938037095</v>
      </c>
      <c r="W256">
        <v>2969.77</v>
      </c>
      <c r="X256" s="8">
        <v>25</v>
      </c>
      <c r="Y256" s="8">
        <v>0.62121212121212099</v>
      </c>
      <c r="Z256">
        <v>3</v>
      </c>
      <c r="AA256">
        <v>77</v>
      </c>
      <c r="AB256" s="8">
        <f>Solution[[#This Row],[Old Stop]] +1</f>
        <v>131</v>
      </c>
      <c r="AC256" s="8" t="str">
        <f>_xlfn.CONCAT(Solution[[#This Row],[Old Rt '#]],"_",Solution[[#This Row],[Week '#]],"_", _xlfn.SWITCH(Solution[[#This Row],[Old Delivery Day]], "M", "Monday", "T", "Tuesday", "W", "Wednesday", "R", "Thursday", "F", "Friday"))</f>
        <v>103_Week1_Wednesday</v>
      </c>
      <c r="AD256" s="20">
        <v>59.525300000000001</v>
      </c>
      <c r="AE256" s="20">
        <v>55.117600000000003</v>
      </c>
      <c r="AF256" s="20">
        <v>60.427599999999998</v>
      </c>
      <c r="AG256" s="20">
        <v>56.086100000000002</v>
      </c>
      <c r="AH256">
        <v>61.68</v>
      </c>
      <c r="AI256" s="8" t="s">
        <v>4626</v>
      </c>
      <c r="AJ256" s="8" t="s">
        <v>4627</v>
      </c>
      <c r="AK256" s="8">
        <v>1</v>
      </c>
      <c r="AL256" s="8">
        <v>66</v>
      </c>
      <c r="AM256" s="11">
        <v>57.61</v>
      </c>
      <c r="AN256" s="11">
        <v>54.965000000000003</v>
      </c>
      <c r="AO256" t="s">
        <v>164</v>
      </c>
      <c r="AP256" s="8" t="s">
        <v>191</v>
      </c>
      <c r="AQ256" s="8" t="s">
        <v>44</v>
      </c>
      <c r="AR256" s="8" t="s">
        <v>164</v>
      </c>
      <c r="AS256" s="8" t="s">
        <v>164</v>
      </c>
      <c r="AT256" s="8" t="s">
        <v>168</v>
      </c>
      <c r="AU2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56" s="8"/>
      <c r="AW256">
        <v>14.881325</v>
      </c>
      <c r="AX256">
        <v>13.779400000000001</v>
      </c>
      <c r="AY256">
        <v>15.1069</v>
      </c>
      <c r="AZ256">
        <v>14.021525</v>
      </c>
    </row>
    <row r="257" spans="1:52" x14ac:dyDescent="0.3">
      <c r="A257" s="43" t="s">
        <v>314</v>
      </c>
      <c r="B257" t="s">
        <v>4898</v>
      </c>
      <c r="C257" t="s">
        <v>110</v>
      </c>
      <c r="D257" s="8" t="s">
        <v>101</v>
      </c>
      <c r="E257" s="8" t="s">
        <v>126</v>
      </c>
      <c r="F257" s="8" t="s">
        <v>48</v>
      </c>
      <c r="G257" s="8" t="s">
        <v>9255</v>
      </c>
      <c r="H257" s="8" t="s">
        <v>126</v>
      </c>
      <c r="I257" s="8" t="s">
        <v>48</v>
      </c>
      <c r="J257" s="8">
        <v>100</v>
      </c>
      <c r="K257" s="14" t="s">
        <v>313</v>
      </c>
      <c r="L257" s="14" t="s">
        <v>6071</v>
      </c>
      <c r="M257" s="10">
        <v>0.864584955488226</v>
      </c>
      <c r="N257" s="8" t="s">
        <v>7676</v>
      </c>
      <c r="O257" s="8" t="s">
        <v>147</v>
      </c>
      <c r="P257" s="9">
        <v>0.4901388888888889</v>
      </c>
      <c r="Q257" s="9">
        <v>0.49777777777777776</v>
      </c>
      <c r="R257" s="8">
        <v>0</v>
      </c>
      <c r="S257" s="10">
        <v>9.706666666666667</v>
      </c>
      <c r="T257" s="8" t="s">
        <v>4900</v>
      </c>
      <c r="U257" s="8" t="s">
        <v>4901</v>
      </c>
      <c r="V257" s="10">
        <v>0.28844142248275001</v>
      </c>
      <c r="W257">
        <v>5417.83</v>
      </c>
      <c r="X257" s="8">
        <v>14</v>
      </c>
      <c r="Y257" s="8">
        <v>0.89393939393939403</v>
      </c>
      <c r="Z257">
        <v>6</v>
      </c>
      <c r="AA257">
        <v>113</v>
      </c>
      <c r="AB257" s="8">
        <f>Solution[[#This Row],[Old Stop]] +1</f>
        <v>101</v>
      </c>
      <c r="AC257" s="8" t="str">
        <f>_xlfn.CONCAT(Solution[[#This Row],[Old Rt '#]],"_",Solution[[#This Row],[Week '#]],"_", _xlfn.SWITCH(Solution[[#This Row],[Old Delivery Day]], "M", "Monday", "T", "Tuesday", "W", "Wednesday", "R", "Thursday", "F", "Friday"))</f>
        <v>103_Week1_Thursday</v>
      </c>
      <c r="AD257" s="20">
        <v>97.641599999999997</v>
      </c>
      <c r="AE257" s="20">
        <v>102.9353</v>
      </c>
      <c r="AF257" s="20">
        <v>121.1921</v>
      </c>
      <c r="AG257" s="20">
        <v>113.27</v>
      </c>
      <c r="AH257">
        <v>128.03</v>
      </c>
      <c r="AI257" s="8" t="s">
        <v>3810</v>
      </c>
      <c r="AJ257" s="8" t="s">
        <v>3811</v>
      </c>
      <c r="AK257" s="8">
        <v>1</v>
      </c>
      <c r="AL257" s="8">
        <v>132</v>
      </c>
      <c r="AM257" s="11">
        <v>117.9875</v>
      </c>
      <c r="AN257" s="11">
        <v>115.0887</v>
      </c>
      <c r="AO257" t="s">
        <v>164</v>
      </c>
      <c r="AP257" s="8" t="s">
        <v>191</v>
      </c>
      <c r="AQ257" s="8" t="s">
        <v>44</v>
      </c>
      <c r="AR257" s="8" t="s">
        <v>164</v>
      </c>
      <c r="AS257" s="8" t="s">
        <v>164</v>
      </c>
      <c r="AT257" s="8" t="s">
        <v>168</v>
      </c>
      <c r="AU2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57" s="8"/>
      <c r="AW257">
        <v>24.410399999999999</v>
      </c>
      <c r="AX257">
        <v>25.733825</v>
      </c>
      <c r="AY257">
        <v>30.298024999999999</v>
      </c>
      <c r="AZ257">
        <v>28.317499999999999</v>
      </c>
    </row>
    <row r="258" spans="1:52" x14ac:dyDescent="0.3">
      <c r="A258" s="43" t="s">
        <v>1917</v>
      </c>
      <c r="B258" t="s">
        <v>3432</v>
      </c>
      <c r="C258" t="s">
        <v>113</v>
      </c>
      <c r="D258" s="8" t="s">
        <v>101</v>
      </c>
      <c r="E258" s="8" t="s">
        <v>126</v>
      </c>
      <c r="F258" s="8" t="s">
        <v>12</v>
      </c>
      <c r="G258" s="8" t="s">
        <v>9271</v>
      </c>
      <c r="H258" s="8" t="s">
        <v>126</v>
      </c>
      <c r="I258" s="8" t="s">
        <v>15</v>
      </c>
      <c r="J258" s="8">
        <v>283</v>
      </c>
      <c r="K258" s="14" t="s">
        <v>1916</v>
      </c>
      <c r="L258" s="14" t="s">
        <v>9005</v>
      </c>
      <c r="M258" s="10">
        <v>7.4038413066872399</v>
      </c>
      <c r="N258" s="8" t="s">
        <v>9058</v>
      </c>
      <c r="O258" s="8" t="s">
        <v>147</v>
      </c>
      <c r="P258" s="9">
        <v>0.58747685185185183</v>
      </c>
      <c r="Q258" s="9">
        <v>0.59418981481481481</v>
      </c>
      <c r="R258" s="8">
        <v>0</v>
      </c>
      <c r="S258" s="10">
        <v>0.1</v>
      </c>
      <c r="T258" s="8" t="s">
        <v>9006</v>
      </c>
      <c r="U258" s="8" t="s">
        <v>9007</v>
      </c>
      <c r="V258" s="10">
        <v>3.1846725114757199</v>
      </c>
      <c r="W258">
        <v>2144.52</v>
      </c>
      <c r="X258" s="8">
        <v>0</v>
      </c>
      <c r="Y258" s="8">
        <v>0</v>
      </c>
      <c r="Z258">
        <v>0</v>
      </c>
      <c r="AA258">
        <v>0</v>
      </c>
      <c r="AB258" s="8">
        <f>Solution[[#This Row],[Old Stop]] +1</f>
        <v>284</v>
      </c>
      <c r="AC258" s="8" t="str">
        <f>_xlfn.CONCAT(Solution[[#This Row],[Old Rt '#]],"_",Solution[[#This Row],[Week '#]],"_", _xlfn.SWITCH(Solution[[#This Row],[Old Delivery Day]], "M", "Monday", "T", "Tuesday", "W", "Wednesday", "R", "Thursday", "F", "Friday"))</f>
        <v>103_Week1_Tuesday</v>
      </c>
      <c r="AD258" s="20">
        <v>42.096899999999998</v>
      </c>
      <c r="AE258" s="20">
        <v>42</v>
      </c>
      <c r="AF258" s="20">
        <v>42</v>
      </c>
      <c r="AG258" s="20">
        <v>42</v>
      </c>
      <c r="AH258">
        <v>44.52</v>
      </c>
      <c r="AI258" s="8" t="s">
        <v>4626</v>
      </c>
      <c r="AJ258" s="8" t="s">
        <v>4627</v>
      </c>
      <c r="AK258" s="8">
        <v>1</v>
      </c>
      <c r="AL258" s="8">
        <v>0</v>
      </c>
      <c r="AM258" s="11">
        <v>42</v>
      </c>
      <c r="AN258" s="11">
        <v>21</v>
      </c>
      <c r="AO258" t="s">
        <v>163</v>
      </c>
      <c r="AP258" s="8" t="s">
        <v>191</v>
      </c>
      <c r="AQ258" s="8" t="s">
        <v>44</v>
      </c>
      <c r="AR258" s="8" t="s">
        <v>164</v>
      </c>
      <c r="AS258" s="8" t="s">
        <v>163</v>
      </c>
      <c r="AT258" s="8" t="s">
        <v>168</v>
      </c>
      <c r="AU2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58" s="8">
        <v>0</v>
      </c>
      <c r="AW258">
        <v>10.524224999999999</v>
      </c>
      <c r="AX258">
        <v>10.5</v>
      </c>
      <c r="AY258">
        <v>10.5</v>
      </c>
      <c r="AZ258">
        <v>10.5</v>
      </c>
    </row>
    <row r="259" spans="1:52" x14ac:dyDescent="0.3">
      <c r="A259" s="43" t="s">
        <v>481</v>
      </c>
      <c r="B259" t="s">
        <v>3469</v>
      </c>
      <c r="C259" t="s">
        <v>112</v>
      </c>
      <c r="D259" s="8" t="s">
        <v>101</v>
      </c>
      <c r="E259" s="8" t="s">
        <v>126</v>
      </c>
      <c r="F259" s="8" t="s">
        <v>48</v>
      </c>
      <c r="G259" s="8" t="s">
        <v>9257</v>
      </c>
      <c r="H259" s="8" t="s">
        <v>126</v>
      </c>
      <c r="I259" s="8" t="s">
        <v>15</v>
      </c>
      <c r="J259" s="8">
        <v>230</v>
      </c>
      <c r="K259" s="14" t="s">
        <v>480</v>
      </c>
      <c r="L259" s="14" t="s">
        <v>5817</v>
      </c>
      <c r="M259" s="10">
        <v>0.79244334341683498</v>
      </c>
      <c r="N259" s="8" t="s">
        <v>7675</v>
      </c>
      <c r="O259" s="8" t="s">
        <v>147</v>
      </c>
      <c r="P259" s="9">
        <v>0.48069444444444442</v>
      </c>
      <c r="Q259" s="9">
        <v>0.48953703703703705</v>
      </c>
      <c r="R259" s="8">
        <v>0</v>
      </c>
      <c r="S259" s="10">
        <v>13.4375</v>
      </c>
      <c r="T259" s="8" t="s">
        <v>3471</v>
      </c>
      <c r="U259" s="8" t="s">
        <v>3472</v>
      </c>
      <c r="V259" s="10">
        <v>0.51785434840620903</v>
      </c>
      <c r="W259">
        <v>2574.06</v>
      </c>
      <c r="X259" s="8">
        <v>0</v>
      </c>
      <c r="Y259" s="8">
        <v>0</v>
      </c>
      <c r="Z259">
        <v>0</v>
      </c>
      <c r="AA259">
        <v>0</v>
      </c>
      <c r="AB259" s="8">
        <f>Solution[[#This Row],[Old Stop]] +1</f>
        <v>231</v>
      </c>
      <c r="AC259" s="8" t="str">
        <f>_xlfn.CONCAT(Solution[[#This Row],[Old Rt '#]],"_",Solution[[#This Row],[Week '#]],"_", _xlfn.SWITCH(Solution[[#This Row],[Old Delivery Day]], "M", "Monday", "T", "Tuesday", "W", "Wednesday", "R", "Thursday", "F", "Friday"))</f>
        <v>103_Week1_Tuesday</v>
      </c>
      <c r="AD259" s="20">
        <v>49.860700000000001</v>
      </c>
      <c r="AE259" s="20">
        <v>51.069200000000002</v>
      </c>
      <c r="AF259" s="20">
        <v>46.593800000000002</v>
      </c>
      <c r="AG259" s="20">
        <v>52.625300000000003</v>
      </c>
      <c r="AH259">
        <v>47.53</v>
      </c>
      <c r="AI259" s="8" t="s">
        <v>3810</v>
      </c>
      <c r="AJ259" s="8" t="s">
        <v>3811</v>
      </c>
      <c r="AK259" s="8">
        <v>1</v>
      </c>
      <c r="AL259" s="8">
        <v>0</v>
      </c>
      <c r="AM259" s="11">
        <v>50.465000000000003</v>
      </c>
      <c r="AN259" s="11">
        <v>53.51</v>
      </c>
      <c r="AO259" t="s">
        <v>163</v>
      </c>
      <c r="AP259" s="8" t="s">
        <v>191</v>
      </c>
      <c r="AQ259" s="8" t="s">
        <v>44</v>
      </c>
      <c r="AR259" s="8" t="s">
        <v>164</v>
      </c>
      <c r="AS259" s="8" t="s">
        <v>163</v>
      </c>
      <c r="AT259" s="8" t="s">
        <v>168</v>
      </c>
      <c r="AU2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59" s="8">
        <v>0</v>
      </c>
      <c r="AW259">
        <v>12.465175</v>
      </c>
      <c r="AX259">
        <v>12.767300000000001</v>
      </c>
      <c r="AY259">
        <v>11.64845</v>
      </c>
      <c r="AZ259">
        <v>13.156325000000001</v>
      </c>
    </row>
    <row r="260" spans="1:52" x14ac:dyDescent="0.3">
      <c r="A260" s="43" t="s">
        <v>400</v>
      </c>
      <c r="B260" t="s">
        <v>4846</v>
      </c>
      <c r="C260" t="s">
        <v>110</v>
      </c>
      <c r="D260" s="8" t="s">
        <v>101</v>
      </c>
      <c r="E260" s="8" t="s">
        <v>126</v>
      </c>
      <c r="F260" s="8" t="s">
        <v>12</v>
      </c>
      <c r="G260" s="8" t="s">
        <v>9270</v>
      </c>
      <c r="H260" s="8" t="s">
        <v>126</v>
      </c>
      <c r="I260" s="8" t="s">
        <v>12</v>
      </c>
      <c r="J260" s="8">
        <v>170</v>
      </c>
      <c r="K260" s="14" t="s">
        <v>399</v>
      </c>
      <c r="L260" s="14" t="s">
        <v>6051</v>
      </c>
      <c r="M260" s="10">
        <v>0.71696186715126897</v>
      </c>
      <c r="N260" s="8" t="s">
        <v>7652</v>
      </c>
      <c r="O260" s="8" t="s">
        <v>147</v>
      </c>
      <c r="P260" s="9">
        <v>0.59468750000000004</v>
      </c>
      <c r="Q260" s="9">
        <v>0.60065972222222219</v>
      </c>
      <c r="R260" s="8">
        <v>0</v>
      </c>
      <c r="S260" s="10">
        <v>10.354166666666666</v>
      </c>
      <c r="T260" s="8" t="s">
        <v>6052</v>
      </c>
      <c r="U260" s="8" t="s">
        <v>6053</v>
      </c>
      <c r="V260" s="10">
        <v>0.244974965418398</v>
      </c>
      <c r="W260">
        <v>2814.13</v>
      </c>
      <c r="X260" s="8">
        <v>7</v>
      </c>
      <c r="Y260" s="8">
        <v>0.70833333333333304</v>
      </c>
      <c r="Z260">
        <v>1</v>
      </c>
      <c r="AA260">
        <v>26</v>
      </c>
      <c r="AB260" s="8">
        <f>Solution[[#This Row],[Old Stop]] +1</f>
        <v>171</v>
      </c>
      <c r="AC260" s="8" t="str">
        <f>_xlfn.CONCAT(Solution[[#This Row],[Old Rt '#]],"_",Solution[[#This Row],[Week '#]],"_", _xlfn.SWITCH(Solution[[#This Row],[Old Delivery Day]], "M", "Monday", "T", "Tuesday", "W", "Wednesday", "R", "Thursday", "F", "Friday"))</f>
        <v>103_Week1_Wednesday</v>
      </c>
      <c r="AD260" s="20">
        <v>49.74</v>
      </c>
      <c r="AE260" s="20">
        <v>53.969200000000001</v>
      </c>
      <c r="AF260" s="20">
        <v>67.653300000000002</v>
      </c>
      <c r="AG260" s="20">
        <v>72.597499999999997</v>
      </c>
      <c r="AH260">
        <v>61.84</v>
      </c>
      <c r="AI260" s="8" t="s">
        <v>4626</v>
      </c>
      <c r="AJ260" s="8" t="s">
        <v>4627</v>
      </c>
      <c r="AK260" s="8">
        <v>1</v>
      </c>
      <c r="AL260" s="8">
        <v>24</v>
      </c>
      <c r="AM260" s="11">
        <v>59.817500000000003</v>
      </c>
      <c r="AN260" s="11">
        <v>70.66</v>
      </c>
      <c r="AO260" t="s">
        <v>164</v>
      </c>
      <c r="AP260" s="8" t="s">
        <v>191</v>
      </c>
      <c r="AQ260" s="8" t="s">
        <v>44</v>
      </c>
      <c r="AR260" s="8" t="s">
        <v>164</v>
      </c>
      <c r="AS260" s="8" t="s">
        <v>164</v>
      </c>
      <c r="AT260" s="8" t="s">
        <v>168</v>
      </c>
      <c r="AU2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0" s="8"/>
      <c r="AW260">
        <v>12.435</v>
      </c>
      <c r="AX260">
        <v>13.4923</v>
      </c>
      <c r="AY260">
        <v>16.913325</v>
      </c>
      <c r="AZ260">
        <v>18.149374999999999</v>
      </c>
    </row>
    <row r="261" spans="1:52" x14ac:dyDescent="0.3">
      <c r="A261" s="43" t="s">
        <v>462</v>
      </c>
      <c r="B261" t="s">
        <v>3896</v>
      </c>
      <c r="C261" t="s">
        <v>110</v>
      </c>
      <c r="D261" s="8" t="s">
        <v>101</v>
      </c>
      <c r="E261" s="8" t="s">
        <v>126</v>
      </c>
      <c r="F261" s="8" t="s">
        <v>48</v>
      </c>
      <c r="G261" s="8" t="s">
        <v>9258</v>
      </c>
      <c r="H261" s="8" t="s">
        <v>126</v>
      </c>
      <c r="I261" s="8" t="s">
        <v>48</v>
      </c>
      <c r="J261" s="8">
        <v>390</v>
      </c>
      <c r="K261" s="14" t="s">
        <v>461</v>
      </c>
      <c r="L261" s="14" t="s">
        <v>6078</v>
      </c>
      <c r="M261" s="10">
        <v>0.54301161976900403</v>
      </c>
      <c r="N261" s="8" t="s">
        <v>7671</v>
      </c>
      <c r="O261" s="8" t="s">
        <v>147</v>
      </c>
      <c r="P261" s="9">
        <v>0.46484953703703702</v>
      </c>
      <c r="Q261" s="9">
        <v>0.46861111111111109</v>
      </c>
      <c r="R261" s="8">
        <v>0</v>
      </c>
      <c r="S261" s="10">
        <v>9.4366666666666674</v>
      </c>
      <c r="T261" s="8" t="s">
        <v>3898</v>
      </c>
      <c r="U261" s="8" t="s">
        <v>3899</v>
      </c>
      <c r="V261" s="10">
        <v>0.11469458333194101</v>
      </c>
      <c r="W261">
        <v>10861.72</v>
      </c>
      <c r="X261" s="8">
        <v>16</v>
      </c>
      <c r="Y261" s="8">
        <v>0.87401574803149595</v>
      </c>
      <c r="Z261">
        <v>6</v>
      </c>
      <c r="AA261">
        <v>129</v>
      </c>
      <c r="AB261" s="8">
        <f>Solution[[#This Row],[Old Stop]] +1</f>
        <v>391</v>
      </c>
      <c r="AC261" s="8" t="str">
        <f>_xlfn.CONCAT(Solution[[#This Row],[Old Rt '#]],"_",Solution[[#This Row],[Week '#]],"_", _xlfn.SWITCH(Solution[[#This Row],[Old Delivery Day]], "M", "Monday", "T", "Tuesday", "W", "Wednesday", "R", "Thursday", "F", "Friday"))</f>
        <v>103_Week1_Thursday</v>
      </c>
      <c r="AD261" s="20">
        <v>195.8366</v>
      </c>
      <c r="AE261" s="20">
        <v>196.36420000000001</v>
      </c>
      <c r="AF261" s="20">
        <v>223.40350000000001</v>
      </c>
      <c r="AG261" s="20">
        <v>208.83</v>
      </c>
      <c r="AH261">
        <v>228.35</v>
      </c>
      <c r="AI261" s="8" t="s">
        <v>3810</v>
      </c>
      <c r="AJ261" s="8" t="s">
        <v>3811</v>
      </c>
      <c r="AK261" s="8">
        <v>1</v>
      </c>
      <c r="AL261" s="8">
        <v>127</v>
      </c>
      <c r="AM261" s="11">
        <v>226.7362</v>
      </c>
      <c r="AN261" s="11">
        <v>221.3537</v>
      </c>
      <c r="AO261" t="s">
        <v>164</v>
      </c>
      <c r="AP261" s="8" t="s">
        <v>191</v>
      </c>
      <c r="AQ261" s="8" t="s">
        <v>44</v>
      </c>
      <c r="AR261" s="8" t="s">
        <v>164</v>
      </c>
      <c r="AS261" s="8" t="s">
        <v>164</v>
      </c>
      <c r="AT261" s="8" t="s">
        <v>168</v>
      </c>
      <c r="AU2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1" s="8"/>
      <c r="AW261">
        <v>48.959150000000001</v>
      </c>
      <c r="AX261">
        <v>49.091050000000003</v>
      </c>
      <c r="AY261">
        <v>55.850875000000002</v>
      </c>
      <c r="AZ261">
        <v>52.207500000000003</v>
      </c>
    </row>
    <row r="262" spans="1:52" x14ac:dyDescent="0.3">
      <c r="A262" s="43" t="s">
        <v>303</v>
      </c>
      <c r="B262" t="s">
        <v>4838</v>
      </c>
      <c r="C262" t="s">
        <v>110</v>
      </c>
      <c r="D262" s="8" t="s">
        <v>101</v>
      </c>
      <c r="E262" s="8" t="s">
        <v>126</v>
      </c>
      <c r="F262" s="8" t="s">
        <v>12</v>
      </c>
      <c r="G262" s="8" t="s">
        <v>9267</v>
      </c>
      <c r="H262" s="8" t="s">
        <v>126</v>
      </c>
      <c r="I262" s="8" t="s">
        <v>12</v>
      </c>
      <c r="J262" s="8">
        <v>152</v>
      </c>
      <c r="K262" s="14" t="s">
        <v>302</v>
      </c>
      <c r="L262" s="14" t="s">
        <v>6046</v>
      </c>
      <c r="M262" s="10">
        <v>3.0924807591712802</v>
      </c>
      <c r="N262" s="8" t="s">
        <v>7653</v>
      </c>
      <c r="O262" s="8" t="s">
        <v>147</v>
      </c>
      <c r="P262" s="9">
        <v>0.60281249999999997</v>
      </c>
      <c r="Q262" s="9">
        <v>0.60290509259259262</v>
      </c>
      <c r="R262" s="8">
        <v>0</v>
      </c>
      <c r="S262" s="10">
        <v>9.2874999999999996</v>
      </c>
      <c r="T262" s="8" t="s">
        <v>4840</v>
      </c>
      <c r="U262" s="8" t="s">
        <v>4841</v>
      </c>
      <c r="V262" s="10">
        <v>1.18367286447256</v>
      </c>
      <c r="W262">
        <v>3511</v>
      </c>
      <c r="X262" s="8">
        <v>23</v>
      </c>
      <c r="Y262" s="8">
        <v>0.65151515151515205</v>
      </c>
      <c r="Z262">
        <v>3</v>
      </c>
      <c r="AA262">
        <v>72</v>
      </c>
      <c r="AB262" s="8">
        <f>Solution[[#This Row],[Old Stop]] +1</f>
        <v>153</v>
      </c>
      <c r="AC262" s="8" t="str">
        <f>_xlfn.CONCAT(Solution[[#This Row],[Old Rt '#]],"_",Solution[[#This Row],[Week '#]],"_", _xlfn.SWITCH(Solution[[#This Row],[Old Delivery Day]], "M", "Monday", "T", "Tuesday", "W", "Wednesday", "R", "Thursday", "F", "Friday"))</f>
        <v>103_Week1_Wednesday</v>
      </c>
      <c r="AD262" s="20">
        <v>67.057599999999994</v>
      </c>
      <c r="AE262" s="20">
        <v>66.740700000000004</v>
      </c>
      <c r="AF262" s="20">
        <v>71.014600000000002</v>
      </c>
      <c r="AG262" s="20">
        <v>72.27</v>
      </c>
      <c r="AH262">
        <v>72.8</v>
      </c>
      <c r="AI262" s="8" t="s">
        <v>4626</v>
      </c>
      <c r="AJ262" s="8" t="s">
        <v>4627</v>
      </c>
      <c r="AK262" s="8">
        <v>1</v>
      </c>
      <c r="AL262" s="8">
        <v>66</v>
      </c>
      <c r="AM262" s="11">
        <v>68.19</v>
      </c>
      <c r="AN262" s="11">
        <v>72.27</v>
      </c>
      <c r="AO262" t="s">
        <v>164</v>
      </c>
      <c r="AP262" s="8" t="s">
        <v>191</v>
      </c>
      <c r="AQ262" s="8" t="s">
        <v>44</v>
      </c>
      <c r="AR262" s="8" t="s">
        <v>164</v>
      </c>
      <c r="AS262" s="8" t="s">
        <v>164</v>
      </c>
      <c r="AT262" s="8" t="s">
        <v>168</v>
      </c>
      <c r="AU2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2" s="8"/>
      <c r="AW262">
        <v>16.764399999999998</v>
      </c>
      <c r="AX262">
        <v>16.685175000000001</v>
      </c>
      <c r="AY262">
        <v>17.75365</v>
      </c>
      <c r="AZ262">
        <v>18.067499999999999</v>
      </c>
    </row>
    <row r="263" spans="1:52" x14ac:dyDescent="0.3">
      <c r="A263" s="43" t="s">
        <v>376</v>
      </c>
      <c r="B263" t="s">
        <v>133</v>
      </c>
      <c r="C263" t="s">
        <v>125</v>
      </c>
      <c r="D263" s="8" t="s">
        <v>101</v>
      </c>
      <c r="E263" s="8" t="s">
        <v>126</v>
      </c>
      <c r="F263" s="8" t="s">
        <v>48</v>
      </c>
      <c r="G263" s="8" t="s">
        <v>9259</v>
      </c>
      <c r="H263" s="8" t="s">
        <v>126</v>
      </c>
      <c r="I263" s="8" t="s">
        <v>48</v>
      </c>
      <c r="J263" s="8">
        <v>280</v>
      </c>
      <c r="K263" s="14" t="s">
        <v>375</v>
      </c>
      <c r="L263" s="14" t="s">
        <v>6096</v>
      </c>
      <c r="M263" s="10">
        <v>0.58402888530486097</v>
      </c>
      <c r="N263" s="8" t="s">
        <v>7667</v>
      </c>
      <c r="O263" s="8" t="s">
        <v>125</v>
      </c>
      <c r="P263" s="9">
        <v>0.43126157407407406</v>
      </c>
      <c r="Q263" s="9">
        <v>0.4503240740740741</v>
      </c>
      <c r="R263" s="8">
        <v>0</v>
      </c>
      <c r="S263" s="10">
        <v>20.873333333333335</v>
      </c>
      <c r="T263" s="8" t="s">
        <v>4858</v>
      </c>
      <c r="U263" s="8" t="s">
        <v>4859</v>
      </c>
      <c r="V263" s="10">
        <v>0.13900142272764801</v>
      </c>
      <c r="W263">
        <v>2513.98</v>
      </c>
      <c r="X263" s="8">
        <v>0</v>
      </c>
      <c r="Y263" s="8">
        <v>0</v>
      </c>
      <c r="Z263">
        <v>0</v>
      </c>
      <c r="AA263">
        <v>0</v>
      </c>
      <c r="AB263" s="8">
        <f>Solution[[#This Row],[Old Stop]] +1</f>
        <v>281</v>
      </c>
      <c r="AC263" s="8" t="str">
        <f>_xlfn.CONCAT(Solution[[#This Row],[Old Rt '#]],"_",Solution[[#This Row],[Week '#]],"_", _xlfn.SWITCH(Solution[[#This Row],[Old Delivery Day]], "M", "Monday", "T", "Tuesday", "W", "Wednesday", "R", "Thursday", "F", "Friday"))</f>
        <v>103_Week1_Thursday</v>
      </c>
      <c r="AD263" s="20">
        <v>59.24</v>
      </c>
      <c r="AE263" s="20">
        <v>63.638800000000003</v>
      </c>
      <c r="AF263" s="20">
        <v>74.09</v>
      </c>
      <c r="AG263" s="20">
        <v>71.931799999999996</v>
      </c>
      <c r="AH263">
        <v>39.64</v>
      </c>
      <c r="AI263" s="8" t="s">
        <v>3810</v>
      </c>
      <c r="AJ263" s="8" t="s">
        <v>3811</v>
      </c>
      <c r="AK263" s="8">
        <v>1</v>
      </c>
      <c r="AL263" s="8">
        <v>0</v>
      </c>
      <c r="AM263" s="11">
        <v>36.575000000000003</v>
      </c>
      <c r="AN263" s="11">
        <v>70.930000000000007</v>
      </c>
      <c r="AO263" t="s">
        <v>164</v>
      </c>
      <c r="AP263" s="8" t="s">
        <v>191</v>
      </c>
      <c r="AQ263" s="8" t="s">
        <v>44</v>
      </c>
      <c r="AR263" s="8" t="s">
        <v>164</v>
      </c>
      <c r="AS263" s="8" t="s">
        <v>164</v>
      </c>
      <c r="AT263" s="8" t="s">
        <v>168</v>
      </c>
      <c r="AU2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3" s="8"/>
      <c r="AW263">
        <v>14.81</v>
      </c>
      <c r="AX263">
        <v>15.909700000000001</v>
      </c>
      <c r="AY263">
        <v>18.522500000000001</v>
      </c>
      <c r="AZ263">
        <v>17.982949999999999</v>
      </c>
    </row>
    <row r="264" spans="1:52" x14ac:dyDescent="0.3">
      <c r="A264" s="43" t="s">
        <v>357</v>
      </c>
      <c r="B264" t="s">
        <v>4955</v>
      </c>
      <c r="C264" t="s">
        <v>110</v>
      </c>
      <c r="D264" s="8" t="s">
        <v>101</v>
      </c>
      <c r="E264" s="8" t="s">
        <v>126</v>
      </c>
      <c r="F264" s="8" t="s">
        <v>12</v>
      </c>
      <c r="G264" s="8" t="s">
        <v>9272</v>
      </c>
      <c r="H264" s="8" t="s">
        <v>126</v>
      </c>
      <c r="I264" s="8" t="s">
        <v>12</v>
      </c>
      <c r="J264" s="8">
        <v>36</v>
      </c>
      <c r="K264" s="14" t="s">
        <v>356</v>
      </c>
      <c r="L264" s="14" t="s">
        <v>6094</v>
      </c>
      <c r="M264" s="10">
        <v>7.0084871588283599</v>
      </c>
      <c r="N264" s="8" t="s">
        <v>7654</v>
      </c>
      <c r="O264" s="8" t="s">
        <v>147</v>
      </c>
      <c r="P264" s="9">
        <v>0.60776620370370371</v>
      </c>
      <c r="Q264" s="9">
        <v>0.61474537037037036</v>
      </c>
      <c r="R264" s="8">
        <v>0</v>
      </c>
      <c r="S264" s="10">
        <v>16.766666666666666</v>
      </c>
      <c r="T264" s="8" t="s">
        <v>4957</v>
      </c>
      <c r="U264" s="8" t="s">
        <v>4958</v>
      </c>
      <c r="V264" s="10">
        <v>2.7928416333541999</v>
      </c>
      <c r="W264">
        <v>7386.35</v>
      </c>
      <c r="X264" s="8">
        <v>2</v>
      </c>
      <c r="Y264" s="8">
        <v>0.984615384615385</v>
      </c>
      <c r="Z264">
        <v>7</v>
      </c>
      <c r="AA264">
        <v>132</v>
      </c>
      <c r="AB264" s="8">
        <f>Solution[[#This Row],[Old Stop]] +1</f>
        <v>37</v>
      </c>
      <c r="AC264" s="8" t="str">
        <f>_xlfn.CONCAT(Solution[[#This Row],[Old Rt '#]],"_",Solution[[#This Row],[Week '#]],"_", _xlfn.SWITCH(Solution[[#This Row],[Old Delivery Day]], "M", "Monday", "T", "Tuesday", "W", "Wednesday", "R", "Thursday", "F", "Friday"))</f>
        <v>103_Week1_Wednesday</v>
      </c>
      <c r="AD264" s="20">
        <v>119.8253</v>
      </c>
      <c r="AE264" s="20">
        <v>113.94329999999999</v>
      </c>
      <c r="AF264" s="20">
        <v>152.04</v>
      </c>
      <c r="AG264" s="20">
        <v>159.2407</v>
      </c>
      <c r="AH264">
        <v>181.53</v>
      </c>
      <c r="AI264" s="8" t="s">
        <v>4626</v>
      </c>
      <c r="AJ264" s="8" t="s">
        <v>4627</v>
      </c>
      <c r="AK264" s="8">
        <v>1</v>
      </c>
      <c r="AL264" s="8">
        <v>130</v>
      </c>
      <c r="AM264" s="11">
        <v>134.62370000000001</v>
      </c>
      <c r="AN264" s="11">
        <v>169.2587</v>
      </c>
      <c r="AO264" t="s">
        <v>164</v>
      </c>
      <c r="AP264" s="8" t="s">
        <v>191</v>
      </c>
      <c r="AQ264" s="8" t="s">
        <v>44</v>
      </c>
      <c r="AR264" s="8" t="s">
        <v>164</v>
      </c>
      <c r="AS264" s="8" t="s">
        <v>164</v>
      </c>
      <c r="AT264" s="8" t="s">
        <v>168</v>
      </c>
      <c r="AU2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4" s="8"/>
      <c r="AW264">
        <v>29.956325</v>
      </c>
      <c r="AX264">
        <v>28.485824999999998</v>
      </c>
      <c r="AY264">
        <v>38.01</v>
      </c>
      <c r="AZ264">
        <v>39.810175000000001</v>
      </c>
    </row>
    <row r="265" spans="1:52" x14ac:dyDescent="0.3">
      <c r="A265" s="43" t="s">
        <v>320</v>
      </c>
      <c r="B265" t="s">
        <v>4872</v>
      </c>
      <c r="C265" t="s">
        <v>110</v>
      </c>
      <c r="D265" s="8" t="s">
        <v>101</v>
      </c>
      <c r="E265" s="8" t="s">
        <v>126</v>
      </c>
      <c r="F265" s="8" t="s">
        <v>48</v>
      </c>
      <c r="G265" s="8" t="s">
        <v>4484</v>
      </c>
      <c r="H265" s="8" t="s">
        <v>126</v>
      </c>
      <c r="I265" s="8" t="s">
        <v>48</v>
      </c>
      <c r="J265" s="8">
        <v>260</v>
      </c>
      <c r="K265" s="14" t="s">
        <v>319</v>
      </c>
      <c r="L265" s="14" t="s">
        <v>6095</v>
      </c>
      <c r="M265" s="10">
        <v>4.9973166307651704</v>
      </c>
      <c r="N265" s="8" t="s">
        <v>7666</v>
      </c>
      <c r="O265" s="8" t="s">
        <v>147</v>
      </c>
      <c r="P265" s="9">
        <v>0.4193634259259259</v>
      </c>
      <c r="Q265" s="9">
        <v>0.43085648148148148</v>
      </c>
      <c r="R265" s="8">
        <v>0</v>
      </c>
      <c r="S265" s="10">
        <v>19.827777778333335</v>
      </c>
      <c r="T265" s="8" t="s">
        <v>4874</v>
      </c>
      <c r="U265" s="8" t="s">
        <v>4875</v>
      </c>
      <c r="V265" s="10">
        <v>1.6657852978571099</v>
      </c>
      <c r="W265">
        <v>22981.14</v>
      </c>
      <c r="X265" s="8">
        <v>28</v>
      </c>
      <c r="Y265" s="8">
        <v>0.93548387096774199</v>
      </c>
      <c r="Z265">
        <v>22</v>
      </c>
      <c r="AA265">
        <v>403</v>
      </c>
      <c r="AB265" s="8">
        <f>Solution[[#This Row],[Old Stop]] +1</f>
        <v>261</v>
      </c>
      <c r="AC265" s="8" t="str">
        <f>_xlfn.CONCAT(Solution[[#This Row],[Old Rt '#]],"_",Solution[[#This Row],[Week '#]],"_", _xlfn.SWITCH(Solution[[#This Row],[Old Delivery Day]], "M", "Monday", "T", "Tuesday", "W", "Wednesday", "R", "Thursday", "F", "Friday"))</f>
        <v>103_Week1_Thursday</v>
      </c>
      <c r="AD265" s="20">
        <v>319.88830000000002</v>
      </c>
      <c r="AE265" s="20">
        <v>378.27929999999998</v>
      </c>
      <c r="AF265" s="20">
        <v>464.315</v>
      </c>
      <c r="AG265" s="20">
        <v>566.55349999999999</v>
      </c>
      <c r="AH265">
        <v>569.94000000000005</v>
      </c>
      <c r="AI265" s="8" t="s">
        <v>3810</v>
      </c>
      <c r="AJ265" s="8" t="s">
        <v>3811</v>
      </c>
      <c r="AK265" s="8">
        <v>1</v>
      </c>
      <c r="AL265" s="8">
        <v>434</v>
      </c>
      <c r="AM265" s="11">
        <v>511.745</v>
      </c>
      <c r="AN265" s="11">
        <v>551.97370000000001</v>
      </c>
      <c r="AO265" t="s">
        <v>164</v>
      </c>
      <c r="AP265" s="8" t="s">
        <v>191</v>
      </c>
      <c r="AQ265" s="8" t="s">
        <v>44</v>
      </c>
      <c r="AR265" s="8" t="s">
        <v>164</v>
      </c>
      <c r="AS265" s="8" t="s">
        <v>164</v>
      </c>
      <c r="AT265" s="8" t="s">
        <v>168</v>
      </c>
      <c r="AU2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5" s="8"/>
      <c r="AW265">
        <v>79.972075000000004</v>
      </c>
      <c r="AX265">
        <v>94.569824999999994</v>
      </c>
      <c r="AY265">
        <v>116.07875</v>
      </c>
      <c r="AZ265">
        <v>141.638375</v>
      </c>
    </row>
    <row r="266" spans="1:52" x14ac:dyDescent="0.3">
      <c r="A266" s="43" t="s">
        <v>532</v>
      </c>
      <c r="B266" t="s">
        <v>3480</v>
      </c>
      <c r="C266" t="s">
        <v>138</v>
      </c>
      <c r="D266" s="8" t="s">
        <v>101</v>
      </c>
      <c r="E266" s="8" t="s">
        <v>126</v>
      </c>
      <c r="F266" s="8" t="s">
        <v>48</v>
      </c>
      <c r="G266" s="8" t="s">
        <v>132</v>
      </c>
      <c r="H266" s="8" t="s">
        <v>126</v>
      </c>
      <c r="I266" s="8" t="s">
        <v>12</v>
      </c>
      <c r="J266" s="8">
        <v>31</v>
      </c>
      <c r="K266" s="14" t="s">
        <v>531</v>
      </c>
      <c r="L266" s="14" t="s">
        <v>6076</v>
      </c>
      <c r="M266" s="10">
        <v>6.9673564178437202</v>
      </c>
      <c r="N266" s="8" t="s">
        <v>7656</v>
      </c>
      <c r="O266" s="8" t="s">
        <v>113</v>
      </c>
      <c r="P266" s="9">
        <v>0.25483796296296296</v>
      </c>
      <c r="Q266" s="9">
        <v>0.32633101851851853</v>
      </c>
      <c r="R266" s="8">
        <v>0</v>
      </c>
      <c r="S266" s="10">
        <v>102.95</v>
      </c>
      <c r="T266" s="8" t="s">
        <v>5631</v>
      </c>
      <c r="U266" s="8" t="s">
        <v>5632</v>
      </c>
      <c r="V266" s="10">
        <v>5.0769593028829698</v>
      </c>
      <c r="W266">
        <v>3012.5</v>
      </c>
      <c r="X266" s="8">
        <v>0</v>
      </c>
      <c r="Y266" s="8">
        <v>0</v>
      </c>
      <c r="Z266">
        <v>0</v>
      </c>
      <c r="AA266">
        <v>0</v>
      </c>
      <c r="AB266" s="8">
        <f>Solution[[#This Row],[Old Stop]] +1</f>
        <v>32</v>
      </c>
      <c r="AC266" s="8" t="str">
        <f>_xlfn.CONCAT(Solution[[#This Row],[Old Rt '#]],"_",Solution[[#This Row],[Week '#]],"_", _xlfn.SWITCH(Solution[[#This Row],[Old Delivery Day]], "M", "Monday", "T", "Tuesday", "W", "Wednesday", "R", "Thursday", "F", "Friday"))</f>
        <v>103_Week1_Wednesday</v>
      </c>
      <c r="AD266" s="20">
        <v>203.45</v>
      </c>
      <c r="AE266" s="20">
        <v>205.89</v>
      </c>
      <c r="AF266" s="20">
        <v>253.11660000000001</v>
      </c>
      <c r="AG266" s="20">
        <v>192.72</v>
      </c>
      <c r="AH266">
        <v>54.82</v>
      </c>
      <c r="AI266" s="8" t="s">
        <v>3810</v>
      </c>
      <c r="AJ266" s="8" t="s">
        <v>3811</v>
      </c>
      <c r="AK266" s="8">
        <v>1</v>
      </c>
      <c r="AL266" s="8">
        <v>0</v>
      </c>
      <c r="AM266" s="11">
        <v>86.397499999999994</v>
      </c>
      <c r="AN266" s="11">
        <v>52.755000000000003</v>
      </c>
      <c r="AO266" t="s">
        <v>163</v>
      </c>
      <c r="AP266" s="8" t="s">
        <v>191</v>
      </c>
      <c r="AQ266" s="8" t="s">
        <v>44</v>
      </c>
      <c r="AR266" s="8" t="s">
        <v>164</v>
      </c>
      <c r="AS266" s="8" t="s">
        <v>163</v>
      </c>
      <c r="AT266" s="8" t="s">
        <v>168</v>
      </c>
      <c r="AU2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66" s="8">
        <v>0</v>
      </c>
      <c r="AW266">
        <v>50.862499999999997</v>
      </c>
      <c r="AX266">
        <v>51.472499999999997</v>
      </c>
      <c r="AY266">
        <v>63.279150000000001</v>
      </c>
      <c r="AZ266">
        <v>48.18</v>
      </c>
    </row>
    <row r="267" spans="1:52" x14ac:dyDescent="0.3">
      <c r="A267" s="43" t="s">
        <v>485</v>
      </c>
      <c r="B267" t="s">
        <v>3892</v>
      </c>
      <c r="C267" t="s">
        <v>110</v>
      </c>
      <c r="D267" s="8" t="s">
        <v>101</v>
      </c>
      <c r="E267" s="8" t="s">
        <v>126</v>
      </c>
      <c r="F267" s="8" t="s">
        <v>48</v>
      </c>
      <c r="G267" s="8" t="s">
        <v>9254</v>
      </c>
      <c r="H267" s="8" t="s">
        <v>126</v>
      </c>
      <c r="I267" s="8" t="s">
        <v>48</v>
      </c>
      <c r="J267" s="8">
        <v>400</v>
      </c>
      <c r="K267" s="14" t="s">
        <v>484</v>
      </c>
      <c r="L267" s="14" t="s">
        <v>6083</v>
      </c>
      <c r="M267" s="10">
        <v>5.9141377316907402</v>
      </c>
      <c r="N267" s="8" t="s">
        <v>7669</v>
      </c>
      <c r="O267" s="8" t="s">
        <v>147</v>
      </c>
      <c r="P267" s="9">
        <v>0.4548611111111111</v>
      </c>
      <c r="Q267" s="9">
        <v>0.46447916666666667</v>
      </c>
      <c r="R267" s="8">
        <v>0</v>
      </c>
      <c r="S267" s="10">
        <v>10.52</v>
      </c>
      <c r="T267" s="8" t="s">
        <v>3894</v>
      </c>
      <c r="U267" s="8" t="s">
        <v>3895</v>
      </c>
      <c r="V267" s="10">
        <v>2.5682914646314301</v>
      </c>
      <c r="W267">
        <v>2011.03</v>
      </c>
      <c r="X267" s="8">
        <v>15</v>
      </c>
      <c r="Y267" s="8">
        <v>0.65116279069767402</v>
      </c>
      <c r="Z267">
        <v>3</v>
      </c>
      <c r="AA267">
        <v>49</v>
      </c>
      <c r="AB267" s="8">
        <f>Solution[[#This Row],[Old Stop]] +1</f>
        <v>401</v>
      </c>
      <c r="AC267" s="8" t="str">
        <f>_xlfn.CONCAT(Solution[[#This Row],[Old Rt '#]],"_",Solution[[#This Row],[Week '#]],"_", _xlfn.SWITCH(Solution[[#This Row],[Old Delivery Day]], "M", "Monday", "T", "Tuesday", "W", "Wednesday", "R", "Thursday", "F", "Friday"))</f>
        <v>103_Week1_Thursday</v>
      </c>
      <c r="AD267" s="20">
        <v>37.89</v>
      </c>
      <c r="AE267" s="20">
        <v>37.89</v>
      </c>
      <c r="AF267" s="20">
        <v>40.480699999999999</v>
      </c>
      <c r="AG267" s="20">
        <v>42.371499999999997</v>
      </c>
      <c r="AH267">
        <v>42.11</v>
      </c>
      <c r="AI267" s="8" t="s">
        <v>3810</v>
      </c>
      <c r="AJ267" s="8" t="s">
        <v>3811</v>
      </c>
      <c r="AK267" s="8">
        <v>1</v>
      </c>
      <c r="AL267" s="8">
        <v>43</v>
      </c>
      <c r="AM267" s="11">
        <v>40.353700000000003</v>
      </c>
      <c r="AN267" s="11">
        <v>43.712499999999999</v>
      </c>
      <c r="AO267" t="s">
        <v>164</v>
      </c>
      <c r="AP267" s="8" t="s">
        <v>191</v>
      </c>
      <c r="AQ267" s="8" t="s">
        <v>44</v>
      </c>
      <c r="AR267" s="8" t="s">
        <v>164</v>
      </c>
      <c r="AS267" s="8" t="s">
        <v>164</v>
      </c>
      <c r="AT267" s="8" t="s">
        <v>168</v>
      </c>
      <c r="AU2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67" s="8"/>
      <c r="AW267">
        <v>9.4725000000000001</v>
      </c>
      <c r="AX267">
        <v>9.4725000000000001</v>
      </c>
      <c r="AY267">
        <v>10.120175</v>
      </c>
      <c r="AZ267">
        <v>10.592874999999999</v>
      </c>
    </row>
    <row r="268" spans="1:52" x14ac:dyDescent="0.3">
      <c r="A268" s="43" t="s">
        <v>351</v>
      </c>
      <c r="B268" t="s">
        <v>5065</v>
      </c>
      <c r="C268" t="s">
        <v>110</v>
      </c>
      <c r="D268" s="8" t="s">
        <v>101</v>
      </c>
      <c r="E268" s="8" t="s">
        <v>126</v>
      </c>
      <c r="F268" s="8" t="s">
        <v>48</v>
      </c>
      <c r="G268" s="8" t="s">
        <v>155</v>
      </c>
      <c r="H268" s="8" t="s">
        <v>126</v>
      </c>
      <c r="I268" s="8" t="s">
        <v>12</v>
      </c>
      <c r="J268" s="8">
        <v>35</v>
      </c>
      <c r="K268" s="14" t="s">
        <v>350</v>
      </c>
      <c r="L268" s="14" t="s">
        <v>6075</v>
      </c>
      <c r="M268" s="10">
        <v>0.88623099884554801</v>
      </c>
      <c r="N268" s="8" t="s">
        <v>7657</v>
      </c>
      <c r="O268" s="8" t="s">
        <v>125</v>
      </c>
      <c r="P268" s="9">
        <v>0.33329861111111109</v>
      </c>
      <c r="Q268" s="9">
        <v>0.33346064814814813</v>
      </c>
      <c r="R268" s="8">
        <v>0</v>
      </c>
      <c r="S268" s="10">
        <v>2.375</v>
      </c>
      <c r="T268" s="8" t="s">
        <v>5067</v>
      </c>
      <c r="U268" s="8" t="s">
        <v>5068</v>
      </c>
      <c r="V268" s="10">
        <v>0.36711894615322899</v>
      </c>
      <c r="W268">
        <v>1264.68</v>
      </c>
      <c r="X268" s="8">
        <v>0</v>
      </c>
      <c r="Y268" s="8">
        <v>0</v>
      </c>
      <c r="Z268">
        <v>0</v>
      </c>
      <c r="AA268">
        <v>0</v>
      </c>
      <c r="AB268" s="8">
        <f>Solution[[#This Row],[Old Stop]] +1</f>
        <v>36</v>
      </c>
      <c r="AC268" s="8" t="str">
        <f>_xlfn.CONCAT(Solution[[#This Row],[Old Rt '#]],"_",Solution[[#This Row],[Week '#]],"_", _xlfn.SWITCH(Solution[[#This Row],[Old Delivery Day]], "M", "Monday", "T", "Tuesday", "W", "Wednesday", "R", "Thursday", "F", "Friday"))</f>
        <v>103_Week1_Wednesday</v>
      </c>
      <c r="AD268" s="20">
        <v>51.77</v>
      </c>
      <c r="AE268" s="20">
        <v>49.984200000000001</v>
      </c>
      <c r="AF268" s="20">
        <v>54.093299999999999</v>
      </c>
      <c r="AG268" s="20">
        <v>55.041400000000003</v>
      </c>
      <c r="AH268">
        <v>32.6</v>
      </c>
      <c r="AI268" s="8" t="s">
        <v>3810</v>
      </c>
      <c r="AJ268" s="8" t="s">
        <v>3811</v>
      </c>
      <c r="AK268" s="8">
        <v>1</v>
      </c>
      <c r="AL268" s="8">
        <v>0</v>
      </c>
      <c r="AM268" s="11">
        <v>19.635000000000002</v>
      </c>
      <c r="AN268" s="11">
        <v>32.29</v>
      </c>
      <c r="AO268" t="s">
        <v>163</v>
      </c>
      <c r="AP268" s="8" t="s">
        <v>191</v>
      </c>
      <c r="AQ268" s="8" t="s">
        <v>44</v>
      </c>
      <c r="AR268" s="8" t="s">
        <v>164</v>
      </c>
      <c r="AS268" s="8" t="s">
        <v>163</v>
      </c>
      <c r="AT268" s="8" t="s">
        <v>168</v>
      </c>
      <c r="AU2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68" s="8">
        <v>0</v>
      </c>
      <c r="AW268">
        <v>12.942500000000001</v>
      </c>
      <c r="AX268">
        <v>12.49605</v>
      </c>
      <c r="AY268">
        <v>13.523325</v>
      </c>
      <c r="AZ268">
        <v>13.760350000000001</v>
      </c>
    </row>
    <row r="269" spans="1:52" x14ac:dyDescent="0.3">
      <c r="A269" s="43" t="s">
        <v>1417</v>
      </c>
      <c r="B269" t="s">
        <v>111</v>
      </c>
      <c r="C269" t="s">
        <v>150</v>
      </c>
      <c r="D269" s="8" t="s">
        <v>101</v>
      </c>
      <c r="E269" s="8" t="s">
        <v>126</v>
      </c>
      <c r="F269" s="8" t="s">
        <v>48</v>
      </c>
      <c r="G269" s="8" t="s">
        <v>9249</v>
      </c>
      <c r="H269" s="8" t="s">
        <v>126</v>
      </c>
      <c r="I269" s="8" t="s">
        <v>12</v>
      </c>
      <c r="J269" s="8">
        <v>10</v>
      </c>
      <c r="K269" s="14" t="s">
        <v>1416</v>
      </c>
      <c r="L269" s="14" t="s">
        <v>6054</v>
      </c>
      <c r="M269" s="10">
        <v>0.40354588868422098</v>
      </c>
      <c r="N269" s="8" t="s">
        <v>7668</v>
      </c>
      <c r="O269" s="8" t="s">
        <v>147</v>
      </c>
      <c r="P269" s="9">
        <v>0.45060185185185186</v>
      </c>
      <c r="Q269" s="9">
        <v>0.45074074074074072</v>
      </c>
      <c r="R269" s="8">
        <v>0</v>
      </c>
      <c r="S269" s="10">
        <v>1.0958333333333334</v>
      </c>
      <c r="T269" s="8" t="s">
        <v>4855</v>
      </c>
      <c r="U269" s="8" t="s">
        <v>4856</v>
      </c>
      <c r="V269" s="10">
        <v>9.4085756168814802E-2</v>
      </c>
      <c r="W269">
        <v>5324.04</v>
      </c>
      <c r="X269" s="8">
        <v>0</v>
      </c>
      <c r="Y269" s="8">
        <v>0</v>
      </c>
      <c r="Z269">
        <v>0</v>
      </c>
      <c r="AA269">
        <v>0</v>
      </c>
      <c r="AB269" s="8">
        <f>Solution[[#This Row],[Old Stop]] +1</f>
        <v>11</v>
      </c>
      <c r="AC269" s="8" t="str">
        <f>_xlfn.CONCAT(Solution[[#This Row],[Old Rt '#]],"_",Solution[[#This Row],[Week '#]],"_", _xlfn.SWITCH(Solution[[#This Row],[Old Delivery Day]], "M", "Monday", "T", "Tuesday", "W", "Wednesday", "R", "Thursday", "F", "Friday"))</f>
        <v>103_Week1_Wednesday</v>
      </c>
      <c r="AD269" s="20">
        <v>113.99299999999999</v>
      </c>
      <c r="AE269" s="20">
        <v>87.332300000000004</v>
      </c>
      <c r="AF269" s="20">
        <v>83.645700000000005</v>
      </c>
      <c r="AG269" s="20">
        <v>85.528000000000006</v>
      </c>
      <c r="AH269">
        <v>96.28</v>
      </c>
      <c r="AI269" s="8" t="s">
        <v>3810</v>
      </c>
      <c r="AJ269" s="8" t="s">
        <v>3811</v>
      </c>
      <c r="AK269" s="8">
        <v>1</v>
      </c>
      <c r="AL269" s="8">
        <v>0</v>
      </c>
      <c r="AM269" s="11">
        <v>84.212500000000006</v>
      </c>
      <c r="AN269" s="11">
        <v>99.87</v>
      </c>
      <c r="AO269" t="s">
        <v>163</v>
      </c>
      <c r="AP269" s="8" t="s">
        <v>191</v>
      </c>
      <c r="AQ269" s="8" t="s">
        <v>44</v>
      </c>
      <c r="AR269" s="8" t="s">
        <v>164</v>
      </c>
      <c r="AS269" s="8" t="s">
        <v>163</v>
      </c>
      <c r="AT269" s="8" t="s">
        <v>168</v>
      </c>
      <c r="AU2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69" s="8">
        <v>0</v>
      </c>
      <c r="AW269">
        <v>28.498249999999999</v>
      </c>
      <c r="AX269">
        <v>21.833075000000001</v>
      </c>
      <c r="AY269">
        <v>20.911425000000001</v>
      </c>
      <c r="AZ269">
        <v>21.382000000000001</v>
      </c>
    </row>
    <row r="270" spans="1:52" x14ac:dyDescent="0.3">
      <c r="A270" s="43" t="s">
        <v>367</v>
      </c>
      <c r="B270" t="s">
        <v>5061</v>
      </c>
      <c r="C270" t="s">
        <v>110</v>
      </c>
      <c r="D270" s="8" t="s">
        <v>101</v>
      </c>
      <c r="E270" s="8" t="s">
        <v>126</v>
      </c>
      <c r="F270" s="8" t="s">
        <v>48</v>
      </c>
      <c r="G270" s="8" t="s">
        <v>180</v>
      </c>
      <c r="H270" s="8" t="s">
        <v>126</v>
      </c>
      <c r="I270" s="8" t="s">
        <v>12</v>
      </c>
      <c r="J270" s="8">
        <v>35</v>
      </c>
      <c r="K270" s="14" t="s">
        <v>366</v>
      </c>
      <c r="L270" s="14" t="s">
        <v>6084</v>
      </c>
      <c r="M270" s="10">
        <v>0.62313010275825298</v>
      </c>
      <c r="N270" s="8" t="s">
        <v>7658</v>
      </c>
      <c r="O270" s="8" t="s">
        <v>129</v>
      </c>
      <c r="P270" s="9">
        <v>0.3338888888888889</v>
      </c>
      <c r="Q270" s="9">
        <v>0.34060185185185188</v>
      </c>
      <c r="R270" s="8">
        <v>0</v>
      </c>
      <c r="S270" s="10">
        <v>8.4833333333333343</v>
      </c>
      <c r="T270" s="8" t="s">
        <v>5063</v>
      </c>
      <c r="U270" s="8" t="s">
        <v>5064</v>
      </c>
      <c r="V270" s="10">
        <v>0.50291972292332698</v>
      </c>
      <c r="W270">
        <v>505.34</v>
      </c>
      <c r="X270" s="8">
        <v>0</v>
      </c>
      <c r="Y270" s="8">
        <v>0</v>
      </c>
      <c r="Z270">
        <v>0</v>
      </c>
      <c r="AA270">
        <v>0</v>
      </c>
      <c r="AB270" s="8">
        <f>Solution[[#This Row],[Old Stop]] +1</f>
        <v>36</v>
      </c>
      <c r="AC270" s="8" t="str">
        <f>_xlfn.CONCAT(Solution[[#This Row],[Old Rt '#]],"_",Solution[[#This Row],[Week '#]],"_", _xlfn.SWITCH(Solution[[#This Row],[Old Delivery Day]], "M", "Monday", "T", "Tuesday", "W", "Wednesday", "R", "Thursday", "F", "Friday"))</f>
        <v>103_Week1_Wednesday</v>
      </c>
      <c r="AD270" s="20">
        <v>24.97</v>
      </c>
      <c r="AE270" s="20">
        <v>24.97</v>
      </c>
      <c r="AF270" s="20">
        <v>25.63</v>
      </c>
      <c r="AG270" s="20">
        <v>26.313300000000002</v>
      </c>
      <c r="AH270">
        <v>13.76</v>
      </c>
      <c r="AI270" s="8" t="s">
        <v>3810</v>
      </c>
      <c r="AJ270" s="8" t="s">
        <v>3811</v>
      </c>
      <c r="AK270" s="8">
        <v>1</v>
      </c>
      <c r="AL270" s="8">
        <v>0</v>
      </c>
      <c r="AM270" s="11">
        <v>9.3636999999999997</v>
      </c>
      <c r="AN270" s="11">
        <v>13.244999999999999</v>
      </c>
      <c r="AO270" t="s">
        <v>163</v>
      </c>
      <c r="AP270" s="8" t="s">
        <v>191</v>
      </c>
      <c r="AQ270" s="8" t="s">
        <v>44</v>
      </c>
      <c r="AR270" s="8" t="s">
        <v>164</v>
      </c>
      <c r="AS270" s="8" t="s">
        <v>163</v>
      </c>
      <c r="AT270" s="8" t="s">
        <v>168</v>
      </c>
      <c r="AU2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70" s="8">
        <v>0</v>
      </c>
      <c r="AW270">
        <v>6.2424999999999997</v>
      </c>
      <c r="AX270">
        <v>6.2424999999999997</v>
      </c>
      <c r="AY270">
        <v>6.4074999999999998</v>
      </c>
      <c r="AZ270">
        <v>6.5783250000000004</v>
      </c>
    </row>
    <row r="271" spans="1:52" x14ac:dyDescent="0.3">
      <c r="A271" s="43" t="s">
        <v>460</v>
      </c>
      <c r="B271" t="s">
        <v>3854</v>
      </c>
      <c r="C271" t="s">
        <v>110</v>
      </c>
      <c r="D271" s="8" t="s">
        <v>101</v>
      </c>
      <c r="E271" s="8" t="s">
        <v>160</v>
      </c>
      <c r="F271" s="8" t="s">
        <v>12</v>
      </c>
      <c r="G271" s="8" t="s">
        <v>9272</v>
      </c>
      <c r="H271" s="8" t="s">
        <v>160</v>
      </c>
      <c r="I271" s="8" t="s">
        <v>12</v>
      </c>
      <c r="J271" s="8">
        <v>190</v>
      </c>
      <c r="K271" s="14" t="s">
        <v>459</v>
      </c>
      <c r="L271" s="14" t="s">
        <v>8999</v>
      </c>
      <c r="M271" s="10">
        <v>21.631332250684999</v>
      </c>
      <c r="N271" s="8" t="s">
        <v>7611</v>
      </c>
      <c r="O271" s="8" t="s">
        <v>147</v>
      </c>
      <c r="P271" s="9">
        <v>0.66484953703703709</v>
      </c>
      <c r="Q271" s="9">
        <v>0.67113425925925929</v>
      </c>
      <c r="R271" s="8">
        <v>0</v>
      </c>
      <c r="S271" s="10">
        <v>11.308333333333334</v>
      </c>
      <c r="T271" s="8" t="s">
        <v>9000</v>
      </c>
      <c r="U271" s="8" t="s">
        <v>9001</v>
      </c>
      <c r="V271" s="10">
        <v>18.901747856791399</v>
      </c>
      <c r="W271">
        <v>4310.28</v>
      </c>
      <c r="X271" s="8">
        <v>11</v>
      </c>
      <c r="Y271" s="8">
        <v>0.9</v>
      </c>
      <c r="Z271">
        <v>6</v>
      </c>
      <c r="AA271">
        <v>134</v>
      </c>
      <c r="AB271" s="8">
        <f>Solution[[#This Row],[Old Stop]] +1</f>
        <v>191</v>
      </c>
      <c r="AC271" s="8" t="str">
        <f>_xlfn.CONCAT(Solution[[#This Row],[Old Rt '#]],"_",Solution[[#This Row],[Week '#]],"_", _xlfn.SWITCH(Solution[[#This Row],[Old Delivery Day]], "M", "Monday", "T", "Tuesday", "W", "Wednesday", "R", "Thursday", "F", "Friday"))</f>
        <v>101_Week1_Wednesday</v>
      </c>
      <c r="AD271" s="20">
        <v>70.66</v>
      </c>
      <c r="AE271" s="20">
        <v>87.968000000000004</v>
      </c>
      <c r="AF271" s="20">
        <v>72.096900000000005</v>
      </c>
      <c r="AG271" s="20">
        <v>71.844200000000001</v>
      </c>
      <c r="AH271">
        <v>80.38</v>
      </c>
      <c r="AI271" s="8" t="s">
        <v>4434</v>
      </c>
      <c r="AJ271" s="8" t="s">
        <v>4435</v>
      </c>
      <c r="AK271" s="8">
        <v>1</v>
      </c>
      <c r="AL271" s="8">
        <v>110</v>
      </c>
      <c r="AM271" s="11">
        <v>105.97</v>
      </c>
      <c r="AN271" s="11">
        <v>77.650000000000006</v>
      </c>
      <c r="AO271" t="s">
        <v>164</v>
      </c>
      <c r="AP271" s="8" t="s">
        <v>191</v>
      </c>
      <c r="AQ271" s="8" t="s">
        <v>44</v>
      </c>
      <c r="AR271" s="8" t="s">
        <v>164</v>
      </c>
      <c r="AS271" s="8" t="s">
        <v>164</v>
      </c>
      <c r="AT271" s="8" t="s">
        <v>168</v>
      </c>
      <c r="AU2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1" s="8"/>
      <c r="AW271">
        <v>17.664999999999999</v>
      </c>
      <c r="AX271">
        <v>21.992000000000001</v>
      </c>
      <c r="AY271">
        <v>18.024225000000001</v>
      </c>
      <c r="AZ271">
        <v>17.96105</v>
      </c>
    </row>
    <row r="272" spans="1:52" x14ac:dyDescent="0.3">
      <c r="A272" s="43" t="s">
        <v>1315</v>
      </c>
      <c r="B272" t="s">
        <v>158</v>
      </c>
      <c r="C272" t="s">
        <v>110</v>
      </c>
      <c r="D272" s="8" t="s">
        <v>101</v>
      </c>
      <c r="E272" s="8" t="s">
        <v>126</v>
      </c>
      <c r="F272" s="8" t="s">
        <v>48</v>
      </c>
      <c r="G272" s="8" t="s">
        <v>9250</v>
      </c>
      <c r="H272" s="8" t="s">
        <v>126</v>
      </c>
      <c r="I272" s="8" t="s">
        <v>12</v>
      </c>
      <c r="J272" s="8">
        <v>275</v>
      </c>
      <c r="K272" s="14" t="s">
        <v>1314</v>
      </c>
      <c r="L272" s="14" t="s">
        <v>6093</v>
      </c>
      <c r="M272" s="10">
        <v>0.77926451681480602</v>
      </c>
      <c r="N272" s="8" t="s">
        <v>7659</v>
      </c>
      <c r="O272" s="8" t="s">
        <v>147</v>
      </c>
      <c r="P272" s="9">
        <v>0.34114583333333331</v>
      </c>
      <c r="Q272" s="9">
        <v>0.34126157407407409</v>
      </c>
      <c r="R272" s="8">
        <v>0</v>
      </c>
      <c r="S272" s="10">
        <v>11.55</v>
      </c>
      <c r="T272" s="8" t="s">
        <v>4964</v>
      </c>
      <c r="U272" s="8" t="s">
        <v>4965</v>
      </c>
      <c r="V272" s="10">
        <v>0.50681607464711997</v>
      </c>
      <c r="W272">
        <v>10037.69</v>
      </c>
      <c r="X272" s="8">
        <v>0</v>
      </c>
      <c r="Y272" s="8">
        <v>0</v>
      </c>
      <c r="Z272">
        <v>0</v>
      </c>
      <c r="AA272">
        <v>0</v>
      </c>
      <c r="AB272" s="8">
        <f>Solution[[#This Row],[Old Stop]] +1</f>
        <v>276</v>
      </c>
      <c r="AC272" s="8" t="str">
        <f>_xlfn.CONCAT(Solution[[#This Row],[Old Rt '#]],"_",Solution[[#This Row],[Week '#]],"_", _xlfn.SWITCH(Solution[[#This Row],[Old Delivery Day]], "M", "Monday", "T", "Tuesday", "W", "Wednesday", "R", "Thursday", "F", "Friday"))</f>
        <v>103_Week1_Wednesday</v>
      </c>
      <c r="AD272" s="20">
        <v>194.17</v>
      </c>
      <c r="AE272" s="20">
        <v>194.17</v>
      </c>
      <c r="AF272" s="20">
        <v>191.02</v>
      </c>
      <c r="AG272" s="20">
        <v>189.5676</v>
      </c>
      <c r="AH272">
        <v>189.62</v>
      </c>
      <c r="AI272" s="8" t="s">
        <v>3810</v>
      </c>
      <c r="AJ272" s="8" t="s">
        <v>3811</v>
      </c>
      <c r="AK272" s="8">
        <v>1</v>
      </c>
      <c r="AL272" s="8">
        <v>0</v>
      </c>
      <c r="AM272" s="11">
        <v>194.17</v>
      </c>
      <c r="AN272" s="11">
        <v>189.57749999999999</v>
      </c>
      <c r="AO272" t="s">
        <v>163</v>
      </c>
      <c r="AP272" s="8" t="s">
        <v>191</v>
      </c>
      <c r="AQ272" s="8" t="s">
        <v>44</v>
      </c>
      <c r="AR272" s="8" t="s">
        <v>164</v>
      </c>
      <c r="AS272" s="8" t="s">
        <v>163</v>
      </c>
      <c r="AT272" s="8" t="s">
        <v>168</v>
      </c>
      <c r="AU2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72" s="8">
        <v>0</v>
      </c>
      <c r="AW272">
        <v>48.542499999999997</v>
      </c>
      <c r="AX272">
        <v>48.542499999999997</v>
      </c>
      <c r="AY272">
        <v>47.755000000000003</v>
      </c>
      <c r="AZ272">
        <v>47.3919</v>
      </c>
    </row>
    <row r="273" spans="1:52" x14ac:dyDescent="0.3">
      <c r="A273" s="43" t="s">
        <v>1852</v>
      </c>
      <c r="B273" t="s">
        <v>4927</v>
      </c>
      <c r="C273" t="s">
        <v>113</v>
      </c>
      <c r="D273" s="8" t="s">
        <v>101</v>
      </c>
      <c r="E273" s="8" t="s">
        <v>126</v>
      </c>
      <c r="F273" s="8" t="s">
        <v>48</v>
      </c>
      <c r="G273" s="8" t="s">
        <v>9265</v>
      </c>
      <c r="H273" s="8" t="s">
        <v>126</v>
      </c>
      <c r="I273" s="8" t="s">
        <v>48</v>
      </c>
      <c r="J273" s="8">
        <v>1</v>
      </c>
      <c r="K273" s="14" t="s">
        <v>1851</v>
      </c>
      <c r="L273" s="14" t="s">
        <v>6085</v>
      </c>
      <c r="M273" s="10">
        <v>0</v>
      </c>
      <c r="N273" s="8" t="s">
        <v>9059</v>
      </c>
      <c r="O273" s="8" t="s">
        <v>147</v>
      </c>
      <c r="P273" s="9">
        <v>0.53298611111111116</v>
      </c>
      <c r="Q273" s="9">
        <v>0.54704861111111114</v>
      </c>
      <c r="R273" s="8">
        <v>0</v>
      </c>
      <c r="S273" s="10">
        <v>19.206666666666667</v>
      </c>
      <c r="T273" s="8" t="s">
        <v>4929</v>
      </c>
      <c r="U273" s="8" t="s">
        <v>4930</v>
      </c>
      <c r="V273" s="10"/>
      <c r="W273">
        <v>844.48</v>
      </c>
      <c r="X273" s="8">
        <v>0</v>
      </c>
      <c r="Y273" s="8">
        <v>0</v>
      </c>
      <c r="Z273">
        <v>0</v>
      </c>
      <c r="AA273">
        <v>0</v>
      </c>
      <c r="AB273" s="8">
        <f>Solution[[#This Row],[Old Stop]] +1</f>
        <v>2</v>
      </c>
      <c r="AC273" s="8" t="str">
        <f>_xlfn.CONCAT(Solution[[#This Row],[Old Rt '#]],"_",Solution[[#This Row],[Week '#]],"_", _xlfn.SWITCH(Solution[[#This Row],[Old Delivery Day]], "M", "Monday", "T", "Tuesday", "W", "Wednesday", "R", "Thursday", "F", "Friday"))</f>
        <v>103_Week1_Thursday</v>
      </c>
      <c r="AD273" s="20">
        <v>16</v>
      </c>
      <c r="AE273" s="20">
        <v>16</v>
      </c>
      <c r="AF273" s="20">
        <v>16.617100000000001</v>
      </c>
      <c r="AG273" s="20">
        <v>16.96</v>
      </c>
      <c r="AH273">
        <v>16.96</v>
      </c>
      <c r="AI273" s="8" t="s">
        <v>3810</v>
      </c>
      <c r="AJ273" s="8" t="s">
        <v>3811</v>
      </c>
      <c r="AK273" s="8">
        <v>1</v>
      </c>
      <c r="AL273" s="8">
        <v>0</v>
      </c>
      <c r="AM273" s="11">
        <v>16</v>
      </c>
      <c r="AN273" s="11">
        <v>16.96</v>
      </c>
      <c r="AO273" t="s">
        <v>164</v>
      </c>
      <c r="AP273" s="8" t="s">
        <v>191</v>
      </c>
      <c r="AQ273" s="8" t="s">
        <v>44</v>
      </c>
      <c r="AR273" s="8" t="s">
        <v>164</v>
      </c>
      <c r="AS273" s="8" t="s">
        <v>164</v>
      </c>
      <c r="AT273" s="8" t="s">
        <v>168</v>
      </c>
      <c r="AU2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3" s="8"/>
      <c r="AW273">
        <v>4</v>
      </c>
      <c r="AX273">
        <v>4</v>
      </c>
      <c r="AY273">
        <v>4.1542750000000002</v>
      </c>
      <c r="AZ273">
        <v>4.24</v>
      </c>
    </row>
    <row r="274" spans="1:52" x14ac:dyDescent="0.3">
      <c r="A274" s="43" t="s">
        <v>316</v>
      </c>
      <c r="B274" t="s">
        <v>4959</v>
      </c>
      <c r="C274" t="s">
        <v>110</v>
      </c>
      <c r="D274" s="8" t="s">
        <v>101</v>
      </c>
      <c r="E274" s="8" t="s">
        <v>126</v>
      </c>
      <c r="F274" s="8" t="s">
        <v>48</v>
      </c>
      <c r="G274" s="8" t="s">
        <v>9252</v>
      </c>
      <c r="H274" s="8" t="s">
        <v>126</v>
      </c>
      <c r="I274" s="8" t="s">
        <v>12</v>
      </c>
      <c r="J274" s="8">
        <v>80</v>
      </c>
      <c r="K274" s="14" t="s">
        <v>315</v>
      </c>
      <c r="L274" s="14" t="s">
        <v>6092</v>
      </c>
      <c r="M274" s="10">
        <v>0.74309552087177599</v>
      </c>
      <c r="N274" s="8" t="s">
        <v>7660</v>
      </c>
      <c r="O274" s="8" t="s">
        <v>147</v>
      </c>
      <c r="P274" s="9">
        <v>0.34177083333333336</v>
      </c>
      <c r="Q274" s="9">
        <v>0.34831018518518519</v>
      </c>
      <c r="R274" s="8">
        <v>0</v>
      </c>
      <c r="S274" s="10">
        <v>14.104166666666666</v>
      </c>
      <c r="T274" s="8" t="s">
        <v>4961</v>
      </c>
      <c r="U274" s="8" t="s">
        <v>4962</v>
      </c>
      <c r="V274" s="10">
        <v>0.53463701671066699</v>
      </c>
      <c r="W274">
        <v>8321.6200000000008</v>
      </c>
      <c r="X274" s="8">
        <v>0</v>
      </c>
      <c r="Y274" s="8">
        <v>0</v>
      </c>
      <c r="Z274">
        <v>0</v>
      </c>
      <c r="AA274">
        <v>0</v>
      </c>
      <c r="AB274" s="8">
        <f>Solution[[#This Row],[Old Stop]] +1</f>
        <v>81</v>
      </c>
      <c r="AC274" s="8" t="str">
        <f>_xlfn.CONCAT(Solution[[#This Row],[Old Rt '#]],"_",Solution[[#This Row],[Week '#]],"_", _xlfn.SWITCH(Solution[[#This Row],[Old Delivery Day]], "M", "Monday", "T", "Tuesday", "W", "Wednesday", "R", "Thursday", "F", "Friday"))</f>
        <v>103_Week1_Wednesday</v>
      </c>
      <c r="AD274" s="20">
        <v>181.73150000000001</v>
      </c>
      <c r="AE274" s="20">
        <v>158.82300000000001</v>
      </c>
      <c r="AF274" s="20">
        <v>149.88</v>
      </c>
      <c r="AG274" s="20">
        <v>169.4084</v>
      </c>
      <c r="AH274">
        <v>170.09</v>
      </c>
      <c r="AI274" s="8" t="s">
        <v>3810</v>
      </c>
      <c r="AJ274" s="8" t="s">
        <v>3811</v>
      </c>
      <c r="AK274" s="8">
        <v>1</v>
      </c>
      <c r="AL274" s="8">
        <v>0</v>
      </c>
      <c r="AM274" s="11">
        <v>140.88999999999999</v>
      </c>
      <c r="AN274" s="11">
        <v>174.4862</v>
      </c>
      <c r="AO274" t="s">
        <v>163</v>
      </c>
      <c r="AP274" s="8" t="s">
        <v>191</v>
      </c>
      <c r="AQ274" s="8" t="s">
        <v>44</v>
      </c>
      <c r="AR274" s="8" t="s">
        <v>164</v>
      </c>
      <c r="AS274" s="8" t="s">
        <v>163</v>
      </c>
      <c r="AT274" s="8" t="s">
        <v>168</v>
      </c>
      <c r="AU2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74" s="8">
        <v>0</v>
      </c>
      <c r="AW274">
        <v>45.432875000000003</v>
      </c>
      <c r="AX274">
        <v>39.705750000000002</v>
      </c>
      <c r="AY274">
        <v>37.47</v>
      </c>
      <c r="AZ274">
        <v>42.3521</v>
      </c>
    </row>
    <row r="275" spans="1:52" x14ac:dyDescent="0.3">
      <c r="A275" s="43" t="s">
        <v>1850</v>
      </c>
      <c r="B275" t="s">
        <v>4927</v>
      </c>
      <c r="C275" t="s">
        <v>112</v>
      </c>
      <c r="D275" s="8" t="s">
        <v>101</v>
      </c>
      <c r="E275" s="8" t="s">
        <v>126</v>
      </c>
      <c r="F275" s="8" t="s">
        <v>48</v>
      </c>
      <c r="G275" s="8" t="s">
        <v>9256</v>
      </c>
      <c r="H275" s="8" t="s">
        <v>126</v>
      </c>
      <c r="I275" s="8" t="s">
        <v>48</v>
      </c>
      <c r="J275" s="8">
        <v>1</v>
      </c>
      <c r="K275" s="14" t="s">
        <v>1849</v>
      </c>
      <c r="L275" s="14" t="s">
        <v>6085</v>
      </c>
      <c r="M275" s="10">
        <v>0</v>
      </c>
      <c r="N275" s="8" t="s">
        <v>7681</v>
      </c>
      <c r="O275" s="8" t="s">
        <v>147</v>
      </c>
      <c r="P275" s="9">
        <v>0.52490740740740738</v>
      </c>
      <c r="Q275" s="9">
        <v>0.53298611111111116</v>
      </c>
      <c r="R275" s="8">
        <v>0</v>
      </c>
      <c r="S275" s="10">
        <v>10.733333333333334</v>
      </c>
      <c r="T275" s="8" t="s">
        <v>4929</v>
      </c>
      <c r="U275" s="8" t="s">
        <v>4930</v>
      </c>
      <c r="V275" s="10"/>
      <c r="W275">
        <v>2563.0700000000002</v>
      </c>
      <c r="X275" s="8">
        <v>0</v>
      </c>
      <c r="Y275" s="8">
        <v>0</v>
      </c>
      <c r="Z275">
        <v>0</v>
      </c>
      <c r="AA275">
        <v>0</v>
      </c>
      <c r="AB275" s="8">
        <f>Solution[[#This Row],[Old Stop]] +1</f>
        <v>2</v>
      </c>
      <c r="AC275" s="8" t="str">
        <f>_xlfn.CONCAT(Solution[[#This Row],[Old Rt '#]],"_",Solution[[#This Row],[Week '#]],"_", _xlfn.SWITCH(Solution[[#This Row],[Old Delivery Day]], "M", "Monday", "T", "Tuesday", "W", "Wednesday", "R", "Thursday", "F", "Friday"))</f>
        <v>103_Week1_Thursday</v>
      </c>
      <c r="AD275" s="20">
        <v>40.5</v>
      </c>
      <c r="AE275" s="20">
        <v>40.5</v>
      </c>
      <c r="AF275" s="20">
        <v>50.994</v>
      </c>
      <c r="AG275" s="20">
        <v>49.674599999999998</v>
      </c>
      <c r="AH275">
        <v>42.89</v>
      </c>
      <c r="AI275" s="8" t="s">
        <v>3810</v>
      </c>
      <c r="AJ275" s="8" t="s">
        <v>3811</v>
      </c>
      <c r="AK275" s="8">
        <v>1</v>
      </c>
      <c r="AL275" s="8">
        <v>0</v>
      </c>
      <c r="AM275" s="11">
        <v>40.5</v>
      </c>
      <c r="AN275" s="11">
        <v>53.914999999999999</v>
      </c>
      <c r="AO275" t="s">
        <v>164</v>
      </c>
      <c r="AP275" s="8" t="s">
        <v>191</v>
      </c>
      <c r="AQ275" s="8" t="s">
        <v>44</v>
      </c>
      <c r="AR275" s="8" t="s">
        <v>164</v>
      </c>
      <c r="AS275" s="8" t="s">
        <v>164</v>
      </c>
      <c r="AT275" s="8" t="s">
        <v>168</v>
      </c>
      <c r="AU2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5" s="8"/>
      <c r="AW275">
        <v>10.125</v>
      </c>
      <c r="AX275">
        <v>10.125</v>
      </c>
      <c r="AY275">
        <v>12.7485</v>
      </c>
      <c r="AZ275">
        <v>12.41865</v>
      </c>
    </row>
    <row r="276" spans="1:52" x14ac:dyDescent="0.3">
      <c r="A276" s="43" t="s">
        <v>411</v>
      </c>
      <c r="B276" t="s">
        <v>3522</v>
      </c>
      <c r="C276" t="s">
        <v>146</v>
      </c>
      <c r="D276" s="8" t="s">
        <v>101</v>
      </c>
      <c r="E276" s="8" t="s">
        <v>126</v>
      </c>
      <c r="F276" s="8" t="s">
        <v>48</v>
      </c>
      <c r="G276" s="8" t="s">
        <v>137</v>
      </c>
      <c r="H276" s="8" t="s">
        <v>126</v>
      </c>
      <c r="I276" s="8" t="s">
        <v>48</v>
      </c>
      <c r="J276" s="8">
        <v>370</v>
      </c>
      <c r="K276" s="14" t="s">
        <v>410</v>
      </c>
      <c r="L276" s="14" t="s">
        <v>6087</v>
      </c>
      <c r="M276" s="10">
        <v>3.0338451475598802</v>
      </c>
      <c r="N276" s="8" t="s">
        <v>7661</v>
      </c>
      <c r="O276" s="8" t="s">
        <v>125</v>
      </c>
      <c r="P276" s="9">
        <v>0.3753009259259259</v>
      </c>
      <c r="Q276" s="9">
        <v>0.37605324074074076</v>
      </c>
      <c r="R276" s="8">
        <v>0</v>
      </c>
      <c r="S276" s="10">
        <v>4.9222222216666669</v>
      </c>
      <c r="T276" s="8" t="s">
        <v>6088</v>
      </c>
      <c r="U276" s="8" t="s">
        <v>6089</v>
      </c>
      <c r="V276" s="10">
        <v>2.4452722005732399</v>
      </c>
      <c r="W276">
        <v>3631.95</v>
      </c>
      <c r="X276" s="8">
        <v>0</v>
      </c>
      <c r="Y276" s="8">
        <v>0</v>
      </c>
      <c r="Z276">
        <v>0</v>
      </c>
      <c r="AA276">
        <v>0</v>
      </c>
      <c r="AB276" s="8">
        <f>Solution[[#This Row],[Old Stop]] +1</f>
        <v>371</v>
      </c>
      <c r="AC276" s="8" t="str">
        <f>_xlfn.CONCAT(Solution[[#This Row],[Old Rt '#]],"_",Solution[[#This Row],[Week '#]],"_", _xlfn.SWITCH(Solution[[#This Row],[Old Delivery Day]], "M", "Monday", "T", "Tuesday", "W", "Wednesday", "R", "Thursday", "F", "Friday"))</f>
        <v>103_Week1_Thursday</v>
      </c>
      <c r="AD276" s="20">
        <v>129.37</v>
      </c>
      <c r="AE276" s="20">
        <v>136.4066</v>
      </c>
      <c r="AF276" s="20">
        <v>153.91999999999999</v>
      </c>
      <c r="AG276" s="20">
        <v>156.5</v>
      </c>
      <c r="AH276">
        <v>78.25</v>
      </c>
      <c r="AI276" s="8" t="s">
        <v>3810</v>
      </c>
      <c r="AJ276" s="8" t="s">
        <v>3811</v>
      </c>
      <c r="AK276" s="8">
        <v>1</v>
      </c>
      <c r="AL276" s="8">
        <v>0</v>
      </c>
      <c r="AM276" s="11">
        <v>75.239999999999995</v>
      </c>
      <c r="AN276" s="11">
        <v>78.25</v>
      </c>
      <c r="AO276" t="s">
        <v>164</v>
      </c>
      <c r="AP276" s="8" t="s">
        <v>191</v>
      </c>
      <c r="AQ276" s="8" t="s">
        <v>44</v>
      </c>
      <c r="AR276" s="8" t="s">
        <v>164</v>
      </c>
      <c r="AS276" s="8" t="s">
        <v>164</v>
      </c>
      <c r="AT276" s="8" t="s">
        <v>168</v>
      </c>
      <c r="AU2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6" s="8"/>
      <c r="AW276">
        <v>32.342500000000001</v>
      </c>
      <c r="AX276">
        <v>34.101649999999999</v>
      </c>
      <c r="AY276">
        <v>38.479999999999997</v>
      </c>
      <c r="AZ276">
        <v>39.125</v>
      </c>
    </row>
    <row r="277" spans="1:52" x14ac:dyDescent="0.3">
      <c r="A277" s="43" t="s">
        <v>1913</v>
      </c>
      <c r="B277" t="s">
        <v>3503</v>
      </c>
      <c r="C277" t="s">
        <v>110</v>
      </c>
      <c r="D277" s="8" t="s">
        <v>101</v>
      </c>
      <c r="E277" s="8" t="s">
        <v>126</v>
      </c>
      <c r="F277" s="8" t="s">
        <v>48</v>
      </c>
      <c r="G277" s="8" t="s">
        <v>9260</v>
      </c>
      <c r="H277" s="8" t="s">
        <v>126</v>
      </c>
      <c r="I277" s="8" t="s">
        <v>15</v>
      </c>
      <c r="J277" s="8">
        <v>284</v>
      </c>
      <c r="K277" s="14" t="s">
        <v>1912</v>
      </c>
      <c r="L277" s="14" t="s">
        <v>6064</v>
      </c>
      <c r="M277" s="10">
        <v>1.4500039512504901</v>
      </c>
      <c r="N277" s="8" t="s">
        <v>7683</v>
      </c>
      <c r="O277" s="8" t="s">
        <v>147</v>
      </c>
      <c r="P277" s="9">
        <v>0.5678009259259259</v>
      </c>
      <c r="Q277" s="9">
        <v>0.5680439814814815</v>
      </c>
      <c r="R277" s="8">
        <v>0</v>
      </c>
      <c r="S277" s="10">
        <v>6.7</v>
      </c>
      <c r="T277" s="8" t="s">
        <v>3505</v>
      </c>
      <c r="U277" s="8" t="s">
        <v>3506</v>
      </c>
      <c r="V277" s="10">
        <v>0.228510422648739</v>
      </c>
      <c r="W277">
        <v>6288.99</v>
      </c>
      <c r="X277" s="8">
        <v>0</v>
      </c>
      <c r="Y277" s="8">
        <v>0</v>
      </c>
      <c r="Z277">
        <v>0</v>
      </c>
      <c r="AA277">
        <v>0</v>
      </c>
      <c r="AB277" s="8">
        <f>Solution[[#This Row],[Old Stop]] +1</f>
        <v>285</v>
      </c>
      <c r="AC277" s="8" t="str">
        <f>_xlfn.CONCAT(Solution[[#This Row],[Old Rt '#]],"_",Solution[[#This Row],[Week '#]],"_", _xlfn.SWITCH(Solution[[#This Row],[Old Delivery Day]], "M", "Monday", "T", "Tuesday", "W", "Wednesday", "R", "Thursday", "F", "Friday"))</f>
        <v>103_Week1_Tuesday</v>
      </c>
      <c r="AD277" s="20">
        <v>71.822100000000006</v>
      </c>
      <c r="AE277" s="20">
        <v>127.4161</v>
      </c>
      <c r="AF277" s="20">
        <v>176.04849999999999</v>
      </c>
      <c r="AG277" s="20">
        <v>166.1876</v>
      </c>
      <c r="AH277">
        <v>206.31</v>
      </c>
      <c r="AI277" s="8" t="s">
        <v>3810</v>
      </c>
      <c r="AJ277" s="8" t="s">
        <v>3811</v>
      </c>
      <c r="AK277" s="8">
        <v>1</v>
      </c>
      <c r="AL277" s="8">
        <v>0</v>
      </c>
      <c r="AM277" s="11">
        <v>166.86869999999999</v>
      </c>
      <c r="AN277" s="11">
        <v>161.3775</v>
      </c>
      <c r="AO277" t="s">
        <v>163</v>
      </c>
      <c r="AP277" s="8" t="s">
        <v>191</v>
      </c>
      <c r="AQ277" s="8" t="s">
        <v>44</v>
      </c>
      <c r="AR277" s="8" t="s">
        <v>164</v>
      </c>
      <c r="AS277" s="8" t="s">
        <v>163</v>
      </c>
      <c r="AT277" s="8" t="s">
        <v>168</v>
      </c>
      <c r="AU2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77" s="8">
        <v>0</v>
      </c>
      <c r="AW277">
        <v>17.955525000000002</v>
      </c>
      <c r="AX277">
        <v>31.854025</v>
      </c>
      <c r="AY277">
        <v>44.012124999999997</v>
      </c>
      <c r="AZ277">
        <v>41.546900000000001</v>
      </c>
    </row>
    <row r="278" spans="1:52" x14ac:dyDescent="0.3">
      <c r="A278" s="43" t="s">
        <v>275</v>
      </c>
      <c r="B278" t="s">
        <v>133</v>
      </c>
      <c r="C278" t="s">
        <v>147</v>
      </c>
      <c r="D278" s="8" t="s">
        <v>101</v>
      </c>
      <c r="E278" s="8" t="s">
        <v>126</v>
      </c>
      <c r="F278" s="8" t="s">
        <v>48</v>
      </c>
      <c r="G278" s="8" t="s">
        <v>9248</v>
      </c>
      <c r="H278" s="8" t="s">
        <v>126</v>
      </c>
      <c r="I278" s="8" t="s">
        <v>48</v>
      </c>
      <c r="J278" s="8">
        <v>380</v>
      </c>
      <c r="K278" s="14" t="s">
        <v>274</v>
      </c>
      <c r="L278" s="14" t="s">
        <v>6072</v>
      </c>
      <c r="M278" s="10">
        <v>1.7141522949525001</v>
      </c>
      <c r="N278" s="8" t="s">
        <v>7662</v>
      </c>
      <c r="O278" s="8" t="s">
        <v>125</v>
      </c>
      <c r="P278" s="9">
        <v>0.37724537037037037</v>
      </c>
      <c r="Q278" s="9">
        <v>0.38312499999999999</v>
      </c>
      <c r="R278" s="8">
        <v>0</v>
      </c>
      <c r="S278" s="10">
        <v>7.99</v>
      </c>
      <c r="T278" s="8" t="s">
        <v>4971</v>
      </c>
      <c r="U278" s="8" t="s">
        <v>4972</v>
      </c>
      <c r="V278" s="10">
        <v>1.2752363187281099</v>
      </c>
      <c r="W278">
        <v>3972.17</v>
      </c>
      <c r="X278" s="8">
        <v>0</v>
      </c>
      <c r="Y278" s="8">
        <v>0</v>
      </c>
      <c r="Z278">
        <v>0</v>
      </c>
      <c r="AA278">
        <v>0</v>
      </c>
      <c r="AB278" s="8">
        <f>Solution[[#This Row],[Old Stop]] +1</f>
        <v>381</v>
      </c>
      <c r="AC278" s="8" t="str">
        <f>_xlfn.CONCAT(Solution[[#This Row],[Old Rt '#]],"_",Solution[[#This Row],[Week '#]],"_", _xlfn.SWITCH(Solution[[#This Row],[Old Delivery Day]], "M", "Monday", "T", "Tuesday", "W", "Wednesday", "R", "Thursday", "F", "Friday"))</f>
        <v>103_Week1_Thursday</v>
      </c>
      <c r="AD278" s="20">
        <v>95.35</v>
      </c>
      <c r="AE278" s="20">
        <v>99.847700000000003</v>
      </c>
      <c r="AF278" s="20">
        <v>118.5385</v>
      </c>
      <c r="AG278" s="20">
        <v>99.708100000000002</v>
      </c>
      <c r="AH278">
        <v>62.6</v>
      </c>
      <c r="AI278" s="8" t="s">
        <v>3810</v>
      </c>
      <c r="AJ278" s="8" t="s">
        <v>3811</v>
      </c>
      <c r="AK278" s="8">
        <v>1</v>
      </c>
      <c r="AL278" s="8">
        <v>0</v>
      </c>
      <c r="AM278" s="11">
        <v>59.102499999999999</v>
      </c>
      <c r="AN278" s="11">
        <v>95.665000000000006</v>
      </c>
      <c r="AO278" t="s">
        <v>164</v>
      </c>
      <c r="AP278" s="8" t="s">
        <v>191</v>
      </c>
      <c r="AQ278" s="8" t="s">
        <v>44</v>
      </c>
      <c r="AR278" s="8" t="s">
        <v>164</v>
      </c>
      <c r="AS278" s="8" t="s">
        <v>164</v>
      </c>
      <c r="AT278" s="8" t="s">
        <v>168</v>
      </c>
      <c r="AU2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8" s="8"/>
      <c r="AW278">
        <v>23.837499999999999</v>
      </c>
      <c r="AX278">
        <v>24.961925000000001</v>
      </c>
      <c r="AY278">
        <v>29.634625</v>
      </c>
      <c r="AZ278">
        <v>24.927025</v>
      </c>
    </row>
    <row r="279" spans="1:52" x14ac:dyDescent="0.3">
      <c r="A279" s="43" t="s">
        <v>378</v>
      </c>
      <c r="B279" t="s">
        <v>133</v>
      </c>
      <c r="C279" t="s">
        <v>129</v>
      </c>
      <c r="D279" s="8" t="s">
        <v>101</v>
      </c>
      <c r="E279" s="8" t="s">
        <v>126</v>
      </c>
      <c r="F279" s="8" t="s">
        <v>48</v>
      </c>
      <c r="G279" s="8" t="s">
        <v>9262</v>
      </c>
      <c r="H279" s="8" t="s">
        <v>126</v>
      </c>
      <c r="I279" s="8" t="s">
        <v>48</v>
      </c>
      <c r="J279" s="8">
        <v>150</v>
      </c>
      <c r="K279" s="14" t="s">
        <v>377</v>
      </c>
      <c r="L279" s="14" t="s">
        <v>6091</v>
      </c>
      <c r="M279" s="10">
        <v>0.52035336400712096</v>
      </c>
      <c r="N279" s="8" t="s">
        <v>7682</v>
      </c>
      <c r="O279" s="8" t="s">
        <v>125</v>
      </c>
      <c r="P279" s="9">
        <v>0.54741898148148149</v>
      </c>
      <c r="Q279" s="9">
        <v>0.56679398148148152</v>
      </c>
      <c r="R279" s="8">
        <v>0</v>
      </c>
      <c r="S279" s="10">
        <v>23.426666666666666</v>
      </c>
      <c r="T279" s="8" t="s">
        <v>4923</v>
      </c>
      <c r="U279" s="8" t="s">
        <v>4924</v>
      </c>
      <c r="V279" s="10">
        <v>0.12962820522681401</v>
      </c>
      <c r="W279">
        <v>4865.24</v>
      </c>
      <c r="X279" s="8">
        <v>0</v>
      </c>
      <c r="Y279" s="8">
        <v>0</v>
      </c>
      <c r="Z279">
        <v>0</v>
      </c>
      <c r="AA279">
        <v>0</v>
      </c>
      <c r="AB279" s="8">
        <f>Solution[[#This Row],[Old Stop]] +1</f>
        <v>151</v>
      </c>
      <c r="AC279" s="8" t="str">
        <f>_xlfn.CONCAT(Solution[[#This Row],[Old Rt '#]],"_",Solution[[#This Row],[Week '#]],"_", _xlfn.SWITCH(Solution[[#This Row],[Old Delivery Day]], "M", "Monday", "T", "Tuesday", "W", "Wednesday", "R", "Thursday", "F", "Friday"))</f>
        <v>103_Week1_Thursday</v>
      </c>
      <c r="AD279" s="20">
        <v>111.33410000000001</v>
      </c>
      <c r="AE279" s="20">
        <v>97.724500000000006</v>
      </c>
      <c r="AF279" s="20">
        <v>138.065</v>
      </c>
      <c r="AG279" s="20">
        <v>110.8845</v>
      </c>
      <c r="AH279">
        <v>93.75</v>
      </c>
      <c r="AI279" s="8" t="s">
        <v>3810</v>
      </c>
      <c r="AJ279" s="8" t="s">
        <v>3811</v>
      </c>
      <c r="AK279" s="8">
        <v>1</v>
      </c>
      <c r="AL279" s="8">
        <v>0</v>
      </c>
      <c r="AM279" s="11">
        <v>71.133700000000005</v>
      </c>
      <c r="AN279" s="11">
        <v>106.2062</v>
      </c>
      <c r="AO279" t="s">
        <v>164</v>
      </c>
      <c r="AP279" s="8" t="s">
        <v>191</v>
      </c>
      <c r="AQ279" s="8" t="s">
        <v>44</v>
      </c>
      <c r="AR279" s="8" t="s">
        <v>164</v>
      </c>
      <c r="AS279" s="8" t="s">
        <v>164</v>
      </c>
      <c r="AT279" s="8" t="s">
        <v>168</v>
      </c>
      <c r="AU2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79" s="8"/>
      <c r="AW279">
        <v>27.833525000000002</v>
      </c>
      <c r="AX279">
        <v>24.431125000000002</v>
      </c>
      <c r="AY279">
        <v>34.516249999999999</v>
      </c>
      <c r="AZ279">
        <v>27.721125000000001</v>
      </c>
    </row>
    <row r="280" spans="1:52" x14ac:dyDescent="0.3">
      <c r="A280" s="43" t="s">
        <v>1331</v>
      </c>
      <c r="B280" t="s">
        <v>4966</v>
      </c>
      <c r="C280" t="s">
        <v>110</v>
      </c>
      <c r="D280" s="8" t="s">
        <v>101</v>
      </c>
      <c r="E280" s="8" t="s">
        <v>126</v>
      </c>
      <c r="F280" s="8" t="s">
        <v>48</v>
      </c>
      <c r="G280" s="8" t="s">
        <v>9251</v>
      </c>
      <c r="H280" s="8" t="s">
        <v>126</v>
      </c>
      <c r="I280" s="8" t="s">
        <v>48</v>
      </c>
      <c r="J280" s="8">
        <v>350</v>
      </c>
      <c r="K280" s="14" t="s">
        <v>1330</v>
      </c>
      <c r="L280" s="14" t="s">
        <v>6057</v>
      </c>
      <c r="M280" s="10">
        <v>0.91391170845241698</v>
      </c>
      <c r="N280" s="8" t="s">
        <v>7663</v>
      </c>
      <c r="O280" s="8" t="s">
        <v>147</v>
      </c>
      <c r="P280" s="9">
        <v>0.38376157407407407</v>
      </c>
      <c r="Q280" s="9">
        <v>0.38704861111111111</v>
      </c>
      <c r="R280" s="8">
        <v>0</v>
      </c>
      <c r="S280" s="10">
        <v>5.1566666666666672</v>
      </c>
      <c r="T280" s="8" t="s">
        <v>4968</v>
      </c>
      <c r="U280" s="8" t="s">
        <v>4969</v>
      </c>
      <c r="V280" s="10">
        <v>0.471416431372568</v>
      </c>
      <c r="W280">
        <v>1862.64</v>
      </c>
      <c r="X280" s="8">
        <v>0</v>
      </c>
      <c r="Y280" s="8">
        <v>0</v>
      </c>
      <c r="Z280">
        <v>0</v>
      </c>
      <c r="AA280">
        <v>0</v>
      </c>
      <c r="AB280" s="8">
        <f>Solution[[#This Row],[Old Stop]] +1</f>
        <v>351</v>
      </c>
      <c r="AC280" s="8" t="str">
        <f>_xlfn.CONCAT(Solution[[#This Row],[Old Rt '#]],"_",Solution[[#This Row],[Week '#]],"_", _xlfn.SWITCH(Solution[[#This Row],[Old Delivery Day]], "M", "Monday", "T", "Tuesday", "W", "Wednesday", "R", "Thursday", "F", "Friday"))</f>
        <v>103_Week1_Thursday</v>
      </c>
      <c r="AD280" s="20">
        <v>37.11</v>
      </c>
      <c r="AE280" s="20">
        <v>36.136099999999999</v>
      </c>
      <c r="AF280" s="20">
        <v>35</v>
      </c>
      <c r="AG280" s="20">
        <v>24.060700000000001</v>
      </c>
      <c r="AH280">
        <v>35</v>
      </c>
      <c r="AI280" s="8" t="s">
        <v>3810</v>
      </c>
      <c r="AJ280" s="8" t="s">
        <v>3811</v>
      </c>
      <c r="AK280" s="8">
        <v>1</v>
      </c>
      <c r="AL280" s="8">
        <v>0</v>
      </c>
      <c r="AM280" s="11">
        <v>35</v>
      </c>
      <c r="AN280" s="11">
        <v>20.998699999999999</v>
      </c>
      <c r="AO280" t="s">
        <v>164</v>
      </c>
      <c r="AP280" s="8" t="s">
        <v>191</v>
      </c>
      <c r="AQ280" s="8" t="s">
        <v>44</v>
      </c>
      <c r="AR280" s="8" t="s">
        <v>164</v>
      </c>
      <c r="AS280" s="8" t="s">
        <v>164</v>
      </c>
      <c r="AT280" s="8" t="s">
        <v>168</v>
      </c>
      <c r="AU2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0" s="8"/>
      <c r="AW280">
        <v>9.2774999999999999</v>
      </c>
      <c r="AX280">
        <v>9.0340249999999997</v>
      </c>
      <c r="AY280">
        <v>8.75</v>
      </c>
      <c r="AZ280">
        <v>6.0151750000000002</v>
      </c>
    </row>
    <row r="281" spans="1:52" x14ac:dyDescent="0.3">
      <c r="A281" s="43" t="s">
        <v>1854</v>
      </c>
      <c r="B281" t="s">
        <v>4927</v>
      </c>
      <c r="C281" t="s">
        <v>107</v>
      </c>
      <c r="D281" s="8" t="s">
        <v>101</v>
      </c>
      <c r="E281" s="8" t="s">
        <v>126</v>
      </c>
      <c r="F281" s="8" t="s">
        <v>48</v>
      </c>
      <c r="G281" s="8" t="s">
        <v>9264</v>
      </c>
      <c r="H281" s="8" t="s">
        <v>126</v>
      </c>
      <c r="I281" s="8" t="s">
        <v>48</v>
      </c>
      <c r="J281" s="8">
        <v>1</v>
      </c>
      <c r="K281" s="14" t="s">
        <v>1853</v>
      </c>
      <c r="L281" s="14" t="s">
        <v>6085</v>
      </c>
      <c r="M281" s="10">
        <v>0</v>
      </c>
      <c r="N281" s="8" t="s">
        <v>7680</v>
      </c>
      <c r="O281" s="8" t="s">
        <v>147</v>
      </c>
      <c r="P281" s="9">
        <v>0.52005787037037032</v>
      </c>
      <c r="Q281" s="9">
        <v>0.52490740740740738</v>
      </c>
      <c r="R281" s="8">
        <v>0</v>
      </c>
      <c r="S281" s="10">
        <v>12.33</v>
      </c>
      <c r="T281" s="8" t="s">
        <v>4929</v>
      </c>
      <c r="U281" s="8" t="s">
        <v>4930</v>
      </c>
      <c r="V281" s="10"/>
      <c r="W281">
        <v>1319.5</v>
      </c>
      <c r="X281" s="8">
        <v>0</v>
      </c>
      <c r="Y281" s="8">
        <v>0</v>
      </c>
      <c r="Z281">
        <v>0</v>
      </c>
      <c r="AA281">
        <v>0</v>
      </c>
      <c r="AB281" s="8">
        <f>Solution[[#This Row],[Old Stop]] +1</f>
        <v>2</v>
      </c>
      <c r="AC281" s="8" t="str">
        <f>_xlfn.CONCAT(Solution[[#This Row],[Old Rt '#]],"_",Solution[[#This Row],[Week '#]],"_", _xlfn.SWITCH(Solution[[#This Row],[Old Delivery Day]], "M", "Monday", "T", "Tuesday", "W", "Wednesday", "R", "Thursday", "F", "Friday"))</f>
        <v>103_Week1_Thursday</v>
      </c>
      <c r="AD281" s="20">
        <v>25</v>
      </c>
      <c r="AE281" s="20">
        <v>25</v>
      </c>
      <c r="AF281" s="20">
        <v>25.964200000000002</v>
      </c>
      <c r="AG281" s="20">
        <v>26.5</v>
      </c>
      <c r="AH281">
        <v>26.5</v>
      </c>
      <c r="AI281" s="8" t="s">
        <v>3810</v>
      </c>
      <c r="AJ281" s="8" t="s">
        <v>3811</v>
      </c>
      <c r="AK281" s="8">
        <v>1</v>
      </c>
      <c r="AL281" s="8">
        <v>0</v>
      </c>
      <c r="AM281" s="11">
        <v>25</v>
      </c>
      <c r="AN281" s="11">
        <v>26.5</v>
      </c>
      <c r="AO281" t="s">
        <v>164</v>
      </c>
      <c r="AP281" s="8" t="s">
        <v>191</v>
      </c>
      <c r="AQ281" s="8" t="s">
        <v>44</v>
      </c>
      <c r="AR281" s="8" t="s">
        <v>164</v>
      </c>
      <c r="AS281" s="8" t="s">
        <v>164</v>
      </c>
      <c r="AT281" s="8" t="s">
        <v>168</v>
      </c>
      <c r="AU2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1" s="8"/>
      <c r="AW281">
        <v>6.25</v>
      </c>
      <c r="AX281">
        <v>6.25</v>
      </c>
      <c r="AY281">
        <v>6.4910500000000004</v>
      </c>
      <c r="AZ281">
        <v>6.625</v>
      </c>
    </row>
    <row r="282" spans="1:52" x14ac:dyDescent="0.3">
      <c r="A282" s="43" t="s">
        <v>1678</v>
      </c>
      <c r="B282" t="s">
        <v>4860</v>
      </c>
      <c r="C282" t="s">
        <v>110</v>
      </c>
      <c r="D282" s="8" t="s">
        <v>101</v>
      </c>
      <c r="E282" s="8" t="s">
        <v>126</v>
      </c>
      <c r="F282" s="8" t="s">
        <v>48</v>
      </c>
      <c r="G282" s="8" t="s">
        <v>140</v>
      </c>
      <c r="H282" s="8" t="s">
        <v>126</v>
      </c>
      <c r="I282" s="8" t="s">
        <v>48</v>
      </c>
      <c r="J282" s="8">
        <v>334</v>
      </c>
      <c r="K282" s="14" t="s">
        <v>1677</v>
      </c>
      <c r="L282" s="14" t="s">
        <v>6056</v>
      </c>
      <c r="M282" s="10">
        <v>1.2592597794949301</v>
      </c>
      <c r="N282" s="8" t="s">
        <v>7664</v>
      </c>
      <c r="O282" s="8" t="s">
        <v>147</v>
      </c>
      <c r="P282" s="9">
        <v>0.38791666666666669</v>
      </c>
      <c r="Q282" s="9">
        <v>0.38950231481481479</v>
      </c>
      <c r="R282" s="8">
        <v>0</v>
      </c>
      <c r="S282" s="10">
        <v>5.82</v>
      </c>
      <c r="T282" s="8" t="s">
        <v>4862</v>
      </c>
      <c r="U282" s="8" t="s">
        <v>4863</v>
      </c>
      <c r="V282" s="10">
        <v>0.34880850735029101</v>
      </c>
      <c r="W282">
        <v>4689.29</v>
      </c>
      <c r="X282" s="8">
        <v>0</v>
      </c>
      <c r="Y282" s="8">
        <v>0</v>
      </c>
      <c r="Z282">
        <v>0</v>
      </c>
      <c r="AA282">
        <v>0</v>
      </c>
      <c r="AB282" s="8">
        <f>Solution[[#This Row],[Old Stop]] +1</f>
        <v>335</v>
      </c>
      <c r="AC282" s="8" t="str">
        <f>_xlfn.CONCAT(Solution[[#This Row],[Old Rt '#]],"_",Solution[[#This Row],[Week '#]],"_", _xlfn.SWITCH(Solution[[#This Row],[Old Delivery Day]], "M", "Monday", "T", "Tuesday", "W", "Wednesday", "R", "Thursday", "F", "Friday"))</f>
        <v>103_Week1_Thursday</v>
      </c>
      <c r="AD282" s="20">
        <v>94.126599999999996</v>
      </c>
      <c r="AE282" s="20">
        <v>94.75</v>
      </c>
      <c r="AF282" s="20">
        <v>98.253500000000003</v>
      </c>
      <c r="AG282" s="20">
        <v>100.2</v>
      </c>
      <c r="AH282">
        <v>106.21</v>
      </c>
      <c r="AI282" s="8" t="s">
        <v>3810</v>
      </c>
      <c r="AJ282" s="8" t="s">
        <v>3811</v>
      </c>
      <c r="AK282" s="8">
        <v>1</v>
      </c>
      <c r="AL282" s="8">
        <v>0</v>
      </c>
      <c r="AM282" s="11">
        <v>94.75</v>
      </c>
      <c r="AN282" s="11">
        <v>100.2</v>
      </c>
      <c r="AO282" t="s">
        <v>164</v>
      </c>
      <c r="AP282" s="8" t="s">
        <v>191</v>
      </c>
      <c r="AQ282" s="8" t="s">
        <v>44</v>
      </c>
      <c r="AR282" s="8" t="s">
        <v>164</v>
      </c>
      <c r="AS282" s="8" t="s">
        <v>164</v>
      </c>
      <c r="AT282" s="8" t="s">
        <v>168</v>
      </c>
      <c r="AU2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2" s="8"/>
      <c r="AW282">
        <v>23.531649999999999</v>
      </c>
      <c r="AX282">
        <v>23.6875</v>
      </c>
      <c r="AY282">
        <v>24.563375000000001</v>
      </c>
      <c r="AZ282">
        <v>25.05</v>
      </c>
    </row>
    <row r="283" spans="1:52" x14ac:dyDescent="0.3">
      <c r="A283" s="43" t="s">
        <v>499</v>
      </c>
      <c r="B283" t="s">
        <v>4883</v>
      </c>
      <c r="C283" t="s">
        <v>110</v>
      </c>
      <c r="D283" s="8" t="s">
        <v>101</v>
      </c>
      <c r="E283" s="8" t="s">
        <v>126</v>
      </c>
      <c r="F283" s="8" t="s">
        <v>48</v>
      </c>
      <c r="G283" s="8" t="s">
        <v>9266</v>
      </c>
      <c r="H283" s="8" t="s">
        <v>126</v>
      </c>
      <c r="I283" s="8" t="s">
        <v>48</v>
      </c>
      <c r="J283" s="8">
        <v>295</v>
      </c>
      <c r="K283" s="14" t="s">
        <v>498</v>
      </c>
      <c r="L283" s="14" t="s">
        <v>6067</v>
      </c>
      <c r="M283" s="10">
        <v>1.8584777736290901</v>
      </c>
      <c r="N283" s="8" t="s">
        <v>7615</v>
      </c>
      <c r="O283" s="8" t="s">
        <v>147</v>
      </c>
      <c r="P283" s="9">
        <v>0.50616898148148148</v>
      </c>
      <c r="Q283" s="9">
        <v>0.51798611111111115</v>
      </c>
      <c r="R283" s="8">
        <v>0</v>
      </c>
      <c r="S283" s="10">
        <v>14.52</v>
      </c>
      <c r="T283" s="8" t="s">
        <v>4885</v>
      </c>
      <c r="U283" s="8" t="s">
        <v>4886</v>
      </c>
      <c r="V283" s="10">
        <v>0.78013031405892497</v>
      </c>
      <c r="W283">
        <v>10946.9</v>
      </c>
      <c r="X283" s="8">
        <v>7</v>
      </c>
      <c r="Y283" s="8">
        <v>0.96</v>
      </c>
      <c r="Z283">
        <v>8</v>
      </c>
      <c r="AA283">
        <v>154</v>
      </c>
      <c r="AB283" s="8">
        <f>Solution[[#This Row],[Old Stop]] +1</f>
        <v>296</v>
      </c>
      <c r="AC283" s="8" t="str">
        <f>_xlfn.CONCAT(Solution[[#This Row],[Old Rt '#]],"_",Solution[[#This Row],[Week '#]],"_", _xlfn.SWITCH(Solution[[#This Row],[Old Delivery Day]], "M", "Monday", "T", "Tuesday", "W", "Wednesday", "R", "Thursday", "F", "Friday"))</f>
        <v>103_Week1_Thursday</v>
      </c>
      <c r="AD283" s="20">
        <v>194.75659999999999</v>
      </c>
      <c r="AE283" s="20">
        <v>190.87299999999999</v>
      </c>
      <c r="AF283" s="20">
        <v>210.74420000000001</v>
      </c>
      <c r="AG283" s="20">
        <v>208.0615</v>
      </c>
      <c r="AH283">
        <v>223.33</v>
      </c>
      <c r="AI283" s="8" t="s">
        <v>3810</v>
      </c>
      <c r="AJ283" s="8" t="s">
        <v>3811</v>
      </c>
      <c r="AK283" s="8">
        <v>1</v>
      </c>
      <c r="AL283" s="8">
        <v>175</v>
      </c>
      <c r="AM283" s="11">
        <v>197.92750000000001</v>
      </c>
      <c r="AN283" s="11">
        <v>194.3887</v>
      </c>
      <c r="AO283" t="s">
        <v>164</v>
      </c>
      <c r="AP283" s="8" t="s">
        <v>191</v>
      </c>
      <c r="AQ283" s="8" t="s">
        <v>44</v>
      </c>
      <c r="AR283" s="8" t="s">
        <v>164</v>
      </c>
      <c r="AS283" s="8" t="s">
        <v>164</v>
      </c>
      <c r="AT283" s="8" t="s">
        <v>168</v>
      </c>
      <c r="AU2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3" s="8"/>
      <c r="AW283">
        <v>48.689149999999998</v>
      </c>
      <c r="AX283">
        <v>47.718249999999998</v>
      </c>
      <c r="AY283">
        <v>52.686050000000002</v>
      </c>
      <c r="AZ283">
        <v>52.015374999999999</v>
      </c>
    </row>
    <row r="284" spans="1:52" x14ac:dyDescent="0.3">
      <c r="A284" s="43" t="s">
        <v>1366</v>
      </c>
      <c r="B284" t="s">
        <v>4978</v>
      </c>
      <c r="C284" t="s">
        <v>110</v>
      </c>
      <c r="D284" s="8" t="s">
        <v>101</v>
      </c>
      <c r="E284" s="8" t="s">
        <v>126</v>
      </c>
      <c r="F284" s="8" t="s">
        <v>48</v>
      </c>
      <c r="G284" s="8" t="s">
        <v>9253</v>
      </c>
      <c r="H284" s="8" t="s">
        <v>126</v>
      </c>
      <c r="I284" s="8" t="s">
        <v>13</v>
      </c>
      <c r="J284" s="8">
        <v>0</v>
      </c>
      <c r="K284" s="14" t="s">
        <v>1365</v>
      </c>
      <c r="L284" s="14" t="s">
        <v>6077</v>
      </c>
      <c r="M284" s="10">
        <v>2.74585906020135</v>
      </c>
      <c r="N284" s="8" t="s">
        <v>6377</v>
      </c>
      <c r="O284" s="8" t="s">
        <v>110</v>
      </c>
      <c r="P284" s="9">
        <v>0.39141203703703703</v>
      </c>
      <c r="Q284" s="9">
        <v>0.39812500000000001</v>
      </c>
      <c r="R284" s="8">
        <v>0</v>
      </c>
      <c r="S284" s="10">
        <v>9.4354006285390355</v>
      </c>
      <c r="T284" s="8" t="s">
        <v>4980</v>
      </c>
      <c r="U284" s="8" t="s">
        <v>4981</v>
      </c>
      <c r="V284" s="10">
        <v>0.87713095855967005</v>
      </c>
      <c r="W284">
        <v>0</v>
      </c>
      <c r="X284" s="8">
        <v>0</v>
      </c>
      <c r="Y284" s="8">
        <v>0</v>
      </c>
      <c r="Z284">
        <v>0</v>
      </c>
      <c r="AA284">
        <v>0</v>
      </c>
      <c r="AB284" s="8">
        <f>Solution[[#This Row],[Old Stop]] +1</f>
        <v>1</v>
      </c>
      <c r="AC284" s="8" t="str">
        <f>_xlfn.CONCAT(Solution[[#This Row],[Old Rt '#]],"_",Solution[[#This Row],[Week '#]],"_", _xlfn.SWITCH(Solution[[#This Row],[Old Delivery Day]], "M", "Monday", "T", "Tuesday", "W", "Wednesday", "R", "Thursday", "F", "Friday"))</f>
        <v>103_Week1_Monday</v>
      </c>
      <c r="AD284" s="20">
        <v>0</v>
      </c>
      <c r="AE284" s="20">
        <v>0</v>
      </c>
      <c r="AF284" s="20">
        <v>0</v>
      </c>
      <c r="AG284" s="20">
        <v>0</v>
      </c>
      <c r="AH284" t="s">
        <v>247</v>
      </c>
      <c r="AI284" s="8" t="s">
        <v>3810</v>
      </c>
      <c r="AJ284" s="8" t="s">
        <v>3811</v>
      </c>
      <c r="AK284" s="8">
        <v>1</v>
      </c>
      <c r="AL284" s="8">
        <v>0</v>
      </c>
      <c r="AM284" s="11">
        <v>0</v>
      </c>
      <c r="AN284" s="11">
        <v>0</v>
      </c>
      <c r="AO284" t="s">
        <v>163</v>
      </c>
      <c r="AP284" s="8" t="s">
        <v>191</v>
      </c>
      <c r="AQ284" s="8" t="s">
        <v>44</v>
      </c>
      <c r="AR284" s="8" t="s">
        <v>164</v>
      </c>
      <c r="AS284" s="8" t="s">
        <v>163</v>
      </c>
      <c r="AT284" s="8" t="s">
        <v>168</v>
      </c>
      <c r="AU2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4" s="8">
        <v>0</v>
      </c>
      <c r="AW284">
        <v>0</v>
      </c>
      <c r="AX284">
        <v>0</v>
      </c>
      <c r="AY284">
        <v>0</v>
      </c>
      <c r="AZ284">
        <v>0</v>
      </c>
    </row>
    <row r="285" spans="1:52" x14ac:dyDescent="0.3">
      <c r="A285" s="43" t="s">
        <v>325</v>
      </c>
      <c r="B285" t="s">
        <v>4991</v>
      </c>
      <c r="C285" t="s">
        <v>110</v>
      </c>
      <c r="D285" s="8" t="s">
        <v>101</v>
      </c>
      <c r="E285" s="8" t="s">
        <v>126</v>
      </c>
      <c r="F285" s="8" t="s">
        <v>48</v>
      </c>
      <c r="G285" s="8" t="s">
        <v>9263</v>
      </c>
      <c r="H285" s="8" t="s">
        <v>126</v>
      </c>
      <c r="I285" s="8" t="s">
        <v>48</v>
      </c>
      <c r="J285" s="8">
        <v>180</v>
      </c>
      <c r="K285" s="14" t="s">
        <v>324</v>
      </c>
      <c r="L285" s="14" t="s">
        <v>6045</v>
      </c>
      <c r="M285" s="10">
        <v>3.5983087949127301</v>
      </c>
      <c r="N285" s="8" t="s">
        <v>7678</v>
      </c>
      <c r="O285" s="8" t="s">
        <v>147</v>
      </c>
      <c r="P285" s="9">
        <v>0.50027777777777782</v>
      </c>
      <c r="Q285" s="9">
        <v>0.50488425925925928</v>
      </c>
      <c r="R285" s="8">
        <v>0</v>
      </c>
      <c r="S285" s="10">
        <v>9.1533333333333342</v>
      </c>
      <c r="T285" s="8" t="s">
        <v>4993</v>
      </c>
      <c r="U285" s="8" t="s">
        <v>4994</v>
      </c>
      <c r="V285" s="10">
        <v>2.1362357113799</v>
      </c>
      <c r="W285">
        <v>10387.18</v>
      </c>
      <c r="X285" s="8">
        <v>15</v>
      </c>
      <c r="Y285" s="8">
        <v>0.89361702127659604</v>
      </c>
      <c r="Z285">
        <v>6</v>
      </c>
      <c r="AA285">
        <v>124</v>
      </c>
      <c r="AB285" s="8">
        <f>Solution[[#This Row],[Old Stop]] +1</f>
        <v>181</v>
      </c>
      <c r="AC285" s="8" t="str">
        <f>_xlfn.CONCAT(Solution[[#This Row],[Old Rt '#]],"_",Solution[[#This Row],[Week '#]],"_", _xlfn.SWITCH(Solution[[#This Row],[Old Delivery Day]], "M", "Monday", "T", "Tuesday", "W", "Wednesday", "R", "Thursday", "F", "Friday"))</f>
        <v>103_Week1_Thursday</v>
      </c>
      <c r="AD285" s="20">
        <v>199.58330000000001</v>
      </c>
      <c r="AE285" s="20">
        <v>203.49299999999999</v>
      </c>
      <c r="AF285" s="20">
        <v>190.16640000000001</v>
      </c>
      <c r="AG285" s="20">
        <v>183.8246</v>
      </c>
      <c r="AH285">
        <v>200.05</v>
      </c>
      <c r="AI285" s="8" t="s">
        <v>3810</v>
      </c>
      <c r="AJ285" s="8" t="s">
        <v>3811</v>
      </c>
      <c r="AK285" s="8">
        <v>1</v>
      </c>
      <c r="AL285" s="8">
        <v>141</v>
      </c>
      <c r="AM285" s="11">
        <v>191.41370000000001</v>
      </c>
      <c r="AN285" s="11">
        <v>171.3075</v>
      </c>
      <c r="AO285" t="s">
        <v>164</v>
      </c>
      <c r="AP285" s="8" t="s">
        <v>191</v>
      </c>
      <c r="AQ285" s="8" t="s">
        <v>44</v>
      </c>
      <c r="AR285" s="8" t="s">
        <v>164</v>
      </c>
      <c r="AS285" s="8" t="s">
        <v>164</v>
      </c>
      <c r="AT285" s="8" t="s">
        <v>168</v>
      </c>
      <c r="AU2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5" s="8"/>
      <c r="AW285">
        <v>49.895825000000002</v>
      </c>
      <c r="AX285">
        <v>50.873249999999999</v>
      </c>
      <c r="AY285">
        <v>47.541600000000003</v>
      </c>
      <c r="AZ285">
        <v>45.956150000000001</v>
      </c>
    </row>
    <row r="286" spans="1:52" x14ac:dyDescent="0.3">
      <c r="A286" s="43" t="s">
        <v>1362</v>
      </c>
      <c r="B286" t="s">
        <v>4982</v>
      </c>
      <c r="C286" t="s">
        <v>110</v>
      </c>
      <c r="D286" s="8" t="s">
        <v>101</v>
      </c>
      <c r="E286" s="8" t="s">
        <v>126</v>
      </c>
      <c r="F286" s="8" t="s">
        <v>48</v>
      </c>
      <c r="G286" s="8" t="s">
        <v>4497</v>
      </c>
      <c r="H286" s="8" t="s">
        <v>126</v>
      </c>
      <c r="I286" s="8" t="s">
        <v>48</v>
      </c>
      <c r="J286" s="8">
        <v>315</v>
      </c>
      <c r="K286" s="14" t="s">
        <v>1361</v>
      </c>
      <c r="L286" s="14" t="s">
        <v>6090</v>
      </c>
      <c r="M286" s="10">
        <v>5.7108239857706504</v>
      </c>
      <c r="N286" s="8" t="s">
        <v>7665</v>
      </c>
      <c r="O286" s="8" t="s">
        <v>147</v>
      </c>
      <c r="P286" s="9">
        <v>0.40209490740740739</v>
      </c>
      <c r="Q286" s="9">
        <v>0.41589120370370369</v>
      </c>
      <c r="R286" s="8">
        <v>0</v>
      </c>
      <c r="S286" s="10">
        <v>16.016666666666666</v>
      </c>
      <c r="T286" s="8" t="s">
        <v>4984</v>
      </c>
      <c r="U286" s="8" t="s">
        <v>4985</v>
      </c>
      <c r="V286" s="10">
        <v>2.01105708959942</v>
      </c>
      <c r="W286">
        <v>2904.42</v>
      </c>
      <c r="X286" s="8">
        <v>0</v>
      </c>
      <c r="Y286" s="8">
        <v>0</v>
      </c>
      <c r="Z286">
        <v>0</v>
      </c>
      <c r="AA286">
        <v>0</v>
      </c>
      <c r="AB286" s="8">
        <f>Solution[[#This Row],[Old Stop]] +1</f>
        <v>316</v>
      </c>
      <c r="AC286" s="8" t="str">
        <f>_xlfn.CONCAT(Solution[[#This Row],[Old Rt '#]],"_",Solution[[#This Row],[Week '#]],"_", _xlfn.SWITCH(Solution[[#This Row],[Old Delivery Day]], "M", "Monday", "T", "Tuesday", "W", "Wednesday", "R", "Thursday", "F", "Friday"))</f>
        <v>103_Week1_Thursday</v>
      </c>
      <c r="AD286" s="20">
        <v>60.779000000000003</v>
      </c>
      <c r="AE286" s="20">
        <v>61.27</v>
      </c>
      <c r="AF286" s="20">
        <v>63.204999999999998</v>
      </c>
      <c r="AG286" s="20">
        <v>64.28</v>
      </c>
      <c r="AH286">
        <v>64.28</v>
      </c>
      <c r="AI286" s="8" t="s">
        <v>3810</v>
      </c>
      <c r="AJ286" s="8" t="s">
        <v>3811</v>
      </c>
      <c r="AK286" s="8">
        <v>1</v>
      </c>
      <c r="AL286" s="8">
        <v>0</v>
      </c>
      <c r="AM286" s="11">
        <v>61.27</v>
      </c>
      <c r="AN286" s="11">
        <v>64.28</v>
      </c>
      <c r="AO286" t="s">
        <v>164</v>
      </c>
      <c r="AP286" s="8" t="s">
        <v>191</v>
      </c>
      <c r="AQ286" s="8" t="s">
        <v>44</v>
      </c>
      <c r="AR286" s="8" t="s">
        <v>164</v>
      </c>
      <c r="AS286" s="8" t="s">
        <v>164</v>
      </c>
      <c r="AT286" s="8" t="s">
        <v>168</v>
      </c>
      <c r="AU2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6" s="8"/>
      <c r="AW286">
        <v>15.194750000000001</v>
      </c>
      <c r="AX286">
        <v>15.317500000000001</v>
      </c>
      <c r="AY286">
        <v>15.80125</v>
      </c>
      <c r="AZ286">
        <v>16.07</v>
      </c>
    </row>
    <row r="287" spans="1:52" x14ac:dyDescent="0.3">
      <c r="A287" s="43" t="s">
        <v>305</v>
      </c>
      <c r="B287" t="s">
        <v>5030</v>
      </c>
      <c r="C287" t="s">
        <v>110</v>
      </c>
      <c r="D287" s="8" t="s">
        <v>101</v>
      </c>
      <c r="E287" s="8" t="s">
        <v>126</v>
      </c>
      <c r="F287" s="8" t="s">
        <v>14</v>
      </c>
      <c r="G287" s="8" t="s">
        <v>180</v>
      </c>
      <c r="H287" s="8" t="s">
        <v>126</v>
      </c>
      <c r="I287" s="8" t="s">
        <v>12</v>
      </c>
      <c r="J287" s="8">
        <v>220</v>
      </c>
      <c r="K287" s="14" t="s">
        <v>304</v>
      </c>
      <c r="L287" s="14" t="s">
        <v>6063</v>
      </c>
      <c r="M287" s="10">
        <v>8.9224778329736396E-2</v>
      </c>
      <c r="N287" s="8" t="s">
        <v>7693</v>
      </c>
      <c r="O287" s="8" t="s">
        <v>125</v>
      </c>
      <c r="P287" s="9">
        <v>0.3003587962962963</v>
      </c>
      <c r="Q287" s="9">
        <v>0.30046296296296299</v>
      </c>
      <c r="R287" s="8">
        <v>0</v>
      </c>
      <c r="S287" s="10">
        <v>8.4916666666666671</v>
      </c>
      <c r="T287" s="8" t="s">
        <v>5032</v>
      </c>
      <c r="U287" s="8" t="s">
        <v>5033</v>
      </c>
      <c r="V287" s="10">
        <v>6.5597524941594904E-2</v>
      </c>
      <c r="W287">
        <v>3853.08</v>
      </c>
      <c r="X287" s="8">
        <v>0</v>
      </c>
      <c r="Y287" s="8">
        <v>0</v>
      </c>
      <c r="Z287">
        <v>0</v>
      </c>
      <c r="AA287">
        <v>0</v>
      </c>
      <c r="AB287" s="8">
        <f>Solution[[#This Row],[Old Stop]] +1</f>
        <v>221</v>
      </c>
      <c r="AC287" s="8" t="str">
        <f>_xlfn.CONCAT(Solution[[#This Row],[Old Rt '#]],"_",Solution[[#This Row],[Week '#]],"_", _xlfn.SWITCH(Solution[[#This Row],[Old Delivery Day]], "M", "Monday", "T", "Tuesday", "W", "Wednesday", "R", "Thursday", "F", "Friday"))</f>
        <v>103_Week1_Wednesday</v>
      </c>
      <c r="AD287" s="20">
        <v>142.5966</v>
      </c>
      <c r="AE287" s="20">
        <v>149.52420000000001</v>
      </c>
      <c r="AF287" s="20">
        <v>157.9633</v>
      </c>
      <c r="AG287" s="20">
        <v>154.8142</v>
      </c>
      <c r="AH287">
        <v>80.06</v>
      </c>
      <c r="AI287" s="8" t="s">
        <v>4836</v>
      </c>
      <c r="AJ287" s="8" t="s">
        <v>4837</v>
      </c>
      <c r="AK287" s="8">
        <v>1</v>
      </c>
      <c r="AL287" s="8">
        <v>0</v>
      </c>
      <c r="AM287" s="11">
        <v>77.177499999999995</v>
      </c>
      <c r="AN287" s="11">
        <v>78.863699999999994</v>
      </c>
      <c r="AO287" t="s">
        <v>163</v>
      </c>
      <c r="AP287" s="8" t="s">
        <v>191</v>
      </c>
      <c r="AQ287" s="8" t="s">
        <v>44</v>
      </c>
      <c r="AR287" s="8" t="s">
        <v>164</v>
      </c>
      <c r="AS287" s="8" t="s">
        <v>163</v>
      </c>
      <c r="AT287" s="8" t="s">
        <v>168</v>
      </c>
      <c r="AU2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87" s="8">
        <v>0</v>
      </c>
      <c r="AW287">
        <v>35.649149999999999</v>
      </c>
      <c r="AX287">
        <v>37.381050000000002</v>
      </c>
      <c r="AY287">
        <v>39.490825000000001</v>
      </c>
      <c r="AZ287">
        <v>38.70355</v>
      </c>
    </row>
    <row r="288" spans="1:52" x14ac:dyDescent="0.3">
      <c r="A288" s="43" t="s">
        <v>246</v>
      </c>
      <c r="B288" t="s">
        <v>4927</v>
      </c>
      <c r="C288" t="s">
        <v>110</v>
      </c>
      <c r="D288" s="8" t="s">
        <v>101</v>
      </c>
      <c r="E288" s="8" t="s">
        <v>126</v>
      </c>
      <c r="F288" s="8" t="s">
        <v>48</v>
      </c>
      <c r="G288" s="8" t="s">
        <v>9261</v>
      </c>
      <c r="H288" s="8" t="s">
        <v>126</v>
      </c>
      <c r="I288" s="8" t="s">
        <v>48</v>
      </c>
      <c r="J288" s="8">
        <v>300</v>
      </c>
      <c r="K288" s="14" t="s">
        <v>245</v>
      </c>
      <c r="L288" s="14" t="s">
        <v>6086</v>
      </c>
      <c r="M288" s="10">
        <v>2.8823744121741002</v>
      </c>
      <c r="N288" s="8" t="s">
        <v>8178</v>
      </c>
      <c r="O288" s="8" t="s">
        <v>147</v>
      </c>
      <c r="P288" s="9">
        <v>0.51998842592592598</v>
      </c>
      <c r="Q288" s="9">
        <v>0.52005787037037032</v>
      </c>
      <c r="R288" s="8">
        <v>0</v>
      </c>
      <c r="S288" s="10">
        <v>0.35333333333333333</v>
      </c>
      <c r="T288" s="8" t="s">
        <v>4929</v>
      </c>
      <c r="U288" s="8" t="s">
        <v>4930</v>
      </c>
      <c r="V288" s="10">
        <v>1.1085764983428601</v>
      </c>
      <c r="W288">
        <v>4672.05</v>
      </c>
      <c r="X288" s="8">
        <v>27</v>
      </c>
      <c r="Y288" s="8">
        <v>0.95135135135135096</v>
      </c>
      <c r="Z288">
        <v>16</v>
      </c>
      <c r="AA288">
        <v>521</v>
      </c>
      <c r="AB288" s="8">
        <f>Solution[[#This Row],[Old Stop]] +1</f>
        <v>301</v>
      </c>
      <c r="AC288" s="8" t="str">
        <f>_xlfn.CONCAT(Solution[[#This Row],[Old Rt '#]],"_",Solution[[#This Row],[Week '#]],"_", _xlfn.SWITCH(Solution[[#This Row],[Old Delivery Day]], "M", "Monday", "T", "Tuesday", "W", "Wednesday", "R", "Thursday", "F", "Friday"))</f>
        <v>103_Week1_Thursday</v>
      </c>
      <c r="AD288" s="20">
        <v>82.949100000000001</v>
      </c>
      <c r="AE288" s="20">
        <v>82.458399999999997</v>
      </c>
      <c r="AF288" s="20">
        <v>104.0407</v>
      </c>
      <c r="AG288" s="20">
        <v>155.0684</v>
      </c>
      <c r="AH288">
        <v>106.93</v>
      </c>
      <c r="AI288" s="8" t="s">
        <v>3810</v>
      </c>
      <c r="AJ288" s="8" t="s">
        <v>3811</v>
      </c>
      <c r="AK288" s="8">
        <v>1</v>
      </c>
      <c r="AL288" s="8">
        <v>555</v>
      </c>
      <c r="AM288" s="11">
        <v>94.394999999999996</v>
      </c>
      <c r="AN288" s="11">
        <v>185.35499999999999</v>
      </c>
      <c r="AO288" t="s">
        <v>164</v>
      </c>
      <c r="AP288" s="8" t="s">
        <v>191</v>
      </c>
      <c r="AQ288" s="8" t="s">
        <v>44</v>
      </c>
      <c r="AR288" s="8" t="s">
        <v>164</v>
      </c>
      <c r="AS288" s="8" t="s">
        <v>164</v>
      </c>
      <c r="AT288" s="8" t="s">
        <v>168</v>
      </c>
      <c r="AU2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8" s="8"/>
      <c r="AW288">
        <v>20.737275</v>
      </c>
      <c r="AX288">
        <v>20.614599999999999</v>
      </c>
      <c r="AY288">
        <v>26.010175</v>
      </c>
      <c r="AZ288">
        <v>38.767099999999999</v>
      </c>
    </row>
    <row r="289" spans="1:52" x14ac:dyDescent="0.3">
      <c r="A289" s="43" t="s">
        <v>1037</v>
      </c>
      <c r="B289" t="s">
        <v>4572</v>
      </c>
      <c r="C289" t="s">
        <v>110</v>
      </c>
      <c r="D289" s="8" t="s">
        <v>101</v>
      </c>
      <c r="E289" s="8" t="s">
        <v>160</v>
      </c>
      <c r="F289" s="8" t="s">
        <v>13</v>
      </c>
      <c r="G289" s="8" t="s">
        <v>9263</v>
      </c>
      <c r="H289" s="8" t="s">
        <v>160</v>
      </c>
      <c r="I289" s="8" t="s">
        <v>48</v>
      </c>
      <c r="J289" s="8">
        <v>210</v>
      </c>
      <c r="K289" s="14" t="s">
        <v>1036</v>
      </c>
      <c r="L289" s="14" t="s">
        <v>6202</v>
      </c>
      <c r="M289" s="10">
        <v>1.14795218025876</v>
      </c>
      <c r="N289" s="8" t="s">
        <v>8719</v>
      </c>
      <c r="O289" s="8" t="s">
        <v>112</v>
      </c>
      <c r="P289" s="9">
        <v>0.51549768518518524</v>
      </c>
      <c r="Q289" s="9">
        <v>0.51971064814814816</v>
      </c>
      <c r="R289" s="8">
        <v>0</v>
      </c>
      <c r="S289" s="10">
        <v>6.0666666666666664</v>
      </c>
      <c r="T289" s="8" t="s">
        <v>4574</v>
      </c>
      <c r="U289" s="8" t="s">
        <v>4575</v>
      </c>
      <c r="V289" s="10">
        <v>0.34067805098064902</v>
      </c>
      <c r="W289">
        <v>560.52</v>
      </c>
      <c r="X289" s="8">
        <v>0</v>
      </c>
      <c r="Y289" s="8">
        <v>0</v>
      </c>
      <c r="Z289">
        <v>0</v>
      </c>
      <c r="AA289">
        <v>0</v>
      </c>
      <c r="AB289" s="8">
        <f>Solution[[#This Row],[Old Stop]] +1</f>
        <v>211</v>
      </c>
      <c r="AC289" s="8" t="str">
        <f>_xlfn.CONCAT(Solution[[#This Row],[Old Rt '#]],"_",Solution[[#This Row],[Week '#]],"_", _xlfn.SWITCH(Solution[[#This Row],[Old Delivery Day]], "M", "Monday", "T", "Tuesday", "W", "Wednesday", "R", "Thursday", "F", "Friday"))</f>
        <v>101_Week1_Thursday</v>
      </c>
      <c r="AD289" s="20">
        <v>36.643300000000004</v>
      </c>
      <c r="AE289" s="20">
        <v>41.435000000000002</v>
      </c>
      <c r="AF289" s="20">
        <v>34.603999999999999</v>
      </c>
      <c r="AG289" s="20">
        <v>39.270000000000003</v>
      </c>
      <c r="AH289">
        <v>10.41</v>
      </c>
      <c r="AI289" s="8" t="s">
        <v>3495</v>
      </c>
      <c r="AJ289" s="8" t="s">
        <v>3496</v>
      </c>
      <c r="AK289" s="8">
        <v>1</v>
      </c>
      <c r="AL289" s="8">
        <v>0</v>
      </c>
      <c r="AM289" s="11">
        <v>16.046199999999999</v>
      </c>
      <c r="AN289" s="11">
        <v>9.8175000000000008</v>
      </c>
      <c r="AO289" t="s">
        <v>163</v>
      </c>
      <c r="AP289" s="8" t="s">
        <v>191</v>
      </c>
      <c r="AQ289" s="8" t="s">
        <v>44</v>
      </c>
      <c r="AR289" s="8" t="s">
        <v>164</v>
      </c>
      <c r="AS289" s="8" t="s">
        <v>163</v>
      </c>
      <c r="AT289" s="8" t="s">
        <v>168</v>
      </c>
      <c r="AU2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89" s="8">
        <v>0</v>
      </c>
      <c r="AW289">
        <v>9.1608250000000009</v>
      </c>
      <c r="AX289">
        <v>10.358750000000001</v>
      </c>
      <c r="AY289">
        <v>8.6509999999999998</v>
      </c>
      <c r="AZ289">
        <v>9.8175000000000008</v>
      </c>
    </row>
    <row r="290" spans="1:52" x14ac:dyDescent="0.3">
      <c r="A290" s="43" t="s">
        <v>1337</v>
      </c>
      <c r="B290" t="s">
        <v>4127</v>
      </c>
      <c r="C290" t="s">
        <v>110</v>
      </c>
      <c r="D290" s="8" t="s">
        <v>101</v>
      </c>
      <c r="E290" s="8" t="s">
        <v>160</v>
      </c>
      <c r="F290" s="8" t="s">
        <v>13</v>
      </c>
      <c r="G290" s="8" t="s">
        <v>4497</v>
      </c>
      <c r="H290" s="8" t="s">
        <v>290</v>
      </c>
      <c r="I290" s="8" t="s">
        <v>48</v>
      </c>
      <c r="J290" s="8">
        <v>105</v>
      </c>
      <c r="K290" s="14" t="s">
        <v>1336</v>
      </c>
      <c r="L290" s="14" t="s">
        <v>5940</v>
      </c>
      <c r="M290" s="10">
        <v>2.82674083398325</v>
      </c>
      <c r="N290" s="8" t="s">
        <v>8092</v>
      </c>
      <c r="O290" s="8" t="s">
        <v>147</v>
      </c>
      <c r="P290" s="9">
        <v>0.43935185185185183</v>
      </c>
      <c r="Q290" s="9">
        <v>0.44621527777777775</v>
      </c>
      <c r="R290" s="8">
        <v>0</v>
      </c>
      <c r="S290" s="10">
        <v>12.24</v>
      </c>
      <c r="T290" s="8" t="s">
        <v>4129</v>
      </c>
      <c r="U290" s="8" t="s">
        <v>4130</v>
      </c>
      <c r="V290" s="10">
        <v>1.1259276973688399</v>
      </c>
      <c r="W290">
        <v>5723.85</v>
      </c>
      <c r="X290" s="8">
        <v>9</v>
      </c>
      <c r="Y290" s="8">
        <v>0.79545454545454597</v>
      </c>
      <c r="Z290">
        <v>3</v>
      </c>
      <c r="AA290">
        <v>44</v>
      </c>
      <c r="AB290" s="8">
        <f>Solution[[#This Row],[Old Stop]] +1</f>
        <v>106</v>
      </c>
      <c r="AC290" s="8" t="str">
        <f>_xlfn.CONCAT(Solution[[#This Row],[Old Rt '#]],"_",Solution[[#This Row],[Week '#]],"_", _xlfn.SWITCH(Solution[[#This Row],[Old Delivery Day]], "M", "Monday", "T", "Tuesday", "W", "Wednesday", "R", "Thursday", "F", "Friday"))</f>
        <v>105_Week1_Thursday</v>
      </c>
      <c r="AD290" s="20">
        <v>104.23</v>
      </c>
      <c r="AE290" s="20">
        <v>101.6484</v>
      </c>
      <c r="AF290" s="20">
        <v>127.4385</v>
      </c>
      <c r="AG290" s="20">
        <v>102.193</v>
      </c>
      <c r="AH290">
        <v>128.71</v>
      </c>
      <c r="AI290" s="8" t="s">
        <v>3495</v>
      </c>
      <c r="AJ290" s="8" t="s">
        <v>3496</v>
      </c>
      <c r="AK290" s="8">
        <v>1</v>
      </c>
      <c r="AL290" s="8">
        <v>44</v>
      </c>
      <c r="AM290" s="11">
        <v>131.57</v>
      </c>
      <c r="AN290" s="11">
        <v>103.36</v>
      </c>
      <c r="AO290" t="s">
        <v>163</v>
      </c>
      <c r="AP290" s="8" t="s">
        <v>191</v>
      </c>
      <c r="AQ290" s="8" t="s">
        <v>44</v>
      </c>
      <c r="AR290" s="8" t="s">
        <v>163</v>
      </c>
      <c r="AS290" s="8" t="s">
        <v>163</v>
      </c>
      <c r="AT290" s="8" t="s">
        <v>168</v>
      </c>
      <c r="AU2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90" s="8">
        <v>44</v>
      </c>
      <c r="AW290">
        <v>26.057500000000001</v>
      </c>
      <c r="AX290">
        <v>25.412099999999999</v>
      </c>
      <c r="AY290">
        <v>31.859625000000001</v>
      </c>
      <c r="AZ290">
        <v>25.548249999999999</v>
      </c>
    </row>
    <row r="291" spans="1:52" x14ac:dyDescent="0.3">
      <c r="A291" s="43" t="s">
        <v>1972</v>
      </c>
      <c r="B291" t="s">
        <v>4887</v>
      </c>
      <c r="C291" t="s">
        <v>110</v>
      </c>
      <c r="D291" s="8" t="s">
        <v>101</v>
      </c>
      <c r="E291" s="8" t="s">
        <v>126</v>
      </c>
      <c r="F291" s="8" t="s">
        <v>48</v>
      </c>
      <c r="G291" s="8" t="s">
        <v>9269</v>
      </c>
      <c r="H291" s="8" t="s">
        <v>126</v>
      </c>
      <c r="I291" s="8" t="s">
        <v>48</v>
      </c>
      <c r="J291" s="8">
        <v>405</v>
      </c>
      <c r="K291" s="14" t="s">
        <v>1971</v>
      </c>
      <c r="L291" s="14" t="s">
        <v>6066</v>
      </c>
      <c r="M291" s="10">
        <v>1.0901693011365801</v>
      </c>
      <c r="N291" s="8" t="s">
        <v>7684</v>
      </c>
      <c r="O291" s="8" t="s">
        <v>147</v>
      </c>
      <c r="P291" s="9">
        <v>0.58354166666666663</v>
      </c>
      <c r="Q291" s="9">
        <v>0.58956018518518516</v>
      </c>
      <c r="R291" s="8">
        <v>0</v>
      </c>
      <c r="S291" s="10">
        <v>6.62</v>
      </c>
      <c r="T291" s="8" t="s">
        <v>4889</v>
      </c>
      <c r="U291" s="8" t="s">
        <v>4890</v>
      </c>
      <c r="V291" s="10">
        <v>0.16477969309884499</v>
      </c>
      <c r="W291">
        <v>592.22</v>
      </c>
      <c r="X291" s="8">
        <v>0</v>
      </c>
      <c r="Y291" s="8">
        <v>0</v>
      </c>
      <c r="Z291">
        <v>0</v>
      </c>
      <c r="AA291">
        <v>0</v>
      </c>
      <c r="AB291" s="8">
        <f>Solution[[#This Row],[Old Stop]] +1</f>
        <v>406</v>
      </c>
      <c r="AC291" s="8" t="str">
        <f>_xlfn.CONCAT(Solution[[#This Row],[Old Rt '#]],"_",Solution[[#This Row],[Week '#]],"_", _xlfn.SWITCH(Solution[[#This Row],[Old Delivery Day]], "M", "Monday", "T", "Tuesday", "W", "Wednesday", "R", "Thursday", "F", "Friday"))</f>
        <v>103_Week1_Thursday</v>
      </c>
      <c r="AD291" s="20">
        <v>0</v>
      </c>
      <c r="AE291" s="20">
        <v>0</v>
      </c>
      <c r="AF291" s="20">
        <v>43.594000000000001</v>
      </c>
      <c r="AG291" s="20">
        <v>36.6327</v>
      </c>
      <c r="AH291">
        <v>45.91</v>
      </c>
      <c r="AI291" s="8" t="s">
        <v>3810</v>
      </c>
      <c r="AJ291" s="8" t="s">
        <v>3811</v>
      </c>
      <c r="AK291" s="8">
        <v>1</v>
      </c>
      <c r="AL291" s="8">
        <v>0</v>
      </c>
      <c r="AM291" s="11">
        <v>4.8837000000000002</v>
      </c>
      <c r="AN291" s="11">
        <v>25.911200000000001</v>
      </c>
      <c r="AO291" t="s">
        <v>164</v>
      </c>
      <c r="AP291" s="8" t="s">
        <v>191</v>
      </c>
      <c r="AQ291" s="8" t="s">
        <v>44</v>
      </c>
      <c r="AR291" s="8" t="s">
        <v>164</v>
      </c>
      <c r="AS291" s="8" t="s">
        <v>164</v>
      </c>
      <c r="AT291" s="8" t="s">
        <v>168</v>
      </c>
      <c r="AU2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91" s="8"/>
      <c r="AW291">
        <v>0</v>
      </c>
      <c r="AX291">
        <v>0</v>
      </c>
      <c r="AY291">
        <v>10.8985</v>
      </c>
      <c r="AZ291">
        <v>9.158175</v>
      </c>
    </row>
    <row r="292" spans="1:52" x14ac:dyDescent="0.3">
      <c r="A292" s="43" t="s">
        <v>1755</v>
      </c>
      <c r="B292" t="s">
        <v>3432</v>
      </c>
      <c r="C292" t="s">
        <v>112</v>
      </c>
      <c r="D292" s="8" t="s">
        <v>101</v>
      </c>
      <c r="E292" s="8" t="s">
        <v>126</v>
      </c>
      <c r="F292" s="8" t="s">
        <v>48</v>
      </c>
      <c r="G292" s="8" t="s">
        <v>9268</v>
      </c>
      <c r="H292" s="8" t="s">
        <v>126</v>
      </c>
      <c r="I292" s="8" t="s">
        <v>15</v>
      </c>
      <c r="J292" s="8">
        <v>285</v>
      </c>
      <c r="K292" s="14" t="s">
        <v>1754</v>
      </c>
      <c r="L292" s="14" t="s">
        <v>9008</v>
      </c>
      <c r="M292" s="10">
        <v>0.102882881707046</v>
      </c>
      <c r="N292" s="8" t="s">
        <v>7686</v>
      </c>
      <c r="O292" s="8" t="s">
        <v>147</v>
      </c>
      <c r="P292" s="9">
        <v>0.58962962962962961</v>
      </c>
      <c r="Q292" s="9">
        <v>0.59084490740740736</v>
      </c>
      <c r="R292" s="8">
        <v>0</v>
      </c>
      <c r="S292" s="10">
        <v>6.6749999999999998</v>
      </c>
      <c r="T292" s="8" t="s">
        <v>9009</v>
      </c>
      <c r="U292" s="8" t="s">
        <v>9010</v>
      </c>
      <c r="V292" s="10">
        <v>2.0760602514962499E-2</v>
      </c>
      <c r="W292">
        <v>3529.48</v>
      </c>
      <c r="X292" s="8">
        <v>0</v>
      </c>
      <c r="Y292" s="8">
        <v>0</v>
      </c>
      <c r="Z292">
        <v>0</v>
      </c>
      <c r="AA292">
        <v>0</v>
      </c>
      <c r="AB292" s="8">
        <f>Solution[[#This Row],[Old Stop]] +1</f>
        <v>286</v>
      </c>
      <c r="AC292" s="8" t="str">
        <f>_xlfn.CONCAT(Solution[[#This Row],[Old Rt '#]],"_",Solution[[#This Row],[Week '#]],"_", _xlfn.SWITCH(Solution[[#This Row],[Old Delivery Day]], "M", "Monday", "T", "Tuesday", "W", "Wednesday", "R", "Thursday", "F", "Friday"))</f>
        <v>103_Week1_Tuesday</v>
      </c>
      <c r="AD292" s="20">
        <v>75.25</v>
      </c>
      <c r="AE292" s="20">
        <v>76.438400000000001</v>
      </c>
      <c r="AF292" s="20">
        <v>78.34</v>
      </c>
      <c r="AG292" s="20">
        <v>78.34</v>
      </c>
      <c r="AH292">
        <v>83.04</v>
      </c>
      <c r="AI292" s="8" t="s">
        <v>3810</v>
      </c>
      <c r="AJ292" s="8" t="s">
        <v>3811</v>
      </c>
      <c r="AK292" s="8">
        <v>1</v>
      </c>
      <c r="AL292" s="8">
        <v>0</v>
      </c>
      <c r="AM292" s="11">
        <v>78.34</v>
      </c>
      <c r="AN292" s="11">
        <v>78.34</v>
      </c>
      <c r="AO292" t="s">
        <v>163</v>
      </c>
      <c r="AP292" s="8" t="s">
        <v>191</v>
      </c>
      <c r="AQ292" s="8" t="s">
        <v>53</v>
      </c>
      <c r="AR292" s="8" t="s">
        <v>164</v>
      </c>
      <c r="AS292" s="8" t="s">
        <v>163</v>
      </c>
      <c r="AT292" s="8" t="s">
        <v>168</v>
      </c>
      <c r="AU2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92" s="8">
        <v>0</v>
      </c>
      <c r="AW292">
        <v>18.8125</v>
      </c>
      <c r="AX292">
        <v>19.1096</v>
      </c>
      <c r="AY292">
        <v>19.585000000000001</v>
      </c>
      <c r="AZ292">
        <v>19.585000000000001</v>
      </c>
    </row>
    <row r="293" spans="1:52" x14ac:dyDescent="0.3">
      <c r="A293" s="43" t="s">
        <v>1419</v>
      </c>
      <c r="B293" t="s">
        <v>111</v>
      </c>
      <c r="C293" t="s">
        <v>117</v>
      </c>
      <c r="D293" s="8" t="s">
        <v>101</v>
      </c>
      <c r="E293" s="8" t="s">
        <v>126</v>
      </c>
      <c r="F293" s="8" t="s">
        <v>14</v>
      </c>
      <c r="G293" s="8" t="s">
        <v>132</v>
      </c>
      <c r="H293" s="8" t="s">
        <v>126</v>
      </c>
      <c r="I293" s="8" t="s">
        <v>48</v>
      </c>
      <c r="J293" s="8">
        <v>170</v>
      </c>
      <c r="K293" s="14" t="s">
        <v>1418</v>
      </c>
      <c r="L293" s="14" t="s">
        <v>6070</v>
      </c>
      <c r="M293" s="10">
        <v>8.2955115356927998</v>
      </c>
      <c r="N293" s="8" t="s">
        <v>7690</v>
      </c>
      <c r="O293" s="8" t="s">
        <v>147</v>
      </c>
      <c r="P293" s="9">
        <v>0.25575231481481481</v>
      </c>
      <c r="Q293" s="9">
        <v>0.26792824074074073</v>
      </c>
      <c r="R293" s="8">
        <v>0</v>
      </c>
      <c r="S293" s="10">
        <v>16.740000000000002</v>
      </c>
      <c r="T293" s="8" t="s">
        <v>4896</v>
      </c>
      <c r="U293" s="8" t="s">
        <v>4897</v>
      </c>
      <c r="V293" s="10">
        <v>3.9599784700801801</v>
      </c>
      <c r="W293">
        <v>5537.15</v>
      </c>
      <c r="X293" s="8">
        <v>0</v>
      </c>
      <c r="Y293" s="8">
        <v>0</v>
      </c>
      <c r="Z293">
        <v>0</v>
      </c>
      <c r="AA293">
        <v>0</v>
      </c>
      <c r="AB293" s="8">
        <f>Solution[[#This Row],[Old Stop]] +1</f>
        <v>171</v>
      </c>
      <c r="AC293" s="8" t="str">
        <f>_xlfn.CONCAT(Solution[[#This Row],[Old Rt '#]],"_",Solution[[#This Row],[Week '#]],"_", _xlfn.SWITCH(Solution[[#This Row],[Old Delivery Day]], "M", "Monday", "T", "Tuesday", "W", "Wednesday", "R", "Thursday", "F", "Friday"))</f>
        <v>103_Week1_Thursday</v>
      </c>
      <c r="AD293" s="20">
        <v>101.77760000000001</v>
      </c>
      <c r="AE293" s="20">
        <v>93.806399999999996</v>
      </c>
      <c r="AF293" s="20">
        <v>95.4178</v>
      </c>
      <c r="AG293" s="20">
        <v>88.033799999999999</v>
      </c>
      <c r="AH293">
        <v>96.77</v>
      </c>
      <c r="AI293" s="8" t="s">
        <v>4836</v>
      </c>
      <c r="AJ293" s="8" t="s">
        <v>4837</v>
      </c>
      <c r="AK293" s="8">
        <v>1</v>
      </c>
      <c r="AL293" s="8">
        <v>0</v>
      </c>
      <c r="AM293" s="11">
        <v>103.36369999999999</v>
      </c>
      <c r="AN293" s="11">
        <v>85.606200000000001</v>
      </c>
      <c r="AO293" t="s">
        <v>163</v>
      </c>
      <c r="AP293" s="8" t="s">
        <v>191</v>
      </c>
      <c r="AQ293" s="8" t="s">
        <v>44</v>
      </c>
      <c r="AR293" s="8" t="s">
        <v>164</v>
      </c>
      <c r="AS293" s="8" t="s">
        <v>163</v>
      </c>
      <c r="AT293" s="8" t="s">
        <v>168</v>
      </c>
      <c r="AU2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93" s="8">
        <v>0</v>
      </c>
      <c r="AW293">
        <v>25.444400000000002</v>
      </c>
      <c r="AX293">
        <v>23.451599999999999</v>
      </c>
      <c r="AY293">
        <v>23.85445</v>
      </c>
      <c r="AZ293">
        <v>22.00845</v>
      </c>
    </row>
    <row r="294" spans="1:52" x14ac:dyDescent="0.3">
      <c r="A294" s="43" t="s">
        <v>409</v>
      </c>
      <c r="B294" t="s">
        <v>5010</v>
      </c>
      <c r="C294" t="s">
        <v>110</v>
      </c>
      <c r="D294" s="8" t="s">
        <v>101</v>
      </c>
      <c r="E294" s="8" t="s">
        <v>126</v>
      </c>
      <c r="F294" s="8" t="s">
        <v>14</v>
      </c>
      <c r="G294" s="8" t="s">
        <v>155</v>
      </c>
      <c r="H294" s="8" t="s">
        <v>126</v>
      </c>
      <c r="I294" s="8" t="s">
        <v>12</v>
      </c>
      <c r="J294" s="8">
        <v>215</v>
      </c>
      <c r="K294" s="14" t="s">
        <v>408</v>
      </c>
      <c r="L294" s="14" t="s">
        <v>6069</v>
      </c>
      <c r="M294" s="10">
        <v>0.19628798269693701</v>
      </c>
      <c r="N294" s="8" t="s">
        <v>7692</v>
      </c>
      <c r="O294" s="8" t="s">
        <v>129</v>
      </c>
      <c r="P294" s="9">
        <v>0.2913310185185185</v>
      </c>
      <c r="Q294" s="9">
        <v>0.30028935185185185</v>
      </c>
      <c r="R294" s="8">
        <v>0</v>
      </c>
      <c r="S294" s="10">
        <v>9.2666666666666675</v>
      </c>
      <c r="T294" s="8" t="s">
        <v>5012</v>
      </c>
      <c r="U294" s="8" t="s">
        <v>5013</v>
      </c>
      <c r="V294" s="10">
        <v>0.14634338004744599</v>
      </c>
      <c r="W294">
        <v>927.98</v>
      </c>
      <c r="X294" s="8">
        <v>0</v>
      </c>
      <c r="Y294" s="8">
        <v>0</v>
      </c>
      <c r="Z294">
        <v>0</v>
      </c>
      <c r="AA294">
        <v>0</v>
      </c>
      <c r="AB294" s="8">
        <f>Solution[[#This Row],[Old Stop]] +1</f>
        <v>216</v>
      </c>
      <c r="AC294" s="8" t="str">
        <f>_xlfn.CONCAT(Solution[[#This Row],[Old Rt '#]],"_",Solution[[#This Row],[Week '#]],"_", _xlfn.SWITCH(Solution[[#This Row],[Old Delivery Day]], "M", "Monday", "T", "Tuesday", "W", "Wednesday", "R", "Thursday", "F", "Friday"))</f>
        <v>103_Week1_Wednesday</v>
      </c>
      <c r="AD294" s="20">
        <v>35</v>
      </c>
      <c r="AE294" s="20">
        <v>37.996600000000001</v>
      </c>
      <c r="AF294" s="20">
        <v>35</v>
      </c>
      <c r="AG294" s="20">
        <v>35</v>
      </c>
      <c r="AH294">
        <v>18.55</v>
      </c>
      <c r="AI294" s="8" t="s">
        <v>4836</v>
      </c>
      <c r="AJ294" s="8" t="s">
        <v>4837</v>
      </c>
      <c r="AK294" s="8">
        <v>1</v>
      </c>
      <c r="AL294" s="8">
        <v>0</v>
      </c>
      <c r="AM294" s="11">
        <v>17.5</v>
      </c>
      <c r="AN294" s="11">
        <v>17.5</v>
      </c>
      <c r="AO294" t="s">
        <v>163</v>
      </c>
      <c r="AP294" s="8" t="s">
        <v>191</v>
      </c>
      <c r="AQ294" s="8" t="s">
        <v>44</v>
      </c>
      <c r="AR294" s="8" t="s">
        <v>164</v>
      </c>
      <c r="AS294" s="8" t="s">
        <v>163</v>
      </c>
      <c r="AT294" s="8" t="s">
        <v>168</v>
      </c>
      <c r="AU2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94" s="8">
        <v>0</v>
      </c>
      <c r="AW294">
        <v>8.75</v>
      </c>
      <c r="AX294">
        <v>9.4991500000000002</v>
      </c>
      <c r="AY294">
        <v>8.75</v>
      </c>
      <c r="AZ294">
        <v>8.75</v>
      </c>
    </row>
    <row r="295" spans="1:52" x14ac:dyDescent="0.3">
      <c r="A295" s="43" t="s">
        <v>851</v>
      </c>
      <c r="B295" t="s">
        <v>4460</v>
      </c>
      <c r="C295" t="s">
        <v>110</v>
      </c>
      <c r="D295" s="8" t="s">
        <v>101</v>
      </c>
      <c r="E295" s="8" t="s">
        <v>160</v>
      </c>
      <c r="F295" s="8" t="s">
        <v>12</v>
      </c>
      <c r="G295" s="8" t="s">
        <v>9265</v>
      </c>
      <c r="H295" s="8" t="s">
        <v>160</v>
      </c>
      <c r="I295" s="8" t="s">
        <v>48</v>
      </c>
      <c r="J295" s="8">
        <v>40</v>
      </c>
      <c r="K295" s="14" t="s">
        <v>850</v>
      </c>
      <c r="L295" s="14" t="s">
        <v>5863</v>
      </c>
      <c r="M295" s="10">
        <v>0</v>
      </c>
      <c r="N295" s="8" t="s">
        <v>7633</v>
      </c>
      <c r="O295" s="8" t="s">
        <v>147</v>
      </c>
      <c r="P295" s="9">
        <v>0.55170138888888887</v>
      </c>
      <c r="Q295" s="9">
        <v>0.56207175925925923</v>
      </c>
      <c r="R295" s="8">
        <v>0</v>
      </c>
      <c r="S295" s="10">
        <v>14.683333333333334</v>
      </c>
      <c r="T295" s="8" t="s">
        <v>4462</v>
      </c>
      <c r="U295" s="8" t="s">
        <v>4463</v>
      </c>
      <c r="V295" s="10"/>
      <c r="W295">
        <v>2893.36</v>
      </c>
      <c r="X295" s="8">
        <v>0</v>
      </c>
      <c r="Y295" s="8">
        <v>0</v>
      </c>
      <c r="Z295">
        <v>0</v>
      </c>
      <c r="AA295">
        <v>0</v>
      </c>
      <c r="AB295" s="8">
        <f>Solution[[#This Row],[Old Stop]] +1</f>
        <v>41</v>
      </c>
      <c r="AC295" s="8" t="str">
        <f>_xlfn.CONCAT(Solution[[#This Row],[Old Rt '#]],"_",Solution[[#This Row],[Week '#]],"_", _xlfn.SWITCH(Solution[[#This Row],[Old Delivery Day]], "M", "Monday", "T", "Tuesday", "W", "Wednesday", "R", "Thursday", "F", "Friday"))</f>
        <v>101_Week1_Thursday</v>
      </c>
      <c r="AD295" s="20">
        <v>55.673299999999998</v>
      </c>
      <c r="AE295" s="20">
        <v>53.767600000000002</v>
      </c>
      <c r="AF295" s="20">
        <v>57.609200000000001</v>
      </c>
      <c r="AG295" s="20">
        <v>61.272300000000001</v>
      </c>
      <c r="AH295">
        <v>60.45</v>
      </c>
      <c r="AI295" s="8" t="s">
        <v>4434</v>
      </c>
      <c r="AJ295" s="8" t="s">
        <v>4435</v>
      </c>
      <c r="AK295" s="8">
        <v>2</v>
      </c>
      <c r="AL295" s="8">
        <v>0</v>
      </c>
      <c r="AM295" s="11">
        <v>27.032499999999999</v>
      </c>
      <c r="AN295" s="11">
        <v>31.422499999999999</v>
      </c>
      <c r="AO295" t="s">
        <v>163</v>
      </c>
      <c r="AP295" s="8" t="s">
        <v>191</v>
      </c>
      <c r="AQ295" s="8" t="s">
        <v>44</v>
      </c>
      <c r="AR295" s="8" t="s">
        <v>164</v>
      </c>
      <c r="AS295" s="8" t="s">
        <v>163</v>
      </c>
      <c r="AT295" s="8" t="s">
        <v>168</v>
      </c>
      <c r="AU2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95" s="8">
        <v>0</v>
      </c>
      <c r="AW295">
        <v>13.918324999999999</v>
      </c>
      <c r="AX295">
        <v>13.4419</v>
      </c>
      <c r="AY295">
        <v>14.4023</v>
      </c>
      <c r="AZ295">
        <v>15.318075</v>
      </c>
    </row>
    <row r="296" spans="1:52" x14ac:dyDescent="0.3">
      <c r="A296" s="43" t="s">
        <v>851</v>
      </c>
      <c r="B296" t="s">
        <v>4460</v>
      </c>
      <c r="C296" t="s">
        <v>110</v>
      </c>
      <c r="D296" s="8" t="s">
        <v>101</v>
      </c>
      <c r="E296" s="8" t="s">
        <v>160</v>
      </c>
      <c r="F296" s="8" t="s">
        <v>12</v>
      </c>
      <c r="G296" s="8" t="s">
        <v>9256</v>
      </c>
      <c r="H296" s="8" t="s">
        <v>160</v>
      </c>
      <c r="I296" s="8" t="s">
        <v>48</v>
      </c>
      <c r="J296" s="8">
        <v>40</v>
      </c>
      <c r="K296" s="14" t="s">
        <v>850</v>
      </c>
      <c r="L296" s="14" t="s">
        <v>5863</v>
      </c>
      <c r="M296" s="10">
        <v>0.14232422942956199</v>
      </c>
      <c r="N296" s="8" t="s">
        <v>7717</v>
      </c>
      <c r="O296" s="8" t="s">
        <v>147</v>
      </c>
      <c r="P296" s="9">
        <v>0.5413310185185185</v>
      </c>
      <c r="Q296" s="9">
        <v>0.55170138888888887</v>
      </c>
      <c r="R296" s="8">
        <v>0</v>
      </c>
      <c r="S296" s="10">
        <v>14.683333333333334</v>
      </c>
      <c r="T296" s="8" t="s">
        <v>4462</v>
      </c>
      <c r="U296" s="8" t="s">
        <v>4463</v>
      </c>
      <c r="V296" s="10">
        <v>3.7164213424241997E-2</v>
      </c>
      <c r="W296">
        <v>2893.36</v>
      </c>
      <c r="X296" s="8">
        <v>0</v>
      </c>
      <c r="Y296" s="8">
        <v>0</v>
      </c>
      <c r="Z296">
        <v>0</v>
      </c>
      <c r="AA296">
        <v>0</v>
      </c>
      <c r="AB296" s="8">
        <f>Solution[[#This Row],[Old Stop]] +1</f>
        <v>41</v>
      </c>
      <c r="AC296" s="8" t="str">
        <f>_xlfn.CONCAT(Solution[[#This Row],[Old Rt '#]],"_",Solution[[#This Row],[Week '#]],"_", _xlfn.SWITCH(Solution[[#This Row],[Old Delivery Day]], "M", "Monday", "T", "Tuesday", "W", "Wednesday", "R", "Thursday", "F", "Friday"))</f>
        <v>101_Week1_Thursday</v>
      </c>
      <c r="AD296" s="20">
        <v>55.673299999999998</v>
      </c>
      <c r="AE296" s="20">
        <v>53.767600000000002</v>
      </c>
      <c r="AF296" s="20">
        <v>57.609200000000001</v>
      </c>
      <c r="AG296" s="20">
        <v>61.272300000000001</v>
      </c>
      <c r="AH296">
        <v>60.45</v>
      </c>
      <c r="AI296" s="8" t="s">
        <v>4434</v>
      </c>
      <c r="AJ296" s="8" t="s">
        <v>4435</v>
      </c>
      <c r="AK296" s="8">
        <v>2</v>
      </c>
      <c r="AL296" s="8">
        <v>0</v>
      </c>
      <c r="AM296" s="11">
        <v>27.032499999999999</v>
      </c>
      <c r="AN296" s="11">
        <v>31.422499999999999</v>
      </c>
      <c r="AO296" t="s">
        <v>163</v>
      </c>
      <c r="AP296" s="8" t="s">
        <v>191</v>
      </c>
      <c r="AQ296" s="8" t="s">
        <v>44</v>
      </c>
      <c r="AR296" s="8" t="s">
        <v>164</v>
      </c>
      <c r="AS296" s="8" t="s">
        <v>163</v>
      </c>
      <c r="AT296" s="8" t="s">
        <v>168</v>
      </c>
      <c r="AU2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96" s="8">
        <v>0</v>
      </c>
      <c r="AW296">
        <v>13.918324999999999</v>
      </c>
      <c r="AX296">
        <v>13.4419</v>
      </c>
      <c r="AY296">
        <v>14.4023</v>
      </c>
      <c r="AZ296">
        <v>15.318075</v>
      </c>
    </row>
    <row r="297" spans="1:52" x14ac:dyDescent="0.3">
      <c r="A297" s="43" t="s">
        <v>1421</v>
      </c>
      <c r="B297" t="s">
        <v>111</v>
      </c>
      <c r="C297" t="s">
        <v>4868</v>
      </c>
      <c r="D297" s="8" t="s">
        <v>101</v>
      </c>
      <c r="E297" s="8" t="s">
        <v>126</v>
      </c>
      <c r="F297" s="8" t="s">
        <v>14</v>
      </c>
      <c r="G297" s="8" t="s">
        <v>9250</v>
      </c>
      <c r="H297" s="8" t="s">
        <v>126</v>
      </c>
      <c r="I297" s="8" t="s">
        <v>12</v>
      </c>
      <c r="J297" s="8">
        <v>20</v>
      </c>
      <c r="K297" s="14" t="s">
        <v>1420</v>
      </c>
      <c r="L297" s="14" t="s">
        <v>6048</v>
      </c>
      <c r="M297" s="10">
        <v>5.1176006864253099</v>
      </c>
      <c r="N297" s="8" t="s">
        <v>7694</v>
      </c>
      <c r="O297" s="8" t="s">
        <v>147</v>
      </c>
      <c r="P297" s="9">
        <v>0.30401620370370369</v>
      </c>
      <c r="Q297" s="9">
        <v>0.30994212962962964</v>
      </c>
      <c r="R297" s="8">
        <v>0</v>
      </c>
      <c r="S297" s="10">
        <v>9.375</v>
      </c>
      <c r="T297" s="8" t="s">
        <v>4870</v>
      </c>
      <c r="U297" s="8" t="s">
        <v>4871</v>
      </c>
      <c r="V297" s="10">
        <v>2.4531360199484902</v>
      </c>
      <c r="W297">
        <v>5860.17</v>
      </c>
      <c r="X297" s="8">
        <v>0</v>
      </c>
      <c r="Y297" s="8">
        <v>0</v>
      </c>
      <c r="Z297">
        <v>0</v>
      </c>
      <c r="AA297">
        <v>0</v>
      </c>
      <c r="AB297" s="8">
        <f>Solution[[#This Row],[Old Stop]] +1</f>
        <v>21</v>
      </c>
      <c r="AC297" s="8" t="str">
        <f>_xlfn.CONCAT(Solution[[#This Row],[Old Rt '#]],"_",Solution[[#This Row],[Week '#]],"_", _xlfn.SWITCH(Solution[[#This Row],[Old Delivery Day]], "M", "Monday", "T", "Tuesday", "W", "Wednesday", "R", "Thursday", "F", "Friday"))</f>
        <v>103_Week1_Wednesday</v>
      </c>
      <c r="AD297" s="20">
        <v>106.3021</v>
      </c>
      <c r="AE297" s="20">
        <v>100.3738</v>
      </c>
      <c r="AF297" s="20">
        <v>106.69459999999999</v>
      </c>
      <c r="AG297" s="20">
        <v>92.501499999999993</v>
      </c>
      <c r="AH297">
        <v>114.69</v>
      </c>
      <c r="AI297" s="8" t="s">
        <v>4836</v>
      </c>
      <c r="AJ297" s="8" t="s">
        <v>4837</v>
      </c>
      <c r="AK297" s="8">
        <v>1</v>
      </c>
      <c r="AL297" s="8">
        <v>0</v>
      </c>
      <c r="AM297" s="11">
        <v>99.795000000000002</v>
      </c>
      <c r="AN297" s="11">
        <v>91.587500000000006</v>
      </c>
      <c r="AO297" t="s">
        <v>163</v>
      </c>
      <c r="AP297" s="8" t="s">
        <v>191</v>
      </c>
      <c r="AQ297" s="8" t="s">
        <v>44</v>
      </c>
      <c r="AR297" s="8" t="s">
        <v>164</v>
      </c>
      <c r="AS297" s="8" t="s">
        <v>163</v>
      </c>
      <c r="AT297" s="8" t="s">
        <v>168</v>
      </c>
      <c r="AU2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97" s="8">
        <v>0</v>
      </c>
      <c r="AW297">
        <v>26.575524999999999</v>
      </c>
      <c r="AX297">
        <v>25.093450000000001</v>
      </c>
      <c r="AY297">
        <v>26.673649999999999</v>
      </c>
      <c r="AZ297">
        <v>23.125374999999998</v>
      </c>
    </row>
    <row r="298" spans="1:52" x14ac:dyDescent="0.3">
      <c r="A298" s="43" t="s">
        <v>312</v>
      </c>
      <c r="B298" t="s">
        <v>3900</v>
      </c>
      <c r="C298" t="s">
        <v>110</v>
      </c>
      <c r="D298" s="8" t="s">
        <v>101</v>
      </c>
      <c r="E298" s="8" t="s">
        <v>126</v>
      </c>
      <c r="F298" s="8" t="s">
        <v>14</v>
      </c>
      <c r="G298" s="8" t="s">
        <v>9252</v>
      </c>
      <c r="H298" s="8" t="s">
        <v>126</v>
      </c>
      <c r="I298" s="8" t="s">
        <v>12</v>
      </c>
      <c r="J298" s="8">
        <v>120</v>
      </c>
      <c r="K298" s="14" t="s">
        <v>311</v>
      </c>
      <c r="L298" s="14" t="s">
        <v>6081</v>
      </c>
      <c r="M298" s="10">
        <v>0.725603743659335</v>
      </c>
      <c r="N298" s="8" t="s">
        <v>7695</v>
      </c>
      <c r="O298" s="8" t="s">
        <v>147</v>
      </c>
      <c r="P298" s="9">
        <v>0.31043981481481481</v>
      </c>
      <c r="Q298" s="9">
        <v>0.32026620370370368</v>
      </c>
      <c r="R298" s="8">
        <v>0</v>
      </c>
      <c r="S298" s="10">
        <v>13.104166666666666</v>
      </c>
      <c r="T298" s="8" t="s">
        <v>3902</v>
      </c>
      <c r="U298" s="8" t="s">
        <v>3903</v>
      </c>
      <c r="V298" s="10">
        <v>0.37726605969898902</v>
      </c>
      <c r="W298">
        <v>4965.33</v>
      </c>
      <c r="X298" s="8">
        <v>0</v>
      </c>
      <c r="Y298" s="8">
        <v>0</v>
      </c>
      <c r="Z298">
        <v>0</v>
      </c>
      <c r="AA298">
        <v>0</v>
      </c>
      <c r="AB298" s="8">
        <f>Solution[[#This Row],[Old Stop]] +1</f>
        <v>121</v>
      </c>
      <c r="AC298" s="8" t="str">
        <f>_xlfn.CONCAT(Solution[[#This Row],[Old Rt '#]],"_",Solution[[#This Row],[Week '#]],"_", _xlfn.SWITCH(Solution[[#This Row],[Old Delivery Day]], "M", "Monday", "T", "Tuesday", "W", "Wednesday", "R", "Thursday", "F", "Friday"))</f>
        <v>103_Week1_Wednesday</v>
      </c>
      <c r="AD298" s="20">
        <v>96.612300000000005</v>
      </c>
      <c r="AE298" s="20">
        <v>98.77</v>
      </c>
      <c r="AF298" s="20">
        <v>102.1553</v>
      </c>
      <c r="AG298" s="20">
        <v>106.0715</v>
      </c>
      <c r="AH298">
        <v>104.17</v>
      </c>
      <c r="AI298" s="8" t="s">
        <v>4836</v>
      </c>
      <c r="AJ298" s="8" t="s">
        <v>4837</v>
      </c>
      <c r="AK298" s="8">
        <v>1</v>
      </c>
      <c r="AL298" s="8">
        <v>0</v>
      </c>
      <c r="AM298" s="11">
        <v>98.77</v>
      </c>
      <c r="AN298" s="11">
        <v>106.795</v>
      </c>
      <c r="AO298" t="s">
        <v>163</v>
      </c>
      <c r="AP298" s="8" t="s">
        <v>191</v>
      </c>
      <c r="AQ298" s="8" t="s">
        <v>44</v>
      </c>
      <c r="AR298" s="8" t="s">
        <v>164</v>
      </c>
      <c r="AS298" s="8" t="s">
        <v>163</v>
      </c>
      <c r="AT298" s="8" t="s">
        <v>168</v>
      </c>
      <c r="AU2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298" s="8">
        <v>0</v>
      </c>
      <c r="AW298">
        <v>24.153075000000001</v>
      </c>
      <c r="AX298">
        <v>24.692499999999999</v>
      </c>
      <c r="AY298">
        <v>25.538824999999999</v>
      </c>
      <c r="AZ298">
        <v>26.517875</v>
      </c>
    </row>
    <row r="299" spans="1:52" x14ac:dyDescent="0.3">
      <c r="A299" s="43" t="s">
        <v>575</v>
      </c>
      <c r="B299" t="s">
        <v>3465</v>
      </c>
      <c r="C299" t="s">
        <v>110</v>
      </c>
      <c r="D299" s="8" t="s">
        <v>101</v>
      </c>
      <c r="E299" s="8" t="s">
        <v>160</v>
      </c>
      <c r="F299" s="8" t="s">
        <v>48</v>
      </c>
      <c r="G299" s="8" t="s">
        <v>9253</v>
      </c>
      <c r="H299" s="8" t="s">
        <v>160</v>
      </c>
      <c r="I299" s="8" t="s">
        <v>14</v>
      </c>
      <c r="J299" s="8">
        <v>200</v>
      </c>
      <c r="K299" s="14" t="s">
        <v>574</v>
      </c>
      <c r="L299" s="14" t="s">
        <v>6114</v>
      </c>
      <c r="M299" s="10">
        <v>10.394671063666101</v>
      </c>
      <c r="N299" s="8" t="s">
        <v>8773</v>
      </c>
      <c r="O299" s="8" t="s">
        <v>129</v>
      </c>
      <c r="P299" s="9">
        <v>0.37234953703703705</v>
      </c>
      <c r="Q299" s="9">
        <v>0.38358796296296294</v>
      </c>
      <c r="R299" s="8">
        <v>0</v>
      </c>
      <c r="S299" s="10">
        <v>12.558333333333334</v>
      </c>
      <c r="T299" s="8" t="s">
        <v>3467</v>
      </c>
      <c r="U299" s="8" t="s">
        <v>3468</v>
      </c>
      <c r="V299" s="10">
        <v>6.9417697658583597</v>
      </c>
      <c r="W299">
        <v>5667.21</v>
      </c>
      <c r="X299" s="8">
        <v>0</v>
      </c>
      <c r="Y299" s="8">
        <v>0</v>
      </c>
      <c r="Z299">
        <v>0</v>
      </c>
      <c r="AA299">
        <v>0</v>
      </c>
      <c r="AB299" s="8">
        <f>Solution[[#This Row],[Old Stop]] +1</f>
        <v>201</v>
      </c>
      <c r="AC299" s="8" t="str">
        <f>_xlfn.CONCAT(Solution[[#This Row],[Old Rt '#]],"_",Solution[[#This Row],[Week '#]],"_", _xlfn.SWITCH(Solution[[#This Row],[Old Delivery Day]], "M", "Monday", "T", "Tuesday", "W", "Wednesday", "R", "Thursday", "F", "Friday"))</f>
        <v>101_Week1_Friday</v>
      </c>
      <c r="AD299" s="20">
        <v>230.44499999999999</v>
      </c>
      <c r="AE299" s="20">
        <v>255.70849999999999</v>
      </c>
      <c r="AF299" s="20">
        <v>285.39330000000001</v>
      </c>
      <c r="AG299" s="20">
        <v>290.61</v>
      </c>
      <c r="AH299">
        <v>154.11000000000001</v>
      </c>
      <c r="AI299" s="8" t="s">
        <v>3446</v>
      </c>
      <c r="AJ299" s="8" t="s">
        <v>3447</v>
      </c>
      <c r="AK299" s="8">
        <v>1</v>
      </c>
      <c r="AL299" s="8">
        <v>0</v>
      </c>
      <c r="AM299" s="11">
        <v>134.56620000000001</v>
      </c>
      <c r="AN299" s="11">
        <v>148.16999999999999</v>
      </c>
      <c r="AO299" t="s">
        <v>163</v>
      </c>
      <c r="AP299" s="8" t="s">
        <v>191</v>
      </c>
      <c r="AQ299" s="8" t="s">
        <v>48</v>
      </c>
      <c r="AR299" s="8" t="s">
        <v>164</v>
      </c>
      <c r="AS299" s="8" t="s">
        <v>163</v>
      </c>
      <c r="AT299" s="8" t="s">
        <v>168</v>
      </c>
      <c r="AU2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299" s="8">
        <v>0</v>
      </c>
      <c r="AW299">
        <v>57.611249999999998</v>
      </c>
      <c r="AX299">
        <v>63.927124999999997</v>
      </c>
      <c r="AY299">
        <v>71.348325000000003</v>
      </c>
      <c r="AZ299">
        <v>72.652500000000003</v>
      </c>
    </row>
    <row r="300" spans="1:52" x14ac:dyDescent="0.3">
      <c r="A300" s="43" t="s">
        <v>1750</v>
      </c>
      <c r="B300" t="s">
        <v>3416</v>
      </c>
      <c r="C300" t="s">
        <v>112</v>
      </c>
      <c r="D300" s="8" t="s">
        <v>101</v>
      </c>
      <c r="E300" s="8" t="s">
        <v>126</v>
      </c>
      <c r="F300" s="8" t="s">
        <v>14</v>
      </c>
      <c r="G300" s="8" t="s">
        <v>137</v>
      </c>
      <c r="H300" s="8" t="s">
        <v>126</v>
      </c>
      <c r="I300" s="8" t="s">
        <v>12</v>
      </c>
      <c r="J300" s="8">
        <v>151</v>
      </c>
      <c r="K300" s="14" t="s">
        <v>1749</v>
      </c>
      <c r="L300" s="14" t="s">
        <v>6082</v>
      </c>
      <c r="M300" s="10">
        <v>6.8023976345642695E-2</v>
      </c>
      <c r="N300" s="8" t="s">
        <v>6265</v>
      </c>
      <c r="O300" s="8" t="s">
        <v>147</v>
      </c>
      <c r="P300" s="9">
        <v>0.3203125</v>
      </c>
      <c r="Q300" s="9">
        <v>0.32284722222222223</v>
      </c>
      <c r="R300" s="8">
        <v>0</v>
      </c>
      <c r="S300" s="10">
        <v>9.0958333333333332</v>
      </c>
      <c r="T300" s="8" t="s">
        <v>3865</v>
      </c>
      <c r="U300" s="8" t="s">
        <v>3866</v>
      </c>
      <c r="V300" s="10">
        <v>5.1233328621721898E-2</v>
      </c>
      <c r="W300">
        <v>1863.77</v>
      </c>
      <c r="X300" s="8">
        <v>0</v>
      </c>
      <c r="Y300" s="8">
        <v>0</v>
      </c>
      <c r="Z300">
        <v>0</v>
      </c>
      <c r="AA300">
        <v>0</v>
      </c>
      <c r="AB300" s="8">
        <f>Solution[[#This Row],[Old Stop]] +1</f>
        <v>152</v>
      </c>
      <c r="AC300" s="8" t="str">
        <f>_xlfn.CONCAT(Solution[[#This Row],[Old Rt '#]],"_",Solution[[#This Row],[Week '#]],"_", _xlfn.SWITCH(Solution[[#This Row],[Old Delivery Day]], "M", "Monday", "T", "Tuesday", "W", "Wednesday", "R", "Thursday", "F", "Friday"))</f>
        <v>103_Week1_Wednesday</v>
      </c>
      <c r="AD300" s="20">
        <v>35.193800000000003</v>
      </c>
      <c r="AE300" s="20">
        <v>35.6</v>
      </c>
      <c r="AF300" s="20">
        <v>36.866900000000001</v>
      </c>
      <c r="AG300" s="20">
        <v>37.43</v>
      </c>
      <c r="AH300">
        <v>39.68</v>
      </c>
      <c r="AI300" s="8" t="s">
        <v>4836</v>
      </c>
      <c r="AJ300" s="8" t="s">
        <v>4837</v>
      </c>
      <c r="AK300" s="8">
        <v>1</v>
      </c>
      <c r="AL300" s="8">
        <v>0</v>
      </c>
      <c r="AM300" s="11">
        <v>35.6</v>
      </c>
      <c r="AN300" s="11">
        <v>37.43</v>
      </c>
      <c r="AO300" t="s">
        <v>163</v>
      </c>
      <c r="AP300" s="8" t="s">
        <v>191</v>
      </c>
      <c r="AQ300" s="8" t="s">
        <v>44</v>
      </c>
      <c r="AR300" s="8" t="s">
        <v>164</v>
      </c>
      <c r="AS300" s="8" t="s">
        <v>163</v>
      </c>
      <c r="AT300" s="8" t="s">
        <v>168</v>
      </c>
      <c r="AU3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00" s="8">
        <v>0</v>
      </c>
      <c r="AW300">
        <v>8.7984500000000008</v>
      </c>
      <c r="AX300">
        <v>8.9</v>
      </c>
      <c r="AY300">
        <v>9.2167250000000003</v>
      </c>
      <c r="AZ300">
        <v>9.3574999999999999</v>
      </c>
    </row>
    <row r="301" spans="1:52" x14ac:dyDescent="0.3">
      <c r="A301" s="43" t="s">
        <v>1846</v>
      </c>
      <c r="B301" t="s">
        <v>4476</v>
      </c>
      <c r="C301" t="s">
        <v>51</v>
      </c>
      <c r="D301" s="8" t="s">
        <v>101</v>
      </c>
      <c r="E301" s="8" t="s">
        <v>160</v>
      </c>
      <c r="F301" s="8" t="s">
        <v>15</v>
      </c>
      <c r="G301" s="8" t="s">
        <v>132</v>
      </c>
      <c r="H301" s="8" t="s">
        <v>160</v>
      </c>
      <c r="I301" s="8" t="s">
        <v>15</v>
      </c>
      <c r="J301" s="8">
        <v>160</v>
      </c>
      <c r="K301" s="14" t="s">
        <v>1845</v>
      </c>
      <c r="L301" s="14" t="s">
        <v>5830</v>
      </c>
      <c r="M301" s="10">
        <v>37.353206634504303</v>
      </c>
      <c r="N301" s="8" t="s">
        <v>8690</v>
      </c>
      <c r="O301" s="8" t="s">
        <v>1380</v>
      </c>
      <c r="P301" s="9">
        <v>0.2759375</v>
      </c>
      <c r="Q301" s="9">
        <v>0.27894675925925927</v>
      </c>
      <c r="R301" s="8">
        <v>0</v>
      </c>
      <c r="S301" s="10">
        <v>4.333333333333333</v>
      </c>
      <c r="T301" s="8" t="s">
        <v>4478</v>
      </c>
      <c r="U301" s="8" t="s">
        <v>4479</v>
      </c>
      <c r="V301" s="10">
        <v>29.461379655806699</v>
      </c>
      <c r="W301">
        <v>246.78</v>
      </c>
      <c r="X301" s="8">
        <v>0</v>
      </c>
      <c r="Y301" s="8">
        <v>0</v>
      </c>
      <c r="Z301">
        <v>0</v>
      </c>
      <c r="AA301">
        <v>0</v>
      </c>
      <c r="AB301" s="8">
        <f>Solution[[#This Row],[Old Stop]] +1</f>
        <v>161</v>
      </c>
      <c r="AC301" s="8" t="str">
        <f>_xlfn.CONCAT(Solution[[#This Row],[Old Rt '#]],"_",Solution[[#This Row],[Week '#]],"_", _xlfn.SWITCH(Solution[[#This Row],[Old Delivery Day]], "M", "Monday", "T", "Tuesday", "W", "Wednesday", "R", "Thursday", "F", "Friday"))</f>
        <v>101_Week1_Tuesday</v>
      </c>
      <c r="AD301" s="20">
        <v>36.57</v>
      </c>
      <c r="AE301" s="20">
        <v>42.35</v>
      </c>
      <c r="AF301" s="20">
        <v>44.47</v>
      </c>
      <c r="AG301" s="20">
        <v>46.26</v>
      </c>
      <c r="AH301">
        <v>6.1695000000000002</v>
      </c>
      <c r="AI301" s="8" t="s">
        <v>4399</v>
      </c>
      <c r="AJ301" s="8" t="s">
        <v>4400</v>
      </c>
      <c r="AK301" s="8">
        <v>1</v>
      </c>
      <c r="AL301" s="8">
        <v>0</v>
      </c>
      <c r="AM301" s="11">
        <v>5.2937000000000003</v>
      </c>
      <c r="AN301" s="11">
        <v>6.0061999999999998</v>
      </c>
      <c r="AO301" t="s">
        <v>164</v>
      </c>
      <c r="AP301" s="8" t="s">
        <v>191</v>
      </c>
      <c r="AQ301" s="8" t="s">
        <v>44</v>
      </c>
      <c r="AR301" s="8" t="s">
        <v>164</v>
      </c>
      <c r="AS301" s="8" t="s">
        <v>164</v>
      </c>
      <c r="AT301" s="8" t="s">
        <v>168</v>
      </c>
      <c r="AU3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01" s="8"/>
      <c r="AW301">
        <v>9.1425000000000001</v>
      </c>
      <c r="AX301">
        <v>10.5875</v>
      </c>
      <c r="AY301">
        <v>11.1175</v>
      </c>
      <c r="AZ301">
        <v>11.565</v>
      </c>
    </row>
    <row r="302" spans="1:52" x14ac:dyDescent="0.3">
      <c r="A302" s="43" t="s">
        <v>1911</v>
      </c>
      <c r="B302" t="s">
        <v>5173</v>
      </c>
      <c r="C302" t="s">
        <v>110</v>
      </c>
      <c r="D302" s="8" t="s">
        <v>101</v>
      </c>
      <c r="E302" s="8" t="s">
        <v>126</v>
      </c>
      <c r="F302" s="8" t="s">
        <v>14</v>
      </c>
      <c r="G302" s="8" t="s">
        <v>9248</v>
      </c>
      <c r="H302" s="8" t="s">
        <v>126</v>
      </c>
      <c r="I302" s="8" t="s">
        <v>15</v>
      </c>
      <c r="J302" s="8">
        <v>80</v>
      </c>
      <c r="K302" s="14" t="s">
        <v>1910</v>
      </c>
      <c r="L302" s="14" t="s">
        <v>6060</v>
      </c>
      <c r="M302" s="10">
        <v>1.53794433218245</v>
      </c>
      <c r="N302" s="8" t="s">
        <v>7696</v>
      </c>
      <c r="O302" s="8" t="s">
        <v>129</v>
      </c>
      <c r="P302" s="9">
        <v>0.32390046296296299</v>
      </c>
      <c r="Q302" s="9">
        <v>0.33534722222222224</v>
      </c>
      <c r="R302" s="8">
        <v>0</v>
      </c>
      <c r="S302" s="10">
        <v>11.441666666666666</v>
      </c>
      <c r="T302" s="8" t="s">
        <v>5175</v>
      </c>
      <c r="U302" s="8" t="s">
        <v>5176</v>
      </c>
      <c r="V302" s="10">
        <v>1.41703956029269</v>
      </c>
      <c r="W302">
        <v>1199.96</v>
      </c>
      <c r="X302" s="8">
        <v>0</v>
      </c>
      <c r="Y302" s="8">
        <v>0</v>
      </c>
      <c r="Z302">
        <v>0</v>
      </c>
      <c r="AA302">
        <v>0</v>
      </c>
      <c r="AB302" s="8">
        <f>Solution[[#This Row],[Old Stop]] +1</f>
        <v>81</v>
      </c>
      <c r="AC302" s="8" t="str">
        <f>_xlfn.CONCAT(Solution[[#This Row],[Old Rt '#]],"_",Solution[[#This Row],[Week '#]],"_", _xlfn.SWITCH(Solution[[#This Row],[Old Delivery Day]], "M", "Monday", "T", "Tuesday", "W", "Wednesday", "R", "Thursday", "F", "Friday"))</f>
        <v>103_Week1_Tuesday</v>
      </c>
      <c r="AD302" s="20">
        <v>45.42</v>
      </c>
      <c r="AE302" s="20">
        <v>45.42</v>
      </c>
      <c r="AF302" s="20">
        <v>47.3628</v>
      </c>
      <c r="AG302" s="20">
        <v>48.14</v>
      </c>
      <c r="AH302">
        <v>25.52</v>
      </c>
      <c r="AI302" s="8" t="s">
        <v>4836</v>
      </c>
      <c r="AJ302" s="8" t="s">
        <v>4837</v>
      </c>
      <c r="AK302" s="8">
        <v>1</v>
      </c>
      <c r="AL302" s="8">
        <v>0</v>
      </c>
      <c r="AM302" s="11">
        <v>22.71</v>
      </c>
      <c r="AN302" s="11">
        <v>24.07</v>
      </c>
      <c r="AO302" t="s">
        <v>163</v>
      </c>
      <c r="AP302" s="8" t="s">
        <v>191</v>
      </c>
      <c r="AQ302" s="8" t="s">
        <v>44</v>
      </c>
      <c r="AR302" s="8" t="s">
        <v>164</v>
      </c>
      <c r="AS302" s="8" t="s">
        <v>163</v>
      </c>
      <c r="AT302" s="8" t="s">
        <v>168</v>
      </c>
      <c r="AU3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02" s="8">
        <v>0</v>
      </c>
      <c r="AW302">
        <v>11.355</v>
      </c>
      <c r="AX302">
        <v>11.355</v>
      </c>
      <c r="AY302">
        <v>11.8407</v>
      </c>
      <c r="AZ302">
        <v>12.035</v>
      </c>
    </row>
    <row r="303" spans="1:52" x14ac:dyDescent="0.3">
      <c r="A303" s="43" t="s">
        <v>1281</v>
      </c>
      <c r="B303" t="s">
        <v>133</v>
      </c>
      <c r="C303" t="s">
        <v>135</v>
      </c>
      <c r="D303" s="8" t="s">
        <v>101</v>
      </c>
      <c r="E303" s="8" t="s">
        <v>160</v>
      </c>
      <c r="F303" s="8" t="s">
        <v>48</v>
      </c>
      <c r="G303" s="8" t="s">
        <v>9252</v>
      </c>
      <c r="H303" s="8" t="s">
        <v>160</v>
      </c>
      <c r="I303" s="8" t="s">
        <v>15</v>
      </c>
      <c r="J303" s="8">
        <v>335</v>
      </c>
      <c r="K303" s="14" t="s">
        <v>1280</v>
      </c>
      <c r="L303" s="14" t="s">
        <v>5808</v>
      </c>
      <c r="M303" s="10">
        <v>0.30431214360226</v>
      </c>
      <c r="N303" s="8" t="s">
        <v>9060</v>
      </c>
      <c r="O303" s="8" t="s">
        <v>125</v>
      </c>
      <c r="P303" s="9">
        <v>0.31026620370370372</v>
      </c>
      <c r="Q303" s="9">
        <v>0.31660879629629629</v>
      </c>
      <c r="R303" s="8">
        <v>0</v>
      </c>
      <c r="S303" s="10">
        <v>9.9875000000000007</v>
      </c>
      <c r="T303" s="8" t="s">
        <v>4089</v>
      </c>
      <c r="U303" s="8" t="s">
        <v>4090</v>
      </c>
      <c r="V303" s="10">
        <v>0.15010792808885701</v>
      </c>
      <c r="W303">
        <v>2684.82</v>
      </c>
      <c r="X303" s="8">
        <v>0</v>
      </c>
      <c r="Y303" s="8">
        <v>0</v>
      </c>
      <c r="Z303">
        <v>0</v>
      </c>
      <c r="AA303">
        <v>0</v>
      </c>
      <c r="AB303" s="8">
        <f>Solution[[#This Row],[Old Stop]] +1</f>
        <v>336</v>
      </c>
      <c r="AC303" s="8" t="str">
        <f>_xlfn.CONCAT(Solution[[#This Row],[Old Rt '#]],"_",Solution[[#This Row],[Week '#]],"_", _xlfn.SWITCH(Solution[[#This Row],[Old Delivery Day]], "M", "Monday", "T", "Tuesday", "W", "Wednesday", "R", "Thursday", "F", "Friday"))</f>
        <v>101_Week1_Tuesday</v>
      </c>
      <c r="AD303" s="20">
        <v>58.17</v>
      </c>
      <c r="AE303" s="20">
        <v>72.126599999999996</v>
      </c>
      <c r="AF303" s="20">
        <v>90.103300000000004</v>
      </c>
      <c r="AG303" s="20">
        <v>75.3172</v>
      </c>
      <c r="AH303">
        <v>48.11</v>
      </c>
      <c r="AI303" s="8" t="s">
        <v>3446</v>
      </c>
      <c r="AJ303" s="8" t="s">
        <v>3447</v>
      </c>
      <c r="AK303" s="8">
        <v>1</v>
      </c>
      <c r="AL303" s="8">
        <v>0</v>
      </c>
      <c r="AM303" s="11">
        <v>44.384999999999998</v>
      </c>
      <c r="AN303" s="11">
        <v>70.819999999999993</v>
      </c>
      <c r="AO303" t="s">
        <v>163</v>
      </c>
      <c r="AP303" s="8" t="s">
        <v>191</v>
      </c>
      <c r="AQ303" s="8" t="s">
        <v>44</v>
      </c>
      <c r="AR303" s="8" t="s">
        <v>164</v>
      </c>
      <c r="AS303" s="8" t="s">
        <v>163</v>
      </c>
      <c r="AT303" s="8" t="s">
        <v>168</v>
      </c>
      <c r="AU3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03" s="8">
        <v>0</v>
      </c>
      <c r="AW303">
        <v>14.5425</v>
      </c>
      <c r="AX303">
        <v>18.031649999999999</v>
      </c>
      <c r="AY303">
        <v>22.525825000000001</v>
      </c>
      <c r="AZ303">
        <v>18.8293</v>
      </c>
    </row>
    <row r="304" spans="1:52" x14ac:dyDescent="0.3">
      <c r="A304" s="43" t="s">
        <v>1347</v>
      </c>
      <c r="B304" t="s">
        <v>144</v>
      </c>
      <c r="C304" t="s">
        <v>182</v>
      </c>
      <c r="D304" s="8" t="s">
        <v>101</v>
      </c>
      <c r="E304" s="8" t="s">
        <v>126</v>
      </c>
      <c r="F304" s="8" t="s">
        <v>14</v>
      </c>
      <c r="G304" s="8" t="s">
        <v>9251</v>
      </c>
      <c r="H304" s="8" t="s">
        <v>126</v>
      </c>
      <c r="I304" s="8" t="s">
        <v>12</v>
      </c>
      <c r="J304" s="8">
        <v>140</v>
      </c>
      <c r="K304" s="14" t="s">
        <v>92</v>
      </c>
      <c r="L304" s="14" t="s">
        <v>6059</v>
      </c>
      <c r="M304" s="10">
        <v>0.91721555715325598</v>
      </c>
      <c r="N304" s="8" t="s">
        <v>6388</v>
      </c>
      <c r="O304" s="8" t="s">
        <v>125</v>
      </c>
      <c r="P304" s="9">
        <v>0.33599537037037036</v>
      </c>
      <c r="Q304" s="9">
        <v>0.33614583333333331</v>
      </c>
      <c r="R304" s="8">
        <v>0</v>
      </c>
      <c r="S304" s="10">
        <v>3.6083333333333334</v>
      </c>
      <c r="T304" s="8" t="s">
        <v>5070</v>
      </c>
      <c r="U304" s="8" t="s">
        <v>5071</v>
      </c>
      <c r="V304" s="10">
        <v>0.85706792386436503</v>
      </c>
      <c r="W304">
        <v>2643.25</v>
      </c>
      <c r="X304" s="8">
        <v>0</v>
      </c>
      <c r="Y304" s="8">
        <v>0</v>
      </c>
      <c r="Z304">
        <v>0</v>
      </c>
      <c r="AA304">
        <v>0</v>
      </c>
      <c r="AB304" s="8">
        <f>Solution[[#This Row],[Old Stop]] +1</f>
        <v>141</v>
      </c>
      <c r="AC304" s="8" t="str">
        <f>_xlfn.CONCAT(Solution[[#This Row],[Old Rt '#]],"_",Solution[[#This Row],[Week '#]],"_", _xlfn.SWITCH(Solution[[#This Row],[Old Delivery Day]], "M", "Monday", "T", "Tuesday", "W", "Wednesday", "R", "Thursday", "F", "Friday"))</f>
        <v>103_Week1_Wednesday</v>
      </c>
      <c r="AD304" s="20">
        <v>102.1433</v>
      </c>
      <c r="AE304" s="20">
        <v>105.59569999999999</v>
      </c>
      <c r="AF304" s="20">
        <v>100.57</v>
      </c>
      <c r="AG304" s="20">
        <v>71.185699999999997</v>
      </c>
      <c r="AH304">
        <v>54.17</v>
      </c>
      <c r="AI304" s="8" t="s">
        <v>4836</v>
      </c>
      <c r="AJ304" s="8" t="s">
        <v>4837</v>
      </c>
      <c r="AK304" s="8">
        <v>1</v>
      </c>
      <c r="AL304" s="8">
        <v>0</v>
      </c>
      <c r="AM304" s="11">
        <v>48.655000000000001</v>
      </c>
      <c r="AN304" s="11">
        <v>29.704999999999998</v>
      </c>
      <c r="AO304" t="s">
        <v>163</v>
      </c>
      <c r="AP304" s="8" t="s">
        <v>191</v>
      </c>
      <c r="AQ304" s="8" t="s">
        <v>44</v>
      </c>
      <c r="AR304" s="8" t="s">
        <v>164</v>
      </c>
      <c r="AS304" s="8" t="s">
        <v>163</v>
      </c>
      <c r="AT304" s="8" t="s">
        <v>168</v>
      </c>
      <c r="AU3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04" s="8">
        <v>0</v>
      </c>
      <c r="AW304">
        <v>25.535824999999999</v>
      </c>
      <c r="AX304">
        <v>26.398924999999998</v>
      </c>
      <c r="AY304">
        <v>25.142499999999998</v>
      </c>
      <c r="AZ304">
        <v>17.796424999999999</v>
      </c>
    </row>
    <row r="305" spans="1:52" x14ac:dyDescent="0.3">
      <c r="A305" s="43" t="s">
        <v>1518</v>
      </c>
      <c r="B305" t="s">
        <v>119</v>
      </c>
      <c r="C305" t="s">
        <v>4484</v>
      </c>
      <c r="D305" s="8" t="s">
        <v>101</v>
      </c>
      <c r="E305" s="8" t="s">
        <v>160</v>
      </c>
      <c r="F305" s="8" t="s">
        <v>13</v>
      </c>
      <c r="G305" s="8" t="s">
        <v>9252</v>
      </c>
      <c r="H305" s="8" t="s">
        <v>290</v>
      </c>
      <c r="I305" s="8" t="s">
        <v>48</v>
      </c>
      <c r="J305" s="8">
        <v>168</v>
      </c>
      <c r="K305" s="14" t="s">
        <v>1517</v>
      </c>
      <c r="L305" s="14" t="s">
        <v>5943</v>
      </c>
      <c r="M305" s="10">
        <v>0.43892205702903198</v>
      </c>
      <c r="N305" s="8" t="s">
        <v>8216</v>
      </c>
      <c r="O305" s="8" t="s">
        <v>147</v>
      </c>
      <c r="P305" s="9">
        <v>0.39915509259259258</v>
      </c>
      <c r="Q305" s="9">
        <v>0.40879629629629627</v>
      </c>
      <c r="R305" s="8">
        <v>0</v>
      </c>
      <c r="S305" s="10">
        <v>14.01</v>
      </c>
      <c r="T305" s="8" t="s">
        <v>4618</v>
      </c>
      <c r="U305" s="8" t="s">
        <v>4619</v>
      </c>
      <c r="V305" s="10">
        <v>0.25589766121726998</v>
      </c>
      <c r="W305">
        <v>2242.98</v>
      </c>
      <c r="X305" s="8">
        <v>10</v>
      </c>
      <c r="Y305" s="8">
        <v>0.71428571428571397</v>
      </c>
      <c r="Z305">
        <v>1</v>
      </c>
      <c r="AA305">
        <v>35</v>
      </c>
      <c r="AB305" s="8">
        <f>Solution[[#This Row],[Old Stop]] +1</f>
        <v>169</v>
      </c>
      <c r="AC305" s="8" t="str">
        <f>_xlfn.CONCAT(Solution[[#This Row],[Old Rt '#]],"_",Solution[[#This Row],[Week '#]],"_", _xlfn.SWITCH(Solution[[#This Row],[Old Delivery Day]], "M", "Monday", "T", "Tuesday", "W", "Wednesday", "R", "Thursday", "F", "Friday"))</f>
        <v>105_Week1_Thursday</v>
      </c>
      <c r="AD305" s="20">
        <v>54.752499999999998</v>
      </c>
      <c r="AE305" s="20">
        <v>31.146899999999999</v>
      </c>
      <c r="AF305" s="20">
        <v>34.0471</v>
      </c>
      <c r="AG305" s="20">
        <v>30.547599999999999</v>
      </c>
      <c r="AH305">
        <v>36.31</v>
      </c>
      <c r="AI305" s="8" t="s">
        <v>3495</v>
      </c>
      <c r="AJ305" s="8" t="s">
        <v>3496</v>
      </c>
      <c r="AK305" s="8">
        <v>1</v>
      </c>
      <c r="AL305" s="8">
        <v>35</v>
      </c>
      <c r="AM305" s="11">
        <v>32.83</v>
      </c>
      <c r="AN305" s="11">
        <v>29.797499999999999</v>
      </c>
      <c r="AO305" t="s">
        <v>163</v>
      </c>
      <c r="AP305" s="8" t="s">
        <v>191</v>
      </c>
      <c r="AQ305" s="8" t="s">
        <v>44</v>
      </c>
      <c r="AR305" s="8" t="s">
        <v>163</v>
      </c>
      <c r="AS305" s="8" t="s">
        <v>163</v>
      </c>
      <c r="AT305" s="8" t="s">
        <v>168</v>
      </c>
      <c r="AU3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05" s="8">
        <v>35</v>
      </c>
      <c r="AW305">
        <v>13.688124999999999</v>
      </c>
      <c r="AX305">
        <v>7.7867249999999997</v>
      </c>
      <c r="AY305">
        <v>8.5117750000000001</v>
      </c>
      <c r="AZ305">
        <v>7.6368999999999998</v>
      </c>
    </row>
    <row r="306" spans="1:52" x14ac:dyDescent="0.3">
      <c r="A306" s="43" t="s">
        <v>503</v>
      </c>
      <c r="B306" t="s">
        <v>4850</v>
      </c>
      <c r="C306" t="s">
        <v>110</v>
      </c>
      <c r="D306" s="8" t="s">
        <v>101</v>
      </c>
      <c r="E306" s="8" t="s">
        <v>126</v>
      </c>
      <c r="F306" s="8" t="s">
        <v>14</v>
      </c>
      <c r="G306" s="8" t="s">
        <v>140</v>
      </c>
      <c r="H306" s="8" t="s">
        <v>126</v>
      </c>
      <c r="I306" s="8" t="s">
        <v>12</v>
      </c>
      <c r="J306" s="8">
        <v>149</v>
      </c>
      <c r="K306" s="14" t="s">
        <v>502</v>
      </c>
      <c r="L306" s="14" t="s">
        <v>6058</v>
      </c>
      <c r="M306" s="10">
        <v>1.06882132120464</v>
      </c>
      <c r="N306" s="8" t="s">
        <v>8179</v>
      </c>
      <c r="O306" s="8" t="s">
        <v>147</v>
      </c>
      <c r="P306" s="9">
        <v>0.33688657407407407</v>
      </c>
      <c r="Q306" s="9">
        <v>0.33964120370370371</v>
      </c>
      <c r="R306" s="8">
        <v>0</v>
      </c>
      <c r="S306" s="10">
        <v>6.9291666666666671</v>
      </c>
      <c r="T306" s="8" t="s">
        <v>4852</v>
      </c>
      <c r="U306" s="8" t="s">
        <v>4853</v>
      </c>
      <c r="V306" s="10">
        <v>0.78401016411176305</v>
      </c>
      <c r="W306">
        <v>1758.91</v>
      </c>
      <c r="X306" s="8">
        <v>0</v>
      </c>
      <c r="Y306" s="8">
        <v>0</v>
      </c>
      <c r="Z306">
        <v>0</v>
      </c>
      <c r="AA306">
        <v>0</v>
      </c>
      <c r="AB306" s="8">
        <f>Solution[[#This Row],[Old Stop]] +1</f>
        <v>150</v>
      </c>
      <c r="AC306" s="8" t="str">
        <f>_xlfn.CONCAT(Solution[[#This Row],[Old Rt '#]],"_",Solution[[#This Row],[Week '#]],"_", _xlfn.SWITCH(Solution[[#This Row],[Old Delivery Day]], "M", "Monday", "T", "Tuesday", "W", "Wednesday", "R", "Thursday", "F", "Friday"))</f>
        <v>103_Week1_Wednesday</v>
      </c>
      <c r="AD306" s="20">
        <v>44.77</v>
      </c>
      <c r="AE306" s="20">
        <v>37.746899999999997</v>
      </c>
      <c r="AF306" s="20">
        <v>35.122199999999999</v>
      </c>
      <c r="AG306" s="20">
        <v>35.22</v>
      </c>
      <c r="AH306">
        <v>23.33</v>
      </c>
      <c r="AI306" s="8" t="s">
        <v>4836</v>
      </c>
      <c r="AJ306" s="8" t="s">
        <v>4837</v>
      </c>
      <c r="AK306" s="8">
        <v>1</v>
      </c>
      <c r="AL306" s="8">
        <v>0</v>
      </c>
      <c r="AM306" s="11">
        <v>35</v>
      </c>
      <c r="AN306" s="11">
        <v>35.22</v>
      </c>
      <c r="AO306" t="s">
        <v>163</v>
      </c>
      <c r="AP306" s="8" t="s">
        <v>191</v>
      </c>
      <c r="AQ306" s="8" t="s">
        <v>49</v>
      </c>
      <c r="AR306" s="8" t="s">
        <v>164</v>
      </c>
      <c r="AS306" s="8" t="s">
        <v>163</v>
      </c>
      <c r="AT306" s="8" t="s">
        <v>168</v>
      </c>
      <c r="AU3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06" s="8">
        <v>0</v>
      </c>
      <c r="AW306">
        <v>11.192500000000001</v>
      </c>
      <c r="AX306">
        <v>9.4367249999999991</v>
      </c>
      <c r="AY306">
        <v>8.7805499999999999</v>
      </c>
      <c r="AZ306">
        <v>8.8049999999999997</v>
      </c>
    </row>
    <row r="307" spans="1:52" x14ac:dyDescent="0.3">
      <c r="A307" s="43" t="s">
        <v>7601</v>
      </c>
      <c r="B307" t="s">
        <v>9036</v>
      </c>
      <c r="C307" t="s">
        <v>110</v>
      </c>
      <c r="D307" s="8" t="s">
        <v>101</v>
      </c>
      <c r="E307" s="8" t="s">
        <v>160</v>
      </c>
      <c r="F307" s="8" t="s">
        <v>14</v>
      </c>
      <c r="G307" s="8" t="s">
        <v>132</v>
      </c>
      <c r="H307" s="8" t="s">
        <v>160</v>
      </c>
      <c r="I307" s="8" t="s">
        <v>77</v>
      </c>
      <c r="J307" s="8">
        <v>0</v>
      </c>
      <c r="K307" s="14" t="s">
        <v>9037</v>
      </c>
      <c r="L307" s="14" t="s">
        <v>9038</v>
      </c>
      <c r="M307" s="10">
        <v>0</v>
      </c>
      <c r="N307" s="8" t="s">
        <v>8762</v>
      </c>
      <c r="O307" s="8" t="s">
        <v>110</v>
      </c>
      <c r="P307" s="9">
        <v>0.25</v>
      </c>
      <c r="Q307" s="9">
        <v>0.25392361111111111</v>
      </c>
      <c r="R307" s="8">
        <v>0</v>
      </c>
      <c r="S307" s="10">
        <v>9.4354006285390355</v>
      </c>
      <c r="T307" s="8" t="s">
        <v>3553</v>
      </c>
      <c r="U307" s="8" t="s">
        <v>3554</v>
      </c>
      <c r="V307" s="10"/>
      <c r="W307"/>
      <c r="Y307" s="8">
        <v>0</v>
      </c>
      <c r="Z307">
        <v>0</v>
      </c>
      <c r="AA307">
        <v>0</v>
      </c>
      <c r="AB307" s="8">
        <f>Solution[[#This Row],[Old Stop]] +1</f>
        <v>1</v>
      </c>
      <c r="AC307" s="8" t="e">
        <f>_xlfn.CONCAT(Solution[[#This Row],[Old Rt '#]],"_",Solution[[#This Row],[Week '#]],"_", _xlfn.SWITCH(Solution[[#This Row],[Old Delivery Day]], "M", "Monday", "T", "Tuesday", "W", "Wednesday", "R", "Thursday", "F", "Friday"))</f>
        <v>#N/A</v>
      </c>
      <c r="AD307" s="20">
        <v>0</v>
      </c>
      <c r="AE307" s="20">
        <v>0</v>
      </c>
      <c r="AF307" s="20">
        <v>0</v>
      </c>
      <c r="AG307" s="20">
        <v>0</v>
      </c>
      <c r="AI307" s="8" t="s">
        <v>3402</v>
      </c>
      <c r="AJ307" s="8" t="s">
        <v>3403</v>
      </c>
      <c r="AK307" s="8">
        <v>1</v>
      </c>
      <c r="AL307" s="8"/>
      <c r="AM307" s="11">
        <v>0</v>
      </c>
      <c r="AN307" s="11">
        <v>0</v>
      </c>
      <c r="AO307" t="s">
        <v>163</v>
      </c>
      <c r="AP307" s="8" t="s">
        <v>77</v>
      </c>
      <c r="AQ307" s="8" t="s">
        <v>44</v>
      </c>
      <c r="AR307" s="8" t="s">
        <v>164</v>
      </c>
      <c r="AS307" s="8" t="s">
        <v>163</v>
      </c>
      <c r="AT307" s="8" t="s">
        <v>168</v>
      </c>
      <c r="AU3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07" s="8"/>
      <c r="AW307">
        <v>0</v>
      </c>
      <c r="AX307">
        <v>0</v>
      </c>
      <c r="AY307">
        <v>0</v>
      </c>
      <c r="AZ307">
        <v>0</v>
      </c>
    </row>
    <row r="308" spans="1:52" x14ac:dyDescent="0.3">
      <c r="A308" s="43" t="s">
        <v>597</v>
      </c>
      <c r="B308" t="s">
        <v>5038</v>
      </c>
      <c r="C308" t="s">
        <v>110</v>
      </c>
      <c r="D308" s="8" t="s">
        <v>101</v>
      </c>
      <c r="E308" s="8" t="s">
        <v>126</v>
      </c>
      <c r="F308" s="8" t="s">
        <v>14</v>
      </c>
      <c r="G308" s="8" t="s">
        <v>9253</v>
      </c>
      <c r="H308" s="8" t="s">
        <v>126</v>
      </c>
      <c r="I308" s="8" t="s">
        <v>13</v>
      </c>
      <c r="J308" s="8">
        <v>0</v>
      </c>
      <c r="K308" s="14" t="s">
        <v>596</v>
      </c>
      <c r="L308" s="14" t="s">
        <v>6050</v>
      </c>
      <c r="M308" s="10">
        <v>4.2720515653871303</v>
      </c>
      <c r="N308" s="8" t="s">
        <v>6387</v>
      </c>
      <c r="O308" s="8" t="s">
        <v>129</v>
      </c>
      <c r="P308" s="9">
        <v>0.34260416666666665</v>
      </c>
      <c r="Q308" s="9">
        <v>0.34293981481481484</v>
      </c>
      <c r="R308" s="8">
        <v>0</v>
      </c>
      <c r="S308" s="10">
        <v>0.31666666666666665</v>
      </c>
      <c r="T308" s="8" t="s">
        <v>5036</v>
      </c>
      <c r="U308" s="8" t="s">
        <v>5037</v>
      </c>
      <c r="V308" s="10">
        <v>1.97780986696218</v>
      </c>
      <c r="W308">
        <v>1177.76</v>
      </c>
      <c r="X308" s="8">
        <v>0</v>
      </c>
      <c r="Y308" s="8">
        <v>0</v>
      </c>
      <c r="Z308">
        <v>0</v>
      </c>
      <c r="AA308">
        <v>0</v>
      </c>
      <c r="AB308" s="8">
        <f>Solution[[#This Row],[Old Stop]] +1</f>
        <v>1</v>
      </c>
      <c r="AC308" s="8" t="str">
        <f>_xlfn.CONCAT(Solution[[#This Row],[Old Rt '#]],"_",Solution[[#This Row],[Week '#]],"_", _xlfn.SWITCH(Solution[[#This Row],[Old Delivery Day]], "M", "Monday", "T", "Tuesday", "W", "Wednesday", "R", "Thursday", "F", "Friday"))</f>
        <v>103_Week1_Monday</v>
      </c>
      <c r="AD308" s="20">
        <v>55.331600000000002</v>
      </c>
      <c r="AE308" s="20">
        <v>47.601599999999998</v>
      </c>
      <c r="AF308" s="20">
        <v>53.197099999999999</v>
      </c>
      <c r="AG308" s="20">
        <v>49.62</v>
      </c>
      <c r="AH308">
        <v>27.12</v>
      </c>
      <c r="AI308" s="8" t="s">
        <v>4836</v>
      </c>
      <c r="AJ308" s="8" t="s">
        <v>4837</v>
      </c>
      <c r="AK308" s="8">
        <v>1</v>
      </c>
      <c r="AL308" s="8">
        <v>0</v>
      </c>
      <c r="AM308" s="11">
        <v>26.352499999999999</v>
      </c>
      <c r="AN308" s="11">
        <v>25.28</v>
      </c>
      <c r="AO308" t="s">
        <v>163</v>
      </c>
      <c r="AP308" s="8" t="s">
        <v>191</v>
      </c>
      <c r="AQ308" s="8" t="s">
        <v>44</v>
      </c>
      <c r="AR308" s="8" t="s">
        <v>164</v>
      </c>
      <c r="AS308" s="8" t="s">
        <v>163</v>
      </c>
      <c r="AT308" s="8" t="s">
        <v>168</v>
      </c>
      <c r="AU3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08" s="8">
        <v>0</v>
      </c>
      <c r="AW308">
        <v>13.8329</v>
      </c>
      <c r="AX308">
        <v>11.900399999999999</v>
      </c>
      <c r="AY308">
        <v>13.299275</v>
      </c>
      <c r="AZ308">
        <v>12.404999999999999</v>
      </c>
    </row>
    <row r="309" spans="1:52" x14ac:dyDescent="0.3">
      <c r="A309" s="43" t="s">
        <v>295</v>
      </c>
      <c r="B309" t="s">
        <v>4848</v>
      </c>
      <c r="C309" t="s">
        <v>110</v>
      </c>
      <c r="D309" s="8" t="s">
        <v>101</v>
      </c>
      <c r="E309" s="8" t="s">
        <v>126</v>
      </c>
      <c r="F309" s="8" t="s">
        <v>14</v>
      </c>
      <c r="G309" s="8" t="s">
        <v>9257</v>
      </c>
      <c r="H309" s="8" t="s">
        <v>126</v>
      </c>
      <c r="I309" s="8" t="s">
        <v>48</v>
      </c>
      <c r="J309" s="8">
        <v>210</v>
      </c>
      <c r="K309" s="14" t="s">
        <v>294</v>
      </c>
      <c r="L309" s="14" t="s">
        <v>9014</v>
      </c>
      <c r="M309" s="10">
        <v>0.744071598257392</v>
      </c>
      <c r="N309" s="8" t="s">
        <v>6378</v>
      </c>
      <c r="O309" s="8" t="s">
        <v>129</v>
      </c>
      <c r="P309" s="9">
        <v>0.38546296296296295</v>
      </c>
      <c r="Q309" s="9">
        <v>0.3855439814814815</v>
      </c>
      <c r="R309" s="8">
        <v>0</v>
      </c>
      <c r="S309" s="10">
        <v>3.75</v>
      </c>
      <c r="T309" s="8" t="s">
        <v>9015</v>
      </c>
      <c r="U309" s="8" t="s">
        <v>9016</v>
      </c>
      <c r="V309" s="10">
        <v>0.30004658208677498</v>
      </c>
      <c r="W309">
        <v>1453.13</v>
      </c>
      <c r="X309" s="8">
        <v>0</v>
      </c>
      <c r="Y309" s="8">
        <v>0</v>
      </c>
      <c r="Z309">
        <v>0</v>
      </c>
      <c r="AA309">
        <v>0</v>
      </c>
      <c r="AB309" s="8">
        <f>Solution[[#This Row],[Old Stop]] +1</f>
        <v>211</v>
      </c>
      <c r="AC309" s="8" t="str">
        <f>_xlfn.CONCAT(Solution[[#This Row],[Old Rt '#]],"_",Solution[[#This Row],[Week '#]],"_", _xlfn.SWITCH(Solution[[#This Row],[Old Delivery Day]], "M", "Monday", "T", "Tuesday", "W", "Wednesday", "R", "Thursday", "F", "Friday"))</f>
        <v>103_Week1_Thursday</v>
      </c>
      <c r="AD309" s="20">
        <v>55.3</v>
      </c>
      <c r="AE309" s="20">
        <v>55.3</v>
      </c>
      <c r="AF309" s="20">
        <v>56.864199999999997</v>
      </c>
      <c r="AG309" s="20">
        <v>58.26</v>
      </c>
      <c r="AH309">
        <v>30.47</v>
      </c>
      <c r="AI309" s="8" t="s">
        <v>4836</v>
      </c>
      <c r="AJ309" s="8" t="s">
        <v>4837</v>
      </c>
      <c r="AK309" s="8">
        <v>1</v>
      </c>
      <c r="AL309" s="8">
        <v>0</v>
      </c>
      <c r="AM309" s="11">
        <v>27.65</v>
      </c>
      <c r="AN309" s="11">
        <v>29.322500000000002</v>
      </c>
      <c r="AO309" t="s">
        <v>163</v>
      </c>
      <c r="AP309" s="8" t="s">
        <v>191</v>
      </c>
      <c r="AQ309" s="8" t="s">
        <v>44</v>
      </c>
      <c r="AR309" s="8" t="s">
        <v>164</v>
      </c>
      <c r="AS309" s="8" t="s">
        <v>163</v>
      </c>
      <c r="AT309" s="8" t="s">
        <v>168</v>
      </c>
      <c r="AU3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09" s="8">
        <v>0</v>
      </c>
      <c r="AW309">
        <v>13.824999999999999</v>
      </c>
      <c r="AX309">
        <v>13.824999999999999</v>
      </c>
      <c r="AY309">
        <v>14.216049999999999</v>
      </c>
      <c r="AZ309">
        <v>14.565</v>
      </c>
    </row>
    <row r="310" spans="1:52" x14ac:dyDescent="0.3">
      <c r="A310" s="43" t="s">
        <v>372</v>
      </c>
      <c r="B310" t="s">
        <v>5034</v>
      </c>
      <c r="C310" t="s">
        <v>110</v>
      </c>
      <c r="D310" s="8" t="s">
        <v>101</v>
      </c>
      <c r="E310" s="8" t="s">
        <v>126</v>
      </c>
      <c r="F310" s="8" t="s">
        <v>14</v>
      </c>
      <c r="G310" s="8" t="s">
        <v>4497</v>
      </c>
      <c r="H310" s="8" t="s">
        <v>126</v>
      </c>
      <c r="I310" s="8" t="s">
        <v>13</v>
      </c>
      <c r="J310" s="8">
        <v>0</v>
      </c>
      <c r="K310" s="14" t="s">
        <v>371</v>
      </c>
      <c r="L310" s="14" t="s">
        <v>6049</v>
      </c>
      <c r="M310" s="10">
        <v>0</v>
      </c>
      <c r="N310" s="8" t="s">
        <v>6386</v>
      </c>
      <c r="O310" s="8" t="s">
        <v>129</v>
      </c>
      <c r="P310" s="9">
        <v>0.34293981481481484</v>
      </c>
      <c r="Q310" s="9">
        <v>0.34306712962962965</v>
      </c>
      <c r="R310" s="8">
        <v>0</v>
      </c>
      <c r="S310" s="10">
        <v>0.25833333333333336</v>
      </c>
      <c r="T310" s="8" t="s">
        <v>5036</v>
      </c>
      <c r="U310" s="8" t="s">
        <v>5037</v>
      </c>
      <c r="V310" s="10"/>
      <c r="W310">
        <v>1369.05</v>
      </c>
      <c r="X310" s="8">
        <v>0</v>
      </c>
      <c r="Y310" s="8">
        <v>0</v>
      </c>
      <c r="Z310">
        <v>0</v>
      </c>
      <c r="AA310">
        <v>0</v>
      </c>
      <c r="AB310" s="8">
        <f>Solution[[#This Row],[Old Stop]] +1</f>
        <v>1</v>
      </c>
      <c r="AC310" s="8" t="str">
        <f>_xlfn.CONCAT(Solution[[#This Row],[Old Rt '#]],"_",Solution[[#This Row],[Week '#]],"_", _xlfn.SWITCH(Solution[[#This Row],[Old Delivery Day]], "M", "Monday", "T", "Tuesday", "W", "Wednesday", "R", "Thursday", "F", "Friday"))</f>
        <v>103_Week1_Monday</v>
      </c>
      <c r="AD310" s="20">
        <v>56.22</v>
      </c>
      <c r="AE310" s="20">
        <v>68.558300000000003</v>
      </c>
      <c r="AF310" s="20">
        <v>72.148499999999999</v>
      </c>
      <c r="AG310" s="20">
        <v>61.281599999999997</v>
      </c>
      <c r="AH310">
        <v>43.11</v>
      </c>
      <c r="AI310" s="8" t="s">
        <v>4836</v>
      </c>
      <c r="AJ310" s="8" t="s">
        <v>4837</v>
      </c>
      <c r="AK310" s="8">
        <v>1</v>
      </c>
      <c r="AL310" s="8">
        <v>0</v>
      </c>
      <c r="AM310" s="11">
        <v>28.63</v>
      </c>
      <c r="AN310" s="11">
        <v>30.94</v>
      </c>
      <c r="AO310" t="s">
        <v>163</v>
      </c>
      <c r="AP310" s="8" t="s">
        <v>191</v>
      </c>
      <c r="AQ310" s="8" t="s">
        <v>44</v>
      </c>
      <c r="AR310" s="8" t="s">
        <v>164</v>
      </c>
      <c r="AS310" s="8" t="s">
        <v>163</v>
      </c>
      <c r="AT310" s="8" t="s">
        <v>168</v>
      </c>
      <c r="AU3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0" s="8">
        <v>0</v>
      </c>
      <c r="AW310">
        <v>14.055</v>
      </c>
      <c r="AX310">
        <v>17.139575000000001</v>
      </c>
      <c r="AY310">
        <v>18.037125</v>
      </c>
      <c r="AZ310">
        <v>15.320399999999999</v>
      </c>
    </row>
    <row r="311" spans="1:52" x14ac:dyDescent="0.3">
      <c r="A311" s="43" t="s">
        <v>1524</v>
      </c>
      <c r="B311" t="s">
        <v>5240</v>
      </c>
      <c r="C311" t="s">
        <v>110</v>
      </c>
      <c r="D311" s="8" t="s">
        <v>101</v>
      </c>
      <c r="E311" s="8" t="s">
        <v>126</v>
      </c>
      <c r="F311" s="8" t="s">
        <v>14</v>
      </c>
      <c r="G311" s="8" t="s">
        <v>9247</v>
      </c>
      <c r="H311" s="8" t="s">
        <v>126</v>
      </c>
      <c r="I311" s="8" t="s">
        <v>15</v>
      </c>
      <c r="J311" s="8">
        <v>180</v>
      </c>
      <c r="K311" s="14" t="s">
        <v>1523</v>
      </c>
      <c r="L311" s="14" t="s">
        <v>9011</v>
      </c>
      <c r="M311" s="10">
        <v>1.21216177031084</v>
      </c>
      <c r="N311" s="8" t="s">
        <v>6390</v>
      </c>
      <c r="O311" s="8" t="s">
        <v>129</v>
      </c>
      <c r="P311" s="9">
        <v>0.38337962962962963</v>
      </c>
      <c r="Q311" s="9">
        <v>0.38494212962962965</v>
      </c>
      <c r="R311" s="8">
        <v>0</v>
      </c>
      <c r="S311" s="10">
        <v>5.166666666666667</v>
      </c>
      <c r="T311" s="8" t="s">
        <v>9012</v>
      </c>
      <c r="U311" s="8" t="s">
        <v>9013</v>
      </c>
      <c r="V311" s="10">
        <v>0.40908530039277202</v>
      </c>
      <c r="W311">
        <v>1017.46</v>
      </c>
      <c r="X311" s="8">
        <v>0</v>
      </c>
      <c r="Y311" s="8">
        <v>0</v>
      </c>
      <c r="Z311">
        <v>0</v>
      </c>
      <c r="AA311">
        <v>0</v>
      </c>
      <c r="AB311" s="8">
        <f>Solution[[#This Row],[Old Stop]] +1</f>
        <v>181</v>
      </c>
      <c r="AC311" s="8" t="str">
        <f>_xlfn.CONCAT(Solution[[#This Row],[Old Rt '#]],"_",Solution[[#This Row],[Week '#]],"_", _xlfn.SWITCH(Solution[[#This Row],[Old Delivery Day]], "M", "Monday", "T", "Tuesday", "W", "Wednesday", "R", "Thursday", "F", "Friday"))</f>
        <v>103_Week1_Tuesday</v>
      </c>
      <c r="AD311" s="20">
        <v>38.46</v>
      </c>
      <c r="AE311" s="20">
        <v>38.46</v>
      </c>
      <c r="AF311" s="20">
        <v>40.245699999999999</v>
      </c>
      <c r="AG311" s="20">
        <v>42.326599999999999</v>
      </c>
      <c r="AH311">
        <v>21.71</v>
      </c>
      <c r="AI311" s="8" t="s">
        <v>4836</v>
      </c>
      <c r="AJ311" s="8" t="s">
        <v>4837</v>
      </c>
      <c r="AK311" s="8">
        <v>1</v>
      </c>
      <c r="AL311" s="8">
        <v>0</v>
      </c>
      <c r="AM311" s="11">
        <v>19.23</v>
      </c>
      <c r="AN311" s="11">
        <v>21.504999999999999</v>
      </c>
      <c r="AO311" t="s">
        <v>163</v>
      </c>
      <c r="AP311" s="8" t="s">
        <v>191</v>
      </c>
      <c r="AQ311" s="8" t="s">
        <v>44</v>
      </c>
      <c r="AR311" s="8" t="s">
        <v>164</v>
      </c>
      <c r="AS311" s="8" t="s">
        <v>163</v>
      </c>
      <c r="AT311" s="8" t="s">
        <v>168</v>
      </c>
      <c r="AU3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1" s="8">
        <v>0</v>
      </c>
      <c r="AW311">
        <v>9.6150000000000002</v>
      </c>
      <c r="AX311">
        <v>9.6150000000000002</v>
      </c>
      <c r="AY311">
        <v>10.061425</v>
      </c>
      <c r="AZ311">
        <v>10.58165</v>
      </c>
    </row>
    <row r="312" spans="1:52" x14ac:dyDescent="0.3">
      <c r="A312" s="43" t="s">
        <v>342</v>
      </c>
      <c r="B312" t="s">
        <v>3537</v>
      </c>
      <c r="C312" t="s">
        <v>113</v>
      </c>
      <c r="D312" s="8" t="s">
        <v>101</v>
      </c>
      <c r="E312" s="8" t="s">
        <v>126</v>
      </c>
      <c r="F312" s="8" t="s">
        <v>14</v>
      </c>
      <c r="G312" s="8" t="s">
        <v>4484</v>
      </c>
      <c r="H312" s="8" t="s">
        <v>126</v>
      </c>
      <c r="I312" s="8" t="s">
        <v>48</v>
      </c>
      <c r="J312" s="8">
        <v>230</v>
      </c>
      <c r="K312" s="14" t="s">
        <v>341</v>
      </c>
      <c r="L312" s="14" t="s">
        <v>5814</v>
      </c>
      <c r="M312" s="10">
        <v>0.71832585425192996</v>
      </c>
      <c r="N312" s="8" t="s">
        <v>9061</v>
      </c>
      <c r="O312" s="8" t="s">
        <v>147</v>
      </c>
      <c r="P312" s="9">
        <v>0.34356481481481482</v>
      </c>
      <c r="Q312" s="9">
        <v>0.34365740740740741</v>
      </c>
      <c r="R312" s="8">
        <v>0</v>
      </c>
      <c r="S312" s="10">
        <v>3.71</v>
      </c>
      <c r="T312" s="8" t="s">
        <v>4145</v>
      </c>
      <c r="U312" s="8" t="s">
        <v>4146</v>
      </c>
      <c r="V312" s="10">
        <v>0.53142183472808202</v>
      </c>
      <c r="W312">
        <v>1127.7</v>
      </c>
      <c r="X312" s="8">
        <v>0</v>
      </c>
      <c r="Y312" s="8">
        <v>0</v>
      </c>
      <c r="Z312">
        <v>0</v>
      </c>
      <c r="AA312">
        <v>0</v>
      </c>
      <c r="AB312" s="8">
        <f>Solution[[#This Row],[Old Stop]] +1</f>
        <v>231</v>
      </c>
      <c r="AC312" s="8" t="str">
        <f>_xlfn.CONCAT(Solution[[#This Row],[Old Rt '#]],"_",Solution[[#This Row],[Week '#]],"_", _xlfn.SWITCH(Solution[[#This Row],[Old Delivery Day]], "M", "Monday", "T", "Tuesday", "W", "Wednesday", "R", "Thursday", "F", "Friday"))</f>
        <v>103_Week1_Thursday</v>
      </c>
      <c r="AD312" s="20">
        <v>23.241499999999998</v>
      </c>
      <c r="AE312" s="20">
        <v>31.438800000000001</v>
      </c>
      <c r="AF312" s="20">
        <v>28.0657</v>
      </c>
      <c r="AG312" s="20">
        <v>39.017800000000001</v>
      </c>
      <c r="AH312">
        <v>24.56</v>
      </c>
      <c r="AI312" s="8" t="s">
        <v>4836</v>
      </c>
      <c r="AJ312" s="8" t="s">
        <v>4837</v>
      </c>
      <c r="AK312" s="8">
        <v>1</v>
      </c>
      <c r="AL312" s="8">
        <v>0</v>
      </c>
      <c r="AM312" s="11">
        <v>0</v>
      </c>
      <c r="AN312" s="11">
        <v>46.17</v>
      </c>
      <c r="AO312" t="s">
        <v>163</v>
      </c>
      <c r="AP312" s="8" t="s">
        <v>191</v>
      </c>
      <c r="AQ312" s="8" t="s">
        <v>44</v>
      </c>
      <c r="AR312" s="8" t="s">
        <v>164</v>
      </c>
      <c r="AS312" s="8" t="s">
        <v>163</v>
      </c>
      <c r="AT312" s="8" t="s">
        <v>168</v>
      </c>
      <c r="AU3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12" s="8">
        <v>0</v>
      </c>
      <c r="AW312">
        <v>5.8103749999999996</v>
      </c>
      <c r="AX312">
        <v>7.8597000000000001</v>
      </c>
      <c r="AY312">
        <v>7.0164249999999999</v>
      </c>
      <c r="AZ312">
        <v>9.7544500000000003</v>
      </c>
    </row>
    <row r="313" spans="1:52" x14ac:dyDescent="0.3">
      <c r="A313" s="43" t="s">
        <v>217</v>
      </c>
      <c r="B313" t="s">
        <v>4034</v>
      </c>
      <c r="C313" t="s">
        <v>110</v>
      </c>
      <c r="D313" s="8" t="s">
        <v>101</v>
      </c>
      <c r="E313" s="8" t="s">
        <v>160</v>
      </c>
      <c r="F313" s="8" t="s">
        <v>13</v>
      </c>
      <c r="G313" s="8" t="s">
        <v>9258</v>
      </c>
      <c r="H313" s="8" t="s">
        <v>160</v>
      </c>
      <c r="I313" s="8" t="s">
        <v>48</v>
      </c>
      <c r="J313" s="8">
        <v>302</v>
      </c>
      <c r="K313" s="14" t="s">
        <v>216</v>
      </c>
      <c r="L313" s="14" t="s">
        <v>5957</v>
      </c>
      <c r="M313" s="10">
        <v>3.8209633883286598</v>
      </c>
      <c r="N313" s="8" t="s">
        <v>8691</v>
      </c>
      <c r="O313" s="8" t="s">
        <v>147</v>
      </c>
      <c r="P313" s="9">
        <v>0.48201388888888891</v>
      </c>
      <c r="Q313" s="9">
        <v>0.48872685185185183</v>
      </c>
      <c r="R313" s="8">
        <v>0</v>
      </c>
      <c r="S313" s="10">
        <v>9.4354006285390355</v>
      </c>
      <c r="T313" s="8" t="s">
        <v>4036</v>
      </c>
      <c r="U313" s="8" t="s">
        <v>4037</v>
      </c>
      <c r="V313" s="10">
        <v>2.4750130960554899</v>
      </c>
      <c r="W313">
        <v>6863.82</v>
      </c>
      <c r="X313" s="8">
        <v>0</v>
      </c>
      <c r="Y313" s="8">
        <v>0</v>
      </c>
      <c r="Z313">
        <v>0</v>
      </c>
      <c r="AA313">
        <v>0</v>
      </c>
      <c r="AB313" s="8">
        <f>Solution[[#This Row],[Old Stop]] +1</f>
        <v>303</v>
      </c>
      <c r="AC313" s="8" t="str">
        <f>_xlfn.CONCAT(Solution[[#This Row],[Old Rt '#]],"_",Solution[[#This Row],[Week '#]],"_", _xlfn.SWITCH(Solution[[#This Row],[Old Delivery Day]], "M", "Monday", "T", "Tuesday", "W", "Wednesday", "R", "Thursday", "F", "Friday"))</f>
        <v>101_Week1_Thursday</v>
      </c>
      <c r="AD313" s="20">
        <v>0</v>
      </c>
      <c r="AE313" s="20">
        <v>318.37279999999998</v>
      </c>
      <c r="AF313" s="20">
        <v>396.6841</v>
      </c>
      <c r="AG313" s="20">
        <v>0</v>
      </c>
      <c r="AH313">
        <v>354.92</v>
      </c>
      <c r="AI313" s="8" t="s">
        <v>3495</v>
      </c>
      <c r="AJ313" s="8" t="s">
        <v>3496</v>
      </c>
      <c r="AK313" s="8">
        <v>1</v>
      </c>
      <c r="AL313" s="8">
        <v>0</v>
      </c>
      <c r="AM313" s="11">
        <v>396.34</v>
      </c>
      <c r="AN313" s="11">
        <v>0</v>
      </c>
      <c r="AO313" t="s">
        <v>163</v>
      </c>
      <c r="AP313" s="8" t="s">
        <v>191</v>
      </c>
      <c r="AQ313" s="8" t="s">
        <v>44</v>
      </c>
      <c r="AR313" s="8" t="s">
        <v>164</v>
      </c>
      <c r="AS313" s="8" t="s">
        <v>163</v>
      </c>
      <c r="AT313" s="8" t="s">
        <v>168</v>
      </c>
      <c r="AU3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3" s="8">
        <v>0</v>
      </c>
      <c r="AW313">
        <v>0</v>
      </c>
      <c r="AX313">
        <v>79.593199999999996</v>
      </c>
      <c r="AY313">
        <v>99.171025</v>
      </c>
      <c r="AZ313">
        <v>0</v>
      </c>
    </row>
    <row r="314" spans="1:52" x14ac:dyDescent="0.3">
      <c r="A314" s="43" t="s">
        <v>495</v>
      </c>
      <c r="B314" t="s">
        <v>3537</v>
      </c>
      <c r="C314" t="s">
        <v>110</v>
      </c>
      <c r="D314" s="8" t="s">
        <v>101</v>
      </c>
      <c r="E314" s="8" t="s">
        <v>126</v>
      </c>
      <c r="F314" s="8" t="s">
        <v>14</v>
      </c>
      <c r="G314" s="8" t="s">
        <v>9259</v>
      </c>
      <c r="H314" s="8" t="s">
        <v>126</v>
      </c>
      <c r="I314" s="8" t="s">
        <v>48</v>
      </c>
      <c r="J314" s="8">
        <v>241</v>
      </c>
      <c r="K314" s="14" t="s">
        <v>494</v>
      </c>
      <c r="L314" s="14" t="s">
        <v>5814</v>
      </c>
      <c r="M314" s="10">
        <v>0</v>
      </c>
      <c r="N314" s="8" t="s">
        <v>6382</v>
      </c>
      <c r="O314" s="8" t="s">
        <v>147</v>
      </c>
      <c r="P314" s="9">
        <v>0.34365740740740741</v>
      </c>
      <c r="Q314" s="9">
        <v>0.35054398148148147</v>
      </c>
      <c r="R314" s="8">
        <v>0</v>
      </c>
      <c r="S314" s="10">
        <v>7.9733333333333336</v>
      </c>
      <c r="T314" s="8" t="s">
        <v>4145</v>
      </c>
      <c r="U314" s="8" t="s">
        <v>4146</v>
      </c>
      <c r="V314" s="10"/>
      <c r="W314">
        <v>5053.1000000000004</v>
      </c>
      <c r="X314" s="8">
        <v>0</v>
      </c>
      <c r="Y314" s="8">
        <v>0</v>
      </c>
      <c r="Z314">
        <v>0</v>
      </c>
      <c r="AA314">
        <v>0</v>
      </c>
      <c r="AB314" s="8">
        <f>Solution[[#This Row],[Old Stop]] +1</f>
        <v>242</v>
      </c>
      <c r="AC314" s="8" t="str">
        <f>_xlfn.CONCAT(Solution[[#This Row],[Old Rt '#]],"_",Solution[[#This Row],[Week '#]],"_", _xlfn.SWITCH(Solution[[#This Row],[Old Delivery Day]], "M", "Monday", "T", "Tuesday", "W", "Wednesday", "R", "Thursday", "F", "Friday"))</f>
        <v>103_Week1_Thursday</v>
      </c>
      <c r="AD314" s="20">
        <v>95.33</v>
      </c>
      <c r="AE314" s="20">
        <v>95.254599999999996</v>
      </c>
      <c r="AF314" s="20">
        <v>97.982100000000003</v>
      </c>
      <c r="AG314" s="20">
        <v>107.87690000000001</v>
      </c>
      <c r="AH314">
        <v>100</v>
      </c>
      <c r="AI314" s="8" t="s">
        <v>4836</v>
      </c>
      <c r="AJ314" s="8" t="s">
        <v>4837</v>
      </c>
      <c r="AK314" s="8">
        <v>1</v>
      </c>
      <c r="AL314" s="8">
        <v>0</v>
      </c>
      <c r="AM314" s="11">
        <v>94.35</v>
      </c>
      <c r="AN314" s="11">
        <v>106.5425</v>
      </c>
      <c r="AO314" t="s">
        <v>163</v>
      </c>
      <c r="AP314" s="8" t="s">
        <v>191</v>
      </c>
      <c r="AQ314" s="8" t="s">
        <v>44</v>
      </c>
      <c r="AR314" s="8" t="s">
        <v>164</v>
      </c>
      <c r="AS314" s="8" t="s">
        <v>163</v>
      </c>
      <c r="AT314" s="8" t="s">
        <v>168</v>
      </c>
      <c r="AU3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14" s="8">
        <v>0</v>
      </c>
      <c r="AW314">
        <v>23.8325</v>
      </c>
      <c r="AX314">
        <v>23.813649999999999</v>
      </c>
      <c r="AY314">
        <v>24.495525000000001</v>
      </c>
      <c r="AZ314">
        <v>26.969225000000002</v>
      </c>
    </row>
    <row r="315" spans="1:52" x14ac:dyDescent="0.3">
      <c r="A315" s="43" t="s">
        <v>1574</v>
      </c>
      <c r="B315" t="s">
        <v>5407</v>
      </c>
      <c r="C315" t="s">
        <v>110</v>
      </c>
      <c r="D315" s="8" t="s">
        <v>101</v>
      </c>
      <c r="E315" s="8" t="s">
        <v>160</v>
      </c>
      <c r="F315" s="8" t="s">
        <v>14</v>
      </c>
      <c r="G315" s="8" t="s">
        <v>9253</v>
      </c>
      <c r="H315" s="8" t="s">
        <v>126</v>
      </c>
      <c r="I315" s="8" t="s">
        <v>15</v>
      </c>
      <c r="J315" s="8">
        <v>102</v>
      </c>
      <c r="K315" s="14" t="s">
        <v>1573</v>
      </c>
      <c r="L315" s="14" t="s">
        <v>9002</v>
      </c>
      <c r="M315" s="10">
        <v>4.9634361672978597</v>
      </c>
      <c r="N315" s="8" t="s">
        <v>8763</v>
      </c>
      <c r="O315" s="8" t="s">
        <v>112</v>
      </c>
      <c r="P315" s="9">
        <v>0.45956018518518521</v>
      </c>
      <c r="Q315" s="9">
        <v>0.46230324074074075</v>
      </c>
      <c r="R315" s="8">
        <v>0</v>
      </c>
      <c r="S315" s="10">
        <v>3.95</v>
      </c>
      <c r="T315" s="8" t="s">
        <v>9003</v>
      </c>
      <c r="U315" s="8" t="s">
        <v>9004</v>
      </c>
      <c r="V315" s="10">
        <v>1.91811466986948</v>
      </c>
      <c r="W315">
        <v>694.89</v>
      </c>
      <c r="X315" s="8">
        <v>0</v>
      </c>
      <c r="Y315" s="8">
        <v>0</v>
      </c>
      <c r="Z315">
        <v>0</v>
      </c>
      <c r="AA315">
        <v>0</v>
      </c>
      <c r="AB315" s="8">
        <f>Solution[[#This Row],[Old Stop]] +1</f>
        <v>103</v>
      </c>
      <c r="AC315" s="8" t="str">
        <f>_xlfn.CONCAT(Solution[[#This Row],[Old Rt '#]],"_",Solution[[#This Row],[Week '#]],"_", _xlfn.SWITCH(Solution[[#This Row],[Old Delivery Day]], "M", "Monday", "T", "Tuesday", "W", "Wednesday", "R", "Thursday", "F", "Friday"))</f>
        <v>103_Week1_Tuesday</v>
      </c>
      <c r="AD315" s="20">
        <v>51.85</v>
      </c>
      <c r="AE315" s="20">
        <v>53.39</v>
      </c>
      <c r="AF315" s="20">
        <v>54.987499999999997</v>
      </c>
      <c r="AG315" s="20">
        <v>55.52</v>
      </c>
      <c r="AH315">
        <v>14.71</v>
      </c>
      <c r="AI315" s="8" t="s">
        <v>3402</v>
      </c>
      <c r="AJ315" s="8" t="s">
        <v>3403</v>
      </c>
      <c r="AK315" s="8">
        <v>1</v>
      </c>
      <c r="AL315" s="8">
        <v>0</v>
      </c>
      <c r="AM315" s="11">
        <v>13.3475</v>
      </c>
      <c r="AN315" s="11">
        <v>13.88</v>
      </c>
      <c r="AO315" t="s">
        <v>163</v>
      </c>
      <c r="AP315" s="8" t="s">
        <v>191</v>
      </c>
      <c r="AQ315" s="8" t="s">
        <v>44</v>
      </c>
      <c r="AR315" s="8" t="s">
        <v>163</v>
      </c>
      <c r="AS315" s="8" t="s">
        <v>163</v>
      </c>
      <c r="AT315" s="8" t="s">
        <v>168</v>
      </c>
      <c r="AU3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5" s="8">
        <v>0</v>
      </c>
      <c r="AW315">
        <v>12.9625</v>
      </c>
      <c r="AX315">
        <v>13.3475</v>
      </c>
      <c r="AY315">
        <v>13.746874999999999</v>
      </c>
      <c r="AZ315">
        <v>13.88</v>
      </c>
    </row>
    <row r="316" spans="1:52" x14ac:dyDescent="0.3">
      <c r="A316" s="43" t="s">
        <v>327</v>
      </c>
      <c r="B316" t="s">
        <v>3537</v>
      </c>
      <c r="C316" t="s">
        <v>125</v>
      </c>
      <c r="D316" s="8" t="s">
        <v>101</v>
      </c>
      <c r="E316" s="8" t="s">
        <v>126</v>
      </c>
      <c r="F316" s="8" t="s">
        <v>14</v>
      </c>
      <c r="G316" s="8" t="s">
        <v>9249</v>
      </c>
      <c r="H316" s="8" t="s">
        <v>126</v>
      </c>
      <c r="I316" s="8" t="s">
        <v>48</v>
      </c>
      <c r="J316" s="8">
        <v>240</v>
      </c>
      <c r="K316" s="14" t="s">
        <v>326</v>
      </c>
      <c r="L316" s="14" t="s">
        <v>5814</v>
      </c>
      <c r="M316" s="10">
        <v>0</v>
      </c>
      <c r="N316" s="8" t="s">
        <v>6381</v>
      </c>
      <c r="O316" s="8" t="s">
        <v>147</v>
      </c>
      <c r="P316" s="9">
        <v>0.35054398148148147</v>
      </c>
      <c r="Q316" s="9">
        <v>0.3590740740740741</v>
      </c>
      <c r="R316" s="8">
        <v>0</v>
      </c>
      <c r="S316" s="10">
        <v>10.836666666666668</v>
      </c>
      <c r="T316" s="8" t="s">
        <v>4145</v>
      </c>
      <c r="U316" s="8" t="s">
        <v>4146</v>
      </c>
      <c r="V316" s="10"/>
      <c r="W316">
        <v>2831.78</v>
      </c>
      <c r="X316" s="8">
        <v>0</v>
      </c>
      <c r="Y316" s="8">
        <v>0</v>
      </c>
      <c r="Z316">
        <v>0</v>
      </c>
      <c r="AA316">
        <v>0</v>
      </c>
      <c r="AB316" s="8">
        <f>Solution[[#This Row],[Old Stop]] +1</f>
        <v>241</v>
      </c>
      <c r="AC316" s="8" t="str">
        <f>_xlfn.CONCAT(Solution[[#This Row],[Old Rt '#]],"_",Solution[[#This Row],[Week '#]],"_", _xlfn.SWITCH(Solution[[#This Row],[Old Delivery Day]], "M", "Monday", "T", "Tuesday", "W", "Wednesday", "R", "Thursday", "F", "Friday"))</f>
        <v>103_Week1_Thursday</v>
      </c>
      <c r="AD316" s="20">
        <v>53.26</v>
      </c>
      <c r="AE316" s="20">
        <v>46.810699999999997</v>
      </c>
      <c r="AF316" s="20">
        <v>52.209200000000003</v>
      </c>
      <c r="AG316" s="20">
        <v>67.933800000000005</v>
      </c>
      <c r="AH316">
        <v>62.05</v>
      </c>
      <c r="AI316" s="8" t="s">
        <v>4836</v>
      </c>
      <c r="AJ316" s="8" t="s">
        <v>4837</v>
      </c>
      <c r="AK316" s="8">
        <v>1</v>
      </c>
      <c r="AL316" s="8">
        <v>0</v>
      </c>
      <c r="AM316" s="11">
        <v>41.64</v>
      </c>
      <c r="AN316" s="11">
        <v>67.933700000000002</v>
      </c>
      <c r="AO316" t="s">
        <v>163</v>
      </c>
      <c r="AP316" s="8" t="s">
        <v>191</v>
      </c>
      <c r="AQ316" s="8" t="s">
        <v>44</v>
      </c>
      <c r="AR316" s="8" t="s">
        <v>164</v>
      </c>
      <c r="AS316" s="8" t="s">
        <v>163</v>
      </c>
      <c r="AT316" s="8" t="s">
        <v>168</v>
      </c>
      <c r="AU3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16" s="8">
        <v>0</v>
      </c>
      <c r="AW316">
        <v>13.315</v>
      </c>
      <c r="AX316">
        <v>11.702674999999999</v>
      </c>
      <c r="AY316">
        <v>13.052300000000001</v>
      </c>
      <c r="AZ316">
        <v>16.983450000000001</v>
      </c>
    </row>
    <row r="317" spans="1:52" x14ac:dyDescent="0.3">
      <c r="A317" s="43" t="s">
        <v>8088</v>
      </c>
      <c r="B317" t="s">
        <v>8251</v>
      </c>
      <c r="C317" t="s">
        <v>110</v>
      </c>
      <c r="D317" s="8" t="s">
        <v>101</v>
      </c>
      <c r="E317" s="8" t="s">
        <v>160</v>
      </c>
      <c r="F317" s="8" t="s">
        <v>12</v>
      </c>
      <c r="G317" s="8" t="s">
        <v>9273</v>
      </c>
      <c r="H317" s="8" t="s">
        <v>160</v>
      </c>
      <c r="I317" s="8" t="s">
        <v>14</v>
      </c>
      <c r="J317" s="8">
        <v>1</v>
      </c>
      <c r="K317" s="14" t="s">
        <v>8089</v>
      </c>
      <c r="L317" s="14" t="s">
        <v>8252</v>
      </c>
      <c r="M317" s="10">
        <v>3.31204878856704</v>
      </c>
      <c r="N317" s="8" t="s">
        <v>8280</v>
      </c>
      <c r="O317" s="8" t="s">
        <v>147</v>
      </c>
      <c r="P317" s="9">
        <v>0.67342592592592587</v>
      </c>
      <c r="Q317" s="9">
        <v>0.6803703703703704</v>
      </c>
      <c r="R317" s="8">
        <v>0</v>
      </c>
      <c r="S317" s="10">
        <v>9.4354006285390355</v>
      </c>
      <c r="T317" s="8" t="s">
        <v>8253</v>
      </c>
      <c r="U317" s="8" t="s">
        <v>8254</v>
      </c>
      <c r="V317" s="10">
        <v>2.2741364146421299</v>
      </c>
      <c r="W317"/>
      <c r="Y317" s="8">
        <v>1</v>
      </c>
      <c r="Z317">
        <v>0</v>
      </c>
      <c r="AA317">
        <v>0</v>
      </c>
      <c r="AB317" s="8">
        <f>Solution[[#This Row],[Old Stop]] +1</f>
        <v>2</v>
      </c>
      <c r="AC317" s="8" t="str">
        <f>_xlfn.CONCAT(Solution[[#This Row],[Old Rt '#]],"_",Solution[[#This Row],[Week '#]],"_", _xlfn.SWITCH(Solution[[#This Row],[Old Delivery Day]], "M", "Monday", "T", "Tuesday", "W", "Wednesday", "R", "Thursday", "F", "Friday"))</f>
        <v>101_Week1_Friday</v>
      </c>
      <c r="AD317" s="20">
        <v>0</v>
      </c>
      <c r="AE317" s="20">
        <v>0</v>
      </c>
      <c r="AF317" s="20">
        <v>0</v>
      </c>
      <c r="AG317" s="20">
        <v>0</v>
      </c>
      <c r="AI317" s="8" t="s">
        <v>4434</v>
      </c>
      <c r="AJ317" s="8" t="s">
        <v>4435</v>
      </c>
      <c r="AK317" s="8">
        <v>1</v>
      </c>
      <c r="AL317" s="8">
        <v>121</v>
      </c>
      <c r="AM317" s="11">
        <v>0</v>
      </c>
      <c r="AN317" s="11">
        <v>0</v>
      </c>
      <c r="AO317" t="s">
        <v>163</v>
      </c>
      <c r="AP317" s="8"/>
      <c r="AQ317" s="8" t="s">
        <v>44</v>
      </c>
      <c r="AR317" s="8" t="s">
        <v>164</v>
      </c>
      <c r="AS317" s="8" t="s">
        <v>163</v>
      </c>
      <c r="AT317" s="8" t="s">
        <v>168</v>
      </c>
      <c r="AU3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7" s="8">
        <v>121</v>
      </c>
      <c r="AW317">
        <v>0</v>
      </c>
      <c r="AX317">
        <v>0</v>
      </c>
      <c r="AY317">
        <v>0</v>
      </c>
      <c r="AZ317">
        <v>0</v>
      </c>
    </row>
    <row r="318" spans="1:52" x14ac:dyDescent="0.3">
      <c r="A318" s="43" t="s">
        <v>270</v>
      </c>
      <c r="B318" t="s">
        <v>4902</v>
      </c>
      <c r="C318" t="s">
        <v>110</v>
      </c>
      <c r="D318" s="8" t="s">
        <v>101</v>
      </c>
      <c r="E318" s="8" t="s">
        <v>126</v>
      </c>
      <c r="F318" s="8" t="s">
        <v>14</v>
      </c>
      <c r="G318" s="8" t="s">
        <v>9254</v>
      </c>
      <c r="H318" s="8" t="s">
        <v>126</v>
      </c>
      <c r="I318" s="8" t="s">
        <v>12</v>
      </c>
      <c r="J318" s="8">
        <v>190</v>
      </c>
      <c r="K318" s="14" t="s">
        <v>269</v>
      </c>
      <c r="L318" s="14" t="s">
        <v>6068</v>
      </c>
      <c r="M318" s="10">
        <v>0.13666054655666901</v>
      </c>
      <c r="N318" s="8" t="s">
        <v>6384</v>
      </c>
      <c r="O318" s="8" t="s">
        <v>147</v>
      </c>
      <c r="P318" s="9">
        <v>0.35917824074074073</v>
      </c>
      <c r="Q318" s="9">
        <v>0.37001157407407409</v>
      </c>
      <c r="R318" s="8">
        <v>0</v>
      </c>
      <c r="S318" s="10">
        <v>23.541666666666668</v>
      </c>
      <c r="T318" s="8" t="s">
        <v>4904</v>
      </c>
      <c r="U318" s="8" t="s">
        <v>4905</v>
      </c>
      <c r="V318" s="10">
        <v>0.11321599687355099</v>
      </c>
      <c r="W318">
        <v>2010.7</v>
      </c>
      <c r="X318" s="8">
        <v>0</v>
      </c>
      <c r="Y318" s="8">
        <v>0</v>
      </c>
      <c r="Z318">
        <v>0</v>
      </c>
      <c r="AA318">
        <v>0</v>
      </c>
      <c r="AB318" s="8">
        <f>Solution[[#This Row],[Old Stop]] +1</f>
        <v>191</v>
      </c>
      <c r="AC318" s="8" t="str">
        <f>_xlfn.CONCAT(Solution[[#This Row],[Old Rt '#]],"_",Solution[[#This Row],[Week '#]],"_", _xlfn.SWITCH(Solution[[#This Row],[Old Delivery Day]], "M", "Monday", "T", "Tuesday", "W", "Wednesday", "R", "Thursday", "F", "Friday"))</f>
        <v>103_Week1_Wednesday</v>
      </c>
      <c r="AD318" s="20">
        <v>48.838999999999999</v>
      </c>
      <c r="AE318" s="20">
        <v>46.191499999999998</v>
      </c>
      <c r="AF318" s="20">
        <v>46.637500000000003</v>
      </c>
      <c r="AG318" s="20">
        <v>47.2</v>
      </c>
      <c r="AH318">
        <v>50.03</v>
      </c>
      <c r="AI318" s="8" t="s">
        <v>4836</v>
      </c>
      <c r="AJ318" s="8" t="s">
        <v>4837</v>
      </c>
      <c r="AK318" s="8">
        <v>1</v>
      </c>
      <c r="AL318" s="8">
        <v>0</v>
      </c>
      <c r="AM318" s="11">
        <v>39.331200000000003</v>
      </c>
      <c r="AN318" s="11">
        <v>47.2</v>
      </c>
      <c r="AO318" t="s">
        <v>163</v>
      </c>
      <c r="AP318" s="8" t="s">
        <v>191</v>
      </c>
      <c r="AQ318" s="8" t="s">
        <v>44</v>
      </c>
      <c r="AR318" s="8" t="s">
        <v>164</v>
      </c>
      <c r="AS318" s="8" t="s">
        <v>163</v>
      </c>
      <c r="AT318" s="8" t="s">
        <v>168</v>
      </c>
      <c r="AU3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18" s="8">
        <v>0</v>
      </c>
      <c r="AW318">
        <v>12.20975</v>
      </c>
      <c r="AX318">
        <v>11.547874999999999</v>
      </c>
      <c r="AY318">
        <v>11.659375000000001</v>
      </c>
      <c r="AZ318">
        <v>11.8</v>
      </c>
    </row>
    <row r="319" spans="1:52" x14ac:dyDescent="0.3">
      <c r="A319" s="43" t="s">
        <v>1009</v>
      </c>
      <c r="B319" t="s">
        <v>4450</v>
      </c>
      <c r="C319" t="s">
        <v>110</v>
      </c>
      <c r="D319" s="8" t="s">
        <v>101</v>
      </c>
      <c r="E319" s="8" t="s">
        <v>160</v>
      </c>
      <c r="F319" s="8" t="s">
        <v>15</v>
      </c>
      <c r="G319" s="8" t="s">
        <v>180</v>
      </c>
      <c r="H319" s="8" t="s">
        <v>160</v>
      </c>
      <c r="I319" s="8" t="s">
        <v>15</v>
      </c>
      <c r="J319" s="8">
        <v>210</v>
      </c>
      <c r="K319" s="14" t="s">
        <v>1008</v>
      </c>
      <c r="L319" s="14" t="s">
        <v>5820</v>
      </c>
      <c r="M319" s="10">
        <v>1.83758071767461</v>
      </c>
      <c r="N319" s="8" t="s">
        <v>8689</v>
      </c>
      <c r="O319" s="8" t="s">
        <v>147</v>
      </c>
      <c r="P319" s="9">
        <v>0.28887731481481482</v>
      </c>
      <c r="Q319" s="9">
        <v>0.29630787037037037</v>
      </c>
      <c r="R319" s="8">
        <v>0</v>
      </c>
      <c r="S319" s="10">
        <v>9.7666666666666675</v>
      </c>
      <c r="T319" s="8" t="s">
        <v>4452</v>
      </c>
      <c r="U319" s="8" t="s">
        <v>4453</v>
      </c>
      <c r="V319" s="10">
        <v>0.60874927130128997</v>
      </c>
      <c r="W319">
        <v>7526.33</v>
      </c>
      <c r="X319" s="8">
        <v>0</v>
      </c>
      <c r="Y319" s="8">
        <v>0</v>
      </c>
      <c r="Z319">
        <v>0</v>
      </c>
      <c r="AA319">
        <v>0</v>
      </c>
      <c r="AB319" s="8">
        <f>Solution[[#This Row],[Old Stop]] +1</f>
        <v>211</v>
      </c>
      <c r="AC319" s="8" t="str">
        <f>_xlfn.CONCAT(Solution[[#This Row],[Old Rt '#]],"_",Solution[[#This Row],[Week '#]],"_", _xlfn.SWITCH(Solution[[#This Row],[Old Delivery Day]], "M", "Monday", "T", "Tuesday", "W", "Wednesday", "R", "Thursday", "F", "Friday"))</f>
        <v>101_Week1_Tuesday</v>
      </c>
      <c r="AD319" s="20">
        <v>138.63380000000001</v>
      </c>
      <c r="AE319" s="20">
        <v>145.0669</v>
      </c>
      <c r="AF319" s="20">
        <v>149.57</v>
      </c>
      <c r="AG319" s="20">
        <v>155.58920000000001</v>
      </c>
      <c r="AH319">
        <v>155.36000000000001</v>
      </c>
      <c r="AI319" s="8" t="s">
        <v>4399</v>
      </c>
      <c r="AJ319" s="8" t="s">
        <v>4400</v>
      </c>
      <c r="AK319" s="8">
        <v>1</v>
      </c>
      <c r="AL319" s="8">
        <v>0</v>
      </c>
      <c r="AM319" s="11">
        <v>145.23500000000001</v>
      </c>
      <c r="AN319" s="11">
        <v>153.91499999999999</v>
      </c>
      <c r="AO319" t="s">
        <v>164</v>
      </c>
      <c r="AP319" s="8" t="s">
        <v>191</v>
      </c>
      <c r="AQ319" s="8" t="s">
        <v>44</v>
      </c>
      <c r="AR319" s="8" t="s">
        <v>164</v>
      </c>
      <c r="AS319" s="8" t="s">
        <v>164</v>
      </c>
      <c r="AT319" s="8" t="s">
        <v>168</v>
      </c>
      <c r="AU3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19" s="8"/>
      <c r="AW319">
        <v>34.658450000000002</v>
      </c>
      <c r="AX319">
        <v>36.266725000000001</v>
      </c>
      <c r="AY319">
        <v>37.392499999999998</v>
      </c>
      <c r="AZ319">
        <v>38.897300000000001</v>
      </c>
    </row>
    <row r="320" spans="1:52" x14ac:dyDescent="0.3">
      <c r="A320" s="43" t="s">
        <v>553</v>
      </c>
      <c r="B320" t="s">
        <v>5006</v>
      </c>
      <c r="C320" t="s">
        <v>110</v>
      </c>
      <c r="D320" s="8" t="s">
        <v>101</v>
      </c>
      <c r="E320" s="8" t="s">
        <v>126</v>
      </c>
      <c r="F320" s="8" t="s">
        <v>14</v>
      </c>
      <c r="G320" s="8" t="s">
        <v>9258</v>
      </c>
      <c r="H320" s="8" t="s">
        <v>126</v>
      </c>
      <c r="I320" s="8" t="s">
        <v>12</v>
      </c>
      <c r="J320" s="8">
        <v>162</v>
      </c>
      <c r="K320" s="14" t="s">
        <v>552</v>
      </c>
      <c r="L320" s="14" t="s">
        <v>6061</v>
      </c>
      <c r="M320" s="10">
        <v>1.5757189267150999</v>
      </c>
      <c r="N320" s="8" t="s">
        <v>6385</v>
      </c>
      <c r="O320" s="8" t="s">
        <v>129</v>
      </c>
      <c r="P320" s="9">
        <v>0.37510416666666668</v>
      </c>
      <c r="Q320" s="9">
        <v>0.38253472222222223</v>
      </c>
      <c r="R320" s="8">
        <v>0</v>
      </c>
      <c r="S320" s="10">
        <v>11.675000000000001</v>
      </c>
      <c r="T320" s="8" t="s">
        <v>5008</v>
      </c>
      <c r="U320" s="8" t="s">
        <v>5009</v>
      </c>
      <c r="V320" s="10">
        <v>1.16602280255483</v>
      </c>
      <c r="W320">
        <v>851.26</v>
      </c>
      <c r="X320" s="8">
        <v>0</v>
      </c>
      <c r="Y320" s="8">
        <v>0</v>
      </c>
      <c r="Z320">
        <v>0</v>
      </c>
      <c r="AA320">
        <v>0</v>
      </c>
      <c r="AB320" s="8">
        <f>Solution[[#This Row],[Old Stop]] +1</f>
        <v>163</v>
      </c>
      <c r="AC320" s="8" t="str">
        <f>_xlfn.CONCAT(Solution[[#This Row],[Old Rt '#]],"_",Solution[[#This Row],[Week '#]],"_", _xlfn.SWITCH(Solution[[#This Row],[Old Delivery Day]], "M", "Monday", "T", "Tuesday", "W", "Wednesday", "R", "Thursday", "F", "Friday"))</f>
        <v>103_Week1_Wednesday</v>
      </c>
      <c r="AD320" s="20">
        <v>39.442</v>
      </c>
      <c r="AE320" s="20">
        <v>40.799999999999997</v>
      </c>
      <c r="AF320" s="20">
        <v>41.8157</v>
      </c>
      <c r="AG320" s="20">
        <v>39.47</v>
      </c>
      <c r="AH320">
        <v>21</v>
      </c>
      <c r="AI320" s="8" t="s">
        <v>4836</v>
      </c>
      <c r="AJ320" s="8" t="s">
        <v>4837</v>
      </c>
      <c r="AK320" s="8">
        <v>1</v>
      </c>
      <c r="AL320" s="8">
        <v>0</v>
      </c>
      <c r="AM320" s="11">
        <v>20</v>
      </c>
      <c r="AN320" s="11">
        <v>19.734999999999999</v>
      </c>
      <c r="AO320" t="s">
        <v>163</v>
      </c>
      <c r="AP320" s="8" t="s">
        <v>191</v>
      </c>
      <c r="AQ320" s="8" t="s">
        <v>49</v>
      </c>
      <c r="AR320" s="8" t="s">
        <v>164</v>
      </c>
      <c r="AS320" s="8" t="s">
        <v>163</v>
      </c>
      <c r="AT320" s="8" t="s">
        <v>168</v>
      </c>
      <c r="AU3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20" s="8">
        <v>0</v>
      </c>
      <c r="AW320">
        <v>9.8605</v>
      </c>
      <c r="AX320">
        <v>10.199999999999999</v>
      </c>
      <c r="AY320">
        <v>10.453925</v>
      </c>
      <c r="AZ320">
        <v>9.8674999999999997</v>
      </c>
    </row>
    <row r="321" spans="1:52" x14ac:dyDescent="0.3">
      <c r="A321" s="43" t="s">
        <v>1035</v>
      </c>
      <c r="B321" t="s">
        <v>4533</v>
      </c>
      <c r="C321" t="s">
        <v>110</v>
      </c>
      <c r="D321" s="8" t="s">
        <v>101</v>
      </c>
      <c r="E321" s="8" t="s">
        <v>160</v>
      </c>
      <c r="F321" s="8" t="s">
        <v>13</v>
      </c>
      <c r="G321" s="8" t="s">
        <v>9261</v>
      </c>
      <c r="H321" s="8" t="s">
        <v>290</v>
      </c>
      <c r="I321" s="8" t="s">
        <v>48</v>
      </c>
      <c r="J321" s="8">
        <v>190</v>
      </c>
      <c r="K321" s="14" t="s">
        <v>1034</v>
      </c>
      <c r="L321" s="14" t="s">
        <v>5941</v>
      </c>
      <c r="M321" s="10">
        <v>2.1268649030985798</v>
      </c>
      <c r="N321" s="8" t="s">
        <v>8679</v>
      </c>
      <c r="O321" s="8" t="s">
        <v>147</v>
      </c>
      <c r="P321" s="9">
        <v>0.5415740740740741</v>
      </c>
      <c r="Q321" s="9">
        <v>0.55314814814814817</v>
      </c>
      <c r="R321" s="8">
        <v>0</v>
      </c>
      <c r="S321" s="10">
        <v>12.66</v>
      </c>
      <c r="T321" s="8" t="s">
        <v>4535</v>
      </c>
      <c r="U321" s="8" t="s">
        <v>4536</v>
      </c>
      <c r="V321" s="10">
        <v>0.74075063694656296</v>
      </c>
      <c r="W321">
        <v>6582.51</v>
      </c>
      <c r="X321" s="8">
        <v>0</v>
      </c>
      <c r="Y321" s="8">
        <v>0</v>
      </c>
      <c r="Z321">
        <v>0</v>
      </c>
      <c r="AA321">
        <v>0</v>
      </c>
      <c r="AB321" s="8">
        <f>Solution[[#This Row],[Old Stop]] +1</f>
        <v>191</v>
      </c>
      <c r="AC321" s="8" t="str">
        <f>_xlfn.CONCAT(Solution[[#This Row],[Old Rt '#]],"_",Solution[[#This Row],[Week '#]],"_", _xlfn.SWITCH(Solution[[#This Row],[Old Delivery Day]], "M", "Monday", "T", "Tuesday", "W", "Wednesday", "R", "Thursday", "F", "Friday"))</f>
        <v>105_Week1_Thursday</v>
      </c>
      <c r="AD321" s="20">
        <v>101.7775</v>
      </c>
      <c r="AE321" s="20">
        <v>115.25279999999999</v>
      </c>
      <c r="AF321" s="20">
        <v>153.66569999999999</v>
      </c>
      <c r="AG321" s="20">
        <v>131.21690000000001</v>
      </c>
      <c r="AH321">
        <v>154.55000000000001</v>
      </c>
      <c r="AI321" s="8" t="s">
        <v>3495</v>
      </c>
      <c r="AJ321" s="8" t="s">
        <v>3496</v>
      </c>
      <c r="AK321" s="8">
        <v>1</v>
      </c>
      <c r="AL321" s="8">
        <v>0</v>
      </c>
      <c r="AM321" s="11">
        <v>159.7825</v>
      </c>
      <c r="AN321" s="11">
        <v>131.3912</v>
      </c>
      <c r="AO321" t="s">
        <v>163</v>
      </c>
      <c r="AP321" s="8" t="s">
        <v>191</v>
      </c>
      <c r="AQ321" s="8" t="s">
        <v>44</v>
      </c>
      <c r="AR321" s="8" t="s">
        <v>163</v>
      </c>
      <c r="AS321" s="8" t="s">
        <v>163</v>
      </c>
      <c r="AT321" s="8" t="s">
        <v>168</v>
      </c>
      <c r="AU3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1" s="8">
        <v>0</v>
      </c>
      <c r="AW321">
        <v>25.444375000000001</v>
      </c>
      <c r="AX321">
        <v>28.813199999999998</v>
      </c>
      <c r="AY321">
        <v>38.416424999999997</v>
      </c>
      <c r="AZ321">
        <v>32.804225000000002</v>
      </c>
    </row>
    <row r="322" spans="1:52" x14ac:dyDescent="0.3">
      <c r="A322" s="43" t="s">
        <v>1874</v>
      </c>
      <c r="B322" t="s">
        <v>5360</v>
      </c>
      <c r="C322" t="s">
        <v>110</v>
      </c>
      <c r="D322" s="8" t="s">
        <v>101</v>
      </c>
      <c r="E322" s="8" t="s">
        <v>160</v>
      </c>
      <c r="F322" s="8" t="s">
        <v>48</v>
      </c>
      <c r="G322" s="8" t="s">
        <v>9255</v>
      </c>
      <c r="H322" s="8" t="s">
        <v>160</v>
      </c>
      <c r="I322" s="8" t="s">
        <v>14</v>
      </c>
      <c r="J322" s="8">
        <v>225</v>
      </c>
      <c r="K322" s="14" t="s">
        <v>1873</v>
      </c>
      <c r="L322" s="14" t="s">
        <v>5752</v>
      </c>
      <c r="M322" s="10">
        <v>6.07683606265823E-2</v>
      </c>
      <c r="N322" s="8" t="s">
        <v>8724</v>
      </c>
      <c r="O322" s="8" t="s">
        <v>129</v>
      </c>
      <c r="P322" s="9">
        <v>0.45390046296296294</v>
      </c>
      <c r="Q322" s="9">
        <v>0.45725694444444442</v>
      </c>
      <c r="R322" s="8">
        <v>0</v>
      </c>
      <c r="S322" s="10">
        <v>6.5916666666666668</v>
      </c>
      <c r="T322" s="8" t="s">
        <v>5362</v>
      </c>
      <c r="U322" s="8" t="s">
        <v>5363</v>
      </c>
      <c r="V322" s="10">
        <v>2.9520181142554201E-2</v>
      </c>
      <c r="W322">
        <v>1666.92</v>
      </c>
      <c r="X322" s="8">
        <v>0</v>
      </c>
      <c r="Y322" s="8">
        <v>0</v>
      </c>
      <c r="Z322">
        <v>0</v>
      </c>
      <c r="AA322">
        <v>0</v>
      </c>
      <c r="AB322" s="8">
        <f>Solution[[#This Row],[Old Stop]] +1</f>
        <v>226</v>
      </c>
      <c r="AC322" s="8" t="str">
        <f>_xlfn.CONCAT(Solution[[#This Row],[Old Rt '#]],"_",Solution[[#This Row],[Week '#]],"_", _xlfn.SWITCH(Solution[[#This Row],[Old Delivery Day]], "M", "Monday", "T", "Tuesday", "W", "Wednesday", "R", "Thursday", "F", "Friday"))</f>
        <v>101_Week1_Friday</v>
      </c>
      <c r="AD322" s="20">
        <v>62.89</v>
      </c>
      <c r="AE322" s="20">
        <v>63.73</v>
      </c>
      <c r="AF322" s="20">
        <v>65.636600000000001</v>
      </c>
      <c r="AG322" s="20">
        <v>66.59</v>
      </c>
      <c r="AH322">
        <v>35.299999999999997</v>
      </c>
      <c r="AI322" s="8" t="s">
        <v>3446</v>
      </c>
      <c r="AJ322" s="8" t="s">
        <v>3447</v>
      </c>
      <c r="AK322" s="8">
        <v>1</v>
      </c>
      <c r="AL322" s="8">
        <v>0</v>
      </c>
      <c r="AM322" s="11">
        <v>31.864999999999998</v>
      </c>
      <c r="AN322" s="11">
        <v>33.295000000000002</v>
      </c>
      <c r="AO322" t="s">
        <v>163</v>
      </c>
      <c r="AP322" s="8" t="s">
        <v>191</v>
      </c>
      <c r="AQ322" s="8" t="s">
        <v>44</v>
      </c>
      <c r="AR322" s="8" t="s">
        <v>164</v>
      </c>
      <c r="AS322" s="8" t="s">
        <v>163</v>
      </c>
      <c r="AT322" s="8" t="s">
        <v>168</v>
      </c>
      <c r="AU3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2" s="8">
        <v>0</v>
      </c>
      <c r="AW322">
        <v>15.7225</v>
      </c>
      <c r="AX322">
        <v>15.932499999999999</v>
      </c>
      <c r="AY322">
        <v>16.40915</v>
      </c>
      <c r="AZ322">
        <v>16.647500000000001</v>
      </c>
    </row>
    <row r="323" spans="1:52" x14ac:dyDescent="0.3">
      <c r="A323" s="43" t="s">
        <v>1007</v>
      </c>
      <c r="B323" t="s">
        <v>5391</v>
      </c>
      <c r="C323" t="s">
        <v>110</v>
      </c>
      <c r="D323" s="8" t="s">
        <v>101</v>
      </c>
      <c r="E323" s="8" t="s">
        <v>160</v>
      </c>
      <c r="F323" s="8" t="s">
        <v>15</v>
      </c>
      <c r="G323" s="8" t="s">
        <v>9252</v>
      </c>
      <c r="H323" s="8" t="s">
        <v>160</v>
      </c>
      <c r="I323" s="8" t="s">
        <v>15</v>
      </c>
      <c r="J323" s="8">
        <v>240</v>
      </c>
      <c r="K323" s="14" t="s">
        <v>1006</v>
      </c>
      <c r="L323" s="14" t="s">
        <v>8914</v>
      </c>
      <c r="M323" s="10">
        <v>0.10145323024139</v>
      </c>
      <c r="N323" s="8" t="s">
        <v>8749</v>
      </c>
      <c r="O323" s="8" t="s">
        <v>129</v>
      </c>
      <c r="P323" s="9">
        <v>0.30612268518518521</v>
      </c>
      <c r="Q323" s="9">
        <v>0.31234953703703705</v>
      </c>
      <c r="R323" s="8">
        <v>0</v>
      </c>
      <c r="S323" s="10">
        <v>8.9250000000000007</v>
      </c>
      <c r="T323" s="8" t="s">
        <v>8915</v>
      </c>
      <c r="U323" s="8" t="s">
        <v>8916</v>
      </c>
      <c r="V323" s="10">
        <v>4.2024927418020303E-2</v>
      </c>
      <c r="W323">
        <v>2337.3200000000002</v>
      </c>
      <c r="X323" s="8">
        <v>0</v>
      </c>
      <c r="Y323" s="8">
        <v>0</v>
      </c>
      <c r="Z323">
        <v>0</v>
      </c>
      <c r="AA323">
        <v>0</v>
      </c>
      <c r="AB323" s="8">
        <f>Solution[[#This Row],[Old Stop]] +1</f>
        <v>241</v>
      </c>
      <c r="AC323" s="8" t="str">
        <f>_xlfn.CONCAT(Solution[[#This Row],[Old Rt '#]],"_",Solution[[#This Row],[Week '#]],"_", _xlfn.SWITCH(Solution[[#This Row],[Old Delivery Day]], "M", "Monday", "T", "Tuesday", "W", "Wednesday", "R", "Thursday", "F", "Friday"))</f>
        <v>101_Week1_Tuesday</v>
      </c>
      <c r="AD323" s="20">
        <v>85.72</v>
      </c>
      <c r="AE323" s="20">
        <v>82.746600000000001</v>
      </c>
      <c r="AF323" s="20">
        <v>84.77</v>
      </c>
      <c r="AG323" s="20">
        <v>81.540000000000006</v>
      </c>
      <c r="AH323">
        <v>46.78</v>
      </c>
      <c r="AI323" s="8" t="s">
        <v>4399</v>
      </c>
      <c r="AJ323" s="8" t="s">
        <v>4400</v>
      </c>
      <c r="AK323" s="8">
        <v>1</v>
      </c>
      <c r="AL323" s="8">
        <v>0</v>
      </c>
      <c r="AM323" s="11">
        <v>38.56</v>
      </c>
      <c r="AN323" s="11">
        <v>39.087499999999999</v>
      </c>
      <c r="AO323" t="s">
        <v>164</v>
      </c>
      <c r="AP323" s="8" t="s">
        <v>191</v>
      </c>
      <c r="AQ323" s="8" t="s">
        <v>44</v>
      </c>
      <c r="AR323" s="8" t="s">
        <v>164</v>
      </c>
      <c r="AS323" s="8" t="s">
        <v>164</v>
      </c>
      <c r="AT323" s="8" t="s">
        <v>168</v>
      </c>
      <c r="AU3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3" s="8"/>
      <c r="AW323">
        <v>21.43</v>
      </c>
      <c r="AX323">
        <v>20.68665</v>
      </c>
      <c r="AY323">
        <v>21.192499999999999</v>
      </c>
      <c r="AZ323">
        <v>20.385000000000002</v>
      </c>
    </row>
    <row r="324" spans="1:52" x14ac:dyDescent="0.3">
      <c r="A324" s="43" t="s">
        <v>1045</v>
      </c>
      <c r="B324" t="s">
        <v>4615</v>
      </c>
      <c r="C324" t="s">
        <v>110</v>
      </c>
      <c r="D324" s="8" t="s">
        <v>101</v>
      </c>
      <c r="E324" s="8" t="s">
        <v>160</v>
      </c>
      <c r="F324" s="8" t="s">
        <v>13</v>
      </c>
      <c r="G324" s="8" t="s">
        <v>137</v>
      </c>
      <c r="H324" s="8" t="s">
        <v>290</v>
      </c>
      <c r="I324" s="8" t="s">
        <v>48</v>
      </c>
      <c r="J324" s="8">
        <v>170</v>
      </c>
      <c r="K324" s="14" t="s">
        <v>1044</v>
      </c>
      <c r="L324" s="14" t="s">
        <v>8905</v>
      </c>
      <c r="M324" s="10">
        <v>0.27980702174008298</v>
      </c>
      <c r="N324" s="8" t="s">
        <v>8218</v>
      </c>
      <c r="O324" s="8" t="s">
        <v>129</v>
      </c>
      <c r="P324" s="9">
        <v>0.40899305555555554</v>
      </c>
      <c r="Q324" s="9">
        <v>0.41363425925925928</v>
      </c>
      <c r="R324" s="8">
        <v>0</v>
      </c>
      <c r="S324" s="10">
        <v>8.9083333333333332</v>
      </c>
      <c r="T324" s="8" t="s">
        <v>8906</v>
      </c>
      <c r="U324" s="8" t="s">
        <v>8907</v>
      </c>
      <c r="V324" s="10">
        <v>0.184737062186835</v>
      </c>
      <c r="W324">
        <v>1610.59</v>
      </c>
      <c r="X324" s="8">
        <v>0</v>
      </c>
      <c r="Y324" s="8">
        <v>0</v>
      </c>
      <c r="Z324">
        <v>0</v>
      </c>
      <c r="AA324">
        <v>0</v>
      </c>
      <c r="AB324" s="8">
        <f>Solution[[#This Row],[Old Stop]] +1</f>
        <v>171</v>
      </c>
      <c r="AC324" s="8" t="str">
        <f>_xlfn.CONCAT(Solution[[#This Row],[Old Rt '#]],"_",Solution[[#This Row],[Week '#]],"_", _xlfn.SWITCH(Solution[[#This Row],[Old Delivery Day]], "M", "Monday", "T", "Tuesday", "W", "Wednesday", "R", "Thursday", "F", "Friday"))</f>
        <v>105_Week1_Thursday</v>
      </c>
      <c r="AD324" s="20">
        <v>56.51</v>
      </c>
      <c r="AE324" s="20">
        <v>51.634999999999998</v>
      </c>
      <c r="AF324" s="20">
        <v>71.108500000000006</v>
      </c>
      <c r="AG324" s="20">
        <v>74.046599999999998</v>
      </c>
      <c r="AH324">
        <v>37.46</v>
      </c>
      <c r="AI324" s="8" t="s">
        <v>3495</v>
      </c>
      <c r="AJ324" s="8" t="s">
        <v>3496</v>
      </c>
      <c r="AK324" s="8">
        <v>1</v>
      </c>
      <c r="AL324" s="8">
        <v>0</v>
      </c>
      <c r="AM324" s="11">
        <v>33.641199999999998</v>
      </c>
      <c r="AN324" s="11">
        <v>38.703699999999998</v>
      </c>
      <c r="AO324" t="s">
        <v>163</v>
      </c>
      <c r="AP324" s="8" t="s">
        <v>191</v>
      </c>
      <c r="AQ324" s="8" t="s">
        <v>44</v>
      </c>
      <c r="AR324" s="8" t="s">
        <v>163</v>
      </c>
      <c r="AS324" s="8" t="s">
        <v>163</v>
      </c>
      <c r="AT324" s="8" t="s">
        <v>168</v>
      </c>
      <c r="AU3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4" s="8">
        <v>0</v>
      </c>
      <c r="AW324">
        <v>14.1275</v>
      </c>
      <c r="AX324">
        <v>12.90875</v>
      </c>
      <c r="AY324">
        <v>17.777125000000002</v>
      </c>
      <c r="AZ324">
        <v>18.511649999999999</v>
      </c>
    </row>
    <row r="325" spans="1:52" x14ac:dyDescent="0.3">
      <c r="A325" s="43" t="s">
        <v>537</v>
      </c>
      <c r="B325" t="s">
        <v>3480</v>
      </c>
      <c r="C325" t="s">
        <v>125</v>
      </c>
      <c r="D325" s="8" t="s">
        <v>101</v>
      </c>
      <c r="E325" s="8" t="s">
        <v>160</v>
      </c>
      <c r="F325" s="8" t="s">
        <v>14</v>
      </c>
      <c r="G325" s="8" t="s">
        <v>9257</v>
      </c>
      <c r="H325" s="8" t="s">
        <v>160</v>
      </c>
      <c r="I325" s="8" t="s">
        <v>12</v>
      </c>
      <c r="J325" s="8">
        <v>312</v>
      </c>
      <c r="K325" s="14" t="s">
        <v>536</v>
      </c>
      <c r="L325" s="14" t="s">
        <v>5796</v>
      </c>
      <c r="M325" s="10">
        <v>0.94793504458743905</v>
      </c>
      <c r="N325" s="8" t="s">
        <v>8771</v>
      </c>
      <c r="O325" s="8" t="s">
        <v>112</v>
      </c>
      <c r="P325" s="9">
        <v>0.50275462962962958</v>
      </c>
      <c r="Q325" s="9">
        <v>0.50960648148148147</v>
      </c>
      <c r="R325" s="8">
        <v>0</v>
      </c>
      <c r="S325" s="10">
        <v>9.8666666666666671</v>
      </c>
      <c r="T325" s="8" t="s">
        <v>5540</v>
      </c>
      <c r="U325" s="8" t="s">
        <v>5541</v>
      </c>
      <c r="V325" s="10">
        <v>0.18832606728628801</v>
      </c>
      <c r="W325">
        <v>1148.74</v>
      </c>
      <c r="X325" s="8">
        <v>0</v>
      </c>
      <c r="Y325" s="8">
        <v>0</v>
      </c>
      <c r="Z325">
        <v>0</v>
      </c>
      <c r="AA325">
        <v>0</v>
      </c>
      <c r="AB325" s="8">
        <f>Solution[[#This Row],[Old Stop]] +1</f>
        <v>313</v>
      </c>
      <c r="AC325" s="8" t="str">
        <f>_xlfn.CONCAT(Solution[[#This Row],[Old Rt '#]],"_",Solution[[#This Row],[Week '#]],"_", _xlfn.SWITCH(Solution[[#This Row],[Old Delivery Day]], "M", "Monday", "T", "Tuesday", "W", "Wednesday", "R", "Thursday", "F", "Friday"))</f>
        <v>101_Week1_Wednesday</v>
      </c>
      <c r="AD325" s="20">
        <v>87.32</v>
      </c>
      <c r="AE325" s="20">
        <v>87.32</v>
      </c>
      <c r="AF325" s="20">
        <v>89.754999999999995</v>
      </c>
      <c r="AG325" s="20">
        <v>91.16</v>
      </c>
      <c r="AH325">
        <v>24.16</v>
      </c>
      <c r="AI325" s="8" t="s">
        <v>3402</v>
      </c>
      <c r="AJ325" s="8" t="s">
        <v>3403</v>
      </c>
      <c r="AK325" s="8">
        <v>1</v>
      </c>
      <c r="AL325" s="8">
        <v>0</v>
      </c>
      <c r="AM325" s="11">
        <v>21.83</v>
      </c>
      <c r="AN325" s="11">
        <v>22.79</v>
      </c>
      <c r="AO325" t="s">
        <v>163</v>
      </c>
      <c r="AP325" s="8" t="s">
        <v>191</v>
      </c>
      <c r="AQ325" s="8" t="s">
        <v>44</v>
      </c>
      <c r="AR325" s="8" t="s">
        <v>164</v>
      </c>
      <c r="AS325" s="8" t="s">
        <v>163</v>
      </c>
      <c r="AT325" s="8" t="s">
        <v>168</v>
      </c>
      <c r="AU3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25" s="8">
        <v>0</v>
      </c>
      <c r="AW325">
        <v>21.83</v>
      </c>
      <c r="AX325">
        <v>21.83</v>
      </c>
      <c r="AY325">
        <v>22.438749999999999</v>
      </c>
      <c r="AZ325">
        <v>22.79</v>
      </c>
    </row>
    <row r="326" spans="1:52" x14ac:dyDescent="0.3">
      <c r="A326" s="43" t="s">
        <v>278</v>
      </c>
      <c r="B326" t="s">
        <v>4275</v>
      </c>
      <c r="C326" t="s">
        <v>110</v>
      </c>
      <c r="D326" s="8" t="s">
        <v>101</v>
      </c>
      <c r="E326" s="8" t="s">
        <v>160</v>
      </c>
      <c r="F326" s="8" t="s">
        <v>14</v>
      </c>
      <c r="G326" s="8" t="s">
        <v>4484</v>
      </c>
      <c r="H326" s="8" t="s">
        <v>160</v>
      </c>
      <c r="I326" s="8" t="s">
        <v>12</v>
      </c>
      <c r="J326" s="8">
        <v>300</v>
      </c>
      <c r="K326" s="14" t="s">
        <v>277</v>
      </c>
      <c r="L326" s="14" t="s">
        <v>5788</v>
      </c>
      <c r="M326" s="10">
        <v>2.1716939236278598</v>
      </c>
      <c r="N326" s="8" t="s">
        <v>8759</v>
      </c>
      <c r="O326" s="8" t="s">
        <v>147</v>
      </c>
      <c r="P326" s="9">
        <v>0.46888888888888891</v>
      </c>
      <c r="Q326" s="9">
        <v>0.47616898148148146</v>
      </c>
      <c r="R326" s="8">
        <v>0</v>
      </c>
      <c r="S326" s="10">
        <v>10.945833333333333</v>
      </c>
      <c r="T326" s="8" t="s">
        <v>4277</v>
      </c>
      <c r="U326" s="8" t="s">
        <v>4278</v>
      </c>
      <c r="V326" s="10">
        <v>0.72171765577042402</v>
      </c>
      <c r="W326">
        <v>2602.5300000000002</v>
      </c>
      <c r="X326" s="8">
        <v>0</v>
      </c>
      <c r="Y326" s="8">
        <v>0</v>
      </c>
      <c r="Z326">
        <v>0</v>
      </c>
      <c r="AA326">
        <v>0</v>
      </c>
      <c r="AB326" s="8">
        <f>Solution[[#This Row],[Old Stop]] +1</f>
        <v>301</v>
      </c>
      <c r="AC326" s="8" t="str">
        <f>_xlfn.CONCAT(Solution[[#This Row],[Old Rt '#]],"_",Solution[[#This Row],[Week '#]],"_", _xlfn.SWITCH(Solution[[#This Row],[Old Delivery Day]], "M", "Monday", "T", "Tuesday", "W", "Wednesday", "R", "Thursday", "F", "Friday"))</f>
        <v>101_Week1_Wednesday</v>
      </c>
      <c r="AD326" s="20">
        <v>109.1683</v>
      </c>
      <c r="AE326" s="20">
        <v>106.44499999999999</v>
      </c>
      <c r="AF326" s="20">
        <v>81.661799999999999</v>
      </c>
      <c r="AG326" s="20">
        <v>75.1661</v>
      </c>
      <c r="AH326">
        <v>80.260000000000005</v>
      </c>
      <c r="AI326" s="8" t="s">
        <v>3402</v>
      </c>
      <c r="AJ326" s="8" t="s">
        <v>3403</v>
      </c>
      <c r="AK326" s="8">
        <v>1</v>
      </c>
      <c r="AL326" s="8">
        <v>0</v>
      </c>
      <c r="AM326" s="11">
        <v>51.77</v>
      </c>
      <c r="AN326" s="11">
        <v>75.717500000000001</v>
      </c>
      <c r="AO326" t="s">
        <v>163</v>
      </c>
      <c r="AP326" s="8" t="s">
        <v>191</v>
      </c>
      <c r="AQ326" s="8" t="s">
        <v>44</v>
      </c>
      <c r="AR326" s="8" t="s">
        <v>164</v>
      </c>
      <c r="AS326" s="8" t="s">
        <v>163</v>
      </c>
      <c r="AT326" s="8" t="s">
        <v>168</v>
      </c>
      <c r="AU3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26" s="8">
        <v>0</v>
      </c>
      <c r="AW326">
        <v>27.292075000000001</v>
      </c>
      <c r="AX326">
        <v>26.611249999999998</v>
      </c>
      <c r="AY326">
        <v>20.41545</v>
      </c>
      <c r="AZ326">
        <v>18.791525</v>
      </c>
    </row>
    <row r="327" spans="1:52" x14ac:dyDescent="0.3">
      <c r="A327" s="43" t="s">
        <v>578</v>
      </c>
      <c r="B327" t="s">
        <v>4360</v>
      </c>
      <c r="C327" t="s">
        <v>110</v>
      </c>
      <c r="D327" s="8" t="s">
        <v>101</v>
      </c>
      <c r="E327" s="8" t="s">
        <v>160</v>
      </c>
      <c r="F327" s="8" t="s">
        <v>48</v>
      </c>
      <c r="G327" s="8" t="s">
        <v>4484</v>
      </c>
      <c r="H327" s="8" t="s">
        <v>160</v>
      </c>
      <c r="I327" s="8" t="s">
        <v>15</v>
      </c>
      <c r="J327" s="8">
        <v>1</v>
      </c>
      <c r="K327" s="14" t="s">
        <v>577</v>
      </c>
      <c r="L327" s="14" t="s">
        <v>5804</v>
      </c>
      <c r="M327" s="10">
        <v>1.3134366316010899</v>
      </c>
      <c r="N327" s="8" t="s">
        <v>8722</v>
      </c>
      <c r="O327" s="8" t="s">
        <v>147</v>
      </c>
      <c r="P327" s="9">
        <v>0.40041666666666664</v>
      </c>
      <c r="Q327" s="9">
        <v>0.40660879629629632</v>
      </c>
      <c r="R327" s="8">
        <v>0</v>
      </c>
      <c r="S327" s="10">
        <v>10.733333333333334</v>
      </c>
      <c r="T327" s="8" t="s">
        <v>4362</v>
      </c>
      <c r="U327" s="8" t="s">
        <v>4363</v>
      </c>
      <c r="V327" s="10">
        <v>0.36127790430308798</v>
      </c>
      <c r="W327">
        <v>2069.34</v>
      </c>
      <c r="X327" s="8">
        <v>0</v>
      </c>
      <c r="Y327" s="8">
        <v>0</v>
      </c>
      <c r="Z327">
        <v>0</v>
      </c>
      <c r="AA327">
        <v>0</v>
      </c>
      <c r="AB327" s="8">
        <f>Solution[[#This Row],[Old Stop]] +1</f>
        <v>2</v>
      </c>
      <c r="AC327" s="8" t="str">
        <f>_xlfn.CONCAT(Solution[[#This Row],[Old Rt '#]],"_",Solution[[#This Row],[Week '#]],"_", _xlfn.SWITCH(Solution[[#This Row],[Old Delivery Day]], "M", "Monday", "T", "Tuesday", "W", "Wednesday", "R", "Thursday", "F", "Friday"))</f>
        <v>101_Week1_Tuesday</v>
      </c>
      <c r="AD327" s="20">
        <v>39.4</v>
      </c>
      <c r="AE327" s="20">
        <v>39.4</v>
      </c>
      <c r="AF327" s="20">
        <v>40.4938</v>
      </c>
      <c r="AG327" s="20">
        <v>40.98</v>
      </c>
      <c r="AH327">
        <v>40.98</v>
      </c>
      <c r="AI327" s="8" t="s">
        <v>3446</v>
      </c>
      <c r="AJ327" s="8" t="s">
        <v>3447</v>
      </c>
      <c r="AK327" s="8">
        <v>1</v>
      </c>
      <c r="AL327" s="8">
        <v>0</v>
      </c>
      <c r="AM327" s="11">
        <v>39.4</v>
      </c>
      <c r="AN327" s="11">
        <v>40.98</v>
      </c>
      <c r="AO327" t="s">
        <v>163</v>
      </c>
      <c r="AP327" s="8" t="s">
        <v>191</v>
      </c>
      <c r="AQ327" s="8" t="s">
        <v>44</v>
      </c>
      <c r="AR327" s="8" t="s">
        <v>164</v>
      </c>
      <c r="AS327" s="8" t="s">
        <v>163</v>
      </c>
      <c r="AT327" s="8" t="s">
        <v>168</v>
      </c>
      <c r="AU3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27" s="8">
        <v>0</v>
      </c>
      <c r="AW327">
        <v>9.85</v>
      </c>
      <c r="AX327">
        <v>9.85</v>
      </c>
      <c r="AY327">
        <v>10.12345</v>
      </c>
      <c r="AZ327">
        <v>10.244999999999999</v>
      </c>
    </row>
    <row r="328" spans="1:52" x14ac:dyDescent="0.3">
      <c r="A328" s="43" t="s">
        <v>1057</v>
      </c>
      <c r="B328" t="s">
        <v>4436</v>
      </c>
      <c r="C328" t="s">
        <v>110</v>
      </c>
      <c r="D328" s="8" t="s">
        <v>101</v>
      </c>
      <c r="E328" s="8" t="s">
        <v>160</v>
      </c>
      <c r="F328" s="8" t="s">
        <v>12</v>
      </c>
      <c r="G328" s="8" t="s">
        <v>9250</v>
      </c>
      <c r="H328" s="8" t="s">
        <v>160</v>
      </c>
      <c r="I328" s="8" t="s">
        <v>48</v>
      </c>
      <c r="J328" s="8">
        <v>130</v>
      </c>
      <c r="K328" s="14" t="s">
        <v>1056</v>
      </c>
      <c r="L328" s="14" t="s">
        <v>5877</v>
      </c>
      <c r="M328" s="10">
        <v>58.474322776122897</v>
      </c>
      <c r="N328" s="8" t="s">
        <v>7687</v>
      </c>
      <c r="O328" s="8" t="s">
        <v>147</v>
      </c>
      <c r="P328" s="9">
        <v>0.3535300925925926</v>
      </c>
      <c r="Q328" s="9">
        <v>0.37716435185185188</v>
      </c>
      <c r="R328" s="8">
        <v>0</v>
      </c>
      <c r="S328" s="10">
        <v>35.843333333333334</v>
      </c>
      <c r="T328" s="8" t="s">
        <v>4438</v>
      </c>
      <c r="U328" s="8" t="s">
        <v>4439</v>
      </c>
      <c r="V328" s="10">
        <v>47.176536550153202</v>
      </c>
      <c r="W328">
        <v>21795.1</v>
      </c>
      <c r="X328" s="8">
        <v>0</v>
      </c>
      <c r="Y328" s="8">
        <v>1</v>
      </c>
      <c r="Z328">
        <v>1</v>
      </c>
      <c r="AA328">
        <v>26</v>
      </c>
      <c r="AB328" s="8">
        <f>Solution[[#This Row],[Old Stop]] +1</f>
        <v>131</v>
      </c>
      <c r="AC328" s="8" t="str">
        <f>_xlfn.CONCAT(Solution[[#This Row],[Old Rt '#]],"_",Solution[[#This Row],[Week '#]],"_", _xlfn.SWITCH(Solution[[#This Row],[Old Delivery Day]], "M", "Monday", "T", "Tuesday", "W", "Wednesday", "R", "Thursday", "F", "Friday"))</f>
        <v>101_Week1_Thursday</v>
      </c>
      <c r="AD328" s="20">
        <v>429.88909999999998</v>
      </c>
      <c r="AE328" s="20">
        <v>414.88150000000002</v>
      </c>
      <c r="AF328" s="20">
        <v>438.97140000000002</v>
      </c>
      <c r="AG328" s="20">
        <v>417.38760000000002</v>
      </c>
      <c r="AH328">
        <v>422.57</v>
      </c>
      <c r="AI328" s="8" t="s">
        <v>4434</v>
      </c>
      <c r="AJ328" s="8" t="s">
        <v>4435</v>
      </c>
      <c r="AK328" s="8">
        <v>1</v>
      </c>
      <c r="AL328" s="8">
        <v>24</v>
      </c>
      <c r="AM328" s="11">
        <v>487.83499999999998</v>
      </c>
      <c r="AN328" s="11">
        <v>377.86869999999999</v>
      </c>
      <c r="AO328" t="s">
        <v>163</v>
      </c>
      <c r="AP328" s="8" t="s">
        <v>191</v>
      </c>
      <c r="AQ328" s="8" t="s">
        <v>44</v>
      </c>
      <c r="AR328" s="8" t="s">
        <v>164</v>
      </c>
      <c r="AS328" s="8" t="s">
        <v>163</v>
      </c>
      <c r="AT328" s="8" t="s">
        <v>168</v>
      </c>
      <c r="AU3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8" s="8">
        <v>24</v>
      </c>
      <c r="AW328">
        <v>107.472275</v>
      </c>
      <c r="AX328">
        <v>103.720375</v>
      </c>
      <c r="AY328">
        <v>109.74285</v>
      </c>
      <c r="AZ328">
        <v>104.34690000000001</v>
      </c>
    </row>
    <row r="329" spans="1:52" x14ac:dyDescent="0.3">
      <c r="A329" s="43" t="s">
        <v>997</v>
      </c>
      <c r="B329" t="s">
        <v>5381</v>
      </c>
      <c r="C329" t="s">
        <v>110</v>
      </c>
      <c r="D329" s="8" t="s">
        <v>101</v>
      </c>
      <c r="E329" s="8" t="s">
        <v>160</v>
      </c>
      <c r="F329" s="8" t="s">
        <v>15</v>
      </c>
      <c r="G329" s="8" t="s">
        <v>9248</v>
      </c>
      <c r="H329" s="8" t="s">
        <v>160</v>
      </c>
      <c r="I329" s="8" t="s">
        <v>15</v>
      </c>
      <c r="J329" s="8">
        <v>260</v>
      </c>
      <c r="K329" s="14" t="s">
        <v>996</v>
      </c>
      <c r="L329" s="14" t="s">
        <v>5815</v>
      </c>
      <c r="M329" s="10">
        <v>4.2512010333425103E-2</v>
      </c>
      <c r="N329" s="8" t="s">
        <v>8752</v>
      </c>
      <c r="O329" s="8" t="s">
        <v>129</v>
      </c>
      <c r="P329" s="9">
        <v>0.32730324074074074</v>
      </c>
      <c r="Q329" s="9">
        <v>0.33814814814814814</v>
      </c>
      <c r="R329" s="8">
        <v>0</v>
      </c>
      <c r="S329" s="10">
        <v>11.625</v>
      </c>
      <c r="T329" s="8" t="s">
        <v>5383</v>
      </c>
      <c r="U329" s="8" t="s">
        <v>5384</v>
      </c>
      <c r="V329" s="10">
        <v>3.5219464661734902E-2</v>
      </c>
      <c r="W329">
        <v>1598.16</v>
      </c>
      <c r="X329" s="8">
        <v>0</v>
      </c>
      <c r="Y329" s="8">
        <v>0</v>
      </c>
      <c r="Z329">
        <v>0</v>
      </c>
      <c r="AA329">
        <v>0</v>
      </c>
      <c r="AB329" s="8">
        <f>Solution[[#This Row],[Old Stop]] +1</f>
        <v>261</v>
      </c>
      <c r="AC329" s="8" t="str">
        <f>_xlfn.CONCAT(Solution[[#This Row],[Old Rt '#]],"_",Solution[[#This Row],[Week '#]],"_", _xlfn.SWITCH(Solution[[#This Row],[Old Delivery Day]], "M", "Monday", "T", "Tuesday", "W", "Wednesday", "R", "Thursday", "F", "Friday"))</f>
        <v>101_Week1_Tuesday</v>
      </c>
      <c r="AD329" s="20">
        <v>85.522499999999994</v>
      </c>
      <c r="AE329" s="20">
        <v>91.635999999999996</v>
      </c>
      <c r="AF329" s="20">
        <v>71.011200000000002</v>
      </c>
      <c r="AG329" s="20">
        <v>75.266599999999997</v>
      </c>
      <c r="AH329">
        <v>45.88</v>
      </c>
      <c r="AI329" s="8" t="s">
        <v>4399</v>
      </c>
      <c r="AJ329" s="8" t="s">
        <v>4400</v>
      </c>
      <c r="AK329" s="8">
        <v>1</v>
      </c>
      <c r="AL329" s="8">
        <v>0</v>
      </c>
      <c r="AM329" s="11">
        <v>37.671199999999999</v>
      </c>
      <c r="AN329" s="11">
        <v>38.086199999999998</v>
      </c>
      <c r="AO329" t="s">
        <v>164</v>
      </c>
      <c r="AP329" s="8" t="s">
        <v>191</v>
      </c>
      <c r="AQ329" s="8" t="s">
        <v>44</v>
      </c>
      <c r="AR329" s="8" t="s">
        <v>164</v>
      </c>
      <c r="AS329" s="8" t="s">
        <v>164</v>
      </c>
      <c r="AT329" s="8" t="s">
        <v>168</v>
      </c>
      <c r="AU3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29" s="8"/>
      <c r="AW329">
        <v>21.380624999999998</v>
      </c>
      <c r="AX329">
        <v>22.908999999999999</v>
      </c>
      <c r="AY329">
        <v>17.752800000000001</v>
      </c>
      <c r="AZ329">
        <v>18.816649999999999</v>
      </c>
    </row>
    <row r="330" spans="1:52" x14ac:dyDescent="0.3">
      <c r="A330" s="43" t="s">
        <v>1016</v>
      </c>
      <c r="B330" t="s">
        <v>4464</v>
      </c>
      <c r="C330" t="s">
        <v>110</v>
      </c>
      <c r="D330" s="8" t="s">
        <v>101</v>
      </c>
      <c r="E330" s="8" t="s">
        <v>160</v>
      </c>
      <c r="F330" s="8" t="s">
        <v>15</v>
      </c>
      <c r="G330" s="8" t="s">
        <v>9259</v>
      </c>
      <c r="H330" s="8" t="s">
        <v>160</v>
      </c>
      <c r="I330" s="8" t="s">
        <v>15</v>
      </c>
      <c r="J330" s="8">
        <v>165</v>
      </c>
      <c r="K330" s="14" t="s">
        <v>1015</v>
      </c>
      <c r="L330" s="14" t="s">
        <v>5826</v>
      </c>
      <c r="M330" s="10">
        <v>0.159658828419765</v>
      </c>
      <c r="N330" s="8" t="s">
        <v>8682</v>
      </c>
      <c r="O330" s="8" t="s">
        <v>147</v>
      </c>
      <c r="P330" s="9">
        <v>0.42055555555555557</v>
      </c>
      <c r="Q330" s="9">
        <v>0.42493055555555553</v>
      </c>
      <c r="R330" s="8">
        <v>0</v>
      </c>
      <c r="S330" s="10">
        <v>5.8666666666666671</v>
      </c>
      <c r="T330" s="8" t="s">
        <v>4466</v>
      </c>
      <c r="U330" s="8" t="s">
        <v>4467</v>
      </c>
      <c r="V330" s="10">
        <v>3.3673415053547102E-2</v>
      </c>
      <c r="W330">
        <v>2089.5</v>
      </c>
      <c r="X330" s="8">
        <v>0</v>
      </c>
      <c r="Y330" s="8">
        <v>0</v>
      </c>
      <c r="Z330">
        <v>0</v>
      </c>
      <c r="AA330">
        <v>0</v>
      </c>
      <c r="AB330" s="8">
        <f>Solution[[#This Row],[Old Stop]] +1</f>
        <v>166</v>
      </c>
      <c r="AC330" s="8" t="str">
        <f>_xlfn.CONCAT(Solution[[#This Row],[Old Rt '#]],"_",Solution[[#This Row],[Week '#]],"_", _xlfn.SWITCH(Solution[[#This Row],[Old Delivery Day]], "M", "Monday", "T", "Tuesday", "W", "Wednesday", "R", "Thursday", "F", "Friday"))</f>
        <v>101_Week1_Tuesday</v>
      </c>
      <c r="AD330" s="20">
        <v>39.592300000000002</v>
      </c>
      <c r="AE330" s="20">
        <v>40.357599999999998</v>
      </c>
      <c r="AF330" s="20">
        <v>40.146099999999997</v>
      </c>
      <c r="AG330" s="20">
        <v>41.326900000000002</v>
      </c>
      <c r="AH330">
        <v>40.880000000000003</v>
      </c>
      <c r="AI330" s="8" t="s">
        <v>4399</v>
      </c>
      <c r="AJ330" s="8" t="s">
        <v>4400</v>
      </c>
      <c r="AK330" s="8">
        <v>1</v>
      </c>
      <c r="AL330" s="8">
        <v>0</v>
      </c>
      <c r="AM330" s="11">
        <v>39.975000000000001</v>
      </c>
      <c r="AN330" s="11">
        <v>40.875</v>
      </c>
      <c r="AO330" t="s">
        <v>164</v>
      </c>
      <c r="AP330" s="8" t="s">
        <v>191</v>
      </c>
      <c r="AQ330" s="8" t="s">
        <v>44</v>
      </c>
      <c r="AR330" s="8" t="s">
        <v>164</v>
      </c>
      <c r="AS330" s="8" t="s">
        <v>164</v>
      </c>
      <c r="AT330" s="8" t="s">
        <v>168</v>
      </c>
      <c r="AU3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0" s="8"/>
      <c r="AW330">
        <v>9.8980750000000004</v>
      </c>
      <c r="AX330">
        <v>10.089399999999999</v>
      </c>
      <c r="AY330">
        <v>10.036524999999999</v>
      </c>
      <c r="AZ330">
        <v>10.331725</v>
      </c>
    </row>
    <row r="331" spans="1:52" x14ac:dyDescent="0.3">
      <c r="A331" s="43" t="s">
        <v>1671</v>
      </c>
      <c r="B331" t="s">
        <v>5099</v>
      </c>
      <c r="C331" t="s">
        <v>110</v>
      </c>
      <c r="D331" s="8" t="s">
        <v>102</v>
      </c>
      <c r="E331" s="8" t="s">
        <v>126</v>
      </c>
      <c r="F331" s="8" t="s">
        <v>15</v>
      </c>
      <c r="G331" s="8" t="s">
        <v>9249</v>
      </c>
      <c r="H331" s="8" t="s">
        <v>290</v>
      </c>
      <c r="I331" s="8" t="s">
        <v>15</v>
      </c>
      <c r="J331" s="8">
        <v>296</v>
      </c>
      <c r="K331" s="14" t="s">
        <v>1670</v>
      </c>
      <c r="L331" s="14" t="s">
        <v>6175</v>
      </c>
      <c r="M331" s="10">
        <v>1.7087137662437</v>
      </c>
      <c r="N331" s="8" t="s">
        <v>6380</v>
      </c>
      <c r="O331" s="8" t="s">
        <v>125</v>
      </c>
      <c r="P331" s="9">
        <v>0.66456018518518523</v>
      </c>
      <c r="Q331" s="9">
        <v>0.67278935185185185</v>
      </c>
      <c r="R331" s="8">
        <v>0</v>
      </c>
      <c r="S331" s="10">
        <v>8.6</v>
      </c>
      <c r="T331" s="8" t="s">
        <v>5101</v>
      </c>
      <c r="U331" s="8" t="s">
        <v>5102</v>
      </c>
      <c r="V331" s="10">
        <v>1.6417470632131299</v>
      </c>
      <c r="W331">
        <v>2360.8200000000002</v>
      </c>
      <c r="X331" s="8">
        <v>0</v>
      </c>
      <c r="Y331" s="8">
        <v>0</v>
      </c>
      <c r="Z331">
        <v>0</v>
      </c>
      <c r="AA331">
        <v>0</v>
      </c>
      <c r="AB331" s="8">
        <f>Solution[[#This Row],[Old Stop]] +1</f>
        <v>297</v>
      </c>
      <c r="AC331" s="8" t="str">
        <f>_xlfn.CONCAT(Solution[[#This Row],[Old Rt '#]],"_",Solution[[#This Row],[Week '#]],"_", _xlfn.SWITCH(Solution[[#This Row],[Old Delivery Day]], "M", "Monday", "T", "Tuesday", "W", "Wednesday", "R", "Thursday", "F", "Friday"))</f>
        <v>105_Week2_Tuesday</v>
      </c>
      <c r="AD331" s="20">
        <v>73.561599999999999</v>
      </c>
      <c r="AE331" s="20">
        <v>100.04</v>
      </c>
      <c r="AF331" s="20">
        <v>94.554199999999994</v>
      </c>
      <c r="AG331" s="20">
        <v>104.31570000000001</v>
      </c>
      <c r="AH331">
        <v>55.79</v>
      </c>
      <c r="AI331" s="8" t="s">
        <v>4667</v>
      </c>
      <c r="AJ331" s="8" t="s">
        <v>5103</v>
      </c>
      <c r="AK331" s="8">
        <v>1</v>
      </c>
      <c r="AL331" s="8">
        <v>0</v>
      </c>
      <c r="AM331" s="11">
        <v>53.7712</v>
      </c>
      <c r="AN331" s="11">
        <v>51.623699999999999</v>
      </c>
      <c r="AO331" t="s">
        <v>163</v>
      </c>
      <c r="AP331" s="8" t="s">
        <v>191</v>
      </c>
      <c r="AQ331" s="8" t="s">
        <v>44</v>
      </c>
      <c r="AR331" s="8" t="s">
        <v>163</v>
      </c>
      <c r="AS331" s="8" t="s">
        <v>164</v>
      </c>
      <c r="AT331" s="8" t="s">
        <v>168</v>
      </c>
      <c r="AU3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1" s="8">
        <v>0</v>
      </c>
      <c r="AW331">
        <v>18.3904</v>
      </c>
      <c r="AX331">
        <v>25.01</v>
      </c>
      <c r="AY331">
        <v>23.638549999999999</v>
      </c>
      <c r="AZ331">
        <v>26.078925000000002</v>
      </c>
    </row>
    <row r="332" spans="1:52" x14ac:dyDescent="0.3">
      <c r="A332" s="43" t="s">
        <v>487</v>
      </c>
      <c r="B332" t="s">
        <v>5140</v>
      </c>
      <c r="C332" t="s">
        <v>110</v>
      </c>
      <c r="D332" s="8" t="s">
        <v>101</v>
      </c>
      <c r="E332" s="8" t="s">
        <v>160</v>
      </c>
      <c r="F332" s="8" t="s">
        <v>14</v>
      </c>
      <c r="G332" s="8" t="s">
        <v>9259</v>
      </c>
      <c r="H332" s="8" t="s">
        <v>160</v>
      </c>
      <c r="I332" s="8" t="s">
        <v>12</v>
      </c>
      <c r="J332" s="8">
        <v>90</v>
      </c>
      <c r="K332" s="14" t="s">
        <v>486</v>
      </c>
      <c r="L332" s="14" t="s">
        <v>6130</v>
      </c>
      <c r="M332" s="10">
        <v>0.33503841991364403</v>
      </c>
      <c r="N332" s="8" t="s">
        <v>8754</v>
      </c>
      <c r="O332" s="8" t="s">
        <v>129</v>
      </c>
      <c r="P332" s="9">
        <v>0.47640046296296296</v>
      </c>
      <c r="Q332" s="9">
        <v>0.48238425925925926</v>
      </c>
      <c r="R332" s="8">
        <v>0</v>
      </c>
      <c r="S332" s="10">
        <v>9.4083333333333332</v>
      </c>
      <c r="T332" s="8" t="s">
        <v>5142</v>
      </c>
      <c r="U332" s="8" t="s">
        <v>5143</v>
      </c>
      <c r="V332" s="10">
        <v>5.1019624810577702E-2</v>
      </c>
      <c r="W332">
        <v>1353.44</v>
      </c>
      <c r="X332" s="8">
        <v>0</v>
      </c>
      <c r="Y332" s="8">
        <v>0</v>
      </c>
      <c r="Z332">
        <v>0</v>
      </c>
      <c r="AA332">
        <v>0</v>
      </c>
      <c r="AB332" s="8">
        <f>Solution[[#This Row],[Old Stop]] +1</f>
        <v>91</v>
      </c>
      <c r="AC332" s="8" t="str">
        <f>_xlfn.CONCAT(Solution[[#This Row],[Old Rt '#]],"_",Solution[[#This Row],[Week '#]],"_", _xlfn.SWITCH(Solution[[#This Row],[Old Delivery Day]], "M", "Monday", "T", "Tuesday", "W", "Wednesday", "R", "Thursday", "F", "Friday"))</f>
        <v>101_Week1_Wednesday</v>
      </c>
      <c r="AD332" s="20">
        <v>68.352500000000006</v>
      </c>
      <c r="AE332" s="20">
        <v>69.996600000000001</v>
      </c>
      <c r="AF332" s="20">
        <v>68.900000000000006</v>
      </c>
      <c r="AG332" s="20">
        <v>69.2166</v>
      </c>
      <c r="AH332">
        <v>38.03</v>
      </c>
      <c r="AI332" s="8" t="s">
        <v>3402</v>
      </c>
      <c r="AJ332" s="8" t="s">
        <v>3403</v>
      </c>
      <c r="AK332" s="8">
        <v>1</v>
      </c>
      <c r="AL332" s="8">
        <v>0</v>
      </c>
      <c r="AM332" s="11">
        <v>34.176200000000001</v>
      </c>
      <c r="AN332" s="11">
        <v>35.267499999999998</v>
      </c>
      <c r="AO332" t="s">
        <v>163</v>
      </c>
      <c r="AP332" s="8" t="s">
        <v>191</v>
      </c>
      <c r="AQ332" s="8" t="s">
        <v>44</v>
      </c>
      <c r="AR332" s="8" t="s">
        <v>164</v>
      </c>
      <c r="AS332" s="8" t="s">
        <v>163</v>
      </c>
      <c r="AT332" s="8" t="s">
        <v>168</v>
      </c>
      <c r="AU3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32" s="8">
        <v>0</v>
      </c>
      <c r="AW332">
        <v>17.088125000000002</v>
      </c>
      <c r="AX332">
        <v>17.49915</v>
      </c>
      <c r="AY332">
        <v>17.225000000000001</v>
      </c>
      <c r="AZ332">
        <v>17.30415</v>
      </c>
    </row>
    <row r="333" spans="1:52" x14ac:dyDescent="0.3">
      <c r="A333" s="43" t="s">
        <v>857</v>
      </c>
      <c r="B333" t="s">
        <v>4454</v>
      </c>
      <c r="C333" t="s">
        <v>110</v>
      </c>
      <c r="D333" s="8" t="s">
        <v>101</v>
      </c>
      <c r="E333" s="8" t="s">
        <v>160</v>
      </c>
      <c r="F333" s="8" t="s">
        <v>12</v>
      </c>
      <c r="G333" s="8" t="s">
        <v>9263</v>
      </c>
      <c r="H333" s="8" t="s">
        <v>290</v>
      </c>
      <c r="I333" s="8" t="s">
        <v>48</v>
      </c>
      <c r="J333" s="8">
        <v>260</v>
      </c>
      <c r="K333" s="14" t="s">
        <v>856</v>
      </c>
      <c r="L333" s="14" t="s">
        <v>5891</v>
      </c>
      <c r="M333" s="10">
        <v>0.60227749009572995</v>
      </c>
      <c r="N333" s="8" t="s">
        <v>7685</v>
      </c>
      <c r="O333" s="8" t="s">
        <v>147</v>
      </c>
      <c r="P333" s="9">
        <v>0.51467592592592593</v>
      </c>
      <c r="Q333" s="9">
        <v>0.52200231481481485</v>
      </c>
      <c r="R333" s="8">
        <v>0</v>
      </c>
      <c r="S333" s="10">
        <v>10.233333333333334</v>
      </c>
      <c r="T333" s="8" t="s">
        <v>4456</v>
      </c>
      <c r="U333" s="8" t="s">
        <v>4457</v>
      </c>
      <c r="V333" s="10">
        <v>0.19268980174469</v>
      </c>
      <c r="W333">
        <v>4402.9799999999996</v>
      </c>
      <c r="X333" s="8">
        <v>0</v>
      </c>
      <c r="Y333" s="8">
        <v>0</v>
      </c>
      <c r="Z333">
        <v>0</v>
      </c>
      <c r="AA333">
        <v>0</v>
      </c>
      <c r="AB333" s="8">
        <f>Solution[[#This Row],[Old Stop]] +1</f>
        <v>261</v>
      </c>
      <c r="AC333" s="8" t="str">
        <f>_xlfn.CONCAT(Solution[[#This Row],[Old Rt '#]],"_",Solution[[#This Row],[Week '#]],"_", _xlfn.SWITCH(Solution[[#This Row],[Old Delivery Day]], "M", "Monday", "T", "Tuesday", "W", "Wednesday", "R", "Thursday", "F", "Friday"))</f>
        <v>105_Week1_Thursday</v>
      </c>
      <c r="AD333" s="20">
        <v>105.7337</v>
      </c>
      <c r="AE333" s="20">
        <v>107.0916</v>
      </c>
      <c r="AF333" s="20">
        <v>109.77209999999999</v>
      </c>
      <c r="AG333" s="20">
        <v>115.58069999999999</v>
      </c>
      <c r="AH333">
        <v>118.39</v>
      </c>
      <c r="AI333" s="8" t="s">
        <v>4434</v>
      </c>
      <c r="AJ333" s="8" t="s">
        <v>4435</v>
      </c>
      <c r="AK333" s="8">
        <v>2</v>
      </c>
      <c r="AL333" s="8">
        <v>0</v>
      </c>
      <c r="AM333" s="11">
        <v>53.16</v>
      </c>
      <c r="AN333" s="11">
        <v>58.655000000000001</v>
      </c>
      <c r="AO333" t="s">
        <v>163</v>
      </c>
      <c r="AP333" s="8" t="s">
        <v>191</v>
      </c>
      <c r="AQ333" s="8" t="s">
        <v>44</v>
      </c>
      <c r="AR333" s="8" t="s">
        <v>163</v>
      </c>
      <c r="AS333" s="8" t="s">
        <v>163</v>
      </c>
      <c r="AT333" s="8" t="s">
        <v>168</v>
      </c>
      <c r="AU3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3" s="8">
        <v>0</v>
      </c>
      <c r="AW333">
        <v>26.433425</v>
      </c>
      <c r="AX333">
        <v>26.7729</v>
      </c>
      <c r="AY333">
        <v>27.443024999999999</v>
      </c>
      <c r="AZ333">
        <v>28.895174999999998</v>
      </c>
    </row>
    <row r="334" spans="1:52" x14ac:dyDescent="0.3">
      <c r="A334" s="43" t="s">
        <v>857</v>
      </c>
      <c r="B334" t="s">
        <v>4454</v>
      </c>
      <c r="C334" t="s">
        <v>110</v>
      </c>
      <c r="D334" s="8" t="s">
        <v>101</v>
      </c>
      <c r="E334" s="8" t="s">
        <v>160</v>
      </c>
      <c r="F334" s="8" t="s">
        <v>12</v>
      </c>
      <c r="G334" s="8" t="s">
        <v>9266</v>
      </c>
      <c r="H334" s="8" t="s">
        <v>290</v>
      </c>
      <c r="I334" s="8" t="s">
        <v>48</v>
      </c>
      <c r="J334" s="8">
        <v>260</v>
      </c>
      <c r="K334" s="14" t="s">
        <v>856</v>
      </c>
      <c r="L334" s="14" t="s">
        <v>5891</v>
      </c>
      <c r="M334" s="10">
        <v>0</v>
      </c>
      <c r="N334" s="8" t="s">
        <v>7716</v>
      </c>
      <c r="O334" s="8" t="s">
        <v>147</v>
      </c>
      <c r="P334" s="9">
        <v>0.52200231481481485</v>
      </c>
      <c r="Q334" s="9">
        <v>0.52932870370370366</v>
      </c>
      <c r="R334" s="8">
        <v>0</v>
      </c>
      <c r="S334" s="10">
        <v>10.233333333333334</v>
      </c>
      <c r="T334" s="8" t="s">
        <v>4456</v>
      </c>
      <c r="U334" s="8" t="s">
        <v>4457</v>
      </c>
      <c r="V334" s="10"/>
      <c r="W334">
        <v>4402.9799999999996</v>
      </c>
      <c r="X334" s="8">
        <v>0</v>
      </c>
      <c r="Y334" s="8">
        <v>0</v>
      </c>
      <c r="Z334">
        <v>0</v>
      </c>
      <c r="AA334">
        <v>0</v>
      </c>
      <c r="AB334" s="8">
        <f>Solution[[#This Row],[Old Stop]] +1</f>
        <v>261</v>
      </c>
      <c r="AC334" s="8" t="str">
        <f>_xlfn.CONCAT(Solution[[#This Row],[Old Rt '#]],"_",Solution[[#This Row],[Week '#]],"_", _xlfn.SWITCH(Solution[[#This Row],[Old Delivery Day]], "M", "Monday", "T", "Tuesday", "W", "Wednesday", "R", "Thursday", "F", "Friday"))</f>
        <v>105_Week1_Thursday</v>
      </c>
      <c r="AD334" s="20">
        <v>105.7337</v>
      </c>
      <c r="AE334" s="20">
        <v>107.0916</v>
      </c>
      <c r="AF334" s="20">
        <v>109.77209999999999</v>
      </c>
      <c r="AG334" s="20">
        <v>115.58069999999999</v>
      </c>
      <c r="AH334">
        <v>118.39</v>
      </c>
      <c r="AI334" s="8" t="s">
        <v>4434</v>
      </c>
      <c r="AJ334" s="8" t="s">
        <v>4435</v>
      </c>
      <c r="AK334" s="8">
        <v>2</v>
      </c>
      <c r="AL334" s="8">
        <v>0</v>
      </c>
      <c r="AM334" s="11">
        <v>53.16</v>
      </c>
      <c r="AN334" s="11">
        <v>58.655000000000001</v>
      </c>
      <c r="AO334" t="s">
        <v>163</v>
      </c>
      <c r="AP334" s="8" t="s">
        <v>191</v>
      </c>
      <c r="AQ334" s="8" t="s">
        <v>44</v>
      </c>
      <c r="AR334" s="8" t="s">
        <v>163</v>
      </c>
      <c r="AS334" s="8" t="s">
        <v>163</v>
      </c>
      <c r="AT334" s="8" t="s">
        <v>168</v>
      </c>
      <c r="AU3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4" s="8">
        <v>0</v>
      </c>
      <c r="AW334">
        <v>26.433425</v>
      </c>
      <c r="AX334">
        <v>26.7729</v>
      </c>
      <c r="AY334">
        <v>27.443024999999999</v>
      </c>
      <c r="AZ334">
        <v>28.895174999999998</v>
      </c>
    </row>
    <row r="335" spans="1:52" x14ac:dyDescent="0.3">
      <c r="A335" s="43" t="s">
        <v>727</v>
      </c>
      <c r="B335" t="s">
        <v>120</v>
      </c>
      <c r="C335" t="s">
        <v>129</v>
      </c>
      <c r="D335" s="8" t="s">
        <v>101</v>
      </c>
      <c r="E335" s="8" t="s">
        <v>290</v>
      </c>
      <c r="F335" s="8" t="s">
        <v>13</v>
      </c>
      <c r="G335" s="8" t="s">
        <v>9247</v>
      </c>
      <c r="H335" s="8" t="s">
        <v>290</v>
      </c>
      <c r="I335" s="8" t="s">
        <v>13</v>
      </c>
      <c r="J335" s="8">
        <v>0</v>
      </c>
      <c r="K335" s="14" t="s">
        <v>726</v>
      </c>
      <c r="L335" s="14" t="s">
        <v>8938</v>
      </c>
      <c r="M335" s="10">
        <v>0.63569064148964605</v>
      </c>
      <c r="N335" s="8" t="s">
        <v>9065</v>
      </c>
      <c r="O335" s="8" t="s">
        <v>147</v>
      </c>
      <c r="P335" s="9">
        <v>0.53822916666666665</v>
      </c>
      <c r="Q335" s="9">
        <v>0.54464120370370372</v>
      </c>
      <c r="R335" s="8">
        <v>0</v>
      </c>
      <c r="S335" s="10">
        <v>8.0250000000000004</v>
      </c>
      <c r="T335" s="8" t="s">
        <v>8939</v>
      </c>
      <c r="U335" s="8" t="s">
        <v>8940</v>
      </c>
      <c r="V335" s="10">
        <v>0.233580160295221</v>
      </c>
      <c r="W335">
        <v>1265.02</v>
      </c>
      <c r="X335" s="8">
        <v>0</v>
      </c>
      <c r="Y335" s="8">
        <v>0</v>
      </c>
      <c r="Z335">
        <v>0</v>
      </c>
      <c r="AA335">
        <v>0</v>
      </c>
      <c r="AB335" s="8">
        <f>Solution[[#This Row],[Old Stop]] +1</f>
        <v>1</v>
      </c>
      <c r="AC335" s="8" t="str">
        <f>_xlfn.CONCAT(Solution[[#This Row],[Old Rt '#]],"_",Solution[[#This Row],[Week '#]],"_", _xlfn.SWITCH(Solution[[#This Row],[Old Delivery Day]], "M", "Monday", "T", "Tuesday", "W", "Wednesday", "R", "Thursday", "F", "Friday"))</f>
        <v>105_Week1_Monday</v>
      </c>
      <c r="AD335" s="20">
        <v>26.645299999999999</v>
      </c>
      <c r="AE335" s="20">
        <v>22.23</v>
      </c>
      <c r="AF335" s="20">
        <v>22.23</v>
      </c>
      <c r="AG335" s="20">
        <v>22.23</v>
      </c>
      <c r="AH335">
        <v>22.43</v>
      </c>
      <c r="AI335" s="8" t="s">
        <v>3636</v>
      </c>
      <c r="AJ335" s="8" t="s">
        <v>3637</v>
      </c>
      <c r="AK335" s="8">
        <v>1</v>
      </c>
      <c r="AL335" s="8">
        <v>0</v>
      </c>
      <c r="AM335" s="11">
        <v>22.23</v>
      </c>
      <c r="AN335" s="11">
        <v>22.23</v>
      </c>
      <c r="AO335" t="s">
        <v>164</v>
      </c>
      <c r="AP335" s="8" t="s">
        <v>191</v>
      </c>
      <c r="AQ335" s="8" t="s">
        <v>44</v>
      </c>
      <c r="AR335" s="8" t="s">
        <v>164</v>
      </c>
      <c r="AS335" s="8" t="s">
        <v>164</v>
      </c>
      <c r="AT335" s="8" t="s">
        <v>168</v>
      </c>
      <c r="AU3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5" s="8"/>
      <c r="AW335">
        <v>6.6613249999999997</v>
      </c>
      <c r="AX335">
        <v>5.5575000000000001</v>
      </c>
      <c r="AY335">
        <v>5.5575000000000001</v>
      </c>
      <c r="AZ335">
        <v>5.5575000000000001</v>
      </c>
    </row>
    <row r="336" spans="1:52" x14ac:dyDescent="0.3">
      <c r="A336" s="43" t="s">
        <v>727</v>
      </c>
      <c r="B336" t="s">
        <v>120</v>
      </c>
      <c r="C336" t="s">
        <v>129</v>
      </c>
      <c r="D336" s="8" t="s">
        <v>102</v>
      </c>
      <c r="E336" s="8" t="s">
        <v>290</v>
      </c>
      <c r="F336" s="8" t="s">
        <v>13</v>
      </c>
      <c r="G336" s="8" t="s">
        <v>9263</v>
      </c>
      <c r="H336" s="8" t="s">
        <v>290</v>
      </c>
      <c r="I336" s="8" t="s">
        <v>13</v>
      </c>
      <c r="J336" s="8">
        <v>0</v>
      </c>
      <c r="K336" s="14" t="s">
        <v>726</v>
      </c>
      <c r="L336" s="14" t="s">
        <v>8938</v>
      </c>
      <c r="M336" s="10">
        <v>1.2676075182325801</v>
      </c>
      <c r="N336" s="8" t="s">
        <v>8387</v>
      </c>
      <c r="O336" s="8" t="s">
        <v>147</v>
      </c>
      <c r="P336" s="9">
        <v>0.56626157407407407</v>
      </c>
      <c r="Q336" s="9">
        <v>0.57267361111111115</v>
      </c>
      <c r="R336" s="8">
        <v>0</v>
      </c>
      <c r="S336" s="10">
        <v>8.0250000000000004</v>
      </c>
      <c r="T336" s="8" t="s">
        <v>8939</v>
      </c>
      <c r="U336" s="8" t="s">
        <v>8940</v>
      </c>
      <c r="V336" s="10">
        <v>0.59781373797610504</v>
      </c>
      <c r="W336">
        <v>1265.02</v>
      </c>
      <c r="X336" s="8">
        <v>0</v>
      </c>
      <c r="Y336" s="8">
        <v>0</v>
      </c>
      <c r="Z336">
        <v>0</v>
      </c>
      <c r="AA336">
        <v>0</v>
      </c>
      <c r="AB336" s="8">
        <f>Solution[[#This Row],[Old Stop]] +1</f>
        <v>1</v>
      </c>
      <c r="AC336" s="8" t="str">
        <f>_xlfn.CONCAT(Solution[[#This Row],[Old Rt '#]],"_",Solution[[#This Row],[Week '#]],"_", _xlfn.SWITCH(Solution[[#This Row],[Old Delivery Day]], "M", "Monday", "T", "Tuesday", "W", "Wednesday", "R", "Thursday", "F", "Friday"))</f>
        <v>105_Week2_Monday</v>
      </c>
      <c r="AD336" s="20">
        <v>26.645299999999999</v>
      </c>
      <c r="AE336" s="20">
        <v>22.23</v>
      </c>
      <c r="AF336" s="20">
        <v>22.23</v>
      </c>
      <c r="AG336" s="20">
        <v>22.23</v>
      </c>
      <c r="AH336">
        <v>22.43</v>
      </c>
      <c r="AI336" s="8" t="s">
        <v>3636</v>
      </c>
      <c r="AJ336" s="8" t="s">
        <v>5139</v>
      </c>
      <c r="AK336" s="8">
        <v>1</v>
      </c>
      <c r="AL336" s="8">
        <v>0</v>
      </c>
      <c r="AM336" s="11">
        <v>22.23</v>
      </c>
      <c r="AN336" s="11">
        <v>22.23</v>
      </c>
      <c r="AO336" t="s">
        <v>164</v>
      </c>
      <c r="AP336" s="8" t="s">
        <v>191</v>
      </c>
      <c r="AQ336" s="8" t="s">
        <v>44</v>
      </c>
      <c r="AR336" s="8" t="s">
        <v>164</v>
      </c>
      <c r="AS336" s="8" t="s">
        <v>164</v>
      </c>
      <c r="AT336" s="8" t="s">
        <v>168</v>
      </c>
      <c r="AU3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6" s="8"/>
      <c r="AW336">
        <v>6.6613249999999997</v>
      </c>
      <c r="AX336">
        <v>5.5575000000000001</v>
      </c>
      <c r="AY336">
        <v>5.5575000000000001</v>
      </c>
      <c r="AZ336">
        <v>5.5575000000000001</v>
      </c>
    </row>
    <row r="337" spans="1:52" x14ac:dyDescent="0.3">
      <c r="A337" s="43" t="s">
        <v>1609</v>
      </c>
      <c r="B337" t="s">
        <v>5327</v>
      </c>
      <c r="C337" t="s">
        <v>110</v>
      </c>
      <c r="D337" s="8" t="s">
        <v>101</v>
      </c>
      <c r="E337" s="8" t="s">
        <v>290</v>
      </c>
      <c r="F337" s="8" t="s">
        <v>15</v>
      </c>
      <c r="G337" s="8" t="s">
        <v>9260</v>
      </c>
      <c r="H337" s="8" t="s">
        <v>290</v>
      </c>
      <c r="I337" s="8" t="s">
        <v>12</v>
      </c>
      <c r="J337" s="8">
        <v>172</v>
      </c>
      <c r="K337" s="14" t="s">
        <v>1608</v>
      </c>
      <c r="L337" s="14" t="s">
        <v>5958</v>
      </c>
      <c r="M337" s="10">
        <v>0.245002801150349</v>
      </c>
      <c r="N337" s="8" t="s">
        <v>6288</v>
      </c>
      <c r="O337" s="8" t="s">
        <v>112</v>
      </c>
      <c r="P337" s="9">
        <v>0.69133101851851853</v>
      </c>
      <c r="Q337" s="9">
        <v>0.69398148148148153</v>
      </c>
      <c r="R337" s="8">
        <v>0</v>
      </c>
      <c r="S337" s="10">
        <v>3.8166666666666669</v>
      </c>
      <c r="T337" s="8" t="s">
        <v>5329</v>
      </c>
      <c r="U337" s="8" t="s">
        <v>5330</v>
      </c>
      <c r="V337" s="10">
        <v>0.171792625238258</v>
      </c>
      <c r="W337">
        <v>712.61</v>
      </c>
      <c r="X337" s="8">
        <v>0</v>
      </c>
      <c r="Y337" s="8">
        <v>0</v>
      </c>
      <c r="Z337">
        <v>0</v>
      </c>
      <c r="AA337">
        <v>0</v>
      </c>
      <c r="AB337" s="8">
        <f>Solution[[#This Row],[Old Stop]] +1</f>
        <v>173</v>
      </c>
      <c r="AC337" s="8" t="str">
        <f>_xlfn.CONCAT(Solution[[#This Row],[Old Rt '#]],"_",Solution[[#This Row],[Week '#]],"_", _xlfn.SWITCH(Solution[[#This Row],[Old Delivery Day]], "M", "Monday", "T", "Tuesday", "W", "Wednesday", "R", "Thursday", "F", "Friday"))</f>
        <v>105_Week1_Wednesday</v>
      </c>
      <c r="AD337" s="20">
        <v>50.46</v>
      </c>
      <c r="AE337" s="20">
        <v>50.46</v>
      </c>
      <c r="AF337" s="20">
        <v>51.96</v>
      </c>
      <c r="AG337" s="20">
        <v>52.46</v>
      </c>
      <c r="AH337">
        <v>13.9</v>
      </c>
      <c r="AI337" s="8" t="s">
        <v>3526</v>
      </c>
      <c r="AJ337" s="8" t="s">
        <v>3527</v>
      </c>
      <c r="AK337" s="8">
        <v>1</v>
      </c>
      <c r="AL337" s="8">
        <v>0</v>
      </c>
      <c r="AM337" s="11">
        <v>12.615</v>
      </c>
      <c r="AN337" s="11">
        <v>13.115</v>
      </c>
      <c r="AO337" t="s">
        <v>163</v>
      </c>
      <c r="AP337" s="8" t="s">
        <v>191</v>
      </c>
      <c r="AQ337" s="8" t="s">
        <v>44</v>
      </c>
      <c r="AR337" s="8" t="s">
        <v>164</v>
      </c>
      <c r="AS337" s="8" t="s">
        <v>163</v>
      </c>
      <c r="AT337" s="8" t="s">
        <v>168</v>
      </c>
      <c r="AU3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7" s="8">
        <v>0</v>
      </c>
      <c r="AW337">
        <v>12.615</v>
      </c>
      <c r="AX337">
        <v>12.615</v>
      </c>
      <c r="AY337">
        <v>12.99</v>
      </c>
      <c r="AZ337">
        <v>13.115</v>
      </c>
    </row>
    <row r="338" spans="1:52" x14ac:dyDescent="0.3">
      <c r="A338" s="43" t="s">
        <v>1953</v>
      </c>
      <c r="B338" t="s">
        <v>3816</v>
      </c>
      <c r="C338" t="s">
        <v>110</v>
      </c>
      <c r="D338" s="8" t="s">
        <v>101</v>
      </c>
      <c r="E338" s="8" t="s">
        <v>290</v>
      </c>
      <c r="F338" s="8" t="s">
        <v>15</v>
      </c>
      <c r="G338" s="8" t="s">
        <v>9269</v>
      </c>
      <c r="H338" s="8" t="s">
        <v>290</v>
      </c>
      <c r="I338" s="8" t="s">
        <v>12</v>
      </c>
      <c r="J338" s="8">
        <v>128</v>
      </c>
      <c r="K338" s="14" t="s">
        <v>1952</v>
      </c>
      <c r="L338" s="14" t="s">
        <v>6036</v>
      </c>
      <c r="M338" s="10">
        <v>8.6936706834244397</v>
      </c>
      <c r="N338" s="8" t="s">
        <v>6287</v>
      </c>
      <c r="O338" s="8" t="s">
        <v>147</v>
      </c>
      <c r="P338" s="9">
        <v>0.70002314814814814</v>
      </c>
      <c r="Q338" s="9">
        <v>0.70673611111111112</v>
      </c>
      <c r="R338" s="8">
        <v>0</v>
      </c>
      <c r="S338" s="10">
        <v>9.4354006285390355</v>
      </c>
      <c r="T338" s="8" t="s">
        <v>6037</v>
      </c>
      <c r="U338" s="8" t="s">
        <v>6038</v>
      </c>
      <c r="V338" s="10">
        <v>6.3859289766026803</v>
      </c>
      <c r="W338">
        <v>3224.62</v>
      </c>
      <c r="X338" s="8">
        <v>0</v>
      </c>
      <c r="Y338" s="8">
        <v>0</v>
      </c>
      <c r="Z338">
        <v>0</v>
      </c>
      <c r="AA338">
        <v>0</v>
      </c>
      <c r="AB338" s="8">
        <f>Solution[[#This Row],[Old Stop]] +1</f>
        <v>129</v>
      </c>
      <c r="AC338" s="8" t="str">
        <f>_xlfn.CONCAT(Solution[[#This Row],[Old Rt '#]],"_",Solution[[#This Row],[Week '#]],"_", _xlfn.SWITCH(Solution[[#This Row],[Old Delivery Day]], "M", "Monday", "T", "Tuesday", "W", "Wednesday", "R", "Thursday", "F", "Friday"))</f>
        <v>105_Week1_Wednesday</v>
      </c>
      <c r="AD338" s="20">
        <v>0</v>
      </c>
      <c r="AE338" s="20">
        <v>304.92570000000001</v>
      </c>
      <c r="AF338" s="20">
        <v>65.266099999999994</v>
      </c>
      <c r="AG338" s="20">
        <v>62.843000000000004</v>
      </c>
      <c r="AH338">
        <v>68.22</v>
      </c>
      <c r="AI338" s="8" t="s">
        <v>3526</v>
      </c>
      <c r="AJ338" s="8" t="s">
        <v>3527</v>
      </c>
      <c r="AK338" s="8">
        <v>1</v>
      </c>
      <c r="AL338" s="8">
        <v>0</v>
      </c>
      <c r="AM338" s="11">
        <v>274.23</v>
      </c>
      <c r="AN338" s="11">
        <v>64.357500000000002</v>
      </c>
      <c r="AO338" t="s">
        <v>163</v>
      </c>
      <c r="AP338" s="8" t="s">
        <v>793</v>
      </c>
      <c r="AQ338" s="8" t="s">
        <v>44</v>
      </c>
      <c r="AR338" s="8" t="s">
        <v>164</v>
      </c>
      <c r="AS338" s="8" t="s">
        <v>163</v>
      </c>
      <c r="AT338" s="8" t="s">
        <v>168</v>
      </c>
      <c r="AU3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8" s="8">
        <v>0</v>
      </c>
      <c r="AW338">
        <v>0</v>
      </c>
      <c r="AX338">
        <v>76.231425000000002</v>
      </c>
      <c r="AY338">
        <v>16.316524999999999</v>
      </c>
      <c r="AZ338">
        <v>15.710750000000001</v>
      </c>
    </row>
    <row r="339" spans="1:52" x14ac:dyDescent="0.3">
      <c r="A339" s="43" t="s">
        <v>1953</v>
      </c>
      <c r="B339" t="s">
        <v>3816</v>
      </c>
      <c r="C339" t="s">
        <v>110</v>
      </c>
      <c r="D339" s="8" t="s">
        <v>102</v>
      </c>
      <c r="E339" s="8" t="s">
        <v>290</v>
      </c>
      <c r="F339" s="8" t="s">
        <v>15</v>
      </c>
      <c r="G339" s="8" t="s">
        <v>9262</v>
      </c>
      <c r="H339" s="8" t="s">
        <v>290</v>
      </c>
      <c r="I339" s="8" t="s">
        <v>12</v>
      </c>
      <c r="J339" s="8">
        <v>128</v>
      </c>
      <c r="K339" s="14" t="s">
        <v>1952</v>
      </c>
      <c r="L339" s="14" t="s">
        <v>6036</v>
      </c>
      <c r="M339" s="10">
        <v>0.51722141815048395</v>
      </c>
      <c r="N339" s="8" t="s">
        <v>7617</v>
      </c>
      <c r="O339" s="8" t="s">
        <v>147</v>
      </c>
      <c r="P339" s="9">
        <v>0.56001157407407409</v>
      </c>
      <c r="Q339" s="9">
        <v>0.56672453703703707</v>
      </c>
      <c r="R339" s="8">
        <v>0</v>
      </c>
      <c r="S339" s="10">
        <v>9.4354006285390355</v>
      </c>
      <c r="T339" s="8" t="s">
        <v>6037</v>
      </c>
      <c r="U339" s="8" t="s">
        <v>6038</v>
      </c>
      <c r="V339" s="10">
        <v>0.195640401292762</v>
      </c>
      <c r="W339">
        <v>3224.62</v>
      </c>
      <c r="X339" s="8">
        <v>0</v>
      </c>
      <c r="Y339" s="8">
        <v>0</v>
      </c>
      <c r="Z339">
        <v>0</v>
      </c>
      <c r="AA339">
        <v>0</v>
      </c>
      <c r="AB339" s="8">
        <f>Solution[[#This Row],[Old Stop]] +1</f>
        <v>129</v>
      </c>
      <c r="AC339" s="8" t="str">
        <f>_xlfn.CONCAT(Solution[[#This Row],[Old Rt '#]],"_",Solution[[#This Row],[Week '#]],"_", _xlfn.SWITCH(Solution[[#This Row],[Old Delivery Day]], "M", "Monday", "T", "Tuesday", "W", "Wednesday", "R", "Thursday", "F", "Friday"))</f>
        <v>105_Week2_Wednesday</v>
      </c>
      <c r="AD339" s="20">
        <v>0</v>
      </c>
      <c r="AE339" s="20">
        <v>304.92570000000001</v>
      </c>
      <c r="AF339" s="20">
        <v>65.266099999999994</v>
      </c>
      <c r="AG339" s="20">
        <v>62.843000000000004</v>
      </c>
      <c r="AH339">
        <v>68.22</v>
      </c>
      <c r="AI339" s="8" t="s">
        <v>3526</v>
      </c>
      <c r="AJ339" s="8" t="s">
        <v>5166</v>
      </c>
      <c r="AK339" s="8">
        <v>1</v>
      </c>
      <c r="AL339" s="8">
        <v>0</v>
      </c>
      <c r="AM339" s="11">
        <v>274.23</v>
      </c>
      <c r="AN339" s="11">
        <v>64.357500000000002</v>
      </c>
      <c r="AO339" t="s">
        <v>163</v>
      </c>
      <c r="AP339" s="8" t="s">
        <v>793</v>
      </c>
      <c r="AQ339" s="8" t="s">
        <v>44</v>
      </c>
      <c r="AR339" s="8" t="s">
        <v>164</v>
      </c>
      <c r="AS339" s="8" t="s">
        <v>163</v>
      </c>
      <c r="AT339" s="8" t="s">
        <v>168</v>
      </c>
      <c r="AU3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39" s="8">
        <v>0</v>
      </c>
      <c r="AW339">
        <v>0</v>
      </c>
      <c r="AX339">
        <v>76.231425000000002</v>
      </c>
      <c r="AY339">
        <v>16.316524999999999</v>
      </c>
      <c r="AZ339">
        <v>15.710750000000001</v>
      </c>
    </row>
    <row r="340" spans="1:52" x14ac:dyDescent="0.3">
      <c r="A340" s="43" t="s">
        <v>871</v>
      </c>
      <c r="B340" t="s">
        <v>120</v>
      </c>
      <c r="C340" t="s">
        <v>147</v>
      </c>
      <c r="D340" s="8" t="s">
        <v>101</v>
      </c>
      <c r="E340" s="8" t="s">
        <v>290</v>
      </c>
      <c r="F340" s="8" t="s">
        <v>15</v>
      </c>
      <c r="G340" s="8" t="s">
        <v>9265</v>
      </c>
      <c r="H340" s="8" t="s">
        <v>290</v>
      </c>
      <c r="I340" s="8" t="s">
        <v>12</v>
      </c>
      <c r="J340" s="8">
        <v>280</v>
      </c>
      <c r="K340" s="14" t="s">
        <v>870</v>
      </c>
      <c r="L340" s="14" t="s">
        <v>8932</v>
      </c>
      <c r="M340" s="10">
        <v>0.37460160583987101</v>
      </c>
      <c r="N340" s="8" t="s">
        <v>6289</v>
      </c>
      <c r="O340" s="8" t="s">
        <v>147</v>
      </c>
      <c r="P340" s="9">
        <v>0.6713541666666667</v>
      </c>
      <c r="Q340" s="9">
        <v>0.67572916666666671</v>
      </c>
      <c r="R340" s="8">
        <v>0</v>
      </c>
      <c r="S340" s="10">
        <v>10.170833333333334</v>
      </c>
      <c r="T340" s="8" t="s">
        <v>8933</v>
      </c>
      <c r="U340" s="8" t="s">
        <v>8934</v>
      </c>
      <c r="V340" s="10">
        <v>0.19183260519058801</v>
      </c>
      <c r="W340">
        <v>2743.36</v>
      </c>
      <c r="X340" s="8">
        <v>0</v>
      </c>
      <c r="Y340" s="8">
        <v>0</v>
      </c>
      <c r="Z340">
        <v>0</v>
      </c>
      <c r="AA340">
        <v>0</v>
      </c>
      <c r="AB340" s="8">
        <f>Solution[[#This Row],[Old Stop]] +1</f>
        <v>281</v>
      </c>
      <c r="AC340" s="8" t="str">
        <f>_xlfn.CONCAT(Solution[[#This Row],[Old Rt '#]],"_",Solution[[#This Row],[Week '#]],"_", _xlfn.SWITCH(Solution[[#This Row],[Old Delivery Day]], "M", "Monday", "T", "Tuesday", "W", "Wednesday", "R", "Thursday", "F", "Friday"))</f>
        <v>105_Week1_Wednesday</v>
      </c>
      <c r="AD340" s="20">
        <v>57.296100000000003</v>
      </c>
      <c r="AE340" s="20">
        <v>48.65</v>
      </c>
      <c r="AF340" s="20">
        <v>48.65</v>
      </c>
      <c r="AG340" s="20">
        <v>48.65</v>
      </c>
      <c r="AH340">
        <v>49.22</v>
      </c>
      <c r="AI340" s="8" t="s">
        <v>3526</v>
      </c>
      <c r="AJ340" s="8" t="s">
        <v>3527</v>
      </c>
      <c r="AK340" s="8">
        <v>1</v>
      </c>
      <c r="AL340" s="8">
        <v>0</v>
      </c>
      <c r="AM340" s="11">
        <v>48.65</v>
      </c>
      <c r="AN340" s="11">
        <v>48.65</v>
      </c>
      <c r="AO340" t="s">
        <v>163</v>
      </c>
      <c r="AP340" s="8" t="s">
        <v>191</v>
      </c>
      <c r="AQ340" s="8" t="s">
        <v>44</v>
      </c>
      <c r="AR340" s="8" t="s">
        <v>164</v>
      </c>
      <c r="AS340" s="8" t="s">
        <v>163</v>
      </c>
      <c r="AT340" s="8" t="s">
        <v>168</v>
      </c>
      <c r="AU3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0" s="8">
        <v>0</v>
      </c>
      <c r="AW340">
        <v>14.324025000000001</v>
      </c>
      <c r="AX340">
        <v>12.1625</v>
      </c>
      <c r="AY340">
        <v>12.1625</v>
      </c>
      <c r="AZ340">
        <v>12.1625</v>
      </c>
    </row>
    <row r="341" spans="1:52" x14ac:dyDescent="0.3">
      <c r="A341" s="43" t="s">
        <v>871</v>
      </c>
      <c r="B341" t="s">
        <v>120</v>
      </c>
      <c r="C341" t="s">
        <v>147</v>
      </c>
      <c r="D341" s="8" t="s">
        <v>102</v>
      </c>
      <c r="E341" s="8" t="s">
        <v>290</v>
      </c>
      <c r="F341" s="8" t="s">
        <v>15</v>
      </c>
      <c r="G341" s="8" t="s">
        <v>9255</v>
      </c>
      <c r="H341" s="8" t="s">
        <v>290</v>
      </c>
      <c r="I341" s="8" t="s">
        <v>12</v>
      </c>
      <c r="J341" s="8">
        <v>280</v>
      </c>
      <c r="K341" s="14" t="s">
        <v>870</v>
      </c>
      <c r="L341" s="14" t="s">
        <v>8932</v>
      </c>
      <c r="M341" s="10">
        <v>0.42700745635966098</v>
      </c>
      <c r="N341" s="8" t="s">
        <v>7721</v>
      </c>
      <c r="O341" s="8" t="s">
        <v>147</v>
      </c>
      <c r="P341" s="9">
        <v>0.49858796296296298</v>
      </c>
      <c r="Q341" s="9">
        <v>0.50296296296296295</v>
      </c>
      <c r="R341" s="8">
        <v>0</v>
      </c>
      <c r="S341" s="10">
        <v>10.170833333333334</v>
      </c>
      <c r="T341" s="8" t="s">
        <v>8933</v>
      </c>
      <c r="U341" s="8" t="s">
        <v>8934</v>
      </c>
      <c r="V341" s="10">
        <v>8.5133448394565797E-2</v>
      </c>
      <c r="W341">
        <v>2743.36</v>
      </c>
      <c r="X341" s="8">
        <v>0</v>
      </c>
      <c r="Y341" s="8">
        <v>0</v>
      </c>
      <c r="Z341">
        <v>0</v>
      </c>
      <c r="AA341">
        <v>0</v>
      </c>
      <c r="AB341" s="8">
        <f>Solution[[#This Row],[Old Stop]] +1</f>
        <v>281</v>
      </c>
      <c r="AC341" s="8" t="str">
        <f>_xlfn.CONCAT(Solution[[#This Row],[Old Rt '#]],"_",Solution[[#This Row],[Week '#]],"_", _xlfn.SWITCH(Solution[[#This Row],[Old Delivery Day]], "M", "Monday", "T", "Tuesday", "W", "Wednesday", "R", "Thursday", "F", "Friday"))</f>
        <v>105_Week2_Wednesday</v>
      </c>
      <c r="AD341" s="20">
        <v>57.296100000000003</v>
      </c>
      <c r="AE341" s="20">
        <v>48.65</v>
      </c>
      <c r="AF341" s="20">
        <v>48.65</v>
      </c>
      <c r="AG341" s="20">
        <v>48.65</v>
      </c>
      <c r="AH341">
        <v>49.22</v>
      </c>
      <c r="AI341" s="8" t="s">
        <v>3526</v>
      </c>
      <c r="AJ341" s="8" t="s">
        <v>5166</v>
      </c>
      <c r="AK341" s="8">
        <v>1</v>
      </c>
      <c r="AL341" s="8">
        <v>0</v>
      </c>
      <c r="AM341" s="11">
        <v>48.65</v>
      </c>
      <c r="AN341" s="11">
        <v>48.65</v>
      </c>
      <c r="AO341" t="s">
        <v>163</v>
      </c>
      <c r="AP341" s="8" t="s">
        <v>191</v>
      </c>
      <c r="AQ341" s="8" t="s">
        <v>44</v>
      </c>
      <c r="AR341" s="8" t="s">
        <v>164</v>
      </c>
      <c r="AS341" s="8" t="s">
        <v>163</v>
      </c>
      <c r="AT341" s="8" t="s">
        <v>168</v>
      </c>
      <c r="AU3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1" s="8">
        <v>0</v>
      </c>
      <c r="AW341">
        <v>14.324025000000001</v>
      </c>
      <c r="AX341">
        <v>12.1625</v>
      </c>
      <c r="AY341">
        <v>12.1625</v>
      </c>
      <c r="AZ341">
        <v>12.1625</v>
      </c>
    </row>
    <row r="342" spans="1:52" x14ac:dyDescent="0.3">
      <c r="A342" s="43" t="s">
        <v>1708</v>
      </c>
      <c r="B342" t="s">
        <v>119</v>
      </c>
      <c r="C342" t="s">
        <v>3867</v>
      </c>
      <c r="D342" s="8" t="s">
        <v>101</v>
      </c>
      <c r="E342" s="8" t="s">
        <v>290</v>
      </c>
      <c r="F342" s="8" t="s">
        <v>15</v>
      </c>
      <c r="G342" s="8" t="s">
        <v>9262</v>
      </c>
      <c r="H342" s="8" t="s">
        <v>290</v>
      </c>
      <c r="I342" s="8" t="s">
        <v>12</v>
      </c>
      <c r="J342" s="8">
        <v>170</v>
      </c>
      <c r="K342" s="14" t="s">
        <v>1707</v>
      </c>
      <c r="L342" s="14" t="s">
        <v>5934</v>
      </c>
      <c r="M342" s="10">
        <v>0.96144653352132503</v>
      </c>
      <c r="N342" s="8" t="s">
        <v>6436</v>
      </c>
      <c r="O342" s="8" t="s">
        <v>147</v>
      </c>
      <c r="P342" s="9">
        <v>0.67640046296296297</v>
      </c>
      <c r="Q342" s="9">
        <v>0.69115740740740739</v>
      </c>
      <c r="R342" s="8">
        <v>0</v>
      </c>
      <c r="S342" s="10">
        <v>16.212499999999999</v>
      </c>
      <c r="T342" s="8" t="s">
        <v>3862</v>
      </c>
      <c r="U342" s="8" t="s">
        <v>3863</v>
      </c>
      <c r="V342" s="10">
        <v>0.55437509356974701</v>
      </c>
      <c r="W342">
        <v>4087.11</v>
      </c>
      <c r="X342" s="8">
        <v>10</v>
      </c>
      <c r="Y342" s="8">
        <v>0.73684210526315796</v>
      </c>
      <c r="Z342">
        <v>2</v>
      </c>
      <c r="AA342">
        <v>42</v>
      </c>
      <c r="AB342" s="8">
        <f>Solution[[#This Row],[Old Stop]] +1</f>
        <v>171</v>
      </c>
      <c r="AC342" s="8" t="str">
        <f>_xlfn.CONCAT(Solution[[#This Row],[Old Rt '#]],"_",Solution[[#This Row],[Week '#]],"_", _xlfn.SWITCH(Solution[[#This Row],[Old Delivery Day]], "M", "Monday", "T", "Tuesday", "W", "Wednesday", "R", "Thursday", "F", "Friday"))</f>
        <v>105_Week1_Wednesday</v>
      </c>
      <c r="AD342" s="20">
        <v>89.717600000000004</v>
      </c>
      <c r="AE342" s="20">
        <v>49.249200000000002</v>
      </c>
      <c r="AF342" s="20">
        <v>70.08</v>
      </c>
      <c r="AG342" s="20">
        <v>70.663799999999995</v>
      </c>
      <c r="AH342">
        <v>74.28</v>
      </c>
      <c r="AI342" s="8" t="s">
        <v>3526</v>
      </c>
      <c r="AJ342" s="8" t="s">
        <v>3527</v>
      </c>
      <c r="AK342" s="8">
        <v>1</v>
      </c>
      <c r="AL342" s="8">
        <v>38</v>
      </c>
      <c r="AM342" s="11">
        <v>62.666200000000003</v>
      </c>
      <c r="AN342" s="11">
        <v>70.787499999999994</v>
      </c>
      <c r="AO342" t="s">
        <v>163</v>
      </c>
      <c r="AP342" s="8" t="s">
        <v>191</v>
      </c>
      <c r="AQ342" s="8" t="s">
        <v>44</v>
      </c>
      <c r="AR342" s="8" t="s">
        <v>164</v>
      </c>
      <c r="AS342" s="8" t="s">
        <v>163</v>
      </c>
      <c r="AT342" s="8" t="s">
        <v>168</v>
      </c>
      <c r="AU3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2" s="8">
        <v>38</v>
      </c>
      <c r="AW342">
        <v>22.429400000000001</v>
      </c>
      <c r="AX342">
        <v>12.3123</v>
      </c>
      <c r="AY342">
        <v>17.52</v>
      </c>
      <c r="AZ342">
        <v>17.665949999999999</v>
      </c>
    </row>
    <row r="343" spans="1:52" x14ac:dyDescent="0.3">
      <c r="A343" s="43" t="s">
        <v>1708</v>
      </c>
      <c r="B343" t="s">
        <v>119</v>
      </c>
      <c r="C343" t="s">
        <v>3867</v>
      </c>
      <c r="D343" s="8" t="s">
        <v>102</v>
      </c>
      <c r="E343" s="8" t="s">
        <v>290</v>
      </c>
      <c r="F343" s="8" t="s">
        <v>15</v>
      </c>
      <c r="G343" s="8" t="s">
        <v>9256</v>
      </c>
      <c r="H343" s="8" t="s">
        <v>290</v>
      </c>
      <c r="I343" s="8" t="s">
        <v>12</v>
      </c>
      <c r="J343" s="8">
        <v>170</v>
      </c>
      <c r="K343" s="14" t="s">
        <v>1707</v>
      </c>
      <c r="L343" s="14" t="s">
        <v>5934</v>
      </c>
      <c r="M343" s="10">
        <v>0</v>
      </c>
      <c r="N343" s="8" t="s">
        <v>7731</v>
      </c>
      <c r="O343" s="8" t="s">
        <v>147</v>
      </c>
      <c r="P343" s="9">
        <v>0.53160879629629632</v>
      </c>
      <c r="Q343" s="9">
        <v>0.54636574074074074</v>
      </c>
      <c r="R343" s="8">
        <v>0</v>
      </c>
      <c r="S343" s="10">
        <v>16.212499999999999</v>
      </c>
      <c r="T343" s="8" t="s">
        <v>3862</v>
      </c>
      <c r="U343" s="8" t="s">
        <v>3863</v>
      </c>
      <c r="V343" s="10"/>
      <c r="W343">
        <v>4087.11</v>
      </c>
      <c r="X343" s="8">
        <v>10</v>
      </c>
      <c r="Y343" s="8">
        <v>0.73684210526315796</v>
      </c>
      <c r="Z343">
        <v>2</v>
      </c>
      <c r="AA343">
        <v>42</v>
      </c>
      <c r="AB343" s="8">
        <f>Solution[[#This Row],[Old Stop]] +1</f>
        <v>171</v>
      </c>
      <c r="AC343" s="8" t="str">
        <f>_xlfn.CONCAT(Solution[[#This Row],[Old Rt '#]],"_",Solution[[#This Row],[Week '#]],"_", _xlfn.SWITCH(Solution[[#This Row],[Old Delivery Day]], "M", "Monday", "T", "Tuesday", "W", "Wednesday", "R", "Thursday", "F", "Friday"))</f>
        <v>105_Week2_Wednesday</v>
      </c>
      <c r="AD343" s="20">
        <v>89.717600000000004</v>
      </c>
      <c r="AE343" s="20">
        <v>49.249200000000002</v>
      </c>
      <c r="AF343" s="20">
        <v>70.08</v>
      </c>
      <c r="AG343" s="20">
        <v>70.663799999999995</v>
      </c>
      <c r="AH343">
        <v>74.28</v>
      </c>
      <c r="AI343" s="8" t="s">
        <v>3526</v>
      </c>
      <c r="AJ343" s="8" t="s">
        <v>5166</v>
      </c>
      <c r="AK343" s="8">
        <v>1</v>
      </c>
      <c r="AL343" s="8">
        <v>38</v>
      </c>
      <c r="AM343" s="11">
        <v>62.666200000000003</v>
      </c>
      <c r="AN343" s="11">
        <v>70.787499999999994</v>
      </c>
      <c r="AO343" t="s">
        <v>163</v>
      </c>
      <c r="AP343" s="8" t="s">
        <v>191</v>
      </c>
      <c r="AQ343" s="8" t="s">
        <v>44</v>
      </c>
      <c r="AR343" s="8" t="s">
        <v>164</v>
      </c>
      <c r="AS343" s="8" t="s">
        <v>163</v>
      </c>
      <c r="AT343" s="8" t="s">
        <v>168</v>
      </c>
      <c r="AU3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3" s="8">
        <v>38</v>
      </c>
      <c r="AW343">
        <v>22.429400000000001</v>
      </c>
      <c r="AX343">
        <v>12.3123</v>
      </c>
      <c r="AY343">
        <v>17.52</v>
      </c>
      <c r="AZ343">
        <v>17.665949999999999</v>
      </c>
    </row>
    <row r="344" spans="1:52" x14ac:dyDescent="0.3">
      <c r="A344" s="43" t="s">
        <v>716</v>
      </c>
      <c r="B344" t="s">
        <v>3457</v>
      </c>
      <c r="C344" t="s">
        <v>110</v>
      </c>
      <c r="D344" s="8" t="s">
        <v>101</v>
      </c>
      <c r="E344" s="8" t="s">
        <v>290</v>
      </c>
      <c r="F344" s="8" t="s">
        <v>15</v>
      </c>
      <c r="G344" s="8" t="s">
        <v>9268</v>
      </c>
      <c r="H344" s="8" t="s">
        <v>290</v>
      </c>
      <c r="I344" s="8" t="s">
        <v>12</v>
      </c>
      <c r="J344" s="8">
        <v>125</v>
      </c>
      <c r="K344" s="14" t="s">
        <v>715</v>
      </c>
      <c r="L344" s="14" t="s">
        <v>5759</v>
      </c>
      <c r="M344" s="10">
        <v>0.36600414061956599</v>
      </c>
      <c r="N344" s="8" t="s">
        <v>6291</v>
      </c>
      <c r="O344" s="8" t="s">
        <v>147</v>
      </c>
      <c r="P344" s="9">
        <v>0.70699074074074075</v>
      </c>
      <c r="Q344" s="9">
        <v>0.71405092592592589</v>
      </c>
      <c r="R344" s="8">
        <v>0</v>
      </c>
      <c r="S344" s="10">
        <v>13.254166666666666</v>
      </c>
      <c r="T344" s="8" t="s">
        <v>3459</v>
      </c>
      <c r="U344" s="8" t="s">
        <v>3460</v>
      </c>
      <c r="V344" s="10">
        <v>0.195640401292762</v>
      </c>
      <c r="W344">
        <v>6152.85</v>
      </c>
      <c r="X344" s="8">
        <v>0</v>
      </c>
      <c r="Y344" s="8">
        <v>0</v>
      </c>
      <c r="Z344">
        <v>0</v>
      </c>
      <c r="AA344">
        <v>0</v>
      </c>
      <c r="AB344" s="8">
        <f>Solution[[#This Row],[Old Stop]] +1</f>
        <v>126</v>
      </c>
      <c r="AC344" s="8" t="str">
        <f>_xlfn.CONCAT(Solution[[#This Row],[Old Rt '#]],"_",Solution[[#This Row],[Week '#]],"_", _xlfn.SWITCH(Solution[[#This Row],[Old Delivery Day]], "M", "Monday", "T", "Tuesday", "W", "Wednesday", "R", "Thursday", "F", "Friday"))</f>
        <v>105_Week1_Wednesday</v>
      </c>
      <c r="AD344" s="20">
        <v>109.539</v>
      </c>
      <c r="AE344" s="20">
        <v>118.9271</v>
      </c>
      <c r="AF344" s="20">
        <v>155.75530000000001</v>
      </c>
      <c r="AG344" s="20">
        <v>147.4007</v>
      </c>
      <c r="AH344">
        <v>169.14</v>
      </c>
      <c r="AI344" s="8" t="s">
        <v>3526</v>
      </c>
      <c r="AJ344" s="8" t="s">
        <v>3527</v>
      </c>
      <c r="AK344" s="8">
        <v>1</v>
      </c>
      <c r="AL344" s="8">
        <v>0</v>
      </c>
      <c r="AM344" s="11">
        <v>146.19749999999999</v>
      </c>
      <c r="AN344" s="11">
        <v>140.4975</v>
      </c>
      <c r="AO344" t="s">
        <v>163</v>
      </c>
      <c r="AP344" s="8" t="s">
        <v>191</v>
      </c>
      <c r="AQ344" s="8" t="s">
        <v>44</v>
      </c>
      <c r="AR344" s="8" t="s">
        <v>164</v>
      </c>
      <c r="AS344" s="8" t="s">
        <v>163</v>
      </c>
      <c r="AT344" s="8" t="s">
        <v>168</v>
      </c>
      <c r="AU3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4" s="8">
        <v>0</v>
      </c>
      <c r="AW344">
        <v>27.38475</v>
      </c>
      <c r="AX344">
        <v>29.731774999999999</v>
      </c>
      <c r="AY344">
        <v>38.938825000000001</v>
      </c>
      <c r="AZ344">
        <v>36.850175</v>
      </c>
    </row>
    <row r="345" spans="1:52" x14ac:dyDescent="0.3">
      <c r="A345" s="43" t="s">
        <v>716</v>
      </c>
      <c r="B345" t="s">
        <v>3457</v>
      </c>
      <c r="C345" t="s">
        <v>110</v>
      </c>
      <c r="D345" s="8" t="s">
        <v>102</v>
      </c>
      <c r="E345" s="8" t="s">
        <v>290</v>
      </c>
      <c r="F345" s="8" t="s">
        <v>15</v>
      </c>
      <c r="G345" s="8" t="s">
        <v>9265</v>
      </c>
      <c r="H345" s="8" t="s">
        <v>290</v>
      </c>
      <c r="I345" s="8" t="s">
        <v>12</v>
      </c>
      <c r="J345" s="8">
        <v>125</v>
      </c>
      <c r="K345" s="14" t="s">
        <v>715</v>
      </c>
      <c r="L345" s="14" t="s">
        <v>5759</v>
      </c>
      <c r="M345" s="10">
        <v>8.9565616217041093</v>
      </c>
      <c r="N345" s="8" t="s">
        <v>7729</v>
      </c>
      <c r="O345" s="8" t="s">
        <v>147</v>
      </c>
      <c r="P345" s="9">
        <v>0.55259259259259264</v>
      </c>
      <c r="Q345" s="9">
        <v>0.55965277777777778</v>
      </c>
      <c r="R345" s="8">
        <v>0</v>
      </c>
      <c r="S345" s="10">
        <v>13.254166666666666</v>
      </c>
      <c r="T345" s="8" t="s">
        <v>3459</v>
      </c>
      <c r="U345" s="8" t="s">
        <v>3460</v>
      </c>
      <c r="V345" s="10">
        <v>6.3978183721334903</v>
      </c>
      <c r="W345">
        <v>6152.85</v>
      </c>
      <c r="X345" s="8">
        <v>0</v>
      </c>
      <c r="Y345" s="8">
        <v>0</v>
      </c>
      <c r="Z345">
        <v>0</v>
      </c>
      <c r="AA345">
        <v>0</v>
      </c>
      <c r="AB345" s="8">
        <f>Solution[[#This Row],[Old Stop]] +1</f>
        <v>126</v>
      </c>
      <c r="AC345" s="8" t="str">
        <f>_xlfn.CONCAT(Solution[[#This Row],[Old Rt '#]],"_",Solution[[#This Row],[Week '#]],"_", _xlfn.SWITCH(Solution[[#This Row],[Old Delivery Day]], "M", "Monday", "T", "Tuesday", "W", "Wednesday", "R", "Thursday", "F", "Friday"))</f>
        <v>105_Week2_Wednesday</v>
      </c>
      <c r="AD345" s="20">
        <v>109.539</v>
      </c>
      <c r="AE345" s="20">
        <v>118.9271</v>
      </c>
      <c r="AF345" s="20">
        <v>155.75530000000001</v>
      </c>
      <c r="AG345" s="20">
        <v>147.4007</v>
      </c>
      <c r="AH345">
        <v>169.14</v>
      </c>
      <c r="AI345" s="8" t="s">
        <v>3526</v>
      </c>
      <c r="AJ345" s="8" t="s">
        <v>5166</v>
      </c>
      <c r="AK345" s="8">
        <v>1</v>
      </c>
      <c r="AL345" s="8">
        <v>0</v>
      </c>
      <c r="AM345" s="11">
        <v>146.19749999999999</v>
      </c>
      <c r="AN345" s="11">
        <v>140.4975</v>
      </c>
      <c r="AO345" t="s">
        <v>163</v>
      </c>
      <c r="AP345" s="8" t="s">
        <v>191</v>
      </c>
      <c r="AQ345" s="8" t="s">
        <v>44</v>
      </c>
      <c r="AR345" s="8" t="s">
        <v>164</v>
      </c>
      <c r="AS345" s="8" t="s">
        <v>163</v>
      </c>
      <c r="AT345" s="8" t="s">
        <v>168</v>
      </c>
      <c r="AU3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5" s="8">
        <v>0</v>
      </c>
      <c r="AW345">
        <v>27.38475</v>
      </c>
      <c r="AX345">
        <v>29.731774999999999</v>
      </c>
      <c r="AY345">
        <v>38.938825000000001</v>
      </c>
      <c r="AZ345">
        <v>36.850175</v>
      </c>
    </row>
    <row r="346" spans="1:52" x14ac:dyDescent="0.3">
      <c r="A346" s="43" t="s">
        <v>1467</v>
      </c>
      <c r="B346" t="s">
        <v>3795</v>
      </c>
      <c r="C346" t="s">
        <v>110</v>
      </c>
      <c r="D346" s="8" t="s">
        <v>101</v>
      </c>
      <c r="E346" s="8" t="s">
        <v>290</v>
      </c>
      <c r="F346" s="8" t="s">
        <v>15</v>
      </c>
      <c r="G346" s="8" t="s">
        <v>9267</v>
      </c>
      <c r="H346" s="8" t="s">
        <v>290</v>
      </c>
      <c r="I346" s="8" t="s">
        <v>12</v>
      </c>
      <c r="J346" s="8">
        <v>386</v>
      </c>
      <c r="K346" s="14" t="s">
        <v>1466</v>
      </c>
      <c r="L346" s="14" t="s">
        <v>6009</v>
      </c>
      <c r="M346" s="10">
        <v>1.98635969699467</v>
      </c>
      <c r="N346" s="8" t="s">
        <v>7718</v>
      </c>
      <c r="O346" s="8" t="s">
        <v>147</v>
      </c>
      <c r="P346" s="9">
        <v>0.74413194444444442</v>
      </c>
      <c r="Q346" s="9">
        <v>0.75084490740740739</v>
      </c>
      <c r="R346" s="8">
        <v>0</v>
      </c>
      <c r="S346" s="10">
        <v>9.4354006285390355</v>
      </c>
      <c r="T346" s="8" t="s">
        <v>3797</v>
      </c>
      <c r="U346" s="8" t="s">
        <v>3798</v>
      </c>
      <c r="V346" s="10">
        <v>1.89691453301408</v>
      </c>
      <c r="W346">
        <v>1533.25</v>
      </c>
      <c r="X346" s="8">
        <v>0</v>
      </c>
      <c r="Y346" s="8">
        <v>0</v>
      </c>
      <c r="Z346">
        <v>0</v>
      </c>
      <c r="AA346">
        <v>0</v>
      </c>
      <c r="AB346" s="8">
        <f>Solution[[#This Row],[Old Stop]] +1</f>
        <v>387</v>
      </c>
      <c r="AC346" s="8" t="str">
        <f>_xlfn.CONCAT(Solution[[#This Row],[Old Rt '#]],"_",Solution[[#This Row],[Week '#]],"_", _xlfn.SWITCH(Solution[[#This Row],[Old Delivery Day]], "M", "Monday", "T", "Tuesday", "W", "Wednesday", "R", "Thursday", "F", "Friday"))</f>
        <v>105_Week1_Wednesday</v>
      </c>
      <c r="AD346" s="20">
        <v>0</v>
      </c>
      <c r="AE346" s="20">
        <v>86.42</v>
      </c>
      <c r="AF346" s="20">
        <v>92.248099999999994</v>
      </c>
      <c r="AG346" s="20">
        <v>0</v>
      </c>
      <c r="AH346">
        <v>75.87</v>
      </c>
      <c r="AI346" s="8" t="s">
        <v>3526</v>
      </c>
      <c r="AJ346" s="8" t="s">
        <v>3527</v>
      </c>
      <c r="AK346" s="8">
        <v>1</v>
      </c>
      <c r="AL346" s="8">
        <v>0</v>
      </c>
      <c r="AM346" s="11">
        <v>86.68</v>
      </c>
      <c r="AN346" s="11">
        <v>0</v>
      </c>
      <c r="AO346" t="s">
        <v>163</v>
      </c>
      <c r="AP346" s="8" t="s">
        <v>191</v>
      </c>
      <c r="AQ346" s="8" t="s">
        <v>44</v>
      </c>
      <c r="AR346" s="8" t="s">
        <v>164</v>
      </c>
      <c r="AS346" s="8" t="s">
        <v>163</v>
      </c>
      <c r="AT346" s="8" t="s">
        <v>168</v>
      </c>
      <c r="AU3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6" s="8">
        <v>0</v>
      </c>
      <c r="AW346">
        <v>0</v>
      </c>
      <c r="AX346">
        <v>21.605</v>
      </c>
      <c r="AY346">
        <v>23.062024999999998</v>
      </c>
      <c r="AZ346">
        <v>0</v>
      </c>
    </row>
    <row r="347" spans="1:52" x14ac:dyDescent="0.3">
      <c r="A347" s="43" t="s">
        <v>1467</v>
      </c>
      <c r="B347" t="s">
        <v>3795</v>
      </c>
      <c r="C347" t="s">
        <v>110</v>
      </c>
      <c r="D347" s="8" t="s">
        <v>102</v>
      </c>
      <c r="E347" s="8" t="s">
        <v>290</v>
      </c>
      <c r="F347" s="8" t="s">
        <v>15</v>
      </c>
      <c r="G347" s="8" t="s">
        <v>9267</v>
      </c>
      <c r="H347" s="8" t="s">
        <v>290</v>
      </c>
      <c r="I347" s="8" t="s">
        <v>12</v>
      </c>
      <c r="J347" s="8">
        <v>386</v>
      </c>
      <c r="K347" s="14" t="s">
        <v>1466</v>
      </c>
      <c r="L347" s="14" t="s">
        <v>6009</v>
      </c>
      <c r="M347" s="10">
        <v>2.0134303129825599</v>
      </c>
      <c r="N347" s="8" t="s">
        <v>8333</v>
      </c>
      <c r="O347" s="8" t="s">
        <v>147</v>
      </c>
      <c r="P347" s="9">
        <v>0.61940972222222224</v>
      </c>
      <c r="Q347" s="9">
        <v>0.62612268518518521</v>
      </c>
      <c r="R347" s="8">
        <v>0</v>
      </c>
      <c r="S347" s="10">
        <v>9.4354006285390355</v>
      </c>
      <c r="T347" s="8" t="s">
        <v>3797</v>
      </c>
      <c r="U347" s="8" t="s">
        <v>3798</v>
      </c>
      <c r="V347" s="10">
        <v>1.89691453301404</v>
      </c>
      <c r="W347">
        <v>1533.25</v>
      </c>
      <c r="X347" s="8">
        <v>0</v>
      </c>
      <c r="Y347" s="8">
        <v>0</v>
      </c>
      <c r="Z347">
        <v>0</v>
      </c>
      <c r="AA347">
        <v>0</v>
      </c>
      <c r="AB347" s="8">
        <f>Solution[[#This Row],[Old Stop]] +1</f>
        <v>387</v>
      </c>
      <c r="AC347" s="8" t="str">
        <f>_xlfn.CONCAT(Solution[[#This Row],[Old Rt '#]],"_",Solution[[#This Row],[Week '#]],"_", _xlfn.SWITCH(Solution[[#This Row],[Old Delivery Day]], "M", "Monday", "T", "Tuesday", "W", "Wednesday", "R", "Thursday", "F", "Friday"))</f>
        <v>105_Week2_Wednesday</v>
      </c>
      <c r="AD347" s="20">
        <v>0</v>
      </c>
      <c r="AE347" s="20">
        <v>86.42</v>
      </c>
      <c r="AF347" s="20">
        <v>92.248099999999994</v>
      </c>
      <c r="AG347" s="20">
        <v>0</v>
      </c>
      <c r="AH347">
        <v>75.87</v>
      </c>
      <c r="AI347" s="8" t="s">
        <v>3526</v>
      </c>
      <c r="AJ347" s="8" t="s">
        <v>5166</v>
      </c>
      <c r="AK347" s="8">
        <v>1</v>
      </c>
      <c r="AL347" s="8">
        <v>0</v>
      </c>
      <c r="AM347" s="11">
        <v>86.68</v>
      </c>
      <c r="AN347" s="11">
        <v>0</v>
      </c>
      <c r="AO347" t="s">
        <v>163</v>
      </c>
      <c r="AP347" s="8" t="s">
        <v>191</v>
      </c>
      <c r="AQ347" s="8" t="s">
        <v>44</v>
      </c>
      <c r="AR347" s="8" t="s">
        <v>164</v>
      </c>
      <c r="AS347" s="8" t="s">
        <v>163</v>
      </c>
      <c r="AT347" s="8" t="s">
        <v>168</v>
      </c>
      <c r="AU3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7" s="8">
        <v>0</v>
      </c>
      <c r="AW347">
        <v>0</v>
      </c>
      <c r="AX347">
        <v>21.605</v>
      </c>
      <c r="AY347">
        <v>23.062024999999998</v>
      </c>
      <c r="AZ347">
        <v>0</v>
      </c>
    </row>
    <row r="348" spans="1:52" x14ac:dyDescent="0.3">
      <c r="A348" s="43" t="s">
        <v>1462</v>
      </c>
      <c r="B348" t="s">
        <v>3677</v>
      </c>
      <c r="C348" t="s">
        <v>110</v>
      </c>
      <c r="D348" s="8" t="s">
        <v>101</v>
      </c>
      <c r="E348" s="8" t="s">
        <v>290</v>
      </c>
      <c r="F348" s="8" t="s">
        <v>15</v>
      </c>
      <c r="G348" s="8" t="s">
        <v>9272</v>
      </c>
      <c r="H348" s="8" t="s">
        <v>290</v>
      </c>
      <c r="I348" s="8" t="s">
        <v>12</v>
      </c>
      <c r="J348" s="8">
        <v>425</v>
      </c>
      <c r="K348" s="14" t="s">
        <v>1461</v>
      </c>
      <c r="L348" s="14" t="s">
        <v>5942</v>
      </c>
      <c r="M348" s="10">
        <v>0.59441332336166397</v>
      </c>
      <c r="N348" s="8" t="s">
        <v>7725</v>
      </c>
      <c r="O348" s="8" t="s">
        <v>147</v>
      </c>
      <c r="P348" s="9">
        <v>0.75126157407407412</v>
      </c>
      <c r="Q348" s="9">
        <v>0.75908564814814816</v>
      </c>
      <c r="R348" s="8">
        <v>0</v>
      </c>
      <c r="S348" s="10">
        <v>8.2166666666666668</v>
      </c>
      <c r="T348" s="8" t="s">
        <v>8070</v>
      </c>
      <c r="U348" s="8" t="s">
        <v>8071</v>
      </c>
      <c r="V348" s="10">
        <v>0.43402103060630098</v>
      </c>
      <c r="W348">
        <v>4761.38</v>
      </c>
      <c r="X348" s="8">
        <v>28</v>
      </c>
      <c r="Y348" s="8">
        <v>0.73333333333333395</v>
      </c>
      <c r="Z348">
        <v>5</v>
      </c>
      <c r="AA348">
        <v>111</v>
      </c>
      <c r="AB348" s="8">
        <f>Solution[[#This Row],[Old Stop]] +1</f>
        <v>426</v>
      </c>
      <c r="AC348" s="8" t="str">
        <f>_xlfn.CONCAT(Solution[[#This Row],[Old Rt '#]],"_",Solution[[#This Row],[Week '#]],"_", _xlfn.SWITCH(Solution[[#This Row],[Old Delivery Day]], "M", "Monday", "T", "Tuesday", "W", "Wednesday", "R", "Thursday", "F", "Friday"))</f>
        <v>105_Week1_Wednesday</v>
      </c>
      <c r="AD348" s="20">
        <v>88.7423</v>
      </c>
      <c r="AE348" s="20">
        <v>91.769199999999998</v>
      </c>
      <c r="AF348" s="20">
        <v>93.976900000000001</v>
      </c>
      <c r="AG348" s="20">
        <v>96.03</v>
      </c>
      <c r="AH348">
        <v>102.94</v>
      </c>
      <c r="AI348" s="8" t="s">
        <v>3526</v>
      </c>
      <c r="AJ348" s="8" t="s">
        <v>3527</v>
      </c>
      <c r="AK348" s="8">
        <v>1</v>
      </c>
      <c r="AL348" s="8">
        <v>105</v>
      </c>
      <c r="AM348" s="11">
        <v>91.938699999999997</v>
      </c>
      <c r="AN348" s="11">
        <v>95.995000000000005</v>
      </c>
      <c r="AO348" t="s">
        <v>163</v>
      </c>
      <c r="AP348" s="8" t="s">
        <v>191</v>
      </c>
      <c r="AQ348" s="8" t="s">
        <v>44</v>
      </c>
      <c r="AR348" s="8" t="s">
        <v>164</v>
      </c>
      <c r="AS348" s="8" t="s">
        <v>163</v>
      </c>
      <c r="AT348" s="8" t="s">
        <v>168</v>
      </c>
      <c r="AU3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8" s="8">
        <v>105</v>
      </c>
      <c r="AW348">
        <v>22.185575</v>
      </c>
      <c r="AX348">
        <v>22.942299999999999</v>
      </c>
      <c r="AY348">
        <v>23.494225</v>
      </c>
      <c r="AZ348">
        <v>24.0075</v>
      </c>
    </row>
    <row r="349" spans="1:52" x14ac:dyDescent="0.3">
      <c r="A349" s="43" t="s">
        <v>1462</v>
      </c>
      <c r="B349" t="s">
        <v>3677</v>
      </c>
      <c r="C349" t="s">
        <v>110</v>
      </c>
      <c r="D349" s="8" t="s">
        <v>102</v>
      </c>
      <c r="E349" s="8" t="s">
        <v>290</v>
      </c>
      <c r="F349" s="8" t="s">
        <v>15</v>
      </c>
      <c r="G349" s="8" t="s">
        <v>9272</v>
      </c>
      <c r="H349" s="8" t="s">
        <v>290</v>
      </c>
      <c r="I349" s="8" t="s">
        <v>12</v>
      </c>
      <c r="J349" s="8">
        <v>425</v>
      </c>
      <c r="K349" s="14" t="s">
        <v>1461</v>
      </c>
      <c r="L349" s="14" t="s">
        <v>5942</v>
      </c>
      <c r="M349" s="10">
        <v>0.61315248752407603</v>
      </c>
      <c r="N349" s="8" t="s">
        <v>8332</v>
      </c>
      <c r="O349" s="8" t="s">
        <v>147</v>
      </c>
      <c r="P349" s="9">
        <v>0.62655092592592587</v>
      </c>
      <c r="Q349" s="9">
        <v>0.63437500000000002</v>
      </c>
      <c r="R349" s="8">
        <v>0</v>
      </c>
      <c r="S349" s="10">
        <v>8.2166666666666668</v>
      </c>
      <c r="T349" s="8" t="s">
        <v>8070</v>
      </c>
      <c r="U349" s="8" t="s">
        <v>8071</v>
      </c>
      <c r="V349" s="10">
        <v>0.43402103060630098</v>
      </c>
      <c r="W349">
        <v>4761.38</v>
      </c>
      <c r="X349" s="8">
        <v>28</v>
      </c>
      <c r="Y349" s="8">
        <v>0.73333333333333395</v>
      </c>
      <c r="Z349">
        <v>5</v>
      </c>
      <c r="AA349">
        <v>111</v>
      </c>
      <c r="AB349" s="8">
        <f>Solution[[#This Row],[Old Stop]] +1</f>
        <v>426</v>
      </c>
      <c r="AC349" s="8" t="str">
        <f>_xlfn.CONCAT(Solution[[#This Row],[Old Rt '#]],"_",Solution[[#This Row],[Week '#]],"_", _xlfn.SWITCH(Solution[[#This Row],[Old Delivery Day]], "M", "Monday", "T", "Tuesday", "W", "Wednesday", "R", "Thursday", "F", "Friday"))</f>
        <v>105_Week2_Wednesday</v>
      </c>
      <c r="AD349" s="20">
        <v>88.7423</v>
      </c>
      <c r="AE349" s="20">
        <v>91.769199999999998</v>
      </c>
      <c r="AF349" s="20">
        <v>93.976900000000001</v>
      </c>
      <c r="AG349" s="20">
        <v>96.03</v>
      </c>
      <c r="AH349">
        <v>102.94</v>
      </c>
      <c r="AI349" s="8" t="s">
        <v>3526</v>
      </c>
      <c r="AJ349" s="8" t="s">
        <v>5166</v>
      </c>
      <c r="AK349" s="8">
        <v>1</v>
      </c>
      <c r="AL349" s="8">
        <v>105</v>
      </c>
      <c r="AM349" s="11">
        <v>91.938699999999997</v>
      </c>
      <c r="AN349" s="11">
        <v>95.995000000000005</v>
      </c>
      <c r="AO349" t="s">
        <v>163</v>
      </c>
      <c r="AP349" s="8" t="s">
        <v>191</v>
      </c>
      <c r="AQ349" s="8" t="s">
        <v>44</v>
      </c>
      <c r="AR349" s="8" t="s">
        <v>164</v>
      </c>
      <c r="AS349" s="8" t="s">
        <v>163</v>
      </c>
      <c r="AT349" s="8" t="s">
        <v>168</v>
      </c>
      <c r="AU3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49" s="8">
        <v>105</v>
      </c>
      <c r="AW349">
        <v>22.185575</v>
      </c>
      <c r="AX349">
        <v>22.942299999999999</v>
      </c>
      <c r="AY349">
        <v>23.494225</v>
      </c>
      <c r="AZ349">
        <v>24.0075</v>
      </c>
    </row>
    <row r="350" spans="1:52" x14ac:dyDescent="0.3">
      <c r="A350" s="43" t="s">
        <v>878</v>
      </c>
      <c r="B350" t="s">
        <v>5269</v>
      </c>
      <c r="C350" t="s">
        <v>110</v>
      </c>
      <c r="D350" s="8" t="s">
        <v>101</v>
      </c>
      <c r="E350" s="8" t="s">
        <v>290</v>
      </c>
      <c r="F350" s="8" t="s">
        <v>15</v>
      </c>
      <c r="G350" s="8" t="s">
        <v>9271</v>
      </c>
      <c r="H350" s="8" t="s">
        <v>290</v>
      </c>
      <c r="I350" s="8" t="s">
        <v>12</v>
      </c>
      <c r="J350" s="8">
        <v>340</v>
      </c>
      <c r="K350" s="14" t="s">
        <v>877</v>
      </c>
      <c r="L350" s="14" t="s">
        <v>5997</v>
      </c>
      <c r="M350" s="10">
        <v>6.3880217153722496</v>
      </c>
      <c r="N350" s="8" t="s">
        <v>6290</v>
      </c>
      <c r="O350" s="8" t="s">
        <v>129</v>
      </c>
      <c r="P350" s="9">
        <v>0.71848379629629633</v>
      </c>
      <c r="Q350" s="9">
        <v>0.72760416666666672</v>
      </c>
      <c r="R350" s="8">
        <v>0</v>
      </c>
      <c r="S350" s="10">
        <v>11.775</v>
      </c>
      <c r="T350" s="8" t="s">
        <v>5271</v>
      </c>
      <c r="U350" s="8" t="s">
        <v>5272</v>
      </c>
      <c r="V350" s="10">
        <v>5.2386721925015003</v>
      </c>
      <c r="W350">
        <v>3850.84</v>
      </c>
      <c r="X350" s="8">
        <v>0</v>
      </c>
      <c r="Y350" s="8">
        <v>0</v>
      </c>
      <c r="Z350">
        <v>0</v>
      </c>
      <c r="AA350">
        <v>0</v>
      </c>
      <c r="AB350" s="8">
        <f>Solution[[#This Row],[Old Stop]] +1</f>
        <v>341</v>
      </c>
      <c r="AC350" s="8" t="str">
        <f>_xlfn.CONCAT(Solution[[#This Row],[Old Rt '#]],"_",Solution[[#This Row],[Week '#]],"_", _xlfn.SWITCH(Solution[[#This Row],[Old Delivery Day]], "M", "Monday", "T", "Tuesday", "W", "Wednesday", "R", "Thursday", "F", "Friday"))</f>
        <v>105_Week1_Wednesday</v>
      </c>
      <c r="AD350" s="20">
        <v>112.8177</v>
      </c>
      <c r="AE350" s="20">
        <v>154.35159999999999</v>
      </c>
      <c r="AF350" s="20">
        <v>165.05</v>
      </c>
      <c r="AG350" s="20">
        <v>171.64</v>
      </c>
      <c r="AH350">
        <v>82.06</v>
      </c>
      <c r="AI350" s="8" t="s">
        <v>3526</v>
      </c>
      <c r="AJ350" s="8" t="s">
        <v>3527</v>
      </c>
      <c r="AK350" s="8">
        <v>1</v>
      </c>
      <c r="AL350" s="8">
        <v>0</v>
      </c>
      <c r="AM350" s="11">
        <v>77.612499999999997</v>
      </c>
      <c r="AN350" s="11">
        <v>87.931200000000004</v>
      </c>
      <c r="AO350" t="s">
        <v>163</v>
      </c>
      <c r="AP350" s="8" t="s">
        <v>191</v>
      </c>
      <c r="AQ350" s="8" t="s">
        <v>44</v>
      </c>
      <c r="AR350" s="8" t="s">
        <v>164</v>
      </c>
      <c r="AS350" s="8" t="s">
        <v>163</v>
      </c>
      <c r="AT350" s="8" t="s">
        <v>168</v>
      </c>
      <c r="AU3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0" s="8">
        <v>0</v>
      </c>
      <c r="AW350">
        <v>28.204425000000001</v>
      </c>
      <c r="AX350">
        <v>38.587899999999998</v>
      </c>
      <c r="AY350">
        <v>41.262500000000003</v>
      </c>
      <c r="AZ350">
        <v>42.91</v>
      </c>
    </row>
    <row r="351" spans="1:52" x14ac:dyDescent="0.3">
      <c r="A351" s="43" t="s">
        <v>1572</v>
      </c>
      <c r="B351" t="s">
        <v>3558</v>
      </c>
      <c r="C351" t="s">
        <v>110</v>
      </c>
      <c r="D351" s="8" t="s">
        <v>101</v>
      </c>
      <c r="E351" s="8" t="s">
        <v>290</v>
      </c>
      <c r="F351" s="8" t="s">
        <v>15</v>
      </c>
      <c r="G351" s="8" t="s">
        <v>9270</v>
      </c>
      <c r="H351" s="8" t="s">
        <v>290</v>
      </c>
      <c r="I351" s="8" t="s">
        <v>12</v>
      </c>
      <c r="J351" s="8">
        <v>381</v>
      </c>
      <c r="K351" s="14" t="s">
        <v>1571</v>
      </c>
      <c r="L351" s="14" t="s">
        <v>5955</v>
      </c>
      <c r="M351" s="10">
        <v>12.1477666190458</v>
      </c>
      <c r="N351" s="8" t="s">
        <v>7720</v>
      </c>
      <c r="O351" s="8" t="s">
        <v>110</v>
      </c>
      <c r="P351" s="9">
        <v>0.73604166666666671</v>
      </c>
      <c r="Q351" s="9">
        <v>0.74275462962962968</v>
      </c>
      <c r="R351" s="8">
        <v>0</v>
      </c>
      <c r="S351" s="10">
        <v>9.4354006285390355</v>
      </c>
      <c r="T351" s="8" t="s">
        <v>3560</v>
      </c>
      <c r="U351" s="8" t="s">
        <v>3561</v>
      </c>
      <c r="V351" s="10">
        <v>12.5745217147362</v>
      </c>
      <c r="W351">
        <v>164.85</v>
      </c>
      <c r="X351" s="8">
        <v>0</v>
      </c>
      <c r="Y351" s="8">
        <v>0</v>
      </c>
      <c r="Z351">
        <v>0</v>
      </c>
      <c r="AA351">
        <v>0</v>
      </c>
      <c r="AB351" s="8">
        <f>Solution[[#This Row],[Old Stop]] +1</f>
        <v>382</v>
      </c>
      <c r="AC351" s="8" t="str">
        <f>_xlfn.CONCAT(Solution[[#This Row],[Old Rt '#]],"_",Solution[[#This Row],[Week '#]],"_", _xlfn.SWITCH(Solution[[#This Row],[Old Delivery Day]], "M", "Monday", "T", "Tuesday", "W", "Wednesday", "R", "Thursday", "F", "Friday"))</f>
        <v>105_Week1_Wednesday</v>
      </c>
      <c r="AD351" s="20">
        <v>0</v>
      </c>
      <c r="AE351" s="20">
        <v>164.85</v>
      </c>
      <c r="AF351" s="20">
        <v>0</v>
      </c>
      <c r="AG351" s="20">
        <v>0</v>
      </c>
      <c r="AH351" t="s">
        <v>247</v>
      </c>
      <c r="AI351" s="8" t="s">
        <v>3526</v>
      </c>
      <c r="AJ351" s="8" t="s">
        <v>3527</v>
      </c>
      <c r="AK351" s="8">
        <v>1</v>
      </c>
      <c r="AL351" s="8">
        <v>0</v>
      </c>
      <c r="AM351" s="11">
        <v>20.606200000000001</v>
      </c>
      <c r="AN351" s="11">
        <v>0</v>
      </c>
      <c r="AO351" t="s">
        <v>163</v>
      </c>
      <c r="AP351" s="8" t="s">
        <v>191</v>
      </c>
      <c r="AQ351" s="8" t="s">
        <v>44</v>
      </c>
      <c r="AR351" s="8" t="s">
        <v>164</v>
      </c>
      <c r="AS351" s="8" t="s">
        <v>163</v>
      </c>
      <c r="AT351" s="8" t="s">
        <v>168</v>
      </c>
      <c r="AU3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1" s="8">
        <v>0</v>
      </c>
      <c r="AW351">
        <v>0</v>
      </c>
      <c r="AX351">
        <v>41.212499999999999</v>
      </c>
      <c r="AY351">
        <v>0</v>
      </c>
      <c r="AZ351">
        <v>0</v>
      </c>
    </row>
    <row r="352" spans="1:52" x14ac:dyDescent="0.3">
      <c r="A352" s="43" t="s">
        <v>1572</v>
      </c>
      <c r="B352" t="s">
        <v>3558</v>
      </c>
      <c r="C352" t="s">
        <v>110</v>
      </c>
      <c r="D352" s="8" t="s">
        <v>102</v>
      </c>
      <c r="E352" s="8" t="s">
        <v>290</v>
      </c>
      <c r="F352" s="8" t="s">
        <v>15</v>
      </c>
      <c r="G352" s="8" t="s">
        <v>9270</v>
      </c>
      <c r="H352" s="8" t="s">
        <v>290</v>
      </c>
      <c r="I352" s="8" t="s">
        <v>12</v>
      </c>
      <c r="J352" s="8">
        <v>381</v>
      </c>
      <c r="K352" s="14" t="s">
        <v>1571</v>
      </c>
      <c r="L352" s="14" t="s">
        <v>5955</v>
      </c>
      <c r="M352" s="10">
        <v>11.766930593783201</v>
      </c>
      <c r="N352" s="8" t="s">
        <v>8882</v>
      </c>
      <c r="O352" s="8" t="s">
        <v>110</v>
      </c>
      <c r="P352" s="9">
        <v>0.61129629629629634</v>
      </c>
      <c r="Q352" s="9">
        <v>0.61800925925925931</v>
      </c>
      <c r="R352" s="8">
        <v>0</v>
      </c>
      <c r="S352" s="10">
        <v>9.4354006285390355</v>
      </c>
      <c r="T352" s="8" t="s">
        <v>3560</v>
      </c>
      <c r="U352" s="8" t="s">
        <v>3561</v>
      </c>
      <c r="V352" s="10">
        <v>12.075256787429399</v>
      </c>
      <c r="W352">
        <v>164.85</v>
      </c>
      <c r="X352" s="8">
        <v>0</v>
      </c>
      <c r="Y352" s="8">
        <v>0</v>
      </c>
      <c r="Z352">
        <v>0</v>
      </c>
      <c r="AA352">
        <v>0</v>
      </c>
      <c r="AB352" s="8">
        <f>Solution[[#This Row],[Old Stop]] +1</f>
        <v>382</v>
      </c>
      <c r="AC352" s="8" t="str">
        <f>_xlfn.CONCAT(Solution[[#This Row],[Old Rt '#]],"_",Solution[[#This Row],[Week '#]],"_", _xlfn.SWITCH(Solution[[#This Row],[Old Delivery Day]], "M", "Monday", "T", "Tuesday", "W", "Wednesday", "R", "Thursday", "F", "Friday"))</f>
        <v>105_Week2_Wednesday</v>
      </c>
      <c r="AD352" s="20">
        <v>0</v>
      </c>
      <c r="AE352" s="20">
        <v>164.85</v>
      </c>
      <c r="AF352" s="20">
        <v>0</v>
      </c>
      <c r="AG352" s="20">
        <v>0</v>
      </c>
      <c r="AH352" t="s">
        <v>247</v>
      </c>
      <c r="AI352" s="8" t="s">
        <v>3526</v>
      </c>
      <c r="AJ352" s="8" t="s">
        <v>5166</v>
      </c>
      <c r="AK352" s="8">
        <v>1</v>
      </c>
      <c r="AL352" s="8">
        <v>0</v>
      </c>
      <c r="AM352" s="11">
        <v>20.606200000000001</v>
      </c>
      <c r="AN352" s="11">
        <v>0</v>
      </c>
      <c r="AO352" t="s">
        <v>163</v>
      </c>
      <c r="AP352" s="8" t="s">
        <v>191</v>
      </c>
      <c r="AQ352" s="8" t="s">
        <v>44</v>
      </c>
      <c r="AR352" s="8" t="s">
        <v>164</v>
      </c>
      <c r="AS352" s="8" t="s">
        <v>163</v>
      </c>
      <c r="AT352" s="8" t="s">
        <v>168</v>
      </c>
      <c r="AU3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2" s="8">
        <v>0</v>
      </c>
      <c r="AW352">
        <v>0</v>
      </c>
      <c r="AX352">
        <v>41.212499999999999</v>
      </c>
      <c r="AY352">
        <v>0</v>
      </c>
      <c r="AZ352">
        <v>0</v>
      </c>
    </row>
    <row r="353" spans="1:52" x14ac:dyDescent="0.3">
      <c r="A353" s="43" t="s">
        <v>869</v>
      </c>
      <c r="B353" t="s">
        <v>3624</v>
      </c>
      <c r="C353" t="s">
        <v>110</v>
      </c>
      <c r="D353" s="8" t="s">
        <v>101</v>
      </c>
      <c r="E353" s="8" t="s">
        <v>290</v>
      </c>
      <c r="F353" s="8" t="s">
        <v>15</v>
      </c>
      <c r="G353" s="8" t="s">
        <v>9256</v>
      </c>
      <c r="H353" s="8" t="s">
        <v>290</v>
      </c>
      <c r="I353" s="8" t="s">
        <v>12</v>
      </c>
      <c r="J353" s="8">
        <v>140</v>
      </c>
      <c r="K353" s="14" t="s">
        <v>868</v>
      </c>
      <c r="L353" s="14" t="s">
        <v>6000</v>
      </c>
      <c r="M353" s="10">
        <v>0.26716039904078998</v>
      </c>
      <c r="N353" s="8" t="s">
        <v>6264</v>
      </c>
      <c r="O353" s="8" t="s">
        <v>147</v>
      </c>
      <c r="P353" s="9">
        <v>0.66400462962962958</v>
      </c>
      <c r="Q353" s="9">
        <v>0.67108796296296291</v>
      </c>
      <c r="R353" s="8">
        <v>0</v>
      </c>
      <c r="S353" s="10">
        <v>15.891666666666667</v>
      </c>
      <c r="T353" s="8" t="s">
        <v>3626</v>
      </c>
      <c r="U353" s="8" t="s">
        <v>3627</v>
      </c>
      <c r="V353" s="10">
        <v>0.17735161333587701</v>
      </c>
      <c r="W353">
        <v>6037.33</v>
      </c>
      <c r="X353" s="8">
        <v>1</v>
      </c>
      <c r="Y353" s="8">
        <v>0.96</v>
      </c>
      <c r="Z353">
        <v>2</v>
      </c>
      <c r="AA353">
        <v>25</v>
      </c>
      <c r="AB353" s="8">
        <f>Solution[[#This Row],[Old Stop]] +1</f>
        <v>141</v>
      </c>
      <c r="AC353" s="8" t="str">
        <f>_xlfn.CONCAT(Solution[[#This Row],[Old Rt '#]],"_",Solution[[#This Row],[Week '#]],"_", _xlfn.SWITCH(Solution[[#This Row],[Old Delivery Day]], "M", "Monday", "T", "Tuesday", "W", "Wednesday", "R", "Thursday", "F", "Friday"))</f>
        <v>105_Week1_Wednesday</v>
      </c>
      <c r="AD353" s="20">
        <v>132.23759999999999</v>
      </c>
      <c r="AE353" s="20">
        <v>113.88760000000001</v>
      </c>
      <c r="AF353" s="20">
        <v>106.7976</v>
      </c>
      <c r="AG353" s="20">
        <v>97.900700000000001</v>
      </c>
      <c r="AH353">
        <v>125.69</v>
      </c>
      <c r="AI353" s="8" t="s">
        <v>3526</v>
      </c>
      <c r="AJ353" s="8" t="s">
        <v>3527</v>
      </c>
      <c r="AK353" s="8">
        <v>1</v>
      </c>
      <c r="AL353" s="8">
        <v>25</v>
      </c>
      <c r="AM353" s="11">
        <v>93.978700000000003</v>
      </c>
      <c r="AN353" s="11">
        <v>104.9562</v>
      </c>
      <c r="AO353" t="s">
        <v>163</v>
      </c>
      <c r="AP353" s="8" t="s">
        <v>191</v>
      </c>
      <c r="AQ353" s="8" t="s">
        <v>44</v>
      </c>
      <c r="AR353" s="8" t="s">
        <v>164</v>
      </c>
      <c r="AS353" s="8" t="s">
        <v>163</v>
      </c>
      <c r="AT353" s="8" t="s">
        <v>168</v>
      </c>
      <c r="AU3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3" s="8">
        <v>25</v>
      </c>
      <c r="AW353">
        <v>33.059399999999997</v>
      </c>
      <c r="AX353">
        <v>28.471900000000002</v>
      </c>
      <c r="AY353">
        <v>26.699400000000001</v>
      </c>
      <c r="AZ353">
        <v>24.475175</v>
      </c>
    </row>
    <row r="354" spans="1:52" x14ac:dyDescent="0.3">
      <c r="A354" s="43" t="s">
        <v>869</v>
      </c>
      <c r="B354" t="s">
        <v>3624</v>
      </c>
      <c r="C354" t="s">
        <v>110</v>
      </c>
      <c r="D354" s="8" t="s">
        <v>102</v>
      </c>
      <c r="E354" s="8" t="s">
        <v>290</v>
      </c>
      <c r="F354" s="8" t="s">
        <v>15</v>
      </c>
      <c r="G354" s="8" t="s">
        <v>9263</v>
      </c>
      <c r="H354" s="8" t="s">
        <v>290</v>
      </c>
      <c r="I354" s="8" t="s">
        <v>12</v>
      </c>
      <c r="J354" s="8">
        <v>140</v>
      </c>
      <c r="K354" s="14" t="s">
        <v>868</v>
      </c>
      <c r="L354" s="14" t="s">
        <v>6000</v>
      </c>
      <c r="M354" s="10">
        <v>0.35141145092944698</v>
      </c>
      <c r="N354" s="8" t="s">
        <v>7740</v>
      </c>
      <c r="O354" s="8" t="s">
        <v>147</v>
      </c>
      <c r="P354" s="9">
        <v>0.50321759259259258</v>
      </c>
      <c r="Q354" s="9">
        <v>0.51030092592592591</v>
      </c>
      <c r="R354" s="8">
        <v>0</v>
      </c>
      <c r="S354" s="10">
        <v>15.891666666666667</v>
      </c>
      <c r="T354" s="8" t="s">
        <v>3626</v>
      </c>
      <c r="U354" s="8" t="s">
        <v>3627</v>
      </c>
      <c r="V354" s="10">
        <v>0.19183260519058801</v>
      </c>
      <c r="W354">
        <v>6037.33</v>
      </c>
      <c r="X354" s="8">
        <v>1</v>
      </c>
      <c r="Y354" s="8">
        <v>0.96</v>
      </c>
      <c r="Z354">
        <v>2</v>
      </c>
      <c r="AA354">
        <v>25</v>
      </c>
      <c r="AB354" s="8">
        <f>Solution[[#This Row],[Old Stop]] +1</f>
        <v>141</v>
      </c>
      <c r="AC354" s="8" t="str">
        <f>_xlfn.CONCAT(Solution[[#This Row],[Old Rt '#]],"_",Solution[[#This Row],[Week '#]],"_", _xlfn.SWITCH(Solution[[#This Row],[Old Delivery Day]], "M", "Monday", "T", "Tuesday", "W", "Wednesday", "R", "Thursday", "F", "Friday"))</f>
        <v>105_Week2_Wednesday</v>
      </c>
      <c r="AD354" s="20">
        <v>132.23759999999999</v>
      </c>
      <c r="AE354" s="20">
        <v>113.88760000000001</v>
      </c>
      <c r="AF354" s="20">
        <v>106.7976</v>
      </c>
      <c r="AG354" s="20">
        <v>97.900700000000001</v>
      </c>
      <c r="AH354">
        <v>125.69</v>
      </c>
      <c r="AI354" s="8" t="s">
        <v>3526</v>
      </c>
      <c r="AJ354" s="8" t="s">
        <v>5166</v>
      </c>
      <c r="AK354" s="8">
        <v>1</v>
      </c>
      <c r="AL354" s="8">
        <v>25</v>
      </c>
      <c r="AM354" s="11">
        <v>93.978700000000003</v>
      </c>
      <c r="AN354" s="11">
        <v>104.9562</v>
      </c>
      <c r="AO354" t="s">
        <v>163</v>
      </c>
      <c r="AP354" s="8" t="s">
        <v>191</v>
      </c>
      <c r="AQ354" s="8" t="s">
        <v>44</v>
      </c>
      <c r="AR354" s="8" t="s">
        <v>164</v>
      </c>
      <c r="AS354" s="8" t="s">
        <v>163</v>
      </c>
      <c r="AT354" s="8" t="s">
        <v>168</v>
      </c>
      <c r="AU3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4" s="8">
        <v>25</v>
      </c>
      <c r="AW354">
        <v>33.059399999999997</v>
      </c>
      <c r="AX354">
        <v>28.471900000000002</v>
      </c>
      <c r="AY354">
        <v>26.699400000000001</v>
      </c>
      <c r="AZ354">
        <v>24.475175</v>
      </c>
    </row>
    <row r="355" spans="1:52" x14ac:dyDescent="0.3">
      <c r="A355" s="43" t="s">
        <v>803</v>
      </c>
      <c r="B355" t="s">
        <v>133</v>
      </c>
      <c r="C355" t="s">
        <v>128</v>
      </c>
      <c r="D355" s="8" t="s">
        <v>101</v>
      </c>
      <c r="E355" s="8" t="s">
        <v>290</v>
      </c>
      <c r="F355" s="8" t="s">
        <v>15</v>
      </c>
      <c r="G355" s="8" t="s">
        <v>9247</v>
      </c>
      <c r="H355" s="8" t="s">
        <v>290</v>
      </c>
      <c r="I355" s="8" t="s">
        <v>12</v>
      </c>
      <c r="J355" s="8">
        <v>90</v>
      </c>
      <c r="K355" s="14" t="s">
        <v>802</v>
      </c>
      <c r="L355" s="14" t="s">
        <v>5799</v>
      </c>
      <c r="M355" s="10">
        <v>2.34403754413017</v>
      </c>
      <c r="N355" s="8" t="s">
        <v>8874</v>
      </c>
      <c r="O355" s="8" t="s">
        <v>125</v>
      </c>
      <c r="P355" s="9">
        <v>0.57287037037037036</v>
      </c>
      <c r="Q355" s="9">
        <v>0.58353009259259259</v>
      </c>
      <c r="R355" s="8">
        <v>0</v>
      </c>
      <c r="S355" s="10">
        <v>15.645833333333334</v>
      </c>
      <c r="T355" s="8" t="s">
        <v>3615</v>
      </c>
      <c r="U355" s="8" t="s">
        <v>3616</v>
      </c>
      <c r="V355" s="10">
        <v>1.0823030048023801</v>
      </c>
      <c r="W355">
        <v>15058.58</v>
      </c>
      <c r="X355" s="8">
        <v>2</v>
      </c>
      <c r="Y355" s="8">
        <v>0.92</v>
      </c>
      <c r="Z355">
        <v>3</v>
      </c>
      <c r="AA355">
        <v>27</v>
      </c>
      <c r="AB355" s="8">
        <f>Solution[[#This Row],[Old Stop]] +1</f>
        <v>91</v>
      </c>
      <c r="AC355" s="8" t="str">
        <f>_xlfn.CONCAT(Solution[[#This Row],[Old Rt '#]],"_",Solution[[#This Row],[Week '#]],"_", _xlfn.SWITCH(Solution[[#This Row],[Old Delivery Day]], "M", "Monday", "T", "Tuesday", "W", "Wednesday", "R", "Thursday", "F", "Friday"))</f>
        <v>105_Week1_Wednesday</v>
      </c>
      <c r="AD355" s="20">
        <v>253.72380000000001</v>
      </c>
      <c r="AE355" s="20">
        <v>456.75549999999998</v>
      </c>
      <c r="AF355" s="20">
        <v>524.11500000000001</v>
      </c>
      <c r="AG355" s="20">
        <v>350.34089999999998</v>
      </c>
      <c r="AH355">
        <v>361.18</v>
      </c>
      <c r="AI355" s="8" t="s">
        <v>3526</v>
      </c>
      <c r="AJ355" s="8" t="s">
        <v>3527</v>
      </c>
      <c r="AK355" s="8">
        <v>1</v>
      </c>
      <c r="AL355" s="8">
        <v>25</v>
      </c>
      <c r="AM355" s="11">
        <v>333.99</v>
      </c>
      <c r="AN355" s="11">
        <v>296.95249999999999</v>
      </c>
      <c r="AO355" t="s">
        <v>163</v>
      </c>
      <c r="AP355" s="8" t="s">
        <v>191</v>
      </c>
      <c r="AQ355" s="8" t="s">
        <v>44</v>
      </c>
      <c r="AR355" s="8" t="s">
        <v>164</v>
      </c>
      <c r="AS355" s="8" t="s">
        <v>163</v>
      </c>
      <c r="AT355" s="8" t="s">
        <v>168</v>
      </c>
      <c r="AU3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5" s="8">
        <v>25</v>
      </c>
      <c r="AW355">
        <v>63.430950000000003</v>
      </c>
      <c r="AX355">
        <v>114.188875</v>
      </c>
      <c r="AY355">
        <v>131.02875</v>
      </c>
      <c r="AZ355">
        <v>87.585224999999994</v>
      </c>
    </row>
    <row r="356" spans="1:52" x14ac:dyDescent="0.3">
      <c r="A356" s="43" t="s">
        <v>803</v>
      </c>
      <c r="B356" t="s">
        <v>133</v>
      </c>
      <c r="C356" t="s">
        <v>128</v>
      </c>
      <c r="D356" s="8" t="s">
        <v>102</v>
      </c>
      <c r="E356" s="8" t="s">
        <v>290</v>
      </c>
      <c r="F356" s="8" t="s">
        <v>15</v>
      </c>
      <c r="G356" s="8" t="s">
        <v>9259</v>
      </c>
      <c r="H356" s="8" t="s">
        <v>290</v>
      </c>
      <c r="I356" s="8" t="s">
        <v>12</v>
      </c>
      <c r="J356" s="8">
        <v>90</v>
      </c>
      <c r="K356" s="14" t="s">
        <v>802</v>
      </c>
      <c r="L356" s="14" t="s">
        <v>5799</v>
      </c>
      <c r="M356" s="10">
        <v>2.2395817554606499</v>
      </c>
      <c r="N356" s="8" t="s">
        <v>7514</v>
      </c>
      <c r="O356" s="8" t="s">
        <v>125</v>
      </c>
      <c r="P356" s="9">
        <v>0.4253587962962963</v>
      </c>
      <c r="Q356" s="9">
        <v>0.43601851851851853</v>
      </c>
      <c r="R356" s="8">
        <v>0</v>
      </c>
      <c r="S356" s="10">
        <v>15.645833333333334</v>
      </c>
      <c r="T356" s="8" t="s">
        <v>3615</v>
      </c>
      <c r="U356" s="8" t="s">
        <v>3616</v>
      </c>
      <c r="V356" s="10">
        <v>1.08687859829915</v>
      </c>
      <c r="W356">
        <v>15058.58</v>
      </c>
      <c r="X356" s="8">
        <v>2</v>
      </c>
      <c r="Y356" s="8">
        <v>0.92</v>
      </c>
      <c r="Z356">
        <v>3</v>
      </c>
      <c r="AA356">
        <v>27</v>
      </c>
      <c r="AB356" s="8">
        <f>Solution[[#This Row],[Old Stop]] +1</f>
        <v>91</v>
      </c>
      <c r="AC356" s="8" t="str">
        <f>_xlfn.CONCAT(Solution[[#This Row],[Old Rt '#]],"_",Solution[[#This Row],[Week '#]],"_", _xlfn.SWITCH(Solution[[#This Row],[Old Delivery Day]], "M", "Monday", "T", "Tuesday", "W", "Wednesday", "R", "Thursday", "F", "Friday"))</f>
        <v>105_Week2_Wednesday</v>
      </c>
      <c r="AD356" s="20">
        <v>253.72380000000001</v>
      </c>
      <c r="AE356" s="20">
        <v>456.75549999999998</v>
      </c>
      <c r="AF356" s="20">
        <v>524.11500000000001</v>
      </c>
      <c r="AG356" s="20">
        <v>350.34089999999998</v>
      </c>
      <c r="AH356">
        <v>361.18</v>
      </c>
      <c r="AI356" s="8" t="s">
        <v>3526</v>
      </c>
      <c r="AJ356" s="8" t="s">
        <v>5166</v>
      </c>
      <c r="AK356" s="8">
        <v>1</v>
      </c>
      <c r="AL356" s="8">
        <v>25</v>
      </c>
      <c r="AM356" s="11">
        <v>333.99</v>
      </c>
      <c r="AN356" s="11">
        <v>296.95249999999999</v>
      </c>
      <c r="AO356" t="s">
        <v>163</v>
      </c>
      <c r="AP356" s="8" t="s">
        <v>191</v>
      </c>
      <c r="AQ356" s="8" t="s">
        <v>44</v>
      </c>
      <c r="AR356" s="8" t="s">
        <v>164</v>
      </c>
      <c r="AS356" s="8" t="s">
        <v>163</v>
      </c>
      <c r="AT356" s="8" t="s">
        <v>168</v>
      </c>
      <c r="AU3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6" s="8">
        <v>25</v>
      </c>
      <c r="AW356">
        <v>63.430950000000003</v>
      </c>
      <c r="AX356">
        <v>114.188875</v>
      </c>
      <c r="AY356">
        <v>131.02875</v>
      </c>
      <c r="AZ356">
        <v>87.585224999999994</v>
      </c>
    </row>
    <row r="357" spans="1:52" x14ac:dyDescent="0.3">
      <c r="A357" s="43" t="s">
        <v>231</v>
      </c>
      <c r="B357" t="s">
        <v>3606</v>
      </c>
      <c r="C357" t="s">
        <v>110</v>
      </c>
      <c r="D357" s="8" t="s">
        <v>101</v>
      </c>
      <c r="E357" s="8" t="s">
        <v>290</v>
      </c>
      <c r="F357" s="8" t="s">
        <v>15</v>
      </c>
      <c r="G357" s="8" t="s">
        <v>9257</v>
      </c>
      <c r="H357" s="8" t="s">
        <v>290</v>
      </c>
      <c r="I357" s="8" t="s">
        <v>12</v>
      </c>
      <c r="J357" s="8">
        <v>95</v>
      </c>
      <c r="K357" s="14" t="s">
        <v>230</v>
      </c>
      <c r="L357" s="14" t="s">
        <v>5757</v>
      </c>
      <c r="M357" s="10">
        <v>1.0035972714036301</v>
      </c>
      <c r="N357" s="8" t="s">
        <v>8187</v>
      </c>
      <c r="O357" s="8" t="s">
        <v>147</v>
      </c>
      <c r="P357" s="9">
        <v>0.58422453703703703</v>
      </c>
      <c r="Q357" s="9">
        <v>0.58915509259259258</v>
      </c>
      <c r="R357" s="8">
        <v>0</v>
      </c>
      <c r="S357" s="10">
        <v>8.8541666666666661</v>
      </c>
      <c r="T357" s="8" t="s">
        <v>3608</v>
      </c>
      <c r="U357" s="8" t="s">
        <v>3609</v>
      </c>
      <c r="V357" s="10">
        <v>0.62435562311276704</v>
      </c>
      <c r="W357">
        <v>3605.97</v>
      </c>
      <c r="X357" s="8">
        <v>0</v>
      </c>
      <c r="Y357" s="8">
        <v>0</v>
      </c>
      <c r="Z357">
        <v>0</v>
      </c>
      <c r="AA357">
        <v>0</v>
      </c>
      <c r="AB357" s="8">
        <f>Solution[[#This Row],[Old Stop]] +1</f>
        <v>96</v>
      </c>
      <c r="AC357" s="8" t="str">
        <f>_xlfn.CONCAT(Solution[[#This Row],[Old Rt '#]],"_",Solution[[#This Row],[Week '#]],"_", _xlfn.SWITCH(Solution[[#This Row],[Old Delivery Day]], "M", "Monday", "T", "Tuesday", "W", "Wednesday", "R", "Thursday", "F", "Friday"))</f>
        <v>105_Week1_Wednesday</v>
      </c>
      <c r="AD357" s="20">
        <v>83.6</v>
      </c>
      <c r="AE357" s="20">
        <v>86.727599999999995</v>
      </c>
      <c r="AF357" s="20">
        <v>90.332300000000004</v>
      </c>
      <c r="AG357" s="20">
        <v>89.544600000000003</v>
      </c>
      <c r="AH357">
        <v>96.47</v>
      </c>
      <c r="AI357" s="8" t="s">
        <v>3526</v>
      </c>
      <c r="AJ357" s="8" t="s">
        <v>3527</v>
      </c>
      <c r="AK357" s="8">
        <v>1</v>
      </c>
      <c r="AL357" s="8">
        <v>0</v>
      </c>
      <c r="AM357" s="11">
        <v>89.133700000000005</v>
      </c>
      <c r="AN357" s="11">
        <v>90.14</v>
      </c>
      <c r="AO357" t="s">
        <v>163</v>
      </c>
      <c r="AP357" s="8" t="s">
        <v>191</v>
      </c>
      <c r="AQ357" s="8" t="s">
        <v>44</v>
      </c>
      <c r="AR357" s="8" t="s">
        <v>164</v>
      </c>
      <c r="AS357" s="8" t="s">
        <v>163</v>
      </c>
      <c r="AT357" s="8" t="s">
        <v>168</v>
      </c>
      <c r="AU3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7" s="8">
        <v>0</v>
      </c>
      <c r="AW357">
        <v>20.9</v>
      </c>
      <c r="AX357">
        <v>21.681899999999999</v>
      </c>
      <c r="AY357">
        <v>22.583075000000001</v>
      </c>
      <c r="AZ357">
        <v>22.386150000000001</v>
      </c>
    </row>
    <row r="358" spans="1:52" x14ac:dyDescent="0.3">
      <c r="A358" s="43" t="s">
        <v>231</v>
      </c>
      <c r="B358" t="s">
        <v>3606</v>
      </c>
      <c r="C358" t="s">
        <v>110</v>
      </c>
      <c r="D358" s="8" t="s">
        <v>102</v>
      </c>
      <c r="E358" s="8" t="s">
        <v>290</v>
      </c>
      <c r="F358" s="8" t="s">
        <v>15</v>
      </c>
      <c r="G358" s="8" t="s">
        <v>9249</v>
      </c>
      <c r="H358" s="8" t="s">
        <v>290</v>
      </c>
      <c r="I358" s="8" t="s">
        <v>12</v>
      </c>
      <c r="J358" s="8">
        <v>95</v>
      </c>
      <c r="K358" s="14" t="s">
        <v>230</v>
      </c>
      <c r="L358" s="14" t="s">
        <v>5757</v>
      </c>
      <c r="M358" s="10">
        <v>0.95264785405072405</v>
      </c>
      <c r="N358" s="8" t="s">
        <v>7513</v>
      </c>
      <c r="O358" s="8" t="s">
        <v>147</v>
      </c>
      <c r="P358" s="9">
        <v>0.43667824074074074</v>
      </c>
      <c r="Q358" s="9">
        <v>0.44160879629629629</v>
      </c>
      <c r="R358" s="8">
        <v>0</v>
      </c>
      <c r="S358" s="10">
        <v>8.8541666666666661</v>
      </c>
      <c r="T358" s="8" t="s">
        <v>3608</v>
      </c>
      <c r="U358" s="8" t="s">
        <v>3609</v>
      </c>
      <c r="V358" s="10">
        <v>0.62435562311276704</v>
      </c>
      <c r="W358">
        <v>3605.97</v>
      </c>
      <c r="X358" s="8">
        <v>0</v>
      </c>
      <c r="Y358" s="8">
        <v>0</v>
      </c>
      <c r="Z358">
        <v>0</v>
      </c>
      <c r="AA358">
        <v>0</v>
      </c>
      <c r="AB358" s="8">
        <f>Solution[[#This Row],[Old Stop]] +1</f>
        <v>96</v>
      </c>
      <c r="AC358" s="8" t="str">
        <f>_xlfn.CONCAT(Solution[[#This Row],[Old Rt '#]],"_",Solution[[#This Row],[Week '#]],"_", _xlfn.SWITCH(Solution[[#This Row],[Old Delivery Day]], "M", "Monday", "T", "Tuesday", "W", "Wednesday", "R", "Thursday", "F", "Friday"))</f>
        <v>105_Week2_Wednesday</v>
      </c>
      <c r="AD358" s="20">
        <v>83.6</v>
      </c>
      <c r="AE358" s="20">
        <v>86.727599999999995</v>
      </c>
      <c r="AF358" s="20">
        <v>90.332300000000004</v>
      </c>
      <c r="AG358" s="20">
        <v>89.544600000000003</v>
      </c>
      <c r="AH358">
        <v>96.47</v>
      </c>
      <c r="AI358" s="8" t="s">
        <v>3526</v>
      </c>
      <c r="AJ358" s="8" t="s">
        <v>5166</v>
      </c>
      <c r="AK358" s="8">
        <v>1</v>
      </c>
      <c r="AL358" s="8">
        <v>0</v>
      </c>
      <c r="AM358" s="11">
        <v>89.133700000000005</v>
      </c>
      <c r="AN358" s="11">
        <v>90.14</v>
      </c>
      <c r="AO358" t="s">
        <v>163</v>
      </c>
      <c r="AP358" s="8" t="s">
        <v>191</v>
      </c>
      <c r="AQ358" s="8" t="s">
        <v>44</v>
      </c>
      <c r="AR358" s="8" t="s">
        <v>164</v>
      </c>
      <c r="AS358" s="8" t="s">
        <v>163</v>
      </c>
      <c r="AT358" s="8" t="s">
        <v>168</v>
      </c>
      <c r="AU3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8" s="8">
        <v>0</v>
      </c>
      <c r="AW358">
        <v>20.9</v>
      </c>
      <c r="AX358">
        <v>21.681899999999999</v>
      </c>
      <c r="AY358">
        <v>22.583075000000001</v>
      </c>
      <c r="AZ358">
        <v>22.386150000000001</v>
      </c>
    </row>
    <row r="359" spans="1:52" x14ac:dyDescent="0.3">
      <c r="A359" s="43" t="s">
        <v>1207</v>
      </c>
      <c r="B359" t="s">
        <v>3420</v>
      </c>
      <c r="C359" t="s">
        <v>110</v>
      </c>
      <c r="D359" s="8" t="s">
        <v>101</v>
      </c>
      <c r="E359" s="8" t="s">
        <v>290</v>
      </c>
      <c r="F359" s="8" t="s">
        <v>15</v>
      </c>
      <c r="G359" s="8" t="s">
        <v>9254</v>
      </c>
      <c r="H359" s="8" t="s">
        <v>290</v>
      </c>
      <c r="I359" s="8" t="s">
        <v>12</v>
      </c>
      <c r="J359" s="8">
        <v>70</v>
      </c>
      <c r="K359" s="14" t="s">
        <v>1206</v>
      </c>
      <c r="L359" s="14" t="s">
        <v>6022</v>
      </c>
      <c r="M359" s="10">
        <v>0.22674963812193</v>
      </c>
      <c r="N359" s="8" t="s">
        <v>8198</v>
      </c>
      <c r="O359" s="8" t="s">
        <v>129</v>
      </c>
      <c r="P359" s="9">
        <v>0.56420138888888893</v>
      </c>
      <c r="Q359" s="9">
        <v>0.56776620370370368</v>
      </c>
      <c r="R359" s="8">
        <v>0</v>
      </c>
      <c r="S359" s="10">
        <v>8.8250000000000011</v>
      </c>
      <c r="T359" s="8" t="s">
        <v>3422</v>
      </c>
      <c r="U359" s="8" t="s">
        <v>3423</v>
      </c>
      <c r="V359" s="10">
        <v>5.9565159729394898E-2</v>
      </c>
      <c r="W359">
        <v>5310.79</v>
      </c>
      <c r="X359" s="8">
        <v>0</v>
      </c>
      <c r="Y359" s="8">
        <v>0</v>
      </c>
      <c r="Z359">
        <v>0</v>
      </c>
      <c r="AA359">
        <v>0</v>
      </c>
      <c r="AB359" s="8">
        <f>Solution[[#This Row],[Old Stop]] +1</f>
        <v>71</v>
      </c>
      <c r="AC359" s="8" t="str">
        <f>_xlfn.CONCAT(Solution[[#This Row],[Old Rt '#]],"_",Solution[[#This Row],[Week '#]],"_", _xlfn.SWITCH(Solution[[#This Row],[Old Delivery Day]], "M", "Monday", "T", "Tuesday", "W", "Wednesday", "R", "Thursday", "F", "Friday"))</f>
        <v>105_Week1_Wednesday</v>
      </c>
      <c r="AD359" s="20">
        <v>175.20570000000001</v>
      </c>
      <c r="AE359" s="20">
        <v>226.38499999999999</v>
      </c>
      <c r="AF359" s="20">
        <v>246.1328</v>
      </c>
      <c r="AG359" s="20">
        <v>213.88499999999999</v>
      </c>
      <c r="AH359">
        <v>130.80000000000001</v>
      </c>
      <c r="AI359" s="8" t="s">
        <v>3526</v>
      </c>
      <c r="AJ359" s="8" t="s">
        <v>3527</v>
      </c>
      <c r="AK359" s="8">
        <v>1</v>
      </c>
      <c r="AL359" s="8">
        <v>0</v>
      </c>
      <c r="AM359" s="11">
        <v>125.0675</v>
      </c>
      <c r="AN359" s="11">
        <v>105.9375</v>
      </c>
      <c r="AO359" t="s">
        <v>163</v>
      </c>
      <c r="AP359" s="8" t="s">
        <v>191</v>
      </c>
      <c r="AQ359" s="8" t="s">
        <v>81</v>
      </c>
      <c r="AR359" s="8" t="s">
        <v>164</v>
      </c>
      <c r="AS359" s="8" t="s">
        <v>163</v>
      </c>
      <c r="AT359" s="8" t="s">
        <v>167</v>
      </c>
      <c r="AU3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59" s="8">
        <v>0</v>
      </c>
      <c r="AW359">
        <v>43.801425000000002</v>
      </c>
      <c r="AX359">
        <v>56.596249999999998</v>
      </c>
      <c r="AY359">
        <v>61.533200000000001</v>
      </c>
      <c r="AZ359">
        <v>53.471249999999998</v>
      </c>
    </row>
    <row r="360" spans="1:52" x14ac:dyDescent="0.3">
      <c r="A360" s="43" t="s">
        <v>1645</v>
      </c>
      <c r="B360" t="s">
        <v>3593</v>
      </c>
      <c r="C360" t="s">
        <v>110</v>
      </c>
      <c r="D360" s="8" t="s">
        <v>101</v>
      </c>
      <c r="E360" s="8" t="s">
        <v>290</v>
      </c>
      <c r="F360" s="8" t="s">
        <v>15</v>
      </c>
      <c r="G360" s="8" t="s">
        <v>9258</v>
      </c>
      <c r="H360" s="8" t="s">
        <v>290</v>
      </c>
      <c r="I360" s="8" t="s">
        <v>12</v>
      </c>
      <c r="J360" s="8">
        <v>70</v>
      </c>
      <c r="K360" s="14" t="s">
        <v>1643</v>
      </c>
      <c r="L360" s="14" t="s">
        <v>5965</v>
      </c>
      <c r="M360" s="10">
        <v>0.23158054456473601</v>
      </c>
      <c r="N360" s="8" t="s">
        <v>9062</v>
      </c>
      <c r="O360" s="8" t="s">
        <v>125</v>
      </c>
      <c r="P360" s="9">
        <v>0.56792824074074078</v>
      </c>
      <c r="Q360" s="9">
        <v>0.57123842592592589</v>
      </c>
      <c r="R360" s="8">
        <v>0</v>
      </c>
      <c r="S360" s="10">
        <v>7.5125000000000002</v>
      </c>
      <c r="T360" s="8" t="s">
        <v>3622</v>
      </c>
      <c r="U360" s="8" t="s">
        <v>3623</v>
      </c>
      <c r="V360" s="10">
        <v>7.52839753804012E-2</v>
      </c>
      <c r="W360">
        <v>1144.3499999999999</v>
      </c>
      <c r="X360" s="8">
        <v>0</v>
      </c>
      <c r="Y360" s="8">
        <v>0</v>
      </c>
      <c r="Z360">
        <v>0</v>
      </c>
      <c r="AA360">
        <v>0</v>
      </c>
      <c r="AB360" s="8">
        <f>Solution[[#This Row],[Old Stop]] +1</f>
        <v>71</v>
      </c>
      <c r="AC360" s="8" t="str">
        <f>_xlfn.CONCAT(Solution[[#This Row],[Old Rt '#]],"_",Solution[[#This Row],[Week '#]],"_", _xlfn.SWITCH(Solution[[#This Row],[Old Delivery Day]], "M", "Monday", "T", "Tuesday", "W", "Wednesday", "R", "Thursday", "F", "Friday"))</f>
        <v>105_Week1_Wednesday</v>
      </c>
      <c r="AD360" s="20">
        <v>27</v>
      </c>
      <c r="AE360" s="20">
        <v>28.754999999999999</v>
      </c>
      <c r="AF360" s="20">
        <v>32.85</v>
      </c>
      <c r="AG360" s="20">
        <v>28.063600000000001</v>
      </c>
      <c r="AH360">
        <v>17.41</v>
      </c>
      <c r="AI360" s="8" t="s">
        <v>3526</v>
      </c>
      <c r="AJ360" s="8" t="s">
        <v>3527</v>
      </c>
      <c r="AK360" s="8">
        <v>1</v>
      </c>
      <c r="AL360" s="8">
        <v>0</v>
      </c>
      <c r="AM360" s="11">
        <v>16.425000000000001</v>
      </c>
      <c r="AN360" s="11">
        <v>27</v>
      </c>
      <c r="AO360" t="s">
        <v>163</v>
      </c>
      <c r="AP360" s="8" t="s">
        <v>191</v>
      </c>
      <c r="AQ360" s="8" t="s">
        <v>44</v>
      </c>
      <c r="AR360" s="8" t="s">
        <v>164</v>
      </c>
      <c r="AS360" s="8" t="s">
        <v>163</v>
      </c>
      <c r="AT360" s="8" t="s">
        <v>168</v>
      </c>
      <c r="AU3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0" s="8">
        <v>0</v>
      </c>
      <c r="AW360">
        <v>6.75</v>
      </c>
      <c r="AX360">
        <v>7.1887499999999998</v>
      </c>
      <c r="AY360">
        <v>8.2125000000000004</v>
      </c>
      <c r="AZ360">
        <v>7.0159000000000002</v>
      </c>
    </row>
    <row r="361" spans="1:52" x14ac:dyDescent="0.3">
      <c r="A361" s="43" t="s">
        <v>1645</v>
      </c>
      <c r="B361" t="s">
        <v>3593</v>
      </c>
      <c r="C361" t="s">
        <v>110</v>
      </c>
      <c r="D361" s="8" t="s">
        <v>102</v>
      </c>
      <c r="E361" s="8" t="s">
        <v>290</v>
      </c>
      <c r="F361" s="8" t="s">
        <v>15</v>
      </c>
      <c r="G361" s="8" t="s">
        <v>4497</v>
      </c>
      <c r="H361" s="8" t="s">
        <v>290</v>
      </c>
      <c r="I361" s="8" t="s">
        <v>12</v>
      </c>
      <c r="J361" s="8">
        <v>70</v>
      </c>
      <c r="K361" s="14" t="s">
        <v>1643</v>
      </c>
      <c r="L361" s="14" t="s">
        <v>5965</v>
      </c>
      <c r="M361" s="10">
        <v>0.17348505709398401</v>
      </c>
      <c r="N361" s="8" t="s">
        <v>7516</v>
      </c>
      <c r="O361" s="8" t="s">
        <v>125</v>
      </c>
      <c r="P361" s="9">
        <v>0.42015046296296299</v>
      </c>
      <c r="Q361" s="9">
        <v>0.42346064814814816</v>
      </c>
      <c r="R361" s="8">
        <v>0</v>
      </c>
      <c r="S361" s="10">
        <v>7.5125000000000002</v>
      </c>
      <c r="T361" s="8" t="s">
        <v>3622</v>
      </c>
      <c r="U361" s="8" t="s">
        <v>3623</v>
      </c>
      <c r="V361" s="10">
        <v>4.7226380173922E-2</v>
      </c>
      <c r="W361">
        <v>1144.3499999999999</v>
      </c>
      <c r="X361" s="8">
        <v>0</v>
      </c>
      <c r="Y361" s="8">
        <v>0</v>
      </c>
      <c r="Z361">
        <v>0</v>
      </c>
      <c r="AA361">
        <v>0</v>
      </c>
      <c r="AB361" s="8">
        <f>Solution[[#This Row],[Old Stop]] +1</f>
        <v>71</v>
      </c>
      <c r="AC361" s="8" t="str">
        <f>_xlfn.CONCAT(Solution[[#This Row],[Old Rt '#]],"_",Solution[[#This Row],[Week '#]],"_", _xlfn.SWITCH(Solution[[#This Row],[Old Delivery Day]], "M", "Monday", "T", "Tuesday", "W", "Wednesday", "R", "Thursday", "F", "Friday"))</f>
        <v>105_Week2_Wednesday</v>
      </c>
      <c r="AD361" s="20">
        <v>27</v>
      </c>
      <c r="AE361" s="20">
        <v>28.754999999999999</v>
      </c>
      <c r="AF361" s="20">
        <v>32.85</v>
      </c>
      <c r="AG361" s="20">
        <v>28.063600000000001</v>
      </c>
      <c r="AH361">
        <v>17.41</v>
      </c>
      <c r="AI361" s="8" t="s">
        <v>3526</v>
      </c>
      <c r="AJ361" s="8" t="s">
        <v>5166</v>
      </c>
      <c r="AK361" s="8">
        <v>1</v>
      </c>
      <c r="AL361" s="8">
        <v>0</v>
      </c>
      <c r="AM361" s="11">
        <v>16.425000000000001</v>
      </c>
      <c r="AN361" s="11">
        <v>27</v>
      </c>
      <c r="AO361" t="s">
        <v>163</v>
      </c>
      <c r="AP361" s="8" t="s">
        <v>191</v>
      </c>
      <c r="AQ361" s="8" t="s">
        <v>44</v>
      </c>
      <c r="AR361" s="8" t="s">
        <v>164</v>
      </c>
      <c r="AS361" s="8" t="s">
        <v>163</v>
      </c>
      <c r="AT361" s="8" t="s">
        <v>168</v>
      </c>
      <c r="AU3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1" s="8">
        <v>0</v>
      </c>
      <c r="AW361">
        <v>6.75</v>
      </c>
      <c r="AX361">
        <v>7.1887499999999998</v>
      </c>
      <c r="AY361">
        <v>8.2125000000000004</v>
      </c>
      <c r="AZ361">
        <v>7.0159000000000002</v>
      </c>
    </row>
    <row r="362" spans="1:52" x14ac:dyDescent="0.3">
      <c r="A362" s="43" t="s">
        <v>735</v>
      </c>
      <c r="B362" t="s">
        <v>5186</v>
      </c>
      <c r="C362" t="s">
        <v>110</v>
      </c>
      <c r="D362" s="8" t="s">
        <v>101</v>
      </c>
      <c r="E362" s="8" t="s">
        <v>290</v>
      </c>
      <c r="F362" s="8" t="s">
        <v>15</v>
      </c>
      <c r="G362" s="8" t="s">
        <v>9255</v>
      </c>
      <c r="H362" s="8" t="s">
        <v>126</v>
      </c>
      <c r="I362" s="8" t="s">
        <v>14</v>
      </c>
      <c r="J362" s="8">
        <v>100</v>
      </c>
      <c r="K362" s="14" t="s">
        <v>734</v>
      </c>
      <c r="L362" s="14" t="s">
        <v>6157</v>
      </c>
      <c r="M362" s="10">
        <v>11.8839174367808</v>
      </c>
      <c r="N362" s="8" t="s">
        <v>8186</v>
      </c>
      <c r="O362" s="8" t="s">
        <v>129</v>
      </c>
      <c r="P362" s="9">
        <v>0.59740740740740739</v>
      </c>
      <c r="Q362" s="9">
        <v>0.60739583333333336</v>
      </c>
      <c r="R362" s="8">
        <v>0</v>
      </c>
      <c r="S362" s="10">
        <v>13.425000000000001</v>
      </c>
      <c r="T362" s="8" t="s">
        <v>5188</v>
      </c>
      <c r="U362" s="8" t="s">
        <v>5189</v>
      </c>
      <c r="V362" s="10">
        <v>11.3550849992974</v>
      </c>
      <c r="W362">
        <v>4681.6899999999996</v>
      </c>
      <c r="X362" s="8">
        <v>0</v>
      </c>
      <c r="Y362" s="8">
        <v>0</v>
      </c>
      <c r="Z362">
        <v>0</v>
      </c>
      <c r="AA362">
        <v>0</v>
      </c>
      <c r="AB362" s="8">
        <f>Solution[[#This Row],[Old Stop]] +1</f>
        <v>101</v>
      </c>
      <c r="AC362" s="8" t="str">
        <f>_xlfn.CONCAT(Solution[[#This Row],[Old Rt '#]],"_",Solution[[#This Row],[Week '#]],"_", _xlfn.SWITCH(Solution[[#This Row],[Old Delivery Day]], "M", "Monday", "T", "Tuesday", "W", "Wednesday", "R", "Thursday", "F", "Friday"))</f>
        <v>103_Week1_Friday</v>
      </c>
      <c r="AD362" s="20">
        <v>112.758</v>
      </c>
      <c r="AE362" s="20">
        <v>115.7</v>
      </c>
      <c r="AF362" s="20">
        <v>137.61920000000001</v>
      </c>
      <c r="AG362" s="20">
        <v>136.9075</v>
      </c>
      <c r="AH362">
        <v>131.26</v>
      </c>
      <c r="AI362" s="8" t="s">
        <v>3526</v>
      </c>
      <c r="AJ362" s="8" t="s">
        <v>3527</v>
      </c>
      <c r="AK362" s="8">
        <v>1</v>
      </c>
      <c r="AL362" s="8">
        <v>0</v>
      </c>
      <c r="AM362" s="11">
        <v>148.64500000000001</v>
      </c>
      <c r="AN362" s="11">
        <v>115.375</v>
      </c>
      <c r="AO362" t="s">
        <v>163</v>
      </c>
      <c r="AP362" s="8" t="s">
        <v>191</v>
      </c>
      <c r="AQ362" s="8" t="s">
        <v>49</v>
      </c>
      <c r="AR362" s="8" t="s">
        <v>163</v>
      </c>
      <c r="AS362" s="8" t="s">
        <v>163</v>
      </c>
      <c r="AT362" s="8" t="s">
        <v>168</v>
      </c>
      <c r="AU3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2" s="8">
        <v>0</v>
      </c>
      <c r="AW362">
        <v>28.189499999999999</v>
      </c>
      <c r="AX362">
        <v>28.925000000000001</v>
      </c>
      <c r="AY362">
        <v>34.404800000000002</v>
      </c>
      <c r="AZ362">
        <v>34.226875</v>
      </c>
    </row>
    <row r="363" spans="1:52" x14ac:dyDescent="0.3">
      <c r="A363" s="43" t="s">
        <v>867</v>
      </c>
      <c r="B363" t="s">
        <v>3754</v>
      </c>
      <c r="C363" t="s">
        <v>110</v>
      </c>
      <c r="D363" s="8" t="s">
        <v>101</v>
      </c>
      <c r="E363" s="8" t="s">
        <v>290</v>
      </c>
      <c r="F363" s="8" t="s">
        <v>15</v>
      </c>
      <c r="G363" s="8" t="s">
        <v>9261</v>
      </c>
      <c r="H363" s="8" t="s">
        <v>290</v>
      </c>
      <c r="I363" s="8" t="s">
        <v>12</v>
      </c>
      <c r="J363" s="8">
        <v>230</v>
      </c>
      <c r="K363" s="14" t="s">
        <v>866</v>
      </c>
      <c r="L363" s="14" t="s">
        <v>5999</v>
      </c>
      <c r="M363" s="10">
        <v>0.79156623367441603</v>
      </c>
      <c r="N363" s="8" t="s">
        <v>6292</v>
      </c>
      <c r="O363" s="8" t="s">
        <v>147</v>
      </c>
      <c r="P363" s="9">
        <v>0.64664351851851853</v>
      </c>
      <c r="Q363" s="9">
        <v>0.65515046296296298</v>
      </c>
      <c r="R363" s="8">
        <v>0</v>
      </c>
      <c r="S363" s="10">
        <v>15.375</v>
      </c>
      <c r="T363" s="8" t="s">
        <v>3756</v>
      </c>
      <c r="U363" s="8" t="s">
        <v>3757</v>
      </c>
      <c r="V363" s="10">
        <v>0.498138865484612</v>
      </c>
      <c r="W363">
        <v>5018.6499999999996</v>
      </c>
      <c r="X363" s="8">
        <v>6</v>
      </c>
      <c r="Y363" s="8">
        <v>0.86363636363636398</v>
      </c>
      <c r="Z363">
        <v>1</v>
      </c>
      <c r="AA363">
        <v>50</v>
      </c>
      <c r="AB363" s="8">
        <f>Solution[[#This Row],[Old Stop]] +1</f>
        <v>231</v>
      </c>
      <c r="AC363" s="8" t="str">
        <f>_xlfn.CONCAT(Solution[[#This Row],[Old Rt '#]],"_",Solution[[#This Row],[Week '#]],"_", _xlfn.SWITCH(Solution[[#This Row],[Old Delivery Day]], "M", "Monday", "T", "Tuesday", "W", "Wednesday", "R", "Thursday", "F", "Friday"))</f>
        <v>105_Week1_Wednesday</v>
      </c>
      <c r="AD363" s="20">
        <v>104.7384</v>
      </c>
      <c r="AE363" s="20">
        <v>90.970699999999994</v>
      </c>
      <c r="AF363" s="20">
        <v>95.920699999999997</v>
      </c>
      <c r="AG363" s="20">
        <v>101.3215</v>
      </c>
      <c r="AH363">
        <v>101.13</v>
      </c>
      <c r="AI363" s="8" t="s">
        <v>3526</v>
      </c>
      <c r="AJ363" s="8" t="s">
        <v>3527</v>
      </c>
      <c r="AK363" s="8">
        <v>1</v>
      </c>
      <c r="AL363" s="8">
        <v>44</v>
      </c>
      <c r="AM363" s="11">
        <v>96.932500000000005</v>
      </c>
      <c r="AN363" s="11">
        <v>106.8887</v>
      </c>
      <c r="AO363" t="s">
        <v>163</v>
      </c>
      <c r="AP363" s="8" t="s">
        <v>191</v>
      </c>
      <c r="AQ363" s="8" t="s">
        <v>44</v>
      </c>
      <c r="AR363" s="8" t="s">
        <v>164</v>
      </c>
      <c r="AS363" s="8" t="s">
        <v>163</v>
      </c>
      <c r="AT363" s="8" t="s">
        <v>168</v>
      </c>
      <c r="AU3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3" s="8">
        <v>44</v>
      </c>
      <c r="AW363">
        <v>26.1846</v>
      </c>
      <c r="AX363">
        <v>22.742674999999998</v>
      </c>
      <c r="AY363">
        <v>23.980174999999999</v>
      </c>
      <c r="AZ363">
        <v>25.330375</v>
      </c>
    </row>
    <row r="364" spans="1:52" x14ac:dyDescent="0.3">
      <c r="A364" s="43" t="s">
        <v>867</v>
      </c>
      <c r="B364" t="s">
        <v>3754</v>
      </c>
      <c r="C364" t="s">
        <v>110</v>
      </c>
      <c r="D364" s="8" t="s">
        <v>102</v>
      </c>
      <c r="E364" s="8" t="s">
        <v>290</v>
      </c>
      <c r="F364" s="8" t="s">
        <v>15</v>
      </c>
      <c r="G364" s="8" t="s">
        <v>9258</v>
      </c>
      <c r="H364" s="8" t="s">
        <v>290</v>
      </c>
      <c r="I364" s="8" t="s">
        <v>12</v>
      </c>
      <c r="J364" s="8">
        <v>230</v>
      </c>
      <c r="K364" s="14" t="s">
        <v>866</v>
      </c>
      <c r="L364" s="14" t="s">
        <v>5999</v>
      </c>
      <c r="M364" s="10">
        <v>0.81284997016791705</v>
      </c>
      <c r="N364" s="8" t="s">
        <v>7738</v>
      </c>
      <c r="O364" s="8" t="s">
        <v>147</v>
      </c>
      <c r="P364" s="9">
        <v>0.48219907407407409</v>
      </c>
      <c r="Q364" s="9">
        <v>0.49070601851851853</v>
      </c>
      <c r="R364" s="8">
        <v>0</v>
      </c>
      <c r="S364" s="10">
        <v>15.375</v>
      </c>
      <c r="T364" s="8" t="s">
        <v>3756</v>
      </c>
      <c r="U364" s="8" t="s">
        <v>3757</v>
      </c>
      <c r="V364" s="10">
        <v>0.49813886548457598</v>
      </c>
      <c r="W364">
        <v>5018.6499999999996</v>
      </c>
      <c r="X364" s="8">
        <v>6</v>
      </c>
      <c r="Y364" s="8">
        <v>0.86363636363636398</v>
      </c>
      <c r="Z364">
        <v>1</v>
      </c>
      <c r="AA364">
        <v>50</v>
      </c>
      <c r="AB364" s="8">
        <f>Solution[[#This Row],[Old Stop]] +1</f>
        <v>231</v>
      </c>
      <c r="AC364" s="8" t="str">
        <f>_xlfn.CONCAT(Solution[[#This Row],[Old Rt '#]],"_",Solution[[#This Row],[Week '#]],"_", _xlfn.SWITCH(Solution[[#This Row],[Old Delivery Day]], "M", "Monday", "T", "Tuesday", "W", "Wednesday", "R", "Thursday", "F", "Friday"))</f>
        <v>105_Week2_Wednesday</v>
      </c>
      <c r="AD364" s="20">
        <v>104.7384</v>
      </c>
      <c r="AE364" s="20">
        <v>90.970699999999994</v>
      </c>
      <c r="AF364" s="20">
        <v>95.920699999999997</v>
      </c>
      <c r="AG364" s="20">
        <v>101.3215</v>
      </c>
      <c r="AH364">
        <v>101.13</v>
      </c>
      <c r="AI364" s="8" t="s">
        <v>3526</v>
      </c>
      <c r="AJ364" s="8" t="s">
        <v>5166</v>
      </c>
      <c r="AK364" s="8">
        <v>1</v>
      </c>
      <c r="AL364" s="8">
        <v>44</v>
      </c>
      <c r="AM364" s="11">
        <v>96.932500000000005</v>
      </c>
      <c r="AN364" s="11">
        <v>106.8887</v>
      </c>
      <c r="AO364" t="s">
        <v>163</v>
      </c>
      <c r="AP364" s="8" t="s">
        <v>191</v>
      </c>
      <c r="AQ364" s="8" t="s">
        <v>44</v>
      </c>
      <c r="AR364" s="8" t="s">
        <v>164</v>
      </c>
      <c r="AS364" s="8" t="s">
        <v>163</v>
      </c>
      <c r="AT364" s="8" t="s">
        <v>168</v>
      </c>
      <c r="AU3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4" s="8">
        <v>44</v>
      </c>
      <c r="AW364">
        <v>26.1846</v>
      </c>
      <c r="AX364">
        <v>22.742674999999998</v>
      </c>
      <c r="AY364">
        <v>23.980174999999999</v>
      </c>
      <c r="AZ364">
        <v>25.330375</v>
      </c>
    </row>
    <row r="365" spans="1:52" x14ac:dyDescent="0.3">
      <c r="A365" s="43" t="s">
        <v>884</v>
      </c>
      <c r="B365" t="s">
        <v>120</v>
      </c>
      <c r="C365" t="s">
        <v>146</v>
      </c>
      <c r="D365" s="8" t="s">
        <v>101</v>
      </c>
      <c r="E365" s="8" t="s">
        <v>290</v>
      </c>
      <c r="F365" s="8" t="s">
        <v>15</v>
      </c>
      <c r="G365" s="8" t="s">
        <v>9264</v>
      </c>
      <c r="H365" s="8" t="s">
        <v>290</v>
      </c>
      <c r="I365" s="8" t="s">
        <v>12</v>
      </c>
      <c r="J365" s="8">
        <v>285</v>
      </c>
      <c r="K365" s="14" t="s">
        <v>883</v>
      </c>
      <c r="L365" s="14" t="s">
        <v>8935</v>
      </c>
      <c r="M365" s="10">
        <v>0.40086554798676799</v>
      </c>
      <c r="N365" s="8" t="s">
        <v>8184</v>
      </c>
      <c r="O365" s="8" t="s">
        <v>147</v>
      </c>
      <c r="P365" s="9">
        <v>0.65543981481481484</v>
      </c>
      <c r="Q365" s="9">
        <v>0.66381944444444441</v>
      </c>
      <c r="R365" s="8">
        <v>0</v>
      </c>
      <c r="S365" s="10">
        <v>10.579166666666667</v>
      </c>
      <c r="T365" s="8" t="s">
        <v>8936</v>
      </c>
      <c r="U365" s="8" t="s">
        <v>8937</v>
      </c>
      <c r="V365" s="10">
        <v>0.28932625566137699</v>
      </c>
      <c r="W365">
        <v>2500.31</v>
      </c>
      <c r="X365" s="8">
        <v>0</v>
      </c>
      <c r="Y365" s="8">
        <v>0</v>
      </c>
      <c r="Z365">
        <v>0</v>
      </c>
      <c r="AA365">
        <v>0</v>
      </c>
      <c r="AB365" s="8">
        <f>Solution[[#This Row],[Old Stop]] +1</f>
        <v>286</v>
      </c>
      <c r="AC365" s="8" t="str">
        <f>_xlfn.CONCAT(Solution[[#This Row],[Old Rt '#]],"_",Solution[[#This Row],[Week '#]],"_", _xlfn.SWITCH(Solution[[#This Row],[Old Delivery Day]], "M", "Monday", "T", "Tuesday", "W", "Wednesday", "R", "Thursday", "F", "Friday"))</f>
        <v>105_Week1_Wednesday</v>
      </c>
      <c r="AD365" s="20">
        <v>50.835299999999997</v>
      </c>
      <c r="AE365" s="20">
        <v>44.781500000000001</v>
      </c>
      <c r="AF365" s="20">
        <v>45.82</v>
      </c>
      <c r="AG365" s="20">
        <v>45.82</v>
      </c>
      <c r="AH365">
        <v>46.33</v>
      </c>
      <c r="AI365" s="8" t="s">
        <v>3526</v>
      </c>
      <c r="AJ365" s="8" t="s">
        <v>3527</v>
      </c>
      <c r="AK365" s="8">
        <v>1</v>
      </c>
      <c r="AL365" s="8">
        <v>0</v>
      </c>
      <c r="AM365" s="11">
        <v>45.82</v>
      </c>
      <c r="AN365" s="11">
        <v>45.82</v>
      </c>
      <c r="AO365" t="s">
        <v>163</v>
      </c>
      <c r="AP365" s="8" t="s">
        <v>191</v>
      </c>
      <c r="AQ365" s="8" t="s">
        <v>44</v>
      </c>
      <c r="AR365" s="8" t="s">
        <v>164</v>
      </c>
      <c r="AS365" s="8" t="s">
        <v>163</v>
      </c>
      <c r="AT365" s="8" t="s">
        <v>168</v>
      </c>
      <c r="AU3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5" s="8">
        <v>0</v>
      </c>
      <c r="AW365">
        <v>12.708824999999999</v>
      </c>
      <c r="AX365">
        <v>11.195375</v>
      </c>
      <c r="AY365">
        <v>11.455</v>
      </c>
      <c r="AZ365">
        <v>11.455</v>
      </c>
    </row>
    <row r="366" spans="1:52" x14ac:dyDescent="0.3">
      <c r="A366" s="43" t="s">
        <v>884</v>
      </c>
      <c r="B366" t="s">
        <v>120</v>
      </c>
      <c r="C366" t="s">
        <v>146</v>
      </c>
      <c r="D366" s="8" t="s">
        <v>102</v>
      </c>
      <c r="E366" s="8" t="s">
        <v>290</v>
      </c>
      <c r="F366" s="8" t="s">
        <v>15</v>
      </c>
      <c r="G366" s="8" t="s">
        <v>9266</v>
      </c>
      <c r="H366" s="8" t="s">
        <v>290</v>
      </c>
      <c r="I366" s="8" t="s">
        <v>12</v>
      </c>
      <c r="J366" s="8">
        <v>285</v>
      </c>
      <c r="K366" s="14" t="s">
        <v>883</v>
      </c>
      <c r="L366" s="14" t="s">
        <v>8935</v>
      </c>
      <c r="M366" s="10">
        <v>0.27414775932271601</v>
      </c>
      <c r="N366" s="8" t="s">
        <v>9074</v>
      </c>
      <c r="O366" s="8" t="s">
        <v>147</v>
      </c>
      <c r="P366" s="9">
        <v>0.51048611111111108</v>
      </c>
      <c r="Q366" s="9">
        <v>0.51886574074074077</v>
      </c>
      <c r="R366" s="8">
        <v>0</v>
      </c>
      <c r="S366" s="10">
        <v>10.579166666666667</v>
      </c>
      <c r="T366" s="8" t="s">
        <v>8936</v>
      </c>
      <c r="U366" s="8" t="s">
        <v>8937</v>
      </c>
      <c r="V366" s="10">
        <v>0.177351613335859</v>
      </c>
      <c r="W366">
        <v>2500.31</v>
      </c>
      <c r="X366" s="8">
        <v>0</v>
      </c>
      <c r="Y366" s="8">
        <v>0</v>
      </c>
      <c r="Z366">
        <v>0</v>
      </c>
      <c r="AA366">
        <v>0</v>
      </c>
      <c r="AB366" s="8">
        <f>Solution[[#This Row],[Old Stop]] +1</f>
        <v>286</v>
      </c>
      <c r="AC366" s="8" t="str">
        <f>_xlfn.CONCAT(Solution[[#This Row],[Old Rt '#]],"_",Solution[[#This Row],[Week '#]],"_", _xlfn.SWITCH(Solution[[#This Row],[Old Delivery Day]], "M", "Monday", "T", "Tuesday", "W", "Wednesday", "R", "Thursday", "F", "Friday"))</f>
        <v>105_Week2_Wednesday</v>
      </c>
      <c r="AD366" s="20">
        <v>50.835299999999997</v>
      </c>
      <c r="AE366" s="20">
        <v>44.781500000000001</v>
      </c>
      <c r="AF366" s="20">
        <v>45.82</v>
      </c>
      <c r="AG366" s="20">
        <v>45.82</v>
      </c>
      <c r="AH366">
        <v>46.33</v>
      </c>
      <c r="AI366" s="8" t="s">
        <v>3526</v>
      </c>
      <c r="AJ366" s="8" t="s">
        <v>5166</v>
      </c>
      <c r="AK366" s="8">
        <v>1</v>
      </c>
      <c r="AL366" s="8">
        <v>0</v>
      </c>
      <c r="AM366" s="11">
        <v>45.82</v>
      </c>
      <c r="AN366" s="11">
        <v>45.82</v>
      </c>
      <c r="AO366" t="s">
        <v>163</v>
      </c>
      <c r="AP366" s="8" t="s">
        <v>191</v>
      </c>
      <c r="AQ366" s="8" t="s">
        <v>44</v>
      </c>
      <c r="AR366" s="8" t="s">
        <v>164</v>
      </c>
      <c r="AS366" s="8" t="s">
        <v>163</v>
      </c>
      <c r="AT366" s="8" t="s">
        <v>168</v>
      </c>
      <c r="AU3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6" s="8">
        <v>0</v>
      </c>
      <c r="AW366">
        <v>12.708824999999999</v>
      </c>
      <c r="AX366">
        <v>11.195375</v>
      </c>
      <c r="AY366">
        <v>11.455</v>
      </c>
      <c r="AZ366">
        <v>11.455</v>
      </c>
    </row>
    <row r="367" spans="1:52" x14ac:dyDescent="0.3">
      <c r="A367" s="43" t="s">
        <v>1938</v>
      </c>
      <c r="B367" t="s">
        <v>116</v>
      </c>
      <c r="C367" t="s">
        <v>1937</v>
      </c>
      <c r="D367" s="8" t="s">
        <v>101</v>
      </c>
      <c r="E367" s="8" t="s">
        <v>290</v>
      </c>
      <c r="F367" s="8" t="s">
        <v>15</v>
      </c>
      <c r="G367" s="8" t="s">
        <v>9263</v>
      </c>
      <c r="H367" s="8" t="s">
        <v>290</v>
      </c>
      <c r="I367" s="8" t="s">
        <v>12</v>
      </c>
      <c r="J367" s="8">
        <v>1</v>
      </c>
      <c r="K367" s="14" t="s">
        <v>3860</v>
      </c>
      <c r="L367" s="14" t="s">
        <v>5934</v>
      </c>
      <c r="M367" s="10">
        <v>32.591565420259798</v>
      </c>
      <c r="N367" s="8" t="s">
        <v>8189</v>
      </c>
      <c r="O367" s="8" t="s">
        <v>1934</v>
      </c>
      <c r="P367" s="9">
        <v>0.63002314814814819</v>
      </c>
      <c r="Q367" s="9">
        <v>0.63673611111111106</v>
      </c>
      <c r="R367" s="8">
        <v>0</v>
      </c>
      <c r="S367" s="10">
        <v>9.4354006285390355</v>
      </c>
      <c r="T367" s="8" t="s">
        <v>3862</v>
      </c>
      <c r="U367" s="8" t="s">
        <v>3863</v>
      </c>
      <c r="V367" s="10">
        <v>28.339388349681698</v>
      </c>
      <c r="W367">
        <v>163.78</v>
      </c>
      <c r="X367" s="8">
        <v>0</v>
      </c>
      <c r="Y367" s="8">
        <v>0</v>
      </c>
      <c r="Z367">
        <v>0</v>
      </c>
      <c r="AA367">
        <v>0</v>
      </c>
      <c r="AB367" s="8">
        <f>Solution[[#This Row],[Old Stop]] +1</f>
        <v>2</v>
      </c>
      <c r="AC367" s="8" t="str">
        <f>_xlfn.CONCAT(Solution[[#This Row],[Old Rt '#]],"_",Solution[[#This Row],[Week '#]],"_", _xlfn.SWITCH(Solution[[#This Row],[Old Delivery Day]], "M", "Monday", "T", "Tuesday", "W", "Wednesday", "R", "Thursday", "F", "Friday"))</f>
        <v>105_Week1_Wednesday</v>
      </c>
      <c r="AD367" s="20">
        <v>163.78</v>
      </c>
      <c r="AE367" s="20">
        <v>0</v>
      </c>
      <c r="AF367" s="20">
        <v>0</v>
      </c>
      <c r="AG367" s="20">
        <v>0</v>
      </c>
      <c r="AH367">
        <v>4.5494000000000003</v>
      </c>
      <c r="AI367" s="8" t="s">
        <v>3526</v>
      </c>
      <c r="AJ367" s="8" t="s">
        <v>3527</v>
      </c>
      <c r="AK367" s="8">
        <v>1</v>
      </c>
      <c r="AL367" s="8">
        <v>0</v>
      </c>
      <c r="AM367" s="11">
        <v>0</v>
      </c>
      <c r="AN367" s="11">
        <v>0</v>
      </c>
      <c r="AO367" t="s">
        <v>163</v>
      </c>
      <c r="AP367" s="8" t="s">
        <v>191</v>
      </c>
      <c r="AQ367" s="8" t="s">
        <v>44</v>
      </c>
      <c r="AR367" s="8" t="s">
        <v>164</v>
      </c>
      <c r="AS367" s="8" t="s">
        <v>163</v>
      </c>
      <c r="AT367" s="8" t="s">
        <v>168</v>
      </c>
      <c r="AU3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7" s="8">
        <v>0</v>
      </c>
      <c r="AW367">
        <v>40.945</v>
      </c>
      <c r="AX367">
        <v>0</v>
      </c>
      <c r="AY367">
        <v>0</v>
      </c>
      <c r="AZ367">
        <v>0</v>
      </c>
    </row>
    <row r="368" spans="1:52" x14ac:dyDescent="0.3">
      <c r="A368" s="43" t="s">
        <v>1938</v>
      </c>
      <c r="B368" t="s">
        <v>116</v>
      </c>
      <c r="C368" t="s">
        <v>1937</v>
      </c>
      <c r="D368" s="8" t="s">
        <v>102</v>
      </c>
      <c r="E368" s="8" t="s">
        <v>290</v>
      </c>
      <c r="F368" s="8" t="s">
        <v>15</v>
      </c>
      <c r="G368" s="8" t="s">
        <v>9264</v>
      </c>
      <c r="H368" s="8" t="s">
        <v>290</v>
      </c>
      <c r="I368" s="8" t="s">
        <v>12</v>
      </c>
      <c r="J368" s="8">
        <v>1</v>
      </c>
      <c r="K368" s="14" t="s">
        <v>3860</v>
      </c>
      <c r="L368" s="14" t="s">
        <v>5934</v>
      </c>
      <c r="M368" s="10">
        <v>0.39789023278524399</v>
      </c>
      <c r="N368" s="8" t="s">
        <v>7722</v>
      </c>
      <c r="O368" s="8" t="s">
        <v>1934</v>
      </c>
      <c r="P368" s="9">
        <v>0.52489583333333334</v>
      </c>
      <c r="Q368" s="9">
        <v>0.53160879629629632</v>
      </c>
      <c r="R368" s="8">
        <v>0</v>
      </c>
      <c r="S368" s="10">
        <v>9.4354006285390355</v>
      </c>
      <c r="T368" s="8" t="s">
        <v>3862</v>
      </c>
      <c r="U368" s="8" t="s">
        <v>3863</v>
      </c>
      <c r="V368" s="10">
        <v>0.240650021680236</v>
      </c>
      <c r="W368">
        <v>163.78</v>
      </c>
      <c r="X368" s="8">
        <v>0</v>
      </c>
      <c r="Y368" s="8">
        <v>0</v>
      </c>
      <c r="Z368">
        <v>0</v>
      </c>
      <c r="AA368">
        <v>0</v>
      </c>
      <c r="AB368" s="8">
        <f>Solution[[#This Row],[Old Stop]] +1</f>
        <v>2</v>
      </c>
      <c r="AC368" s="8" t="str">
        <f>_xlfn.CONCAT(Solution[[#This Row],[Old Rt '#]],"_",Solution[[#This Row],[Week '#]],"_", _xlfn.SWITCH(Solution[[#This Row],[Old Delivery Day]], "M", "Monday", "T", "Tuesday", "W", "Wednesday", "R", "Thursday", "F", "Friday"))</f>
        <v>105_Week2_Wednesday</v>
      </c>
      <c r="AD368" s="20">
        <v>163.78</v>
      </c>
      <c r="AE368" s="20">
        <v>0</v>
      </c>
      <c r="AF368" s="20">
        <v>0</v>
      </c>
      <c r="AG368" s="20">
        <v>0</v>
      </c>
      <c r="AH368">
        <v>4.5494000000000003</v>
      </c>
      <c r="AI368" s="8" t="s">
        <v>3526</v>
      </c>
      <c r="AJ368" s="8" t="s">
        <v>5166</v>
      </c>
      <c r="AK368" s="8">
        <v>1</v>
      </c>
      <c r="AL368" s="8">
        <v>0</v>
      </c>
      <c r="AM368" s="11">
        <v>0</v>
      </c>
      <c r="AN368" s="11">
        <v>0</v>
      </c>
      <c r="AO368" t="s">
        <v>163</v>
      </c>
      <c r="AP368" s="8" t="s">
        <v>191</v>
      </c>
      <c r="AQ368" s="8" t="s">
        <v>44</v>
      </c>
      <c r="AR368" s="8" t="s">
        <v>164</v>
      </c>
      <c r="AS368" s="8" t="s">
        <v>163</v>
      </c>
      <c r="AT368" s="8" t="s">
        <v>168</v>
      </c>
      <c r="AU3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8" s="8">
        <v>0</v>
      </c>
      <c r="AW368">
        <v>40.945</v>
      </c>
      <c r="AX368">
        <v>0</v>
      </c>
      <c r="AY368">
        <v>0</v>
      </c>
      <c r="AZ368">
        <v>0</v>
      </c>
    </row>
    <row r="369" spans="1:52" x14ac:dyDescent="0.3">
      <c r="A369" s="43" t="s">
        <v>1710</v>
      </c>
      <c r="B369" t="s">
        <v>3856</v>
      </c>
      <c r="C369" t="s">
        <v>110</v>
      </c>
      <c r="D369" s="8" t="s">
        <v>101</v>
      </c>
      <c r="E369" s="8" t="s">
        <v>290</v>
      </c>
      <c r="F369" s="8" t="s">
        <v>15</v>
      </c>
      <c r="G369" s="8" t="s">
        <v>9266</v>
      </c>
      <c r="H369" s="8" t="s">
        <v>290</v>
      </c>
      <c r="I369" s="8" t="s">
        <v>12</v>
      </c>
      <c r="J369" s="8">
        <v>173</v>
      </c>
      <c r="K369" s="14" t="s">
        <v>1709</v>
      </c>
      <c r="L369" s="14" t="s">
        <v>5947</v>
      </c>
      <c r="M369" s="10">
        <v>0.112505448345701</v>
      </c>
      <c r="N369" s="8" t="s">
        <v>8188</v>
      </c>
      <c r="O369" s="8" t="s">
        <v>147</v>
      </c>
      <c r="P369" s="9">
        <v>0.63681712962962966</v>
      </c>
      <c r="Q369" s="9">
        <v>0.646087962962963</v>
      </c>
      <c r="R369" s="8">
        <v>0</v>
      </c>
      <c r="S369" s="10">
        <v>14.204166666666667</v>
      </c>
      <c r="T369" s="8" t="s">
        <v>3858</v>
      </c>
      <c r="U369" s="8" t="s">
        <v>3859</v>
      </c>
      <c r="V369" s="10">
        <v>7.1069792517099106E-2</v>
      </c>
      <c r="W369">
        <v>5645.86</v>
      </c>
      <c r="X369" s="8">
        <v>0</v>
      </c>
      <c r="Y369" s="8">
        <v>0</v>
      </c>
      <c r="Z369">
        <v>0</v>
      </c>
      <c r="AA369">
        <v>0</v>
      </c>
      <c r="AB369" s="8">
        <f>Solution[[#This Row],[Old Stop]] +1</f>
        <v>174</v>
      </c>
      <c r="AC369" s="8" t="str">
        <f>_xlfn.CONCAT(Solution[[#This Row],[Old Rt '#]],"_",Solution[[#This Row],[Week '#]],"_", _xlfn.SWITCH(Solution[[#This Row],[Old Delivery Day]], "M", "Monday", "T", "Tuesday", "W", "Wednesday", "R", "Thursday", "F", "Friday"))</f>
        <v>105_Week1_Wednesday</v>
      </c>
      <c r="AD369" s="20">
        <v>90.19</v>
      </c>
      <c r="AE369" s="20">
        <v>100.6876</v>
      </c>
      <c r="AF369" s="20">
        <v>126.1857</v>
      </c>
      <c r="AG369" s="20">
        <v>116.2084</v>
      </c>
      <c r="AH369">
        <v>133.78</v>
      </c>
      <c r="AI369" s="8" t="s">
        <v>3526</v>
      </c>
      <c r="AJ369" s="8" t="s">
        <v>3527</v>
      </c>
      <c r="AK369" s="8">
        <v>1</v>
      </c>
      <c r="AL369" s="8">
        <v>0</v>
      </c>
      <c r="AM369" s="11">
        <v>130.63499999999999</v>
      </c>
      <c r="AN369" s="11">
        <v>104.795</v>
      </c>
      <c r="AO369" t="s">
        <v>163</v>
      </c>
      <c r="AP369" s="8" t="s">
        <v>191</v>
      </c>
      <c r="AQ369" s="8" t="s">
        <v>44</v>
      </c>
      <c r="AR369" s="8" t="s">
        <v>164</v>
      </c>
      <c r="AS369" s="8" t="s">
        <v>163</v>
      </c>
      <c r="AT369" s="8" t="s">
        <v>168</v>
      </c>
      <c r="AU3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69" s="8">
        <v>0</v>
      </c>
      <c r="AW369">
        <v>22.547499999999999</v>
      </c>
      <c r="AX369">
        <v>25.171900000000001</v>
      </c>
      <c r="AY369">
        <v>31.546424999999999</v>
      </c>
      <c r="AZ369">
        <v>29.052099999999999</v>
      </c>
    </row>
    <row r="370" spans="1:52" x14ac:dyDescent="0.3">
      <c r="A370" s="43" t="s">
        <v>1710</v>
      </c>
      <c r="B370" t="s">
        <v>3856</v>
      </c>
      <c r="C370" t="s">
        <v>110</v>
      </c>
      <c r="D370" s="8" t="s">
        <v>102</v>
      </c>
      <c r="E370" s="8" t="s">
        <v>290</v>
      </c>
      <c r="F370" s="8" t="s">
        <v>15</v>
      </c>
      <c r="G370" s="8" t="s">
        <v>9254</v>
      </c>
      <c r="H370" s="8" t="s">
        <v>290</v>
      </c>
      <c r="I370" s="8" t="s">
        <v>12</v>
      </c>
      <c r="J370" s="8">
        <v>173</v>
      </c>
      <c r="K370" s="14" t="s">
        <v>1709</v>
      </c>
      <c r="L370" s="14" t="s">
        <v>5947</v>
      </c>
      <c r="M370" s="10">
        <v>44.298750575577003</v>
      </c>
      <c r="N370" s="8" t="s">
        <v>7515</v>
      </c>
      <c r="O370" s="8" t="s">
        <v>147</v>
      </c>
      <c r="P370" s="9">
        <v>0.47236111111111112</v>
      </c>
      <c r="Q370" s="9">
        <v>0.48163194444444446</v>
      </c>
      <c r="R370" s="8">
        <v>0</v>
      </c>
      <c r="S370" s="10">
        <v>14.204166666666667</v>
      </c>
      <c r="T370" s="8" t="s">
        <v>3858</v>
      </c>
      <c r="U370" s="8" t="s">
        <v>3859</v>
      </c>
      <c r="V370" s="10">
        <v>39.623415408177102</v>
      </c>
      <c r="W370">
        <v>5645.86</v>
      </c>
      <c r="X370" s="8">
        <v>0</v>
      </c>
      <c r="Y370" s="8">
        <v>0</v>
      </c>
      <c r="Z370">
        <v>0</v>
      </c>
      <c r="AA370">
        <v>0</v>
      </c>
      <c r="AB370" s="8">
        <f>Solution[[#This Row],[Old Stop]] +1</f>
        <v>174</v>
      </c>
      <c r="AC370" s="8" t="str">
        <f>_xlfn.CONCAT(Solution[[#This Row],[Old Rt '#]],"_",Solution[[#This Row],[Week '#]],"_", _xlfn.SWITCH(Solution[[#This Row],[Old Delivery Day]], "M", "Monday", "T", "Tuesday", "W", "Wednesday", "R", "Thursday", "F", "Friday"))</f>
        <v>105_Week2_Wednesday</v>
      </c>
      <c r="AD370" s="20">
        <v>90.19</v>
      </c>
      <c r="AE370" s="20">
        <v>100.6876</v>
      </c>
      <c r="AF370" s="20">
        <v>126.1857</v>
      </c>
      <c r="AG370" s="20">
        <v>116.2084</v>
      </c>
      <c r="AH370">
        <v>133.78</v>
      </c>
      <c r="AI370" s="8" t="s">
        <v>3526</v>
      </c>
      <c r="AJ370" s="8" t="s">
        <v>5166</v>
      </c>
      <c r="AK370" s="8">
        <v>1</v>
      </c>
      <c r="AL370" s="8">
        <v>0</v>
      </c>
      <c r="AM370" s="11">
        <v>130.63499999999999</v>
      </c>
      <c r="AN370" s="11">
        <v>104.795</v>
      </c>
      <c r="AO370" t="s">
        <v>163</v>
      </c>
      <c r="AP370" s="8" t="s">
        <v>191</v>
      </c>
      <c r="AQ370" s="8" t="s">
        <v>44</v>
      </c>
      <c r="AR370" s="8" t="s">
        <v>164</v>
      </c>
      <c r="AS370" s="8" t="s">
        <v>163</v>
      </c>
      <c r="AT370" s="8" t="s">
        <v>168</v>
      </c>
      <c r="AU3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0" s="8">
        <v>0</v>
      </c>
      <c r="AW370">
        <v>22.547499999999999</v>
      </c>
      <c r="AX370">
        <v>25.171900000000001</v>
      </c>
      <c r="AY370">
        <v>31.546424999999999</v>
      </c>
      <c r="AZ370">
        <v>29.052099999999999</v>
      </c>
    </row>
    <row r="371" spans="1:52" x14ac:dyDescent="0.3">
      <c r="A371" s="43" t="s">
        <v>984</v>
      </c>
      <c r="B371" t="s">
        <v>119</v>
      </c>
      <c r="C371" t="s">
        <v>3545</v>
      </c>
      <c r="D371" s="8" t="s">
        <v>101</v>
      </c>
      <c r="E371" s="8" t="s">
        <v>290</v>
      </c>
      <c r="F371" s="8" t="s">
        <v>15</v>
      </c>
      <c r="G371" s="8" t="s">
        <v>9273</v>
      </c>
      <c r="H371" s="8" t="s">
        <v>290</v>
      </c>
      <c r="I371" s="8" t="s">
        <v>12</v>
      </c>
      <c r="J371" s="8">
        <v>420</v>
      </c>
      <c r="K371" s="14" t="s">
        <v>983</v>
      </c>
      <c r="L371" s="14" t="s">
        <v>6002</v>
      </c>
      <c r="M371" s="10">
        <v>0.57306649460224401</v>
      </c>
      <c r="N371" s="8" t="s">
        <v>7724</v>
      </c>
      <c r="O371" s="8" t="s">
        <v>147</v>
      </c>
      <c r="P371" s="9">
        <v>0.75949074074074074</v>
      </c>
      <c r="Q371" s="9">
        <v>0.76530092592592591</v>
      </c>
      <c r="R371" s="8">
        <v>0</v>
      </c>
      <c r="S371" s="10">
        <v>8.0875000000000004</v>
      </c>
      <c r="T371" s="8" t="s">
        <v>3547</v>
      </c>
      <c r="U371" s="8" t="s">
        <v>3548</v>
      </c>
      <c r="V371" s="10">
        <v>0.164085438107516</v>
      </c>
      <c r="W371">
        <v>1251.9000000000001</v>
      </c>
      <c r="X371" s="8">
        <v>3</v>
      </c>
      <c r="Y371" s="8">
        <v>0.72727272727272696</v>
      </c>
      <c r="Z371">
        <v>1</v>
      </c>
      <c r="AA371">
        <v>11</v>
      </c>
      <c r="AB371" s="8">
        <f>Solution[[#This Row],[Old Stop]] +1</f>
        <v>421</v>
      </c>
      <c r="AC371" s="8" t="str">
        <f>_xlfn.CONCAT(Solution[[#This Row],[Old Rt '#]],"_",Solution[[#This Row],[Week '#]],"_", _xlfn.SWITCH(Solution[[#This Row],[Old Delivery Day]], "M", "Monday", "T", "Tuesday", "W", "Wednesday", "R", "Thursday", "F", "Friday"))</f>
        <v>105_Week1_Wednesday</v>
      </c>
      <c r="AD371" s="20">
        <v>32.86</v>
      </c>
      <c r="AE371" s="20">
        <v>20.613</v>
      </c>
      <c r="AF371" s="20">
        <v>15.29</v>
      </c>
      <c r="AG371" s="20">
        <v>15.476900000000001</v>
      </c>
      <c r="AH371">
        <v>16.21</v>
      </c>
      <c r="AI371" s="8" t="s">
        <v>3526</v>
      </c>
      <c r="AJ371" s="8" t="s">
        <v>3527</v>
      </c>
      <c r="AK371" s="8">
        <v>1</v>
      </c>
      <c r="AL371" s="8">
        <v>11</v>
      </c>
      <c r="AM371" s="11">
        <v>23.94</v>
      </c>
      <c r="AN371" s="11">
        <v>15.4925</v>
      </c>
      <c r="AO371" t="s">
        <v>163</v>
      </c>
      <c r="AP371" s="8" t="s">
        <v>191</v>
      </c>
      <c r="AQ371" s="8" t="s">
        <v>44</v>
      </c>
      <c r="AR371" s="8" t="s">
        <v>164</v>
      </c>
      <c r="AS371" s="8" t="s">
        <v>163</v>
      </c>
      <c r="AT371" s="8" t="s">
        <v>168</v>
      </c>
      <c r="AU3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1" s="8">
        <v>11</v>
      </c>
      <c r="AW371">
        <v>8.2149999999999999</v>
      </c>
      <c r="AX371">
        <v>5.1532499999999999</v>
      </c>
      <c r="AY371">
        <v>3.8224999999999998</v>
      </c>
      <c r="AZ371">
        <v>3.8692250000000001</v>
      </c>
    </row>
    <row r="372" spans="1:52" x14ac:dyDescent="0.3">
      <c r="A372" s="43" t="s">
        <v>984</v>
      </c>
      <c r="B372" t="s">
        <v>119</v>
      </c>
      <c r="C372" t="s">
        <v>3545</v>
      </c>
      <c r="D372" s="8" t="s">
        <v>102</v>
      </c>
      <c r="E372" s="8" t="s">
        <v>290</v>
      </c>
      <c r="F372" s="8" t="s">
        <v>15</v>
      </c>
      <c r="G372" s="8" t="s">
        <v>9274</v>
      </c>
      <c r="H372" s="8" t="s">
        <v>290</v>
      </c>
      <c r="I372" s="8" t="s">
        <v>12</v>
      </c>
      <c r="J372" s="8">
        <v>420</v>
      </c>
      <c r="K372" s="14" t="s">
        <v>983</v>
      </c>
      <c r="L372" s="14" t="s">
        <v>6002</v>
      </c>
      <c r="M372" s="10">
        <v>0</v>
      </c>
      <c r="N372" s="8" t="s">
        <v>8328</v>
      </c>
      <c r="O372" s="8" t="s">
        <v>147</v>
      </c>
      <c r="P372" s="9">
        <v>0.64593750000000005</v>
      </c>
      <c r="Q372" s="9">
        <v>0.65174768518518522</v>
      </c>
      <c r="R372" s="8">
        <v>0</v>
      </c>
      <c r="S372" s="10">
        <v>8.0875000000000004</v>
      </c>
      <c r="T372" s="8" t="s">
        <v>3547</v>
      </c>
      <c r="U372" s="8" t="s">
        <v>3548</v>
      </c>
      <c r="V372" s="10"/>
      <c r="W372">
        <v>1251.9000000000001</v>
      </c>
      <c r="X372" s="8">
        <v>3</v>
      </c>
      <c r="Y372" s="8">
        <v>0.72727272727272696</v>
      </c>
      <c r="Z372">
        <v>1</v>
      </c>
      <c r="AA372">
        <v>11</v>
      </c>
      <c r="AB372" s="8">
        <f>Solution[[#This Row],[Old Stop]] +1</f>
        <v>421</v>
      </c>
      <c r="AC372" s="8" t="str">
        <f>_xlfn.CONCAT(Solution[[#This Row],[Old Rt '#]],"_",Solution[[#This Row],[Week '#]],"_", _xlfn.SWITCH(Solution[[#This Row],[Old Delivery Day]], "M", "Monday", "T", "Tuesday", "W", "Wednesday", "R", "Thursday", "F", "Friday"))</f>
        <v>105_Week2_Wednesday</v>
      </c>
      <c r="AD372" s="20">
        <v>32.86</v>
      </c>
      <c r="AE372" s="20">
        <v>20.613</v>
      </c>
      <c r="AF372" s="20">
        <v>15.29</v>
      </c>
      <c r="AG372" s="20">
        <v>15.476900000000001</v>
      </c>
      <c r="AH372">
        <v>16.21</v>
      </c>
      <c r="AI372" s="8" t="s">
        <v>3526</v>
      </c>
      <c r="AJ372" s="8" t="s">
        <v>5166</v>
      </c>
      <c r="AK372" s="8">
        <v>1</v>
      </c>
      <c r="AL372" s="8">
        <v>11</v>
      </c>
      <c r="AM372" s="11">
        <v>23.94</v>
      </c>
      <c r="AN372" s="11">
        <v>15.4925</v>
      </c>
      <c r="AO372" t="s">
        <v>163</v>
      </c>
      <c r="AP372" s="8" t="s">
        <v>191</v>
      </c>
      <c r="AQ372" s="8" t="s">
        <v>44</v>
      </c>
      <c r="AR372" s="8" t="s">
        <v>164</v>
      </c>
      <c r="AS372" s="8" t="s">
        <v>163</v>
      </c>
      <c r="AT372" s="8" t="s">
        <v>168</v>
      </c>
      <c r="AU3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2" s="8">
        <v>11</v>
      </c>
      <c r="AW372">
        <v>8.2149999999999999</v>
      </c>
      <c r="AX372">
        <v>5.1532499999999999</v>
      </c>
      <c r="AY372">
        <v>3.8224999999999998</v>
      </c>
      <c r="AZ372">
        <v>3.8692250000000001</v>
      </c>
    </row>
    <row r="373" spans="1:52" x14ac:dyDescent="0.3">
      <c r="A373" s="43" t="s">
        <v>1104</v>
      </c>
      <c r="B373" t="s">
        <v>4070</v>
      </c>
      <c r="C373" t="s">
        <v>110</v>
      </c>
      <c r="D373" s="8" t="s">
        <v>101</v>
      </c>
      <c r="E373" s="8" t="s">
        <v>290</v>
      </c>
      <c r="F373" s="8" t="s">
        <v>12</v>
      </c>
      <c r="G373" s="8" t="s">
        <v>9251</v>
      </c>
      <c r="H373" s="8" t="s">
        <v>114</v>
      </c>
      <c r="I373" s="8" t="s">
        <v>13</v>
      </c>
      <c r="J373" s="8">
        <v>0</v>
      </c>
      <c r="K373" s="14" t="s">
        <v>1103</v>
      </c>
      <c r="L373" s="14" t="s">
        <v>5986</v>
      </c>
      <c r="M373" s="10">
        <v>1.0730507464507999</v>
      </c>
      <c r="N373" s="8" t="s">
        <v>8221</v>
      </c>
      <c r="O373" s="8" t="s">
        <v>110</v>
      </c>
      <c r="P373" s="9">
        <v>0.43594907407407407</v>
      </c>
      <c r="Q373" s="9">
        <v>0.44266203703703705</v>
      </c>
      <c r="R373" s="8">
        <v>0</v>
      </c>
      <c r="S373" s="10">
        <v>9.4354006285390355</v>
      </c>
      <c r="T373" s="8" t="s">
        <v>4072</v>
      </c>
      <c r="U373" s="8" t="s">
        <v>4073</v>
      </c>
      <c r="V373" s="10">
        <v>0.28185402640746998</v>
      </c>
      <c r="W373">
        <v>0</v>
      </c>
      <c r="X373" s="8">
        <v>0</v>
      </c>
      <c r="Z373">
        <v>0</v>
      </c>
      <c r="AA373">
        <v>0</v>
      </c>
      <c r="AB373" s="8">
        <f>Solution[[#This Row],[Old Stop]] +1</f>
        <v>1</v>
      </c>
      <c r="AC373" s="8" t="str">
        <f>_xlfn.CONCAT(Solution[[#This Row],[Old Rt '#]],"_",Solution[[#This Row],[Week '#]],"_", _xlfn.SWITCH(Solution[[#This Row],[Old Delivery Day]], "M", "Monday", "T", "Tuesday", "W", "Wednesday", "R", "Thursday", "F", "Friday"))</f>
        <v>102_Week1_Monday</v>
      </c>
      <c r="AD373" s="20">
        <v>0</v>
      </c>
      <c r="AE373" s="20">
        <v>0</v>
      </c>
      <c r="AF373" s="20">
        <v>0</v>
      </c>
      <c r="AG373" s="20">
        <v>0</v>
      </c>
      <c r="AH373" t="s">
        <v>247</v>
      </c>
      <c r="AI373" s="8" t="s">
        <v>3414</v>
      </c>
      <c r="AJ373" s="8" t="s">
        <v>3415</v>
      </c>
      <c r="AK373" s="8">
        <v>1</v>
      </c>
      <c r="AL373" s="8">
        <v>0</v>
      </c>
      <c r="AM373" s="11">
        <v>0</v>
      </c>
      <c r="AN373" s="11">
        <v>0</v>
      </c>
      <c r="AO373" t="s">
        <v>163</v>
      </c>
      <c r="AP373" s="8" t="s">
        <v>191</v>
      </c>
      <c r="AQ373" s="8" t="s">
        <v>44</v>
      </c>
      <c r="AR373" s="8" t="s">
        <v>163</v>
      </c>
      <c r="AS373" s="8" t="s">
        <v>163</v>
      </c>
      <c r="AT373" s="8" t="s">
        <v>168</v>
      </c>
      <c r="AU3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73" s="8">
        <v>0</v>
      </c>
      <c r="AW373">
        <v>0</v>
      </c>
      <c r="AX373">
        <v>0</v>
      </c>
      <c r="AY373">
        <v>0</v>
      </c>
      <c r="AZ373">
        <v>0</v>
      </c>
    </row>
    <row r="374" spans="1:52" x14ac:dyDescent="0.3">
      <c r="A374" s="43" t="s">
        <v>1104</v>
      </c>
      <c r="B374" t="s">
        <v>4070</v>
      </c>
      <c r="C374" t="s">
        <v>110</v>
      </c>
      <c r="D374" s="8" t="s">
        <v>102</v>
      </c>
      <c r="E374" s="8" t="s">
        <v>290</v>
      </c>
      <c r="F374" s="8" t="s">
        <v>12</v>
      </c>
      <c r="G374" s="8" t="s">
        <v>140</v>
      </c>
      <c r="H374" s="8" t="s">
        <v>114</v>
      </c>
      <c r="I374" s="8" t="s">
        <v>13</v>
      </c>
      <c r="J374" s="8">
        <v>0</v>
      </c>
      <c r="K374" s="14" t="s">
        <v>1103</v>
      </c>
      <c r="L374" s="14" t="s">
        <v>5986</v>
      </c>
      <c r="M374" s="10">
        <v>0.98272829907659798</v>
      </c>
      <c r="N374" s="8" t="s">
        <v>9103</v>
      </c>
      <c r="O374" s="8" t="s">
        <v>110</v>
      </c>
      <c r="P374" s="9">
        <v>0.40530092592592593</v>
      </c>
      <c r="Q374" s="9">
        <v>0.4120138888888889</v>
      </c>
      <c r="R374" s="8">
        <v>0</v>
      </c>
      <c r="S374" s="10">
        <v>9.4354006285390355</v>
      </c>
      <c r="T374" s="8" t="s">
        <v>4072</v>
      </c>
      <c r="U374" s="8" t="s">
        <v>4073</v>
      </c>
      <c r="V374" s="10">
        <v>0.24838521544133399</v>
      </c>
      <c r="W374">
        <v>0</v>
      </c>
      <c r="X374" s="8">
        <v>0</v>
      </c>
      <c r="Z374">
        <v>0</v>
      </c>
      <c r="AA374">
        <v>0</v>
      </c>
      <c r="AB374" s="8">
        <f>Solution[[#This Row],[Old Stop]] +1</f>
        <v>1</v>
      </c>
      <c r="AC374" s="8" t="str">
        <f>_xlfn.CONCAT(Solution[[#This Row],[Old Rt '#]],"_",Solution[[#This Row],[Week '#]],"_", _xlfn.SWITCH(Solution[[#This Row],[Old Delivery Day]], "M", "Monday", "T", "Tuesday", "W", "Wednesday", "R", "Thursday", "F", "Friday"))</f>
        <v>102_Week2_Monday</v>
      </c>
      <c r="AD374" s="20">
        <v>0</v>
      </c>
      <c r="AE374" s="20">
        <v>0</v>
      </c>
      <c r="AF374" s="20">
        <v>0</v>
      </c>
      <c r="AG374" s="20">
        <v>0</v>
      </c>
      <c r="AH374" t="s">
        <v>247</v>
      </c>
      <c r="AI374" s="8" t="s">
        <v>3414</v>
      </c>
      <c r="AJ374" s="8" t="s">
        <v>5235</v>
      </c>
      <c r="AK374" s="8">
        <v>1</v>
      </c>
      <c r="AL374" s="8">
        <v>0</v>
      </c>
      <c r="AM374" s="11">
        <v>0</v>
      </c>
      <c r="AN374" s="11">
        <v>0</v>
      </c>
      <c r="AO374" t="s">
        <v>163</v>
      </c>
      <c r="AP374" s="8" t="s">
        <v>191</v>
      </c>
      <c r="AQ374" s="8" t="s">
        <v>44</v>
      </c>
      <c r="AR374" s="8" t="s">
        <v>163</v>
      </c>
      <c r="AS374" s="8" t="s">
        <v>163</v>
      </c>
      <c r="AT374" s="8" t="s">
        <v>168</v>
      </c>
      <c r="AU3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74" s="8">
        <v>0</v>
      </c>
      <c r="AW374">
        <v>0</v>
      </c>
      <c r="AX374">
        <v>0</v>
      </c>
      <c r="AY374">
        <v>0</v>
      </c>
      <c r="AZ374">
        <v>0</v>
      </c>
    </row>
    <row r="375" spans="1:52" x14ac:dyDescent="0.3">
      <c r="A375" s="43" t="s">
        <v>1100</v>
      </c>
      <c r="B375" t="s">
        <v>5575</v>
      </c>
      <c r="C375" t="s">
        <v>110</v>
      </c>
      <c r="D375" s="8" t="s">
        <v>101</v>
      </c>
      <c r="E375" s="8" t="s">
        <v>290</v>
      </c>
      <c r="F375" s="8" t="s">
        <v>12</v>
      </c>
      <c r="G375" s="8" t="s">
        <v>140</v>
      </c>
      <c r="H375" s="8" t="s">
        <v>290</v>
      </c>
      <c r="I375" s="8" t="s">
        <v>12</v>
      </c>
      <c r="J375" s="8">
        <v>8</v>
      </c>
      <c r="K375" s="14" t="s">
        <v>1099</v>
      </c>
      <c r="L375" s="14" t="s">
        <v>5985</v>
      </c>
      <c r="M375" s="10">
        <v>1.9999471997692799</v>
      </c>
      <c r="N375" s="8" t="s">
        <v>8225</v>
      </c>
      <c r="O375" s="8" t="s">
        <v>112</v>
      </c>
      <c r="P375" s="9">
        <v>0.44405092592592593</v>
      </c>
      <c r="Q375" s="9">
        <v>0.45204861111111111</v>
      </c>
      <c r="R375" s="8">
        <v>0</v>
      </c>
      <c r="S375" s="10">
        <v>11.516666666666667</v>
      </c>
      <c r="T375" s="8" t="s">
        <v>5577</v>
      </c>
      <c r="U375" s="8" t="s">
        <v>5578</v>
      </c>
      <c r="V375" s="10">
        <v>1.2044668888553201</v>
      </c>
      <c r="W375">
        <v>1554.29</v>
      </c>
      <c r="X375" s="8">
        <v>0</v>
      </c>
      <c r="Y375" s="8">
        <v>0</v>
      </c>
      <c r="Z375">
        <v>0</v>
      </c>
      <c r="AA375">
        <v>0</v>
      </c>
      <c r="AB375" s="8">
        <f>Solution[[#This Row],[Old Stop]] +1</f>
        <v>9</v>
      </c>
      <c r="AC375" s="8" t="str">
        <f>_xlfn.CONCAT(Solution[[#This Row],[Old Rt '#]],"_",Solution[[#This Row],[Week '#]],"_", _xlfn.SWITCH(Solution[[#This Row],[Old Delivery Day]], "M", "Monday", "T", "Tuesday", "W", "Wednesday", "R", "Thursday", "F", "Friday"))</f>
        <v>105_Week1_Wednesday</v>
      </c>
      <c r="AD375" s="20">
        <v>117.93</v>
      </c>
      <c r="AE375" s="20">
        <v>117.93</v>
      </c>
      <c r="AF375" s="20">
        <v>121.905</v>
      </c>
      <c r="AG375" s="20">
        <v>123.23</v>
      </c>
      <c r="AH375">
        <v>30.81</v>
      </c>
      <c r="AI375" s="8" t="s">
        <v>3414</v>
      </c>
      <c r="AJ375" s="8" t="s">
        <v>3415</v>
      </c>
      <c r="AK375" s="8">
        <v>1</v>
      </c>
      <c r="AL375" s="8">
        <v>0</v>
      </c>
      <c r="AM375" s="11">
        <v>29.482500000000002</v>
      </c>
      <c r="AN375" s="11">
        <v>30.807500000000001</v>
      </c>
      <c r="AO375" t="s">
        <v>164</v>
      </c>
      <c r="AP375" s="8" t="s">
        <v>793</v>
      </c>
      <c r="AQ375" s="8" t="s">
        <v>44</v>
      </c>
      <c r="AR375" s="8" t="s">
        <v>164</v>
      </c>
      <c r="AS375" s="8" t="s">
        <v>164</v>
      </c>
      <c r="AT375" s="8" t="s">
        <v>168</v>
      </c>
      <c r="AU3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5" s="8"/>
      <c r="AW375">
        <v>29.482500000000002</v>
      </c>
      <c r="AX375">
        <v>29.482500000000002</v>
      </c>
      <c r="AY375">
        <v>30.47625</v>
      </c>
      <c r="AZ375">
        <v>30.807500000000001</v>
      </c>
    </row>
    <row r="376" spans="1:52" x14ac:dyDescent="0.3">
      <c r="A376" s="43" t="s">
        <v>1166</v>
      </c>
      <c r="B376" t="s">
        <v>3706</v>
      </c>
      <c r="C376" t="s">
        <v>110</v>
      </c>
      <c r="D376" s="8" t="s">
        <v>101</v>
      </c>
      <c r="E376" s="8" t="s">
        <v>290</v>
      </c>
      <c r="F376" s="8" t="s">
        <v>12</v>
      </c>
      <c r="G376" s="8" t="s">
        <v>137</v>
      </c>
      <c r="H376" s="8" t="s">
        <v>126</v>
      </c>
      <c r="I376" s="8" t="s">
        <v>14</v>
      </c>
      <c r="J376" s="8">
        <v>20</v>
      </c>
      <c r="K376" s="14" t="s">
        <v>1165</v>
      </c>
      <c r="L376" s="14" t="s">
        <v>5993</v>
      </c>
      <c r="M376" s="10">
        <v>0.54814605251652904</v>
      </c>
      <c r="N376" s="8" t="s">
        <v>8213</v>
      </c>
      <c r="O376" s="8" t="s">
        <v>129</v>
      </c>
      <c r="P376" s="9">
        <v>0.42584490740740738</v>
      </c>
      <c r="Q376" s="9">
        <v>0.42812499999999998</v>
      </c>
      <c r="R376" s="8">
        <v>0</v>
      </c>
      <c r="S376" s="10">
        <v>3.7583333333333333</v>
      </c>
      <c r="T376" s="8" t="s">
        <v>3708</v>
      </c>
      <c r="U376" s="8" t="s">
        <v>3709</v>
      </c>
      <c r="V376" s="10">
        <v>5.8165214296430498E-2</v>
      </c>
      <c r="W376">
        <v>805.68</v>
      </c>
      <c r="X376" s="8">
        <v>0</v>
      </c>
      <c r="Y376" s="8">
        <v>0</v>
      </c>
      <c r="Z376">
        <v>0</v>
      </c>
      <c r="AA376">
        <v>0</v>
      </c>
      <c r="AB376" s="8">
        <f>Solution[[#This Row],[Old Stop]] +1</f>
        <v>21</v>
      </c>
      <c r="AC376" s="8" t="str">
        <f>_xlfn.CONCAT(Solution[[#This Row],[Old Rt '#]],"_",Solution[[#This Row],[Week '#]],"_", _xlfn.SWITCH(Solution[[#This Row],[Old Delivery Day]], "M", "Monday", "T", "Tuesday", "W", "Wednesday", "R", "Thursday", "F", "Friday"))</f>
        <v>103_Week1_Friday</v>
      </c>
      <c r="AD376" s="20">
        <v>35</v>
      </c>
      <c r="AE376" s="20">
        <v>36.037100000000002</v>
      </c>
      <c r="AF376" s="20">
        <v>37.548000000000002</v>
      </c>
      <c r="AG376" s="20">
        <v>38.28</v>
      </c>
      <c r="AH376">
        <v>15.22</v>
      </c>
      <c r="AI376" s="8" t="s">
        <v>3414</v>
      </c>
      <c r="AJ376" s="8" t="s">
        <v>3415</v>
      </c>
      <c r="AK376" s="8">
        <v>1</v>
      </c>
      <c r="AL376" s="8">
        <v>0</v>
      </c>
      <c r="AM376" s="11">
        <v>18.225000000000001</v>
      </c>
      <c r="AN376" s="11">
        <v>14.355</v>
      </c>
      <c r="AO376" t="s">
        <v>163</v>
      </c>
      <c r="AP376" s="8" t="s">
        <v>191</v>
      </c>
      <c r="AQ376" s="8" t="s">
        <v>44</v>
      </c>
      <c r="AR376" s="8" t="s">
        <v>163</v>
      </c>
      <c r="AS376" s="8" t="s">
        <v>163</v>
      </c>
      <c r="AT376" s="8" t="s">
        <v>168</v>
      </c>
      <c r="AU3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6" s="8">
        <v>0</v>
      </c>
      <c r="AW376">
        <v>8.75</v>
      </c>
      <c r="AX376">
        <v>9.0092750000000006</v>
      </c>
      <c r="AY376">
        <v>9.3870000000000005</v>
      </c>
      <c r="AZ376">
        <v>9.57</v>
      </c>
    </row>
    <row r="377" spans="1:52" x14ac:dyDescent="0.3">
      <c r="A377" s="43" t="s">
        <v>384</v>
      </c>
      <c r="B377" t="s">
        <v>133</v>
      </c>
      <c r="C377" t="s">
        <v>146</v>
      </c>
      <c r="D377" s="8" t="s">
        <v>101</v>
      </c>
      <c r="E377" s="8" t="s">
        <v>290</v>
      </c>
      <c r="F377" s="8" t="s">
        <v>12</v>
      </c>
      <c r="G377" s="8" t="s">
        <v>9248</v>
      </c>
      <c r="H377" s="8" t="s">
        <v>290</v>
      </c>
      <c r="I377" s="8" t="s">
        <v>13</v>
      </c>
      <c r="J377" s="8">
        <v>0</v>
      </c>
      <c r="K377" s="14" t="s">
        <v>383</v>
      </c>
      <c r="L377" s="14" t="s">
        <v>8902</v>
      </c>
      <c r="M377" s="10">
        <v>0.219211102464556</v>
      </c>
      <c r="N377" s="8" t="s">
        <v>8223</v>
      </c>
      <c r="O377" s="8" t="s">
        <v>125</v>
      </c>
      <c r="P377" s="9">
        <v>0.42827546296296298</v>
      </c>
      <c r="Q377" s="9">
        <v>0.43519675925925927</v>
      </c>
      <c r="R377" s="8">
        <v>0</v>
      </c>
      <c r="S377" s="10">
        <v>10.554166666666667</v>
      </c>
      <c r="T377" s="8" t="s">
        <v>8903</v>
      </c>
      <c r="U377" s="8" t="s">
        <v>8904</v>
      </c>
      <c r="V377" s="10">
        <v>3.4052866447944599E-2</v>
      </c>
      <c r="W377">
        <v>6540.3</v>
      </c>
      <c r="X377" s="8">
        <v>0</v>
      </c>
      <c r="Y377" s="8">
        <v>0</v>
      </c>
      <c r="Z377">
        <v>0</v>
      </c>
      <c r="AA377">
        <v>0</v>
      </c>
      <c r="AB377" s="8">
        <f>Solution[[#This Row],[Old Stop]] +1</f>
        <v>1</v>
      </c>
      <c r="AC377" s="8" t="str">
        <f>_xlfn.CONCAT(Solution[[#This Row],[Old Rt '#]],"_",Solution[[#This Row],[Week '#]],"_", _xlfn.SWITCH(Solution[[#This Row],[Old Delivery Day]], "M", "Monday", "T", "Tuesday", "W", "Wednesday", "R", "Thursday", "F", "Friday"))</f>
        <v>105_Week1_Monday</v>
      </c>
      <c r="AD377" s="20">
        <v>118.893</v>
      </c>
      <c r="AE377" s="20">
        <v>158.71180000000001</v>
      </c>
      <c r="AF377" s="20">
        <v>236.85</v>
      </c>
      <c r="AG377" s="20">
        <v>157.00450000000001</v>
      </c>
      <c r="AH377">
        <v>153.09</v>
      </c>
      <c r="AI377" s="8" t="s">
        <v>3414</v>
      </c>
      <c r="AJ377" s="8" t="s">
        <v>3415</v>
      </c>
      <c r="AK377" s="8">
        <v>1</v>
      </c>
      <c r="AL377" s="8">
        <v>0</v>
      </c>
      <c r="AM377" s="11">
        <v>131.94749999999999</v>
      </c>
      <c r="AN377" s="11">
        <v>145.3125</v>
      </c>
      <c r="AO377" t="s">
        <v>163</v>
      </c>
      <c r="AP377" s="8" t="s">
        <v>191</v>
      </c>
      <c r="AQ377" s="8" t="s">
        <v>44</v>
      </c>
      <c r="AR377" s="8" t="s">
        <v>164</v>
      </c>
      <c r="AS377" s="8" t="s">
        <v>163</v>
      </c>
      <c r="AT377" s="8" t="s">
        <v>168</v>
      </c>
      <c r="AU3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77" s="8">
        <v>0</v>
      </c>
      <c r="AW377">
        <v>29.72325</v>
      </c>
      <c r="AX377">
        <v>39.677950000000003</v>
      </c>
      <c r="AY377">
        <v>59.212499999999999</v>
      </c>
      <c r="AZ377">
        <v>39.251125000000002</v>
      </c>
    </row>
    <row r="378" spans="1:52" x14ac:dyDescent="0.3">
      <c r="A378" s="43" t="s">
        <v>384</v>
      </c>
      <c r="B378" t="s">
        <v>133</v>
      </c>
      <c r="C378" t="s">
        <v>146</v>
      </c>
      <c r="D378" s="8" t="s">
        <v>102</v>
      </c>
      <c r="E378" s="8" t="s">
        <v>290</v>
      </c>
      <c r="F378" s="8" t="s">
        <v>12</v>
      </c>
      <c r="G378" s="8" t="s">
        <v>9250</v>
      </c>
      <c r="H378" s="8" t="s">
        <v>290</v>
      </c>
      <c r="I378" s="8" t="s">
        <v>13</v>
      </c>
      <c r="J378" s="8">
        <v>0</v>
      </c>
      <c r="K378" s="14" t="s">
        <v>383</v>
      </c>
      <c r="L378" s="14" t="s">
        <v>8902</v>
      </c>
      <c r="M378" s="10">
        <v>0.85721650318521403</v>
      </c>
      <c r="N378" s="8" t="s">
        <v>8316</v>
      </c>
      <c r="O378" s="8" t="s">
        <v>125</v>
      </c>
      <c r="P378" s="9">
        <v>0.35655092592592591</v>
      </c>
      <c r="Q378" s="9">
        <v>0.3634722222222222</v>
      </c>
      <c r="R378" s="8">
        <v>0</v>
      </c>
      <c r="S378" s="10">
        <v>10.554166666666667</v>
      </c>
      <c r="T378" s="8" t="s">
        <v>8903</v>
      </c>
      <c r="U378" s="8" t="s">
        <v>8904</v>
      </c>
      <c r="V378" s="10">
        <v>0.18739598325593201</v>
      </c>
      <c r="W378">
        <v>6540.3</v>
      </c>
      <c r="X378" s="8">
        <v>0</v>
      </c>
      <c r="Y378" s="8">
        <v>0</v>
      </c>
      <c r="Z378">
        <v>0</v>
      </c>
      <c r="AA378">
        <v>0</v>
      </c>
      <c r="AB378" s="8">
        <f>Solution[[#This Row],[Old Stop]] +1</f>
        <v>1</v>
      </c>
      <c r="AC378" s="8" t="str">
        <f>_xlfn.CONCAT(Solution[[#This Row],[Old Rt '#]],"_",Solution[[#This Row],[Week '#]],"_", _xlfn.SWITCH(Solution[[#This Row],[Old Delivery Day]], "M", "Monday", "T", "Tuesday", "W", "Wednesday", "R", "Thursday", "F", "Friday"))</f>
        <v>105_Week2_Monday</v>
      </c>
      <c r="AD378" s="20">
        <v>118.893</v>
      </c>
      <c r="AE378" s="20">
        <v>158.71180000000001</v>
      </c>
      <c r="AF378" s="20">
        <v>236.85</v>
      </c>
      <c r="AG378" s="20">
        <v>157.00450000000001</v>
      </c>
      <c r="AH378">
        <v>153.09</v>
      </c>
      <c r="AI378" s="8" t="s">
        <v>3414</v>
      </c>
      <c r="AJ378" s="8" t="s">
        <v>5235</v>
      </c>
      <c r="AK378" s="8">
        <v>1</v>
      </c>
      <c r="AL378" s="8">
        <v>0</v>
      </c>
      <c r="AM378" s="11">
        <v>131.94749999999999</v>
      </c>
      <c r="AN378" s="11">
        <v>145.3125</v>
      </c>
      <c r="AO378" t="s">
        <v>163</v>
      </c>
      <c r="AP378" s="8" t="s">
        <v>191</v>
      </c>
      <c r="AQ378" s="8" t="s">
        <v>44</v>
      </c>
      <c r="AR378" s="8" t="s">
        <v>164</v>
      </c>
      <c r="AS378" s="8" t="s">
        <v>163</v>
      </c>
      <c r="AT378" s="8" t="s">
        <v>168</v>
      </c>
      <c r="AU3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378" s="8">
        <v>0</v>
      </c>
      <c r="AW378">
        <v>29.72325</v>
      </c>
      <c r="AX378">
        <v>39.677950000000003</v>
      </c>
      <c r="AY378">
        <v>59.212499999999999</v>
      </c>
      <c r="AZ378">
        <v>39.251125000000002</v>
      </c>
    </row>
    <row r="379" spans="1:52" x14ac:dyDescent="0.3">
      <c r="A379" s="43" t="s">
        <v>1157</v>
      </c>
      <c r="B379" t="s">
        <v>3643</v>
      </c>
      <c r="C379" t="s">
        <v>110</v>
      </c>
      <c r="D379" s="8" t="s">
        <v>101</v>
      </c>
      <c r="E379" s="8" t="s">
        <v>290</v>
      </c>
      <c r="F379" s="8" t="s">
        <v>12</v>
      </c>
      <c r="G379" s="8" t="s">
        <v>9253</v>
      </c>
      <c r="H379" s="8" t="s">
        <v>126</v>
      </c>
      <c r="I379" s="8" t="s">
        <v>14</v>
      </c>
      <c r="J379" s="8">
        <v>210</v>
      </c>
      <c r="K379" s="14" t="s">
        <v>1156</v>
      </c>
      <c r="L379" s="14" t="s">
        <v>5991</v>
      </c>
      <c r="M379" s="10">
        <v>7.53878208348124</v>
      </c>
      <c r="N379" s="8" t="s">
        <v>8224</v>
      </c>
      <c r="O379" s="8" t="s">
        <v>147</v>
      </c>
      <c r="P379" s="9">
        <v>0.45729166666666665</v>
      </c>
      <c r="Q379" s="9">
        <v>0.4682986111111111</v>
      </c>
      <c r="R379" s="8">
        <v>0</v>
      </c>
      <c r="S379" s="10">
        <v>13.59</v>
      </c>
      <c r="T379" s="8" t="s">
        <v>3645</v>
      </c>
      <c r="U379" s="8" t="s">
        <v>3646</v>
      </c>
      <c r="V379" s="10">
        <v>7.3792091012745402</v>
      </c>
      <c r="W379">
        <v>10419.870000000001</v>
      </c>
      <c r="X379" s="8">
        <v>0</v>
      </c>
      <c r="Y379" s="8">
        <v>0</v>
      </c>
      <c r="Z379">
        <v>0</v>
      </c>
      <c r="AA379">
        <v>0</v>
      </c>
      <c r="AB379" s="8">
        <f>Solution[[#This Row],[Old Stop]] +1</f>
        <v>211</v>
      </c>
      <c r="AC379" s="8" t="str">
        <f>_xlfn.CONCAT(Solution[[#This Row],[Old Rt '#]],"_",Solution[[#This Row],[Week '#]],"_", _xlfn.SWITCH(Solution[[#This Row],[Old Delivery Day]], "M", "Monday", "T", "Tuesday", "W", "Wednesday", "R", "Thursday", "F", "Friday"))</f>
        <v>103_Week1_Friday</v>
      </c>
      <c r="AD379" s="20">
        <v>168.02850000000001</v>
      </c>
      <c r="AE379" s="20">
        <v>207.273</v>
      </c>
      <c r="AF379" s="20">
        <v>227.83840000000001</v>
      </c>
      <c r="AG379" s="20">
        <v>177.43279999999999</v>
      </c>
      <c r="AH379">
        <v>215.65</v>
      </c>
      <c r="AI379" s="8" t="s">
        <v>3414</v>
      </c>
      <c r="AJ379" s="8" t="s">
        <v>3415</v>
      </c>
      <c r="AK379" s="8">
        <v>1</v>
      </c>
      <c r="AL379" s="8">
        <v>0</v>
      </c>
      <c r="AM379" s="11">
        <v>214.59620000000001</v>
      </c>
      <c r="AN379" s="11">
        <v>187.73500000000001</v>
      </c>
      <c r="AO379" t="s">
        <v>163</v>
      </c>
      <c r="AP379" s="8" t="s">
        <v>191</v>
      </c>
      <c r="AQ379" s="8" t="s">
        <v>44</v>
      </c>
      <c r="AR379" s="8" t="s">
        <v>163</v>
      </c>
      <c r="AS379" s="8" t="s">
        <v>163</v>
      </c>
      <c r="AT379" s="8" t="s">
        <v>168</v>
      </c>
      <c r="AU3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79" s="8">
        <v>0</v>
      </c>
      <c r="AW379">
        <v>42.007125000000002</v>
      </c>
      <c r="AX379">
        <v>51.818249999999999</v>
      </c>
      <c r="AY379">
        <v>56.959600000000002</v>
      </c>
      <c r="AZ379">
        <v>44.358199999999997</v>
      </c>
    </row>
    <row r="380" spans="1:52" x14ac:dyDescent="0.3">
      <c r="A380" s="43" t="s">
        <v>1157</v>
      </c>
      <c r="B380" t="s">
        <v>3643</v>
      </c>
      <c r="C380" t="s">
        <v>110</v>
      </c>
      <c r="D380" s="8" t="s">
        <v>102</v>
      </c>
      <c r="E380" s="8" t="s">
        <v>290</v>
      </c>
      <c r="F380" s="8" t="s">
        <v>12</v>
      </c>
      <c r="G380" s="8" t="s">
        <v>9259</v>
      </c>
      <c r="H380" s="8" t="s">
        <v>126</v>
      </c>
      <c r="I380" s="8" t="s">
        <v>14</v>
      </c>
      <c r="J380" s="8">
        <v>210</v>
      </c>
      <c r="K380" s="14" t="s">
        <v>1156</v>
      </c>
      <c r="L380" s="14" t="s">
        <v>5991</v>
      </c>
      <c r="M380" s="10">
        <v>7.2399376880809996E-2</v>
      </c>
      <c r="N380" s="8" t="s">
        <v>7533</v>
      </c>
      <c r="O380" s="8" t="s">
        <v>147</v>
      </c>
      <c r="P380" s="9">
        <v>0.44776620370370368</v>
      </c>
      <c r="Q380" s="9">
        <v>0.45877314814814812</v>
      </c>
      <c r="R380" s="8">
        <v>0</v>
      </c>
      <c r="S380" s="10">
        <v>13.59</v>
      </c>
      <c r="T380" s="8" t="s">
        <v>3645</v>
      </c>
      <c r="U380" s="8" t="s">
        <v>3646</v>
      </c>
      <c r="V380" s="10">
        <v>4.77849363198651E-2</v>
      </c>
      <c r="W380">
        <v>10419.870000000001</v>
      </c>
      <c r="X380" s="8">
        <v>0</v>
      </c>
      <c r="Y380" s="8">
        <v>0</v>
      </c>
      <c r="Z380">
        <v>0</v>
      </c>
      <c r="AA380">
        <v>0</v>
      </c>
      <c r="AB380" s="8">
        <f>Solution[[#This Row],[Old Stop]] +1</f>
        <v>211</v>
      </c>
      <c r="AC380" s="8" t="str">
        <f>_xlfn.CONCAT(Solution[[#This Row],[Old Rt '#]],"_",Solution[[#This Row],[Week '#]],"_", _xlfn.SWITCH(Solution[[#This Row],[Old Delivery Day]], "M", "Monday", "T", "Tuesday", "W", "Wednesday", "R", "Thursday", "F", "Friday"))</f>
        <v>103_Week2_Friday</v>
      </c>
      <c r="AD380" s="20">
        <v>168.02850000000001</v>
      </c>
      <c r="AE380" s="20">
        <v>207.273</v>
      </c>
      <c r="AF380" s="20">
        <v>227.83840000000001</v>
      </c>
      <c r="AG380" s="20">
        <v>177.43279999999999</v>
      </c>
      <c r="AH380">
        <v>215.65</v>
      </c>
      <c r="AI380" s="8" t="s">
        <v>3414</v>
      </c>
      <c r="AJ380" s="8" t="s">
        <v>5235</v>
      </c>
      <c r="AK380" s="8">
        <v>1</v>
      </c>
      <c r="AL380" s="8">
        <v>0</v>
      </c>
      <c r="AM380" s="11">
        <v>214.59620000000001</v>
      </c>
      <c r="AN380" s="11">
        <v>187.73500000000001</v>
      </c>
      <c r="AO380" t="s">
        <v>163</v>
      </c>
      <c r="AP380" s="8" t="s">
        <v>191</v>
      </c>
      <c r="AQ380" s="8" t="s">
        <v>44</v>
      </c>
      <c r="AR380" s="8" t="s">
        <v>163</v>
      </c>
      <c r="AS380" s="8" t="s">
        <v>163</v>
      </c>
      <c r="AT380" s="8" t="s">
        <v>168</v>
      </c>
      <c r="AU3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0" s="8">
        <v>0</v>
      </c>
      <c r="AW380">
        <v>42.007125000000002</v>
      </c>
      <c r="AX380">
        <v>51.818249999999999</v>
      </c>
      <c r="AY380">
        <v>56.959600000000002</v>
      </c>
      <c r="AZ380">
        <v>44.358199999999997</v>
      </c>
    </row>
    <row r="381" spans="1:52" x14ac:dyDescent="0.3">
      <c r="A381" s="43" t="s">
        <v>1764</v>
      </c>
      <c r="B381" t="s">
        <v>116</v>
      </c>
      <c r="C381" t="s">
        <v>3694</v>
      </c>
      <c r="D381" s="8" t="s">
        <v>101</v>
      </c>
      <c r="E381" s="8" t="s">
        <v>290</v>
      </c>
      <c r="F381" s="8" t="s">
        <v>12</v>
      </c>
      <c r="G381" s="8" t="s">
        <v>9259</v>
      </c>
      <c r="H381" s="8" t="s">
        <v>126</v>
      </c>
      <c r="I381" s="8" t="s">
        <v>14</v>
      </c>
      <c r="J381" s="8">
        <v>1</v>
      </c>
      <c r="K381" s="14" t="s">
        <v>1763</v>
      </c>
      <c r="L381" s="14" t="s">
        <v>8965</v>
      </c>
      <c r="M381" s="10">
        <v>0.55505844307185703</v>
      </c>
      <c r="N381" s="8" t="s">
        <v>8214</v>
      </c>
      <c r="O381" s="8" t="s">
        <v>147</v>
      </c>
      <c r="P381" s="9">
        <v>0.48177083333333331</v>
      </c>
      <c r="Q381" s="9">
        <v>0.48848379629629629</v>
      </c>
      <c r="R381" s="8">
        <v>0</v>
      </c>
      <c r="S381" s="10">
        <v>9.4354006285390355</v>
      </c>
      <c r="T381" s="8" t="s">
        <v>8963</v>
      </c>
      <c r="U381" s="8" t="s">
        <v>8964</v>
      </c>
      <c r="V381" s="10">
        <v>0.119516568929019</v>
      </c>
      <c r="W381">
        <v>0</v>
      </c>
      <c r="X381" s="8">
        <v>0</v>
      </c>
      <c r="Y381" s="8">
        <v>0</v>
      </c>
      <c r="Z381">
        <v>0</v>
      </c>
      <c r="AA381">
        <v>0</v>
      </c>
      <c r="AB381" s="8">
        <f>Solution[[#This Row],[Old Stop]] +1</f>
        <v>2</v>
      </c>
      <c r="AC381" s="8" t="str">
        <f>_xlfn.CONCAT(Solution[[#This Row],[Old Rt '#]],"_",Solution[[#This Row],[Week '#]],"_", _xlfn.SWITCH(Solution[[#This Row],[Old Delivery Day]], "M", "Monday", "T", "Tuesday", "W", "Wednesday", "R", "Thursday", "F", "Friday"))</f>
        <v>103_Week1_Friday</v>
      </c>
      <c r="AD381" s="20">
        <v>0</v>
      </c>
      <c r="AE381" s="20">
        <v>0</v>
      </c>
      <c r="AF381" s="20">
        <v>0</v>
      </c>
      <c r="AG381" s="20">
        <v>136.22999999999999</v>
      </c>
      <c r="AH381">
        <v>1.6</v>
      </c>
      <c r="AI381" s="8" t="s">
        <v>3414</v>
      </c>
      <c r="AJ381" s="8" t="s">
        <v>3415</v>
      </c>
      <c r="AK381" s="8">
        <v>1</v>
      </c>
      <c r="AL381" s="8">
        <v>0</v>
      </c>
      <c r="AM381" s="11">
        <v>0</v>
      </c>
      <c r="AN381" s="11">
        <v>17.028700000000001</v>
      </c>
      <c r="AO381" t="s">
        <v>163</v>
      </c>
      <c r="AP381" s="8" t="s">
        <v>191</v>
      </c>
      <c r="AQ381" s="8" t="s">
        <v>44</v>
      </c>
      <c r="AR381" s="8" t="s">
        <v>163</v>
      </c>
      <c r="AS381" s="8" t="s">
        <v>163</v>
      </c>
      <c r="AT381" s="8" t="s">
        <v>168</v>
      </c>
      <c r="AU3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1" s="8">
        <v>0</v>
      </c>
      <c r="AW381">
        <v>0</v>
      </c>
      <c r="AX381">
        <v>0</v>
      </c>
      <c r="AY381">
        <v>0</v>
      </c>
      <c r="AZ381">
        <v>34.057499999999997</v>
      </c>
    </row>
    <row r="382" spans="1:52" x14ac:dyDescent="0.3">
      <c r="A382" s="43" t="s">
        <v>1764</v>
      </c>
      <c r="B382" t="s">
        <v>116</v>
      </c>
      <c r="C382" t="s">
        <v>3694</v>
      </c>
      <c r="D382" s="8" t="s">
        <v>102</v>
      </c>
      <c r="E382" s="8" t="s">
        <v>290</v>
      </c>
      <c r="F382" s="8" t="s">
        <v>12</v>
      </c>
      <c r="G382" s="8" t="s">
        <v>9253</v>
      </c>
      <c r="H382" s="8" t="s">
        <v>126</v>
      </c>
      <c r="I382" s="8" t="s">
        <v>14</v>
      </c>
      <c r="J382" s="8">
        <v>1</v>
      </c>
      <c r="K382" s="14" t="s">
        <v>1763</v>
      </c>
      <c r="L382" s="14" t="s">
        <v>8965</v>
      </c>
      <c r="M382" s="10">
        <v>1.6944267571098499</v>
      </c>
      <c r="N382" s="8" t="s">
        <v>9104</v>
      </c>
      <c r="O382" s="8" t="s">
        <v>147</v>
      </c>
      <c r="P382" s="9">
        <v>0.41319444444444442</v>
      </c>
      <c r="Q382" s="9">
        <v>0.4199074074074074</v>
      </c>
      <c r="R382" s="8">
        <v>0</v>
      </c>
      <c r="S382" s="10">
        <v>9.4354006285390355</v>
      </c>
      <c r="T382" s="8" t="s">
        <v>8963</v>
      </c>
      <c r="U382" s="8" t="s">
        <v>8964</v>
      </c>
      <c r="V382" s="10">
        <v>0.417241779584204</v>
      </c>
      <c r="W382">
        <v>0</v>
      </c>
      <c r="X382" s="8">
        <v>0</v>
      </c>
      <c r="Y382" s="8">
        <v>0</v>
      </c>
      <c r="Z382">
        <v>0</v>
      </c>
      <c r="AA382">
        <v>0</v>
      </c>
      <c r="AB382" s="8">
        <f>Solution[[#This Row],[Old Stop]] +1</f>
        <v>2</v>
      </c>
      <c r="AC382" s="8" t="str">
        <f>_xlfn.CONCAT(Solution[[#This Row],[Old Rt '#]],"_",Solution[[#This Row],[Week '#]],"_", _xlfn.SWITCH(Solution[[#This Row],[Old Delivery Day]], "M", "Monday", "T", "Tuesday", "W", "Wednesday", "R", "Thursday", "F", "Friday"))</f>
        <v>103_Week2_Friday</v>
      </c>
      <c r="AD382" s="20">
        <v>0</v>
      </c>
      <c r="AE382" s="20">
        <v>0</v>
      </c>
      <c r="AF382" s="20">
        <v>0</v>
      </c>
      <c r="AG382" s="20">
        <v>136.22999999999999</v>
      </c>
      <c r="AH382">
        <v>1.6</v>
      </c>
      <c r="AI382" s="8" t="s">
        <v>3414</v>
      </c>
      <c r="AJ382" s="8" t="s">
        <v>5235</v>
      </c>
      <c r="AK382" s="8">
        <v>1</v>
      </c>
      <c r="AL382" s="8">
        <v>0</v>
      </c>
      <c r="AM382" s="11">
        <v>0</v>
      </c>
      <c r="AN382" s="11">
        <v>17.028700000000001</v>
      </c>
      <c r="AO382" t="s">
        <v>163</v>
      </c>
      <c r="AP382" s="8" t="s">
        <v>191</v>
      </c>
      <c r="AQ382" s="8" t="s">
        <v>44</v>
      </c>
      <c r="AR382" s="8" t="s">
        <v>163</v>
      </c>
      <c r="AS382" s="8" t="s">
        <v>163</v>
      </c>
      <c r="AT382" s="8" t="s">
        <v>168</v>
      </c>
      <c r="AU3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2" s="8">
        <v>0</v>
      </c>
      <c r="AW382">
        <v>0</v>
      </c>
      <c r="AX382">
        <v>0</v>
      </c>
      <c r="AY382">
        <v>0</v>
      </c>
      <c r="AZ382">
        <v>34.057499999999997</v>
      </c>
    </row>
    <row r="383" spans="1:52" x14ac:dyDescent="0.3">
      <c r="A383" s="43" t="s">
        <v>1164</v>
      </c>
      <c r="B383" t="s">
        <v>121</v>
      </c>
      <c r="C383" t="s">
        <v>3694</v>
      </c>
      <c r="D383" s="8" t="s">
        <v>101</v>
      </c>
      <c r="E383" s="8" t="s">
        <v>290</v>
      </c>
      <c r="F383" s="8" t="s">
        <v>12</v>
      </c>
      <c r="G383" s="8" t="s">
        <v>9249</v>
      </c>
      <c r="H383" s="8" t="s">
        <v>126</v>
      </c>
      <c r="I383" s="8" t="s">
        <v>14</v>
      </c>
      <c r="J383" s="8">
        <v>260</v>
      </c>
      <c r="K383" s="14" t="s">
        <v>1163</v>
      </c>
      <c r="L383" s="14" t="s">
        <v>8962</v>
      </c>
      <c r="M383" s="10">
        <v>0</v>
      </c>
      <c r="N383" s="8" t="s">
        <v>8219</v>
      </c>
      <c r="O383" s="8" t="s">
        <v>147</v>
      </c>
      <c r="P383" s="9">
        <v>0.48848379629629629</v>
      </c>
      <c r="Q383" s="9">
        <v>0.50201388888888887</v>
      </c>
      <c r="R383" s="8">
        <v>0</v>
      </c>
      <c r="S383" s="10">
        <v>17.113333333333333</v>
      </c>
      <c r="T383" s="8" t="s">
        <v>8963</v>
      </c>
      <c r="U383" s="8" t="s">
        <v>8964</v>
      </c>
      <c r="V383" s="10"/>
      <c r="W383">
        <v>4573.2299999999996</v>
      </c>
      <c r="X383" s="8">
        <v>5</v>
      </c>
      <c r="Y383" s="8">
        <v>0.79166666666666596</v>
      </c>
      <c r="Z383">
        <v>2</v>
      </c>
      <c r="AA383">
        <v>23</v>
      </c>
      <c r="AB383" s="8">
        <f>Solution[[#This Row],[Old Stop]] +1</f>
        <v>261</v>
      </c>
      <c r="AC383" s="8" t="str">
        <f>_xlfn.CONCAT(Solution[[#This Row],[Old Rt '#]],"_",Solution[[#This Row],[Week '#]],"_", _xlfn.SWITCH(Solution[[#This Row],[Old Delivery Day]], "M", "Monday", "T", "Tuesday", "W", "Wednesday", "R", "Thursday", "F", "Friday"))</f>
        <v>103_Week1_Friday</v>
      </c>
      <c r="AD383" s="20">
        <v>86.110699999999994</v>
      </c>
      <c r="AE383" s="20">
        <v>96.203500000000005</v>
      </c>
      <c r="AF383" s="20">
        <v>78.808400000000006</v>
      </c>
      <c r="AG383" s="20">
        <v>82.244200000000006</v>
      </c>
      <c r="AH383">
        <v>84.3</v>
      </c>
      <c r="AI383" s="8" t="s">
        <v>3414</v>
      </c>
      <c r="AJ383" s="8" t="s">
        <v>3415</v>
      </c>
      <c r="AK383" s="8">
        <v>1</v>
      </c>
      <c r="AL383" s="8">
        <v>24</v>
      </c>
      <c r="AM383" s="11">
        <v>80.082499999999996</v>
      </c>
      <c r="AN383" s="11">
        <v>82.548699999999997</v>
      </c>
      <c r="AO383" t="s">
        <v>163</v>
      </c>
      <c r="AP383" s="8" t="s">
        <v>191</v>
      </c>
      <c r="AQ383" s="8" t="s">
        <v>44</v>
      </c>
      <c r="AR383" s="8" t="s">
        <v>163</v>
      </c>
      <c r="AS383" s="8" t="s">
        <v>163</v>
      </c>
      <c r="AT383" s="8" t="s">
        <v>168</v>
      </c>
      <c r="AU3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3" s="8">
        <v>24</v>
      </c>
      <c r="AW383">
        <v>21.527674999999999</v>
      </c>
      <c r="AX383">
        <v>24.050875000000001</v>
      </c>
      <c r="AY383">
        <v>19.702100000000002</v>
      </c>
      <c r="AZ383">
        <v>20.561050000000002</v>
      </c>
    </row>
    <row r="384" spans="1:52" x14ac:dyDescent="0.3">
      <c r="A384" s="43" t="s">
        <v>1164</v>
      </c>
      <c r="B384" t="s">
        <v>121</v>
      </c>
      <c r="C384" t="s">
        <v>3694</v>
      </c>
      <c r="D384" s="8" t="s">
        <v>102</v>
      </c>
      <c r="E384" s="8" t="s">
        <v>290</v>
      </c>
      <c r="F384" s="8" t="s">
        <v>12</v>
      </c>
      <c r="G384" s="8" t="s">
        <v>4497</v>
      </c>
      <c r="H384" s="8" t="s">
        <v>126</v>
      </c>
      <c r="I384" s="8" t="s">
        <v>14</v>
      </c>
      <c r="J384" s="8">
        <v>260</v>
      </c>
      <c r="K384" s="14" t="s">
        <v>1163</v>
      </c>
      <c r="L384" s="14" t="s">
        <v>8962</v>
      </c>
      <c r="M384" s="10">
        <v>0</v>
      </c>
      <c r="N384" s="8" t="s">
        <v>9105</v>
      </c>
      <c r="O384" s="8" t="s">
        <v>147</v>
      </c>
      <c r="P384" s="9">
        <v>0.4199074074074074</v>
      </c>
      <c r="Q384" s="9">
        <v>0.43343749999999998</v>
      </c>
      <c r="R384" s="8">
        <v>0</v>
      </c>
      <c r="S384" s="10">
        <v>17.113333333333333</v>
      </c>
      <c r="T384" s="8" t="s">
        <v>8963</v>
      </c>
      <c r="U384" s="8" t="s">
        <v>8964</v>
      </c>
      <c r="V384" s="10"/>
      <c r="W384">
        <v>4573.2299999999996</v>
      </c>
      <c r="X384" s="8">
        <v>5</v>
      </c>
      <c r="Y384" s="8">
        <v>0.79166666666666596</v>
      </c>
      <c r="Z384">
        <v>2</v>
      </c>
      <c r="AA384">
        <v>23</v>
      </c>
      <c r="AB384" s="8">
        <f>Solution[[#This Row],[Old Stop]] +1</f>
        <v>261</v>
      </c>
      <c r="AC384" s="8" t="str">
        <f>_xlfn.CONCAT(Solution[[#This Row],[Old Rt '#]],"_",Solution[[#This Row],[Week '#]],"_", _xlfn.SWITCH(Solution[[#This Row],[Old Delivery Day]], "M", "Monday", "T", "Tuesday", "W", "Wednesday", "R", "Thursday", "F", "Friday"))</f>
        <v>103_Week2_Friday</v>
      </c>
      <c r="AD384" s="20">
        <v>86.110699999999994</v>
      </c>
      <c r="AE384" s="20">
        <v>96.203500000000005</v>
      </c>
      <c r="AF384" s="20">
        <v>78.808400000000006</v>
      </c>
      <c r="AG384" s="20">
        <v>82.244200000000006</v>
      </c>
      <c r="AH384">
        <v>84.3</v>
      </c>
      <c r="AI384" s="8" t="s">
        <v>3414</v>
      </c>
      <c r="AJ384" s="8" t="s">
        <v>5235</v>
      </c>
      <c r="AK384" s="8">
        <v>1</v>
      </c>
      <c r="AL384" s="8">
        <v>24</v>
      </c>
      <c r="AM384" s="11">
        <v>80.082499999999996</v>
      </c>
      <c r="AN384" s="11">
        <v>82.548699999999997</v>
      </c>
      <c r="AO384" t="s">
        <v>163</v>
      </c>
      <c r="AP384" s="8" t="s">
        <v>191</v>
      </c>
      <c r="AQ384" s="8" t="s">
        <v>44</v>
      </c>
      <c r="AR384" s="8" t="s">
        <v>163</v>
      </c>
      <c r="AS384" s="8" t="s">
        <v>163</v>
      </c>
      <c r="AT384" s="8" t="s">
        <v>168</v>
      </c>
      <c r="AU3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4" s="8">
        <v>24</v>
      </c>
      <c r="AW384">
        <v>21.527674999999999</v>
      </c>
      <c r="AX384">
        <v>24.050875000000001</v>
      </c>
      <c r="AY384">
        <v>19.702100000000002</v>
      </c>
      <c r="AZ384">
        <v>20.561050000000002</v>
      </c>
    </row>
    <row r="385" spans="1:52" x14ac:dyDescent="0.3">
      <c r="A385" s="43" t="s">
        <v>1981</v>
      </c>
      <c r="B385" t="s">
        <v>3501</v>
      </c>
      <c r="C385" t="s">
        <v>146</v>
      </c>
      <c r="D385" s="8" t="s">
        <v>101</v>
      </c>
      <c r="E385" s="8" t="s">
        <v>290</v>
      </c>
      <c r="F385" s="8" t="s">
        <v>12</v>
      </c>
      <c r="G385" s="8" t="s">
        <v>4497</v>
      </c>
      <c r="H385" s="8" t="s">
        <v>126</v>
      </c>
      <c r="I385" s="8" t="s">
        <v>14</v>
      </c>
      <c r="J385" s="8">
        <v>1</v>
      </c>
      <c r="K385" s="14" t="s">
        <v>1980</v>
      </c>
      <c r="L385" s="14" t="s">
        <v>6041</v>
      </c>
      <c r="M385" s="10">
        <v>8.71008259968551</v>
      </c>
      <c r="N385" s="8" t="s">
        <v>8220</v>
      </c>
      <c r="O385" s="8" t="s">
        <v>129</v>
      </c>
      <c r="P385" s="9">
        <v>0.47434027777777776</v>
      </c>
      <c r="Q385" s="9">
        <v>0.47440972222222222</v>
      </c>
      <c r="R385" s="8">
        <v>0</v>
      </c>
      <c r="S385" s="10">
        <v>0.1</v>
      </c>
      <c r="T385" s="8" t="s">
        <v>3746</v>
      </c>
      <c r="U385" s="8" t="s">
        <v>3747</v>
      </c>
      <c r="V385" s="10">
        <v>7.8676484982160098</v>
      </c>
      <c r="W385">
        <v>311.66000000000003</v>
      </c>
      <c r="X385" s="8">
        <v>0</v>
      </c>
      <c r="Y385" s="8">
        <v>0</v>
      </c>
      <c r="Z385">
        <v>0</v>
      </c>
      <c r="AA385">
        <v>0</v>
      </c>
      <c r="AB385" s="8">
        <f>Solution[[#This Row],[Old Stop]] +1</f>
        <v>2</v>
      </c>
      <c r="AC385" s="8" t="str">
        <f>_xlfn.CONCAT(Solution[[#This Row],[Old Rt '#]],"_",Solution[[#This Row],[Week '#]],"_", _xlfn.SWITCH(Solution[[#This Row],[Old Delivery Day]], "M", "Monday", "T", "Tuesday", "W", "Wednesday", "R", "Thursday", "F", "Friday"))</f>
        <v>103_Week1_Friday</v>
      </c>
      <c r="AD385" s="20">
        <v>0</v>
      </c>
      <c r="AE385" s="20">
        <v>0</v>
      </c>
      <c r="AF385" s="20">
        <v>51.276600000000002</v>
      </c>
      <c r="AG385" s="20">
        <v>52.61</v>
      </c>
      <c r="AH385">
        <v>25.81</v>
      </c>
      <c r="AI385" s="8" t="s">
        <v>3414</v>
      </c>
      <c r="AJ385" s="8" t="s">
        <v>3415</v>
      </c>
      <c r="AK385" s="8">
        <v>1</v>
      </c>
      <c r="AL385" s="8">
        <v>0</v>
      </c>
      <c r="AM385" s="11">
        <v>0</v>
      </c>
      <c r="AN385" s="11">
        <v>26.305</v>
      </c>
      <c r="AO385" t="s">
        <v>163</v>
      </c>
      <c r="AP385" s="8" t="s">
        <v>191</v>
      </c>
      <c r="AQ385" s="8" t="s">
        <v>44</v>
      </c>
      <c r="AR385" s="8" t="s">
        <v>163</v>
      </c>
      <c r="AS385" s="8" t="s">
        <v>163</v>
      </c>
      <c r="AT385" s="8" t="s">
        <v>168</v>
      </c>
      <c r="AU3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5" s="8">
        <v>0</v>
      </c>
      <c r="AW385">
        <v>0</v>
      </c>
      <c r="AX385">
        <v>0</v>
      </c>
      <c r="AY385">
        <v>12.81915</v>
      </c>
      <c r="AZ385">
        <v>13.1525</v>
      </c>
    </row>
    <row r="386" spans="1:52" x14ac:dyDescent="0.3">
      <c r="A386" s="43" t="s">
        <v>1161</v>
      </c>
      <c r="B386" t="s">
        <v>3688</v>
      </c>
      <c r="C386" t="s">
        <v>110</v>
      </c>
      <c r="D386" s="8" t="s">
        <v>101</v>
      </c>
      <c r="E386" s="8" t="s">
        <v>290</v>
      </c>
      <c r="F386" s="8" t="s">
        <v>12</v>
      </c>
      <c r="G386" s="8" t="s">
        <v>4484</v>
      </c>
      <c r="H386" s="8" t="s">
        <v>126</v>
      </c>
      <c r="I386" s="8" t="s">
        <v>14</v>
      </c>
      <c r="J386" s="8">
        <v>290</v>
      </c>
      <c r="K386" s="14" t="s">
        <v>1160</v>
      </c>
      <c r="L386" s="14" t="s">
        <v>5992</v>
      </c>
      <c r="M386" s="10">
        <v>2.7118676673501301</v>
      </c>
      <c r="N386" s="8" t="s">
        <v>8215</v>
      </c>
      <c r="O386" s="8" t="s">
        <v>129</v>
      </c>
      <c r="P386" s="9">
        <v>0.47629629629629627</v>
      </c>
      <c r="Q386" s="9">
        <v>0.48138888888888887</v>
      </c>
      <c r="R386" s="8">
        <v>0</v>
      </c>
      <c r="S386" s="10">
        <v>8.1166666666666671</v>
      </c>
      <c r="T386" s="8" t="s">
        <v>3690</v>
      </c>
      <c r="U386" s="8" t="s">
        <v>3691</v>
      </c>
      <c r="V386" s="10">
        <v>1.0247430442715799</v>
      </c>
      <c r="W386">
        <v>1032.95</v>
      </c>
      <c r="X386" s="8">
        <v>0</v>
      </c>
      <c r="Y386" s="8">
        <v>0</v>
      </c>
      <c r="Z386">
        <v>0</v>
      </c>
      <c r="AA386">
        <v>0</v>
      </c>
      <c r="AB386" s="8">
        <f>Solution[[#This Row],[Old Stop]] +1</f>
        <v>291</v>
      </c>
      <c r="AC386" s="8" t="str">
        <f>_xlfn.CONCAT(Solution[[#This Row],[Old Rt '#]],"_",Solution[[#This Row],[Week '#]],"_", _xlfn.SWITCH(Solution[[#This Row],[Old Delivery Day]], "M", "Monday", "T", "Tuesday", "W", "Wednesday", "R", "Thursday", "F", "Friday"))</f>
        <v>103_Week1_Friday</v>
      </c>
      <c r="AD386" s="20">
        <v>38.369999999999997</v>
      </c>
      <c r="AE386" s="20">
        <v>38.369999999999997</v>
      </c>
      <c r="AF386" s="20">
        <v>39.383299999999998</v>
      </c>
      <c r="AG386" s="20">
        <v>39.89</v>
      </c>
      <c r="AH386">
        <v>21.14</v>
      </c>
      <c r="AI386" s="8" t="s">
        <v>3414</v>
      </c>
      <c r="AJ386" s="8" t="s">
        <v>3415</v>
      </c>
      <c r="AK386" s="8">
        <v>1</v>
      </c>
      <c r="AL386" s="8">
        <v>0</v>
      </c>
      <c r="AM386" s="11">
        <v>19.184999999999999</v>
      </c>
      <c r="AN386" s="11">
        <v>19.945</v>
      </c>
      <c r="AO386" t="s">
        <v>163</v>
      </c>
      <c r="AP386" s="8" t="s">
        <v>191</v>
      </c>
      <c r="AQ386" s="8" t="s">
        <v>44</v>
      </c>
      <c r="AR386" s="8" t="s">
        <v>163</v>
      </c>
      <c r="AS386" s="8" t="s">
        <v>163</v>
      </c>
      <c r="AT386" s="8" t="s">
        <v>168</v>
      </c>
      <c r="AU3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6" s="8">
        <v>0</v>
      </c>
      <c r="AW386">
        <v>9.5924999999999994</v>
      </c>
      <c r="AX386">
        <v>9.5924999999999994</v>
      </c>
      <c r="AY386">
        <v>9.8458249999999996</v>
      </c>
      <c r="AZ386">
        <v>9.9725000000000001</v>
      </c>
    </row>
    <row r="387" spans="1:52" x14ac:dyDescent="0.3">
      <c r="A387" s="43" t="s">
        <v>1258</v>
      </c>
      <c r="B387" t="s">
        <v>3638</v>
      </c>
      <c r="C387" t="s">
        <v>131</v>
      </c>
      <c r="D387" s="8" t="s">
        <v>101</v>
      </c>
      <c r="E387" s="8" t="s">
        <v>290</v>
      </c>
      <c r="F387" s="8" t="s">
        <v>12</v>
      </c>
      <c r="G387" s="8" t="s">
        <v>9252</v>
      </c>
      <c r="H387" s="8" t="s">
        <v>126</v>
      </c>
      <c r="I387" s="8" t="s">
        <v>14</v>
      </c>
      <c r="J387" s="8">
        <v>255</v>
      </c>
      <c r="K387" s="14" t="s">
        <v>1257</v>
      </c>
      <c r="L387" s="14" t="s">
        <v>6030</v>
      </c>
      <c r="M387" s="10">
        <v>0.76931640725160799</v>
      </c>
      <c r="N387" s="8" t="s">
        <v>7610</v>
      </c>
      <c r="O387" s="8" t="s">
        <v>147</v>
      </c>
      <c r="P387" s="9">
        <v>0.40925925925925927</v>
      </c>
      <c r="Q387" s="9">
        <v>0.42547453703703703</v>
      </c>
      <c r="R387" s="8">
        <v>0</v>
      </c>
      <c r="S387" s="10">
        <v>18.876666666666669</v>
      </c>
      <c r="T387" s="8" t="s">
        <v>3716</v>
      </c>
      <c r="U387" s="8" t="s">
        <v>3717</v>
      </c>
      <c r="V387" s="10">
        <v>0.297602036119619</v>
      </c>
      <c r="W387">
        <v>3007.41</v>
      </c>
      <c r="X387" s="8">
        <v>0</v>
      </c>
      <c r="Y387" s="8">
        <v>0</v>
      </c>
      <c r="Z387">
        <v>0</v>
      </c>
      <c r="AA387">
        <v>0</v>
      </c>
      <c r="AB387" s="8">
        <f>Solution[[#This Row],[Old Stop]] +1</f>
        <v>256</v>
      </c>
      <c r="AC387" s="8" t="str">
        <f>_xlfn.CONCAT(Solution[[#This Row],[Old Rt '#]],"_",Solution[[#This Row],[Week '#]],"_", _xlfn.SWITCH(Solution[[#This Row],[Old Delivery Day]], "M", "Monday", "T", "Tuesday", "W", "Wednesday", "R", "Thursday", "F", "Friday"))</f>
        <v>103_Week1_Friday</v>
      </c>
      <c r="AD387" s="20">
        <v>64.767200000000003</v>
      </c>
      <c r="AE387" s="20">
        <v>58.343499999999999</v>
      </c>
      <c r="AF387" s="20">
        <v>66.316100000000006</v>
      </c>
      <c r="AG387" s="20">
        <v>70.056399999999996</v>
      </c>
      <c r="AH387">
        <v>71.39</v>
      </c>
      <c r="AI387" s="8" t="s">
        <v>3414</v>
      </c>
      <c r="AJ387" s="8" t="s">
        <v>3415</v>
      </c>
      <c r="AK387" s="8">
        <v>1</v>
      </c>
      <c r="AL387" s="8">
        <v>0</v>
      </c>
      <c r="AM387" s="11">
        <v>65.31</v>
      </c>
      <c r="AN387" s="11">
        <v>70.302499999999995</v>
      </c>
      <c r="AO387" t="s">
        <v>163</v>
      </c>
      <c r="AP387" s="8" t="s">
        <v>191</v>
      </c>
      <c r="AQ387" s="8" t="s">
        <v>44</v>
      </c>
      <c r="AR387" s="8" t="s">
        <v>163</v>
      </c>
      <c r="AS387" s="8" t="s">
        <v>163</v>
      </c>
      <c r="AT387" s="8" t="s">
        <v>168</v>
      </c>
      <c r="AU3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7" s="8">
        <v>0</v>
      </c>
      <c r="AW387">
        <v>16.191800000000001</v>
      </c>
      <c r="AX387">
        <v>14.585875</v>
      </c>
      <c r="AY387">
        <v>16.579025000000001</v>
      </c>
      <c r="AZ387">
        <v>17.514099999999999</v>
      </c>
    </row>
    <row r="388" spans="1:52" x14ac:dyDescent="0.3">
      <c r="A388" s="43" t="s">
        <v>1258</v>
      </c>
      <c r="B388" t="s">
        <v>3638</v>
      </c>
      <c r="C388" t="s">
        <v>131</v>
      </c>
      <c r="D388" s="8" t="s">
        <v>102</v>
      </c>
      <c r="E388" s="8" t="s">
        <v>290</v>
      </c>
      <c r="F388" s="8" t="s">
        <v>12</v>
      </c>
      <c r="G388" s="8" t="s">
        <v>9252</v>
      </c>
      <c r="H388" s="8" t="s">
        <v>126</v>
      </c>
      <c r="I388" s="8" t="s">
        <v>14</v>
      </c>
      <c r="J388" s="8">
        <v>255</v>
      </c>
      <c r="K388" s="14" t="s">
        <v>1257</v>
      </c>
      <c r="L388" s="14" t="s">
        <v>6030</v>
      </c>
      <c r="M388" s="10">
        <v>0.14136145065233999</v>
      </c>
      <c r="N388" s="8" t="s">
        <v>8320</v>
      </c>
      <c r="O388" s="8" t="s">
        <v>147</v>
      </c>
      <c r="P388" s="9">
        <v>0.36357638888888888</v>
      </c>
      <c r="Q388" s="9">
        <v>0.37979166666666669</v>
      </c>
      <c r="R388" s="8">
        <v>0</v>
      </c>
      <c r="S388" s="10">
        <v>18.876666666666669</v>
      </c>
      <c r="T388" s="8" t="s">
        <v>3716</v>
      </c>
      <c r="U388" s="8" t="s">
        <v>3717</v>
      </c>
      <c r="V388" s="10">
        <v>2.4112347848512999E-2</v>
      </c>
      <c r="W388">
        <v>3007.41</v>
      </c>
      <c r="X388" s="8">
        <v>0</v>
      </c>
      <c r="Y388" s="8">
        <v>0</v>
      </c>
      <c r="Z388">
        <v>0</v>
      </c>
      <c r="AA388">
        <v>0</v>
      </c>
      <c r="AB388" s="8">
        <f>Solution[[#This Row],[Old Stop]] +1</f>
        <v>256</v>
      </c>
      <c r="AC388" s="8" t="str">
        <f>_xlfn.CONCAT(Solution[[#This Row],[Old Rt '#]],"_",Solution[[#This Row],[Week '#]],"_", _xlfn.SWITCH(Solution[[#This Row],[Old Delivery Day]], "M", "Monday", "T", "Tuesday", "W", "Wednesday", "R", "Thursday", "F", "Friday"))</f>
        <v>103_Week2_Friday</v>
      </c>
      <c r="AD388" s="20">
        <v>64.767200000000003</v>
      </c>
      <c r="AE388" s="20">
        <v>58.343499999999999</v>
      </c>
      <c r="AF388" s="20">
        <v>66.316100000000006</v>
      </c>
      <c r="AG388" s="20">
        <v>70.056399999999996</v>
      </c>
      <c r="AH388">
        <v>71.39</v>
      </c>
      <c r="AI388" s="8" t="s">
        <v>3414</v>
      </c>
      <c r="AJ388" s="8" t="s">
        <v>5235</v>
      </c>
      <c r="AK388" s="8">
        <v>1</v>
      </c>
      <c r="AL388" s="8">
        <v>0</v>
      </c>
      <c r="AM388" s="11">
        <v>65.31</v>
      </c>
      <c r="AN388" s="11">
        <v>70.302499999999995</v>
      </c>
      <c r="AO388" t="s">
        <v>163</v>
      </c>
      <c r="AP388" s="8" t="s">
        <v>191</v>
      </c>
      <c r="AQ388" s="8" t="s">
        <v>44</v>
      </c>
      <c r="AR388" s="8" t="s">
        <v>163</v>
      </c>
      <c r="AS388" s="8" t="s">
        <v>163</v>
      </c>
      <c r="AT388" s="8" t="s">
        <v>168</v>
      </c>
      <c r="AU3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8" s="8">
        <v>0</v>
      </c>
      <c r="AW388">
        <v>16.191800000000001</v>
      </c>
      <c r="AX388">
        <v>14.585875</v>
      </c>
      <c r="AY388">
        <v>16.579025000000001</v>
      </c>
      <c r="AZ388">
        <v>17.514099999999999</v>
      </c>
    </row>
    <row r="389" spans="1:52" x14ac:dyDescent="0.3">
      <c r="A389" s="43" t="s">
        <v>982</v>
      </c>
      <c r="B389" t="s">
        <v>3748</v>
      </c>
      <c r="C389" t="s">
        <v>125</v>
      </c>
      <c r="D389" s="8" t="s">
        <v>101</v>
      </c>
      <c r="E389" s="8" t="s">
        <v>290</v>
      </c>
      <c r="F389" s="8" t="s">
        <v>15</v>
      </c>
      <c r="G389" s="8" t="s">
        <v>9275</v>
      </c>
      <c r="H389" s="8" t="s">
        <v>290</v>
      </c>
      <c r="I389" s="8" t="s">
        <v>12</v>
      </c>
      <c r="J389" s="8">
        <v>410</v>
      </c>
      <c r="K389" s="14" t="s">
        <v>981</v>
      </c>
      <c r="L389" s="14" t="s">
        <v>6001</v>
      </c>
      <c r="M389" s="10">
        <v>0.26647521802772201</v>
      </c>
      <c r="N389" s="8" t="s">
        <v>7733</v>
      </c>
      <c r="O389" s="8" t="s">
        <v>147</v>
      </c>
      <c r="P389" s="9">
        <v>0.77907407407407403</v>
      </c>
      <c r="Q389" s="9">
        <v>0.78209490740740739</v>
      </c>
      <c r="R389" s="8">
        <v>0</v>
      </c>
      <c r="S389" s="10">
        <v>4.4833333333333334</v>
      </c>
      <c r="T389" s="8" t="s">
        <v>3791</v>
      </c>
      <c r="U389" s="8" t="s">
        <v>3792</v>
      </c>
      <c r="V389" s="10">
        <v>8.8441025802985906E-2</v>
      </c>
      <c r="W389">
        <v>579.99</v>
      </c>
      <c r="X389" s="8">
        <v>0</v>
      </c>
      <c r="Y389" s="8">
        <v>0</v>
      </c>
      <c r="Z389">
        <v>0</v>
      </c>
      <c r="AA389">
        <v>0</v>
      </c>
      <c r="AB389" s="8">
        <f>Solution[[#This Row],[Old Stop]] +1</f>
        <v>411</v>
      </c>
      <c r="AC389" s="8" t="str">
        <f>_xlfn.CONCAT(Solution[[#This Row],[Old Rt '#]],"_",Solution[[#This Row],[Week '#]],"_", _xlfn.SWITCH(Solution[[#This Row],[Old Delivery Day]], "M", "Monday", "T", "Tuesday", "W", "Wednesday", "R", "Thursday", "F", "Friday"))</f>
        <v>105_Week1_Wednesday</v>
      </c>
      <c r="AD389" s="20">
        <v>10.51</v>
      </c>
      <c r="AE389" s="20">
        <v>10.51</v>
      </c>
      <c r="AF389" s="20">
        <v>10.876899999999999</v>
      </c>
      <c r="AG389" s="20">
        <v>12.113</v>
      </c>
      <c r="AH389">
        <v>11.7</v>
      </c>
      <c r="AI389" s="8" t="s">
        <v>3526</v>
      </c>
      <c r="AJ389" s="8" t="s">
        <v>3527</v>
      </c>
      <c r="AK389" s="8">
        <v>1</v>
      </c>
      <c r="AL389" s="8">
        <v>0</v>
      </c>
      <c r="AM389" s="11">
        <v>10.51</v>
      </c>
      <c r="AN389" s="11">
        <v>12.7837</v>
      </c>
      <c r="AO389" t="s">
        <v>163</v>
      </c>
      <c r="AP389" s="8" t="s">
        <v>191</v>
      </c>
      <c r="AQ389" s="8" t="s">
        <v>44</v>
      </c>
      <c r="AR389" s="8" t="s">
        <v>164</v>
      </c>
      <c r="AS389" s="8" t="s">
        <v>163</v>
      </c>
      <c r="AT389" s="8" t="s">
        <v>168</v>
      </c>
      <c r="AU3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89" s="8">
        <v>0</v>
      </c>
      <c r="AW389">
        <v>2.6274999999999999</v>
      </c>
      <c r="AX389">
        <v>2.6274999999999999</v>
      </c>
      <c r="AY389">
        <v>2.7192249999999998</v>
      </c>
      <c r="AZ389">
        <v>3.0282499999999999</v>
      </c>
    </row>
    <row r="390" spans="1:52" x14ac:dyDescent="0.3">
      <c r="A390" s="43" t="s">
        <v>982</v>
      </c>
      <c r="B390" t="s">
        <v>3748</v>
      </c>
      <c r="C390" t="s">
        <v>125</v>
      </c>
      <c r="D390" s="8" t="s">
        <v>102</v>
      </c>
      <c r="E390" s="8" t="s">
        <v>290</v>
      </c>
      <c r="F390" s="8" t="s">
        <v>15</v>
      </c>
      <c r="G390" s="8" t="s">
        <v>9276</v>
      </c>
      <c r="H390" s="8" t="s">
        <v>290</v>
      </c>
      <c r="I390" s="8" t="s">
        <v>12</v>
      </c>
      <c r="J390" s="8">
        <v>410</v>
      </c>
      <c r="K390" s="14" t="s">
        <v>981</v>
      </c>
      <c r="L390" s="14" t="s">
        <v>6001</v>
      </c>
      <c r="M390" s="10">
        <v>0.248890294254693</v>
      </c>
      <c r="N390" s="8" t="s">
        <v>9292</v>
      </c>
      <c r="O390" s="8" t="s">
        <v>147</v>
      </c>
      <c r="P390" s="9">
        <v>0.65878472222222217</v>
      </c>
      <c r="Q390" s="9">
        <v>0.66180555555555554</v>
      </c>
      <c r="R390" s="8">
        <v>0</v>
      </c>
      <c r="S390" s="10">
        <v>4.4833333333333334</v>
      </c>
      <c r="T390" s="8" t="s">
        <v>3791</v>
      </c>
      <c r="U390" s="8" t="s">
        <v>3792</v>
      </c>
      <c r="V390" s="10">
        <v>8.8441025803022599E-2</v>
      </c>
      <c r="W390">
        <v>579.99</v>
      </c>
      <c r="X390" s="8">
        <v>0</v>
      </c>
      <c r="Y390" s="8">
        <v>0</v>
      </c>
      <c r="Z390">
        <v>0</v>
      </c>
      <c r="AA390">
        <v>0</v>
      </c>
      <c r="AB390" s="8">
        <f>Solution[[#This Row],[Old Stop]] +1</f>
        <v>411</v>
      </c>
      <c r="AC390" s="8" t="str">
        <f>_xlfn.CONCAT(Solution[[#This Row],[Old Rt '#]],"_",Solution[[#This Row],[Week '#]],"_", _xlfn.SWITCH(Solution[[#This Row],[Old Delivery Day]], "M", "Monday", "T", "Tuesday", "W", "Wednesday", "R", "Thursday", "F", "Friday"))</f>
        <v>105_Week2_Wednesday</v>
      </c>
      <c r="AD390" s="20">
        <v>10.51</v>
      </c>
      <c r="AE390" s="20">
        <v>10.51</v>
      </c>
      <c r="AF390" s="20">
        <v>10.876899999999999</v>
      </c>
      <c r="AG390" s="20">
        <v>12.113</v>
      </c>
      <c r="AH390">
        <v>11.7</v>
      </c>
      <c r="AI390" s="8" t="s">
        <v>3526</v>
      </c>
      <c r="AJ390" s="8" t="s">
        <v>5166</v>
      </c>
      <c r="AK390" s="8">
        <v>1</v>
      </c>
      <c r="AL390" s="8">
        <v>0</v>
      </c>
      <c r="AM390" s="11">
        <v>10.51</v>
      </c>
      <c r="AN390" s="11">
        <v>12.7837</v>
      </c>
      <c r="AO390" t="s">
        <v>163</v>
      </c>
      <c r="AP390" s="8" t="s">
        <v>191</v>
      </c>
      <c r="AQ390" s="8" t="s">
        <v>44</v>
      </c>
      <c r="AR390" s="8" t="s">
        <v>164</v>
      </c>
      <c r="AS390" s="8" t="s">
        <v>163</v>
      </c>
      <c r="AT390" s="8" t="s">
        <v>168</v>
      </c>
      <c r="AU3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0" s="8">
        <v>0</v>
      </c>
      <c r="AW390">
        <v>2.6274999999999999</v>
      </c>
      <c r="AX390">
        <v>2.6274999999999999</v>
      </c>
      <c r="AY390">
        <v>2.7192249999999998</v>
      </c>
      <c r="AZ390">
        <v>3.0282499999999999</v>
      </c>
    </row>
    <row r="391" spans="1:52" x14ac:dyDescent="0.3">
      <c r="A391" s="43" t="s">
        <v>986</v>
      </c>
      <c r="B391" t="s">
        <v>5265</v>
      </c>
      <c r="C391" t="s">
        <v>110</v>
      </c>
      <c r="D391" s="8" t="s">
        <v>101</v>
      </c>
      <c r="E391" s="8" t="s">
        <v>290</v>
      </c>
      <c r="F391" s="8" t="s">
        <v>15</v>
      </c>
      <c r="G391" s="8" t="s">
        <v>9276</v>
      </c>
      <c r="H391" s="8" t="s">
        <v>290</v>
      </c>
      <c r="I391" s="8" t="s">
        <v>12</v>
      </c>
      <c r="J391" s="8">
        <v>405</v>
      </c>
      <c r="K391" s="14" t="s">
        <v>985</v>
      </c>
      <c r="L391" s="14" t="s">
        <v>6003</v>
      </c>
      <c r="M391" s="10">
        <v>0.14092120079499201</v>
      </c>
      <c r="N391" s="8" t="s">
        <v>7732</v>
      </c>
      <c r="O391" s="8" t="s">
        <v>129</v>
      </c>
      <c r="P391" s="9">
        <v>0.78218750000000004</v>
      </c>
      <c r="Q391" s="9">
        <v>0.78903935185185181</v>
      </c>
      <c r="R391" s="8">
        <v>0</v>
      </c>
      <c r="S391" s="10">
        <v>8.0749999999999993</v>
      </c>
      <c r="T391" s="8" t="s">
        <v>5267</v>
      </c>
      <c r="U391" s="8" t="s">
        <v>5268</v>
      </c>
      <c r="V391" s="10">
        <v>5.5117830533738199E-2</v>
      </c>
      <c r="W391">
        <v>1146.2</v>
      </c>
      <c r="X391" s="8">
        <v>0</v>
      </c>
      <c r="Y391" s="8">
        <v>0</v>
      </c>
      <c r="Z391">
        <v>0</v>
      </c>
      <c r="AA391">
        <v>0</v>
      </c>
      <c r="AB391" s="8">
        <f>Solution[[#This Row],[Old Stop]] +1</f>
        <v>406</v>
      </c>
      <c r="AC391" s="8" t="str">
        <f>_xlfn.CONCAT(Solution[[#This Row],[Old Rt '#]],"_",Solution[[#This Row],[Week '#]],"_", _xlfn.SWITCH(Solution[[#This Row],[Old Delivery Day]], "M", "Monday", "T", "Tuesday", "W", "Wednesday", "R", "Thursday", "F", "Friday"))</f>
        <v>105_Week1_Wednesday</v>
      </c>
      <c r="AD391" s="20">
        <v>43.896599999999999</v>
      </c>
      <c r="AE391" s="20">
        <v>44.533299999999997</v>
      </c>
      <c r="AF391" s="20">
        <v>48.691400000000002</v>
      </c>
      <c r="AG391" s="20">
        <v>49.36</v>
      </c>
      <c r="AH391">
        <v>26.16</v>
      </c>
      <c r="AI391" s="8" t="s">
        <v>3526</v>
      </c>
      <c r="AJ391" s="8" t="s">
        <v>3527</v>
      </c>
      <c r="AK391" s="8">
        <v>1</v>
      </c>
      <c r="AL391" s="8">
        <v>0</v>
      </c>
      <c r="AM391" s="11">
        <v>23.51</v>
      </c>
      <c r="AN391" s="11">
        <v>24.68</v>
      </c>
      <c r="AO391" t="s">
        <v>163</v>
      </c>
      <c r="AP391" s="8" t="s">
        <v>191</v>
      </c>
      <c r="AQ391" s="8" t="s">
        <v>44</v>
      </c>
      <c r="AR391" s="8" t="s">
        <v>164</v>
      </c>
      <c r="AS391" s="8" t="s">
        <v>163</v>
      </c>
      <c r="AT391" s="8" t="s">
        <v>168</v>
      </c>
      <c r="AU3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1" s="8">
        <v>0</v>
      </c>
      <c r="AW391">
        <v>10.97415</v>
      </c>
      <c r="AX391">
        <v>11.133324999999999</v>
      </c>
      <c r="AY391">
        <v>12.17285</v>
      </c>
      <c r="AZ391">
        <v>12.34</v>
      </c>
    </row>
    <row r="392" spans="1:52" x14ac:dyDescent="0.3">
      <c r="A392" s="43" t="s">
        <v>1945</v>
      </c>
      <c r="B392" t="s">
        <v>116</v>
      </c>
      <c r="C392" t="s">
        <v>1944</v>
      </c>
      <c r="D392" s="8" t="s">
        <v>101</v>
      </c>
      <c r="E392" s="8" t="s">
        <v>290</v>
      </c>
      <c r="F392" s="8" t="s">
        <v>15</v>
      </c>
      <c r="G392" s="8" t="s">
        <v>9277</v>
      </c>
      <c r="H392" s="8" t="s">
        <v>290</v>
      </c>
      <c r="I392" s="8" t="s">
        <v>12</v>
      </c>
      <c r="J392" s="8">
        <v>1</v>
      </c>
      <c r="K392" s="14" t="s">
        <v>1943</v>
      </c>
      <c r="L392" s="14" t="s">
        <v>6034</v>
      </c>
      <c r="M392" s="10">
        <v>0</v>
      </c>
      <c r="N392" s="8" t="s">
        <v>7723</v>
      </c>
      <c r="O392" s="8" t="s">
        <v>1934</v>
      </c>
      <c r="P392" s="9">
        <v>0.76531249999999995</v>
      </c>
      <c r="Q392" s="9">
        <v>0.77202546296296293</v>
      </c>
      <c r="R392" s="8">
        <v>0</v>
      </c>
      <c r="S392" s="10">
        <v>9.4354006285390355</v>
      </c>
      <c r="T392" s="8" t="s">
        <v>3547</v>
      </c>
      <c r="U392" s="8" t="s">
        <v>3548</v>
      </c>
      <c r="V392" s="10"/>
      <c r="W392">
        <v>185.12</v>
      </c>
      <c r="X392" s="8">
        <v>0</v>
      </c>
      <c r="Y392" s="8">
        <v>0</v>
      </c>
      <c r="Z392">
        <v>0</v>
      </c>
      <c r="AA392">
        <v>0</v>
      </c>
      <c r="AB392" s="8">
        <f>Solution[[#This Row],[Old Stop]] +1</f>
        <v>2</v>
      </c>
      <c r="AC392" s="8" t="str">
        <f>_xlfn.CONCAT(Solution[[#This Row],[Old Rt '#]],"_",Solution[[#This Row],[Week '#]],"_", _xlfn.SWITCH(Solution[[#This Row],[Old Delivery Day]], "M", "Monday", "T", "Tuesday", "W", "Wednesday", "R", "Thursday", "F", "Friday"))</f>
        <v>105_Week1_Wednesday</v>
      </c>
      <c r="AD392" s="20">
        <v>185.12</v>
      </c>
      <c r="AE392" s="20">
        <v>0</v>
      </c>
      <c r="AF392" s="20">
        <v>0</v>
      </c>
      <c r="AG392" s="20">
        <v>0</v>
      </c>
      <c r="AH392">
        <v>5.2891000000000004</v>
      </c>
      <c r="AI392" s="8" t="s">
        <v>3526</v>
      </c>
      <c r="AJ392" s="8" t="s">
        <v>3527</v>
      </c>
      <c r="AK392" s="8">
        <v>1</v>
      </c>
      <c r="AL392" s="8">
        <v>0</v>
      </c>
      <c r="AM392" s="11">
        <v>0</v>
      </c>
      <c r="AN392" s="11">
        <v>0</v>
      </c>
      <c r="AO392" t="s">
        <v>163</v>
      </c>
      <c r="AP392" s="8" t="s">
        <v>191</v>
      </c>
      <c r="AQ392" s="8" t="s">
        <v>44</v>
      </c>
      <c r="AR392" s="8" t="s">
        <v>164</v>
      </c>
      <c r="AS392" s="8" t="s">
        <v>163</v>
      </c>
      <c r="AT392" s="8" t="s">
        <v>168</v>
      </c>
      <c r="AU3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2" s="8">
        <v>0</v>
      </c>
      <c r="AW392">
        <v>46.28</v>
      </c>
      <c r="AX392">
        <v>0</v>
      </c>
      <c r="AY392">
        <v>0</v>
      </c>
      <c r="AZ392">
        <v>0</v>
      </c>
    </row>
    <row r="393" spans="1:52" x14ac:dyDescent="0.3">
      <c r="A393" s="43" t="s">
        <v>1945</v>
      </c>
      <c r="B393" t="s">
        <v>116</v>
      </c>
      <c r="C393" t="s">
        <v>1944</v>
      </c>
      <c r="D393" s="8" t="s">
        <v>102</v>
      </c>
      <c r="E393" s="8" t="s">
        <v>290</v>
      </c>
      <c r="F393" s="8" t="s">
        <v>15</v>
      </c>
      <c r="G393" s="8" t="s">
        <v>9277</v>
      </c>
      <c r="H393" s="8" t="s">
        <v>290</v>
      </c>
      <c r="I393" s="8" t="s">
        <v>12</v>
      </c>
      <c r="J393" s="8">
        <v>1</v>
      </c>
      <c r="K393" s="14" t="s">
        <v>1943</v>
      </c>
      <c r="L393" s="14" t="s">
        <v>6034</v>
      </c>
      <c r="M393" s="10">
        <v>0.60883169937801496</v>
      </c>
      <c r="N393" s="8" t="s">
        <v>8327</v>
      </c>
      <c r="O393" s="8" t="s">
        <v>1934</v>
      </c>
      <c r="P393" s="9">
        <v>0.63922453703703708</v>
      </c>
      <c r="Q393" s="9">
        <v>0.64593750000000005</v>
      </c>
      <c r="R393" s="8">
        <v>0</v>
      </c>
      <c r="S393" s="10">
        <v>9.4354006285390355</v>
      </c>
      <c r="T393" s="8" t="s">
        <v>3547</v>
      </c>
      <c r="U393" s="8" t="s">
        <v>3548</v>
      </c>
      <c r="V393" s="10">
        <v>0.14997692898832399</v>
      </c>
      <c r="W393">
        <v>185.12</v>
      </c>
      <c r="X393" s="8">
        <v>0</v>
      </c>
      <c r="Y393" s="8">
        <v>0</v>
      </c>
      <c r="Z393">
        <v>0</v>
      </c>
      <c r="AA393">
        <v>0</v>
      </c>
      <c r="AB393" s="8">
        <f>Solution[[#This Row],[Old Stop]] +1</f>
        <v>2</v>
      </c>
      <c r="AC393" s="8" t="str">
        <f>_xlfn.CONCAT(Solution[[#This Row],[Old Rt '#]],"_",Solution[[#This Row],[Week '#]],"_", _xlfn.SWITCH(Solution[[#This Row],[Old Delivery Day]], "M", "Monday", "T", "Tuesday", "W", "Wednesday", "R", "Thursday", "F", "Friday"))</f>
        <v>105_Week2_Wednesday</v>
      </c>
      <c r="AD393" s="20">
        <v>185.12</v>
      </c>
      <c r="AE393" s="20">
        <v>0</v>
      </c>
      <c r="AF393" s="20">
        <v>0</v>
      </c>
      <c r="AG393" s="20">
        <v>0</v>
      </c>
      <c r="AH393">
        <v>5.2891000000000004</v>
      </c>
      <c r="AI393" s="8" t="s">
        <v>3526</v>
      </c>
      <c r="AJ393" s="8" t="s">
        <v>5166</v>
      </c>
      <c r="AK393" s="8">
        <v>1</v>
      </c>
      <c r="AL393" s="8">
        <v>0</v>
      </c>
      <c r="AM393" s="11">
        <v>0</v>
      </c>
      <c r="AN393" s="11">
        <v>0</v>
      </c>
      <c r="AO393" t="s">
        <v>163</v>
      </c>
      <c r="AP393" s="8" t="s">
        <v>191</v>
      </c>
      <c r="AQ393" s="8" t="s">
        <v>44</v>
      </c>
      <c r="AR393" s="8" t="s">
        <v>164</v>
      </c>
      <c r="AS393" s="8" t="s">
        <v>163</v>
      </c>
      <c r="AT393" s="8" t="s">
        <v>168</v>
      </c>
      <c r="AU3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3" s="8">
        <v>0</v>
      </c>
      <c r="AW393">
        <v>46.28</v>
      </c>
      <c r="AX393">
        <v>0</v>
      </c>
      <c r="AY393">
        <v>0</v>
      </c>
      <c r="AZ393">
        <v>0</v>
      </c>
    </row>
    <row r="394" spans="1:52" x14ac:dyDescent="0.3">
      <c r="A394" s="43" t="s">
        <v>988</v>
      </c>
      <c r="B394" t="s">
        <v>3610</v>
      </c>
      <c r="C394" t="s">
        <v>110</v>
      </c>
      <c r="D394" s="8" t="s">
        <v>101</v>
      </c>
      <c r="E394" s="8" t="s">
        <v>290</v>
      </c>
      <c r="F394" s="8" t="s">
        <v>15</v>
      </c>
      <c r="G394" s="8" t="s">
        <v>9274</v>
      </c>
      <c r="H394" s="8" t="s">
        <v>290</v>
      </c>
      <c r="I394" s="8" t="s">
        <v>12</v>
      </c>
      <c r="J394" s="8">
        <v>430</v>
      </c>
      <c r="K394" s="14" t="s">
        <v>987</v>
      </c>
      <c r="L394" s="14" t="s">
        <v>5994</v>
      </c>
      <c r="M394" s="10">
        <v>0.31651894308640699</v>
      </c>
      <c r="N394" s="8" t="s">
        <v>9286</v>
      </c>
      <c r="O394" s="8" t="s">
        <v>147</v>
      </c>
      <c r="P394" s="9">
        <v>0.77224537037037033</v>
      </c>
      <c r="Q394" s="9">
        <v>0.77888888888888885</v>
      </c>
      <c r="R394" s="8">
        <v>0</v>
      </c>
      <c r="S394" s="10">
        <v>10.9</v>
      </c>
      <c r="T394" s="8" t="s">
        <v>3612</v>
      </c>
      <c r="U394" s="8" t="s">
        <v>3613</v>
      </c>
      <c r="V394" s="10">
        <v>8.3989200184824198E-2</v>
      </c>
      <c r="W394">
        <v>4957.99</v>
      </c>
      <c r="X394" s="8">
        <v>0</v>
      </c>
      <c r="Y394" s="8">
        <v>0</v>
      </c>
      <c r="Z394">
        <v>0</v>
      </c>
      <c r="AA394">
        <v>0</v>
      </c>
      <c r="AB394" s="8">
        <f>Solution[[#This Row],[Old Stop]] +1</f>
        <v>431</v>
      </c>
      <c r="AC394" s="8" t="str">
        <f>_xlfn.CONCAT(Solution[[#This Row],[Old Rt '#]],"_",Solution[[#This Row],[Week '#]],"_", _xlfn.SWITCH(Solution[[#This Row],[Old Delivery Day]], "M", "Monday", "T", "Tuesday", "W", "Wednesday", "R", "Thursday", "F", "Friday"))</f>
        <v>105_Week1_Wednesday</v>
      </c>
      <c r="AD394" s="20">
        <v>79.391499999999994</v>
      </c>
      <c r="AE394" s="20">
        <v>93.735299999999995</v>
      </c>
      <c r="AF394" s="20">
        <v>114.6369</v>
      </c>
      <c r="AG394" s="20">
        <v>112.94459999999999</v>
      </c>
      <c r="AH394">
        <v>128.29</v>
      </c>
      <c r="AI394" s="8" t="s">
        <v>3526</v>
      </c>
      <c r="AJ394" s="8" t="s">
        <v>3527</v>
      </c>
      <c r="AK394" s="8">
        <v>1</v>
      </c>
      <c r="AL394" s="8">
        <v>0</v>
      </c>
      <c r="AM394" s="11">
        <v>102.77119999999999</v>
      </c>
      <c r="AN394" s="11">
        <v>113.2187</v>
      </c>
      <c r="AO394" t="s">
        <v>163</v>
      </c>
      <c r="AP394" s="8" t="s">
        <v>191</v>
      </c>
      <c r="AQ394" s="8" t="s">
        <v>44</v>
      </c>
      <c r="AR394" s="8" t="s">
        <v>164</v>
      </c>
      <c r="AS394" s="8" t="s">
        <v>163</v>
      </c>
      <c r="AT394" s="8" t="s">
        <v>168</v>
      </c>
      <c r="AU3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4" s="8">
        <v>0</v>
      </c>
      <c r="AW394">
        <v>19.847874999999998</v>
      </c>
      <c r="AX394">
        <v>23.433824999999999</v>
      </c>
      <c r="AY394">
        <v>28.659224999999999</v>
      </c>
      <c r="AZ394">
        <v>28.236149999999999</v>
      </c>
    </row>
    <row r="395" spans="1:52" x14ac:dyDescent="0.3">
      <c r="A395" s="43" t="s">
        <v>988</v>
      </c>
      <c r="B395" t="s">
        <v>3610</v>
      </c>
      <c r="C395" t="s">
        <v>110</v>
      </c>
      <c r="D395" s="8" t="s">
        <v>102</v>
      </c>
      <c r="E395" s="8" t="s">
        <v>290</v>
      </c>
      <c r="F395" s="8" t="s">
        <v>15</v>
      </c>
      <c r="G395" s="8" t="s">
        <v>9275</v>
      </c>
      <c r="H395" s="8" t="s">
        <v>290</v>
      </c>
      <c r="I395" s="8" t="s">
        <v>12</v>
      </c>
      <c r="J395" s="8">
        <v>430</v>
      </c>
      <c r="K395" s="14" t="s">
        <v>987</v>
      </c>
      <c r="L395" s="14" t="s">
        <v>5994</v>
      </c>
      <c r="M395" s="10">
        <v>0.29548601117630802</v>
      </c>
      <c r="N395" s="8" t="s">
        <v>8324</v>
      </c>
      <c r="O395" s="8" t="s">
        <v>147</v>
      </c>
      <c r="P395" s="9">
        <v>0.65195601851851848</v>
      </c>
      <c r="Q395" s="9">
        <v>0.658599537037037</v>
      </c>
      <c r="R395" s="8">
        <v>0</v>
      </c>
      <c r="S395" s="10">
        <v>10.9</v>
      </c>
      <c r="T395" s="8" t="s">
        <v>3612</v>
      </c>
      <c r="U395" s="8" t="s">
        <v>3613</v>
      </c>
      <c r="V395" s="10">
        <v>8.3989200184787505E-2</v>
      </c>
      <c r="W395">
        <v>4957.99</v>
      </c>
      <c r="X395" s="8">
        <v>0</v>
      </c>
      <c r="Y395" s="8">
        <v>0</v>
      </c>
      <c r="Z395">
        <v>0</v>
      </c>
      <c r="AA395">
        <v>0</v>
      </c>
      <c r="AB395" s="8">
        <f>Solution[[#This Row],[Old Stop]] +1</f>
        <v>431</v>
      </c>
      <c r="AC395" s="8" t="str">
        <f>_xlfn.CONCAT(Solution[[#This Row],[Old Rt '#]],"_",Solution[[#This Row],[Week '#]],"_", _xlfn.SWITCH(Solution[[#This Row],[Old Delivery Day]], "M", "Monday", "T", "Tuesday", "W", "Wednesday", "R", "Thursday", "F", "Friday"))</f>
        <v>105_Week2_Wednesday</v>
      </c>
      <c r="AD395" s="20">
        <v>79.391499999999994</v>
      </c>
      <c r="AE395" s="20">
        <v>93.735299999999995</v>
      </c>
      <c r="AF395" s="20">
        <v>114.6369</v>
      </c>
      <c r="AG395" s="20">
        <v>112.94459999999999</v>
      </c>
      <c r="AH395">
        <v>128.29</v>
      </c>
      <c r="AI395" s="8" t="s">
        <v>3526</v>
      </c>
      <c r="AJ395" s="8" t="s">
        <v>5166</v>
      </c>
      <c r="AK395" s="8">
        <v>1</v>
      </c>
      <c r="AL395" s="8">
        <v>0</v>
      </c>
      <c r="AM395" s="11">
        <v>102.77119999999999</v>
      </c>
      <c r="AN395" s="11">
        <v>113.2187</v>
      </c>
      <c r="AO395" t="s">
        <v>163</v>
      </c>
      <c r="AP395" s="8" t="s">
        <v>191</v>
      </c>
      <c r="AQ395" s="8" t="s">
        <v>44</v>
      </c>
      <c r="AR395" s="8" t="s">
        <v>164</v>
      </c>
      <c r="AS395" s="8" t="s">
        <v>163</v>
      </c>
      <c r="AT395" s="8" t="s">
        <v>168</v>
      </c>
      <c r="AU3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5" s="8">
        <v>0</v>
      </c>
      <c r="AW395">
        <v>19.847874999999998</v>
      </c>
      <c r="AX395">
        <v>23.433824999999999</v>
      </c>
      <c r="AY395">
        <v>28.659224999999999</v>
      </c>
      <c r="AZ395">
        <v>28.236149999999999</v>
      </c>
    </row>
    <row r="396" spans="1:52" x14ac:dyDescent="0.3">
      <c r="A396" s="43" t="s">
        <v>1146</v>
      </c>
      <c r="B396" t="s">
        <v>3719</v>
      </c>
      <c r="C396" t="s">
        <v>110</v>
      </c>
      <c r="D396" s="8" t="s">
        <v>101</v>
      </c>
      <c r="E396" s="8" t="s">
        <v>290</v>
      </c>
      <c r="F396" s="8" t="s">
        <v>12</v>
      </c>
      <c r="G396" s="8" t="s">
        <v>180</v>
      </c>
      <c r="H396" s="8" t="s">
        <v>290</v>
      </c>
      <c r="I396" s="8" t="s">
        <v>12</v>
      </c>
      <c r="J396" s="8">
        <v>10</v>
      </c>
      <c r="K396" s="14" t="s">
        <v>1145</v>
      </c>
      <c r="L396" s="14" t="s">
        <v>5980</v>
      </c>
      <c r="M396" s="10">
        <v>2.86155172963799</v>
      </c>
      <c r="N396" s="8" t="s">
        <v>7728</v>
      </c>
      <c r="O396" s="8" t="s">
        <v>129</v>
      </c>
      <c r="P396" s="9">
        <v>0.39079861111111114</v>
      </c>
      <c r="Q396" s="9">
        <v>0.39812500000000001</v>
      </c>
      <c r="R396" s="8">
        <v>0</v>
      </c>
      <c r="S396" s="10">
        <v>8.9083333333333332</v>
      </c>
      <c r="T396" s="8" t="s">
        <v>3721</v>
      </c>
      <c r="U396" s="8" t="s">
        <v>3722</v>
      </c>
      <c r="V396" s="10">
        <v>1.2845702984493601</v>
      </c>
      <c r="W396">
        <v>1329.49</v>
      </c>
      <c r="X396" s="8">
        <v>0</v>
      </c>
      <c r="Y396" s="8">
        <v>0</v>
      </c>
      <c r="Z396">
        <v>0</v>
      </c>
      <c r="AA396">
        <v>0</v>
      </c>
      <c r="AB396" s="8">
        <f>Solution[[#This Row],[Old Stop]] +1</f>
        <v>11</v>
      </c>
      <c r="AC396" s="8" t="str">
        <f>_xlfn.CONCAT(Solution[[#This Row],[Old Rt '#]],"_",Solution[[#This Row],[Week '#]],"_", _xlfn.SWITCH(Solution[[#This Row],[Old Delivery Day]], "M", "Monday", "T", "Tuesday", "W", "Wednesday", "R", "Thursday", "F", "Friday"))</f>
        <v>105_Week1_Wednesday</v>
      </c>
      <c r="AD396" s="20">
        <v>42.97</v>
      </c>
      <c r="AE396" s="20">
        <v>37.82</v>
      </c>
      <c r="AF396" s="20">
        <v>58.585700000000003</v>
      </c>
      <c r="AG396" s="20">
        <v>48.15</v>
      </c>
      <c r="AH396">
        <v>35.770000000000003</v>
      </c>
      <c r="AI396" s="8" t="s">
        <v>3414</v>
      </c>
      <c r="AJ396" s="8" t="s">
        <v>3415</v>
      </c>
      <c r="AK396" s="8">
        <v>1</v>
      </c>
      <c r="AL396" s="8">
        <v>0</v>
      </c>
      <c r="AM396" s="11">
        <v>20.32</v>
      </c>
      <c r="AN396" s="11">
        <v>22.697500000000002</v>
      </c>
      <c r="AO396" t="s">
        <v>164</v>
      </c>
      <c r="AP396" s="8" t="s">
        <v>191</v>
      </c>
      <c r="AQ396" s="8" t="s">
        <v>44</v>
      </c>
      <c r="AR396" s="8" t="s">
        <v>164</v>
      </c>
      <c r="AS396" s="8" t="s">
        <v>164</v>
      </c>
      <c r="AT396" s="8" t="s">
        <v>168</v>
      </c>
      <c r="AU3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6" s="8"/>
      <c r="AW396">
        <v>10.7425</v>
      </c>
      <c r="AX396">
        <v>9.4550000000000001</v>
      </c>
      <c r="AY396">
        <v>14.646425000000001</v>
      </c>
      <c r="AZ396">
        <v>12.0375</v>
      </c>
    </row>
    <row r="397" spans="1:52" x14ac:dyDescent="0.3">
      <c r="A397" s="43" t="s">
        <v>1169</v>
      </c>
      <c r="B397" t="s">
        <v>3731</v>
      </c>
      <c r="C397" t="s">
        <v>110</v>
      </c>
      <c r="D397" s="8" t="s">
        <v>101</v>
      </c>
      <c r="E397" s="8" t="s">
        <v>290</v>
      </c>
      <c r="F397" s="8" t="s">
        <v>12</v>
      </c>
      <c r="G397" s="8" t="s">
        <v>9250</v>
      </c>
      <c r="H397" s="8" t="s">
        <v>126</v>
      </c>
      <c r="I397" s="8" t="s">
        <v>14</v>
      </c>
      <c r="J397" s="8">
        <v>257</v>
      </c>
      <c r="K397" s="14" t="s">
        <v>1168</v>
      </c>
      <c r="L397" s="14" t="s">
        <v>5987</v>
      </c>
      <c r="M397" s="10">
        <v>0.94816639560775695</v>
      </c>
      <c r="N397" s="8" t="s">
        <v>7727</v>
      </c>
      <c r="O397" s="8" t="s">
        <v>147</v>
      </c>
      <c r="P397" s="9">
        <v>0.39878472222222222</v>
      </c>
      <c r="Q397" s="9">
        <v>0.40871527777777777</v>
      </c>
      <c r="R397" s="8">
        <v>0</v>
      </c>
      <c r="S397" s="10">
        <v>9.5366666666666671</v>
      </c>
      <c r="T397" s="8" t="s">
        <v>3733</v>
      </c>
      <c r="U397" s="8" t="s">
        <v>3734</v>
      </c>
      <c r="V397" s="10">
        <v>0.30248193451092298</v>
      </c>
      <c r="W397">
        <v>2207.9699999999998</v>
      </c>
      <c r="X397" s="8">
        <v>13</v>
      </c>
      <c r="Y397" s="8">
        <v>0.85227272727272696</v>
      </c>
      <c r="Z397">
        <v>4</v>
      </c>
      <c r="AA397">
        <v>90</v>
      </c>
      <c r="AB397" s="8">
        <f>Solution[[#This Row],[Old Stop]] +1</f>
        <v>258</v>
      </c>
      <c r="AC397" s="8" t="str">
        <f>_xlfn.CONCAT(Solution[[#This Row],[Old Rt '#]],"_",Solution[[#This Row],[Week '#]],"_", _xlfn.SWITCH(Solution[[#This Row],[Old Delivery Day]], "M", "Monday", "T", "Tuesday", "W", "Wednesday", "R", "Thursday", "F", "Friday"))</f>
        <v>103_Week1_Friday</v>
      </c>
      <c r="AD397" s="20">
        <v>32.394599999999997</v>
      </c>
      <c r="AE397" s="20">
        <v>41.8384</v>
      </c>
      <c r="AF397" s="20">
        <v>46.082299999999996</v>
      </c>
      <c r="AG397" s="20">
        <v>55.825000000000003</v>
      </c>
      <c r="AH397">
        <v>50.38</v>
      </c>
      <c r="AI397" s="8" t="s">
        <v>3414</v>
      </c>
      <c r="AJ397" s="8" t="s">
        <v>3415</v>
      </c>
      <c r="AK397" s="8">
        <v>1</v>
      </c>
      <c r="AL397" s="8">
        <v>88</v>
      </c>
      <c r="AM397" s="11">
        <v>45.134999999999998</v>
      </c>
      <c r="AN397" s="11">
        <v>59.1875</v>
      </c>
      <c r="AO397" t="s">
        <v>163</v>
      </c>
      <c r="AP397" s="8" t="s">
        <v>191</v>
      </c>
      <c r="AQ397" s="8" t="s">
        <v>44</v>
      </c>
      <c r="AR397" s="8" t="s">
        <v>163</v>
      </c>
      <c r="AS397" s="8" t="s">
        <v>163</v>
      </c>
      <c r="AT397" s="8" t="s">
        <v>168</v>
      </c>
      <c r="AU3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7" s="8">
        <v>88</v>
      </c>
      <c r="AW397">
        <v>8.0986499999999992</v>
      </c>
      <c r="AX397">
        <v>10.4596</v>
      </c>
      <c r="AY397">
        <v>11.520574999999999</v>
      </c>
      <c r="AZ397">
        <v>13.956250000000001</v>
      </c>
    </row>
    <row r="398" spans="1:52" x14ac:dyDescent="0.3">
      <c r="A398" s="43" t="s">
        <v>1169</v>
      </c>
      <c r="B398" t="s">
        <v>3731</v>
      </c>
      <c r="C398" t="s">
        <v>110</v>
      </c>
      <c r="D398" s="8" t="s">
        <v>102</v>
      </c>
      <c r="E398" s="8" t="s">
        <v>290</v>
      </c>
      <c r="F398" s="8" t="s">
        <v>12</v>
      </c>
      <c r="G398" s="8" t="s">
        <v>9248</v>
      </c>
      <c r="H398" s="8" t="s">
        <v>126</v>
      </c>
      <c r="I398" s="8" t="s">
        <v>14</v>
      </c>
      <c r="J398" s="8">
        <v>257</v>
      </c>
      <c r="K398" s="14" t="s">
        <v>1168</v>
      </c>
      <c r="L398" s="14" t="s">
        <v>5987</v>
      </c>
      <c r="M398" s="10">
        <v>0.27946001462467501</v>
      </c>
      <c r="N398" s="8" t="s">
        <v>8322</v>
      </c>
      <c r="O398" s="8" t="s">
        <v>147</v>
      </c>
      <c r="P398" s="9">
        <v>0.38703703703703701</v>
      </c>
      <c r="Q398" s="9">
        <v>0.39696759259259257</v>
      </c>
      <c r="R398" s="8">
        <v>0</v>
      </c>
      <c r="S398" s="10">
        <v>9.5366666666666671</v>
      </c>
      <c r="T398" s="8" t="s">
        <v>3733</v>
      </c>
      <c r="U398" s="8" t="s">
        <v>3734</v>
      </c>
      <c r="V398" s="10">
        <v>9.8154480973139793E-2</v>
      </c>
      <c r="W398">
        <v>2207.9699999999998</v>
      </c>
      <c r="X398" s="8">
        <v>13</v>
      </c>
      <c r="Y398" s="8">
        <v>0.85227272727272696</v>
      </c>
      <c r="Z398">
        <v>4</v>
      </c>
      <c r="AA398">
        <v>90</v>
      </c>
      <c r="AB398" s="8">
        <f>Solution[[#This Row],[Old Stop]] +1</f>
        <v>258</v>
      </c>
      <c r="AC398" s="8" t="str">
        <f>_xlfn.CONCAT(Solution[[#This Row],[Old Rt '#]],"_",Solution[[#This Row],[Week '#]],"_", _xlfn.SWITCH(Solution[[#This Row],[Old Delivery Day]], "M", "Monday", "T", "Tuesday", "W", "Wednesday", "R", "Thursday", "F", "Friday"))</f>
        <v>103_Week2_Friday</v>
      </c>
      <c r="AD398" s="20">
        <v>32.394599999999997</v>
      </c>
      <c r="AE398" s="20">
        <v>41.8384</v>
      </c>
      <c r="AF398" s="20">
        <v>46.082299999999996</v>
      </c>
      <c r="AG398" s="20">
        <v>55.825000000000003</v>
      </c>
      <c r="AH398">
        <v>50.38</v>
      </c>
      <c r="AI398" s="8" t="s">
        <v>3414</v>
      </c>
      <c r="AJ398" s="8" t="s">
        <v>5235</v>
      </c>
      <c r="AK398" s="8">
        <v>1</v>
      </c>
      <c r="AL398" s="8">
        <v>88</v>
      </c>
      <c r="AM398" s="11">
        <v>45.134999999999998</v>
      </c>
      <c r="AN398" s="11">
        <v>59.1875</v>
      </c>
      <c r="AO398" t="s">
        <v>163</v>
      </c>
      <c r="AP398" s="8" t="s">
        <v>191</v>
      </c>
      <c r="AQ398" s="8" t="s">
        <v>44</v>
      </c>
      <c r="AR398" s="8" t="s">
        <v>163</v>
      </c>
      <c r="AS398" s="8" t="s">
        <v>163</v>
      </c>
      <c r="AT398" s="8" t="s">
        <v>168</v>
      </c>
      <c r="AU3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8" s="8">
        <v>88</v>
      </c>
      <c r="AW398">
        <v>8.0986499999999992</v>
      </c>
      <c r="AX398">
        <v>10.4596</v>
      </c>
      <c r="AY398">
        <v>11.520574999999999</v>
      </c>
      <c r="AZ398">
        <v>13.956250000000001</v>
      </c>
    </row>
    <row r="399" spans="1:52" x14ac:dyDescent="0.3">
      <c r="A399" s="43" t="s">
        <v>1195</v>
      </c>
      <c r="B399" t="s">
        <v>5571</v>
      </c>
      <c r="C399" t="s">
        <v>110</v>
      </c>
      <c r="D399" s="8" t="s">
        <v>101</v>
      </c>
      <c r="E399" s="8" t="s">
        <v>290</v>
      </c>
      <c r="F399" s="8" t="s">
        <v>12</v>
      </c>
      <c r="G399" s="8" t="s">
        <v>132</v>
      </c>
      <c r="H399" s="8" t="s">
        <v>126</v>
      </c>
      <c r="I399" s="8" t="s">
        <v>14</v>
      </c>
      <c r="J399" s="8">
        <v>271</v>
      </c>
      <c r="K399" s="14" t="s">
        <v>1194</v>
      </c>
      <c r="L399" s="14" t="s">
        <v>6237</v>
      </c>
      <c r="M399" s="10">
        <v>56.285652308312102</v>
      </c>
      <c r="N399" s="8" t="s">
        <v>7734</v>
      </c>
      <c r="O399" s="8" t="s">
        <v>112</v>
      </c>
      <c r="P399" s="9">
        <v>0.28908564814814813</v>
      </c>
      <c r="Q399" s="9">
        <v>0.2961226851851852</v>
      </c>
      <c r="R399" s="8">
        <v>0</v>
      </c>
      <c r="S399" s="10">
        <v>10.133333333333333</v>
      </c>
      <c r="T399" s="8" t="s">
        <v>5573</v>
      </c>
      <c r="U399" s="8" t="s">
        <v>5574</v>
      </c>
      <c r="V399" s="10">
        <v>53.151341474122603</v>
      </c>
      <c r="W399">
        <v>716.51</v>
      </c>
      <c r="X399" s="8">
        <v>0</v>
      </c>
      <c r="Y399" s="8">
        <v>0</v>
      </c>
      <c r="Z399">
        <v>0</v>
      </c>
      <c r="AA399">
        <v>0</v>
      </c>
      <c r="AB399" s="8">
        <f>Solution[[#This Row],[Old Stop]] +1</f>
        <v>272</v>
      </c>
      <c r="AC399" s="8" t="str">
        <f>_xlfn.CONCAT(Solution[[#This Row],[Old Rt '#]],"_",Solution[[#This Row],[Week '#]],"_", _xlfn.SWITCH(Solution[[#This Row],[Old Delivery Day]], "M", "Monday", "T", "Tuesday", "W", "Wednesday", "R", "Thursday", "F", "Friday"))</f>
        <v>103_Week1_Friday</v>
      </c>
      <c r="AD399" s="20">
        <v>56.02</v>
      </c>
      <c r="AE399" s="20">
        <v>57.756599999999999</v>
      </c>
      <c r="AF399" s="20">
        <v>85.38</v>
      </c>
      <c r="AG399" s="20">
        <v>87.53</v>
      </c>
      <c r="AH399">
        <v>23.2</v>
      </c>
      <c r="AI399" s="8" t="s">
        <v>3414</v>
      </c>
      <c r="AJ399" s="8" t="s">
        <v>3415</v>
      </c>
      <c r="AK399" s="8">
        <v>1</v>
      </c>
      <c r="AL399" s="8">
        <v>0</v>
      </c>
      <c r="AM399" s="11">
        <v>17.741199999999999</v>
      </c>
      <c r="AN399" s="11">
        <v>21.8825</v>
      </c>
      <c r="AO399" t="s">
        <v>163</v>
      </c>
      <c r="AP399" s="8" t="s">
        <v>191</v>
      </c>
      <c r="AQ399" s="8" t="s">
        <v>44</v>
      </c>
      <c r="AR399" s="8" t="s">
        <v>163</v>
      </c>
      <c r="AS399" s="8" t="s">
        <v>163</v>
      </c>
      <c r="AT399" s="8" t="s">
        <v>168</v>
      </c>
      <c r="AU3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399" s="8">
        <v>0</v>
      </c>
      <c r="AW399">
        <v>14.005000000000001</v>
      </c>
      <c r="AX399">
        <v>14.43915</v>
      </c>
      <c r="AY399">
        <v>21.344999999999999</v>
      </c>
      <c r="AZ399">
        <v>21.8825</v>
      </c>
    </row>
    <row r="400" spans="1:52" x14ac:dyDescent="0.3">
      <c r="A400" s="43" t="s">
        <v>1148</v>
      </c>
      <c r="B400" t="s">
        <v>3700</v>
      </c>
      <c r="C400" t="s">
        <v>110</v>
      </c>
      <c r="D400" s="8" t="s">
        <v>101</v>
      </c>
      <c r="E400" s="8" t="s">
        <v>290</v>
      </c>
      <c r="F400" s="8" t="s">
        <v>12</v>
      </c>
      <c r="G400" s="8" t="s">
        <v>155</v>
      </c>
      <c r="H400" s="8" t="s">
        <v>126</v>
      </c>
      <c r="I400" s="8" t="s">
        <v>14</v>
      </c>
      <c r="J400" s="8">
        <v>270</v>
      </c>
      <c r="K400" s="14" t="s">
        <v>1147</v>
      </c>
      <c r="L400" s="14" t="s">
        <v>6185</v>
      </c>
      <c r="M400" s="10">
        <v>12.018522202455101</v>
      </c>
      <c r="N400" s="8" t="s">
        <v>7730</v>
      </c>
      <c r="O400" s="8" t="s">
        <v>112</v>
      </c>
      <c r="P400" s="9">
        <v>0.37509259259259259</v>
      </c>
      <c r="Q400" s="9">
        <v>0.38881944444444444</v>
      </c>
      <c r="R400" s="8">
        <v>0</v>
      </c>
      <c r="S400" s="10">
        <v>19.766666666666666</v>
      </c>
      <c r="T400" s="8" t="s">
        <v>3702</v>
      </c>
      <c r="U400" s="8" t="s">
        <v>3703</v>
      </c>
      <c r="V400" s="10">
        <v>10.409358923146399</v>
      </c>
      <c r="W400">
        <v>1656.88</v>
      </c>
      <c r="X400" s="8">
        <v>0</v>
      </c>
      <c r="Y400" s="8">
        <v>0</v>
      </c>
      <c r="Z400">
        <v>0</v>
      </c>
      <c r="AA400">
        <v>0</v>
      </c>
      <c r="AB400" s="8">
        <f>Solution[[#This Row],[Old Stop]] +1</f>
        <v>271</v>
      </c>
      <c r="AC400" s="8" t="str">
        <f>_xlfn.CONCAT(Solution[[#This Row],[Old Rt '#]],"_",Solution[[#This Row],[Week '#]],"_", _xlfn.SWITCH(Solution[[#This Row],[Old Delivery Day]], "M", "Monday", "T", "Tuesday", "W", "Wednesday", "R", "Thursday", "F", "Friday"))</f>
        <v>103_Week1_Friday</v>
      </c>
      <c r="AD400" s="20">
        <v>136.27000000000001</v>
      </c>
      <c r="AE400" s="20">
        <v>136.27000000000001</v>
      </c>
      <c r="AF400" s="20">
        <v>141.68</v>
      </c>
      <c r="AG400" s="20">
        <v>141.68</v>
      </c>
      <c r="AH400">
        <v>35.42</v>
      </c>
      <c r="AI400" s="8" t="s">
        <v>3414</v>
      </c>
      <c r="AJ400" s="8" t="s">
        <v>3415</v>
      </c>
      <c r="AK400" s="8">
        <v>1</v>
      </c>
      <c r="AL400" s="8">
        <v>0</v>
      </c>
      <c r="AM400" s="11">
        <v>17.0337</v>
      </c>
      <c r="AN400" s="11">
        <v>35.42</v>
      </c>
      <c r="AO400" t="s">
        <v>163</v>
      </c>
      <c r="AP400" s="8" t="s">
        <v>191</v>
      </c>
      <c r="AQ400" s="8" t="s">
        <v>44</v>
      </c>
      <c r="AR400" s="8" t="s">
        <v>163</v>
      </c>
      <c r="AS400" s="8" t="s">
        <v>163</v>
      </c>
      <c r="AT400" s="8" t="s">
        <v>168</v>
      </c>
      <c r="AU4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0" s="8">
        <v>0</v>
      </c>
      <c r="AW400">
        <v>34.067500000000003</v>
      </c>
      <c r="AX400">
        <v>34.067500000000003</v>
      </c>
      <c r="AY400">
        <v>35.42</v>
      </c>
      <c r="AZ400">
        <v>35.42</v>
      </c>
    </row>
    <row r="401" spans="1:52" x14ac:dyDescent="0.3">
      <c r="A401" s="43" t="s">
        <v>805</v>
      </c>
      <c r="B401" t="s">
        <v>120</v>
      </c>
      <c r="C401" t="s">
        <v>136</v>
      </c>
      <c r="D401" s="8" t="s">
        <v>101</v>
      </c>
      <c r="E401" s="8" t="s">
        <v>290</v>
      </c>
      <c r="F401" s="8" t="s">
        <v>15</v>
      </c>
      <c r="G401" s="8" t="s">
        <v>9249</v>
      </c>
      <c r="H401" s="8" t="s">
        <v>290</v>
      </c>
      <c r="I401" s="8" t="s">
        <v>12</v>
      </c>
      <c r="J401" s="8">
        <v>65</v>
      </c>
      <c r="K401" s="14" t="s">
        <v>804</v>
      </c>
      <c r="L401" s="14" t="s">
        <v>5793</v>
      </c>
      <c r="M401" s="10">
        <v>0.92474851095039401</v>
      </c>
      <c r="N401" s="8" t="s">
        <v>8199</v>
      </c>
      <c r="O401" s="8" t="s">
        <v>147</v>
      </c>
      <c r="P401" s="9">
        <v>0.55616898148148153</v>
      </c>
      <c r="Q401" s="9">
        <v>0.56405092592592587</v>
      </c>
      <c r="R401" s="8">
        <v>0</v>
      </c>
      <c r="S401" s="10">
        <v>12.566666666666666</v>
      </c>
      <c r="T401" s="8" t="s">
        <v>3618</v>
      </c>
      <c r="U401" s="8" t="s">
        <v>3619</v>
      </c>
      <c r="V401" s="10">
        <v>0.35599366664089999</v>
      </c>
      <c r="W401">
        <v>2315.25</v>
      </c>
      <c r="X401" s="8">
        <v>0</v>
      </c>
      <c r="Y401" s="8">
        <v>0</v>
      </c>
      <c r="Z401">
        <v>0</v>
      </c>
      <c r="AA401">
        <v>0</v>
      </c>
      <c r="AB401" s="8">
        <f>Solution[[#This Row],[Old Stop]] +1</f>
        <v>66</v>
      </c>
      <c r="AC401" s="8" t="str">
        <f>_xlfn.CONCAT(Solution[[#This Row],[Old Rt '#]],"_",Solution[[#This Row],[Week '#]],"_", _xlfn.SWITCH(Solution[[#This Row],[Old Delivery Day]], "M", "Monday", "T", "Tuesday", "W", "Wednesday", "R", "Thursday", "F", "Friday"))</f>
        <v>105_Week1_Wednesday</v>
      </c>
      <c r="AD401" s="20">
        <v>47.783000000000001</v>
      </c>
      <c r="AE401" s="20">
        <v>41.86</v>
      </c>
      <c r="AF401" s="20">
        <v>41.86</v>
      </c>
      <c r="AG401" s="20">
        <v>41.86</v>
      </c>
      <c r="AH401">
        <v>42.25</v>
      </c>
      <c r="AI401" s="8" t="s">
        <v>3526</v>
      </c>
      <c r="AJ401" s="8" t="s">
        <v>3527</v>
      </c>
      <c r="AK401" s="8">
        <v>1</v>
      </c>
      <c r="AL401" s="8">
        <v>0</v>
      </c>
      <c r="AM401" s="11">
        <v>41.86</v>
      </c>
      <c r="AN401" s="11">
        <v>41.86</v>
      </c>
      <c r="AO401" t="s">
        <v>163</v>
      </c>
      <c r="AP401" s="8" t="s">
        <v>191</v>
      </c>
      <c r="AQ401" s="8" t="s">
        <v>44</v>
      </c>
      <c r="AR401" s="8" t="s">
        <v>164</v>
      </c>
      <c r="AS401" s="8" t="s">
        <v>163</v>
      </c>
      <c r="AT401" s="8" t="s">
        <v>168</v>
      </c>
      <c r="AU4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1" s="8">
        <v>0</v>
      </c>
      <c r="AW401">
        <v>11.94575</v>
      </c>
      <c r="AX401">
        <v>10.465</v>
      </c>
      <c r="AY401">
        <v>10.465</v>
      </c>
      <c r="AZ401">
        <v>10.465</v>
      </c>
    </row>
    <row r="402" spans="1:52" x14ac:dyDescent="0.3">
      <c r="A402" s="43" t="s">
        <v>805</v>
      </c>
      <c r="B402" t="s">
        <v>120</v>
      </c>
      <c r="C402" t="s">
        <v>136</v>
      </c>
      <c r="D402" s="8" t="s">
        <v>102</v>
      </c>
      <c r="E402" s="8" t="s">
        <v>290</v>
      </c>
      <c r="F402" s="8" t="s">
        <v>15</v>
      </c>
      <c r="G402" s="8" t="s">
        <v>9253</v>
      </c>
      <c r="H402" s="8" t="s">
        <v>290</v>
      </c>
      <c r="I402" s="8" t="s">
        <v>12</v>
      </c>
      <c r="J402" s="8">
        <v>65</v>
      </c>
      <c r="K402" s="14" t="s">
        <v>804</v>
      </c>
      <c r="L402" s="14" t="s">
        <v>5793</v>
      </c>
      <c r="M402" s="10">
        <v>0.89612108499295595</v>
      </c>
      <c r="N402" s="8" t="s">
        <v>7517</v>
      </c>
      <c r="O402" s="8" t="s">
        <v>147</v>
      </c>
      <c r="P402" s="9">
        <v>0.41215277777777776</v>
      </c>
      <c r="Q402" s="9">
        <v>0.42003472222222221</v>
      </c>
      <c r="R402" s="8">
        <v>0</v>
      </c>
      <c r="S402" s="10">
        <v>12.566666666666666</v>
      </c>
      <c r="T402" s="8" t="s">
        <v>3618</v>
      </c>
      <c r="U402" s="8" t="s">
        <v>3619</v>
      </c>
      <c r="V402" s="10">
        <v>0.35599366664086401</v>
      </c>
      <c r="W402">
        <v>2315.25</v>
      </c>
      <c r="X402" s="8">
        <v>0</v>
      </c>
      <c r="Y402" s="8">
        <v>0</v>
      </c>
      <c r="Z402">
        <v>0</v>
      </c>
      <c r="AA402">
        <v>0</v>
      </c>
      <c r="AB402" s="8">
        <f>Solution[[#This Row],[Old Stop]] +1</f>
        <v>66</v>
      </c>
      <c r="AC402" s="8" t="str">
        <f>_xlfn.CONCAT(Solution[[#This Row],[Old Rt '#]],"_",Solution[[#This Row],[Week '#]],"_", _xlfn.SWITCH(Solution[[#This Row],[Old Delivery Day]], "M", "Monday", "T", "Tuesday", "W", "Wednesday", "R", "Thursday", "F", "Friday"))</f>
        <v>105_Week2_Wednesday</v>
      </c>
      <c r="AD402" s="20">
        <v>47.783000000000001</v>
      </c>
      <c r="AE402" s="20">
        <v>41.86</v>
      </c>
      <c r="AF402" s="20">
        <v>41.86</v>
      </c>
      <c r="AG402" s="20">
        <v>41.86</v>
      </c>
      <c r="AH402">
        <v>42.25</v>
      </c>
      <c r="AI402" s="8" t="s">
        <v>3526</v>
      </c>
      <c r="AJ402" s="8" t="s">
        <v>5166</v>
      </c>
      <c r="AK402" s="8">
        <v>1</v>
      </c>
      <c r="AL402" s="8">
        <v>0</v>
      </c>
      <c r="AM402" s="11">
        <v>41.86</v>
      </c>
      <c r="AN402" s="11">
        <v>41.86</v>
      </c>
      <c r="AO402" t="s">
        <v>163</v>
      </c>
      <c r="AP402" s="8" t="s">
        <v>191</v>
      </c>
      <c r="AQ402" s="8" t="s">
        <v>44</v>
      </c>
      <c r="AR402" s="8" t="s">
        <v>164</v>
      </c>
      <c r="AS402" s="8" t="s">
        <v>163</v>
      </c>
      <c r="AT402" s="8" t="s">
        <v>168</v>
      </c>
      <c r="AU4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2" s="8">
        <v>0</v>
      </c>
      <c r="AW402">
        <v>11.94575</v>
      </c>
      <c r="AX402">
        <v>10.465</v>
      </c>
      <c r="AY402">
        <v>10.465</v>
      </c>
      <c r="AZ402">
        <v>10.465</v>
      </c>
    </row>
    <row r="403" spans="1:52" x14ac:dyDescent="0.3">
      <c r="A403" s="43" t="s">
        <v>1585</v>
      </c>
      <c r="B403" t="s">
        <v>120</v>
      </c>
      <c r="C403" t="s">
        <v>143</v>
      </c>
      <c r="D403" s="8" t="s">
        <v>101</v>
      </c>
      <c r="E403" s="8" t="s">
        <v>290</v>
      </c>
      <c r="F403" s="8" t="s">
        <v>13</v>
      </c>
      <c r="G403" s="8" t="s">
        <v>9250</v>
      </c>
      <c r="H403" s="8" t="s">
        <v>126</v>
      </c>
      <c r="I403" s="8" t="s">
        <v>14</v>
      </c>
      <c r="J403" s="8">
        <v>59</v>
      </c>
      <c r="K403" s="14" t="s">
        <v>1584</v>
      </c>
      <c r="L403" s="14" t="s">
        <v>5956</v>
      </c>
      <c r="M403" s="10">
        <v>0</v>
      </c>
      <c r="N403" s="8" t="s">
        <v>8873</v>
      </c>
      <c r="O403" s="8" t="s">
        <v>147</v>
      </c>
      <c r="P403" s="9">
        <v>0.34486111111111112</v>
      </c>
      <c r="Q403" s="9">
        <v>0.35226851851851854</v>
      </c>
      <c r="R403" s="8">
        <v>0</v>
      </c>
      <c r="S403" s="10">
        <v>16.2</v>
      </c>
      <c r="T403" s="8" t="s">
        <v>3949</v>
      </c>
      <c r="U403" s="8" t="s">
        <v>3950</v>
      </c>
      <c r="V403" s="10"/>
      <c r="W403">
        <v>11426.7</v>
      </c>
      <c r="X403" s="8">
        <v>12</v>
      </c>
      <c r="Y403" s="8">
        <v>0.91836734693877597</v>
      </c>
      <c r="Z403">
        <v>7</v>
      </c>
      <c r="AA403">
        <v>147</v>
      </c>
      <c r="AB403" s="8">
        <f>Solution[[#This Row],[Old Stop]] +1</f>
        <v>60</v>
      </c>
      <c r="AC403" s="8" t="str">
        <f>_xlfn.CONCAT(Solution[[#This Row],[Old Rt '#]],"_",Solution[[#This Row],[Week '#]],"_", _xlfn.SWITCH(Solution[[#This Row],[Old Delivery Day]], "M", "Monday", "T", "Tuesday", "W", "Wednesday", "R", "Thursday", "F", "Friday"))</f>
        <v>103_Week1_Friday</v>
      </c>
      <c r="AD403" s="20">
        <v>169.16919999999999</v>
      </c>
      <c r="AE403" s="20">
        <v>225.14920000000001</v>
      </c>
      <c r="AF403" s="20">
        <v>225.2073</v>
      </c>
      <c r="AG403" s="20">
        <v>236.2175</v>
      </c>
      <c r="AH403">
        <v>274.12</v>
      </c>
      <c r="AI403" s="8" t="s">
        <v>3636</v>
      </c>
      <c r="AJ403" s="8" t="s">
        <v>3637</v>
      </c>
      <c r="AK403" s="8">
        <v>1</v>
      </c>
      <c r="AL403" s="8">
        <v>147</v>
      </c>
      <c r="AM403" s="11">
        <v>231.56870000000001</v>
      </c>
      <c r="AN403" s="11">
        <v>279.36369999999999</v>
      </c>
      <c r="AO403" t="s">
        <v>163</v>
      </c>
      <c r="AP403" s="8" t="s">
        <v>191</v>
      </c>
      <c r="AQ403" s="8" t="s">
        <v>80</v>
      </c>
      <c r="AR403" s="8" t="s">
        <v>163</v>
      </c>
      <c r="AS403" s="8" t="s">
        <v>163</v>
      </c>
      <c r="AT403" s="8" t="s">
        <v>168</v>
      </c>
      <c r="AU4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3" s="8">
        <v>147</v>
      </c>
      <c r="AW403">
        <v>42.292299999999997</v>
      </c>
      <c r="AX403">
        <v>56.287300000000002</v>
      </c>
      <c r="AY403">
        <v>56.301825000000001</v>
      </c>
      <c r="AZ403">
        <v>59.054375</v>
      </c>
    </row>
    <row r="404" spans="1:52" x14ac:dyDescent="0.3">
      <c r="A404" s="43" t="s">
        <v>1585</v>
      </c>
      <c r="B404" t="s">
        <v>120</v>
      </c>
      <c r="C404" t="s">
        <v>143</v>
      </c>
      <c r="D404" s="8" t="s">
        <v>102</v>
      </c>
      <c r="E404" s="8" t="s">
        <v>290</v>
      </c>
      <c r="F404" s="8" t="s">
        <v>13</v>
      </c>
      <c r="G404" s="8" t="s">
        <v>9251</v>
      </c>
      <c r="H404" s="8" t="s">
        <v>126</v>
      </c>
      <c r="I404" s="8" t="s">
        <v>14</v>
      </c>
      <c r="J404" s="8">
        <v>59</v>
      </c>
      <c r="K404" s="14" t="s">
        <v>1584</v>
      </c>
      <c r="L404" s="14" t="s">
        <v>5956</v>
      </c>
      <c r="M404" s="10">
        <v>0</v>
      </c>
      <c r="N404" s="8" t="s">
        <v>8381</v>
      </c>
      <c r="O404" s="8" t="s">
        <v>147</v>
      </c>
      <c r="P404" s="9">
        <v>0.3911574074074074</v>
      </c>
      <c r="Q404" s="9">
        <v>0.39856481481481482</v>
      </c>
      <c r="R404" s="8">
        <v>0</v>
      </c>
      <c r="S404" s="10">
        <v>16.2</v>
      </c>
      <c r="T404" s="8" t="s">
        <v>3949</v>
      </c>
      <c r="U404" s="8" t="s">
        <v>3950</v>
      </c>
      <c r="V404" s="10"/>
      <c r="W404">
        <v>11426.7</v>
      </c>
      <c r="X404" s="8">
        <v>12</v>
      </c>
      <c r="Y404" s="8">
        <v>0.91836734693877597</v>
      </c>
      <c r="Z404">
        <v>7</v>
      </c>
      <c r="AA404">
        <v>147</v>
      </c>
      <c r="AB404" s="8">
        <f>Solution[[#This Row],[Old Stop]] +1</f>
        <v>60</v>
      </c>
      <c r="AC404" s="8" t="str">
        <f>_xlfn.CONCAT(Solution[[#This Row],[Old Rt '#]],"_",Solution[[#This Row],[Week '#]],"_", _xlfn.SWITCH(Solution[[#This Row],[Old Delivery Day]], "M", "Monday", "T", "Tuesday", "W", "Wednesday", "R", "Thursday", "F", "Friday"))</f>
        <v>103_Week2_Friday</v>
      </c>
      <c r="AD404" s="20">
        <v>169.16919999999999</v>
      </c>
      <c r="AE404" s="20">
        <v>225.14920000000001</v>
      </c>
      <c r="AF404" s="20">
        <v>225.2073</v>
      </c>
      <c r="AG404" s="20">
        <v>236.2175</v>
      </c>
      <c r="AH404">
        <v>274.12</v>
      </c>
      <c r="AI404" s="8" t="s">
        <v>3636</v>
      </c>
      <c r="AJ404" s="8" t="s">
        <v>5139</v>
      </c>
      <c r="AK404" s="8">
        <v>1</v>
      </c>
      <c r="AL404" s="8">
        <v>147</v>
      </c>
      <c r="AM404" s="11">
        <v>231.56870000000001</v>
      </c>
      <c r="AN404" s="11">
        <v>279.36369999999999</v>
      </c>
      <c r="AO404" t="s">
        <v>163</v>
      </c>
      <c r="AP404" s="8" t="s">
        <v>191</v>
      </c>
      <c r="AQ404" s="8" t="s">
        <v>80</v>
      </c>
      <c r="AR404" s="8" t="s">
        <v>163</v>
      </c>
      <c r="AS404" s="8" t="s">
        <v>163</v>
      </c>
      <c r="AT404" s="8" t="s">
        <v>168</v>
      </c>
      <c r="AU4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4" s="8">
        <v>147</v>
      </c>
      <c r="AW404">
        <v>42.292299999999997</v>
      </c>
      <c r="AX404">
        <v>56.287300000000002</v>
      </c>
      <c r="AY404">
        <v>56.301825000000001</v>
      </c>
      <c r="AZ404">
        <v>59.054375</v>
      </c>
    </row>
    <row r="405" spans="1:52" x14ac:dyDescent="0.3">
      <c r="A405" s="43" t="s">
        <v>740</v>
      </c>
      <c r="B405" t="s">
        <v>4027</v>
      </c>
      <c r="C405" t="s">
        <v>110</v>
      </c>
      <c r="D405" s="8" t="s">
        <v>101</v>
      </c>
      <c r="E405" s="8" t="s">
        <v>290</v>
      </c>
      <c r="F405" s="8" t="s">
        <v>13</v>
      </c>
      <c r="G405" s="8" t="s">
        <v>180</v>
      </c>
      <c r="H405" s="8" t="s">
        <v>126</v>
      </c>
      <c r="I405" s="8" t="s">
        <v>14</v>
      </c>
      <c r="J405" s="8">
        <v>60</v>
      </c>
      <c r="K405" s="14" t="s">
        <v>739</v>
      </c>
      <c r="L405" s="14" t="s">
        <v>5789</v>
      </c>
      <c r="M405" s="10">
        <v>0.2602363124291</v>
      </c>
      <c r="N405" s="8" t="s">
        <v>8857</v>
      </c>
      <c r="O405" s="8" t="s">
        <v>147</v>
      </c>
      <c r="P405" s="9">
        <v>0.34479166666666666</v>
      </c>
      <c r="Q405" s="9">
        <v>0.34486111111111112</v>
      </c>
      <c r="R405" s="8">
        <v>0</v>
      </c>
      <c r="S405" s="10">
        <v>1.37</v>
      </c>
      <c r="T405" s="8" t="s">
        <v>3949</v>
      </c>
      <c r="U405" s="8" t="s">
        <v>3950</v>
      </c>
      <c r="V405" s="10">
        <v>0.14238146513713401</v>
      </c>
      <c r="W405">
        <v>2652.12</v>
      </c>
      <c r="X405" s="8">
        <v>0</v>
      </c>
      <c r="Y405" s="8">
        <v>0</v>
      </c>
      <c r="Z405">
        <v>0</v>
      </c>
      <c r="AA405">
        <v>0</v>
      </c>
      <c r="AB405" s="8">
        <f>Solution[[#This Row],[Old Stop]] +1</f>
        <v>61</v>
      </c>
      <c r="AC405" s="8" t="str">
        <f>_xlfn.CONCAT(Solution[[#This Row],[Old Rt '#]],"_",Solution[[#This Row],[Week '#]],"_", _xlfn.SWITCH(Solution[[#This Row],[Old Delivery Day]], "M", "Monday", "T", "Tuesday", "W", "Wednesday", "R", "Thursday", "F", "Friday"))</f>
        <v>103_Week1_Friday</v>
      </c>
      <c r="AD405" s="20">
        <v>45.94</v>
      </c>
      <c r="AE405" s="20">
        <v>45.94</v>
      </c>
      <c r="AF405" s="20">
        <v>55.347999999999999</v>
      </c>
      <c r="AG405" s="20">
        <v>48.22</v>
      </c>
      <c r="AH405">
        <v>79.569999999999993</v>
      </c>
      <c r="AI405" s="8" t="s">
        <v>3636</v>
      </c>
      <c r="AJ405" s="8" t="s">
        <v>3637</v>
      </c>
      <c r="AK405" s="8">
        <v>1</v>
      </c>
      <c r="AL405" s="8">
        <v>0</v>
      </c>
      <c r="AM405" s="11">
        <v>45.94</v>
      </c>
      <c r="AN405" s="11">
        <v>48.22</v>
      </c>
      <c r="AO405" t="s">
        <v>163</v>
      </c>
      <c r="AP405" s="8" t="s">
        <v>191</v>
      </c>
      <c r="AQ405" s="8" t="s">
        <v>44</v>
      </c>
      <c r="AR405" s="8" t="s">
        <v>163</v>
      </c>
      <c r="AS405" s="8" t="s">
        <v>163</v>
      </c>
      <c r="AT405" s="8" t="s">
        <v>168</v>
      </c>
      <c r="AU4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5" s="8">
        <v>0</v>
      </c>
      <c r="AW405">
        <v>11.484999999999999</v>
      </c>
      <c r="AX405">
        <v>11.484999999999999</v>
      </c>
      <c r="AY405">
        <v>13.837</v>
      </c>
      <c r="AZ405">
        <v>12.055</v>
      </c>
    </row>
    <row r="406" spans="1:52" x14ac:dyDescent="0.3">
      <c r="A406" s="43" t="s">
        <v>740</v>
      </c>
      <c r="B406" t="s">
        <v>4027</v>
      </c>
      <c r="C406" t="s">
        <v>110</v>
      </c>
      <c r="D406" s="8" t="s">
        <v>102</v>
      </c>
      <c r="E406" s="8" t="s">
        <v>290</v>
      </c>
      <c r="F406" s="8" t="s">
        <v>13</v>
      </c>
      <c r="G406" s="8" t="s">
        <v>9248</v>
      </c>
      <c r="H406" s="8" t="s">
        <v>126</v>
      </c>
      <c r="I406" s="8" t="s">
        <v>14</v>
      </c>
      <c r="J406" s="8">
        <v>60</v>
      </c>
      <c r="K406" s="14" t="s">
        <v>739</v>
      </c>
      <c r="L406" s="14" t="s">
        <v>5789</v>
      </c>
      <c r="M406" s="10">
        <v>0.27883273942430298</v>
      </c>
      <c r="N406" s="8" t="s">
        <v>8380</v>
      </c>
      <c r="O406" s="8" t="s">
        <v>147</v>
      </c>
      <c r="P406" s="9">
        <v>0.3910763888888889</v>
      </c>
      <c r="Q406" s="9">
        <v>0.39114583333333336</v>
      </c>
      <c r="R406" s="8">
        <v>0</v>
      </c>
      <c r="S406" s="10">
        <v>1.37</v>
      </c>
      <c r="T406" s="8" t="s">
        <v>3949</v>
      </c>
      <c r="U406" s="8" t="s">
        <v>3950</v>
      </c>
      <c r="V406" s="10">
        <v>0.14238146513713401</v>
      </c>
      <c r="W406">
        <v>2652.12</v>
      </c>
      <c r="X406" s="8">
        <v>0</v>
      </c>
      <c r="Y406" s="8">
        <v>0</v>
      </c>
      <c r="Z406">
        <v>0</v>
      </c>
      <c r="AA406">
        <v>0</v>
      </c>
      <c r="AB406" s="8">
        <f>Solution[[#This Row],[Old Stop]] +1</f>
        <v>61</v>
      </c>
      <c r="AC406" s="8" t="str">
        <f>_xlfn.CONCAT(Solution[[#This Row],[Old Rt '#]],"_",Solution[[#This Row],[Week '#]],"_", _xlfn.SWITCH(Solution[[#This Row],[Old Delivery Day]], "M", "Monday", "T", "Tuesday", "W", "Wednesday", "R", "Thursday", "F", "Friday"))</f>
        <v>103_Week2_Friday</v>
      </c>
      <c r="AD406" s="20">
        <v>45.94</v>
      </c>
      <c r="AE406" s="20">
        <v>45.94</v>
      </c>
      <c r="AF406" s="20">
        <v>55.347999999999999</v>
      </c>
      <c r="AG406" s="20">
        <v>48.22</v>
      </c>
      <c r="AH406">
        <v>79.569999999999993</v>
      </c>
      <c r="AI406" s="8" t="s">
        <v>3636</v>
      </c>
      <c r="AJ406" s="8" t="s">
        <v>5139</v>
      </c>
      <c r="AK406" s="8">
        <v>1</v>
      </c>
      <c r="AL406" s="8">
        <v>0</v>
      </c>
      <c r="AM406" s="11">
        <v>45.94</v>
      </c>
      <c r="AN406" s="11">
        <v>48.22</v>
      </c>
      <c r="AO406" t="s">
        <v>163</v>
      </c>
      <c r="AP406" s="8" t="s">
        <v>191</v>
      </c>
      <c r="AQ406" s="8" t="s">
        <v>44</v>
      </c>
      <c r="AR406" s="8" t="s">
        <v>163</v>
      </c>
      <c r="AS406" s="8" t="s">
        <v>163</v>
      </c>
      <c r="AT406" s="8" t="s">
        <v>168</v>
      </c>
      <c r="AU4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6" s="8">
        <v>0</v>
      </c>
      <c r="AW406">
        <v>11.484999999999999</v>
      </c>
      <c r="AX406">
        <v>11.484999999999999</v>
      </c>
      <c r="AY406">
        <v>13.837</v>
      </c>
      <c r="AZ406">
        <v>12.055</v>
      </c>
    </row>
    <row r="407" spans="1:52" x14ac:dyDescent="0.3">
      <c r="A407" s="43" t="s">
        <v>1060</v>
      </c>
      <c r="B407" t="s">
        <v>4112</v>
      </c>
      <c r="C407" t="s">
        <v>110</v>
      </c>
      <c r="D407" s="8" t="s">
        <v>101</v>
      </c>
      <c r="E407" s="8" t="s">
        <v>160</v>
      </c>
      <c r="F407" s="8" t="s">
        <v>13</v>
      </c>
      <c r="G407" s="8" t="s">
        <v>180</v>
      </c>
      <c r="H407" s="8" t="s">
        <v>290</v>
      </c>
      <c r="I407" s="8" t="s">
        <v>48</v>
      </c>
      <c r="J407" s="8">
        <v>180</v>
      </c>
      <c r="K407" s="14" t="s">
        <v>1059</v>
      </c>
      <c r="L407" s="14" t="s">
        <v>5931</v>
      </c>
      <c r="M407" s="10">
        <v>62.4299517832969</v>
      </c>
      <c r="N407" s="8" t="s">
        <v>8181</v>
      </c>
      <c r="O407" s="8" t="s">
        <v>147</v>
      </c>
      <c r="P407" s="9">
        <v>0.38810185185185186</v>
      </c>
      <c r="Q407" s="9">
        <v>0.39516203703703706</v>
      </c>
      <c r="R407" s="8">
        <v>0</v>
      </c>
      <c r="S407" s="10">
        <v>11.936666666666667</v>
      </c>
      <c r="T407" s="8" t="s">
        <v>4114</v>
      </c>
      <c r="U407" s="8" t="s">
        <v>4115</v>
      </c>
      <c r="V407" s="10">
        <v>54.116409935004803</v>
      </c>
      <c r="W407">
        <v>3470.12</v>
      </c>
      <c r="X407" s="8">
        <v>0</v>
      </c>
      <c r="Y407" s="8">
        <v>0</v>
      </c>
      <c r="Z407">
        <v>0</v>
      </c>
      <c r="AA407">
        <v>0</v>
      </c>
      <c r="AB407" s="8">
        <f>Solution[[#This Row],[Old Stop]] +1</f>
        <v>181</v>
      </c>
      <c r="AC407" s="8" t="str">
        <f>_xlfn.CONCAT(Solution[[#This Row],[Old Rt '#]],"_",Solution[[#This Row],[Week '#]],"_", _xlfn.SWITCH(Solution[[#This Row],[Old Delivery Day]], "M", "Monday", "T", "Tuesday", "W", "Wednesday", "R", "Thursday", "F", "Friday"))</f>
        <v>105_Week1_Thursday</v>
      </c>
      <c r="AD407" s="20">
        <v>89.933700000000002</v>
      </c>
      <c r="AE407" s="20">
        <v>97.848399999999998</v>
      </c>
      <c r="AF407" s="20">
        <v>66.277100000000004</v>
      </c>
      <c r="AG407" s="20">
        <v>101.1484</v>
      </c>
      <c r="AH407">
        <v>75.739999999999995</v>
      </c>
      <c r="AI407" s="8" t="s">
        <v>3495</v>
      </c>
      <c r="AJ407" s="8" t="s">
        <v>3496</v>
      </c>
      <c r="AK407" s="8">
        <v>1</v>
      </c>
      <c r="AL407" s="8">
        <v>0</v>
      </c>
      <c r="AM407" s="11">
        <v>61.323700000000002</v>
      </c>
      <c r="AN407" s="11">
        <v>105.7037</v>
      </c>
      <c r="AO407" t="s">
        <v>163</v>
      </c>
      <c r="AP407" s="8" t="s">
        <v>191</v>
      </c>
      <c r="AQ407" s="8" t="s">
        <v>80</v>
      </c>
      <c r="AR407" s="8" t="s">
        <v>163</v>
      </c>
      <c r="AS407" s="8" t="s">
        <v>163</v>
      </c>
      <c r="AT407" s="8" t="s">
        <v>168</v>
      </c>
      <c r="AU4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7" s="8">
        <v>0</v>
      </c>
      <c r="AW407">
        <v>22.483425</v>
      </c>
      <c r="AX407">
        <v>24.4621</v>
      </c>
      <c r="AY407">
        <v>16.569275000000001</v>
      </c>
      <c r="AZ407">
        <v>25.287099999999999</v>
      </c>
    </row>
    <row r="408" spans="1:52" x14ac:dyDescent="0.3">
      <c r="A408" s="43" t="s">
        <v>1060</v>
      </c>
      <c r="B408" t="s">
        <v>4112</v>
      </c>
      <c r="C408" t="s">
        <v>110</v>
      </c>
      <c r="D408" s="8" t="s">
        <v>102</v>
      </c>
      <c r="E408" s="8" t="s">
        <v>160</v>
      </c>
      <c r="F408" s="8" t="s">
        <v>13</v>
      </c>
      <c r="G408" s="8" t="s">
        <v>132</v>
      </c>
      <c r="H408" s="8" t="s">
        <v>290</v>
      </c>
      <c r="I408" s="8" t="s">
        <v>48</v>
      </c>
      <c r="J408" s="8">
        <v>180</v>
      </c>
      <c r="K408" s="14" t="s">
        <v>1059</v>
      </c>
      <c r="L408" s="14" t="s">
        <v>5931</v>
      </c>
      <c r="M408" s="10">
        <v>58.757558350786802</v>
      </c>
      <c r="N408" s="8" t="s">
        <v>8729</v>
      </c>
      <c r="O408" s="8" t="s">
        <v>147</v>
      </c>
      <c r="P408" s="9">
        <v>0.2907986111111111</v>
      </c>
      <c r="Q408" s="9">
        <v>0.2978587962962963</v>
      </c>
      <c r="R408" s="8">
        <v>0</v>
      </c>
      <c r="S408" s="10">
        <v>11.936666666666667</v>
      </c>
      <c r="T408" s="8" t="s">
        <v>4114</v>
      </c>
      <c r="U408" s="8" t="s">
        <v>4115</v>
      </c>
      <c r="V408" s="10">
        <v>49.080221781062299</v>
      </c>
      <c r="W408">
        <v>3470.12</v>
      </c>
      <c r="X408" s="8">
        <v>0</v>
      </c>
      <c r="Y408" s="8">
        <v>0</v>
      </c>
      <c r="Z408">
        <v>0</v>
      </c>
      <c r="AA408">
        <v>0</v>
      </c>
      <c r="AB408" s="8">
        <f>Solution[[#This Row],[Old Stop]] +1</f>
        <v>181</v>
      </c>
      <c r="AC408" s="8" t="str">
        <f>_xlfn.CONCAT(Solution[[#This Row],[Old Rt '#]],"_",Solution[[#This Row],[Week '#]],"_", _xlfn.SWITCH(Solution[[#This Row],[Old Delivery Day]], "M", "Monday", "T", "Tuesday", "W", "Wednesday", "R", "Thursday", "F", "Friday"))</f>
        <v>105_Week2_Thursday</v>
      </c>
      <c r="AD408" s="20">
        <v>89.933700000000002</v>
      </c>
      <c r="AE408" s="20">
        <v>97.848399999999998</v>
      </c>
      <c r="AF408" s="20">
        <v>66.277100000000004</v>
      </c>
      <c r="AG408" s="20">
        <v>101.1484</v>
      </c>
      <c r="AH408">
        <v>75.739999999999995</v>
      </c>
      <c r="AI408" s="8" t="s">
        <v>3495</v>
      </c>
      <c r="AJ408" s="8" t="s">
        <v>5335</v>
      </c>
      <c r="AK408" s="8">
        <v>1</v>
      </c>
      <c r="AL408" s="8">
        <v>0</v>
      </c>
      <c r="AM408" s="11">
        <v>61.323700000000002</v>
      </c>
      <c r="AN408" s="11">
        <v>105.7037</v>
      </c>
      <c r="AO408" t="s">
        <v>163</v>
      </c>
      <c r="AP408" s="8" t="s">
        <v>191</v>
      </c>
      <c r="AQ408" s="8" t="s">
        <v>80</v>
      </c>
      <c r="AR408" s="8" t="s">
        <v>163</v>
      </c>
      <c r="AS408" s="8" t="s">
        <v>163</v>
      </c>
      <c r="AT408" s="8" t="s">
        <v>168</v>
      </c>
      <c r="AU4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8" s="8">
        <v>0</v>
      </c>
      <c r="AW408">
        <v>22.483425</v>
      </c>
      <c r="AX408">
        <v>24.4621</v>
      </c>
      <c r="AY408">
        <v>16.569275000000001</v>
      </c>
      <c r="AZ408">
        <v>25.287099999999999</v>
      </c>
    </row>
    <row r="409" spans="1:52" x14ac:dyDescent="0.3">
      <c r="A409" s="43" t="s">
        <v>1471</v>
      </c>
      <c r="B409" t="s">
        <v>3632</v>
      </c>
      <c r="C409" t="s">
        <v>110</v>
      </c>
      <c r="D409" s="8" t="s">
        <v>101</v>
      </c>
      <c r="E409" s="8" t="s">
        <v>290</v>
      </c>
      <c r="F409" s="8" t="s">
        <v>13</v>
      </c>
      <c r="G409" s="8" t="s">
        <v>137</v>
      </c>
      <c r="H409" s="8" t="s">
        <v>126</v>
      </c>
      <c r="I409" s="8" t="s">
        <v>14</v>
      </c>
      <c r="J409" s="8">
        <v>50</v>
      </c>
      <c r="K409" s="14" t="s">
        <v>1470</v>
      </c>
      <c r="L409" s="14" t="s">
        <v>6010</v>
      </c>
      <c r="M409" s="10">
        <v>6.6667027687458399E-2</v>
      </c>
      <c r="N409" s="8" t="s">
        <v>8877</v>
      </c>
      <c r="O409" s="8" t="s">
        <v>147</v>
      </c>
      <c r="P409" s="9">
        <v>0.36046296296296299</v>
      </c>
      <c r="Q409" s="9">
        <v>0.36600694444444443</v>
      </c>
      <c r="R409" s="8">
        <v>0</v>
      </c>
      <c r="S409" s="10">
        <v>7.2266666666666666</v>
      </c>
      <c r="T409" s="8" t="s">
        <v>3634</v>
      </c>
      <c r="U409" s="8" t="s">
        <v>3635</v>
      </c>
      <c r="V409" s="10">
        <v>3.4879431130166103E-2</v>
      </c>
      <c r="W409">
        <v>2487.7600000000002</v>
      </c>
      <c r="X409" s="8">
        <v>0</v>
      </c>
      <c r="Y409" s="8">
        <v>0</v>
      </c>
      <c r="Z409">
        <v>0</v>
      </c>
      <c r="AA409">
        <v>0</v>
      </c>
      <c r="AB409" s="8">
        <f>Solution[[#This Row],[Old Stop]] +1</f>
        <v>51</v>
      </c>
      <c r="AC409" s="8" t="str">
        <f>_xlfn.CONCAT(Solution[[#This Row],[Old Rt '#]],"_",Solution[[#This Row],[Week '#]],"_", _xlfn.SWITCH(Solution[[#This Row],[Old Delivery Day]], "M", "Monday", "T", "Tuesday", "W", "Wednesday", "R", "Thursday", "F", "Friday"))</f>
        <v>103_Week1_Friday</v>
      </c>
      <c r="AD409" s="20">
        <v>49.34</v>
      </c>
      <c r="AE409" s="20">
        <v>49.34</v>
      </c>
      <c r="AF409" s="20">
        <v>49.798400000000001</v>
      </c>
      <c r="AG409" s="20">
        <v>52.3</v>
      </c>
      <c r="AH409">
        <v>53.66</v>
      </c>
      <c r="AI409" s="8" t="s">
        <v>3636</v>
      </c>
      <c r="AJ409" s="8" t="s">
        <v>3637</v>
      </c>
      <c r="AK409" s="8">
        <v>1</v>
      </c>
      <c r="AL409" s="8">
        <v>0</v>
      </c>
      <c r="AM409" s="11">
        <v>49.34</v>
      </c>
      <c r="AN409" s="11">
        <v>45.762500000000003</v>
      </c>
      <c r="AO409" t="s">
        <v>163</v>
      </c>
      <c r="AP409" s="8" t="s">
        <v>191</v>
      </c>
      <c r="AQ409" s="8" t="s">
        <v>44</v>
      </c>
      <c r="AR409" s="8" t="s">
        <v>163</v>
      </c>
      <c r="AS409" s="8" t="s">
        <v>163</v>
      </c>
      <c r="AT409" s="8" t="s">
        <v>168</v>
      </c>
      <c r="AU4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09" s="8">
        <v>0</v>
      </c>
      <c r="AW409">
        <v>12.335000000000001</v>
      </c>
      <c r="AX409">
        <v>12.335000000000001</v>
      </c>
      <c r="AY409">
        <v>12.4496</v>
      </c>
      <c r="AZ409">
        <v>13.074999999999999</v>
      </c>
    </row>
    <row r="410" spans="1:52" x14ac:dyDescent="0.3">
      <c r="A410" s="43" t="s">
        <v>1471</v>
      </c>
      <c r="B410" t="s">
        <v>3632</v>
      </c>
      <c r="C410" t="s">
        <v>110</v>
      </c>
      <c r="D410" s="8" t="s">
        <v>102</v>
      </c>
      <c r="E410" s="8" t="s">
        <v>290</v>
      </c>
      <c r="F410" s="8" t="s">
        <v>13</v>
      </c>
      <c r="G410" s="8" t="s">
        <v>9253</v>
      </c>
      <c r="H410" s="8" t="s">
        <v>126</v>
      </c>
      <c r="I410" s="8" t="s">
        <v>14</v>
      </c>
      <c r="J410" s="8">
        <v>50</v>
      </c>
      <c r="K410" s="14" t="s">
        <v>1470</v>
      </c>
      <c r="L410" s="14" t="s">
        <v>6010</v>
      </c>
      <c r="M410" s="10">
        <v>7.5362722534151799E-2</v>
      </c>
      <c r="N410" s="8" t="s">
        <v>8367</v>
      </c>
      <c r="O410" s="8" t="s">
        <v>147</v>
      </c>
      <c r="P410" s="9">
        <v>0.40675925925925926</v>
      </c>
      <c r="Q410" s="9">
        <v>0.41230324074074076</v>
      </c>
      <c r="R410" s="8">
        <v>0</v>
      </c>
      <c r="S410" s="10">
        <v>7.2266666666666666</v>
      </c>
      <c r="T410" s="8" t="s">
        <v>3634</v>
      </c>
      <c r="U410" s="8" t="s">
        <v>3635</v>
      </c>
      <c r="V410" s="10">
        <v>3.4879431130129902E-2</v>
      </c>
      <c r="W410">
        <v>2487.7600000000002</v>
      </c>
      <c r="X410" s="8">
        <v>0</v>
      </c>
      <c r="Y410" s="8">
        <v>0</v>
      </c>
      <c r="Z410">
        <v>0</v>
      </c>
      <c r="AA410">
        <v>0</v>
      </c>
      <c r="AB410" s="8">
        <f>Solution[[#This Row],[Old Stop]] +1</f>
        <v>51</v>
      </c>
      <c r="AC410" s="8" t="str">
        <f>_xlfn.CONCAT(Solution[[#This Row],[Old Rt '#]],"_",Solution[[#This Row],[Week '#]],"_", _xlfn.SWITCH(Solution[[#This Row],[Old Delivery Day]], "M", "Monday", "T", "Tuesday", "W", "Wednesday", "R", "Thursday", "F", "Friday"))</f>
        <v>103_Week2_Friday</v>
      </c>
      <c r="AD410" s="20">
        <v>49.34</v>
      </c>
      <c r="AE410" s="20">
        <v>49.34</v>
      </c>
      <c r="AF410" s="20">
        <v>49.798400000000001</v>
      </c>
      <c r="AG410" s="20">
        <v>52.3</v>
      </c>
      <c r="AH410">
        <v>53.66</v>
      </c>
      <c r="AI410" s="8" t="s">
        <v>3636</v>
      </c>
      <c r="AJ410" s="8" t="s">
        <v>5139</v>
      </c>
      <c r="AK410" s="8">
        <v>1</v>
      </c>
      <c r="AL410" s="8">
        <v>0</v>
      </c>
      <c r="AM410" s="11">
        <v>49.34</v>
      </c>
      <c r="AN410" s="11">
        <v>45.762500000000003</v>
      </c>
      <c r="AO410" t="s">
        <v>163</v>
      </c>
      <c r="AP410" s="8" t="s">
        <v>191</v>
      </c>
      <c r="AQ410" s="8" t="s">
        <v>44</v>
      </c>
      <c r="AR410" s="8" t="s">
        <v>163</v>
      </c>
      <c r="AS410" s="8" t="s">
        <v>163</v>
      </c>
      <c r="AT410" s="8" t="s">
        <v>168</v>
      </c>
      <c r="AU4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0" s="8">
        <v>0</v>
      </c>
      <c r="AW410">
        <v>12.335000000000001</v>
      </c>
      <c r="AX410">
        <v>12.335000000000001</v>
      </c>
      <c r="AY410">
        <v>12.4496</v>
      </c>
      <c r="AZ410">
        <v>13.074999999999999</v>
      </c>
    </row>
    <row r="411" spans="1:52" x14ac:dyDescent="0.3">
      <c r="A411" s="43" t="s">
        <v>743</v>
      </c>
      <c r="B411" t="s">
        <v>120</v>
      </c>
      <c r="C411" t="s">
        <v>142</v>
      </c>
      <c r="D411" s="8" t="s">
        <v>101</v>
      </c>
      <c r="E411" s="8" t="s">
        <v>290</v>
      </c>
      <c r="F411" s="8" t="s">
        <v>13</v>
      </c>
      <c r="G411" s="8" t="s">
        <v>9252</v>
      </c>
      <c r="H411" s="8" t="s">
        <v>290</v>
      </c>
      <c r="I411" s="8" t="s">
        <v>13</v>
      </c>
      <c r="J411" s="8">
        <v>0</v>
      </c>
      <c r="K411" s="14" t="s">
        <v>742</v>
      </c>
      <c r="L411" s="14" t="s">
        <v>5821</v>
      </c>
      <c r="M411" s="10">
        <v>0</v>
      </c>
      <c r="N411" s="8" t="s">
        <v>8876</v>
      </c>
      <c r="O411" s="8" t="s">
        <v>147</v>
      </c>
      <c r="P411" s="9">
        <v>0.35228009259259258</v>
      </c>
      <c r="Q411" s="9">
        <v>0.36041666666666666</v>
      </c>
      <c r="R411" s="8">
        <v>0</v>
      </c>
      <c r="S411" s="10">
        <v>12.308333333333334</v>
      </c>
      <c r="T411" s="8" t="s">
        <v>3949</v>
      </c>
      <c r="U411" s="8" t="s">
        <v>3950</v>
      </c>
      <c r="V411" s="10"/>
      <c r="W411">
        <v>3837.08</v>
      </c>
      <c r="X411" s="8">
        <v>0</v>
      </c>
      <c r="Y411" s="8">
        <v>0</v>
      </c>
      <c r="Z411">
        <v>0</v>
      </c>
      <c r="AA411">
        <v>0</v>
      </c>
      <c r="AB411" s="8">
        <f>Solution[[#This Row],[Old Stop]] +1</f>
        <v>1</v>
      </c>
      <c r="AC411" s="8" t="str">
        <f>_xlfn.CONCAT(Solution[[#This Row],[Old Rt '#]],"_",Solution[[#This Row],[Week '#]],"_", _xlfn.SWITCH(Solution[[#This Row],[Old Delivery Day]], "M", "Monday", "T", "Tuesday", "W", "Wednesday", "R", "Thursday", "F", "Friday"))</f>
        <v>105_Week1_Monday</v>
      </c>
      <c r="AD411" s="20">
        <v>86.787599999999998</v>
      </c>
      <c r="AE411" s="20">
        <v>61.36</v>
      </c>
      <c r="AF411" s="20">
        <v>70.045699999999997</v>
      </c>
      <c r="AG411" s="20">
        <v>61.36</v>
      </c>
      <c r="AH411">
        <v>86.59</v>
      </c>
      <c r="AI411" s="8" t="s">
        <v>3636</v>
      </c>
      <c r="AJ411" s="8" t="s">
        <v>3637</v>
      </c>
      <c r="AK411" s="8">
        <v>1</v>
      </c>
      <c r="AL411" s="8">
        <v>0</v>
      </c>
      <c r="AM411" s="11">
        <v>61.36</v>
      </c>
      <c r="AN411" s="11">
        <v>61.36</v>
      </c>
      <c r="AO411" t="s">
        <v>164</v>
      </c>
      <c r="AP411" s="8" t="s">
        <v>191</v>
      </c>
      <c r="AQ411" s="8" t="s">
        <v>44</v>
      </c>
      <c r="AR411" s="8" t="s">
        <v>164</v>
      </c>
      <c r="AS411" s="8" t="s">
        <v>164</v>
      </c>
      <c r="AT411" s="8" t="s">
        <v>168</v>
      </c>
      <c r="AU4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1" s="8"/>
      <c r="AW411">
        <v>21.696899999999999</v>
      </c>
      <c r="AX411">
        <v>15.34</v>
      </c>
      <c r="AY411">
        <v>17.511424999999999</v>
      </c>
      <c r="AZ411">
        <v>15.34</v>
      </c>
    </row>
    <row r="412" spans="1:52" x14ac:dyDescent="0.3">
      <c r="A412" s="43" t="s">
        <v>743</v>
      </c>
      <c r="B412" t="s">
        <v>120</v>
      </c>
      <c r="C412" t="s">
        <v>142</v>
      </c>
      <c r="D412" s="8" t="s">
        <v>102</v>
      </c>
      <c r="E412" s="8" t="s">
        <v>290</v>
      </c>
      <c r="F412" s="8" t="s">
        <v>13</v>
      </c>
      <c r="G412" s="8" t="s">
        <v>140</v>
      </c>
      <c r="H412" s="8" t="s">
        <v>290</v>
      </c>
      <c r="I412" s="8" t="s">
        <v>13</v>
      </c>
      <c r="J412" s="8">
        <v>0</v>
      </c>
      <c r="K412" s="14" t="s">
        <v>742</v>
      </c>
      <c r="L412" s="14" t="s">
        <v>5821</v>
      </c>
      <c r="M412" s="10">
        <v>0</v>
      </c>
      <c r="N412" s="8" t="s">
        <v>8364</v>
      </c>
      <c r="O412" s="8" t="s">
        <v>147</v>
      </c>
      <c r="P412" s="9">
        <v>0.39856481481481482</v>
      </c>
      <c r="Q412" s="9">
        <v>0.4067013888888889</v>
      </c>
      <c r="R412" s="8">
        <v>0</v>
      </c>
      <c r="S412" s="10">
        <v>12.308333333333334</v>
      </c>
      <c r="T412" s="8" t="s">
        <v>3949</v>
      </c>
      <c r="U412" s="8" t="s">
        <v>3950</v>
      </c>
      <c r="V412" s="10"/>
      <c r="W412">
        <v>3837.08</v>
      </c>
      <c r="X412" s="8">
        <v>0</v>
      </c>
      <c r="Y412" s="8">
        <v>0</v>
      </c>
      <c r="Z412">
        <v>0</v>
      </c>
      <c r="AA412">
        <v>0</v>
      </c>
      <c r="AB412" s="8">
        <f>Solution[[#This Row],[Old Stop]] +1</f>
        <v>1</v>
      </c>
      <c r="AC412" s="8" t="str">
        <f>_xlfn.CONCAT(Solution[[#This Row],[Old Rt '#]],"_",Solution[[#This Row],[Week '#]],"_", _xlfn.SWITCH(Solution[[#This Row],[Old Delivery Day]], "M", "Monday", "T", "Tuesday", "W", "Wednesday", "R", "Thursday", "F", "Friday"))</f>
        <v>105_Week2_Monday</v>
      </c>
      <c r="AD412" s="20">
        <v>86.787599999999998</v>
      </c>
      <c r="AE412" s="20">
        <v>61.36</v>
      </c>
      <c r="AF412" s="20">
        <v>70.045699999999997</v>
      </c>
      <c r="AG412" s="20">
        <v>61.36</v>
      </c>
      <c r="AH412">
        <v>86.59</v>
      </c>
      <c r="AI412" s="8" t="s">
        <v>3636</v>
      </c>
      <c r="AJ412" s="8" t="s">
        <v>5139</v>
      </c>
      <c r="AK412" s="8">
        <v>1</v>
      </c>
      <c r="AL412" s="8">
        <v>0</v>
      </c>
      <c r="AM412" s="11">
        <v>61.36</v>
      </c>
      <c r="AN412" s="11">
        <v>61.36</v>
      </c>
      <c r="AO412" t="s">
        <v>164</v>
      </c>
      <c r="AP412" s="8" t="s">
        <v>191</v>
      </c>
      <c r="AQ412" s="8" t="s">
        <v>44</v>
      </c>
      <c r="AR412" s="8" t="s">
        <v>164</v>
      </c>
      <c r="AS412" s="8" t="s">
        <v>164</v>
      </c>
      <c r="AT412" s="8" t="s">
        <v>168</v>
      </c>
      <c r="AU4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2" s="8"/>
      <c r="AW412">
        <v>21.696899999999999</v>
      </c>
      <c r="AX412">
        <v>15.34</v>
      </c>
      <c r="AY412">
        <v>17.511424999999999</v>
      </c>
      <c r="AZ412">
        <v>15.34</v>
      </c>
    </row>
    <row r="413" spans="1:52" x14ac:dyDescent="0.3">
      <c r="A413" s="43" t="s">
        <v>1364</v>
      </c>
      <c r="B413" t="s">
        <v>4022</v>
      </c>
      <c r="C413" t="s">
        <v>110</v>
      </c>
      <c r="D413" s="8" t="s">
        <v>101</v>
      </c>
      <c r="E413" s="8" t="s">
        <v>290</v>
      </c>
      <c r="F413" s="8" t="s">
        <v>13</v>
      </c>
      <c r="G413" s="8" t="s">
        <v>155</v>
      </c>
      <c r="H413" s="8" t="s">
        <v>290</v>
      </c>
      <c r="I413" s="8" t="s">
        <v>13</v>
      </c>
      <c r="J413" s="8">
        <v>0</v>
      </c>
      <c r="K413" s="14" t="s">
        <v>1363</v>
      </c>
      <c r="L413" s="14" t="s">
        <v>6027</v>
      </c>
      <c r="M413" s="10">
        <v>0.31790797215467098</v>
      </c>
      <c r="N413" s="8" t="s">
        <v>8858</v>
      </c>
      <c r="O413" s="8" t="s">
        <v>147</v>
      </c>
      <c r="P413" s="9">
        <v>0.33736111111111111</v>
      </c>
      <c r="Q413" s="9">
        <v>0.34460648148148149</v>
      </c>
      <c r="R413" s="8">
        <v>0</v>
      </c>
      <c r="S413" s="10">
        <v>8.2333333333333343</v>
      </c>
      <c r="T413" s="8" t="s">
        <v>4024</v>
      </c>
      <c r="U413" s="8" t="s">
        <v>4025</v>
      </c>
      <c r="V413" s="10">
        <v>0.18105567183736199</v>
      </c>
      <c r="W413">
        <v>4571.04</v>
      </c>
      <c r="X413" s="8">
        <v>0</v>
      </c>
      <c r="Y413" s="8">
        <v>0</v>
      </c>
      <c r="Z413">
        <v>0</v>
      </c>
      <c r="AA413">
        <v>0</v>
      </c>
      <c r="AB413" s="8">
        <f>Solution[[#This Row],[Old Stop]] +1</f>
        <v>1</v>
      </c>
      <c r="AC413" s="8" t="str">
        <f>_xlfn.CONCAT(Solution[[#This Row],[Old Rt '#]],"_",Solution[[#This Row],[Week '#]],"_", _xlfn.SWITCH(Solution[[#This Row],[Old Delivery Day]], "M", "Monday", "T", "Tuesday", "W", "Wednesday", "R", "Thursday", "F", "Friday"))</f>
        <v>105_Week1_Monday</v>
      </c>
      <c r="AD413" s="20">
        <v>85.223799999999997</v>
      </c>
      <c r="AE413" s="20">
        <v>88.401499999999999</v>
      </c>
      <c r="AF413" s="20">
        <v>95.505300000000005</v>
      </c>
      <c r="AG413" s="20">
        <v>95.852999999999994</v>
      </c>
      <c r="AH413">
        <v>103.59</v>
      </c>
      <c r="AI413" s="8" t="s">
        <v>3636</v>
      </c>
      <c r="AJ413" s="8" t="s">
        <v>3637</v>
      </c>
      <c r="AK413" s="8">
        <v>1</v>
      </c>
      <c r="AL413" s="8">
        <v>0</v>
      </c>
      <c r="AM413" s="11">
        <v>93.084999999999994</v>
      </c>
      <c r="AN413" s="11">
        <v>96.072500000000005</v>
      </c>
      <c r="AO413" t="s">
        <v>164</v>
      </c>
      <c r="AP413" s="8" t="s">
        <v>191</v>
      </c>
      <c r="AQ413" s="8" t="s">
        <v>44</v>
      </c>
      <c r="AR413" s="8" t="s">
        <v>164</v>
      </c>
      <c r="AS413" s="8" t="s">
        <v>164</v>
      </c>
      <c r="AT413" s="8" t="s">
        <v>168</v>
      </c>
      <c r="AU4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3" s="8"/>
      <c r="AW413">
        <v>21.305949999999999</v>
      </c>
      <c r="AX413">
        <v>22.100375</v>
      </c>
      <c r="AY413">
        <v>23.876325000000001</v>
      </c>
      <c r="AZ413">
        <v>23.963249999999999</v>
      </c>
    </row>
    <row r="414" spans="1:52" x14ac:dyDescent="0.3">
      <c r="A414" s="43" t="s">
        <v>1364</v>
      </c>
      <c r="B414" t="s">
        <v>4022</v>
      </c>
      <c r="C414" t="s">
        <v>110</v>
      </c>
      <c r="D414" s="8" t="s">
        <v>102</v>
      </c>
      <c r="E414" s="8" t="s">
        <v>290</v>
      </c>
      <c r="F414" s="8" t="s">
        <v>13</v>
      </c>
      <c r="G414" s="8" t="s">
        <v>137</v>
      </c>
      <c r="H414" s="8" t="s">
        <v>290</v>
      </c>
      <c r="I414" s="8" t="s">
        <v>13</v>
      </c>
      <c r="J414" s="8">
        <v>0</v>
      </c>
      <c r="K414" s="14" t="s">
        <v>1363</v>
      </c>
      <c r="L414" s="14" t="s">
        <v>6027</v>
      </c>
      <c r="M414" s="10">
        <v>4.9424819035849303</v>
      </c>
      <c r="N414" s="8" t="s">
        <v>8776</v>
      </c>
      <c r="O414" s="8" t="s">
        <v>147</v>
      </c>
      <c r="P414" s="9">
        <v>0.38364583333333335</v>
      </c>
      <c r="Q414" s="9">
        <v>0.39089120370370373</v>
      </c>
      <c r="R414" s="8">
        <v>0</v>
      </c>
      <c r="S414" s="10">
        <v>8.2333333333333343</v>
      </c>
      <c r="T414" s="8" t="s">
        <v>4024</v>
      </c>
      <c r="U414" s="8" t="s">
        <v>4025</v>
      </c>
      <c r="V414" s="10">
        <v>3.8605708543068502</v>
      </c>
      <c r="W414">
        <v>4571.04</v>
      </c>
      <c r="X414" s="8">
        <v>0</v>
      </c>
      <c r="Y414" s="8">
        <v>0</v>
      </c>
      <c r="Z414">
        <v>0</v>
      </c>
      <c r="AA414">
        <v>0</v>
      </c>
      <c r="AB414" s="8">
        <f>Solution[[#This Row],[Old Stop]] +1</f>
        <v>1</v>
      </c>
      <c r="AC414" s="8" t="str">
        <f>_xlfn.CONCAT(Solution[[#This Row],[Old Rt '#]],"_",Solution[[#This Row],[Week '#]],"_", _xlfn.SWITCH(Solution[[#This Row],[Old Delivery Day]], "M", "Monday", "T", "Tuesday", "W", "Wednesday", "R", "Thursday", "F", "Friday"))</f>
        <v>105_Week2_Monday</v>
      </c>
      <c r="AD414" s="20">
        <v>85.223799999999997</v>
      </c>
      <c r="AE414" s="20">
        <v>88.401499999999999</v>
      </c>
      <c r="AF414" s="20">
        <v>95.505300000000005</v>
      </c>
      <c r="AG414" s="20">
        <v>95.852999999999994</v>
      </c>
      <c r="AH414">
        <v>103.59</v>
      </c>
      <c r="AI414" s="8" t="s">
        <v>3636</v>
      </c>
      <c r="AJ414" s="8" t="s">
        <v>5139</v>
      </c>
      <c r="AK414" s="8">
        <v>1</v>
      </c>
      <c r="AL414" s="8">
        <v>0</v>
      </c>
      <c r="AM414" s="11">
        <v>93.084999999999994</v>
      </c>
      <c r="AN414" s="11">
        <v>96.072500000000005</v>
      </c>
      <c r="AO414" t="s">
        <v>164</v>
      </c>
      <c r="AP414" s="8" t="s">
        <v>191</v>
      </c>
      <c r="AQ414" s="8" t="s">
        <v>44</v>
      </c>
      <c r="AR414" s="8" t="s">
        <v>164</v>
      </c>
      <c r="AS414" s="8" t="s">
        <v>164</v>
      </c>
      <c r="AT414" s="8" t="s">
        <v>168</v>
      </c>
      <c r="AU4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4" s="8"/>
      <c r="AW414">
        <v>21.305949999999999</v>
      </c>
      <c r="AX414">
        <v>22.100375</v>
      </c>
      <c r="AY414">
        <v>23.876325000000001</v>
      </c>
      <c r="AZ414">
        <v>23.963249999999999</v>
      </c>
    </row>
    <row r="415" spans="1:52" x14ac:dyDescent="0.3">
      <c r="A415" s="43" t="s">
        <v>732</v>
      </c>
      <c r="B415" t="s">
        <v>4046</v>
      </c>
      <c r="C415" t="s">
        <v>110</v>
      </c>
      <c r="D415" s="8" t="s">
        <v>101</v>
      </c>
      <c r="E415" s="8" t="s">
        <v>290</v>
      </c>
      <c r="F415" s="8" t="s">
        <v>13</v>
      </c>
      <c r="G415" s="8" t="s">
        <v>9255</v>
      </c>
      <c r="H415" s="8" t="s">
        <v>290</v>
      </c>
      <c r="I415" s="8" t="s">
        <v>13</v>
      </c>
      <c r="J415" s="8">
        <v>0</v>
      </c>
      <c r="K415" s="14" t="s">
        <v>731</v>
      </c>
      <c r="L415" s="14" t="s">
        <v>5753</v>
      </c>
      <c r="M415" s="10">
        <v>0.31049903896439401</v>
      </c>
      <c r="N415" s="8" t="s">
        <v>8281</v>
      </c>
      <c r="O415" s="8" t="s">
        <v>147</v>
      </c>
      <c r="P415" s="9">
        <v>0.5541666666666667</v>
      </c>
      <c r="Q415" s="9">
        <v>0.56077546296296299</v>
      </c>
      <c r="R415" s="8">
        <v>0</v>
      </c>
      <c r="S415" s="10">
        <v>10.570833333333333</v>
      </c>
      <c r="T415" s="8" t="s">
        <v>4048</v>
      </c>
      <c r="U415" s="8" t="s">
        <v>4049</v>
      </c>
      <c r="V415" s="10">
        <v>8.2385033366972907E-2</v>
      </c>
      <c r="W415">
        <v>4368.66</v>
      </c>
      <c r="X415" s="8">
        <v>0</v>
      </c>
      <c r="Y415" s="8">
        <v>0</v>
      </c>
      <c r="Z415">
        <v>0</v>
      </c>
      <c r="AA415">
        <v>0</v>
      </c>
      <c r="AB415" s="8">
        <f>Solution[[#This Row],[Old Stop]] +1</f>
        <v>1</v>
      </c>
      <c r="AC415" s="8" t="str">
        <f>_xlfn.CONCAT(Solution[[#This Row],[Old Rt '#]],"_",Solution[[#This Row],[Week '#]],"_", _xlfn.SWITCH(Solution[[#This Row],[Old Delivery Day]], "M", "Monday", "T", "Tuesday", "W", "Wednesday", "R", "Thursday", "F", "Friday"))</f>
        <v>105_Week1_Monday</v>
      </c>
      <c r="AD415" s="20">
        <v>71.839200000000005</v>
      </c>
      <c r="AE415" s="20">
        <v>89.462999999999994</v>
      </c>
      <c r="AF415" s="20">
        <v>109.9053</v>
      </c>
      <c r="AG415" s="20">
        <v>108.16840000000001</v>
      </c>
      <c r="AH415">
        <v>116.88</v>
      </c>
      <c r="AI415" s="8" t="s">
        <v>3636</v>
      </c>
      <c r="AJ415" s="8" t="s">
        <v>3637</v>
      </c>
      <c r="AK415" s="8">
        <v>1</v>
      </c>
      <c r="AL415" s="8">
        <v>0</v>
      </c>
      <c r="AM415" s="11">
        <v>98.222499999999997</v>
      </c>
      <c r="AN415" s="11">
        <v>112.99</v>
      </c>
      <c r="AO415" t="s">
        <v>164</v>
      </c>
      <c r="AP415" s="8" t="s">
        <v>191</v>
      </c>
      <c r="AQ415" s="8" t="s">
        <v>44</v>
      </c>
      <c r="AR415" s="8" t="s">
        <v>164</v>
      </c>
      <c r="AS415" s="8" t="s">
        <v>164</v>
      </c>
      <c r="AT415" s="8" t="s">
        <v>168</v>
      </c>
      <c r="AU4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5" s="8"/>
      <c r="AW415">
        <v>17.959800000000001</v>
      </c>
      <c r="AX415">
        <v>22.365749999999998</v>
      </c>
      <c r="AY415">
        <v>27.476324999999999</v>
      </c>
      <c r="AZ415">
        <v>27.042100000000001</v>
      </c>
    </row>
    <row r="416" spans="1:52" x14ac:dyDescent="0.3">
      <c r="A416" s="43" t="s">
        <v>732</v>
      </c>
      <c r="B416" t="s">
        <v>4046</v>
      </c>
      <c r="C416" t="s">
        <v>110</v>
      </c>
      <c r="D416" s="8" t="s">
        <v>102</v>
      </c>
      <c r="E416" s="8" t="s">
        <v>290</v>
      </c>
      <c r="F416" s="8" t="s">
        <v>13</v>
      </c>
      <c r="G416" s="8" t="s">
        <v>9264</v>
      </c>
      <c r="H416" s="8" t="s">
        <v>290</v>
      </c>
      <c r="I416" s="8" t="s">
        <v>13</v>
      </c>
      <c r="J416" s="8">
        <v>0</v>
      </c>
      <c r="K416" s="14" t="s">
        <v>731</v>
      </c>
      <c r="L416" s="14" t="s">
        <v>5753</v>
      </c>
      <c r="M416" s="10">
        <v>0.194079967766697</v>
      </c>
      <c r="N416" s="8" t="s">
        <v>8386</v>
      </c>
      <c r="O416" s="8" t="s">
        <v>147</v>
      </c>
      <c r="P416" s="9">
        <v>0.59060185185185188</v>
      </c>
      <c r="Q416" s="9">
        <v>0.59721064814814817</v>
      </c>
      <c r="R416" s="8">
        <v>0</v>
      </c>
      <c r="S416" s="10">
        <v>10.570833333333333</v>
      </c>
      <c r="T416" s="8" t="s">
        <v>4048</v>
      </c>
      <c r="U416" s="8" t="s">
        <v>4049</v>
      </c>
      <c r="V416" s="10">
        <v>5.3021617290097099E-2</v>
      </c>
      <c r="W416">
        <v>4368.66</v>
      </c>
      <c r="X416" s="8">
        <v>0</v>
      </c>
      <c r="Y416" s="8">
        <v>0</v>
      </c>
      <c r="Z416">
        <v>0</v>
      </c>
      <c r="AA416">
        <v>0</v>
      </c>
      <c r="AB416" s="8">
        <f>Solution[[#This Row],[Old Stop]] +1</f>
        <v>1</v>
      </c>
      <c r="AC416" s="8" t="str">
        <f>_xlfn.CONCAT(Solution[[#This Row],[Old Rt '#]],"_",Solution[[#This Row],[Week '#]],"_", _xlfn.SWITCH(Solution[[#This Row],[Old Delivery Day]], "M", "Monday", "T", "Tuesday", "W", "Wednesday", "R", "Thursday", "F", "Friday"))</f>
        <v>105_Week2_Monday</v>
      </c>
      <c r="AD416" s="20">
        <v>71.839200000000005</v>
      </c>
      <c r="AE416" s="20">
        <v>89.462999999999994</v>
      </c>
      <c r="AF416" s="20">
        <v>109.9053</v>
      </c>
      <c r="AG416" s="20">
        <v>108.16840000000001</v>
      </c>
      <c r="AH416">
        <v>116.88</v>
      </c>
      <c r="AI416" s="8" t="s">
        <v>3636</v>
      </c>
      <c r="AJ416" s="8" t="s">
        <v>5139</v>
      </c>
      <c r="AK416" s="8">
        <v>1</v>
      </c>
      <c r="AL416" s="8">
        <v>0</v>
      </c>
      <c r="AM416" s="11">
        <v>98.222499999999997</v>
      </c>
      <c r="AN416" s="11">
        <v>112.99</v>
      </c>
      <c r="AO416" t="s">
        <v>164</v>
      </c>
      <c r="AP416" s="8" t="s">
        <v>191</v>
      </c>
      <c r="AQ416" s="8" t="s">
        <v>44</v>
      </c>
      <c r="AR416" s="8" t="s">
        <v>164</v>
      </c>
      <c r="AS416" s="8" t="s">
        <v>164</v>
      </c>
      <c r="AT416" s="8" t="s">
        <v>168</v>
      </c>
      <c r="AU4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6" s="8"/>
      <c r="AW416">
        <v>17.959800000000001</v>
      </c>
      <c r="AX416">
        <v>22.365749999999998</v>
      </c>
      <c r="AY416">
        <v>27.476324999999999</v>
      </c>
      <c r="AZ416">
        <v>27.042100000000001</v>
      </c>
    </row>
    <row r="417" spans="1:52" x14ac:dyDescent="0.3">
      <c r="A417" s="43" t="s">
        <v>1648</v>
      </c>
      <c r="B417" t="s">
        <v>3593</v>
      </c>
      <c r="C417" t="s">
        <v>107</v>
      </c>
      <c r="D417" s="8" t="s">
        <v>101</v>
      </c>
      <c r="E417" s="8" t="s">
        <v>290</v>
      </c>
      <c r="F417" s="8" t="s">
        <v>13</v>
      </c>
      <c r="G417" s="8" t="s">
        <v>9263</v>
      </c>
      <c r="H417" s="8" t="s">
        <v>290</v>
      </c>
      <c r="I417" s="8" t="s">
        <v>13</v>
      </c>
      <c r="J417" s="8">
        <v>0</v>
      </c>
      <c r="K417" s="14" t="s">
        <v>1643</v>
      </c>
      <c r="L417" s="14" t="s">
        <v>5953</v>
      </c>
      <c r="M417" s="10">
        <v>0.32399077846542901</v>
      </c>
      <c r="N417" s="8" t="s">
        <v>8279</v>
      </c>
      <c r="O417" s="8" t="s">
        <v>125</v>
      </c>
      <c r="P417" s="9">
        <v>0.56100694444444443</v>
      </c>
      <c r="Q417" s="9">
        <v>0.56388888888888888</v>
      </c>
      <c r="R417" s="8">
        <v>0</v>
      </c>
      <c r="S417" s="10">
        <v>4.5333333333333332</v>
      </c>
      <c r="T417" s="8" t="s">
        <v>3905</v>
      </c>
      <c r="U417" s="8" t="s">
        <v>3906</v>
      </c>
      <c r="V417" s="10">
        <v>0.123615188387124</v>
      </c>
      <c r="W417">
        <v>739.2</v>
      </c>
      <c r="X417" s="8">
        <v>0</v>
      </c>
      <c r="Y417" s="8">
        <v>0</v>
      </c>
      <c r="Z417">
        <v>0</v>
      </c>
      <c r="AA417">
        <v>0</v>
      </c>
      <c r="AB417" s="8">
        <f>Solution[[#This Row],[Old Stop]] +1</f>
        <v>1</v>
      </c>
      <c r="AC417" s="8" t="str">
        <f>_xlfn.CONCAT(Solution[[#This Row],[Old Rt '#]],"_",Solution[[#This Row],[Week '#]],"_", _xlfn.SWITCH(Solution[[#This Row],[Old Delivery Day]], "M", "Monday", "T", "Tuesday", "W", "Wednesday", "R", "Thursday", "F", "Friday"))</f>
        <v>105_Week1_Monday</v>
      </c>
      <c r="AD417" s="20">
        <v>17.399999999999999</v>
      </c>
      <c r="AE417" s="20">
        <v>18.48</v>
      </c>
      <c r="AF417" s="20">
        <v>21</v>
      </c>
      <c r="AG417" s="20">
        <v>18.054500000000001</v>
      </c>
      <c r="AH417">
        <v>11.13</v>
      </c>
      <c r="AI417" s="8" t="s">
        <v>3636</v>
      </c>
      <c r="AJ417" s="8" t="s">
        <v>3637</v>
      </c>
      <c r="AK417" s="8">
        <v>1</v>
      </c>
      <c r="AL417" s="8">
        <v>0</v>
      </c>
      <c r="AM417" s="11">
        <v>10.5</v>
      </c>
      <c r="AN417" s="11">
        <v>17.399999999999999</v>
      </c>
      <c r="AO417" t="s">
        <v>164</v>
      </c>
      <c r="AP417" s="8" t="s">
        <v>191</v>
      </c>
      <c r="AQ417" s="8" t="s">
        <v>44</v>
      </c>
      <c r="AR417" s="8" t="s">
        <v>164</v>
      </c>
      <c r="AS417" s="8" t="s">
        <v>164</v>
      </c>
      <c r="AT417" s="8" t="s">
        <v>168</v>
      </c>
      <c r="AU4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7" s="8"/>
      <c r="AW417">
        <v>4.3499999999999996</v>
      </c>
      <c r="AX417">
        <v>4.62</v>
      </c>
      <c r="AY417">
        <v>5.25</v>
      </c>
      <c r="AZ417">
        <v>4.5136250000000002</v>
      </c>
    </row>
    <row r="418" spans="1:52" x14ac:dyDescent="0.3">
      <c r="A418" s="43" t="s">
        <v>1648</v>
      </c>
      <c r="B418" t="s">
        <v>3593</v>
      </c>
      <c r="C418" t="s">
        <v>107</v>
      </c>
      <c r="D418" s="8" t="s">
        <v>102</v>
      </c>
      <c r="E418" s="8" t="s">
        <v>290</v>
      </c>
      <c r="F418" s="8" t="s">
        <v>13</v>
      </c>
      <c r="G418" s="8" t="s">
        <v>9256</v>
      </c>
      <c r="H418" s="8" t="s">
        <v>290</v>
      </c>
      <c r="I418" s="8" t="s">
        <v>13</v>
      </c>
      <c r="J418" s="8">
        <v>0</v>
      </c>
      <c r="K418" s="14" t="s">
        <v>1643</v>
      </c>
      <c r="L418" s="14" t="s">
        <v>5953</v>
      </c>
      <c r="M418" s="10">
        <v>0.32427306919925097</v>
      </c>
      <c r="N418" s="8" t="s">
        <v>9290</v>
      </c>
      <c r="O418" s="8" t="s">
        <v>125</v>
      </c>
      <c r="P418" s="9">
        <v>0.59743055555555558</v>
      </c>
      <c r="Q418" s="9">
        <v>0.60031250000000003</v>
      </c>
      <c r="R418" s="8">
        <v>0</v>
      </c>
      <c r="S418" s="10">
        <v>4.5333333333333332</v>
      </c>
      <c r="T418" s="8" t="s">
        <v>3905</v>
      </c>
      <c r="U418" s="8" t="s">
        <v>3906</v>
      </c>
      <c r="V418" s="10">
        <v>0.123615188387161</v>
      </c>
      <c r="W418">
        <v>739.2</v>
      </c>
      <c r="X418" s="8">
        <v>0</v>
      </c>
      <c r="Y418" s="8">
        <v>0</v>
      </c>
      <c r="Z418">
        <v>0</v>
      </c>
      <c r="AA418">
        <v>0</v>
      </c>
      <c r="AB418" s="8">
        <f>Solution[[#This Row],[Old Stop]] +1</f>
        <v>1</v>
      </c>
      <c r="AC418" s="8" t="str">
        <f>_xlfn.CONCAT(Solution[[#This Row],[Old Rt '#]],"_",Solution[[#This Row],[Week '#]],"_", _xlfn.SWITCH(Solution[[#This Row],[Old Delivery Day]], "M", "Monday", "T", "Tuesday", "W", "Wednesday", "R", "Thursday", "F", "Friday"))</f>
        <v>105_Week2_Monday</v>
      </c>
      <c r="AD418" s="20">
        <v>17.399999999999999</v>
      </c>
      <c r="AE418" s="20">
        <v>18.48</v>
      </c>
      <c r="AF418" s="20">
        <v>21</v>
      </c>
      <c r="AG418" s="20">
        <v>18.054500000000001</v>
      </c>
      <c r="AH418">
        <v>11.13</v>
      </c>
      <c r="AI418" s="8" t="s">
        <v>3636</v>
      </c>
      <c r="AJ418" s="8" t="s">
        <v>5139</v>
      </c>
      <c r="AK418" s="8">
        <v>1</v>
      </c>
      <c r="AL418" s="8">
        <v>0</v>
      </c>
      <c r="AM418" s="11">
        <v>10.5</v>
      </c>
      <c r="AN418" s="11">
        <v>17.399999999999999</v>
      </c>
      <c r="AO418" t="s">
        <v>164</v>
      </c>
      <c r="AP418" s="8" t="s">
        <v>191</v>
      </c>
      <c r="AQ418" s="8" t="s">
        <v>44</v>
      </c>
      <c r="AR418" s="8" t="s">
        <v>164</v>
      </c>
      <c r="AS418" s="8" t="s">
        <v>164</v>
      </c>
      <c r="AT418" s="8" t="s">
        <v>168</v>
      </c>
      <c r="AU4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8" s="8"/>
      <c r="AW418">
        <v>4.3499999999999996</v>
      </c>
      <c r="AX418">
        <v>4.62</v>
      </c>
      <c r="AY418">
        <v>5.25</v>
      </c>
      <c r="AZ418">
        <v>4.5136250000000002</v>
      </c>
    </row>
    <row r="419" spans="1:52" x14ac:dyDescent="0.3">
      <c r="A419" s="43" t="s">
        <v>1553</v>
      </c>
      <c r="B419" t="s">
        <v>5223</v>
      </c>
      <c r="C419" t="s">
        <v>110</v>
      </c>
      <c r="D419" s="8" t="s">
        <v>101</v>
      </c>
      <c r="E419" s="8" t="s">
        <v>290</v>
      </c>
      <c r="F419" s="8" t="s">
        <v>13</v>
      </c>
      <c r="G419" s="8" t="s">
        <v>132</v>
      </c>
      <c r="H419" s="8" t="s">
        <v>126</v>
      </c>
      <c r="I419" s="8" t="s">
        <v>14</v>
      </c>
      <c r="J419" s="8">
        <v>61</v>
      </c>
      <c r="K419" s="14" t="s">
        <v>1552</v>
      </c>
      <c r="L419" s="14" t="s">
        <v>6106</v>
      </c>
      <c r="M419" s="10">
        <v>114.697687858108</v>
      </c>
      <c r="N419" s="8" t="s">
        <v>8855</v>
      </c>
      <c r="O419" s="8" t="s">
        <v>129</v>
      </c>
      <c r="P419" s="9">
        <v>0.3296412037037037</v>
      </c>
      <c r="Q419" s="9">
        <v>0.33714120370370371</v>
      </c>
      <c r="R419" s="8">
        <v>0</v>
      </c>
      <c r="S419" s="10">
        <v>9.8416666666666668</v>
      </c>
      <c r="T419" s="8" t="s">
        <v>5225</v>
      </c>
      <c r="U419" s="8" t="s">
        <v>5226</v>
      </c>
      <c r="V419" s="10">
        <v>109.06163248684</v>
      </c>
      <c r="W419">
        <v>3375.02</v>
      </c>
      <c r="X419" s="8">
        <v>0</v>
      </c>
      <c r="Y419" s="8">
        <v>0</v>
      </c>
      <c r="Z419">
        <v>0</v>
      </c>
      <c r="AA419">
        <v>0</v>
      </c>
      <c r="AB419" s="8">
        <f>Solution[[#This Row],[Old Stop]] +1</f>
        <v>62</v>
      </c>
      <c r="AC419" s="8" t="str">
        <f>_xlfn.CONCAT(Solution[[#This Row],[Old Rt '#]],"_",Solution[[#This Row],[Week '#]],"_", _xlfn.SWITCH(Solution[[#This Row],[Old Delivery Day]], "M", "Monday", "T", "Tuesday", "W", "Wednesday", "R", "Thursday", "F", "Friday"))</f>
        <v>103_Week1_Friday</v>
      </c>
      <c r="AD419" s="20">
        <v>128.82</v>
      </c>
      <c r="AE419" s="20">
        <v>128.82</v>
      </c>
      <c r="AF419" s="20">
        <v>132.22</v>
      </c>
      <c r="AG419" s="20">
        <v>136.6114</v>
      </c>
      <c r="AH419">
        <v>70.98</v>
      </c>
      <c r="AI419" s="8" t="s">
        <v>3636</v>
      </c>
      <c r="AJ419" s="8" t="s">
        <v>3637</v>
      </c>
      <c r="AK419" s="8">
        <v>1</v>
      </c>
      <c r="AL419" s="8">
        <v>0</v>
      </c>
      <c r="AM419" s="11">
        <v>64.41</v>
      </c>
      <c r="AN419" s="11">
        <v>69.314999999999998</v>
      </c>
      <c r="AO419" t="s">
        <v>163</v>
      </c>
      <c r="AP419" s="8" t="s">
        <v>191</v>
      </c>
      <c r="AQ419" s="8" t="s">
        <v>44</v>
      </c>
      <c r="AR419" s="8" t="s">
        <v>163</v>
      </c>
      <c r="AS419" s="8" t="s">
        <v>163</v>
      </c>
      <c r="AT419" s="8" t="s">
        <v>168</v>
      </c>
      <c r="AU4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19" s="8">
        <v>0</v>
      </c>
      <c r="AW419">
        <v>32.204999999999998</v>
      </c>
      <c r="AX419">
        <v>32.204999999999998</v>
      </c>
      <c r="AY419">
        <v>33.055</v>
      </c>
      <c r="AZ419">
        <v>34.152850000000001</v>
      </c>
    </row>
    <row r="420" spans="1:52" x14ac:dyDescent="0.3">
      <c r="A420" s="43" t="s">
        <v>737</v>
      </c>
      <c r="B420" t="s">
        <v>4040</v>
      </c>
      <c r="C420" t="s">
        <v>110</v>
      </c>
      <c r="D420" s="8" t="s">
        <v>101</v>
      </c>
      <c r="E420" s="8" t="s">
        <v>290</v>
      </c>
      <c r="F420" s="8" t="s">
        <v>13</v>
      </c>
      <c r="G420" s="8" t="s">
        <v>9257</v>
      </c>
      <c r="H420" s="8" t="s">
        <v>290</v>
      </c>
      <c r="I420" s="8" t="s">
        <v>13</v>
      </c>
      <c r="J420" s="8">
        <v>0</v>
      </c>
      <c r="K420" s="14" t="s">
        <v>736</v>
      </c>
      <c r="L420" s="14" t="s">
        <v>5755</v>
      </c>
      <c r="M420" s="10">
        <v>1.47178337689411E-2</v>
      </c>
      <c r="N420" s="8" t="s">
        <v>7609</v>
      </c>
      <c r="O420" s="8" t="s">
        <v>147</v>
      </c>
      <c r="P420" s="9">
        <v>0.54464120370370372</v>
      </c>
      <c r="Q420" s="9">
        <v>0.55394675925925929</v>
      </c>
      <c r="R420" s="8">
        <v>0</v>
      </c>
      <c r="S420" s="10">
        <v>14.629166666666666</v>
      </c>
      <c r="T420" s="8" t="s">
        <v>4042</v>
      </c>
      <c r="U420" s="8" t="s">
        <v>4043</v>
      </c>
      <c r="V420" s="10">
        <v>5.0592435984981397E-3</v>
      </c>
      <c r="W420">
        <v>9994.4599999999991</v>
      </c>
      <c r="X420" s="8">
        <v>0</v>
      </c>
      <c r="Y420" s="8">
        <v>0</v>
      </c>
      <c r="Z420">
        <v>0</v>
      </c>
      <c r="AA420">
        <v>0</v>
      </c>
      <c r="AB420" s="8">
        <f>Solution[[#This Row],[Old Stop]] +1</f>
        <v>1</v>
      </c>
      <c r="AC420" s="8" t="str">
        <f>_xlfn.CONCAT(Solution[[#This Row],[Old Rt '#]],"_",Solution[[#This Row],[Week '#]],"_", _xlfn.SWITCH(Solution[[#This Row],[Old Delivery Day]], "M", "Monday", "T", "Tuesday", "W", "Wednesday", "R", "Thursday", "F", "Friday"))</f>
        <v>105_Week1_Monday</v>
      </c>
      <c r="AD420" s="20">
        <v>156.1371</v>
      </c>
      <c r="AE420" s="20">
        <v>196.3946</v>
      </c>
      <c r="AF420" s="20">
        <v>202.965</v>
      </c>
      <c r="AG420" s="20">
        <v>187.56379999999999</v>
      </c>
      <c r="AH420">
        <v>223.37</v>
      </c>
      <c r="AI420" s="8" t="s">
        <v>3636</v>
      </c>
      <c r="AJ420" s="8" t="s">
        <v>3637</v>
      </c>
      <c r="AK420" s="8">
        <v>1</v>
      </c>
      <c r="AL420" s="8">
        <v>0</v>
      </c>
      <c r="AM420" s="11">
        <v>227.79499999999999</v>
      </c>
      <c r="AN420" s="11">
        <v>189.2525</v>
      </c>
      <c r="AO420" t="s">
        <v>164</v>
      </c>
      <c r="AP420" s="8" t="s">
        <v>191</v>
      </c>
      <c r="AQ420" s="8" t="s">
        <v>44</v>
      </c>
      <c r="AR420" s="8" t="s">
        <v>164</v>
      </c>
      <c r="AS420" s="8" t="s">
        <v>164</v>
      </c>
      <c r="AT420" s="8" t="s">
        <v>168</v>
      </c>
      <c r="AU4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0" s="8"/>
      <c r="AW420">
        <v>39.034275000000001</v>
      </c>
      <c r="AX420">
        <v>49.098649999999999</v>
      </c>
      <c r="AY420">
        <v>50.741250000000001</v>
      </c>
      <c r="AZ420">
        <v>46.890949999999997</v>
      </c>
    </row>
    <row r="421" spans="1:52" x14ac:dyDescent="0.3">
      <c r="A421" s="43" t="s">
        <v>737</v>
      </c>
      <c r="B421" t="s">
        <v>4040</v>
      </c>
      <c r="C421" t="s">
        <v>110</v>
      </c>
      <c r="D421" s="8" t="s">
        <v>102</v>
      </c>
      <c r="E421" s="8" t="s">
        <v>290</v>
      </c>
      <c r="F421" s="8" t="s">
        <v>13</v>
      </c>
      <c r="G421" s="8" t="s">
        <v>9266</v>
      </c>
      <c r="H421" s="8" t="s">
        <v>290</v>
      </c>
      <c r="I421" s="8" t="s">
        <v>13</v>
      </c>
      <c r="J421" s="8">
        <v>0</v>
      </c>
      <c r="K421" s="14" t="s">
        <v>736</v>
      </c>
      <c r="L421" s="14" t="s">
        <v>5755</v>
      </c>
      <c r="M421" s="10">
        <v>1.42849567059784E-2</v>
      </c>
      <c r="N421" s="8" t="s">
        <v>8388</v>
      </c>
      <c r="O421" s="8" t="s">
        <v>147</v>
      </c>
      <c r="P421" s="9">
        <v>0.57267361111111115</v>
      </c>
      <c r="Q421" s="9">
        <v>0.58197916666666671</v>
      </c>
      <c r="R421" s="8">
        <v>0</v>
      </c>
      <c r="S421" s="10">
        <v>14.629166666666666</v>
      </c>
      <c r="T421" s="8" t="s">
        <v>4042</v>
      </c>
      <c r="U421" s="8" t="s">
        <v>4043</v>
      </c>
      <c r="V421" s="10">
        <v>5.0592435984258E-3</v>
      </c>
      <c r="W421">
        <v>9994.4599999999991</v>
      </c>
      <c r="X421" s="8">
        <v>0</v>
      </c>
      <c r="Y421" s="8">
        <v>0</v>
      </c>
      <c r="Z421">
        <v>0</v>
      </c>
      <c r="AA421">
        <v>0</v>
      </c>
      <c r="AB421" s="8">
        <f>Solution[[#This Row],[Old Stop]] +1</f>
        <v>1</v>
      </c>
      <c r="AC421" s="8" t="str">
        <f>_xlfn.CONCAT(Solution[[#This Row],[Old Rt '#]],"_",Solution[[#This Row],[Week '#]],"_", _xlfn.SWITCH(Solution[[#This Row],[Old Delivery Day]], "M", "Monday", "T", "Tuesday", "W", "Wednesday", "R", "Thursday", "F", "Friday"))</f>
        <v>105_Week2_Monday</v>
      </c>
      <c r="AD421" s="20">
        <v>156.1371</v>
      </c>
      <c r="AE421" s="20">
        <v>196.3946</v>
      </c>
      <c r="AF421" s="20">
        <v>202.965</v>
      </c>
      <c r="AG421" s="20">
        <v>187.56379999999999</v>
      </c>
      <c r="AH421">
        <v>223.37</v>
      </c>
      <c r="AI421" s="8" t="s">
        <v>3636</v>
      </c>
      <c r="AJ421" s="8" t="s">
        <v>5139</v>
      </c>
      <c r="AK421" s="8">
        <v>1</v>
      </c>
      <c r="AL421" s="8">
        <v>0</v>
      </c>
      <c r="AM421" s="11">
        <v>227.79499999999999</v>
      </c>
      <c r="AN421" s="11">
        <v>189.2525</v>
      </c>
      <c r="AO421" t="s">
        <v>164</v>
      </c>
      <c r="AP421" s="8" t="s">
        <v>191</v>
      </c>
      <c r="AQ421" s="8" t="s">
        <v>44</v>
      </c>
      <c r="AR421" s="8" t="s">
        <v>164</v>
      </c>
      <c r="AS421" s="8" t="s">
        <v>164</v>
      </c>
      <c r="AT421" s="8" t="s">
        <v>168</v>
      </c>
      <c r="AU4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1" s="8"/>
      <c r="AW421">
        <v>39.034275000000001</v>
      </c>
      <c r="AX421">
        <v>49.098649999999999</v>
      </c>
      <c r="AY421">
        <v>50.741250000000001</v>
      </c>
      <c r="AZ421">
        <v>46.890949999999997</v>
      </c>
    </row>
    <row r="422" spans="1:52" x14ac:dyDescent="0.3">
      <c r="A422" s="43" t="s">
        <v>1780</v>
      </c>
      <c r="B422" t="s">
        <v>4280</v>
      </c>
      <c r="C422" t="s">
        <v>113</v>
      </c>
      <c r="D422" s="8" t="s">
        <v>101</v>
      </c>
      <c r="E422" s="8" t="s">
        <v>160</v>
      </c>
      <c r="F422" s="8" t="s">
        <v>13</v>
      </c>
      <c r="G422" s="8" t="s">
        <v>9253</v>
      </c>
      <c r="H422" s="8" t="s">
        <v>290</v>
      </c>
      <c r="I422" s="8" t="s">
        <v>48</v>
      </c>
      <c r="J422" s="8">
        <v>150</v>
      </c>
      <c r="K422" s="14" t="s">
        <v>281</v>
      </c>
      <c r="L422" s="14" t="s">
        <v>5966</v>
      </c>
      <c r="M422" s="10">
        <v>0.49366823625678102</v>
      </c>
      <c r="N422" s="8" t="s">
        <v>8096</v>
      </c>
      <c r="O422" s="8" t="s">
        <v>129</v>
      </c>
      <c r="P422" s="9">
        <v>0.43038194444444444</v>
      </c>
      <c r="Q422" s="9">
        <v>0.43739583333333332</v>
      </c>
      <c r="R422" s="8">
        <v>0</v>
      </c>
      <c r="S422" s="10">
        <v>8.6166666666666671</v>
      </c>
      <c r="T422" s="8" t="s">
        <v>4569</v>
      </c>
      <c r="U422" s="8" t="s">
        <v>4570</v>
      </c>
      <c r="V422" s="10">
        <v>0.165242593985655</v>
      </c>
      <c r="W422">
        <v>1945.17</v>
      </c>
      <c r="X422" s="8">
        <v>0</v>
      </c>
      <c r="Y422" s="8">
        <v>0</v>
      </c>
      <c r="Z422">
        <v>0</v>
      </c>
      <c r="AA422">
        <v>0</v>
      </c>
      <c r="AB422" s="8">
        <f>Solution[[#This Row],[Old Stop]] +1</f>
        <v>151</v>
      </c>
      <c r="AC422" s="8" t="str">
        <f>_xlfn.CONCAT(Solution[[#This Row],[Old Rt '#]],"_",Solution[[#This Row],[Week '#]],"_", _xlfn.SWITCH(Solution[[#This Row],[Old Delivery Day]], "M", "Monday", "T", "Tuesday", "W", "Wednesday", "R", "Thursday", "F", "Friday"))</f>
        <v>105_Week1_Thursday</v>
      </c>
      <c r="AD422" s="20">
        <v>73.02</v>
      </c>
      <c r="AE422" s="20">
        <v>74.47</v>
      </c>
      <c r="AF422" s="20">
        <v>76.862799999999993</v>
      </c>
      <c r="AG422" s="20">
        <v>77.819999999999993</v>
      </c>
      <c r="AH422">
        <v>41.25</v>
      </c>
      <c r="AI422" s="8" t="s">
        <v>3495</v>
      </c>
      <c r="AJ422" s="8" t="s">
        <v>3496</v>
      </c>
      <c r="AK422" s="8">
        <v>1</v>
      </c>
      <c r="AL422" s="8">
        <v>0</v>
      </c>
      <c r="AM422" s="11">
        <v>37.234999999999999</v>
      </c>
      <c r="AN422" s="11">
        <v>38.909999999999997</v>
      </c>
      <c r="AO422" t="s">
        <v>163</v>
      </c>
      <c r="AP422" s="8" t="s">
        <v>191</v>
      </c>
      <c r="AQ422" s="8" t="s">
        <v>44</v>
      </c>
      <c r="AR422" s="8" t="s">
        <v>163</v>
      </c>
      <c r="AS422" s="8" t="s">
        <v>163</v>
      </c>
      <c r="AT422" s="8" t="s">
        <v>168</v>
      </c>
      <c r="AU4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2" s="8">
        <v>0</v>
      </c>
      <c r="AW422">
        <v>18.254999999999999</v>
      </c>
      <c r="AX422">
        <v>18.6175</v>
      </c>
      <c r="AY422">
        <v>19.215699999999998</v>
      </c>
      <c r="AZ422">
        <v>19.454999999999998</v>
      </c>
    </row>
    <row r="423" spans="1:52" x14ac:dyDescent="0.3">
      <c r="A423" s="43" t="s">
        <v>1646</v>
      </c>
      <c r="B423" t="s">
        <v>3593</v>
      </c>
      <c r="C423" t="s">
        <v>112</v>
      </c>
      <c r="D423" s="8" t="s">
        <v>101</v>
      </c>
      <c r="E423" s="8" t="s">
        <v>290</v>
      </c>
      <c r="F423" s="8" t="s">
        <v>13</v>
      </c>
      <c r="G423" s="8" t="s">
        <v>9248</v>
      </c>
      <c r="H423" s="8" t="s">
        <v>290</v>
      </c>
      <c r="I423" s="8" t="s">
        <v>13</v>
      </c>
      <c r="J423" s="8">
        <v>0</v>
      </c>
      <c r="K423" s="14" t="s">
        <v>1643</v>
      </c>
      <c r="L423" s="14" t="s">
        <v>5967</v>
      </c>
      <c r="M423" s="10">
        <v>2.8166037505421602</v>
      </c>
      <c r="N423" s="8" t="s">
        <v>8875</v>
      </c>
      <c r="O423" s="8" t="s">
        <v>125</v>
      </c>
      <c r="P423" s="9">
        <v>0.37479166666666669</v>
      </c>
      <c r="Q423" s="9">
        <v>0.37865740740740739</v>
      </c>
      <c r="R423" s="8">
        <v>0</v>
      </c>
      <c r="S423" s="10">
        <v>5.9874999999999998</v>
      </c>
      <c r="T423" s="8" t="s">
        <v>3830</v>
      </c>
      <c r="U423" s="8" t="s">
        <v>3831</v>
      </c>
      <c r="V423" s="10">
        <v>1.83066596884967</v>
      </c>
      <c r="W423">
        <v>944.95</v>
      </c>
      <c r="X423" s="8">
        <v>0</v>
      </c>
      <c r="Y423" s="8">
        <v>0</v>
      </c>
      <c r="Z423">
        <v>0</v>
      </c>
      <c r="AA423">
        <v>0</v>
      </c>
      <c r="AB423" s="8">
        <f>Solution[[#This Row],[Old Stop]] +1</f>
        <v>1</v>
      </c>
      <c r="AC423" s="8" t="str">
        <f>_xlfn.CONCAT(Solution[[#This Row],[Old Rt '#]],"_",Solution[[#This Row],[Week '#]],"_", _xlfn.SWITCH(Solution[[#This Row],[Old Delivery Day]], "M", "Monday", "T", "Tuesday", "W", "Wednesday", "R", "Thursday", "F", "Friday"))</f>
        <v>105_Week1_Monday</v>
      </c>
      <c r="AD423" s="20">
        <v>23.8461</v>
      </c>
      <c r="AE423" s="20">
        <v>21.215</v>
      </c>
      <c r="AF423" s="20">
        <v>24.05</v>
      </c>
      <c r="AG423" s="20">
        <v>20.7363</v>
      </c>
      <c r="AH423">
        <v>12.75</v>
      </c>
      <c r="AI423" s="8" t="s">
        <v>3636</v>
      </c>
      <c r="AJ423" s="8" t="s">
        <v>3637</v>
      </c>
      <c r="AK423" s="8">
        <v>1</v>
      </c>
      <c r="AL423" s="8">
        <v>0</v>
      </c>
      <c r="AM423" s="11">
        <v>12.025</v>
      </c>
      <c r="AN423" s="11">
        <v>20</v>
      </c>
      <c r="AO423" t="s">
        <v>164</v>
      </c>
      <c r="AP423" s="8" t="s">
        <v>191</v>
      </c>
      <c r="AQ423" s="8" t="s">
        <v>44</v>
      </c>
      <c r="AR423" s="8" t="s">
        <v>164</v>
      </c>
      <c r="AS423" s="8" t="s">
        <v>164</v>
      </c>
      <c r="AT423" s="8" t="s">
        <v>168</v>
      </c>
      <c r="AU4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3" s="8"/>
      <c r="AW423">
        <v>5.961525</v>
      </c>
      <c r="AX423">
        <v>5.30375</v>
      </c>
      <c r="AY423">
        <v>6.0125000000000002</v>
      </c>
      <c r="AZ423">
        <v>5.184075</v>
      </c>
    </row>
    <row r="424" spans="1:52" x14ac:dyDescent="0.3">
      <c r="A424" s="43" t="s">
        <v>1646</v>
      </c>
      <c r="B424" t="s">
        <v>3593</v>
      </c>
      <c r="C424" t="s">
        <v>112</v>
      </c>
      <c r="D424" s="8" t="s">
        <v>102</v>
      </c>
      <c r="E424" s="8" t="s">
        <v>290</v>
      </c>
      <c r="F424" s="8" t="s">
        <v>13</v>
      </c>
      <c r="G424" s="8" t="s">
        <v>4484</v>
      </c>
      <c r="H424" s="8" t="s">
        <v>290</v>
      </c>
      <c r="I424" s="8" t="s">
        <v>13</v>
      </c>
      <c r="J424" s="8">
        <v>0</v>
      </c>
      <c r="K424" s="14" t="s">
        <v>1643</v>
      </c>
      <c r="L424" s="14" t="s">
        <v>5967</v>
      </c>
      <c r="M424" s="10">
        <v>1.4591205434474801</v>
      </c>
      <c r="N424" s="8" t="s">
        <v>8361</v>
      </c>
      <c r="O424" s="8" t="s">
        <v>125</v>
      </c>
      <c r="P424" s="9">
        <v>0.41760416666666667</v>
      </c>
      <c r="Q424" s="9">
        <v>0.42146990740740742</v>
      </c>
      <c r="R424" s="8">
        <v>0</v>
      </c>
      <c r="S424" s="10">
        <v>5.9874999999999998</v>
      </c>
      <c r="T424" s="8" t="s">
        <v>3830</v>
      </c>
      <c r="U424" s="8" t="s">
        <v>3831</v>
      </c>
      <c r="V424" s="10">
        <v>0.93771240045236903</v>
      </c>
      <c r="W424">
        <v>944.95</v>
      </c>
      <c r="X424" s="8">
        <v>0</v>
      </c>
      <c r="Y424" s="8">
        <v>0</v>
      </c>
      <c r="Z424">
        <v>0</v>
      </c>
      <c r="AA424">
        <v>0</v>
      </c>
      <c r="AB424" s="8">
        <f>Solution[[#This Row],[Old Stop]] +1</f>
        <v>1</v>
      </c>
      <c r="AC424" s="8" t="str">
        <f>_xlfn.CONCAT(Solution[[#This Row],[Old Rt '#]],"_",Solution[[#This Row],[Week '#]],"_", _xlfn.SWITCH(Solution[[#This Row],[Old Delivery Day]], "M", "Monday", "T", "Tuesday", "W", "Wednesday", "R", "Thursday", "F", "Friday"))</f>
        <v>105_Week2_Monday</v>
      </c>
      <c r="AD424" s="20">
        <v>23.8461</v>
      </c>
      <c r="AE424" s="20">
        <v>21.215</v>
      </c>
      <c r="AF424" s="20">
        <v>24.05</v>
      </c>
      <c r="AG424" s="20">
        <v>20.7363</v>
      </c>
      <c r="AH424">
        <v>12.75</v>
      </c>
      <c r="AI424" s="8" t="s">
        <v>3636</v>
      </c>
      <c r="AJ424" s="8" t="s">
        <v>5139</v>
      </c>
      <c r="AK424" s="8">
        <v>1</v>
      </c>
      <c r="AL424" s="8">
        <v>0</v>
      </c>
      <c r="AM424" s="11">
        <v>12.025</v>
      </c>
      <c r="AN424" s="11">
        <v>20</v>
      </c>
      <c r="AO424" t="s">
        <v>164</v>
      </c>
      <c r="AP424" s="8" t="s">
        <v>191</v>
      </c>
      <c r="AQ424" s="8" t="s">
        <v>44</v>
      </c>
      <c r="AR424" s="8" t="s">
        <v>164</v>
      </c>
      <c r="AS424" s="8" t="s">
        <v>164</v>
      </c>
      <c r="AT424" s="8" t="s">
        <v>168</v>
      </c>
      <c r="AU4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4" s="8"/>
      <c r="AW424">
        <v>5.961525</v>
      </c>
      <c r="AX424">
        <v>5.30375</v>
      </c>
      <c r="AY424">
        <v>6.0125000000000002</v>
      </c>
      <c r="AZ424">
        <v>5.184075</v>
      </c>
    </row>
    <row r="425" spans="1:52" x14ac:dyDescent="0.3">
      <c r="A425" s="43" t="s">
        <v>1232</v>
      </c>
      <c r="B425" t="s">
        <v>4002</v>
      </c>
      <c r="C425" t="s">
        <v>110</v>
      </c>
      <c r="D425" s="8" t="s">
        <v>101</v>
      </c>
      <c r="E425" s="8" t="s">
        <v>290</v>
      </c>
      <c r="F425" s="8" t="s">
        <v>13</v>
      </c>
      <c r="G425" s="8" t="s">
        <v>9249</v>
      </c>
      <c r="H425" s="8" t="s">
        <v>126</v>
      </c>
      <c r="I425" s="8" t="s">
        <v>14</v>
      </c>
      <c r="J425" s="8">
        <v>160</v>
      </c>
      <c r="K425" s="14" t="s">
        <v>1231</v>
      </c>
      <c r="L425" s="14" t="s">
        <v>6223</v>
      </c>
      <c r="M425" s="10">
        <v>14.2730093919432</v>
      </c>
      <c r="N425" s="8" t="s">
        <v>8271</v>
      </c>
      <c r="O425" s="8" t="s">
        <v>112</v>
      </c>
      <c r="P425" s="9">
        <v>0.51149305555555558</v>
      </c>
      <c r="Q425" s="9">
        <v>0.51932870370370365</v>
      </c>
      <c r="R425" s="8">
        <v>0</v>
      </c>
      <c r="S425" s="10">
        <v>11.283333333333333</v>
      </c>
      <c r="T425" s="8" t="s">
        <v>4004</v>
      </c>
      <c r="U425" s="8" t="s">
        <v>4005</v>
      </c>
      <c r="V425" s="10">
        <v>11.9573759314173</v>
      </c>
      <c r="W425">
        <v>982.95</v>
      </c>
      <c r="X425" s="8">
        <v>0</v>
      </c>
      <c r="Y425" s="8">
        <v>0</v>
      </c>
      <c r="Z425">
        <v>0</v>
      </c>
      <c r="AA425">
        <v>0</v>
      </c>
      <c r="AB425" s="8">
        <f>Solution[[#This Row],[Old Stop]] +1</f>
        <v>161</v>
      </c>
      <c r="AC425" s="8" t="str">
        <f>_xlfn.CONCAT(Solution[[#This Row],[Old Rt '#]],"_",Solution[[#This Row],[Week '#]],"_", _xlfn.SWITCH(Solution[[#This Row],[Old Delivery Day]], "M", "Monday", "T", "Tuesday", "W", "Wednesday", "R", "Thursday", "F", "Friday"))</f>
        <v>103_Week1_Friday</v>
      </c>
      <c r="AD425" s="20">
        <v>66.334999999999994</v>
      </c>
      <c r="AE425" s="20">
        <v>84.596599999999995</v>
      </c>
      <c r="AF425" s="20">
        <v>103.8233</v>
      </c>
      <c r="AG425" s="20">
        <v>98.834999999999994</v>
      </c>
      <c r="AH425">
        <v>28.95</v>
      </c>
      <c r="AI425" s="8" t="s">
        <v>3636</v>
      </c>
      <c r="AJ425" s="8" t="s">
        <v>3637</v>
      </c>
      <c r="AK425" s="8">
        <v>1</v>
      </c>
      <c r="AL425" s="8">
        <v>0</v>
      </c>
      <c r="AM425" s="11">
        <v>23.2425</v>
      </c>
      <c r="AN425" s="11">
        <v>22.105</v>
      </c>
      <c r="AO425" t="s">
        <v>163</v>
      </c>
      <c r="AP425" s="8" t="s">
        <v>191</v>
      </c>
      <c r="AQ425" s="8" t="s">
        <v>44</v>
      </c>
      <c r="AR425" s="8" t="s">
        <v>163</v>
      </c>
      <c r="AS425" s="8" t="s">
        <v>163</v>
      </c>
      <c r="AT425" s="8" t="s">
        <v>168</v>
      </c>
      <c r="AU4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5" s="8">
        <v>0</v>
      </c>
      <c r="AW425">
        <v>16.583749999999998</v>
      </c>
      <c r="AX425">
        <v>21.149149999999999</v>
      </c>
      <c r="AY425">
        <v>25.955825000000001</v>
      </c>
      <c r="AZ425">
        <v>24.708749999999998</v>
      </c>
    </row>
    <row r="426" spans="1:52" x14ac:dyDescent="0.3">
      <c r="A426" s="43" t="s">
        <v>1758</v>
      </c>
      <c r="B426" t="s">
        <v>116</v>
      </c>
      <c r="C426" t="s">
        <v>161</v>
      </c>
      <c r="D426" s="8" t="s">
        <v>101</v>
      </c>
      <c r="E426" s="8" t="s">
        <v>290</v>
      </c>
      <c r="F426" s="8" t="s">
        <v>13</v>
      </c>
      <c r="G426" s="8" t="s">
        <v>9259</v>
      </c>
      <c r="H426" s="8" t="s">
        <v>290</v>
      </c>
      <c r="I426" s="8" t="s">
        <v>13</v>
      </c>
      <c r="J426" s="8">
        <v>0</v>
      </c>
      <c r="K426" s="14" t="s">
        <v>1757</v>
      </c>
      <c r="L426" s="14" t="s">
        <v>5975</v>
      </c>
      <c r="M426" s="10">
        <v>0</v>
      </c>
      <c r="N426" s="8" t="s">
        <v>8111</v>
      </c>
      <c r="O426" s="8" t="s">
        <v>147</v>
      </c>
      <c r="P426" s="9">
        <v>0.49486111111111108</v>
      </c>
      <c r="Q426" s="9">
        <v>0.50157407407407406</v>
      </c>
      <c r="R426" s="8">
        <v>0</v>
      </c>
      <c r="S426" s="10">
        <v>9.4354006285390355</v>
      </c>
      <c r="T426" s="8" t="s">
        <v>3570</v>
      </c>
      <c r="U426" s="8" t="s">
        <v>3571</v>
      </c>
      <c r="V426" s="10"/>
      <c r="W426">
        <v>9.35</v>
      </c>
      <c r="X426" s="8">
        <v>0</v>
      </c>
      <c r="Y426" s="8">
        <v>0</v>
      </c>
      <c r="Z426">
        <v>0</v>
      </c>
      <c r="AA426">
        <v>0</v>
      </c>
      <c r="AB426" s="8">
        <f>Solution[[#This Row],[Old Stop]] +1</f>
        <v>1</v>
      </c>
      <c r="AC426" s="8" t="str">
        <f>_xlfn.CONCAT(Solution[[#This Row],[Old Rt '#]],"_",Solution[[#This Row],[Week '#]],"_", _xlfn.SWITCH(Solution[[#This Row],[Old Delivery Day]], "M", "Monday", "T", "Tuesday", "W", "Wednesday", "R", "Thursday", "F", "Friday"))</f>
        <v>105_Week1_Monday</v>
      </c>
      <c r="AD426" s="20">
        <v>0</v>
      </c>
      <c r="AE426" s="20">
        <v>0</v>
      </c>
      <c r="AF426" s="20">
        <v>0</v>
      </c>
      <c r="AG426" s="20">
        <v>0</v>
      </c>
      <c r="AH426" t="s">
        <v>247</v>
      </c>
      <c r="AI426" s="8" t="s">
        <v>3636</v>
      </c>
      <c r="AJ426" s="8" t="s">
        <v>3637</v>
      </c>
      <c r="AK426" s="8">
        <v>1</v>
      </c>
      <c r="AL426" s="8">
        <v>0</v>
      </c>
      <c r="AM426" s="11">
        <v>0</v>
      </c>
      <c r="AN426" s="11">
        <v>0</v>
      </c>
      <c r="AO426" t="s">
        <v>164</v>
      </c>
      <c r="AP426" s="8" t="s">
        <v>191</v>
      </c>
      <c r="AQ426" s="8" t="s">
        <v>44</v>
      </c>
      <c r="AR426" s="8" t="s">
        <v>164</v>
      </c>
      <c r="AS426" s="8" t="s">
        <v>164</v>
      </c>
      <c r="AT426" s="8" t="s">
        <v>168</v>
      </c>
      <c r="AU4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6" s="8"/>
      <c r="AW426">
        <v>0</v>
      </c>
      <c r="AX426">
        <v>0</v>
      </c>
      <c r="AY426">
        <v>0</v>
      </c>
      <c r="AZ426">
        <v>0</v>
      </c>
    </row>
    <row r="427" spans="1:52" x14ac:dyDescent="0.3">
      <c r="A427" s="43" t="s">
        <v>1758</v>
      </c>
      <c r="B427" t="s">
        <v>116</v>
      </c>
      <c r="C427" t="s">
        <v>161</v>
      </c>
      <c r="D427" s="8" t="s">
        <v>102</v>
      </c>
      <c r="E427" s="8" t="s">
        <v>290</v>
      </c>
      <c r="F427" s="8" t="s">
        <v>13</v>
      </c>
      <c r="G427" s="8" t="s">
        <v>9257</v>
      </c>
      <c r="H427" s="8" t="s">
        <v>290</v>
      </c>
      <c r="I427" s="8" t="s">
        <v>13</v>
      </c>
      <c r="J427" s="8">
        <v>0</v>
      </c>
      <c r="K427" s="14" t="s">
        <v>1757</v>
      </c>
      <c r="L427" s="14" t="s">
        <v>5975</v>
      </c>
      <c r="M427" s="10">
        <v>0</v>
      </c>
      <c r="N427" s="8" t="s">
        <v>8368</v>
      </c>
      <c r="O427" s="8" t="s">
        <v>147</v>
      </c>
      <c r="P427" s="9">
        <v>0.53780092592592588</v>
      </c>
      <c r="Q427" s="9">
        <v>0.54451388888888885</v>
      </c>
      <c r="R427" s="8">
        <v>0</v>
      </c>
      <c r="S427" s="10">
        <v>9.4354006285390355</v>
      </c>
      <c r="T427" s="8" t="s">
        <v>3570</v>
      </c>
      <c r="U427" s="8" t="s">
        <v>3571</v>
      </c>
      <c r="V427" s="10"/>
      <c r="W427">
        <v>9.35</v>
      </c>
      <c r="X427" s="8">
        <v>0</v>
      </c>
      <c r="Y427" s="8">
        <v>0</v>
      </c>
      <c r="Z427">
        <v>0</v>
      </c>
      <c r="AA427">
        <v>0</v>
      </c>
      <c r="AB427" s="8">
        <f>Solution[[#This Row],[Old Stop]] +1</f>
        <v>1</v>
      </c>
      <c r="AC427" s="8" t="str">
        <f>_xlfn.CONCAT(Solution[[#This Row],[Old Rt '#]],"_",Solution[[#This Row],[Week '#]],"_", _xlfn.SWITCH(Solution[[#This Row],[Old Delivery Day]], "M", "Monday", "T", "Tuesday", "W", "Wednesday", "R", "Thursday", "F", "Friday"))</f>
        <v>105_Week2_Monday</v>
      </c>
      <c r="AD427" s="20">
        <v>0</v>
      </c>
      <c r="AE427" s="20">
        <v>0</v>
      </c>
      <c r="AF427" s="20">
        <v>0</v>
      </c>
      <c r="AG427" s="20">
        <v>0</v>
      </c>
      <c r="AH427" t="s">
        <v>247</v>
      </c>
      <c r="AI427" s="8" t="s">
        <v>3636</v>
      </c>
      <c r="AJ427" s="8" t="s">
        <v>5139</v>
      </c>
      <c r="AK427" s="8">
        <v>1</v>
      </c>
      <c r="AL427" s="8">
        <v>0</v>
      </c>
      <c r="AM427" s="11">
        <v>0</v>
      </c>
      <c r="AN427" s="11">
        <v>0</v>
      </c>
      <c r="AO427" t="s">
        <v>164</v>
      </c>
      <c r="AP427" s="8" t="s">
        <v>191</v>
      </c>
      <c r="AQ427" s="8" t="s">
        <v>44</v>
      </c>
      <c r="AR427" s="8" t="s">
        <v>164</v>
      </c>
      <c r="AS427" s="8" t="s">
        <v>164</v>
      </c>
      <c r="AT427" s="8" t="s">
        <v>168</v>
      </c>
      <c r="AU4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7" s="8"/>
      <c r="AW427">
        <v>0</v>
      </c>
      <c r="AX427">
        <v>0</v>
      </c>
      <c r="AY427">
        <v>0</v>
      </c>
      <c r="AZ427">
        <v>0</v>
      </c>
    </row>
    <row r="428" spans="1:52" x14ac:dyDescent="0.3">
      <c r="A428" s="43" t="s">
        <v>749</v>
      </c>
      <c r="B428" t="s">
        <v>5279</v>
      </c>
      <c r="C428" t="s">
        <v>110</v>
      </c>
      <c r="D428" s="8" t="s">
        <v>101</v>
      </c>
      <c r="E428" s="8" t="s">
        <v>290</v>
      </c>
      <c r="F428" s="8" t="s">
        <v>13</v>
      </c>
      <c r="G428" s="8" t="s">
        <v>9258</v>
      </c>
      <c r="H428" s="8" t="s">
        <v>126</v>
      </c>
      <c r="I428" s="8" t="s">
        <v>14</v>
      </c>
      <c r="J428" s="8">
        <v>140</v>
      </c>
      <c r="K428" s="14" t="s">
        <v>748</v>
      </c>
      <c r="L428" s="14" t="s">
        <v>6161</v>
      </c>
      <c r="M428" s="10">
        <v>0.96109300751447801</v>
      </c>
      <c r="N428" s="8" t="s">
        <v>8272</v>
      </c>
      <c r="O428" s="8" t="s">
        <v>129</v>
      </c>
      <c r="P428" s="9">
        <v>0.5309490740740741</v>
      </c>
      <c r="Q428" s="9">
        <v>0.53778935185185184</v>
      </c>
      <c r="R428" s="8">
        <v>0</v>
      </c>
      <c r="S428" s="10">
        <v>8.5250000000000004</v>
      </c>
      <c r="T428" s="8" t="s">
        <v>5281</v>
      </c>
      <c r="U428" s="8" t="s">
        <v>5282</v>
      </c>
      <c r="V428" s="10">
        <v>0.399512085478131</v>
      </c>
      <c r="W428">
        <v>1225.73</v>
      </c>
      <c r="X428" s="8">
        <v>0</v>
      </c>
      <c r="Y428" s="8">
        <v>0</v>
      </c>
      <c r="Z428">
        <v>0</v>
      </c>
      <c r="AA428">
        <v>0</v>
      </c>
      <c r="AB428" s="8">
        <f>Solution[[#This Row],[Old Stop]] +1</f>
        <v>141</v>
      </c>
      <c r="AC428" s="8" t="str">
        <f>_xlfn.CONCAT(Solution[[#This Row],[Old Rt '#]],"_",Solution[[#This Row],[Week '#]],"_", _xlfn.SWITCH(Solution[[#This Row],[Old Delivery Day]], "M", "Monday", "T", "Tuesday", "W", "Wednesday", "R", "Thursday", "F", "Friday"))</f>
        <v>103_Week1_Friday</v>
      </c>
      <c r="AD428" s="20">
        <v>54.496600000000001</v>
      </c>
      <c r="AE428" s="20">
        <v>54.71</v>
      </c>
      <c r="AF428" s="20">
        <v>56.69</v>
      </c>
      <c r="AG428" s="20">
        <v>57.96</v>
      </c>
      <c r="AH428">
        <v>30.7</v>
      </c>
      <c r="AI428" s="8" t="s">
        <v>3636</v>
      </c>
      <c r="AJ428" s="8" t="s">
        <v>3637</v>
      </c>
      <c r="AK428" s="8">
        <v>1</v>
      </c>
      <c r="AL428" s="8">
        <v>0</v>
      </c>
      <c r="AM428" s="11">
        <v>27.355</v>
      </c>
      <c r="AN428" s="11">
        <v>21.753699999999998</v>
      </c>
      <c r="AO428" t="s">
        <v>163</v>
      </c>
      <c r="AP428" s="8" t="s">
        <v>191</v>
      </c>
      <c r="AQ428" s="8" t="s">
        <v>44</v>
      </c>
      <c r="AR428" s="8" t="s">
        <v>163</v>
      </c>
      <c r="AS428" s="8" t="s">
        <v>163</v>
      </c>
      <c r="AT428" s="8" t="s">
        <v>168</v>
      </c>
      <c r="AU4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8" s="8">
        <v>0</v>
      </c>
      <c r="AW428">
        <v>13.62415</v>
      </c>
      <c r="AX428">
        <v>13.6775</v>
      </c>
      <c r="AY428">
        <v>14.172499999999999</v>
      </c>
      <c r="AZ428">
        <v>14.49</v>
      </c>
    </row>
    <row r="429" spans="1:52" x14ac:dyDescent="0.3">
      <c r="A429" s="43" t="s">
        <v>1650</v>
      </c>
      <c r="B429" t="s">
        <v>3913</v>
      </c>
      <c r="C429" t="s">
        <v>110</v>
      </c>
      <c r="D429" s="8" t="s">
        <v>101</v>
      </c>
      <c r="E429" s="8" t="s">
        <v>290</v>
      </c>
      <c r="F429" s="8" t="s">
        <v>13</v>
      </c>
      <c r="G429" s="8" t="s">
        <v>9254</v>
      </c>
      <c r="H429" s="8" t="s">
        <v>126</v>
      </c>
      <c r="I429" s="8" t="s">
        <v>14</v>
      </c>
      <c r="J429" s="8">
        <v>141</v>
      </c>
      <c r="K429" s="14" t="s">
        <v>1649</v>
      </c>
      <c r="L429" s="14" t="s">
        <v>5935</v>
      </c>
      <c r="M429" s="10">
        <v>3.5408786980715901</v>
      </c>
      <c r="N429" s="8" t="s">
        <v>8256</v>
      </c>
      <c r="O429" s="8" t="s">
        <v>147</v>
      </c>
      <c r="P429" s="9">
        <v>0.52178240740740744</v>
      </c>
      <c r="Q429" s="9">
        <v>0.53027777777777774</v>
      </c>
      <c r="R429" s="8">
        <v>0</v>
      </c>
      <c r="S429" s="10">
        <v>31.696666666666669</v>
      </c>
      <c r="T429" s="8" t="s">
        <v>3915</v>
      </c>
      <c r="U429" s="8" t="s">
        <v>3916</v>
      </c>
      <c r="V429" s="10">
        <v>2.45221443244934</v>
      </c>
      <c r="W429">
        <v>2552.83</v>
      </c>
      <c r="X429" s="8">
        <v>2</v>
      </c>
      <c r="Y429" s="8">
        <v>0.96153846153846201</v>
      </c>
      <c r="Z429">
        <v>6</v>
      </c>
      <c r="AA429">
        <v>58</v>
      </c>
      <c r="AB429" s="8">
        <f>Solution[[#This Row],[Old Stop]] +1</f>
        <v>142</v>
      </c>
      <c r="AC429" s="8" t="str">
        <f>_xlfn.CONCAT(Solution[[#This Row],[Old Rt '#]],"_",Solution[[#This Row],[Week '#]],"_", _xlfn.SWITCH(Solution[[#This Row],[Old Delivery Day]], "M", "Monday", "T", "Tuesday", "W", "Wednesday", "R", "Thursday", "F", "Friday"))</f>
        <v>103_Week1_Friday</v>
      </c>
      <c r="AD429" s="20">
        <v>57.615000000000002</v>
      </c>
      <c r="AE429" s="20">
        <v>61.311500000000002</v>
      </c>
      <c r="AF429" s="20">
        <v>64.725300000000004</v>
      </c>
      <c r="AG429" s="20">
        <v>62.366100000000003</v>
      </c>
      <c r="AH429">
        <v>65.59</v>
      </c>
      <c r="AI429" s="8" t="s">
        <v>3636</v>
      </c>
      <c r="AJ429" s="8" t="s">
        <v>3637</v>
      </c>
      <c r="AK429" s="8">
        <v>1</v>
      </c>
      <c r="AL429" s="8">
        <v>52</v>
      </c>
      <c r="AM429" s="11">
        <v>60.893700000000003</v>
      </c>
      <c r="AN429" s="11">
        <v>59.7712</v>
      </c>
      <c r="AO429" t="s">
        <v>163</v>
      </c>
      <c r="AP429" s="8" t="s">
        <v>191</v>
      </c>
      <c r="AQ429" s="8" t="s">
        <v>80</v>
      </c>
      <c r="AR429" s="8" t="s">
        <v>163</v>
      </c>
      <c r="AS429" s="8" t="s">
        <v>163</v>
      </c>
      <c r="AT429" s="8" t="s">
        <v>168</v>
      </c>
      <c r="AU4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29" s="8">
        <v>52</v>
      </c>
      <c r="AW429">
        <v>14.40375</v>
      </c>
      <c r="AX429">
        <v>15.327875000000001</v>
      </c>
      <c r="AY429">
        <v>16.181325000000001</v>
      </c>
      <c r="AZ429">
        <v>15.591525000000001</v>
      </c>
    </row>
    <row r="430" spans="1:52" x14ac:dyDescent="0.3">
      <c r="A430" s="43" t="s">
        <v>1650</v>
      </c>
      <c r="B430" t="s">
        <v>3913</v>
      </c>
      <c r="C430" t="s">
        <v>110</v>
      </c>
      <c r="D430" s="8" t="s">
        <v>102</v>
      </c>
      <c r="E430" s="8" t="s">
        <v>290</v>
      </c>
      <c r="F430" s="8" t="s">
        <v>13</v>
      </c>
      <c r="G430" s="8" t="s">
        <v>9255</v>
      </c>
      <c r="H430" s="8" t="s">
        <v>126</v>
      </c>
      <c r="I430" s="8" t="s">
        <v>14</v>
      </c>
      <c r="J430" s="8">
        <v>141</v>
      </c>
      <c r="K430" s="14" t="s">
        <v>1649</v>
      </c>
      <c r="L430" s="14" t="s">
        <v>5935</v>
      </c>
      <c r="M430" s="10">
        <v>17.809532161953399</v>
      </c>
      <c r="N430" s="8" t="s">
        <v>8370</v>
      </c>
      <c r="O430" s="8" t="s">
        <v>147</v>
      </c>
      <c r="P430" s="9">
        <v>0.55688657407407405</v>
      </c>
      <c r="Q430" s="9">
        <v>0.56538194444444445</v>
      </c>
      <c r="R430" s="8">
        <v>0</v>
      </c>
      <c r="S430" s="10">
        <v>31.696666666666669</v>
      </c>
      <c r="T430" s="8" t="s">
        <v>3915</v>
      </c>
      <c r="U430" s="8" t="s">
        <v>3916</v>
      </c>
      <c r="V430" s="10">
        <v>14.1237196947257</v>
      </c>
      <c r="W430">
        <v>2552.83</v>
      </c>
      <c r="X430" s="8">
        <v>2</v>
      </c>
      <c r="Y430" s="8">
        <v>0.96153846153846201</v>
      </c>
      <c r="Z430">
        <v>6</v>
      </c>
      <c r="AA430">
        <v>58</v>
      </c>
      <c r="AB430" s="8">
        <f>Solution[[#This Row],[Old Stop]] +1</f>
        <v>142</v>
      </c>
      <c r="AC430" s="8" t="str">
        <f>_xlfn.CONCAT(Solution[[#This Row],[Old Rt '#]],"_",Solution[[#This Row],[Week '#]],"_", _xlfn.SWITCH(Solution[[#This Row],[Old Delivery Day]], "M", "Monday", "T", "Tuesday", "W", "Wednesday", "R", "Thursday", "F", "Friday"))</f>
        <v>103_Week2_Friday</v>
      </c>
      <c r="AD430" s="20">
        <v>57.615000000000002</v>
      </c>
      <c r="AE430" s="20">
        <v>61.311500000000002</v>
      </c>
      <c r="AF430" s="20">
        <v>64.725300000000004</v>
      </c>
      <c r="AG430" s="20">
        <v>62.366100000000003</v>
      </c>
      <c r="AH430">
        <v>65.59</v>
      </c>
      <c r="AI430" s="8" t="s">
        <v>3636</v>
      </c>
      <c r="AJ430" s="8" t="s">
        <v>5139</v>
      </c>
      <c r="AK430" s="8">
        <v>1</v>
      </c>
      <c r="AL430" s="8">
        <v>52</v>
      </c>
      <c r="AM430" s="11">
        <v>60.893700000000003</v>
      </c>
      <c r="AN430" s="11">
        <v>59.7712</v>
      </c>
      <c r="AO430" t="s">
        <v>163</v>
      </c>
      <c r="AP430" s="8" t="s">
        <v>191</v>
      </c>
      <c r="AQ430" s="8" t="s">
        <v>80</v>
      </c>
      <c r="AR430" s="8" t="s">
        <v>163</v>
      </c>
      <c r="AS430" s="8" t="s">
        <v>163</v>
      </c>
      <c r="AT430" s="8" t="s">
        <v>168</v>
      </c>
      <c r="AU4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0" s="8">
        <v>52</v>
      </c>
      <c r="AW430">
        <v>14.40375</v>
      </c>
      <c r="AX430">
        <v>15.327875000000001</v>
      </c>
      <c r="AY430">
        <v>16.181325000000001</v>
      </c>
      <c r="AZ430">
        <v>15.591525000000001</v>
      </c>
    </row>
    <row r="431" spans="1:52" x14ac:dyDescent="0.3">
      <c r="A431" s="43" t="s">
        <v>836</v>
      </c>
      <c r="B431" t="s">
        <v>121</v>
      </c>
      <c r="C431" t="s">
        <v>161</v>
      </c>
      <c r="D431" s="8" t="s">
        <v>101</v>
      </c>
      <c r="E431" s="8" t="s">
        <v>290</v>
      </c>
      <c r="F431" s="8" t="s">
        <v>13</v>
      </c>
      <c r="G431" s="8" t="s">
        <v>4484</v>
      </c>
      <c r="H431" s="8" t="s">
        <v>290</v>
      </c>
      <c r="I431" s="8" t="s">
        <v>13</v>
      </c>
      <c r="J431" s="8">
        <v>0</v>
      </c>
      <c r="K431" s="14" t="s">
        <v>835</v>
      </c>
      <c r="L431" s="14" t="s">
        <v>5803</v>
      </c>
      <c r="M431" s="10">
        <v>40.6282749433704</v>
      </c>
      <c r="N431" s="8" t="s">
        <v>9064</v>
      </c>
      <c r="O431" s="8" t="s">
        <v>147</v>
      </c>
      <c r="P431" s="9">
        <v>0.48091435185185183</v>
      </c>
      <c r="Q431" s="9">
        <v>0.49487268518518518</v>
      </c>
      <c r="R431" s="8">
        <v>0</v>
      </c>
      <c r="S431" s="10">
        <v>18.658333333333335</v>
      </c>
      <c r="T431" s="8" t="s">
        <v>3570</v>
      </c>
      <c r="U431" s="8" t="s">
        <v>3571</v>
      </c>
      <c r="V431" s="10">
        <v>36.743653838649102</v>
      </c>
      <c r="W431">
        <v>2931.67</v>
      </c>
      <c r="X431" s="8">
        <v>3</v>
      </c>
      <c r="Y431" s="8">
        <v>0.89285714285714302</v>
      </c>
      <c r="Z431">
        <v>3</v>
      </c>
      <c r="AA431">
        <v>28</v>
      </c>
      <c r="AB431" s="8">
        <f>Solution[[#This Row],[Old Stop]] +1</f>
        <v>1</v>
      </c>
      <c r="AC431" s="8" t="str">
        <f>_xlfn.CONCAT(Solution[[#This Row],[Old Rt '#]],"_",Solution[[#This Row],[Week '#]],"_", _xlfn.SWITCH(Solution[[#This Row],[Old Delivery Day]], "M", "Monday", "T", "Tuesday", "W", "Wednesday", "R", "Thursday", "F", "Friday"))</f>
        <v>105_Week1_Monday</v>
      </c>
      <c r="AD431" s="20">
        <v>56.028399999999998</v>
      </c>
      <c r="AE431" s="20">
        <v>57.7376</v>
      </c>
      <c r="AF431" s="20">
        <v>55.256900000000002</v>
      </c>
      <c r="AG431" s="20">
        <v>65.606899999999996</v>
      </c>
      <c r="AH431">
        <v>57.19</v>
      </c>
      <c r="AI431" s="8" t="s">
        <v>3636</v>
      </c>
      <c r="AJ431" s="8" t="s">
        <v>3637</v>
      </c>
      <c r="AK431" s="8">
        <v>1</v>
      </c>
      <c r="AL431" s="8">
        <v>28</v>
      </c>
      <c r="AM431" s="11">
        <v>56.087499999999999</v>
      </c>
      <c r="AN431" s="11">
        <v>69.186199999999999</v>
      </c>
      <c r="AO431" t="s">
        <v>164</v>
      </c>
      <c r="AP431" s="8" t="s">
        <v>191</v>
      </c>
      <c r="AQ431" s="8" t="s">
        <v>44</v>
      </c>
      <c r="AR431" s="8" t="s">
        <v>164</v>
      </c>
      <c r="AS431" s="8" t="s">
        <v>164</v>
      </c>
      <c r="AT431" s="8" t="s">
        <v>168</v>
      </c>
      <c r="AU4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1" s="8"/>
      <c r="AW431">
        <v>14.007099999999999</v>
      </c>
      <c r="AX431">
        <v>14.4344</v>
      </c>
      <c r="AY431">
        <v>13.814225</v>
      </c>
      <c r="AZ431">
        <v>16.401724999999999</v>
      </c>
    </row>
    <row r="432" spans="1:52" x14ac:dyDescent="0.3">
      <c r="A432" s="43" t="s">
        <v>836</v>
      </c>
      <c r="B432" t="s">
        <v>121</v>
      </c>
      <c r="C432" t="s">
        <v>161</v>
      </c>
      <c r="D432" s="8" t="s">
        <v>102</v>
      </c>
      <c r="E432" s="8" t="s">
        <v>290</v>
      </c>
      <c r="F432" s="8" t="s">
        <v>13</v>
      </c>
      <c r="G432" s="8" t="s">
        <v>9247</v>
      </c>
      <c r="H432" s="8" t="s">
        <v>290</v>
      </c>
      <c r="I432" s="8" t="s">
        <v>13</v>
      </c>
      <c r="J432" s="8">
        <v>0</v>
      </c>
      <c r="K432" s="14" t="s">
        <v>835</v>
      </c>
      <c r="L432" s="14" t="s">
        <v>5803</v>
      </c>
      <c r="M432" s="10">
        <v>40.6666672844133</v>
      </c>
      <c r="N432" s="8" t="s">
        <v>8369</v>
      </c>
      <c r="O432" s="8" t="s">
        <v>147</v>
      </c>
      <c r="P432" s="9">
        <v>0.52385416666666662</v>
      </c>
      <c r="Q432" s="9">
        <v>0.53781250000000003</v>
      </c>
      <c r="R432" s="8">
        <v>0</v>
      </c>
      <c r="S432" s="10">
        <v>18.658333333333335</v>
      </c>
      <c r="T432" s="8" t="s">
        <v>3570</v>
      </c>
      <c r="U432" s="8" t="s">
        <v>3571</v>
      </c>
      <c r="V432" s="10">
        <v>36.743653838649202</v>
      </c>
      <c r="W432">
        <v>2931.67</v>
      </c>
      <c r="X432" s="8">
        <v>3</v>
      </c>
      <c r="Y432" s="8">
        <v>0.89285714285714302</v>
      </c>
      <c r="Z432">
        <v>3</v>
      </c>
      <c r="AA432">
        <v>28</v>
      </c>
      <c r="AB432" s="8">
        <f>Solution[[#This Row],[Old Stop]] +1</f>
        <v>1</v>
      </c>
      <c r="AC432" s="8" t="str">
        <f>_xlfn.CONCAT(Solution[[#This Row],[Old Rt '#]],"_",Solution[[#This Row],[Week '#]],"_", _xlfn.SWITCH(Solution[[#This Row],[Old Delivery Day]], "M", "Monday", "T", "Tuesday", "W", "Wednesday", "R", "Thursday", "F", "Friday"))</f>
        <v>105_Week2_Monday</v>
      </c>
      <c r="AD432" s="20">
        <v>56.028399999999998</v>
      </c>
      <c r="AE432" s="20">
        <v>57.7376</v>
      </c>
      <c r="AF432" s="20">
        <v>55.256900000000002</v>
      </c>
      <c r="AG432" s="20">
        <v>65.606899999999996</v>
      </c>
      <c r="AH432">
        <v>57.19</v>
      </c>
      <c r="AI432" s="8" t="s">
        <v>3636</v>
      </c>
      <c r="AJ432" s="8" t="s">
        <v>5139</v>
      </c>
      <c r="AK432" s="8">
        <v>1</v>
      </c>
      <c r="AL432" s="8">
        <v>28</v>
      </c>
      <c r="AM432" s="11">
        <v>56.087499999999999</v>
      </c>
      <c r="AN432" s="11">
        <v>69.186199999999999</v>
      </c>
      <c r="AO432" t="s">
        <v>164</v>
      </c>
      <c r="AP432" s="8" t="s">
        <v>191</v>
      </c>
      <c r="AQ432" s="8" t="s">
        <v>44</v>
      </c>
      <c r="AR432" s="8" t="s">
        <v>164</v>
      </c>
      <c r="AS432" s="8" t="s">
        <v>164</v>
      </c>
      <c r="AT432" s="8" t="s">
        <v>168</v>
      </c>
      <c r="AU4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2" s="8"/>
      <c r="AW432">
        <v>14.007099999999999</v>
      </c>
      <c r="AX432">
        <v>14.4344</v>
      </c>
      <c r="AY432">
        <v>13.814225</v>
      </c>
      <c r="AZ432">
        <v>16.401724999999999</v>
      </c>
    </row>
    <row r="433" spans="1:52" x14ac:dyDescent="0.3">
      <c r="A433" s="43" t="s">
        <v>1629</v>
      </c>
      <c r="B433" t="s">
        <v>3601</v>
      </c>
      <c r="C433" t="s">
        <v>110</v>
      </c>
      <c r="D433" s="8" t="s">
        <v>101</v>
      </c>
      <c r="E433" s="8" t="s">
        <v>290</v>
      </c>
      <c r="F433" s="8" t="s">
        <v>13</v>
      </c>
      <c r="G433" s="8" t="s">
        <v>140</v>
      </c>
      <c r="H433" s="8" t="s">
        <v>290</v>
      </c>
      <c r="I433" s="8" t="s">
        <v>13</v>
      </c>
      <c r="J433" s="8">
        <v>0</v>
      </c>
      <c r="K433" s="14" t="s">
        <v>1628</v>
      </c>
      <c r="L433" s="14" t="s">
        <v>5971</v>
      </c>
      <c r="M433" s="10">
        <v>0.241493829962309</v>
      </c>
      <c r="N433" s="8" t="s">
        <v>8878</v>
      </c>
      <c r="O433" s="8" t="s">
        <v>147</v>
      </c>
      <c r="P433" s="9">
        <v>0.38928240740740738</v>
      </c>
      <c r="Q433" s="9">
        <v>0.39719907407407407</v>
      </c>
      <c r="R433" s="8">
        <v>0</v>
      </c>
      <c r="S433" s="10">
        <v>7.5375000000000005</v>
      </c>
      <c r="T433" s="8" t="s">
        <v>3603</v>
      </c>
      <c r="U433" s="8" t="s">
        <v>3604</v>
      </c>
      <c r="V433" s="10">
        <v>0.221672956896868</v>
      </c>
      <c r="W433">
        <v>2164.0100000000002</v>
      </c>
      <c r="X433" s="8">
        <v>6</v>
      </c>
      <c r="Y433" s="8">
        <v>0.79310344827586199</v>
      </c>
      <c r="Z433">
        <v>2</v>
      </c>
      <c r="AA433">
        <v>31</v>
      </c>
      <c r="AB433" s="8">
        <f>Solution[[#This Row],[Old Stop]] +1</f>
        <v>1</v>
      </c>
      <c r="AC433" s="8" t="str">
        <f>_xlfn.CONCAT(Solution[[#This Row],[Old Rt '#]],"_",Solution[[#This Row],[Week '#]],"_", _xlfn.SWITCH(Solution[[#This Row],[Old Delivery Day]], "M", "Monday", "T", "Tuesday", "W", "Wednesday", "R", "Thursday", "F", "Friday"))</f>
        <v>105_Week1_Monday</v>
      </c>
      <c r="AD433" s="20">
        <v>44.54</v>
      </c>
      <c r="AE433" s="20">
        <v>53.286099999999998</v>
      </c>
      <c r="AF433" s="20">
        <v>50.593000000000004</v>
      </c>
      <c r="AG433" s="20">
        <v>41.633800000000001</v>
      </c>
      <c r="AH433">
        <v>16.57</v>
      </c>
      <c r="AI433" s="8" t="s">
        <v>3636</v>
      </c>
      <c r="AJ433" s="8" t="s">
        <v>3637</v>
      </c>
      <c r="AK433" s="8">
        <v>1</v>
      </c>
      <c r="AL433" s="8">
        <v>29</v>
      </c>
      <c r="AM433" s="11">
        <v>55.91</v>
      </c>
      <c r="AN433" s="11">
        <v>39.042499999999997</v>
      </c>
      <c r="AO433" t="s">
        <v>164</v>
      </c>
      <c r="AP433" s="8" t="s">
        <v>191</v>
      </c>
      <c r="AQ433" s="8" t="s">
        <v>44</v>
      </c>
      <c r="AR433" s="8" t="s">
        <v>164</v>
      </c>
      <c r="AS433" s="8" t="s">
        <v>164</v>
      </c>
      <c r="AT433" s="8" t="s">
        <v>168</v>
      </c>
      <c r="AU4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3" s="8"/>
      <c r="AW433">
        <v>11.135</v>
      </c>
      <c r="AX433">
        <v>13.321524999999999</v>
      </c>
      <c r="AY433">
        <v>12.648250000000001</v>
      </c>
      <c r="AZ433">
        <v>10.40845</v>
      </c>
    </row>
    <row r="434" spans="1:52" x14ac:dyDescent="0.3">
      <c r="A434" s="43" t="s">
        <v>1629</v>
      </c>
      <c r="B434" t="s">
        <v>3601</v>
      </c>
      <c r="C434" t="s">
        <v>110</v>
      </c>
      <c r="D434" s="8" t="s">
        <v>102</v>
      </c>
      <c r="E434" s="8" t="s">
        <v>290</v>
      </c>
      <c r="F434" s="8" t="s">
        <v>13</v>
      </c>
      <c r="G434" s="8" t="s">
        <v>9249</v>
      </c>
      <c r="H434" s="8" t="s">
        <v>290</v>
      </c>
      <c r="I434" s="8" t="s">
        <v>13</v>
      </c>
      <c r="J434" s="8">
        <v>0</v>
      </c>
      <c r="K434" s="14" t="s">
        <v>1628</v>
      </c>
      <c r="L434" s="14" t="s">
        <v>5971</v>
      </c>
      <c r="M434" s="10">
        <v>0.243621715338975</v>
      </c>
      <c r="N434" s="8" t="s">
        <v>8371</v>
      </c>
      <c r="O434" s="8" t="s">
        <v>147</v>
      </c>
      <c r="P434" s="9">
        <v>0.43214120370370368</v>
      </c>
      <c r="Q434" s="9">
        <v>0.44005787037037036</v>
      </c>
      <c r="R434" s="8">
        <v>0</v>
      </c>
      <c r="S434" s="10">
        <v>7.5375000000000005</v>
      </c>
      <c r="T434" s="8" t="s">
        <v>3603</v>
      </c>
      <c r="U434" s="8" t="s">
        <v>3604</v>
      </c>
      <c r="V434" s="10">
        <v>0.22167295689688701</v>
      </c>
      <c r="W434">
        <v>2164.0100000000002</v>
      </c>
      <c r="X434" s="8">
        <v>6</v>
      </c>
      <c r="Y434" s="8">
        <v>0.79310344827586199</v>
      </c>
      <c r="Z434">
        <v>2</v>
      </c>
      <c r="AA434">
        <v>31</v>
      </c>
      <c r="AB434" s="8">
        <f>Solution[[#This Row],[Old Stop]] +1</f>
        <v>1</v>
      </c>
      <c r="AC434" s="8" t="str">
        <f>_xlfn.CONCAT(Solution[[#This Row],[Old Rt '#]],"_",Solution[[#This Row],[Week '#]],"_", _xlfn.SWITCH(Solution[[#This Row],[Old Delivery Day]], "M", "Monday", "T", "Tuesday", "W", "Wednesday", "R", "Thursday", "F", "Friday"))</f>
        <v>105_Week2_Monday</v>
      </c>
      <c r="AD434" s="20">
        <v>44.54</v>
      </c>
      <c r="AE434" s="20">
        <v>53.286099999999998</v>
      </c>
      <c r="AF434" s="20">
        <v>50.593000000000004</v>
      </c>
      <c r="AG434" s="20">
        <v>41.633800000000001</v>
      </c>
      <c r="AH434">
        <v>16.57</v>
      </c>
      <c r="AI434" s="8" t="s">
        <v>3636</v>
      </c>
      <c r="AJ434" s="8" t="s">
        <v>5139</v>
      </c>
      <c r="AK434" s="8">
        <v>1</v>
      </c>
      <c r="AL434" s="8">
        <v>29</v>
      </c>
      <c r="AM434" s="11">
        <v>55.91</v>
      </c>
      <c r="AN434" s="11">
        <v>39.042499999999997</v>
      </c>
      <c r="AO434" t="s">
        <v>164</v>
      </c>
      <c r="AP434" s="8" t="s">
        <v>191</v>
      </c>
      <c r="AQ434" s="8" t="s">
        <v>44</v>
      </c>
      <c r="AR434" s="8" t="s">
        <v>164</v>
      </c>
      <c r="AS434" s="8" t="s">
        <v>164</v>
      </c>
      <c r="AT434" s="8" t="s">
        <v>168</v>
      </c>
      <c r="AU4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4" s="8"/>
      <c r="AW434">
        <v>11.135</v>
      </c>
      <c r="AX434">
        <v>13.321524999999999</v>
      </c>
      <c r="AY434">
        <v>12.648250000000001</v>
      </c>
      <c r="AZ434">
        <v>10.40845</v>
      </c>
    </row>
    <row r="435" spans="1:52" x14ac:dyDescent="0.3">
      <c r="A435" s="43" t="s">
        <v>729</v>
      </c>
      <c r="B435" t="s">
        <v>4007</v>
      </c>
      <c r="C435" t="s">
        <v>110</v>
      </c>
      <c r="D435" s="8" t="s">
        <v>101</v>
      </c>
      <c r="E435" s="8" t="s">
        <v>290</v>
      </c>
      <c r="F435" s="8" t="s">
        <v>13</v>
      </c>
      <c r="G435" s="8" t="s">
        <v>9251</v>
      </c>
      <c r="H435" s="8" t="s">
        <v>290</v>
      </c>
      <c r="I435" s="8" t="s">
        <v>13</v>
      </c>
      <c r="J435" s="8">
        <v>0</v>
      </c>
      <c r="K435" s="14" t="s">
        <v>728</v>
      </c>
      <c r="L435" s="14" t="s">
        <v>5751</v>
      </c>
      <c r="M435" s="10">
        <v>6.0417489975243903</v>
      </c>
      <c r="N435" s="8" t="s">
        <v>8880</v>
      </c>
      <c r="O435" s="8" t="s">
        <v>147</v>
      </c>
      <c r="P435" s="9">
        <v>0.38285879629629632</v>
      </c>
      <c r="Q435" s="9">
        <v>0.38913194444444443</v>
      </c>
      <c r="R435" s="8">
        <v>0</v>
      </c>
      <c r="S435" s="10">
        <v>10.466666666666667</v>
      </c>
      <c r="T435" s="8" t="s">
        <v>4009</v>
      </c>
      <c r="U435" s="8" t="s">
        <v>4010</v>
      </c>
      <c r="V435" s="10">
        <v>4.5274428824230597</v>
      </c>
      <c r="W435">
        <v>7448.64</v>
      </c>
      <c r="X435" s="8">
        <v>27</v>
      </c>
      <c r="Y435" s="8">
        <v>0.76315789473684204</v>
      </c>
      <c r="Z435">
        <v>5</v>
      </c>
      <c r="AA435">
        <v>151</v>
      </c>
      <c r="AB435" s="8">
        <f>Solution[[#This Row],[Old Stop]] +1</f>
        <v>1</v>
      </c>
      <c r="AC435" s="8" t="str">
        <f>_xlfn.CONCAT(Solution[[#This Row],[Old Rt '#]],"_",Solution[[#This Row],[Week '#]],"_", _xlfn.SWITCH(Solution[[#This Row],[Old Delivery Day]], "M", "Monday", "T", "Tuesday", "W", "Wednesday", "R", "Thursday", "F", "Friday"))</f>
        <v>105_Week1_Monday</v>
      </c>
      <c r="AD435" s="20">
        <v>139.97069999999999</v>
      </c>
      <c r="AE435" s="20">
        <v>141.4307</v>
      </c>
      <c r="AF435" s="20">
        <v>148.5684</v>
      </c>
      <c r="AG435" s="20">
        <v>150.73230000000001</v>
      </c>
      <c r="AH435">
        <v>160.01</v>
      </c>
      <c r="AI435" s="8" t="s">
        <v>3636</v>
      </c>
      <c r="AJ435" s="8" t="s">
        <v>3637</v>
      </c>
      <c r="AK435" s="8">
        <v>1</v>
      </c>
      <c r="AL435" s="8">
        <v>114</v>
      </c>
      <c r="AM435" s="11">
        <v>142.47499999999999</v>
      </c>
      <c r="AN435" s="11">
        <v>150.95500000000001</v>
      </c>
      <c r="AO435" t="s">
        <v>164</v>
      </c>
      <c r="AP435" s="8" t="s">
        <v>191</v>
      </c>
      <c r="AQ435" s="8" t="s">
        <v>44</v>
      </c>
      <c r="AR435" s="8" t="s">
        <v>164</v>
      </c>
      <c r="AS435" s="8" t="s">
        <v>164</v>
      </c>
      <c r="AT435" s="8" t="s">
        <v>168</v>
      </c>
      <c r="AU4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5" s="8"/>
      <c r="AW435">
        <v>34.992674999999998</v>
      </c>
      <c r="AX435">
        <v>35.357675</v>
      </c>
      <c r="AY435">
        <v>37.142099999999999</v>
      </c>
      <c r="AZ435">
        <v>37.683075000000002</v>
      </c>
    </row>
    <row r="436" spans="1:52" x14ac:dyDescent="0.3">
      <c r="A436" s="43" t="s">
        <v>729</v>
      </c>
      <c r="B436" t="s">
        <v>4007</v>
      </c>
      <c r="C436" t="s">
        <v>110</v>
      </c>
      <c r="D436" s="8" t="s">
        <v>102</v>
      </c>
      <c r="E436" s="8" t="s">
        <v>290</v>
      </c>
      <c r="F436" s="8" t="s">
        <v>13</v>
      </c>
      <c r="G436" s="8" t="s">
        <v>9259</v>
      </c>
      <c r="H436" s="8" t="s">
        <v>290</v>
      </c>
      <c r="I436" s="8" t="s">
        <v>13</v>
      </c>
      <c r="J436" s="8">
        <v>0</v>
      </c>
      <c r="K436" s="14" t="s">
        <v>728</v>
      </c>
      <c r="L436" s="14" t="s">
        <v>5751</v>
      </c>
      <c r="M436" s="10">
        <v>6.1000811385629596</v>
      </c>
      <c r="N436" s="8" t="s">
        <v>8362</v>
      </c>
      <c r="O436" s="8" t="s">
        <v>147</v>
      </c>
      <c r="P436" s="9">
        <v>0.42570601851851853</v>
      </c>
      <c r="Q436" s="9">
        <v>0.43197916666666669</v>
      </c>
      <c r="R436" s="8">
        <v>0</v>
      </c>
      <c r="S436" s="10">
        <v>10.466666666666667</v>
      </c>
      <c r="T436" s="8" t="s">
        <v>4009</v>
      </c>
      <c r="U436" s="8" t="s">
        <v>4010</v>
      </c>
      <c r="V436" s="10">
        <v>4.5274428824230597</v>
      </c>
      <c r="W436">
        <v>7448.64</v>
      </c>
      <c r="X436" s="8">
        <v>27</v>
      </c>
      <c r="Y436" s="8">
        <v>0.76315789473684204</v>
      </c>
      <c r="Z436">
        <v>5</v>
      </c>
      <c r="AA436">
        <v>151</v>
      </c>
      <c r="AB436" s="8">
        <f>Solution[[#This Row],[Old Stop]] +1</f>
        <v>1</v>
      </c>
      <c r="AC436" s="8" t="str">
        <f>_xlfn.CONCAT(Solution[[#This Row],[Old Rt '#]],"_",Solution[[#This Row],[Week '#]],"_", _xlfn.SWITCH(Solution[[#This Row],[Old Delivery Day]], "M", "Monday", "T", "Tuesday", "W", "Wednesday", "R", "Thursday", "F", "Friday"))</f>
        <v>105_Week2_Monday</v>
      </c>
      <c r="AD436" s="20">
        <v>139.97069999999999</v>
      </c>
      <c r="AE436" s="20">
        <v>141.4307</v>
      </c>
      <c r="AF436" s="20">
        <v>148.5684</v>
      </c>
      <c r="AG436" s="20">
        <v>150.73230000000001</v>
      </c>
      <c r="AH436">
        <v>160.01</v>
      </c>
      <c r="AI436" s="8" t="s">
        <v>3636</v>
      </c>
      <c r="AJ436" s="8" t="s">
        <v>5139</v>
      </c>
      <c r="AK436" s="8">
        <v>1</v>
      </c>
      <c r="AL436" s="8">
        <v>114</v>
      </c>
      <c r="AM436" s="11">
        <v>142.47499999999999</v>
      </c>
      <c r="AN436" s="11">
        <v>150.95500000000001</v>
      </c>
      <c r="AO436" t="s">
        <v>164</v>
      </c>
      <c r="AP436" s="8" t="s">
        <v>191</v>
      </c>
      <c r="AQ436" s="8" t="s">
        <v>44</v>
      </c>
      <c r="AR436" s="8" t="s">
        <v>164</v>
      </c>
      <c r="AS436" s="8" t="s">
        <v>164</v>
      </c>
      <c r="AT436" s="8" t="s">
        <v>168</v>
      </c>
      <c r="AU4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6" s="8"/>
      <c r="AW436">
        <v>34.992674999999998</v>
      </c>
      <c r="AX436">
        <v>35.357675</v>
      </c>
      <c r="AY436">
        <v>37.142099999999999</v>
      </c>
      <c r="AZ436">
        <v>37.683075000000002</v>
      </c>
    </row>
    <row r="437" spans="1:52" x14ac:dyDescent="0.3">
      <c r="A437" s="43" t="s">
        <v>5718</v>
      </c>
      <c r="B437" t="s">
        <v>111</v>
      </c>
      <c r="C437" t="s">
        <v>137</v>
      </c>
      <c r="D437" s="8" t="s">
        <v>101</v>
      </c>
      <c r="E437" s="8" t="s">
        <v>290</v>
      </c>
      <c r="F437" s="8" t="s">
        <v>13</v>
      </c>
      <c r="G437" s="8" t="s">
        <v>4497</v>
      </c>
      <c r="H437" s="8" t="s">
        <v>290</v>
      </c>
      <c r="I437" s="8" t="s">
        <v>13</v>
      </c>
      <c r="J437" s="8">
        <v>0</v>
      </c>
      <c r="K437" s="14" t="s">
        <v>2388</v>
      </c>
      <c r="L437" s="14" t="s">
        <v>7624</v>
      </c>
      <c r="M437" s="10">
        <v>42.798476469429097</v>
      </c>
      <c r="N437" s="8" t="s">
        <v>8100</v>
      </c>
      <c r="O437" s="8" t="s">
        <v>147</v>
      </c>
      <c r="P437" s="9">
        <v>0.44832175925925927</v>
      </c>
      <c r="Q437" s="9">
        <v>0.45269675925925928</v>
      </c>
      <c r="R437" s="8">
        <v>0</v>
      </c>
      <c r="S437" s="10">
        <v>14.153333333333334</v>
      </c>
      <c r="T437" s="8" t="s">
        <v>7625</v>
      </c>
      <c r="U437" s="8" t="s">
        <v>7626</v>
      </c>
      <c r="V437" s="10">
        <v>37.8008661280385</v>
      </c>
      <c r="W437">
        <v>6001.21</v>
      </c>
      <c r="Y437" s="8">
        <v>0</v>
      </c>
      <c r="Z437">
        <v>0</v>
      </c>
      <c r="AA437">
        <v>0</v>
      </c>
      <c r="AB437" s="8">
        <f>Solution[[#This Row],[Old Stop]] +1</f>
        <v>1</v>
      </c>
      <c r="AC437" s="8" t="str">
        <f>_xlfn.CONCAT(Solution[[#This Row],[Old Rt '#]],"_",Solution[[#This Row],[Week '#]],"_", _xlfn.SWITCH(Solution[[#This Row],[Old Delivery Day]], "M", "Monday", "T", "Tuesday", "W", "Wednesday", "R", "Thursday", "F", "Friday"))</f>
        <v>105_Week1_Monday</v>
      </c>
      <c r="AD437" s="20">
        <v>369.20089999999999</v>
      </c>
      <c r="AE437" s="20">
        <v>0</v>
      </c>
      <c r="AF437" s="20">
        <v>0</v>
      </c>
      <c r="AG437" s="20">
        <v>166.905</v>
      </c>
      <c r="AH437">
        <v>112.7236</v>
      </c>
      <c r="AI437" s="8" t="s">
        <v>3636</v>
      </c>
      <c r="AJ437" s="8" t="s">
        <v>3637</v>
      </c>
      <c r="AK437" s="8">
        <v>1</v>
      </c>
      <c r="AL437" s="8"/>
      <c r="AM437" s="11">
        <v>0</v>
      </c>
      <c r="AN437" s="11">
        <v>197.84</v>
      </c>
      <c r="AO437" t="s">
        <v>164</v>
      </c>
      <c r="AP437" s="8" t="s">
        <v>77</v>
      </c>
      <c r="AQ437" s="8" t="s">
        <v>44</v>
      </c>
      <c r="AR437" s="8" t="s">
        <v>164</v>
      </c>
      <c r="AS437" s="8" t="s">
        <v>164</v>
      </c>
      <c r="AT437" s="8" t="s">
        <v>168</v>
      </c>
      <c r="AU4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7" s="8"/>
      <c r="AW437">
        <v>92.300224999999998</v>
      </c>
      <c r="AX437">
        <v>0</v>
      </c>
      <c r="AY437">
        <v>0</v>
      </c>
      <c r="AZ437">
        <v>41.72625</v>
      </c>
    </row>
    <row r="438" spans="1:52" x14ac:dyDescent="0.3">
      <c r="A438" s="43" t="s">
        <v>5718</v>
      </c>
      <c r="B438" t="s">
        <v>111</v>
      </c>
      <c r="C438" t="s">
        <v>137</v>
      </c>
      <c r="D438" s="8" t="s">
        <v>102</v>
      </c>
      <c r="E438" s="8" t="s">
        <v>290</v>
      </c>
      <c r="F438" s="8" t="s">
        <v>13</v>
      </c>
      <c r="G438" s="8" t="s">
        <v>9258</v>
      </c>
      <c r="H438" s="8" t="s">
        <v>290</v>
      </c>
      <c r="I438" s="8" t="s">
        <v>13</v>
      </c>
      <c r="J438" s="8">
        <v>0</v>
      </c>
      <c r="K438" s="14" t="s">
        <v>2388</v>
      </c>
      <c r="L438" s="14" t="s">
        <v>7624</v>
      </c>
      <c r="M438" s="10">
        <v>42.835769859133798</v>
      </c>
      <c r="N438" s="8" t="s">
        <v>8373</v>
      </c>
      <c r="O438" s="8" t="s">
        <v>147</v>
      </c>
      <c r="P438" s="9">
        <v>0.49123842592592593</v>
      </c>
      <c r="Q438" s="9">
        <v>0.49561342592592594</v>
      </c>
      <c r="R438" s="8">
        <v>0</v>
      </c>
      <c r="S438" s="10">
        <v>14.153333333333334</v>
      </c>
      <c r="T438" s="8" t="s">
        <v>7625</v>
      </c>
      <c r="U438" s="8" t="s">
        <v>7626</v>
      </c>
      <c r="V438" s="10">
        <v>37.8008661280384</v>
      </c>
      <c r="W438">
        <v>6001.21</v>
      </c>
      <c r="Y438" s="8">
        <v>0</v>
      </c>
      <c r="Z438">
        <v>0</v>
      </c>
      <c r="AA438">
        <v>0</v>
      </c>
      <c r="AB438" s="8">
        <f>Solution[[#This Row],[Old Stop]] +1</f>
        <v>1</v>
      </c>
      <c r="AC438" s="8" t="str">
        <f>_xlfn.CONCAT(Solution[[#This Row],[Old Rt '#]],"_",Solution[[#This Row],[Week '#]],"_", _xlfn.SWITCH(Solution[[#This Row],[Old Delivery Day]], "M", "Monday", "T", "Tuesday", "W", "Wednesday", "R", "Thursday", "F", "Friday"))</f>
        <v>105_Week2_Monday</v>
      </c>
      <c r="AD438" s="20">
        <v>369.20089999999999</v>
      </c>
      <c r="AE438" s="20">
        <v>0</v>
      </c>
      <c r="AF438" s="20">
        <v>0</v>
      </c>
      <c r="AG438" s="20">
        <v>166.905</v>
      </c>
      <c r="AH438">
        <v>112.7236</v>
      </c>
      <c r="AI438" s="8" t="s">
        <v>3636</v>
      </c>
      <c r="AJ438" s="8" t="s">
        <v>5139</v>
      </c>
      <c r="AK438" s="8">
        <v>1</v>
      </c>
      <c r="AL438" s="8"/>
      <c r="AM438" s="11">
        <v>0</v>
      </c>
      <c r="AN438" s="11">
        <v>197.84</v>
      </c>
      <c r="AO438" t="s">
        <v>164</v>
      </c>
      <c r="AP438" s="8" t="s">
        <v>77</v>
      </c>
      <c r="AQ438" s="8" t="s">
        <v>44</v>
      </c>
      <c r="AR438" s="8" t="s">
        <v>164</v>
      </c>
      <c r="AS438" s="8" t="s">
        <v>164</v>
      </c>
      <c r="AT438" s="8" t="s">
        <v>168</v>
      </c>
      <c r="AU4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8" s="8"/>
      <c r="AW438">
        <v>92.300224999999998</v>
      </c>
      <c r="AX438">
        <v>0</v>
      </c>
      <c r="AY438">
        <v>0</v>
      </c>
      <c r="AZ438">
        <v>41.72625</v>
      </c>
    </row>
    <row r="439" spans="1:52" x14ac:dyDescent="0.3">
      <c r="A439" s="43" t="s">
        <v>1441</v>
      </c>
      <c r="B439" t="s">
        <v>111</v>
      </c>
      <c r="C439" t="s">
        <v>153</v>
      </c>
      <c r="D439" s="8" t="s">
        <v>101</v>
      </c>
      <c r="E439" s="8" t="s">
        <v>290</v>
      </c>
      <c r="F439" s="8" t="s">
        <v>13</v>
      </c>
      <c r="G439" s="8" t="s">
        <v>9253</v>
      </c>
      <c r="H439" s="8" t="s">
        <v>290</v>
      </c>
      <c r="I439" s="8" t="s">
        <v>13</v>
      </c>
      <c r="J439" s="8">
        <v>0</v>
      </c>
      <c r="K439" s="14" t="s">
        <v>7</v>
      </c>
      <c r="L439" s="14" t="s">
        <v>6008</v>
      </c>
      <c r="M439" s="10">
        <v>11.507554402789401</v>
      </c>
      <c r="N439" s="8" t="s">
        <v>8879</v>
      </c>
      <c r="O439" s="8" t="s">
        <v>147</v>
      </c>
      <c r="P439" s="9">
        <v>0.40519675925925924</v>
      </c>
      <c r="Q439" s="9">
        <v>0.41859953703703706</v>
      </c>
      <c r="R439" s="8">
        <v>0</v>
      </c>
      <c r="S439" s="10">
        <v>17.791666666666668</v>
      </c>
      <c r="T439" s="8" t="s">
        <v>3589</v>
      </c>
      <c r="U439" s="8" t="s">
        <v>3590</v>
      </c>
      <c r="V439" s="10">
        <v>9.9898110561277598</v>
      </c>
      <c r="W439">
        <v>4171.09</v>
      </c>
      <c r="X439" s="8">
        <v>0</v>
      </c>
      <c r="Y439" s="8">
        <v>0</v>
      </c>
      <c r="Z439">
        <v>0</v>
      </c>
      <c r="AA439">
        <v>0</v>
      </c>
      <c r="AB439" s="8">
        <f>Solution[[#This Row],[Old Stop]] +1</f>
        <v>1</v>
      </c>
      <c r="AC439" s="8" t="str">
        <f>_xlfn.CONCAT(Solution[[#This Row],[Old Rt '#]],"_",Solution[[#This Row],[Week '#]],"_", _xlfn.SWITCH(Solution[[#This Row],[Old Delivery Day]], "M", "Monday", "T", "Tuesday", "W", "Wednesday", "R", "Thursday", "F", "Friday"))</f>
        <v>105_Week1_Monday</v>
      </c>
      <c r="AD439" s="20">
        <v>74.396100000000004</v>
      </c>
      <c r="AE439" s="20">
        <v>75.867599999999996</v>
      </c>
      <c r="AF439" s="20">
        <v>73.170699999999997</v>
      </c>
      <c r="AG439" s="20">
        <v>75.720699999999994</v>
      </c>
      <c r="AH439">
        <v>79.3</v>
      </c>
      <c r="AI439" s="8" t="s">
        <v>3636</v>
      </c>
      <c r="AJ439" s="8" t="s">
        <v>3637</v>
      </c>
      <c r="AK439" s="8">
        <v>1</v>
      </c>
      <c r="AL439" s="8">
        <v>0</v>
      </c>
      <c r="AM439" s="11">
        <v>76.905000000000001</v>
      </c>
      <c r="AN439" s="11">
        <v>73.316199999999995</v>
      </c>
      <c r="AO439" t="s">
        <v>164</v>
      </c>
      <c r="AP439" s="8" t="s">
        <v>191</v>
      </c>
      <c r="AQ439" s="8" t="s">
        <v>44</v>
      </c>
      <c r="AR439" s="8" t="s">
        <v>164</v>
      </c>
      <c r="AS439" s="8" t="s">
        <v>164</v>
      </c>
      <c r="AT439" s="8" t="s">
        <v>168</v>
      </c>
      <c r="AU4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39" s="8"/>
      <c r="AW439">
        <v>18.599025000000001</v>
      </c>
      <c r="AX439">
        <v>18.966899999999999</v>
      </c>
      <c r="AY439">
        <v>18.292674999999999</v>
      </c>
      <c r="AZ439">
        <v>18.930174999999998</v>
      </c>
    </row>
    <row r="440" spans="1:52" x14ac:dyDescent="0.3">
      <c r="A440" s="43" t="s">
        <v>1441</v>
      </c>
      <c r="B440" t="s">
        <v>111</v>
      </c>
      <c r="C440" t="s">
        <v>153</v>
      </c>
      <c r="D440" s="8" t="s">
        <v>102</v>
      </c>
      <c r="E440" s="8" t="s">
        <v>290</v>
      </c>
      <c r="F440" s="8" t="s">
        <v>13</v>
      </c>
      <c r="G440" s="8" t="s">
        <v>9254</v>
      </c>
      <c r="H440" s="8" t="s">
        <v>290</v>
      </c>
      <c r="I440" s="8" t="s">
        <v>13</v>
      </c>
      <c r="J440" s="8">
        <v>0</v>
      </c>
      <c r="K440" s="14" t="s">
        <v>7</v>
      </c>
      <c r="L440" s="14" t="s">
        <v>6008</v>
      </c>
      <c r="M440" s="10">
        <v>11.5566470840226</v>
      </c>
      <c r="N440" s="8" t="s">
        <v>8374</v>
      </c>
      <c r="O440" s="8" t="s">
        <v>147</v>
      </c>
      <c r="P440" s="9">
        <v>0.44809027777777777</v>
      </c>
      <c r="Q440" s="9">
        <v>0.46149305555555553</v>
      </c>
      <c r="R440" s="8">
        <v>0</v>
      </c>
      <c r="S440" s="10">
        <v>17.791666666666668</v>
      </c>
      <c r="T440" s="8" t="s">
        <v>3589</v>
      </c>
      <c r="U440" s="8" t="s">
        <v>3590</v>
      </c>
      <c r="V440" s="10">
        <v>9.9898110561277598</v>
      </c>
      <c r="W440">
        <v>4171.09</v>
      </c>
      <c r="X440" s="8">
        <v>0</v>
      </c>
      <c r="Y440" s="8">
        <v>0</v>
      </c>
      <c r="Z440">
        <v>0</v>
      </c>
      <c r="AA440">
        <v>0</v>
      </c>
      <c r="AB440" s="8">
        <f>Solution[[#This Row],[Old Stop]] +1</f>
        <v>1</v>
      </c>
      <c r="AC440" s="8" t="str">
        <f>_xlfn.CONCAT(Solution[[#This Row],[Old Rt '#]],"_",Solution[[#This Row],[Week '#]],"_", _xlfn.SWITCH(Solution[[#This Row],[Old Delivery Day]], "M", "Monday", "T", "Tuesday", "W", "Wednesday", "R", "Thursday", "F", "Friday"))</f>
        <v>105_Week2_Monday</v>
      </c>
      <c r="AD440" s="20">
        <v>74.396100000000004</v>
      </c>
      <c r="AE440" s="20">
        <v>75.867599999999996</v>
      </c>
      <c r="AF440" s="20">
        <v>73.170699999999997</v>
      </c>
      <c r="AG440" s="20">
        <v>75.720699999999994</v>
      </c>
      <c r="AH440">
        <v>79.3</v>
      </c>
      <c r="AI440" s="8" t="s">
        <v>3636</v>
      </c>
      <c r="AJ440" s="8" t="s">
        <v>5139</v>
      </c>
      <c r="AK440" s="8">
        <v>1</v>
      </c>
      <c r="AL440" s="8">
        <v>0</v>
      </c>
      <c r="AM440" s="11">
        <v>76.905000000000001</v>
      </c>
      <c r="AN440" s="11">
        <v>73.316199999999995</v>
      </c>
      <c r="AO440" t="s">
        <v>164</v>
      </c>
      <c r="AP440" s="8" t="s">
        <v>191</v>
      </c>
      <c r="AQ440" s="8" t="s">
        <v>44</v>
      </c>
      <c r="AR440" s="8" t="s">
        <v>164</v>
      </c>
      <c r="AS440" s="8" t="s">
        <v>164</v>
      </c>
      <c r="AT440" s="8" t="s">
        <v>168</v>
      </c>
      <c r="AU4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0" s="8"/>
      <c r="AW440">
        <v>18.599025000000001</v>
      </c>
      <c r="AX440">
        <v>18.966899999999999</v>
      </c>
      <c r="AY440">
        <v>18.292674999999999</v>
      </c>
      <c r="AZ440">
        <v>18.930174999999998</v>
      </c>
    </row>
    <row r="441" spans="1:52" x14ac:dyDescent="0.3">
      <c r="A441" s="43" t="s">
        <v>724</v>
      </c>
      <c r="B441" t="s">
        <v>4018</v>
      </c>
      <c r="C441" t="s">
        <v>110</v>
      </c>
      <c r="D441" s="8" t="s">
        <v>101</v>
      </c>
      <c r="E441" s="8" t="s">
        <v>290</v>
      </c>
      <c r="F441" s="8" t="s">
        <v>13</v>
      </c>
      <c r="G441" s="8" t="s">
        <v>9266</v>
      </c>
      <c r="H441" s="8" t="s">
        <v>290</v>
      </c>
      <c r="I441" s="8" t="s">
        <v>13</v>
      </c>
      <c r="J441" s="8">
        <v>0</v>
      </c>
      <c r="K441" s="14" t="s">
        <v>723</v>
      </c>
      <c r="L441" s="14" t="s">
        <v>5761</v>
      </c>
      <c r="M441" s="10">
        <v>5.47642093108675</v>
      </c>
      <c r="N441" s="8" t="s">
        <v>8278</v>
      </c>
      <c r="O441" s="8" t="s">
        <v>147</v>
      </c>
      <c r="P441" s="9">
        <v>0.56768518518518518</v>
      </c>
      <c r="Q441" s="9">
        <v>0.58416666666666661</v>
      </c>
      <c r="R441" s="8">
        <v>0</v>
      </c>
      <c r="S441" s="10">
        <v>19.55</v>
      </c>
      <c r="T441" s="8" t="s">
        <v>4020</v>
      </c>
      <c r="U441" s="8" t="s">
        <v>4021</v>
      </c>
      <c r="V441" s="10">
        <v>4.3043339540831802</v>
      </c>
      <c r="W441">
        <v>6888.59</v>
      </c>
      <c r="X441" s="8">
        <v>37</v>
      </c>
      <c r="Y441" s="8">
        <v>0.78977272727272696</v>
      </c>
      <c r="Z441">
        <v>10</v>
      </c>
      <c r="AA441">
        <v>204</v>
      </c>
      <c r="AB441" s="8">
        <f>Solution[[#This Row],[Old Stop]] +1</f>
        <v>1</v>
      </c>
      <c r="AC441" s="8" t="str">
        <f>_xlfn.CONCAT(Solution[[#This Row],[Old Rt '#]],"_",Solution[[#This Row],[Week '#]],"_", _xlfn.SWITCH(Solution[[#This Row],[Old Delivery Day]], "M", "Monday", "T", "Tuesday", "W", "Wednesday", "R", "Thursday", "F", "Friday"))</f>
        <v>105_Week1_Monday</v>
      </c>
      <c r="AD441" s="20">
        <v>111.3192</v>
      </c>
      <c r="AE441" s="20">
        <v>122.34569999999999</v>
      </c>
      <c r="AF441" s="20">
        <v>126.7106</v>
      </c>
      <c r="AG441" s="20">
        <v>170.2876</v>
      </c>
      <c r="AH441">
        <v>150.53</v>
      </c>
      <c r="AI441" s="8" t="s">
        <v>3636</v>
      </c>
      <c r="AJ441" s="8" t="s">
        <v>3637</v>
      </c>
      <c r="AK441" s="8">
        <v>1</v>
      </c>
      <c r="AL441" s="8">
        <v>176</v>
      </c>
      <c r="AM441" s="11">
        <v>136.47499999999999</v>
      </c>
      <c r="AN441" s="11">
        <v>177.04499999999999</v>
      </c>
      <c r="AO441" t="s">
        <v>164</v>
      </c>
      <c r="AP441" s="8" t="s">
        <v>191</v>
      </c>
      <c r="AQ441" s="8" t="s">
        <v>44</v>
      </c>
      <c r="AR441" s="8" t="s">
        <v>164</v>
      </c>
      <c r="AS441" s="8" t="s">
        <v>164</v>
      </c>
      <c r="AT441" s="8" t="s">
        <v>168</v>
      </c>
      <c r="AU4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1" s="8"/>
      <c r="AW441">
        <v>27.829799999999999</v>
      </c>
      <c r="AX441">
        <v>30.586424999999998</v>
      </c>
      <c r="AY441">
        <v>31.67765</v>
      </c>
      <c r="AZ441">
        <v>42.571899999999999</v>
      </c>
    </row>
    <row r="442" spans="1:52" x14ac:dyDescent="0.3">
      <c r="A442" s="43" t="s">
        <v>724</v>
      </c>
      <c r="B442" t="s">
        <v>4018</v>
      </c>
      <c r="C442" t="s">
        <v>110</v>
      </c>
      <c r="D442" s="8" t="s">
        <v>102</v>
      </c>
      <c r="E442" s="8" t="s">
        <v>290</v>
      </c>
      <c r="F442" s="8" t="s">
        <v>13</v>
      </c>
      <c r="G442" s="8" t="s">
        <v>9252</v>
      </c>
      <c r="H442" s="8" t="s">
        <v>290</v>
      </c>
      <c r="I442" s="8" t="s">
        <v>13</v>
      </c>
      <c r="J442" s="8">
        <v>0</v>
      </c>
      <c r="K442" s="14" t="s">
        <v>723</v>
      </c>
      <c r="L442" s="14" t="s">
        <v>5761</v>
      </c>
      <c r="M442" s="10">
        <v>13.850231051621799</v>
      </c>
      <c r="N442" s="8" t="s">
        <v>8382</v>
      </c>
      <c r="O442" s="8" t="s">
        <v>147</v>
      </c>
      <c r="P442" s="9">
        <v>0.36373842592592592</v>
      </c>
      <c r="Q442" s="9">
        <v>0.38021990740740741</v>
      </c>
      <c r="R442" s="8">
        <v>0</v>
      </c>
      <c r="S442" s="10">
        <v>19.55</v>
      </c>
      <c r="T442" s="8" t="s">
        <v>4020</v>
      </c>
      <c r="U442" s="8" t="s">
        <v>4021</v>
      </c>
      <c r="V442" s="10">
        <v>11.5729942975192</v>
      </c>
      <c r="W442">
        <v>6888.59</v>
      </c>
      <c r="X442" s="8">
        <v>37</v>
      </c>
      <c r="Y442" s="8">
        <v>0.78977272727272696</v>
      </c>
      <c r="Z442">
        <v>10</v>
      </c>
      <c r="AA442">
        <v>204</v>
      </c>
      <c r="AB442" s="8">
        <f>Solution[[#This Row],[Old Stop]] +1</f>
        <v>1</v>
      </c>
      <c r="AC442" s="8" t="str">
        <f>_xlfn.CONCAT(Solution[[#This Row],[Old Rt '#]],"_",Solution[[#This Row],[Week '#]],"_", _xlfn.SWITCH(Solution[[#This Row],[Old Delivery Day]], "M", "Monday", "T", "Tuesday", "W", "Wednesday", "R", "Thursday", "F", "Friday"))</f>
        <v>105_Week2_Monday</v>
      </c>
      <c r="AD442" s="20">
        <v>111.3192</v>
      </c>
      <c r="AE442" s="20">
        <v>122.34569999999999</v>
      </c>
      <c r="AF442" s="20">
        <v>126.7106</v>
      </c>
      <c r="AG442" s="20">
        <v>170.2876</v>
      </c>
      <c r="AH442">
        <v>150.53</v>
      </c>
      <c r="AI442" s="8" t="s">
        <v>3636</v>
      </c>
      <c r="AJ442" s="8" t="s">
        <v>5139</v>
      </c>
      <c r="AK442" s="8">
        <v>1</v>
      </c>
      <c r="AL442" s="8">
        <v>176</v>
      </c>
      <c r="AM442" s="11">
        <v>136.47499999999999</v>
      </c>
      <c r="AN442" s="11">
        <v>177.04499999999999</v>
      </c>
      <c r="AO442" t="s">
        <v>164</v>
      </c>
      <c r="AP442" s="8" t="s">
        <v>191</v>
      </c>
      <c r="AQ442" s="8" t="s">
        <v>44</v>
      </c>
      <c r="AR442" s="8" t="s">
        <v>164</v>
      </c>
      <c r="AS442" s="8" t="s">
        <v>164</v>
      </c>
      <c r="AT442" s="8" t="s">
        <v>168</v>
      </c>
      <c r="AU4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2" s="8"/>
      <c r="AW442">
        <v>27.829799999999999</v>
      </c>
      <c r="AX442">
        <v>30.586424999999998</v>
      </c>
      <c r="AY442">
        <v>31.67765</v>
      </c>
      <c r="AZ442">
        <v>42.571899999999999</v>
      </c>
    </row>
    <row r="443" spans="1:52" x14ac:dyDescent="0.3">
      <c r="A443" s="43" t="s">
        <v>1399</v>
      </c>
      <c r="B443" t="s">
        <v>5167</v>
      </c>
      <c r="C443" t="s">
        <v>110</v>
      </c>
      <c r="D443" s="8" t="s">
        <v>101</v>
      </c>
      <c r="E443" s="8" t="s">
        <v>290</v>
      </c>
      <c r="F443" s="8" t="s">
        <v>15</v>
      </c>
      <c r="G443" s="8" t="s">
        <v>9248</v>
      </c>
      <c r="H443" s="8" t="s">
        <v>290</v>
      </c>
      <c r="I443" s="8" t="s">
        <v>12</v>
      </c>
      <c r="J443" s="8">
        <v>63</v>
      </c>
      <c r="K443" s="14" t="s">
        <v>1398</v>
      </c>
      <c r="L443" s="14" t="s">
        <v>8944</v>
      </c>
      <c r="M443" s="10">
        <v>9.7871499668154893</v>
      </c>
      <c r="N443" s="8" t="s">
        <v>8202</v>
      </c>
      <c r="O443" s="8" t="s">
        <v>129</v>
      </c>
      <c r="P443" s="9">
        <v>0.47873842592592591</v>
      </c>
      <c r="Q443" s="9">
        <v>0.48653935185185188</v>
      </c>
      <c r="R443" s="8">
        <v>0</v>
      </c>
      <c r="S443" s="10">
        <v>8.125</v>
      </c>
      <c r="T443" s="8" t="s">
        <v>8945</v>
      </c>
      <c r="U443" s="8" t="s">
        <v>8946</v>
      </c>
      <c r="V443" s="10">
        <v>7.8961830677410401</v>
      </c>
      <c r="W443">
        <v>2189.8200000000002</v>
      </c>
      <c r="X443" s="8">
        <v>0</v>
      </c>
      <c r="Y443" s="8">
        <v>0</v>
      </c>
      <c r="Z443">
        <v>0</v>
      </c>
      <c r="AA443">
        <v>0</v>
      </c>
      <c r="AB443" s="8">
        <f>Solution[[#This Row],[Old Stop]] +1</f>
        <v>64</v>
      </c>
      <c r="AC443" s="8" t="str">
        <f>_xlfn.CONCAT(Solution[[#This Row],[Old Rt '#]],"_",Solution[[#This Row],[Week '#]],"_", _xlfn.SWITCH(Solution[[#This Row],[Old Delivery Day]], "M", "Monday", "T", "Tuesday", "W", "Wednesday", "R", "Thursday", "F", "Friday"))</f>
        <v>105_Week1_Wednesday</v>
      </c>
      <c r="AD443" s="20">
        <v>76.87</v>
      </c>
      <c r="AE443" s="20">
        <v>96.424999999999997</v>
      </c>
      <c r="AF443" s="20">
        <v>115.0971</v>
      </c>
      <c r="AG443" s="20">
        <v>120.8733</v>
      </c>
      <c r="AH443">
        <v>62</v>
      </c>
      <c r="AI443" s="8" t="s">
        <v>3526</v>
      </c>
      <c r="AJ443" s="8" t="s">
        <v>3527</v>
      </c>
      <c r="AK443" s="8">
        <v>1</v>
      </c>
      <c r="AL443" s="8">
        <v>0</v>
      </c>
      <c r="AM443" s="11">
        <v>55.195</v>
      </c>
      <c r="AN443" s="11">
        <v>61.41</v>
      </c>
      <c r="AO443" t="s">
        <v>163</v>
      </c>
      <c r="AP443" s="8" t="s">
        <v>191</v>
      </c>
      <c r="AQ443" s="8" t="s">
        <v>44</v>
      </c>
      <c r="AR443" s="8" t="s">
        <v>164</v>
      </c>
      <c r="AS443" s="8" t="s">
        <v>163</v>
      </c>
      <c r="AT443" s="8" t="s">
        <v>168</v>
      </c>
      <c r="AU4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3" s="8">
        <v>0</v>
      </c>
      <c r="AW443">
        <v>19.217500000000001</v>
      </c>
      <c r="AX443">
        <v>24.106249999999999</v>
      </c>
      <c r="AY443">
        <v>28.774274999999999</v>
      </c>
      <c r="AZ443">
        <v>30.218325</v>
      </c>
    </row>
    <row r="444" spans="1:52" x14ac:dyDescent="0.3">
      <c r="A444" s="43" t="s">
        <v>830</v>
      </c>
      <c r="B444" t="s">
        <v>3410</v>
      </c>
      <c r="C444" t="s">
        <v>110</v>
      </c>
      <c r="D444" s="8" t="s">
        <v>101</v>
      </c>
      <c r="E444" s="8" t="s">
        <v>290</v>
      </c>
      <c r="F444" s="8" t="s">
        <v>15</v>
      </c>
      <c r="G444" s="8" t="s">
        <v>9251</v>
      </c>
      <c r="H444" s="8" t="s">
        <v>290</v>
      </c>
      <c r="I444" s="8" t="s">
        <v>12</v>
      </c>
      <c r="J444" s="8">
        <v>62</v>
      </c>
      <c r="K444" s="14" t="s">
        <v>829</v>
      </c>
      <c r="L444" s="14" t="s">
        <v>5801</v>
      </c>
      <c r="M444" s="10">
        <v>4.3702117722816096</v>
      </c>
      <c r="N444" s="8" t="s">
        <v>8201</v>
      </c>
      <c r="O444" s="8" t="s">
        <v>147</v>
      </c>
      <c r="P444" s="9">
        <v>0.48957175925925928</v>
      </c>
      <c r="Q444" s="9">
        <v>0.49568287037037034</v>
      </c>
      <c r="R444" s="8">
        <v>0</v>
      </c>
      <c r="S444" s="10">
        <v>11.770833333333334</v>
      </c>
      <c r="T444" s="8" t="s">
        <v>3412</v>
      </c>
      <c r="U444" s="8" t="s">
        <v>3413</v>
      </c>
      <c r="V444" s="10">
        <v>3.4533201985714799</v>
      </c>
      <c r="W444">
        <v>5602.92</v>
      </c>
      <c r="X444" s="8">
        <v>0</v>
      </c>
      <c r="Y444" s="8">
        <v>0</v>
      </c>
      <c r="Z444">
        <v>0</v>
      </c>
      <c r="AA444">
        <v>0</v>
      </c>
      <c r="AB444" s="8">
        <f>Solution[[#This Row],[Old Stop]] +1</f>
        <v>63</v>
      </c>
      <c r="AC444" s="8" t="str">
        <f>_xlfn.CONCAT(Solution[[#This Row],[Old Rt '#]],"_",Solution[[#This Row],[Week '#]],"_", _xlfn.SWITCH(Solution[[#This Row],[Old Delivery Day]], "M", "Monday", "T", "Tuesday", "W", "Wednesday", "R", "Thursday", "F", "Friday"))</f>
        <v>105_Week1_Wednesday</v>
      </c>
      <c r="AD444" s="20">
        <v>109.00069999999999</v>
      </c>
      <c r="AE444" s="20">
        <v>104.3092</v>
      </c>
      <c r="AF444" s="20">
        <v>112.05759999999999</v>
      </c>
      <c r="AG444" s="20">
        <v>112.23690000000001</v>
      </c>
      <c r="AH444">
        <v>117.59</v>
      </c>
      <c r="AI444" s="8" t="s">
        <v>3526</v>
      </c>
      <c r="AJ444" s="8" t="s">
        <v>3527</v>
      </c>
      <c r="AK444" s="8">
        <v>1</v>
      </c>
      <c r="AL444" s="8">
        <v>0</v>
      </c>
      <c r="AM444" s="11">
        <v>106.655</v>
      </c>
      <c r="AN444" s="11">
        <v>116.515</v>
      </c>
      <c r="AO444" t="s">
        <v>163</v>
      </c>
      <c r="AP444" s="8" t="s">
        <v>191</v>
      </c>
      <c r="AQ444" s="8" t="s">
        <v>44</v>
      </c>
      <c r="AR444" s="8" t="s">
        <v>164</v>
      </c>
      <c r="AS444" s="8" t="s">
        <v>163</v>
      </c>
      <c r="AT444" s="8" t="s">
        <v>168</v>
      </c>
      <c r="AU4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4" s="8">
        <v>0</v>
      </c>
      <c r="AW444">
        <v>27.250174999999999</v>
      </c>
      <c r="AX444">
        <v>26.077300000000001</v>
      </c>
      <c r="AY444">
        <v>28.014399999999998</v>
      </c>
      <c r="AZ444">
        <v>28.059225000000001</v>
      </c>
    </row>
    <row r="445" spans="1:52" x14ac:dyDescent="0.3">
      <c r="A445" s="43" t="s">
        <v>830</v>
      </c>
      <c r="B445" t="s">
        <v>3410</v>
      </c>
      <c r="C445" t="s">
        <v>110</v>
      </c>
      <c r="D445" s="8" t="s">
        <v>102</v>
      </c>
      <c r="E445" s="8" t="s">
        <v>290</v>
      </c>
      <c r="F445" s="8" t="s">
        <v>15</v>
      </c>
      <c r="G445" s="8" t="s">
        <v>9252</v>
      </c>
      <c r="H445" s="8" t="s">
        <v>290</v>
      </c>
      <c r="I445" s="8" t="s">
        <v>12</v>
      </c>
      <c r="J445" s="8">
        <v>62</v>
      </c>
      <c r="K445" s="14" t="s">
        <v>829</v>
      </c>
      <c r="L445" s="14" t="s">
        <v>5801</v>
      </c>
      <c r="M445" s="10">
        <v>5.86288822012071</v>
      </c>
      <c r="N445" s="8" t="s">
        <v>7502</v>
      </c>
      <c r="O445" s="8" t="s">
        <v>147</v>
      </c>
      <c r="P445" s="9">
        <v>0.35145833333333332</v>
      </c>
      <c r="Q445" s="9">
        <v>0.35756944444444444</v>
      </c>
      <c r="R445" s="8">
        <v>0</v>
      </c>
      <c r="S445" s="10">
        <v>11.770833333333334</v>
      </c>
      <c r="T445" s="8" t="s">
        <v>3412</v>
      </c>
      <c r="U445" s="8" t="s">
        <v>3413</v>
      </c>
      <c r="V445" s="10">
        <v>4.6223653450867896</v>
      </c>
      <c r="W445">
        <v>5602.92</v>
      </c>
      <c r="X445" s="8">
        <v>0</v>
      </c>
      <c r="Y445" s="8">
        <v>0</v>
      </c>
      <c r="Z445">
        <v>0</v>
      </c>
      <c r="AA445">
        <v>0</v>
      </c>
      <c r="AB445" s="8">
        <f>Solution[[#This Row],[Old Stop]] +1</f>
        <v>63</v>
      </c>
      <c r="AC445" s="8" t="str">
        <f>_xlfn.CONCAT(Solution[[#This Row],[Old Rt '#]],"_",Solution[[#This Row],[Week '#]],"_", _xlfn.SWITCH(Solution[[#This Row],[Old Delivery Day]], "M", "Monday", "T", "Tuesday", "W", "Wednesday", "R", "Thursday", "F", "Friday"))</f>
        <v>105_Week2_Wednesday</v>
      </c>
      <c r="AD445" s="20">
        <v>109.00069999999999</v>
      </c>
      <c r="AE445" s="20">
        <v>104.3092</v>
      </c>
      <c r="AF445" s="20">
        <v>112.05759999999999</v>
      </c>
      <c r="AG445" s="20">
        <v>112.23690000000001</v>
      </c>
      <c r="AH445">
        <v>117.59</v>
      </c>
      <c r="AI445" s="8" t="s">
        <v>3526</v>
      </c>
      <c r="AJ445" s="8" t="s">
        <v>5166</v>
      </c>
      <c r="AK445" s="8">
        <v>1</v>
      </c>
      <c r="AL445" s="8">
        <v>0</v>
      </c>
      <c r="AM445" s="11">
        <v>106.655</v>
      </c>
      <c r="AN445" s="11">
        <v>116.515</v>
      </c>
      <c r="AO445" t="s">
        <v>163</v>
      </c>
      <c r="AP445" s="8" t="s">
        <v>191</v>
      </c>
      <c r="AQ445" s="8" t="s">
        <v>44</v>
      </c>
      <c r="AR445" s="8" t="s">
        <v>164</v>
      </c>
      <c r="AS445" s="8" t="s">
        <v>163</v>
      </c>
      <c r="AT445" s="8" t="s">
        <v>168</v>
      </c>
      <c r="AU4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5" s="8">
        <v>0</v>
      </c>
      <c r="AW445">
        <v>27.250174999999999</v>
      </c>
      <c r="AX445">
        <v>26.077300000000001</v>
      </c>
      <c r="AY445">
        <v>28.014399999999998</v>
      </c>
      <c r="AZ445">
        <v>28.059225000000001</v>
      </c>
    </row>
    <row r="446" spans="1:52" x14ac:dyDescent="0.3">
      <c r="A446" s="43" t="s">
        <v>1887</v>
      </c>
      <c r="B446" t="s">
        <v>5407</v>
      </c>
      <c r="C446" t="s">
        <v>112</v>
      </c>
      <c r="D446" s="8" t="s">
        <v>101</v>
      </c>
      <c r="E446" s="8" t="s">
        <v>290</v>
      </c>
      <c r="F446" s="8" t="s">
        <v>15</v>
      </c>
      <c r="G446" s="8" t="s">
        <v>9252</v>
      </c>
      <c r="H446" s="8" t="s">
        <v>290</v>
      </c>
      <c r="I446" s="8" t="s">
        <v>12</v>
      </c>
      <c r="J446" s="8">
        <v>55</v>
      </c>
      <c r="K446" s="14" t="s">
        <v>1573</v>
      </c>
      <c r="L446" s="14" t="s">
        <v>6224</v>
      </c>
      <c r="M446" s="10">
        <v>0.149325938748817</v>
      </c>
      <c r="N446" s="8" t="s">
        <v>8193</v>
      </c>
      <c r="O446" s="8" t="s">
        <v>112</v>
      </c>
      <c r="P446" s="9">
        <v>0.33337962962962964</v>
      </c>
      <c r="Q446" s="9">
        <v>0.3366898148148148</v>
      </c>
      <c r="R446" s="8">
        <v>0</v>
      </c>
      <c r="S446" s="10">
        <v>4.7666666666666666</v>
      </c>
      <c r="T446" s="8" t="s">
        <v>5591</v>
      </c>
      <c r="U446" s="8" t="s">
        <v>5592</v>
      </c>
      <c r="V446" s="10">
        <v>2.41285469801941E-2</v>
      </c>
      <c r="W446">
        <v>582.35</v>
      </c>
      <c r="X446" s="8">
        <v>0</v>
      </c>
      <c r="Y446" s="8">
        <v>0</v>
      </c>
      <c r="Z446">
        <v>0</v>
      </c>
      <c r="AA446">
        <v>0</v>
      </c>
      <c r="AB446" s="8">
        <f>Solution[[#This Row],[Old Stop]] +1</f>
        <v>56</v>
      </c>
      <c r="AC446" s="8" t="str">
        <f>_xlfn.CONCAT(Solution[[#This Row],[Old Rt '#]],"_",Solution[[#This Row],[Week '#]],"_", _xlfn.SWITCH(Solution[[#This Row],[Old Delivery Day]], "M", "Monday", "T", "Tuesday", "W", "Wednesday", "R", "Thursday", "F", "Friday"))</f>
        <v>105_Week1_Wednesday</v>
      </c>
      <c r="AD446" s="20">
        <v>43.43</v>
      </c>
      <c r="AE446" s="20">
        <v>44.75</v>
      </c>
      <c r="AF446" s="20">
        <v>46.1</v>
      </c>
      <c r="AG446" s="20">
        <v>46.55</v>
      </c>
      <c r="AH446">
        <v>12.34</v>
      </c>
      <c r="AI446" s="8" t="s">
        <v>3526</v>
      </c>
      <c r="AJ446" s="8" t="s">
        <v>3527</v>
      </c>
      <c r="AK446" s="8">
        <v>1</v>
      </c>
      <c r="AL446" s="8">
        <v>0</v>
      </c>
      <c r="AM446" s="11">
        <v>11.1875</v>
      </c>
      <c r="AN446" s="11">
        <v>11.637499999999999</v>
      </c>
      <c r="AO446" t="s">
        <v>163</v>
      </c>
      <c r="AP446" s="8" t="s">
        <v>191</v>
      </c>
      <c r="AQ446" s="8" t="s">
        <v>44</v>
      </c>
      <c r="AR446" s="8" t="s">
        <v>164</v>
      </c>
      <c r="AS446" s="8" t="s">
        <v>163</v>
      </c>
      <c r="AT446" s="8" t="s">
        <v>168</v>
      </c>
      <c r="AU4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6" s="8">
        <v>0</v>
      </c>
      <c r="AW446">
        <v>10.8575</v>
      </c>
      <c r="AX446">
        <v>11.1875</v>
      </c>
      <c r="AY446">
        <v>11.525</v>
      </c>
      <c r="AZ446">
        <v>11.637499999999999</v>
      </c>
    </row>
    <row r="447" spans="1:52" x14ac:dyDescent="0.3">
      <c r="A447" s="43" t="s">
        <v>845</v>
      </c>
      <c r="B447" t="s">
        <v>3583</v>
      </c>
      <c r="C447" t="s">
        <v>110</v>
      </c>
      <c r="D447" s="8" t="s">
        <v>101</v>
      </c>
      <c r="E447" s="8" t="s">
        <v>290</v>
      </c>
      <c r="F447" s="8" t="s">
        <v>15</v>
      </c>
      <c r="G447" s="8" t="s">
        <v>137</v>
      </c>
      <c r="H447" s="8" t="s">
        <v>126</v>
      </c>
      <c r="I447" s="8" t="s">
        <v>14</v>
      </c>
      <c r="J447" s="8">
        <v>180</v>
      </c>
      <c r="K447" s="14" t="s">
        <v>844</v>
      </c>
      <c r="L447" s="14" t="s">
        <v>5998</v>
      </c>
      <c r="M447" s="10">
        <v>6.7886257064643005E-2</v>
      </c>
      <c r="N447" s="8" t="s">
        <v>8192</v>
      </c>
      <c r="O447" s="8" t="s">
        <v>147</v>
      </c>
      <c r="P447" s="9">
        <v>0.33673611111111112</v>
      </c>
      <c r="Q447" s="9">
        <v>0.34277777777777779</v>
      </c>
      <c r="R447" s="8">
        <v>0</v>
      </c>
      <c r="S447" s="10">
        <v>6.5766666666666671</v>
      </c>
      <c r="T447" s="8" t="s">
        <v>3585</v>
      </c>
      <c r="U447" s="8" t="s">
        <v>3586</v>
      </c>
      <c r="V447" s="10">
        <v>1.8280399829369801E-2</v>
      </c>
      <c r="W447">
        <v>1710.84</v>
      </c>
      <c r="X447" s="8">
        <v>0</v>
      </c>
      <c r="Y447" s="8">
        <v>0</v>
      </c>
      <c r="Z447">
        <v>0</v>
      </c>
      <c r="AA447">
        <v>0</v>
      </c>
      <c r="AB447" s="8">
        <f>Solution[[#This Row],[Old Stop]] +1</f>
        <v>181</v>
      </c>
      <c r="AC447" s="8" t="str">
        <f>_xlfn.CONCAT(Solution[[#This Row],[Old Rt '#]],"_",Solution[[#This Row],[Week '#]],"_", _xlfn.SWITCH(Solution[[#This Row],[Old Delivery Day]], "M", "Monday", "T", "Tuesday", "W", "Wednesday", "R", "Thursday", "F", "Friday"))</f>
        <v>103_Week1_Friday</v>
      </c>
      <c r="AD447" s="20">
        <v>31.978400000000001</v>
      </c>
      <c r="AE447" s="20">
        <v>31.718399999999999</v>
      </c>
      <c r="AF447" s="20">
        <v>36.063800000000001</v>
      </c>
      <c r="AG447" s="20">
        <v>33.4621</v>
      </c>
      <c r="AH447">
        <v>37.75</v>
      </c>
      <c r="AI447" s="8" t="s">
        <v>3526</v>
      </c>
      <c r="AJ447" s="8" t="s">
        <v>3527</v>
      </c>
      <c r="AK447" s="8">
        <v>1</v>
      </c>
      <c r="AL447" s="8">
        <v>0</v>
      </c>
      <c r="AM447" s="11">
        <v>33.922499999999999</v>
      </c>
      <c r="AN447" s="11">
        <v>35.611199999999997</v>
      </c>
      <c r="AO447" t="s">
        <v>163</v>
      </c>
      <c r="AP447" s="8" t="s">
        <v>191</v>
      </c>
      <c r="AQ447" s="8" t="s">
        <v>44</v>
      </c>
      <c r="AR447" s="8" t="s">
        <v>163</v>
      </c>
      <c r="AS447" s="8" t="s">
        <v>163</v>
      </c>
      <c r="AT447" s="8" t="s">
        <v>168</v>
      </c>
      <c r="AU4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7" s="8">
        <v>0</v>
      </c>
      <c r="AW447">
        <v>7.9946000000000002</v>
      </c>
      <c r="AX447">
        <v>7.9295999999999998</v>
      </c>
      <c r="AY447">
        <v>9.0159500000000001</v>
      </c>
      <c r="AZ447">
        <v>8.3655249999999999</v>
      </c>
    </row>
    <row r="448" spans="1:52" x14ac:dyDescent="0.3">
      <c r="A448" s="43" t="s">
        <v>845</v>
      </c>
      <c r="B448" t="s">
        <v>3583</v>
      </c>
      <c r="C448" t="s">
        <v>110</v>
      </c>
      <c r="D448" s="8" t="s">
        <v>102</v>
      </c>
      <c r="E448" s="8" t="s">
        <v>290</v>
      </c>
      <c r="F448" s="8" t="s">
        <v>15</v>
      </c>
      <c r="G448" s="8" t="s">
        <v>155</v>
      </c>
      <c r="H448" s="8" t="s">
        <v>126</v>
      </c>
      <c r="I448" s="8" t="s">
        <v>14</v>
      </c>
      <c r="J448" s="8">
        <v>180</v>
      </c>
      <c r="K448" s="14" t="s">
        <v>844</v>
      </c>
      <c r="L448" s="14" t="s">
        <v>5998</v>
      </c>
      <c r="M448" s="10">
        <v>2.4910429069795299</v>
      </c>
      <c r="N448" s="8" t="s">
        <v>8385</v>
      </c>
      <c r="O448" s="8" t="s">
        <v>147</v>
      </c>
      <c r="P448" s="9">
        <v>0.33341435185185186</v>
      </c>
      <c r="Q448" s="9">
        <v>0.33945601851851853</v>
      </c>
      <c r="R448" s="8">
        <v>0</v>
      </c>
      <c r="S448" s="10">
        <v>6.5766666666666671</v>
      </c>
      <c r="T448" s="8" t="s">
        <v>3585</v>
      </c>
      <c r="U448" s="8" t="s">
        <v>3586</v>
      </c>
      <c r="V448" s="10">
        <v>1.91361312088975</v>
      </c>
      <c r="W448">
        <v>1710.84</v>
      </c>
      <c r="X448" s="8">
        <v>0</v>
      </c>
      <c r="Y448" s="8">
        <v>0</v>
      </c>
      <c r="Z448">
        <v>0</v>
      </c>
      <c r="AA448">
        <v>0</v>
      </c>
      <c r="AB448" s="8">
        <f>Solution[[#This Row],[Old Stop]] +1</f>
        <v>181</v>
      </c>
      <c r="AC448" s="8" t="str">
        <f>_xlfn.CONCAT(Solution[[#This Row],[Old Rt '#]],"_",Solution[[#This Row],[Week '#]],"_", _xlfn.SWITCH(Solution[[#This Row],[Old Delivery Day]], "M", "Monday", "T", "Tuesday", "W", "Wednesday", "R", "Thursday", "F", "Friday"))</f>
        <v>103_Week2_Friday</v>
      </c>
      <c r="AD448" s="20">
        <v>31.978400000000001</v>
      </c>
      <c r="AE448" s="20">
        <v>31.718399999999999</v>
      </c>
      <c r="AF448" s="20">
        <v>36.063800000000001</v>
      </c>
      <c r="AG448" s="20">
        <v>33.4621</v>
      </c>
      <c r="AH448">
        <v>37.75</v>
      </c>
      <c r="AI448" s="8" t="s">
        <v>3526</v>
      </c>
      <c r="AJ448" s="8" t="s">
        <v>5166</v>
      </c>
      <c r="AK448" s="8">
        <v>1</v>
      </c>
      <c r="AL448" s="8">
        <v>0</v>
      </c>
      <c r="AM448" s="11">
        <v>33.922499999999999</v>
      </c>
      <c r="AN448" s="11">
        <v>35.611199999999997</v>
      </c>
      <c r="AO448" t="s">
        <v>163</v>
      </c>
      <c r="AP448" s="8" t="s">
        <v>191</v>
      </c>
      <c r="AQ448" s="8" t="s">
        <v>44</v>
      </c>
      <c r="AR448" s="8" t="s">
        <v>163</v>
      </c>
      <c r="AS448" s="8" t="s">
        <v>163</v>
      </c>
      <c r="AT448" s="8" t="s">
        <v>168</v>
      </c>
      <c r="AU4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8" s="8">
        <v>0</v>
      </c>
      <c r="AW448">
        <v>7.9946000000000002</v>
      </c>
      <c r="AX448">
        <v>7.9295999999999998</v>
      </c>
      <c r="AY448">
        <v>9.0159500000000001</v>
      </c>
      <c r="AZ448">
        <v>8.3655249999999999</v>
      </c>
    </row>
    <row r="449" spans="1:52" x14ac:dyDescent="0.3">
      <c r="A449" s="43" t="s">
        <v>827</v>
      </c>
      <c r="B449" t="s">
        <v>5275</v>
      </c>
      <c r="C449" t="s">
        <v>110</v>
      </c>
      <c r="D449" s="8" t="s">
        <v>101</v>
      </c>
      <c r="E449" s="8" t="s">
        <v>290</v>
      </c>
      <c r="F449" s="8" t="s">
        <v>15</v>
      </c>
      <c r="G449" s="8" t="s">
        <v>140</v>
      </c>
      <c r="H449" s="8" t="s">
        <v>290</v>
      </c>
      <c r="I449" s="8" t="s">
        <v>12</v>
      </c>
      <c r="J449" s="8">
        <v>61</v>
      </c>
      <c r="K449" s="14" t="s">
        <v>826</v>
      </c>
      <c r="L449" s="14" t="s">
        <v>5810</v>
      </c>
      <c r="M449" s="10">
        <v>0.38799126317411498</v>
      </c>
      <c r="N449" s="8" t="s">
        <v>9285</v>
      </c>
      <c r="O449" s="8" t="s">
        <v>129</v>
      </c>
      <c r="P449" s="9">
        <v>0.49596064814814816</v>
      </c>
      <c r="Q449" s="9">
        <v>0.50462962962962965</v>
      </c>
      <c r="R449" s="8">
        <v>0</v>
      </c>
      <c r="S449" s="10">
        <v>13.725</v>
      </c>
      <c r="T449" s="8" t="s">
        <v>5277</v>
      </c>
      <c r="U449" s="8" t="s">
        <v>5278</v>
      </c>
      <c r="V449" s="10">
        <v>0.25117931755998901</v>
      </c>
      <c r="W449">
        <v>2963.89</v>
      </c>
      <c r="X449" s="8">
        <v>0</v>
      </c>
      <c r="Y449" s="8">
        <v>0</v>
      </c>
      <c r="Z449">
        <v>0</v>
      </c>
      <c r="AA449">
        <v>0</v>
      </c>
      <c r="AB449" s="8">
        <f>Solution[[#This Row],[Old Stop]] +1</f>
        <v>62</v>
      </c>
      <c r="AC449" s="8" t="str">
        <f>_xlfn.CONCAT(Solution[[#This Row],[Old Rt '#]],"_",Solution[[#This Row],[Week '#]],"_", _xlfn.SWITCH(Solution[[#This Row],[Old Delivery Day]], "M", "Monday", "T", "Tuesday", "W", "Wednesday", "R", "Thursday", "F", "Friday"))</f>
        <v>105_Week1_Wednesday</v>
      </c>
      <c r="AD449" s="20">
        <v>112.185</v>
      </c>
      <c r="AE449" s="20">
        <v>137.745</v>
      </c>
      <c r="AF449" s="20">
        <v>134.54140000000001</v>
      </c>
      <c r="AG449" s="20">
        <v>129.3383</v>
      </c>
      <c r="AH449">
        <v>71.88</v>
      </c>
      <c r="AI449" s="8" t="s">
        <v>3526</v>
      </c>
      <c r="AJ449" s="8" t="s">
        <v>3527</v>
      </c>
      <c r="AK449" s="8">
        <v>1</v>
      </c>
      <c r="AL449" s="8">
        <v>0</v>
      </c>
      <c r="AM449" s="11">
        <v>68.447500000000005</v>
      </c>
      <c r="AN449" s="11">
        <v>62.426200000000001</v>
      </c>
      <c r="AO449" t="s">
        <v>163</v>
      </c>
      <c r="AP449" s="8" t="s">
        <v>191</v>
      </c>
      <c r="AQ449" s="8" t="s">
        <v>44</v>
      </c>
      <c r="AR449" s="8" t="s">
        <v>164</v>
      </c>
      <c r="AS449" s="8" t="s">
        <v>163</v>
      </c>
      <c r="AT449" s="8" t="s">
        <v>168</v>
      </c>
      <c r="AU4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49" s="8">
        <v>0</v>
      </c>
      <c r="AW449">
        <v>28.046250000000001</v>
      </c>
      <c r="AX449">
        <v>34.436250000000001</v>
      </c>
      <c r="AY449">
        <v>33.635350000000003</v>
      </c>
      <c r="AZ449">
        <v>32.334575000000001</v>
      </c>
    </row>
    <row r="450" spans="1:52" x14ac:dyDescent="0.3">
      <c r="A450" s="43" t="s">
        <v>1261</v>
      </c>
      <c r="B450" t="s">
        <v>3638</v>
      </c>
      <c r="C450" t="s">
        <v>138</v>
      </c>
      <c r="D450" s="8" t="s">
        <v>101</v>
      </c>
      <c r="E450" s="8" t="s">
        <v>290</v>
      </c>
      <c r="F450" s="8" t="s">
        <v>15</v>
      </c>
      <c r="G450" s="8" t="s">
        <v>4484</v>
      </c>
      <c r="H450" s="8" t="s">
        <v>290</v>
      </c>
      <c r="I450" s="8" t="s">
        <v>12</v>
      </c>
      <c r="J450" s="8">
        <v>80</v>
      </c>
      <c r="K450" s="14" t="s">
        <v>1260</v>
      </c>
      <c r="L450" s="14" t="s">
        <v>6026</v>
      </c>
      <c r="M450" s="10">
        <v>11.5592190359511</v>
      </c>
      <c r="N450" s="8" t="s">
        <v>8197</v>
      </c>
      <c r="O450" s="8" t="s">
        <v>147</v>
      </c>
      <c r="P450" s="9">
        <v>0.54146990740740741</v>
      </c>
      <c r="Q450" s="9">
        <v>0.54969907407407403</v>
      </c>
      <c r="R450" s="8">
        <v>0</v>
      </c>
      <c r="S450" s="10">
        <v>12.125</v>
      </c>
      <c r="T450" s="8" t="s">
        <v>3640</v>
      </c>
      <c r="U450" s="8" t="s">
        <v>3641</v>
      </c>
      <c r="V450" s="10">
        <v>9.6567598443547205</v>
      </c>
      <c r="W450">
        <v>2637.23</v>
      </c>
      <c r="X450" s="8">
        <v>0</v>
      </c>
      <c r="Y450" s="8">
        <v>0</v>
      </c>
      <c r="Z450">
        <v>0</v>
      </c>
      <c r="AA450">
        <v>0</v>
      </c>
      <c r="AB450" s="8">
        <f>Solution[[#This Row],[Old Stop]] +1</f>
        <v>81</v>
      </c>
      <c r="AC450" s="8" t="str">
        <f>_xlfn.CONCAT(Solution[[#This Row],[Old Rt '#]],"_",Solution[[#This Row],[Week '#]],"_", _xlfn.SWITCH(Solution[[#This Row],[Old Delivery Day]], "M", "Monday", "T", "Tuesday", "W", "Wednesday", "R", "Thursday", "F", "Friday"))</f>
        <v>105_Week1_Wednesday</v>
      </c>
      <c r="AD450" s="20">
        <v>50.11</v>
      </c>
      <c r="AE450" s="20">
        <v>50.444600000000001</v>
      </c>
      <c r="AF450" s="20">
        <v>51.426900000000003</v>
      </c>
      <c r="AG450" s="20">
        <v>52.62</v>
      </c>
      <c r="AH450">
        <v>55.39</v>
      </c>
      <c r="AI450" s="8" t="s">
        <v>3526</v>
      </c>
      <c r="AJ450" s="8" t="s">
        <v>3527</v>
      </c>
      <c r="AK450" s="8">
        <v>1</v>
      </c>
      <c r="AL450" s="8">
        <v>0</v>
      </c>
      <c r="AM450" s="11">
        <v>50.11</v>
      </c>
      <c r="AN450" s="11">
        <v>52.62</v>
      </c>
      <c r="AO450" t="s">
        <v>163</v>
      </c>
      <c r="AP450" s="8" t="s">
        <v>191</v>
      </c>
      <c r="AQ450" s="8" t="s">
        <v>44</v>
      </c>
      <c r="AR450" s="8" t="s">
        <v>164</v>
      </c>
      <c r="AS450" s="8" t="s">
        <v>163</v>
      </c>
      <c r="AT450" s="8" t="s">
        <v>168</v>
      </c>
      <c r="AU4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0" s="8">
        <v>0</v>
      </c>
      <c r="AW450">
        <v>12.5275</v>
      </c>
      <c r="AX450">
        <v>12.61115</v>
      </c>
      <c r="AY450">
        <v>12.856725000000001</v>
      </c>
      <c r="AZ450">
        <v>13.154999999999999</v>
      </c>
    </row>
    <row r="451" spans="1:52" x14ac:dyDescent="0.3">
      <c r="A451" s="43" t="s">
        <v>1261</v>
      </c>
      <c r="B451" t="s">
        <v>3638</v>
      </c>
      <c r="C451" t="s">
        <v>138</v>
      </c>
      <c r="D451" s="8" t="s">
        <v>102</v>
      </c>
      <c r="E451" s="8" t="s">
        <v>290</v>
      </c>
      <c r="F451" s="8" t="s">
        <v>15</v>
      </c>
      <c r="G451" s="8" t="s">
        <v>9248</v>
      </c>
      <c r="H451" s="8" t="s">
        <v>290</v>
      </c>
      <c r="I451" s="8" t="s">
        <v>12</v>
      </c>
      <c r="J451" s="8">
        <v>80</v>
      </c>
      <c r="K451" s="14" t="s">
        <v>1260</v>
      </c>
      <c r="L451" s="14" t="s">
        <v>6026</v>
      </c>
      <c r="M451" s="10">
        <v>22.369938318971901</v>
      </c>
      <c r="N451" s="8" t="s">
        <v>7511</v>
      </c>
      <c r="O451" s="8" t="s">
        <v>147</v>
      </c>
      <c r="P451" s="9">
        <v>0.39478009259259261</v>
      </c>
      <c r="Q451" s="9">
        <v>0.40300925925925923</v>
      </c>
      <c r="R451" s="8">
        <v>0</v>
      </c>
      <c r="S451" s="10">
        <v>12.125</v>
      </c>
      <c r="T451" s="8" t="s">
        <v>3640</v>
      </c>
      <c r="U451" s="8" t="s">
        <v>3641</v>
      </c>
      <c r="V451" s="10">
        <v>18.5222421318282</v>
      </c>
      <c r="W451">
        <v>2637.23</v>
      </c>
      <c r="X451" s="8">
        <v>0</v>
      </c>
      <c r="Y451" s="8">
        <v>0</v>
      </c>
      <c r="Z451">
        <v>0</v>
      </c>
      <c r="AA451">
        <v>0</v>
      </c>
      <c r="AB451" s="8">
        <f>Solution[[#This Row],[Old Stop]] +1</f>
        <v>81</v>
      </c>
      <c r="AC451" s="8" t="str">
        <f>_xlfn.CONCAT(Solution[[#This Row],[Old Rt '#]],"_",Solution[[#This Row],[Week '#]],"_", _xlfn.SWITCH(Solution[[#This Row],[Old Delivery Day]], "M", "Monday", "T", "Tuesday", "W", "Wednesday", "R", "Thursday", "F", "Friday"))</f>
        <v>105_Week2_Wednesday</v>
      </c>
      <c r="AD451" s="20">
        <v>50.11</v>
      </c>
      <c r="AE451" s="20">
        <v>50.444600000000001</v>
      </c>
      <c r="AF451" s="20">
        <v>51.426900000000003</v>
      </c>
      <c r="AG451" s="20">
        <v>52.62</v>
      </c>
      <c r="AH451">
        <v>55.39</v>
      </c>
      <c r="AI451" s="8" t="s">
        <v>3526</v>
      </c>
      <c r="AJ451" s="8" t="s">
        <v>5166</v>
      </c>
      <c r="AK451" s="8">
        <v>1</v>
      </c>
      <c r="AL451" s="8">
        <v>0</v>
      </c>
      <c r="AM451" s="11">
        <v>50.11</v>
      </c>
      <c r="AN451" s="11">
        <v>52.62</v>
      </c>
      <c r="AO451" t="s">
        <v>163</v>
      </c>
      <c r="AP451" s="8" t="s">
        <v>191</v>
      </c>
      <c r="AQ451" s="8" t="s">
        <v>44</v>
      </c>
      <c r="AR451" s="8" t="s">
        <v>164</v>
      </c>
      <c r="AS451" s="8" t="s">
        <v>163</v>
      </c>
      <c r="AT451" s="8" t="s">
        <v>168</v>
      </c>
      <c r="AU4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1" s="8">
        <v>0</v>
      </c>
      <c r="AW451">
        <v>12.5275</v>
      </c>
      <c r="AX451">
        <v>12.61115</v>
      </c>
      <c r="AY451">
        <v>12.856725000000001</v>
      </c>
      <c r="AZ451">
        <v>13.154999999999999</v>
      </c>
    </row>
    <row r="452" spans="1:52" x14ac:dyDescent="0.3">
      <c r="A452" s="43" t="s">
        <v>1740</v>
      </c>
      <c r="B452" t="s">
        <v>3628</v>
      </c>
      <c r="C452" t="s">
        <v>110</v>
      </c>
      <c r="D452" s="8" t="s">
        <v>101</v>
      </c>
      <c r="E452" s="8" t="s">
        <v>290</v>
      </c>
      <c r="F452" s="8" t="s">
        <v>15</v>
      </c>
      <c r="G452" s="8" t="s">
        <v>9259</v>
      </c>
      <c r="H452" s="8" t="s">
        <v>290</v>
      </c>
      <c r="I452" s="8" t="s">
        <v>12</v>
      </c>
      <c r="J452" s="8">
        <v>92</v>
      </c>
      <c r="K452" s="14" t="s">
        <v>1739</v>
      </c>
      <c r="L452" s="14" t="s">
        <v>5978</v>
      </c>
      <c r="M452" s="10">
        <v>1.8247747000400001</v>
      </c>
      <c r="N452" s="8" t="s">
        <v>9063</v>
      </c>
      <c r="O452" s="8" t="s">
        <v>147</v>
      </c>
      <c r="P452" s="9">
        <v>0.55096064814814816</v>
      </c>
      <c r="Q452" s="9">
        <v>0.55552083333333335</v>
      </c>
      <c r="R452" s="8">
        <v>0</v>
      </c>
      <c r="S452" s="10">
        <v>9.0291666666666668</v>
      </c>
      <c r="T452" s="8" t="s">
        <v>3630</v>
      </c>
      <c r="U452" s="8" t="s">
        <v>3631</v>
      </c>
      <c r="V452" s="10">
        <v>1.23950504405795</v>
      </c>
      <c r="W452">
        <v>3154.42</v>
      </c>
      <c r="X452" s="8">
        <v>3</v>
      </c>
      <c r="Y452" s="8">
        <v>0.88</v>
      </c>
      <c r="Z452">
        <v>1</v>
      </c>
      <c r="AA452">
        <v>25</v>
      </c>
      <c r="AB452" s="8">
        <f>Solution[[#This Row],[Old Stop]] +1</f>
        <v>93</v>
      </c>
      <c r="AC452" s="8" t="str">
        <f>_xlfn.CONCAT(Solution[[#This Row],[Old Rt '#]],"_",Solution[[#This Row],[Week '#]],"_", _xlfn.SWITCH(Solution[[#This Row],[Old Delivery Day]], "M", "Monday", "T", "Tuesday", "W", "Wednesday", "R", "Thursday", "F", "Friday"))</f>
        <v>105_Week1_Wednesday</v>
      </c>
      <c r="AD452" s="20">
        <v>79.447100000000006</v>
      </c>
      <c r="AE452" s="20">
        <v>72.858400000000003</v>
      </c>
      <c r="AF452" s="20">
        <v>73.616900000000001</v>
      </c>
      <c r="AG452" s="20">
        <v>62.430700000000002</v>
      </c>
      <c r="AH452">
        <v>80.61</v>
      </c>
      <c r="AI452" s="8" t="s">
        <v>3526</v>
      </c>
      <c r="AJ452" s="8" t="s">
        <v>3527</v>
      </c>
      <c r="AK452" s="8">
        <v>1</v>
      </c>
      <c r="AL452" s="8">
        <v>25</v>
      </c>
      <c r="AM452" s="11">
        <v>78.27</v>
      </c>
      <c r="AN452" s="11">
        <v>64.3262</v>
      </c>
      <c r="AO452" t="s">
        <v>163</v>
      </c>
      <c r="AP452" s="8" t="s">
        <v>191</v>
      </c>
      <c r="AQ452" s="8" t="s">
        <v>44</v>
      </c>
      <c r="AR452" s="8" t="s">
        <v>164</v>
      </c>
      <c r="AS452" s="8" t="s">
        <v>163</v>
      </c>
      <c r="AT452" s="8" t="s">
        <v>168</v>
      </c>
      <c r="AU4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2" s="8">
        <v>25</v>
      </c>
      <c r="AW452">
        <v>19.861775000000002</v>
      </c>
      <c r="AX452">
        <v>18.214600000000001</v>
      </c>
      <c r="AY452">
        <v>18.404225</v>
      </c>
      <c r="AZ452">
        <v>15.607675</v>
      </c>
    </row>
    <row r="453" spans="1:52" x14ac:dyDescent="0.3">
      <c r="A453" s="43" t="s">
        <v>1740</v>
      </c>
      <c r="B453" t="s">
        <v>3628</v>
      </c>
      <c r="C453" t="s">
        <v>110</v>
      </c>
      <c r="D453" s="8" t="s">
        <v>102</v>
      </c>
      <c r="E453" s="8" t="s">
        <v>290</v>
      </c>
      <c r="F453" s="8" t="s">
        <v>15</v>
      </c>
      <c r="G453" s="8" t="s">
        <v>140</v>
      </c>
      <c r="H453" s="8" t="s">
        <v>290</v>
      </c>
      <c r="I453" s="8" t="s">
        <v>12</v>
      </c>
      <c r="J453" s="8">
        <v>92</v>
      </c>
      <c r="K453" s="14" t="s">
        <v>1739</v>
      </c>
      <c r="L453" s="14" t="s">
        <v>5978</v>
      </c>
      <c r="M453" s="10">
        <v>0.68722573464353298</v>
      </c>
      <c r="N453" s="8" t="s">
        <v>7503</v>
      </c>
      <c r="O453" s="8" t="s">
        <v>147</v>
      </c>
      <c r="P453" s="9">
        <v>0.40695601851851854</v>
      </c>
      <c r="Q453" s="9">
        <v>0.41151620370370373</v>
      </c>
      <c r="R453" s="8">
        <v>0</v>
      </c>
      <c r="S453" s="10">
        <v>9.0291666666666668</v>
      </c>
      <c r="T453" s="8" t="s">
        <v>3630</v>
      </c>
      <c r="U453" s="8" t="s">
        <v>3631</v>
      </c>
      <c r="V453" s="10">
        <v>0.26865669365808698</v>
      </c>
      <c r="W453">
        <v>3154.42</v>
      </c>
      <c r="X453" s="8">
        <v>3</v>
      </c>
      <c r="Y453" s="8">
        <v>0.88</v>
      </c>
      <c r="Z453">
        <v>1</v>
      </c>
      <c r="AA453">
        <v>25</v>
      </c>
      <c r="AB453" s="8">
        <f>Solution[[#This Row],[Old Stop]] +1</f>
        <v>93</v>
      </c>
      <c r="AC453" s="8" t="str">
        <f>_xlfn.CONCAT(Solution[[#This Row],[Old Rt '#]],"_",Solution[[#This Row],[Week '#]],"_", _xlfn.SWITCH(Solution[[#This Row],[Old Delivery Day]], "M", "Monday", "T", "Tuesday", "W", "Wednesday", "R", "Thursday", "F", "Friday"))</f>
        <v>105_Week2_Wednesday</v>
      </c>
      <c r="AD453" s="20">
        <v>79.447100000000006</v>
      </c>
      <c r="AE453" s="20">
        <v>72.858400000000003</v>
      </c>
      <c r="AF453" s="20">
        <v>73.616900000000001</v>
      </c>
      <c r="AG453" s="20">
        <v>62.430700000000002</v>
      </c>
      <c r="AH453">
        <v>80.61</v>
      </c>
      <c r="AI453" s="8" t="s">
        <v>3526</v>
      </c>
      <c r="AJ453" s="8" t="s">
        <v>5166</v>
      </c>
      <c r="AK453" s="8">
        <v>1</v>
      </c>
      <c r="AL453" s="8">
        <v>25</v>
      </c>
      <c r="AM453" s="11">
        <v>78.27</v>
      </c>
      <c r="AN453" s="11">
        <v>64.3262</v>
      </c>
      <c r="AO453" t="s">
        <v>163</v>
      </c>
      <c r="AP453" s="8" t="s">
        <v>191</v>
      </c>
      <c r="AQ453" s="8" t="s">
        <v>44</v>
      </c>
      <c r="AR453" s="8" t="s">
        <v>164</v>
      </c>
      <c r="AS453" s="8" t="s">
        <v>163</v>
      </c>
      <c r="AT453" s="8" t="s">
        <v>168</v>
      </c>
      <c r="AU4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3" s="8">
        <v>25</v>
      </c>
      <c r="AW453">
        <v>19.861775000000002</v>
      </c>
      <c r="AX453">
        <v>18.214600000000001</v>
      </c>
      <c r="AY453">
        <v>18.404225</v>
      </c>
      <c r="AZ453">
        <v>15.607675</v>
      </c>
    </row>
    <row r="454" spans="1:52" x14ac:dyDescent="0.3">
      <c r="A454" s="43" t="s">
        <v>1647</v>
      </c>
      <c r="B454" t="s">
        <v>3593</v>
      </c>
      <c r="C454" t="s">
        <v>113</v>
      </c>
      <c r="D454" s="8" t="s">
        <v>101</v>
      </c>
      <c r="E454" s="8" t="s">
        <v>290</v>
      </c>
      <c r="F454" s="8" t="s">
        <v>15</v>
      </c>
      <c r="G454" s="8" t="s">
        <v>9253</v>
      </c>
      <c r="H454" s="8" t="s">
        <v>126</v>
      </c>
      <c r="I454" s="8" t="s">
        <v>14</v>
      </c>
      <c r="J454" s="8">
        <v>179</v>
      </c>
      <c r="K454" s="14" t="s">
        <v>1643</v>
      </c>
      <c r="L454" s="14" t="s">
        <v>5969</v>
      </c>
      <c r="M454" s="10">
        <v>6.3962773459657596</v>
      </c>
      <c r="N454" s="8" t="s">
        <v>8203</v>
      </c>
      <c r="O454" s="8" t="s">
        <v>129</v>
      </c>
      <c r="P454" s="9">
        <v>0.50906249999999997</v>
      </c>
      <c r="Q454" s="9">
        <v>0.51347222222222222</v>
      </c>
      <c r="R454" s="8">
        <v>0</v>
      </c>
      <c r="S454" s="10">
        <v>5.3833333333333337</v>
      </c>
      <c r="T454" s="8" t="s">
        <v>3595</v>
      </c>
      <c r="U454" s="8" t="s">
        <v>3596</v>
      </c>
      <c r="V454" s="10">
        <v>4.89622658152732</v>
      </c>
      <c r="W454">
        <v>861.6</v>
      </c>
      <c r="X454" s="8">
        <v>0</v>
      </c>
      <c r="Y454" s="8">
        <v>0</v>
      </c>
      <c r="Z454">
        <v>0</v>
      </c>
      <c r="AA454">
        <v>0</v>
      </c>
      <c r="AB454" s="8">
        <f>Solution[[#This Row],[Old Stop]] +1</f>
        <v>180</v>
      </c>
      <c r="AC454" s="8" t="str">
        <f>_xlfn.CONCAT(Solution[[#This Row],[Old Rt '#]],"_",Solution[[#This Row],[Week '#]],"_", _xlfn.SWITCH(Solution[[#This Row],[Old Delivery Day]], "M", "Monday", "T", "Tuesday", "W", "Wednesday", "R", "Thursday", "F", "Friday"))</f>
        <v>103_Week1_Friday</v>
      </c>
      <c r="AD454" s="20">
        <v>21.2</v>
      </c>
      <c r="AE454" s="20">
        <v>20.329999999999998</v>
      </c>
      <c r="AF454" s="20">
        <v>23.9</v>
      </c>
      <c r="AG454" s="20">
        <v>20.9</v>
      </c>
      <c r="AH454">
        <v>12.67</v>
      </c>
      <c r="AI454" s="8" t="s">
        <v>3526</v>
      </c>
      <c r="AJ454" s="8" t="s">
        <v>3527</v>
      </c>
      <c r="AK454" s="8">
        <v>1</v>
      </c>
      <c r="AL454" s="8">
        <v>0</v>
      </c>
      <c r="AM454" s="11">
        <v>11.95</v>
      </c>
      <c r="AN454" s="11">
        <v>20.3</v>
      </c>
      <c r="AO454" t="s">
        <v>163</v>
      </c>
      <c r="AP454" s="8" t="s">
        <v>191</v>
      </c>
      <c r="AQ454" s="8" t="s">
        <v>44</v>
      </c>
      <c r="AR454" s="8" t="s">
        <v>163</v>
      </c>
      <c r="AS454" s="8" t="s">
        <v>163</v>
      </c>
      <c r="AT454" s="8" t="s">
        <v>168</v>
      </c>
      <c r="AU4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4" s="8">
        <v>0</v>
      </c>
      <c r="AW454">
        <v>5.3</v>
      </c>
      <c r="AX454">
        <v>5.0824999999999996</v>
      </c>
      <c r="AY454">
        <v>5.9749999999999996</v>
      </c>
      <c r="AZ454">
        <v>5.2249999999999996</v>
      </c>
    </row>
    <row r="455" spans="1:52" x14ac:dyDescent="0.3">
      <c r="A455" s="43" t="s">
        <v>1647</v>
      </c>
      <c r="B455" t="s">
        <v>3593</v>
      </c>
      <c r="C455" t="s">
        <v>113</v>
      </c>
      <c r="D455" s="8" t="s">
        <v>102</v>
      </c>
      <c r="E455" s="8" t="s">
        <v>290</v>
      </c>
      <c r="F455" s="8" t="s">
        <v>15</v>
      </c>
      <c r="G455" s="8" t="s">
        <v>137</v>
      </c>
      <c r="H455" s="8" t="s">
        <v>126</v>
      </c>
      <c r="I455" s="8" t="s">
        <v>14</v>
      </c>
      <c r="J455" s="8">
        <v>179</v>
      </c>
      <c r="K455" s="14" t="s">
        <v>1643</v>
      </c>
      <c r="L455" s="14" t="s">
        <v>5969</v>
      </c>
      <c r="M455" s="10">
        <v>6.3463523903931396</v>
      </c>
      <c r="N455" s="8" t="s">
        <v>8731</v>
      </c>
      <c r="O455" s="8" t="s">
        <v>129</v>
      </c>
      <c r="P455" s="9">
        <v>0.37482638888888886</v>
      </c>
      <c r="Q455" s="9">
        <v>0.37923611111111111</v>
      </c>
      <c r="R455" s="8">
        <v>0</v>
      </c>
      <c r="S455" s="10">
        <v>5.3833333333333337</v>
      </c>
      <c r="T455" s="8" t="s">
        <v>3595</v>
      </c>
      <c r="U455" s="8" t="s">
        <v>3596</v>
      </c>
      <c r="V455" s="10">
        <v>4.8938079391887204</v>
      </c>
      <c r="W455">
        <v>861.6</v>
      </c>
      <c r="X455" s="8">
        <v>0</v>
      </c>
      <c r="Y455" s="8">
        <v>0</v>
      </c>
      <c r="Z455">
        <v>0</v>
      </c>
      <c r="AA455">
        <v>0</v>
      </c>
      <c r="AB455" s="8">
        <f>Solution[[#This Row],[Old Stop]] +1</f>
        <v>180</v>
      </c>
      <c r="AC455" s="8" t="str">
        <f>_xlfn.CONCAT(Solution[[#This Row],[Old Rt '#]],"_",Solution[[#This Row],[Week '#]],"_", _xlfn.SWITCH(Solution[[#This Row],[Old Delivery Day]], "M", "Monday", "T", "Tuesday", "W", "Wednesday", "R", "Thursday", "F", "Friday"))</f>
        <v>103_Week2_Friday</v>
      </c>
      <c r="AD455" s="20">
        <v>21.2</v>
      </c>
      <c r="AE455" s="20">
        <v>20.329999999999998</v>
      </c>
      <c r="AF455" s="20">
        <v>23.9</v>
      </c>
      <c r="AG455" s="20">
        <v>20.9</v>
      </c>
      <c r="AH455">
        <v>12.67</v>
      </c>
      <c r="AI455" s="8" t="s">
        <v>3526</v>
      </c>
      <c r="AJ455" s="8" t="s">
        <v>5166</v>
      </c>
      <c r="AK455" s="8">
        <v>1</v>
      </c>
      <c r="AL455" s="8">
        <v>0</v>
      </c>
      <c r="AM455" s="11">
        <v>11.95</v>
      </c>
      <c r="AN455" s="11">
        <v>20.3</v>
      </c>
      <c r="AO455" t="s">
        <v>163</v>
      </c>
      <c r="AP455" s="8" t="s">
        <v>191</v>
      </c>
      <c r="AQ455" s="8" t="s">
        <v>44</v>
      </c>
      <c r="AR455" s="8" t="s">
        <v>163</v>
      </c>
      <c r="AS455" s="8" t="s">
        <v>163</v>
      </c>
      <c r="AT455" s="8" t="s">
        <v>168</v>
      </c>
      <c r="AU4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5" s="8">
        <v>0</v>
      </c>
      <c r="AW455">
        <v>5.3</v>
      </c>
      <c r="AX455">
        <v>5.0824999999999996</v>
      </c>
      <c r="AY455">
        <v>5.9749999999999996</v>
      </c>
      <c r="AZ455">
        <v>5.2249999999999996</v>
      </c>
    </row>
    <row r="456" spans="1:52" x14ac:dyDescent="0.3">
      <c r="A456" s="43" t="s">
        <v>1011</v>
      </c>
      <c r="B456" t="s">
        <v>4440</v>
      </c>
      <c r="C456" t="s">
        <v>110</v>
      </c>
      <c r="D456" s="8" t="s">
        <v>101</v>
      </c>
      <c r="E456" s="8" t="s">
        <v>160</v>
      </c>
      <c r="F456" s="8" t="s">
        <v>15</v>
      </c>
      <c r="G456" s="8" t="s">
        <v>9250</v>
      </c>
      <c r="H456" s="8" t="s">
        <v>160</v>
      </c>
      <c r="I456" s="8" t="s">
        <v>15</v>
      </c>
      <c r="J456" s="8">
        <v>245</v>
      </c>
      <c r="K456" s="14" t="s">
        <v>1010</v>
      </c>
      <c r="L456" s="14" t="s">
        <v>8926</v>
      </c>
      <c r="M456" s="10">
        <v>1.8677954202290701</v>
      </c>
      <c r="N456" s="8" t="s">
        <v>8686</v>
      </c>
      <c r="O456" s="8" t="s">
        <v>147</v>
      </c>
      <c r="P456" s="9">
        <v>0.29759259259259258</v>
      </c>
      <c r="Q456" s="9">
        <v>0.30604166666666666</v>
      </c>
      <c r="R456" s="8">
        <v>0</v>
      </c>
      <c r="S456" s="10">
        <v>16.658333333333335</v>
      </c>
      <c r="T456" s="8" t="s">
        <v>8927</v>
      </c>
      <c r="U456" s="8" t="s">
        <v>8928</v>
      </c>
      <c r="V456" s="10">
        <v>0.82455520885213995</v>
      </c>
      <c r="W456">
        <v>19842.46</v>
      </c>
      <c r="X456" s="8">
        <v>28</v>
      </c>
      <c r="Y456" s="8">
        <v>0.93086419753086402</v>
      </c>
      <c r="Z456">
        <v>23</v>
      </c>
      <c r="AA456">
        <v>498</v>
      </c>
      <c r="AB456" s="8">
        <f>Solution[[#This Row],[Old Stop]] +1</f>
        <v>246</v>
      </c>
      <c r="AC456" s="8" t="str">
        <f>_xlfn.CONCAT(Solution[[#This Row],[Old Rt '#]],"_",Solution[[#This Row],[Week '#]],"_", _xlfn.SWITCH(Solution[[#This Row],[Old Delivery Day]], "M", "Monday", "T", "Tuesday", "W", "Wednesday", "R", "Thursday", "F", "Friday"))</f>
        <v>101_Week1_Tuesday</v>
      </c>
      <c r="AD456" s="20">
        <v>344.0838</v>
      </c>
      <c r="AE456" s="20">
        <v>405.59840000000003</v>
      </c>
      <c r="AF456" s="20">
        <v>439.31689999999998</v>
      </c>
      <c r="AG456" s="20">
        <v>422.48689999999999</v>
      </c>
      <c r="AH456">
        <v>438.45</v>
      </c>
      <c r="AI456" s="8" t="s">
        <v>4399</v>
      </c>
      <c r="AJ456" s="8" t="s">
        <v>4400</v>
      </c>
      <c r="AK456" s="8">
        <v>1</v>
      </c>
      <c r="AL456" s="8">
        <v>405</v>
      </c>
      <c r="AM456" s="11">
        <v>427.38</v>
      </c>
      <c r="AN456" s="11">
        <v>425.99</v>
      </c>
      <c r="AO456" t="s">
        <v>164</v>
      </c>
      <c r="AP456" s="8" t="s">
        <v>191</v>
      </c>
      <c r="AQ456" s="8" t="s">
        <v>44</v>
      </c>
      <c r="AR456" s="8" t="s">
        <v>164</v>
      </c>
      <c r="AS456" s="8" t="s">
        <v>164</v>
      </c>
      <c r="AT456" s="8" t="s">
        <v>168</v>
      </c>
      <c r="AU4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6" s="8"/>
      <c r="AW456">
        <v>86.020949999999999</v>
      </c>
      <c r="AX456">
        <v>101.39960000000001</v>
      </c>
      <c r="AY456">
        <v>109.82922499999999</v>
      </c>
      <c r="AZ456">
        <v>105.621725</v>
      </c>
    </row>
    <row r="457" spans="1:52" x14ac:dyDescent="0.3">
      <c r="A457" s="43" t="s">
        <v>1011</v>
      </c>
      <c r="B457" t="s">
        <v>4440</v>
      </c>
      <c r="C457" t="s">
        <v>110</v>
      </c>
      <c r="D457" s="8" t="s">
        <v>102</v>
      </c>
      <c r="E457" s="8" t="s">
        <v>160</v>
      </c>
      <c r="F457" s="8" t="s">
        <v>15</v>
      </c>
      <c r="G457" s="8" t="s">
        <v>9251</v>
      </c>
      <c r="H457" s="8" t="s">
        <v>160</v>
      </c>
      <c r="I457" s="8" t="s">
        <v>15</v>
      </c>
      <c r="J457" s="8">
        <v>245</v>
      </c>
      <c r="K457" s="14" t="s">
        <v>1010</v>
      </c>
      <c r="L457" s="14" t="s">
        <v>8926</v>
      </c>
      <c r="M457" s="10">
        <v>1.7930402900576901</v>
      </c>
      <c r="N457" s="8" t="s">
        <v>8767</v>
      </c>
      <c r="O457" s="8" t="s">
        <v>147</v>
      </c>
      <c r="P457" s="9">
        <v>0.40878472222222223</v>
      </c>
      <c r="Q457" s="9">
        <v>0.41723379629629631</v>
      </c>
      <c r="R457" s="8">
        <v>0</v>
      </c>
      <c r="S457" s="10">
        <v>16.658333333333335</v>
      </c>
      <c r="T457" s="8" t="s">
        <v>8927</v>
      </c>
      <c r="U457" s="8" t="s">
        <v>8928</v>
      </c>
      <c r="V457" s="10">
        <v>0.793606124537103</v>
      </c>
      <c r="W457">
        <v>19842.46</v>
      </c>
      <c r="X457" s="8">
        <v>28</v>
      </c>
      <c r="Y457" s="8">
        <v>0.93086419753086402</v>
      </c>
      <c r="Z457">
        <v>23</v>
      </c>
      <c r="AA457">
        <v>498</v>
      </c>
      <c r="AB457" s="8">
        <f>Solution[[#This Row],[Old Stop]] +1</f>
        <v>246</v>
      </c>
      <c r="AC457" s="8" t="str">
        <f>_xlfn.CONCAT(Solution[[#This Row],[Old Rt '#]],"_",Solution[[#This Row],[Week '#]],"_", _xlfn.SWITCH(Solution[[#This Row],[Old Delivery Day]], "M", "Monday", "T", "Tuesday", "W", "Wednesday", "R", "Thursday", "F", "Friday"))</f>
        <v>101_Week2_Tuesday</v>
      </c>
      <c r="AD457" s="20">
        <v>344.0838</v>
      </c>
      <c r="AE457" s="20">
        <v>405.59840000000003</v>
      </c>
      <c r="AF457" s="20">
        <v>439.31689999999998</v>
      </c>
      <c r="AG457" s="20">
        <v>422.48689999999999</v>
      </c>
      <c r="AH457">
        <v>438.45</v>
      </c>
      <c r="AI457" s="8" t="s">
        <v>4399</v>
      </c>
      <c r="AJ457" s="8" t="s">
        <v>4496</v>
      </c>
      <c r="AK457" s="8">
        <v>1</v>
      </c>
      <c r="AL457" s="8">
        <v>405</v>
      </c>
      <c r="AM457" s="11">
        <v>427.38</v>
      </c>
      <c r="AN457" s="11">
        <v>425.99</v>
      </c>
      <c r="AO457" t="s">
        <v>164</v>
      </c>
      <c r="AP457" s="8" t="s">
        <v>191</v>
      </c>
      <c r="AQ457" s="8" t="s">
        <v>44</v>
      </c>
      <c r="AR457" s="8" t="s">
        <v>164</v>
      </c>
      <c r="AS457" s="8" t="s">
        <v>164</v>
      </c>
      <c r="AT457" s="8" t="s">
        <v>168</v>
      </c>
      <c r="AU4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7" s="8"/>
      <c r="AW457">
        <v>86.020949999999999</v>
      </c>
      <c r="AX457">
        <v>101.39960000000001</v>
      </c>
      <c r="AY457">
        <v>109.82922499999999</v>
      </c>
      <c r="AZ457">
        <v>105.621725</v>
      </c>
    </row>
    <row r="458" spans="1:52" x14ac:dyDescent="0.3">
      <c r="A458" s="43" t="s">
        <v>1386</v>
      </c>
      <c r="B458" t="s">
        <v>5162</v>
      </c>
      <c r="C458" t="s">
        <v>110</v>
      </c>
      <c r="D458" s="8" t="s">
        <v>101</v>
      </c>
      <c r="E458" s="8" t="s">
        <v>290</v>
      </c>
      <c r="F458" s="8" t="s">
        <v>15</v>
      </c>
      <c r="G458" s="8" t="s">
        <v>4497</v>
      </c>
      <c r="H458" s="8" t="s">
        <v>290</v>
      </c>
      <c r="I458" s="8" t="s">
        <v>12</v>
      </c>
      <c r="J458" s="8">
        <v>100</v>
      </c>
      <c r="K458" s="14" t="s">
        <v>1385</v>
      </c>
      <c r="L458" s="14" t="s">
        <v>6148</v>
      </c>
      <c r="M458" s="10">
        <v>12.4897692788073</v>
      </c>
      <c r="N458" s="8" t="s">
        <v>8200</v>
      </c>
      <c r="O458" s="8" t="s">
        <v>129</v>
      </c>
      <c r="P458" s="9">
        <v>0.5221527777777778</v>
      </c>
      <c r="Q458" s="9">
        <v>0.53343750000000001</v>
      </c>
      <c r="R458" s="8">
        <v>0</v>
      </c>
      <c r="S458" s="10">
        <v>12.983333333333334</v>
      </c>
      <c r="T458" s="8" t="s">
        <v>5164</v>
      </c>
      <c r="U458" s="8" t="s">
        <v>5165</v>
      </c>
      <c r="V458" s="10">
        <v>9.7166060419399596</v>
      </c>
      <c r="W458">
        <v>5419.26</v>
      </c>
      <c r="X458" s="8">
        <v>0</v>
      </c>
      <c r="Y458" s="8">
        <v>0</v>
      </c>
      <c r="Z458">
        <v>0</v>
      </c>
      <c r="AA458">
        <v>0</v>
      </c>
      <c r="AB458" s="8">
        <f>Solution[[#This Row],[Old Stop]] +1</f>
        <v>101</v>
      </c>
      <c r="AC458" s="8" t="str">
        <f>_xlfn.CONCAT(Solution[[#This Row],[Old Rt '#]],"_",Solution[[#This Row],[Week '#]],"_", _xlfn.SWITCH(Solution[[#This Row],[Old Delivery Day]], "M", "Monday", "T", "Tuesday", "W", "Wednesday", "R", "Thursday", "F", "Friday"))</f>
        <v>105_Week1_Wednesday</v>
      </c>
      <c r="AD458" s="20">
        <v>112.2414</v>
      </c>
      <c r="AE458" s="20">
        <v>175.11420000000001</v>
      </c>
      <c r="AF458" s="20">
        <v>299.57369999999997</v>
      </c>
      <c r="AG458" s="20">
        <v>196.76499999999999</v>
      </c>
      <c r="AH458">
        <v>167.23</v>
      </c>
      <c r="AI458" s="8" t="s">
        <v>3526</v>
      </c>
      <c r="AJ458" s="8" t="s">
        <v>3527</v>
      </c>
      <c r="AK458" s="8">
        <v>1</v>
      </c>
      <c r="AL458" s="8">
        <v>0</v>
      </c>
      <c r="AM458" s="11">
        <v>159.995</v>
      </c>
      <c r="AN458" s="11">
        <v>95.075000000000003</v>
      </c>
      <c r="AO458" t="s">
        <v>163</v>
      </c>
      <c r="AP458" s="8" t="s">
        <v>191</v>
      </c>
      <c r="AQ458" s="8" t="s">
        <v>44</v>
      </c>
      <c r="AR458" s="8" t="s">
        <v>164</v>
      </c>
      <c r="AS458" s="8" t="s">
        <v>163</v>
      </c>
      <c r="AT458" s="8" t="s">
        <v>168</v>
      </c>
      <c r="AU4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8" s="8">
        <v>0</v>
      </c>
      <c r="AW458">
        <v>28.06035</v>
      </c>
      <c r="AX458">
        <v>43.778550000000003</v>
      </c>
      <c r="AY458">
        <v>74.893424999999993</v>
      </c>
      <c r="AZ458">
        <v>49.191249999999997</v>
      </c>
    </row>
    <row r="459" spans="1:52" x14ac:dyDescent="0.3">
      <c r="A459" s="43" t="s">
        <v>833</v>
      </c>
      <c r="B459" t="s">
        <v>5734</v>
      </c>
      <c r="C459" t="s">
        <v>110</v>
      </c>
      <c r="D459" s="8" t="s">
        <v>101</v>
      </c>
      <c r="E459" s="8" t="s">
        <v>290</v>
      </c>
      <c r="F459" s="8" t="s">
        <v>15</v>
      </c>
      <c r="G459" s="8" t="s">
        <v>9250</v>
      </c>
      <c r="H459" s="8" t="s">
        <v>290</v>
      </c>
      <c r="I459" s="8" t="s">
        <v>12</v>
      </c>
      <c r="J459" s="8">
        <v>49</v>
      </c>
      <c r="K459" s="14" t="s">
        <v>832</v>
      </c>
      <c r="L459" s="14" t="s">
        <v>8947</v>
      </c>
      <c r="M459" s="10">
        <v>0</v>
      </c>
      <c r="N459" s="8" t="s">
        <v>8190</v>
      </c>
      <c r="O459" s="8" t="s">
        <v>147</v>
      </c>
      <c r="P459" s="9">
        <v>0.33314814814814814</v>
      </c>
      <c r="Q459" s="9">
        <v>0.33328703703703705</v>
      </c>
      <c r="R459" s="8">
        <v>0</v>
      </c>
      <c r="S459" s="10">
        <v>0.55833333333333335</v>
      </c>
      <c r="T459" s="8" t="s">
        <v>8942</v>
      </c>
      <c r="U459" s="8" t="s">
        <v>8943</v>
      </c>
      <c r="V459" s="10"/>
      <c r="W459">
        <v>634.37</v>
      </c>
      <c r="X459" s="8">
        <v>5</v>
      </c>
      <c r="Y459" s="8">
        <v>0.61538461538461497</v>
      </c>
      <c r="Z459">
        <v>1</v>
      </c>
      <c r="AA459">
        <v>15</v>
      </c>
      <c r="AB459" s="8">
        <f>Solution[[#This Row],[Old Stop]] +1</f>
        <v>50</v>
      </c>
      <c r="AC459" s="8" t="str">
        <f>_xlfn.CONCAT(Solution[[#This Row],[Old Rt '#]],"_",Solution[[#This Row],[Week '#]],"_", _xlfn.SWITCH(Solution[[#This Row],[Old Delivery Day]], "M", "Monday", "T", "Tuesday", "W", "Wednesday", "R", "Thursday", "F", "Friday"))</f>
        <v>105_Week1_Wednesday</v>
      </c>
      <c r="AD459" s="20">
        <v>12.797599999999999</v>
      </c>
      <c r="AE459" s="20">
        <v>12</v>
      </c>
      <c r="AF459" s="20">
        <v>12</v>
      </c>
      <c r="AG459" s="20">
        <v>12</v>
      </c>
      <c r="AH459">
        <v>12.72</v>
      </c>
      <c r="AI459" s="8" t="s">
        <v>3526</v>
      </c>
      <c r="AJ459" s="8" t="s">
        <v>3527</v>
      </c>
      <c r="AK459" s="8">
        <v>1</v>
      </c>
      <c r="AL459" s="8">
        <v>13</v>
      </c>
      <c r="AM459" s="11">
        <v>12</v>
      </c>
      <c r="AN459" s="11">
        <v>12</v>
      </c>
      <c r="AO459" t="s">
        <v>163</v>
      </c>
      <c r="AP459" s="8" t="s">
        <v>191</v>
      </c>
      <c r="AQ459" s="8" t="s">
        <v>44</v>
      </c>
      <c r="AR459" s="8" t="s">
        <v>164</v>
      </c>
      <c r="AS459" s="8" t="s">
        <v>163</v>
      </c>
      <c r="AT459" s="8" t="s">
        <v>168</v>
      </c>
      <c r="AU4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59" s="8">
        <v>13</v>
      </c>
      <c r="AW459">
        <v>3.1993999999999998</v>
      </c>
      <c r="AX459">
        <v>3</v>
      </c>
      <c r="AY459">
        <v>3</v>
      </c>
      <c r="AZ459">
        <v>3</v>
      </c>
    </row>
    <row r="460" spans="1:52" x14ac:dyDescent="0.3">
      <c r="A460" s="43" t="s">
        <v>833</v>
      </c>
      <c r="B460" t="s">
        <v>5734</v>
      </c>
      <c r="C460" t="s">
        <v>110</v>
      </c>
      <c r="D460" s="8" t="s">
        <v>102</v>
      </c>
      <c r="E460" s="8" t="s">
        <v>290</v>
      </c>
      <c r="F460" s="8" t="s">
        <v>15</v>
      </c>
      <c r="G460" s="8" t="s">
        <v>180</v>
      </c>
      <c r="H460" s="8" t="s">
        <v>290</v>
      </c>
      <c r="I460" s="8" t="s">
        <v>12</v>
      </c>
      <c r="J460" s="8">
        <v>49</v>
      </c>
      <c r="K460" s="14" t="s">
        <v>832</v>
      </c>
      <c r="L460" s="14" t="s">
        <v>8947</v>
      </c>
      <c r="M460" s="10">
        <v>0.29197396988945501</v>
      </c>
      <c r="N460" s="8" t="s">
        <v>7504</v>
      </c>
      <c r="O460" s="8" t="s">
        <v>147</v>
      </c>
      <c r="P460" s="9">
        <v>0.33966435185185184</v>
      </c>
      <c r="Q460" s="9">
        <v>0.33980324074074075</v>
      </c>
      <c r="R460" s="8">
        <v>0</v>
      </c>
      <c r="S460" s="10">
        <v>0.55833333333333335</v>
      </c>
      <c r="T460" s="8" t="s">
        <v>8942</v>
      </c>
      <c r="U460" s="8" t="s">
        <v>8943</v>
      </c>
      <c r="V460" s="10">
        <v>4.2408946809573002E-2</v>
      </c>
      <c r="W460">
        <v>634.37</v>
      </c>
      <c r="X460" s="8">
        <v>5</v>
      </c>
      <c r="Y460" s="8">
        <v>0.61538461538461497</v>
      </c>
      <c r="Z460">
        <v>1</v>
      </c>
      <c r="AA460">
        <v>15</v>
      </c>
      <c r="AB460" s="8">
        <f>Solution[[#This Row],[Old Stop]] +1</f>
        <v>50</v>
      </c>
      <c r="AC460" s="8" t="str">
        <f>_xlfn.CONCAT(Solution[[#This Row],[Old Rt '#]],"_",Solution[[#This Row],[Week '#]],"_", _xlfn.SWITCH(Solution[[#This Row],[Old Delivery Day]], "M", "Monday", "T", "Tuesday", "W", "Wednesday", "R", "Thursday", "F", "Friday"))</f>
        <v>105_Week2_Wednesday</v>
      </c>
      <c r="AD460" s="20">
        <v>12.797599999999999</v>
      </c>
      <c r="AE460" s="20">
        <v>12</v>
      </c>
      <c r="AF460" s="20">
        <v>12</v>
      </c>
      <c r="AG460" s="20">
        <v>12</v>
      </c>
      <c r="AH460">
        <v>12.72</v>
      </c>
      <c r="AI460" s="8" t="s">
        <v>3526</v>
      </c>
      <c r="AJ460" s="8" t="s">
        <v>5166</v>
      </c>
      <c r="AK460" s="8">
        <v>1</v>
      </c>
      <c r="AL460" s="8">
        <v>13</v>
      </c>
      <c r="AM460" s="11">
        <v>12</v>
      </c>
      <c r="AN460" s="11">
        <v>12</v>
      </c>
      <c r="AO460" t="s">
        <v>163</v>
      </c>
      <c r="AP460" s="8" t="s">
        <v>191</v>
      </c>
      <c r="AQ460" s="8" t="s">
        <v>44</v>
      </c>
      <c r="AR460" s="8" t="s">
        <v>164</v>
      </c>
      <c r="AS460" s="8" t="s">
        <v>163</v>
      </c>
      <c r="AT460" s="8" t="s">
        <v>168</v>
      </c>
      <c r="AU4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0" s="8">
        <v>13</v>
      </c>
      <c r="AW460">
        <v>3.1993999999999998</v>
      </c>
      <c r="AX460">
        <v>3</v>
      </c>
      <c r="AY460">
        <v>3</v>
      </c>
      <c r="AZ460">
        <v>3</v>
      </c>
    </row>
    <row r="461" spans="1:52" x14ac:dyDescent="0.3">
      <c r="A461" s="43" t="s">
        <v>1826</v>
      </c>
      <c r="B461" t="s">
        <v>3844</v>
      </c>
      <c r="C461" t="s">
        <v>110</v>
      </c>
      <c r="D461" s="8" t="s">
        <v>101</v>
      </c>
      <c r="E461" s="8" t="s">
        <v>290</v>
      </c>
      <c r="F461" s="8" t="s">
        <v>13</v>
      </c>
      <c r="G461" s="8" t="s">
        <v>9256</v>
      </c>
      <c r="H461" s="8" t="s">
        <v>290</v>
      </c>
      <c r="I461" s="8" t="s">
        <v>13</v>
      </c>
      <c r="J461" s="8">
        <v>0</v>
      </c>
      <c r="K461" s="14" t="s">
        <v>1825</v>
      </c>
      <c r="L461" s="14" t="s">
        <v>6039</v>
      </c>
      <c r="M461" s="10">
        <v>0.95746149940964598</v>
      </c>
      <c r="N461" s="8" t="s">
        <v>9283</v>
      </c>
      <c r="O461" s="8" t="s">
        <v>147</v>
      </c>
      <c r="P461" s="9">
        <v>0.61557870370370371</v>
      </c>
      <c r="Q461" s="9">
        <v>0.62039351851851854</v>
      </c>
      <c r="R461" s="8">
        <v>0</v>
      </c>
      <c r="S461" s="10">
        <v>6.9208333333333334</v>
      </c>
      <c r="T461" s="8" t="s">
        <v>3846</v>
      </c>
      <c r="U461" s="8" t="s">
        <v>3847</v>
      </c>
      <c r="V461" s="10">
        <v>0.48799677906558298</v>
      </c>
      <c r="W461">
        <v>2897.93</v>
      </c>
      <c r="X461" s="8">
        <v>0</v>
      </c>
      <c r="Y461" s="8">
        <v>0</v>
      </c>
      <c r="Z461">
        <v>0</v>
      </c>
      <c r="AA461">
        <v>0</v>
      </c>
      <c r="AB461" s="8">
        <f>Solution[[#This Row],[Old Stop]] +1</f>
        <v>1</v>
      </c>
      <c r="AC461" s="8" t="str">
        <f>_xlfn.CONCAT(Solution[[#This Row],[Old Rt '#]],"_",Solution[[#This Row],[Week '#]],"_", _xlfn.SWITCH(Solution[[#This Row],[Old Delivery Day]], "M", "Monday", "T", "Tuesday", "W", "Wednesday", "R", "Thursday", "F", "Friday"))</f>
        <v>105_Week1_Monday</v>
      </c>
      <c r="AD461" s="20">
        <v>52.755299999999998</v>
      </c>
      <c r="AE461" s="20">
        <v>50.537100000000002</v>
      </c>
      <c r="AF461" s="20">
        <v>64.724599999999995</v>
      </c>
      <c r="AG461" s="20">
        <v>62.833300000000001</v>
      </c>
      <c r="AH461">
        <v>71.19</v>
      </c>
      <c r="AI461" s="8" t="s">
        <v>3636</v>
      </c>
      <c r="AJ461" s="8" t="s">
        <v>3637</v>
      </c>
      <c r="AK461" s="8">
        <v>1</v>
      </c>
      <c r="AL461" s="8">
        <v>0</v>
      </c>
      <c r="AM461" s="11">
        <v>59.476199999999999</v>
      </c>
      <c r="AN461" s="11">
        <v>63.488700000000001</v>
      </c>
      <c r="AO461" t="s">
        <v>164</v>
      </c>
      <c r="AP461" s="8" t="s">
        <v>191</v>
      </c>
      <c r="AQ461" s="8" t="s">
        <v>44</v>
      </c>
      <c r="AR461" s="8" t="s">
        <v>164</v>
      </c>
      <c r="AS461" s="8" t="s">
        <v>164</v>
      </c>
      <c r="AT461" s="8" t="s">
        <v>168</v>
      </c>
      <c r="AU4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1" s="8"/>
      <c r="AW461">
        <v>13.188825</v>
      </c>
      <c r="AX461">
        <v>12.634275000000001</v>
      </c>
      <c r="AY461">
        <v>16.181149999999999</v>
      </c>
      <c r="AZ461">
        <v>15.708325</v>
      </c>
    </row>
    <row r="462" spans="1:52" x14ac:dyDescent="0.3">
      <c r="A462" s="43" t="s">
        <v>1826</v>
      </c>
      <c r="B462" t="s">
        <v>3844</v>
      </c>
      <c r="C462" t="s">
        <v>110</v>
      </c>
      <c r="D462" s="8" t="s">
        <v>102</v>
      </c>
      <c r="E462" s="8" t="s">
        <v>290</v>
      </c>
      <c r="F462" s="8" t="s">
        <v>13</v>
      </c>
      <c r="G462" s="8" t="s">
        <v>155</v>
      </c>
      <c r="H462" s="8" t="s">
        <v>290</v>
      </c>
      <c r="I462" s="8" t="s">
        <v>13</v>
      </c>
      <c r="J462" s="8">
        <v>0</v>
      </c>
      <c r="K462" s="14" t="s">
        <v>1825</v>
      </c>
      <c r="L462" s="14" t="s">
        <v>6039</v>
      </c>
      <c r="M462" s="10">
        <v>23.177763497965699</v>
      </c>
      <c r="N462" s="8" t="s">
        <v>7618</v>
      </c>
      <c r="O462" s="8" t="s">
        <v>147</v>
      </c>
      <c r="P462" s="9">
        <v>0.32750000000000001</v>
      </c>
      <c r="Q462" s="9">
        <v>0.33231481481481484</v>
      </c>
      <c r="R462" s="8">
        <v>0</v>
      </c>
      <c r="S462" s="10">
        <v>6.9208333333333334</v>
      </c>
      <c r="T462" s="8" t="s">
        <v>3846</v>
      </c>
      <c r="U462" s="8" t="s">
        <v>3847</v>
      </c>
      <c r="V462" s="10">
        <v>18.1140970326279</v>
      </c>
      <c r="W462">
        <v>2897.93</v>
      </c>
      <c r="X462" s="8">
        <v>0</v>
      </c>
      <c r="Y462" s="8">
        <v>0</v>
      </c>
      <c r="Z462">
        <v>0</v>
      </c>
      <c r="AA462">
        <v>0</v>
      </c>
      <c r="AB462" s="8">
        <f>Solution[[#This Row],[Old Stop]] +1</f>
        <v>1</v>
      </c>
      <c r="AC462" s="8" t="str">
        <f>_xlfn.CONCAT(Solution[[#This Row],[Old Rt '#]],"_",Solution[[#This Row],[Week '#]],"_", _xlfn.SWITCH(Solution[[#This Row],[Old Delivery Day]], "M", "Monday", "T", "Tuesday", "W", "Wednesday", "R", "Thursday", "F", "Friday"))</f>
        <v>105_Week2_Monday</v>
      </c>
      <c r="AD462" s="20">
        <v>52.755299999999998</v>
      </c>
      <c r="AE462" s="20">
        <v>50.537100000000002</v>
      </c>
      <c r="AF462" s="20">
        <v>64.724599999999995</v>
      </c>
      <c r="AG462" s="20">
        <v>62.833300000000001</v>
      </c>
      <c r="AH462">
        <v>71.19</v>
      </c>
      <c r="AI462" s="8" t="s">
        <v>3636</v>
      </c>
      <c r="AJ462" s="8" t="s">
        <v>5139</v>
      </c>
      <c r="AK462" s="8">
        <v>1</v>
      </c>
      <c r="AL462" s="8">
        <v>0</v>
      </c>
      <c r="AM462" s="11">
        <v>59.476199999999999</v>
      </c>
      <c r="AN462" s="11">
        <v>63.488700000000001</v>
      </c>
      <c r="AO462" t="s">
        <v>164</v>
      </c>
      <c r="AP462" s="8" t="s">
        <v>191</v>
      </c>
      <c r="AQ462" s="8" t="s">
        <v>44</v>
      </c>
      <c r="AR462" s="8" t="s">
        <v>164</v>
      </c>
      <c r="AS462" s="8" t="s">
        <v>164</v>
      </c>
      <c r="AT462" s="8" t="s">
        <v>168</v>
      </c>
      <c r="AU4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2" s="8"/>
      <c r="AW462">
        <v>13.188825</v>
      </c>
      <c r="AX462">
        <v>12.634275000000001</v>
      </c>
      <c r="AY462">
        <v>16.181149999999999</v>
      </c>
      <c r="AZ462">
        <v>15.708325</v>
      </c>
    </row>
    <row r="463" spans="1:52" x14ac:dyDescent="0.3">
      <c r="A463" s="43" t="s">
        <v>1200</v>
      </c>
      <c r="B463" t="s">
        <v>5321</v>
      </c>
      <c r="C463" t="s">
        <v>110</v>
      </c>
      <c r="D463" s="8" t="s">
        <v>101</v>
      </c>
      <c r="E463" s="8" t="s">
        <v>290</v>
      </c>
      <c r="F463" s="8" t="s">
        <v>13</v>
      </c>
      <c r="G463" s="8" t="s">
        <v>9265</v>
      </c>
      <c r="H463" s="8" t="s">
        <v>290</v>
      </c>
      <c r="I463" s="8" t="s">
        <v>13</v>
      </c>
      <c r="J463" s="8">
        <v>0</v>
      </c>
      <c r="K463" s="14" t="s">
        <v>1199</v>
      </c>
      <c r="L463" s="14" t="s">
        <v>6165</v>
      </c>
      <c r="M463" s="10">
        <v>5.5753753263554398</v>
      </c>
      <c r="N463" s="8" t="s">
        <v>8277</v>
      </c>
      <c r="O463" s="8" t="s">
        <v>129</v>
      </c>
      <c r="P463" s="9">
        <v>0.6253009259259259</v>
      </c>
      <c r="Q463" s="9">
        <v>0.62664351851851852</v>
      </c>
      <c r="R463" s="8">
        <v>0</v>
      </c>
      <c r="S463" s="10">
        <v>2.0416666666666665</v>
      </c>
      <c r="T463" s="8" t="s">
        <v>5323</v>
      </c>
      <c r="U463" s="8" t="s">
        <v>5324</v>
      </c>
      <c r="V463" s="10">
        <v>3.1716173368596099</v>
      </c>
      <c r="W463">
        <v>767.9</v>
      </c>
      <c r="X463" s="8">
        <v>0</v>
      </c>
      <c r="Y463" s="8">
        <v>0</v>
      </c>
      <c r="Z463">
        <v>0</v>
      </c>
      <c r="AA463">
        <v>0</v>
      </c>
      <c r="AB463" s="8">
        <f>Solution[[#This Row],[Old Stop]] +1</f>
        <v>1</v>
      </c>
      <c r="AC463" s="8" t="str">
        <f>_xlfn.CONCAT(Solution[[#This Row],[Old Rt '#]],"_",Solution[[#This Row],[Week '#]],"_", _xlfn.SWITCH(Solution[[#This Row],[Old Delivery Day]], "M", "Monday", "T", "Tuesday", "W", "Wednesday", "R", "Thursday", "F", "Friday"))</f>
        <v>105_Week1_Monday</v>
      </c>
      <c r="AD463" s="20">
        <v>36.08</v>
      </c>
      <c r="AE463" s="20">
        <v>36.08</v>
      </c>
      <c r="AF463" s="20">
        <v>37.122799999999998</v>
      </c>
      <c r="AG463" s="20">
        <v>38.793300000000002</v>
      </c>
      <c r="AH463">
        <v>19.899999999999999</v>
      </c>
      <c r="AI463" s="8" t="s">
        <v>3636</v>
      </c>
      <c r="AJ463" s="8" t="s">
        <v>3637</v>
      </c>
      <c r="AK463" s="8">
        <v>1</v>
      </c>
      <c r="AL463" s="8">
        <v>0</v>
      </c>
      <c r="AM463" s="11">
        <v>18.04</v>
      </c>
      <c r="AN463" s="11">
        <v>19.71</v>
      </c>
      <c r="AO463" t="s">
        <v>164</v>
      </c>
      <c r="AP463" s="8" t="s">
        <v>793</v>
      </c>
      <c r="AQ463" s="8" t="s">
        <v>50</v>
      </c>
      <c r="AR463" s="8" t="s">
        <v>164</v>
      </c>
      <c r="AS463" s="8" t="s">
        <v>164</v>
      </c>
      <c r="AT463" s="8" t="s">
        <v>168</v>
      </c>
      <c r="AU4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3" s="8"/>
      <c r="AW463">
        <v>9.02</v>
      </c>
      <c r="AX463">
        <v>9.02</v>
      </c>
      <c r="AY463">
        <v>9.2806999999999995</v>
      </c>
      <c r="AZ463">
        <v>9.6983250000000005</v>
      </c>
    </row>
    <row r="464" spans="1:52" x14ac:dyDescent="0.3">
      <c r="A464" s="43" t="s">
        <v>7563</v>
      </c>
      <c r="B464" t="s">
        <v>7619</v>
      </c>
      <c r="C464" t="s">
        <v>110</v>
      </c>
      <c r="D464" s="8" t="s">
        <v>101</v>
      </c>
      <c r="E464" s="8" t="s">
        <v>290</v>
      </c>
      <c r="F464" s="8" t="s">
        <v>13</v>
      </c>
      <c r="G464" s="8" t="s">
        <v>9261</v>
      </c>
      <c r="H464" s="8" t="s">
        <v>126</v>
      </c>
      <c r="I464" s="8" t="s">
        <v>13</v>
      </c>
      <c r="J464" s="8">
        <v>0</v>
      </c>
      <c r="K464" s="14" t="s">
        <v>7620</v>
      </c>
      <c r="L464" s="14" t="s">
        <v>7621</v>
      </c>
      <c r="M464" s="10">
        <v>13.8502310516217</v>
      </c>
      <c r="N464" s="8" t="s">
        <v>8276</v>
      </c>
      <c r="O464" s="8" t="s">
        <v>110</v>
      </c>
      <c r="P464" s="9">
        <v>0.59378472222222223</v>
      </c>
      <c r="Q464" s="9">
        <v>0.59378472222222223</v>
      </c>
      <c r="R464" s="8">
        <v>0</v>
      </c>
      <c r="S464" s="10">
        <v>9.4354006285390355</v>
      </c>
      <c r="T464" s="8" t="s">
        <v>7622</v>
      </c>
      <c r="U464" s="8" t="s">
        <v>7623</v>
      </c>
      <c r="V464" s="10">
        <v>11.5729942975192</v>
      </c>
      <c r="W464"/>
      <c r="Y464" s="8">
        <v>0</v>
      </c>
      <c r="Z464">
        <v>0</v>
      </c>
      <c r="AA464">
        <v>0</v>
      </c>
      <c r="AB464" s="8">
        <f>Solution[[#This Row],[Old Stop]] +1</f>
        <v>1</v>
      </c>
      <c r="AC464" s="8" t="str">
        <f>_xlfn.CONCAT(Solution[[#This Row],[Old Rt '#]],"_",Solution[[#This Row],[Week '#]],"_", _xlfn.SWITCH(Solution[[#This Row],[Old Delivery Day]], "M", "Monday", "T", "Tuesday", "W", "Wednesday", "R", "Thursday", "F", "Friday"))</f>
        <v>103_Week1_Monday</v>
      </c>
      <c r="AD464" s="20">
        <v>0</v>
      </c>
      <c r="AE464" s="20">
        <v>0</v>
      </c>
      <c r="AF464" s="20">
        <v>0</v>
      </c>
      <c r="AG464" s="20">
        <v>0</v>
      </c>
      <c r="AI464" s="8" t="s">
        <v>3636</v>
      </c>
      <c r="AJ464" s="8" t="s">
        <v>3637</v>
      </c>
      <c r="AK464" s="8">
        <v>1</v>
      </c>
      <c r="AL464" s="8"/>
      <c r="AM464" s="11">
        <v>0</v>
      </c>
      <c r="AN464" s="11">
        <v>0</v>
      </c>
      <c r="AO464" t="s">
        <v>163</v>
      </c>
      <c r="AP464" s="8" t="s">
        <v>77</v>
      </c>
      <c r="AQ464" s="8" t="s">
        <v>44</v>
      </c>
      <c r="AR464" s="8" t="s">
        <v>163</v>
      </c>
      <c r="AS464" s="8" t="s">
        <v>164</v>
      </c>
      <c r="AT464" s="8" t="s">
        <v>168</v>
      </c>
      <c r="AU4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4" s="8"/>
      <c r="AW464">
        <v>0</v>
      </c>
      <c r="AX464">
        <v>0</v>
      </c>
      <c r="AY464">
        <v>0</v>
      </c>
      <c r="AZ464">
        <v>0</v>
      </c>
    </row>
    <row r="465" spans="1:52" x14ac:dyDescent="0.3">
      <c r="A465" s="43" t="s">
        <v>7563</v>
      </c>
      <c r="B465" t="s">
        <v>7619</v>
      </c>
      <c r="C465" t="s">
        <v>110</v>
      </c>
      <c r="D465" s="8" t="s">
        <v>102</v>
      </c>
      <c r="E465" s="8" t="s">
        <v>290</v>
      </c>
      <c r="F465" s="8" t="s">
        <v>13</v>
      </c>
      <c r="G465" s="8" t="s">
        <v>9250</v>
      </c>
      <c r="H465" s="8" t="s">
        <v>126</v>
      </c>
      <c r="I465" s="8" t="s">
        <v>13</v>
      </c>
      <c r="J465" s="8">
        <v>0</v>
      </c>
      <c r="K465" s="14" t="s">
        <v>7620</v>
      </c>
      <c r="L465" s="14" t="s">
        <v>7621</v>
      </c>
      <c r="M465" s="10">
        <v>23.445758611358201</v>
      </c>
      <c r="N465" s="8" t="s">
        <v>8384</v>
      </c>
      <c r="O465" s="8" t="s">
        <v>110</v>
      </c>
      <c r="P465" s="9">
        <v>0.35412037037037036</v>
      </c>
      <c r="Q465" s="9">
        <v>0.35412037037037036</v>
      </c>
      <c r="R465" s="8">
        <v>0</v>
      </c>
      <c r="S465" s="10">
        <v>9.4354006285390355</v>
      </c>
      <c r="T465" s="8" t="s">
        <v>7622</v>
      </c>
      <c r="U465" s="8" t="s">
        <v>7623</v>
      </c>
      <c r="V465" s="10">
        <v>19.0471809062409</v>
      </c>
      <c r="W465"/>
      <c r="Y465" s="8">
        <v>0</v>
      </c>
      <c r="Z465">
        <v>0</v>
      </c>
      <c r="AA465">
        <v>0</v>
      </c>
      <c r="AB465" s="8">
        <f>Solution[[#This Row],[Old Stop]] +1</f>
        <v>1</v>
      </c>
      <c r="AC465" s="8" t="str">
        <f>_xlfn.CONCAT(Solution[[#This Row],[Old Rt '#]],"_",Solution[[#This Row],[Week '#]],"_", _xlfn.SWITCH(Solution[[#This Row],[Old Delivery Day]], "M", "Monday", "T", "Tuesday", "W", "Wednesday", "R", "Thursday", "F", "Friday"))</f>
        <v>103_Week2_Monday</v>
      </c>
      <c r="AD465" s="20">
        <v>0</v>
      </c>
      <c r="AE465" s="20">
        <v>0</v>
      </c>
      <c r="AF465" s="20">
        <v>0</v>
      </c>
      <c r="AG465" s="20">
        <v>0</v>
      </c>
      <c r="AI465" s="8" t="s">
        <v>3636</v>
      </c>
      <c r="AJ465" s="8" t="s">
        <v>5139</v>
      </c>
      <c r="AK465" s="8">
        <v>1</v>
      </c>
      <c r="AL465" s="8"/>
      <c r="AM465" s="11">
        <v>0</v>
      </c>
      <c r="AN465" s="11">
        <v>0</v>
      </c>
      <c r="AO465" t="s">
        <v>163</v>
      </c>
      <c r="AP465" s="8" t="s">
        <v>77</v>
      </c>
      <c r="AQ465" s="8" t="s">
        <v>44</v>
      </c>
      <c r="AR465" s="8" t="s">
        <v>163</v>
      </c>
      <c r="AS465" s="8" t="s">
        <v>164</v>
      </c>
      <c r="AT465" s="8" t="s">
        <v>168</v>
      </c>
      <c r="AU4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5" s="8"/>
      <c r="AW465">
        <v>0</v>
      </c>
      <c r="AX465">
        <v>0</v>
      </c>
      <c r="AY465">
        <v>0</v>
      </c>
      <c r="AZ465">
        <v>0</v>
      </c>
    </row>
    <row r="466" spans="1:52" x14ac:dyDescent="0.3">
      <c r="A466" s="43" t="s">
        <v>1748</v>
      </c>
      <c r="B466" t="s">
        <v>3840</v>
      </c>
      <c r="C466" t="s">
        <v>110</v>
      </c>
      <c r="D466" s="8" t="s">
        <v>101</v>
      </c>
      <c r="E466" s="8" t="s">
        <v>290</v>
      </c>
      <c r="F466" s="8" t="s">
        <v>13</v>
      </c>
      <c r="G466" s="8" t="s">
        <v>9264</v>
      </c>
      <c r="H466" s="8" t="s">
        <v>290</v>
      </c>
      <c r="I466" s="8" t="s">
        <v>13</v>
      </c>
      <c r="J466" s="8">
        <v>0</v>
      </c>
      <c r="K466" s="14" t="s">
        <v>1747</v>
      </c>
      <c r="L466" s="14" t="s">
        <v>5976</v>
      </c>
      <c r="M466" s="10">
        <v>23.376871877301099</v>
      </c>
      <c r="N466" s="8" t="s">
        <v>8274</v>
      </c>
      <c r="O466" s="8" t="s">
        <v>147</v>
      </c>
      <c r="P466" s="9">
        <v>0.61002314814814818</v>
      </c>
      <c r="Q466" s="9">
        <v>0.6149189814814815</v>
      </c>
      <c r="R466" s="8">
        <v>0</v>
      </c>
      <c r="S466" s="10">
        <v>14.175000000000001</v>
      </c>
      <c r="T466" s="8" t="s">
        <v>3842</v>
      </c>
      <c r="U466" s="8" t="s">
        <v>3843</v>
      </c>
      <c r="V466" s="10">
        <v>19.0471809062409</v>
      </c>
      <c r="W466">
        <v>4396.45</v>
      </c>
      <c r="X466" s="8">
        <v>0</v>
      </c>
      <c r="Y466" s="8">
        <v>0</v>
      </c>
      <c r="Z466">
        <v>0</v>
      </c>
      <c r="AA466">
        <v>0</v>
      </c>
      <c r="AB466" s="8">
        <f>Solution[[#This Row],[Old Stop]] +1</f>
        <v>1</v>
      </c>
      <c r="AC466" s="8" t="str">
        <f>_xlfn.CONCAT(Solution[[#This Row],[Old Rt '#]],"_",Solution[[#This Row],[Week '#]],"_", _xlfn.SWITCH(Solution[[#This Row],[Old Delivery Day]], "M", "Monday", "T", "Tuesday", "W", "Wednesday", "R", "Thursday", "F", "Friday"))</f>
        <v>105_Week1_Monday</v>
      </c>
      <c r="AD466" s="20">
        <v>84.390900000000002</v>
      </c>
      <c r="AE466" s="20">
        <v>92.790899999999993</v>
      </c>
      <c r="AF466" s="20">
        <v>108.8553</v>
      </c>
      <c r="AG466" s="20">
        <v>124.4584</v>
      </c>
      <c r="AH466">
        <v>116.02</v>
      </c>
      <c r="AI466" s="8" t="s">
        <v>3636</v>
      </c>
      <c r="AJ466" s="8" t="s">
        <v>3637</v>
      </c>
      <c r="AK466" s="8">
        <v>1</v>
      </c>
      <c r="AL466" s="8">
        <v>0</v>
      </c>
      <c r="AM466" s="11">
        <v>100.245</v>
      </c>
      <c r="AN466" s="11">
        <v>127.2662</v>
      </c>
      <c r="AO466" t="s">
        <v>164</v>
      </c>
      <c r="AP466" s="8" t="s">
        <v>191</v>
      </c>
      <c r="AQ466" s="8" t="s">
        <v>44</v>
      </c>
      <c r="AR466" s="8" t="s">
        <v>164</v>
      </c>
      <c r="AS466" s="8" t="s">
        <v>164</v>
      </c>
      <c r="AT466" s="8" t="s">
        <v>168</v>
      </c>
      <c r="AU4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6" s="8"/>
      <c r="AW466">
        <v>21.097725000000001</v>
      </c>
      <c r="AX466">
        <v>23.197724999999998</v>
      </c>
      <c r="AY466">
        <v>27.213825</v>
      </c>
      <c r="AZ466">
        <v>31.114599999999999</v>
      </c>
    </row>
    <row r="467" spans="1:52" x14ac:dyDescent="0.3">
      <c r="A467" s="43" t="s">
        <v>1748</v>
      </c>
      <c r="B467" t="s">
        <v>3840</v>
      </c>
      <c r="C467" t="s">
        <v>110</v>
      </c>
      <c r="D467" s="8" t="s">
        <v>102</v>
      </c>
      <c r="E467" s="8" t="s">
        <v>290</v>
      </c>
      <c r="F467" s="8" t="s">
        <v>13</v>
      </c>
      <c r="G467" s="8" t="s">
        <v>180</v>
      </c>
      <c r="H467" s="8" t="s">
        <v>290</v>
      </c>
      <c r="I467" s="8" t="s">
        <v>13</v>
      </c>
      <c r="J467" s="8">
        <v>0</v>
      </c>
      <c r="K467" s="14" t="s">
        <v>1747</v>
      </c>
      <c r="L467" s="14" t="s">
        <v>5976</v>
      </c>
      <c r="M467" s="10">
        <v>0.89667910396734396</v>
      </c>
      <c r="N467" s="8" t="s">
        <v>8383</v>
      </c>
      <c r="O467" s="8" t="s">
        <v>147</v>
      </c>
      <c r="P467" s="9">
        <v>0.33293981481481483</v>
      </c>
      <c r="Q467" s="9">
        <v>0.33783564814814815</v>
      </c>
      <c r="R467" s="8">
        <v>0</v>
      </c>
      <c r="S467" s="10">
        <v>14.175000000000001</v>
      </c>
      <c r="T467" s="8" t="s">
        <v>3842</v>
      </c>
      <c r="U467" s="8" t="s">
        <v>3843</v>
      </c>
      <c r="V467" s="10">
        <v>0.487996779065619</v>
      </c>
      <c r="W467">
        <v>4396.45</v>
      </c>
      <c r="X467" s="8">
        <v>0</v>
      </c>
      <c r="Y467" s="8">
        <v>0</v>
      </c>
      <c r="Z467">
        <v>0</v>
      </c>
      <c r="AA467">
        <v>0</v>
      </c>
      <c r="AB467" s="8">
        <f>Solution[[#This Row],[Old Stop]] +1</f>
        <v>1</v>
      </c>
      <c r="AC467" s="8" t="str">
        <f>_xlfn.CONCAT(Solution[[#This Row],[Old Rt '#]],"_",Solution[[#This Row],[Week '#]],"_", _xlfn.SWITCH(Solution[[#This Row],[Old Delivery Day]], "M", "Monday", "T", "Tuesday", "W", "Wednesday", "R", "Thursday", "F", "Friday"))</f>
        <v>105_Week2_Monday</v>
      </c>
      <c r="AD467" s="20">
        <v>84.390900000000002</v>
      </c>
      <c r="AE467" s="20">
        <v>92.790899999999993</v>
      </c>
      <c r="AF467" s="20">
        <v>108.8553</v>
      </c>
      <c r="AG467" s="20">
        <v>124.4584</v>
      </c>
      <c r="AH467">
        <v>116.02</v>
      </c>
      <c r="AI467" s="8" t="s">
        <v>3636</v>
      </c>
      <c r="AJ467" s="8" t="s">
        <v>5139</v>
      </c>
      <c r="AK467" s="8">
        <v>1</v>
      </c>
      <c r="AL467" s="8">
        <v>0</v>
      </c>
      <c r="AM467" s="11">
        <v>100.245</v>
      </c>
      <c r="AN467" s="11">
        <v>127.2662</v>
      </c>
      <c r="AO467" t="s">
        <v>164</v>
      </c>
      <c r="AP467" s="8" t="s">
        <v>191</v>
      </c>
      <c r="AQ467" s="8" t="s">
        <v>44</v>
      </c>
      <c r="AR467" s="8" t="s">
        <v>164</v>
      </c>
      <c r="AS467" s="8" t="s">
        <v>164</v>
      </c>
      <c r="AT467" s="8" t="s">
        <v>168</v>
      </c>
      <c r="AU4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7" s="8"/>
      <c r="AW467">
        <v>21.097725000000001</v>
      </c>
      <c r="AX467">
        <v>23.197724999999998</v>
      </c>
      <c r="AY467">
        <v>27.213825</v>
      </c>
      <c r="AZ467">
        <v>31.114599999999999</v>
      </c>
    </row>
    <row r="468" spans="1:52" x14ac:dyDescent="0.3">
      <c r="A468" s="43" t="s">
        <v>1987</v>
      </c>
      <c r="B468" t="s">
        <v>5367</v>
      </c>
      <c r="C468" t="s">
        <v>110</v>
      </c>
      <c r="D468" s="8" t="s">
        <v>101</v>
      </c>
      <c r="E468" s="8" t="s">
        <v>290</v>
      </c>
      <c r="F468" s="8" t="s">
        <v>13</v>
      </c>
      <c r="G468" s="8" t="s">
        <v>9262</v>
      </c>
      <c r="H468" s="8" t="s">
        <v>290</v>
      </c>
      <c r="I468" s="8" t="s">
        <v>13</v>
      </c>
      <c r="J468" s="8">
        <v>0</v>
      </c>
      <c r="K468" s="14" t="s">
        <v>1986</v>
      </c>
      <c r="L468" s="14" t="s">
        <v>6102</v>
      </c>
      <c r="M468" s="10">
        <v>15.4903936160757</v>
      </c>
      <c r="N468" s="8" t="s">
        <v>8195</v>
      </c>
      <c r="O468" s="8" t="s">
        <v>129</v>
      </c>
      <c r="P468" s="9">
        <v>0.63740740740740742</v>
      </c>
      <c r="Q468" s="9">
        <v>0.64074074074074072</v>
      </c>
      <c r="R468" s="8">
        <v>0</v>
      </c>
      <c r="S468" s="10">
        <v>5.0750000000000002</v>
      </c>
      <c r="T468" s="8" t="s">
        <v>5369</v>
      </c>
      <c r="U468" s="8" t="s">
        <v>5370</v>
      </c>
      <c r="V468" s="10">
        <v>11.8900640371088</v>
      </c>
      <c r="W468">
        <v>168.09</v>
      </c>
      <c r="X468" s="8">
        <v>0</v>
      </c>
      <c r="Y468" s="8">
        <v>0</v>
      </c>
      <c r="Z468">
        <v>0</v>
      </c>
      <c r="AA468">
        <v>0</v>
      </c>
      <c r="AB468" s="8">
        <f>Solution[[#This Row],[Old Stop]] +1</f>
        <v>1</v>
      </c>
      <c r="AC468" s="8" t="str">
        <f>_xlfn.CONCAT(Solution[[#This Row],[Old Rt '#]],"_",Solution[[#This Row],[Week '#]],"_", _xlfn.SWITCH(Solution[[#This Row],[Old Delivery Day]], "M", "Monday", "T", "Tuesday", "W", "Wednesday", "R", "Thursday", "F", "Friday"))</f>
        <v>105_Week1_Monday</v>
      </c>
      <c r="AD468" s="20">
        <v>0</v>
      </c>
      <c r="AE468" s="20">
        <v>0</v>
      </c>
      <c r="AF468" s="20">
        <v>56.03</v>
      </c>
      <c r="AG468" s="20">
        <v>56.03</v>
      </c>
      <c r="AH468">
        <v>7.42</v>
      </c>
      <c r="AI468" s="8" t="s">
        <v>3636</v>
      </c>
      <c r="AJ468" s="8" t="s">
        <v>3637</v>
      </c>
      <c r="AK468" s="8">
        <v>1</v>
      </c>
      <c r="AL468" s="8">
        <v>0</v>
      </c>
      <c r="AM468" s="11">
        <v>0</v>
      </c>
      <c r="AN468" s="11">
        <v>28.015000000000001</v>
      </c>
      <c r="AO468" t="s">
        <v>164</v>
      </c>
      <c r="AP468" s="8" t="s">
        <v>191</v>
      </c>
      <c r="AQ468" s="8" t="s">
        <v>44</v>
      </c>
      <c r="AR468" s="8" t="s">
        <v>164</v>
      </c>
      <c r="AS468" s="8" t="s">
        <v>164</v>
      </c>
      <c r="AT468" s="8" t="s">
        <v>168</v>
      </c>
      <c r="AU4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8" s="8"/>
      <c r="AW468">
        <v>0</v>
      </c>
      <c r="AX468">
        <v>0</v>
      </c>
      <c r="AY468">
        <v>14.0075</v>
      </c>
      <c r="AZ468">
        <v>14.0075</v>
      </c>
    </row>
    <row r="469" spans="1:52" x14ac:dyDescent="0.3">
      <c r="A469" s="43" t="s">
        <v>841</v>
      </c>
      <c r="B469" t="s">
        <v>3564</v>
      </c>
      <c r="C469" t="s">
        <v>110</v>
      </c>
      <c r="D469" s="8" t="s">
        <v>101</v>
      </c>
      <c r="E469" s="8" t="s">
        <v>290</v>
      </c>
      <c r="F469" s="8" t="s">
        <v>15</v>
      </c>
      <c r="G469" s="8" t="s">
        <v>155</v>
      </c>
      <c r="H469" s="8" t="s">
        <v>126</v>
      </c>
      <c r="I469" s="8" t="s">
        <v>14</v>
      </c>
      <c r="J469" s="8">
        <v>200</v>
      </c>
      <c r="K469" s="14" t="s">
        <v>840</v>
      </c>
      <c r="L469" s="14" t="s">
        <v>5805</v>
      </c>
      <c r="M469" s="10">
        <v>14.830621939954</v>
      </c>
      <c r="N469" s="8" t="s">
        <v>8194</v>
      </c>
      <c r="O469" s="8" t="s">
        <v>147</v>
      </c>
      <c r="P469" s="9">
        <v>0.31327546296296294</v>
      </c>
      <c r="Q469" s="9">
        <v>0.31545138888888891</v>
      </c>
      <c r="R469" s="8">
        <v>0</v>
      </c>
      <c r="S469" s="10">
        <v>2.4366666666666665</v>
      </c>
      <c r="T469" s="8" t="s">
        <v>3566</v>
      </c>
      <c r="U469" s="8" t="s">
        <v>3567</v>
      </c>
      <c r="V469" s="10">
        <v>13.644213240930201</v>
      </c>
      <c r="W469">
        <v>3565.69</v>
      </c>
      <c r="X469" s="8">
        <v>16</v>
      </c>
      <c r="Y469" s="8">
        <v>0.38461538461538503</v>
      </c>
      <c r="Z469">
        <v>1</v>
      </c>
      <c r="AA469">
        <v>27</v>
      </c>
      <c r="AB469" s="8">
        <f>Solution[[#This Row],[Old Stop]] +1</f>
        <v>201</v>
      </c>
      <c r="AC469" s="8" t="str">
        <f>_xlfn.CONCAT(Solution[[#This Row],[Old Rt '#]],"_",Solution[[#This Row],[Week '#]],"_", _xlfn.SWITCH(Solution[[#This Row],[Old Delivery Day]], "M", "Monday", "T", "Tuesday", "W", "Wednesday", "R", "Thursday", "F", "Friday"))</f>
        <v>103_Week1_Friday</v>
      </c>
      <c r="AD469" s="20">
        <v>69.56</v>
      </c>
      <c r="AE469" s="20">
        <v>57.654000000000003</v>
      </c>
      <c r="AF469" s="20">
        <v>69.81</v>
      </c>
      <c r="AG469" s="20">
        <v>51.820700000000002</v>
      </c>
      <c r="AH469">
        <v>68.98</v>
      </c>
      <c r="AI469" s="8" t="s">
        <v>3526</v>
      </c>
      <c r="AJ469" s="8" t="s">
        <v>3527</v>
      </c>
      <c r="AK469" s="8">
        <v>1</v>
      </c>
      <c r="AL469" s="8">
        <v>26</v>
      </c>
      <c r="AM469" s="11">
        <v>82.348699999999994</v>
      </c>
      <c r="AN469" s="11">
        <v>50.838700000000003</v>
      </c>
      <c r="AO469" t="s">
        <v>163</v>
      </c>
      <c r="AP469" s="8" t="s">
        <v>191</v>
      </c>
      <c r="AQ469" s="8" t="s">
        <v>44</v>
      </c>
      <c r="AR469" s="8" t="s">
        <v>163</v>
      </c>
      <c r="AS469" s="8" t="s">
        <v>163</v>
      </c>
      <c r="AT469" s="8" t="s">
        <v>168</v>
      </c>
      <c r="AU4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69" s="8">
        <v>26</v>
      </c>
      <c r="AW469">
        <v>17.39</v>
      </c>
      <c r="AX469">
        <v>14.413500000000001</v>
      </c>
      <c r="AY469">
        <v>17.452500000000001</v>
      </c>
      <c r="AZ469">
        <v>12.955175000000001</v>
      </c>
    </row>
    <row r="470" spans="1:52" x14ac:dyDescent="0.3">
      <c r="A470" s="43" t="s">
        <v>841</v>
      </c>
      <c r="B470" t="s">
        <v>3564</v>
      </c>
      <c r="C470" t="s">
        <v>110</v>
      </c>
      <c r="D470" s="8" t="s">
        <v>102</v>
      </c>
      <c r="E470" s="8" t="s">
        <v>290</v>
      </c>
      <c r="F470" s="8" t="s">
        <v>15</v>
      </c>
      <c r="G470" s="8" t="s">
        <v>132</v>
      </c>
      <c r="H470" s="8" t="s">
        <v>126</v>
      </c>
      <c r="I470" s="8" t="s">
        <v>14</v>
      </c>
      <c r="J470" s="8">
        <v>200</v>
      </c>
      <c r="K470" s="14" t="s">
        <v>840</v>
      </c>
      <c r="L470" s="14" t="s">
        <v>5805</v>
      </c>
      <c r="M470" s="10">
        <v>81.455721118167602</v>
      </c>
      <c r="N470" s="8" t="s">
        <v>7512</v>
      </c>
      <c r="O470" s="8" t="s">
        <v>147</v>
      </c>
      <c r="P470" s="9">
        <v>0.30656250000000002</v>
      </c>
      <c r="Q470" s="9">
        <v>0.30873842592592593</v>
      </c>
      <c r="R470" s="8">
        <v>0</v>
      </c>
      <c r="S470" s="10">
        <v>2.4366666666666665</v>
      </c>
      <c r="T470" s="8" t="s">
        <v>3566</v>
      </c>
      <c r="U470" s="8" t="s">
        <v>3567</v>
      </c>
      <c r="V470" s="10">
        <v>77.7430418995407</v>
      </c>
      <c r="W470">
        <v>3565.69</v>
      </c>
      <c r="X470" s="8">
        <v>16</v>
      </c>
      <c r="Y470" s="8">
        <v>0.38461538461538503</v>
      </c>
      <c r="Z470">
        <v>1</v>
      </c>
      <c r="AA470">
        <v>27</v>
      </c>
      <c r="AB470" s="8">
        <f>Solution[[#This Row],[Old Stop]] +1</f>
        <v>201</v>
      </c>
      <c r="AC470" s="8" t="str">
        <f>_xlfn.CONCAT(Solution[[#This Row],[Old Rt '#]],"_",Solution[[#This Row],[Week '#]],"_", _xlfn.SWITCH(Solution[[#This Row],[Old Delivery Day]], "M", "Monday", "T", "Tuesday", "W", "Wednesday", "R", "Thursday", "F", "Friday"))</f>
        <v>103_Week2_Friday</v>
      </c>
      <c r="AD470" s="20">
        <v>69.56</v>
      </c>
      <c r="AE470" s="20">
        <v>57.654000000000003</v>
      </c>
      <c r="AF470" s="20">
        <v>69.81</v>
      </c>
      <c r="AG470" s="20">
        <v>51.820700000000002</v>
      </c>
      <c r="AH470">
        <v>68.98</v>
      </c>
      <c r="AI470" s="8" t="s">
        <v>3526</v>
      </c>
      <c r="AJ470" s="8" t="s">
        <v>5166</v>
      </c>
      <c r="AK470" s="8">
        <v>1</v>
      </c>
      <c r="AL470" s="8">
        <v>26</v>
      </c>
      <c r="AM470" s="11">
        <v>82.348699999999994</v>
      </c>
      <c r="AN470" s="11">
        <v>50.838700000000003</v>
      </c>
      <c r="AO470" t="s">
        <v>163</v>
      </c>
      <c r="AP470" s="8" t="s">
        <v>191</v>
      </c>
      <c r="AQ470" s="8" t="s">
        <v>44</v>
      </c>
      <c r="AR470" s="8" t="s">
        <v>163</v>
      </c>
      <c r="AS470" s="8" t="s">
        <v>163</v>
      </c>
      <c r="AT470" s="8" t="s">
        <v>168</v>
      </c>
      <c r="AU4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0" s="8">
        <v>26</v>
      </c>
      <c r="AW470">
        <v>17.39</v>
      </c>
      <c r="AX470">
        <v>14.413500000000001</v>
      </c>
      <c r="AY470">
        <v>17.452500000000001</v>
      </c>
      <c r="AZ470">
        <v>12.955175000000001</v>
      </c>
    </row>
    <row r="471" spans="1:52" x14ac:dyDescent="0.3">
      <c r="A471" s="43" t="s">
        <v>843</v>
      </c>
      <c r="B471" t="s">
        <v>120</v>
      </c>
      <c r="C471" t="s">
        <v>125</v>
      </c>
      <c r="D471" s="8" t="s">
        <v>101</v>
      </c>
      <c r="E471" s="8" t="s">
        <v>290</v>
      </c>
      <c r="F471" s="8" t="s">
        <v>15</v>
      </c>
      <c r="G471" s="8" t="s">
        <v>180</v>
      </c>
      <c r="H471" s="8" t="s">
        <v>290</v>
      </c>
      <c r="I471" s="8" t="s">
        <v>12</v>
      </c>
      <c r="J471" s="8">
        <v>50</v>
      </c>
      <c r="K471" s="14" t="s">
        <v>842</v>
      </c>
      <c r="L471" s="14" t="s">
        <v>8941</v>
      </c>
      <c r="M471" s="10">
        <v>2.5508473152314899</v>
      </c>
      <c r="N471" s="8" t="s">
        <v>8191</v>
      </c>
      <c r="O471" s="8" t="s">
        <v>147</v>
      </c>
      <c r="P471" s="9">
        <v>0.31722222222222224</v>
      </c>
      <c r="Q471" s="9">
        <v>0.32482638888888887</v>
      </c>
      <c r="R471" s="8">
        <v>0</v>
      </c>
      <c r="S471" s="10">
        <v>11.762500000000001</v>
      </c>
      <c r="T471" s="8" t="s">
        <v>8942</v>
      </c>
      <c r="U471" s="8" t="s">
        <v>8943</v>
      </c>
      <c r="V471" s="10">
        <v>1.90419613666419</v>
      </c>
      <c r="W471">
        <v>2085.92</v>
      </c>
      <c r="X471" s="8">
        <v>0</v>
      </c>
      <c r="Y471" s="8">
        <v>0</v>
      </c>
      <c r="Z471">
        <v>0</v>
      </c>
      <c r="AA471">
        <v>0</v>
      </c>
      <c r="AB471" s="8">
        <f>Solution[[#This Row],[Old Stop]] +1</f>
        <v>51</v>
      </c>
      <c r="AC471" s="8" t="str">
        <f>_xlfn.CONCAT(Solution[[#This Row],[Old Rt '#]],"_",Solution[[#This Row],[Week '#]],"_", _xlfn.SWITCH(Solution[[#This Row],[Old Delivery Day]], "M", "Monday", "T", "Tuesday", "W", "Wednesday", "R", "Thursday", "F", "Friday"))</f>
        <v>105_Week1_Wednesday</v>
      </c>
      <c r="AD471" s="20">
        <v>42.262300000000003</v>
      </c>
      <c r="AE471" s="20">
        <v>38.17</v>
      </c>
      <c r="AF471" s="20">
        <v>38.17</v>
      </c>
      <c r="AG471" s="20">
        <v>38.17</v>
      </c>
      <c r="AH471">
        <v>38.619999999999997</v>
      </c>
      <c r="AI471" s="8" t="s">
        <v>3526</v>
      </c>
      <c r="AJ471" s="8" t="s">
        <v>3527</v>
      </c>
      <c r="AK471" s="8">
        <v>1</v>
      </c>
      <c r="AL471" s="8">
        <v>0</v>
      </c>
      <c r="AM471" s="11">
        <v>38.17</v>
      </c>
      <c r="AN471" s="11">
        <v>38.17</v>
      </c>
      <c r="AO471" t="s">
        <v>163</v>
      </c>
      <c r="AP471" s="8" t="s">
        <v>191</v>
      </c>
      <c r="AQ471" s="8" t="s">
        <v>44</v>
      </c>
      <c r="AR471" s="8" t="s">
        <v>164</v>
      </c>
      <c r="AS471" s="8" t="s">
        <v>163</v>
      </c>
      <c r="AT471" s="8" t="s">
        <v>168</v>
      </c>
      <c r="AU4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1" s="8">
        <v>0</v>
      </c>
      <c r="AW471">
        <v>10.565575000000001</v>
      </c>
      <c r="AX471">
        <v>9.5425000000000004</v>
      </c>
      <c r="AY471">
        <v>9.5425000000000004</v>
      </c>
      <c r="AZ471">
        <v>9.5425000000000004</v>
      </c>
    </row>
    <row r="472" spans="1:52" x14ac:dyDescent="0.3">
      <c r="A472" s="43" t="s">
        <v>843</v>
      </c>
      <c r="B472" t="s">
        <v>120</v>
      </c>
      <c r="C472" t="s">
        <v>125</v>
      </c>
      <c r="D472" s="8" t="s">
        <v>102</v>
      </c>
      <c r="E472" s="8" t="s">
        <v>290</v>
      </c>
      <c r="F472" s="8" t="s">
        <v>15</v>
      </c>
      <c r="G472" s="8" t="s">
        <v>9250</v>
      </c>
      <c r="H472" s="8" t="s">
        <v>290</v>
      </c>
      <c r="I472" s="8" t="s">
        <v>12</v>
      </c>
      <c r="J472" s="8">
        <v>50</v>
      </c>
      <c r="K472" s="14" t="s">
        <v>842</v>
      </c>
      <c r="L472" s="14" t="s">
        <v>8941</v>
      </c>
      <c r="M472" s="10">
        <v>0</v>
      </c>
      <c r="N472" s="8" t="s">
        <v>9291</v>
      </c>
      <c r="O472" s="8" t="s">
        <v>147</v>
      </c>
      <c r="P472" s="9">
        <v>0.33979166666666666</v>
      </c>
      <c r="Q472" s="9">
        <v>0.34739583333333335</v>
      </c>
      <c r="R472" s="8">
        <v>0</v>
      </c>
      <c r="S472" s="10">
        <v>11.762500000000001</v>
      </c>
      <c r="T472" s="8" t="s">
        <v>8942</v>
      </c>
      <c r="U472" s="8" t="s">
        <v>8943</v>
      </c>
      <c r="V472" s="10"/>
      <c r="W472">
        <v>2085.92</v>
      </c>
      <c r="X472" s="8">
        <v>0</v>
      </c>
      <c r="Y472" s="8">
        <v>0</v>
      </c>
      <c r="Z472">
        <v>0</v>
      </c>
      <c r="AA472">
        <v>0</v>
      </c>
      <c r="AB472" s="8">
        <f>Solution[[#This Row],[Old Stop]] +1</f>
        <v>51</v>
      </c>
      <c r="AC472" s="8" t="str">
        <f>_xlfn.CONCAT(Solution[[#This Row],[Old Rt '#]],"_",Solution[[#This Row],[Week '#]],"_", _xlfn.SWITCH(Solution[[#This Row],[Old Delivery Day]], "M", "Monday", "T", "Tuesday", "W", "Wednesday", "R", "Thursday", "F", "Friday"))</f>
        <v>105_Week2_Wednesday</v>
      </c>
      <c r="AD472" s="20">
        <v>42.262300000000003</v>
      </c>
      <c r="AE472" s="20">
        <v>38.17</v>
      </c>
      <c r="AF472" s="20">
        <v>38.17</v>
      </c>
      <c r="AG472" s="20">
        <v>38.17</v>
      </c>
      <c r="AH472">
        <v>38.619999999999997</v>
      </c>
      <c r="AI472" s="8" t="s">
        <v>3526</v>
      </c>
      <c r="AJ472" s="8" t="s">
        <v>5166</v>
      </c>
      <c r="AK472" s="8">
        <v>1</v>
      </c>
      <c r="AL472" s="8">
        <v>0</v>
      </c>
      <c r="AM472" s="11">
        <v>38.17</v>
      </c>
      <c r="AN472" s="11">
        <v>38.17</v>
      </c>
      <c r="AO472" t="s">
        <v>163</v>
      </c>
      <c r="AP472" s="8" t="s">
        <v>191</v>
      </c>
      <c r="AQ472" s="8" t="s">
        <v>44</v>
      </c>
      <c r="AR472" s="8" t="s">
        <v>164</v>
      </c>
      <c r="AS472" s="8" t="s">
        <v>163</v>
      </c>
      <c r="AT472" s="8" t="s">
        <v>168</v>
      </c>
      <c r="AU4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2" s="8">
        <v>0</v>
      </c>
      <c r="AW472">
        <v>10.565575000000001</v>
      </c>
      <c r="AX472">
        <v>9.5425000000000004</v>
      </c>
      <c r="AY472">
        <v>9.5425000000000004</v>
      </c>
      <c r="AZ472">
        <v>9.5425000000000004</v>
      </c>
    </row>
    <row r="473" spans="1:52" x14ac:dyDescent="0.3">
      <c r="A473" s="43" t="s">
        <v>1178</v>
      </c>
      <c r="B473" t="s">
        <v>3998</v>
      </c>
      <c r="C473" t="s">
        <v>110</v>
      </c>
      <c r="D473" s="8" t="s">
        <v>101</v>
      </c>
      <c r="E473" s="8" t="s">
        <v>290</v>
      </c>
      <c r="F473" s="8" t="s">
        <v>15</v>
      </c>
      <c r="G473" s="8" t="s">
        <v>132</v>
      </c>
      <c r="H473" s="8" t="s">
        <v>290</v>
      </c>
      <c r="I473" s="8" t="s">
        <v>13</v>
      </c>
      <c r="J473" s="8">
        <v>0</v>
      </c>
      <c r="K473" s="14" t="s">
        <v>1177</v>
      </c>
      <c r="L473" s="14" t="s">
        <v>6007</v>
      </c>
      <c r="M473" s="10">
        <v>66.625099181549103</v>
      </c>
      <c r="N473" s="8" t="s">
        <v>8196</v>
      </c>
      <c r="O473" s="8" t="s">
        <v>129</v>
      </c>
      <c r="P473" s="9">
        <v>0.29626157407407405</v>
      </c>
      <c r="Q473" s="9">
        <v>0.30297453703703703</v>
      </c>
      <c r="R473" s="8">
        <v>0</v>
      </c>
      <c r="S473" s="10">
        <v>0.16666666666666666</v>
      </c>
      <c r="T473" s="8" t="s">
        <v>4000</v>
      </c>
      <c r="U473" s="8" t="s">
        <v>4001</v>
      </c>
      <c r="V473" s="10">
        <v>64.098819177238298</v>
      </c>
      <c r="W473">
        <v>1768.23</v>
      </c>
      <c r="X473" s="8">
        <v>0</v>
      </c>
      <c r="Y473" s="8">
        <v>0</v>
      </c>
      <c r="Z473">
        <v>0</v>
      </c>
      <c r="AA473">
        <v>0</v>
      </c>
      <c r="AB473" s="8">
        <f>Solution[[#This Row],[Old Stop]] +1</f>
        <v>1</v>
      </c>
      <c r="AC473" s="8" t="str">
        <f>_xlfn.CONCAT(Solution[[#This Row],[Old Rt '#]],"_",Solution[[#This Row],[Week '#]],"_", _xlfn.SWITCH(Solution[[#This Row],[Old Delivery Day]], "M", "Monday", "T", "Tuesday", "W", "Wednesday", "R", "Thursday", "F", "Friday"))</f>
        <v>105_Week1_Monday</v>
      </c>
      <c r="AD473" s="20">
        <v>95.262500000000003</v>
      </c>
      <c r="AE473" s="20">
        <v>93.396600000000007</v>
      </c>
      <c r="AF473" s="20">
        <v>81.3857</v>
      </c>
      <c r="AG473" s="20">
        <v>66.6233</v>
      </c>
      <c r="AH473">
        <v>43.74</v>
      </c>
      <c r="AI473" s="8" t="s">
        <v>3526</v>
      </c>
      <c r="AJ473" s="8" t="s">
        <v>3527</v>
      </c>
      <c r="AK473" s="8">
        <v>1</v>
      </c>
      <c r="AL473" s="8">
        <v>0</v>
      </c>
      <c r="AM473" s="11">
        <v>45.462499999999999</v>
      </c>
      <c r="AN473" s="11">
        <v>31.7362</v>
      </c>
      <c r="AO473" t="s">
        <v>163</v>
      </c>
      <c r="AP473" s="8" t="s">
        <v>191</v>
      </c>
      <c r="AQ473" s="8" t="s">
        <v>1176</v>
      </c>
      <c r="AR473" s="8" t="s">
        <v>164</v>
      </c>
      <c r="AS473" s="8" t="s">
        <v>163</v>
      </c>
      <c r="AT473" s="8" t="s">
        <v>168</v>
      </c>
      <c r="AU4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473" s="8">
        <v>0</v>
      </c>
      <c r="AW473">
        <v>23.815625000000001</v>
      </c>
      <c r="AX473">
        <v>23.349150000000002</v>
      </c>
      <c r="AY473">
        <v>20.346425</v>
      </c>
      <c r="AZ473">
        <v>16.655825</v>
      </c>
    </row>
    <row r="474" spans="1:52" x14ac:dyDescent="0.3">
      <c r="A474" s="43" t="s">
        <v>395</v>
      </c>
      <c r="B474" t="s">
        <v>3537</v>
      </c>
      <c r="C474" t="s">
        <v>112</v>
      </c>
      <c r="D474" s="8" t="s">
        <v>101</v>
      </c>
      <c r="E474" s="8" t="s">
        <v>290</v>
      </c>
      <c r="F474" s="8" t="s">
        <v>14</v>
      </c>
      <c r="G474" s="8" t="s">
        <v>9250</v>
      </c>
      <c r="H474" s="8" t="s">
        <v>126</v>
      </c>
      <c r="I474" s="8" t="s">
        <v>15</v>
      </c>
      <c r="J474" s="8">
        <v>40</v>
      </c>
      <c r="K474" s="14" t="s">
        <v>394</v>
      </c>
      <c r="L474" s="14" t="s">
        <v>5797</v>
      </c>
      <c r="M474" s="10">
        <v>2.3642833509994601</v>
      </c>
      <c r="N474" s="8" t="s">
        <v>9066</v>
      </c>
      <c r="O474" s="8" t="s">
        <v>147</v>
      </c>
      <c r="P474" s="9">
        <v>0.3275925925925926</v>
      </c>
      <c r="Q474" s="9">
        <v>0.33523148148148146</v>
      </c>
      <c r="R474" s="8">
        <v>0</v>
      </c>
      <c r="S474" s="10">
        <v>11.166666666666666</v>
      </c>
      <c r="T474" s="8" t="s">
        <v>3539</v>
      </c>
      <c r="U474" s="8" t="s">
        <v>3540</v>
      </c>
      <c r="V474" s="10">
        <v>0.73891406251179004</v>
      </c>
      <c r="W474">
        <v>2006.53</v>
      </c>
      <c r="X474" s="8">
        <v>0</v>
      </c>
      <c r="Y474" s="8">
        <v>0</v>
      </c>
      <c r="Z474">
        <v>0</v>
      </c>
      <c r="AA474">
        <v>0</v>
      </c>
      <c r="AB474" s="8">
        <f>Solution[[#This Row],[Old Stop]] +1</f>
        <v>41</v>
      </c>
      <c r="AC474" s="8" t="str">
        <f>_xlfn.CONCAT(Solution[[#This Row],[Old Rt '#]],"_",Solution[[#This Row],[Week '#]],"_", _xlfn.SWITCH(Solution[[#This Row],[Old Delivery Day]], "M", "Monday", "T", "Tuesday", "W", "Wednesday", "R", "Thursday", "F", "Friday"))</f>
        <v>103_Week1_Tuesday</v>
      </c>
      <c r="AD474" s="20">
        <v>37.333300000000001</v>
      </c>
      <c r="AE474" s="20">
        <v>37.714599999999997</v>
      </c>
      <c r="AF474" s="20">
        <v>38.107799999999997</v>
      </c>
      <c r="AG474" s="20">
        <v>43.365299999999998</v>
      </c>
      <c r="AH474">
        <v>45.72</v>
      </c>
      <c r="AI474" s="8" t="s">
        <v>3408</v>
      </c>
      <c r="AJ474" s="8" t="s">
        <v>3409</v>
      </c>
      <c r="AK474" s="8">
        <v>1</v>
      </c>
      <c r="AL474" s="8">
        <v>0</v>
      </c>
      <c r="AM474" s="11">
        <v>31.98</v>
      </c>
      <c r="AN474" s="11">
        <v>46.802500000000002</v>
      </c>
      <c r="AO474" t="s">
        <v>163</v>
      </c>
      <c r="AP474" s="8" t="s">
        <v>191</v>
      </c>
      <c r="AQ474" s="8" t="s">
        <v>44</v>
      </c>
      <c r="AR474" s="8" t="s">
        <v>163</v>
      </c>
      <c r="AS474" s="8" t="s">
        <v>163</v>
      </c>
      <c r="AT474" s="8" t="s">
        <v>168</v>
      </c>
      <c r="AU4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4" s="8">
        <v>0</v>
      </c>
      <c r="AW474">
        <v>9.3333250000000003</v>
      </c>
      <c r="AX474">
        <v>9.4286499999999993</v>
      </c>
      <c r="AY474">
        <v>9.5269499999999994</v>
      </c>
      <c r="AZ474">
        <v>10.841324999999999</v>
      </c>
    </row>
    <row r="475" spans="1:52" x14ac:dyDescent="0.3">
      <c r="A475" s="43" t="s">
        <v>1478</v>
      </c>
      <c r="B475" t="s">
        <v>158</v>
      </c>
      <c r="C475" t="s">
        <v>112</v>
      </c>
      <c r="D475" s="8" t="s">
        <v>101</v>
      </c>
      <c r="E475" s="8" t="s">
        <v>290</v>
      </c>
      <c r="F475" s="8" t="s">
        <v>14</v>
      </c>
      <c r="G475" s="8" t="s">
        <v>9252</v>
      </c>
      <c r="H475" s="8" t="s">
        <v>126</v>
      </c>
      <c r="I475" s="8" t="s">
        <v>12</v>
      </c>
      <c r="J475" s="8">
        <v>37</v>
      </c>
      <c r="K475" s="14" t="s">
        <v>1477</v>
      </c>
      <c r="L475" s="14" t="s">
        <v>6093</v>
      </c>
      <c r="M475" s="10">
        <v>1.4758134460185299</v>
      </c>
      <c r="N475" s="8" t="s">
        <v>8304</v>
      </c>
      <c r="O475" s="8" t="s">
        <v>147</v>
      </c>
      <c r="P475" s="9">
        <v>0.33626157407407409</v>
      </c>
      <c r="Q475" s="9">
        <v>0.34133101851851849</v>
      </c>
      <c r="R475" s="8">
        <v>0</v>
      </c>
      <c r="S475" s="10">
        <v>7.8916666666666666</v>
      </c>
      <c r="T475" s="8" t="s">
        <v>4964</v>
      </c>
      <c r="U475" s="8" t="s">
        <v>4965</v>
      </c>
      <c r="V475" s="10">
        <v>0.75498879165945298</v>
      </c>
      <c r="W475">
        <v>2809.78</v>
      </c>
      <c r="X475" s="8">
        <v>0</v>
      </c>
      <c r="Y475" s="8">
        <v>0</v>
      </c>
      <c r="Z475">
        <v>0</v>
      </c>
      <c r="AA475">
        <v>0</v>
      </c>
      <c r="AB475" s="8">
        <f>Solution[[#This Row],[Old Stop]] +1</f>
        <v>38</v>
      </c>
      <c r="AC475" s="8" t="str">
        <f>_xlfn.CONCAT(Solution[[#This Row],[Old Rt '#]],"_",Solution[[#This Row],[Week '#]],"_", _xlfn.SWITCH(Solution[[#This Row],[Old Delivery Day]], "M", "Monday", "T", "Tuesday", "W", "Wednesday", "R", "Thursday", "F", "Friday"))</f>
        <v>103_Week1_Wednesday</v>
      </c>
      <c r="AD475" s="20">
        <v>52.933</v>
      </c>
      <c r="AE475" s="20">
        <v>53.85</v>
      </c>
      <c r="AF475" s="20">
        <v>55.4146</v>
      </c>
      <c r="AG475" s="20">
        <v>57.982300000000002</v>
      </c>
      <c r="AH475">
        <v>56.11</v>
      </c>
      <c r="AI475" s="8" t="s">
        <v>3408</v>
      </c>
      <c r="AJ475" s="8" t="s">
        <v>3409</v>
      </c>
      <c r="AK475" s="8">
        <v>1</v>
      </c>
      <c r="AL475" s="8">
        <v>0</v>
      </c>
      <c r="AM475" s="11">
        <v>53.85</v>
      </c>
      <c r="AN475" s="11">
        <v>57.6312</v>
      </c>
      <c r="AO475" t="s">
        <v>163</v>
      </c>
      <c r="AP475" s="8" t="s">
        <v>191</v>
      </c>
      <c r="AQ475" s="8" t="s">
        <v>44</v>
      </c>
      <c r="AR475" s="8" t="s">
        <v>163</v>
      </c>
      <c r="AS475" s="8" t="s">
        <v>163</v>
      </c>
      <c r="AT475" s="8" t="s">
        <v>168</v>
      </c>
      <c r="AU4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475" s="8">
        <v>0</v>
      </c>
      <c r="AW475">
        <v>13.23325</v>
      </c>
      <c r="AX475">
        <v>13.4625</v>
      </c>
      <c r="AY475">
        <v>13.85365</v>
      </c>
      <c r="AZ475">
        <v>14.495575000000001</v>
      </c>
    </row>
    <row r="476" spans="1:52" x14ac:dyDescent="0.3">
      <c r="A476" s="43" t="s">
        <v>309</v>
      </c>
      <c r="B476" t="s">
        <v>3990</v>
      </c>
      <c r="C476" t="s">
        <v>110</v>
      </c>
      <c r="D476" s="8" t="s">
        <v>101</v>
      </c>
      <c r="E476" s="8" t="s">
        <v>290</v>
      </c>
      <c r="F476" s="8" t="s">
        <v>14</v>
      </c>
      <c r="G476" s="8" t="s">
        <v>155</v>
      </c>
      <c r="H476" s="8" t="s">
        <v>160</v>
      </c>
      <c r="I476" s="8" t="s">
        <v>12</v>
      </c>
      <c r="J476" s="8">
        <v>66</v>
      </c>
      <c r="K476" s="14" t="s">
        <v>308</v>
      </c>
      <c r="L476" s="14" t="s">
        <v>5750</v>
      </c>
      <c r="M476" s="10">
        <v>2.1577307463342499</v>
      </c>
      <c r="N476" s="8" t="s">
        <v>8305</v>
      </c>
      <c r="O476" s="8" t="s">
        <v>147</v>
      </c>
      <c r="P476" s="9">
        <v>0.29166666666666669</v>
      </c>
      <c r="Q476" s="9">
        <v>0.3137962962962963</v>
      </c>
      <c r="R476" s="8">
        <v>49.8333333333333</v>
      </c>
      <c r="S476" s="10">
        <v>45.229166666666664</v>
      </c>
      <c r="T476" s="8" t="s">
        <v>3992</v>
      </c>
      <c r="U476" s="8" t="s">
        <v>3993</v>
      </c>
      <c r="V476" s="10">
        <v>0.92624673425896997</v>
      </c>
      <c r="W476">
        <v>15621.71</v>
      </c>
      <c r="X476" s="8">
        <v>0</v>
      </c>
      <c r="Y476" s="8">
        <v>0</v>
      </c>
      <c r="Z476">
        <v>0</v>
      </c>
      <c r="AA476">
        <v>0</v>
      </c>
      <c r="AB476" s="8">
        <f>Solution[[#This Row],[Old Stop]] +1</f>
        <v>67</v>
      </c>
      <c r="AC476" s="8" t="str">
        <f>_xlfn.CONCAT(Solution[[#This Row],[Old Rt '#]],"_",Solution[[#This Row],[Week '#]],"_", _xlfn.SWITCH(Solution[[#This Row],[Old Delivery Day]], "M", "Monday", "T", "Tuesday", "W", "Wednesday", "R", "Thursday", "F", "Friday"))</f>
        <v>101_Week1_Wednesday</v>
      </c>
      <c r="AD476" s="20">
        <v>157.71129999999999</v>
      </c>
      <c r="AE476" s="20">
        <v>317.47070000000002</v>
      </c>
      <c r="AF476" s="20">
        <v>343.78</v>
      </c>
      <c r="AG476" s="20">
        <v>382.57530000000003</v>
      </c>
      <c r="AH476">
        <v>442.25</v>
      </c>
      <c r="AI476" s="8" t="s">
        <v>3408</v>
      </c>
      <c r="AJ476" s="8" t="s">
        <v>3409</v>
      </c>
      <c r="AK476" s="8">
        <v>1</v>
      </c>
      <c r="AL476" s="8">
        <v>0</v>
      </c>
      <c r="AM476" s="11">
        <v>421.81619999999998</v>
      </c>
      <c r="AN476" s="11">
        <v>366.84</v>
      </c>
      <c r="AO476" t="s">
        <v>163</v>
      </c>
      <c r="AP476" s="8" t="s">
        <v>191</v>
      </c>
      <c r="AQ476" s="8" t="s">
        <v>44</v>
      </c>
      <c r="AR476" s="8" t="s">
        <v>163</v>
      </c>
      <c r="AS476" s="8" t="s">
        <v>163</v>
      </c>
      <c r="AT476" s="8" t="s">
        <v>168</v>
      </c>
      <c r="AU4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476" s="8">
        <v>0</v>
      </c>
      <c r="AW476">
        <v>39.427824999999999</v>
      </c>
      <c r="AX476">
        <v>79.367675000000006</v>
      </c>
      <c r="AY476">
        <v>85.944999999999993</v>
      </c>
      <c r="AZ476">
        <v>95.643825000000007</v>
      </c>
    </row>
    <row r="477" spans="1:52" x14ac:dyDescent="0.3">
      <c r="A477" s="43" t="s">
        <v>516</v>
      </c>
      <c r="B477" t="s">
        <v>3522</v>
      </c>
      <c r="C477" t="s">
        <v>138</v>
      </c>
      <c r="D477" s="8" t="s">
        <v>101</v>
      </c>
      <c r="E477" s="8" t="s">
        <v>290</v>
      </c>
      <c r="F477" s="8" t="s">
        <v>14</v>
      </c>
      <c r="G477" s="8" t="s">
        <v>180</v>
      </c>
      <c r="H477" s="8" t="s">
        <v>160</v>
      </c>
      <c r="I477" s="8" t="s">
        <v>14</v>
      </c>
      <c r="J477" s="8">
        <v>1</v>
      </c>
      <c r="K477" s="14" t="s">
        <v>515</v>
      </c>
      <c r="L477" s="14" t="s">
        <v>5791</v>
      </c>
      <c r="M477" s="10">
        <v>4.5625515659080103</v>
      </c>
      <c r="N477" s="8" t="s">
        <v>8227</v>
      </c>
      <c r="O477" s="8" t="s">
        <v>138</v>
      </c>
      <c r="P477" s="9">
        <v>0.31695601851851851</v>
      </c>
      <c r="Q477" s="9">
        <v>0.32594907407407409</v>
      </c>
      <c r="R477" s="8">
        <v>0</v>
      </c>
      <c r="S477" s="10">
        <v>12.27037037</v>
      </c>
      <c r="T477" s="8" t="s">
        <v>3524</v>
      </c>
      <c r="U477" s="8" t="s">
        <v>3525</v>
      </c>
      <c r="V477" s="10">
        <v>1.6112278537275899</v>
      </c>
      <c r="W477">
        <v>13970.9</v>
      </c>
      <c r="X477" s="8">
        <v>0</v>
      </c>
      <c r="Y477" s="8">
        <v>0</v>
      </c>
      <c r="Z477">
        <v>0</v>
      </c>
      <c r="AA477">
        <v>0</v>
      </c>
      <c r="AB477" s="8">
        <f>Solution[[#This Row],[Old Stop]] +1</f>
        <v>2</v>
      </c>
      <c r="AC477" s="8" t="str">
        <f>_xlfn.CONCAT(Solution[[#This Row],[Old Rt '#]],"_",Solution[[#This Row],[Week '#]],"_", _xlfn.SWITCH(Solution[[#This Row],[Old Delivery Day]], "M", "Monday", "T", "Tuesday", "W", "Wednesday", "R", "Thursday", "F", "Friday"))</f>
        <v>101_Week1_Friday</v>
      </c>
      <c r="AD477" s="20">
        <v>131.06190000000001</v>
      </c>
      <c r="AE477" s="20">
        <v>143.6507</v>
      </c>
      <c r="AF477" s="20">
        <v>130.0461</v>
      </c>
      <c r="AG477" s="20">
        <v>119.5433</v>
      </c>
      <c r="AH477">
        <v>238.36</v>
      </c>
      <c r="AI477" s="8" t="s">
        <v>3408</v>
      </c>
      <c r="AJ477" s="8" t="s">
        <v>3409</v>
      </c>
      <c r="AK477" s="8">
        <v>1</v>
      </c>
      <c r="AL477" s="8">
        <v>0</v>
      </c>
      <c r="AM477" s="11">
        <v>279.41370000000001</v>
      </c>
      <c r="AN477" s="11">
        <v>249.32249999999999</v>
      </c>
      <c r="AO477" t="s">
        <v>163</v>
      </c>
      <c r="AP477" s="8" t="s">
        <v>191</v>
      </c>
      <c r="AQ477" s="8" t="s">
        <v>44</v>
      </c>
      <c r="AR477" s="8" t="s">
        <v>163</v>
      </c>
      <c r="AS477" s="8" t="s">
        <v>163</v>
      </c>
      <c r="AT477" s="8" t="s">
        <v>168</v>
      </c>
      <c r="AU4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7" s="8">
        <v>0</v>
      </c>
      <c r="AW477">
        <v>32.765475000000002</v>
      </c>
      <c r="AX477">
        <v>35.912675</v>
      </c>
      <c r="AY477">
        <v>32.511524999999999</v>
      </c>
      <c r="AZ477">
        <v>29.885825000000001</v>
      </c>
    </row>
    <row r="478" spans="1:52" x14ac:dyDescent="0.3">
      <c r="A478" s="43" t="s">
        <v>1484</v>
      </c>
      <c r="B478" t="s">
        <v>3480</v>
      </c>
      <c r="C478" t="s">
        <v>113</v>
      </c>
      <c r="D478" s="8" t="s">
        <v>101</v>
      </c>
      <c r="E478" s="8" t="s">
        <v>290</v>
      </c>
      <c r="F478" s="8" t="s">
        <v>14</v>
      </c>
      <c r="G478" s="8" t="s">
        <v>137</v>
      </c>
      <c r="H478" s="8" t="s">
        <v>126</v>
      </c>
      <c r="I478" s="8" t="s">
        <v>15</v>
      </c>
      <c r="J478" s="8">
        <v>75</v>
      </c>
      <c r="K478" s="14" t="s">
        <v>1483</v>
      </c>
      <c r="L478" s="14" t="s">
        <v>6018</v>
      </c>
      <c r="M478" s="10">
        <v>1.9303840530212999</v>
      </c>
      <c r="N478" s="8" t="s">
        <v>8239</v>
      </c>
      <c r="O478" s="8" t="s">
        <v>129</v>
      </c>
      <c r="P478" s="9">
        <v>0.34267361111111111</v>
      </c>
      <c r="Q478" s="9">
        <v>0.36040509259259257</v>
      </c>
      <c r="R478" s="8">
        <v>0</v>
      </c>
      <c r="S478" s="10">
        <v>12.816666666666666</v>
      </c>
      <c r="T478" s="8" t="s">
        <v>5243</v>
      </c>
      <c r="U478" s="8" t="s">
        <v>5244</v>
      </c>
      <c r="V478" s="10">
        <v>1.60479102995881</v>
      </c>
      <c r="W478">
        <v>1177.0999999999999</v>
      </c>
      <c r="X478" s="8">
        <v>0</v>
      </c>
      <c r="Y478" s="8">
        <v>0</v>
      </c>
      <c r="Z478">
        <v>0</v>
      </c>
      <c r="AA478">
        <v>0</v>
      </c>
      <c r="AB478" s="8">
        <f>Solution[[#This Row],[Old Stop]] +1</f>
        <v>76</v>
      </c>
      <c r="AC478" s="8" t="str">
        <f>_xlfn.CONCAT(Solution[[#This Row],[Old Rt '#]],"_",Solution[[#This Row],[Week '#]],"_", _xlfn.SWITCH(Solution[[#This Row],[Old Delivery Day]], "M", "Monday", "T", "Tuesday", "W", "Wednesday", "R", "Thursday", "F", "Friday"))</f>
        <v>103_Week1_Tuesday</v>
      </c>
      <c r="AD478" s="20">
        <v>44.86</v>
      </c>
      <c r="AE478" s="20">
        <v>44.86</v>
      </c>
      <c r="AF478" s="20">
        <v>45.845700000000001</v>
      </c>
      <c r="AG478" s="20">
        <v>46.78</v>
      </c>
      <c r="AH478">
        <v>24.56</v>
      </c>
      <c r="AI478" s="8" t="s">
        <v>3408</v>
      </c>
      <c r="AJ478" s="8" t="s">
        <v>3409</v>
      </c>
      <c r="AK478" s="8">
        <v>1</v>
      </c>
      <c r="AL478" s="8">
        <v>0</v>
      </c>
      <c r="AM478" s="11">
        <v>22.43</v>
      </c>
      <c r="AN478" s="11">
        <v>23.39</v>
      </c>
      <c r="AO478" t="s">
        <v>163</v>
      </c>
      <c r="AP478" s="8" t="s">
        <v>191</v>
      </c>
      <c r="AQ478" s="8" t="s">
        <v>44</v>
      </c>
      <c r="AR478" s="8" t="s">
        <v>163</v>
      </c>
      <c r="AS478" s="8" t="s">
        <v>163</v>
      </c>
      <c r="AT478" s="8" t="s">
        <v>168</v>
      </c>
      <c r="AU4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8" s="8">
        <v>0</v>
      </c>
      <c r="AW478">
        <v>11.215</v>
      </c>
      <c r="AX478">
        <v>11.215</v>
      </c>
      <c r="AY478">
        <v>11.461425</v>
      </c>
      <c r="AZ478">
        <v>11.695</v>
      </c>
    </row>
    <row r="479" spans="1:52" x14ac:dyDescent="0.3">
      <c r="A479" s="43" t="s">
        <v>518</v>
      </c>
      <c r="B479" t="s">
        <v>3522</v>
      </c>
      <c r="C479" t="s">
        <v>132</v>
      </c>
      <c r="D479" s="8" t="s">
        <v>101</v>
      </c>
      <c r="E479" s="8" t="s">
        <v>290</v>
      </c>
      <c r="F479" s="8" t="s">
        <v>14</v>
      </c>
      <c r="G479" s="8" t="s">
        <v>140</v>
      </c>
      <c r="H479" s="8" t="s">
        <v>126</v>
      </c>
      <c r="I479" s="8" t="s">
        <v>15</v>
      </c>
      <c r="J479" s="8">
        <v>60</v>
      </c>
      <c r="K479" s="14" t="s">
        <v>517</v>
      </c>
      <c r="L479" s="14" t="s">
        <v>5829</v>
      </c>
      <c r="M479" s="10">
        <v>0.84325851205022695</v>
      </c>
      <c r="N479" s="8" t="s">
        <v>8235</v>
      </c>
      <c r="O479" s="8" t="s">
        <v>129</v>
      </c>
      <c r="P479" s="9">
        <v>0.37197916666666669</v>
      </c>
      <c r="Q479" s="9">
        <v>0.37206018518518519</v>
      </c>
      <c r="R479" s="8">
        <v>0</v>
      </c>
      <c r="S479" s="10">
        <v>3.6916666666666669</v>
      </c>
      <c r="T479" s="8" t="s">
        <v>5255</v>
      </c>
      <c r="U479" s="8" t="s">
        <v>5256</v>
      </c>
      <c r="V479" s="10">
        <v>0.28005320509076997</v>
      </c>
      <c r="W479">
        <v>1409.33</v>
      </c>
      <c r="X479" s="8">
        <v>0</v>
      </c>
      <c r="Y479" s="8">
        <v>0</v>
      </c>
      <c r="Z479">
        <v>0</v>
      </c>
      <c r="AA479">
        <v>0</v>
      </c>
      <c r="AB479" s="8">
        <f>Solution[[#This Row],[Old Stop]] +1</f>
        <v>61</v>
      </c>
      <c r="AC479" s="8" t="str">
        <f>_xlfn.CONCAT(Solution[[#This Row],[Old Rt '#]],"_",Solution[[#This Row],[Week '#]],"_", _xlfn.SWITCH(Solution[[#This Row],[Old Delivery Day]], "M", "Monday", "T", "Tuesday", "W", "Wednesday", "R", "Thursday", "F", "Friday"))</f>
        <v>103_Week1_Tuesday</v>
      </c>
      <c r="AD479" s="20">
        <v>73.260000000000005</v>
      </c>
      <c r="AE479" s="20">
        <v>50.244999999999997</v>
      </c>
      <c r="AF479" s="20">
        <v>37.118499999999997</v>
      </c>
      <c r="AG479" s="20">
        <v>49.01</v>
      </c>
      <c r="AH479">
        <v>18.77</v>
      </c>
      <c r="AI479" s="8" t="s">
        <v>3408</v>
      </c>
      <c r="AJ479" s="8" t="s">
        <v>3409</v>
      </c>
      <c r="AK479" s="8">
        <v>1</v>
      </c>
      <c r="AL479" s="8">
        <v>0</v>
      </c>
      <c r="AM479" s="11">
        <v>18.045000000000002</v>
      </c>
      <c r="AN479" s="11">
        <v>27.375</v>
      </c>
      <c r="AO479" t="s">
        <v>163</v>
      </c>
      <c r="AP479" s="8" t="s">
        <v>191</v>
      </c>
      <c r="AQ479" s="8" t="s">
        <v>44</v>
      </c>
      <c r="AR479" s="8" t="s">
        <v>163</v>
      </c>
      <c r="AS479" s="8" t="s">
        <v>163</v>
      </c>
      <c r="AT479" s="8" t="s">
        <v>168</v>
      </c>
      <c r="AU4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79" s="8">
        <v>0</v>
      </c>
      <c r="AW479">
        <v>18.315000000000001</v>
      </c>
      <c r="AX479">
        <v>12.561249999999999</v>
      </c>
      <c r="AY479">
        <v>9.2796249999999993</v>
      </c>
      <c r="AZ479">
        <v>12.2525</v>
      </c>
    </row>
    <row r="480" spans="1:52" x14ac:dyDescent="0.3">
      <c r="A480" s="43" t="s">
        <v>1268</v>
      </c>
      <c r="B480" t="s">
        <v>3522</v>
      </c>
      <c r="C480" t="s">
        <v>147</v>
      </c>
      <c r="D480" s="8" t="s">
        <v>101</v>
      </c>
      <c r="E480" s="8" t="s">
        <v>290</v>
      </c>
      <c r="F480" s="8" t="s">
        <v>14</v>
      </c>
      <c r="G480" s="8" t="s">
        <v>9253</v>
      </c>
      <c r="H480" s="8" t="s">
        <v>126</v>
      </c>
      <c r="I480" s="8" t="s">
        <v>15</v>
      </c>
      <c r="J480" s="8">
        <v>62</v>
      </c>
      <c r="K480" s="14" t="s">
        <v>1267</v>
      </c>
      <c r="L480" s="14" t="s">
        <v>6024</v>
      </c>
      <c r="M480" s="10">
        <v>0.98290593773489798</v>
      </c>
      <c r="N480" s="8" t="s">
        <v>8236</v>
      </c>
      <c r="O480" s="8" t="s">
        <v>129</v>
      </c>
      <c r="P480" s="9">
        <v>0.37274305555555554</v>
      </c>
      <c r="Q480" s="9">
        <v>0.38021990740740741</v>
      </c>
      <c r="R480" s="8">
        <v>0</v>
      </c>
      <c r="S480" s="10">
        <v>16.574999999999999</v>
      </c>
      <c r="T480" s="8" t="s">
        <v>5252</v>
      </c>
      <c r="U480" s="8" t="s">
        <v>5253</v>
      </c>
      <c r="V480" s="10">
        <v>0.18938774116203499</v>
      </c>
      <c r="W480">
        <v>1526.76</v>
      </c>
      <c r="X480" s="8">
        <v>0</v>
      </c>
      <c r="Y480" s="8">
        <v>0</v>
      </c>
      <c r="Z480">
        <v>0</v>
      </c>
      <c r="AA480">
        <v>0</v>
      </c>
      <c r="AB480" s="8">
        <f>Solution[[#This Row],[Old Stop]] +1</f>
        <v>63</v>
      </c>
      <c r="AC480" s="8" t="str">
        <f>_xlfn.CONCAT(Solution[[#This Row],[Old Rt '#]],"_",Solution[[#This Row],[Week '#]],"_", _xlfn.SWITCH(Solution[[#This Row],[Old Delivery Day]], "M", "Monday", "T", "Tuesday", "W", "Wednesday", "R", "Thursday", "F", "Friday"))</f>
        <v>103_Week1_Tuesday</v>
      </c>
      <c r="AD480" s="20">
        <v>68.937100000000001</v>
      </c>
      <c r="AE480" s="20">
        <v>61.213299999999997</v>
      </c>
      <c r="AF480" s="20">
        <v>45</v>
      </c>
      <c r="AG480" s="20">
        <v>45</v>
      </c>
      <c r="AH480">
        <v>22.5</v>
      </c>
      <c r="AI480" s="8" t="s">
        <v>3408</v>
      </c>
      <c r="AJ480" s="8" t="s">
        <v>3409</v>
      </c>
      <c r="AK480" s="8">
        <v>1</v>
      </c>
      <c r="AL480" s="8">
        <v>0</v>
      </c>
      <c r="AM480" s="11">
        <v>22.5</v>
      </c>
      <c r="AN480" s="11">
        <v>22.5</v>
      </c>
      <c r="AO480" t="s">
        <v>163</v>
      </c>
      <c r="AP480" s="8" t="s">
        <v>191</v>
      </c>
      <c r="AQ480" s="8" t="s">
        <v>44</v>
      </c>
      <c r="AR480" s="8" t="s">
        <v>163</v>
      </c>
      <c r="AS480" s="8" t="s">
        <v>163</v>
      </c>
      <c r="AT480" s="8" t="s">
        <v>168</v>
      </c>
      <c r="AU4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0" s="8">
        <v>0</v>
      </c>
      <c r="AW480">
        <v>17.234275</v>
      </c>
      <c r="AX480">
        <v>15.303324999999999</v>
      </c>
      <c r="AY480">
        <v>11.25</v>
      </c>
      <c r="AZ480">
        <v>11.25</v>
      </c>
    </row>
    <row r="481" spans="1:52" x14ac:dyDescent="0.3">
      <c r="A481" s="43" t="s">
        <v>529</v>
      </c>
      <c r="B481" t="s">
        <v>3480</v>
      </c>
      <c r="C481" t="s">
        <v>129</v>
      </c>
      <c r="D481" s="8" t="s">
        <v>101</v>
      </c>
      <c r="E481" s="8" t="s">
        <v>290</v>
      </c>
      <c r="F481" s="8" t="s">
        <v>14</v>
      </c>
      <c r="G481" s="8" t="s">
        <v>9248</v>
      </c>
      <c r="H481" s="8" t="s">
        <v>126</v>
      </c>
      <c r="I481" s="8" t="s">
        <v>15</v>
      </c>
      <c r="J481" s="8">
        <v>70</v>
      </c>
      <c r="K481" s="14" t="s">
        <v>528</v>
      </c>
      <c r="L481" s="14" t="s">
        <v>5812</v>
      </c>
      <c r="M481" s="10">
        <v>0.27666525069855702</v>
      </c>
      <c r="N481" s="8" t="s">
        <v>8238</v>
      </c>
      <c r="O481" s="8" t="s">
        <v>147</v>
      </c>
      <c r="P481" s="9">
        <v>0.36060185185185184</v>
      </c>
      <c r="Q481" s="9">
        <v>0.36674768518518519</v>
      </c>
      <c r="R481" s="8">
        <v>0</v>
      </c>
      <c r="S481" s="10">
        <v>4.479166666666667</v>
      </c>
      <c r="T481" s="8" t="s">
        <v>3531</v>
      </c>
      <c r="U481" s="8" t="s">
        <v>3532</v>
      </c>
      <c r="V481" s="10">
        <v>0.223656650030403</v>
      </c>
      <c r="W481">
        <v>2677.5</v>
      </c>
      <c r="X481" s="8">
        <v>0</v>
      </c>
      <c r="Y481" s="8">
        <v>0</v>
      </c>
      <c r="Z481">
        <v>0</v>
      </c>
      <c r="AA481">
        <v>0</v>
      </c>
      <c r="AB481" s="8">
        <f>Solution[[#This Row],[Old Stop]] +1</f>
        <v>71</v>
      </c>
      <c r="AC481" s="8" t="str">
        <f>_xlfn.CONCAT(Solution[[#This Row],[Old Rt '#]],"_",Solution[[#This Row],[Week '#]],"_", _xlfn.SWITCH(Solution[[#This Row],[Old Delivery Day]], "M", "Monday", "T", "Tuesday", "W", "Wednesday", "R", "Thursday", "F", "Friday"))</f>
        <v>103_Week1_Tuesday</v>
      </c>
      <c r="AD481" s="20">
        <v>51.04</v>
      </c>
      <c r="AE481" s="20">
        <v>51.04</v>
      </c>
      <c r="AF481" s="20">
        <v>52.1676</v>
      </c>
      <c r="AG481" s="20">
        <v>53.23</v>
      </c>
      <c r="AH481">
        <v>55.89</v>
      </c>
      <c r="AI481" s="8" t="s">
        <v>3408</v>
      </c>
      <c r="AJ481" s="8" t="s">
        <v>3409</v>
      </c>
      <c r="AK481" s="8">
        <v>1</v>
      </c>
      <c r="AL481" s="8">
        <v>0</v>
      </c>
      <c r="AM481" s="11">
        <v>51.04</v>
      </c>
      <c r="AN481" s="11">
        <v>53.23</v>
      </c>
      <c r="AO481" t="s">
        <v>163</v>
      </c>
      <c r="AP481" s="8" t="s">
        <v>191</v>
      </c>
      <c r="AQ481" s="8" t="s">
        <v>44</v>
      </c>
      <c r="AR481" s="8" t="s">
        <v>163</v>
      </c>
      <c r="AS481" s="8" t="s">
        <v>163</v>
      </c>
      <c r="AT481" s="8" t="s">
        <v>168</v>
      </c>
      <c r="AU4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1" s="8">
        <v>0</v>
      </c>
      <c r="AW481">
        <v>12.76</v>
      </c>
      <c r="AX481">
        <v>12.76</v>
      </c>
      <c r="AY481">
        <v>13.0419</v>
      </c>
      <c r="AZ481">
        <v>13.307499999999999</v>
      </c>
    </row>
    <row r="482" spans="1:52" x14ac:dyDescent="0.3">
      <c r="A482" s="43" t="s">
        <v>1491</v>
      </c>
      <c r="B482" t="s">
        <v>4906</v>
      </c>
      <c r="C482" t="s">
        <v>110</v>
      </c>
      <c r="D482" s="8" t="s">
        <v>101</v>
      </c>
      <c r="E482" s="8" t="s">
        <v>290</v>
      </c>
      <c r="F482" s="8" t="s">
        <v>14</v>
      </c>
      <c r="G482" s="8" t="s">
        <v>9251</v>
      </c>
      <c r="H482" s="8" t="s">
        <v>126</v>
      </c>
      <c r="I482" s="8" t="s">
        <v>48</v>
      </c>
      <c r="J482" s="8">
        <v>335</v>
      </c>
      <c r="K482" s="14" t="s">
        <v>1490</v>
      </c>
      <c r="L482" s="14" t="s">
        <v>9017</v>
      </c>
      <c r="M482" s="10">
        <v>3.8970048387376202</v>
      </c>
      <c r="N482" s="8" t="s">
        <v>8237</v>
      </c>
      <c r="O482" s="8" t="s">
        <v>147</v>
      </c>
      <c r="P482" s="9">
        <v>0.3694560185185185</v>
      </c>
      <c r="Q482" s="9">
        <v>0.37138888888888888</v>
      </c>
      <c r="R482" s="8">
        <v>0</v>
      </c>
      <c r="S482" s="10">
        <v>2.7600000000000002</v>
      </c>
      <c r="T482" s="8" t="s">
        <v>9018</v>
      </c>
      <c r="U482" s="8" t="s">
        <v>9019</v>
      </c>
      <c r="V482" s="10">
        <v>2.37421479316746</v>
      </c>
      <c r="W482">
        <v>2402.42</v>
      </c>
      <c r="X482" s="8">
        <v>0</v>
      </c>
      <c r="Y482" s="8">
        <v>0</v>
      </c>
      <c r="Z482">
        <v>0</v>
      </c>
      <c r="AA482">
        <v>0</v>
      </c>
      <c r="AB482" s="8">
        <f>Solution[[#This Row],[Old Stop]] +1</f>
        <v>336</v>
      </c>
      <c r="AC482" s="8" t="str">
        <f>_xlfn.CONCAT(Solution[[#This Row],[Old Rt '#]],"_",Solution[[#This Row],[Week '#]],"_", _xlfn.SWITCH(Solution[[#This Row],[Old Delivery Day]], "M", "Monday", "T", "Tuesday", "W", "Wednesday", "R", "Thursday", "F", "Friday"))</f>
        <v>103_Week1_Thursday</v>
      </c>
      <c r="AD482" s="20">
        <v>41.48</v>
      </c>
      <c r="AE482" s="20">
        <v>49.375</v>
      </c>
      <c r="AF482" s="20">
        <v>52.607100000000003</v>
      </c>
      <c r="AG482" s="20">
        <v>55.643300000000004</v>
      </c>
      <c r="AH482">
        <v>56.82</v>
      </c>
      <c r="AI482" s="8" t="s">
        <v>3408</v>
      </c>
      <c r="AJ482" s="8" t="s">
        <v>3409</v>
      </c>
      <c r="AK482" s="8">
        <v>1</v>
      </c>
      <c r="AL482" s="8">
        <v>0</v>
      </c>
      <c r="AM482" s="11">
        <v>44.467500000000001</v>
      </c>
      <c r="AN482" s="11">
        <v>49.965000000000003</v>
      </c>
      <c r="AO482" t="s">
        <v>163</v>
      </c>
      <c r="AP482" s="8" t="s">
        <v>191</v>
      </c>
      <c r="AQ482" s="8" t="s">
        <v>44</v>
      </c>
      <c r="AR482" s="8" t="s">
        <v>163</v>
      </c>
      <c r="AS482" s="8" t="s">
        <v>163</v>
      </c>
      <c r="AT482" s="8" t="s">
        <v>168</v>
      </c>
      <c r="AU4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482" s="8">
        <v>0</v>
      </c>
      <c r="AW482">
        <v>10.37</v>
      </c>
      <c r="AX482">
        <v>12.34375</v>
      </c>
      <c r="AY482">
        <v>13.151775000000001</v>
      </c>
      <c r="AZ482">
        <v>13.910825000000001</v>
      </c>
    </row>
    <row r="483" spans="1:52" x14ac:dyDescent="0.3">
      <c r="A483" s="43" t="s">
        <v>7607</v>
      </c>
      <c r="B483" t="s">
        <v>9039</v>
      </c>
      <c r="C483" t="s">
        <v>110</v>
      </c>
      <c r="D483" s="8" t="s">
        <v>101</v>
      </c>
      <c r="E483" s="8" t="s">
        <v>290</v>
      </c>
      <c r="F483" s="8" t="s">
        <v>14</v>
      </c>
      <c r="G483" s="8" t="s">
        <v>132</v>
      </c>
      <c r="H483" s="8" t="s">
        <v>290</v>
      </c>
      <c r="I483" s="8" t="s">
        <v>77</v>
      </c>
      <c r="J483" s="8">
        <v>0</v>
      </c>
      <c r="K483" s="14" t="s">
        <v>9040</v>
      </c>
      <c r="L483" s="14" t="s">
        <v>9038</v>
      </c>
      <c r="M483" s="10">
        <v>0</v>
      </c>
      <c r="N483" s="8" t="s">
        <v>8273</v>
      </c>
      <c r="O483" s="8" t="s">
        <v>110</v>
      </c>
      <c r="P483" s="9">
        <v>0.25</v>
      </c>
      <c r="Q483" s="9">
        <v>0.25555555555555554</v>
      </c>
      <c r="R483" s="8">
        <v>0</v>
      </c>
      <c r="S483" s="10">
        <v>9.4354006285390355</v>
      </c>
      <c r="T483" s="8" t="s">
        <v>3553</v>
      </c>
      <c r="U483" s="8" t="s">
        <v>3554</v>
      </c>
      <c r="V483" s="10"/>
      <c r="W483"/>
      <c r="Y483" s="8">
        <v>0</v>
      </c>
      <c r="Z483">
        <v>0</v>
      </c>
      <c r="AA483">
        <v>0</v>
      </c>
      <c r="AB483" s="8">
        <f>Solution[[#This Row],[Old Stop]] +1</f>
        <v>1</v>
      </c>
      <c r="AC483" s="8" t="e">
        <f>_xlfn.CONCAT(Solution[[#This Row],[Old Rt '#]],"_",Solution[[#This Row],[Week '#]],"_", _xlfn.SWITCH(Solution[[#This Row],[Old Delivery Day]], "M", "Monday", "T", "Tuesday", "W", "Wednesday", "R", "Thursday", "F", "Friday"))</f>
        <v>#N/A</v>
      </c>
      <c r="AD483" s="20">
        <v>0</v>
      </c>
      <c r="AE483" s="20">
        <v>0</v>
      </c>
      <c r="AF483" s="20">
        <v>0</v>
      </c>
      <c r="AG483" s="20">
        <v>0</v>
      </c>
      <c r="AI483" s="8" t="s">
        <v>3408</v>
      </c>
      <c r="AJ483" s="8" t="s">
        <v>3409</v>
      </c>
      <c r="AK483" s="8">
        <v>1</v>
      </c>
      <c r="AL483" s="8"/>
      <c r="AM483" s="11">
        <v>0</v>
      </c>
      <c r="AN483" s="11">
        <v>0</v>
      </c>
      <c r="AO483" t="s">
        <v>163</v>
      </c>
      <c r="AP483" s="8" t="s">
        <v>77</v>
      </c>
      <c r="AQ483" s="8" t="s">
        <v>44</v>
      </c>
      <c r="AR483" s="8" t="s">
        <v>164</v>
      </c>
      <c r="AS483" s="8" t="s">
        <v>163</v>
      </c>
      <c r="AT483" s="8" t="s">
        <v>168</v>
      </c>
      <c r="AU4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3" s="8"/>
      <c r="AW483">
        <v>0</v>
      </c>
      <c r="AX483">
        <v>0</v>
      </c>
      <c r="AY483">
        <v>0</v>
      </c>
      <c r="AZ483">
        <v>0</v>
      </c>
    </row>
    <row r="484" spans="1:52" x14ac:dyDescent="0.3">
      <c r="A484" s="43" t="s">
        <v>1713</v>
      </c>
      <c r="B484" t="s">
        <v>4226</v>
      </c>
      <c r="C484" t="s">
        <v>110</v>
      </c>
      <c r="D484" s="8" t="s">
        <v>101</v>
      </c>
      <c r="E484" s="8" t="s">
        <v>290</v>
      </c>
      <c r="F484" s="8" t="s">
        <v>48</v>
      </c>
      <c r="G484" s="8" t="s">
        <v>9265</v>
      </c>
      <c r="H484" s="8" t="s">
        <v>290</v>
      </c>
      <c r="I484" s="8" t="s">
        <v>14</v>
      </c>
      <c r="J484" s="8">
        <v>242</v>
      </c>
      <c r="K484" s="14" t="s">
        <v>1712</v>
      </c>
      <c r="L484" s="14" t="s">
        <v>5904</v>
      </c>
      <c r="M484" s="10">
        <v>0.363511965978148</v>
      </c>
      <c r="N484" s="8" t="s">
        <v>8241</v>
      </c>
      <c r="O484" s="8" t="s">
        <v>147</v>
      </c>
      <c r="P484" s="9">
        <v>0.57056712962962963</v>
      </c>
      <c r="Q484" s="9">
        <v>0.57961805555555557</v>
      </c>
      <c r="R484" s="8">
        <v>0</v>
      </c>
      <c r="S484" s="10">
        <v>15.243333333333334</v>
      </c>
      <c r="T484" s="8" t="s">
        <v>4228</v>
      </c>
      <c r="U484" s="8" t="s">
        <v>4229</v>
      </c>
      <c r="V484" s="10">
        <v>0.121711450115344</v>
      </c>
      <c r="W484">
        <v>4145.45</v>
      </c>
      <c r="X484" s="8">
        <v>0</v>
      </c>
      <c r="Y484" s="8">
        <v>0</v>
      </c>
      <c r="Z484">
        <v>0</v>
      </c>
      <c r="AA484">
        <v>0</v>
      </c>
      <c r="AB484" s="8">
        <f>Solution[[#This Row],[Old Stop]] +1</f>
        <v>243</v>
      </c>
      <c r="AC484" s="8" t="str">
        <f>_xlfn.CONCAT(Solution[[#This Row],[Old Rt '#]],"_",Solution[[#This Row],[Week '#]],"_", _xlfn.SWITCH(Solution[[#This Row],[Old Delivery Day]], "M", "Monday", "T", "Tuesday", "W", "Wednesday", "R", "Thursday", "F", "Friday"))</f>
        <v>105_Week1_Friday</v>
      </c>
      <c r="AD484" s="20">
        <v>70.680000000000007</v>
      </c>
      <c r="AE484" s="20">
        <v>81.912300000000002</v>
      </c>
      <c r="AF484" s="20">
        <v>90.902299999999997</v>
      </c>
      <c r="AG484" s="20">
        <v>89.629199999999997</v>
      </c>
      <c r="AH484">
        <v>98.17</v>
      </c>
      <c r="AI484" s="8" t="s">
        <v>3549</v>
      </c>
      <c r="AJ484" s="8" t="s">
        <v>3550</v>
      </c>
      <c r="AK484" s="8">
        <v>1</v>
      </c>
      <c r="AL484" s="8">
        <v>0</v>
      </c>
      <c r="AM484" s="11">
        <v>87.476200000000006</v>
      </c>
      <c r="AN484" s="11">
        <v>89.132499999999993</v>
      </c>
      <c r="AO484" t="s">
        <v>163</v>
      </c>
      <c r="AP484" s="8" t="s">
        <v>191</v>
      </c>
      <c r="AQ484" s="8" t="s">
        <v>44</v>
      </c>
      <c r="AR484" s="8" t="s">
        <v>164</v>
      </c>
      <c r="AS484" s="8" t="s">
        <v>163</v>
      </c>
      <c r="AT484" s="8" t="s">
        <v>168</v>
      </c>
      <c r="AU4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4" s="8">
        <v>0</v>
      </c>
      <c r="AW484">
        <v>17.670000000000002</v>
      </c>
      <c r="AX484">
        <v>20.478075</v>
      </c>
      <c r="AY484">
        <v>22.725574999999999</v>
      </c>
      <c r="AZ484">
        <v>22.407299999999999</v>
      </c>
    </row>
    <row r="485" spans="1:52" x14ac:dyDescent="0.3">
      <c r="A485" s="43" t="s">
        <v>1831</v>
      </c>
      <c r="B485" t="s">
        <v>4221</v>
      </c>
      <c r="C485" t="s">
        <v>110</v>
      </c>
      <c r="D485" s="8" t="s">
        <v>101</v>
      </c>
      <c r="E485" s="8" t="s">
        <v>290</v>
      </c>
      <c r="F485" s="8" t="s">
        <v>48</v>
      </c>
      <c r="G485" s="8" t="s">
        <v>9262</v>
      </c>
      <c r="H485" s="8" t="s">
        <v>290</v>
      </c>
      <c r="I485" s="8" t="s">
        <v>14</v>
      </c>
      <c r="J485" s="8">
        <v>250</v>
      </c>
      <c r="K485" s="14" t="s">
        <v>1830</v>
      </c>
      <c r="L485" s="14" t="s">
        <v>5902</v>
      </c>
      <c r="M485" s="10">
        <v>0.22839578944115099</v>
      </c>
      <c r="N485" s="8" t="s">
        <v>8233</v>
      </c>
      <c r="O485" s="8" t="s">
        <v>129</v>
      </c>
      <c r="P485" s="9">
        <v>0.57976851851851852</v>
      </c>
      <c r="Q485" s="9">
        <v>0.5856365740740741</v>
      </c>
      <c r="R485" s="8">
        <v>0</v>
      </c>
      <c r="S485" s="10">
        <v>7.0833333333333339</v>
      </c>
      <c r="T485" s="8" t="s">
        <v>4223</v>
      </c>
      <c r="U485" s="8" t="s">
        <v>4224</v>
      </c>
      <c r="V485" s="10">
        <v>8.9817715535218196E-2</v>
      </c>
      <c r="W485">
        <v>1415.32</v>
      </c>
      <c r="X485" s="8">
        <v>0</v>
      </c>
      <c r="Y485" s="8">
        <v>0</v>
      </c>
      <c r="Z485">
        <v>0</v>
      </c>
      <c r="AA485">
        <v>0</v>
      </c>
      <c r="AB485" s="8">
        <f>Solution[[#This Row],[Old Stop]] +1</f>
        <v>251</v>
      </c>
      <c r="AC485" s="8" t="str">
        <f>_xlfn.CONCAT(Solution[[#This Row],[Old Rt '#]],"_",Solution[[#This Row],[Week '#]],"_", _xlfn.SWITCH(Solution[[#This Row],[Old Delivery Day]], "M", "Monday", "T", "Tuesday", "W", "Wednesday", "R", "Thursday", "F", "Friday"))</f>
        <v>105_Week1_Friday</v>
      </c>
      <c r="AD485" s="20">
        <v>42.75</v>
      </c>
      <c r="AE485" s="20">
        <v>64.812799999999996</v>
      </c>
      <c r="AF485" s="20">
        <v>63.296599999999998</v>
      </c>
      <c r="AG485" s="20">
        <v>53.6571</v>
      </c>
      <c r="AH485">
        <v>32.979999999999997</v>
      </c>
      <c r="AI485" s="8" t="s">
        <v>3549</v>
      </c>
      <c r="AJ485" s="8" t="s">
        <v>3550</v>
      </c>
      <c r="AK485" s="8">
        <v>1</v>
      </c>
      <c r="AL485" s="8">
        <v>0</v>
      </c>
      <c r="AM485" s="11">
        <v>30.32</v>
      </c>
      <c r="AN485" s="11">
        <v>22.3125</v>
      </c>
      <c r="AO485" t="s">
        <v>163</v>
      </c>
      <c r="AP485" s="8" t="s">
        <v>191</v>
      </c>
      <c r="AQ485" s="8" t="s">
        <v>44</v>
      </c>
      <c r="AR485" s="8" t="s">
        <v>164</v>
      </c>
      <c r="AS485" s="8" t="s">
        <v>163</v>
      </c>
      <c r="AT485" s="8" t="s">
        <v>168</v>
      </c>
      <c r="AU4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5" s="8">
        <v>0</v>
      </c>
      <c r="AW485">
        <v>10.6875</v>
      </c>
      <c r="AX485">
        <v>16.203199999999999</v>
      </c>
      <c r="AY485">
        <v>15.824149999999999</v>
      </c>
      <c r="AZ485">
        <v>13.414275</v>
      </c>
    </row>
    <row r="486" spans="1:52" x14ac:dyDescent="0.3">
      <c r="A486" s="43" t="s">
        <v>1335</v>
      </c>
      <c r="B486" t="s">
        <v>4236</v>
      </c>
      <c r="C486" t="s">
        <v>110</v>
      </c>
      <c r="D486" s="8" t="s">
        <v>101</v>
      </c>
      <c r="E486" s="8" t="s">
        <v>290</v>
      </c>
      <c r="F486" s="8" t="s">
        <v>48</v>
      </c>
      <c r="G486" s="8" t="s">
        <v>9264</v>
      </c>
      <c r="H486" s="8" t="s">
        <v>290</v>
      </c>
      <c r="I486" s="8" t="s">
        <v>14</v>
      </c>
      <c r="J486" s="8">
        <v>90</v>
      </c>
      <c r="K486" s="14" t="s">
        <v>1334</v>
      </c>
      <c r="L486" s="14" t="s">
        <v>5908</v>
      </c>
      <c r="M486" s="10">
        <v>0</v>
      </c>
      <c r="N486" s="8" t="s">
        <v>8262</v>
      </c>
      <c r="O486" s="8" t="s">
        <v>147</v>
      </c>
      <c r="P486" s="9">
        <v>0.53944444444444439</v>
      </c>
      <c r="Q486" s="9">
        <v>0.53968749999999999</v>
      </c>
      <c r="R486" s="8">
        <v>0</v>
      </c>
      <c r="S486" s="10">
        <v>0.23666666666666666</v>
      </c>
      <c r="T486" s="8" t="s">
        <v>3649</v>
      </c>
      <c r="U486" s="8" t="s">
        <v>3650</v>
      </c>
      <c r="V486" s="10"/>
      <c r="W486">
        <v>810.5</v>
      </c>
      <c r="X486" s="8">
        <v>0</v>
      </c>
      <c r="Y486" s="8">
        <v>0</v>
      </c>
      <c r="Z486">
        <v>0</v>
      </c>
      <c r="AA486">
        <v>0</v>
      </c>
      <c r="AB486" s="8">
        <f>Solution[[#This Row],[Old Stop]] +1</f>
        <v>91</v>
      </c>
      <c r="AC486" s="8" t="str">
        <f>_xlfn.CONCAT(Solution[[#This Row],[Old Rt '#]],"_",Solution[[#This Row],[Week '#]],"_", _xlfn.SWITCH(Solution[[#This Row],[Old Delivery Day]], "M", "Monday", "T", "Tuesday", "W", "Wednesday", "R", "Thursday", "F", "Friday"))</f>
        <v>105_Week1_Friday</v>
      </c>
      <c r="AD486" s="20">
        <v>13.7761</v>
      </c>
      <c r="AE486" s="20">
        <v>13.98</v>
      </c>
      <c r="AF486" s="20">
        <v>18.770700000000001</v>
      </c>
      <c r="AG486" s="20">
        <v>19.61</v>
      </c>
      <c r="AH486">
        <v>20.79</v>
      </c>
      <c r="AI486" s="8" t="s">
        <v>3549</v>
      </c>
      <c r="AJ486" s="8" t="s">
        <v>3550</v>
      </c>
      <c r="AK486" s="8">
        <v>1</v>
      </c>
      <c r="AL486" s="8">
        <v>0</v>
      </c>
      <c r="AM486" s="11">
        <v>16.135000000000002</v>
      </c>
      <c r="AN486" s="11">
        <v>12.2562</v>
      </c>
      <c r="AO486" t="s">
        <v>163</v>
      </c>
      <c r="AP486" s="8" t="s">
        <v>191</v>
      </c>
      <c r="AQ486" s="8" t="s">
        <v>44</v>
      </c>
      <c r="AR486" s="8" t="s">
        <v>164</v>
      </c>
      <c r="AS486" s="8" t="s">
        <v>163</v>
      </c>
      <c r="AT486" s="8" t="s">
        <v>168</v>
      </c>
      <c r="AU4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6" s="8">
        <v>0</v>
      </c>
      <c r="AW486">
        <v>3.4440249999999999</v>
      </c>
      <c r="AX486">
        <v>3.4950000000000001</v>
      </c>
      <c r="AY486">
        <v>4.6926750000000004</v>
      </c>
      <c r="AZ486">
        <v>4.9024999999999999</v>
      </c>
    </row>
    <row r="487" spans="1:52" x14ac:dyDescent="0.3">
      <c r="A487" s="43" t="s">
        <v>798</v>
      </c>
      <c r="B487" t="s">
        <v>3647</v>
      </c>
      <c r="C487" t="s">
        <v>110</v>
      </c>
      <c r="D487" s="8" t="s">
        <v>101</v>
      </c>
      <c r="E487" s="8" t="s">
        <v>290</v>
      </c>
      <c r="F487" s="8" t="s">
        <v>48</v>
      </c>
      <c r="G487" s="8" t="s">
        <v>9256</v>
      </c>
      <c r="H487" s="8" t="s">
        <v>290</v>
      </c>
      <c r="I487" s="8" t="s">
        <v>14</v>
      </c>
      <c r="J487" s="8">
        <v>100</v>
      </c>
      <c r="K487" s="14" t="s">
        <v>797</v>
      </c>
      <c r="L487" s="14" t="s">
        <v>5906</v>
      </c>
      <c r="M487" s="10">
        <v>0</v>
      </c>
      <c r="N487" s="8" t="s">
        <v>8261</v>
      </c>
      <c r="O487" s="8" t="s">
        <v>147</v>
      </c>
      <c r="P487" s="9">
        <v>0.53969907407407403</v>
      </c>
      <c r="Q487" s="9">
        <v>0.5703125</v>
      </c>
      <c r="R487" s="8">
        <v>0</v>
      </c>
      <c r="S487" s="10">
        <v>43.64</v>
      </c>
      <c r="T487" s="8" t="s">
        <v>3649</v>
      </c>
      <c r="U487" s="8" t="s">
        <v>3650</v>
      </c>
      <c r="V487" s="10"/>
      <c r="W487">
        <v>10834.56</v>
      </c>
      <c r="X487" s="8">
        <v>0</v>
      </c>
      <c r="Y487" s="8">
        <v>0</v>
      </c>
      <c r="Z487">
        <v>0</v>
      </c>
      <c r="AA487">
        <v>0</v>
      </c>
      <c r="AB487" s="8">
        <f>Solution[[#This Row],[Old Stop]] +1</f>
        <v>101</v>
      </c>
      <c r="AC487" s="8" t="str">
        <f>_xlfn.CONCAT(Solution[[#This Row],[Old Rt '#]],"_",Solution[[#This Row],[Week '#]],"_", _xlfn.SWITCH(Solution[[#This Row],[Old Delivery Day]], "M", "Monday", "T", "Tuesday", "W", "Wednesday", "R", "Thursday", "F", "Friday"))</f>
        <v>105_Week1_Friday</v>
      </c>
      <c r="AD487" s="20">
        <v>195.7569</v>
      </c>
      <c r="AE487" s="20">
        <v>198.88</v>
      </c>
      <c r="AF487" s="20">
        <v>223.84639999999999</v>
      </c>
      <c r="AG487" s="20">
        <v>208.87</v>
      </c>
      <c r="AH487">
        <v>221.4</v>
      </c>
      <c r="AI487" s="8" t="s">
        <v>3549</v>
      </c>
      <c r="AJ487" s="8" t="s">
        <v>3550</v>
      </c>
      <c r="AK487" s="8">
        <v>1</v>
      </c>
      <c r="AL487" s="8">
        <v>0</v>
      </c>
      <c r="AM487" s="11">
        <v>257.44119999999998</v>
      </c>
      <c r="AN487" s="11">
        <v>208.87</v>
      </c>
      <c r="AO487" t="s">
        <v>163</v>
      </c>
      <c r="AP487" s="8" t="s">
        <v>191</v>
      </c>
      <c r="AQ487" s="8" t="s">
        <v>44</v>
      </c>
      <c r="AR487" s="8" t="s">
        <v>164</v>
      </c>
      <c r="AS487" s="8" t="s">
        <v>163</v>
      </c>
      <c r="AT487" s="8" t="s">
        <v>168</v>
      </c>
      <c r="AU4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7" s="8">
        <v>0</v>
      </c>
      <c r="AW487">
        <v>48.939225</v>
      </c>
      <c r="AX487">
        <v>49.72</v>
      </c>
      <c r="AY487">
        <v>55.961599999999997</v>
      </c>
      <c r="AZ487">
        <v>52.217500000000001</v>
      </c>
    </row>
    <row r="488" spans="1:52" x14ac:dyDescent="0.3">
      <c r="A488" s="43" t="s">
        <v>1941</v>
      </c>
      <c r="B488" t="s">
        <v>4529</v>
      </c>
      <c r="C488" t="s">
        <v>110</v>
      </c>
      <c r="D488" s="8" t="s">
        <v>101</v>
      </c>
      <c r="E488" s="8" t="s">
        <v>160</v>
      </c>
      <c r="F488" s="8" t="s">
        <v>12</v>
      </c>
      <c r="G488" s="8" t="s">
        <v>4484</v>
      </c>
      <c r="H488" s="8" t="s">
        <v>290</v>
      </c>
      <c r="I488" s="8" t="s">
        <v>48</v>
      </c>
      <c r="J488" s="8">
        <v>15</v>
      </c>
      <c r="K488" s="14" t="s">
        <v>1940</v>
      </c>
      <c r="L488" s="14" t="s">
        <v>5874</v>
      </c>
      <c r="M488" s="10">
        <v>9.3490241414703004</v>
      </c>
      <c r="N488" s="8" t="s">
        <v>7715</v>
      </c>
      <c r="O488" s="8" t="s">
        <v>147</v>
      </c>
      <c r="P488" s="9">
        <v>0.45355324074074072</v>
      </c>
      <c r="Q488" s="9">
        <v>0.45841435185185186</v>
      </c>
      <c r="R488" s="8">
        <v>0</v>
      </c>
      <c r="S488" s="10">
        <v>8</v>
      </c>
      <c r="T488" s="8" t="s">
        <v>4531</v>
      </c>
      <c r="U488" s="8" t="s">
        <v>4532</v>
      </c>
      <c r="V488" s="10">
        <v>7.8288455902769698</v>
      </c>
      <c r="W488">
        <v>1411.12</v>
      </c>
      <c r="X488" s="8">
        <v>0</v>
      </c>
      <c r="Y488" s="8">
        <v>0</v>
      </c>
      <c r="Z488">
        <v>0</v>
      </c>
      <c r="AA488">
        <v>0</v>
      </c>
      <c r="AB488" s="8">
        <f>Solution[[#This Row],[Old Stop]] +1</f>
        <v>16</v>
      </c>
      <c r="AC488" s="8" t="str">
        <f>_xlfn.CONCAT(Solution[[#This Row],[Old Rt '#]],"_",Solution[[#This Row],[Week '#]],"_", _xlfn.SWITCH(Solution[[#This Row],[Old Delivery Day]], "M", "Monday", "T", "Tuesday", "W", "Wednesday", "R", "Thursday", "F", "Friday"))</f>
        <v>105_Week1_Thursday</v>
      </c>
      <c r="AD488" s="20">
        <v>36.869999999999997</v>
      </c>
      <c r="AE488" s="20">
        <v>38.391500000000001</v>
      </c>
      <c r="AF488" s="20">
        <v>40.711399999999998</v>
      </c>
      <c r="AG488" s="20">
        <v>44.789200000000001</v>
      </c>
      <c r="AH488">
        <v>42.59</v>
      </c>
      <c r="AI488" s="8" t="s">
        <v>4434</v>
      </c>
      <c r="AJ488" s="8" t="s">
        <v>4435</v>
      </c>
      <c r="AK488" s="8">
        <v>1</v>
      </c>
      <c r="AL488" s="8">
        <v>0</v>
      </c>
      <c r="AM488" s="11">
        <v>40.924999999999997</v>
      </c>
      <c r="AN488" s="11">
        <v>54.291200000000003</v>
      </c>
      <c r="AO488" t="s">
        <v>163</v>
      </c>
      <c r="AP488" s="8" t="s">
        <v>191</v>
      </c>
      <c r="AQ488" s="8" t="s">
        <v>44</v>
      </c>
      <c r="AR488" s="8" t="s">
        <v>163</v>
      </c>
      <c r="AS488" s="8" t="s">
        <v>163</v>
      </c>
      <c r="AT488" s="8" t="s">
        <v>168</v>
      </c>
      <c r="AU4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8" s="8">
        <v>0</v>
      </c>
      <c r="AW488">
        <v>9.2174999999999994</v>
      </c>
      <c r="AX488">
        <v>9.5978750000000002</v>
      </c>
      <c r="AY488">
        <v>10.177849999999999</v>
      </c>
      <c r="AZ488">
        <v>11.1973</v>
      </c>
    </row>
    <row r="489" spans="1:52" x14ac:dyDescent="0.3">
      <c r="A489" s="43" t="s">
        <v>800</v>
      </c>
      <c r="B489" t="s">
        <v>120</v>
      </c>
      <c r="C489" t="s">
        <v>123</v>
      </c>
      <c r="D489" s="8" t="s">
        <v>101</v>
      </c>
      <c r="E489" s="8" t="s">
        <v>290</v>
      </c>
      <c r="F489" s="8" t="s">
        <v>48</v>
      </c>
      <c r="G489" s="8" t="s">
        <v>9260</v>
      </c>
      <c r="H489" s="8" t="s">
        <v>160</v>
      </c>
      <c r="I489" s="8" t="s">
        <v>48</v>
      </c>
      <c r="J489" s="8">
        <v>300</v>
      </c>
      <c r="K489" s="14" t="s">
        <v>799</v>
      </c>
      <c r="L489" s="14" t="s">
        <v>8948</v>
      </c>
      <c r="M489" s="10">
        <v>0.620523611356532</v>
      </c>
      <c r="N489" s="8" t="s">
        <v>8231</v>
      </c>
      <c r="O489" s="8" t="s">
        <v>147</v>
      </c>
      <c r="P489" s="9">
        <v>0.58607638888888891</v>
      </c>
      <c r="Q489" s="9">
        <v>0.60163194444444446</v>
      </c>
      <c r="R489" s="8">
        <v>0</v>
      </c>
      <c r="S489" s="10">
        <v>20.893333333333334</v>
      </c>
      <c r="T489" s="8" t="s">
        <v>8949</v>
      </c>
      <c r="U489" s="8" t="s">
        <v>8950</v>
      </c>
      <c r="V489" s="10">
        <v>0.18889341340810101</v>
      </c>
      <c r="W489">
        <v>2734.81</v>
      </c>
      <c r="X489" s="8">
        <v>0</v>
      </c>
      <c r="Y489" s="8">
        <v>0</v>
      </c>
      <c r="Z489">
        <v>0</v>
      </c>
      <c r="AA489">
        <v>0</v>
      </c>
      <c r="AB489" s="8">
        <f>Solution[[#This Row],[Old Stop]] +1</f>
        <v>301</v>
      </c>
      <c r="AC489" s="8" t="str">
        <f>_xlfn.CONCAT(Solution[[#This Row],[Old Rt '#]],"_",Solution[[#This Row],[Week '#]],"_", _xlfn.SWITCH(Solution[[#This Row],[Old Delivery Day]], "M", "Monday", "T", "Tuesday", "W", "Wednesday", "R", "Thursday", "F", "Friday"))</f>
        <v>101_Week1_Thursday</v>
      </c>
      <c r="AD489" s="20">
        <v>63.555</v>
      </c>
      <c r="AE489" s="20">
        <v>48.662300000000002</v>
      </c>
      <c r="AF489" s="20">
        <v>43.279200000000003</v>
      </c>
      <c r="AG489" s="20">
        <v>52.89</v>
      </c>
      <c r="AH489">
        <v>44.1</v>
      </c>
      <c r="AI489" s="8" t="s">
        <v>3549</v>
      </c>
      <c r="AJ489" s="8" t="s">
        <v>3550</v>
      </c>
      <c r="AK489" s="8">
        <v>1</v>
      </c>
      <c r="AL489" s="8">
        <v>0</v>
      </c>
      <c r="AM489" s="11">
        <v>42.54</v>
      </c>
      <c r="AN489" s="11">
        <v>52.89</v>
      </c>
      <c r="AO489" t="s">
        <v>163</v>
      </c>
      <c r="AP489" s="8" t="s">
        <v>191</v>
      </c>
      <c r="AQ489" s="8" t="s">
        <v>44</v>
      </c>
      <c r="AR489" s="8" t="s">
        <v>163</v>
      </c>
      <c r="AS489" s="8" t="s">
        <v>164</v>
      </c>
      <c r="AT489" s="8" t="s">
        <v>168</v>
      </c>
      <c r="AU4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89" s="8">
        <v>0</v>
      </c>
      <c r="AW489">
        <v>15.88875</v>
      </c>
      <c r="AX489">
        <v>12.165575</v>
      </c>
      <c r="AY489">
        <v>10.819800000000001</v>
      </c>
      <c r="AZ489">
        <v>13.2225</v>
      </c>
    </row>
    <row r="490" spans="1:52" x14ac:dyDescent="0.3">
      <c r="A490" s="43" t="s">
        <v>721</v>
      </c>
      <c r="B490" t="s">
        <v>5675</v>
      </c>
      <c r="C490" t="s">
        <v>110</v>
      </c>
      <c r="D490" s="8" t="s">
        <v>101</v>
      </c>
      <c r="E490" s="8" t="s">
        <v>290</v>
      </c>
      <c r="F490" s="8" t="s">
        <v>48</v>
      </c>
      <c r="G490" s="8" t="s">
        <v>9271</v>
      </c>
      <c r="H490" s="8" t="s">
        <v>160</v>
      </c>
      <c r="I490" s="8" t="s">
        <v>48</v>
      </c>
      <c r="J490" s="8">
        <v>282</v>
      </c>
      <c r="K490" s="14" t="s">
        <v>720</v>
      </c>
      <c r="L490" s="14" t="s">
        <v>6243</v>
      </c>
      <c r="M490" s="10">
        <v>6.4992048206920003</v>
      </c>
      <c r="N490" s="8" t="s">
        <v>8854</v>
      </c>
      <c r="O490" s="8" t="s">
        <v>112</v>
      </c>
      <c r="P490" s="9">
        <v>0.61769675925925926</v>
      </c>
      <c r="Q490" s="9">
        <v>0.627349537037037</v>
      </c>
      <c r="R490" s="8">
        <v>0</v>
      </c>
      <c r="S490" s="10">
        <v>13.9</v>
      </c>
      <c r="T490" s="8" t="s">
        <v>5677</v>
      </c>
      <c r="U490" s="8" t="s">
        <v>5678</v>
      </c>
      <c r="V490" s="10">
        <v>4.0901696961183802</v>
      </c>
      <c r="W490">
        <v>1615.32</v>
      </c>
      <c r="X490" s="8">
        <v>0</v>
      </c>
      <c r="Y490" s="8">
        <v>1</v>
      </c>
      <c r="Z490">
        <v>1</v>
      </c>
      <c r="AA490">
        <v>5</v>
      </c>
      <c r="AB490" s="8">
        <f>Solution[[#This Row],[Old Stop]] +1</f>
        <v>283</v>
      </c>
      <c r="AC490" s="8" t="str">
        <f>_xlfn.CONCAT(Solution[[#This Row],[Old Rt '#]],"_",Solution[[#This Row],[Week '#]],"_", _xlfn.SWITCH(Solution[[#This Row],[Old Delivery Day]], "M", "Monday", "T", "Tuesday", "W", "Wednesday", "R", "Thursday", "F", "Friday"))</f>
        <v>101_Week1_Thursday</v>
      </c>
      <c r="AD490" s="20">
        <v>121.94</v>
      </c>
      <c r="AE490" s="20">
        <v>121.95659999999999</v>
      </c>
      <c r="AF490" s="20">
        <v>127.5775</v>
      </c>
      <c r="AG490" s="20">
        <v>129.44</v>
      </c>
      <c r="AH490">
        <v>32.53</v>
      </c>
      <c r="AI490" s="8" t="s">
        <v>3549</v>
      </c>
      <c r="AJ490" s="8" t="s">
        <v>3550</v>
      </c>
      <c r="AK490" s="8">
        <v>1</v>
      </c>
      <c r="AL490" s="8">
        <v>5</v>
      </c>
      <c r="AM490" s="11">
        <v>30.497499999999999</v>
      </c>
      <c r="AN490" s="11">
        <v>32.36</v>
      </c>
      <c r="AO490" t="s">
        <v>163</v>
      </c>
      <c r="AP490" s="8" t="s">
        <v>191</v>
      </c>
      <c r="AQ490" s="8" t="s">
        <v>44</v>
      </c>
      <c r="AR490" s="8" t="s">
        <v>163</v>
      </c>
      <c r="AS490" s="8" t="s">
        <v>164</v>
      </c>
      <c r="AT490" s="8" t="s">
        <v>168</v>
      </c>
      <c r="AU4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0" s="8">
        <v>5</v>
      </c>
      <c r="AW490">
        <v>30.484999999999999</v>
      </c>
      <c r="AX490">
        <v>30.489149999999999</v>
      </c>
      <c r="AY490">
        <v>31.894375</v>
      </c>
      <c r="AZ490">
        <v>32.36</v>
      </c>
    </row>
    <row r="491" spans="1:52" x14ac:dyDescent="0.3">
      <c r="A491" s="43" t="s">
        <v>1805</v>
      </c>
      <c r="B491" t="s">
        <v>122</v>
      </c>
      <c r="C491" t="s">
        <v>107</v>
      </c>
      <c r="D491" s="8" t="s">
        <v>101</v>
      </c>
      <c r="E491" s="8" t="s">
        <v>290</v>
      </c>
      <c r="F491" s="8" t="s">
        <v>48</v>
      </c>
      <c r="G491" s="8" t="s">
        <v>9269</v>
      </c>
      <c r="H491" s="8" t="s">
        <v>290</v>
      </c>
      <c r="I491" s="8" t="s">
        <v>14</v>
      </c>
      <c r="J491" s="8">
        <v>30</v>
      </c>
      <c r="K491" s="14" t="s">
        <v>1804</v>
      </c>
      <c r="L491" s="14" t="s">
        <v>5900</v>
      </c>
      <c r="M491" s="10">
        <v>0.302295588743618</v>
      </c>
      <c r="N491" s="8" t="s">
        <v>7509</v>
      </c>
      <c r="O491" s="8" t="s">
        <v>147</v>
      </c>
      <c r="P491" s="9">
        <v>0.60182870370370367</v>
      </c>
      <c r="Q491" s="9">
        <v>0.60414351851851855</v>
      </c>
      <c r="R491" s="8">
        <v>0</v>
      </c>
      <c r="S491" s="10">
        <v>3.4766666666666666</v>
      </c>
      <c r="T491" s="8" t="s">
        <v>4215</v>
      </c>
      <c r="U491" s="8" t="s">
        <v>4216</v>
      </c>
      <c r="V491" s="10">
        <v>0.162047819366194</v>
      </c>
      <c r="W491">
        <v>780</v>
      </c>
      <c r="X491" s="8">
        <v>0</v>
      </c>
      <c r="Y491" s="8">
        <v>0</v>
      </c>
      <c r="Z491">
        <v>0</v>
      </c>
      <c r="AA491">
        <v>0</v>
      </c>
      <c r="AB491" s="8">
        <f>Solution[[#This Row],[Old Stop]] +1</f>
        <v>31</v>
      </c>
      <c r="AC491" s="8" t="str">
        <f>_xlfn.CONCAT(Solution[[#This Row],[Old Rt '#]],"_",Solution[[#This Row],[Week '#]],"_", _xlfn.SWITCH(Solution[[#This Row],[Old Delivery Day]], "M", "Monday", "T", "Tuesday", "W", "Wednesday", "R", "Thursday", "F", "Friday"))</f>
        <v>105_Week1_Friday</v>
      </c>
      <c r="AD491" s="20">
        <v>15</v>
      </c>
      <c r="AE491" s="20">
        <v>15</v>
      </c>
      <c r="AF491" s="20">
        <v>15</v>
      </c>
      <c r="AG491" s="20">
        <v>16.4285</v>
      </c>
      <c r="AH491">
        <v>15.9</v>
      </c>
      <c r="AI491" s="8" t="s">
        <v>3549</v>
      </c>
      <c r="AJ491" s="8" t="s">
        <v>3550</v>
      </c>
      <c r="AK491" s="8">
        <v>1</v>
      </c>
      <c r="AL491" s="8">
        <v>0</v>
      </c>
      <c r="AM491" s="11">
        <v>15</v>
      </c>
      <c r="AN491" s="11">
        <v>16.875</v>
      </c>
      <c r="AO491" t="s">
        <v>163</v>
      </c>
      <c r="AP491" s="8" t="s">
        <v>191</v>
      </c>
      <c r="AQ491" s="8" t="s">
        <v>44</v>
      </c>
      <c r="AR491" s="8" t="s">
        <v>164</v>
      </c>
      <c r="AS491" s="8" t="s">
        <v>163</v>
      </c>
      <c r="AT491" s="8" t="s">
        <v>168</v>
      </c>
      <c r="AU4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1" s="8">
        <v>0</v>
      </c>
      <c r="AW491">
        <v>3.75</v>
      </c>
      <c r="AX491">
        <v>3.75</v>
      </c>
      <c r="AY491">
        <v>3.75</v>
      </c>
      <c r="AZ491">
        <v>4.1071249999999999</v>
      </c>
    </row>
    <row r="492" spans="1:52" x14ac:dyDescent="0.3">
      <c r="A492" s="43" t="s">
        <v>787</v>
      </c>
      <c r="B492" t="s">
        <v>5145</v>
      </c>
      <c r="C492" t="s">
        <v>110</v>
      </c>
      <c r="D492" s="8" t="s">
        <v>101</v>
      </c>
      <c r="E492" s="8" t="s">
        <v>290</v>
      </c>
      <c r="F492" s="8" t="s">
        <v>48</v>
      </c>
      <c r="G492" s="8" t="s">
        <v>9268</v>
      </c>
      <c r="H492" s="8" t="s">
        <v>290</v>
      </c>
      <c r="I492" s="8" t="s">
        <v>14</v>
      </c>
      <c r="J492" s="8">
        <v>272</v>
      </c>
      <c r="K492" s="14" t="s">
        <v>786</v>
      </c>
      <c r="L492" s="14" t="s">
        <v>6118</v>
      </c>
      <c r="M492" s="10">
        <v>0.80984399574720101</v>
      </c>
      <c r="N492" s="8" t="s">
        <v>8103</v>
      </c>
      <c r="O492" s="8" t="s">
        <v>129</v>
      </c>
      <c r="P492" s="9">
        <v>0.60469907407407408</v>
      </c>
      <c r="Q492" s="9">
        <v>0.61318287037037034</v>
      </c>
      <c r="R492" s="8">
        <v>0</v>
      </c>
      <c r="S492" s="10">
        <v>15.841666666666667</v>
      </c>
      <c r="T492" s="8" t="s">
        <v>5147</v>
      </c>
      <c r="U492" s="8" t="s">
        <v>5148</v>
      </c>
      <c r="V492" s="10">
        <v>0.46964719034275698</v>
      </c>
      <c r="W492">
        <v>1505.94</v>
      </c>
      <c r="X492" s="8">
        <v>0</v>
      </c>
      <c r="Y492" s="8">
        <v>0</v>
      </c>
      <c r="Z492">
        <v>0</v>
      </c>
      <c r="AA492">
        <v>0</v>
      </c>
      <c r="AB492" s="8">
        <f>Solution[[#This Row],[Old Stop]] +1</f>
        <v>273</v>
      </c>
      <c r="AC492" s="8" t="str">
        <f>_xlfn.CONCAT(Solution[[#This Row],[Old Rt '#]],"_",Solution[[#This Row],[Week '#]],"_", _xlfn.SWITCH(Solution[[#This Row],[Old Delivery Day]], "M", "Monday", "T", "Tuesday", "W", "Wednesday", "R", "Thursday", "F", "Friday"))</f>
        <v>105_Week1_Friday</v>
      </c>
      <c r="AD492" s="20">
        <v>47.1</v>
      </c>
      <c r="AE492" s="20">
        <v>50.872799999999998</v>
      </c>
      <c r="AF492" s="20">
        <v>75.023300000000006</v>
      </c>
      <c r="AG492" s="20">
        <v>78.077100000000002</v>
      </c>
      <c r="AH492">
        <v>40.4</v>
      </c>
      <c r="AI492" s="8" t="s">
        <v>3549</v>
      </c>
      <c r="AJ492" s="8" t="s">
        <v>3550</v>
      </c>
      <c r="AK492" s="8">
        <v>1</v>
      </c>
      <c r="AL492" s="8">
        <v>0</v>
      </c>
      <c r="AM492" s="11">
        <v>33.228700000000003</v>
      </c>
      <c r="AN492" s="11">
        <v>39.731200000000001</v>
      </c>
      <c r="AO492" t="s">
        <v>163</v>
      </c>
      <c r="AP492" s="8" t="s">
        <v>191</v>
      </c>
      <c r="AQ492" s="8" t="s">
        <v>44</v>
      </c>
      <c r="AR492" s="8" t="s">
        <v>164</v>
      </c>
      <c r="AS492" s="8" t="s">
        <v>163</v>
      </c>
      <c r="AT492" s="8" t="s">
        <v>168</v>
      </c>
      <c r="AU4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2" s="8">
        <v>0</v>
      </c>
      <c r="AW492">
        <v>11.775</v>
      </c>
      <c r="AX492">
        <v>12.7182</v>
      </c>
      <c r="AY492">
        <v>18.755825000000002</v>
      </c>
      <c r="AZ492">
        <v>19.519275</v>
      </c>
    </row>
    <row r="493" spans="1:52" x14ac:dyDescent="0.3">
      <c r="A493" s="43" t="s">
        <v>751</v>
      </c>
      <c r="B493" t="s">
        <v>5418</v>
      </c>
      <c r="C493" t="s">
        <v>110</v>
      </c>
      <c r="D493" s="8" t="s">
        <v>101</v>
      </c>
      <c r="E493" s="8" t="s">
        <v>290</v>
      </c>
      <c r="F493" s="8" t="s">
        <v>14</v>
      </c>
      <c r="G493" s="8" t="s">
        <v>4497</v>
      </c>
      <c r="H493" s="8" t="s">
        <v>126</v>
      </c>
      <c r="I493" s="8" t="s">
        <v>15</v>
      </c>
      <c r="J493" s="8">
        <v>30</v>
      </c>
      <c r="K493" s="14" t="s">
        <v>750</v>
      </c>
      <c r="L493" s="14" t="s">
        <v>6158</v>
      </c>
      <c r="M493" s="10">
        <v>2.9351893584761801</v>
      </c>
      <c r="N493" s="8" t="s">
        <v>8270</v>
      </c>
      <c r="O493" s="8" t="s">
        <v>112</v>
      </c>
      <c r="P493" s="9">
        <v>0.38225694444444447</v>
      </c>
      <c r="Q493" s="9">
        <v>0.38234953703703706</v>
      </c>
      <c r="R493" s="8">
        <v>0</v>
      </c>
      <c r="S493" s="10">
        <v>0.13333333333333333</v>
      </c>
      <c r="T493" s="8" t="s">
        <v>5420</v>
      </c>
      <c r="U493" s="8" t="s">
        <v>5421</v>
      </c>
      <c r="V493" s="10">
        <v>1.35761429509119</v>
      </c>
      <c r="W493">
        <v>737.94</v>
      </c>
      <c r="X493" s="8">
        <v>0</v>
      </c>
      <c r="Y493" s="8">
        <v>0</v>
      </c>
      <c r="Z493">
        <v>0</v>
      </c>
      <c r="AA493">
        <v>0</v>
      </c>
      <c r="AB493" s="8">
        <f>Solution[[#This Row],[Old Stop]] +1</f>
        <v>31</v>
      </c>
      <c r="AC493" s="8" t="str">
        <f>_xlfn.CONCAT(Solution[[#This Row],[Old Rt '#]],"_",Solution[[#This Row],[Week '#]],"_", _xlfn.SWITCH(Solution[[#This Row],[Old Delivery Day]], "M", "Monday", "T", "Tuesday", "W", "Wednesday", "R", "Thursday", "F", "Friday"))</f>
        <v>103_Week1_Tuesday</v>
      </c>
      <c r="AD493" s="20">
        <v>46.52</v>
      </c>
      <c r="AE493" s="20">
        <v>66.674999999999997</v>
      </c>
      <c r="AF493" s="20">
        <v>80.667500000000004</v>
      </c>
      <c r="AG493" s="20">
        <v>72.98</v>
      </c>
      <c r="AH493">
        <v>23.01</v>
      </c>
      <c r="AI493" s="8" t="s">
        <v>3408</v>
      </c>
      <c r="AJ493" s="8" t="s">
        <v>3409</v>
      </c>
      <c r="AK493" s="8">
        <v>1</v>
      </c>
      <c r="AL493" s="8">
        <v>0</v>
      </c>
      <c r="AM493" s="11">
        <v>5.8150000000000004</v>
      </c>
      <c r="AN493" s="11">
        <v>12.08</v>
      </c>
      <c r="AO493" t="s">
        <v>163</v>
      </c>
      <c r="AP493" s="8" t="s">
        <v>191</v>
      </c>
      <c r="AQ493" s="8" t="s">
        <v>44</v>
      </c>
      <c r="AR493" s="8" t="s">
        <v>163</v>
      </c>
      <c r="AS493" s="8" t="s">
        <v>163</v>
      </c>
      <c r="AT493" s="8" t="s">
        <v>168</v>
      </c>
      <c r="AU4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3" s="8">
        <v>0</v>
      </c>
      <c r="AW493">
        <v>11.63</v>
      </c>
      <c r="AX493">
        <v>16.668749999999999</v>
      </c>
      <c r="AY493">
        <v>20.166875000000001</v>
      </c>
      <c r="AZ493">
        <v>18.245000000000001</v>
      </c>
    </row>
    <row r="494" spans="1:52" x14ac:dyDescent="0.3">
      <c r="A494" s="43" t="s">
        <v>1529</v>
      </c>
      <c r="B494" t="s">
        <v>3497</v>
      </c>
      <c r="C494" t="s">
        <v>110</v>
      </c>
      <c r="D494" s="8" t="s">
        <v>101</v>
      </c>
      <c r="E494" s="8" t="s">
        <v>290</v>
      </c>
      <c r="F494" s="8" t="s">
        <v>14</v>
      </c>
      <c r="G494" s="8" t="s">
        <v>9256</v>
      </c>
      <c r="H494" s="8" t="s">
        <v>290</v>
      </c>
      <c r="I494" s="8" t="s">
        <v>15</v>
      </c>
      <c r="J494" s="8">
        <v>310</v>
      </c>
      <c r="K494" s="14" t="s">
        <v>1528</v>
      </c>
      <c r="L494" s="14" t="s">
        <v>5961</v>
      </c>
      <c r="M494" s="10">
        <v>0</v>
      </c>
      <c r="N494" s="8" t="s">
        <v>8291</v>
      </c>
      <c r="O494" s="8" t="s">
        <v>147</v>
      </c>
      <c r="P494" s="9">
        <v>0.49388888888888888</v>
      </c>
      <c r="Q494" s="9">
        <v>0.50050925925925926</v>
      </c>
      <c r="R494" s="8">
        <v>0</v>
      </c>
      <c r="S494" s="10">
        <v>7.7166666666666668</v>
      </c>
      <c r="T494" s="8" t="s">
        <v>3499</v>
      </c>
      <c r="U494" s="8" t="s">
        <v>3500</v>
      </c>
      <c r="V494" s="10"/>
      <c r="W494">
        <v>8675.56</v>
      </c>
      <c r="X494" s="8">
        <v>0</v>
      </c>
      <c r="Y494" s="8">
        <v>0</v>
      </c>
      <c r="Z494">
        <v>0</v>
      </c>
      <c r="AA494">
        <v>0</v>
      </c>
      <c r="AB494" s="8">
        <f>Solution[[#This Row],[Old Stop]] +1</f>
        <v>311</v>
      </c>
      <c r="AC494" s="8" t="str">
        <f>_xlfn.CONCAT(Solution[[#This Row],[Old Rt '#]],"_",Solution[[#This Row],[Week '#]],"_", _xlfn.SWITCH(Solution[[#This Row],[Old Delivery Day]], "M", "Monday", "T", "Tuesday", "W", "Wednesday", "R", "Thursday", "F", "Friday"))</f>
        <v>105_Week1_Tuesday</v>
      </c>
      <c r="AD494" s="20">
        <v>107.49</v>
      </c>
      <c r="AE494" s="20">
        <v>174.38069999999999</v>
      </c>
      <c r="AF494" s="20">
        <v>261.73349999999999</v>
      </c>
      <c r="AG494" s="20">
        <v>174.19380000000001</v>
      </c>
      <c r="AH494">
        <v>297.89</v>
      </c>
      <c r="AI494" s="8" t="s">
        <v>3408</v>
      </c>
      <c r="AJ494" s="8" t="s">
        <v>3409</v>
      </c>
      <c r="AK494" s="8">
        <v>1</v>
      </c>
      <c r="AL494" s="8">
        <v>0</v>
      </c>
      <c r="AM494" s="11">
        <v>260.57619999999997</v>
      </c>
      <c r="AN494" s="11">
        <v>159.16</v>
      </c>
      <c r="AO494" t="s">
        <v>163</v>
      </c>
      <c r="AP494" s="8" t="s">
        <v>191</v>
      </c>
      <c r="AQ494" s="8" t="s">
        <v>44</v>
      </c>
      <c r="AR494" s="8" t="s">
        <v>164</v>
      </c>
      <c r="AS494" s="8" t="s">
        <v>163</v>
      </c>
      <c r="AT494" s="8" t="s">
        <v>168</v>
      </c>
      <c r="AU4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4" s="8">
        <v>0</v>
      </c>
      <c r="AW494">
        <v>26.872499999999999</v>
      </c>
      <c r="AX494">
        <v>43.595174999999998</v>
      </c>
      <c r="AY494">
        <v>65.433374999999998</v>
      </c>
      <c r="AZ494">
        <v>43.548450000000003</v>
      </c>
    </row>
    <row r="495" spans="1:52" x14ac:dyDescent="0.3">
      <c r="A495" s="43" t="s">
        <v>1370</v>
      </c>
      <c r="B495" t="s">
        <v>3509</v>
      </c>
      <c r="C495" t="s">
        <v>110</v>
      </c>
      <c r="D495" s="8" t="s">
        <v>101</v>
      </c>
      <c r="E495" s="8" t="s">
        <v>290</v>
      </c>
      <c r="F495" s="8" t="s">
        <v>14</v>
      </c>
      <c r="G495" s="8" t="s">
        <v>9265</v>
      </c>
      <c r="H495" s="8" t="s">
        <v>126</v>
      </c>
      <c r="I495" s="8" t="s">
        <v>15</v>
      </c>
      <c r="J495" s="8">
        <v>300</v>
      </c>
      <c r="K495" s="14" t="s">
        <v>1369</v>
      </c>
      <c r="L495" s="14" t="s">
        <v>6019</v>
      </c>
      <c r="M495" s="10">
        <v>1.4798513838473499</v>
      </c>
      <c r="N495" s="8" t="s">
        <v>8290</v>
      </c>
      <c r="O495" s="8" t="s">
        <v>129</v>
      </c>
      <c r="P495" s="9">
        <v>0.50152777777777779</v>
      </c>
      <c r="Q495" s="9">
        <v>0.50162037037037033</v>
      </c>
      <c r="R495" s="8">
        <v>0</v>
      </c>
      <c r="S495" s="10">
        <v>0.11666666666666667</v>
      </c>
      <c r="T495" s="8" t="s">
        <v>3511</v>
      </c>
      <c r="U495" s="8" t="s">
        <v>3512</v>
      </c>
      <c r="V495" s="10">
        <v>0.31509630192347399</v>
      </c>
      <c r="W495">
        <v>910</v>
      </c>
      <c r="X495" s="8">
        <v>0</v>
      </c>
      <c r="Y495" s="8">
        <v>0</v>
      </c>
      <c r="Z495">
        <v>0</v>
      </c>
      <c r="AA495">
        <v>0</v>
      </c>
      <c r="AB495" s="8">
        <f>Solution[[#This Row],[Old Stop]] +1</f>
        <v>301</v>
      </c>
      <c r="AC495" s="8" t="str">
        <f>_xlfn.CONCAT(Solution[[#This Row],[Old Rt '#]],"_",Solution[[#This Row],[Week '#]],"_", _xlfn.SWITCH(Solution[[#This Row],[Old Delivery Day]], "M", "Monday", "T", "Tuesday", "W", "Wednesday", "R", "Thursday", "F", "Friday"))</f>
        <v>103_Week1_Tuesday</v>
      </c>
      <c r="AD495" s="20">
        <v>35</v>
      </c>
      <c r="AE495" s="20">
        <v>35</v>
      </c>
      <c r="AF495" s="20">
        <v>35</v>
      </c>
      <c r="AG495" s="20">
        <v>35</v>
      </c>
      <c r="AH495">
        <v>18.55</v>
      </c>
      <c r="AI495" s="8" t="s">
        <v>3408</v>
      </c>
      <c r="AJ495" s="8" t="s">
        <v>3409</v>
      </c>
      <c r="AK495" s="8">
        <v>1</v>
      </c>
      <c r="AL495" s="8">
        <v>0</v>
      </c>
      <c r="AM495" s="11">
        <v>17.5</v>
      </c>
      <c r="AN495" s="11">
        <v>17.5</v>
      </c>
      <c r="AO495" t="s">
        <v>163</v>
      </c>
      <c r="AP495" s="8" t="s">
        <v>191</v>
      </c>
      <c r="AQ495" s="8" t="s">
        <v>44</v>
      </c>
      <c r="AR495" s="8" t="s">
        <v>163</v>
      </c>
      <c r="AS495" s="8" t="s">
        <v>163</v>
      </c>
      <c r="AT495" s="8" t="s">
        <v>168</v>
      </c>
      <c r="AU4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5" s="8">
        <v>0</v>
      </c>
      <c r="AW495">
        <v>8.75</v>
      </c>
      <c r="AX495">
        <v>8.75</v>
      </c>
      <c r="AY495">
        <v>8.75</v>
      </c>
      <c r="AZ495">
        <v>8.75</v>
      </c>
    </row>
    <row r="496" spans="1:52" x14ac:dyDescent="0.3">
      <c r="A496" s="43" t="s">
        <v>1680</v>
      </c>
      <c r="B496" t="s">
        <v>5190</v>
      </c>
      <c r="C496" t="s">
        <v>110</v>
      </c>
      <c r="D496" s="8" t="s">
        <v>101</v>
      </c>
      <c r="E496" s="8" t="s">
        <v>290</v>
      </c>
      <c r="F496" s="8" t="s">
        <v>14</v>
      </c>
      <c r="G496" s="8" t="s">
        <v>9261</v>
      </c>
      <c r="H496" s="8" t="s">
        <v>126</v>
      </c>
      <c r="I496" s="8" t="s">
        <v>15</v>
      </c>
      <c r="J496" s="8">
        <v>285</v>
      </c>
      <c r="K496" s="14" t="s">
        <v>1679</v>
      </c>
      <c r="L496" s="14" t="s">
        <v>5930</v>
      </c>
      <c r="M496" s="10">
        <v>0.25671589856710902</v>
      </c>
      <c r="N496" s="8" t="s">
        <v>8292</v>
      </c>
      <c r="O496" s="8" t="s">
        <v>129</v>
      </c>
      <c r="P496" s="9">
        <v>0.45156249999999998</v>
      </c>
      <c r="Q496" s="9">
        <v>0.46778935185185183</v>
      </c>
      <c r="R496" s="8">
        <v>0</v>
      </c>
      <c r="S496" s="10">
        <v>15.9</v>
      </c>
      <c r="T496" s="8" t="s">
        <v>5192</v>
      </c>
      <c r="U496" s="8" t="s">
        <v>5193</v>
      </c>
      <c r="V496" s="10">
        <v>6.6573066014120399E-2</v>
      </c>
      <c r="W496">
        <v>956.21</v>
      </c>
      <c r="X496" s="8">
        <v>0</v>
      </c>
      <c r="Y496" s="8">
        <v>0</v>
      </c>
      <c r="Z496">
        <v>0</v>
      </c>
      <c r="AA496">
        <v>0</v>
      </c>
      <c r="AB496" s="8">
        <f>Solution[[#This Row],[Old Stop]] +1</f>
        <v>286</v>
      </c>
      <c r="AC496" s="8" t="str">
        <f>_xlfn.CONCAT(Solution[[#This Row],[Old Rt '#]],"_",Solution[[#This Row],[Week '#]],"_", _xlfn.SWITCH(Solution[[#This Row],[Old Delivery Day]], "M", "Monday", "T", "Tuesday", "W", "Wednesday", "R", "Thursday", "F", "Friday"))</f>
        <v>103_Week1_Tuesday</v>
      </c>
      <c r="AD496" s="20">
        <v>36.29</v>
      </c>
      <c r="AE496" s="20">
        <v>36.29</v>
      </c>
      <c r="AF496" s="20">
        <v>37.582799999999999</v>
      </c>
      <c r="AG496" s="20">
        <v>38.1</v>
      </c>
      <c r="AH496">
        <v>20.2</v>
      </c>
      <c r="AI496" s="8" t="s">
        <v>3408</v>
      </c>
      <c r="AJ496" s="8" t="s">
        <v>3409</v>
      </c>
      <c r="AK496" s="8">
        <v>1</v>
      </c>
      <c r="AL496" s="8">
        <v>0</v>
      </c>
      <c r="AM496" s="11">
        <v>18.145</v>
      </c>
      <c r="AN496" s="11">
        <v>19.05</v>
      </c>
      <c r="AO496" t="s">
        <v>163</v>
      </c>
      <c r="AP496" s="8" t="s">
        <v>191</v>
      </c>
      <c r="AQ496" s="8" t="s">
        <v>44</v>
      </c>
      <c r="AR496" s="8" t="s">
        <v>163</v>
      </c>
      <c r="AS496" s="8" t="s">
        <v>163</v>
      </c>
      <c r="AT496" s="8" t="s">
        <v>168</v>
      </c>
      <c r="AU4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6" s="8">
        <v>0</v>
      </c>
      <c r="AW496">
        <v>9.0724999999999998</v>
      </c>
      <c r="AX496">
        <v>9.0724999999999998</v>
      </c>
      <c r="AY496">
        <v>9.3956999999999997</v>
      </c>
      <c r="AZ496">
        <v>9.5250000000000004</v>
      </c>
    </row>
    <row r="497" spans="1:52" x14ac:dyDescent="0.3">
      <c r="A497" s="43" t="s">
        <v>491</v>
      </c>
      <c r="B497" t="s">
        <v>5436</v>
      </c>
      <c r="C497" t="s">
        <v>110</v>
      </c>
      <c r="D497" s="8" t="s">
        <v>101</v>
      </c>
      <c r="E497" s="8" t="s">
        <v>290</v>
      </c>
      <c r="F497" s="8" t="s">
        <v>14</v>
      </c>
      <c r="G497" s="8" t="s">
        <v>9264</v>
      </c>
      <c r="H497" s="8" t="s">
        <v>126</v>
      </c>
      <c r="I497" s="8" t="s">
        <v>15</v>
      </c>
      <c r="J497" s="8">
        <v>77</v>
      </c>
      <c r="K497" s="14" t="s">
        <v>490</v>
      </c>
      <c r="L497" s="14" t="s">
        <v>5834</v>
      </c>
      <c r="M497" s="10">
        <v>0.46182627893603001</v>
      </c>
      <c r="N497" s="8" t="s">
        <v>8303</v>
      </c>
      <c r="O497" s="8" t="s">
        <v>112</v>
      </c>
      <c r="P497" s="9">
        <v>0.46811342592592592</v>
      </c>
      <c r="Q497" s="9">
        <v>0.49388888888888888</v>
      </c>
      <c r="R497" s="8">
        <v>0</v>
      </c>
      <c r="S497" s="10">
        <v>18.641666666666666</v>
      </c>
      <c r="T497" s="8" t="s">
        <v>3499</v>
      </c>
      <c r="U497" s="8" t="s">
        <v>3500</v>
      </c>
      <c r="V497" s="10">
        <v>7.3670750311867497E-2</v>
      </c>
      <c r="W497">
        <v>2483.7600000000002</v>
      </c>
      <c r="X497" s="8">
        <v>0</v>
      </c>
      <c r="Y497" s="8">
        <v>0</v>
      </c>
      <c r="Z497">
        <v>0</v>
      </c>
      <c r="AA497">
        <v>0</v>
      </c>
      <c r="AB497" s="8">
        <f>Solution[[#This Row],[Old Stop]] +1</f>
        <v>78</v>
      </c>
      <c r="AC497" s="8" t="str">
        <f>_xlfn.CONCAT(Solution[[#This Row],[Old Rt '#]],"_",Solution[[#This Row],[Week '#]],"_", _xlfn.SWITCH(Solution[[#This Row],[Old Delivery Day]], "M", "Monday", "T", "Tuesday", "W", "Wednesday", "R", "Thursday", "F", "Friday"))</f>
        <v>103_Week1_Tuesday</v>
      </c>
      <c r="AD497" s="20">
        <v>187.38659999999999</v>
      </c>
      <c r="AE497" s="20">
        <v>189.88</v>
      </c>
      <c r="AF497" s="20">
        <v>195.5575</v>
      </c>
      <c r="AG497" s="20">
        <v>197.45</v>
      </c>
      <c r="AH497">
        <v>52.33</v>
      </c>
      <c r="AI497" s="8" t="s">
        <v>3408</v>
      </c>
      <c r="AJ497" s="8" t="s">
        <v>3409</v>
      </c>
      <c r="AK497" s="8">
        <v>1</v>
      </c>
      <c r="AL497" s="8">
        <v>0</v>
      </c>
      <c r="AM497" s="11">
        <v>47.47</v>
      </c>
      <c r="AN497" s="11">
        <v>49.362499999999997</v>
      </c>
      <c r="AO497" t="s">
        <v>163</v>
      </c>
      <c r="AP497" s="8" t="s">
        <v>191</v>
      </c>
      <c r="AQ497" s="8" t="s">
        <v>44</v>
      </c>
      <c r="AR497" s="8" t="s">
        <v>163</v>
      </c>
      <c r="AS497" s="8" t="s">
        <v>163</v>
      </c>
      <c r="AT497" s="8" t="s">
        <v>168</v>
      </c>
      <c r="AU4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7" s="8">
        <v>0</v>
      </c>
      <c r="AW497">
        <v>46.846649999999997</v>
      </c>
      <c r="AX497">
        <v>47.47</v>
      </c>
      <c r="AY497">
        <v>48.889375000000001</v>
      </c>
      <c r="AZ497">
        <v>49.362499999999997</v>
      </c>
    </row>
    <row r="498" spans="1:52" x14ac:dyDescent="0.3">
      <c r="A498" s="43" t="s">
        <v>1396</v>
      </c>
      <c r="B498" t="s">
        <v>5178</v>
      </c>
      <c r="C498" t="s">
        <v>110</v>
      </c>
      <c r="D498" s="8" t="s">
        <v>101</v>
      </c>
      <c r="E498" s="8" t="s">
        <v>290</v>
      </c>
      <c r="F498" s="8" t="s">
        <v>14</v>
      </c>
      <c r="G498" s="8" t="s">
        <v>9262</v>
      </c>
      <c r="H498" s="8" t="s">
        <v>126</v>
      </c>
      <c r="I498" s="8" t="s">
        <v>15</v>
      </c>
      <c r="J498" s="8">
        <v>287</v>
      </c>
      <c r="K498" s="14" t="s">
        <v>1395</v>
      </c>
      <c r="L498" s="14" t="s">
        <v>6012</v>
      </c>
      <c r="M498" s="10">
        <v>0.39111343979499202</v>
      </c>
      <c r="N498" s="8" t="s">
        <v>8289</v>
      </c>
      <c r="O498" s="8" t="s">
        <v>129</v>
      </c>
      <c r="P498" s="9">
        <v>0.50188657407407411</v>
      </c>
      <c r="Q498" s="9">
        <v>0.50210648148148151</v>
      </c>
      <c r="R498" s="8">
        <v>0</v>
      </c>
      <c r="S498" s="10">
        <v>2.0499999999999998</v>
      </c>
      <c r="T498" s="8" t="s">
        <v>5180</v>
      </c>
      <c r="U498" s="8" t="s">
        <v>5181</v>
      </c>
      <c r="V498" s="10">
        <v>9.3076397219857096E-2</v>
      </c>
      <c r="W498">
        <v>929.84</v>
      </c>
      <c r="X498" s="8">
        <v>0</v>
      </c>
      <c r="Y498" s="8">
        <v>0</v>
      </c>
      <c r="Z498">
        <v>0</v>
      </c>
      <c r="AA498">
        <v>0</v>
      </c>
      <c r="AB498" s="8">
        <f>Solution[[#This Row],[Old Stop]] +1</f>
        <v>288</v>
      </c>
      <c r="AC498" s="8" t="str">
        <f>_xlfn.CONCAT(Solution[[#This Row],[Old Rt '#]],"_",Solution[[#This Row],[Week '#]],"_", _xlfn.SWITCH(Solution[[#This Row],[Old Delivery Day]], "M", "Monday", "T", "Tuesday", "W", "Wednesday", "R", "Thursday", "F", "Friday"))</f>
        <v>103_Week1_Tuesday</v>
      </c>
      <c r="AD498" s="20">
        <v>41.47</v>
      </c>
      <c r="AE498" s="20">
        <v>41.47</v>
      </c>
      <c r="AF498" s="20">
        <v>43.255699999999997</v>
      </c>
      <c r="AG498" s="20">
        <v>43.97</v>
      </c>
      <c r="AH498">
        <v>23.31</v>
      </c>
      <c r="AI498" s="8" t="s">
        <v>3408</v>
      </c>
      <c r="AJ498" s="8" t="s">
        <v>3409</v>
      </c>
      <c r="AK498" s="8">
        <v>1</v>
      </c>
      <c r="AL498" s="8">
        <v>0</v>
      </c>
      <c r="AM498" s="11">
        <v>20.734999999999999</v>
      </c>
      <c r="AN498" s="11">
        <v>21.984999999999999</v>
      </c>
      <c r="AO498" t="s">
        <v>163</v>
      </c>
      <c r="AP498" s="8" t="s">
        <v>191</v>
      </c>
      <c r="AQ498" s="8" t="s">
        <v>44</v>
      </c>
      <c r="AR498" s="8" t="s">
        <v>163</v>
      </c>
      <c r="AS498" s="8" t="s">
        <v>163</v>
      </c>
      <c r="AT498" s="8" t="s">
        <v>168</v>
      </c>
      <c r="AU4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8" s="8">
        <v>0</v>
      </c>
      <c r="AW498">
        <v>10.3675</v>
      </c>
      <c r="AX498">
        <v>10.3675</v>
      </c>
      <c r="AY498">
        <v>10.813924999999999</v>
      </c>
      <c r="AZ498">
        <v>10.9925</v>
      </c>
    </row>
    <row r="499" spans="1:52" x14ac:dyDescent="0.3">
      <c r="A499" s="43" t="s">
        <v>1514</v>
      </c>
      <c r="B499" t="s">
        <v>3474</v>
      </c>
      <c r="C499" t="s">
        <v>110</v>
      </c>
      <c r="D499" s="8" t="s">
        <v>101</v>
      </c>
      <c r="E499" s="8" t="s">
        <v>290</v>
      </c>
      <c r="F499" s="8" t="s">
        <v>14</v>
      </c>
      <c r="G499" s="8" t="s">
        <v>9268</v>
      </c>
      <c r="H499" s="8" t="s">
        <v>126</v>
      </c>
      <c r="I499" s="8" t="s">
        <v>15</v>
      </c>
      <c r="J499" s="8">
        <v>325</v>
      </c>
      <c r="K499" s="14" t="s">
        <v>1513</v>
      </c>
      <c r="L499" s="14" t="s">
        <v>6014</v>
      </c>
      <c r="M499" s="10">
        <v>0.89592975343202896</v>
      </c>
      <c r="N499" s="8" t="s">
        <v>8378</v>
      </c>
      <c r="O499" s="8" t="s">
        <v>147</v>
      </c>
      <c r="P499" s="9">
        <v>0.50489583333333332</v>
      </c>
      <c r="Q499" s="9">
        <v>0.50726851851851851</v>
      </c>
      <c r="R499" s="8">
        <v>0</v>
      </c>
      <c r="S499" s="10">
        <v>4.3875000000000002</v>
      </c>
      <c r="T499" s="8" t="s">
        <v>3476</v>
      </c>
      <c r="U499" s="8" t="s">
        <v>3477</v>
      </c>
      <c r="V499" s="10">
        <v>0.17183519701990099</v>
      </c>
      <c r="W499">
        <v>2039.31</v>
      </c>
      <c r="X499" s="8">
        <v>0</v>
      </c>
      <c r="Y499" s="8">
        <v>0</v>
      </c>
      <c r="Z499">
        <v>0</v>
      </c>
      <c r="AA499">
        <v>0</v>
      </c>
      <c r="AB499" s="8">
        <f>Solution[[#This Row],[Old Stop]] +1</f>
        <v>326</v>
      </c>
      <c r="AC499" s="8" t="str">
        <f>_xlfn.CONCAT(Solution[[#This Row],[Old Rt '#]],"_",Solution[[#This Row],[Week '#]],"_", _xlfn.SWITCH(Solution[[#This Row],[Old Delivery Day]], "M", "Monday", "T", "Tuesday", "W", "Wednesday", "R", "Thursday", "F", "Friday"))</f>
        <v>103_Week1_Tuesday</v>
      </c>
      <c r="AD499" s="20">
        <v>38.729999999999997</v>
      </c>
      <c r="AE499" s="20">
        <v>38.729999999999997</v>
      </c>
      <c r="AF499" s="20">
        <v>40.08</v>
      </c>
      <c r="AG499" s="20">
        <v>40.68</v>
      </c>
      <c r="AH499">
        <v>43.12</v>
      </c>
      <c r="AI499" s="8" t="s">
        <v>3408</v>
      </c>
      <c r="AJ499" s="8" t="s">
        <v>3409</v>
      </c>
      <c r="AK499" s="8">
        <v>1</v>
      </c>
      <c r="AL499" s="8">
        <v>0</v>
      </c>
      <c r="AM499" s="11">
        <v>38.729999999999997</v>
      </c>
      <c r="AN499" s="11">
        <v>40.68</v>
      </c>
      <c r="AO499" t="s">
        <v>163</v>
      </c>
      <c r="AP499" s="8" t="s">
        <v>191</v>
      </c>
      <c r="AQ499" s="8" t="s">
        <v>44</v>
      </c>
      <c r="AR499" s="8" t="s">
        <v>163</v>
      </c>
      <c r="AS499" s="8" t="s">
        <v>163</v>
      </c>
      <c r="AT499" s="8" t="s">
        <v>168</v>
      </c>
      <c r="AU4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499" s="8">
        <v>0</v>
      </c>
      <c r="AW499">
        <v>9.6824999999999992</v>
      </c>
      <c r="AX499">
        <v>9.6824999999999992</v>
      </c>
      <c r="AY499">
        <v>10.02</v>
      </c>
      <c r="AZ499">
        <v>10.17</v>
      </c>
    </row>
    <row r="500" spans="1:52" x14ac:dyDescent="0.3">
      <c r="A500" s="43" t="s">
        <v>1698</v>
      </c>
      <c r="B500" t="s">
        <v>158</v>
      </c>
      <c r="C500" t="s">
        <v>147</v>
      </c>
      <c r="D500" s="8" t="s">
        <v>101</v>
      </c>
      <c r="E500" s="8" t="s">
        <v>290</v>
      </c>
      <c r="F500" s="8" t="s">
        <v>14</v>
      </c>
      <c r="G500" s="8" t="s">
        <v>9271</v>
      </c>
      <c r="H500" s="8" t="s">
        <v>126</v>
      </c>
      <c r="I500" s="8" t="s">
        <v>15</v>
      </c>
      <c r="J500" s="8">
        <v>340</v>
      </c>
      <c r="K500" s="14" t="s">
        <v>1697</v>
      </c>
      <c r="L500" s="14" t="s">
        <v>5932</v>
      </c>
      <c r="M500" s="10">
        <v>3.4456738891282201</v>
      </c>
      <c r="N500" s="8" t="s">
        <v>8379</v>
      </c>
      <c r="O500" s="8" t="s">
        <v>147</v>
      </c>
      <c r="P500" s="9">
        <v>0.50966435185185188</v>
      </c>
      <c r="Q500" s="9">
        <v>0.5097800925925926</v>
      </c>
      <c r="R500" s="8">
        <v>0</v>
      </c>
      <c r="S500" s="10">
        <v>0.90416666666666667</v>
      </c>
      <c r="T500" s="8" t="s">
        <v>3543</v>
      </c>
      <c r="U500" s="8" t="s">
        <v>3544</v>
      </c>
      <c r="V500" s="10">
        <v>0.92343172206594204</v>
      </c>
      <c r="W500">
        <v>3268.07</v>
      </c>
      <c r="X500" s="8">
        <v>0</v>
      </c>
      <c r="Y500" s="8">
        <v>0</v>
      </c>
      <c r="Z500">
        <v>0</v>
      </c>
      <c r="AA500">
        <v>0</v>
      </c>
      <c r="AB500" s="8">
        <f>Solution[[#This Row],[Old Stop]] +1</f>
        <v>341</v>
      </c>
      <c r="AC500" s="8" t="str">
        <f>_xlfn.CONCAT(Solution[[#This Row],[Old Rt '#]],"_",Solution[[#This Row],[Week '#]],"_", _xlfn.SWITCH(Solution[[#This Row],[Old Delivery Day]], "M", "Monday", "T", "Tuesday", "W", "Wednesday", "R", "Thursday", "F", "Friday"))</f>
        <v>103_Week1_Tuesday</v>
      </c>
      <c r="AD500" s="20">
        <v>62.22</v>
      </c>
      <c r="AE500" s="20">
        <v>62.22</v>
      </c>
      <c r="AF500" s="20">
        <v>63.957599999999999</v>
      </c>
      <c r="AG500" s="20">
        <v>64.728399999999993</v>
      </c>
      <c r="AH500">
        <v>64.73</v>
      </c>
      <c r="AI500" s="8" t="s">
        <v>3408</v>
      </c>
      <c r="AJ500" s="8" t="s">
        <v>3409</v>
      </c>
      <c r="AK500" s="8">
        <v>1</v>
      </c>
      <c r="AL500" s="8">
        <v>0</v>
      </c>
      <c r="AM500" s="11">
        <v>62.22</v>
      </c>
      <c r="AN500" s="11">
        <v>64.728700000000003</v>
      </c>
      <c r="AO500" t="s">
        <v>163</v>
      </c>
      <c r="AP500" s="8" t="s">
        <v>191</v>
      </c>
      <c r="AQ500" s="8" t="s">
        <v>44</v>
      </c>
      <c r="AR500" s="8" t="s">
        <v>163</v>
      </c>
      <c r="AS500" s="8" t="s">
        <v>163</v>
      </c>
      <c r="AT500" s="8" t="s">
        <v>168</v>
      </c>
      <c r="AU5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0" s="8">
        <v>0</v>
      </c>
      <c r="AW500">
        <v>15.555</v>
      </c>
      <c r="AX500">
        <v>15.555</v>
      </c>
      <c r="AY500">
        <v>15.9894</v>
      </c>
      <c r="AZ500">
        <v>16.182099999999998</v>
      </c>
    </row>
    <row r="501" spans="1:52" x14ac:dyDescent="0.3">
      <c r="A501" s="43" t="s">
        <v>549</v>
      </c>
      <c r="B501" t="s">
        <v>3480</v>
      </c>
      <c r="C501" t="s">
        <v>142</v>
      </c>
      <c r="D501" s="8" t="s">
        <v>101</v>
      </c>
      <c r="E501" s="8" t="s">
        <v>290</v>
      </c>
      <c r="F501" s="8" t="s">
        <v>14</v>
      </c>
      <c r="G501" s="8" t="s">
        <v>9260</v>
      </c>
      <c r="H501" s="8" t="s">
        <v>126</v>
      </c>
      <c r="I501" s="8" t="s">
        <v>15</v>
      </c>
      <c r="J501" s="8">
        <v>286</v>
      </c>
      <c r="K501" s="14" t="s">
        <v>548</v>
      </c>
      <c r="L501" s="14" t="s">
        <v>5836</v>
      </c>
      <c r="M501" s="10">
        <v>0</v>
      </c>
      <c r="N501" s="8" t="s">
        <v>8302</v>
      </c>
      <c r="O501" s="8" t="s">
        <v>147</v>
      </c>
      <c r="P501" s="9">
        <v>0.50210648148148151</v>
      </c>
      <c r="Q501" s="9">
        <v>0.50417824074074069</v>
      </c>
      <c r="R501" s="8">
        <v>0</v>
      </c>
      <c r="S501" s="10">
        <v>7.166666666666667</v>
      </c>
      <c r="T501" s="8" t="s">
        <v>3489</v>
      </c>
      <c r="U501" s="8" t="s">
        <v>3490</v>
      </c>
      <c r="V501" s="10">
        <v>1.89800893888276E-3</v>
      </c>
      <c r="W501">
        <v>283.52</v>
      </c>
      <c r="X501" s="8">
        <v>0</v>
      </c>
      <c r="Y501" s="8">
        <v>0</v>
      </c>
      <c r="Z501">
        <v>0</v>
      </c>
      <c r="AA501">
        <v>0</v>
      </c>
      <c r="AB501" s="8">
        <f>Solution[[#This Row],[Old Stop]] +1</f>
        <v>287</v>
      </c>
      <c r="AC501" s="8" t="str">
        <f>_xlfn.CONCAT(Solution[[#This Row],[Old Rt '#]],"_",Solution[[#This Row],[Week '#]],"_", _xlfn.SWITCH(Solution[[#This Row],[Old Delivery Day]], "M", "Monday", "T", "Tuesday", "W", "Wednesday", "R", "Thursday", "F", "Friday"))</f>
        <v>103_Week1_Tuesday</v>
      </c>
      <c r="AD501" s="20">
        <v>15.18</v>
      </c>
      <c r="AE501" s="20">
        <v>0</v>
      </c>
      <c r="AF501" s="20">
        <v>0</v>
      </c>
      <c r="AG501" s="20">
        <v>15.64</v>
      </c>
      <c r="AH501" t="s">
        <v>247</v>
      </c>
      <c r="AI501" s="8" t="s">
        <v>3408</v>
      </c>
      <c r="AJ501" s="8" t="s">
        <v>3409</v>
      </c>
      <c r="AK501" s="8">
        <v>1</v>
      </c>
      <c r="AL501" s="8">
        <v>0</v>
      </c>
      <c r="AM501" s="11">
        <v>0</v>
      </c>
      <c r="AN501" s="11">
        <v>15.64</v>
      </c>
      <c r="AO501" t="s">
        <v>163</v>
      </c>
      <c r="AP501" s="8" t="s">
        <v>191</v>
      </c>
      <c r="AQ501" s="8" t="s">
        <v>44</v>
      </c>
      <c r="AR501" s="8" t="s">
        <v>163</v>
      </c>
      <c r="AS501" s="8" t="s">
        <v>163</v>
      </c>
      <c r="AT501" s="8" t="s">
        <v>168</v>
      </c>
      <c r="AU5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1" s="8">
        <v>0</v>
      </c>
      <c r="AW501">
        <v>3.7949999999999999</v>
      </c>
      <c r="AX501">
        <v>0</v>
      </c>
      <c r="AY501">
        <v>0</v>
      </c>
      <c r="AZ501">
        <v>3.91</v>
      </c>
    </row>
    <row r="502" spans="1:52" x14ac:dyDescent="0.3">
      <c r="A502" s="43" t="s">
        <v>349</v>
      </c>
      <c r="B502" t="s">
        <v>5442</v>
      </c>
      <c r="C502" t="s">
        <v>110</v>
      </c>
      <c r="D502" s="8" t="s">
        <v>101</v>
      </c>
      <c r="E502" s="8" t="s">
        <v>290</v>
      </c>
      <c r="F502" s="8" t="s">
        <v>14</v>
      </c>
      <c r="G502" s="8" t="s">
        <v>9269</v>
      </c>
      <c r="H502" s="8" t="s">
        <v>126</v>
      </c>
      <c r="I502" s="8" t="s">
        <v>15</v>
      </c>
      <c r="J502" s="8">
        <v>290</v>
      </c>
      <c r="K502" s="14" t="s">
        <v>348</v>
      </c>
      <c r="L502" s="14" t="s">
        <v>6055</v>
      </c>
      <c r="M502" s="10">
        <v>5.2171549968534202E-2</v>
      </c>
      <c r="N502" s="8" t="s">
        <v>9067</v>
      </c>
      <c r="O502" s="8" t="s">
        <v>112</v>
      </c>
      <c r="P502" s="9">
        <v>0.50421296296296292</v>
      </c>
      <c r="Q502" s="9">
        <v>0.50427083333333333</v>
      </c>
      <c r="R502" s="8">
        <v>0</v>
      </c>
      <c r="S502" s="10">
        <v>8.3333333333333329E-2</v>
      </c>
      <c r="T502" s="8" t="s">
        <v>5444</v>
      </c>
      <c r="U502" s="8" t="s">
        <v>5445</v>
      </c>
      <c r="V502" s="10">
        <v>9.4538921356700709E-3</v>
      </c>
      <c r="W502">
        <v>357.31</v>
      </c>
      <c r="X502" s="8">
        <v>0</v>
      </c>
      <c r="Y502" s="8">
        <v>0</v>
      </c>
      <c r="Z502">
        <v>0</v>
      </c>
      <c r="AA502">
        <v>0</v>
      </c>
      <c r="AB502" s="8">
        <f>Solution[[#This Row],[Old Stop]] +1</f>
        <v>291</v>
      </c>
      <c r="AC502" s="8" t="str">
        <f>_xlfn.CONCAT(Solution[[#This Row],[Old Rt '#]],"_",Solution[[#This Row],[Week '#]],"_", _xlfn.SWITCH(Solution[[#This Row],[Old Delivery Day]], "M", "Monday", "T", "Tuesday", "W", "Wednesday", "R", "Thursday", "F", "Friday"))</f>
        <v>103_Week1_Tuesday</v>
      </c>
      <c r="AD502" s="20">
        <v>27.15</v>
      </c>
      <c r="AE502" s="20">
        <v>27.15</v>
      </c>
      <c r="AF502" s="20">
        <v>27.967500000000001</v>
      </c>
      <c r="AG502" s="20">
        <v>28.24</v>
      </c>
      <c r="AH502">
        <v>7.48</v>
      </c>
      <c r="AI502" s="8" t="s">
        <v>3408</v>
      </c>
      <c r="AJ502" s="8" t="s">
        <v>3409</v>
      </c>
      <c r="AK502" s="8">
        <v>1</v>
      </c>
      <c r="AL502" s="8">
        <v>0</v>
      </c>
      <c r="AM502" s="11">
        <v>6.7874999999999996</v>
      </c>
      <c r="AN502" s="11">
        <v>7.06</v>
      </c>
      <c r="AO502" t="s">
        <v>163</v>
      </c>
      <c r="AP502" s="8" t="s">
        <v>191</v>
      </c>
      <c r="AQ502" s="8" t="s">
        <v>44</v>
      </c>
      <c r="AR502" s="8" t="s">
        <v>163</v>
      </c>
      <c r="AS502" s="8" t="s">
        <v>163</v>
      </c>
      <c r="AT502" s="8" t="s">
        <v>168</v>
      </c>
      <c r="AU5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2" s="8">
        <v>0</v>
      </c>
      <c r="AW502">
        <v>6.7874999999999996</v>
      </c>
      <c r="AX502">
        <v>6.7874999999999996</v>
      </c>
      <c r="AY502">
        <v>6.9918750000000003</v>
      </c>
      <c r="AZ502">
        <v>7.06</v>
      </c>
    </row>
    <row r="503" spans="1:52" x14ac:dyDescent="0.3">
      <c r="A503" s="43" t="s">
        <v>1719</v>
      </c>
      <c r="B503" t="s">
        <v>3416</v>
      </c>
      <c r="C503" t="s">
        <v>110</v>
      </c>
      <c r="D503" s="8" t="s">
        <v>101</v>
      </c>
      <c r="E503" s="8" t="s">
        <v>290</v>
      </c>
      <c r="F503" s="8" t="s">
        <v>14</v>
      </c>
      <c r="G503" s="8" t="s">
        <v>9266</v>
      </c>
      <c r="H503" s="8" t="s">
        <v>126</v>
      </c>
      <c r="I503" s="8" t="s">
        <v>15</v>
      </c>
      <c r="J503" s="8">
        <v>1</v>
      </c>
      <c r="K503" s="14" t="s">
        <v>1718</v>
      </c>
      <c r="L503" s="14" t="s">
        <v>5945</v>
      </c>
      <c r="M503" s="10">
        <v>0</v>
      </c>
      <c r="N503" s="8" t="s">
        <v>8294</v>
      </c>
      <c r="O503" s="8" t="s">
        <v>147</v>
      </c>
      <c r="P503" s="9">
        <v>0.43174768518518519</v>
      </c>
      <c r="Q503" s="9">
        <v>0.4513773148148148</v>
      </c>
      <c r="R503" s="8">
        <v>0</v>
      </c>
      <c r="S503" s="10">
        <v>18.104166666666668</v>
      </c>
      <c r="T503" s="8" t="s">
        <v>3418</v>
      </c>
      <c r="U503" s="8" t="s">
        <v>3419</v>
      </c>
      <c r="V503" s="10"/>
      <c r="W503">
        <v>3780.68</v>
      </c>
      <c r="X503" s="8">
        <v>0</v>
      </c>
      <c r="Y503" s="8">
        <v>0</v>
      </c>
      <c r="Z503">
        <v>0</v>
      </c>
      <c r="AA503">
        <v>0</v>
      </c>
      <c r="AB503" s="8">
        <f>Solution[[#This Row],[Old Stop]] +1</f>
        <v>2</v>
      </c>
      <c r="AC503" s="8" t="str">
        <f>_xlfn.CONCAT(Solution[[#This Row],[Old Rt '#]],"_",Solution[[#This Row],[Week '#]],"_", _xlfn.SWITCH(Solution[[#This Row],[Old Delivery Day]], "M", "Monday", "T", "Tuesday", "W", "Wednesday", "R", "Thursday", "F", "Friday"))</f>
        <v>103_Week1_Tuesday</v>
      </c>
      <c r="AD503" s="20">
        <v>71.483000000000004</v>
      </c>
      <c r="AE503" s="20">
        <v>72.319999999999993</v>
      </c>
      <c r="AF503" s="20">
        <v>74.618399999999994</v>
      </c>
      <c r="AG503" s="20">
        <v>75.64</v>
      </c>
      <c r="AH503">
        <v>80.180000000000007</v>
      </c>
      <c r="AI503" s="8" t="s">
        <v>3408</v>
      </c>
      <c r="AJ503" s="8" t="s">
        <v>3409</v>
      </c>
      <c r="AK503" s="8">
        <v>1</v>
      </c>
      <c r="AL503" s="8">
        <v>0</v>
      </c>
      <c r="AM503" s="11">
        <v>72.319999999999993</v>
      </c>
      <c r="AN503" s="11">
        <v>75.64</v>
      </c>
      <c r="AO503" t="s">
        <v>163</v>
      </c>
      <c r="AP503" s="8" t="s">
        <v>191</v>
      </c>
      <c r="AQ503" s="8" t="s">
        <v>44</v>
      </c>
      <c r="AR503" s="8" t="s">
        <v>163</v>
      </c>
      <c r="AS503" s="8" t="s">
        <v>163</v>
      </c>
      <c r="AT503" s="8" t="s">
        <v>168</v>
      </c>
      <c r="AU5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3" s="8">
        <v>0</v>
      </c>
      <c r="AW503">
        <v>17.870750000000001</v>
      </c>
      <c r="AX503">
        <v>18.079999999999998</v>
      </c>
      <c r="AY503">
        <v>18.654599999999999</v>
      </c>
      <c r="AZ503">
        <v>18.91</v>
      </c>
    </row>
    <row r="504" spans="1:52" x14ac:dyDescent="0.3">
      <c r="A504" s="43" t="s">
        <v>430</v>
      </c>
      <c r="B504" t="s">
        <v>4611</v>
      </c>
      <c r="C504" t="s">
        <v>110</v>
      </c>
      <c r="D504" s="8" t="s">
        <v>101</v>
      </c>
      <c r="E504" s="8" t="s">
        <v>290</v>
      </c>
      <c r="F504" s="8" t="s">
        <v>14</v>
      </c>
      <c r="G504" s="8" t="s">
        <v>9249</v>
      </c>
      <c r="H504" s="8" t="s">
        <v>126</v>
      </c>
      <c r="I504" s="8" t="s">
        <v>48</v>
      </c>
      <c r="J504" s="8">
        <v>382</v>
      </c>
      <c r="K504" s="14" t="s">
        <v>429</v>
      </c>
      <c r="L504" s="14" t="s">
        <v>9020</v>
      </c>
      <c r="M504" s="10">
        <v>3.43211823655668</v>
      </c>
      <c r="N504" s="8" t="s">
        <v>8288</v>
      </c>
      <c r="O504" s="8" t="s">
        <v>129</v>
      </c>
      <c r="P504" s="9">
        <v>0.39384259259259258</v>
      </c>
      <c r="Q504" s="9">
        <v>0.39659722222222221</v>
      </c>
      <c r="R504" s="8">
        <v>0</v>
      </c>
      <c r="S504" s="10">
        <v>4.8</v>
      </c>
      <c r="T504" s="8" t="s">
        <v>9021</v>
      </c>
      <c r="U504" s="8" t="s">
        <v>9022</v>
      </c>
      <c r="V504" s="10">
        <v>1.5658780956045599</v>
      </c>
      <c r="W504">
        <v>838.29</v>
      </c>
      <c r="X504" s="8">
        <v>0</v>
      </c>
      <c r="Y504" s="8">
        <v>0</v>
      </c>
      <c r="Z504">
        <v>0</v>
      </c>
      <c r="AA504">
        <v>0</v>
      </c>
      <c r="AB504" s="8">
        <f>Solution[[#This Row],[Old Stop]] +1</f>
        <v>383</v>
      </c>
      <c r="AC504" s="8" t="str">
        <f>_xlfn.CONCAT(Solution[[#This Row],[Old Rt '#]],"_",Solution[[#This Row],[Week '#]],"_", _xlfn.SWITCH(Solution[[#This Row],[Old Delivery Day]], "M", "Monday", "T", "Tuesday", "W", "Wednesday", "R", "Thursday", "F", "Friday"))</f>
        <v>103_Week1_Thursday</v>
      </c>
      <c r="AD504" s="20">
        <v>31.9</v>
      </c>
      <c r="AE504" s="20">
        <v>31.9</v>
      </c>
      <c r="AF504" s="20">
        <v>32.807099999999998</v>
      </c>
      <c r="AG504" s="20">
        <v>33.17</v>
      </c>
      <c r="AH504">
        <v>17.579999999999998</v>
      </c>
      <c r="AI504" s="8" t="s">
        <v>3408</v>
      </c>
      <c r="AJ504" s="8" t="s">
        <v>3409</v>
      </c>
      <c r="AK504" s="8">
        <v>1</v>
      </c>
      <c r="AL504" s="8">
        <v>0</v>
      </c>
      <c r="AM504" s="11">
        <v>15.95</v>
      </c>
      <c r="AN504" s="11">
        <v>16.585000000000001</v>
      </c>
      <c r="AO504" t="s">
        <v>163</v>
      </c>
      <c r="AP504" s="8" t="s">
        <v>191</v>
      </c>
      <c r="AQ504" s="8" t="s">
        <v>44</v>
      </c>
      <c r="AR504" s="8" t="s">
        <v>163</v>
      </c>
      <c r="AS504" s="8" t="s">
        <v>163</v>
      </c>
      <c r="AT504" s="8" t="s">
        <v>168</v>
      </c>
      <c r="AU5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04" s="8">
        <v>0</v>
      </c>
      <c r="AW504">
        <v>7.9749999999999996</v>
      </c>
      <c r="AX504">
        <v>7.9749999999999996</v>
      </c>
      <c r="AY504">
        <v>8.2017749999999996</v>
      </c>
      <c r="AZ504">
        <v>8.2925000000000004</v>
      </c>
    </row>
    <row r="505" spans="1:52" x14ac:dyDescent="0.3">
      <c r="A505" s="43" t="s">
        <v>436</v>
      </c>
      <c r="B505" t="s">
        <v>4280</v>
      </c>
      <c r="C505" t="s">
        <v>110</v>
      </c>
      <c r="D505" s="8" t="s">
        <v>101</v>
      </c>
      <c r="E505" s="8" t="s">
        <v>290</v>
      </c>
      <c r="F505" s="8" t="s">
        <v>14</v>
      </c>
      <c r="G505" s="8" t="s">
        <v>9254</v>
      </c>
      <c r="H505" s="8" t="s">
        <v>160</v>
      </c>
      <c r="I505" s="8" t="s">
        <v>14</v>
      </c>
      <c r="J505" s="8">
        <v>110</v>
      </c>
      <c r="K505" s="14" t="s">
        <v>281</v>
      </c>
      <c r="L505" s="14" t="s">
        <v>5766</v>
      </c>
      <c r="M505" s="10">
        <v>0.42143236286628399</v>
      </c>
      <c r="N505" s="8" t="s">
        <v>8285</v>
      </c>
      <c r="O505" s="8" t="s">
        <v>129</v>
      </c>
      <c r="P505" s="9">
        <v>0.39688657407407407</v>
      </c>
      <c r="Q505" s="9">
        <v>0.40061342592592591</v>
      </c>
      <c r="R505" s="8">
        <v>0</v>
      </c>
      <c r="S505" s="10">
        <v>5.9750000000000005</v>
      </c>
      <c r="T505" s="8" t="s">
        <v>5365</v>
      </c>
      <c r="U505" s="8" t="s">
        <v>5366</v>
      </c>
      <c r="V505" s="10">
        <v>0.169723699002513</v>
      </c>
      <c r="W505">
        <v>1958.27</v>
      </c>
      <c r="X505" s="8">
        <v>0</v>
      </c>
      <c r="Y505" s="8">
        <v>0</v>
      </c>
      <c r="Z505">
        <v>0</v>
      </c>
      <c r="AA505">
        <v>0</v>
      </c>
      <c r="AB505" s="8">
        <f>Solution[[#This Row],[Old Stop]] +1</f>
        <v>111</v>
      </c>
      <c r="AC505" s="8" t="str">
        <f>_xlfn.CONCAT(Solution[[#This Row],[Old Rt '#]],"_",Solution[[#This Row],[Week '#]],"_", _xlfn.SWITCH(Solution[[#This Row],[Old Delivery Day]], "M", "Monday", "T", "Tuesday", "W", "Wednesday", "R", "Thursday", "F", "Friday"))</f>
        <v>101_Week1_Friday</v>
      </c>
      <c r="AD505" s="20">
        <v>75</v>
      </c>
      <c r="AE505" s="20">
        <v>75</v>
      </c>
      <c r="AF505" s="20">
        <v>75.758300000000006</v>
      </c>
      <c r="AG505" s="20">
        <v>76.239999999999995</v>
      </c>
      <c r="AH505">
        <v>40.35</v>
      </c>
      <c r="AI505" s="8" t="s">
        <v>3408</v>
      </c>
      <c r="AJ505" s="8" t="s">
        <v>3409</v>
      </c>
      <c r="AK505" s="8">
        <v>1</v>
      </c>
      <c r="AL505" s="8">
        <v>0</v>
      </c>
      <c r="AM505" s="11">
        <v>37.5</v>
      </c>
      <c r="AN505" s="11">
        <v>38.119999999999997</v>
      </c>
      <c r="AO505" t="s">
        <v>163</v>
      </c>
      <c r="AP505" s="8" t="s">
        <v>191</v>
      </c>
      <c r="AQ505" s="8" t="s">
        <v>44</v>
      </c>
      <c r="AR505" s="8" t="s">
        <v>163</v>
      </c>
      <c r="AS505" s="8" t="s">
        <v>164</v>
      </c>
      <c r="AT505" s="8" t="s">
        <v>168</v>
      </c>
      <c r="AU5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5" s="8">
        <v>0</v>
      </c>
      <c r="AW505">
        <v>18.75</v>
      </c>
      <c r="AX505">
        <v>18.75</v>
      </c>
      <c r="AY505">
        <v>18.939575000000001</v>
      </c>
      <c r="AZ505">
        <v>19.059999999999999</v>
      </c>
    </row>
    <row r="506" spans="1:52" x14ac:dyDescent="0.3">
      <c r="A506" s="43" t="s">
        <v>1219</v>
      </c>
      <c r="B506" t="s">
        <v>5432</v>
      </c>
      <c r="C506" t="s">
        <v>110</v>
      </c>
      <c r="D506" s="8" t="s">
        <v>101</v>
      </c>
      <c r="E506" s="8" t="s">
        <v>290</v>
      </c>
      <c r="F506" s="8" t="s">
        <v>14</v>
      </c>
      <c r="G506" s="8" t="s">
        <v>4484</v>
      </c>
      <c r="H506" s="8" t="s">
        <v>126</v>
      </c>
      <c r="I506" s="8" t="s">
        <v>15</v>
      </c>
      <c r="J506" s="8">
        <v>78</v>
      </c>
      <c r="K506" s="14" t="s">
        <v>1218</v>
      </c>
      <c r="L506" s="14" t="s">
        <v>6171</v>
      </c>
      <c r="M506" s="10">
        <v>0.59504610881202802</v>
      </c>
      <c r="N506" s="8" t="s">
        <v>8287</v>
      </c>
      <c r="O506" s="8" t="s">
        <v>112</v>
      </c>
      <c r="P506" s="9">
        <v>0.38276620370370368</v>
      </c>
      <c r="Q506" s="9">
        <v>0.38287037037037036</v>
      </c>
      <c r="R506" s="8">
        <v>0</v>
      </c>
      <c r="S506" s="10">
        <v>0.12777777833333334</v>
      </c>
      <c r="T506" s="8" t="s">
        <v>5434</v>
      </c>
      <c r="U506" s="8" t="s">
        <v>5435</v>
      </c>
      <c r="V506" s="10">
        <v>0.19559215941001001</v>
      </c>
      <c r="W506">
        <v>3629.72</v>
      </c>
      <c r="X506" s="8">
        <v>0</v>
      </c>
      <c r="Y506" s="8">
        <v>0</v>
      </c>
      <c r="Z506">
        <v>0</v>
      </c>
      <c r="AA506">
        <v>0</v>
      </c>
      <c r="AB506" s="8">
        <f>Solution[[#This Row],[Old Stop]] +1</f>
        <v>79</v>
      </c>
      <c r="AC506" s="8" t="str">
        <f>_xlfn.CONCAT(Solution[[#This Row],[Old Rt '#]],"_",Solution[[#This Row],[Week '#]],"_", _xlfn.SWITCH(Solution[[#This Row],[Old Delivery Day]], "M", "Monday", "T", "Tuesday", "W", "Wednesday", "R", "Thursday", "F", "Friday"))</f>
        <v>103_Week1_Tuesday</v>
      </c>
      <c r="AD506" s="20">
        <v>214.17</v>
      </c>
      <c r="AE506" s="20">
        <v>106.33329999999999</v>
      </c>
      <c r="AF506" s="20">
        <v>102.6133</v>
      </c>
      <c r="AG506" s="20">
        <v>246.386</v>
      </c>
      <c r="AH506">
        <v>34.94</v>
      </c>
      <c r="AI506" s="8" t="s">
        <v>3408</v>
      </c>
      <c r="AJ506" s="8" t="s">
        <v>3409</v>
      </c>
      <c r="AK506" s="8">
        <v>1</v>
      </c>
      <c r="AL506" s="8">
        <v>0</v>
      </c>
      <c r="AM506" s="11">
        <v>41.351199999999999</v>
      </c>
      <c r="AN506" s="11">
        <v>87.234999999999999</v>
      </c>
      <c r="AO506" t="s">
        <v>163</v>
      </c>
      <c r="AP506" s="8" t="s">
        <v>191</v>
      </c>
      <c r="AQ506" s="8" t="s">
        <v>44</v>
      </c>
      <c r="AR506" s="8" t="s">
        <v>163</v>
      </c>
      <c r="AS506" s="8" t="s">
        <v>163</v>
      </c>
      <c r="AT506" s="8" t="s">
        <v>168</v>
      </c>
      <c r="AU5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06" s="8">
        <v>0</v>
      </c>
      <c r="AW506">
        <v>53.542499999999997</v>
      </c>
      <c r="AX506">
        <v>26.583324999999999</v>
      </c>
      <c r="AY506">
        <v>25.653324999999999</v>
      </c>
      <c r="AZ506">
        <v>61.596499999999999</v>
      </c>
    </row>
    <row r="507" spans="1:52" x14ac:dyDescent="0.3">
      <c r="A507" s="43" t="s">
        <v>268</v>
      </c>
      <c r="B507" t="s">
        <v>4269</v>
      </c>
      <c r="C507" t="s">
        <v>110</v>
      </c>
      <c r="D507" s="8" t="s">
        <v>101</v>
      </c>
      <c r="E507" s="8" t="s">
        <v>290</v>
      </c>
      <c r="F507" s="8" t="s">
        <v>14</v>
      </c>
      <c r="G507" s="8" t="s">
        <v>9259</v>
      </c>
      <c r="H507" s="8" t="s">
        <v>160</v>
      </c>
      <c r="I507" s="8" t="s">
        <v>12</v>
      </c>
      <c r="J507" s="8">
        <v>295</v>
      </c>
      <c r="K507" s="14" t="s">
        <v>267</v>
      </c>
      <c r="L507" s="14" t="s">
        <v>5780</v>
      </c>
      <c r="M507" s="10">
        <v>4.9050713634705998</v>
      </c>
      <c r="N507" s="8" t="s">
        <v>8286</v>
      </c>
      <c r="O507" s="8" t="s">
        <v>147</v>
      </c>
      <c r="P507" s="9">
        <v>0.38627314814814817</v>
      </c>
      <c r="Q507" s="9">
        <v>0.39145833333333335</v>
      </c>
      <c r="R507" s="8">
        <v>0</v>
      </c>
      <c r="S507" s="10">
        <v>7.0791666666666666</v>
      </c>
      <c r="T507" s="8" t="s">
        <v>4271</v>
      </c>
      <c r="U507" s="8" t="s">
        <v>4272</v>
      </c>
      <c r="V507" s="10">
        <v>2.0027645872270901</v>
      </c>
      <c r="W507">
        <v>4170.8900000000003</v>
      </c>
      <c r="X507" s="8">
        <v>3</v>
      </c>
      <c r="Y507" s="8">
        <v>0.8125</v>
      </c>
      <c r="Z507">
        <v>2</v>
      </c>
      <c r="AA507">
        <v>16</v>
      </c>
      <c r="AB507" s="8">
        <f>Solution[[#This Row],[Old Stop]] +1</f>
        <v>296</v>
      </c>
      <c r="AC507" s="8" t="str">
        <f>_xlfn.CONCAT(Solution[[#This Row],[Old Rt '#]],"_",Solution[[#This Row],[Week '#]],"_", _xlfn.SWITCH(Solution[[#This Row],[Old Delivery Day]], "M", "Monday", "T", "Tuesday", "W", "Wednesday", "R", "Thursday", "F", "Friday"))</f>
        <v>101_Week1_Wednesday</v>
      </c>
      <c r="AD507" s="20">
        <v>77.901499999999999</v>
      </c>
      <c r="AE507" s="20">
        <v>80.162999999999997</v>
      </c>
      <c r="AF507" s="20">
        <v>73.88</v>
      </c>
      <c r="AG507" s="20">
        <v>76.154600000000002</v>
      </c>
      <c r="AH507">
        <v>77.61</v>
      </c>
      <c r="AI507" s="8" t="s">
        <v>3408</v>
      </c>
      <c r="AJ507" s="8" t="s">
        <v>3409</v>
      </c>
      <c r="AK507" s="8">
        <v>1</v>
      </c>
      <c r="AL507" s="8">
        <v>16</v>
      </c>
      <c r="AM507" s="11">
        <v>76.14</v>
      </c>
      <c r="AN507" s="11">
        <v>73.215000000000003</v>
      </c>
      <c r="AO507" t="s">
        <v>163</v>
      </c>
      <c r="AP507" s="8" t="s">
        <v>191</v>
      </c>
      <c r="AQ507" s="8" t="s">
        <v>44</v>
      </c>
      <c r="AR507" s="8" t="s">
        <v>163</v>
      </c>
      <c r="AS507" s="8" t="s">
        <v>163</v>
      </c>
      <c r="AT507" s="8" t="s">
        <v>168</v>
      </c>
      <c r="AU5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07" s="8">
        <v>16</v>
      </c>
      <c r="AW507">
        <v>19.475375</v>
      </c>
      <c r="AX507">
        <v>20.040749999999999</v>
      </c>
      <c r="AY507">
        <v>18.47</v>
      </c>
      <c r="AZ507">
        <v>19.038650000000001</v>
      </c>
    </row>
    <row r="508" spans="1:52" x14ac:dyDescent="0.3">
      <c r="A508" s="43" t="s">
        <v>1376</v>
      </c>
      <c r="B508" t="s">
        <v>4232</v>
      </c>
      <c r="C508" t="s">
        <v>110</v>
      </c>
      <c r="D508" s="8" t="s">
        <v>101</v>
      </c>
      <c r="E508" s="8" t="s">
        <v>290</v>
      </c>
      <c r="F508" s="8" t="s">
        <v>14</v>
      </c>
      <c r="G508" s="8" t="s">
        <v>9258</v>
      </c>
      <c r="H508" s="8" t="s">
        <v>160</v>
      </c>
      <c r="I508" s="8" t="s">
        <v>12</v>
      </c>
      <c r="J508" s="8">
        <v>252</v>
      </c>
      <c r="K508" s="14" t="s">
        <v>1375</v>
      </c>
      <c r="L508" s="14" t="s">
        <v>5854</v>
      </c>
      <c r="M508" s="10">
        <v>2.3091968693570699</v>
      </c>
      <c r="N508" s="8" t="s">
        <v>8300</v>
      </c>
      <c r="O508" s="8" t="s">
        <v>147</v>
      </c>
      <c r="P508" s="9">
        <v>0.4022222222222222</v>
      </c>
      <c r="Q508" s="9">
        <v>0.4042824074074074</v>
      </c>
      <c r="R508" s="8">
        <v>0</v>
      </c>
      <c r="S508" s="10">
        <v>3.7708333333333335</v>
      </c>
      <c r="T508" s="8" t="s">
        <v>4234</v>
      </c>
      <c r="U508" s="8" t="s">
        <v>4235</v>
      </c>
      <c r="V508" s="10">
        <v>0.97379215363474703</v>
      </c>
      <c r="W508">
        <v>4326.34</v>
      </c>
      <c r="X508" s="8">
        <v>0</v>
      </c>
      <c r="Y508" s="8">
        <v>1</v>
      </c>
      <c r="Z508">
        <v>2</v>
      </c>
      <c r="AA508">
        <v>22</v>
      </c>
      <c r="AB508" s="8">
        <f>Solution[[#This Row],[Old Stop]] +1</f>
        <v>253</v>
      </c>
      <c r="AC508" s="8" t="str">
        <f>_xlfn.CONCAT(Solution[[#This Row],[Old Rt '#]],"_",Solution[[#This Row],[Week '#]],"_", _xlfn.SWITCH(Solution[[#This Row],[Old Delivery Day]], "M", "Monday", "T", "Tuesday", "W", "Wednesday", "R", "Thursday", "F", "Friday"))</f>
        <v>101_Week1_Wednesday</v>
      </c>
      <c r="AD508" s="20">
        <v>56.9985</v>
      </c>
      <c r="AE508" s="20">
        <v>85.876300000000001</v>
      </c>
      <c r="AF508" s="20">
        <v>61.839300000000001</v>
      </c>
      <c r="AG508" s="20">
        <v>70.621300000000005</v>
      </c>
      <c r="AH508">
        <v>52.18</v>
      </c>
      <c r="AI508" s="8" t="s">
        <v>3408</v>
      </c>
      <c r="AJ508" s="8" t="s">
        <v>3409</v>
      </c>
      <c r="AK508" s="8">
        <v>1</v>
      </c>
      <c r="AL508" s="8">
        <v>22</v>
      </c>
      <c r="AM508" s="11">
        <v>142.65369999999999</v>
      </c>
      <c r="AN508" s="11">
        <v>96.415000000000006</v>
      </c>
      <c r="AO508" t="s">
        <v>163</v>
      </c>
      <c r="AP508" s="8" t="s">
        <v>191</v>
      </c>
      <c r="AQ508" s="8" t="s">
        <v>44</v>
      </c>
      <c r="AR508" s="8" t="s">
        <v>163</v>
      </c>
      <c r="AS508" s="8" t="s">
        <v>163</v>
      </c>
      <c r="AT508" s="8" t="s">
        <v>168</v>
      </c>
      <c r="AU5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08" s="8">
        <v>22</v>
      </c>
      <c r="AW508">
        <v>14.249625</v>
      </c>
      <c r="AX508">
        <v>21.469075</v>
      </c>
      <c r="AY508">
        <v>15.459825</v>
      </c>
      <c r="AZ508">
        <v>17.655325000000001</v>
      </c>
    </row>
    <row r="509" spans="1:52" x14ac:dyDescent="0.3">
      <c r="A509" s="43" t="s">
        <v>999</v>
      </c>
      <c r="B509" t="s">
        <v>4426</v>
      </c>
      <c r="C509" t="s">
        <v>110</v>
      </c>
      <c r="D509" s="8" t="s">
        <v>101</v>
      </c>
      <c r="E509" s="8" t="s">
        <v>160</v>
      </c>
      <c r="F509" s="8" t="s">
        <v>48</v>
      </c>
      <c r="G509" s="8" t="s">
        <v>9248</v>
      </c>
      <c r="H509" s="8" t="s">
        <v>160</v>
      </c>
      <c r="I509" s="8" t="s">
        <v>15</v>
      </c>
      <c r="J509" s="8">
        <v>263</v>
      </c>
      <c r="K509" s="14" t="s">
        <v>998</v>
      </c>
      <c r="L509" s="14" t="s">
        <v>5813</v>
      </c>
      <c r="M509" s="10">
        <v>8.1107537198031796</v>
      </c>
      <c r="N509" s="8" t="s">
        <v>8769</v>
      </c>
      <c r="O509" s="8" t="s">
        <v>147</v>
      </c>
      <c r="P509" s="9">
        <v>0.33336805555555554</v>
      </c>
      <c r="Q509" s="9">
        <v>0.34008101851851852</v>
      </c>
      <c r="R509" s="8">
        <v>0</v>
      </c>
      <c r="S509" s="10">
        <v>9.4354006285390355</v>
      </c>
      <c r="T509" s="8" t="s">
        <v>4428</v>
      </c>
      <c r="U509" s="8" t="s">
        <v>4429</v>
      </c>
      <c r="V509" s="10">
        <v>5.9247949710857704</v>
      </c>
      <c r="W509">
        <v>2187.09</v>
      </c>
      <c r="X509" s="8">
        <v>0</v>
      </c>
      <c r="Y509" s="8">
        <v>0</v>
      </c>
      <c r="Z509">
        <v>0</v>
      </c>
      <c r="AA509">
        <v>0</v>
      </c>
      <c r="AB509" s="8">
        <f>Solution[[#This Row],[Old Stop]] +1</f>
        <v>264</v>
      </c>
      <c r="AC509" s="8" t="str">
        <f>_xlfn.CONCAT(Solution[[#This Row],[Old Rt '#]],"_",Solution[[#This Row],[Week '#]],"_", _xlfn.SWITCH(Solution[[#This Row],[Old Delivery Day]], "M", "Monday", "T", "Tuesday", "W", "Wednesday", "R", "Thursday", "F", "Friday"))</f>
        <v>101_Week1_Tuesday</v>
      </c>
      <c r="AD509" s="20">
        <v>0</v>
      </c>
      <c r="AE509" s="20">
        <v>85.727500000000006</v>
      </c>
      <c r="AF509" s="20">
        <v>89.519199999999998</v>
      </c>
      <c r="AG509" s="20">
        <v>84.38</v>
      </c>
      <c r="AH509">
        <v>100.82</v>
      </c>
      <c r="AI509" s="8" t="s">
        <v>3446</v>
      </c>
      <c r="AJ509" s="8" t="s">
        <v>3447</v>
      </c>
      <c r="AK509" s="8">
        <v>1</v>
      </c>
      <c r="AL509" s="8">
        <v>0</v>
      </c>
      <c r="AM509" s="11">
        <v>89.738699999999994</v>
      </c>
      <c r="AN509" s="11">
        <v>10.547499999999999</v>
      </c>
      <c r="AO509" t="s">
        <v>163</v>
      </c>
      <c r="AP509" s="8" t="s">
        <v>191</v>
      </c>
      <c r="AQ509" s="8" t="s">
        <v>44</v>
      </c>
      <c r="AR509" s="8" t="s">
        <v>164</v>
      </c>
      <c r="AS509" s="8" t="s">
        <v>163</v>
      </c>
      <c r="AT509" s="8" t="s">
        <v>168</v>
      </c>
      <c r="AU5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09" s="8">
        <v>0</v>
      </c>
      <c r="AW509">
        <v>0</v>
      </c>
      <c r="AX509">
        <v>21.431875000000002</v>
      </c>
      <c r="AY509">
        <v>22.379799999999999</v>
      </c>
      <c r="AZ509">
        <v>21.094999999999999</v>
      </c>
    </row>
    <row r="510" spans="1:52" x14ac:dyDescent="0.3">
      <c r="A510" s="43" t="s">
        <v>1901</v>
      </c>
      <c r="B510" t="s">
        <v>3424</v>
      </c>
      <c r="C510" t="s">
        <v>110</v>
      </c>
      <c r="D510" s="8" t="s">
        <v>101</v>
      </c>
      <c r="E510" s="8" t="s">
        <v>290</v>
      </c>
      <c r="F510" s="8" t="s">
        <v>14</v>
      </c>
      <c r="G510" s="8" t="s">
        <v>9255</v>
      </c>
      <c r="H510" s="8" t="s">
        <v>290</v>
      </c>
      <c r="I510" s="8" t="s">
        <v>48</v>
      </c>
      <c r="J510" s="8">
        <v>380</v>
      </c>
      <c r="K510" s="14" t="s">
        <v>1900</v>
      </c>
      <c r="L510" s="14" t="s">
        <v>6032</v>
      </c>
      <c r="M510" s="10">
        <v>1.63437494650938</v>
      </c>
      <c r="N510" s="8" t="s">
        <v>8282</v>
      </c>
      <c r="O510" s="8" t="s">
        <v>147</v>
      </c>
      <c r="P510" s="9">
        <v>0.42541666666666667</v>
      </c>
      <c r="Q510" s="9">
        <v>0.42986111111111114</v>
      </c>
      <c r="R510" s="8">
        <v>0</v>
      </c>
      <c r="S510" s="10">
        <v>9.33</v>
      </c>
      <c r="T510" s="8" t="s">
        <v>3426</v>
      </c>
      <c r="U510" s="8" t="s">
        <v>3427</v>
      </c>
      <c r="V510" s="10">
        <v>0.54722052542552502</v>
      </c>
      <c r="W510">
        <v>3277.75</v>
      </c>
      <c r="X510" s="8">
        <v>0</v>
      </c>
      <c r="Y510" s="8">
        <v>0</v>
      </c>
      <c r="Z510">
        <v>0</v>
      </c>
      <c r="AA510">
        <v>0</v>
      </c>
      <c r="AB510" s="8">
        <f>Solution[[#This Row],[Old Stop]] +1</f>
        <v>381</v>
      </c>
      <c r="AC510" s="8" t="str">
        <f>_xlfn.CONCAT(Solution[[#This Row],[Old Rt '#]],"_",Solution[[#This Row],[Week '#]],"_", _xlfn.SWITCH(Solution[[#This Row],[Old Delivery Day]], "M", "Monday", "T", "Tuesday", "W", "Wednesday", "R", "Thursday", "F", "Friday"))</f>
        <v>105_Week1_Thursday</v>
      </c>
      <c r="AD510" s="20">
        <v>63.43</v>
      </c>
      <c r="AE510" s="20">
        <v>64.685299999999998</v>
      </c>
      <c r="AF510" s="20">
        <v>81.846400000000003</v>
      </c>
      <c r="AG510" s="20">
        <v>78.826099999999997</v>
      </c>
      <c r="AH510">
        <v>89.62</v>
      </c>
      <c r="AI510" s="8" t="s">
        <v>3408</v>
      </c>
      <c r="AJ510" s="8" t="s">
        <v>3409</v>
      </c>
      <c r="AK510" s="8">
        <v>1</v>
      </c>
      <c r="AL510" s="8">
        <v>0</v>
      </c>
      <c r="AM510" s="11">
        <v>76.668700000000001</v>
      </c>
      <c r="AN510" s="11">
        <v>79.267499999999998</v>
      </c>
      <c r="AO510" t="s">
        <v>163</v>
      </c>
      <c r="AP510" s="8" t="s">
        <v>191</v>
      </c>
      <c r="AQ510" s="8" t="s">
        <v>44</v>
      </c>
      <c r="AR510" s="8" t="s">
        <v>164</v>
      </c>
      <c r="AS510" s="8" t="s">
        <v>163</v>
      </c>
      <c r="AT510" s="8" t="s">
        <v>168</v>
      </c>
      <c r="AU5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10" s="8">
        <v>0</v>
      </c>
      <c r="AW510">
        <v>15.8575</v>
      </c>
      <c r="AX510">
        <v>16.171325</v>
      </c>
      <c r="AY510">
        <v>20.461600000000001</v>
      </c>
      <c r="AZ510">
        <v>19.706524999999999</v>
      </c>
    </row>
    <row r="511" spans="1:52" x14ac:dyDescent="0.3">
      <c r="A511" s="43" t="s">
        <v>360</v>
      </c>
      <c r="B511" t="s">
        <v>5430</v>
      </c>
      <c r="C511" t="s">
        <v>110</v>
      </c>
      <c r="D511" s="8" t="s">
        <v>101</v>
      </c>
      <c r="E511" s="8" t="s">
        <v>290</v>
      </c>
      <c r="F511" s="8" t="s">
        <v>14</v>
      </c>
      <c r="G511" s="8" t="s">
        <v>9263</v>
      </c>
      <c r="H511" s="8" t="s">
        <v>126</v>
      </c>
      <c r="I511" s="8" t="s">
        <v>15</v>
      </c>
      <c r="J511" s="8">
        <v>270</v>
      </c>
      <c r="K511" s="14" t="s">
        <v>359</v>
      </c>
      <c r="L511" s="14" t="s">
        <v>6236</v>
      </c>
      <c r="M511" s="10">
        <v>2.5731768538921602</v>
      </c>
      <c r="N511" s="8" t="s">
        <v>8284</v>
      </c>
      <c r="O511" s="8" t="s">
        <v>112</v>
      </c>
      <c r="P511" s="9">
        <v>0.43164351851851851</v>
      </c>
      <c r="Q511" s="9">
        <v>0.43174768518518519</v>
      </c>
      <c r="R511" s="8">
        <v>0</v>
      </c>
      <c r="S511" s="10">
        <v>0.15</v>
      </c>
      <c r="T511" s="8" t="s">
        <v>3418</v>
      </c>
      <c r="U511" s="8" t="s">
        <v>3419</v>
      </c>
      <c r="V511" s="10">
        <v>1.1036116101153299</v>
      </c>
      <c r="W511">
        <v>691.33</v>
      </c>
      <c r="X511" s="8">
        <v>0</v>
      </c>
      <c r="Y511" s="8">
        <v>0</v>
      </c>
      <c r="Z511">
        <v>0</v>
      </c>
      <c r="AA511">
        <v>0</v>
      </c>
      <c r="AB511" s="8">
        <f>Solution[[#This Row],[Old Stop]] +1</f>
        <v>271</v>
      </c>
      <c r="AC511" s="8" t="str">
        <f>_xlfn.CONCAT(Solution[[#This Row],[Old Rt '#]],"_",Solution[[#This Row],[Week '#]],"_", _xlfn.SWITCH(Solution[[#This Row],[Old Delivery Day]], "M", "Monday", "T", "Tuesday", "W", "Wednesday", "R", "Thursday", "F", "Friday"))</f>
        <v>103_Week1_Tuesday</v>
      </c>
      <c r="AD511" s="20">
        <v>52.53</v>
      </c>
      <c r="AE511" s="20">
        <v>52.53</v>
      </c>
      <c r="AF511" s="20">
        <v>54.112499999999997</v>
      </c>
      <c r="AG511" s="20">
        <v>54.64</v>
      </c>
      <c r="AH511">
        <v>14.48</v>
      </c>
      <c r="AI511" s="8" t="s">
        <v>3408</v>
      </c>
      <c r="AJ511" s="8" t="s">
        <v>3409</v>
      </c>
      <c r="AK511" s="8">
        <v>1</v>
      </c>
      <c r="AL511" s="8">
        <v>0</v>
      </c>
      <c r="AM511" s="11">
        <v>13.1325</v>
      </c>
      <c r="AN511" s="11">
        <v>13.66</v>
      </c>
      <c r="AO511" t="s">
        <v>163</v>
      </c>
      <c r="AP511" s="8" t="s">
        <v>191</v>
      </c>
      <c r="AQ511" s="8" t="s">
        <v>44</v>
      </c>
      <c r="AR511" s="8" t="s">
        <v>163</v>
      </c>
      <c r="AS511" s="8" t="s">
        <v>163</v>
      </c>
      <c r="AT511" s="8" t="s">
        <v>168</v>
      </c>
      <c r="AU5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1" s="8">
        <v>0</v>
      </c>
      <c r="AW511">
        <v>13.1325</v>
      </c>
      <c r="AX511">
        <v>13.1325</v>
      </c>
      <c r="AY511">
        <v>13.528124999999999</v>
      </c>
      <c r="AZ511">
        <v>13.66</v>
      </c>
    </row>
    <row r="512" spans="1:52" x14ac:dyDescent="0.3">
      <c r="A512" s="43" t="s">
        <v>501</v>
      </c>
      <c r="B512" t="s">
        <v>3651</v>
      </c>
      <c r="C512" t="s">
        <v>110</v>
      </c>
      <c r="D512" s="8" t="s">
        <v>101</v>
      </c>
      <c r="E512" s="8" t="s">
        <v>290</v>
      </c>
      <c r="F512" s="8" t="s">
        <v>14</v>
      </c>
      <c r="G512" s="8" t="s">
        <v>9247</v>
      </c>
      <c r="H512" s="8" t="s">
        <v>126</v>
      </c>
      <c r="I512" s="8" t="s">
        <v>15</v>
      </c>
      <c r="J512" s="8">
        <v>260</v>
      </c>
      <c r="K512" s="14" t="s">
        <v>500</v>
      </c>
      <c r="L512" s="14" t="s">
        <v>6233</v>
      </c>
      <c r="M512" s="10">
        <v>5.8802059708686203</v>
      </c>
      <c r="N512" s="8" t="s">
        <v>8283</v>
      </c>
      <c r="O512" s="8" t="s">
        <v>112</v>
      </c>
      <c r="P512" s="9">
        <v>0.40836805555555555</v>
      </c>
      <c r="Q512" s="9">
        <v>0.41379629629629627</v>
      </c>
      <c r="R512" s="8">
        <v>0</v>
      </c>
      <c r="S512" s="10">
        <v>7.8166666666666664</v>
      </c>
      <c r="T512" s="8" t="s">
        <v>3653</v>
      </c>
      <c r="U512" s="8" t="s">
        <v>3654</v>
      </c>
      <c r="V512" s="10">
        <v>2.8343709054415398</v>
      </c>
      <c r="W512">
        <v>528.82000000000005</v>
      </c>
      <c r="X512" s="8">
        <v>0</v>
      </c>
      <c r="Y512" s="8">
        <v>0</v>
      </c>
      <c r="Z512">
        <v>0</v>
      </c>
      <c r="AA512">
        <v>0</v>
      </c>
      <c r="AB512" s="8">
        <f>Solution[[#This Row],[Old Stop]] +1</f>
        <v>261</v>
      </c>
      <c r="AC512" s="8" t="str">
        <f>_xlfn.CONCAT(Solution[[#This Row],[Old Rt '#]],"_",Solution[[#This Row],[Week '#]],"_", _xlfn.SWITCH(Solution[[#This Row],[Old Delivery Day]], "M", "Monday", "T", "Tuesday", "W", "Wednesday", "R", "Thursday", "F", "Friday"))</f>
        <v>103_Week1_Tuesday</v>
      </c>
      <c r="AD512" s="20">
        <v>40.18</v>
      </c>
      <c r="AE512" s="20">
        <v>40.18</v>
      </c>
      <c r="AF512" s="20">
        <v>41.395000000000003</v>
      </c>
      <c r="AG512" s="20">
        <v>41.8</v>
      </c>
      <c r="AH512">
        <v>11.08</v>
      </c>
      <c r="AI512" s="8" t="s">
        <v>3408</v>
      </c>
      <c r="AJ512" s="8" t="s">
        <v>3409</v>
      </c>
      <c r="AK512" s="8">
        <v>1</v>
      </c>
      <c r="AL512" s="8">
        <v>0</v>
      </c>
      <c r="AM512" s="11">
        <v>10.045</v>
      </c>
      <c r="AN512" s="11">
        <v>10.45</v>
      </c>
      <c r="AO512" t="s">
        <v>163</v>
      </c>
      <c r="AP512" s="8" t="s">
        <v>191</v>
      </c>
      <c r="AQ512" s="8" t="s">
        <v>7501</v>
      </c>
      <c r="AR512" s="8" t="s">
        <v>163</v>
      </c>
      <c r="AS512" s="8" t="s">
        <v>163</v>
      </c>
      <c r="AT512" s="8" t="s">
        <v>168</v>
      </c>
      <c r="AU5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2" s="8">
        <v>0</v>
      </c>
      <c r="AW512">
        <v>10.045</v>
      </c>
      <c r="AX512">
        <v>10.045</v>
      </c>
      <c r="AY512">
        <v>10.348750000000001</v>
      </c>
      <c r="AZ512">
        <v>10.45</v>
      </c>
    </row>
    <row r="513" spans="1:52" x14ac:dyDescent="0.3">
      <c r="A513" s="43" t="s">
        <v>426</v>
      </c>
      <c r="B513" t="s">
        <v>3960</v>
      </c>
      <c r="C513" t="s">
        <v>110</v>
      </c>
      <c r="D513" s="8" t="s">
        <v>101</v>
      </c>
      <c r="E513" s="8" t="s">
        <v>290</v>
      </c>
      <c r="F513" s="8" t="s">
        <v>14</v>
      </c>
      <c r="G513" s="8" t="s">
        <v>9257</v>
      </c>
      <c r="H513" s="8" t="s">
        <v>126</v>
      </c>
      <c r="I513" s="8" t="s">
        <v>15</v>
      </c>
      <c r="J513" s="8">
        <v>170</v>
      </c>
      <c r="K513" s="14" t="s">
        <v>425</v>
      </c>
      <c r="L513" s="14" t="s">
        <v>9023</v>
      </c>
      <c r="M513" s="10">
        <v>2.5513709148536101</v>
      </c>
      <c r="N513" s="8" t="s">
        <v>8301</v>
      </c>
      <c r="O513" s="8" t="s">
        <v>112</v>
      </c>
      <c r="P513" s="9">
        <v>0.41556712962962961</v>
      </c>
      <c r="Q513" s="9">
        <v>0.42428240740740741</v>
      </c>
      <c r="R513" s="8">
        <v>0</v>
      </c>
      <c r="S513" s="10">
        <v>12.55</v>
      </c>
      <c r="T513" s="8" t="s">
        <v>9024</v>
      </c>
      <c r="U513" s="8" t="s">
        <v>9025</v>
      </c>
      <c r="V513" s="10">
        <v>0.98910451989759596</v>
      </c>
      <c r="W513">
        <v>656.7</v>
      </c>
      <c r="X513" s="8">
        <v>0</v>
      </c>
      <c r="Y513" s="8">
        <v>0</v>
      </c>
      <c r="Z513">
        <v>0</v>
      </c>
      <c r="AA513">
        <v>0</v>
      </c>
      <c r="AB513" s="8">
        <f>Solution[[#This Row],[Old Stop]] +1</f>
        <v>171</v>
      </c>
      <c r="AC513" s="8" t="str">
        <f>_xlfn.CONCAT(Solution[[#This Row],[Old Rt '#]],"_",Solution[[#This Row],[Week '#]],"_", _xlfn.SWITCH(Solution[[#This Row],[Old Delivery Day]], "M", "Monday", "T", "Tuesday", "W", "Wednesday", "R", "Thursday", "F", "Friday"))</f>
        <v>103_Week1_Tuesday</v>
      </c>
      <c r="AD513" s="20">
        <v>49.9</v>
      </c>
      <c r="AE513" s="20">
        <v>49.9</v>
      </c>
      <c r="AF513" s="20">
        <v>51.4</v>
      </c>
      <c r="AG513" s="20">
        <v>51.9</v>
      </c>
      <c r="AH513">
        <v>13.75</v>
      </c>
      <c r="AI513" s="8" t="s">
        <v>3408</v>
      </c>
      <c r="AJ513" s="8" t="s">
        <v>3409</v>
      </c>
      <c r="AK513" s="8">
        <v>1</v>
      </c>
      <c r="AL513" s="8">
        <v>0</v>
      </c>
      <c r="AM513" s="11">
        <v>12.475</v>
      </c>
      <c r="AN513" s="11">
        <v>12.975</v>
      </c>
      <c r="AO513" t="s">
        <v>163</v>
      </c>
      <c r="AP513" s="8" t="s">
        <v>191</v>
      </c>
      <c r="AQ513" s="8" t="s">
        <v>44</v>
      </c>
      <c r="AR513" s="8" t="s">
        <v>163</v>
      </c>
      <c r="AS513" s="8" t="s">
        <v>163</v>
      </c>
      <c r="AT513" s="8" t="s">
        <v>168</v>
      </c>
      <c r="AU5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3" s="8">
        <v>0</v>
      </c>
      <c r="AW513">
        <v>12.475</v>
      </c>
      <c r="AX513">
        <v>12.475</v>
      </c>
      <c r="AY513">
        <v>12.85</v>
      </c>
      <c r="AZ513">
        <v>12.975</v>
      </c>
    </row>
    <row r="514" spans="1:52" x14ac:dyDescent="0.3">
      <c r="A514" s="43" t="s">
        <v>1333</v>
      </c>
      <c r="B514" t="s">
        <v>4238</v>
      </c>
      <c r="C514" t="s">
        <v>110</v>
      </c>
      <c r="D514" s="8" t="s">
        <v>101</v>
      </c>
      <c r="E514" s="8" t="s">
        <v>290</v>
      </c>
      <c r="F514" s="8" t="s">
        <v>48</v>
      </c>
      <c r="G514" s="8" t="s">
        <v>9261</v>
      </c>
      <c r="H514" s="8" t="s">
        <v>290</v>
      </c>
      <c r="I514" s="8" t="s">
        <v>14</v>
      </c>
      <c r="J514" s="8">
        <v>80</v>
      </c>
      <c r="K514" s="14" t="s">
        <v>1332</v>
      </c>
      <c r="L514" s="14" t="s">
        <v>8951</v>
      </c>
      <c r="M514" s="10">
        <v>0</v>
      </c>
      <c r="N514" s="8" t="s">
        <v>8259</v>
      </c>
      <c r="O514" s="8" t="s">
        <v>147</v>
      </c>
      <c r="P514" s="9">
        <v>0.53901620370370373</v>
      </c>
      <c r="Q514" s="9">
        <v>0.53945601851851854</v>
      </c>
      <c r="R514" s="8">
        <v>0</v>
      </c>
      <c r="S514" s="10">
        <v>0.34666666666666668</v>
      </c>
      <c r="T514" s="8" t="s">
        <v>3649</v>
      </c>
      <c r="U514" s="8" t="s">
        <v>3650</v>
      </c>
      <c r="V514" s="10"/>
      <c r="W514">
        <v>1630.2</v>
      </c>
      <c r="X514" s="8">
        <v>0</v>
      </c>
      <c r="Y514" s="8">
        <v>0</v>
      </c>
      <c r="Z514">
        <v>0</v>
      </c>
      <c r="AA514">
        <v>0</v>
      </c>
      <c r="AB514" s="8">
        <f>Solution[[#This Row],[Old Stop]] +1</f>
        <v>81</v>
      </c>
      <c r="AC514" s="8" t="str">
        <f>_xlfn.CONCAT(Solution[[#This Row],[Old Rt '#]],"_",Solution[[#This Row],[Week '#]],"_", _xlfn.SWITCH(Solution[[#This Row],[Old Delivery Day]], "M", "Monday", "T", "Tuesday", "W", "Wednesday", "R", "Thursday", "F", "Friday"))</f>
        <v>105_Week1_Friday</v>
      </c>
      <c r="AD514" s="20">
        <v>30.593800000000002</v>
      </c>
      <c r="AE514" s="20">
        <v>31.19</v>
      </c>
      <c r="AF514" s="20">
        <v>32.537599999999998</v>
      </c>
      <c r="AG514" s="20">
        <v>33.380000000000003</v>
      </c>
      <c r="AH514">
        <v>35.380000000000003</v>
      </c>
      <c r="AI514" s="8" t="s">
        <v>3549</v>
      </c>
      <c r="AJ514" s="8" t="s">
        <v>3550</v>
      </c>
      <c r="AK514" s="8">
        <v>1</v>
      </c>
      <c r="AL514" s="8">
        <v>0</v>
      </c>
      <c r="AM514" s="11">
        <v>31.19</v>
      </c>
      <c r="AN514" s="11">
        <v>33.380000000000003</v>
      </c>
      <c r="AO514" t="s">
        <v>163</v>
      </c>
      <c r="AP514" s="8" t="s">
        <v>191</v>
      </c>
      <c r="AQ514" s="8" t="s">
        <v>44</v>
      </c>
      <c r="AR514" s="8" t="s">
        <v>164</v>
      </c>
      <c r="AS514" s="8" t="s">
        <v>163</v>
      </c>
      <c r="AT514" s="8" t="s">
        <v>168</v>
      </c>
      <c r="AU5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4" s="8">
        <v>0</v>
      </c>
      <c r="AW514">
        <v>7.6484500000000004</v>
      </c>
      <c r="AX514">
        <v>7.7975000000000003</v>
      </c>
      <c r="AY514">
        <v>8.1343999999999994</v>
      </c>
      <c r="AZ514">
        <v>8.3450000000000006</v>
      </c>
    </row>
    <row r="515" spans="1:52" x14ac:dyDescent="0.3">
      <c r="A515" s="43" t="s">
        <v>440</v>
      </c>
      <c r="B515" t="s">
        <v>3963</v>
      </c>
      <c r="C515" t="s">
        <v>110</v>
      </c>
      <c r="D515" s="8" t="s">
        <v>101</v>
      </c>
      <c r="E515" s="8" t="s">
        <v>290</v>
      </c>
      <c r="F515" s="8" t="s">
        <v>12</v>
      </c>
      <c r="G515" s="8" t="s">
        <v>9260</v>
      </c>
      <c r="H515" s="8" t="s">
        <v>126</v>
      </c>
      <c r="I515" s="8" t="s">
        <v>15</v>
      </c>
      <c r="J515" s="8">
        <v>200</v>
      </c>
      <c r="K515" s="14" t="s">
        <v>439</v>
      </c>
      <c r="L515" s="14" t="s">
        <v>5825</v>
      </c>
      <c r="M515" s="10">
        <v>4.5058365803626002</v>
      </c>
      <c r="N515" s="8" t="s">
        <v>9068</v>
      </c>
      <c r="O515" s="8" t="s">
        <v>112</v>
      </c>
      <c r="P515" s="9">
        <v>0.69019675925925927</v>
      </c>
      <c r="Q515" s="9">
        <v>0.70362268518518523</v>
      </c>
      <c r="R515" s="8">
        <v>0</v>
      </c>
      <c r="S515" s="10">
        <v>19.333333333333332</v>
      </c>
      <c r="T515" s="8" t="s">
        <v>3965</v>
      </c>
      <c r="U515" s="8" t="s">
        <v>3966</v>
      </c>
      <c r="V515" s="10">
        <v>3.60089841423581</v>
      </c>
      <c r="W515">
        <v>455</v>
      </c>
      <c r="X515" s="8">
        <v>0</v>
      </c>
      <c r="Y515" s="8">
        <v>0</v>
      </c>
      <c r="Z515">
        <v>0</v>
      </c>
      <c r="AA515">
        <v>0</v>
      </c>
      <c r="AB515" s="8">
        <f>Solution[[#This Row],[Old Stop]] +1</f>
        <v>201</v>
      </c>
      <c r="AC515" s="8" t="str">
        <f>_xlfn.CONCAT(Solution[[#This Row],[Old Rt '#]],"_",Solution[[#This Row],[Week '#]],"_", _xlfn.SWITCH(Solution[[#This Row],[Old Delivery Day]], "M", "Monday", "T", "Tuesday", "W", "Wednesday", "R", "Thursday", "F", "Friday"))</f>
        <v>103_Week1_Tuesday</v>
      </c>
      <c r="AD515" s="20">
        <v>35</v>
      </c>
      <c r="AE515" s="20">
        <v>35</v>
      </c>
      <c r="AF515" s="20">
        <v>35</v>
      </c>
      <c r="AG515" s="20">
        <v>35</v>
      </c>
      <c r="AH515">
        <v>9.2799999999999994</v>
      </c>
      <c r="AI515" s="8" t="s">
        <v>3414</v>
      </c>
      <c r="AJ515" s="8" t="s">
        <v>3415</v>
      </c>
      <c r="AK515" s="8">
        <v>1</v>
      </c>
      <c r="AL515" s="8">
        <v>0</v>
      </c>
      <c r="AM515" s="11">
        <v>8.75</v>
      </c>
      <c r="AN515" s="11">
        <v>8.75</v>
      </c>
      <c r="AO515" t="s">
        <v>163</v>
      </c>
      <c r="AP515" s="8" t="s">
        <v>191</v>
      </c>
      <c r="AQ515" s="8" t="s">
        <v>44</v>
      </c>
      <c r="AR515" s="8" t="s">
        <v>163</v>
      </c>
      <c r="AS515" s="8" t="s">
        <v>163</v>
      </c>
      <c r="AT515" s="8" t="s">
        <v>168</v>
      </c>
      <c r="AU5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15" s="8">
        <v>0</v>
      </c>
      <c r="AW515">
        <v>8.75</v>
      </c>
      <c r="AX515">
        <v>8.75</v>
      </c>
      <c r="AY515">
        <v>8.75</v>
      </c>
      <c r="AZ515">
        <v>8.75</v>
      </c>
    </row>
    <row r="516" spans="1:52" x14ac:dyDescent="0.3">
      <c r="A516" s="43" t="s">
        <v>527</v>
      </c>
      <c r="B516" t="s">
        <v>3537</v>
      </c>
      <c r="C516" t="s">
        <v>138</v>
      </c>
      <c r="D516" s="8" t="s">
        <v>101</v>
      </c>
      <c r="E516" s="8" t="s">
        <v>290</v>
      </c>
      <c r="F516" s="8" t="s">
        <v>12</v>
      </c>
      <c r="G516" s="8" t="s">
        <v>9269</v>
      </c>
      <c r="H516" s="8" t="s">
        <v>126</v>
      </c>
      <c r="I516" s="8" t="s">
        <v>15</v>
      </c>
      <c r="J516" s="8">
        <v>330</v>
      </c>
      <c r="K516" s="14" t="s">
        <v>526</v>
      </c>
      <c r="L516" s="14" t="s">
        <v>5814</v>
      </c>
      <c r="M516" s="10">
        <v>0.29518181441949298</v>
      </c>
      <c r="N516" s="8" t="s">
        <v>8211</v>
      </c>
      <c r="O516" s="8" t="s">
        <v>129</v>
      </c>
      <c r="P516" s="9">
        <v>0.70381944444444444</v>
      </c>
      <c r="Q516" s="9">
        <v>0.70391203703703709</v>
      </c>
      <c r="R516" s="8">
        <v>0</v>
      </c>
      <c r="S516" s="10">
        <v>0.27500000000000002</v>
      </c>
      <c r="T516" s="8" t="s">
        <v>4145</v>
      </c>
      <c r="U516" s="8" t="s">
        <v>4146</v>
      </c>
      <c r="V516" s="10">
        <v>0.22198609076574499</v>
      </c>
      <c r="W516">
        <v>1114.69</v>
      </c>
      <c r="X516" s="8">
        <v>0</v>
      </c>
      <c r="Y516" s="8">
        <v>0</v>
      </c>
      <c r="Z516">
        <v>0</v>
      </c>
      <c r="AA516">
        <v>0</v>
      </c>
      <c r="AB516" s="8">
        <f>Solution[[#This Row],[Old Stop]] +1</f>
        <v>331</v>
      </c>
      <c r="AC516" s="8" t="str">
        <f>_xlfn.CONCAT(Solution[[#This Row],[Old Rt '#]],"_",Solution[[#This Row],[Week '#]],"_", _xlfn.SWITCH(Solution[[#This Row],[Old Delivery Day]], "M", "Monday", "T", "Tuesday", "W", "Wednesday", "R", "Thursday", "F", "Friday"))</f>
        <v>103_Week1_Tuesday</v>
      </c>
      <c r="AD516" s="20">
        <v>33.982799999999997</v>
      </c>
      <c r="AE516" s="20">
        <v>42.585000000000001</v>
      </c>
      <c r="AF516" s="20">
        <v>57.942</v>
      </c>
      <c r="AG516" s="20">
        <v>64.505700000000004</v>
      </c>
      <c r="AH516">
        <v>21.08</v>
      </c>
      <c r="AI516" s="8" t="s">
        <v>3414</v>
      </c>
      <c r="AJ516" s="8" t="s">
        <v>3415</v>
      </c>
      <c r="AK516" s="8">
        <v>1</v>
      </c>
      <c r="AL516" s="8">
        <v>0</v>
      </c>
      <c r="AM516" s="11">
        <v>28.585000000000001</v>
      </c>
      <c r="AN516" s="11">
        <v>33.479999999999997</v>
      </c>
      <c r="AO516" t="s">
        <v>163</v>
      </c>
      <c r="AP516" s="8" t="s">
        <v>191</v>
      </c>
      <c r="AQ516" s="8" t="s">
        <v>44</v>
      </c>
      <c r="AR516" s="8" t="s">
        <v>163</v>
      </c>
      <c r="AS516" s="8" t="s">
        <v>163</v>
      </c>
      <c r="AT516" s="8" t="s">
        <v>168</v>
      </c>
      <c r="AU5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16" s="8">
        <v>0</v>
      </c>
      <c r="AW516">
        <v>8.4956999999999994</v>
      </c>
      <c r="AX516">
        <v>10.64625</v>
      </c>
      <c r="AY516">
        <v>14.4855</v>
      </c>
      <c r="AZ516">
        <v>16.126425000000001</v>
      </c>
    </row>
    <row r="517" spans="1:52" x14ac:dyDescent="0.3">
      <c r="A517" s="43" t="s">
        <v>1401</v>
      </c>
      <c r="B517" t="s">
        <v>3591</v>
      </c>
      <c r="C517" t="s">
        <v>110</v>
      </c>
      <c r="D517" s="8" t="s">
        <v>101</v>
      </c>
      <c r="E517" s="8" t="s">
        <v>290</v>
      </c>
      <c r="F517" s="8" t="s">
        <v>12</v>
      </c>
      <c r="G517" s="8" t="s">
        <v>9265</v>
      </c>
      <c r="H517" s="8" t="s">
        <v>290</v>
      </c>
      <c r="I517" s="8" t="s">
        <v>12</v>
      </c>
      <c r="J517" s="8">
        <v>436</v>
      </c>
      <c r="K517" s="14" t="s">
        <v>1400</v>
      </c>
      <c r="L517" s="14" t="s">
        <v>6013</v>
      </c>
      <c r="M517" s="10">
        <v>1.1212291435146</v>
      </c>
      <c r="N517" s="8" t="s">
        <v>9069</v>
      </c>
      <c r="O517" s="8" t="s">
        <v>129</v>
      </c>
      <c r="P517" s="9">
        <v>0.67997685185185186</v>
      </c>
      <c r="Q517" s="9">
        <v>0.68474537037037042</v>
      </c>
      <c r="R517" s="8">
        <v>0</v>
      </c>
      <c r="S517" s="10">
        <v>6.3500000000000005</v>
      </c>
      <c r="T517" s="8" t="s">
        <v>3450</v>
      </c>
      <c r="U517" s="8" t="s">
        <v>3451</v>
      </c>
      <c r="V517" s="10">
        <v>0.971965537418509</v>
      </c>
      <c r="W517">
        <v>906.03</v>
      </c>
      <c r="X517" s="8">
        <v>0</v>
      </c>
      <c r="Y517" s="8">
        <v>0</v>
      </c>
      <c r="Z517">
        <v>0</v>
      </c>
      <c r="AA517">
        <v>0</v>
      </c>
      <c r="AB517" s="8">
        <f>Solution[[#This Row],[Old Stop]] +1</f>
        <v>437</v>
      </c>
      <c r="AC517" s="8" t="str">
        <f>_xlfn.CONCAT(Solution[[#This Row],[Old Rt '#]],"_",Solution[[#This Row],[Week '#]],"_", _xlfn.SWITCH(Solution[[#This Row],[Old Delivery Day]], "M", "Monday", "T", "Tuesday", "W", "Wednesday", "R", "Thursday", "F", "Friday"))</f>
        <v>105_Week1_Wednesday</v>
      </c>
      <c r="AD517" s="20">
        <v>34.299999999999997</v>
      </c>
      <c r="AE517" s="20">
        <v>35.049999999999997</v>
      </c>
      <c r="AF517" s="20">
        <v>35.2928</v>
      </c>
      <c r="AG517" s="20">
        <v>36.883299999999998</v>
      </c>
      <c r="AH517">
        <v>18.920000000000002</v>
      </c>
      <c r="AI517" s="8" t="s">
        <v>3414</v>
      </c>
      <c r="AJ517" s="8" t="s">
        <v>3415</v>
      </c>
      <c r="AK517" s="8">
        <v>1</v>
      </c>
      <c r="AL517" s="8">
        <v>0</v>
      </c>
      <c r="AM517" s="11">
        <v>17.149999999999999</v>
      </c>
      <c r="AN517" s="11">
        <v>18.739999999999998</v>
      </c>
      <c r="AO517" t="s">
        <v>164</v>
      </c>
      <c r="AP517" s="8" t="s">
        <v>191</v>
      </c>
      <c r="AQ517" s="8" t="s">
        <v>44</v>
      </c>
      <c r="AR517" s="8" t="s">
        <v>164</v>
      </c>
      <c r="AS517" s="8" t="s">
        <v>164</v>
      </c>
      <c r="AT517" s="8" t="s">
        <v>168</v>
      </c>
      <c r="AU5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7" s="8"/>
      <c r="AW517">
        <v>8.5749999999999993</v>
      </c>
      <c r="AX517">
        <v>8.7624999999999993</v>
      </c>
      <c r="AY517">
        <v>8.8231999999999999</v>
      </c>
      <c r="AZ517">
        <v>9.2208249999999996</v>
      </c>
    </row>
    <row r="518" spans="1:52" x14ac:dyDescent="0.3">
      <c r="A518" s="43" t="s">
        <v>434</v>
      </c>
      <c r="B518" t="s">
        <v>3448</v>
      </c>
      <c r="C518" t="s">
        <v>110</v>
      </c>
      <c r="D518" s="8" t="s">
        <v>101</v>
      </c>
      <c r="E518" s="8" t="s">
        <v>290</v>
      </c>
      <c r="F518" s="8" t="s">
        <v>12</v>
      </c>
      <c r="G518" s="8" t="s">
        <v>9262</v>
      </c>
      <c r="H518" s="8" t="s">
        <v>290</v>
      </c>
      <c r="I518" s="8" t="s">
        <v>12</v>
      </c>
      <c r="J518" s="8">
        <v>435</v>
      </c>
      <c r="K518" s="14" t="s">
        <v>433</v>
      </c>
      <c r="L518" s="14" t="s">
        <v>5819</v>
      </c>
      <c r="M518" s="10">
        <v>0</v>
      </c>
      <c r="N518" s="8" t="s">
        <v>9070</v>
      </c>
      <c r="O518" s="8" t="s">
        <v>147</v>
      </c>
      <c r="P518" s="9">
        <v>0.68474537037037042</v>
      </c>
      <c r="Q518" s="9">
        <v>0.68706018518518519</v>
      </c>
      <c r="R518" s="8">
        <v>0</v>
      </c>
      <c r="S518" s="10">
        <v>7.3833333333333337</v>
      </c>
      <c r="T518" s="8" t="s">
        <v>3450</v>
      </c>
      <c r="U518" s="8" t="s">
        <v>3451</v>
      </c>
      <c r="V518" s="10"/>
      <c r="W518">
        <v>1478.97</v>
      </c>
      <c r="X518" s="8">
        <v>6</v>
      </c>
      <c r="Y518" s="8">
        <v>0.53846153846153799</v>
      </c>
      <c r="Z518">
        <v>1</v>
      </c>
      <c r="AA518">
        <v>13</v>
      </c>
      <c r="AB518" s="8">
        <f>Solution[[#This Row],[Old Stop]] +1</f>
        <v>436</v>
      </c>
      <c r="AC518" s="8" t="str">
        <f>_xlfn.CONCAT(Solution[[#This Row],[Old Rt '#]],"_",Solution[[#This Row],[Week '#]],"_", _xlfn.SWITCH(Solution[[#This Row],[Old Delivery Day]], "M", "Monday", "T", "Tuesday", "W", "Wednesday", "R", "Thursday", "F", "Friday"))</f>
        <v>105_Week1_Wednesday</v>
      </c>
      <c r="AD518" s="20">
        <v>31.586099999999998</v>
      </c>
      <c r="AE518" s="20">
        <v>26.610700000000001</v>
      </c>
      <c r="AF518" s="20">
        <v>25</v>
      </c>
      <c r="AG518" s="20">
        <v>35.627600000000001</v>
      </c>
      <c r="AH518">
        <v>26.5</v>
      </c>
      <c r="AI518" s="8" t="s">
        <v>3414</v>
      </c>
      <c r="AJ518" s="8" t="s">
        <v>3415</v>
      </c>
      <c r="AK518" s="8">
        <v>1</v>
      </c>
      <c r="AL518" s="8">
        <v>13</v>
      </c>
      <c r="AM518" s="11">
        <v>25</v>
      </c>
      <c r="AN518" s="11">
        <v>35.793700000000001</v>
      </c>
      <c r="AO518" t="s">
        <v>164</v>
      </c>
      <c r="AP518" s="8" t="s">
        <v>191</v>
      </c>
      <c r="AQ518" s="8" t="s">
        <v>44</v>
      </c>
      <c r="AR518" s="8" t="s">
        <v>164</v>
      </c>
      <c r="AS518" s="8" t="s">
        <v>164</v>
      </c>
      <c r="AT518" s="8" t="s">
        <v>168</v>
      </c>
      <c r="AU5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8" s="8"/>
      <c r="AW518">
        <v>7.8965249999999996</v>
      </c>
      <c r="AX518">
        <v>6.6526750000000003</v>
      </c>
      <c r="AY518">
        <v>6.25</v>
      </c>
      <c r="AZ518">
        <v>8.9069000000000003</v>
      </c>
    </row>
    <row r="519" spans="1:52" x14ac:dyDescent="0.3">
      <c r="A519" s="43" t="s">
        <v>434</v>
      </c>
      <c r="B519" t="s">
        <v>3448</v>
      </c>
      <c r="C519" t="s">
        <v>110</v>
      </c>
      <c r="D519" s="8" t="s">
        <v>102</v>
      </c>
      <c r="E519" s="8" t="s">
        <v>290</v>
      </c>
      <c r="F519" s="8" t="s">
        <v>12</v>
      </c>
      <c r="G519" s="8" t="s">
        <v>132</v>
      </c>
      <c r="H519" s="8" t="s">
        <v>290</v>
      </c>
      <c r="I519" s="8" t="s">
        <v>12</v>
      </c>
      <c r="J519" s="8">
        <v>435</v>
      </c>
      <c r="K519" s="14" t="s">
        <v>433</v>
      </c>
      <c r="L519" s="14" t="s">
        <v>5819</v>
      </c>
      <c r="M519" s="10">
        <v>12.556974378928601</v>
      </c>
      <c r="N519" s="8" t="s">
        <v>8319</v>
      </c>
      <c r="O519" s="8" t="s">
        <v>147</v>
      </c>
      <c r="P519" s="9">
        <v>0.29166666666666669</v>
      </c>
      <c r="Q519" s="9">
        <v>0.29398148148148145</v>
      </c>
      <c r="R519" s="8">
        <v>47.433333333333302</v>
      </c>
      <c r="S519" s="10">
        <v>7.3833333333333337</v>
      </c>
      <c r="T519" s="8" t="s">
        <v>3450</v>
      </c>
      <c r="U519" s="8" t="s">
        <v>3451</v>
      </c>
      <c r="V519" s="10">
        <v>7.3237317269900597</v>
      </c>
      <c r="W519">
        <v>1478.97</v>
      </c>
      <c r="X519" s="8">
        <v>6</v>
      </c>
      <c r="Y519" s="8">
        <v>0.53846153846153799</v>
      </c>
      <c r="Z519">
        <v>1</v>
      </c>
      <c r="AA519">
        <v>13</v>
      </c>
      <c r="AB519" s="8">
        <f>Solution[[#This Row],[Old Stop]] +1</f>
        <v>436</v>
      </c>
      <c r="AC519" s="8" t="str">
        <f>_xlfn.CONCAT(Solution[[#This Row],[Old Rt '#]],"_",Solution[[#This Row],[Week '#]],"_", _xlfn.SWITCH(Solution[[#This Row],[Old Delivery Day]], "M", "Monday", "T", "Tuesday", "W", "Wednesday", "R", "Thursday", "F", "Friday"))</f>
        <v>105_Week2_Wednesday</v>
      </c>
      <c r="AD519" s="20">
        <v>31.586099999999998</v>
      </c>
      <c r="AE519" s="20">
        <v>26.610700000000001</v>
      </c>
      <c r="AF519" s="20">
        <v>25</v>
      </c>
      <c r="AG519" s="20">
        <v>35.627600000000001</v>
      </c>
      <c r="AH519">
        <v>26.5</v>
      </c>
      <c r="AI519" s="8" t="s">
        <v>3414</v>
      </c>
      <c r="AJ519" s="8" t="s">
        <v>5235</v>
      </c>
      <c r="AK519" s="8">
        <v>1</v>
      </c>
      <c r="AL519" s="8">
        <v>13</v>
      </c>
      <c r="AM519" s="11">
        <v>25</v>
      </c>
      <c r="AN519" s="11">
        <v>35.793700000000001</v>
      </c>
      <c r="AO519" t="s">
        <v>164</v>
      </c>
      <c r="AP519" s="8" t="s">
        <v>191</v>
      </c>
      <c r="AQ519" s="8" t="s">
        <v>44</v>
      </c>
      <c r="AR519" s="8" t="s">
        <v>164</v>
      </c>
      <c r="AS519" s="8" t="s">
        <v>164</v>
      </c>
      <c r="AT519" s="8" t="s">
        <v>168</v>
      </c>
      <c r="AU5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19" s="8"/>
      <c r="AW519">
        <v>7.8965249999999996</v>
      </c>
      <c r="AX519">
        <v>6.6526750000000003</v>
      </c>
      <c r="AY519">
        <v>6.25</v>
      </c>
      <c r="AZ519">
        <v>8.9069000000000003</v>
      </c>
    </row>
    <row r="520" spans="1:52" x14ac:dyDescent="0.3">
      <c r="A520" s="43" t="s">
        <v>1256</v>
      </c>
      <c r="B520" t="s">
        <v>3461</v>
      </c>
      <c r="C520" t="s">
        <v>110</v>
      </c>
      <c r="D520" s="8" t="s">
        <v>101</v>
      </c>
      <c r="E520" s="8" t="s">
        <v>290</v>
      </c>
      <c r="F520" s="8" t="s">
        <v>12</v>
      </c>
      <c r="G520" s="8" t="s">
        <v>9268</v>
      </c>
      <c r="H520" s="8" t="s">
        <v>126</v>
      </c>
      <c r="I520" s="8" t="s">
        <v>15</v>
      </c>
      <c r="J520" s="8">
        <v>240</v>
      </c>
      <c r="K520" s="14" t="s">
        <v>1255</v>
      </c>
      <c r="L520" s="14" t="s">
        <v>6029</v>
      </c>
      <c r="M520" s="10">
        <v>0.97452721139438803</v>
      </c>
      <c r="N520" s="8" t="s">
        <v>8210</v>
      </c>
      <c r="O520" s="8" t="s">
        <v>147</v>
      </c>
      <c r="P520" s="9">
        <v>0.70459490740740738</v>
      </c>
      <c r="Q520" s="9">
        <v>0.70480324074074074</v>
      </c>
      <c r="R520" s="8">
        <v>0</v>
      </c>
      <c r="S520" s="10">
        <v>5.7958333333333334</v>
      </c>
      <c r="T520" s="8" t="s">
        <v>3463</v>
      </c>
      <c r="U520" s="8" t="s">
        <v>3464</v>
      </c>
      <c r="V520" s="10">
        <v>0.45352702463830802</v>
      </c>
      <c r="W520">
        <v>1765.78</v>
      </c>
      <c r="X520" s="8">
        <v>0</v>
      </c>
      <c r="Y520" s="8">
        <v>0</v>
      </c>
      <c r="Z520">
        <v>0</v>
      </c>
      <c r="AA520">
        <v>0</v>
      </c>
      <c r="AB520" s="8">
        <f>Solution[[#This Row],[Old Stop]] +1</f>
        <v>241</v>
      </c>
      <c r="AC520" s="8" t="str">
        <f>_xlfn.CONCAT(Solution[[#This Row],[Old Rt '#]],"_",Solution[[#This Row],[Week '#]],"_", _xlfn.SWITCH(Solution[[#This Row],[Old Delivery Day]], "M", "Monday", "T", "Tuesday", "W", "Wednesday", "R", "Thursday", "F", "Friday"))</f>
        <v>103_Week1_Tuesday</v>
      </c>
      <c r="AD520" s="20">
        <v>45.651200000000003</v>
      </c>
      <c r="AE520" s="20">
        <v>42.460900000000002</v>
      </c>
      <c r="AF520" s="20">
        <v>46.555300000000003</v>
      </c>
      <c r="AG520" s="20">
        <v>45.78</v>
      </c>
      <c r="AH520">
        <v>50.8</v>
      </c>
      <c r="AI520" s="8" t="s">
        <v>3414</v>
      </c>
      <c r="AJ520" s="8" t="s">
        <v>3415</v>
      </c>
      <c r="AK520" s="8">
        <v>1</v>
      </c>
      <c r="AL520" s="8">
        <v>0</v>
      </c>
      <c r="AM520" s="11">
        <v>44.01</v>
      </c>
      <c r="AN520" s="11">
        <v>40.057499999999997</v>
      </c>
      <c r="AO520" t="s">
        <v>163</v>
      </c>
      <c r="AP520" s="8" t="s">
        <v>191</v>
      </c>
      <c r="AQ520" s="8" t="s">
        <v>44</v>
      </c>
      <c r="AR520" s="8" t="s">
        <v>163</v>
      </c>
      <c r="AS520" s="8" t="s">
        <v>163</v>
      </c>
      <c r="AT520" s="8" t="s">
        <v>168</v>
      </c>
      <c r="AU5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20" s="8">
        <v>0</v>
      </c>
      <c r="AW520">
        <v>11.412800000000001</v>
      </c>
      <c r="AX520">
        <v>10.615225000000001</v>
      </c>
      <c r="AY520">
        <v>11.638825000000001</v>
      </c>
      <c r="AZ520">
        <v>11.445</v>
      </c>
    </row>
    <row r="521" spans="1:52" x14ac:dyDescent="0.3">
      <c r="A521" s="43" t="s">
        <v>1717</v>
      </c>
      <c r="B521" t="s">
        <v>4149</v>
      </c>
      <c r="C521" t="s">
        <v>112</v>
      </c>
      <c r="D521" s="8" t="s">
        <v>101</v>
      </c>
      <c r="E521" s="8" t="s">
        <v>290</v>
      </c>
      <c r="F521" s="8" t="s">
        <v>48</v>
      </c>
      <c r="G521" s="8" t="s">
        <v>132</v>
      </c>
      <c r="H521" s="8" t="s">
        <v>290</v>
      </c>
      <c r="I521" s="8" t="s">
        <v>14</v>
      </c>
      <c r="J521" s="8">
        <v>1</v>
      </c>
      <c r="K521" s="14" t="s">
        <v>1715</v>
      </c>
      <c r="L521" s="14" t="s">
        <v>5954</v>
      </c>
      <c r="M521" s="10">
        <v>73.954829197765093</v>
      </c>
      <c r="N521" s="8" t="s">
        <v>9071</v>
      </c>
      <c r="O521" s="8" t="s">
        <v>147</v>
      </c>
      <c r="P521" s="9">
        <v>0.34302083333333333</v>
      </c>
      <c r="Q521" s="9">
        <v>0.34315972222222224</v>
      </c>
      <c r="R521" s="8">
        <v>0</v>
      </c>
      <c r="S521" s="10">
        <v>0.19666666666666668</v>
      </c>
      <c r="T521" s="8" t="s">
        <v>4151</v>
      </c>
      <c r="U521" s="8" t="s">
        <v>4152</v>
      </c>
      <c r="V521" s="10">
        <v>60.513420385423402</v>
      </c>
      <c r="W521">
        <v>986.57</v>
      </c>
      <c r="X521" s="8">
        <v>6</v>
      </c>
      <c r="Y521" s="8">
        <v>0.72727272727272696</v>
      </c>
      <c r="Z521">
        <v>1</v>
      </c>
      <c r="AA521">
        <v>23</v>
      </c>
      <c r="AB521" s="8">
        <f>Solution[[#This Row],[Old Stop]] +1</f>
        <v>2</v>
      </c>
      <c r="AC521" s="8" t="str">
        <f>_xlfn.CONCAT(Solution[[#This Row],[Old Rt '#]],"_",Solution[[#This Row],[Week '#]],"_", _xlfn.SWITCH(Solution[[#This Row],[Old Delivery Day]], "M", "Monday", "T", "Tuesday", "W", "Wednesday", "R", "Thursday", "F", "Friday"))</f>
        <v>105_Week1_Friday</v>
      </c>
      <c r="AD521" s="20">
        <v>18.632999999999999</v>
      </c>
      <c r="AE521" s="20">
        <v>18.91</v>
      </c>
      <c r="AF521" s="20">
        <v>19.506900000000002</v>
      </c>
      <c r="AG521" s="20">
        <v>19.88</v>
      </c>
      <c r="AH521">
        <v>19.88</v>
      </c>
      <c r="AI521" s="8" t="s">
        <v>3549</v>
      </c>
      <c r="AJ521" s="8" t="s">
        <v>3550</v>
      </c>
      <c r="AK521" s="8">
        <v>1</v>
      </c>
      <c r="AL521" s="8">
        <v>22</v>
      </c>
      <c r="AM521" s="11">
        <v>18.91</v>
      </c>
      <c r="AN521" s="11">
        <v>19.88</v>
      </c>
      <c r="AO521" t="s">
        <v>163</v>
      </c>
      <c r="AP521" s="8" t="s">
        <v>191</v>
      </c>
      <c r="AQ521" s="8" t="s">
        <v>44</v>
      </c>
      <c r="AR521" s="8" t="s">
        <v>164</v>
      </c>
      <c r="AS521" s="8" t="s">
        <v>163</v>
      </c>
      <c r="AT521" s="8" t="s">
        <v>168</v>
      </c>
      <c r="AU5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1" s="8">
        <v>22</v>
      </c>
      <c r="AW521">
        <v>4.6582499999999998</v>
      </c>
      <c r="AX521">
        <v>4.7275</v>
      </c>
      <c r="AY521">
        <v>4.8767250000000004</v>
      </c>
      <c r="AZ521">
        <v>4.97</v>
      </c>
    </row>
    <row r="522" spans="1:52" x14ac:dyDescent="0.3">
      <c r="A522" s="43" t="s">
        <v>338</v>
      </c>
      <c r="B522" t="s">
        <v>5560</v>
      </c>
      <c r="C522" t="s">
        <v>110</v>
      </c>
      <c r="D522" s="8" t="s">
        <v>101</v>
      </c>
      <c r="E522" s="8" t="s">
        <v>290</v>
      </c>
      <c r="F522" s="8" t="s">
        <v>12</v>
      </c>
      <c r="G522" s="8" t="s">
        <v>9256</v>
      </c>
      <c r="H522" s="8" t="s">
        <v>126</v>
      </c>
      <c r="I522" s="8" t="s">
        <v>14</v>
      </c>
      <c r="J522" s="8">
        <v>360</v>
      </c>
      <c r="K522" s="14" t="s">
        <v>337</v>
      </c>
      <c r="L522" s="14" t="s">
        <v>6246</v>
      </c>
      <c r="M522" s="10">
        <v>12.384987220813899</v>
      </c>
      <c r="N522" s="8" t="s">
        <v>8205</v>
      </c>
      <c r="O522" s="8" t="s">
        <v>112</v>
      </c>
      <c r="P522" s="9">
        <v>0.67517361111111107</v>
      </c>
      <c r="Q522" s="9">
        <v>0.67920138888888892</v>
      </c>
      <c r="R522" s="8">
        <v>0</v>
      </c>
      <c r="S522" s="10">
        <v>5.8</v>
      </c>
      <c r="T522" s="8" t="s">
        <v>5562</v>
      </c>
      <c r="U522" s="8" t="s">
        <v>5563</v>
      </c>
      <c r="V522" s="10">
        <v>11.2709885276326</v>
      </c>
      <c r="W522">
        <v>476.02</v>
      </c>
      <c r="X522" s="8">
        <v>0</v>
      </c>
      <c r="Y522" s="8">
        <v>0</v>
      </c>
      <c r="Z522">
        <v>0</v>
      </c>
      <c r="AA522">
        <v>0</v>
      </c>
      <c r="AB522" s="8">
        <f>Solution[[#This Row],[Old Stop]] +1</f>
        <v>361</v>
      </c>
      <c r="AC522" s="8" t="str">
        <f>_xlfn.CONCAT(Solution[[#This Row],[Old Rt '#]],"_",Solution[[#This Row],[Week '#]],"_", _xlfn.SWITCH(Solution[[#This Row],[Old Delivery Day]], "M", "Monday", "T", "Tuesday", "W", "Wednesday", "R", "Thursday", "F", "Friday"))</f>
        <v>103_Week1_Friday</v>
      </c>
      <c r="AD522" s="20">
        <v>38.94</v>
      </c>
      <c r="AE522" s="20">
        <v>39.206600000000002</v>
      </c>
      <c r="AF522" s="20">
        <v>40.793300000000002</v>
      </c>
      <c r="AG522" s="20">
        <v>41.32</v>
      </c>
      <c r="AH522">
        <v>10.95</v>
      </c>
      <c r="AI522" s="8" t="s">
        <v>3414</v>
      </c>
      <c r="AJ522" s="8" t="s">
        <v>3415</v>
      </c>
      <c r="AK522" s="8">
        <v>1</v>
      </c>
      <c r="AL522" s="8">
        <v>0</v>
      </c>
      <c r="AM522" s="11">
        <v>9.9350000000000005</v>
      </c>
      <c r="AN522" s="11">
        <v>10.33</v>
      </c>
      <c r="AO522" t="s">
        <v>163</v>
      </c>
      <c r="AP522" s="8" t="s">
        <v>191</v>
      </c>
      <c r="AQ522" s="8" t="s">
        <v>44</v>
      </c>
      <c r="AR522" s="8" t="s">
        <v>163</v>
      </c>
      <c r="AS522" s="8" t="s">
        <v>163</v>
      </c>
      <c r="AT522" s="8" t="s">
        <v>168</v>
      </c>
      <c r="AU5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2" s="8">
        <v>0</v>
      </c>
      <c r="AW522">
        <v>9.7349999999999994</v>
      </c>
      <c r="AX522">
        <v>9.8016500000000004</v>
      </c>
      <c r="AY522">
        <v>10.198325000000001</v>
      </c>
      <c r="AZ522">
        <v>10.33</v>
      </c>
    </row>
    <row r="523" spans="1:52" x14ac:dyDescent="0.3">
      <c r="A523" s="43" t="s">
        <v>1540</v>
      </c>
      <c r="B523" t="s">
        <v>3491</v>
      </c>
      <c r="C523" t="s">
        <v>110</v>
      </c>
      <c r="D523" s="8" t="s">
        <v>101</v>
      </c>
      <c r="E523" s="8" t="s">
        <v>160</v>
      </c>
      <c r="F523" s="8" t="s">
        <v>14</v>
      </c>
      <c r="G523" s="8" t="s">
        <v>180</v>
      </c>
      <c r="H523" s="8" t="s">
        <v>160</v>
      </c>
      <c r="I523" s="8" t="s">
        <v>14</v>
      </c>
      <c r="J523" s="8">
        <v>58</v>
      </c>
      <c r="K523" s="14" t="s">
        <v>1539</v>
      </c>
      <c r="L523" s="14" t="s">
        <v>5774</v>
      </c>
      <c r="M523" s="10">
        <v>6.5779312034189799</v>
      </c>
      <c r="N523" s="8" t="s">
        <v>8760</v>
      </c>
      <c r="O523" s="8" t="s">
        <v>147</v>
      </c>
      <c r="P523" s="9">
        <v>0.37204861111111109</v>
      </c>
      <c r="Q523" s="9">
        <v>0.37876157407407407</v>
      </c>
      <c r="R523" s="8">
        <v>0</v>
      </c>
      <c r="S523" s="10">
        <v>13.591666666666667</v>
      </c>
      <c r="T523" s="8" t="s">
        <v>3493</v>
      </c>
      <c r="U523" s="8" t="s">
        <v>3494</v>
      </c>
      <c r="V523" s="10">
        <v>4.4701006046967198</v>
      </c>
      <c r="W523">
        <v>3571.06</v>
      </c>
      <c r="X523" s="8">
        <v>5</v>
      </c>
      <c r="Y523" s="8">
        <v>0.931506849315068</v>
      </c>
      <c r="Z523">
        <v>4</v>
      </c>
      <c r="AA523">
        <v>77</v>
      </c>
      <c r="AB523" s="8">
        <f>Solution[[#This Row],[Old Stop]] +1</f>
        <v>59</v>
      </c>
      <c r="AC523" s="8" t="str">
        <f>_xlfn.CONCAT(Solution[[#This Row],[Old Rt '#]],"_",Solution[[#This Row],[Week '#]],"_", _xlfn.SWITCH(Solution[[#This Row],[Old Delivery Day]], "M", "Monday", "T", "Tuesday", "W", "Wednesday", "R", "Thursday", "F", "Friday"))</f>
        <v>101_Week1_Friday</v>
      </c>
      <c r="AD523" s="20">
        <v>0</v>
      </c>
      <c r="AE523" s="20">
        <v>102.46250000000001</v>
      </c>
      <c r="AF523" s="20">
        <v>115.0692</v>
      </c>
      <c r="AG523" s="20">
        <v>118.7437</v>
      </c>
      <c r="AH523">
        <v>125.46</v>
      </c>
      <c r="AI523" s="8" t="s">
        <v>3402</v>
      </c>
      <c r="AJ523" s="8" t="s">
        <v>3403</v>
      </c>
      <c r="AK523" s="8">
        <v>1</v>
      </c>
      <c r="AL523" s="8">
        <v>73</v>
      </c>
      <c r="AM523" s="11">
        <v>112.1125</v>
      </c>
      <c r="AN523" s="11">
        <v>43.101199999999999</v>
      </c>
      <c r="AO523" t="s">
        <v>164</v>
      </c>
      <c r="AP523" s="8" t="s">
        <v>191</v>
      </c>
      <c r="AQ523" s="8" t="s">
        <v>44</v>
      </c>
      <c r="AR523" s="8" t="s">
        <v>164</v>
      </c>
      <c r="AS523" s="8" t="s">
        <v>164</v>
      </c>
      <c r="AT523" s="8" t="s">
        <v>168</v>
      </c>
      <c r="AU5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3" s="8"/>
      <c r="AW523">
        <v>0</v>
      </c>
      <c r="AX523">
        <v>25.615625000000001</v>
      </c>
      <c r="AY523">
        <v>28.767299999999999</v>
      </c>
      <c r="AZ523">
        <v>29.685925000000001</v>
      </c>
    </row>
    <row r="524" spans="1:52" x14ac:dyDescent="0.3">
      <c r="A524" s="43" t="s">
        <v>1473</v>
      </c>
      <c r="B524" t="s">
        <v>3679</v>
      </c>
      <c r="C524" t="s">
        <v>110</v>
      </c>
      <c r="D524" s="8" t="s">
        <v>101</v>
      </c>
      <c r="E524" s="8" t="s">
        <v>290</v>
      </c>
      <c r="F524" s="8" t="s">
        <v>12</v>
      </c>
      <c r="G524" s="8" t="s">
        <v>9247</v>
      </c>
      <c r="H524" s="8" t="s">
        <v>126</v>
      </c>
      <c r="I524" s="8" t="s">
        <v>14</v>
      </c>
      <c r="J524" s="8">
        <v>300</v>
      </c>
      <c r="K524" s="14" t="s">
        <v>1472</v>
      </c>
      <c r="L524" s="14" t="s">
        <v>6017</v>
      </c>
      <c r="M524" s="10">
        <v>1.6237727101128001</v>
      </c>
      <c r="N524" s="8" t="s">
        <v>8207</v>
      </c>
      <c r="O524" s="8" t="s">
        <v>129</v>
      </c>
      <c r="P524" s="9">
        <v>0.51987268518518515</v>
      </c>
      <c r="Q524" s="9">
        <v>0.52484953703703707</v>
      </c>
      <c r="R524" s="8">
        <v>0</v>
      </c>
      <c r="S524" s="10">
        <v>7.4583333333333339</v>
      </c>
      <c r="T524" s="8" t="s">
        <v>3681</v>
      </c>
      <c r="U524" s="8" t="s">
        <v>3682</v>
      </c>
      <c r="V524" s="10">
        <v>1.29236495921765</v>
      </c>
      <c r="W524">
        <v>1826.36</v>
      </c>
      <c r="X524" s="8">
        <v>0</v>
      </c>
      <c r="Y524" s="8">
        <v>0</v>
      </c>
      <c r="Z524">
        <v>0</v>
      </c>
      <c r="AA524">
        <v>0</v>
      </c>
      <c r="AB524" s="8">
        <f>Solution[[#This Row],[Old Stop]] +1</f>
        <v>301</v>
      </c>
      <c r="AC524" s="8" t="str">
        <f>_xlfn.CONCAT(Solution[[#This Row],[Old Rt '#]],"_",Solution[[#This Row],[Week '#]],"_", _xlfn.SWITCH(Solution[[#This Row],[Old Delivery Day]], "M", "Monday", "T", "Tuesday", "W", "Wednesday", "R", "Thursday", "F", "Friday"))</f>
        <v>103_Week1_Friday</v>
      </c>
      <c r="AD524" s="20">
        <v>67.7</v>
      </c>
      <c r="AE524" s="20">
        <v>69.092799999999997</v>
      </c>
      <c r="AF524" s="20">
        <v>73.536600000000007</v>
      </c>
      <c r="AG524" s="20">
        <v>76.967100000000002</v>
      </c>
      <c r="AH524">
        <v>39.659999999999997</v>
      </c>
      <c r="AI524" s="8" t="s">
        <v>3414</v>
      </c>
      <c r="AJ524" s="8" t="s">
        <v>3415</v>
      </c>
      <c r="AK524" s="8">
        <v>1</v>
      </c>
      <c r="AL524" s="8">
        <v>0</v>
      </c>
      <c r="AM524" s="11">
        <v>35.475000000000001</v>
      </c>
      <c r="AN524" s="11">
        <v>39.284999999999997</v>
      </c>
      <c r="AO524" t="s">
        <v>163</v>
      </c>
      <c r="AP524" s="8" t="s">
        <v>191</v>
      </c>
      <c r="AQ524" s="8" t="s">
        <v>44</v>
      </c>
      <c r="AR524" s="8" t="s">
        <v>163</v>
      </c>
      <c r="AS524" s="8" t="s">
        <v>163</v>
      </c>
      <c r="AT524" s="8" t="s">
        <v>168</v>
      </c>
      <c r="AU5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4" s="8">
        <v>0</v>
      </c>
      <c r="AW524">
        <v>16.925000000000001</v>
      </c>
      <c r="AX524">
        <v>17.273199999999999</v>
      </c>
      <c r="AY524">
        <v>18.384150000000002</v>
      </c>
      <c r="AZ524">
        <v>19.241775000000001</v>
      </c>
    </row>
    <row r="525" spans="1:52" x14ac:dyDescent="0.3">
      <c r="A525" s="43" t="s">
        <v>1870</v>
      </c>
      <c r="B525" t="s">
        <v>3501</v>
      </c>
      <c r="C525" t="s">
        <v>147</v>
      </c>
      <c r="D525" s="8" t="s">
        <v>101</v>
      </c>
      <c r="E525" s="8" t="s">
        <v>290</v>
      </c>
      <c r="F525" s="8" t="s">
        <v>12</v>
      </c>
      <c r="G525" s="8" t="s">
        <v>9257</v>
      </c>
      <c r="H525" s="8" t="s">
        <v>126</v>
      </c>
      <c r="I525" s="8" t="s">
        <v>14</v>
      </c>
      <c r="J525" s="8">
        <v>1</v>
      </c>
      <c r="K525" s="14" t="s">
        <v>1869</v>
      </c>
      <c r="L525" s="14" t="s">
        <v>6040</v>
      </c>
      <c r="M525" s="10">
        <v>5.2558289707476398</v>
      </c>
      <c r="N525" s="8" t="s">
        <v>8206</v>
      </c>
      <c r="O525" s="8" t="s">
        <v>147</v>
      </c>
      <c r="P525" s="9">
        <v>0.52850694444444446</v>
      </c>
      <c r="Q525" s="9">
        <v>0.53076388888888892</v>
      </c>
      <c r="R525" s="8">
        <v>0</v>
      </c>
      <c r="S525" s="10">
        <v>3.2033333333333336</v>
      </c>
      <c r="T525" s="8" t="s">
        <v>3782</v>
      </c>
      <c r="U525" s="8" t="s">
        <v>3783</v>
      </c>
      <c r="V525" s="10">
        <v>4.4216239828973496</v>
      </c>
      <c r="W525">
        <v>2486.34</v>
      </c>
      <c r="X525" s="8">
        <v>0</v>
      </c>
      <c r="Y525" s="8">
        <v>0</v>
      </c>
      <c r="Z525">
        <v>0</v>
      </c>
      <c r="AA525">
        <v>0</v>
      </c>
      <c r="AB525" s="8">
        <f>Solution[[#This Row],[Old Stop]] +1</f>
        <v>2</v>
      </c>
      <c r="AC525" s="8" t="str">
        <f>_xlfn.CONCAT(Solution[[#This Row],[Old Rt '#]],"_",Solution[[#This Row],[Week '#]],"_", _xlfn.SWITCH(Solution[[#This Row],[Old Delivery Day]], "M", "Monday", "T", "Tuesday", "W", "Wednesday", "R", "Thursday", "F", "Friday"))</f>
        <v>103_Week1_Friday</v>
      </c>
      <c r="AD525" s="20">
        <v>47.41</v>
      </c>
      <c r="AE525" s="20">
        <v>47.41</v>
      </c>
      <c r="AF525" s="20">
        <v>48.326900000000002</v>
      </c>
      <c r="AG525" s="20">
        <v>49.23</v>
      </c>
      <c r="AH525">
        <v>48.96</v>
      </c>
      <c r="AI525" s="8" t="s">
        <v>3414</v>
      </c>
      <c r="AJ525" s="8" t="s">
        <v>3415</v>
      </c>
      <c r="AK525" s="8">
        <v>1</v>
      </c>
      <c r="AL525" s="8">
        <v>0</v>
      </c>
      <c r="AM525" s="11">
        <v>47.41</v>
      </c>
      <c r="AN525" s="11">
        <v>49.23</v>
      </c>
      <c r="AO525" t="s">
        <v>163</v>
      </c>
      <c r="AP525" s="8" t="s">
        <v>191</v>
      </c>
      <c r="AQ525" s="8" t="s">
        <v>44</v>
      </c>
      <c r="AR525" s="8" t="s">
        <v>163</v>
      </c>
      <c r="AS525" s="8" t="s">
        <v>163</v>
      </c>
      <c r="AT525" s="8" t="s">
        <v>168</v>
      </c>
      <c r="AU5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5" s="8">
        <v>0</v>
      </c>
      <c r="AW525">
        <v>11.852499999999999</v>
      </c>
      <c r="AX525">
        <v>11.852499999999999</v>
      </c>
      <c r="AY525">
        <v>12.081725</v>
      </c>
      <c r="AZ525">
        <v>12.307499999999999</v>
      </c>
    </row>
    <row r="526" spans="1:52" x14ac:dyDescent="0.3">
      <c r="A526" s="43" t="s">
        <v>1173</v>
      </c>
      <c r="B526" t="s">
        <v>3684</v>
      </c>
      <c r="C526" t="s">
        <v>110</v>
      </c>
      <c r="D526" s="8" t="s">
        <v>101</v>
      </c>
      <c r="E526" s="8" t="s">
        <v>290</v>
      </c>
      <c r="F526" s="8" t="s">
        <v>12</v>
      </c>
      <c r="G526" s="8" t="s">
        <v>9254</v>
      </c>
      <c r="H526" s="8" t="s">
        <v>126</v>
      </c>
      <c r="I526" s="8" t="s">
        <v>14</v>
      </c>
      <c r="J526" s="8">
        <v>280</v>
      </c>
      <c r="K526" s="14" t="s">
        <v>1172</v>
      </c>
      <c r="L526" s="14" t="s">
        <v>5989</v>
      </c>
      <c r="M526" s="10">
        <v>2.8852290082211298</v>
      </c>
      <c r="N526" s="8" t="s">
        <v>8217</v>
      </c>
      <c r="O526" s="8" t="s">
        <v>147</v>
      </c>
      <c r="P526" s="9">
        <v>0.50402777777777774</v>
      </c>
      <c r="Q526" s="9">
        <v>0.51349537037037041</v>
      </c>
      <c r="R526" s="8">
        <v>0</v>
      </c>
      <c r="S526" s="10">
        <v>10.346666666666668</v>
      </c>
      <c r="T526" s="8" t="s">
        <v>3686</v>
      </c>
      <c r="U526" s="8" t="s">
        <v>3687</v>
      </c>
      <c r="V526" s="10">
        <v>1.9562668369269001</v>
      </c>
      <c r="W526">
        <v>1920.67</v>
      </c>
      <c r="X526" s="8">
        <v>3</v>
      </c>
      <c r="Y526" s="8">
        <v>0.72727272727272696</v>
      </c>
      <c r="Z526">
        <v>1</v>
      </c>
      <c r="AA526">
        <v>11</v>
      </c>
      <c r="AB526" s="8">
        <f>Solution[[#This Row],[Old Stop]] +1</f>
        <v>281</v>
      </c>
      <c r="AC526" s="8" t="str">
        <f>_xlfn.CONCAT(Solution[[#This Row],[Old Rt '#]],"_",Solution[[#This Row],[Week '#]],"_", _xlfn.SWITCH(Solution[[#This Row],[Old Delivery Day]], "M", "Monday", "T", "Tuesday", "W", "Wednesday", "R", "Thursday", "F", "Friday"))</f>
        <v>103_Week1_Friday</v>
      </c>
      <c r="AD526" s="20">
        <v>39.481499999999997</v>
      </c>
      <c r="AE526" s="20">
        <v>32.948500000000003</v>
      </c>
      <c r="AF526" s="20">
        <v>35</v>
      </c>
      <c r="AG526" s="20">
        <v>35</v>
      </c>
      <c r="AH526">
        <v>32.46</v>
      </c>
      <c r="AI526" s="8" t="s">
        <v>3414</v>
      </c>
      <c r="AJ526" s="8" t="s">
        <v>3415</v>
      </c>
      <c r="AK526" s="8">
        <v>1</v>
      </c>
      <c r="AL526" s="8">
        <v>11</v>
      </c>
      <c r="AM526" s="11">
        <v>35</v>
      </c>
      <c r="AN526" s="11">
        <v>35</v>
      </c>
      <c r="AO526" t="s">
        <v>163</v>
      </c>
      <c r="AP526" s="8" t="s">
        <v>191</v>
      </c>
      <c r="AQ526" s="8" t="s">
        <v>44</v>
      </c>
      <c r="AR526" s="8" t="s">
        <v>163</v>
      </c>
      <c r="AS526" s="8" t="s">
        <v>163</v>
      </c>
      <c r="AT526" s="8" t="s">
        <v>168</v>
      </c>
      <c r="AU5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6" s="8">
        <v>11</v>
      </c>
      <c r="AW526">
        <v>9.8703749999999992</v>
      </c>
      <c r="AX526">
        <v>8.2371250000000007</v>
      </c>
      <c r="AY526">
        <v>8.75</v>
      </c>
      <c r="AZ526">
        <v>8.75</v>
      </c>
    </row>
    <row r="527" spans="1:52" x14ac:dyDescent="0.3">
      <c r="A527" s="43" t="s">
        <v>1173</v>
      </c>
      <c r="B527" t="s">
        <v>3684</v>
      </c>
      <c r="C527" t="s">
        <v>110</v>
      </c>
      <c r="D527" s="8" t="s">
        <v>102</v>
      </c>
      <c r="E527" s="8" t="s">
        <v>290</v>
      </c>
      <c r="F527" s="8" t="s">
        <v>12</v>
      </c>
      <c r="G527" s="8" t="s">
        <v>155</v>
      </c>
      <c r="H527" s="8" t="s">
        <v>126</v>
      </c>
      <c r="I527" s="8" t="s">
        <v>14</v>
      </c>
      <c r="J527" s="8">
        <v>280</v>
      </c>
      <c r="K527" s="14" t="s">
        <v>1172</v>
      </c>
      <c r="L527" s="14" t="s">
        <v>5989</v>
      </c>
      <c r="M527" s="10">
        <v>51.298996223192397</v>
      </c>
      <c r="N527" s="8" t="s">
        <v>8315</v>
      </c>
      <c r="O527" s="8" t="s">
        <v>147</v>
      </c>
      <c r="P527" s="9">
        <v>0.33356481481481481</v>
      </c>
      <c r="Q527" s="9">
        <v>0.34303240740740742</v>
      </c>
      <c r="R527" s="8">
        <v>0</v>
      </c>
      <c r="S527" s="10">
        <v>10.346666666666668</v>
      </c>
      <c r="T527" s="8" t="s">
        <v>3686</v>
      </c>
      <c r="U527" s="8" t="s">
        <v>3687</v>
      </c>
      <c r="V527" s="10">
        <v>51.258565587080703</v>
      </c>
      <c r="W527">
        <v>1920.67</v>
      </c>
      <c r="X527" s="8">
        <v>3</v>
      </c>
      <c r="Y527" s="8">
        <v>0.72727272727272696</v>
      </c>
      <c r="Z527">
        <v>1</v>
      </c>
      <c r="AA527">
        <v>11</v>
      </c>
      <c r="AB527" s="8">
        <f>Solution[[#This Row],[Old Stop]] +1</f>
        <v>281</v>
      </c>
      <c r="AC527" s="8" t="str">
        <f>_xlfn.CONCAT(Solution[[#This Row],[Old Rt '#]],"_",Solution[[#This Row],[Week '#]],"_", _xlfn.SWITCH(Solution[[#This Row],[Old Delivery Day]], "M", "Monday", "T", "Tuesday", "W", "Wednesday", "R", "Thursday", "F", "Friday"))</f>
        <v>103_Week2_Friday</v>
      </c>
      <c r="AD527" s="20">
        <v>39.481499999999997</v>
      </c>
      <c r="AE527" s="20">
        <v>32.948500000000003</v>
      </c>
      <c r="AF527" s="20">
        <v>35</v>
      </c>
      <c r="AG527" s="20">
        <v>35</v>
      </c>
      <c r="AH527">
        <v>32.46</v>
      </c>
      <c r="AI527" s="8" t="s">
        <v>3414</v>
      </c>
      <c r="AJ527" s="8" t="s">
        <v>5235</v>
      </c>
      <c r="AK527" s="8">
        <v>1</v>
      </c>
      <c r="AL527" s="8">
        <v>11</v>
      </c>
      <c r="AM527" s="11">
        <v>35</v>
      </c>
      <c r="AN527" s="11">
        <v>35</v>
      </c>
      <c r="AO527" t="s">
        <v>163</v>
      </c>
      <c r="AP527" s="8" t="s">
        <v>191</v>
      </c>
      <c r="AQ527" s="8" t="s">
        <v>44</v>
      </c>
      <c r="AR527" s="8" t="s">
        <v>163</v>
      </c>
      <c r="AS527" s="8" t="s">
        <v>163</v>
      </c>
      <c r="AT527" s="8" t="s">
        <v>168</v>
      </c>
      <c r="AU5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7" s="8">
        <v>11</v>
      </c>
      <c r="AW527">
        <v>9.8703749999999992</v>
      </c>
      <c r="AX527">
        <v>8.2371250000000007</v>
      </c>
      <c r="AY527">
        <v>8.75</v>
      </c>
      <c r="AZ527">
        <v>8.75</v>
      </c>
    </row>
    <row r="528" spans="1:52" x14ac:dyDescent="0.3">
      <c r="A528" s="43" t="s">
        <v>1861</v>
      </c>
      <c r="B528" t="s">
        <v>3769</v>
      </c>
      <c r="C528" t="s">
        <v>110</v>
      </c>
      <c r="D528" s="8" t="s">
        <v>101</v>
      </c>
      <c r="E528" s="8" t="s">
        <v>290</v>
      </c>
      <c r="F528" s="8" t="s">
        <v>12</v>
      </c>
      <c r="G528" s="8" t="s">
        <v>9258</v>
      </c>
      <c r="H528" s="8" t="s">
        <v>126</v>
      </c>
      <c r="I528" s="8" t="s">
        <v>14</v>
      </c>
      <c r="J528" s="8">
        <v>1</v>
      </c>
      <c r="K528" s="14" t="s">
        <v>1860</v>
      </c>
      <c r="L528" s="14" t="s">
        <v>6042</v>
      </c>
      <c r="M528" s="10">
        <v>1.0743938268414599</v>
      </c>
      <c r="N528" s="8" t="s">
        <v>8212</v>
      </c>
      <c r="O528" s="8" t="s">
        <v>147</v>
      </c>
      <c r="P528" s="9">
        <v>0.51423611111111112</v>
      </c>
      <c r="Q528" s="9">
        <v>0.51875000000000004</v>
      </c>
      <c r="R528" s="8">
        <v>0</v>
      </c>
      <c r="S528" s="10">
        <v>17.086666666666666</v>
      </c>
      <c r="T528" s="8" t="s">
        <v>3771</v>
      </c>
      <c r="U528" s="8" t="s">
        <v>3772</v>
      </c>
      <c r="V528" s="10">
        <v>0.94568324442992502</v>
      </c>
      <c r="W528">
        <v>2804.08</v>
      </c>
      <c r="X528" s="8">
        <v>0</v>
      </c>
      <c r="Y528" s="8">
        <v>0</v>
      </c>
      <c r="Z528">
        <v>0</v>
      </c>
      <c r="AA528">
        <v>0</v>
      </c>
      <c r="AB528" s="8">
        <f>Solution[[#This Row],[Old Stop]] +1</f>
        <v>2</v>
      </c>
      <c r="AC528" s="8" t="str">
        <f>_xlfn.CONCAT(Solution[[#This Row],[Old Rt '#]],"_",Solution[[#This Row],[Week '#]],"_", _xlfn.SWITCH(Solution[[#This Row],[Old Delivery Day]], "M", "Monday", "T", "Tuesday", "W", "Wednesday", "R", "Thursday", "F", "Friday"))</f>
        <v>103_Week1_Friday</v>
      </c>
      <c r="AD528" s="20">
        <v>53.285299999999999</v>
      </c>
      <c r="AE528" s="20">
        <v>54.195300000000003</v>
      </c>
      <c r="AF528" s="20">
        <v>58.463000000000001</v>
      </c>
      <c r="AG528" s="20">
        <v>56.7057</v>
      </c>
      <c r="AH528">
        <v>59.53</v>
      </c>
      <c r="AI528" s="8" t="s">
        <v>3414</v>
      </c>
      <c r="AJ528" s="8" t="s">
        <v>3415</v>
      </c>
      <c r="AK528" s="8">
        <v>1</v>
      </c>
      <c r="AL528" s="8">
        <v>0</v>
      </c>
      <c r="AM528" s="11">
        <v>57.454999999999998</v>
      </c>
      <c r="AN528" s="11">
        <v>56.153700000000001</v>
      </c>
      <c r="AO528" t="s">
        <v>163</v>
      </c>
      <c r="AP528" s="8" t="s">
        <v>191</v>
      </c>
      <c r="AQ528" s="8" t="s">
        <v>44</v>
      </c>
      <c r="AR528" s="8" t="s">
        <v>163</v>
      </c>
      <c r="AS528" s="8" t="s">
        <v>163</v>
      </c>
      <c r="AT528" s="8" t="s">
        <v>168</v>
      </c>
      <c r="AU5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8" s="8">
        <v>0</v>
      </c>
      <c r="AW528">
        <v>13.321325</v>
      </c>
      <c r="AX528">
        <v>13.548825000000001</v>
      </c>
      <c r="AY528">
        <v>14.61575</v>
      </c>
      <c r="AZ528">
        <v>14.176425</v>
      </c>
    </row>
    <row r="529" spans="1:52" x14ac:dyDescent="0.3">
      <c r="A529" s="43" t="s">
        <v>1644</v>
      </c>
      <c r="B529" t="s">
        <v>3593</v>
      </c>
      <c r="C529" t="s">
        <v>138</v>
      </c>
      <c r="D529" s="8" t="s">
        <v>101</v>
      </c>
      <c r="E529" s="8" t="s">
        <v>290</v>
      </c>
      <c r="F529" s="8" t="s">
        <v>12</v>
      </c>
      <c r="G529" s="8" t="s">
        <v>9255</v>
      </c>
      <c r="H529" s="8" t="s">
        <v>126</v>
      </c>
      <c r="I529" s="8" t="s">
        <v>14</v>
      </c>
      <c r="J529" s="8">
        <v>348</v>
      </c>
      <c r="K529" s="14" t="s">
        <v>1643</v>
      </c>
      <c r="L529" s="14" t="s">
        <v>5973</v>
      </c>
      <c r="M529" s="10">
        <v>0.24497491972857699</v>
      </c>
      <c r="N529" s="8" t="s">
        <v>8183</v>
      </c>
      <c r="O529" s="8" t="s">
        <v>129</v>
      </c>
      <c r="P529" s="9">
        <v>0.53092592592592591</v>
      </c>
      <c r="Q529" s="9">
        <v>0.53427083333333336</v>
      </c>
      <c r="R529" s="8">
        <v>0</v>
      </c>
      <c r="S529" s="10">
        <v>5.67</v>
      </c>
      <c r="T529" s="8" t="s">
        <v>3786</v>
      </c>
      <c r="U529" s="8" t="s">
        <v>3787</v>
      </c>
      <c r="V529" s="10">
        <v>0.125321572789966</v>
      </c>
      <c r="W529">
        <v>660.65</v>
      </c>
      <c r="X529" s="8">
        <v>0</v>
      </c>
      <c r="Y529" s="8">
        <v>0</v>
      </c>
      <c r="Z529">
        <v>0</v>
      </c>
      <c r="AA529">
        <v>0</v>
      </c>
      <c r="AB529" s="8">
        <f>Solution[[#This Row],[Old Stop]] +1</f>
        <v>349</v>
      </c>
      <c r="AC529" s="8" t="str">
        <f>_xlfn.CONCAT(Solution[[#This Row],[Old Rt '#]],"_",Solution[[#This Row],[Week '#]],"_", _xlfn.SWITCH(Solution[[#This Row],[Old Delivery Day]], "M", "Monday", "T", "Tuesday", "W", "Wednesday", "R", "Thursday", "F", "Friday"))</f>
        <v>103_Week1_Friday</v>
      </c>
      <c r="AD529" s="20">
        <v>15.2</v>
      </c>
      <c r="AE529" s="20">
        <v>16.594999999999999</v>
      </c>
      <c r="AF529" s="20">
        <v>19.850000000000001</v>
      </c>
      <c r="AG529" s="20">
        <v>17.225000000000001</v>
      </c>
      <c r="AH529">
        <v>10.52</v>
      </c>
      <c r="AI529" s="8" t="s">
        <v>3414</v>
      </c>
      <c r="AJ529" s="8" t="s">
        <v>3415</v>
      </c>
      <c r="AK529" s="8">
        <v>1</v>
      </c>
      <c r="AL529" s="8">
        <v>0</v>
      </c>
      <c r="AM529" s="11">
        <v>9.9250000000000007</v>
      </c>
      <c r="AN529" s="11">
        <v>16.7</v>
      </c>
      <c r="AO529" t="s">
        <v>163</v>
      </c>
      <c r="AP529" s="8" t="s">
        <v>191</v>
      </c>
      <c r="AQ529" s="8" t="s">
        <v>44</v>
      </c>
      <c r="AR529" s="8" t="s">
        <v>163</v>
      </c>
      <c r="AS529" s="8" t="s">
        <v>163</v>
      </c>
      <c r="AT529" s="8" t="s">
        <v>168</v>
      </c>
      <c r="AU5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29" s="8">
        <v>0</v>
      </c>
      <c r="AW529">
        <v>3.8</v>
      </c>
      <c r="AX529">
        <v>4.1487499999999997</v>
      </c>
      <c r="AY529">
        <v>4.9625000000000004</v>
      </c>
      <c r="AZ529">
        <v>4.3062500000000004</v>
      </c>
    </row>
    <row r="530" spans="1:52" x14ac:dyDescent="0.3">
      <c r="A530" s="43" t="s">
        <v>567</v>
      </c>
      <c r="B530" t="s">
        <v>5245</v>
      </c>
      <c r="C530" t="s">
        <v>110</v>
      </c>
      <c r="D530" s="8" t="s">
        <v>101</v>
      </c>
      <c r="E530" s="8" t="s">
        <v>290</v>
      </c>
      <c r="F530" s="8" t="s">
        <v>12</v>
      </c>
      <c r="G530" s="8" t="s">
        <v>9261</v>
      </c>
      <c r="H530" s="8" t="s">
        <v>290</v>
      </c>
      <c r="I530" s="8" t="s">
        <v>13</v>
      </c>
      <c r="J530" s="8">
        <v>0</v>
      </c>
      <c r="K530" s="14" t="s">
        <v>566</v>
      </c>
      <c r="L530" s="14" t="s">
        <v>6043</v>
      </c>
      <c r="M530" s="10">
        <v>21.873613088313999</v>
      </c>
      <c r="N530" s="8" t="s">
        <v>8204</v>
      </c>
      <c r="O530" s="8" t="s">
        <v>129</v>
      </c>
      <c r="P530" s="9">
        <v>0.58986111111111106</v>
      </c>
      <c r="Q530" s="9">
        <v>0.59398148148148144</v>
      </c>
      <c r="R530" s="8">
        <v>0</v>
      </c>
      <c r="S530" s="10">
        <v>7.375</v>
      </c>
      <c r="T530" s="8" t="s">
        <v>5247</v>
      </c>
      <c r="U530" s="8" t="s">
        <v>5248</v>
      </c>
      <c r="V530" s="10">
        <v>23.329379853770099</v>
      </c>
      <c r="W530">
        <v>919.31</v>
      </c>
      <c r="X530" s="8">
        <v>0</v>
      </c>
      <c r="Y530" s="8">
        <v>0</v>
      </c>
      <c r="Z530">
        <v>0</v>
      </c>
      <c r="AA530">
        <v>0</v>
      </c>
      <c r="AB530" s="8">
        <f>Solution[[#This Row],[Old Stop]] +1</f>
        <v>1</v>
      </c>
      <c r="AC530" s="8" t="str">
        <f>_xlfn.CONCAT(Solution[[#This Row],[Old Rt '#]],"_",Solution[[#This Row],[Week '#]],"_", _xlfn.SWITCH(Solution[[#This Row],[Old Delivery Day]], "M", "Monday", "T", "Tuesday", "W", "Wednesday", "R", "Thursday", "F", "Friday"))</f>
        <v>105_Week1_Monday</v>
      </c>
      <c r="AD530" s="20">
        <v>35</v>
      </c>
      <c r="AE530" s="20">
        <v>35</v>
      </c>
      <c r="AF530" s="20">
        <v>35.950000000000003</v>
      </c>
      <c r="AG530" s="20">
        <v>36.33</v>
      </c>
      <c r="AH530">
        <v>19.260000000000002</v>
      </c>
      <c r="AI530" s="8" t="s">
        <v>3414</v>
      </c>
      <c r="AJ530" s="8" t="s">
        <v>3415</v>
      </c>
      <c r="AK530" s="8">
        <v>1</v>
      </c>
      <c r="AL530" s="8">
        <v>0</v>
      </c>
      <c r="AM530" s="11">
        <v>17.5</v>
      </c>
      <c r="AN530" s="11">
        <v>18.164999999999999</v>
      </c>
      <c r="AO530" t="s">
        <v>163</v>
      </c>
      <c r="AP530" s="8" t="s">
        <v>191</v>
      </c>
      <c r="AQ530" s="8" t="s">
        <v>44</v>
      </c>
      <c r="AR530" s="8" t="s">
        <v>164</v>
      </c>
      <c r="AS530" s="8" t="s">
        <v>163</v>
      </c>
      <c r="AT530" s="8" t="s">
        <v>168</v>
      </c>
      <c r="AU5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30" s="8">
        <v>0</v>
      </c>
      <c r="AW530">
        <v>8.75</v>
      </c>
      <c r="AX530">
        <v>8.75</v>
      </c>
      <c r="AY530">
        <v>8.9875000000000007</v>
      </c>
      <c r="AZ530">
        <v>9.0824999999999996</v>
      </c>
    </row>
    <row r="531" spans="1:52" x14ac:dyDescent="0.3">
      <c r="A531" s="43" t="s">
        <v>1551</v>
      </c>
      <c r="B531" t="s">
        <v>5227</v>
      </c>
      <c r="C531" t="s">
        <v>110</v>
      </c>
      <c r="D531" s="8" t="s">
        <v>101</v>
      </c>
      <c r="E531" s="8" t="s">
        <v>290</v>
      </c>
      <c r="F531" s="8" t="s">
        <v>12</v>
      </c>
      <c r="G531" s="8" t="s">
        <v>9264</v>
      </c>
      <c r="H531" s="8" t="s">
        <v>126</v>
      </c>
      <c r="I531" s="8" t="s">
        <v>14</v>
      </c>
      <c r="J531" s="8">
        <v>355</v>
      </c>
      <c r="K531" s="14" t="s">
        <v>1550</v>
      </c>
      <c r="L531" s="14" t="s">
        <v>5963</v>
      </c>
      <c r="M531" s="10">
        <v>3.3139605198625799</v>
      </c>
      <c r="N531" s="8" t="s">
        <v>8091</v>
      </c>
      <c r="O531" s="8" t="s">
        <v>129</v>
      </c>
      <c r="P531" s="9">
        <v>0.66644675925925922</v>
      </c>
      <c r="Q531" s="9">
        <v>0.6665740740740741</v>
      </c>
      <c r="R531" s="8">
        <v>0</v>
      </c>
      <c r="S531" s="10">
        <v>3.9777777766666667</v>
      </c>
      <c r="T531" s="8" t="s">
        <v>5229</v>
      </c>
      <c r="U531" s="8" t="s">
        <v>5230</v>
      </c>
      <c r="V531" s="10">
        <v>3.5237867807588601</v>
      </c>
      <c r="W531">
        <v>1733.44</v>
      </c>
      <c r="X531" s="8">
        <v>0</v>
      </c>
      <c r="Y531" s="8">
        <v>0</v>
      </c>
      <c r="Z531">
        <v>0</v>
      </c>
      <c r="AA531">
        <v>0</v>
      </c>
      <c r="AB531" s="8">
        <f>Solution[[#This Row],[Old Stop]] +1</f>
        <v>356</v>
      </c>
      <c r="AC531" s="8" t="str">
        <f>_xlfn.CONCAT(Solution[[#This Row],[Old Rt '#]],"_",Solution[[#This Row],[Week '#]],"_", _xlfn.SWITCH(Solution[[#This Row],[Old Delivery Day]], "M", "Monday", "T", "Tuesday", "W", "Wednesday", "R", "Thursday", "F", "Friday"))</f>
        <v>103_Week1_Friday</v>
      </c>
      <c r="AD531" s="20">
        <v>68.444000000000003</v>
      </c>
      <c r="AE531" s="20">
        <v>81.611599999999996</v>
      </c>
      <c r="AF531" s="20">
        <v>86.043300000000002</v>
      </c>
      <c r="AG531" s="20">
        <v>78.872</v>
      </c>
      <c r="AH531">
        <v>42.92</v>
      </c>
      <c r="AI531" s="8" t="s">
        <v>3414</v>
      </c>
      <c r="AJ531" s="8" t="s">
        <v>3415</v>
      </c>
      <c r="AK531" s="8">
        <v>1</v>
      </c>
      <c r="AL531" s="8">
        <v>0</v>
      </c>
      <c r="AM531" s="11">
        <v>34.452500000000001</v>
      </c>
      <c r="AN531" s="11">
        <v>18.927499999999998</v>
      </c>
      <c r="AO531" t="s">
        <v>163</v>
      </c>
      <c r="AP531" s="8" t="s">
        <v>191</v>
      </c>
      <c r="AQ531" s="8" t="s">
        <v>44</v>
      </c>
      <c r="AR531" s="8" t="s">
        <v>163</v>
      </c>
      <c r="AS531" s="8" t="s">
        <v>163</v>
      </c>
      <c r="AT531" s="8" t="s">
        <v>168</v>
      </c>
      <c r="AU5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1" s="8">
        <v>0</v>
      </c>
      <c r="AW531">
        <v>17.111000000000001</v>
      </c>
      <c r="AX531">
        <v>20.402899999999999</v>
      </c>
      <c r="AY531">
        <v>21.510825000000001</v>
      </c>
      <c r="AZ531">
        <v>19.718</v>
      </c>
    </row>
    <row r="532" spans="1:52" x14ac:dyDescent="0.3">
      <c r="A532" s="43" t="s">
        <v>1193</v>
      </c>
      <c r="B532" t="s">
        <v>3673</v>
      </c>
      <c r="C532" t="s">
        <v>110</v>
      </c>
      <c r="D532" s="8" t="s">
        <v>101</v>
      </c>
      <c r="E532" s="8" t="s">
        <v>290</v>
      </c>
      <c r="F532" s="8" t="s">
        <v>12</v>
      </c>
      <c r="G532" s="8" t="s">
        <v>9263</v>
      </c>
      <c r="H532" s="8" t="s">
        <v>126</v>
      </c>
      <c r="I532" s="8" t="s">
        <v>14</v>
      </c>
      <c r="J532" s="8">
        <v>349</v>
      </c>
      <c r="K532" s="14" t="s">
        <v>1192</v>
      </c>
      <c r="L532" s="14" t="s">
        <v>6020</v>
      </c>
      <c r="M532" s="10">
        <v>0.13155495463576</v>
      </c>
      <c r="N532" s="8" t="s">
        <v>8208</v>
      </c>
      <c r="O532" s="8" t="s">
        <v>147</v>
      </c>
      <c r="P532" s="9">
        <v>0.53436342592592589</v>
      </c>
      <c r="Q532" s="9">
        <v>0.54740740740740745</v>
      </c>
      <c r="R532" s="8">
        <v>0</v>
      </c>
      <c r="S532" s="10">
        <v>10.59</v>
      </c>
      <c r="T532" s="8" t="s">
        <v>3675</v>
      </c>
      <c r="U532" s="8" t="s">
        <v>3676</v>
      </c>
      <c r="V532" s="10">
        <v>5.3539923810696902E-2</v>
      </c>
      <c r="W532">
        <v>2858.58</v>
      </c>
      <c r="X532" s="8">
        <v>13</v>
      </c>
      <c r="Y532" s="8">
        <v>0.77192982456140402</v>
      </c>
      <c r="Z532">
        <v>3</v>
      </c>
      <c r="AA532">
        <v>58</v>
      </c>
      <c r="AB532" s="8">
        <f>Solution[[#This Row],[Old Stop]] +1</f>
        <v>350</v>
      </c>
      <c r="AC532" s="8" t="str">
        <f>_xlfn.CONCAT(Solution[[#This Row],[Old Rt '#]],"_",Solution[[#This Row],[Week '#]],"_", _xlfn.SWITCH(Solution[[#This Row],[Old Delivery Day]], "M", "Monday", "T", "Tuesday", "W", "Wednesday", "R", "Thursday", "F", "Friday"))</f>
        <v>103_Week1_Friday</v>
      </c>
      <c r="AD532" s="20">
        <v>55.593000000000004</v>
      </c>
      <c r="AE532" s="20">
        <v>48.37</v>
      </c>
      <c r="AF532" s="20">
        <v>49.368400000000001</v>
      </c>
      <c r="AG532" s="20">
        <v>55.8962</v>
      </c>
      <c r="AH532">
        <v>59.95</v>
      </c>
      <c r="AI532" s="8" t="s">
        <v>3414</v>
      </c>
      <c r="AJ532" s="8" t="s">
        <v>3415</v>
      </c>
      <c r="AK532" s="8">
        <v>1</v>
      </c>
      <c r="AL532" s="8">
        <v>57</v>
      </c>
      <c r="AM532" s="11">
        <v>42.645000000000003</v>
      </c>
      <c r="AN532" s="11">
        <v>62.966200000000001</v>
      </c>
      <c r="AO532" t="s">
        <v>163</v>
      </c>
      <c r="AP532" s="8" t="s">
        <v>191</v>
      </c>
      <c r="AQ532" s="8" t="s">
        <v>44</v>
      </c>
      <c r="AR532" s="8" t="s">
        <v>163</v>
      </c>
      <c r="AS532" s="8" t="s">
        <v>163</v>
      </c>
      <c r="AT532" s="8" t="s">
        <v>168</v>
      </c>
      <c r="AU5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2" s="8">
        <v>57</v>
      </c>
      <c r="AW532">
        <v>13.898250000000001</v>
      </c>
      <c r="AX532">
        <v>12.092499999999999</v>
      </c>
      <c r="AY532">
        <v>12.3421</v>
      </c>
      <c r="AZ532">
        <v>13.97405</v>
      </c>
    </row>
    <row r="533" spans="1:52" x14ac:dyDescent="0.3">
      <c r="A533" s="43" t="s">
        <v>1189</v>
      </c>
      <c r="B533" t="s">
        <v>3667</v>
      </c>
      <c r="C533" t="s">
        <v>110</v>
      </c>
      <c r="D533" s="8" t="s">
        <v>101</v>
      </c>
      <c r="E533" s="8" t="s">
        <v>290</v>
      </c>
      <c r="F533" s="8" t="s">
        <v>12</v>
      </c>
      <c r="G533" s="8" t="s">
        <v>9266</v>
      </c>
      <c r="H533" s="8" t="s">
        <v>290</v>
      </c>
      <c r="I533" s="8" t="s">
        <v>12</v>
      </c>
      <c r="J533" s="8">
        <v>60</v>
      </c>
      <c r="K533" s="14" t="s">
        <v>1188</v>
      </c>
      <c r="L533" s="14" t="s">
        <v>6025</v>
      </c>
      <c r="M533" s="10">
        <v>5.6215364032484603</v>
      </c>
      <c r="N533" s="8" t="s">
        <v>8182</v>
      </c>
      <c r="O533" s="8" t="s">
        <v>110</v>
      </c>
      <c r="P533" s="9">
        <v>0.55130787037037032</v>
      </c>
      <c r="Q533" s="9">
        <v>0.57466435185185183</v>
      </c>
      <c r="R533" s="8">
        <v>0</v>
      </c>
      <c r="S533" s="10">
        <v>33.633333333333333</v>
      </c>
      <c r="T533" s="8" t="s">
        <v>3669</v>
      </c>
      <c r="U533" s="8" t="s">
        <v>3670</v>
      </c>
      <c r="V533" s="10">
        <v>5.56545303118593</v>
      </c>
      <c r="W533">
        <v>3995.75</v>
      </c>
      <c r="X533" s="8">
        <v>0</v>
      </c>
      <c r="Y533" s="8">
        <v>0</v>
      </c>
      <c r="Z533">
        <v>0</v>
      </c>
      <c r="AA533">
        <v>0</v>
      </c>
      <c r="AB533" s="8">
        <f>Solution[[#This Row],[Old Stop]] +1</f>
        <v>61</v>
      </c>
      <c r="AC533" s="8" t="str">
        <f>_xlfn.CONCAT(Solution[[#This Row],[Old Rt '#]],"_",Solution[[#This Row],[Week '#]],"_", _xlfn.SWITCH(Solution[[#This Row],[Old Delivery Day]], "M", "Monday", "T", "Tuesday", "W", "Wednesday", "R", "Thursday", "F", "Friday"))</f>
        <v>105_Week1_Wednesday</v>
      </c>
      <c r="AD533" s="20">
        <v>155.11199999999999</v>
      </c>
      <c r="AE533" s="20">
        <v>143.42330000000001</v>
      </c>
      <c r="AF533" s="20">
        <v>201.31549999999999</v>
      </c>
      <c r="AG533" s="20">
        <v>248.52330000000001</v>
      </c>
      <c r="AH533">
        <v>145.52000000000001</v>
      </c>
      <c r="AI533" s="8" t="s">
        <v>3414</v>
      </c>
      <c r="AJ533" s="8" t="s">
        <v>3415</v>
      </c>
      <c r="AK533" s="8">
        <v>1</v>
      </c>
      <c r="AL533" s="8">
        <v>0</v>
      </c>
      <c r="AM533" s="11">
        <v>106.17619999999999</v>
      </c>
      <c r="AN533" s="11">
        <v>70.623699999999999</v>
      </c>
      <c r="AO533" t="s">
        <v>164</v>
      </c>
      <c r="AP533" s="8" t="s">
        <v>191</v>
      </c>
      <c r="AQ533" s="8" t="s">
        <v>44</v>
      </c>
      <c r="AR533" s="8" t="s">
        <v>164</v>
      </c>
      <c r="AS533" s="8" t="s">
        <v>164</v>
      </c>
      <c r="AT533" s="8" t="s">
        <v>168</v>
      </c>
      <c r="AU5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3" s="8"/>
      <c r="AW533">
        <v>38.777999999999999</v>
      </c>
      <c r="AX533">
        <v>35.855825000000003</v>
      </c>
      <c r="AY533">
        <v>50.328874999999996</v>
      </c>
      <c r="AZ533">
        <v>62.130825000000002</v>
      </c>
    </row>
    <row r="534" spans="1:52" x14ac:dyDescent="0.3">
      <c r="A534" s="43" t="s">
        <v>1716</v>
      </c>
      <c r="B534" t="s">
        <v>4149</v>
      </c>
      <c r="C534" t="s">
        <v>110</v>
      </c>
      <c r="D534" s="8" t="s">
        <v>101</v>
      </c>
      <c r="E534" s="8" t="s">
        <v>290</v>
      </c>
      <c r="F534" s="8" t="s">
        <v>48</v>
      </c>
      <c r="G534" s="8" t="s">
        <v>155</v>
      </c>
      <c r="H534" s="8" t="s">
        <v>290</v>
      </c>
      <c r="I534" s="8" t="s">
        <v>14</v>
      </c>
      <c r="J534" s="8">
        <v>1</v>
      </c>
      <c r="K534" s="14" t="s">
        <v>1715</v>
      </c>
      <c r="L534" s="14" t="s">
        <v>5954</v>
      </c>
      <c r="M534" s="10">
        <v>0</v>
      </c>
      <c r="N534" s="8" t="s">
        <v>8865</v>
      </c>
      <c r="O534" s="8" t="s">
        <v>147</v>
      </c>
      <c r="P534" s="9">
        <v>0.34314814814814815</v>
      </c>
      <c r="Q534" s="9">
        <v>0.35023148148148148</v>
      </c>
      <c r="R534" s="8">
        <v>0</v>
      </c>
      <c r="S534" s="10">
        <v>7.21</v>
      </c>
      <c r="T534" s="8" t="s">
        <v>4151</v>
      </c>
      <c r="U534" s="8" t="s">
        <v>4152</v>
      </c>
      <c r="V534" s="10"/>
      <c r="W534">
        <v>1641.31</v>
      </c>
      <c r="X534" s="8">
        <v>0</v>
      </c>
      <c r="Y534" s="8">
        <v>0</v>
      </c>
      <c r="Z534">
        <v>0</v>
      </c>
      <c r="AA534">
        <v>0</v>
      </c>
      <c r="AB534" s="8">
        <f>Solution[[#This Row],[Old Stop]] +1</f>
        <v>2</v>
      </c>
      <c r="AC534" s="8" t="str">
        <f>_xlfn.CONCAT(Solution[[#This Row],[Old Rt '#]],"_",Solution[[#This Row],[Week '#]],"_", _xlfn.SWITCH(Solution[[#This Row],[Old Delivery Day]], "M", "Monday", "T", "Tuesday", "W", "Wednesday", "R", "Thursday", "F", "Friday"))</f>
        <v>105_Week1_Friday</v>
      </c>
      <c r="AD534" s="20">
        <v>34.203000000000003</v>
      </c>
      <c r="AE534" s="20">
        <v>31.975300000000001</v>
      </c>
      <c r="AF534" s="20">
        <v>30.454599999999999</v>
      </c>
      <c r="AG534" s="20">
        <v>33.184199999999997</v>
      </c>
      <c r="AH534">
        <v>32.590000000000003</v>
      </c>
      <c r="AI534" s="8" t="s">
        <v>3549</v>
      </c>
      <c r="AJ534" s="8" t="s">
        <v>3550</v>
      </c>
      <c r="AK534" s="8">
        <v>1</v>
      </c>
      <c r="AL534" s="8">
        <v>0</v>
      </c>
      <c r="AM534" s="11">
        <v>27.04</v>
      </c>
      <c r="AN534" s="11">
        <v>36.7575</v>
      </c>
      <c r="AO534" t="s">
        <v>163</v>
      </c>
      <c r="AP534" s="8" t="s">
        <v>191</v>
      </c>
      <c r="AQ534" s="8" t="s">
        <v>44</v>
      </c>
      <c r="AR534" s="8" t="s">
        <v>164</v>
      </c>
      <c r="AS534" s="8" t="s">
        <v>163</v>
      </c>
      <c r="AT534" s="8" t="s">
        <v>168</v>
      </c>
      <c r="AU5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4" s="8">
        <v>0</v>
      </c>
      <c r="AW534">
        <v>8.5507500000000007</v>
      </c>
      <c r="AX534">
        <v>7.9938250000000002</v>
      </c>
      <c r="AY534">
        <v>7.6136499999999998</v>
      </c>
      <c r="AZ534">
        <v>8.2960499999999993</v>
      </c>
    </row>
    <row r="535" spans="1:52" x14ac:dyDescent="0.3">
      <c r="A535" s="43" t="s">
        <v>1818</v>
      </c>
      <c r="B535" t="s">
        <v>4258</v>
      </c>
      <c r="C535" t="s">
        <v>110</v>
      </c>
      <c r="D535" s="8" t="s">
        <v>101</v>
      </c>
      <c r="E535" s="8" t="s">
        <v>290</v>
      </c>
      <c r="F535" s="8" t="s">
        <v>48</v>
      </c>
      <c r="G535" s="8" t="s">
        <v>9254</v>
      </c>
      <c r="H535" s="8" t="s">
        <v>290</v>
      </c>
      <c r="I535" s="8" t="s">
        <v>14</v>
      </c>
      <c r="J535" s="8">
        <v>126</v>
      </c>
      <c r="K535" s="14" t="s">
        <v>1817</v>
      </c>
      <c r="L535" s="14" t="s">
        <v>5916</v>
      </c>
      <c r="M535" s="10">
        <v>3.9098161753607599</v>
      </c>
      <c r="N535" s="8" t="s">
        <v>8249</v>
      </c>
      <c r="O535" s="8" t="s">
        <v>147</v>
      </c>
      <c r="P535" s="9">
        <v>0.47099537037037037</v>
      </c>
      <c r="Q535" s="9">
        <v>0.47729166666666667</v>
      </c>
      <c r="R535" s="8">
        <v>0</v>
      </c>
      <c r="S535" s="10">
        <v>10.136666666666667</v>
      </c>
      <c r="T535" s="8" t="s">
        <v>4260</v>
      </c>
      <c r="U535" s="8" t="s">
        <v>4261</v>
      </c>
      <c r="V535" s="10">
        <v>1.71662743054254</v>
      </c>
      <c r="W535">
        <v>4217.8900000000003</v>
      </c>
      <c r="X535" s="8">
        <v>49</v>
      </c>
      <c r="Y535" s="8">
        <v>0.82051282051282004</v>
      </c>
      <c r="Z535">
        <v>13</v>
      </c>
      <c r="AA535">
        <v>281</v>
      </c>
      <c r="AB535" s="8">
        <f>Solution[[#This Row],[Old Stop]] +1</f>
        <v>127</v>
      </c>
      <c r="AC535" s="8" t="str">
        <f>_xlfn.CONCAT(Solution[[#This Row],[Old Rt '#]],"_",Solution[[#This Row],[Week '#]],"_", _xlfn.SWITCH(Solution[[#This Row],[Old Delivery Day]], "M", "Monday", "T", "Tuesday", "W", "Wednesday", "R", "Thursday", "F", "Friday"))</f>
        <v>105_Week1_Friday</v>
      </c>
      <c r="AD535" s="20">
        <v>79.659199999999998</v>
      </c>
      <c r="AE535" s="20">
        <v>83.754599999999996</v>
      </c>
      <c r="AF535" s="20">
        <v>80.143000000000001</v>
      </c>
      <c r="AG535" s="20">
        <v>78.905000000000001</v>
      </c>
      <c r="AH535">
        <v>84.71</v>
      </c>
      <c r="AI535" s="8" t="s">
        <v>3549</v>
      </c>
      <c r="AJ535" s="8" t="s">
        <v>3550</v>
      </c>
      <c r="AK535" s="8">
        <v>1</v>
      </c>
      <c r="AL535" s="8">
        <v>273</v>
      </c>
      <c r="AM535" s="11">
        <v>81.025000000000006</v>
      </c>
      <c r="AN535" s="11">
        <v>79.400000000000006</v>
      </c>
      <c r="AO535" t="s">
        <v>163</v>
      </c>
      <c r="AP535" s="8" t="s">
        <v>191</v>
      </c>
      <c r="AQ535" s="8" t="s">
        <v>44</v>
      </c>
      <c r="AR535" s="8" t="s">
        <v>164</v>
      </c>
      <c r="AS535" s="8" t="s">
        <v>163</v>
      </c>
      <c r="AT535" s="8" t="s">
        <v>168</v>
      </c>
      <c r="AU5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5" s="8">
        <v>273</v>
      </c>
      <c r="AW535">
        <v>19.9148</v>
      </c>
      <c r="AX535">
        <v>20.938649999999999</v>
      </c>
      <c r="AY535">
        <v>20.03575</v>
      </c>
      <c r="AZ535">
        <v>19.72625</v>
      </c>
    </row>
    <row r="536" spans="1:52" x14ac:dyDescent="0.3">
      <c r="A536" s="43" t="s">
        <v>789</v>
      </c>
      <c r="B536" t="s">
        <v>3773</v>
      </c>
      <c r="C536" t="s">
        <v>110</v>
      </c>
      <c r="D536" s="8" t="s">
        <v>101</v>
      </c>
      <c r="E536" s="8" t="s">
        <v>290</v>
      </c>
      <c r="F536" s="8" t="s">
        <v>48</v>
      </c>
      <c r="G536" s="8" t="s">
        <v>9258</v>
      </c>
      <c r="H536" s="8" t="s">
        <v>290</v>
      </c>
      <c r="I536" s="8" t="s">
        <v>14</v>
      </c>
      <c r="J536" s="8">
        <v>240</v>
      </c>
      <c r="K536" s="14" t="s">
        <v>788</v>
      </c>
      <c r="L536" s="14" t="s">
        <v>8959</v>
      </c>
      <c r="M536" s="10">
        <v>4.7621634548918301</v>
      </c>
      <c r="N536" s="8" t="s">
        <v>8246</v>
      </c>
      <c r="O536" s="8" t="s">
        <v>147</v>
      </c>
      <c r="P536" s="9">
        <v>0.48061342592592593</v>
      </c>
      <c r="Q536" s="9">
        <v>0.4855902777777778</v>
      </c>
      <c r="R536" s="8">
        <v>0</v>
      </c>
      <c r="S536" s="10">
        <v>7.2333333333333334</v>
      </c>
      <c r="T536" s="8" t="s">
        <v>8960</v>
      </c>
      <c r="U536" s="8" t="s">
        <v>8961</v>
      </c>
      <c r="V536" s="10">
        <v>2.2108086929669799</v>
      </c>
      <c r="W536">
        <v>4061.01</v>
      </c>
      <c r="X536" s="8">
        <v>0</v>
      </c>
      <c r="Y536" s="8">
        <v>0</v>
      </c>
      <c r="Z536">
        <v>0</v>
      </c>
      <c r="AA536">
        <v>0</v>
      </c>
      <c r="AB536" s="8">
        <f>Solution[[#This Row],[Old Stop]] +1</f>
        <v>241</v>
      </c>
      <c r="AC536" s="8" t="str">
        <f>_xlfn.CONCAT(Solution[[#This Row],[Old Rt '#]],"_",Solution[[#This Row],[Week '#]],"_", _xlfn.SWITCH(Solution[[#This Row],[Old Delivery Day]], "M", "Monday", "T", "Tuesday", "W", "Wednesday", "R", "Thursday", "F", "Friday"))</f>
        <v>105_Week1_Friday</v>
      </c>
      <c r="AD536" s="20">
        <v>70.482299999999995</v>
      </c>
      <c r="AE536" s="20">
        <v>74.793000000000006</v>
      </c>
      <c r="AF536" s="20">
        <v>74.757599999999996</v>
      </c>
      <c r="AG536" s="20">
        <v>76.2286</v>
      </c>
      <c r="AH536">
        <v>75.2</v>
      </c>
      <c r="AI536" s="8" t="s">
        <v>3549</v>
      </c>
      <c r="AJ536" s="8" t="s">
        <v>3550</v>
      </c>
      <c r="AK536" s="8">
        <v>1</v>
      </c>
      <c r="AL536" s="8">
        <v>0</v>
      </c>
      <c r="AM536" s="11">
        <v>78.681200000000004</v>
      </c>
      <c r="AN536" s="11">
        <v>79.400000000000006</v>
      </c>
      <c r="AO536" t="s">
        <v>163</v>
      </c>
      <c r="AP536" s="8" t="s">
        <v>191</v>
      </c>
      <c r="AQ536" s="8" t="s">
        <v>44</v>
      </c>
      <c r="AR536" s="8" t="s">
        <v>164</v>
      </c>
      <c r="AS536" s="8" t="s">
        <v>163</v>
      </c>
      <c r="AT536" s="8" t="s">
        <v>168</v>
      </c>
      <c r="AU5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6" s="8">
        <v>0</v>
      </c>
      <c r="AW536">
        <v>17.620574999999999</v>
      </c>
      <c r="AX536">
        <v>18.698250000000002</v>
      </c>
      <c r="AY536">
        <v>18.689399999999999</v>
      </c>
      <c r="AZ536">
        <v>19.05715</v>
      </c>
    </row>
    <row r="537" spans="1:52" x14ac:dyDescent="0.3">
      <c r="A537" s="43" t="s">
        <v>282</v>
      </c>
      <c r="B537" t="s">
        <v>4280</v>
      </c>
      <c r="C537" t="s">
        <v>112</v>
      </c>
      <c r="D537" s="8" t="s">
        <v>101</v>
      </c>
      <c r="E537" s="8" t="s">
        <v>160</v>
      </c>
      <c r="F537" s="8" t="s">
        <v>14</v>
      </c>
      <c r="G537" s="8" t="s">
        <v>9254</v>
      </c>
      <c r="H537" s="8" t="s">
        <v>160</v>
      </c>
      <c r="I537" s="8" t="s">
        <v>12</v>
      </c>
      <c r="J537" s="8">
        <v>80</v>
      </c>
      <c r="K537" s="14" t="s">
        <v>281</v>
      </c>
      <c r="L537" s="14" t="s">
        <v>5790</v>
      </c>
      <c r="M537" s="10">
        <v>1.90521622904618</v>
      </c>
      <c r="N537" s="8" t="s">
        <v>8753</v>
      </c>
      <c r="O537" s="8" t="s">
        <v>129</v>
      </c>
      <c r="P537" s="9">
        <v>0.48864583333333333</v>
      </c>
      <c r="Q537" s="9">
        <v>0.49327546296296299</v>
      </c>
      <c r="R537" s="8">
        <v>0</v>
      </c>
      <c r="S537" s="10">
        <v>6.625</v>
      </c>
      <c r="T537" s="8" t="s">
        <v>4282</v>
      </c>
      <c r="U537" s="8" t="s">
        <v>4283</v>
      </c>
      <c r="V537" s="10">
        <v>0.51918801435116602</v>
      </c>
      <c r="W537">
        <v>1015.38</v>
      </c>
      <c r="X537" s="8">
        <v>0</v>
      </c>
      <c r="Y537" s="8">
        <v>0</v>
      </c>
      <c r="Z537">
        <v>0</v>
      </c>
      <c r="AA537">
        <v>0</v>
      </c>
      <c r="AB537" s="8">
        <f>Solution[[#This Row],[Old Stop]] +1</f>
        <v>81</v>
      </c>
      <c r="AC537" s="8" t="str">
        <f>_xlfn.CONCAT(Solution[[#This Row],[Old Rt '#]],"_",Solution[[#This Row],[Week '#]],"_", _xlfn.SWITCH(Solution[[#This Row],[Old Delivery Day]], "M", "Monday", "T", "Tuesday", "W", "Wednesday", "R", "Thursday", "F", "Friday"))</f>
        <v>101_Week1_Wednesday</v>
      </c>
      <c r="AD537" s="20">
        <v>38.590000000000003</v>
      </c>
      <c r="AE537" s="20">
        <v>38.590000000000003</v>
      </c>
      <c r="AF537" s="20">
        <v>39.8185</v>
      </c>
      <c r="AG537" s="20">
        <v>40.31</v>
      </c>
      <c r="AH537">
        <v>21.37</v>
      </c>
      <c r="AI537" s="8" t="s">
        <v>3402</v>
      </c>
      <c r="AJ537" s="8" t="s">
        <v>3403</v>
      </c>
      <c r="AK537" s="8">
        <v>1</v>
      </c>
      <c r="AL537" s="8">
        <v>0</v>
      </c>
      <c r="AM537" s="11">
        <v>19.295000000000002</v>
      </c>
      <c r="AN537" s="11">
        <v>20.155000000000001</v>
      </c>
      <c r="AO537" t="s">
        <v>163</v>
      </c>
      <c r="AP537" s="8" t="s">
        <v>191</v>
      </c>
      <c r="AQ537" s="8" t="s">
        <v>44</v>
      </c>
      <c r="AR537" s="8" t="s">
        <v>164</v>
      </c>
      <c r="AS537" s="8" t="s">
        <v>163</v>
      </c>
      <c r="AT537" s="8" t="s">
        <v>168</v>
      </c>
      <c r="AU5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37" s="8">
        <v>0</v>
      </c>
      <c r="AW537">
        <v>9.6475000000000009</v>
      </c>
      <c r="AX537">
        <v>9.6475000000000009</v>
      </c>
      <c r="AY537">
        <v>9.9546250000000001</v>
      </c>
      <c r="AZ537">
        <v>10.077500000000001</v>
      </c>
    </row>
    <row r="538" spans="1:52" x14ac:dyDescent="0.3">
      <c r="A538" s="43" t="s">
        <v>1974</v>
      </c>
      <c r="B538" t="s">
        <v>4226</v>
      </c>
      <c r="C538" t="s">
        <v>112</v>
      </c>
      <c r="D538" s="8" t="s">
        <v>101</v>
      </c>
      <c r="E538" s="8" t="s">
        <v>290</v>
      </c>
      <c r="F538" s="8" t="s">
        <v>48</v>
      </c>
      <c r="G538" s="8" t="s">
        <v>9259</v>
      </c>
      <c r="H538" s="8" t="s">
        <v>290</v>
      </c>
      <c r="I538" s="8" t="s">
        <v>14</v>
      </c>
      <c r="J538" s="8">
        <v>115</v>
      </c>
      <c r="K538" s="14" t="s">
        <v>1973</v>
      </c>
      <c r="L538" s="14" t="s">
        <v>5897</v>
      </c>
      <c r="M538" s="10">
        <v>0.42384803557987999</v>
      </c>
      <c r="N538" s="8" t="s">
        <v>8299</v>
      </c>
      <c r="O538" s="8" t="s">
        <v>147</v>
      </c>
      <c r="P538" s="9">
        <v>0.46122685185185186</v>
      </c>
      <c r="Q538" s="9">
        <v>0.46481481481481479</v>
      </c>
      <c r="R538" s="8">
        <v>0</v>
      </c>
      <c r="S538" s="10">
        <v>7.3500000000000005</v>
      </c>
      <c r="T538" s="8" t="s">
        <v>4264</v>
      </c>
      <c r="U538" s="8" t="s">
        <v>4265</v>
      </c>
      <c r="V538" s="10">
        <v>5.2021604347163797E-2</v>
      </c>
      <c r="W538">
        <v>559.17999999999995</v>
      </c>
      <c r="X538" s="8">
        <v>0</v>
      </c>
      <c r="Y538" s="8">
        <v>0</v>
      </c>
      <c r="Z538">
        <v>0</v>
      </c>
      <c r="AA538">
        <v>0</v>
      </c>
      <c r="AB538" s="8">
        <f>Solution[[#This Row],[Old Stop]] +1</f>
        <v>116</v>
      </c>
      <c r="AC538" s="8" t="str">
        <f>_xlfn.CONCAT(Solution[[#This Row],[Old Rt '#]],"_",Solution[[#This Row],[Week '#]],"_", _xlfn.SWITCH(Solution[[#This Row],[Old Delivery Day]], "M", "Monday", "T", "Tuesday", "W", "Wednesday", "R", "Thursday", "F", "Friday"))</f>
        <v>105_Week1_Friday</v>
      </c>
      <c r="AD538" s="20">
        <v>0</v>
      </c>
      <c r="AE538" s="20">
        <v>0</v>
      </c>
      <c r="AF538" s="20">
        <v>38.6755</v>
      </c>
      <c r="AG538" s="20">
        <v>42.22</v>
      </c>
      <c r="AH538">
        <v>42.22</v>
      </c>
      <c r="AI538" s="8" t="s">
        <v>3549</v>
      </c>
      <c r="AJ538" s="8" t="s">
        <v>3550</v>
      </c>
      <c r="AK538" s="8">
        <v>1</v>
      </c>
      <c r="AL538" s="8">
        <v>0</v>
      </c>
      <c r="AM538" s="11">
        <v>4.4800000000000004</v>
      </c>
      <c r="AN538" s="11">
        <v>42.22</v>
      </c>
      <c r="AO538" t="s">
        <v>163</v>
      </c>
      <c r="AP538" s="8" t="s">
        <v>191</v>
      </c>
      <c r="AQ538" s="8" t="s">
        <v>44</v>
      </c>
      <c r="AR538" s="8" t="s">
        <v>164</v>
      </c>
      <c r="AS538" s="8" t="s">
        <v>163</v>
      </c>
      <c r="AT538" s="8" t="s">
        <v>168</v>
      </c>
      <c r="AU5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8" s="8">
        <v>0</v>
      </c>
      <c r="AW538">
        <v>0</v>
      </c>
      <c r="AX538">
        <v>0</v>
      </c>
      <c r="AY538">
        <v>9.6688749999999999</v>
      </c>
      <c r="AZ538">
        <v>10.555</v>
      </c>
    </row>
    <row r="539" spans="1:52" x14ac:dyDescent="0.3">
      <c r="A539" s="43" t="s">
        <v>559</v>
      </c>
      <c r="B539" t="s">
        <v>3804</v>
      </c>
      <c r="C539" t="s">
        <v>110</v>
      </c>
      <c r="D539" s="8" t="s">
        <v>101</v>
      </c>
      <c r="E539" s="8" t="s">
        <v>290</v>
      </c>
      <c r="F539" s="8" t="s">
        <v>48</v>
      </c>
      <c r="G539" s="8" t="s">
        <v>9249</v>
      </c>
      <c r="H539" s="8" t="s">
        <v>290</v>
      </c>
      <c r="I539" s="8" t="s">
        <v>14</v>
      </c>
      <c r="J539" s="8">
        <v>120</v>
      </c>
      <c r="K539" s="14" t="s">
        <v>558</v>
      </c>
      <c r="L539" s="14" t="s">
        <v>8952</v>
      </c>
      <c r="M539" s="10">
        <v>0.539495857717043</v>
      </c>
      <c r="N539" s="8" t="s">
        <v>8243</v>
      </c>
      <c r="O539" s="8" t="s">
        <v>147</v>
      </c>
      <c r="P539" s="9">
        <v>0.46519675925925924</v>
      </c>
      <c r="Q539" s="9">
        <v>0.46828703703703706</v>
      </c>
      <c r="R539" s="8">
        <v>0</v>
      </c>
      <c r="S539" s="10">
        <v>7.5333333333333332</v>
      </c>
      <c r="T539" s="8" t="s">
        <v>8953</v>
      </c>
      <c r="U539" s="8" t="s">
        <v>8954</v>
      </c>
      <c r="V539" s="10">
        <v>6.2855380520476498E-2</v>
      </c>
      <c r="W539">
        <v>3948.94</v>
      </c>
      <c r="X539" s="8">
        <v>0</v>
      </c>
      <c r="Y539" s="8">
        <v>0</v>
      </c>
      <c r="Z539">
        <v>0</v>
      </c>
      <c r="AA539">
        <v>0</v>
      </c>
      <c r="AB539" s="8">
        <f>Solution[[#This Row],[Old Stop]] +1</f>
        <v>121</v>
      </c>
      <c r="AC539" s="8" t="str">
        <f>_xlfn.CONCAT(Solution[[#This Row],[Old Rt '#]],"_",Solution[[#This Row],[Week '#]],"_", _xlfn.SWITCH(Solution[[#This Row],[Old Delivery Day]], "M", "Monday", "T", "Tuesday", "W", "Wednesday", "R", "Thursday", "F", "Friday"))</f>
        <v>105_Week1_Friday</v>
      </c>
      <c r="AD539" s="20">
        <v>73.401499999999999</v>
      </c>
      <c r="AE539" s="20">
        <v>75.98</v>
      </c>
      <c r="AF539" s="20">
        <v>77.838399999999993</v>
      </c>
      <c r="AG539" s="20">
        <v>81.539199999999994</v>
      </c>
      <c r="AH539">
        <v>83.74</v>
      </c>
      <c r="AI539" s="8" t="s">
        <v>3549</v>
      </c>
      <c r="AJ539" s="8" t="s">
        <v>3550</v>
      </c>
      <c r="AK539" s="8">
        <v>1</v>
      </c>
      <c r="AL539" s="8">
        <v>0</v>
      </c>
      <c r="AM539" s="11">
        <v>75.98</v>
      </c>
      <c r="AN539" s="11">
        <v>82.95</v>
      </c>
      <c r="AO539" t="s">
        <v>163</v>
      </c>
      <c r="AP539" s="8" t="s">
        <v>191</v>
      </c>
      <c r="AQ539" s="8" t="s">
        <v>44</v>
      </c>
      <c r="AR539" s="8" t="s">
        <v>164</v>
      </c>
      <c r="AS539" s="8" t="s">
        <v>163</v>
      </c>
      <c r="AT539" s="8" t="s">
        <v>168</v>
      </c>
      <c r="AU5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39" s="8">
        <v>0</v>
      </c>
      <c r="AW539">
        <v>18.350375</v>
      </c>
      <c r="AX539">
        <v>18.995000000000001</v>
      </c>
      <c r="AY539">
        <v>19.459599999999998</v>
      </c>
      <c r="AZ539">
        <v>20.384799999999998</v>
      </c>
    </row>
    <row r="540" spans="1:52" x14ac:dyDescent="0.3">
      <c r="A540" s="43" t="s">
        <v>1384</v>
      </c>
      <c r="B540" t="s">
        <v>4248</v>
      </c>
      <c r="C540" t="s">
        <v>51</v>
      </c>
      <c r="D540" s="8" t="s">
        <v>101</v>
      </c>
      <c r="E540" s="8" t="s">
        <v>290</v>
      </c>
      <c r="F540" s="8" t="s">
        <v>48</v>
      </c>
      <c r="G540" s="8" t="s">
        <v>9247</v>
      </c>
      <c r="H540" s="8" t="s">
        <v>160</v>
      </c>
      <c r="I540" s="8" t="s">
        <v>48</v>
      </c>
      <c r="J540" s="8">
        <v>315</v>
      </c>
      <c r="K540" s="14" t="s">
        <v>4249</v>
      </c>
      <c r="L540" s="14" t="s">
        <v>5912</v>
      </c>
      <c r="M540" s="10">
        <v>0.490253572154074</v>
      </c>
      <c r="N540" s="8" t="s">
        <v>8267</v>
      </c>
      <c r="O540" s="8" t="s">
        <v>1380</v>
      </c>
      <c r="P540" s="9">
        <v>0.48593750000000002</v>
      </c>
      <c r="Q540" s="9">
        <v>0.49265046296296294</v>
      </c>
      <c r="R540" s="8">
        <v>0</v>
      </c>
      <c r="S540" s="10">
        <v>9.4354006285390355</v>
      </c>
      <c r="T540" s="8" t="s">
        <v>4251</v>
      </c>
      <c r="U540" s="8" t="s">
        <v>4252</v>
      </c>
      <c r="V540" s="10">
        <v>0.35869864306230798</v>
      </c>
      <c r="W540">
        <v>112.78</v>
      </c>
      <c r="X540" s="8">
        <v>0</v>
      </c>
      <c r="Y540" s="8">
        <v>0</v>
      </c>
      <c r="Z540">
        <v>0</v>
      </c>
      <c r="AA540">
        <v>0</v>
      </c>
      <c r="AB540" s="8">
        <f>Solution[[#This Row],[Old Stop]] +1</f>
        <v>316</v>
      </c>
      <c r="AC540" s="8" t="str">
        <f>_xlfn.CONCAT(Solution[[#This Row],[Old Rt '#]],"_",Solution[[#This Row],[Week '#]],"_", _xlfn.SWITCH(Solution[[#This Row],[Old Delivery Day]], "M", "Monday", "T", "Tuesday", "W", "Wednesday", "R", "Thursday", "F", "Friday"))</f>
        <v>101_Week1_Thursday</v>
      </c>
      <c r="AD540" s="20">
        <v>0</v>
      </c>
      <c r="AE540" s="20">
        <v>0</v>
      </c>
      <c r="AF540" s="20">
        <v>94.84</v>
      </c>
      <c r="AG540" s="20">
        <v>0</v>
      </c>
      <c r="AH540">
        <v>2.2113</v>
      </c>
      <c r="AI540" s="8" t="s">
        <v>3549</v>
      </c>
      <c r="AJ540" s="8" t="s">
        <v>3550</v>
      </c>
      <c r="AK540" s="8">
        <v>1</v>
      </c>
      <c r="AL540" s="8">
        <v>0</v>
      </c>
      <c r="AM540" s="11">
        <v>11.855</v>
      </c>
      <c r="AN540" s="11">
        <v>0</v>
      </c>
      <c r="AO540" t="s">
        <v>163</v>
      </c>
      <c r="AP540" s="8" t="s">
        <v>191</v>
      </c>
      <c r="AQ540" s="8" t="s">
        <v>44</v>
      </c>
      <c r="AR540" s="8" t="s">
        <v>163</v>
      </c>
      <c r="AS540" s="8" t="s">
        <v>164</v>
      </c>
      <c r="AT540" s="8" t="s">
        <v>168</v>
      </c>
      <c r="AU5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0" s="8">
        <v>0</v>
      </c>
      <c r="AW540">
        <v>0</v>
      </c>
      <c r="AX540">
        <v>0</v>
      </c>
      <c r="AY540">
        <v>23.71</v>
      </c>
      <c r="AZ540">
        <v>0</v>
      </c>
    </row>
    <row r="541" spans="1:52" x14ac:dyDescent="0.3">
      <c r="A541" s="43" t="s">
        <v>1722</v>
      </c>
      <c r="B541" t="s">
        <v>4244</v>
      </c>
      <c r="C541" t="s">
        <v>290</v>
      </c>
      <c r="D541" s="8" t="s">
        <v>101</v>
      </c>
      <c r="E541" s="8" t="s">
        <v>290</v>
      </c>
      <c r="F541" s="8" t="s">
        <v>48</v>
      </c>
      <c r="G541" s="8" t="s">
        <v>9263</v>
      </c>
      <c r="H541" s="8" t="s">
        <v>290</v>
      </c>
      <c r="I541" s="8" t="s">
        <v>14</v>
      </c>
      <c r="J541" s="8">
        <v>238</v>
      </c>
      <c r="K541" s="14" t="s">
        <v>1721</v>
      </c>
      <c r="L541" s="14" t="s">
        <v>5911</v>
      </c>
      <c r="M541" s="10">
        <v>15.5953645302941</v>
      </c>
      <c r="N541" s="8" t="s">
        <v>9072</v>
      </c>
      <c r="O541" s="8" t="s">
        <v>147</v>
      </c>
      <c r="P541" s="9">
        <v>0.53284722222222225</v>
      </c>
      <c r="Q541" s="9">
        <v>0.53820601851851857</v>
      </c>
      <c r="R541" s="8">
        <v>0</v>
      </c>
      <c r="S541" s="10">
        <v>6.99</v>
      </c>
      <c r="T541" s="8" t="s">
        <v>4246</v>
      </c>
      <c r="U541" s="8" t="s">
        <v>4247</v>
      </c>
      <c r="V541" s="10">
        <v>11.4767193063206</v>
      </c>
      <c r="W541">
        <v>1709.82</v>
      </c>
      <c r="X541" s="8">
        <v>0</v>
      </c>
      <c r="Y541" s="8">
        <v>0</v>
      </c>
      <c r="Z541">
        <v>0</v>
      </c>
      <c r="AA541">
        <v>0</v>
      </c>
      <c r="AB541" s="8">
        <f>Solution[[#This Row],[Old Stop]] +1</f>
        <v>239</v>
      </c>
      <c r="AC541" s="8" t="str">
        <f>_xlfn.CONCAT(Solution[[#This Row],[Old Rt '#]],"_",Solution[[#This Row],[Week '#]],"_", _xlfn.SWITCH(Solution[[#This Row],[Old Delivery Day]], "M", "Monday", "T", "Tuesday", "W", "Wednesday", "R", "Thursday", "F", "Friday"))</f>
        <v>105_Week1_Friday</v>
      </c>
      <c r="AD541" s="20">
        <v>0</v>
      </c>
      <c r="AE541" s="20">
        <v>51.878300000000003</v>
      </c>
      <c r="AF541" s="20">
        <v>64</v>
      </c>
      <c r="AG541" s="20">
        <v>49.0321</v>
      </c>
      <c r="AH541">
        <v>49.77</v>
      </c>
      <c r="AI541" s="8" t="s">
        <v>3549</v>
      </c>
      <c r="AJ541" s="8" t="s">
        <v>3550</v>
      </c>
      <c r="AK541" s="8">
        <v>1</v>
      </c>
      <c r="AL541" s="8">
        <v>0</v>
      </c>
      <c r="AM541" s="11">
        <v>57.965000000000003</v>
      </c>
      <c r="AN541" s="11">
        <v>50.422499999999999</v>
      </c>
      <c r="AO541" t="s">
        <v>163</v>
      </c>
      <c r="AP541" s="8" t="s">
        <v>191</v>
      </c>
      <c r="AQ541" s="8" t="s">
        <v>1720</v>
      </c>
      <c r="AR541" s="8" t="s">
        <v>164</v>
      </c>
      <c r="AS541" s="8" t="s">
        <v>163</v>
      </c>
      <c r="AT541" s="8" t="s">
        <v>168</v>
      </c>
      <c r="AU5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1" s="8">
        <v>0</v>
      </c>
      <c r="AW541">
        <v>0</v>
      </c>
      <c r="AX541">
        <v>12.969575000000001</v>
      </c>
      <c r="AY541">
        <v>16</v>
      </c>
      <c r="AZ541">
        <v>12.258025</v>
      </c>
    </row>
    <row r="542" spans="1:52" x14ac:dyDescent="0.3">
      <c r="A542" s="43" t="s">
        <v>1404</v>
      </c>
      <c r="B542" t="s">
        <v>3647</v>
      </c>
      <c r="C542" t="s">
        <v>112</v>
      </c>
      <c r="D542" s="8" t="s">
        <v>101</v>
      </c>
      <c r="E542" s="8" t="s">
        <v>290</v>
      </c>
      <c r="F542" s="8" t="s">
        <v>48</v>
      </c>
      <c r="G542" s="8" t="s">
        <v>9266</v>
      </c>
      <c r="H542" s="8" t="s">
        <v>290</v>
      </c>
      <c r="I542" s="8" t="s">
        <v>14</v>
      </c>
      <c r="J542" s="8">
        <v>100</v>
      </c>
      <c r="K542" s="14" t="s">
        <v>1403</v>
      </c>
      <c r="L542" s="14" t="s">
        <v>8958</v>
      </c>
      <c r="M542" s="10">
        <v>0.77314011018648898</v>
      </c>
      <c r="N542" s="8" t="s">
        <v>8260</v>
      </c>
      <c r="O542" s="8" t="s">
        <v>147</v>
      </c>
      <c r="P542" s="9">
        <v>0.53874999999999995</v>
      </c>
      <c r="Q542" s="9">
        <v>0.53901620370370373</v>
      </c>
      <c r="R542" s="8">
        <v>0</v>
      </c>
      <c r="S542" s="10">
        <v>0.24666666666666667</v>
      </c>
      <c r="T542" s="8" t="s">
        <v>3649</v>
      </c>
      <c r="U542" s="8" t="s">
        <v>3650</v>
      </c>
      <c r="V542" s="10">
        <v>0.31704240790663801</v>
      </c>
      <c r="W542">
        <v>2735.12</v>
      </c>
      <c r="X542" s="8">
        <v>10</v>
      </c>
      <c r="Y542" s="8">
        <v>0.65517241379310398</v>
      </c>
      <c r="Z542">
        <v>3</v>
      </c>
      <c r="AA542">
        <v>41</v>
      </c>
      <c r="AB542" s="8">
        <f>Solution[[#This Row],[Old Stop]] +1</f>
        <v>101</v>
      </c>
      <c r="AC542" s="8" t="str">
        <f>_xlfn.CONCAT(Solution[[#This Row],[Old Rt '#]],"_",Solution[[#This Row],[Week '#]],"_", _xlfn.SWITCH(Solution[[#This Row],[Old Delivery Day]], "M", "Monday", "T", "Tuesday", "W", "Wednesday", "R", "Thursday", "F", "Friday"))</f>
        <v>105_Week1_Friday</v>
      </c>
      <c r="AD542" s="20">
        <v>48.572299999999998</v>
      </c>
      <c r="AE542" s="20">
        <v>52.391500000000001</v>
      </c>
      <c r="AF542" s="20">
        <v>57.354599999999998</v>
      </c>
      <c r="AG542" s="20">
        <v>51.62</v>
      </c>
      <c r="AH542">
        <v>59.45</v>
      </c>
      <c r="AI542" s="8" t="s">
        <v>3549</v>
      </c>
      <c r="AJ542" s="8" t="s">
        <v>3550</v>
      </c>
      <c r="AK542" s="8">
        <v>1</v>
      </c>
      <c r="AL542" s="8">
        <v>29</v>
      </c>
      <c r="AM542" s="11">
        <v>57.61</v>
      </c>
      <c r="AN542" s="11">
        <v>51.62</v>
      </c>
      <c r="AO542" t="s">
        <v>163</v>
      </c>
      <c r="AP542" s="8" t="s">
        <v>191</v>
      </c>
      <c r="AQ542" s="8" t="s">
        <v>44</v>
      </c>
      <c r="AR542" s="8" t="s">
        <v>164</v>
      </c>
      <c r="AS542" s="8" t="s">
        <v>163</v>
      </c>
      <c r="AT542" s="8" t="s">
        <v>168</v>
      </c>
      <c r="AU5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2" s="8">
        <v>29</v>
      </c>
      <c r="AW542">
        <v>12.143075</v>
      </c>
      <c r="AX542">
        <v>13.097875</v>
      </c>
      <c r="AY542">
        <v>14.338649999999999</v>
      </c>
      <c r="AZ542">
        <v>12.904999999999999</v>
      </c>
    </row>
    <row r="543" spans="1:52" x14ac:dyDescent="0.3">
      <c r="A543" s="43" t="s">
        <v>1480</v>
      </c>
      <c r="B543" t="s">
        <v>4603</v>
      </c>
      <c r="C543" t="s">
        <v>110</v>
      </c>
      <c r="D543" s="8" t="s">
        <v>102</v>
      </c>
      <c r="E543" s="8" t="s">
        <v>160</v>
      </c>
      <c r="F543" s="8" t="s">
        <v>13</v>
      </c>
      <c r="G543" s="8" t="s">
        <v>137</v>
      </c>
      <c r="H543" s="8" t="s">
        <v>290</v>
      </c>
      <c r="I543" s="8" t="s">
        <v>48</v>
      </c>
      <c r="J543" s="8">
        <v>112</v>
      </c>
      <c r="K543" s="14" t="s">
        <v>1479</v>
      </c>
      <c r="L543" s="14" t="s">
        <v>5938</v>
      </c>
      <c r="M543" s="10">
        <v>1.0702883591949</v>
      </c>
      <c r="N543" s="8" t="s">
        <v>8126</v>
      </c>
      <c r="O543" s="8" t="s">
        <v>125</v>
      </c>
      <c r="P543" s="9">
        <v>0.34126157407407409</v>
      </c>
      <c r="Q543" s="9">
        <v>0.34813657407407406</v>
      </c>
      <c r="R543" s="8">
        <v>0</v>
      </c>
      <c r="S543" s="10">
        <v>12.155555554999999</v>
      </c>
      <c r="T543" s="8" t="s">
        <v>4605</v>
      </c>
      <c r="U543" s="8" t="s">
        <v>4606</v>
      </c>
      <c r="V543" s="10">
        <v>0.44337668058180402</v>
      </c>
      <c r="W543">
        <v>3007.12</v>
      </c>
      <c r="X543" s="8">
        <v>0</v>
      </c>
      <c r="Y543" s="8">
        <v>0</v>
      </c>
      <c r="Z543">
        <v>0</v>
      </c>
      <c r="AA543">
        <v>0</v>
      </c>
      <c r="AB543" s="8">
        <f>Solution[[#This Row],[Old Stop]] +1</f>
        <v>113</v>
      </c>
      <c r="AC543" s="8" t="str">
        <f>_xlfn.CONCAT(Solution[[#This Row],[Old Rt '#]],"_",Solution[[#This Row],[Week '#]],"_", _xlfn.SWITCH(Solution[[#This Row],[Old Delivery Day]], "M", "Monday", "T", "Tuesday", "W", "Wednesday", "R", "Thursday", "F", "Friday"))</f>
        <v>105_Week2_Thursday</v>
      </c>
      <c r="AD543" s="20">
        <v>118.996</v>
      </c>
      <c r="AE543" s="20">
        <v>135.44159999999999</v>
      </c>
      <c r="AF543" s="20">
        <v>136.1371</v>
      </c>
      <c r="AG543" s="20">
        <v>140.08420000000001</v>
      </c>
      <c r="AH543">
        <v>71.900000000000006</v>
      </c>
      <c r="AI543" s="8" t="s">
        <v>3495</v>
      </c>
      <c r="AJ543" s="8" t="s">
        <v>5335</v>
      </c>
      <c r="AK543" s="8">
        <v>1</v>
      </c>
      <c r="AL543" s="8">
        <v>0</v>
      </c>
      <c r="AM543" s="11">
        <v>67.323700000000002</v>
      </c>
      <c r="AN543" s="11">
        <v>72.25</v>
      </c>
      <c r="AO543" t="s">
        <v>163</v>
      </c>
      <c r="AP543" s="8" t="s">
        <v>191</v>
      </c>
      <c r="AQ543" s="8" t="s">
        <v>44</v>
      </c>
      <c r="AR543" s="8" t="s">
        <v>163</v>
      </c>
      <c r="AS543" s="8" t="s">
        <v>163</v>
      </c>
      <c r="AT543" s="8" t="s">
        <v>168</v>
      </c>
      <c r="AU5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3" s="8">
        <v>0</v>
      </c>
      <c r="AW543">
        <v>29.748999999999999</v>
      </c>
      <c r="AX543">
        <v>33.860399999999998</v>
      </c>
      <c r="AY543">
        <v>34.034275000000001</v>
      </c>
      <c r="AZ543">
        <v>35.021050000000002</v>
      </c>
    </row>
    <row r="544" spans="1:52" x14ac:dyDescent="0.3">
      <c r="A544" s="43" t="s">
        <v>821</v>
      </c>
      <c r="B544" t="s">
        <v>5160</v>
      </c>
      <c r="C544" t="s">
        <v>110</v>
      </c>
      <c r="D544" s="8" t="s">
        <v>101</v>
      </c>
      <c r="E544" s="8" t="s">
        <v>290</v>
      </c>
      <c r="F544" s="8" t="s">
        <v>48</v>
      </c>
      <c r="G544" s="8" t="s">
        <v>9257</v>
      </c>
      <c r="H544" s="8" t="s">
        <v>290</v>
      </c>
      <c r="I544" s="8" t="s">
        <v>14</v>
      </c>
      <c r="J544" s="8">
        <v>190</v>
      </c>
      <c r="K544" s="14" t="s">
        <v>820</v>
      </c>
      <c r="L544" s="14" t="s">
        <v>9026</v>
      </c>
      <c r="M544" s="10">
        <v>14.6287128861974</v>
      </c>
      <c r="N544" s="8" t="s">
        <v>8265</v>
      </c>
      <c r="O544" s="8" t="s">
        <v>129</v>
      </c>
      <c r="P544" s="9">
        <v>0.5028125</v>
      </c>
      <c r="Q544" s="9">
        <v>0.51146990740740739</v>
      </c>
      <c r="R544" s="8">
        <v>0</v>
      </c>
      <c r="S544" s="10">
        <v>10.950000000000001</v>
      </c>
      <c r="T544" s="8" t="s">
        <v>9027</v>
      </c>
      <c r="U544" s="8" t="s">
        <v>9028</v>
      </c>
      <c r="V544" s="10">
        <v>12.0028818183096</v>
      </c>
      <c r="W544">
        <v>2098.2199999999998</v>
      </c>
      <c r="X544" s="8">
        <v>0</v>
      </c>
      <c r="Y544" s="8">
        <v>0</v>
      </c>
      <c r="Z544">
        <v>0</v>
      </c>
      <c r="AA544">
        <v>0</v>
      </c>
      <c r="AB544" s="8">
        <f>Solution[[#This Row],[Old Stop]] +1</f>
        <v>191</v>
      </c>
      <c r="AC544" s="8" t="str">
        <f>_xlfn.CONCAT(Solution[[#This Row],[Old Rt '#]],"_",Solution[[#This Row],[Week '#]],"_", _xlfn.SWITCH(Solution[[#This Row],[Old Delivery Day]], "M", "Monday", "T", "Tuesday", "W", "Wednesday", "R", "Thursday", "F", "Friday"))</f>
        <v>105_Week1_Friday</v>
      </c>
      <c r="AD544" s="20">
        <v>82.515000000000001</v>
      </c>
      <c r="AE544" s="20">
        <v>110.6842</v>
      </c>
      <c r="AF544" s="20">
        <v>103.4166</v>
      </c>
      <c r="AG544" s="20">
        <v>86.985699999999994</v>
      </c>
      <c r="AH544">
        <v>52.82</v>
      </c>
      <c r="AI544" s="8" t="s">
        <v>3549</v>
      </c>
      <c r="AJ544" s="8" t="s">
        <v>3550</v>
      </c>
      <c r="AK544" s="8">
        <v>1</v>
      </c>
      <c r="AL544" s="8">
        <v>0</v>
      </c>
      <c r="AM544" s="11">
        <v>58.071199999999997</v>
      </c>
      <c r="AN544" s="11">
        <v>43.282499999999999</v>
      </c>
      <c r="AO544" t="s">
        <v>163</v>
      </c>
      <c r="AP544" s="8" t="s">
        <v>191</v>
      </c>
      <c r="AQ544" s="8" t="s">
        <v>44</v>
      </c>
      <c r="AR544" s="8" t="s">
        <v>164</v>
      </c>
      <c r="AS544" s="8" t="s">
        <v>163</v>
      </c>
      <c r="AT544" s="8" t="s">
        <v>168</v>
      </c>
      <c r="AU5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4" s="8">
        <v>0</v>
      </c>
      <c r="AW544">
        <v>20.62875</v>
      </c>
      <c r="AX544">
        <v>27.671050000000001</v>
      </c>
      <c r="AY544">
        <v>25.854150000000001</v>
      </c>
      <c r="AZ544">
        <v>21.746424999999999</v>
      </c>
    </row>
    <row r="545" spans="1:52" x14ac:dyDescent="0.3">
      <c r="A545" s="43" t="s">
        <v>1054</v>
      </c>
      <c r="B545" t="s">
        <v>4596</v>
      </c>
      <c r="C545" t="s">
        <v>110</v>
      </c>
      <c r="D545" s="8" t="s">
        <v>102</v>
      </c>
      <c r="E545" s="8" t="s">
        <v>160</v>
      </c>
      <c r="F545" s="8" t="s">
        <v>13</v>
      </c>
      <c r="G545" s="8" t="s">
        <v>9251</v>
      </c>
      <c r="H545" s="8" t="s">
        <v>290</v>
      </c>
      <c r="I545" s="8" t="s">
        <v>48</v>
      </c>
      <c r="J545" s="8">
        <v>155</v>
      </c>
      <c r="K545" s="14" t="s">
        <v>1053</v>
      </c>
      <c r="L545" s="14" t="s">
        <v>5962</v>
      </c>
      <c r="M545" s="10">
        <v>0.17501035514567301</v>
      </c>
      <c r="N545" s="8" t="s">
        <v>8229</v>
      </c>
      <c r="O545" s="8" t="s">
        <v>113</v>
      </c>
      <c r="P545" s="9">
        <v>0.35469907407407408</v>
      </c>
      <c r="Q545" s="9">
        <v>0.36069444444444443</v>
      </c>
      <c r="R545" s="8">
        <v>0</v>
      </c>
      <c r="S545" s="10">
        <v>8.6333333333333329</v>
      </c>
      <c r="T545" s="8" t="s">
        <v>4598</v>
      </c>
      <c r="U545" s="8" t="s">
        <v>4599</v>
      </c>
      <c r="V545" s="10">
        <v>4.0704695155657097E-2</v>
      </c>
      <c r="W545">
        <v>760.94</v>
      </c>
      <c r="X545" s="8">
        <v>0</v>
      </c>
      <c r="Y545" s="8">
        <v>0</v>
      </c>
      <c r="Z545">
        <v>0</v>
      </c>
      <c r="AA545">
        <v>0</v>
      </c>
      <c r="AB545" s="8">
        <f>Solution[[#This Row],[Old Stop]] +1</f>
        <v>156</v>
      </c>
      <c r="AC545" s="8" t="str">
        <f>_xlfn.CONCAT(Solution[[#This Row],[Old Rt '#]],"_",Solution[[#This Row],[Week '#]],"_", _xlfn.SWITCH(Solution[[#This Row],[Old Delivery Day]], "M", "Monday", "T", "Tuesday", "W", "Wednesday", "R", "Thursday", "F", "Friday"))</f>
        <v>105_Week2_Thursday</v>
      </c>
      <c r="AD545" s="20">
        <v>47.26</v>
      </c>
      <c r="AE545" s="20">
        <v>59.763300000000001</v>
      </c>
      <c r="AF545" s="20">
        <v>66.88</v>
      </c>
      <c r="AG545" s="20">
        <v>89.5625</v>
      </c>
      <c r="AH545">
        <v>20.13</v>
      </c>
      <c r="AI545" s="8" t="s">
        <v>3495</v>
      </c>
      <c r="AJ545" s="8" t="s">
        <v>5335</v>
      </c>
      <c r="AK545" s="8">
        <v>1</v>
      </c>
      <c r="AL545" s="8">
        <v>0</v>
      </c>
      <c r="AM545" s="11">
        <v>12.17</v>
      </c>
      <c r="AN545" s="11">
        <v>28.488700000000001</v>
      </c>
      <c r="AO545" t="s">
        <v>163</v>
      </c>
      <c r="AP545" s="8" t="s">
        <v>191</v>
      </c>
      <c r="AQ545" s="8" t="s">
        <v>44</v>
      </c>
      <c r="AR545" s="8" t="s">
        <v>163</v>
      </c>
      <c r="AS545" s="8" t="s">
        <v>163</v>
      </c>
      <c r="AT545" s="8" t="s">
        <v>168</v>
      </c>
      <c r="AU5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5" s="8">
        <v>0</v>
      </c>
      <c r="AW545">
        <v>11.815</v>
      </c>
      <c r="AX545">
        <v>14.940825</v>
      </c>
      <c r="AY545">
        <v>16.72</v>
      </c>
      <c r="AZ545">
        <v>22.390625</v>
      </c>
    </row>
    <row r="546" spans="1:52" x14ac:dyDescent="0.3">
      <c r="A546" s="43" t="s">
        <v>818</v>
      </c>
      <c r="B546" t="s">
        <v>5156</v>
      </c>
      <c r="C546" t="s">
        <v>110</v>
      </c>
      <c r="D546" s="8" t="s">
        <v>101</v>
      </c>
      <c r="E546" s="8" t="s">
        <v>290</v>
      </c>
      <c r="F546" s="8" t="s">
        <v>48</v>
      </c>
      <c r="G546" s="8" t="s">
        <v>9255</v>
      </c>
      <c r="H546" s="8" t="s">
        <v>290</v>
      </c>
      <c r="I546" s="8" t="s">
        <v>14</v>
      </c>
      <c r="J546" s="8">
        <v>193</v>
      </c>
      <c r="K546" s="14" t="s">
        <v>817</v>
      </c>
      <c r="L546" s="14" t="s">
        <v>6156</v>
      </c>
      <c r="M546" s="10">
        <v>0.61870813504236799</v>
      </c>
      <c r="N546" s="8" t="s">
        <v>8268</v>
      </c>
      <c r="O546" s="8" t="s">
        <v>112</v>
      </c>
      <c r="P546" s="9">
        <v>0.51189814814814816</v>
      </c>
      <c r="Q546" s="9">
        <v>0.52202546296296293</v>
      </c>
      <c r="R546" s="8">
        <v>0</v>
      </c>
      <c r="S546" s="10">
        <v>14.583333333333334</v>
      </c>
      <c r="T546" s="8" t="s">
        <v>5158</v>
      </c>
      <c r="U546" s="8" t="s">
        <v>5159</v>
      </c>
      <c r="V546" s="10">
        <v>0.161269357555552</v>
      </c>
      <c r="W546">
        <v>477.75</v>
      </c>
      <c r="X546" s="8">
        <v>0</v>
      </c>
      <c r="Y546" s="8">
        <v>0</v>
      </c>
      <c r="Z546">
        <v>0</v>
      </c>
      <c r="AA546">
        <v>0</v>
      </c>
      <c r="AB546" s="8">
        <f>Solution[[#This Row],[Old Stop]] +1</f>
        <v>194</v>
      </c>
      <c r="AC546" s="8" t="str">
        <f>_xlfn.CONCAT(Solution[[#This Row],[Old Rt '#]],"_",Solution[[#This Row],[Week '#]],"_", _xlfn.SWITCH(Solution[[#This Row],[Old Delivery Day]], "M", "Monday", "T", "Tuesday", "W", "Wednesday", "R", "Thursday", "F", "Friday"))</f>
        <v>105_Week1_Friday</v>
      </c>
      <c r="AD546" s="20">
        <v>36.19</v>
      </c>
      <c r="AE546" s="20">
        <v>36.19</v>
      </c>
      <c r="AF546" s="20">
        <v>37.403300000000002</v>
      </c>
      <c r="AG546" s="20">
        <v>38.01</v>
      </c>
      <c r="AH546">
        <v>10.07</v>
      </c>
      <c r="AI546" s="8" t="s">
        <v>3549</v>
      </c>
      <c r="AJ546" s="8" t="s">
        <v>3550</v>
      </c>
      <c r="AK546" s="8">
        <v>1</v>
      </c>
      <c r="AL546" s="8">
        <v>0</v>
      </c>
      <c r="AM546" s="11">
        <v>9.0474999999999994</v>
      </c>
      <c r="AN546" s="11">
        <v>9.5024999999999995</v>
      </c>
      <c r="AO546" t="s">
        <v>163</v>
      </c>
      <c r="AP546" s="8" t="s">
        <v>191</v>
      </c>
      <c r="AQ546" s="8" t="s">
        <v>44</v>
      </c>
      <c r="AR546" s="8" t="s">
        <v>164</v>
      </c>
      <c r="AS546" s="8" t="s">
        <v>163</v>
      </c>
      <c r="AT546" s="8" t="s">
        <v>168</v>
      </c>
      <c r="AU5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6" s="8">
        <v>0</v>
      </c>
      <c r="AW546">
        <v>9.0474999999999994</v>
      </c>
      <c r="AX546">
        <v>9.0474999999999994</v>
      </c>
      <c r="AY546">
        <v>9.3508250000000004</v>
      </c>
      <c r="AZ546">
        <v>9.5024999999999995</v>
      </c>
    </row>
    <row r="547" spans="1:52" x14ac:dyDescent="0.3">
      <c r="A547" s="43" t="s">
        <v>1043</v>
      </c>
      <c r="B547" t="s">
        <v>4582</v>
      </c>
      <c r="C547" t="s">
        <v>110</v>
      </c>
      <c r="D547" s="8" t="s">
        <v>102</v>
      </c>
      <c r="E547" s="8" t="s">
        <v>160</v>
      </c>
      <c r="F547" s="8" t="s">
        <v>13</v>
      </c>
      <c r="G547" s="8" t="s">
        <v>4497</v>
      </c>
      <c r="H547" s="8" t="s">
        <v>160</v>
      </c>
      <c r="I547" s="8" t="s">
        <v>48</v>
      </c>
      <c r="J547" s="8">
        <v>307</v>
      </c>
      <c r="K547" s="14" t="s">
        <v>1042</v>
      </c>
      <c r="L547" s="14" t="s">
        <v>5946</v>
      </c>
      <c r="M547" s="10">
        <v>0.56552371058074902</v>
      </c>
      <c r="N547" s="8" t="s">
        <v>8295</v>
      </c>
      <c r="O547" s="8" t="s">
        <v>125</v>
      </c>
      <c r="P547" s="9">
        <v>0.38624999999999998</v>
      </c>
      <c r="Q547" s="9">
        <v>0.39106481481481481</v>
      </c>
      <c r="R547" s="8">
        <v>0</v>
      </c>
      <c r="S547" s="10">
        <v>4.7277777783333335</v>
      </c>
      <c r="T547" s="8" t="s">
        <v>4584</v>
      </c>
      <c r="U547" s="8" t="s">
        <v>4585</v>
      </c>
      <c r="V547" s="10">
        <v>0.20918693769099</v>
      </c>
      <c r="W547">
        <v>963.04</v>
      </c>
      <c r="X547" s="8">
        <v>0</v>
      </c>
      <c r="Y547" s="8">
        <v>0</v>
      </c>
      <c r="Z547">
        <v>0</v>
      </c>
      <c r="AA547">
        <v>0</v>
      </c>
      <c r="AB547" s="8">
        <f>Solution[[#This Row],[Old Stop]] +1</f>
        <v>308</v>
      </c>
      <c r="AC547" s="8" t="str">
        <f>_xlfn.CONCAT(Solution[[#This Row],[Old Rt '#]],"_",Solution[[#This Row],[Week '#]],"_", _xlfn.SWITCH(Solution[[#This Row],[Old Delivery Day]], "M", "Monday", "T", "Tuesday", "W", "Wednesday", "R", "Thursday", "F", "Friday"))</f>
        <v>101_Week2_Thursday</v>
      </c>
      <c r="AD547" s="20">
        <v>47.25</v>
      </c>
      <c r="AE547" s="20">
        <v>47.72</v>
      </c>
      <c r="AF547" s="20">
        <v>48.811399999999999</v>
      </c>
      <c r="AG547" s="20">
        <v>49.63</v>
      </c>
      <c r="AH547">
        <v>26.31</v>
      </c>
      <c r="AI547" s="8" t="s">
        <v>3495</v>
      </c>
      <c r="AJ547" s="8" t="s">
        <v>5335</v>
      </c>
      <c r="AK547" s="8">
        <v>1</v>
      </c>
      <c r="AL547" s="8">
        <v>0</v>
      </c>
      <c r="AM547" s="11">
        <v>23.86</v>
      </c>
      <c r="AN547" s="11">
        <v>24.815000000000001</v>
      </c>
      <c r="AO547" t="s">
        <v>163</v>
      </c>
      <c r="AP547" s="8" t="s">
        <v>191</v>
      </c>
      <c r="AQ547" s="8" t="s">
        <v>44</v>
      </c>
      <c r="AR547" s="8" t="s">
        <v>164</v>
      </c>
      <c r="AS547" s="8" t="s">
        <v>163</v>
      </c>
      <c r="AT547" s="8" t="s">
        <v>168</v>
      </c>
      <c r="AU5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7" s="8">
        <v>0</v>
      </c>
      <c r="AW547">
        <v>11.8125</v>
      </c>
      <c r="AX547">
        <v>11.93</v>
      </c>
      <c r="AY547">
        <v>12.20285</v>
      </c>
      <c r="AZ547">
        <v>12.407500000000001</v>
      </c>
    </row>
    <row r="548" spans="1:52" x14ac:dyDescent="0.3">
      <c r="A548" s="43" t="s">
        <v>770</v>
      </c>
      <c r="B548" t="s">
        <v>3398</v>
      </c>
      <c r="C548" t="s">
        <v>110</v>
      </c>
      <c r="D548" s="8" t="s">
        <v>101</v>
      </c>
      <c r="E548" s="8" t="s">
        <v>290</v>
      </c>
      <c r="F548" s="8" t="s">
        <v>48</v>
      </c>
      <c r="G548" s="8" t="s">
        <v>4484</v>
      </c>
      <c r="H548" s="8" t="s">
        <v>290</v>
      </c>
      <c r="I548" s="8" t="s">
        <v>14</v>
      </c>
      <c r="J548" s="8">
        <v>110</v>
      </c>
      <c r="K548" s="14" t="s">
        <v>769</v>
      </c>
      <c r="L548" s="14" t="s">
        <v>5899</v>
      </c>
      <c r="M548" s="10">
        <v>1.3261544443061599</v>
      </c>
      <c r="N548" s="8" t="s">
        <v>8145</v>
      </c>
      <c r="O548" s="8" t="s">
        <v>147</v>
      </c>
      <c r="P548" s="9">
        <v>0.45341435185185186</v>
      </c>
      <c r="Q548" s="9">
        <v>0.4609375</v>
      </c>
      <c r="R548" s="8">
        <v>0</v>
      </c>
      <c r="S548" s="10">
        <v>12.266666666666667</v>
      </c>
      <c r="T548" s="8" t="s">
        <v>3400</v>
      </c>
      <c r="U548" s="8" t="s">
        <v>3401</v>
      </c>
      <c r="V548" s="10">
        <v>0.14424282501303301</v>
      </c>
      <c r="W548">
        <v>3319.47</v>
      </c>
      <c r="X548" s="8">
        <v>0</v>
      </c>
      <c r="Y548" s="8">
        <v>0</v>
      </c>
      <c r="Z548">
        <v>0</v>
      </c>
      <c r="AA548">
        <v>0</v>
      </c>
      <c r="AB548" s="8">
        <f>Solution[[#This Row],[Old Stop]] +1</f>
        <v>111</v>
      </c>
      <c r="AC548" s="8" t="str">
        <f>_xlfn.CONCAT(Solution[[#This Row],[Old Rt '#]],"_",Solution[[#This Row],[Week '#]],"_", _xlfn.SWITCH(Solution[[#This Row],[Old Delivery Day]], "M", "Monday", "T", "Tuesday", "W", "Wednesday", "R", "Thursday", "F", "Friday"))</f>
        <v>105_Week1_Friday</v>
      </c>
      <c r="AD548" s="20">
        <v>62.04</v>
      </c>
      <c r="AE548" s="20">
        <v>64.399199999999993</v>
      </c>
      <c r="AF548" s="20">
        <v>63.58</v>
      </c>
      <c r="AG548" s="20">
        <v>69.039199999999994</v>
      </c>
      <c r="AH548">
        <v>64.78</v>
      </c>
      <c r="AI548" s="8" t="s">
        <v>3549</v>
      </c>
      <c r="AJ548" s="8" t="s">
        <v>3550</v>
      </c>
      <c r="AK548" s="8">
        <v>1</v>
      </c>
      <c r="AL548" s="8">
        <v>0</v>
      </c>
      <c r="AM548" s="11">
        <v>61.66</v>
      </c>
      <c r="AN548" s="11">
        <v>71.418700000000001</v>
      </c>
      <c r="AO548" t="s">
        <v>163</v>
      </c>
      <c r="AP548" s="8" t="s">
        <v>191</v>
      </c>
      <c r="AQ548" s="8" t="s">
        <v>44</v>
      </c>
      <c r="AR548" s="8" t="s">
        <v>164</v>
      </c>
      <c r="AS548" s="8" t="s">
        <v>163</v>
      </c>
      <c r="AT548" s="8" t="s">
        <v>168</v>
      </c>
      <c r="AU5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8" s="8">
        <v>0</v>
      </c>
      <c r="AW548">
        <v>15.51</v>
      </c>
      <c r="AX548">
        <v>16.099799999999998</v>
      </c>
      <c r="AY548">
        <v>15.895</v>
      </c>
      <c r="AZ548">
        <v>17.259799999999998</v>
      </c>
    </row>
    <row r="549" spans="1:52" x14ac:dyDescent="0.3">
      <c r="A549" s="43" t="s">
        <v>1263</v>
      </c>
      <c r="B549" t="s">
        <v>4590</v>
      </c>
      <c r="C549" t="s">
        <v>110</v>
      </c>
      <c r="D549" s="8" t="s">
        <v>102</v>
      </c>
      <c r="E549" s="8" t="s">
        <v>160</v>
      </c>
      <c r="F549" s="8" t="s">
        <v>13</v>
      </c>
      <c r="G549" s="8" t="s">
        <v>4484</v>
      </c>
      <c r="H549" s="8" t="s">
        <v>160</v>
      </c>
      <c r="I549" s="8" t="s">
        <v>48</v>
      </c>
      <c r="J549" s="8">
        <v>306</v>
      </c>
      <c r="K549" s="14" t="s">
        <v>1262</v>
      </c>
      <c r="L549" s="14" t="s">
        <v>8972</v>
      </c>
      <c r="M549" s="10">
        <v>0.25368591105134902</v>
      </c>
      <c r="N549" s="8" t="s">
        <v>8095</v>
      </c>
      <c r="O549" s="8" t="s">
        <v>125</v>
      </c>
      <c r="P549" s="9">
        <v>0.39122685185185185</v>
      </c>
      <c r="Q549" s="9">
        <v>0.39353009259259258</v>
      </c>
      <c r="R549" s="8">
        <v>0</v>
      </c>
      <c r="S549" s="10">
        <v>7.7833333333333332</v>
      </c>
      <c r="T549" s="8" t="s">
        <v>8973</v>
      </c>
      <c r="U549" s="8" t="s">
        <v>8974</v>
      </c>
      <c r="V549" s="10">
        <v>7.8008945221637205E-2</v>
      </c>
      <c r="W549">
        <v>863.05</v>
      </c>
      <c r="X549" s="8">
        <v>0</v>
      </c>
      <c r="Y549" s="8">
        <v>0</v>
      </c>
      <c r="Z549">
        <v>0</v>
      </c>
      <c r="AA549">
        <v>0</v>
      </c>
      <c r="AB549" s="8">
        <f>Solution[[#This Row],[Old Stop]] +1</f>
        <v>307</v>
      </c>
      <c r="AC549" s="8" t="str">
        <f>_xlfn.CONCAT(Solution[[#This Row],[Old Rt '#]],"_",Solution[[#This Row],[Week '#]],"_", _xlfn.SWITCH(Solution[[#This Row],[Old Delivery Day]], "M", "Monday", "T", "Tuesday", "W", "Wednesday", "R", "Thursday", "F", "Friday"))</f>
        <v>101_Week2_Thursday</v>
      </c>
      <c r="AD549" s="20">
        <v>42.634999999999998</v>
      </c>
      <c r="AE549" s="20">
        <v>42.634999999999998</v>
      </c>
      <c r="AF549" s="20">
        <v>44.268500000000003</v>
      </c>
      <c r="AG549" s="20">
        <v>43.687100000000001</v>
      </c>
      <c r="AH549">
        <v>23.51</v>
      </c>
      <c r="AI549" s="8" t="s">
        <v>3495</v>
      </c>
      <c r="AJ549" s="8" t="s">
        <v>5335</v>
      </c>
      <c r="AK549" s="8">
        <v>1</v>
      </c>
      <c r="AL549" s="8">
        <v>0</v>
      </c>
      <c r="AM549" s="11">
        <v>21.317499999999999</v>
      </c>
      <c r="AN549" s="11">
        <v>22.18</v>
      </c>
      <c r="AO549" t="s">
        <v>163</v>
      </c>
      <c r="AP549" s="8" t="s">
        <v>191</v>
      </c>
      <c r="AQ549" s="8" t="s">
        <v>44</v>
      </c>
      <c r="AR549" s="8" t="s">
        <v>164</v>
      </c>
      <c r="AS549" s="8" t="s">
        <v>163</v>
      </c>
      <c r="AT549" s="8" t="s">
        <v>168</v>
      </c>
      <c r="AU5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49" s="8">
        <v>0</v>
      </c>
      <c r="AW549">
        <v>10.65875</v>
      </c>
      <c r="AX549">
        <v>10.65875</v>
      </c>
      <c r="AY549">
        <v>11.067125000000001</v>
      </c>
      <c r="AZ549">
        <v>10.921775</v>
      </c>
    </row>
    <row r="550" spans="1:52" x14ac:dyDescent="0.3">
      <c r="A550" s="43" t="s">
        <v>768</v>
      </c>
      <c r="B550" t="s">
        <v>4055</v>
      </c>
      <c r="C550" t="s">
        <v>110</v>
      </c>
      <c r="D550" s="8" t="s">
        <v>101</v>
      </c>
      <c r="E550" s="8" t="s">
        <v>290</v>
      </c>
      <c r="F550" s="8" t="s">
        <v>48</v>
      </c>
      <c r="G550" s="8" t="s">
        <v>9252</v>
      </c>
      <c r="H550" s="8" t="s">
        <v>290</v>
      </c>
      <c r="I550" s="8" t="s">
        <v>14</v>
      </c>
      <c r="J550" s="8">
        <v>122</v>
      </c>
      <c r="K550" s="14" t="s">
        <v>767</v>
      </c>
      <c r="L550" s="14" t="s">
        <v>5952</v>
      </c>
      <c r="M550" s="10">
        <v>0.40018116263715298</v>
      </c>
      <c r="N550" s="8" t="s">
        <v>8310</v>
      </c>
      <c r="O550" s="8" t="s">
        <v>147</v>
      </c>
      <c r="P550" s="9">
        <v>0.39488425925925924</v>
      </c>
      <c r="Q550" s="9">
        <v>0.40075231481481483</v>
      </c>
      <c r="R550" s="8">
        <v>0</v>
      </c>
      <c r="S550" s="10">
        <v>9.0733333333333341</v>
      </c>
      <c r="T550" s="8" t="s">
        <v>4057</v>
      </c>
      <c r="U550" s="8" t="s">
        <v>4058</v>
      </c>
      <c r="V550" s="10">
        <v>0.298347506517538</v>
      </c>
      <c r="W550">
        <v>3635.82</v>
      </c>
      <c r="X550" s="8">
        <v>23</v>
      </c>
      <c r="Y550" s="8">
        <v>0.75</v>
      </c>
      <c r="Z550">
        <v>6</v>
      </c>
      <c r="AA550">
        <v>102</v>
      </c>
      <c r="AB550" s="8">
        <f>Solution[[#This Row],[Old Stop]] +1</f>
        <v>123</v>
      </c>
      <c r="AC550" s="8" t="str">
        <f>_xlfn.CONCAT(Solution[[#This Row],[Old Rt '#]],"_",Solution[[#This Row],[Week '#]],"_", _xlfn.SWITCH(Solution[[#This Row],[Old Delivery Day]], "M", "Monday", "T", "Tuesday", "W", "Wednesday", "R", "Thursday", "F", "Friday"))</f>
        <v>105_Week1_Friday</v>
      </c>
      <c r="AD550" s="20">
        <v>65.138400000000004</v>
      </c>
      <c r="AE550" s="20">
        <v>57.196899999999999</v>
      </c>
      <c r="AF550" s="20">
        <v>69.077600000000004</v>
      </c>
      <c r="AG550" s="20">
        <v>84.149199999999993</v>
      </c>
      <c r="AH550">
        <v>82.41</v>
      </c>
      <c r="AI550" s="8" t="s">
        <v>3549</v>
      </c>
      <c r="AJ550" s="8" t="s">
        <v>3550</v>
      </c>
      <c r="AK550" s="8">
        <v>1</v>
      </c>
      <c r="AL550" s="8">
        <v>92</v>
      </c>
      <c r="AM550" s="11">
        <v>56.96</v>
      </c>
      <c r="AN550" s="11">
        <v>89.037499999999994</v>
      </c>
      <c r="AO550" t="s">
        <v>163</v>
      </c>
      <c r="AP550" s="8" t="s">
        <v>191</v>
      </c>
      <c r="AQ550" s="8" t="s">
        <v>44</v>
      </c>
      <c r="AR550" s="8" t="s">
        <v>164</v>
      </c>
      <c r="AS550" s="8" t="s">
        <v>163</v>
      </c>
      <c r="AT550" s="8" t="s">
        <v>168</v>
      </c>
      <c r="AU5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0" s="8">
        <v>92</v>
      </c>
      <c r="AW550">
        <v>16.284600000000001</v>
      </c>
      <c r="AX550">
        <v>14.299225</v>
      </c>
      <c r="AY550">
        <v>17.269400000000001</v>
      </c>
      <c r="AZ550">
        <v>21.037299999999998</v>
      </c>
    </row>
    <row r="551" spans="1:52" x14ac:dyDescent="0.3">
      <c r="A551" s="43" t="s">
        <v>1065</v>
      </c>
      <c r="B551" t="s">
        <v>4580</v>
      </c>
      <c r="C551" t="s">
        <v>110</v>
      </c>
      <c r="D551" s="8" t="s">
        <v>102</v>
      </c>
      <c r="E551" s="8" t="s">
        <v>160</v>
      </c>
      <c r="F551" s="8" t="s">
        <v>13</v>
      </c>
      <c r="G551" s="8" t="s">
        <v>9249</v>
      </c>
      <c r="H551" s="8" t="s">
        <v>290</v>
      </c>
      <c r="I551" s="8" t="s">
        <v>48</v>
      </c>
      <c r="J551" s="8">
        <v>133</v>
      </c>
      <c r="K551" s="14" t="s">
        <v>1064</v>
      </c>
      <c r="L551" s="14" t="s">
        <v>8969</v>
      </c>
      <c r="M551" s="10">
        <v>0.63745200456699502</v>
      </c>
      <c r="N551" s="8" t="s">
        <v>8117</v>
      </c>
      <c r="O551" s="8" t="s">
        <v>125</v>
      </c>
      <c r="P551" s="9">
        <v>0.40175925925925926</v>
      </c>
      <c r="Q551" s="9">
        <v>0.4065509259259259</v>
      </c>
      <c r="R551" s="8">
        <v>0</v>
      </c>
      <c r="S551" s="10">
        <v>6.916666666666667</v>
      </c>
      <c r="T551" s="8" t="s">
        <v>8970</v>
      </c>
      <c r="U551" s="8" t="s">
        <v>8971</v>
      </c>
      <c r="V551" s="10">
        <v>0.26334324496054201</v>
      </c>
      <c r="W551">
        <v>1309.1400000000001</v>
      </c>
      <c r="X551" s="8">
        <v>0</v>
      </c>
      <c r="Y551" s="8">
        <v>0</v>
      </c>
      <c r="Z551">
        <v>0</v>
      </c>
      <c r="AA551">
        <v>0</v>
      </c>
      <c r="AB551" s="8">
        <f>Solution[[#This Row],[Old Stop]] +1</f>
        <v>134</v>
      </c>
      <c r="AC551" s="8" t="str">
        <f>_xlfn.CONCAT(Solution[[#This Row],[Old Rt '#]],"_",Solution[[#This Row],[Week '#]],"_", _xlfn.SWITCH(Solution[[#This Row],[Old Delivery Day]], "M", "Monday", "T", "Tuesday", "W", "Wednesday", "R", "Thursday", "F", "Friday"))</f>
        <v>105_Week2_Thursday</v>
      </c>
      <c r="AD551" s="20">
        <v>49.89</v>
      </c>
      <c r="AE551" s="20">
        <v>49.89</v>
      </c>
      <c r="AF551" s="20">
        <v>51.032800000000002</v>
      </c>
      <c r="AG551" s="20">
        <v>51.89</v>
      </c>
      <c r="AH551">
        <v>27.5</v>
      </c>
      <c r="AI551" s="8" t="s">
        <v>3495</v>
      </c>
      <c r="AJ551" s="8" t="s">
        <v>5335</v>
      </c>
      <c r="AK551" s="8">
        <v>1</v>
      </c>
      <c r="AL551" s="8">
        <v>0</v>
      </c>
      <c r="AM551" s="11">
        <v>24.945</v>
      </c>
      <c r="AN551" s="11">
        <v>25.945</v>
      </c>
      <c r="AO551" t="s">
        <v>163</v>
      </c>
      <c r="AP551" s="8" t="s">
        <v>191</v>
      </c>
      <c r="AQ551" s="8" t="s">
        <v>44</v>
      </c>
      <c r="AR551" s="8" t="s">
        <v>163</v>
      </c>
      <c r="AS551" s="8" t="s">
        <v>163</v>
      </c>
      <c r="AT551" s="8" t="s">
        <v>168</v>
      </c>
      <c r="AU5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1" s="8">
        <v>0</v>
      </c>
      <c r="AW551">
        <v>12.4725</v>
      </c>
      <c r="AX551">
        <v>12.4725</v>
      </c>
      <c r="AY551">
        <v>12.7582</v>
      </c>
      <c r="AZ551">
        <v>12.9725</v>
      </c>
    </row>
    <row r="552" spans="1:52" x14ac:dyDescent="0.3">
      <c r="A552" s="43" t="s">
        <v>1843</v>
      </c>
      <c r="B552" t="s">
        <v>5169</v>
      </c>
      <c r="C552" t="s">
        <v>110</v>
      </c>
      <c r="D552" s="8" t="s">
        <v>101</v>
      </c>
      <c r="E552" s="8" t="s">
        <v>290</v>
      </c>
      <c r="F552" s="8" t="s">
        <v>48</v>
      </c>
      <c r="G552" s="8" t="s">
        <v>137</v>
      </c>
      <c r="H552" s="8" t="s">
        <v>160</v>
      </c>
      <c r="I552" s="8" t="s">
        <v>48</v>
      </c>
      <c r="J552" s="8">
        <v>287</v>
      </c>
      <c r="K552" s="14" t="s">
        <v>1842</v>
      </c>
      <c r="L552" s="14" t="s">
        <v>6152</v>
      </c>
      <c r="M552" s="10">
        <v>0.275430148486009</v>
      </c>
      <c r="N552" s="8" t="s">
        <v>8306</v>
      </c>
      <c r="O552" s="8" t="s">
        <v>129</v>
      </c>
      <c r="P552" s="9">
        <v>0.4009375</v>
      </c>
      <c r="Q552" s="9">
        <v>0.41394675925925928</v>
      </c>
      <c r="R552" s="8">
        <v>0</v>
      </c>
      <c r="S552" s="10">
        <v>16.425000000000001</v>
      </c>
      <c r="T552" s="8" t="s">
        <v>5171</v>
      </c>
      <c r="U552" s="8" t="s">
        <v>5172</v>
      </c>
      <c r="V552" s="10">
        <v>0.20043964960703101</v>
      </c>
      <c r="W552">
        <v>2572.92</v>
      </c>
      <c r="X552" s="8">
        <v>0</v>
      </c>
      <c r="Y552" s="8">
        <v>0</v>
      </c>
      <c r="Z552">
        <v>0</v>
      </c>
      <c r="AA552">
        <v>0</v>
      </c>
      <c r="AB552" s="8">
        <f>Solution[[#This Row],[Old Stop]] +1</f>
        <v>288</v>
      </c>
      <c r="AC552" s="8" t="str">
        <f>_xlfn.CONCAT(Solution[[#This Row],[Old Rt '#]],"_",Solution[[#This Row],[Week '#]],"_", _xlfn.SWITCH(Solution[[#This Row],[Old Delivery Day]], "M", "Monday", "T", "Tuesday", "W", "Wednesday", "R", "Thursday", "F", "Friday"))</f>
        <v>101_Week1_Thursday</v>
      </c>
      <c r="AD552" s="20">
        <v>69.739999999999995</v>
      </c>
      <c r="AE552" s="20">
        <v>99.384200000000007</v>
      </c>
      <c r="AF552" s="20">
        <v>114.00620000000001</v>
      </c>
      <c r="AG552" s="20">
        <v>105.7616</v>
      </c>
      <c r="AH552">
        <v>62.85</v>
      </c>
      <c r="AI552" s="8" t="s">
        <v>3549</v>
      </c>
      <c r="AJ552" s="8" t="s">
        <v>3550</v>
      </c>
      <c r="AK552" s="8">
        <v>1</v>
      </c>
      <c r="AL552" s="8">
        <v>0</v>
      </c>
      <c r="AM552" s="11">
        <v>64.707499999999996</v>
      </c>
      <c r="AN552" s="11">
        <v>49.673699999999997</v>
      </c>
      <c r="AO552" t="s">
        <v>163</v>
      </c>
      <c r="AP552" s="8" t="s">
        <v>191</v>
      </c>
      <c r="AQ552" s="8" t="s">
        <v>81</v>
      </c>
      <c r="AR552" s="8" t="s">
        <v>163</v>
      </c>
      <c r="AS552" s="8" t="s">
        <v>164</v>
      </c>
      <c r="AT552" s="8" t="s">
        <v>168</v>
      </c>
      <c r="AU5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2" s="8">
        <v>0</v>
      </c>
      <c r="AW552">
        <v>17.434999999999999</v>
      </c>
      <c r="AX552">
        <v>24.846050000000002</v>
      </c>
      <c r="AY552">
        <v>28.501550000000002</v>
      </c>
      <c r="AZ552">
        <v>26.4404</v>
      </c>
    </row>
    <row r="553" spans="1:52" x14ac:dyDescent="0.3">
      <c r="A553" s="43" t="s">
        <v>1469</v>
      </c>
      <c r="B553" t="s">
        <v>5249</v>
      </c>
      <c r="C553" t="s">
        <v>110</v>
      </c>
      <c r="D553" s="8" t="s">
        <v>101</v>
      </c>
      <c r="E553" s="8" t="s">
        <v>290</v>
      </c>
      <c r="F553" s="8" t="s">
        <v>48</v>
      </c>
      <c r="G553" s="8" t="s">
        <v>180</v>
      </c>
      <c r="H553" s="8" t="s">
        <v>290</v>
      </c>
      <c r="I553" s="8" t="s">
        <v>14</v>
      </c>
      <c r="J553" s="8">
        <v>123</v>
      </c>
      <c r="K553" s="14" t="s">
        <v>1468</v>
      </c>
      <c r="L553" s="14" t="s">
        <v>8966</v>
      </c>
      <c r="M553" s="10">
        <v>2.1128428815016802</v>
      </c>
      <c r="N553" s="8" t="s">
        <v>6293</v>
      </c>
      <c r="O553" s="8" t="s">
        <v>129</v>
      </c>
      <c r="P553" s="9">
        <v>0.37527777777777777</v>
      </c>
      <c r="Q553" s="9">
        <v>0.37883101851851853</v>
      </c>
      <c r="R553" s="8">
        <v>0</v>
      </c>
      <c r="S553" s="10">
        <v>5.3916666666666666</v>
      </c>
      <c r="T553" s="8" t="s">
        <v>8967</v>
      </c>
      <c r="U553" s="8" t="s">
        <v>8968</v>
      </c>
      <c r="V553" s="10">
        <v>1.7091844317670399</v>
      </c>
      <c r="W553">
        <v>955.07</v>
      </c>
      <c r="X553" s="8">
        <v>0</v>
      </c>
      <c r="Y553" s="8">
        <v>0</v>
      </c>
      <c r="Z553">
        <v>0</v>
      </c>
      <c r="AA553">
        <v>0</v>
      </c>
      <c r="AB553" s="8">
        <f>Solution[[#This Row],[Old Stop]] +1</f>
        <v>124</v>
      </c>
      <c r="AC553" s="8" t="str">
        <f>_xlfn.CONCAT(Solution[[#This Row],[Old Rt '#]],"_",Solution[[#This Row],[Week '#]],"_", _xlfn.SWITCH(Solution[[#This Row],[Old Delivery Day]], "M", "Monday", "T", "Tuesday", "W", "Wednesday", "R", "Thursday", "F", "Friday"))</f>
        <v>105_Week1_Friday</v>
      </c>
      <c r="AD553" s="20">
        <v>36.159999999999997</v>
      </c>
      <c r="AE553" s="20">
        <v>36.159999999999997</v>
      </c>
      <c r="AF553" s="20">
        <v>37.58</v>
      </c>
      <c r="AG553" s="20">
        <v>38.29</v>
      </c>
      <c r="AH553">
        <v>20.3</v>
      </c>
      <c r="AI553" s="8" t="s">
        <v>3549</v>
      </c>
      <c r="AJ553" s="8" t="s">
        <v>3550</v>
      </c>
      <c r="AK553" s="8">
        <v>1</v>
      </c>
      <c r="AL553" s="8">
        <v>0</v>
      </c>
      <c r="AM553" s="11">
        <v>18.079999999999998</v>
      </c>
      <c r="AN553" s="11">
        <v>19.145</v>
      </c>
      <c r="AO553" t="s">
        <v>163</v>
      </c>
      <c r="AP553" s="8" t="s">
        <v>191</v>
      </c>
      <c r="AQ553" s="8" t="s">
        <v>44</v>
      </c>
      <c r="AR553" s="8" t="s">
        <v>164</v>
      </c>
      <c r="AS553" s="8" t="s">
        <v>163</v>
      </c>
      <c r="AT553" s="8" t="s">
        <v>168</v>
      </c>
      <c r="AU5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3" s="8">
        <v>0</v>
      </c>
      <c r="AW553">
        <v>9.0399999999999991</v>
      </c>
      <c r="AX553">
        <v>9.0399999999999991</v>
      </c>
      <c r="AY553">
        <v>9.3949999999999996</v>
      </c>
      <c r="AZ553">
        <v>9.5724999999999998</v>
      </c>
    </row>
    <row r="554" spans="1:52" x14ac:dyDescent="0.3">
      <c r="A554" s="43" t="s">
        <v>1355</v>
      </c>
      <c r="B554" t="s">
        <v>4157</v>
      </c>
      <c r="C554" t="s">
        <v>110</v>
      </c>
      <c r="D554" s="8" t="s">
        <v>101</v>
      </c>
      <c r="E554" s="8" t="s">
        <v>290</v>
      </c>
      <c r="F554" s="8" t="s">
        <v>48</v>
      </c>
      <c r="G554" s="8" t="s">
        <v>9250</v>
      </c>
      <c r="H554" s="8" t="s">
        <v>160</v>
      </c>
      <c r="I554" s="8" t="s">
        <v>48</v>
      </c>
      <c r="J554" s="8">
        <v>285</v>
      </c>
      <c r="K554" s="14" t="s">
        <v>1354</v>
      </c>
      <c r="L554" s="14" t="s">
        <v>5950</v>
      </c>
      <c r="M554" s="10">
        <v>0.31137579888373101</v>
      </c>
      <c r="N554" s="8" t="s">
        <v>8142</v>
      </c>
      <c r="O554" s="8" t="s">
        <v>147</v>
      </c>
      <c r="P554" s="9">
        <v>0.37903935185185184</v>
      </c>
      <c r="Q554" s="9">
        <v>0.39460648148148147</v>
      </c>
      <c r="R554" s="8">
        <v>0</v>
      </c>
      <c r="S554" s="10">
        <v>28.836666666666666</v>
      </c>
      <c r="T554" s="8" t="s">
        <v>4159</v>
      </c>
      <c r="U554" s="8" t="s">
        <v>4160</v>
      </c>
      <c r="V554" s="10">
        <v>0.232175944564013</v>
      </c>
      <c r="W554">
        <v>5306.8</v>
      </c>
      <c r="X554" s="8">
        <v>19</v>
      </c>
      <c r="Y554" s="8">
        <v>0.92936802973977695</v>
      </c>
      <c r="Z554">
        <v>13</v>
      </c>
      <c r="AA554">
        <v>269</v>
      </c>
      <c r="AB554" s="8">
        <f>Solution[[#This Row],[Old Stop]] +1</f>
        <v>286</v>
      </c>
      <c r="AC554" s="8" t="str">
        <f>_xlfn.CONCAT(Solution[[#This Row],[Old Rt '#]],"_",Solution[[#This Row],[Week '#]],"_", _xlfn.SWITCH(Solution[[#This Row],[Old Delivery Day]], "M", "Monday", "T", "Tuesday", "W", "Wednesday", "R", "Thursday", "F", "Friday"))</f>
        <v>101_Week1_Thursday</v>
      </c>
      <c r="AD554" s="20">
        <v>102.3407</v>
      </c>
      <c r="AE554" s="20">
        <v>96.884600000000006</v>
      </c>
      <c r="AF554" s="20">
        <v>97.912800000000004</v>
      </c>
      <c r="AG554" s="20">
        <v>114.5853</v>
      </c>
      <c r="AH554">
        <v>109.04</v>
      </c>
      <c r="AI554" s="8" t="s">
        <v>3549</v>
      </c>
      <c r="AJ554" s="8" t="s">
        <v>3550</v>
      </c>
      <c r="AK554" s="8">
        <v>1</v>
      </c>
      <c r="AL554" s="8">
        <v>269</v>
      </c>
      <c r="AM554" s="11">
        <v>95.935000000000002</v>
      </c>
      <c r="AN554" s="11">
        <v>119.11620000000001</v>
      </c>
      <c r="AO554" t="s">
        <v>163</v>
      </c>
      <c r="AP554" s="8" t="s">
        <v>191</v>
      </c>
      <c r="AQ554" s="8" t="s">
        <v>44</v>
      </c>
      <c r="AR554" s="8" t="s">
        <v>163</v>
      </c>
      <c r="AS554" s="8" t="s">
        <v>164</v>
      </c>
      <c r="AT554" s="8" t="s">
        <v>168</v>
      </c>
      <c r="AU5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4" s="8">
        <v>269</v>
      </c>
      <c r="AW554">
        <v>25.585175</v>
      </c>
      <c r="AX554">
        <v>24.221150000000002</v>
      </c>
      <c r="AY554">
        <v>24.478200000000001</v>
      </c>
      <c r="AZ554">
        <v>28.646325000000001</v>
      </c>
    </row>
    <row r="555" spans="1:52" x14ac:dyDescent="0.3">
      <c r="A555" s="43" t="s">
        <v>235</v>
      </c>
      <c r="B555" t="s">
        <v>5610</v>
      </c>
      <c r="C555" t="s">
        <v>110</v>
      </c>
      <c r="D555" s="8" t="s">
        <v>102</v>
      </c>
      <c r="E555" s="8" t="s">
        <v>160</v>
      </c>
      <c r="F555" s="8" t="s">
        <v>13</v>
      </c>
      <c r="G555" s="8" t="s">
        <v>9255</v>
      </c>
      <c r="H555" s="8" t="s">
        <v>160</v>
      </c>
      <c r="I555" s="8" t="s">
        <v>48</v>
      </c>
      <c r="J555" s="8">
        <v>260</v>
      </c>
      <c r="K555" s="14" t="s">
        <v>234</v>
      </c>
      <c r="L555" s="14" t="s">
        <v>6204</v>
      </c>
      <c r="M555" s="10">
        <v>0.70141572922582895</v>
      </c>
      <c r="N555" s="8" t="s">
        <v>8309</v>
      </c>
      <c r="O555" s="8" t="s">
        <v>113</v>
      </c>
      <c r="P555" s="9">
        <v>0.42800925925925926</v>
      </c>
      <c r="Q555" s="9">
        <v>0.43472222222222223</v>
      </c>
      <c r="R555" s="8">
        <v>0</v>
      </c>
      <c r="S555" s="10">
        <v>9.4354006285390355</v>
      </c>
      <c r="T555" s="8" t="s">
        <v>5612</v>
      </c>
      <c r="U555" s="8" t="s">
        <v>5613</v>
      </c>
      <c r="V555" s="10">
        <v>0.385969674305086</v>
      </c>
      <c r="W555">
        <v>597.1</v>
      </c>
      <c r="X555" s="8">
        <v>0</v>
      </c>
      <c r="Y555" s="8">
        <v>0</v>
      </c>
      <c r="Z555">
        <v>0</v>
      </c>
      <c r="AA555">
        <v>0</v>
      </c>
      <c r="AB555" s="8">
        <f>Solution[[#This Row],[Old Stop]] +1</f>
        <v>261</v>
      </c>
      <c r="AC555" s="8" t="str">
        <f>_xlfn.CONCAT(Solution[[#This Row],[Old Rt '#]],"_",Solution[[#This Row],[Week '#]],"_", _xlfn.SWITCH(Solution[[#This Row],[Old Delivery Day]], "M", "Monday", "T", "Tuesday", "W", "Wednesday", "R", "Thursday", "F", "Friday"))</f>
        <v>101_Week2_Thursday</v>
      </c>
      <c r="AD555" s="20">
        <v>0</v>
      </c>
      <c r="AE555" s="20">
        <v>80.739999999999995</v>
      </c>
      <c r="AF555" s="20">
        <v>89.643299999999996</v>
      </c>
      <c r="AG555" s="20">
        <v>91.38</v>
      </c>
      <c r="AH555">
        <v>24.22</v>
      </c>
      <c r="AI555" s="8" t="s">
        <v>3495</v>
      </c>
      <c r="AJ555" s="8" t="s">
        <v>5335</v>
      </c>
      <c r="AK555" s="8">
        <v>1</v>
      </c>
      <c r="AL555" s="8">
        <v>0</v>
      </c>
      <c r="AM555" s="11">
        <v>21.5425</v>
      </c>
      <c r="AN555" s="11">
        <v>11.422499999999999</v>
      </c>
      <c r="AO555" t="s">
        <v>163</v>
      </c>
      <c r="AP555" s="8" t="s">
        <v>191</v>
      </c>
      <c r="AQ555" s="8" t="s">
        <v>44</v>
      </c>
      <c r="AR555" s="8" t="s">
        <v>164</v>
      </c>
      <c r="AS555" s="8" t="s">
        <v>163</v>
      </c>
      <c r="AT555" s="8" t="s">
        <v>168</v>
      </c>
      <c r="AU5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5" s="8">
        <v>0</v>
      </c>
      <c r="AW555">
        <v>0</v>
      </c>
      <c r="AX555">
        <v>20.184999999999999</v>
      </c>
      <c r="AY555">
        <v>22.410824999999999</v>
      </c>
      <c r="AZ555">
        <v>22.844999999999999</v>
      </c>
    </row>
    <row r="556" spans="1:52" x14ac:dyDescent="0.3">
      <c r="A556" s="43" t="s">
        <v>774</v>
      </c>
      <c r="B556" t="s">
        <v>3469</v>
      </c>
      <c r="C556" t="s">
        <v>110</v>
      </c>
      <c r="D556" s="8" t="s">
        <v>101</v>
      </c>
      <c r="E556" s="8" t="s">
        <v>290</v>
      </c>
      <c r="F556" s="8" t="s">
        <v>48</v>
      </c>
      <c r="G556" s="8" t="s">
        <v>9248</v>
      </c>
      <c r="H556" s="8" t="s">
        <v>160</v>
      </c>
      <c r="I556" s="8" t="s">
        <v>48</v>
      </c>
      <c r="J556" s="8">
        <v>290</v>
      </c>
      <c r="K556" s="14" t="s">
        <v>773</v>
      </c>
      <c r="L556" s="14" t="s">
        <v>5925</v>
      </c>
      <c r="M556" s="10">
        <v>0.15451681082259899</v>
      </c>
      <c r="N556" s="8" t="s">
        <v>8308</v>
      </c>
      <c r="O556" s="8" t="s">
        <v>147</v>
      </c>
      <c r="P556" s="9">
        <v>0.41405092592592591</v>
      </c>
      <c r="Q556" s="9">
        <v>0.42656250000000001</v>
      </c>
      <c r="R556" s="8">
        <v>0</v>
      </c>
      <c r="S556" s="10">
        <v>21.116666666666667</v>
      </c>
      <c r="T556" s="8" t="s">
        <v>4098</v>
      </c>
      <c r="U556" s="8" t="s">
        <v>4099</v>
      </c>
      <c r="V556" s="10">
        <v>0.115214755393183</v>
      </c>
      <c r="W556">
        <v>2527.75</v>
      </c>
      <c r="X556" s="8">
        <v>26</v>
      </c>
      <c r="Y556" s="8">
        <v>0.65789473684210498</v>
      </c>
      <c r="Z556">
        <v>3</v>
      </c>
      <c r="AA556">
        <v>81</v>
      </c>
      <c r="AB556" s="8">
        <f>Solution[[#This Row],[Old Stop]] +1</f>
        <v>291</v>
      </c>
      <c r="AC556" s="8" t="str">
        <f>_xlfn.CONCAT(Solution[[#This Row],[Old Rt '#]],"_",Solution[[#This Row],[Week '#]],"_", _xlfn.SWITCH(Solution[[#This Row],[Old Delivery Day]], "M", "Monday", "T", "Tuesday", "W", "Wednesday", "R", "Thursday", "F", "Friday"))</f>
        <v>101_Week1_Thursday</v>
      </c>
      <c r="AD556" s="20">
        <v>28.3858</v>
      </c>
      <c r="AE556" s="20">
        <v>46.635300000000001</v>
      </c>
      <c r="AF556" s="20">
        <v>61.604199999999999</v>
      </c>
      <c r="AG556" s="20">
        <v>59.117800000000003</v>
      </c>
      <c r="AH556">
        <v>69.260000000000005</v>
      </c>
      <c r="AI556" s="8" t="s">
        <v>3549</v>
      </c>
      <c r="AJ556" s="8" t="s">
        <v>3550</v>
      </c>
      <c r="AK556" s="8">
        <v>1</v>
      </c>
      <c r="AL556" s="8">
        <v>76</v>
      </c>
      <c r="AM556" s="11">
        <v>54.88</v>
      </c>
      <c r="AN556" s="11">
        <v>64.16</v>
      </c>
      <c r="AO556" t="s">
        <v>163</v>
      </c>
      <c r="AP556" s="8" t="s">
        <v>191</v>
      </c>
      <c r="AQ556" s="8" t="s">
        <v>44</v>
      </c>
      <c r="AR556" s="8" t="s">
        <v>163</v>
      </c>
      <c r="AS556" s="8" t="s">
        <v>164</v>
      </c>
      <c r="AT556" s="8" t="s">
        <v>168</v>
      </c>
      <c r="AU5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6" s="8">
        <v>76</v>
      </c>
      <c r="AW556">
        <v>7.0964499999999999</v>
      </c>
      <c r="AX556">
        <v>11.658825</v>
      </c>
      <c r="AY556">
        <v>15.40105</v>
      </c>
      <c r="AZ556">
        <v>14.779450000000001</v>
      </c>
    </row>
    <row r="557" spans="1:52" x14ac:dyDescent="0.3">
      <c r="A557" s="43" t="s">
        <v>1583</v>
      </c>
      <c r="B557" t="s">
        <v>3978</v>
      </c>
      <c r="C557" t="s">
        <v>110</v>
      </c>
      <c r="D557" s="8" t="s">
        <v>101</v>
      </c>
      <c r="E557" s="8" t="s">
        <v>290</v>
      </c>
      <c r="F557" s="8" t="s">
        <v>48</v>
      </c>
      <c r="G557" s="8" t="s">
        <v>9253</v>
      </c>
      <c r="H557" s="8" t="s">
        <v>290</v>
      </c>
      <c r="I557" s="8" t="s">
        <v>14</v>
      </c>
      <c r="J557" s="8">
        <v>281</v>
      </c>
      <c r="K557" s="15" t="s">
        <v>1582</v>
      </c>
      <c r="L557" s="14" t="s">
        <v>5895</v>
      </c>
      <c r="M557" s="10">
        <v>0.76366193433315699</v>
      </c>
      <c r="N557" s="8" t="s">
        <v>8257</v>
      </c>
      <c r="O557" s="8" t="s">
        <v>147</v>
      </c>
      <c r="P557" s="9">
        <v>0.4371990740740741</v>
      </c>
      <c r="Q557" s="9">
        <v>0.44438657407407406</v>
      </c>
      <c r="R557" s="8">
        <v>0</v>
      </c>
      <c r="S557" s="10">
        <v>9.42</v>
      </c>
      <c r="T557" s="8" t="s">
        <v>3980</v>
      </c>
      <c r="U557" s="8" t="s">
        <v>3981</v>
      </c>
      <c r="V557" s="10">
        <v>0.44918573536630102</v>
      </c>
      <c r="W557">
        <v>3280.98</v>
      </c>
      <c r="X557" s="8">
        <v>0</v>
      </c>
      <c r="Y557" s="8">
        <v>0</v>
      </c>
      <c r="Z557">
        <v>0</v>
      </c>
      <c r="AA557">
        <v>0</v>
      </c>
      <c r="AB557" s="8">
        <f>Solution[[#This Row],[Old Stop]] +1</f>
        <v>282</v>
      </c>
      <c r="AC557" s="8" t="str">
        <f>_xlfn.CONCAT(Solution[[#This Row],[Old Rt '#]],"_",Solution[[#This Row],[Week '#]],"_", _xlfn.SWITCH(Solution[[#This Row],[Old Delivery Day]], "M", "Monday", "T", "Tuesday", "W", "Wednesday", "R", "Thursday", "F", "Friday"))</f>
        <v>105_Week1_Friday</v>
      </c>
      <c r="AD557" s="20">
        <v>90.301599999999993</v>
      </c>
      <c r="AE557" s="20">
        <v>106.4485</v>
      </c>
      <c r="AF557" s="20">
        <v>101.8623</v>
      </c>
      <c r="AG557" s="20">
        <v>100.17</v>
      </c>
      <c r="AH557">
        <v>106.18</v>
      </c>
      <c r="AI557" s="8" t="s">
        <v>3549</v>
      </c>
      <c r="AJ557" s="8" t="s">
        <v>3550</v>
      </c>
      <c r="AK557" s="8">
        <v>1</v>
      </c>
      <c r="AL557" s="8">
        <v>0</v>
      </c>
      <c r="AM557" s="11">
        <v>79.1387</v>
      </c>
      <c r="AN557" s="11">
        <v>95.557500000000005</v>
      </c>
      <c r="AO557" t="s">
        <v>163</v>
      </c>
      <c r="AP557" s="8" t="s">
        <v>191</v>
      </c>
      <c r="AQ557" s="8" t="s">
        <v>44</v>
      </c>
      <c r="AR557" s="8" t="s">
        <v>164</v>
      </c>
      <c r="AS557" s="8" t="s">
        <v>163</v>
      </c>
      <c r="AT557" s="8" t="s">
        <v>168</v>
      </c>
      <c r="AU5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7" s="8">
        <v>0</v>
      </c>
      <c r="AW557">
        <v>22.575399999999998</v>
      </c>
      <c r="AX557">
        <v>26.612124999999999</v>
      </c>
      <c r="AY557">
        <v>25.465575000000001</v>
      </c>
      <c r="AZ557">
        <v>25.0425</v>
      </c>
    </row>
    <row r="558" spans="1:52" x14ac:dyDescent="0.3">
      <c r="A558" s="43" t="s">
        <v>1212</v>
      </c>
      <c r="B558" t="s">
        <v>5393</v>
      </c>
      <c r="C558" t="s">
        <v>110</v>
      </c>
      <c r="D558" s="8" t="s">
        <v>102</v>
      </c>
      <c r="E558" s="8" t="s">
        <v>160</v>
      </c>
      <c r="F558" s="8" t="s">
        <v>15</v>
      </c>
      <c r="G558" s="8" t="s">
        <v>9250</v>
      </c>
      <c r="H558" s="8" t="s">
        <v>290</v>
      </c>
      <c r="I558" s="8" t="s">
        <v>48</v>
      </c>
      <c r="J558" s="8">
        <v>380</v>
      </c>
      <c r="K558" s="14" t="s">
        <v>1211</v>
      </c>
      <c r="L558" s="14" t="s">
        <v>5832</v>
      </c>
      <c r="M558" s="10">
        <v>1.40617152508389</v>
      </c>
      <c r="N558" s="8" t="s">
        <v>8298</v>
      </c>
      <c r="O558" s="8" t="s">
        <v>125</v>
      </c>
      <c r="P558" s="9">
        <v>0.38924768518518521</v>
      </c>
      <c r="Q558" s="9">
        <v>0.39401620370370372</v>
      </c>
      <c r="R558" s="8">
        <v>0</v>
      </c>
      <c r="S558" s="10">
        <v>5.3944444433333336</v>
      </c>
      <c r="T558" s="8" t="s">
        <v>5395</v>
      </c>
      <c r="U558" s="8" t="s">
        <v>5396</v>
      </c>
      <c r="V558" s="10">
        <v>0.36424862953779602</v>
      </c>
      <c r="W558">
        <v>1951.96</v>
      </c>
      <c r="X558" s="8">
        <v>0</v>
      </c>
      <c r="Y558" s="8">
        <v>0</v>
      </c>
      <c r="Z558">
        <v>0</v>
      </c>
      <c r="AA558">
        <v>0</v>
      </c>
      <c r="AB558" s="8">
        <f>Solution[[#This Row],[Old Stop]] +1</f>
        <v>381</v>
      </c>
      <c r="AC558" s="8" t="str">
        <f>_xlfn.CONCAT(Solution[[#This Row],[Old Rt '#]],"_",Solution[[#This Row],[Week '#]],"_", _xlfn.SWITCH(Solution[[#This Row],[Old Delivery Day]], "M", "Monday", "T", "Tuesday", "W", "Wednesday", "R", "Thursday", "F", "Friday"))</f>
        <v>105_Week2_Thursday</v>
      </c>
      <c r="AD558" s="20">
        <v>75.47</v>
      </c>
      <c r="AE558" s="20">
        <v>75.47</v>
      </c>
      <c r="AF558" s="20">
        <v>73.138499999999993</v>
      </c>
      <c r="AG558" s="20">
        <v>78.5</v>
      </c>
      <c r="AH558">
        <v>37.840000000000003</v>
      </c>
      <c r="AI558" s="8" t="s">
        <v>4399</v>
      </c>
      <c r="AJ558" s="8" t="s">
        <v>4496</v>
      </c>
      <c r="AK558" s="8">
        <v>1</v>
      </c>
      <c r="AL558" s="8">
        <v>0</v>
      </c>
      <c r="AM558" s="11">
        <v>37.734999999999999</v>
      </c>
      <c r="AN558" s="11">
        <v>39.25</v>
      </c>
      <c r="AO558" t="s">
        <v>163</v>
      </c>
      <c r="AP558" s="8" t="s">
        <v>191</v>
      </c>
      <c r="AQ558" s="8" t="s">
        <v>44</v>
      </c>
      <c r="AR558" s="8" t="s">
        <v>163</v>
      </c>
      <c r="AS558" s="8" t="s">
        <v>163</v>
      </c>
      <c r="AT558" s="8" t="s">
        <v>168</v>
      </c>
      <c r="AU5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8" s="8">
        <v>0</v>
      </c>
      <c r="AW558">
        <v>18.8675</v>
      </c>
      <c r="AX558">
        <v>18.8675</v>
      </c>
      <c r="AY558">
        <v>18.284624999999998</v>
      </c>
      <c r="AZ558">
        <v>19.625</v>
      </c>
    </row>
    <row r="559" spans="1:52" x14ac:dyDescent="0.3">
      <c r="A559" s="43" t="s">
        <v>1368</v>
      </c>
      <c r="B559" t="s">
        <v>4266</v>
      </c>
      <c r="C559" t="s">
        <v>110</v>
      </c>
      <c r="D559" s="8" t="s">
        <v>101</v>
      </c>
      <c r="E559" s="8" t="s">
        <v>290</v>
      </c>
      <c r="F559" s="8" t="s">
        <v>48</v>
      </c>
      <c r="G559" s="8" t="s">
        <v>4497</v>
      </c>
      <c r="H559" s="8" t="s">
        <v>160</v>
      </c>
      <c r="I559" s="8" t="s">
        <v>48</v>
      </c>
      <c r="J559" s="8">
        <v>295</v>
      </c>
      <c r="K559" s="14" t="s">
        <v>1367</v>
      </c>
      <c r="L559" s="14" t="s">
        <v>8955</v>
      </c>
      <c r="M559" s="10">
        <v>0.95420346542289303</v>
      </c>
      <c r="N559" s="8" t="s">
        <v>8250</v>
      </c>
      <c r="O559" s="8" t="s">
        <v>147</v>
      </c>
      <c r="P559" s="9">
        <v>0.44505787037037037</v>
      </c>
      <c r="Q559" s="9">
        <v>0.45250000000000001</v>
      </c>
      <c r="R559" s="8">
        <v>0</v>
      </c>
      <c r="S559" s="10">
        <v>10.193333333333333</v>
      </c>
      <c r="T559" s="8" t="s">
        <v>8956</v>
      </c>
      <c r="U559" s="8" t="s">
        <v>8957</v>
      </c>
      <c r="V559" s="10">
        <v>0.41381538397294998</v>
      </c>
      <c r="W559">
        <v>5233.5600000000004</v>
      </c>
      <c r="X559" s="8">
        <v>0</v>
      </c>
      <c r="Y559" s="8">
        <v>0</v>
      </c>
      <c r="Z559">
        <v>0</v>
      </c>
      <c r="AA559">
        <v>0</v>
      </c>
      <c r="AB559" s="8">
        <f>Solution[[#This Row],[Old Stop]] +1</f>
        <v>296</v>
      </c>
      <c r="AC559" s="8" t="str">
        <f>_xlfn.CONCAT(Solution[[#This Row],[Old Rt '#]],"_",Solution[[#This Row],[Week '#]],"_", _xlfn.SWITCH(Solution[[#This Row],[Old Delivery Day]], "M", "Monday", "T", "Tuesday", "W", "Wednesday", "R", "Thursday", "F", "Friday"))</f>
        <v>101_Week1_Thursday</v>
      </c>
      <c r="AD559" s="20">
        <v>78.756600000000006</v>
      </c>
      <c r="AE559" s="20">
        <v>112.4969</v>
      </c>
      <c r="AF559" s="20">
        <v>121.9828</v>
      </c>
      <c r="AG559" s="20">
        <v>79.12</v>
      </c>
      <c r="AH559">
        <v>116.81</v>
      </c>
      <c r="AI559" s="8" t="s">
        <v>3549</v>
      </c>
      <c r="AJ559" s="8" t="s">
        <v>3550</v>
      </c>
      <c r="AK559" s="8">
        <v>1</v>
      </c>
      <c r="AL559" s="8">
        <v>0</v>
      </c>
      <c r="AM559" s="11">
        <v>126.9637</v>
      </c>
      <c r="AN559" s="11">
        <v>79.12</v>
      </c>
      <c r="AO559" t="s">
        <v>163</v>
      </c>
      <c r="AP559" s="8" t="s">
        <v>191</v>
      </c>
      <c r="AQ559" s="8" t="s">
        <v>44</v>
      </c>
      <c r="AR559" s="8" t="s">
        <v>163</v>
      </c>
      <c r="AS559" s="8" t="s">
        <v>164</v>
      </c>
      <c r="AT559" s="8" t="s">
        <v>168</v>
      </c>
      <c r="AU5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59" s="8">
        <v>0</v>
      </c>
      <c r="AW559">
        <v>19.689150000000001</v>
      </c>
      <c r="AX559">
        <v>28.124224999999999</v>
      </c>
      <c r="AY559">
        <v>30.495699999999999</v>
      </c>
      <c r="AZ559">
        <v>19.78</v>
      </c>
    </row>
    <row r="560" spans="1:52" x14ac:dyDescent="0.3">
      <c r="A560" s="43" t="s">
        <v>783</v>
      </c>
      <c r="B560" t="s">
        <v>3696</v>
      </c>
      <c r="C560" t="s">
        <v>110</v>
      </c>
      <c r="D560" s="8" t="s">
        <v>101</v>
      </c>
      <c r="E560" s="8" t="s">
        <v>290</v>
      </c>
      <c r="F560" s="8" t="s">
        <v>48</v>
      </c>
      <c r="G560" s="8" t="s">
        <v>9251</v>
      </c>
      <c r="H560" s="8" t="s">
        <v>290</v>
      </c>
      <c r="I560" s="8" t="s">
        <v>14</v>
      </c>
      <c r="J560" s="8">
        <v>300</v>
      </c>
      <c r="K560" s="14" t="s">
        <v>782</v>
      </c>
      <c r="L560" s="14" t="s">
        <v>5922</v>
      </c>
      <c r="M560" s="10">
        <v>1.13570189805495</v>
      </c>
      <c r="N560" s="8" t="s">
        <v>8307</v>
      </c>
      <c r="O560" s="8" t="s">
        <v>147</v>
      </c>
      <c r="P560" s="9">
        <v>0.42736111111111114</v>
      </c>
      <c r="Q560" s="9">
        <v>0.42754629629629631</v>
      </c>
      <c r="R560" s="8">
        <v>0</v>
      </c>
      <c r="S560" s="10">
        <v>0.20666666666666667</v>
      </c>
      <c r="T560" s="8" t="s">
        <v>3661</v>
      </c>
      <c r="U560" s="8" t="s">
        <v>3662</v>
      </c>
      <c r="V560" s="10">
        <v>0.84679699283444898</v>
      </c>
      <c r="W560">
        <v>2555.4499999999998</v>
      </c>
      <c r="X560" s="8">
        <v>0</v>
      </c>
      <c r="Y560" s="8">
        <v>0</v>
      </c>
      <c r="Z560">
        <v>0</v>
      </c>
      <c r="AA560">
        <v>0</v>
      </c>
      <c r="AB560" s="8">
        <f>Solution[[#This Row],[Old Stop]] +1</f>
        <v>301</v>
      </c>
      <c r="AC560" s="8" t="str">
        <f>_xlfn.CONCAT(Solution[[#This Row],[Old Rt '#]],"_",Solution[[#This Row],[Week '#]],"_", _xlfn.SWITCH(Solution[[#This Row],[Old Delivery Day]], "M", "Monday", "T", "Tuesday", "W", "Wednesday", "R", "Thursday", "F", "Friday"))</f>
        <v>105_Week1_Friday</v>
      </c>
      <c r="AD560" s="20">
        <v>33.295000000000002</v>
      </c>
      <c r="AE560" s="20">
        <v>66.675299999999993</v>
      </c>
      <c r="AF560" s="20">
        <v>71.002300000000005</v>
      </c>
      <c r="AG560" s="20">
        <v>72.687799999999996</v>
      </c>
      <c r="AH560">
        <v>79.819999999999993</v>
      </c>
      <c r="AI560" s="8" t="s">
        <v>3549</v>
      </c>
      <c r="AJ560" s="8" t="s">
        <v>3550</v>
      </c>
      <c r="AK560" s="8">
        <v>1</v>
      </c>
      <c r="AL560" s="8">
        <v>0</v>
      </c>
      <c r="AM560" s="11">
        <v>62.48</v>
      </c>
      <c r="AN560" s="11">
        <v>54.477499999999999</v>
      </c>
      <c r="AO560" t="s">
        <v>163</v>
      </c>
      <c r="AP560" s="8" t="s">
        <v>191</v>
      </c>
      <c r="AQ560" s="8" t="s">
        <v>81</v>
      </c>
      <c r="AR560" s="8" t="s">
        <v>164</v>
      </c>
      <c r="AS560" s="8" t="s">
        <v>163</v>
      </c>
      <c r="AT560" s="8" t="s">
        <v>168</v>
      </c>
      <c r="AU5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0" s="8">
        <v>0</v>
      </c>
      <c r="AW560">
        <v>8.3237500000000004</v>
      </c>
      <c r="AX560">
        <v>16.668824999999998</v>
      </c>
      <c r="AY560">
        <v>17.750575000000001</v>
      </c>
      <c r="AZ560">
        <v>18.171949999999999</v>
      </c>
    </row>
    <row r="561" spans="1:52" x14ac:dyDescent="0.3">
      <c r="A561" s="43" t="s">
        <v>1023</v>
      </c>
      <c r="B561" t="s">
        <v>5565</v>
      </c>
      <c r="C561" t="s">
        <v>110</v>
      </c>
      <c r="D561" s="8" t="s">
        <v>102</v>
      </c>
      <c r="E561" s="8" t="s">
        <v>160</v>
      </c>
      <c r="F561" s="8" t="s">
        <v>15</v>
      </c>
      <c r="G561" s="8" t="s">
        <v>9247</v>
      </c>
      <c r="H561" s="8" t="s">
        <v>160</v>
      </c>
      <c r="I561" s="8" t="s">
        <v>15</v>
      </c>
      <c r="J561" s="8">
        <v>135</v>
      </c>
      <c r="K561" s="14" t="s">
        <v>1022</v>
      </c>
      <c r="L561" s="14" t="s">
        <v>5843</v>
      </c>
      <c r="M561" s="10">
        <v>2.1065582467526802</v>
      </c>
      <c r="N561" s="8" t="s">
        <v>7832</v>
      </c>
      <c r="O561" s="8" t="s">
        <v>113</v>
      </c>
      <c r="P561" s="9">
        <v>0.48168981481481482</v>
      </c>
      <c r="Q561" s="9">
        <v>0.4874074074074074</v>
      </c>
      <c r="R561" s="8">
        <v>0</v>
      </c>
      <c r="S561" s="10">
        <v>8.2333333333333343</v>
      </c>
      <c r="T561" s="8" t="s">
        <v>5567</v>
      </c>
      <c r="U561" s="8" t="s">
        <v>5568</v>
      </c>
      <c r="V561" s="10">
        <v>1.5570839315838501</v>
      </c>
      <c r="W561">
        <v>512.29</v>
      </c>
      <c r="X561" s="8">
        <v>0</v>
      </c>
      <c r="Y561" s="8">
        <v>0</v>
      </c>
      <c r="Z561">
        <v>0</v>
      </c>
      <c r="AA561">
        <v>0</v>
      </c>
      <c r="AB561" s="8">
        <f>Solution[[#This Row],[Old Stop]] +1</f>
        <v>136</v>
      </c>
      <c r="AC561" s="8" t="str">
        <f>_xlfn.CONCAT(Solution[[#This Row],[Old Rt '#]],"_",Solution[[#This Row],[Week '#]],"_", _xlfn.SWITCH(Solution[[#This Row],[Old Delivery Day]], "M", "Monday", "T", "Tuesday", "W", "Wednesday", "R", "Thursday", "F", "Friday"))</f>
        <v>101_Week2_Tuesday</v>
      </c>
      <c r="AD561" s="20">
        <v>38.68</v>
      </c>
      <c r="AE561" s="20">
        <v>39.206600000000002</v>
      </c>
      <c r="AF561" s="20">
        <v>40.516599999999997</v>
      </c>
      <c r="AG561" s="20">
        <v>41.04</v>
      </c>
      <c r="AH561">
        <v>10.88</v>
      </c>
      <c r="AI561" s="8" t="s">
        <v>4399</v>
      </c>
      <c r="AJ561" s="8" t="s">
        <v>4496</v>
      </c>
      <c r="AK561" s="8">
        <v>1</v>
      </c>
      <c r="AL561" s="8">
        <v>0</v>
      </c>
      <c r="AM561" s="11">
        <v>9.8674999999999997</v>
      </c>
      <c r="AN561" s="11">
        <v>10.26</v>
      </c>
      <c r="AO561" t="s">
        <v>164</v>
      </c>
      <c r="AP561" s="8" t="s">
        <v>191</v>
      </c>
      <c r="AQ561" s="8" t="s">
        <v>44</v>
      </c>
      <c r="AR561" s="8" t="s">
        <v>164</v>
      </c>
      <c r="AS561" s="8" t="s">
        <v>164</v>
      </c>
      <c r="AT561" s="8" t="s">
        <v>168</v>
      </c>
      <c r="AU5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1" s="8"/>
      <c r="AW561">
        <v>9.67</v>
      </c>
      <c r="AX561">
        <v>9.8016500000000004</v>
      </c>
      <c r="AY561">
        <v>10.129149999999999</v>
      </c>
      <c r="AZ561">
        <v>10.26</v>
      </c>
    </row>
    <row r="562" spans="1:52" x14ac:dyDescent="0.3">
      <c r="A562" s="43" t="s">
        <v>781</v>
      </c>
      <c r="B562" t="s">
        <v>3659</v>
      </c>
      <c r="C562" t="s">
        <v>110</v>
      </c>
      <c r="D562" s="8" t="s">
        <v>101</v>
      </c>
      <c r="E562" s="8" t="s">
        <v>290</v>
      </c>
      <c r="F562" s="8" t="s">
        <v>48</v>
      </c>
      <c r="G562" s="8" t="s">
        <v>140</v>
      </c>
      <c r="H562" s="8" t="s">
        <v>290</v>
      </c>
      <c r="I562" s="8" t="s">
        <v>14</v>
      </c>
      <c r="J562" s="8">
        <v>305</v>
      </c>
      <c r="K562" s="14" t="s">
        <v>780</v>
      </c>
      <c r="L562" s="14" t="s">
        <v>5922</v>
      </c>
      <c r="M562" s="10">
        <v>0</v>
      </c>
      <c r="N562" s="8" t="s">
        <v>8255</v>
      </c>
      <c r="O562" s="8" t="s">
        <v>147</v>
      </c>
      <c r="P562" s="9">
        <v>0.42754629629629631</v>
      </c>
      <c r="Q562" s="9">
        <v>0.43666666666666665</v>
      </c>
      <c r="R562" s="8">
        <v>0</v>
      </c>
      <c r="S562" s="10">
        <v>15.806666666666667</v>
      </c>
      <c r="T562" s="8" t="s">
        <v>3661</v>
      </c>
      <c r="U562" s="8" t="s">
        <v>3662</v>
      </c>
      <c r="V562" s="10"/>
      <c r="W562">
        <v>3375.92</v>
      </c>
      <c r="X562" s="8">
        <v>0</v>
      </c>
      <c r="Y562" s="8">
        <v>1</v>
      </c>
      <c r="Z562">
        <v>3</v>
      </c>
      <c r="AA562">
        <v>40</v>
      </c>
      <c r="AB562" s="8">
        <f>Solution[[#This Row],[Old Stop]] +1</f>
        <v>306</v>
      </c>
      <c r="AC562" s="8" t="str">
        <f>_xlfn.CONCAT(Solution[[#This Row],[Old Rt '#]],"_",Solution[[#This Row],[Week '#]],"_", _xlfn.SWITCH(Solution[[#This Row],[Old Delivery Day]], "M", "Monday", "T", "Tuesday", "W", "Wednesday", "R", "Thursday", "F", "Friday"))</f>
        <v>105_Week1_Friday</v>
      </c>
      <c r="AD562" s="20">
        <v>58.015000000000001</v>
      </c>
      <c r="AE562" s="20">
        <v>76.319999999999993</v>
      </c>
      <c r="AF562" s="20">
        <v>69.2</v>
      </c>
      <c r="AG562" s="20">
        <v>86.87</v>
      </c>
      <c r="AH562">
        <v>85.82</v>
      </c>
      <c r="AI562" s="8" t="s">
        <v>3549</v>
      </c>
      <c r="AJ562" s="8" t="s">
        <v>3550</v>
      </c>
      <c r="AK562" s="8">
        <v>1</v>
      </c>
      <c r="AL562" s="8">
        <v>40</v>
      </c>
      <c r="AM562" s="11">
        <v>78.17</v>
      </c>
      <c r="AN562" s="11">
        <v>88.1875</v>
      </c>
      <c r="AO562" t="s">
        <v>163</v>
      </c>
      <c r="AP562" s="8" t="s">
        <v>191</v>
      </c>
      <c r="AQ562" s="8" t="s">
        <v>44</v>
      </c>
      <c r="AR562" s="8" t="s">
        <v>164</v>
      </c>
      <c r="AS562" s="8" t="s">
        <v>163</v>
      </c>
      <c r="AT562" s="8" t="s">
        <v>168</v>
      </c>
      <c r="AU5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2" s="8">
        <v>40</v>
      </c>
      <c r="AW562">
        <v>14.50375</v>
      </c>
      <c r="AX562">
        <v>19.079999999999998</v>
      </c>
      <c r="AY562">
        <v>17.3</v>
      </c>
      <c r="AZ562">
        <v>21.717500000000001</v>
      </c>
    </row>
    <row r="563" spans="1:52" x14ac:dyDescent="0.3">
      <c r="A563" s="43" t="s">
        <v>1562</v>
      </c>
      <c r="B563" t="s">
        <v>4446</v>
      </c>
      <c r="C563" t="s">
        <v>110</v>
      </c>
      <c r="D563" s="8" t="s">
        <v>102</v>
      </c>
      <c r="E563" s="8" t="s">
        <v>160</v>
      </c>
      <c r="F563" s="8" t="s">
        <v>12</v>
      </c>
      <c r="G563" s="8" t="s">
        <v>9251</v>
      </c>
      <c r="H563" s="8" t="s">
        <v>290</v>
      </c>
      <c r="I563" s="8" t="s">
        <v>48</v>
      </c>
      <c r="J563" s="8">
        <v>65</v>
      </c>
      <c r="K563" s="14" t="s">
        <v>1561</v>
      </c>
      <c r="L563" s="14" t="s">
        <v>5951</v>
      </c>
      <c r="M563" s="10">
        <v>0.77376965549905197</v>
      </c>
      <c r="N563" s="8" t="s">
        <v>7772</v>
      </c>
      <c r="O563" s="8" t="s">
        <v>113</v>
      </c>
      <c r="P563" s="9">
        <v>0.48090277777777779</v>
      </c>
      <c r="Q563" s="9">
        <v>0.48318287037037039</v>
      </c>
      <c r="R563" s="8">
        <v>0</v>
      </c>
      <c r="S563" s="10">
        <v>3.2833333333333332</v>
      </c>
      <c r="T563" s="8" t="s">
        <v>4448</v>
      </c>
      <c r="U563" s="8" t="s">
        <v>4449</v>
      </c>
      <c r="V563" s="10">
        <v>0.64107319516426098</v>
      </c>
      <c r="W563">
        <v>462.64</v>
      </c>
      <c r="X563" s="8">
        <v>0</v>
      </c>
      <c r="Y563" s="8">
        <v>0</v>
      </c>
      <c r="Z563">
        <v>0</v>
      </c>
      <c r="AA563">
        <v>0</v>
      </c>
      <c r="AB563" s="8">
        <f>Solution[[#This Row],[Old Stop]] +1</f>
        <v>66</v>
      </c>
      <c r="AC563" s="8" t="str">
        <f>_xlfn.CONCAT(Solution[[#This Row],[Old Rt '#]],"_",Solution[[#This Row],[Week '#]],"_", _xlfn.SWITCH(Solution[[#This Row],[Old Delivery Day]], "M", "Monday", "T", "Tuesday", "W", "Wednesday", "R", "Thursday", "F", "Friday"))</f>
        <v>105_Week2_Thursday</v>
      </c>
      <c r="AD563" s="20">
        <v>35.26</v>
      </c>
      <c r="AE563" s="20">
        <v>35.26</v>
      </c>
      <c r="AF563" s="20">
        <v>36.206600000000002</v>
      </c>
      <c r="AG563" s="20">
        <v>36.68</v>
      </c>
      <c r="AH563">
        <v>9.7200000000000006</v>
      </c>
      <c r="AI563" s="8" t="s">
        <v>4434</v>
      </c>
      <c r="AJ563" s="8" t="s">
        <v>4630</v>
      </c>
      <c r="AK563" s="8">
        <v>1</v>
      </c>
      <c r="AL563" s="8">
        <v>0</v>
      </c>
      <c r="AM563" s="11">
        <v>8.8149999999999995</v>
      </c>
      <c r="AN563" s="11">
        <v>9.17</v>
      </c>
      <c r="AO563" t="s">
        <v>163</v>
      </c>
      <c r="AP563" s="8" t="s">
        <v>191</v>
      </c>
      <c r="AQ563" s="8" t="s">
        <v>44</v>
      </c>
      <c r="AR563" s="8" t="s">
        <v>163</v>
      </c>
      <c r="AS563" s="8" t="s">
        <v>163</v>
      </c>
      <c r="AT563" s="8" t="s">
        <v>168</v>
      </c>
      <c r="AU5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3" s="8">
        <v>0</v>
      </c>
      <c r="AW563">
        <v>8.8149999999999995</v>
      </c>
      <c r="AX563">
        <v>8.8149999999999995</v>
      </c>
      <c r="AY563">
        <v>9.0516500000000004</v>
      </c>
      <c r="AZ563">
        <v>9.17</v>
      </c>
    </row>
    <row r="564" spans="1:52" x14ac:dyDescent="0.3">
      <c r="A564" s="43" t="s">
        <v>1633</v>
      </c>
      <c r="B564" t="s">
        <v>4517</v>
      </c>
      <c r="C564" t="s">
        <v>110</v>
      </c>
      <c r="D564" s="8" t="s">
        <v>102</v>
      </c>
      <c r="E564" s="8" t="s">
        <v>160</v>
      </c>
      <c r="F564" s="8" t="s">
        <v>12</v>
      </c>
      <c r="G564" s="8" t="s">
        <v>9249</v>
      </c>
      <c r="H564" s="8" t="s">
        <v>290</v>
      </c>
      <c r="I564" s="8" t="s">
        <v>48</v>
      </c>
      <c r="J564" s="8">
        <v>200</v>
      </c>
      <c r="K564" s="14" t="s">
        <v>1632</v>
      </c>
      <c r="L564" s="14" t="s">
        <v>5927</v>
      </c>
      <c r="M564" s="10">
        <v>0.15146265010741899</v>
      </c>
      <c r="N564" s="8" t="s">
        <v>7760</v>
      </c>
      <c r="O564" s="8" t="s">
        <v>125</v>
      </c>
      <c r="P564" s="9">
        <v>0.54136574074074073</v>
      </c>
      <c r="Q564" s="9">
        <v>0.54496527777777781</v>
      </c>
      <c r="R564" s="8">
        <v>0</v>
      </c>
      <c r="S564" s="10">
        <v>8.3555555550000005</v>
      </c>
      <c r="T564" s="8" t="s">
        <v>4519</v>
      </c>
      <c r="U564" s="8" t="s">
        <v>4520</v>
      </c>
      <c r="V564" s="10">
        <v>0.13339716355759201</v>
      </c>
      <c r="W564">
        <v>1054.8</v>
      </c>
      <c r="X564" s="8">
        <v>0</v>
      </c>
      <c r="Y564" s="8">
        <v>0</v>
      </c>
      <c r="Z564">
        <v>0</v>
      </c>
      <c r="AA564">
        <v>0</v>
      </c>
      <c r="AB564" s="8">
        <f>Solution[[#This Row],[Old Stop]] +1</f>
        <v>201</v>
      </c>
      <c r="AC564" s="8" t="str">
        <f>_xlfn.CONCAT(Solution[[#This Row],[Old Rt '#]],"_",Solution[[#This Row],[Week '#]],"_", _xlfn.SWITCH(Solution[[#This Row],[Old Delivery Day]], "M", "Monday", "T", "Tuesday", "W", "Wednesday", "R", "Thursday", "F", "Friday"))</f>
        <v>105_Week2_Thursday</v>
      </c>
      <c r="AD564" s="20">
        <v>36.49</v>
      </c>
      <c r="AE564" s="20">
        <v>40.643300000000004</v>
      </c>
      <c r="AF564" s="20">
        <v>45.861400000000003</v>
      </c>
      <c r="AG564" s="20">
        <v>46.8142</v>
      </c>
      <c r="AH564">
        <v>24.97</v>
      </c>
      <c r="AI564" s="8" t="s">
        <v>4434</v>
      </c>
      <c r="AJ564" s="8" t="s">
        <v>4630</v>
      </c>
      <c r="AK564" s="8">
        <v>1</v>
      </c>
      <c r="AL564" s="8">
        <v>0</v>
      </c>
      <c r="AM564" s="11">
        <v>22.105</v>
      </c>
      <c r="AN564" s="11">
        <v>23.717500000000001</v>
      </c>
      <c r="AO564" t="s">
        <v>163</v>
      </c>
      <c r="AP564" s="8" t="s">
        <v>191</v>
      </c>
      <c r="AQ564" s="8" t="s">
        <v>44</v>
      </c>
      <c r="AR564" s="8" t="s">
        <v>163</v>
      </c>
      <c r="AS564" s="8" t="s">
        <v>163</v>
      </c>
      <c r="AT564" s="8" t="s">
        <v>168</v>
      </c>
      <c r="AU5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4" s="8">
        <v>0</v>
      </c>
      <c r="AW564">
        <v>9.1225000000000005</v>
      </c>
      <c r="AX564">
        <v>10.160825000000001</v>
      </c>
      <c r="AY564">
        <v>11.465350000000001</v>
      </c>
      <c r="AZ564">
        <v>11.70355</v>
      </c>
    </row>
    <row r="565" spans="1:52" x14ac:dyDescent="0.3">
      <c r="A565" s="43" t="s">
        <v>1041</v>
      </c>
      <c r="B565" t="s">
        <v>4633</v>
      </c>
      <c r="C565" t="s">
        <v>110</v>
      </c>
      <c r="D565" s="8" t="s">
        <v>102</v>
      </c>
      <c r="E565" s="8" t="s">
        <v>160</v>
      </c>
      <c r="F565" s="8" t="s">
        <v>12</v>
      </c>
      <c r="G565" s="8" t="s">
        <v>9247</v>
      </c>
      <c r="H565" s="8" t="s">
        <v>290</v>
      </c>
      <c r="I565" s="8" t="s">
        <v>48</v>
      </c>
      <c r="J565" s="8">
        <v>225</v>
      </c>
      <c r="K565" s="14" t="s">
        <v>1040</v>
      </c>
      <c r="L565" s="14" t="s">
        <v>5876</v>
      </c>
      <c r="M565" s="10">
        <v>3.29322735907704</v>
      </c>
      <c r="N565" s="8" t="s">
        <v>7834</v>
      </c>
      <c r="O565" s="8" t="s">
        <v>113</v>
      </c>
      <c r="P565" s="9">
        <v>0.58960648148148154</v>
      </c>
      <c r="Q565" s="9">
        <v>0.60622685185185188</v>
      </c>
      <c r="R565" s="8">
        <v>0</v>
      </c>
      <c r="S565" s="10">
        <v>18.641666666666666</v>
      </c>
      <c r="T565" s="8" t="s">
        <v>4635</v>
      </c>
      <c r="U565" s="8" t="s">
        <v>4636</v>
      </c>
      <c r="V565" s="10">
        <v>2.9062715926278799</v>
      </c>
      <c r="W565">
        <v>1103.94</v>
      </c>
      <c r="X565" s="8">
        <v>0</v>
      </c>
      <c r="Y565" s="8">
        <v>0</v>
      </c>
      <c r="Z565">
        <v>0</v>
      </c>
      <c r="AA565">
        <v>0</v>
      </c>
      <c r="AB565" s="8">
        <f>Solution[[#This Row],[Old Stop]] +1</f>
        <v>226</v>
      </c>
      <c r="AC565" s="8" t="str">
        <f>_xlfn.CONCAT(Solution[[#This Row],[Old Rt '#]],"_",Solution[[#This Row],[Week '#]],"_", _xlfn.SWITCH(Solution[[#This Row],[Old Delivery Day]], "M", "Monday", "T", "Tuesday", "W", "Wednesday", "R", "Thursday", "F", "Friday"))</f>
        <v>105_Week2_Thursday</v>
      </c>
      <c r="AD565" s="20">
        <v>62.033299999999997</v>
      </c>
      <c r="AE565" s="20">
        <v>73</v>
      </c>
      <c r="AF565" s="20">
        <v>67.754999999999995</v>
      </c>
      <c r="AG565" s="20">
        <v>78.557500000000005</v>
      </c>
      <c r="AH565">
        <v>26.24</v>
      </c>
      <c r="AI565" s="8" t="s">
        <v>4434</v>
      </c>
      <c r="AJ565" s="8" t="s">
        <v>4630</v>
      </c>
      <c r="AK565" s="8">
        <v>1</v>
      </c>
      <c r="AL565" s="8">
        <v>0</v>
      </c>
      <c r="AM565" s="11">
        <v>18.25</v>
      </c>
      <c r="AN565" s="11">
        <v>19.878699999999998</v>
      </c>
      <c r="AO565" t="s">
        <v>163</v>
      </c>
      <c r="AP565" s="8" t="s">
        <v>191</v>
      </c>
      <c r="AQ565" s="8" t="s">
        <v>44</v>
      </c>
      <c r="AR565" s="8" t="s">
        <v>163</v>
      </c>
      <c r="AS565" s="8" t="s">
        <v>163</v>
      </c>
      <c r="AT565" s="8" t="s">
        <v>168</v>
      </c>
      <c r="AU5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5" s="8">
        <v>0</v>
      </c>
      <c r="AW565">
        <v>15.508324999999999</v>
      </c>
      <c r="AX565">
        <v>18.25</v>
      </c>
      <c r="AY565">
        <v>16.938749999999999</v>
      </c>
      <c r="AZ565">
        <v>19.639375000000001</v>
      </c>
    </row>
    <row r="566" spans="1:52" x14ac:dyDescent="0.3">
      <c r="A566" s="43" t="s">
        <v>1866</v>
      </c>
      <c r="B566" t="s">
        <v>3836</v>
      </c>
      <c r="C566" t="s">
        <v>129</v>
      </c>
      <c r="D566" s="8" t="s">
        <v>102</v>
      </c>
      <c r="E566" s="8" t="s">
        <v>160</v>
      </c>
      <c r="F566" s="8" t="s">
        <v>12</v>
      </c>
      <c r="G566" s="8" t="s">
        <v>9260</v>
      </c>
      <c r="H566" s="8" t="s">
        <v>290</v>
      </c>
      <c r="I566" s="8" t="s">
        <v>14</v>
      </c>
      <c r="J566" s="8">
        <v>310</v>
      </c>
      <c r="K566" s="14" t="s">
        <v>1865</v>
      </c>
      <c r="L566" s="14" t="s">
        <v>5982</v>
      </c>
      <c r="M566" s="10">
        <v>2.3353265013242899</v>
      </c>
      <c r="N566" s="8" t="s">
        <v>7751</v>
      </c>
      <c r="O566" s="8" t="s">
        <v>107</v>
      </c>
      <c r="P566" s="9">
        <v>0.68944444444444442</v>
      </c>
      <c r="Q566" s="9">
        <v>0.69615740740740739</v>
      </c>
      <c r="R566" s="8">
        <v>0</v>
      </c>
      <c r="S566" s="10">
        <v>5.2166666666666668</v>
      </c>
      <c r="T566" s="8" t="s">
        <v>4402</v>
      </c>
      <c r="U566" s="8" t="s">
        <v>4403</v>
      </c>
      <c r="V566" s="10">
        <v>0.54581337809472597</v>
      </c>
      <c r="W566">
        <v>705.33</v>
      </c>
      <c r="X566" s="8">
        <v>0</v>
      </c>
      <c r="Y566" s="8">
        <v>0</v>
      </c>
      <c r="Z566">
        <v>0</v>
      </c>
      <c r="AA566">
        <v>0</v>
      </c>
      <c r="AB566" s="8">
        <f>Solution[[#This Row],[Old Stop]] +1</f>
        <v>311</v>
      </c>
      <c r="AC566" s="8" t="str">
        <f>_xlfn.CONCAT(Solution[[#This Row],[Old Rt '#]],"_",Solution[[#This Row],[Week '#]],"_", _xlfn.SWITCH(Solution[[#This Row],[Old Delivery Day]], "M", "Monday", "T", "Tuesday", "W", "Wednesday", "R", "Thursday", "F", "Friday"))</f>
        <v>105_Week2_Friday</v>
      </c>
      <c r="AD566" s="20">
        <v>53.76</v>
      </c>
      <c r="AE566" s="20">
        <v>53.76</v>
      </c>
      <c r="AF566" s="20">
        <v>55.193300000000001</v>
      </c>
      <c r="AG566" s="20">
        <v>55.91</v>
      </c>
      <c r="AH566">
        <v>14.82</v>
      </c>
      <c r="AI566" s="8" t="s">
        <v>4434</v>
      </c>
      <c r="AJ566" s="8" t="s">
        <v>4630</v>
      </c>
      <c r="AK566" s="8">
        <v>1</v>
      </c>
      <c r="AL566" s="8">
        <v>0</v>
      </c>
      <c r="AM566" s="11">
        <v>13.44</v>
      </c>
      <c r="AN566" s="11">
        <v>13.977499999999999</v>
      </c>
      <c r="AO566" t="s">
        <v>163</v>
      </c>
      <c r="AP566" s="8" t="s">
        <v>191</v>
      </c>
      <c r="AQ566" s="8" t="s">
        <v>44</v>
      </c>
      <c r="AR566" s="8" t="s">
        <v>163</v>
      </c>
      <c r="AS566" s="8" t="s">
        <v>163</v>
      </c>
      <c r="AT566" s="8" t="s">
        <v>168</v>
      </c>
      <c r="AU5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6" s="8">
        <v>0</v>
      </c>
      <c r="AW566">
        <v>13.44</v>
      </c>
      <c r="AX566">
        <v>13.44</v>
      </c>
      <c r="AY566">
        <v>13.798325</v>
      </c>
      <c r="AZ566">
        <v>13.977499999999999</v>
      </c>
    </row>
    <row r="567" spans="1:52" x14ac:dyDescent="0.3">
      <c r="A567" s="43" t="s">
        <v>823</v>
      </c>
      <c r="B567" t="s">
        <v>4342</v>
      </c>
      <c r="C567" t="s">
        <v>110</v>
      </c>
      <c r="D567" s="8" t="s">
        <v>102</v>
      </c>
      <c r="E567" s="8" t="s">
        <v>160</v>
      </c>
      <c r="F567" s="8" t="s">
        <v>48</v>
      </c>
      <c r="G567" s="8" t="s">
        <v>9248</v>
      </c>
      <c r="H567" s="8" t="s">
        <v>160</v>
      </c>
      <c r="I567" s="8" t="s">
        <v>15</v>
      </c>
      <c r="J567" s="8">
        <v>90</v>
      </c>
      <c r="K567" s="14" t="s">
        <v>822</v>
      </c>
      <c r="L567" s="14" t="s">
        <v>6115</v>
      </c>
      <c r="M567" s="10">
        <v>0.24983554282008</v>
      </c>
      <c r="N567" s="8" t="s">
        <v>8790</v>
      </c>
      <c r="O567" s="8" t="s">
        <v>113</v>
      </c>
      <c r="P567" s="9">
        <v>0.33450231481481479</v>
      </c>
      <c r="Q567" s="9">
        <v>0.33760416666666665</v>
      </c>
      <c r="R567" s="8">
        <v>0</v>
      </c>
      <c r="S567" s="10">
        <v>4.4666666666666668</v>
      </c>
      <c r="T567" s="8" t="s">
        <v>4344</v>
      </c>
      <c r="U567" s="8" t="s">
        <v>4345</v>
      </c>
      <c r="V567" s="10">
        <v>0.186288066778421</v>
      </c>
      <c r="W567">
        <v>611.20000000000005</v>
      </c>
      <c r="X567" s="8">
        <v>0</v>
      </c>
      <c r="Y567" s="8">
        <v>0</v>
      </c>
      <c r="Z567">
        <v>0</v>
      </c>
      <c r="AA567">
        <v>0</v>
      </c>
      <c r="AB567" s="8">
        <f>Solution[[#This Row],[Old Stop]] +1</f>
        <v>91</v>
      </c>
      <c r="AC567" s="8" t="str">
        <f>_xlfn.CONCAT(Solution[[#This Row],[Old Rt '#]],"_",Solution[[#This Row],[Week '#]],"_", _xlfn.SWITCH(Solution[[#This Row],[Old Delivery Day]], "M", "Monday", "T", "Tuesday", "W", "Wednesday", "R", "Thursday", "F", "Friday"))</f>
        <v>101_Week2_Tuesday</v>
      </c>
      <c r="AD567" s="20">
        <v>46.676600000000001</v>
      </c>
      <c r="AE567" s="20">
        <v>46.076599999999999</v>
      </c>
      <c r="AF567" s="20">
        <v>47.62</v>
      </c>
      <c r="AG567" s="20">
        <v>48.24</v>
      </c>
      <c r="AH567">
        <v>12.78</v>
      </c>
      <c r="AI567" s="8" t="s">
        <v>3446</v>
      </c>
      <c r="AJ567" s="8" t="s">
        <v>5144</v>
      </c>
      <c r="AK567" s="8">
        <v>1</v>
      </c>
      <c r="AL567" s="8">
        <v>0</v>
      </c>
      <c r="AM567" s="11">
        <v>11.595000000000001</v>
      </c>
      <c r="AN567" s="11">
        <v>12.06</v>
      </c>
      <c r="AO567" t="s">
        <v>163</v>
      </c>
      <c r="AP567" s="8" t="s">
        <v>191</v>
      </c>
      <c r="AQ567" s="8" t="s">
        <v>44</v>
      </c>
      <c r="AR567" s="8" t="s">
        <v>164</v>
      </c>
      <c r="AS567" s="8" t="s">
        <v>163</v>
      </c>
      <c r="AT567" s="8" t="s">
        <v>168</v>
      </c>
      <c r="AU5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67" s="8">
        <v>0</v>
      </c>
      <c r="AW567">
        <v>11.66915</v>
      </c>
      <c r="AX567">
        <v>11.51915</v>
      </c>
      <c r="AY567">
        <v>11.904999999999999</v>
      </c>
      <c r="AZ567">
        <v>12.06</v>
      </c>
    </row>
    <row r="568" spans="1:52" x14ac:dyDescent="0.3">
      <c r="A568" s="43" t="s">
        <v>347</v>
      </c>
      <c r="B568" t="s">
        <v>5340</v>
      </c>
      <c r="C568" t="s">
        <v>110</v>
      </c>
      <c r="D568" s="8" t="s">
        <v>102</v>
      </c>
      <c r="E568" s="8" t="s">
        <v>160</v>
      </c>
      <c r="F568" s="8" t="s">
        <v>14</v>
      </c>
      <c r="G568" s="8" t="s">
        <v>9250</v>
      </c>
      <c r="H568" s="8" t="s">
        <v>160</v>
      </c>
      <c r="I568" s="8" t="s">
        <v>14</v>
      </c>
      <c r="J568" s="8">
        <v>80</v>
      </c>
      <c r="K568" s="14" t="s">
        <v>346</v>
      </c>
      <c r="L568" s="14" t="s">
        <v>6147</v>
      </c>
      <c r="M568" s="10">
        <v>1.70394085314967</v>
      </c>
      <c r="N568" s="8" t="s">
        <v>8788</v>
      </c>
      <c r="O568" s="8" t="s">
        <v>125</v>
      </c>
      <c r="P568" s="9">
        <v>0.39269675925925923</v>
      </c>
      <c r="Q568" s="9">
        <v>0.39940972222222221</v>
      </c>
      <c r="R568" s="8">
        <v>0</v>
      </c>
      <c r="S568" s="10">
        <v>9.4354006285390355</v>
      </c>
      <c r="T568" s="8" t="s">
        <v>5342</v>
      </c>
      <c r="U568" s="8" t="s">
        <v>5343</v>
      </c>
      <c r="V568" s="10">
        <v>0.87986046352045399</v>
      </c>
      <c r="W568">
        <v>930.64</v>
      </c>
      <c r="X568" s="8">
        <v>0</v>
      </c>
      <c r="Y568" s="8">
        <v>0</v>
      </c>
      <c r="Z568">
        <v>0</v>
      </c>
      <c r="AA568">
        <v>0</v>
      </c>
      <c r="AB568" s="8">
        <f>Solution[[#This Row],[Old Stop]] +1</f>
        <v>81</v>
      </c>
      <c r="AC568" s="8" t="str">
        <f>_xlfn.CONCAT(Solution[[#This Row],[Old Rt '#]],"_",Solution[[#This Row],[Week '#]],"_", _xlfn.SWITCH(Solution[[#This Row],[Old Delivery Day]], "M", "Monday", "T", "Tuesday", "W", "Wednesday", "R", "Thursday", "F", "Friday"))</f>
        <v>101_Week2_Friday</v>
      </c>
      <c r="AD568" s="20">
        <v>0</v>
      </c>
      <c r="AE568" s="20">
        <v>63.32</v>
      </c>
      <c r="AF568" s="20">
        <v>93.04</v>
      </c>
      <c r="AG568" s="20">
        <v>123</v>
      </c>
      <c r="AH568">
        <v>55.07</v>
      </c>
      <c r="AI568" s="8" t="s">
        <v>3402</v>
      </c>
      <c r="AJ568" s="8" t="s">
        <v>5149</v>
      </c>
      <c r="AK568" s="8">
        <v>1</v>
      </c>
      <c r="AL568" s="8">
        <v>0</v>
      </c>
      <c r="AM568" s="11">
        <v>48.998699999999999</v>
      </c>
      <c r="AN568" s="11">
        <v>0</v>
      </c>
      <c r="AO568" t="s">
        <v>164</v>
      </c>
      <c r="AP568" s="8" t="s">
        <v>191</v>
      </c>
      <c r="AQ568" s="8" t="s">
        <v>44</v>
      </c>
      <c r="AR568" s="8" t="s">
        <v>164</v>
      </c>
      <c r="AS568" s="8" t="s">
        <v>164</v>
      </c>
      <c r="AT568" s="8" t="s">
        <v>168</v>
      </c>
      <c r="AU5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8" s="8"/>
      <c r="AW568">
        <v>0</v>
      </c>
      <c r="AX568">
        <v>15.83</v>
      </c>
      <c r="AY568">
        <v>23.26</v>
      </c>
      <c r="AZ568">
        <v>30.75</v>
      </c>
    </row>
    <row r="569" spans="1:52" x14ac:dyDescent="0.3">
      <c r="A569" s="43" t="s">
        <v>1341</v>
      </c>
      <c r="B569" t="s">
        <v>5375</v>
      </c>
      <c r="C569" t="s">
        <v>110</v>
      </c>
      <c r="D569" s="8" t="s">
        <v>102</v>
      </c>
      <c r="E569" s="8" t="s">
        <v>160</v>
      </c>
      <c r="F569" s="8" t="s">
        <v>14</v>
      </c>
      <c r="G569" s="8" t="s">
        <v>9248</v>
      </c>
      <c r="H569" s="8" t="s">
        <v>160</v>
      </c>
      <c r="I569" s="8" t="s">
        <v>14</v>
      </c>
      <c r="J569" s="8">
        <v>54</v>
      </c>
      <c r="K569" s="14" t="s">
        <v>1340</v>
      </c>
      <c r="L569" s="14" t="s">
        <v>6143</v>
      </c>
      <c r="M569" s="10">
        <v>0</v>
      </c>
      <c r="N569" s="8" t="s">
        <v>8803</v>
      </c>
      <c r="O569" s="8" t="s">
        <v>125</v>
      </c>
      <c r="P569" s="9">
        <v>0.44004629629629627</v>
      </c>
      <c r="Q569" s="9">
        <v>0.44675925925925924</v>
      </c>
      <c r="R569" s="8">
        <v>0</v>
      </c>
      <c r="S569" s="10">
        <v>9.4354006285390355</v>
      </c>
      <c r="T569" s="8" t="s">
        <v>4165</v>
      </c>
      <c r="U569" s="8" t="s">
        <v>4166</v>
      </c>
      <c r="V569" s="10"/>
      <c r="W569">
        <v>0</v>
      </c>
      <c r="X569" s="8">
        <v>0</v>
      </c>
      <c r="Y569" s="8">
        <v>0</v>
      </c>
      <c r="Z569">
        <v>0</v>
      </c>
      <c r="AA569">
        <v>0</v>
      </c>
      <c r="AB569" s="8">
        <f>Solution[[#This Row],[Old Stop]] +1</f>
        <v>55</v>
      </c>
      <c r="AC569" s="8" t="str">
        <f>_xlfn.CONCAT(Solution[[#This Row],[Old Rt '#]],"_",Solution[[#This Row],[Week '#]],"_", _xlfn.SWITCH(Solution[[#This Row],[Old Delivery Day]], "M", "Monday", "T", "Tuesday", "W", "Wednesday", "R", "Thursday", "F", "Friday"))</f>
        <v>101_Week2_Friday</v>
      </c>
      <c r="AD569" s="20">
        <v>0</v>
      </c>
      <c r="AE569" s="20">
        <v>0</v>
      </c>
      <c r="AF569" s="20">
        <v>0</v>
      </c>
      <c r="AG569" s="20">
        <v>0</v>
      </c>
      <c r="AH569" t="s">
        <v>247</v>
      </c>
      <c r="AI569" s="8" t="s">
        <v>3402</v>
      </c>
      <c r="AJ569" s="8" t="s">
        <v>5149</v>
      </c>
      <c r="AK569" s="8">
        <v>1</v>
      </c>
      <c r="AL569" s="8">
        <v>0</v>
      </c>
      <c r="AM569" s="11">
        <v>0</v>
      </c>
      <c r="AN569" s="11">
        <v>0</v>
      </c>
      <c r="AO569" t="s">
        <v>164</v>
      </c>
      <c r="AP569" s="8" t="s">
        <v>191</v>
      </c>
      <c r="AQ569" s="8" t="s">
        <v>44</v>
      </c>
      <c r="AR569" s="8" t="s">
        <v>164</v>
      </c>
      <c r="AS569" s="8" t="s">
        <v>164</v>
      </c>
      <c r="AT569" s="8" t="s">
        <v>168</v>
      </c>
      <c r="AU5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69" s="8"/>
      <c r="AW569">
        <v>0</v>
      </c>
      <c r="AX569">
        <v>0</v>
      </c>
      <c r="AY569">
        <v>0</v>
      </c>
      <c r="AZ569">
        <v>0</v>
      </c>
    </row>
    <row r="570" spans="1:52" x14ac:dyDescent="0.3">
      <c r="A570" s="43" t="s">
        <v>340</v>
      </c>
      <c r="B570" t="s">
        <v>5371</v>
      </c>
      <c r="C570" t="s">
        <v>110</v>
      </c>
      <c r="D570" s="8" t="s">
        <v>102</v>
      </c>
      <c r="E570" s="8" t="s">
        <v>160</v>
      </c>
      <c r="F570" s="8" t="s">
        <v>14</v>
      </c>
      <c r="G570" s="8" t="s">
        <v>140</v>
      </c>
      <c r="H570" s="8" t="s">
        <v>160</v>
      </c>
      <c r="I570" s="8" t="s">
        <v>14</v>
      </c>
      <c r="J570" s="8">
        <v>52</v>
      </c>
      <c r="K570" s="14" t="s">
        <v>339</v>
      </c>
      <c r="L570" s="14" t="s">
        <v>6145</v>
      </c>
      <c r="M570" s="10">
        <v>1.4513342991382401</v>
      </c>
      <c r="N570" s="8" t="s">
        <v>8795</v>
      </c>
      <c r="O570" s="8" t="s">
        <v>113</v>
      </c>
      <c r="P570" s="9">
        <v>0.45011574074074073</v>
      </c>
      <c r="Q570" s="9">
        <v>0.45682870370370371</v>
      </c>
      <c r="R570" s="8">
        <v>0</v>
      </c>
      <c r="S570" s="10">
        <v>0.13333333333333333</v>
      </c>
      <c r="T570" s="8" t="s">
        <v>5373</v>
      </c>
      <c r="U570" s="8" t="s">
        <v>5374</v>
      </c>
      <c r="V570" s="10">
        <v>0.51030361811012004</v>
      </c>
      <c r="W570">
        <v>930.06</v>
      </c>
      <c r="X570" s="8">
        <v>0</v>
      </c>
      <c r="Y570" s="8">
        <v>0</v>
      </c>
      <c r="Z570">
        <v>0</v>
      </c>
      <c r="AA570">
        <v>0</v>
      </c>
      <c r="AB570" s="8">
        <f>Solution[[#This Row],[Old Stop]] +1</f>
        <v>53</v>
      </c>
      <c r="AC570" s="8" t="str">
        <f>_xlfn.CONCAT(Solution[[#This Row],[Old Rt '#]],"_",Solution[[#This Row],[Week '#]],"_", _xlfn.SWITCH(Solution[[#This Row],[Old Delivery Day]], "M", "Monday", "T", "Tuesday", "W", "Wednesday", "R", "Thursday", "F", "Friday"))</f>
        <v>101_Week2_Friday</v>
      </c>
      <c r="AD570" s="20">
        <v>70.89</v>
      </c>
      <c r="AE570" s="20">
        <v>70.89</v>
      </c>
      <c r="AF570" s="20">
        <v>72.776600000000002</v>
      </c>
      <c r="AG570" s="20">
        <v>75.569999999999993</v>
      </c>
      <c r="AH570">
        <v>18.43</v>
      </c>
      <c r="AI570" s="8" t="s">
        <v>3402</v>
      </c>
      <c r="AJ570" s="8" t="s">
        <v>5149</v>
      </c>
      <c r="AK570" s="8">
        <v>1</v>
      </c>
      <c r="AL570" s="8">
        <v>0</v>
      </c>
      <c r="AM570" s="11">
        <v>17.7225</v>
      </c>
      <c r="AN570" s="11">
        <v>18.892499999999998</v>
      </c>
      <c r="AO570" t="s">
        <v>164</v>
      </c>
      <c r="AP570" s="8" t="s">
        <v>191</v>
      </c>
      <c r="AQ570" s="8" t="s">
        <v>44</v>
      </c>
      <c r="AR570" s="8" t="s">
        <v>164</v>
      </c>
      <c r="AS570" s="8" t="s">
        <v>164</v>
      </c>
      <c r="AT570" s="8" t="s">
        <v>168</v>
      </c>
      <c r="AU5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0" s="8"/>
      <c r="AW570">
        <v>17.7225</v>
      </c>
      <c r="AX570">
        <v>17.7225</v>
      </c>
      <c r="AY570">
        <v>18.19415</v>
      </c>
      <c r="AZ570">
        <v>18.892499999999998</v>
      </c>
    </row>
    <row r="571" spans="1:52" x14ac:dyDescent="0.3">
      <c r="A571" s="43" t="s">
        <v>1198</v>
      </c>
      <c r="B571" t="s">
        <v>5325</v>
      </c>
      <c r="C571" t="s">
        <v>110</v>
      </c>
      <c r="D571" s="8" t="s">
        <v>101</v>
      </c>
      <c r="E571" s="8" t="s">
        <v>9308</v>
      </c>
      <c r="F571" s="8" t="s">
        <v>13</v>
      </c>
      <c r="G571" s="8" t="s">
        <v>132</v>
      </c>
      <c r="H571" s="8" t="s">
        <v>290</v>
      </c>
      <c r="I571" s="8" t="s">
        <v>13</v>
      </c>
      <c r="J571" s="8">
        <v>0</v>
      </c>
      <c r="K571" s="14" t="s">
        <v>1197</v>
      </c>
      <c r="L571" s="14" t="s">
        <v>9309</v>
      </c>
      <c r="M571" s="10"/>
      <c r="N571" s="8" t="s">
        <v>9310</v>
      </c>
      <c r="O571" s="8" t="s">
        <v>129</v>
      </c>
      <c r="P571" s="9"/>
      <c r="Q571" s="9"/>
      <c r="S571" s="10">
        <v>8.7916666666666661</v>
      </c>
      <c r="T571" s="8" t="s">
        <v>9311</v>
      </c>
      <c r="U571" s="8" t="s">
        <v>9312</v>
      </c>
      <c r="V571" s="10"/>
      <c r="W571">
        <v>1642.78</v>
      </c>
      <c r="X571" s="8">
        <v>0</v>
      </c>
      <c r="Y571" s="8">
        <v>0</v>
      </c>
      <c r="Z571">
        <v>0</v>
      </c>
      <c r="AA571">
        <v>0</v>
      </c>
      <c r="AB571" s="8">
        <f>Solution[[#This Row],[Old Stop]] +1</f>
        <v>1</v>
      </c>
      <c r="AC571" s="8" t="str">
        <f>_xlfn.CONCAT(Solution[[#This Row],[Old Rt '#]],"_",Solution[[#This Row],[Week '#]],"_", _xlfn.SWITCH(Solution[[#This Row],[Old Delivery Day]], "M", "Monday", "T", "Tuesday", "W", "Wednesday", "R", "Thursday", "F", "Friday"))</f>
        <v>105_Week1_Monday</v>
      </c>
      <c r="AD571" s="20">
        <v>62.262</v>
      </c>
      <c r="AE571" s="20">
        <v>74.798299999999998</v>
      </c>
      <c r="AF571" s="20">
        <v>72.061400000000006</v>
      </c>
      <c r="AG571" s="20">
        <v>80.471599999999995</v>
      </c>
      <c r="AH571">
        <v>39.700000000000003</v>
      </c>
      <c r="AI571" s="8" t="s">
        <v>9313</v>
      </c>
      <c r="AJ571" s="8" t="s">
        <v>9314</v>
      </c>
      <c r="AK571" s="8">
        <v>1</v>
      </c>
      <c r="AL571" s="8">
        <v>0</v>
      </c>
      <c r="AM571" s="11">
        <v>33.575000000000003</v>
      </c>
      <c r="AN571" s="11">
        <v>36.353700000000003</v>
      </c>
      <c r="AO571" t="s">
        <v>163</v>
      </c>
      <c r="AP571" s="8" t="s">
        <v>191</v>
      </c>
      <c r="AQ571" s="8" t="s">
        <v>44</v>
      </c>
      <c r="AR571" s="8" t="s">
        <v>163</v>
      </c>
      <c r="AS571" s="8" t="s">
        <v>164</v>
      </c>
      <c r="AT571" s="8" t="s">
        <v>168</v>
      </c>
      <c r="AU5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1" s="8">
        <v>0</v>
      </c>
      <c r="AW571">
        <v>15.5655</v>
      </c>
      <c r="AX571">
        <v>18.699574999999999</v>
      </c>
      <c r="AY571">
        <v>18.015350000000002</v>
      </c>
      <c r="AZ571">
        <v>20.117899999999999</v>
      </c>
    </row>
    <row r="572" spans="1:52" x14ac:dyDescent="0.3">
      <c r="A572" s="43" t="s">
        <v>307</v>
      </c>
      <c r="B572" t="s">
        <v>4546</v>
      </c>
      <c r="C572" t="s">
        <v>110</v>
      </c>
      <c r="D572" s="8" t="s">
        <v>102</v>
      </c>
      <c r="E572" s="8" t="s">
        <v>160</v>
      </c>
      <c r="F572" s="8" t="s">
        <v>14</v>
      </c>
      <c r="G572" s="8" t="s">
        <v>9259</v>
      </c>
      <c r="H572" s="8" t="s">
        <v>160</v>
      </c>
      <c r="I572" s="8" t="s">
        <v>12</v>
      </c>
      <c r="J572" s="8">
        <v>290</v>
      </c>
      <c r="K572" s="14" t="s">
        <v>306</v>
      </c>
      <c r="L572" s="14" t="s">
        <v>6188</v>
      </c>
      <c r="M572" s="10">
        <v>1.1346558854337401</v>
      </c>
      <c r="N572" s="8" t="s">
        <v>8785</v>
      </c>
      <c r="O572" s="8" t="s">
        <v>113</v>
      </c>
      <c r="P572" s="9">
        <v>0.48737268518518517</v>
      </c>
      <c r="Q572" s="9">
        <v>0.49310185185185185</v>
      </c>
      <c r="R572" s="8">
        <v>0</v>
      </c>
      <c r="S572" s="10">
        <v>8.25</v>
      </c>
      <c r="T572" s="8" t="s">
        <v>4548</v>
      </c>
      <c r="U572" s="8" t="s">
        <v>4549</v>
      </c>
      <c r="V572" s="10">
        <v>0.17843680488702701</v>
      </c>
      <c r="W572">
        <v>1298.33</v>
      </c>
      <c r="X572" s="8">
        <v>0</v>
      </c>
      <c r="Y572" s="8">
        <v>0</v>
      </c>
      <c r="Z572">
        <v>0</v>
      </c>
      <c r="AA572">
        <v>0</v>
      </c>
      <c r="AB572" s="8">
        <f>Solution[[#This Row],[Old Stop]] +1</f>
        <v>291</v>
      </c>
      <c r="AC572" s="8" t="str">
        <f>_xlfn.CONCAT(Solution[[#This Row],[Old Rt '#]],"_",Solution[[#This Row],[Week '#]],"_", _xlfn.SWITCH(Solution[[#This Row],[Old Delivery Day]], "M", "Monday", "T", "Tuesday", "W", "Wednesday", "R", "Thursday", "F", "Friday"))</f>
        <v>101_Week2_Wednesday</v>
      </c>
      <c r="AD572" s="20">
        <v>98.96</v>
      </c>
      <c r="AE572" s="20">
        <v>98.96</v>
      </c>
      <c r="AF572" s="20">
        <v>101.5933</v>
      </c>
      <c r="AG572" s="20">
        <v>102.91</v>
      </c>
      <c r="AH572">
        <v>27.27</v>
      </c>
      <c r="AI572" s="8" t="s">
        <v>3402</v>
      </c>
      <c r="AJ572" s="8" t="s">
        <v>5149</v>
      </c>
      <c r="AK572" s="8">
        <v>1</v>
      </c>
      <c r="AL572" s="8">
        <v>0</v>
      </c>
      <c r="AM572" s="11">
        <v>24.74</v>
      </c>
      <c r="AN572" s="11">
        <v>25.727499999999999</v>
      </c>
      <c r="AO572" t="s">
        <v>163</v>
      </c>
      <c r="AP572" s="8" t="s">
        <v>191</v>
      </c>
      <c r="AQ572" s="8" t="s">
        <v>44</v>
      </c>
      <c r="AR572" s="8" t="s">
        <v>164</v>
      </c>
      <c r="AS572" s="8" t="s">
        <v>163</v>
      </c>
      <c r="AT572" s="8" t="s">
        <v>168</v>
      </c>
      <c r="AU5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72" s="8">
        <v>0</v>
      </c>
      <c r="AW572">
        <v>24.74</v>
      </c>
      <c r="AX572">
        <v>24.74</v>
      </c>
      <c r="AY572">
        <v>25.398325</v>
      </c>
      <c r="AZ572">
        <v>25.727499999999999</v>
      </c>
    </row>
    <row r="573" spans="1:52" x14ac:dyDescent="0.3">
      <c r="A573" s="43" t="s">
        <v>1186</v>
      </c>
      <c r="B573" t="s">
        <v>3507</v>
      </c>
      <c r="C573" t="s">
        <v>110</v>
      </c>
      <c r="D573" s="8" t="s">
        <v>101</v>
      </c>
      <c r="E573" s="8" t="s">
        <v>9308</v>
      </c>
      <c r="F573" s="8" t="s">
        <v>13</v>
      </c>
      <c r="G573" s="8" t="s">
        <v>155</v>
      </c>
      <c r="H573" s="8" t="s">
        <v>290</v>
      </c>
      <c r="I573" s="8" t="s">
        <v>13</v>
      </c>
      <c r="J573" s="8">
        <v>0</v>
      </c>
      <c r="K573" s="14" t="s">
        <v>1185</v>
      </c>
      <c r="L573" s="14" t="s">
        <v>9315</v>
      </c>
      <c r="M573" s="10"/>
      <c r="N573" s="8" t="s">
        <v>9316</v>
      </c>
      <c r="O573" s="8" t="s">
        <v>147</v>
      </c>
      <c r="P573" s="9"/>
      <c r="Q573" s="9"/>
      <c r="S573" s="10">
        <v>3.3625000000000003</v>
      </c>
      <c r="T573" s="8" t="s">
        <v>9317</v>
      </c>
      <c r="U573" s="8" t="s">
        <v>9318</v>
      </c>
      <c r="V573" s="10"/>
      <c r="W573">
        <v>1543.53</v>
      </c>
      <c r="X573" s="8">
        <v>0</v>
      </c>
      <c r="Y573" s="8">
        <v>0</v>
      </c>
      <c r="Z573">
        <v>0</v>
      </c>
      <c r="AA573">
        <v>0</v>
      </c>
      <c r="AB573" s="8">
        <f>Solution[[#This Row],[Old Stop]] +1</f>
        <v>1</v>
      </c>
      <c r="AC573" s="8" t="str">
        <f>_xlfn.CONCAT(Solution[[#This Row],[Old Rt '#]],"_",Solution[[#This Row],[Week '#]],"_", _xlfn.SWITCH(Solution[[#This Row],[Old Delivery Day]], "M", "Monday", "T", "Tuesday", "W", "Wednesday", "R", "Thursday", "F", "Friday"))</f>
        <v>105_Week1_Monday</v>
      </c>
      <c r="AD573" s="20">
        <v>37.08</v>
      </c>
      <c r="AE573" s="20">
        <v>37.08</v>
      </c>
      <c r="AF573" s="20">
        <v>37.973999999999997</v>
      </c>
      <c r="AG573" s="20">
        <v>42.704999999999998</v>
      </c>
      <c r="AH573">
        <v>25.55</v>
      </c>
      <c r="AI573" s="8" t="s">
        <v>9313</v>
      </c>
      <c r="AJ573" s="8" t="s">
        <v>9314</v>
      </c>
      <c r="AK573" s="8">
        <v>1</v>
      </c>
      <c r="AL573" s="8">
        <v>0</v>
      </c>
      <c r="AM573" s="11">
        <v>37.08</v>
      </c>
      <c r="AN573" s="11">
        <v>39.755000000000003</v>
      </c>
      <c r="AO573" t="s">
        <v>163</v>
      </c>
      <c r="AP573" s="8" t="s">
        <v>793</v>
      </c>
      <c r="AQ573" s="8" t="s">
        <v>49</v>
      </c>
      <c r="AR573" s="8" t="s">
        <v>163</v>
      </c>
      <c r="AS573" s="8" t="s">
        <v>164</v>
      </c>
      <c r="AT573" s="8" t="s">
        <v>167</v>
      </c>
      <c r="AU5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3" s="8">
        <v>0</v>
      </c>
      <c r="AW573">
        <v>9.27</v>
      </c>
      <c r="AX573">
        <v>9.27</v>
      </c>
      <c r="AY573">
        <v>9.4934999999999992</v>
      </c>
      <c r="AZ573">
        <v>10.67625</v>
      </c>
    </row>
    <row r="574" spans="1:52" x14ac:dyDescent="0.3">
      <c r="A574" s="43" t="s">
        <v>5720</v>
      </c>
      <c r="B574" t="s">
        <v>5735</v>
      </c>
      <c r="C574" t="s">
        <v>110</v>
      </c>
      <c r="D574" s="8" t="s">
        <v>101</v>
      </c>
      <c r="E574" s="8" t="s">
        <v>9308</v>
      </c>
      <c r="F574" s="8" t="s">
        <v>12</v>
      </c>
      <c r="G574" s="8" t="s">
        <v>132</v>
      </c>
      <c r="H574" s="8" t="s">
        <v>290</v>
      </c>
      <c r="I574" s="8" t="s">
        <v>13</v>
      </c>
      <c r="J574" s="8">
        <v>0</v>
      </c>
      <c r="K574" s="14" t="s">
        <v>2138</v>
      </c>
      <c r="L574" s="14" t="s">
        <v>9319</v>
      </c>
      <c r="M574" s="10"/>
      <c r="N574" s="8" t="s">
        <v>9320</v>
      </c>
      <c r="O574" s="8" t="s">
        <v>147</v>
      </c>
      <c r="P574" s="9"/>
      <c r="Q574" s="9"/>
      <c r="S574" s="10">
        <v>4.0791666666666666</v>
      </c>
      <c r="T574" s="8" t="s">
        <v>9321</v>
      </c>
      <c r="U574" s="8" t="s">
        <v>9322</v>
      </c>
      <c r="V574" s="10"/>
      <c r="W574">
        <v>837.46</v>
      </c>
      <c r="Y574" s="8">
        <v>0</v>
      </c>
      <c r="Z574">
        <v>0</v>
      </c>
      <c r="AA574">
        <v>0</v>
      </c>
      <c r="AB574" s="8">
        <f>Solution[[#This Row],[Old Stop]] +1</f>
        <v>1</v>
      </c>
      <c r="AC574" s="8" t="str">
        <f>_xlfn.CONCAT(Solution[[#This Row],[Old Rt '#]],"_",Solution[[#This Row],[Week '#]],"_", _xlfn.SWITCH(Solution[[#This Row],[Old Delivery Day]], "M", "Monday", "T", "Tuesday", "W", "Wednesday", "R", "Thursday", "F", "Friday"))</f>
        <v>105_Week1_Monday</v>
      </c>
      <c r="AD574" s="20">
        <v>0</v>
      </c>
      <c r="AE574" s="20">
        <v>0</v>
      </c>
      <c r="AF574" s="20">
        <v>0</v>
      </c>
      <c r="AG574" s="20">
        <v>46.701099999999997</v>
      </c>
      <c r="AH574">
        <v>49.262300000000003</v>
      </c>
      <c r="AI574" s="8" t="s">
        <v>9323</v>
      </c>
      <c r="AJ574" s="8" t="s">
        <v>9324</v>
      </c>
      <c r="AK574" s="8">
        <v>1</v>
      </c>
      <c r="AL574" s="8"/>
      <c r="AM574" s="11">
        <v>0</v>
      </c>
      <c r="AN574" s="11">
        <v>46.744999999999997</v>
      </c>
      <c r="AO574" t="s">
        <v>163</v>
      </c>
      <c r="AP574" s="8" t="s">
        <v>77</v>
      </c>
      <c r="AQ574" s="8" t="s">
        <v>44</v>
      </c>
      <c r="AR574" s="8" t="s">
        <v>163</v>
      </c>
      <c r="AS574" s="8" t="s">
        <v>163</v>
      </c>
      <c r="AT574" s="8" t="s">
        <v>168</v>
      </c>
      <c r="AU5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74" s="8"/>
      <c r="AW574">
        <v>0</v>
      </c>
      <c r="AX574">
        <v>0</v>
      </c>
      <c r="AY574">
        <v>0</v>
      </c>
      <c r="AZ574">
        <v>11.675274999999999</v>
      </c>
    </row>
    <row r="575" spans="1:52" x14ac:dyDescent="0.3">
      <c r="A575" s="43" t="s">
        <v>1205</v>
      </c>
      <c r="B575" t="s">
        <v>4016</v>
      </c>
      <c r="C575" t="s">
        <v>110</v>
      </c>
      <c r="D575" s="8" t="s">
        <v>101</v>
      </c>
      <c r="E575" s="8" t="s">
        <v>9308</v>
      </c>
      <c r="F575" s="8" t="s">
        <v>12</v>
      </c>
      <c r="G575" s="8" t="s">
        <v>155</v>
      </c>
      <c r="H575" s="8" t="s">
        <v>290</v>
      </c>
      <c r="I575" s="8" t="s">
        <v>13</v>
      </c>
      <c r="J575" s="8">
        <v>0</v>
      </c>
      <c r="K575" s="14" t="s">
        <v>1204</v>
      </c>
      <c r="L575" s="14" t="s">
        <v>9325</v>
      </c>
      <c r="M575" s="10"/>
      <c r="N575" s="8" t="s">
        <v>9326</v>
      </c>
      <c r="O575" s="8" t="s">
        <v>107</v>
      </c>
      <c r="P575" s="9"/>
      <c r="Q575" s="9"/>
      <c r="S575" s="10">
        <v>3.35</v>
      </c>
      <c r="T575" s="8" t="s">
        <v>9327</v>
      </c>
      <c r="U575" s="8" t="s">
        <v>9328</v>
      </c>
      <c r="V575" s="10"/>
      <c r="W575">
        <v>478.94</v>
      </c>
      <c r="X575" s="8">
        <v>0</v>
      </c>
      <c r="Y575" s="8">
        <v>0</v>
      </c>
      <c r="Z575">
        <v>0</v>
      </c>
      <c r="AA575">
        <v>0</v>
      </c>
      <c r="AB575" s="8">
        <f>Solution[[#This Row],[Old Stop]] +1</f>
        <v>1</v>
      </c>
      <c r="AC575" s="8" t="str">
        <f>_xlfn.CONCAT(Solution[[#This Row],[Old Rt '#]],"_",Solution[[#This Row],[Week '#]],"_", _xlfn.SWITCH(Solution[[#This Row],[Old Delivery Day]], "M", "Monday", "T", "Tuesday", "W", "Wednesday", "R", "Thursday", "F", "Friday"))</f>
        <v>105_Week1_Monday</v>
      </c>
      <c r="AD575" s="20">
        <v>36.630000000000003</v>
      </c>
      <c r="AE575" s="20">
        <v>36.630000000000003</v>
      </c>
      <c r="AF575" s="20">
        <v>37.603299999999997</v>
      </c>
      <c r="AG575" s="20">
        <v>38.090000000000003</v>
      </c>
      <c r="AH575">
        <v>9.52</v>
      </c>
      <c r="AI575" s="8" t="s">
        <v>9323</v>
      </c>
      <c r="AJ575" s="8" t="s">
        <v>9324</v>
      </c>
      <c r="AK575" s="8">
        <v>1</v>
      </c>
      <c r="AL575" s="8">
        <v>0</v>
      </c>
      <c r="AM575" s="11">
        <v>9.1575000000000006</v>
      </c>
      <c r="AN575" s="11">
        <v>9.5225000000000009</v>
      </c>
      <c r="AO575" t="s">
        <v>163</v>
      </c>
      <c r="AP575" s="8" t="s">
        <v>191</v>
      </c>
      <c r="AQ575" s="8" t="s">
        <v>44</v>
      </c>
      <c r="AR575" s="8" t="s">
        <v>163</v>
      </c>
      <c r="AS575" s="8" t="s">
        <v>163</v>
      </c>
      <c r="AT575" s="8" t="s">
        <v>168</v>
      </c>
      <c r="AU5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75" s="8">
        <v>0</v>
      </c>
      <c r="AW575">
        <v>9.1575000000000006</v>
      </c>
      <c r="AX575">
        <v>9.1575000000000006</v>
      </c>
      <c r="AY575">
        <v>9.4008249999999993</v>
      </c>
      <c r="AZ575">
        <v>9.5225000000000009</v>
      </c>
    </row>
    <row r="576" spans="1:52" x14ac:dyDescent="0.3">
      <c r="A576" s="43" t="s">
        <v>1979</v>
      </c>
      <c r="B576" t="s">
        <v>3852</v>
      </c>
      <c r="C576" t="s">
        <v>110</v>
      </c>
      <c r="D576" s="8" t="s">
        <v>101</v>
      </c>
      <c r="E576" s="8" t="s">
        <v>9308</v>
      </c>
      <c r="F576" s="8" t="s">
        <v>13</v>
      </c>
      <c r="G576" s="8" t="s">
        <v>180</v>
      </c>
      <c r="H576" s="8" t="s">
        <v>290</v>
      </c>
      <c r="I576" s="8" t="s">
        <v>13</v>
      </c>
      <c r="J576" s="8">
        <v>0</v>
      </c>
      <c r="K576" s="14" t="s">
        <v>1978</v>
      </c>
      <c r="L576" s="14" t="s">
        <v>9329</v>
      </c>
      <c r="M576" s="10"/>
      <c r="N576" s="8" t="s">
        <v>9330</v>
      </c>
      <c r="O576" s="8" t="s">
        <v>147</v>
      </c>
      <c r="P576" s="9"/>
      <c r="Q576" s="9"/>
      <c r="S576" s="10">
        <v>6.8583333333333334</v>
      </c>
      <c r="T576" s="8" t="s">
        <v>9331</v>
      </c>
      <c r="U576" s="8" t="s">
        <v>9332</v>
      </c>
      <c r="V576" s="10"/>
      <c r="W576">
        <v>463.36</v>
      </c>
      <c r="X576" s="8">
        <v>0</v>
      </c>
      <c r="Y576" s="8">
        <v>0</v>
      </c>
      <c r="Z576">
        <v>0</v>
      </c>
      <c r="AA576">
        <v>0</v>
      </c>
      <c r="AB576" s="8">
        <f>Solution[[#This Row],[Old Stop]] +1</f>
        <v>1</v>
      </c>
      <c r="AC576" s="8" t="str">
        <f>_xlfn.CONCAT(Solution[[#This Row],[Old Rt '#]],"_",Solution[[#This Row],[Week '#]],"_", _xlfn.SWITCH(Solution[[#This Row],[Old Delivery Day]], "M", "Monday", "T", "Tuesday", "W", "Wednesday", "R", "Thursday", "F", "Friday"))</f>
        <v>105_Week1_Monday</v>
      </c>
      <c r="AD576" s="20">
        <v>0</v>
      </c>
      <c r="AE576" s="20">
        <v>0</v>
      </c>
      <c r="AF576" s="20">
        <v>41.268500000000003</v>
      </c>
      <c r="AG576" s="20">
        <v>40.542999999999999</v>
      </c>
      <c r="AH576">
        <v>38.28</v>
      </c>
      <c r="AI576" s="8" t="s">
        <v>9313</v>
      </c>
      <c r="AJ576" s="8" t="s">
        <v>9314</v>
      </c>
      <c r="AK576" s="8">
        <v>1</v>
      </c>
      <c r="AL576" s="8">
        <v>0</v>
      </c>
      <c r="AM576" s="11">
        <v>0</v>
      </c>
      <c r="AN576" s="11">
        <v>39.619999999999997</v>
      </c>
      <c r="AO576" t="s">
        <v>163</v>
      </c>
      <c r="AP576" s="8" t="s">
        <v>191</v>
      </c>
      <c r="AQ576" s="8" t="s">
        <v>44</v>
      </c>
      <c r="AR576" s="8" t="s">
        <v>163</v>
      </c>
      <c r="AS576" s="8" t="s">
        <v>164</v>
      </c>
      <c r="AT576" s="8" t="s">
        <v>168</v>
      </c>
      <c r="AU5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6" s="8">
        <v>0</v>
      </c>
      <c r="AW576">
        <v>0</v>
      </c>
      <c r="AX576">
        <v>0</v>
      </c>
      <c r="AY576">
        <v>10.317125000000001</v>
      </c>
      <c r="AZ576">
        <v>10.13575</v>
      </c>
    </row>
    <row r="577" spans="1:52" x14ac:dyDescent="0.3">
      <c r="A577" s="43" t="s">
        <v>1182</v>
      </c>
      <c r="B577" t="s">
        <v>120</v>
      </c>
      <c r="C577" t="s">
        <v>113</v>
      </c>
      <c r="D577" s="8" t="s">
        <v>101</v>
      </c>
      <c r="E577" s="8" t="s">
        <v>9308</v>
      </c>
      <c r="F577" s="8" t="s">
        <v>13</v>
      </c>
      <c r="G577" s="8" t="s">
        <v>9250</v>
      </c>
      <c r="H577" s="8" t="s">
        <v>290</v>
      </c>
      <c r="I577" s="8" t="s">
        <v>13</v>
      </c>
      <c r="J577" s="8">
        <v>0</v>
      </c>
      <c r="K577" s="14" t="s">
        <v>1181</v>
      </c>
      <c r="L577" s="14" t="s">
        <v>9333</v>
      </c>
      <c r="M577" s="10"/>
      <c r="N577" s="8" t="s">
        <v>9334</v>
      </c>
      <c r="O577" s="8" t="s">
        <v>147</v>
      </c>
      <c r="P577" s="9"/>
      <c r="Q577" s="9"/>
      <c r="S577" s="10">
        <v>14.316666666666666</v>
      </c>
      <c r="T577" s="8" t="s">
        <v>9335</v>
      </c>
      <c r="U577" s="8" t="s">
        <v>9336</v>
      </c>
      <c r="V577" s="10"/>
      <c r="W577">
        <v>3419.17</v>
      </c>
      <c r="X577" s="8">
        <v>0</v>
      </c>
      <c r="Y577" s="8">
        <v>0</v>
      </c>
      <c r="Z577">
        <v>0</v>
      </c>
      <c r="AA577">
        <v>0</v>
      </c>
      <c r="AB577" s="8">
        <f>Solution[[#This Row],[Old Stop]] +1</f>
        <v>1</v>
      </c>
      <c r="AC577" s="8" t="str">
        <f>_xlfn.CONCAT(Solution[[#This Row],[Old Rt '#]],"_",Solution[[#This Row],[Week '#]],"_", _xlfn.SWITCH(Solution[[#This Row],[Old Delivery Day]], "M", "Monday", "T", "Tuesday", "W", "Wednesday", "R", "Thursday", "F", "Friday"))</f>
        <v>105_Week1_Monday</v>
      </c>
      <c r="AD577" s="20">
        <v>71.940700000000007</v>
      </c>
      <c r="AE577" s="20">
        <v>55.662100000000002</v>
      </c>
      <c r="AF577" s="20">
        <v>60.23</v>
      </c>
      <c r="AG577" s="20">
        <v>60.23</v>
      </c>
      <c r="AH577">
        <v>60.62</v>
      </c>
      <c r="AI577" s="8" t="s">
        <v>9313</v>
      </c>
      <c r="AJ577" s="8" t="s">
        <v>9314</v>
      </c>
      <c r="AK577" s="8">
        <v>1</v>
      </c>
      <c r="AL577" s="8">
        <v>0</v>
      </c>
      <c r="AM577" s="11">
        <v>60.23</v>
      </c>
      <c r="AN577" s="11">
        <v>60.23</v>
      </c>
      <c r="AO577" t="s">
        <v>163</v>
      </c>
      <c r="AP577" s="8" t="s">
        <v>191</v>
      </c>
      <c r="AQ577" s="8" t="s">
        <v>44</v>
      </c>
      <c r="AR577" s="8" t="s">
        <v>163</v>
      </c>
      <c r="AS577" s="8" t="s">
        <v>164</v>
      </c>
      <c r="AT577" s="8" t="s">
        <v>168</v>
      </c>
      <c r="AU5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7" s="8">
        <v>0</v>
      </c>
      <c r="AW577">
        <v>17.985175000000002</v>
      </c>
      <c r="AX577">
        <v>13.915525000000001</v>
      </c>
      <c r="AY577">
        <v>15.057499999999999</v>
      </c>
      <c r="AZ577">
        <v>15.057499999999999</v>
      </c>
    </row>
    <row r="578" spans="1:52" x14ac:dyDescent="0.3">
      <c r="A578" s="43" t="s">
        <v>813</v>
      </c>
      <c r="B578" t="s">
        <v>4013</v>
      </c>
      <c r="C578" t="s">
        <v>110</v>
      </c>
      <c r="D578" s="8" t="s">
        <v>101</v>
      </c>
      <c r="E578" s="8" t="s">
        <v>9308</v>
      </c>
      <c r="F578" s="8" t="s">
        <v>13</v>
      </c>
      <c r="G578" s="8" t="s">
        <v>9252</v>
      </c>
      <c r="H578" s="8" t="s">
        <v>290</v>
      </c>
      <c r="I578" s="8" t="s">
        <v>13</v>
      </c>
      <c r="J578" s="8">
        <v>0</v>
      </c>
      <c r="K578" s="14" t="s">
        <v>812</v>
      </c>
      <c r="L578" s="14" t="s">
        <v>9337</v>
      </c>
      <c r="M578" s="10"/>
      <c r="N578" s="8" t="s">
        <v>9338</v>
      </c>
      <c r="O578" s="8" t="s">
        <v>147</v>
      </c>
      <c r="P578" s="9"/>
      <c r="Q578" s="9"/>
      <c r="S578" s="10">
        <v>16.3</v>
      </c>
      <c r="T578" s="8" t="s">
        <v>9339</v>
      </c>
      <c r="U578" s="8" t="s">
        <v>9340</v>
      </c>
      <c r="V578" s="10"/>
      <c r="W578">
        <v>5961.15</v>
      </c>
      <c r="X578" s="8">
        <v>0</v>
      </c>
      <c r="Y578" s="8">
        <v>0</v>
      </c>
      <c r="Z578">
        <v>0</v>
      </c>
      <c r="AA578">
        <v>0</v>
      </c>
      <c r="AB578" s="8">
        <f>Solution[[#This Row],[Old Stop]] +1</f>
        <v>1</v>
      </c>
      <c r="AC578" s="8" t="str">
        <f>_xlfn.CONCAT(Solution[[#This Row],[Old Rt '#]],"_",Solution[[#This Row],[Week '#]],"_", _xlfn.SWITCH(Solution[[#This Row],[Old Delivery Day]], "M", "Monday", "T", "Tuesday", "W", "Wednesday", "R", "Thursday", "F", "Friday"))</f>
        <v>105_Week1_Monday</v>
      </c>
      <c r="AD578" s="20">
        <v>142.51769999999999</v>
      </c>
      <c r="AE578" s="20">
        <v>140.3323</v>
      </c>
      <c r="AF578" s="20">
        <v>140.61840000000001</v>
      </c>
      <c r="AG578" s="20">
        <v>141.08920000000001</v>
      </c>
      <c r="AH578">
        <v>148.81</v>
      </c>
      <c r="AI578" s="8" t="s">
        <v>9313</v>
      </c>
      <c r="AJ578" s="8" t="s">
        <v>9314</v>
      </c>
      <c r="AK578" s="8">
        <v>1</v>
      </c>
      <c r="AL578" s="8">
        <v>0</v>
      </c>
      <c r="AM578" s="11">
        <v>136.42500000000001</v>
      </c>
      <c r="AN578" s="11">
        <v>142.49250000000001</v>
      </c>
      <c r="AO578" t="s">
        <v>163</v>
      </c>
      <c r="AP578" s="8" t="s">
        <v>191</v>
      </c>
      <c r="AQ578" s="8" t="s">
        <v>44</v>
      </c>
      <c r="AR578" s="8" t="s">
        <v>163</v>
      </c>
      <c r="AS578" s="8" t="s">
        <v>164</v>
      </c>
      <c r="AT578" s="8" t="s">
        <v>168</v>
      </c>
      <c r="AU5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8" s="8">
        <v>0</v>
      </c>
      <c r="AW578">
        <v>35.629424999999998</v>
      </c>
      <c r="AX578">
        <v>35.083075000000001</v>
      </c>
      <c r="AY578">
        <v>35.154600000000002</v>
      </c>
      <c r="AZ578">
        <v>35.272300000000001</v>
      </c>
    </row>
    <row r="579" spans="1:52" x14ac:dyDescent="0.3">
      <c r="A579" s="43" t="s">
        <v>1674</v>
      </c>
      <c r="B579" t="s">
        <v>3825</v>
      </c>
      <c r="C579" t="s">
        <v>110</v>
      </c>
      <c r="D579" s="8" t="s">
        <v>102</v>
      </c>
      <c r="E579" s="8" t="s">
        <v>290</v>
      </c>
      <c r="F579" s="8" t="s">
        <v>15</v>
      </c>
      <c r="G579" s="8" t="s">
        <v>9269</v>
      </c>
      <c r="H579" s="8" t="s">
        <v>290</v>
      </c>
      <c r="I579" s="8" t="s">
        <v>12</v>
      </c>
      <c r="J579" s="8">
        <v>122</v>
      </c>
      <c r="K579" s="14" t="s">
        <v>1673</v>
      </c>
      <c r="L579" s="14" t="s">
        <v>5937</v>
      </c>
      <c r="M579" s="10">
        <v>0.26808762024325</v>
      </c>
      <c r="N579" s="8" t="s">
        <v>8326</v>
      </c>
      <c r="O579" s="8" t="s">
        <v>125</v>
      </c>
      <c r="P579" s="9">
        <v>0.57406250000000003</v>
      </c>
      <c r="Q579" s="9">
        <v>0.58130787037037035</v>
      </c>
      <c r="R579" s="8">
        <v>0</v>
      </c>
      <c r="S579" s="10">
        <v>12.225</v>
      </c>
      <c r="T579" s="8" t="s">
        <v>3827</v>
      </c>
      <c r="U579" s="8" t="s">
        <v>3828</v>
      </c>
      <c r="V579" s="10">
        <v>0.222109235060892</v>
      </c>
      <c r="W579">
        <v>1828.13</v>
      </c>
      <c r="X579" s="8">
        <v>0</v>
      </c>
      <c r="Y579" s="8">
        <v>0</v>
      </c>
      <c r="Z579">
        <v>0</v>
      </c>
      <c r="AA579">
        <v>0</v>
      </c>
      <c r="AB579" s="8">
        <f>Solution[[#This Row],[Old Stop]] +1</f>
        <v>123</v>
      </c>
      <c r="AC579" s="8" t="str">
        <f>_xlfn.CONCAT(Solution[[#This Row],[Old Rt '#]],"_",Solution[[#This Row],[Week '#]],"_", _xlfn.SWITCH(Solution[[#This Row],[Old Delivery Day]], "M", "Monday", "T", "Tuesday", "W", "Wednesday", "R", "Thursday", "F", "Friday"))</f>
        <v>105_Week2_Wednesday</v>
      </c>
      <c r="AD579" s="20">
        <v>69.41</v>
      </c>
      <c r="AE579" s="20">
        <v>69.88</v>
      </c>
      <c r="AF579" s="20">
        <v>72.226600000000005</v>
      </c>
      <c r="AG579" s="20">
        <v>73.400000000000006</v>
      </c>
      <c r="AH579">
        <v>38.9</v>
      </c>
      <c r="AI579" s="8" t="s">
        <v>3526</v>
      </c>
      <c r="AJ579" s="8" t="s">
        <v>5166</v>
      </c>
      <c r="AK579" s="8">
        <v>1</v>
      </c>
      <c r="AL579" s="8">
        <v>0</v>
      </c>
      <c r="AM579" s="11">
        <v>34.94</v>
      </c>
      <c r="AN579" s="11">
        <v>36.700000000000003</v>
      </c>
      <c r="AO579" t="s">
        <v>163</v>
      </c>
      <c r="AP579" s="8" t="s">
        <v>191</v>
      </c>
      <c r="AQ579" s="8" t="s">
        <v>44</v>
      </c>
      <c r="AR579" s="8" t="s">
        <v>164</v>
      </c>
      <c r="AS579" s="8" t="s">
        <v>163</v>
      </c>
      <c r="AT579" s="8" t="s">
        <v>168</v>
      </c>
      <c r="AU5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79" s="8">
        <v>0</v>
      </c>
      <c r="AW579">
        <v>17.352499999999999</v>
      </c>
      <c r="AX579">
        <v>17.47</v>
      </c>
      <c r="AY579">
        <v>18.056650000000001</v>
      </c>
      <c r="AZ579">
        <v>18.350000000000001</v>
      </c>
    </row>
    <row r="580" spans="1:52" x14ac:dyDescent="0.3">
      <c r="A580" s="43" t="s">
        <v>719</v>
      </c>
      <c r="B580" t="s">
        <v>5679</v>
      </c>
      <c r="C580" t="s">
        <v>110</v>
      </c>
      <c r="D580" s="8" t="s">
        <v>102</v>
      </c>
      <c r="E580" s="8" t="s">
        <v>290</v>
      </c>
      <c r="F580" s="8" t="s">
        <v>15</v>
      </c>
      <c r="G580" s="8" t="s">
        <v>9260</v>
      </c>
      <c r="H580" s="8" t="s">
        <v>290</v>
      </c>
      <c r="I580" s="8" t="s">
        <v>12</v>
      </c>
      <c r="J580" s="8">
        <v>120</v>
      </c>
      <c r="K580" s="14" t="s">
        <v>718</v>
      </c>
      <c r="L580" s="14" t="s">
        <v>6186</v>
      </c>
      <c r="M580" s="10">
        <v>4.1289910013294397</v>
      </c>
      <c r="N580" s="8" t="s">
        <v>8325</v>
      </c>
      <c r="O580" s="8" t="s">
        <v>113</v>
      </c>
      <c r="P580" s="9">
        <v>0.56959490740740737</v>
      </c>
      <c r="Q580" s="9">
        <v>0.57387731481481485</v>
      </c>
      <c r="R580" s="8">
        <v>0</v>
      </c>
      <c r="S580" s="10">
        <v>6.166666666666667</v>
      </c>
      <c r="T580" s="8" t="s">
        <v>5681</v>
      </c>
      <c r="U580" s="8" t="s">
        <v>5682</v>
      </c>
      <c r="V580" s="10">
        <v>3.2544418667672401</v>
      </c>
      <c r="W580">
        <v>463.29</v>
      </c>
      <c r="X580" s="8">
        <v>0</v>
      </c>
      <c r="Y580" s="8">
        <v>0</v>
      </c>
      <c r="Z580">
        <v>0</v>
      </c>
      <c r="AA580">
        <v>0</v>
      </c>
      <c r="AB580" s="8">
        <f>Solution[[#This Row],[Old Stop]] +1</f>
        <v>121</v>
      </c>
      <c r="AC580" s="8" t="str">
        <f>_xlfn.CONCAT(Solution[[#This Row],[Old Rt '#]],"_",Solution[[#This Row],[Week '#]],"_", _xlfn.SWITCH(Solution[[#This Row],[Old Delivery Day]], "M", "Monday", "T", "Tuesday", "W", "Wednesday", "R", "Thursday", "F", "Friday"))</f>
        <v>105_Week2_Wednesday</v>
      </c>
      <c r="AD580" s="20">
        <v>35.31</v>
      </c>
      <c r="AE580" s="20">
        <v>35.31</v>
      </c>
      <c r="AF580" s="20">
        <v>36.256599999999999</v>
      </c>
      <c r="AG580" s="20">
        <v>36.729999999999997</v>
      </c>
      <c r="AH580">
        <v>9.73</v>
      </c>
      <c r="AI580" s="8" t="s">
        <v>3526</v>
      </c>
      <c r="AJ580" s="8" t="s">
        <v>5166</v>
      </c>
      <c r="AK580" s="8">
        <v>1</v>
      </c>
      <c r="AL580" s="8">
        <v>0</v>
      </c>
      <c r="AM580" s="11">
        <v>8.8275000000000006</v>
      </c>
      <c r="AN580" s="11">
        <v>9.1824999999999992</v>
      </c>
      <c r="AO580" t="s">
        <v>163</v>
      </c>
      <c r="AP580" s="8" t="s">
        <v>191</v>
      </c>
      <c r="AQ580" s="8" t="s">
        <v>44</v>
      </c>
      <c r="AR580" s="8" t="s">
        <v>164</v>
      </c>
      <c r="AS580" s="8" t="s">
        <v>163</v>
      </c>
      <c r="AT580" s="8" t="s">
        <v>168</v>
      </c>
      <c r="AU5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0" s="8">
        <v>0</v>
      </c>
      <c r="AW580">
        <v>8.8275000000000006</v>
      </c>
      <c r="AX580">
        <v>8.8275000000000006</v>
      </c>
      <c r="AY580">
        <v>9.0641499999999997</v>
      </c>
      <c r="AZ580">
        <v>9.1824999999999992</v>
      </c>
    </row>
    <row r="581" spans="1:52" x14ac:dyDescent="0.3">
      <c r="A581" s="43" t="s">
        <v>1636</v>
      </c>
      <c r="B581" t="s">
        <v>3750</v>
      </c>
      <c r="C581" t="s">
        <v>110</v>
      </c>
      <c r="D581" s="8" t="s">
        <v>102</v>
      </c>
      <c r="E581" s="8" t="s">
        <v>290</v>
      </c>
      <c r="F581" s="8" t="s">
        <v>12</v>
      </c>
      <c r="G581" s="8" t="s">
        <v>4484</v>
      </c>
      <c r="H581" s="8" t="s">
        <v>126</v>
      </c>
      <c r="I581" s="8" t="s">
        <v>14</v>
      </c>
      <c r="J581" s="8">
        <v>209</v>
      </c>
      <c r="K581" s="14" t="s">
        <v>1635</v>
      </c>
      <c r="L581" s="14" t="s">
        <v>5972</v>
      </c>
      <c r="M581" s="10">
        <v>9.9516026331393697</v>
      </c>
      <c r="N581" s="8" t="s">
        <v>9073</v>
      </c>
      <c r="O581" s="8" t="s">
        <v>125</v>
      </c>
      <c r="P581" s="9">
        <v>0.44034722222222222</v>
      </c>
      <c r="Q581" s="9">
        <v>0.44770833333333332</v>
      </c>
      <c r="R581" s="8">
        <v>0</v>
      </c>
      <c r="S581" s="10">
        <v>8.4</v>
      </c>
      <c r="T581" s="8" t="s">
        <v>3752</v>
      </c>
      <c r="U581" s="8" t="s">
        <v>3753</v>
      </c>
      <c r="V581" s="10">
        <v>8.7338152745984807</v>
      </c>
      <c r="W581">
        <v>3808.08</v>
      </c>
      <c r="X581" s="8">
        <v>0</v>
      </c>
      <c r="Y581" s="8">
        <v>0</v>
      </c>
      <c r="Z581">
        <v>0</v>
      </c>
      <c r="AA581">
        <v>0</v>
      </c>
      <c r="AB581" s="8">
        <f>Solution[[#This Row],[Old Stop]] +1</f>
        <v>210</v>
      </c>
      <c r="AC581" s="8" t="str">
        <f>_xlfn.CONCAT(Solution[[#This Row],[Old Rt '#]],"_",Solution[[#This Row],[Week '#]],"_", _xlfn.SWITCH(Solution[[#This Row],[Old Delivery Day]], "M", "Monday", "T", "Tuesday", "W", "Wednesday", "R", "Thursday", "F", "Friday"))</f>
        <v>103_Week2_Friday</v>
      </c>
      <c r="AD581" s="20">
        <v>114.4228</v>
      </c>
      <c r="AE581" s="20">
        <v>140.97829999999999</v>
      </c>
      <c r="AF581" s="20">
        <v>187.6557</v>
      </c>
      <c r="AG581" s="20">
        <v>183.1728</v>
      </c>
      <c r="AH581">
        <v>107.4</v>
      </c>
      <c r="AI581" s="8" t="s">
        <v>3414</v>
      </c>
      <c r="AJ581" s="8" t="s">
        <v>5235</v>
      </c>
      <c r="AK581" s="8">
        <v>1</v>
      </c>
      <c r="AL581" s="8">
        <v>0</v>
      </c>
      <c r="AM581" s="11">
        <v>80.202500000000001</v>
      </c>
      <c r="AN581" s="11">
        <v>88.546199999999999</v>
      </c>
      <c r="AO581" t="s">
        <v>163</v>
      </c>
      <c r="AP581" s="8" t="s">
        <v>191</v>
      </c>
      <c r="AQ581" s="8" t="s">
        <v>44</v>
      </c>
      <c r="AR581" s="8" t="s">
        <v>163</v>
      </c>
      <c r="AS581" s="8" t="s">
        <v>163</v>
      </c>
      <c r="AT581" s="8" t="s">
        <v>168</v>
      </c>
      <c r="AU5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1" s="8">
        <v>0</v>
      </c>
      <c r="AW581">
        <v>28.605699999999999</v>
      </c>
      <c r="AX581">
        <v>35.244574999999998</v>
      </c>
      <c r="AY581">
        <v>46.913924999999999</v>
      </c>
      <c r="AZ581">
        <v>45.793199999999999</v>
      </c>
    </row>
    <row r="582" spans="1:52" x14ac:dyDescent="0.3">
      <c r="A582" s="43" t="s">
        <v>1175</v>
      </c>
      <c r="B582" t="s">
        <v>3741</v>
      </c>
      <c r="C582" t="s">
        <v>110</v>
      </c>
      <c r="D582" s="8" t="s">
        <v>102</v>
      </c>
      <c r="E582" s="8" t="s">
        <v>290</v>
      </c>
      <c r="F582" s="8" t="s">
        <v>12</v>
      </c>
      <c r="G582" s="8" t="s">
        <v>180</v>
      </c>
      <c r="H582" s="8" t="s">
        <v>126</v>
      </c>
      <c r="I582" s="8" t="s">
        <v>14</v>
      </c>
      <c r="J582" s="8">
        <v>236</v>
      </c>
      <c r="K582" s="14" t="s">
        <v>1174</v>
      </c>
      <c r="L582" s="14" t="s">
        <v>8978</v>
      </c>
      <c r="M582" s="10">
        <v>3.1037229701658999</v>
      </c>
      <c r="N582" s="8" t="s">
        <v>8314</v>
      </c>
      <c r="O582" s="8" t="s">
        <v>125</v>
      </c>
      <c r="P582" s="9">
        <v>0.34518518518518521</v>
      </c>
      <c r="Q582" s="9">
        <v>0.35596064814814815</v>
      </c>
      <c r="R582" s="8">
        <v>0</v>
      </c>
      <c r="S582" s="10">
        <v>19.216666666666669</v>
      </c>
      <c r="T582" s="8" t="s">
        <v>8979</v>
      </c>
      <c r="U582" s="8" t="s">
        <v>8980</v>
      </c>
      <c r="V582" s="10">
        <v>2.1211223526748602</v>
      </c>
      <c r="W582">
        <v>2874.01</v>
      </c>
      <c r="X582" s="8">
        <v>0</v>
      </c>
      <c r="Y582" s="8">
        <v>0</v>
      </c>
      <c r="Z582">
        <v>0</v>
      </c>
      <c r="AA582">
        <v>0</v>
      </c>
      <c r="AB582" s="8">
        <f>Solution[[#This Row],[Old Stop]] +1</f>
        <v>237</v>
      </c>
      <c r="AC582" s="8" t="str">
        <f>_xlfn.CONCAT(Solution[[#This Row],[Old Rt '#]],"_",Solution[[#This Row],[Week '#]],"_", _xlfn.SWITCH(Solution[[#This Row],[Old Delivery Day]], "M", "Monday", "T", "Tuesday", "W", "Wednesday", "R", "Thursday", "F", "Friday"))</f>
        <v>103_Week2_Friday</v>
      </c>
      <c r="AD582" s="20">
        <v>125.372</v>
      </c>
      <c r="AE582" s="20">
        <v>129.0283</v>
      </c>
      <c r="AF582" s="20">
        <v>139.22139999999999</v>
      </c>
      <c r="AG582" s="20">
        <v>145.46</v>
      </c>
      <c r="AH582">
        <v>75.319999999999993</v>
      </c>
      <c r="AI582" s="8" t="s">
        <v>3414</v>
      </c>
      <c r="AJ582" s="8" t="s">
        <v>5235</v>
      </c>
      <c r="AK582" s="8">
        <v>1</v>
      </c>
      <c r="AL582" s="8">
        <v>0</v>
      </c>
      <c r="AM582" s="11">
        <v>67.685000000000002</v>
      </c>
      <c r="AN582" s="11">
        <v>73.52</v>
      </c>
      <c r="AO582" t="s">
        <v>163</v>
      </c>
      <c r="AP582" s="8" t="s">
        <v>191</v>
      </c>
      <c r="AQ582" s="8" t="s">
        <v>44</v>
      </c>
      <c r="AR582" s="8" t="s">
        <v>163</v>
      </c>
      <c r="AS582" s="8" t="s">
        <v>163</v>
      </c>
      <c r="AT582" s="8" t="s">
        <v>168</v>
      </c>
      <c r="AU5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2" s="8">
        <v>0</v>
      </c>
      <c r="AW582">
        <v>31.343</v>
      </c>
      <c r="AX582">
        <v>32.257075</v>
      </c>
      <c r="AY582">
        <v>34.805349999999997</v>
      </c>
      <c r="AZ582">
        <v>36.365000000000002</v>
      </c>
    </row>
    <row r="583" spans="1:52" x14ac:dyDescent="0.3">
      <c r="A583" s="43" t="s">
        <v>1254</v>
      </c>
      <c r="B583" t="s">
        <v>3758</v>
      </c>
      <c r="C583" t="s">
        <v>110</v>
      </c>
      <c r="D583" s="8" t="s">
        <v>102</v>
      </c>
      <c r="E583" s="8" t="s">
        <v>290</v>
      </c>
      <c r="F583" s="8" t="s">
        <v>12</v>
      </c>
      <c r="G583" s="8" t="s">
        <v>9249</v>
      </c>
      <c r="H583" s="8" t="s">
        <v>126</v>
      </c>
      <c r="I583" s="8" t="s">
        <v>14</v>
      </c>
      <c r="J583" s="8">
        <v>281</v>
      </c>
      <c r="K583" s="14" t="s">
        <v>1253</v>
      </c>
      <c r="L583" s="14" t="s">
        <v>6028</v>
      </c>
      <c r="M583" s="10">
        <v>11.440833710188601</v>
      </c>
      <c r="N583" s="8" t="s">
        <v>8334</v>
      </c>
      <c r="O583" s="8" t="s">
        <v>125</v>
      </c>
      <c r="P583" s="9">
        <v>0.46671296296296294</v>
      </c>
      <c r="Q583" s="9">
        <v>0.47287037037037039</v>
      </c>
      <c r="R583" s="8">
        <v>0</v>
      </c>
      <c r="S583" s="10">
        <v>41.56666666666667</v>
      </c>
      <c r="T583" s="8" t="s">
        <v>3760</v>
      </c>
      <c r="U583" s="8" t="s">
        <v>3761</v>
      </c>
      <c r="V583" s="10">
        <v>8.7924548470965593</v>
      </c>
      <c r="W583">
        <v>1633.2</v>
      </c>
      <c r="X583" s="8">
        <v>0</v>
      </c>
      <c r="Y583" s="8">
        <v>0</v>
      </c>
      <c r="Z583">
        <v>0</v>
      </c>
      <c r="AA583">
        <v>0</v>
      </c>
      <c r="AB583" s="8">
        <f>Solution[[#This Row],[Old Stop]] +1</f>
        <v>282</v>
      </c>
      <c r="AC583" s="8" t="str">
        <f>_xlfn.CONCAT(Solution[[#This Row],[Old Rt '#]],"_",Solution[[#This Row],[Week '#]],"_", _xlfn.SWITCH(Solution[[#This Row],[Old Delivery Day]], "M", "Monday", "T", "Tuesday", "W", "Wednesday", "R", "Thursday", "F", "Friday"))</f>
        <v>103_Week2_Friday</v>
      </c>
      <c r="AD583" s="20">
        <v>51.668500000000002</v>
      </c>
      <c r="AE583" s="20">
        <v>67.3566</v>
      </c>
      <c r="AF583" s="20">
        <v>53.448500000000003</v>
      </c>
      <c r="AG583" s="20">
        <v>92.168499999999995</v>
      </c>
      <c r="AH583">
        <v>27.11</v>
      </c>
      <c r="AI583" s="8" t="s">
        <v>3414</v>
      </c>
      <c r="AJ583" s="8" t="s">
        <v>5235</v>
      </c>
      <c r="AK583" s="8">
        <v>1</v>
      </c>
      <c r="AL583" s="8">
        <v>0</v>
      </c>
      <c r="AM583" s="11">
        <v>25.362500000000001</v>
      </c>
      <c r="AN583" s="11">
        <v>62.841200000000001</v>
      </c>
      <c r="AO583" t="s">
        <v>163</v>
      </c>
      <c r="AP583" s="8" t="s">
        <v>191</v>
      </c>
      <c r="AQ583" s="8" t="s">
        <v>44</v>
      </c>
      <c r="AR583" s="8" t="s">
        <v>163</v>
      </c>
      <c r="AS583" s="8" t="s">
        <v>163</v>
      </c>
      <c r="AT583" s="8" t="s">
        <v>168</v>
      </c>
      <c r="AU5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3" s="8">
        <v>0</v>
      </c>
      <c r="AW583">
        <v>12.917125</v>
      </c>
      <c r="AX583">
        <v>16.83915</v>
      </c>
      <c r="AY583">
        <v>13.362125000000001</v>
      </c>
      <c r="AZ583">
        <v>23.042124999999999</v>
      </c>
    </row>
    <row r="584" spans="1:52" x14ac:dyDescent="0.3">
      <c r="A584" s="43" t="s">
        <v>980</v>
      </c>
      <c r="B584" t="s">
        <v>5305</v>
      </c>
      <c r="C584" t="s">
        <v>110</v>
      </c>
      <c r="D584" s="8" t="s">
        <v>102</v>
      </c>
      <c r="E584" s="8" t="s">
        <v>290</v>
      </c>
      <c r="F584" s="8" t="s">
        <v>15</v>
      </c>
      <c r="G584" s="8" t="s">
        <v>9273</v>
      </c>
      <c r="H584" s="8" t="s">
        <v>290</v>
      </c>
      <c r="I584" s="8" t="s">
        <v>12</v>
      </c>
      <c r="J584" s="8">
        <v>390</v>
      </c>
      <c r="K584" s="14" t="s">
        <v>979</v>
      </c>
      <c r="L584" s="14" t="s">
        <v>6006</v>
      </c>
      <c r="M584" s="10">
        <v>3.2337289423935503E-2</v>
      </c>
      <c r="N584" s="8" t="s">
        <v>8329</v>
      </c>
      <c r="O584" s="8" t="s">
        <v>125</v>
      </c>
      <c r="P584" s="9">
        <v>0.6343981481481481</v>
      </c>
      <c r="Q584" s="9">
        <v>0.63879629629629631</v>
      </c>
      <c r="R584" s="8">
        <v>0</v>
      </c>
      <c r="S584" s="10">
        <v>9.0250000000000004</v>
      </c>
      <c r="T584" s="8" t="s">
        <v>5307</v>
      </c>
      <c r="U584" s="8" t="s">
        <v>5308</v>
      </c>
      <c r="V584" s="10">
        <v>1.4108509119228301E-2</v>
      </c>
      <c r="W584">
        <v>2325.19</v>
      </c>
      <c r="X584" s="8">
        <v>0</v>
      </c>
      <c r="Y584" s="8">
        <v>0</v>
      </c>
      <c r="Z584">
        <v>0</v>
      </c>
      <c r="AA584">
        <v>0</v>
      </c>
      <c r="AB584" s="8">
        <f>Solution[[#This Row],[Old Stop]] +1</f>
        <v>391</v>
      </c>
      <c r="AC584" s="8" t="str">
        <f>_xlfn.CONCAT(Solution[[#This Row],[Old Rt '#]],"_",Solution[[#This Row],[Week '#]],"_", _xlfn.SWITCH(Solution[[#This Row],[Old Delivery Day]], "M", "Monday", "T", "Tuesday", "W", "Wednesday", "R", "Thursday", "F", "Friday"))</f>
        <v>105_Week2_Wednesday</v>
      </c>
      <c r="AD584" s="20">
        <v>94.2</v>
      </c>
      <c r="AE584" s="20">
        <v>84.89</v>
      </c>
      <c r="AF584" s="20">
        <v>87.73</v>
      </c>
      <c r="AG584" s="20">
        <v>96.1357</v>
      </c>
      <c r="AH584">
        <v>47.25</v>
      </c>
      <c r="AI584" s="8" t="s">
        <v>3526</v>
      </c>
      <c r="AJ584" s="8" t="s">
        <v>5166</v>
      </c>
      <c r="AK584" s="8">
        <v>1</v>
      </c>
      <c r="AL584" s="8">
        <v>0</v>
      </c>
      <c r="AM584" s="11">
        <v>42.445</v>
      </c>
      <c r="AN584" s="11">
        <v>49.465000000000003</v>
      </c>
      <c r="AO584" t="s">
        <v>163</v>
      </c>
      <c r="AP584" s="8" t="s">
        <v>191</v>
      </c>
      <c r="AQ584" s="8" t="s">
        <v>44</v>
      </c>
      <c r="AR584" s="8" t="s">
        <v>164</v>
      </c>
      <c r="AS584" s="8" t="s">
        <v>163</v>
      </c>
      <c r="AT584" s="8" t="s">
        <v>168</v>
      </c>
      <c r="AU5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4" s="8">
        <v>0</v>
      </c>
      <c r="AW584">
        <v>23.55</v>
      </c>
      <c r="AX584">
        <v>21.2225</v>
      </c>
      <c r="AY584">
        <v>21.932500000000001</v>
      </c>
      <c r="AZ584">
        <v>24.033925</v>
      </c>
    </row>
    <row r="585" spans="1:52" x14ac:dyDescent="0.3">
      <c r="A585" s="43" t="s">
        <v>1151</v>
      </c>
      <c r="B585" t="s">
        <v>3725</v>
      </c>
      <c r="C585" t="s">
        <v>110</v>
      </c>
      <c r="D585" s="8" t="s">
        <v>102</v>
      </c>
      <c r="E585" s="8" t="s">
        <v>290</v>
      </c>
      <c r="F585" s="8" t="s">
        <v>12</v>
      </c>
      <c r="G585" s="8" t="s">
        <v>137</v>
      </c>
      <c r="H585" s="8" t="s">
        <v>126</v>
      </c>
      <c r="I585" s="8" t="s">
        <v>14</v>
      </c>
      <c r="J585" s="8">
        <v>205</v>
      </c>
      <c r="K585" s="14" t="s">
        <v>1150</v>
      </c>
      <c r="L585" s="14" t="s">
        <v>5981</v>
      </c>
      <c r="M585" s="10">
        <v>0.48362976114105999</v>
      </c>
      <c r="N585" s="8" t="s">
        <v>8321</v>
      </c>
      <c r="O585" s="8" t="s">
        <v>113</v>
      </c>
      <c r="P585" s="9">
        <v>0.38012731481481482</v>
      </c>
      <c r="Q585" s="9">
        <v>0.3868402777777778</v>
      </c>
      <c r="R585" s="8">
        <v>0</v>
      </c>
      <c r="S585" s="10">
        <v>0.31666666666666665</v>
      </c>
      <c r="T585" s="8" t="s">
        <v>3727</v>
      </c>
      <c r="U585" s="8" t="s">
        <v>3728</v>
      </c>
      <c r="V585" s="10">
        <v>0.19944755514647899</v>
      </c>
      <c r="W585">
        <v>655.4</v>
      </c>
      <c r="X585" s="8">
        <v>0</v>
      </c>
      <c r="Y585" s="8">
        <v>0</v>
      </c>
      <c r="Z585">
        <v>0</v>
      </c>
      <c r="AA585">
        <v>0</v>
      </c>
      <c r="AB585" s="8">
        <f>Solution[[#This Row],[Old Stop]] +1</f>
        <v>206</v>
      </c>
      <c r="AC585" s="8" t="str">
        <f>_xlfn.CONCAT(Solution[[#This Row],[Old Rt '#]],"_",Solution[[#This Row],[Week '#]],"_", _xlfn.SWITCH(Solution[[#This Row],[Old Delivery Day]], "M", "Monday", "T", "Tuesday", "W", "Wednesday", "R", "Thursday", "F", "Friday"))</f>
        <v>103_Week2_Friday</v>
      </c>
      <c r="AD585" s="20">
        <v>49.73</v>
      </c>
      <c r="AE585" s="20">
        <v>49.73</v>
      </c>
      <c r="AF585" s="20">
        <v>51.71</v>
      </c>
      <c r="AG585" s="20">
        <v>52.7</v>
      </c>
      <c r="AH585">
        <v>13.18</v>
      </c>
      <c r="AI585" s="8" t="s">
        <v>3414</v>
      </c>
      <c r="AJ585" s="8" t="s">
        <v>5235</v>
      </c>
      <c r="AK585" s="8">
        <v>1</v>
      </c>
      <c r="AL585" s="8">
        <v>0</v>
      </c>
      <c r="AM585" s="11">
        <v>12.432499999999999</v>
      </c>
      <c r="AN585" s="11">
        <v>13.175000000000001</v>
      </c>
      <c r="AO585" t="s">
        <v>163</v>
      </c>
      <c r="AP585" s="8" t="s">
        <v>191</v>
      </c>
      <c r="AQ585" s="8" t="s">
        <v>44</v>
      </c>
      <c r="AR585" s="8" t="s">
        <v>163</v>
      </c>
      <c r="AS585" s="8" t="s">
        <v>163</v>
      </c>
      <c r="AT585" s="8" t="s">
        <v>168</v>
      </c>
      <c r="AU5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5" s="8">
        <v>0</v>
      </c>
      <c r="AW585">
        <v>12.432499999999999</v>
      </c>
      <c r="AX585">
        <v>12.432499999999999</v>
      </c>
      <c r="AY585">
        <v>12.9275</v>
      </c>
      <c r="AZ585">
        <v>13.175000000000001</v>
      </c>
    </row>
    <row r="586" spans="1:52" x14ac:dyDescent="0.3">
      <c r="A586" s="43" t="s">
        <v>1171</v>
      </c>
      <c r="B586" t="s">
        <v>5579</v>
      </c>
      <c r="C586" t="s">
        <v>110</v>
      </c>
      <c r="D586" s="8" t="s">
        <v>102</v>
      </c>
      <c r="E586" s="8" t="s">
        <v>290</v>
      </c>
      <c r="F586" s="8" t="s">
        <v>12</v>
      </c>
      <c r="G586" s="8" t="s">
        <v>9251</v>
      </c>
      <c r="H586" s="8" t="s">
        <v>126</v>
      </c>
      <c r="I586" s="8" t="s">
        <v>14</v>
      </c>
      <c r="J586" s="8">
        <v>235</v>
      </c>
      <c r="K586" s="14" t="s">
        <v>1170</v>
      </c>
      <c r="L586" s="14" t="s">
        <v>5988</v>
      </c>
      <c r="M586" s="10">
        <v>1.3511443362415001</v>
      </c>
      <c r="N586" s="8" t="s">
        <v>8323</v>
      </c>
      <c r="O586" s="8" t="s">
        <v>113</v>
      </c>
      <c r="P586" s="9">
        <v>0.3979050925925926</v>
      </c>
      <c r="Q586" s="9">
        <v>0.40461805555555558</v>
      </c>
      <c r="R586" s="8">
        <v>0</v>
      </c>
      <c r="S586" s="10">
        <v>0.18333333333333335</v>
      </c>
      <c r="T586" s="8" t="s">
        <v>5581</v>
      </c>
      <c r="U586" s="8" t="s">
        <v>5582</v>
      </c>
      <c r="V586" s="10">
        <v>0.415267514627982</v>
      </c>
      <c r="W586">
        <v>1069.6300000000001</v>
      </c>
      <c r="X586" s="8">
        <v>0</v>
      </c>
      <c r="Y586" s="8">
        <v>0</v>
      </c>
      <c r="Z586">
        <v>0</v>
      </c>
      <c r="AA586">
        <v>0</v>
      </c>
      <c r="AB586" s="8">
        <f>Solution[[#This Row],[Old Stop]] +1</f>
        <v>236</v>
      </c>
      <c r="AC586" s="8" t="str">
        <f>_xlfn.CONCAT(Solution[[#This Row],[Old Rt '#]],"_",Solution[[#This Row],[Week '#]],"_", _xlfn.SWITCH(Solution[[#This Row],[Old Delivery Day]], "M", "Monday", "T", "Tuesday", "W", "Wednesday", "R", "Thursday", "F", "Friday"))</f>
        <v>103_Week2_Friday</v>
      </c>
      <c r="AD586" s="20">
        <v>82.016000000000005</v>
      </c>
      <c r="AE586" s="20">
        <v>66.286600000000007</v>
      </c>
      <c r="AF586" s="20">
        <v>71.64</v>
      </c>
      <c r="AG586" s="20">
        <v>69.471999999999994</v>
      </c>
      <c r="AH586">
        <v>19.29</v>
      </c>
      <c r="AI586" s="8" t="s">
        <v>3414</v>
      </c>
      <c r="AJ586" s="8" t="s">
        <v>5235</v>
      </c>
      <c r="AK586" s="8">
        <v>1</v>
      </c>
      <c r="AL586" s="8">
        <v>0</v>
      </c>
      <c r="AM586" s="11">
        <v>17.329999999999998</v>
      </c>
      <c r="AN586" s="11">
        <v>24.7712</v>
      </c>
      <c r="AO586" t="s">
        <v>163</v>
      </c>
      <c r="AP586" s="8" t="s">
        <v>793</v>
      </c>
      <c r="AQ586" s="8" t="s">
        <v>44</v>
      </c>
      <c r="AR586" s="8" t="s">
        <v>163</v>
      </c>
      <c r="AS586" s="8" t="s">
        <v>163</v>
      </c>
      <c r="AT586" s="8" t="s">
        <v>168</v>
      </c>
      <c r="AU5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6" s="8">
        <v>0</v>
      </c>
      <c r="AW586">
        <v>20.504000000000001</v>
      </c>
      <c r="AX586">
        <v>16.571650000000002</v>
      </c>
      <c r="AY586">
        <v>17.91</v>
      </c>
      <c r="AZ586">
        <v>17.367999999999999</v>
      </c>
    </row>
    <row r="587" spans="1:52" x14ac:dyDescent="0.3">
      <c r="A587" s="43" t="s">
        <v>1882</v>
      </c>
      <c r="B587" t="s">
        <v>5602</v>
      </c>
      <c r="C587" t="s">
        <v>110</v>
      </c>
      <c r="D587" s="8" t="s">
        <v>102</v>
      </c>
      <c r="E587" s="8" t="s">
        <v>290</v>
      </c>
      <c r="F587" s="8" t="s">
        <v>15</v>
      </c>
      <c r="G587" s="8" t="s">
        <v>9268</v>
      </c>
      <c r="H587" s="8" t="s">
        <v>290</v>
      </c>
      <c r="I587" s="8" t="s">
        <v>13</v>
      </c>
      <c r="J587" s="8">
        <v>0</v>
      </c>
      <c r="K587" s="14" t="s">
        <v>1881</v>
      </c>
      <c r="L587" s="14" t="s">
        <v>8975</v>
      </c>
      <c r="M587" s="10">
        <v>11.9142245429901</v>
      </c>
      <c r="N587" s="8" t="s">
        <v>8331</v>
      </c>
      <c r="O587" s="8" t="s">
        <v>125</v>
      </c>
      <c r="P587" s="9">
        <v>0.58958333333333335</v>
      </c>
      <c r="Q587" s="9">
        <v>0.58979166666666671</v>
      </c>
      <c r="R587" s="8">
        <v>0</v>
      </c>
      <c r="S587" s="10">
        <v>0.3</v>
      </c>
      <c r="T587" s="8" t="s">
        <v>8976</v>
      </c>
      <c r="U587" s="8" t="s">
        <v>8977</v>
      </c>
      <c r="V587" s="10">
        <v>8.7768895162296108</v>
      </c>
      <c r="W587">
        <v>1002</v>
      </c>
      <c r="X587" s="8">
        <v>0</v>
      </c>
      <c r="Y587" s="8">
        <v>0</v>
      </c>
      <c r="Z587">
        <v>0</v>
      </c>
      <c r="AA587">
        <v>0</v>
      </c>
      <c r="AB587" s="8">
        <f>Solution[[#This Row],[Old Stop]] +1</f>
        <v>1</v>
      </c>
      <c r="AC587" s="8" t="str">
        <f>_xlfn.CONCAT(Solution[[#This Row],[Old Rt '#]],"_",Solution[[#This Row],[Week '#]],"_", _xlfn.SWITCH(Solution[[#This Row],[Old Delivery Day]], "M", "Monday", "T", "Tuesday", "W", "Wednesday", "R", "Thursday", "F", "Friday"))</f>
        <v>105_Week2_Monday</v>
      </c>
      <c r="AD587" s="20">
        <v>38.43</v>
      </c>
      <c r="AE587" s="20">
        <v>40.545000000000002</v>
      </c>
      <c r="AF587" s="20">
        <v>41.945</v>
      </c>
      <c r="AG587" s="20">
        <v>45.094999999999999</v>
      </c>
      <c r="AH587">
        <v>22.24</v>
      </c>
      <c r="AI587" s="8" t="s">
        <v>3526</v>
      </c>
      <c r="AJ587" s="8" t="s">
        <v>5166</v>
      </c>
      <c r="AK587" s="8">
        <v>1</v>
      </c>
      <c r="AL587" s="8">
        <v>0</v>
      </c>
      <c r="AM587" s="11">
        <v>20.95</v>
      </c>
      <c r="AN587" s="11">
        <v>12.0062</v>
      </c>
      <c r="AO587" t="s">
        <v>163</v>
      </c>
      <c r="AP587" s="8" t="s">
        <v>191</v>
      </c>
      <c r="AQ587" s="8" t="s">
        <v>44</v>
      </c>
      <c r="AR587" s="8" t="s">
        <v>164</v>
      </c>
      <c r="AS587" s="8" t="s">
        <v>163</v>
      </c>
      <c r="AT587" s="8" t="s">
        <v>168</v>
      </c>
      <c r="AU5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87" s="8">
        <v>0</v>
      </c>
      <c r="AW587">
        <v>9.6074999999999999</v>
      </c>
      <c r="AX587">
        <v>10.13625</v>
      </c>
      <c r="AY587">
        <v>10.48625</v>
      </c>
      <c r="AZ587">
        <v>11.27375</v>
      </c>
    </row>
    <row r="588" spans="1:52" x14ac:dyDescent="0.3">
      <c r="A588" s="43" t="s">
        <v>888</v>
      </c>
      <c r="B588" t="s">
        <v>5301</v>
      </c>
      <c r="C588" t="s">
        <v>110</v>
      </c>
      <c r="D588" s="8" t="s">
        <v>102</v>
      </c>
      <c r="E588" s="8" t="s">
        <v>290</v>
      </c>
      <c r="F588" s="8" t="s">
        <v>15</v>
      </c>
      <c r="G588" s="8" t="s">
        <v>9271</v>
      </c>
      <c r="H588" s="8" t="s">
        <v>290</v>
      </c>
      <c r="I588" s="8" t="s">
        <v>12</v>
      </c>
      <c r="J588" s="8">
        <v>360</v>
      </c>
      <c r="K588" s="14" t="s">
        <v>887</v>
      </c>
      <c r="L588" s="14" t="s">
        <v>6005</v>
      </c>
      <c r="M588" s="10">
        <v>12.1172181568762</v>
      </c>
      <c r="N588" s="8" t="s">
        <v>8330</v>
      </c>
      <c r="O588" s="8" t="s">
        <v>125</v>
      </c>
      <c r="P588" s="9">
        <v>0.59820601851851851</v>
      </c>
      <c r="Q588" s="9">
        <v>0.60312500000000002</v>
      </c>
      <c r="R588" s="8">
        <v>0</v>
      </c>
      <c r="S588" s="10">
        <v>11.266666666666667</v>
      </c>
      <c r="T588" s="8" t="s">
        <v>5303</v>
      </c>
      <c r="U588" s="8" t="s">
        <v>5304</v>
      </c>
      <c r="V588" s="10">
        <v>10.065908462522</v>
      </c>
      <c r="W588">
        <v>6686.37</v>
      </c>
      <c r="X588" s="8">
        <v>0</v>
      </c>
      <c r="Y588" s="8">
        <v>0</v>
      </c>
      <c r="Z588">
        <v>0</v>
      </c>
      <c r="AA588">
        <v>0</v>
      </c>
      <c r="AB588" s="8">
        <f>Solution[[#This Row],[Old Stop]] +1</f>
        <v>361</v>
      </c>
      <c r="AC588" s="8" t="str">
        <f>_xlfn.CONCAT(Solution[[#This Row],[Old Rt '#]],"_",Solution[[#This Row],[Week '#]],"_", _xlfn.SWITCH(Solution[[#This Row],[Old Delivery Day]], "M", "Monday", "T", "Tuesday", "W", "Wednesday", "R", "Thursday", "F", "Friday"))</f>
        <v>105_Week2_Wednesday</v>
      </c>
      <c r="AD588" s="20">
        <v>156.91</v>
      </c>
      <c r="AE588" s="20">
        <v>287.79419999999999</v>
      </c>
      <c r="AF588" s="20">
        <v>241.2433</v>
      </c>
      <c r="AG588" s="20">
        <v>220.9057</v>
      </c>
      <c r="AH588">
        <v>155.21</v>
      </c>
      <c r="AI588" s="8" t="s">
        <v>3526</v>
      </c>
      <c r="AJ588" s="8" t="s">
        <v>5166</v>
      </c>
      <c r="AK588" s="8">
        <v>1</v>
      </c>
      <c r="AL588" s="8">
        <v>0</v>
      </c>
      <c r="AM588" s="11">
        <v>151.435</v>
      </c>
      <c r="AN588" s="11">
        <v>147.41749999999999</v>
      </c>
      <c r="AO588" t="s">
        <v>163</v>
      </c>
      <c r="AP588" s="8" t="s">
        <v>191</v>
      </c>
      <c r="AQ588" s="8" t="s">
        <v>44</v>
      </c>
      <c r="AR588" s="8" t="s">
        <v>164</v>
      </c>
      <c r="AS588" s="8" t="s">
        <v>163</v>
      </c>
      <c r="AT588" s="8" t="s">
        <v>168</v>
      </c>
      <c r="AU5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8" s="8">
        <v>0</v>
      </c>
      <c r="AW588">
        <v>39.227499999999999</v>
      </c>
      <c r="AX588">
        <v>71.948549999999997</v>
      </c>
      <c r="AY588">
        <v>60.310825000000001</v>
      </c>
      <c r="AZ588">
        <v>55.226424999999999</v>
      </c>
    </row>
    <row r="589" spans="1:52" x14ac:dyDescent="0.3">
      <c r="A589" s="43" t="s">
        <v>745</v>
      </c>
      <c r="B589" t="s">
        <v>5289</v>
      </c>
      <c r="C589" t="s">
        <v>110</v>
      </c>
      <c r="D589" s="8" t="s">
        <v>102</v>
      </c>
      <c r="E589" s="8" t="s">
        <v>290</v>
      </c>
      <c r="F589" s="8" t="s">
        <v>13</v>
      </c>
      <c r="G589" s="8" t="s">
        <v>9265</v>
      </c>
      <c r="H589" s="8" t="s">
        <v>126</v>
      </c>
      <c r="I589" s="8" t="s">
        <v>14</v>
      </c>
      <c r="J589" s="8">
        <v>106</v>
      </c>
      <c r="K589" s="14" t="s">
        <v>744</v>
      </c>
      <c r="L589" s="14" t="s">
        <v>6160</v>
      </c>
      <c r="M589" s="10">
        <v>1.4904846061646699</v>
      </c>
      <c r="N589" s="8" t="s">
        <v>8389</v>
      </c>
      <c r="O589" s="8" t="s">
        <v>113</v>
      </c>
      <c r="P589" s="9">
        <v>0.6013425925925926</v>
      </c>
      <c r="Q589" s="9">
        <v>0.60805555555555557</v>
      </c>
      <c r="R589" s="8">
        <v>0</v>
      </c>
      <c r="S589" s="10">
        <v>0.2</v>
      </c>
      <c r="T589" s="8" t="s">
        <v>5291</v>
      </c>
      <c r="U589" s="8" t="s">
        <v>5292</v>
      </c>
      <c r="V589" s="10">
        <v>0.73981942580267301</v>
      </c>
      <c r="W589">
        <v>580.49</v>
      </c>
      <c r="X589" s="8">
        <v>0</v>
      </c>
      <c r="Y589" s="8">
        <v>0</v>
      </c>
      <c r="Z589">
        <v>0</v>
      </c>
      <c r="AA589">
        <v>0</v>
      </c>
      <c r="AB589" s="8">
        <f>Solution[[#This Row],[Old Stop]] +1</f>
        <v>107</v>
      </c>
      <c r="AC589" s="8" t="str">
        <f>_xlfn.CONCAT(Solution[[#This Row],[Old Rt '#]],"_",Solution[[#This Row],[Week '#]],"_", _xlfn.SWITCH(Solution[[#This Row],[Old Delivery Day]], "M", "Monday", "T", "Tuesday", "W", "Wednesday", "R", "Thursday", "F", "Friday"))</f>
        <v>103_Week2_Friday</v>
      </c>
      <c r="AD589" s="20">
        <v>48.74</v>
      </c>
      <c r="AE589" s="20">
        <v>48.74</v>
      </c>
      <c r="AF589" s="20">
        <v>48.74</v>
      </c>
      <c r="AG589" s="20">
        <v>50.21</v>
      </c>
      <c r="AH589">
        <v>12.19</v>
      </c>
      <c r="AI589" s="8" t="s">
        <v>3636</v>
      </c>
      <c r="AJ589" s="8" t="s">
        <v>5139</v>
      </c>
      <c r="AK589" s="8">
        <v>1</v>
      </c>
      <c r="AL589" s="8">
        <v>0</v>
      </c>
      <c r="AM589" s="11">
        <v>12.185</v>
      </c>
      <c r="AN589" s="11">
        <v>12.675000000000001</v>
      </c>
      <c r="AO589" t="s">
        <v>163</v>
      </c>
      <c r="AP589" s="8" t="s">
        <v>191</v>
      </c>
      <c r="AQ589" s="8" t="s">
        <v>44</v>
      </c>
      <c r="AR589" s="8" t="s">
        <v>163</v>
      </c>
      <c r="AS589" s="8" t="s">
        <v>163</v>
      </c>
      <c r="AT589" s="8" t="s">
        <v>168</v>
      </c>
      <c r="AU5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89" s="8">
        <v>0</v>
      </c>
      <c r="AW589">
        <v>12.185</v>
      </c>
      <c r="AX589">
        <v>12.185</v>
      </c>
      <c r="AY589">
        <v>12.185</v>
      </c>
      <c r="AZ589">
        <v>12.5525</v>
      </c>
    </row>
    <row r="590" spans="1:52" x14ac:dyDescent="0.3">
      <c r="A590" s="43" t="s">
        <v>1089</v>
      </c>
      <c r="B590" t="s">
        <v>5261</v>
      </c>
      <c r="C590" t="s">
        <v>110</v>
      </c>
      <c r="D590" s="8" t="s">
        <v>102</v>
      </c>
      <c r="E590" s="8" t="s">
        <v>290</v>
      </c>
      <c r="F590" s="8" t="s">
        <v>13</v>
      </c>
      <c r="G590" s="8" t="s">
        <v>132</v>
      </c>
      <c r="H590" s="8" t="s">
        <v>290</v>
      </c>
      <c r="I590" s="8" t="s">
        <v>13</v>
      </c>
      <c r="J590" s="8">
        <v>0</v>
      </c>
      <c r="K590" s="14" t="s">
        <v>1088</v>
      </c>
      <c r="L590" s="14" t="s">
        <v>6174</v>
      </c>
      <c r="M590" s="10">
        <v>83.052686865253804</v>
      </c>
      <c r="N590" s="8" t="s">
        <v>8376</v>
      </c>
      <c r="O590" s="8" t="s">
        <v>125</v>
      </c>
      <c r="P590" s="9">
        <v>0.30767361111111113</v>
      </c>
      <c r="Q590" s="9">
        <v>0.31140046296296298</v>
      </c>
      <c r="R590" s="8">
        <v>0</v>
      </c>
      <c r="S590" s="10">
        <v>7.1222222216666671</v>
      </c>
      <c r="T590" s="8" t="s">
        <v>5263</v>
      </c>
      <c r="U590" s="8" t="s">
        <v>5264</v>
      </c>
      <c r="V590" s="10">
        <v>83.262617639615002</v>
      </c>
      <c r="W590">
        <v>2450.0100000000002</v>
      </c>
      <c r="X590" s="8">
        <v>0</v>
      </c>
      <c r="Y590" s="8">
        <v>0</v>
      </c>
      <c r="Z590">
        <v>0</v>
      </c>
      <c r="AA590">
        <v>0</v>
      </c>
      <c r="AB590" s="8">
        <f>Solution[[#This Row],[Old Stop]] +1</f>
        <v>1</v>
      </c>
      <c r="AC590" s="8" t="str">
        <f>_xlfn.CONCAT(Solution[[#This Row],[Old Rt '#]],"_",Solution[[#This Row],[Week '#]],"_", _xlfn.SWITCH(Solution[[#This Row],[Old Delivery Day]], "M", "Monday", "T", "Tuesday", "W", "Wednesday", "R", "Thursday", "F", "Friday"))</f>
        <v>105_Week2_Monday</v>
      </c>
      <c r="AD590" s="20">
        <v>95.523300000000006</v>
      </c>
      <c r="AE590" s="20">
        <v>91.658500000000004</v>
      </c>
      <c r="AF590" s="20">
        <v>98.625</v>
      </c>
      <c r="AG590" s="20">
        <v>96.38</v>
      </c>
      <c r="AH590">
        <v>51.01</v>
      </c>
      <c r="AI590" s="8" t="s">
        <v>3636</v>
      </c>
      <c r="AJ590" s="8" t="s">
        <v>5139</v>
      </c>
      <c r="AK590" s="8">
        <v>1</v>
      </c>
      <c r="AL590" s="8">
        <v>0</v>
      </c>
      <c r="AM590" s="11">
        <v>46.82</v>
      </c>
      <c r="AN590" s="11">
        <v>48.19</v>
      </c>
      <c r="AO590" t="s">
        <v>164</v>
      </c>
      <c r="AP590" s="8" t="s">
        <v>191</v>
      </c>
      <c r="AQ590" s="8" t="s">
        <v>44</v>
      </c>
      <c r="AR590" s="8" t="s">
        <v>164</v>
      </c>
      <c r="AS590" s="8" t="s">
        <v>164</v>
      </c>
      <c r="AT590" s="8" t="s">
        <v>168</v>
      </c>
      <c r="AU5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0" s="8"/>
      <c r="AW590">
        <v>23.880825000000002</v>
      </c>
      <c r="AX590">
        <v>22.914625000000001</v>
      </c>
      <c r="AY590">
        <v>24.65625</v>
      </c>
      <c r="AZ590">
        <v>24.094999999999999</v>
      </c>
    </row>
    <row r="591" spans="1:52" x14ac:dyDescent="0.3">
      <c r="A591" s="43" t="s">
        <v>5717</v>
      </c>
      <c r="B591" t="s">
        <v>5730</v>
      </c>
      <c r="C591" t="s">
        <v>113</v>
      </c>
      <c r="D591" s="8" t="s">
        <v>102</v>
      </c>
      <c r="E591" s="8" t="s">
        <v>290</v>
      </c>
      <c r="F591" s="8" t="s">
        <v>13</v>
      </c>
      <c r="G591" s="8" t="s">
        <v>4497</v>
      </c>
      <c r="H591" s="8" t="s">
        <v>290</v>
      </c>
      <c r="I591" s="8" t="s">
        <v>13</v>
      </c>
      <c r="J591" s="8">
        <v>0</v>
      </c>
      <c r="K591" s="14" t="s">
        <v>335</v>
      </c>
      <c r="L591" s="14" t="s">
        <v>7735</v>
      </c>
      <c r="M591" s="10">
        <v>1.5385527378314801</v>
      </c>
      <c r="N591" s="8" t="s">
        <v>8366</v>
      </c>
      <c r="O591" s="8" t="s">
        <v>113</v>
      </c>
      <c r="P591" s="9">
        <v>0.41336805555555556</v>
      </c>
      <c r="Q591" s="9">
        <v>0.41659722222222223</v>
      </c>
      <c r="R591" s="8">
        <v>0</v>
      </c>
      <c r="S591" s="10">
        <v>8.5666666666666664</v>
      </c>
      <c r="T591" s="8" t="s">
        <v>7736</v>
      </c>
      <c r="U591" s="8" t="s">
        <v>7737</v>
      </c>
      <c r="V591" s="10">
        <v>0.97050163458529803</v>
      </c>
      <c r="W591">
        <v>136.83000000000001</v>
      </c>
      <c r="Y591" s="8">
        <v>0</v>
      </c>
      <c r="Z591">
        <v>0</v>
      </c>
      <c r="AA591">
        <v>0</v>
      </c>
      <c r="AB591" s="8">
        <f>Solution[[#This Row],[Old Stop]] +1</f>
        <v>1</v>
      </c>
      <c r="AC591" s="8" t="str">
        <f>_xlfn.CONCAT(Solution[[#This Row],[Old Rt '#]],"_",Solution[[#This Row],[Week '#]],"_", _xlfn.SWITCH(Solution[[#This Row],[Old Delivery Day]], "M", "Monday", "T", "Tuesday", "W", "Wednesday", "R", "Thursday", "F", "Friday"))</f>
        <v>105_Week2_Monday</v>
      </c>
      <c r="AD591" s="20">
        <v>0</v>
      </c>
      <c r="AE591" s="20">
        <v>0</v>
      </c>
      <c r="AF591" s="20">
        <v>0</v>
      </c>
      <c r="AG591" s="20">
        <v>45.61</v>
      </c>
      <c r="AH591">
        <v>15.2033</v>
      </c>
      <c r="AI591" s="8" t="s">
        <v>3636</v>
      </c>
      <c r="AJ591" s="8" t="s">
        <v>5139</v>
      </c>
      <c r="AK591" s="8">
        <v>1</v>
      </c>
      <c r="AL591" s="8"/>
      <c r="AM591" s="11">
        <v>0</v>
      </c>
      <c r="AN591" s="11">
        <v>0</v>
      </c>
      <c r="AO591" t="s">
        <v>164</v>
      </c>
      <c r="AP591" s="8" t="s">
        <v>77</v>
      </c>
      <c r="AQ591" s="8" t="s">
        <v>44</v>
      </c>
      <c r="AR591" s="8" t="s">
        <v>164</v>
      </c>
      <c r="AS591" s="8" t="s">
        <v>164</v>
      </c>
      <c r="AT591" s="8" t="s">
        <v>168</v>
      </c>
      <c r="AU5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1" s="8"/>
      <c r="AW591">
        <v>0</v>
      </c>
      <c r="AX591">
        <v>0</v>
      </c>
      <c r="AY591">
        <v>0</v>
      </c>
      <c r="AZ591">
        <v>11.4025</v>
      </c>
    </row>
    <row r="592" spans="1:52" x14ac:dyDescent="0.3">
      <c r="A592" s="43" t="s">
        <v>1786</v>
      </c>
      <c r="B592" t="s">
        <v>5135</v>
      </c>
      <c r="C592" t="s">
        <v>110</v>
      </c>
      <c r="D592" s="8" t="s">
        <v>102</v>
      </c>
      <c r="E592" s="8" t="s">
        <v>290</v>
      </c>
      <c r="F592" s="8" t="s">
        <v>13</v>
      </c>
      <c r="G592" s="8" t="s">
        <v>9261</v>
      </c>
      <c r="H592" s="8" t="s">
        <v>290</v>
      </c>
      <c r="I592" s="8" t="s">
        <v>13</v>
      </c>
      <c r="J592" s="8">
        <v>0</v>
      </c>
      <c r="K592" s="14" t="s">
        <v>1785</v>
      </c>
      <c r="L592" s="14" t="s">
        <v>6131</v>
      </c>
      <c r="M592" s="10">
        <v>0.11533687787544999</v>
      </c>
      <c r="N592" s="8" t="s">
        <v>8390</v>
      </c>
      <c r="O592" s="8" t="s">
        <v>125</v>
      </c>
      <c r="P592" s="9">
        <v>0.58207175925925925</v>
      </c>
      <c r="Q592" s="9">
        <v>0.59046296296296297</v>
      </c>
      <c r="R592" s="8">
        <v>0</v>
      </c>
      <c r="S592" s="10">
        <v>11.275</v>
      </c>
      <c r="T592" s="8" t="s">
        <v>5137</v>
      </c>
      <c r="U592" s="8" t="s">
        <v>5138</v>
      </c>
      <c r="V592" s="10">
        <v>2.9363416076875599E-2</v>
      </c>
      <c r="W592">
        <v>1980.01</v>
      </c>
      <c r="X592" s="8">
        <v>0</v>
      </c>
      <c r="Y592" s="8">
        <v>0</v>
      </c>
      <c r="Z592">
        <v>0</v>
      </c>
      <c r="AA592">
        <v>0</v>
      </c>
      <c r="AB592" s="8">
        <f>Solution[[#This Row],[Old Stop]] +1</f>
        <v>1</v>
      </c>
      <c r="AC592" s="8" t="str">
        <f>_xlfn.CONCAT(Solution[[#This Row],[Old Rt '#]],"_",Solution[[#This Row],[Week '#]],"_", _xlfn.SWITCH(Solution[[#This Row],[Old Delivery Day]], "M", "Monday", "T", "Tuesday", "W", "Wednesday", "R", "Thursday", "F", "Friday"))</f>
        <v>105_Week2_Monday</v>
      </c>
      <c r="AD592" s="20">
        <v>69.47</v>
      </c>
      <c r="AE592" s="20">
        <v>86.134200000000007</v>
      </c>
      <c r="AF592" s="20">
        <v>83.751599999999996</v>
      </c>
      <c r="AG592" s="20">
        <v>83.6785</v>
      </c>
      <c r="AH592">
        <v>44.71</v>
      </c>
      <c r="AI592" s="8" t="s">
        <v>3636</v>
      </c>
      <c r="AJ592" s="8" t="s">
        <v>5139</v>
      </c>
      <c r="AK592" s="8">
        <v>1</v>
      </c>
      <c r="AL592" s="8">
        <v>0</v>
      </c>
      <c r="AM592" s="11">
        <v>42.945</v>
      </c>
      <c r="AN592" s="11">
        <v>42.6462</v>
      </c>
      <c r="AO592" t="s">
        <v>164</v>
      </c>
      <c r="AP592" s="8" t="s">
        <v>191</v>
      </c>
      <c r="AQ592" s="8" t="s">
        <v>44</v>
      </c>
      <c r="AR592" s="8" t="s">
        <v>164</v>
      </c>
      <c r="AS592" s="8" t="s">
        <v>164</v>
      </c>
      <c r="AT592" s="8" t="s">
        <v>168</v>
      </c>
      <c r="AU5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2" s="8"/>
      <c r="AW592">
        <v>17.3675</v>
      </c>
      <c r="AX592">
        <v>21.533550000000002</v>
      </c>
      <c r="AY592">
        <v>20.937899999999999</v>
      </c>
      <c r="AZ592">
        <v>20.919625</v>
      </c>
    </row>
    <row r="593" spans="1:52" x14ac:dyDescent="0.3">
      <c r="A593" s="43" t="s">
        <v>1322</v>
      </c>
      <c r="B593" t="s">
        <v>144</v>
      </c>
      <c r="C593" t="s">
        <v>181</v>
      </c>
      <c r="D593" s="8" t="s">
        <v>102</v>
      </c>
      <c r="E593" s="8" t="s">
        <v>290</v>
      </c>
      <c r="F593" s="8" t="s">
        <v>13</v>
      </c>
      <c r="G593" s="8" t="s">
        <v>9262</v>
      </c>
      <c r="H593" s="8" t="s">
        <v>126</v>
      </c>
      <c r="I593" s="8" t="s">
        <v>14</v>
      </c>
      <c r="J593" s="8">
        <v>105</v>
      </c>
      <c r="K593" s="14" t="s">
        <v>1321</v>
      </c>
      <c r="L593" s="14" t="s">
        <v>6169</v>
      </c>
      <c r="M593" s="10">
        <v>1.9947747653075101</v>
      </c>
      <c r="N593" s="8" t="s">
        <v>9287</v>
      </c>
      <c r="O593" s="8" t="s">
        <v>125</v>
      </c>
      <c r="P593" s="9">
        <v>0.60944444444444446</v>
      </c>
      <c r="Q593" s="9">
        <v>0.6174884259259259</v>
      </c>
      <c r="R593" s="8">
        <v>0</v>
      </c>
      <c r="S593" s="10">
        <v>18.211111110000001</v>
      </c>
      <c r="T593" s="8" t="s">
        <v>4060</v>
      </c>
      <c r="U593" s="8" t="s">
        <v>4061</v>
      </c>
      <c r="V593" s="10">
        <v>1.3973843177110901</v>
      </c>
      <c r="W593">
        <v>3131.78</v>
      </c>
      <c r="X593" s="8">
        <v>0</v>
      </c>
      <c r="Y593" s="8">
        <v>0</v>
      </c>
      <c r="Z593">
        <v>0</v>
      </c>
      <c r="AA593">
        <v>0</v>
      </c>
      <c r="AB593" s="8">
        <f>Solution[[#This Row],[Old Stop]] +1</f>
        <v>106</v>
      </c>
      <c r="AC593" s="8" t="str">
        <f>_xlfn.CONCAT(Solution[[#This Row],[Old Rt '#]],"_",Solution[[#This Row],[Week '#]],"_", _xlfn.SWITCH(Solution[[#This Row],[Old Delivery Day]], "M", "Monday", "T", "Tuesday", "W", "Wednesday", "R", "Thursday", "F", "Friday"))</f>
        <v>103_Week2_Friday</v>
      </c>
      <c r="AD593" s="20">
        <v>120.98</v>
      </c>
      <c r="AE593" s="20">
        <v>117.78660000000001</v>
      </c>
      <c r="AF593" s="20">
        <v>124.4542</v>
      </c>
      <c r="AG593" s="20">
        <v>118.4228</v>
      </c>
      <c r="AH593">
        <v>67.34</v>
      </c>
      <c r="AI593" s="8" t="s">
        <v>3636</v>
      </c>
      <c r="AJ593" s="8" t="s">
        <v>5139</v>
      </c>
      <c r="AK593" s="8">
        <v>1</v>
      </c>
      <c r="AL593" s="8">
        <v>0</v>
      </c>
      <c r="AM593" s="11">
        <v>56.49</v>
      </c>
      <c r="AN593" s="11">
        <v>59.33</v>
      </c>
      <c r="AO593" t="s">
        <v>163</v>
      </c>
      <c r="AP593" s="8" t="s">
        <v>191</v>
      </c>
      <c r="AQ593" s="8" t="s">
        <v>44</v>
      </c>
      <c r="AR593" s="8" t="s">
        <v>163</v>
      </c>
      <c r="AS593" s="8" t="s">
        <v>163</v>
      </c>
      <c r="AT593" s="8" t="s">
        <v>168</v>
      </c>
      <c r="AU5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3" s="8">
        <v>0</v>
      </c>
      <c r="AW593">
        <v>30.245000000000001</v>
      </c>
      <c r="AX593">
        <v>29.446650000000002</v>
      </c>
      <c r="AY593">
        <v>31.11355</v>
      </c>
      <c r="AZ593">
        <v>29.605699999999999</v>
      </c>
    </row>
    <row r="594" spans="1:52" x14ac:dyDescent="0.3">
      <c r="A594" s="43" t="s">
        <v>1820</v>
      </c>
      <c r="B594" t="s">
        <v>4064</v>
      </c>
      <c r="C594" t="s">
        <v>110</v>
      </c>
      <c r="D594" s="8" t="s">
        <v>102</v>
      </c>
      <c r="E594" s="8" t="s">
        <v>290</v>
      </c>
      <c r="F594" s="8" t="s">
        <v>15</v>
      </c>
      <c r="G594" s="8" t="s">
        <v>9251</v>
      </c>
      <c r="H594" s="8" t="s">
        <v>290</v>
      </c>
      <c r="I594" s="8" t="s">
        <v>12</v>
      </c>
      <c r="J594" s="8">
        <v>96</v>
      </c>
      <c r="K594" s="14" t="s">
        <v>1819</v>
      </c>
      <c r="L594" s="14" t="s">
        <v>6035</v>
      </c>
      <c r="M594" s="10">
        <v>1.7003643923307501</v>
      </c>
      <c r="N594" s="8" t="s">
        <v>7510</v>
      </c>
      <c r="O594" s="8" t="s">
        <v>125</v>
      </c>
      <c r="P594" s="9">
        <v>0.40417824074074077</v>
      </c>
      <c r="Q594" s="9">
        <v>0.4064814814814815</v>
      </c>
      <c r="R594" s="8">
        <v>0</v>
      </c>
      <c r="S594" s="10">
        <v>8.5833333333333339</v>
      </c>
      <c r="T594" s="8" t="s">
        <v>4066</v>
      </c>
      <c r="U594" s="8" t="s">
        <v>4067</v>
      </c>
      <c r="V594" s="10">
        <v>1.03788737830109</v>
      </c>
      <c r="W594">
        <v>2294.61</v>
      </c>
      <c r="X594" s="8">
        <v>0</v>
      </c>
      <c r="Y594" s="8">
        <v>0</v>
      </c>
      <c r="Z594">
        <v>0</v>
      </c>
      <c r="AA594">
        <v>0</v>
      </c>
      <c r="AB594" s="8">
        <f>Solution[[#This Row],[Old Stop]] +1</f>
        <v>97</v>
      </c>
      <c r="AC594" s="8" t="str">
        <f>_xlfn.CONCAT(Solution[[#This Row],[Old Rt '#]],"_",Solution[[#This Row],[Week '#]],"_", _xlfn.SWITCH(Solution[[#This Row],[Old Delivery Day]], "M", "Monday", "T", "Tuesday", "W", "Wednesday", "R", "Thursday", "F", "Friday"))</f>
        <v>105_Week2_Wednesday</v>
      </c>
      <c r="AD594" s="20">
        <v>82.938299999999998</v>
      </c>
      <c r="AE594" s="20">
        <v>91.697100000000006</v>
      </c>
      <c r="AF594" s="20">
        <v>105.59</v>
      </c>
      <c r="AG594" s="20">
        <v>107.9085</v>
      </c>
      <c r="AH594">
        <v>56.13</v>
      </c>
      <c r="AI594" s="8" t="s">
        <v>3526</v>
      </c>
      <c r="AJ594" s="8" t="s">
        <v>5166</v>
      </c>
      <c r="AK594" s="8">
        <v>1</v>
      </c>
      <c r="AL594" s="8">
        <v>0</v>
      </c>
      <c r="AM594" s="11">
        <v>50.697499999999998</v>
      </c>
      <c r="AN594" s="11">
        <v>51.09</v>
      </c>
      <c r="AO594" t="s">
        <v>163</v>
      </c>
      <c r="AP594" s="8" t="s">
        <v>191</v>
      </c>
      <c r="AQ594" s="8" t="s">
        <v>44</v>
      </c>
      <c r="AR594" s="8" t="s">
        <v>164</v>
      </c>
      <c r="AS594" s="8" t="s">
        <v>163</v>
      </c>
      <c r="AT594" s="8" t="s">
        <v>168</v>
      </c>
      <c r="AU5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4" s="8">
        <v>0</v>
      </c>
      <c r="AW594">
        <v>20.734575</v>
      </c>
      <c r="AX594">
        <v>22.924275000000002</v>
      </c>
      <c r="AY594">
        <v>26.397500000000001</v>
      </c>
      <c r="AZ594">
        <v>26.977125000000001</v>
      </c>
    </row>
    <row r="595" spans="1:52" x14ac:dyDescent="0.3">
      <c r="A595" s="43" t="s">
        <v>807</v>
      </c>
      <c r="B595" t="s">
        <v>3428</v>
      </c>
      <c r="C595" t="s">
        <v>110</v>
      </c>
      <c r="D595" s="8" t="s">
        <v>102</v>
      </c>
      <c r="E595" s="8" t="s">
        <v>290</v>
      </c>
      <c r="F595" s="8" t="s">
        <v>15</v>
      </c>
      <c r="G595" s="8" t="s">
        <v>4484</v>
      </c>
      <c r="H595" s="8" t="s">
        <v>290</v>
      </c>
      <c r="I595" s="8" t="s">
        <v>12</v>
      </c>
      <c r="J595" s="8">
        <v>67</v>
      </c>
      <c r="K595" s="14" t="s">
        <v>806</v>
      </c>
      <c r="L595" s="14" t="s">
        <v>5807</v>
      </c>
      <c r="M595" s="10">
        <v>0.24902052420225099</v>
      </c>
      <c r="N595" s="8" t="s">
        <v>7518</v>
      </c>
      <c r="O595" s="8" t="s">
        <v>125</v>
      </c>
      <c r="P595" s="9">
        <v>0.42364583333333333</v>
      </c>
      <c r="Q595" s="9">
        <v>0.42380787037037038</v>
      </c>
      <c r="R595" s="8">
        <v>0</v>
      </c>
      <c r="S595" s="10">
        <v>5.8250000000000002</v>
      </c>
      <c r="T595" s="8" t="s">
        <v>3430</v>
      </c>
      <c r="U595" s="8" t="s">
        <v>3431</v>
      </c>
      <c r="V595" s="10">
        <v>6.7520789321662597E-2</v>
      </c>
      <c r="W595">
        <v>1417.94</v>
      </c>
      <c r="X595" s="8">
        <v>0</v>
      </c>
      <c r="Y595" s="8">
        <v>0</v>
      </c>
      <c r="Z595">
        <v>0</v>
      </c>
      <c r="AA595">
        <v>0</v>
      </c>
      <c r="AB595" s="8">
        <f>Solution[[#This Row],[Old Stop]] +1</f>
        <v>68</v>
      </c>
      <c r="AC595" s="8" t="str">
        <f>_xlfn.CONCAT(Solution[[#This Row],[Old Rt '#]],"_",Solution[[#This Row],[Week '#]],"_", _xlfn.SWITCH(Solution[[#This Row],[Old Delivery Day]], "M", "Monday", "T", "Tuesday", "W", "Wednesday", "R", "Thursday", "F", "Friday"))</f>
        <v>105_Week2_Wednesday</v>
      </c>
      <c r="AD595" s="20">
        <v>54.414999999999999</v>
      </c>
      <c r="AE595" s="20">
        <v>54.031399999999998</v>
      </c>
      <c r="AF595" s="20">
        <v>55.386600000000001</v>
      </c>
      <c r="AG595" s="20">
        <v>40.747100000000003</v>
      </c>
      <c r="AH595">
        <v>29.6</v>
      </c>
      <c r="AI595" s="8" t="s">
        <v>3526</v>
      </c>
      <c r="AJ595" s="8" t="s">
        <v>5166</v>
      </c>
      <c r="AK595" s="8">
        <v>1</v>
      </c>
      <c r="AL595" s="8">
        <v>0</v>
      </c>
      <c r="AM595" s="11">
        <v>28.093699999999998</v>
      </c>
      <c r="AN595" s="11">
        <v>20.491199999999999</v>
      </c>
      <c r="AO595" t="s">
        <v>163</v>
      </c>
      <c r="AP595" s="8" t="s">
        <v>191</v>
      </c>
      <c r="AQ595" s="8" t="s">
        <v>49</v>
      </c>
      <c r="AR595" s="8" t="s">
        <v>164</v>
      </c>
      <c r="AS595" s="8" t="s">
        <v>163</v>
      </c>
      <c r="AT595" s="8" t="s">
        <v>168</v>
      </c>
      <c r="AU5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5" s="8">
        <v>0</v>
      </c>
      <c r="AW595">
        <v>13.60375</v>
      </c>
      <c r="AX595">
        <v>13.507849999999999</v>
      </c>
      <c r="AY595">
        <v>13.84665</v>
      </c>
      <c r="AZ595">
        <v>10.186775000000001</v>
      </c>
    </row>
    <row r="596" spans="1:52" x14ac:dyDescent="0.3">
      <c r="A596" s="43" t="s">
        <v>882</v>
      </c>
      <c r="B596" t="s">
        <v>5293</v>
      </c>
      <c r="C596" t="s">
        <v>110</v>
      </c>
      <c r="D596" s="8" t="s">
        <v>102</v>
      </c>
      <c r="E596" s="8" t="s">
        <v>290</v>
      </c>
      <c r="F596" s="8" t="s">
        <v>15</v>
      </c>
      <c r="G596" s="8" t="s">
        <v>9257</v>
      </c>
      <c r="H596" s="8" t="s">
        <v>290</v>
      </c>
      <c r="I596" s="8" t="s">
        <v>12</v>
      </c>
      <c r="J596" s="8">
        <v>252</v>
      </c>
      <c r="K596" s="14" t="s">
        <v>881</v>
      </c>
      <c r="L596" s="14" t="s">
        <v>6004</v>
      </c>
      <c r="M596" s="10">
        <v>0.564797611140193</v>
      </c>
      <c r="N596" s="8" t="s">
        <v>7719</v>
      </c>
      <c r="O596" s="8" t="s">
        <v>125</v>
      </c>
      <c r="P596" s="9">
        <v>0.49395833333333333</v>
      </c>
      <c r="Q596" s="9">
        <v>0.49829861111111112</v>
      </c>
      <c r="R596" s="8">
        <v>0</v>
      </c>
      <c r="S596" s="10">
        <v>5.2250000000000005</v>
      </c>
      <c r="T596" s="8" t="s">
        <v>5295</v>
      </c>
      <c r="U596" s="8" t="s">
        <v>5296</v>
      </c>
      <c r="V596" s="10">
        <v>0.183998927208988</v>
      </c>
      <c r="W596">
        <v>986.68</v>
      </c>
      <c r="X596" s="8">
        <v>0</v>
      </c>
      <c r="Y596" s="8">
        <v>0</v>
      </c>
      <c r="Z596">
        <v>0</v>
      </c>
      <c r="AA596">
        <v>0</v>
      </c>
      <c r="AB596" s="8">
        <f>Solution[[#This Row],[Old Stop]] +1</f>
        <v>253</v>
      </c>
      <c r="AC596" s="8" t="str">
        <f>_xlfn.CONCAT(Solution[[#This Row],[Old Rt '#]],"_",Solution[[#This Row],[Week '#]],"_", _xlfn.SWITCH(Solution[[#This Row],[Old Delivery Day]], "M", "Monday", "T", "Tuesday", "W", "Wednesday", "R", "Thursday", "F", "Friday"))</f>
        <v>105_Week2_Wednesday</v>
      </c>
      <c r="AD596" s="20">
        <v>37.520000000000003</v>
      </c>
      <c r="AE596" s="20">
        <v>37.520000000000003</v>
      </c>
      <c r="AF596" s="20">
        <v>38.76</v>
      </c>
      <c r="AG596" s="20">
        <v>39.380000000000003</v>
      </c>
      <c r="AH596">
        <v>20.87</v>
      </c>
      <c r="AI596" s="8" t="s">
        <v>3526</v>
      </c>
      <c r="AJ596" s="8" t="s">
        <v>5166</v>
      </c>
      <c r="AK596" s="8">
        <v>1</v>
      </c>
      <c r="AL596" s="8">
        <v>0</v>
      </c>
      <c r="AM596" s="11">
        <v>18.760000000000002</v>
      </c>
      <c r="AN596" s="11">
        <v>19.690000000000001</v>
      </c>
      <c r="AO596" t="s">
        <v>163</v>
      </c>
      <c r="AP596" s="8" t="s">
        <v>191</v>
      </c>
      <c r="AQ596" s="8" t="s">
        <v>44</v>
      </c>
      <c r="AR596" s="8" t="s">
        <v>164</v>
      </c>
      <c r="AS596" s="8" t="s">
        <v>163</v>
      </c>
      <c r="AT596" s="8" t="s">
        <v>168</v>
      </c>
      <c r="AU5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6" s="8">
        <v>0</v>
      </c>
      <c r="AW596">
        <v>9.3800000000000008</v>
      </c>
      <c r="AX596">
        <v>9.3800000000000008</v>
      </c>
      <c r="AY596">
        <v>9.69</v>
      </c>
      <c r="AZ596">
        <v>9.8450000000000006</v>
      </c>
    </row>
    <row r="597" spans="1:52" x14ac:dyDescent="0.3">
      <c r="A597" s="43" t="s">
        <v>873</v>
      </c>
      <c r="B597" t="s">
        <v>5297</v>
      </c>
      <c r="C597" t="s">
        <v>110</v>
      </c>
      <c r="D597" s="8" t="s">
        <v>102</v>
      </c>
      <c r="E597" s="8" t="s">
        <v>290</v>
      </c>
      <c r="F597" s="8" t="s">
        <v>15</v>
      </c>
      <c r="G597" s="8" t="s">
        <v>9261</v>
      </c>
      <c r="H597" s="8" t="s">
        <v>290</v>
      </c>
      <c r="I597" s="8" t="s">
        <v>12</v>
      </c>
      <c r="J597" s="8">
        <v>160</v>
      </c>
      <c r="K597" s="14" t="s">
        <v>872</v>
      </c>
      <c r="L597" s="14" t="s">
        <v>5995</v>
      </c>
      <c r="M597" s="10">
        <v>0.48527182471889302</v>
      </c>
      <c r="N597" s="8" t="s">
        <v>7726</v>
      </c>
      <c r="O597" s="8" t="s">
        <v>125</v>
      </c>
      <c r="P597" s="9">
        <v>0.51921296296296293</v>
      </c>
      <c r="Q597" s="9">
        <v>0.52461805555555552</v>
      </c>
      <c r="R597" s="8">
        <v>0</v>
      </c>
      <c r="S597" s="10">
        <v>15.041666666666668</v>
      </c>
      <c r="T597" s="8" t="s">
        <v>5299</v>
      </c>
      <c r="U597" s="8" t="s">
        <v>5300</v>
      </c>
      <c r="V597" s="10">
        <v>0.29924408003478098</v>
      </c>
      <c r="W597">
        <v>4110.5</v>
      </c>
      <c r="X597" s="8">
        <v>0</v>
      </c>
      <c r="Y597" s="8">
        <v>0</v>
      </c>
      <c r="Z597">
        <v>0</v>
      </c>
      <c r="AA597">
        <v>0</v>
      </c>
      <c r="AB597" s="8">
        <f>Solution[[#This Row],[Old Stop]] +1</f>
        <v>161</v>
      </c>
      <c r="AC597" s="8" t="str">
        <f>_xlfn.CONCAT(Solution[[#This Row],[Old Rt '#]],"_",Solution[[#This Row],[Week '#]],"_", _xlfn.SWITCH(Solution[[#This Row],[Old Delivery Day]], "M", "Monday", "T", "Tuesday", "W", "Wednesday", "R", "Thursday", "F", "Friday"))</f>
        <v>105_Week2_Wednesday</v>
      </c>
      <c r="AD597" s="20">
        <v>129.98660000000001</v>
      </c>
      <c r="AE597" s="20">
        <v>174.8185</v>
      </c>
      <c r="AF597" s="20">
        <v>199.45660000000001</v>
      </c>
      <c r="AG597" s="20">
        <v>151.06</v>
      </c>
      <c r="AH597">
        <v>106.19</v>
      </c>
      <c r="AI597" s="8" t="s">
        <v>3526</v>
      </c>
      <c r="AJ597" s="8" t="s">
        <v>5166</v>
      </c>
      <c r="AK597" s="8">
        <v>1</v>
      </c>
      <c r="AL597" s="8">
        <v>0</v>
      </c>
      <c r="AM597" s="11">
        <v>85.916200000000003</v>
      </c>
      <c r="AN597" s="11">
        <v>81.691199999999995</v>
      </c>
      <c r="AO597" t="s">
        <v>163</v>
      </c>
      <c r="AP597" s="8" t="s">
        <v>191</v>
      </c>
      <c r="AQ597" s="8" t="s">
        <v>44</v>
      </c>
      <c r="AR597" s="8" t="s">
        <v>164</v>
      </c>
      <c r="AS597" s="8" t="s">
        <v>163</v>
      </c>
      <c r="AT597" s="8" t="s">
        <v>168</v>
      </c>
      <c r="AU5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597" s="8">
        <v>0</v>
      </c>
      <c r="AW597">
        <v>32.496650000000002</v>
      </c>
      <c r="AX597">
        <v>43.704625</v>
      </c>
      <c r="AY597">
        <v>49.864150000000002</v>
      </c>
      <c r="AZ597">
        <v>37.765000000000001</v>
      </c>
    </row>
    <row r="598" spans="1:52" x14ac:dyDescent="0.3">
      <c r="A598" s="43" t="s">
        <v>583</v>
      </c>
      <c r="B598" t="s">
        <v>3872</v>
      </c>
      <c r="C598" t="s">
        <v>112</v>
      </c>
      <c r="D598" s="8" t="s">
        <v>102</v>
      </c>
      <c r="E598" s="8" t="s">
        <v>160</v>
      </c>
      <c r="F598" s="8" t="s">
        <v>48</v>
      </c>
      <c r="G598" s="8" t="s">
        <v>9258</v>
      </c>
      <c r="H598" s="8" t="s">
        <v>160</v>
      </c>
      <c r="I598" s="8" t="s">
        <v>15</v>
      </c>
      <c r="J598" s="8">
        <v>75</v>
      </c>
      <c r="K598" s="14" t="s">
        <v>582</v>
      </c>
      <c r="L598" s="14" t="s">
        <v>6135</v>
      </c>
      <c r="M598" s="10">
        <v>0.37323907526797501</v>
      </c>
      <c r="N598" s="8" t="s">
        <v>8804</v>
      </c>
      <c r="O598" s="8" t="s">
        <v>125</v>
      </c>
      <c r="P598" s="9">
        <v>0.43722222222222223</v>
      </c>
      <c r="Q598" s="9">
        <v>0.44221064814814814</v>
      </c>
      <c r="R598" s="8">
        <v>0</v>
      </c>
      <c r="S598" s="10">
        <v>10.888888888333334</v>
      </c>
      <c r="T598" s="8" t="s">
        <v>4370</v>
      </c>
      <c r="U598" s="8" t="s">
        <v>4371</v>
      </c>
      <c r="V598" s="10">
        <v>8.8921080313980203E-2</v>
      </c>
      <c r="W598">
        <v>2160.35</v>
      </c>
      <c r="X598" s="8">
        <v>0</v>
      </c>
      <c r="Y598" s="8">
        <v>0</v>
      </c>
      <c r="Z598">
        <v>0</v>
      </c>
      <c r="AA598">
        <v>0</v>
      </c>
      <c r="AB598" s="8">
        <f>Solution[[#This Row],[Old Stop]] +1</f>
        <v>76</v>
      </c>
      <c r="AC598" s="8" t="str">
        <f>_xlfn.CONCAT(Solution[[#This Row],[Old Rt '#]],"_",Solution[[#This Row],[Week '#]],"_", _xlfn.SWITCH(Solution[[#This Row],[Old Delivery Day]], "M", "Monday", "T", "Tuesday", "W", "Wednesday", "R", "Thursday", "F", "Friday"))</f>
        <v>101_Week2_Tuesday</v>
      </c>
      <c r="AD598" s="20">
        <v>83.92</v>
      </c>
      <c r="AE598" s="20">
        <v>88.148499999999999</v>
      </c>
      <c r="AF598" s="20">
        <v>91.861599999999996</v>
      </c>
      <c r="AG598" s="20">
        <v>79.184200000000004</v>
      </c>
      <c r="AH598">
        <v>38.549999999999997</v>
      </c>
      <c r="AI598" s="8" t="s">
        <v>3446</v>
      </c>
      <c r="AJ598" s="8" t="s">
        <v>5144</v>
      </c>
      <c r="AK598" s="8">
        <v>1</v>
      </c>
      <c r="AL598" s="8">
        <v>0</v>
      </c>
      <c r="AM598" s="11">
        <v>55.884999999999998</v>
      </c>
      <c r="AN598" s="11">
        <v>42.226199999999999</v>
      </c>
      <c r="AO598" t="s">
        <v>163</v>
      </c>
      <c r="AP598" s="8" t="s">
        <v>191</v>
      </c>
      <c r="AQ598" s="8" t="s">
        <v>44</v>
      </c>
      <c r="AR598" s="8" t="s">
        <v>164</v>
      </c>
      <c r="AS598" s="8" t="s">
        <v>163</v>
      </c>
      <c r="AT598" s="8" t="s">
        <v>168</v>
      </c>
      <c r="AU5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98" s="8">
        <v>0</v>
      </c>
      <c r="AW598">
        <v>20.98</v>
      </c>
      <c r="AX598">
        <v>22.037125</v>
      </c>
      <c r="AY598">
        <v>22.965399999999999</v>
      </c>
      <c r="AZ598">
        <v>19.796050000000001</v>
      </c>
    </row>
    <row r="599" spans="1:52" x14ac:dyDescent="0.3">
      <c r="A599" s="43" t="s">
        <v>762</v>
      </c>
      <c r="B599" t="s">
        <v>3872</v>
      </c>
      <c r="C599" t="s">
        <v>107</v>
      </c>
      <c r="D599" s="8" t="s">
        <v>102</v>
      </c>
      <c r="E599" s="8" t="s">
        <v>160</v>
      </c>
      <c r="F599" s="8" t="s">
        <v>14</v>
      </c>
      <c r="G599" s="8" t="s">
        <v>9252</v>
      </c>
      <c r="H599" s="8" t="s">
        <v>160</v>
      </c>
      <c r="I599" s="8" t="s">
        <v>12</v>
      </c>
      <c r="J599" s="8">
        <v>140</v>
      </c>
      <c r="K599" s="14" t="s">
        <v>761</v>
      </c>
      <c r="L599" s="14" t="s">
        <v>6140</v>
      </c>
      <c r="M599" s="10">
        <v>1.4479481263674601</v>
      </c>
      <c r="N599" s="8" t="s">
        <v>8808</v>
      </c>
      <c r="O599" s="8" t="s">
        <v>125</v>
      </c>
      <c r="P599" s="9">
        <v>0.40041666666666664</v>
      </c>
      <c r="Q599" s="9">
        <v>0.41255787037037039</v>
      </c>
      <c r="R599" s="8">
        <v>0</v>
      </c>
      <c r="S599" s="10">
        <v>20.400000000000002</v>
      </c>
      <c r="T599" s="8" t="s">
        <v>5151</v>
      </c>
      <c r="U599" s="8" t="s">
        <v>5152</v>
      </c>
      <c r="V599" s="10">
        <v>0.79312124411159501</v>
      </c>
      <c r="W599">
        <v>3713.5</v>
      </c>
      <c r="X599" s="8">
        <v>0</v>
      </c>
      <c r="Y599" s="8">
        <v>0</v>
      </c>
      <c r="Z599">
        <v>0</v>
      </c>
      <c r="AA599">
        <v>0</v>
      </c>
      <c r="AB599" s="8">
        <f>Solution[[#This Row],[Old Stop]] +1</f>
        <v>141</v>
      </c>
      <c r="AC599" s="8" t="str">
        <f>_xlfn.CONCAT(Solution[[#This Row],[Old Rt '#]],"_",Solution[[#This Row],[Week '#]],"_", _xlfn.SWITCH(Solution[[#This Row],[Old Delivery Day]], "M", "Monday", "T", "Tuesday", "W", "Wednesday", "R", "Thursday", "F", "Friday"))</f>
        <v>101_Week2_Wednesday</v>
      </c>
      <c r="AD599" s="20">
        <v>145.3466</v>
      </c>
      <c r="AE599" s="20">
        <v>125.6371</v>
      </c>
      <c r="AF599" s="20">
        <v>153.97829999999999</v>
      </c>
      <c r="AG599" s="20">
        <v>159.43279999999999</v>
      </c>
      <c r="AH599">
        <v>84.45</v>
      </c>
      <c r="AI599" s="8" t="s">
        <v>3402</v>
      </c>
      <c r="AJ599" s="8" t="s">
        <v>5149</v>
      </c>
      <c r="AK599" s="8">
        <v>1</v>
      </c>
      <c r="AL599" s="8">
        <v>0</v>
      </c>
      <c r="AM599" s="11">
        <v>83.222499999999997</v>
      </c>
      <c r="AN599" s="11">
        <v>94.882499999999993</v>
      </c>
      <c r="AO599" t="s">
        <v>163</v>
      </c>
      <c r="AP599" s="8" t="s">
        <v>191</v>
      </c>
      <c r="AQ599" s="8" t="s">
        <v>44</v>
      </c>
      <c r="AR599" s="8" t="s">
        <v>164</v>
      </c>
      <c r="AS599" s="8" t="s">
        <v>163</v>
      </c>
      <c r="AT599" s="8" t="s">
        <v>168</v>
      </c>
      <c r="AU5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599" s="8">
        <v>0</v>
      </c>
      <c r="AW599">
        <v>36.336649999999999</v>
      </c>
      <c r="AX599">
        <v>31.409275000000001</v>
      </c>
      <c r="AY599">
        <v>38.494574999999998</v>
      </c>
      <c r="AZ599">
        <v>39.858199999999997</v>
      </c>
    </row>
    <row r="600" spans="1:52" x14ac:dyDescent="0.3">
      <c r="A600" s="43" t="s">
        <v>1025</v>
      </c>
      <c r="B600" t="s">
        <v>3872</v>
      </c>
      <c r="C600" t="s">
        <v>113</v>
      </c>
      <c r="D600" s="8" t="s">
        <v>102</v>
      </c>
      <c r="E600" s="8" t="s">
        <v>160</v>
      </c>
      <c r="F600" s="8" t="s">
        <v>15</v>
      </c>
      <c r="G600" s="8" t="s">
        <v>155</v>
      </c>
      <c r="H600" s="8" t="s">
        <v>160</v>
      </c>
      <c r="I600" s="8" t="s">
        <v>15</v>
      </c>
      <c r="J600" s="8">
        <v>140</v>
      </c>
      <c r="K600" s="14" t="s">
        <v>1024</v>
      </c>
      <c r="L600" s="14" t="s">
        <v>5835</v>
      </c>
      <c r="M600" s="10">
        <v>28.2767237398213</v>
      </c>
      <c r="N600" s="8" t="s">
        <v>8312</v>
      </c>
      <c r="O600" s="8" t="s">
        <v>125</v>
      </c>
      <c r="P600" s="9">
        <v>0.375</v>
      </c>
      <c r="Q600" s="9">
        <v>0.37944444444444442</v>
      </c>
      <c r="R600" s="8">
        <v>132.75</v>
      </c>
      <c r="S600" s="10">
        <v>6.8083333333333336</v>
      </c>
      <c r="T600" s="8" t="s">
        <v>5402</v>
      </c>
      <c r="U600" s="8" t="s">
        <v>5403</v>
      </c>
      <c r="V600" s="10">
        <v>24.987081214455301</v>
      </c>
      <c r="W600">
        <v>1845.91</v>
      </c>
      <c r="X600" s="8">
        <v>0</v>
      </c>
      <c r="Y600" s="8">
        <v>0</v>
      </c>
      <c r="Z600">
        <v>0</v>
      </c>
      <c r="AA600">
        <v>0</v>
      </c>
      <c r="AB600" s="8">
        <f>Solution[[#This Row],[Old Stop]] +1</f>
        <v>141</v>
      </c>
      <c r="AC600" s="8" t="str">
        <f>_xlfn.CONCAT(Solution[[#This Row],[Old Rt '#]],"_",Solution[[#This Row],[Week '#]],"_", _xlfn.SWITCH(Solution[[#This Row],[Old Delivery Day]], "M", "Monday", "T", "Tuesday", "W", "Wednesday", "R", "Thursday", "F", "Friday"))</f>
        <v>101_Week2_Tuesday</v>
      </c>
      <c r="AD600" s="20">
        <v>127.31</v>
      </c>
      <c r="AE600" s="20">
        <v>91.77</v>
      </c>
      <c r="AF600" s="20">
        <v>115.66500000000001</v>
      </c>
      <c r="AG600" s="20">
        <v>81.181100000000001</v>
      </c>
      <c r="AH600">
        <v>64.81</v>
      </c>
      <c r="AI600" s="8" t="s">
        <v>4399</v>
      </c>
      <c r="AJ600" s="8" t="s">
        <v>4496</v>
      </c>
      <c r="AK600" s="8">
        <v>1</v>
      </c>
      <c r="AL600" s="8">
        <v>0</v>
      </c>
      <c r="AM600" s="11">
        <v>57.76</v>
      </c>
      <c r="AN600" s="11">
        <v>53.31</v>
      </c>
      <c r="AO600" t="s">
        <v>164</v>
      </c>
      <c r="AP600" s="8" t="s">
        <v>191</v>
      </c>
      <c r="AQ600" s="8" t="s">
        <v>44</v>
      </c>
      <c r="AR600" s="8" t="s">
        <v>164</v>
      </c>
      <c r="AS600" s="8" t="s">
        <v>164</v>
      </c>
      <c r="AT600" s="8" t="s">
        <v>168</v>
      </c>
      <c r="AU6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0" s="8"/>
      <c r="AW600">
        <v>31.827500000000001</v>
      </c>
      <c r="AX600">
        <v>22.942499999999999</v>
      </c>
      <c r="AY600">
        <v>28.916250000000002</v>
      </c>
      <c r="AZ600">
        <v>20.295275</v>
      </c>
    </row>
    <row r="601" spans="1:52" x14ac:dyDescent="0.3">
      <c r="A601" s="43" t="s">
        <v>1018</v>
      </c>
      <c r="B601" t="s">
        <v>158</v>
      </c>
      <c r="C601" t="s">
        <v>107</v>
      </c>
      <c r="D601" s="8" t="s">
        <v>102</v>
      </c>
      <c r="E601" s="8" t="s">
        <v>160</v>
      </c>
      <c r="F601" s="8" t="s">
        <v>15</v>
      </c>
      <c r="G601" s="8" t="s">
        <v>9258</v>
      </c>
      <c r="H601" s="8" t="s">
        <v>290</v>
      </c>
      <c r="I601" s="8" t="s">
        <v>48</v>
      </c>
      <c r="J601" s="8">
        <v>310</v>
      </c>
      <c r="K601" s="14" t="s">
        <v>1017</v>
      </c>
      <c r="L601" s="14" t="s">
        <v>6105</v>
      </c>
      <c r="M601" s="10">
        <v>0</v>
      </c>
      <c r="N601" s="8" t="s">
        <v>7714</v>
      </c>
      <c r="O601" s="8" t="s">
        <v>125</v>
      </c>
      <c r="P601" s="9">
        <v>0.47335648148148146</v>
      </c>
      <c r="Q601" s="9">
        <v>0.48023148148148148</v>
      </c>
      <c r="R601" s="8">
        <v>0</v>
      </c>
      <c r="S601" s="10">
        <v>8.2222222233333326</v>
      </c>
      <c r="T601" s="8" t="s">
        <v>4417</v>
      </c>
      <c r="U601" s="8" t="s">
        <v>4418</v>
      </c>
      <c r="V601" s="10"/>
      <c r="W601">
        <v>1614.33</v>
      </c>
      <c r="X601" s="8">
        <v>0</v>
      </c>
      <c r="Y601" s="8">
        <v>0</v>
      </c>
      <c r="Z601">
        <v>0</v>
      </c>
      <c r="AA601">
        <v>0</v>
      </c>
      <c r="AB601" s="8">
        <f>Solution[[#This Row],[Old Stop]] +1</f>
        <v>311</v>
      </c>
      <c r="AC601" s="8" t="str">
        <f>_xlfn.CONCAT(Solution[[#This Row],[Old Rt '#]],"_",Solution[[#This Row],[Week '#]],"_", _xlfn.SWITCH(Solution[[#This Row],[Old Delivery Day]], "M", "Monday", "T", "Tuesday", "W", "Wednesday", "R", "Thursday", "F", "Friday"))</f>
        <v>105_Week2_Thursday</v>
      </c>
      <c r="AD601" s="20">
        <v>60.936599999999999</v>
      </c>
      <c r="AE601" s="20">
        <v>62.13</v>
      </c>
      <c r="AF601" s="20">
        <v>63.5642</v>
      </c>
      <c r="AG601" s="20">
        <v>64.36</v>
      </c>
      <c r="AH601">
        <v>32.32</v>
      </c>
      <c r="AI601" s="8" t="s">
        <v>4399</v>
      </c>
      <c r="AJ601" s="8" t="s">
        <v>4496</v>
      </c>
      <c r="AK601" s="8">
        <v>1</v>
      </c>
      <c r="AL601" s="8">
        <v>0</v>
      </c>
      <c r="AM601" s="11">
        <v>31.065000000000001</v>
      </c>
      <c r="AN601" s="11">
        <v>32.32</v>
      </c>
      <c r="AO601" t="s">
        <v>163</v>
      </c>
      <c r="AP601" s="8" t="s">
        <v>191</v>
      </c>
      <c r="AQ601" s="8" t="s">
        <v>44</v>
      </c>
      <c r="AR601" s="8" t="s">
        <v>163</v>
      </c>
      <c r="AS601" s="8" t="s">
        <v>163</v>
      </c>
      <c r="AT601" s="8" t="s">
        <v>168</v>
      </c>
      <c r="AU6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1" s="8">
        <v>0</v>
      </c>
      <c r="AW601">
        <v>15.23415</v>
      </c>
      <c r="AX601">
        <v>15.532500000000001</v>
      </c>
      <c r="AY601">
        <v>15.89105</v>
      </c>
      <c r="AZ601">
        <v>16.09</v>
      </c>
    </row>
    <row r="602" spans="1:52" x14ac:dyDescent="0.3">
      <c r="A602" s="43" t="s">
        <v>525</v>
      </c>
      <c r="B602" t="s">
        <v>3537</v>
      </c>
      <c r="C602" t="s">
        <v>123</v>
      </c>
      <c r="D602" s="8" t="s">
        <v>102</v>
      </c>
      <c r="E602" s="8" t="s">
        <v>160</v>
      </c>
      <c r="F602" s="8" t="s">
        <v>48</v>
      </c>
      <c r="G602" s="8" t="s">
        <v>137</v>
      </c>
      <c r="H602" s="8" t="s">
        <v>160</v>
      </c>
      <c r="I602" s="8" t="s">
        <v>15</v>
      </c>
      <c r="J602" s="8">
        <v>80</v>
      </c>
      <c r="K602" s="14" t="s">
        <v>524</v>
      </c>
      <c r="L602" s="14" t="s">
        <v>6107</v>
      </c>
      <c r="M602" s="10">
        <v>0.582953548146527</v>
      </c>
      <c r="N602" s="8" t="s">
        <v>8793</v>
      </c>
      <c r="O602" s="8" t="s">
        <v>125</v>
      </c>
      <c r="P602" s="9">
        <v>0.33253472222222225</v>
      </c>
      <c r="Q602" s="9">
        <v>0.33432870370370371</v>
      </c>
      <c r="R602" s="8">
        <v>0</v>
      </c>
      <c r="S602" s="10">
        <v>2.7583333333333333</v>
      </c>
      <c r="T602" s="8" t="s">
        <v>4349</v>
      </c>
      <c r="U602" s="8" t="s">
        <v>4350</v>
      </c>
      <c r="V602" s="10">
        <v>0.22403056311568001</v>
      </c>
      <c r="W602">
        <v>871.45</v>
      </c>
      <c r="X602" s="8">
        <v>0</v>
      </c>
      <c r="Y602" s="8">
        <v>0</v>
      </c>
      <c r="Z602">
        <v>0</v>
      </c>
      <c r="AA602">
        <v>0</v>
      </c>
      <c r="AB602" s="8">
        <f>Solution[[#This Row],[Old Stop]] +1</f>
        <v>81</v>
      </c>
      <c r="AC602" s="8" t="str">
        <f>_xlfn.CONCAT(Solution[[#This Row],[Old Rt '#]],"_",Solution[[#This Row],[Week '#]],"_", _xlfn.SWITCH(Solution[[#This Row],[Old Delivery Day]], "M", "Monday", "T", "Tuesday", "W", "Wednesday", "R", "Thursday", "F", "Friday"))</f>
        <v>101_Week2_Tuesday</v>
      </c>
      <c r="AD602" s="20">
        <v>32.020000000000003</v>
      </c>
      <c r="AE602" s="20">
        <v>31.0762</v>
      </c>
      <c r="AF602" s="20">
        <v>33.6633</v>
      </c>
      <c r="AG602" s="20">
        <v>35.522799999999997</v>
      </c>
      <c r="AH602">
        <v>17.16</v>
      </c>
      <c r="AI602" s="8" t="s">
        <v>3446</v>
      </c>
      <c r="AJ602" s="8" t="s">
        <v>5144</v>
      </c>
      <c r="AK602" s="8">
        <v>1</v>
      </c>
      <c r="AL602" s="8">
        <v>0</v>
      </c>
      <c r="AM602" s="11">
        <v>16.37</v>
      </c>
      <c r="AN602" s="11">
        <v>18.03</v>
      </c>
      <c r="AO602" t="s">
        <v>163</v>
      </c>
      <c r="AP602" s="8" t="s">
        <v>191</v>
      </c>
      <c r="AQ602" s="8" t="s">
        <v>44</v>
      </c>
      <c r="AR602" s="8" t="s">
        <v>164</v>
      </c>
      <c r="AS602" s="8" t="s">
        <v>163</v>
      </c>
      <c r="AT602" s="8" t="s">
        <v>168</v>
      </c>
      <c r="AU6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02" s="8">
        <v>0</v>
      </c>
      <c r="AW602">
        <v>8.0050000000000008</v>
      </c>
      <c r="AX602">
        <v>7.76905</v>
      </c>
      <c r="AY602">
        <v>8.4158249999999999</v>
      </c>
      <c r="AZ602">
        <v>8.8806999999999992</v>
      </c>
    </row>
    <row r="603" spans="1:52" x14ac:dyDescent="0.3">
      <c r="A603" s="43" t="s">
        <v>77</v>
      </c>
      <c r="D603" s="8" t="s">
        <v>102</v>
      </c>
      <c r="E603" s="8" t="s">
        <v>160</v>
      </c>
      <c r="F603" s="8" t="s">
        <v>15</v>
      </c>
      <c r="J603" s="8"/>
      <c r="K603" s="14" t="s">
        <v>3551</v>
      </c>
      <c r="L603" s="14" t="s">
        <v>3552</v>
      </c>
      <c r="M603" s="10">
        <v>20.097184558786399</v>
      </c>
      <c r="N603" s="8" t="s">
        <v>7793</v>
      </c>
      <c r="P603" s="9">
        <v>0.64516203703703701</v>
      </c>
      <c r="Q603" s="9">
        <v>0.64516203703703701</v>
      </c>
      <c r="R603" s="8">
        <v>0</v>
      </c>
      <c r="T603" s="8" t="s">
        <v>3553</v>
      </c>
      <c r="U603" s="8" t="s">
        <v>3554</v>
      </c>
      <c r="V603" s="10">
        <v>13.7078686964804</v>
      </c>
      <c r="W603"/>
      <c r="Z603"/>
      <c r="AA603"/>
      <c r="AB603" s="8">
        <f>Solution[[#This Row],[Old Stop]] +1</f>
        <v>1</v>
      </c>
      <c r="AC603" s="8" t="e">
        <f>_xlfn.CONCAT(Solution[[#This Row],[Old Rt '#]],"_",Solution[[#This Row],[Week '#]],"_", _xlfn.SWITCH(Solution[[#This Row],[Old Delivery Day]], "M", "Monday", "T", "Tuesday", "W", "Wednesday", "R", "Thursday", "F", "Friday"))</f>
        <v>#N/A</v>
      </c>
      <c r="AD603" s="20"/>
      <c r="AE603" s="20"/>
      <c r="AI603" s="8" t="s">
        <v>4399</v>
      </c>
      <c r="AJ603" s="8" t="s">
        <v>4496</v>
      </c>
      <c r="AK603" s="8">
        <v>17</v>
      </c>
      <c r="AL603" s="8"/>
      <c r="AM603" s="11"/>
      <c r="AN603" s="11"/>
      <c r="AO603" t="s">
        <v>163</v>
      </c>
      <c r="AP603" s="8"/>
      <c r="AQ603" s="8"/>
      <c r="AR603" s="8" t="s">
        <v>163</v>
      </c>
      <c r="AS603" s="8" t="s">
        <v>163</v>
      </c>
      <c r="AT603" s="8"/>
      <c r="AU6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3" s="8"/>
    </row>
    <row r="604" spans="1:52" x14ac:dyDescent="0.3">
      <c r="A604" s="43" t="s">
        <v>1137</v>
      </c>
      <c r="B604" t="s">
        <v>4719</v>
      </c>
      <c r="C604" t="s">
        <v>110</v>
      </c>
      <c r="D604" s="8" t="s">
        <v>102</v>
      </c>
      <c r="E604" s="8" t="s">
        <v>126</v>
      </c>
      <c r="F604" s="8" t="s">
        <v>13</v>
      </c>
      <c r="G604" s="8" t="s">
        <v>9255</v>
      </c>
      <c r="H604" s="8" t="s">
        <v>126</v>
      </c>
      <c r="I604" s="8" t="s">
        <v>13</v>
      </c>
      <c r="J604" s="8">
        <v>0</v>
      </c>
      <c r="K604" s="14" t="s">
        <v>1136</v>
      </c>
      <c r="L604" s="14" t="s">
        <v>6173</v>
      </c>
      <c r="M604" s="10">
        <v>4.4337649855680796</v>
      </c>
      <c r="N604" s="8" t="s">
        <v>7640</v>
      </c>
      <c r="O604" s="8" t="s">
        <v>125</v>
      </c>
      <c r="P604" s="9">
        <v>0.46482638888888889</v>
      </c>
      <c r="Q604" s="9">
        <v>0.47050925925925924</v>
      </c>
      <c r="R604" s="8">
        <v>0</v>
      </c>
      <c r="S604" s="10">
        <v>7.0833333333333339</v>
      </c>
      <c r="T604" s="8" t="s">
        <v>4721</v>
      </c>
      <c r="U604" s="8" t="s">
        <v>4722</v>
      </c>
      <c r="V604" s="10">
        <v>3.33735921115295</v>
      </c>
      <c r="W604">
        <v>864.54</v>
      </c>
      <c r="X604" s="8">
        <v>0</v>
      </c>
      <c r="Y604" s="8">
        <v>0</v>
      </c>
      <c r="Z604">
        <v>0</v>
      </c>
      <c r="AA604">
        <v>0</v>
      </c>
      <c r="AB604" s="8">
        <f>Solution[[#This Row],[Old Stop]] +1</f>
        <v>1</v>
      </c>
      <c r="AC604" s="8" t="str">
        <f>_xlfn.CONCAT(Solution[[#This Row],[Old Rt '#]],"_",Solution[[#This Row],[Week '#]],"_", _xlfn.SWITCH(Solution[[#This Row],[Old Delivery Day]], "M", "Monday", "T", "Tuesday", "W", "Wednesday", "R", "Thursday", "F", "Friday"))</f>
        <v>103_Week2_Monday</v>
      </c>
      <c r="AD604" s="20">
        <v>35.479999999999997</v>
      </c>
      <c r="AE604" s="20">
        <v>35.479999999999997</v>
      </c>
      <c r="AF604" s="20">
        <v>36.926600000000001</v>
      </c>
      <c r="AG604" s="20">
        <v>42.825699999999998</v>
      </c>
      <c r="AH604">
        <v>19.96</v>
      </c>
      <c r="AI604" s="8" t="s">
        <v>4488</v>
      </c>
      <c r="AJ604" s="8" t="s">
        <v>5088</v>
      </c>
      <c r="AK604" s="8">
        <v>1</v>
      </c>
      <c r="AL604" s="8">
        <v>0</v>
      </c>
      <c r="AM604" s="11">
        <v>17.739999999999998</v>
      </c>
      <c r="AN604" s="11">
        <v>21.44</v>
      </c>
      <c r="AO604" t="s">
        <v>164</v>
      </c>
      <c r="AP604" s="8" t="s">
        <v>191</v>
      </c>
      <c r="AQ604" s="8" t="s">
        <v>44</v>
      </c>
      <c r="AR604" s="8" t="s">
        <v>164</v>
      </c>
      <c r="AS604" s="8" t="s">
        <v>164</v>
      </c>
      <c r="AT604" s="8" t="s">
        <v>168</v>
      </c>
      <c r="AU6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4" s="8"/>
      <c r="AW604">
        <v>8.8699999999999992</v>
      </c>
      <c r="AX604">
        <v>8.8699999999999992</v>
      </c>
      <c r="AY604">
        <v>9.2316500000000001</v>
      </c>
      <c r="AZ604">
        <v>10.706424999999999</v>
      </c>
    </row>
    <row r="605" spans="1:52" x14ac:dyDescent="0.3">
      <c r="A605" s="43" t="s">
        <v>849</v>
      </c>
      <c r="B605" t="s">
        <v>158</v>
      </c>
      <c r="C605" t="s">
        <v>113</v>
      </c>
      <c r="D605" s="8" t="s">
        <v>102</v>
      </c>
      <c r="E605" s="8" t="s">
        <v>160</v>
      </c>
      <c r="F605" s="8" t="s">
        <v>12</v>
      </c>
      <c r="G605" s="8" t="s">
        <v>9269</v>
      </c>
      <c r="H605" s="8" t="s">
        <v>290</v>
      </c>
      <c r="I605" s="8" t="s">
        <v>14</v>
      </c>
      <c r="J605" s="8">
        <v>315</v>
      </c>
      <c r="K605" s="14" t="s">
        <v>848</v>
      </c>
      <c r="L605" s="14" t="s">
        <v>5867</v>
      </c>
      <c r="M605" s="10">
        <v>1.6490335849603099</v>
      </c>
      <c r="N605" s="8" t="s">
        <v>8104</v>
      </c>
      <c r="O605" s="8" t="s">
        <v>147</v>
      </c>
      <c r="P605" s="9">
        <v>0.69730324074074079</v>
      </c>
      <c r="Q605" s="9">
        <v>0.70151620370370371</v>
      </c>
      <c r="R605" s="8">
        <v>0</v>
      </c>
      <c r="S605" s="10">
        <v>6.1633333333333331</v>
      </c>
      <c r="T605" s="8" t="s">
        <v>4424</v>
      </c>
      <c r="U605" s="8" t="s">
        <v>4425</v>
      </c>
      <c r="V605" s="10">
        <v>0.370052120117906</v>
      </c>
      <c r="W605">
        <v>1571.48</v>
      </c>
      <c r="X605" s="8">
        <v>0</v>
      </c>
      <c r="Y605" s="8">
        <v>0</v>
      </c>
      <c r="Z605">
        <v>0</v>
      </c>
      <c r="AA605">
        <v>0</v>
      </c>
      <c r="AB605" s="8">
        <f>Solution[[#This Row],[Old Stop]] +1</f>
        <v>316</v>
      </c>
      <c r="AC605" s="8" t="str">
        <f>_xlfn.CONCAT(Solution[[#This Row],[Old Rt '#]],"_",Solution[[#This Row],[Week '#]],"_", _xlfn.SWITCH(Solution[[#This Row],[Old Delivery Day]], "M", "Monday", "T", "Tuesday", "W", "Wednesday", "R", "Thursday", "F", "Friday"))</f>
        <v>105_Week2_Friday</v>
      </c>
      <c r="AD605" s="20">
        <v>29.5869</v>
      </c>
      <c r="AE605" s="20">
        <v>30.21</v>
      </c>
      <c r="AF605" s="20">
        <v>30.960699999999999</v>
      </c>
      <c r="AG605" s="20">
        <v>31.404199999999999</v>
      </c>
      <c r="AH605">
        <v>31.43</v>
      </c>
      <c r="AI605" s="8" t="s">
        <v>4434</v>
      </c>
      <c r="AJ605" s="8" t="s">
        <v>4630</v>
      </c>
      <c r="AK605" s="8">
        <v>2</v>
      </c>
      <c r="AL605" s="8">
        <v>0</v>
      </c>
      <c r="AM605" s="11">
        <v>15.105</v>
      </c>
      <c r="AN605" s="11">
        <v>15.703749999999999</v>
      </c>
      <c r="AO605" t="s">
        <v>163</v>
      </c>
      <c r="AP605" s="8" t="s">
        <v>191</v>
      </c>
      <c r="AQ605" s="8" t="s">
        <v>44</v>
      </c>
      <c r="AR605" s="8" t="s">
        <v>163</v>
      </c>
      <c r="AS605" s="8" t="s">
        <v>163</v>
      </c>
      <c r="AT605" s="8" t="s">
        <v>168</v>
      </c>
      <c r="AU6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5" s="8">
        <v>0</v>
      </c>
      <c r="AW605">
        <v>7.396725</v>
      </c>
      <c r="AX605">
        <v>7.5525000000000002</v>
      </c>
      <c r="AY605">
        <v>7.7401749999999998</v>
      </c>
      <c r="AZ605">
        <v>7.8510499999999999</v>
      </c>
    </row>
    <row r="606" spans="1:52" x14ac:dyDescent="0.3">
      <c r="A606" s="43" t="s">
        <v>1278</v>
      </c>
      <c r="B606" t="s">
        <v>120</v>
      </c>
      <c r="C606" t="s">
        <v>157</v>
      </c>
      <c r="D606" s="8" t="s">
        <v>102</v>
      </c>
      <c r="E606" s="8" t="s">
        <v>126</v>
      </c>
      <c r="F606" s="8" t="s">
        <v>15</v>
      </c>
      <c r="G606" s="8" t="s">
        <v>140</v>
      </c>
      <c r="H606" s="8" t="s">
        <v>160</v>
      </c>
      <c r="I606" s="8" t="s">
        <v>13</v>
      </c>
      <c r="J606" s="8">
        <v>0</v>
      </c>
      <c r="K606" s="14" t="s">
        <v>1277</v>
      </c>
      <c r="L606" s="14" t="s">
        <v>5919</v>
      </c>
      <c r="M606" s="10">
        <v>0.50764732760930498</v>
      </c>
      <c r="N606" s="8" t="s">
        <v>7632</v>
      </c>
      <c r="O606" s="8" t="s">
        <v>147</v>
      </c>
      <c r="P606" s="9">
        <v>0.4104976851851852</v>
      </c>
      <c r="Q606" s="9">
        <v>0.41070601851851851</v>
      </c>
      <c r="R606" s="8">
        <v>0</v>
      </c>
      <c r="S606" s="10">
        <v>0.22500000000000001</v>
      </c>
      <c r="T606" s="8" t="s">
        <v>4821</v>
      </c>
      <c r="U606" s="8" t="s">
        <v>4822</v>
      </c>
      <c r="V606" s="10">
        <v>0.112779438313693</v>
      </c>
      <c r="W606">
        <v>849.53</v>
      </c>
      <c r="X606" s="8">
        <v>0</v>
      </c>
      <c r="Y606" s="8">
        <v>0</v>
      </c>
      <c r="Z606">
        <v>0</v>
      </c>
      <c r="AA606">
        <v>0</v>
      </c>
      <c r="AB606" s="8">
        <f>Solution[[#This Row],[Old Stop]] +1</f>
        <v>1</v>
      </c>
      <c r="AC606" s="8" t="str">
        <f>_xlfn.CONCAT(Solution[[#This Row],[Old Rt '#]],"_",Solution[[#This Row],[Week '#]],"_", _xlfn.SWITCH(Solution[[#This Row],[Old Delivery Day]], "M", "Monday", "T", "Tuesday", "W", "Wednesday", "R", "Thursday", "F", "Friday"))</f>
        <v>101_Week2_Monday</v>
      </c>
      <c r="AD606" s="20">
        <v>17.3507</v>
      </c>
      <c r="AE606" s="20">
        <v>15.42</v>
      </c>
      <c r="AF606" s="20">
        <v>15.42</v>
      </c>
      <c r="AG606" s="20">
        <v>15.42</v>
      </c>
      <c r="AH606">
        <v>15.62</v>
      </c>
      <c r="AI606" s="8" t="s">
        <v>4667</v>
      </c>
      <c r="AJ606" s="8" t="s">
        <v>5103</v>
      </c>
      <c r="AK606" s="8">
        <v>1</v>
      </c>
      <c r="AL606" s="8">
        <v>0</v>
      </c>
      <c r="AM606" s="11">
        <v>15.42</v>
      </c>
      <c r="AN606" s="11">
        <v>15.42</v>
      </c>
      <c r="AO606" t="s">
        <v>163</v>
      </c>
      <c r="AP606" s="8" t="s">
        <v>191</v>
      </c>
      <c r="AQ606" s="8" t="s">
        <v>44</v>
      </c>
      <c r="AR606" s="8" t="s">
        <v>163</v>
      </c>
      <c r="AS606" s="8" t="s">
        <v>163</v>
      </c>
      <c r="AT606" s="8" t="s">
        <v>168</v>
      </c>
      <c r="AU6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06" s="8">
        <v>0</v>
      </c>
      <c r="AW606">
        <v>4.3376749999999999</v>
      </c>
      <c r="AX606">
        <v>3.855</v>
      </c>
      <c r="AY606">
        <v>3.855</v>
      </c>
      <c r="AZ606">
        <v>3.855</v>
      </c>
    </row>
    <row r="607" spans="1:52" x14ac:dyDescent="0.3">
      <c r="A607" s="43" t="s">
        <v>927</v>
      </c>
      <c r="B607" t="s">
        <v>4795</v>
      </c>
      <c r="C607" t="s">
        <v>110</v>
      </c>
      <c r="D607" s="8" t="s">
        <v>102</v>
      </c>
      <c r="E607" s="8" t="s">
        <v>126</v>
      </c>
      <c r="F607" s="8" t="s">
        <v>15</v>
      </c>
      <c r="G607" s="8" t="s">
        <v>9253</v>
      </c>
      <c r="H607" s="8" t="s">
        <v>290</v>
      </c>
      <c r="I607" s="8" t="s">
        <v>15</v>
      </c>
      <c r="J607" s="8">
        <v>220</v>
      </c>
      <c r="K607" s="14" t="s">
        <v>926</v>
      </c>
      <c r="L607" s="14" t="s">
        <v>5892</v>
      </c>
      <c r="M607" s="10">
        <v>3.7310384983401499</v>
      </c>
      <c r="N607" s="8" t="s">
        <v>7756</v>
      </c>
      <c r="O607" s="8" t="s">
        <v>147</v>
      </c>
      <c r="P607" s="9">
        <v>0.4132986111111111</v>
      </c>
      <c r="Q607" s="9">
        <v>0.41621527777777778</v>
      </c>
      <c r="R607" s="8">
        <v>0</v>
      </c>
      <c r="S607" s="10">
        <v>8.1374999999999993</v>
      </c>
      <c r="T607" s="8" t="s">
        <v>4797</v>
      </c>
      <c r="U607" s="8" t="s">
        <v>4798</v>
      </c>
      <c r="V607" s="10">
        <v>2.08546668007549</v>
      </c>
      <c r="W607">
        <v>2401.21</v>
      </c>
      <c r="X607" s="8">
        <v>7</v>
      </c>
      <c r="Y607" s="8">
        <v>0.75</v>
      </c>
      <c r="Z607">
        <v>2</v>
      </c>
      <c r="AA607">
        <v>41</v>
      </c>
      <c r="AB607" s="8">
        <f>Solution[[#This Row],[Old Stop]] +1</f>
        <v>221</v>
      </c>
      <c r="AC607" s="8" t="str">
        <f>_xlfn.CONCAT(Solution[[#This Row],[Old Rt '#]],"_",Solution[[#This Row],[Week '#]],"_", _xlfn.SWITCH(Solution[[#This Row],[Old Delivery Day]], "M", "Monday", "T", "Tuesday", "W", "Wednesday", "R", "Thursday", "F", "Friday"))</f>
        <v>105_Week2_Tuesday</v>
      </c>
      <c r="AD607" s="20">
        <v>45.232300000000002</v>
      </c>
      <c r="AE607" s="20">
        <v>46.762999999999998</v>
      </c>
      <c r="AF607" s="20">
        <v>46.506100000000004</v>
      </c>
      <c r="AG607" s="20">
        <v>47.496099999999998</v>
      </c>
      <c r="AH607">
        <v>50.44</v>
      </c>
      <c r="AI607" s="8" t="s">
        <v>4667</v>
      </c>
      <c r="AJ607" s="8" t="s">
        <v>5103</v>
      </c>
      <c r="AK607" s="8">
        <v>1</v>
      </c>
      <c r="AL607" s="8">
        <v>28</v>
      </c>
      <c r="AM607" s="11">
        <v>45.715000000000003</v>
      </c>
      <c r="AN607" s="11">
        <v>47.582500000000003</v>
      </c>
      <c r="AO607" t="s">
        <v>163</v>
      </c>
      <c r="AP607" s="8" t="s">
        <v>191</v>
      </c>
      <c r="AQ607" s="8" t="s">
        <v>44</v>
      </c>
      <c r="AR607" s="8" t="s">
        <v>163</v>
      </c>
      <c r="AS607" s="8" t="s">
        <v>164</v>
      </c>
      <c r="AT607" s="8" t="s">
        <v>168</v>
      </c>
      <c r="AU6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7" s="8">
        <v>28</v>
      </c>
      <c r="AW607">
        <v>11.308075000000001</v>
      </c>
      <c r="AX607">
        <v>11.69075</v>
      </c>
      <c r="AY607">
        <v>11.626525000000001</v>
      </c>
      <c r="AZ607">
        <v>11.874025</v>
      </c>
    </row>
    <row r="608" spans="1:52" x14ac:dyDescent="0.3">
      <c r="A608" s="43" t="s">
        <v>1425</v>
      </c>
      <c r="B608" t="s">
        <v>111</v>
      </c>
      <c r="C608" t="s">
        <v>4571</v>
      </c>
      <c r="D608" s="8" t="s">
        <v>102</v>
      </c>
      <c r="E608" s="8" t="s">
        <v>160</v>
      </c>
      <c r="F608" s="8" t="s">
        <v>12</v>
      </c>
      <c r="G608" s="8" t="s">
        <v>9263</v>
      </c>
      <c r="H608" s="8" t="s">
        <v>290</v>
      </c>
      <c r="I608" s="8" t="s">
        <v>48</v>
      </c>
      <c r="J608" s="8">
        <v>6</v>
      </c>
      <c r="K608" s="14" t="s">
        <v>1424</v>
      </c>
      <c r="L608" s="14" t="s">
        <v>5869</v>
      </c>
      <c r="M608" s="10">
        <v>0.79482715230108203</v>
      </c>
      <c r="N608" s="8" t="s">
        <v>7800</v>
      </c>
      <c r="O608" s="8" t="s">
        <v>147</v>
      </c>
      <c r="P608" s="9">
        <v>0.63332175925925926</v>
      </c>
      <c r="Q608" s="9">
        <v>0.63869212962962962</v>
      </c>
      <c r="R608" s="8">
        <v>0</v>
      </c>
      <c r="S608" s="10">
        <v>4.7233333333333336</v>
      </c>
      <c r="T608" s="8" t="s">
        <v>4410</v>
      </c>
      <c r="U608" s="8" t="s">
        <v>4411</v>
      </c>
      <c r="V608" s="10">
        <v>0.70539791556676201</v>
      </c>
      <c r="W608">
        <v>1656.48</v>
      </c>
      <c r="X608" s="8">
        <v>0</v>
      </c>
      <c r="Y608" s="8">
        <v>0</v>
      </c>
      <c r="Z608">
        <v>0</v>
      </c>
      <c r="AA608">
        <v>0</v>
      </c>
      <c r="AB608" s="8">
        <f>Solution[[#This Row],[Old Stop]] +1</f>
        <v>7</v>
      </c>
      <c r="AC608" s="8" t="str">
        <f>_xlfn.CONCAT(Solution[[#This Row],[Old Rt '#]],"_",Solution[[#This Row],[Week '#]],"_", _xlfn.SWITCH(Solution[[#This Row],[Old Delivery Day]], "M", "Monday", "T", "Tuesday", "W", "Wednesday", "R", "Thursday", "F", "Friday"))</f>
        <v>105_Week2_Thursday</v>
      </c>
      <c r="AD608" s="20">
        <v>37.190800000000003</v>
      </c>
      <c r="AE608" s="20">
        <v>24.112300000000001</v>
      </c>
      <c r="AF608" s="20">
        <v>21.1464</v>
      </c>
      <c r="AG608" s="20">
        <v>24.4846</v>
      </c>
      <c r="AH608">
        <v>21.81</v>
      </c>
      <c r="AI608" s="8" t="s">
        <v>4434</v>
      </c>
      <c r="AJ608" s="8" t="s">
        <v>4630</v>
      </c>
      <c r="AK608" s="8">
        <v>2</v>
      </c>
      <c r="AL608" s="8">
        <v>0</v>
      </c>
      <c r="AM608" s="11">
        <v>10.255000000000001</v>
      </c>
      <c r="AN608" s="11">
        <v>11.1531</v>
      </c>
      <c r="AO608" t="s">
        <v>163</v>
      </c>
      <c r="AP608" s="8" t="s">
        <v>191</v>
      </c>
      <c r="AQ608" s="8" t="s">
        <v>44</v>
      </c>
      <c r="AR608" s="8" t="s">
        <v>163</v>
      </c>
      <c r="AS608" s="8" t="s">
        <v>163</v>
      </c>
      <c r="AT608" s="8" t="s">
        <v>168</v>
      </c>
      <c r="AU6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8" s="8">
        <v>0</v>
      </c>
      <c r="AW608">
        <v>9.2977000000000007</v>
      </c>
      <c r="AX608">
        <v>6.0280750000000003</v>
      </c>
      <c r="AY608">
        <v>5.2866</v>
      </c>
      <c r="AZ608">
        <v>6.1211500000000001</v>
      </c>
    </row>
    <row r="609" spans="1:52" x14ac:dyDescent="0.3">
      <c r="A609" s="43" t="s">
        <v>1423</v>
      </c>
      <c r="B609" t="s">
        <v>111</v>
      </c>
      <c r="C609" t="s">
        <v>4408</v>
      </c>
      <c r="D609" s="8" t="s">
        <v>102</v>
      </c>
      <c r="E609" s="8" t="s">
        <v>160</v>
      </c>
      <c r="F609" s="8" t="s">
        <v>12</v>
      </c>
      <c r="G609" s="8" t="s">
        <v>9266</v>
      </c>
      <c r="H609" s="8" t="s">
        <v>290</v>
      </c>
      <c r="I609" s="8" t="s">
        <v>48</v>
      </c>
      <c r="J609" s="8">
        <v>5</v>
      </c>
      <c r="K609" s="14" t="s">
        <v>1422</v>
      </c>
      <c r="L609" s="14" t="s">
        <v>5869</v>
      </c>
      <c r="M609" s="10">
        <v>0</v>
      </c>
      <c r="N609" s="8" t="s">
        <v>7764</v>
      </c>
      <c r="O609" s="8" t="s">
        <v>147</v>
      </c>
      <c r="P609" s="9">
        <v>0.63869212962962962</v>
      </c>
      <c r="Q609" s="9">
        <v>0.64887731481481481</v>
      </c>
      <c r="R609" s="8">
        <v>0</v>
      </c>
      <c r="S609" s="10">
        <v>17.076666666666668</v>
      </c>
      <c r="T609" s="8" t="s">
        <v>4410</v>
      </c>
      <c r="U609" s="8" t="s">
        <v>4411</v>
      </c>
      <c r="V609" s="10"/>
      <c r="W609">
        <v>5661.82</v>
      </c>
      <c r="X609" s="8">
        <v>0</v>
      </c>
      <c r="Y609" s="8">
        <v>0</v>
      </c>
      <c r="Z609">
        <v>0</v>
      </c>
      <c r="AA609">
        <v>0</v>
      </c>
      <c r="AB609" s="8">
        <f>Solution[[#This Row],[Old Stop]] +1</f>
        <v>6</v>
      </c>
      <c r="AC609" s="8" t="str">
        <f>_xlfn.CONCAT(Solution[[#This Row],[Old Rt '#]],"_",Solution[[#This Row],[Week '#]],"_", _xlfn.SWITCH(Solution[[#This Row],[Old Delivery Day]], "M", "Monday", "T", "Tuesday", "W", "Wednesday", "R", "Thursday", "F", "Friday"))</f>
        <v>105_Week2_Thursday</v>
      </c>
      <c r="AD609" s="20">
        <v>101.6225</v>
      </c>
      <c r="AE609" s="20">
        <v>94.270700000000005</v>
      </c>
      <c r="AF609" s="20">
        <v>116.9314</v>
      </c>
      <c r="AG609" s="20">
        <v>104.5153</v>
      </c>
      <c r="AH609">
        <v>113.1</v>
      </c>
      <c r="AI609" s="8" t="s">
        <v>4434</v>
      </c>
      <c r="AJ609" s="8" t="s">
        <v>4630</v>
      </c>
      <c r="AK609" s="8">
        <v>2</v>
      </c>
      <c r="AL609" s="8">
        <v>0</v>
      </c>
      <c r="AM609" s="11">
        <v>56.546250000000001</v>
      </c>
      <c r="AN609" s="11">
        <v>49.004350000000002</v>
      </c>
      <c r="AO609" t="s">
        <v>163</v>
      </c>
      <c r="AP609" s="8" t="s">
        <v>191</v>
      </c>
      <c r="AQ609" s="8" t="s">
        <v>44</v>
      </c>
      <c r="AR609" s="8" t="s">
        <v>163</v>
      </c>
      <c r="AS609" s="8" t="s">
        <v>163</v>
      </c>
      <c r="AT609" s="8" t="s">
        <v>168</v>
      </c>
      <c r="AU6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09" s="8">
        <v>0</v>
      </c>
      <c r="AW609">
        <v>25.405625000000001</v>
      </c>
      <c r="AX609">
        <v>23.567675000000001</v>
      </c>
      <c r="AY609">
        <v>29.232849999999999</v>
      </c>
      <c r="AZ609">
        <v>26.128824999999999</v>
      </c>
    </row>
    <row r="610" spans="1:52" x14ac:dyDescent="0.3">
      <c r="A610" s="43" t="s">
        <v>1799</v>
      </c>
      <c r="B610" t="s">
        <v>4186</v>
      </c>
      <c r="C610" t="s">
        <v>110</v>
      </c>
      <c r="D610" s="8" t="s">
        <v>102</v>
      </c>
      <c r="E610" s="8" t="s">
        <v>160</v>
      </c>
      <c r="F610" s="8" t="s">
        <v>12</v>
      </c>
      <c r="G610" s="8" t="s">
        <v>9268</v>
      </c>
      <c r="H610" s="8" t="s">
        <v>290</v>
      </c>
      <c r="I610" s="8" t="s">
        <v>48</v>
      </c>
      <c r="J610" s="8">
        <v>280</v>
      </c>
      <c r="K610" s="14" t="s">
        <v>1798</v>
      </c>
      <c r="L610" s="14" t="s">
        <v>5893</v>
      </c>
      <c r="M610" s="10">
        <v>1.82787551394915</v>
      </c>
      <c r="N610" s="8" t="s">
        <v>9106</v>
      </c>
      <c r="O610" s="8" t="s">
        <v>147</v>
      </c>
      <c r="P610" s="9">
        <v>0.70278935185185187</v>
      </c>
      <c r="Q610" s="9">
        <v>0.70826388888888892</v>
      </c>
      <c r="R610" s="8">
        <v>0</v>
      </c>
      <c r="S610" s="10">
        <v>9.0400000000000009</v>
      </c>
      <c r="T610" s="8" t="s">
        <v>4188</v>
      </c>
      <c r="U610" s="8" t="s">
        <v>4189</v>
      </c>
      <c r="V610" s="10">
        <v>1.27592636749041</v>
      </c>
      <c r="W610">
        <v>4361.42</v>
      </c>
      <c r="X610" s="8">
        <v>0</v>
      </c>
      <c r="Y610" s="8">
        <v>0</v>
      </c>
      <c r="Z610">
        <v>0</v>
      </c>
      <c r="AA610">
        <v>0</v>
      </c>
      <c r="AB610" s="8">
        <f>Solution[[#This Row],[Old Stop]] +1</f>
        <v>281</v>
      </c>
      <c r="AC610" s="8" t="str">
        <f>_xlfn.CONCAT(Solution[[#This Row],[Old Rt '#]],"_",Solution[[#This Row],[Week '#]],"_", _xlfn.SWITCH(Solution[[#This Row],[Old Delivery Day]], "M", "Monday", "T", "Tuesday", "W", "Wednesday", "R", "Thursday", "F", "Friday"))</f>
        <v>105_Week2_Thursday</v>
      </c>
      <c r="AD610" s="20">
        <v>69.52</v>
      </c>
      <c r="AE610" s="20">
        <v>78.889200000000002</v>
      </c>
      <c r="AF610" s="20">
        <v>98.940700000000007</v>
      </c>
      <c r="AG610" s="20">
        <v>98.877600000000001</v>
      </c>
      <c r="AH610">
        <v>109.98</v>
      </c>
      <c r="AI610" s="8" t="s">
        <v>4434</v>
      </c>
      <c r="AJ610" s="8" t="s">
        <v>4630</v>
      </c>
      <c r="AK610" s="8">
        <v>2</v>
      </c>
      <c r="AL610" s="8">
        <v>0</v>
      </c>
      <c r="AM610" s="11">
        <v>45.503100000000003</v>
      </c>
      <c r="AN610" s="11">
        <v>50.154350000000001</v>
      </c>
      <c r="AO610" t="s">
        <v>163</v>
      </c>
      <c r="AP610" s="8" t="s">
        <v>191</v>
      </c>
      <c r="AQ610" s="8" t="s">
        <v>81</v>
      </c>
      <c r="AR610" s="8" t="s">
        <v>163</v>
      </c>
      <c r="AS610" s="8" t="s">
        <v>163</v>
      </c>
      <c r="AT610" s="8" t="s">
        <v>168</v>
      </c>
      <c r="AU6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0" s="8">
        <v>0</v>
      </c>
      <c r="AW610">
        <v>17.38</v>
      </c>
      <c r="AX610">
        <v>19.722300000000001</v>
      </c>
      <c r="AY610">
        <v>24.735175000000002</v>
      </c>
      <c r="AZ610">
        <v>24.7194</v>
      </c>
    </row>
    <row r="611" spans="1:52" x14ac:dyDescent="0.3">
      <c r="A611" s="43" t="s">
        <v>930</v>
      </c>
      <c r="B611" t="s">
        <v>120</v>
      </c>
      <c r="C611" t="s">
        <v>135</v>
      </c>
      <c r="D611" s="8" t="s">
        <v>102</v>
      </c>
      <c r="E611" s="8" t="s">
        <v>126</v>
      </c>
      <c r="F611" s="8" t="s">
        <v>15</v>
      </c>
      <c r="G611" s="8" t="s">
        <v>9251</v>
      </c>
      <c r="H611" s="8" t="s">
        <v>160</v>
      </c>
      <c r="I611" s="8" t="s">
        <v>13</v>
      </c>
      <c r="J611" s="8">
        <v>0</v>
      </c>
      <c r="K611" s="14" t="s">
        <v>929</v>
      </c>
      <c r="L611" s="14" t="s">
        <v>5921</v>
      </c>
      <c r="M611" s="10">
        <v>0.229437195246561</v>
      </c>
      <c r="N611" s="8" t="s">
        <v>7820</v>
      </c>
      <c r="O611" s="8" t="s">
        <v>147</v>
      </c>
      <c r="P611" s="9">
        <v>0.39569444444444446</v>
      </c>
      <c r="Q611" s="9">
        <v>0.41015046296296298</v>
      </c>
      <c r="R611" s="8">
        <v>0</v>
      </c>
      <c r="S611" s="10">
        <v>20.775000000000002</v>
      </c>
      <c r="T611" s="8" t="s">
        <v>4828</v>
      </c>
      <c r="U611" s="8" t="s">
        <v>4829</v>
      </c>
      <c r="V611" s="10">
        <v>0.123989750481732</v>
      </c>
      <c r="W611">
        <v>1995.38</v>
      </c>
      <c r="X611" s="8">
        <v>0</v>
      </c>
      <c r="Y611" s="8">
        <v>0</v>
      </c>
      <c r="Z611">
        <v>0</v>
      </c>
      <c r="AA611">
        <v>0</v>
      </c>
      <c r="AB611" s="8">
        <f>Solution[[#This Row],[Old Stop]] +1</f>
        <v>1</v>
      </c>
      <c r="AC611" s="8" t="str">
        <f>_xlfn.CONCAT(Solution[[#This Row],[Old Rt '#]],"_",Solution[[#This Row],[Week '#]],"_", _xlfn.SWITCH(Solution[[#This Row],[Old Delivery Day]], "M", "Monday", "T", "Tuesday", "W", "Wednesday", "R", "Thursday", "F", "Friday"))</f>
        <v>101_Week2_Monday</v>
      </c>
      <c r="AD611" s="20">
        <v>43.072299999999998</v>
      </c>
      <c r="AE611" s="20">
        <v>35.08</v>
      </c>
      <c r="AF611" s="20">
        <v>35.08</v>
      </c>
      <c r="AG611" s="20">
        <v>35.316899999999997</v>
      </c>
      <c r="AH611">
        <v>35.47</v>
      </c>
      <c r="AI611" s="8" t="s">
        <v>4667</v>
      </c>
      <c r="AJ611" s="8" t="s">
        <v>5103</v>
      </c>
      <c r="AK611" s="8">
        <v>1</v>
      </c>
      <c r="AL611" s="8">
        <v>0</v>
      </c>
      <c r="AM611" s="11">
        <v>35.08</v>
      </c>
      <c r="AN611" s="11">
        <v>35.08</v>
      </c>
      <c r="AO611" t="s">
        <v>163</v>
      </c>
      <c r="AP611" s="8" t="s">
        <v>191</v>
      </c>
      <c r="AQ611" s="8" t="s">
        <v>44</v>
      </c>
      <c r="AR611" s="8" t="s">
        <v>163</v>
      </c>
      <c r="AS611" s="8" t="s">
        <v>163</v>
      </c>
      <c r="AT611" s="8" t="s">
        <v>168</v>
      </c>
      <c r="AU6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11" s="8">
        <v>0</v>
      </c>
      <c r="AW611">
        <v>10.768075</v>
      </c>
      <c r="AX611">
        <v>8.77</v>
      </c>
      <c r="AY611">
        <v>8.77</v>
      </c>
      <c r="AZ611">
        <v>8.8292249999999992</v>
      </c>
    </row>
    <row r="612" spans="1:52" x14ac:dyDescent="0.3">
      <c r="A612" s="43" t="s">
        <v>318</v>
      </c>
      <c r="B612" t="s">
        <v>3848</v>
      </c>
      <c r="C612" t="s">
        <v>110</v>
      </c>
      <c r="D612" s="8" t="s">
        <v>102</v>
      </c>
      <c r="E612" s="8" t="s">
        <v>160</v>
      </c>
      <c r="F612" s="8" t="s">
        <v>48</v>
      </c>
      <c r="G612" s="8" t="s">
        <v>9257</v>
      </c>
      <c r="H612" s="8" t="s">
        <v>160</v>
      </c>
      <c r="I612" s="8" t="s">
        <v>12</v>
      </c>
      <c r="J612" s="8">
        <v>317</v>
      </c>
      <c r="K612" s="14" t="s">
        <v>317</v>
      </c>
      <c r="L612" s="14" t="s">
        <v>5852</v>
      </c>
      <c r="M612" s="10">
        <v>13.0411919554496</v>
      </c>
      <c r="N612" s="8" t="s">
        <v>8405</v>
      </c>
      <c r="O612" s="8" t="s">
        <v>147</v>
      </c>
      <c r="P612" s="9">
        <v>0.45701388888888889</v>
      </c>
      <c r="Q612" s="9">
        <v>0.47086805555555555</v>
      </c>
      <c r="R612" s="8">
        <v>0</v>
      </c>
      <c r="S612" s="10">
        <v>23.05</v>
      </c>
      <c r="T612" s="8" t="s">
        <v>3850</v>
      </c>
      <c r="U612" s="8" t="s">
        <v>3851</v>
      </c>
      <c r="V612" s="10">
        <v>10.814725689509</v>
      </c>
      <c r="W612">
        <v>5335.39</v>
      </c>
      <c r="X612" s="8">
        <v>0</v>
      </c>
      <c r="Y612" s="8">
        <v>0</v>
      </c>
      <c r="Z612">
        <v>0</v>
      </c>
      <c r="AA612">
        <v>0</v>
      </c>
      <c r="AB612" s="8">
        <f>Solution[[#This Row],[Old Stop]] +1</f>
        <v>318</v>
      </c>
      <c r="AC612" s="8" t="str">
        <f>_xlfn.CONCAT(Solution[[#This Row],[Old Rt '#]],"_",Solution[[#This Row],[Week '#]],"_", _xlfn.SWITCH(Solution[[#This Row],[Old Delivery Day]], "M", "Monday", "T", "Tuesday", "W", "Wednesday", "R", "Thursday", "F", "Friday"))</f>
        <v>101_Week2_Wednesday</v>
      </c>
      <c r="AD612" s="20">
        <v>115.36660000000001</v>
      </c>
      <c r="AE612" s="20">
        <v>119.0921</v>
      </c>
      <c r="AF612" s="20">
        <v>128.02610000000001</v>
      </c>
      <c r="AG612" s="20">
        <v>131.8784</v>
      </c>
      <c r="AH612">
        <v>133.41</v>
      </c>
      <c r="AI612" s="8" t="s">
        <v>3446</v>
      </c>
      <c r="AJ612" s="8" t="s">
        <v>5144</v>
      </c>
      <c r="AK612" s="8">
        <v>1</v>
      </c>
      <c r="AL612" s="8">
        <v>0</v>
      </c>
      <c r="AM612" s="11">
        <v>129.74369999999999</v>
      </c>
      <c r="AN612" s="11">
        <v>127.845</v>
      </c>
      <c r="AO612" t="s">
        <v>163</v>
      </c>
      <c r="AP612" s="8" t="s">
        <v>191</v>
      </c>
      <c r="AQ612" s="8" t="s">
        <v>44</v>
      </c>
      <c r="AR612" s="8" t="s">
        <v>164</v>
      </c>
      <c r="AS612" s="8" t="s">
        <v>163</v>
      </c>
      <c r="AT612" s="8" t="s">
        <v>168</v>
      </c>
      <c r="AU6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12" s="8">
        <v>0</v>
      </c>
      <c r="AW612">
        <v>28.841650000000001</v>
      </c>
      <c r="AX612">
        <v>29.773025000000001</v>
      </c>
      <c r="AY612">
        <v>32.006525000000003</v>
      </c>
      <c r="AZ612">
        <v>32.9696</v>
      </c>
    </row>
    <row r="613" spans="1:52" x14ac:dyDescent="0.3">
      <c r="A613" s="43" t="s">
        <v>77</v>
      </c>
      <c r="D613" s="8" t="s">
        <v>102</v>
      </c>
      <c r="E613" s="8" t="s">
        <v>160</v>
      </c>
      <c r="F613" s="8" t="s">
        <v>13</v>
      </c>
      <c r="J613" s="8"/>
      <c r="K613" s="14" t="s">
        <v>3551</v>
      </c>
      <c r="L613" s="14" t="s">
        <v>3552</v>
      </c>
      <c r="M613" s="10">
        <v>9.5017644872980895</v>
      </c>
      <c r="N613" s="8" t="s">
        <v>8360</v>
      </c>
      <c r="P613" s="9">
        <v>0.53053240740740737</v>
      </c>
      <c r="Q613" s="9">
        <v>0.53053240740740737</v>
      </c>
      <c r="R613" s="8">
        <v>0</v>
      </c>
      <c r="T613" s="8" t="s">
        <v>3553</v>
      </c>
      <c r="U613" s="8" t="s">
        <v>3554</v>
      </c>
      <c r="V613" s="10">
        <v>3.4411945745403001</v>
      </c>
      <c r="W613"/>
      <c r="Z613"/>
      <c r="AA613"/>
      <c r="AB613" s="8">
        <f>Solution[[#This Row],[Old Stop]] +1</f>
        <v>1</v>
      </c>
      <c r="AC613" s="8" t="e">
        <f>_xlfn.CONCAT(Solution[[#This Row],[Old Rt '#]],"_",Solution[[#This Row],[Week '#]],"_", _xlfn.SWITCH(Solution[[#This Row],[Old Delivery Day]], "M", "Monday", "T", "Tuesday", "W", "Wednesday", "R", "Thursday", "F", "Friday"))</f>
        <v>#N/A</v>
      </c>
      <c r="AD613" s="20"/>
      <c r="AE613" s="20"/>
      <c r="AI613" s="8" t="s">
        <v>3495</v>
      </c>
      <c r="AJ613" s="8" t="s">
        <v>5335</v>
      </c>
      <c r="AK613" s="8">
        <v>17</v>
      </c>
      <c r="AL613" s="8"/>
      <c r="AM613" s="11"/>
      <c r="AN613" s="11"/>
      <c r="AO613" t="s">
        <v>163</v>
      </c>
      <c r="AP613" s="8"/>
      <c r="AQ613" s="8"/>
      <c r="AR613" s="8" t="s">
        <v>163</v>
      </c>
      <c r="AS613" s="8" t="s">
        <v>163</v>
      </c>
      <c r="AT613" s="8"/>
      <c r="AU6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3" s="8"/>
    </row>
    <row r="614" spans="1:52" x14ac:dyDescent="0.3">
      <c r="A614" s="43" t="s">
        <v>1055</v>
      </c>
      <c r="B614" t="s">
        <v>5313</v>
      </c>
      <c r="C614" t="s">
        <v>110</v>
      </c>
      <c r="D614" s="8" t="s">
        <v>102</v>
      </c>
      <c r="E614" s="8" t="s">
        <v>290</v>
      </c>
      <c r="F614" s="8" t="s">
        <v>15</v>
      </c>
      <c r="G614" s="8" t="s">
        <v>9247</v>
      </c>
      <c r="H614" s="8" t="s">
        <v>290</v>
      </c>
      <c r="I614" s="8" t="s">
        <v>12</v>
      </c>
      <c r="J614" s="8">
        <v>240</v>
      </c>
      <c r="K614" s="14" t="s">
        <v>795</v>
      </c>
      <c r="L614" s="14" t="s">
        <v>5984</v>
      </c>
      <c r="M614" s="10">
        <v>8.3526874244569199E-2</v>
      </c>
      <c r="N614" s="8" t="s">
        <v>7739</v>
      </c>
      <c r="O614" s="8" t="s">
        <v>125</v>
      </c>
      <c r="P614" s="9">
        <v>0.49077546296296298</v>
      </c>
      <c r="Q614" s="9">
        <v>0.49356481481481479</v>
      </c>
      <c r="R614" s="8">
        <v>0</v>
      </c>
      <c r="S614" s="10">
        <v>2.0750000000000002</v>
      </c>
      <c r="T614" s="8" t="s">
        <v>5315</v>
      </c>
      <c r="U614" s="8" t="s">
        <v>5316</v>
      </c>
      <c r="V614" s="10">
        <v>6.91922240849491E-2</v>
      </c>
      <c r="W614">
        <v>1036.74</v>
      </c>
      <c r="X614" s="8">
        <v>0</v>
      </c>
      <c r="Y614" s="8">
        <v>0</v>
      </c>
      <c r="Z614">
        <v>0</v>
      </c>
      <c r="AA614">
        <v>0</v>
      </c>
      <c r="AB614" s="8">
        <f>Solution[[#This Row],[Old Stop]] +1</f>
        <v>241</v>
      </c>
      <c r="AC614" s="8" t="str">
        <f>_xlfn.CONCAT(Solution[[#This Row],[Old Rt '#]],"_",Solution[[#This Row],[Week '#]],"_", _xlfn.SWITCH(Solution[[#This Row],[Old Delivery Day]], "M", "Monday", "T", "Tuesday", "W", "Wednesday", "R", "Thursday", "F", "Friday"))</f>
        <v>105_Week2_Wednesday</v>
      </c>
      <c r="AD614" s="20">
        <v>39.479999999999997</v>
      </c>
      <c r="AE614" s="20">
        <v>39.479999999999997</v>
      </c>
      <c r="AF614" s="20">
        <v>40.619999999999997</v>
      </c>
      <c r="AG614" s="20">
        <v>41.19</v>
      </c>
      <c r="AH614">
        <v>21.83</v>
      </c>
      <c r="AI614" s="8" t="s">
        <v>3526</v>
      </c>
      <c r="AJ614" s="8" t="s">
        <v>5166</v>
      </c>
      <c r="AK614" s="8">
        <v>1</v>
      </c>
      <c r="AL614" s="8">
        <v>0</v>
      </c>
      <c r="AM614" s="11">
        <v>19.739999999999998</v>
      </c>
      <c r="AN614" s="11">
        <v>20.594999999999999</v>
      </c>
      <c r="AO614" t="s">
        <v>163</v>
      </c>
      <c r="AP614" s="8" t="s">
        <v>793</v>
      </c>
      <c r="AQ614" s="8" t="s">
        <v>44</v>
      </c>
      <c r="AR614" s="8" t="s">
        <v>164</v>
      </c>
      <c r="AS614" s="8" t="s">
        <v>163</v>
      </c>
      <c r="AT614" s="8" t="s">
        <v>168</v>
      </c>
      <c r="AU6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4" s="8">
        <v>0</v>
      </c>
      <c r="AW614">
        <v>9.8699999999999992</v>
      </c>
      <c r="AX614">
        <v>9.8699999999999992</v>
      </c>
      <c r="AY614">
        <v>10.154999999999999</v>
      </c>
      <c r="AZ614">
        <v>10.297499999999999</v>
      </c>
    </row>
    <row r="615" spans="1:52" x14ac:dyDescent="0.3">
      <c r="A615" s="43" t="s">
        <v>1809</v>
      </c>
      <c r="B615" t="s">
        <v>122</v>
      </c>
      <c r="C615" t="s">
        <v>147</v>
      </c>
      <c r="D615" s="8" t="s">
        <v>102</v>
      </c>
      <c r="E615" s="8" t="s">
        <v>160</v>
      </c>
      <c r="F615" s="8" t="s">
        <v>48</v>
      </c>
      <c r="G615" s="8" t="s">
        <v>155</v>
      </c>
      <c r="H615" s="8" t="s">
        <v>160</v>
      </c>
      <c r="I615" s="8" t="s">
        <v>14</v>
      </c>
      <c r="J615" s="8">
        <v>151</v>
      </c>
      <c r="K615" s="14" t="s">
        <v>1808</v>
      </c>
      <c r="L615" s="14" t="s">
        <v>5800</v>
      </c>
      <c r="M615" s="10">
        <v>2.0536255988558101</v>
      </c>
      <c r="N615" s="8" t="s">
        <v>8794</v>
      </c>
      <c r="O615" s="8" t="s">
        <v>147</v>
      </c>
      <c r="P615" s="9">
        <v>0.26572916666666668</v>
      </c>
      <c r="Q615" s="9">
        <v>0.27385416666666668</v>
      </c>
      <c r="R615" s="8">
        <v>0</v>
      </c>
      <c r="S615" s="10">
        <v>8.7466666666666661</v>
      </c>
      <c r="T615" s="8" t="s">
        <v>4329</v>
      </c>
      <c r="U615" s="8" t="s">
        <v>4330</v>
      </c>
      <c r="V615" s="10">
        <v>1.08711562446638</v>
      </c>
      <c r="W615">
        <v>780</v>
      </c>
      <c r="X615" s="8">
        <v>0</v>
      </c>
      <c r="Y615" s="8">
        <v>0</v>
      </c>
      <c r="Z615">
        <v>0</v>
      </c>
      <c r="AA615">
        <v>0</v>
      </c>
      <c r="AB615" s="8">
        <f>Solution[[#This Row],[Old Stop]] +1</f>
        <v>152</v>
      </c>
      <c r="AC615" s="8" t="str">
        <f>_xlfn.CONCAT(Solution[[#This Row],[Old Rt '#]],"_",Solution[[#This Row],[Week '#]],"_", _xlfn.SWITCH(Solution[[#This Row],[Old Delivery Day]], "M", "Monday", "T", "Tuesday", "W", "Wednesday", "R", "Thursday", "F", "Friday"))</f>
        <v>101_Week2_Friday</v>
      </c>
      <c r="AD615" s="20">
        <v>15</v>
      </c>
      <c r="AE615" s="20">
        <v>15</v>
      </c>
      <c r="AF615" s="20">
        <v>15</v>
      </c>
      <c r="AG615" s="20">
        <v>16.4285</v>
      </c>
      <c r="AH615">
        <v>15.9</v>
      </c>
      <c r="AI615" s="8" t="s">
        <v>3446</v>
      </c>
      <c r="AJ615" s="8" t="s">
        <v>5144</v>
      </c>
      <c r="AK615" s="8">
        <v>2</v>
      </c>
      <c r="AL615" s="8">
        <v>0</v>
      </c>
      <c r="AM615" s="11">
        <v>7.5</v>
      </c>
      <c r="AN615" s="11">
        <v>8.4375</v>
      </c>
      <c r="AO615" t="s">
        <v>163</v>
      </c>
      <c r="AP615" s="8" t="s">
        <v>191</v>
      </c>
      <c r="AQ615" s="8" t="s">
        <v>44</v>
      </c>
      <c r="AR615" s="8" t="s">
        <v>164</v>
      </c>
      <c r="AS615" s="8" t="s">
        <v>163</v>
      </c>
      <c r="AT615" s="8" t="s">
        <v>168</v>
      </c>
      <c r="AU6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5" s="8">
        <v>0</v>
      </c>
      <c r="AW615">
        <v>3.75</v>
      </c>
      <c r="AX615">
        <v>3.75</v>
      </c>
      <c r="AY615">
        <v>3.75</v>
      </c>
      <c r="AZ615">
        <v>4.1071249999999999</v>
      </c>
    </row>
    <row r="616" spans="1:52" x14ac:dyDescent="0.3">
      <c r="A616" s="43" t="s">
        <v>1410</v>
      </c>
      <c r="B616" t="s">
        <v>111</v>
      </c>
      <c r="C616" t="s">
        <v>4383</v>
      </c>
      <c r="D616" s="8" t="s">
        <v>102</v>
      </c>
      <c r="E616" s="8" t="s">
        <v>160</v>
      </c>
      <c r="F616" s="8" t="s">
        <v>48</v>
      </c>
      <c r="G616" s="8" t="s">
        <v>180</v>
      </c>
      <c r="H616" s="8" t="s">
        <v>160</v>
      </c>
      <c r="I616" s="8" t="s">
        <v>15</v>
      </c>
      <c r="J616" s="8">
        <v>5</v>
      </c>
      <c r="K616" s="14" t="s">
        <v>1409</v>
      </c>
      <c r="L616" s="14" t="s">
        <v>5802</v>
      </c>
      <c r="M616" s="10">
        <v>11.236061124192901</v>
      </c>
      <c r="N616" s="8" t="s">
        <v>8792</v>
      </c>
      <c r="O616" s="8" t="s">
        <v>147</v>
      </c>
      <c r="P616" s="9">
        <v>0.28165509259259258</v>
      </c>
      <c r="Q616" s="9">
        <v>0.29467592592592595</v>
      </c>
      <c r="R616" s="8">
        <v>0</v>
      </c>
      <c r="S616" s="10">
        <v>20.491666666666667</v>
      </c>
      <c r="T616" s="8" t="s">
        <v>4385</v>
      </c>
      <c r="U616" s="8" t="s">
        <v>4386</v>
      </c>
      <c r="V616" s="10">
        <v>9.4916122698601306</v>
      </c>
      <c r="W616">
        <v>5083.08</v>
      </c>
      <c r="X616" s="8">
        <v>0</v>
      </c>
      <c r="Y616" s="8">
        <v>0</v>
      </c>
      <c r="Z616">
        <v>0</v>
      </c>
      <c r="AA616">
        <v>0</v>
      </c>
      <c r="AB616" s="8">
        <f>Solution[[#This Row],[Old Stop]] +1</f>
        <v>6</v>
      </c>
      <c r="AC616" s="8" t="str">
        <f>_xlfn.CONCAT(Solution[[#This Row],[Old Rt '#]],"_",Solution[[#This Row],[Week '#]],"_", _xlfn.SWITCH(Solution[[#This Row],[Old Delivery Day]], "M", "Monday", "T", "Tuesday", "W", "Wednesday", "R", "Thursday", "F", "Friday"))</f>
        <v>101_Week2_Tuesday</v>
      </c>
      <c r="AD616" s="20">
        <v>97.8476</v>
      </c>
      <c r="AE616" s="20">
        <v>81.032300000000006</v>
      </c>
      <c r="AF616" s="20">
        <v>84.766400000000004</v>
      </c>
      <c r="AG616" s="20">
        <v>107.2321</v>
      </c>
      <c r="AH616">
        <v>99.07</v>
      </c>
      <c r="AI616" s="8" t="s">
        <v>3446</v>
      </c>
      <c r="AJ616" s="8" t="s">
        <v>5144</v>
      </c>
      <c r="AK616" s="8">
        <v>1</v>
      </c>
      <c r="AL616" s="8">
        <v>0</v>
      </c>
      <c r="AM616" s="11">
        <v>83.688699999999997</v>
      </c>
      <c r="AN616" s="11">
        <v>108.58750000000001</v>
      </c>
      <c r="AO616" t="s">
        <v>163</v>
      </c>
      <c r="AP616" s="8" t="s">
        <v>191</v>
      </c>
      <c r="AQ616" s="8" t="s">
        <v>44</v>
      </c>
      <c r="AR616" s="8" t="s">
        <v>164</v>
      </c>
      <c r="AS616" s="8" t="s">
        <v>163</v>
      </c>
      <c r="AT616" s="8" t="s">
        <v>168</v>
      </c>
      <c r="AU6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16" s="8">
        <v>0</v>
      </c>
      <c r="AW616">
        <v>24.4619</v>
      </c>
      <c r="AX616">
        <v>20.258075000000002</v>
      </c>
      <c r="AY616">
        <v>21.191600000000001</v>
      </c>
      <c r="AZ616">
        <v>26.808025000000001</v>
      </c>
    </row>
    <row r="617" spans="1:52" x14ac:dyDescent="0.3">
      <c r="A617" s="43" t="s">
        <v>1660</v>
      </c>
      <c r="B617" t="s">
        <v>4775</v>
      </c>
      <c r="C617" t="s">
        <v>110</v>
      </c>
      <c r="D617" s="8" t="s">
        <v>102</v>
      </c>
      <c r="E617" s="8" t="s">
        <v>126</v>
      </c>
      <c r="F617" s="8" t="s">
        <v>12</v>
      </c>
      <c r="G617" s="8" t="s">
        <v>9250</v>
      </c>
      <c r="H617" s="8" t="s">
        <v>290</v>
      </c>
      <c r="I617" s="8" t="s">
        <v>15</v>
      </c>
      <c r="J617" s="8">
        <v>40</v>
      </c>
      <c r="K617" s="14" t="s">
        <v>1659</v>
      </c>
      <c r="L617" s="14" t="s">
        <v>5783</v>
      </c>
      <c r="M617" s="10">
        <v>0.23924660136488299</v>
      </c>
      <c r="N617" s="8" t="s">
        <v>8339</v>
      </c>
      <c r="O617" s="8" t="s">
        <v>147</v>
      </c>
      <c r="P617" s="9">
        <v>0.3240277777777778</v>
      </c>
      <c r="Q617" s="9">
        <v>0.33386574074074077</v>
      </c>
      <c r="R617" s="8">
        <v>0</v>
      </c>
      <c r="S617" s="10">
        <v>13.925000000000001</v>
      </c>
      <c r="T617" s="8" t="s">
        <v>4777</v>
      </c>
      <c r="U617" s="8" t="s">
        <v>4778</v>
      </c>
      <c r="V617" s="10">
        <v>0.158571677638424</v>
      </c>
      <c r="W617">
        <v>4227.87</v>
      </c>
      <c r="X617" s="8">
        <v>0</v>
      </c>
      <c r="Y617" s="8">
        <v>0</v>
      </c>
      <c r="Z617">
        <v>0</v>
      </c>
      <c r="AA617">
        <v>0</v>
      </c>
      <c r="AB617" s="8">
        <f>Solution[[#This Row],[Old Stop]] +1</f>
        <v>41</v>
      </c>
      <c r="AC617" s="8" t="str">
        <f>_xlfn.CONCAT(Solution[[#This Row],[Old Rt '#]],"_",Solution[[#This Row],[Week '#]],"_", _xlfn.SWITCH(Solution[[#This Row],[Old Delivery Day]], "M", "Monday", "T", "Tuesday", "W", "Wednesday", "R", "Thursday", "F", "Friday"))</f>
        <v>105_Week2_Tuesday</v>
      </c>
      <c r="AD617" s="20">
        <v>78.27</v>
      </c>
      <c r="AE617" s="20">
        <v>79.885300000000001</v>
      </c>
      <c r="AF617" s="20">
        <v>85.174599999999998</v>
      </c>
      <c r="AG617" s="20">
        <v>87.568399999999997</v>
      </c>
      <c r="AH617">
        <v>92.12</v>
      </c>
      <c r="AI617" s="8" t="s">
        <v>4626</v>
      </c>
      <c r="AJ617" s="8" t="s">
        <v>5693</v>
      </c>
      <c r="AK617" s="8">
        <v>1</v>
      </c>
      <c r="AL617" s="8">
        <v>0</v>
      </c>
      <c r="AM617" s="11">
        <v>81.27</v>
      </c>
      <c r="AN617" s="11">
        <v>87.846199999999996</v>
      </c>
      <c r="AO617" t="s">
        <v>163</v>
      </c>
      <c r="AP617" s="8" t="s">
        <v>191</v>
      </c>
      <c r="AQ617" s="8" t="s">
        <v>44</v>
      </c>
      <c r="AR617" s="8" t="s">
        <v>163</v>
      </c>
      <c r="AS617" s="8" t="s">
        <v>163</v>
      </c>
      <c r="AT617" s="8" t="s">
        <v>168</v>
      </c>
      <c r="AU6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17" s="8">
        <v>0</v>
      </c>
      <c r="AW617">
        <v>19.567499999999999</v>
      </c>
      <c r="AX617">
        <v>19.971325</v>
      </c>
      <c r="AY617">
        <v>21.29365</v>
      </c>
      <c r="AZ617">
        <v>21.892099999999999</v>
      </c>
    </row>
    <row r="618" spans="1:52" x14ac:dyDescent="0.3">
      <c r="A618" s="43" t="s">
        <v>378</v>
      </c>
      <c r="B618" t="s">
        <v>133</v>
      </c>
      <c r="C618" t="s">
        <v>129</v>
      </c>
      <c r="D618" s="8" t="s">
        <v>102</v>
      </c>
      <c r="E618" s="8" t="s">
        <v>126</v>
      </c>
      <c r="F618" s="8" t="s">
        <v>48</v>
      </c>
      <c r="G618" s="8" t="s">
        <v>9262</v>
      </c>
      <c r="H618" s="8" t="s">
        <v>126</v>
      </c>
      <c r="I618" s="8" t="s">
        <v>48</v>
      </c>
      <c r="J618" s="8">
        <v>150</v>
      </c>
      <c r="K618" s="14" t="s">
        <v>377</v>
      </c>
      <c r="L618" s="14" t="s">
        <v>6091</v>
      </c>
      <c r="M618" s="10">
        <v>0.97700391722531799</v>
      </c>
      <c r="N618" s="8" t="s">
        <v>6403</v>
      </c>
      <c r="O618" s="8" t="s">
        <v>125</v>
      </c>
      <c r="P618" s="9">
        <v>0.52418981481481486</v>
      </c>
      <c r="Q618" s="9">
        <v>0.54356481481481478</v>
      </c>
      <c r="R618" s="8">
        <v>0</v>
      </c>
      <c r="S618" s="10">
        <v>23.426666666666666</v>
      </c>
      <c r="T618" s="8" t="s">
        <v>4923</v>
      </c>
      <c r="U618" s="8" t="s">
        <v>4924</v>
      </c>
      <c r="V618" s="10">
        <v>0.23080491468974601</v>
      </c>
      <c r="W618">
        <v>4865.24</v>
      </c>
      <c r="X618" s="8">
        <v>0</v>
      </c>
      <c r="Y618" s="8">
        <v>0</v>
      </c>
      <c r="Z618">
        <v>0</v>
      </c>
      <c r="AA618">
        <v>0</v>
      </c>
      <c r="AB618" s="8">
        <f>Solution[[#This Row],[Old Stop]] +1</f>
        <v>151</v>
      </c>
      <c r="AC618" s="8" t="str">
        <f>_xlfn.CONCAT(Solution[[#This Row],[Old Rt '#]],"_",Solution[[#This Row],[Week '#]],"_", _xlfn.SWITCH(Solution[[#This Row],[Old Delivery Day]], "M", "Monday", "T", "Tuesday", "W", "Wednesday", "R", "Thursday", "F", "Friday"))</f>
        <v>103_Week2_Thursday</v>
      </c>
      <c r="AD618" s="20">
        <v>111.33410000000001</v>
      </c>
      <c r="AE618" s="20">
        <v>97.724500000000006</v>
      </c>
      <c r="AF618" s="20">
        <v>138.065</v>
      </c>
      <c r="AG618" s="20">
        <v>110.8845</v>
      </c>
      <c r="AH618">
        <v>93.75</v>
      </c>
      <c r="AI618" s="8" t="s">
        <v>3810</v>
      </c>
      <c r="AJ618" s="8" t="s">
        <v>5005</v>
      </c>
      <c r="AK618" s="8">
        <v>1</v>
      </c>
      <c r="AL618" s="8">
        <v>0</v>
      </c>
      <c r="AM618" s="11">
        <v>71.133700000000005</v>
      </c>
      <c r="AN618" s="11">
        <v>106.2062</v>
      </c>
      <c r="AO618" t="s">
        <v>164</v>
      </c>
      <c r="AP618" s="8" t="s">
        <v>191</v>
      </c>
      <c r="AQ618" s="8" t="s">
        <v>44</v>
      </c>
      <c r="AR618" s="8" t="s">
        <v>164</v>
      </c>
      <c r="AS618" s="8" t="s">
        <v>164</v>
      </c>
      <c r="AT618" s="8" t="s">
        <v>168</v>
      </c>
      <c r="AU6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8" s="8"/>
      <c r="AW618">
        <v>27.833525000000002</v>
      </c>
      <c r="AX618">
        <v>24.431125000000002</v>
      </c>
      <c r="AY618">
        <v>34.516249999999999</v>
      </c>
      <c r="AZ618">
        <v>27.721125000000001</v>
      </c>
    </row>
    <row r="619" spans="1:52" x14ac:dyDescent="0.3">
      <c r="A619" s="43" t="s">
        <v>262</v>
      </c>
      <c r="B619" t="s">
        <v>5352</v>
      </c>
      <c r="C619" t="s">
        <v>110</v>
      </c>
      <c r="D619" s="8" t="s">
        <v>102</v>
      </c>
      <c r="E619" s="8" t="s">
        <v>290</v>
      </c>
      <c r="F619" s="8" t="s">
        <v>14</v>
      </c>
      <c r="G619" s="8" t="s">
        <v>9247</v>
      </c>
      <c r="H619" s="8" t="s">
        <v>160</v>
      </c>
      <c r="I619" s="8" t="s">
        <v>14</v>
      </c>
      <c r="J619" s="8">
        <v>140</v>
      </c>
      <c r="K619" s="14" t="s">
        <v>261</v>
      </c>
      <c r="L619" s="14" t="s">
        <v>6200</v>
      </c>
      <c r="M619" s="10">
        <v>3.2989985505258801</v>
      </c>
      <c r="N619" s="8" t="s">
        <v>8392</v>
      </c>
      <c r="O619" s="8" t="s">
        <v>113</v>
      </c>
      <c r="P619" s="9">
        <v>0.44238425925925928</v>
      </c>
      <c r="Q619" s="9">
        <v>0.4490972222222222</v>
      </c>
      <c r="R619" s="8">
        <v>0</v>
      </c>
      <c r="S619" s="10">
        <v>8.7833333333333332</v>
      </c>
      <c r="T619" s="8" t="s">
        <v>5354</v>
      </c>
      <c r="U619" s="8" t="s">
        <v>5355</v>
      </c>
      <c r="V619" s="10">
        <v>0.92154455181874695</v>
      </c>
      <c r="W619">
        <v>1500.86</v>
      </c>
      <c r="X619" s="8">
        <v>0</v>
      </c>
      <c r="Y619" s="8">
        <v>0</v>
      </c>
      <c r="Z619">
        <v>0</v>
      </c>
      <c r="AA619">
        <v>0</v>
      </c>
      <c r="AB619" s="8">
        <f>Solution[[#This Row],[Old Stop]] +1</f>
        <v>141</v>
      </c>
      <c r="AC619" s="8" t="str">
        <f>_xlfn.CONCAT(Solution[[#This Row],[Old Rt '#]],"_",Solution[[#This Row],[Week '#]],"_", _xlfn.SWITCH(Solution[[#This Row],[Old Delivery Day]], "M", "Monday", "T", "Tuesday", "W", "Wednesday", "R", "Thursday", "F", "Friday"))</f>
        <v>101_Week2_Friday</v>
      </c>
      <c r="AD619" s="20">
        <v>138.71250000000001</v>
      </c>
      <c r="AE619" s="20">
        <v>147.24</v>
      </c>
      <c r="AF619" s="20">
        <v>67.58</v>
      </c>
      <c r="AG619" s="20">
        <v>127.9425</v>
      </c>
      <c r="AH619">
        <v>21.8</v>
      </c>
      <c r="AI619" s="8" t="s">
        <v>3408</v>
      </c>
      <c r="AJ619" s="8" t="s">
        <v>5182</v>
      </c>
      <c r="AK619" s="8">
        <v>1</v>
      </c>
      <c r="AL619" s="8">
        <v>0</v>
      </c>
      <c r="AM619" s="11">
        <v>19.4025</v>
      </c>
      <c r="AN619" s="11">
        <v>28.996200000000002</v>
      </c>
      <c r="AO619" t="s">
        <v>163</v>
      </c>
      <c r="AP619" s="8" t="s">
        <v>191</v>
      </c>
      <c r="AQ619" s="8" t="s">
        <v>44</v>
      </c>
      <c r="AR619" s="8" t="s">
        <v>163</v>
      </c>
      <c r="AS619" s="8" t="s">
        <v>164</v>
      </c>
      <c r="AT619" s="8" t="s">
        <v>168</v>
      </c>
      <c r="AU6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19" s="8">
        <v>0</v>
      </c>
      <c r="AW619">
        <v>34.678125000000001</v>
      </c>
      <c r="AX619">
        <v>36.81</v>
      </c>
      <c r="AY619">
        <v>16.895</v>
      </c>
      <c r="AZ619">
        <v>31.985624999999999</v>
      </c>
    </row>
    <row r="620" spans="1:52" x14ac:dyDescent="0.3">
      <c r="A620" s="43" t="s">
        <v>756</v>
      </c>
      <c r="B620" t="s">
        <v>3973</v>
      </c>
      <c r="C620" t="s">
        <v>51</v>
      </c>
      <c r="D620" s="8" t="s">
        <v>102</v>
      </c>
      <c r="E620" s="8" t="s">
        <v>290</v>
      </c>
      <c r="F620" s="8" t="s">
        <v>14</v>
      </c>
      <c r="G620" s="8" t="s">
        <v>9257</v>
      </c>
      <c r="H620" s="8" t="s">
        <v>160</v>
      </c>
      <c r="I620" s="8" t="s">
        <v>12</v>
      </c>
      <c r="J620" s="8">
        <v>210</v>
      </c>
      <c r="K620" s="14" t="s">
        <v>3974</v>
      </c>
      <c r="L620" s="14" t="s">
        <v>6247</v>
      </c>
      <c r="M620" s="10">
        <v>1.90937235516543</v>
      </c>
      <c r="N620" s="8" t="s">
        <v>7953</v>
      </c>
      <c r="O620" s="8" t="s">
        <v>752</v>
      </c>
      <c r="P620" s="9">
        <v>0.45042824074074073</v>
      </c>
      <c r="Q620" s="9">
        <v>0.45055555555555554</v>
      </c>
      <c r="R620" s="8">
        <v>0</v>
      </c>
      <c r="S620" s="10">
        <v>0.18333333333333335</v>
      </c>
      <c r="T620" s="8" t="s">
        <v>3976</v>
      </c>
      <c r="U620" s="8" t="s">
        <v>3977</v>
      </c>
      <c r="V620" s="10">
        <v>0.78856008490335106</v>
      </c>
      <c r="W620">
        <v>493.98</v>
      </c>
      <c r="X620" s="8">
        <v>0</v>
      </c>
      <c r="Y620" s="8">
        <v>0</v>
      </c>
      <c r="Z620">
        <v>0</v>
      </c>
      <c r="AA620">
        <v>0</v>
      </c>
      <c r="AB620" s="8">
        <f>Solution[[#This Row],[Old Stop]] +1</f>
        <v>211</v>
      </c>
      <c r="AC620" s="8" t="str">
        <f>_xlfn.CONCAT(Solution[[#This Row],[Old Rt '#]],"_",Solution[[#This Row],[Week '#]],"_", _xlfn.SWITCH(Solution[[#This Row],[Old Delivery Day]], "M", "Monday", "T", "Tuesday", "W", "Wednesday", "R", "Thursday", "F", "Friday"))</f>
        <v>101_Week2_Wednesday</v>
      </c>
      <c r="AD620" s="20">
        <v>37.65</v>
      </c>
      <c r="AE620" s="20">
        <v>37.65</v>
      </c>
      <c r="AF620" s="20">
        <v>38.656599999999997</v>
      </c>
      <c r="AG620" s="20">
        <v>39.159999999999997</v>
      </c>
      <c r="AH620">
        <v>9.4995999999999992</v>
      </c>
      <c r="AI620" s="8" t="s">
        <v>3408</v>
      </c>
      <c r="AJ620" s="8" t="s">
        <v>5182</v>
      </c>
      <c r="AK620" s="8">
        <v>1</v>
      </c>
      <c r="AL620" s="8">
        <v>0</v>
      </c>
      <c r="AM620" s="11">
        <v>9.4124999999999996</v>
      </c>
      <c r="AN620" s="11">
        <v>9.7899999999999991</v>
      </c>
      <c r="AO620" t="s">
        <v>163</v>
      </c>
      <c r="AP620" s="8" t="s">
        <v>191</v>
      </c>
      <c r="AQ620" s="8" t="s">
        <v>44</v>
      </c>
      <c r="AR620" s="8" t="s">
        <v>163</v>
      </c>
      <c r="AS620" s="8" t="s">
        <v>163</v>
      </c>
      <c r="AT620" s="8" t="s">
        <v>168</v>
      </c>
      <c r="AU6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0" s="8">
        <v>0</v>
      </c>
      <c r="AW620">
        <v>9.4124999999999996</v>
      </c>
      <c r="AX620">
        <v>9.4124999999999996</v>
      </c>
      <c r="AY620">
        <v>9.6641499999999994</v>
      </c>
      <c r="AZ620">
        <v>9.7899999999999991</v>
      </c>
    </row>
    <row r="621" spans="1:52" x14ac:dyDescent="0.3">
      <c r="A621" s="43" t="s">
        <v>415</v>
      </c>
      <c r="B621" t="s">
        <v>4576</v>
      </c>
      <c r="C621" t="s">
        <v>110</v>
      </c>
      <c r="D621" s="8" t="s">
        <v>102</v>
      </c>
      <c r="E621" s="8" t="s">
        <v>290</v>
      </c>
      <c r="F621" s="8" t="s">
        <v>14</v>
      </c>
      <c r="G621" s="8" t="s">
        <v>9263</v>
      </c>
      <c r="H621" s="8" t="s">
        <v>160</v>
      </c>
      <c r="I621" s="8" t="s">
        <v>12</v>
      </c>
      <c r="J621" s="8">
        <v>190</v>
      </c>
      <c r="K621" s="14" t="s">
        <v>414</v>
      </c>
      <c r="L621" s="14" t="s">
        <v>5756</v>
      </c>
      <c r="M621" s="10">
        <v>0.35797425337966599</v>
      </c>
      <c r="N621" s="8" t="s">
        <v>9075</v>
      </c>
      <c r="O621" s="8" t="s">
        <v>113</v>
      </c>
      <c r="P621" s="9">
        <v>0.45554398148148151</v>
      </c>
      <c r="Q621" s="9">
        <v>0.45743055555555556</v>
      </c>
      <c r="R621" s="8">
        <v>0</v>
      </c>
      <c r="S621" s="10">
        <v>2.7166666666666668</v>
      </c>
      <c r="T621" s="8" t="s">
        <v>4578</v>
      </c>
      <c r="U621" s="8" t="s">
        <v>4579</v>
      </c>
      <c r="V621" s="10">
        <v>6.6772022926902305E-2</v>
      </c>
      <c r="W621">
        <v>466.44</v>
      </c>
      <c r="X621" s="8">
        <v>0</v>
      </c>
      <c r="Y621" s="8">
        <v>0</v>
      </c>
      <c r="Z621">
        <v>0</v>
      </c>
      <c r="AA621">
        <v>0</v>
      </c>
      <c r="AB621" s="8">
        <f>Solution[[#This Row],[Old Stop]] +1</f>
        <v>191</v>
      </c>
      <c r="AC621" s="8" t="str">
        <f>_xlfn.CONCAT(Solution[[#This Row],[Old Rt '#]],"_",Solution[[#This Row],[Week '#]],"_", _xlfn.SWITCH(Solution[[#This Row],[Old Delivery Day]], "M", "Monday", "T", "Tuesday", "W", "Wednesday", "R", "Thursday", "F", "Friday"))</f>
        <v>101_Week2_Wednesday</v>
      </c>
      <c r="AD621" s="20">
        <v>35.549999999999997</v>
      </c>
      <c r="AE621" s="20">
        <v>35.549999999999997</v>
      </c>
      <c r="AF621" s="20">
        <v>36.503300000000003</v>
      </c>
      <c r="AG621" s="20">
        <v>36.979999999999997</v>
      </c>
      <c r="AH621">
        <v>9.8000000000000007</v>
      </c>
      <c r="AI621" s="8" t="s">
        <v>3408</v>
      </c>
      <c r="AJ621" s="8" t="s">
        <v>5182</v>
      </c>
      <c r="AK621" s="8">
        <v>1</v>
      </c>
      <c r="AL621" s="8">
        <v>0</v>
      </c>
      <c r="AM621" s="11">
        <v>8.8874999999999993</v>
      </c>
      <c r="AN621" s="11">
        <v>9.2449999999999992</v>
      </c>
      <c r="AO621" t="s">
        <v>163</v>
      </c>
      <c r="AP621" s="8" t="s">
        <v>191</v>
      </c>
      <c r="AQ621" s="8" t="s">
        <v>44</v>
      </c>
      <c r="AR621" s="8" t="s">
        <v>163</v>
      </c>
      <c r="AS621" s="8" t="s">
        <v>163</v>
      </c>
      <c r="AT621" s="8" t="s">
        <v>168</v>
      </c>
      <c r="AU6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1" s="8">
        <v>0</v>
      </c>
      <c r="AW621">
        <v>8.8874999999999993</v>
      </c>
      <c r="AX621">
        <v>8.8874999999999993</v>
      </c>
      <c r="AY621">
        <v>9.1258250000000007</v>
      </c>
      <c r="AZ621">
        <v>9.2449999999999992</v>
      </c>
    </row>
    <row r="622" spans="1:52" x14ac:dyDescent="0.3">
      <c r="A622" s="43" t="s">
        <v>1852</v>
      </c>
      <c r="B622" t="s">
        <v>4927</v>
      </c>
      <c r="C622" t="s">
        <v>113</v>
      </c>
      <c r="D622" s="8" t="s">
        <v>102</v>
      </c>
      <c r="E622" s="8" t="s">
        <v>126</v>
      </c>
      <c r="F622" s="8" t="s">
        <v>48</v>
      </c>
      <c r="G622" s="8" t="s">
        <v>9271</v>
      </c>
      <c r="H622" s="8" t="s">
        <v>126</v>
      </c>
      <c r="I622" s="8" t="s">
        <v>48</v>
      </c>
      <c r="J622" s="8">
        <v>1</v>
      </c>
      <c r="K622" s="14" t="s">
        <v>1851</v>
      </c>
      <c r="L622" s="14" t="s">
        <v>6085</v>
      </c>
      <c r="M622" s="10">
        <v>0</v>
      </c>
      <c r="N622" s="8" t="s">
        <v>6406</v>
      </c>
      <c r="O622" s="8" t="s">
        <v>147</v>
      </c>
      <c r="P622" s="9">
        <v>0.55716435185185187</v>
      </c>
      <c r="Q622" s="9">
        <v>0.57122685185185185</v>
      </c>
      <c r="R622" s="8">
        <v>0</v>
      </c>
      <c r="S622" s="10">
        <v>19.206666666666667</v>
      </c>
      <c r="T622" s="8" t="s">
        <v>4929</v>
      </c>
      <c r="U622" s="8" t="s">
        <v>4930</v>
      </c>
      <c r="V622" s="10"/>
      <c r="W622">
        <v>844.48</v>
      </c>
      <c r="X622" s="8">
        <v>0</v>
      </c>
      <c r="Y622" s="8">
        <v>0</v>
      </c>
      <c r="Z622">
        <v>0</v>
      </c>
      <c r="AA622">
        <v>0</v>
      </c>
      <c r="AB622" s="8">
        <f>Solution[[#This Row],[Old Stop]] +1</f>
        <v>2</v>
      </c>
      <c r="AC622" s="8" t="str">
        <f>_xlfn.CONCAT(Solution[[#This Row],[Old Rt '#]],"_",Solution[[#This Row],[Week '#]],"_", _xlfn.SWITCH(Solution[[#This Row],[Old Delivery Day]], "M", "Monday", "T", "Tuesday", "W", "Wednesday", "R", "Thursday", "F", "Friday"))</f>
        <v>103_Week2_Thursday</v>
      </c>
      <c r="AD622" s="20">
        <v>16</v>
      </c>
      <c r="AE622" s="20">
        <v>16</v>
      </c>
      <c r="AF622" s="20">
        <v>16.617100000000001</v>
      </c>
      <c r="AG622" s="20">
        <v>16.96</v>
      </c>
      <c r="AH622">
        <v>16.96</v>
      </c>
      <c r="AI622" s="8" t="s">
        <v>3810</v>
      </c>
      <c r="AJ622" s="8" t="s">
        <v>5005</v>
      </c>
      <c r="AK622" s="8">
        <v>1</v>
      </c>
      <c r="AL622" s="8">
        <v>0</v>
      </c>
      <c r="AM622" s="11">
        <v>16</v>
      </c>
      <c r="AN622" s="11">
        <v>16.96</v>
      </c>
      <c r="AO622" t="s">
        <v>164</v>
      </c>
      <c r="AP622" s="8" t="s">
        <v>191</v>
      </c>
      <c r="AQ622" s="8" t="s">
        <v>44</v>
      </c>
      <c r="AR622" s="8" t="s">
        <v>164</v>
      </c>
      <c r="AS622" s="8" t="s">
        <v>164</v>
      </c>
      <c r="AT622" s="8" t="s">
        <v>168</v>
      </c>
      <c r="AU6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22" s="8"/>
      <c r="AW622">
        <v>4</v>
      </c>
      <c r="AX622">
        <v>4</v>
      </c>
      <c r="AY622">
        <v>4.1542750000000002</v>
      </c>
      <c r="AZ622">
        <v>4.24</v>
      </c>
    </row>
    <row r="623" spans="1:52" x14ac:dyDescent="0.3">
      <c r="A623" s="43" t="s">
        <v>1901</v>
      </c>
      <c r="B623" t="s">
        <v>3424</v>
      </c>
      <c r="C623" t="s">
        <v>110</v>
      </c>
      <c r="D623" s="8" t="s">
        <v>102</v>
      </c>
      <c r="E623" s="8" t="s">
        <v>290</v>
      </c>
      <c r="F623" s="8" t="s">
        <v>14</v>
      </c>
      <c r="G623" s="8" t="s">
        <v>9255</v>
      </c>
      <c r="H623" s="8" t="s">
        <v>290</v>
      </c>
      <c r="I623" s="8" t="s">
        <v>48</v>
      </c>
      <c r="J623" s="8">
        <v>380</v>
      </c>
      <c r="K623" s="14" t="s">
        <v>1900</v>
      </c>
      <c r="L623" s="14" t="s">
        <v>6032</v>
      </c>
      <c r="M623" s="10">
        <v>0.420498953682795</v>
      </c>
      <c r="N623" s="8" t="s">
        <v>7950</v>
      </c>
      <c r="O623" s="8" t="s">
        <v>147</v>
      </c>
      <c r="P623" s="9">
        <v>0.4508449074074074</v>
      </c>
      <c r="Q623" s="9">
        <v>0.45528935185185188</v>
      </c>
      <c r="R623" s="8">
        <v>0</v>
      </c>
      <c r="S623" s="10">
        <v>9.33</v>
      </c>
      <c r="T623" s="8" t="s">
        <v>3426</v>
      </c>
      <c r="U623" s="8" t="s">
        <v>3427</v>
      </c>
      <c r="V623" s="10">
        <v>0.20954072038822799</v>
      </c>
      <c r="W623">
        <v>3277.75</v>
      </c>
      <c r="X623" s="8">
        <v>0</v>
      </c>
      <c r="Y623" s="8">
        <v>0</v>
      </c>
      <c r="Z623">
        <v>0</v>
      </c>
      <c r="AA623">
        <v>0</v>
      </c>
      <c r="AB623" s="8">
        <f>Solution[[#This Row],[Old Stop]] +1</f>
        <v>381</v>
      </c>
      <c r="AC623" s="8" t="str">
        <f>_xlfn.CONCAT(Solution[[#This Row],[Old Rt '#]],"_",Solution[[#This Row],[Week '#]],"_", _xlfn.SWITCH(Solution[[#This Row],[Old Delivery Day]], "M", "Monday", "T", "Tuesday", "W", "Wednesday", "R", "Thursday", "F", "Friday"))</f>
        <v>105_Week2_Thursday</v>
      </c>
      <c r="AD623" s="20">
        <v>63.43</v>
      </c>
      <c r="AE623" s="20">
        <v>64.685299999999998</v>
      </c>
      <c r="AF623" s="20">
        <v>81.846400000000003</v>
      </c>
      <c r="AG623" s="20">
        <v>78.826099999999997</v>
      </c>
      <c r="AH623">
        <v>89.62</v>
      </c>
      <c r="AI623" s="8" t="s">
        <v>3408</v>
      </c>
      <c r="AJ623" s="8" t="s">
        <v>5182</v>
      </c>
      <c r="AK623" s="8">
        <v>1</v>
      </c>
      <c r="AL623" s="8">
        <v>0</v>
      </c>
      <c r="AM623" s="11">
        <v>76.668700000000001</v>
      </c>
      <c r="AN623" s="11">
        <v>79.267499999999998</v>
      </c>
      <c r="AO623" t="s">
        <v>163</v>
      </c>
      <c r="AP623" s="8" t="s">
        <v>191</v>
      </c>
      <c r="AQ623" s="8" t="s">
        <v>44</v>
      </c>
      <c r="AR623" s="8" t="s">
        <v>164</v>
      </c>
      <c r="AS623" s="8" t="s">
        <v>163</v>
      </c>
      <c r="AT623" s="8" t="s">
        <v>168</v>
      </c>
      <c r="AU6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3" s="8">
        <v>0</v>
      </c>
      <c r="AW623">
        <v>15.8575</v>
      </c>
      <c r="AX623">
        <v>16.171325</v>
      </c>
      <c r="AY623">
        <v>20.461600000000001</v>
      </c>
      <c r="AZ623">
        <v>19.706524999999999</v>
      </c>
    </row>
    <row r="624" spans="1:52" x14ac:dyDescent="0.3">
      <c r="A624" s="43" t="s">
        <v>999</v>
      </c>
      <c r="B624" t="s">
        <v>4426</v>
      </c>
      <c r="C624" t="s">
        <v>110</v>
      </c>
      <c r="D624" s="8" t="s">
        <v>102</v>
      </c>
      <c r="E624" s="8" t="s">
        <v>160</v>
      </c>
      <c r="F624" s="8" t="s">
        <v>48</v>
      </c>
      <c r="G624" s="8" t="s">
        <v>140</v>
      </c>
      <c r="H624" s="8" t="s">
        <v>160</v>
      </c>
      <c r="I624" s="8" t="s">
        <v>15</v>
      </c>
      <c r="J624" s="8">
        <v>263</v>
      </c>
      <c r="K624" s="14" t="s">
        <v>998</v>
      </c>
      <c r="L624" s="14" t="s">
        <v>5813</v>
      </c>
      <c r="M624" s="10">
        <v>12.9094003196951</v>
      </c>
      <c r="N624" s="8" t="s">
        <v>8784</v>
      </c>
      <c r="O624" s="8" t="s">
        <v>147</v>
      </c>
      <c r="P624" s="9">
        <v>0.36002314814814818</v>
      </c>
      <c r="Q624" s="9">
        <v>0.3667361111111111</v>
      </c>
      <c r="R624" s="8">
        <v>0</v>
      </c>
      <c r="S624" s="10">
        <v>9.4354006285390355</v>
      </c>
      <c r="T624" s="8" t="s">
        <v>4428</v>
      </c>
      <c r="U624" s="8" t="s">
        <v>4429</v>
      </c>
      <c r="V624" s="10">
        <v>6.4823128332113402</v>
      </c>
      <c r="W624">
        <v>2187.09</v>
      </c>
      <c r="X624" s="8">
        <v>0</v>
      </c>
      <c r="Y624" s="8">
        <v>0</v>
      </c>
      <c r="Z624">
        <v>0</v>
      </c>
      <c r="AA624">
        <v>0</v>
      </c>
      <c r="AB624" s="8">
        <f>Solution[[#This Row],[Old Stop]] +1</f>
        <v>264</v>
      </c>
      <c r="AC624" s="8" t="str">
        <f>_xlfn.CONCAT(Solution[[#This Row],[Old Rt '#]],"_",Solution[[#This Row],[Week '#]],"_", _xlfn.SWITCH(Solution[[#This Row],[Old Delivery Day]], "M", "Monday", "T", "Tuesday", "W", "Wednesday", "R", "Thursday", "F", "Friday"))</f>
        <v>101_Week2_Tuesday</v>
      </c>
      <c r="AD624" s="20">
        <v>0</v>
      </c>
      <c r="AE624" s="20">
        <v>85.727500000000006</v>
      </c>
      <c r="AF624" s="20">
        <v>89.519199999999998</v>
      </c>
      <c r="AG624" s="20">
        <v>84.38</v>
      </c>
      <c r="AH624">
        <v>100.82</v>
      </c>
      <c r="AI624" s="8" t="s">
        <v>3446</v>
      </c>
      <c r="AJ624" s="8" t="s">
        <v>5144</v>
      </c>
      <c r="AK624" s="8">
        <v>1</v>
      </c>
      <c r="AL624" s="8">
        <v>0</v>
      </c>
      <c r="AM624" s="11">
        <v>89.738699999999994</v>
      </c>
      <c r="AN624" s="11">
        <v>10.547499999999999</v>
      </c>
      <c r="AO624" t="s">
        <v>163</v>
      </c>
      <c r="AP624" s="8" t="s">
        <v>191</v>
      </c>
      <c r="AQ624" s="8" t="s">
        <v>44</v>
      </c>
      <c r="AR624" s="8" t="s">
        <v>164</v>
      </c>
      <c r="AS624" s="8" t="s">
        <v>163</v>
      </c>
      <c r="AT624" s="8" t="s">
        <v>168</v>
      </c>
      <c r="AU6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4" s="8">
        <v>0</v>
      </c>
      <c r="AW624">
        <v>0</v>
      </c>
      <c r="AX624">
        <v>21.431875000000002</v>
      </c>
      <c r="AY624">
        <v>22.379799999999999</v>
      </c>
      <c r="AZ624">
        <v>21.094999999999999</v>
      </c>
    </row>
    <row r="625" spans="1:52" x14ac:dyDescent="0.3">
      <c r="A625" s="43" t="s">
        <v>1972</v>
      </c>
      <c r="B625" t="s">
        <v>4887</v>
      </c>
      <c r="C625" t="s">
        <v>110</v>
      </c>
      <c r="D625" s="8" t="s">
        <v>102</v>
      </c>
      <c r="E625" s="8" t="s">
        <v>126</v>
      </c>
      <c r="F625" s="8" t="s">
        <v>48</v>
      </c>
      <c r="G625" s="8" t="s">
        <v>9270</v>
      </c>
      <c r="H625" s="8" t="s">
        <v>126</v>
      </c>
      <c r="I625" s="8" t="s">
        <v>48</v>
      </c>
      <c r="J625" s="8">
        <v>405</v>
      </c>
      <c r="K625" s="14" t="s">
        <v>1971</v>
      </c>
      <c r="L625" s="14" t="s">
        <v>6066</v>
      </c>
      <c r="M625" s="10">
        <v>1.3215881000505001</v>
      </c>
      <c r="N625" s="8" t="s">
        <v>6400</v>
      </c>
      <c r="O625" s="8" t="s">
        <v>147</v>
      </c>
      <c r="P625" s="9">
        <v>0.5832060185185185</v>
      </c>
      <c r="Q625" s="9">
        <v>0.58922453703703703</v>
      </c>
      <c r="R625" s="8">
        <v>0</v>
      </c>
      <c r="S625" s="10">
        <v>6.62</v>
      </c>
      <c r="T625" s="8" t="s">
        <v>4889</v>
      </c>
      <c r="U625" s="8" t="s">
        <v>4890</v>
      </c>
      <c r="V625" s="10">
        <v>0.20603182638081599</v>
      </c>
      <c r="W625">
        <v>592.22</v>
      </c>
      <c r="X625" s="8">
        <v>0</v>
      </c>
      <c r="Y625" s="8">
        <v>0</v>
      </c>
      <c r="Z625">
        <v>0</v>
      </c>
      <c r="AA625">
        <v>0</v>
      </c>
      <c r="AB625" s="8">
        <f>Solution[[#This Row],[Old Stop]] +1</f>
        <v>406</v>
      </c>
      <c r="AC625" s="8" t="str">
        <f>_xlfn.CONCAT(Solution[[#This Row],[Old Rt '#]],"_",Solution[[#This Row],[Week '#]],"_", _xlfn.SWITCH(Solution[[#This Row],[Old Delivery Day]], "M", "Monday", "T", "Tuesday", "W", "Wednesday", "R", "Thursday", "F", "Friday"))</f>
        <v>103_Week2_Thursday</v>
      </c>
      <c r="AD625" s="20">
        <v>0</v>
      </c>
      <c r="AE625" s="20">
        <v>0</v>
      </c>
      <c r="AF625" s="20">
        <v>43.594000000000001</v>
      </c>
      <c r="AG625" s="20">
        <v>36.6327</v>
      </c>
      <c r="AH625">
        <v>45.91</v>
      </c>
      <c r="AI625" s="8" t="s">
        <v>3810</v>
      </c>
      <c r="AJ625" s="8" t="s">
        <v>5005</v>
      </c>
      <c r="AK625" s="8">
        <v>1</v>
      </c>
      <c r="AL625" s="8">
        <v>0</v>
      </c>
      <c r="AM625" s="11">
        <v>4.8837000000000002</v>
      </c>
      <c r="AN625" s="11">
        <v>25.911200000000001</v>
      </c>
      <c r="AO625" t="s">
        <v>164</v>
      </c>
      <c r="AP625" s="8" t="s">
        <v>191</v>
      </c>
      <c r="AQ625" s="8" t="s">
        <v>44</v>
      </c>
      <c r="AR625" s="8" t="s">
        <v>164</v>
      </c>
      <c r="AS625" s="8" t="s">
        <v>164</v>
      </c>
      <c r="AT625" s="8" t="s">
        <v>168</v>
      </c>
      <c r="AU6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25" s="8"/>
      <c r="AW625">
        <v>0</v>
      </c>
      <c r="AX625">
        <v>0</v>
      </c>
      <c r="AY625">
        <v>10.8985</v>
      </c>
      <c r="AZ625">
        <v>9.158175</v>
      </c>
    </row>
    <row r="626" spans="1:52" x14ac:dyDescent="0.3">
      <c r="A626" s="43" t="s">
        <v>268</v>
      </c>
      <c r="B626" t="s">
        <v>4269</v>
      </c>
      <c r="C626" t="s">
        <v>110</v>
      </c>
      <c r="D626" s="8" t="s">
        <v>102</v>
      </c>
      <c r="E626" s="8" t="s">
        <v>290</v>
      </c>
      <c r="F626" s="8" t="s">
        <v>14</v>
      </c>
      <c r="G626" s="8" t="s">
        <v>9259</v>
      </c>
      <c r="H626" s="8" t="s">
        <v>160</v>
      </c>
      <c r="I626" s="8" t="s">
        <v>12</v>
      </c>
      <c r="J626" s="8">
        <v>295</v>
      </c>
      <c r="K626" s="14" t="s">
        <v>267</v>
      </c>
      <c r="L626" s="14" t="s">
        <v>5780</v>
      </c>
      <c r="M626" s="10">
        <v>2.1098425290014999</v>
      </c>
      <c r="N626" s="8" t="s">
        <v>8402</v>
      </c>
      <c r="O626" s="8" t="s">
        <v>147</v>
      </c>
      <c r="P626" s="9">
        <v>0.40537037037037038</v>
      </c>
      <c r="Q626" s="9">
        <v>0.41055555555555556</v>
      </c>
      <c r="R626" s="8">
        <v>0</v>
      </c>
      <c r="S626" s="10">
        <v>7.0791666666666666</v>
      </c>
      <c r="T626" s="8" t="s">
        <v>4271</v>
      </c>
      <c r="U626" s="8" t="s">
        <v>4272</v>
      </c>
      <c r="V626" s="10">
        <v>0.44662165212104799</v>
      </c>
      <c r="W626">
        <v>4170.8900000000003</v>
      </c>
      <c r="X626" s="8">
        <v>3</v>
      </c>
      <c r="Y626" s="8">
        <v>0.8125</v>
      </c>
      <c r="Z626">
        <v>2</v>
      </c>
      <c r="AA626">
        <v>16</v>
      </c>
      <c r="AB626" s="8">
        <f>Solution[[#This Row],[Old Stop]] +1</f>
        <v>296</v>
      </c>
      <c r="AC626" s="8" t="str">
        <f>_xlfn.CONCAT(Solution[[#This Row],[Old Rt '#]],"_",Solution[[#This Row],[Week '#]],"_", _xlfn.SWITCH(Solution[[#This Row],[Old Delivery Day]], "M", "Monday", "T", "Tuesday", "W", "Wednesday", "R", "Thursday", "F", "Friday"))</f>
        <v>101_Week2_Wednesday</v>
      </c>
      <c r="AD626" s="20">
        <v>77.901499999999999</v>
      </c>
      <c r="AE626" s="20">
        <v>80.162999999999997</v>
      </c>
      <c r="AF626" s="20">
        <v>73.88</v>
      </c>
      <c r="AG626" s="20">
        <v>76.154600000000002</v>
      </c>
      <c r="AH626">
        <v>77.61</v>
      </c>
      <c r="AI626" s="8" t="s">
        <v>3408</v>
      </c>
      <c r="AJ626" s="8" t="s">
        <v>5182</v>
      </c>
      <c r="AK626" s="8">
        <v>1</v>
      </c>
      <c r="AL626" s="8">
        <v>16</v>
      </c>
      <c r="AM626" s="11">
        <v>76.14</v>
      </c>
      <c r="AN626" s="11">
        <v>73.215000000000003</v>
      </c>
      <c r="AO626" t="s">
        <v>163</v>
      </c>
      <c r="AP626" s="8" t="s">
        <v>191</v>
      </c>
      <c r="AQ626" s="8" t="s">
        <v>44</v>
      </c>
      <c r="AR626" s="8" t="s">
        <v>163</v>
      </c>
      <c r="AS626" s="8" t="s">
        <v>163</v>
      </c>
      <c r="AT626" s="8" t="s">
        <v>168</v>
      </c>
      <c r="AU6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6" s="8">
        <v>16</v>
      </c>
      <c r="AW626">
        <v>19.475375</v>
      </c>
      <c r="AX626">
        <v>20.040749999999999</v>
      </c>
      <c r="AY626">
        <v>18.47</v>
      </c>
      <c r="AZ626">
        <v>19.038650000000001</v>
      </c>
    </row>
    <row r="627" spans="1:52" x14ac:dyDescent="0.3">
      <c r="A627" s="43" t="s">
        <v>1376</v>
      </c>
      <c r="B627" t="s">
        <v>4232</v>
      </c>
      <c r="C627" t="s">
        <v>110</v>
      </c>
      <c r="D627" s="8" t="s">
        <v>102</v>
      </c>
      <c r="E627" s="8" t="s">
        <v>290</v>
      </c>
      <c r="F627" s="8" t="s">
        <v>14</v>
      </c>
      <c r="G627" s="8" t="s">
        <v>9249</v>
      </c>
      <c r="H627" s="8" t="s">
        <v>160</v>
      </c>
      <c r="I627" s="8" t="s">
        <v>12</v>
      </c>
      <c r="J627" s="8">
        <v>252</v>
      </c>
      <c r="K627" s="14" t="s">
        <v>1375</v>
      </c>
      <c r="L627" s="14" t="s">
        <v>5854</v>
      </c>
      <c r="M627" s="10">
        <v>4.6020740656354899</v>
      </c>
      <c r="N627" s="8" t="s">
        <v>8403</v>
      </c>
      <c r="O627" s="8" t="s">
        <v>147</v>
      </c>
      <c r="P627" s="9">
        <v>0.41375000000000001</v>
      </c>
      <c r="Q627" s="9">
        <v>0.4158101851851852</v>
      </c>
      <c r="R627" s="8">
        <v>0</v>
      </c>
      <c r="S627" s="10">
        <v>3.7708333333333335</v>
      </c>
      <c r="T627" s="8" t="s">
        <v>4234</v>
      </c>
      <c r="U627" s="8" t="s">
        <v>4235</v>
      </c>
      <c r="V627" s="10">
        <v>2.2321496590908101</v>
      </c>
      <c r="W627">
        <v>4326.34</v>
      </c>
      <c r="X627" s="8">
        <v>0</v>
      </c>
      <c r="Y627" s="8">
        <v>1</v>
      </c>
      <c r="Z627">
        <v>2</v>
      </c>
      <c r="AA627">
        <v>22</v>
      </c>
      <c r="AB627" s="8">
        <f>Solution[[#This Row],[Old Stop]] +1</f>
        <v>253</v>
      </c>
      <c r="AC627" s="8" t="str">
        <f>_xlfn.CONCAT(Solution[[#This Row],[Old Rt '#]],"_",Solution[[#This Row],[Week '#]],"_", _xlfn.SWITCH(Solution[[#This Row],[Old Delivery Day]], "M", "Monday", "T", "Tuesday", "W", "Wednesday", "R", "Thursday", "F", "Friday"))</f>
        <v>101_Week2_Wednesday</v>
      </c>
      <c r="AD627" s="20">
        <v>56.9985</v>
      </c>
      <c r="AE627" s="20">
        <v>85.876300000000001</v>
      </c>
      <c r="AF627" s="20">
        <v>61.839300000000001</v>
      </c>
      <c r="AG627" s="20">
        <v>70.621300000000005</v>
      </c>
      <c r="AH627">
        <v>52.18</v>
      </c>
      <c r="AI627" s="8" t="s">
        <v>3408</v>
      </c>
      <c r="AJ627" s="8" t="s">
        <v>5182</v>
      </c>
      <c r="AK627" s="8">
        <v>1</v>
      </c>
      <c r="AL627" s="8">
        <v>22</v>
      </c>
      <c r="AM627" s="11">
        <v>142.65369999999999</v>
      </c>
      <c r="AN627" s="11">
        <v>96.415000000000006</v>
      </c>
      <c r="AO627" t="s">
        <v>163</v>
      </c>
      <c r="AP627" s="8" t="s">
        <v>191</v>
      </c>
      <c r="AQ627" s="8" t="s">
        <v>44</v>
      </c>
      <c r="AR627" s="8" t="s">
        <v>163</v>
      </c>
      <c r="AS627" s="8" t="s">
        <v>163</v>
      </c>
      <c r="AT627" s="8" t="s">
        <v>168</v>
      </c>
      <c r="AU6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7" s="8">
        <v>22</v>
      </c>
      <c r="AW627">
        <v>14.249625</v>
      </c>
      <c r="AX627">
        <v>21.469075</v>
      </c>
      <c r="AY627">
        <v>15.459825</v>
      </c>
      <c r="AZ627">
        <v>17.655325000000001</v>
      </c>
    </row>
    <row r="628" spans="1:52" x14ac:dyDescent="0.3">
      <c r="A628" s="43" t="s">
        <v>1778</v>
      </c>
      <c r="B628" t="s">
        <v>3956</v>
      </c>
      <c r="C628" t="s">
        <v>110</v>
      </c>
      <c r="D628" s="8" t="s">
        <v>102</v>
      </c>
      <c r="E628" s="8" t="s">
        <v>290</v>
      </c>
      <c r="F628" s="8" t="s">
        <v>14</v>
      </c>
      <c r="G628" s="8" t="s">
        <v>9258</v>
      </c>
      <c r="H628" s="8" t="s">
        <v>126</v>
      </c>
      <c r="I628" s="8" t="s">
        <v>15</v>
      </c>
      <c r="J628" s="8">
        <v>125</v>
      </c>
      <c r="K628" s="14" t="s">
        <v>1777</v>
      </c>
      <c r="L628" s="14" t="s">
        <v>6227</v>
      </c>
      <c r="M628" s="10">
        <v>2.0297187106438601</v>
      </c>
      <c r="N628" s="8" t="s">
        <v>7954</v>
      </c>
      <c r="O628" s="8" t="s">
        <v>113</v>
      </c>
      <c r="P628" s="9">
        <v>0.43151620370370369</v>
      </c>
      <c r="Q628" s="9">
        <v>0.44009259259259259</v>
      </c>
      <c r="R628" s="8">
        <v>0</v>
      </c>
      <c r="S628" s="10">
        <v>12.35</v>
      </c>
      <c r="T628" s="8" t="s">
        <v>3958</v>
      </c>
      <c r="U628" s="8" t="s">
        <v>3959</v>
      </c>
      <c r="V628" s="10">
        <v>0.42645276164991702</v>
      </c>
      <c r="W628">
        <v>763.84</v>
      </c>
      <c r="X628" s="8">
        <v>0</v>
      </c>
      <c r="Y628" s="8">
        <v>0</v>
      </c>
      <c r="Z628">
        <v>0</v>
      </c>
      <c r="AA628">
        <v>0</v>
      </c>
      <c r="AB628" s="8">
        <f>Solution[[#This Row],[Old Stop]] +1</f>
        <v>126</v>
      </c>
      <c r="AC628" s="8" t="str">
        <f>_xlfn.CONCAT(Solution[[#This Row],[Old Rt '#]],"_",Solution[[#This Row],[Week '#]],"_", _xlfn.SWITCH(Solution[[#This Row],[Old Delivery Day]], "M", "Monday", "T", "Tuesday", "W", "Wednesday", "R", "Thursday", "F", "Friday"))</f>
        <v>103_Week2_Tuesday</v>
      </c>
      <c r="AD628" s="20">
        <v>58.19</v>
      </c>
      <c r="AE628" s="20">
        <v>58.57</v>
      </c>
      <c r="AF628" s="20">
        <v>60.1233</v>
      </c>
      <c r="AG628" s="20">
        <v>60.9</v>
      </c>
      <c r="AH628">
        <v>15.23</v>
      </c>
      <c r="AI628" s="8" t="s">
        <v>3408</v>
      </c>
      <c r="AJ628" s="8" t="s">
        <v>5182</v>
      </c>
      <c r="AK628" s="8">
        <v>1</v>
      </c>
      <c r="AL628" s="8">
        <v>0</v>
      </c>
      <c r="AM628" s="11">
        <v>14.6425</v>
      </c>
      <c r="AN628" s="11">
        <v>15.225</v>
      </c>
      <c r="AO628" t="s">
        <v>163</v>
      </c>
      <c r="AP628" s="8" t="s">
        <v>191</v>
      </c>
      <c r="AQ628" s="8" t="s">
        <v>44</v>
      </c>
      <c r="AR628" s="8" t="s">
        <v>163</v>
      </c>
      <c r="AS628" s="8" t="s">
        <v>163</v>
      </c>
      <c r="AT628" s="8" t="s">
        <v>168</v>
      </c>
      <c r="AU6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28" s="8">
        <v>0</v>
      </c>
      <c r="AW628">
        <v>14.547499999999999</v>
      </c>
      <c r="AX628">
        <v>14.6425</v>
      </c>
      <c r="AY628">
        <v>15.030825</v>
      </c>
      <c r="AZ628">
        <v>15.225</v>
      </c>
    </row>
    <row r="629" spans="1:52" x14ac:dyDescent="0.3">
      <c r="A629" s="43" t="s">
        <v>1913</v>
      </c>
      <c r="B629" t="s">
        <v>3503</v>
      </c>
      <c r="C629" t="s">
        <v>110</v>
      </c>
      <c r="D629" s="8" t="s">
        <v>102</v>
      </c>
      <c r="E629" s="8" t="s">
        <v>126</v>
      </c>
      <c r="F629" s="8" t="s">
        <v>48</v>
      </c>
      <c r="G629" s="8" t="s">
        <v>9265</v>
      </c>
      <c r="H629" s="8" t="s">
        <v>126</v>
      </c>
      <c r="I629" s="8" t="s">
        <v>15</v>
      </c>
      <c r="J629" s="8">
        <v>284</v>
      </c>
      <c r="K629" s="14" t="s">
        <v>1912</v>
      </c>
      <c r="L629" s="14" t="s">
        <v>6064</v>
      </c>
      <c r="M629" s="10">
        <v>0.91419575910037998</v>
      </c>
      <c r="N629" s="8" t="s">
        <v>6405</v>
      </c>
      <c r="O629" s="8" t="s">
        <v>147</v>
      </c>
      <c r="P629" s="9">
        <v>0.52327546296296301</v>
      </c>
      <c r="Q629" s="9">
        <v>0.52351851851851849</v>
      </c>
      <c r="R629" s="8">
        <v>0</v>
      </c>
      <c r="S629" s="10">
        <v>6.7</v>
      </c>
      <c r="T629" s="8" t="s">
        <v>3505</v>
      </c>
      <c r="U629" s="8" t="s">
        <v>3506</v>
      </c>
      <c r="V629" s="10">
        <v>0.119546561969395</v>
      </c>
      <c r="W629">
        <v>6288.99</v>
      </c>
      <c r="X629" s="8">
        <v>0</v>
      </c>
      <c r="Y629" s="8">
        <v>0</v>
      </c>
      <c r="Z629">
        <v>0</v>
      </c>
      <c r="AA629">
        <v>0</v>
      </c>
      <c r="AB629" s="8">
        <f>Solution[[#This Row],[Old Stop]] +1</f>
        <v>285</v>
      </c>
      <c r="AC629" s="8" t="str">
        <f>_xlfn.CONCAT(Solution[[#This Row],[Old Rt '#]],"_",Solution[[#This Row],[Week '#]],"_", _xlfn.SWITCH(Solution[[#This Row],[Old Delivery Day]], "M", "Monday", "T", "Tuesday", "W", "Wednesday", "R", "Thursday", "F", "Friday"))</f>
        <v>103_Week2_Tuesday</v>
      </c>
      <c r="AD629" s="20">
        <v>71.822100000000006</v>
      </c>
      <c r="AE629" s="20">
        <v>127.4161</v>
      </c>
      <c r="AF629" s="20">
        <v>176.04849999999999</v>
      </c>
      <c r="AG629" s="20">
        <v>166.1876</v>
      </c>
      <c r="AH629">
        <v>206.31</v>
      </c>
      <c r="AI629" s="8" t="s">
        <v>3810</v>
      </c>
      <c r="AJ629" s="8" t="s">
        <v>5005</v>
      </c>
      <c r="AK629" s="8">
        <v>1</v>
      </c>
      <c r="AL629" s="8">
        <v>0</v>
      </c>
      <c r="AM629" s="11">
        <v>166.86869999999999</v>
      </c>
      <c r="AN629" s="11">
        <v>161.3775</v>
      </c>
      <c r="AO629" t="s">
        <v>163</v>
      </c>
      <c r="AP629" s="8" t="s">
        <v>191</v>
      </c>
      <c r="AQ629" s="8" t="s">
        <v>44</v>
      </c>
      <c r="AR629" s="8" t="s">
        <v>164</v>
      </c>
      <c r="AS629" s="8" t="s">
        <v>163</v>
      </c>
      <c r="AT629" s="8" t="s">
        <v>168</v>
      </c>
      <c r="AU6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29" s="8">
        <v>0</v>
      </c>
      <c r="AW629">
        <v>17.955525000000002</v>
      </c>
      <c r="AX629">
        <v>31.854025</v>
      </c>
      <c r="AY629">
        <v>44.012124999999997</v>
      </c>
      <c r="AZ629">
        <v>41.546900000000001</v>
      </c>
    </row>
    <row r="630" spans="1:52" x14ac:dyDescent="0.3">
      <c r="A630" s="43" t="s">
        <v>1522</v>
      </c>
      <c r="B630" t="s">
        <v>5236</v>
      </c>
      <c r="C630" t="s">
        <v>110</v>
      </c>
      <c r="D630" s="8" t="s">
        <v>102</v>
      </c>
      <c r="E630" s="8" t="s">
        <v>290</v>
      </c>
      <c r="F630" s="8" t="s">
        <v>14</v>
      </c>
      <c r="G630" s="8" t="s">
        <v>9254</v>
      </c>
      <c r="H630" s="8" t="s">
        <v>126</v>
      </c>
      <c r="I630" s="8" t="s">
        <v>15</v>
      </c>
      <c r="J630" s="8">
        <v>120</v>
      </c>
      <c r="K630" s="14" t="s">
        <v>1521</v>
      </c>
      <c r="L630" s="14" t="s">
        <v>6016</v>
      </c>
      <c r="M630" s="10">
        <v>3.7813033908062401</v>
      </c>
      <c r="N630" s="8" t="s">
        <v>9076</v>
      </c>
      <c r="O630" s="8" t="s">
        <v>125</v>
      </c>
      <c r="P630" s="9">
        <v>0.41844907407407406</v>
      </c>
      <c r="Q630" s="9">
        <v>0.43011574074074072</v>
      </c>
      <c r="R630" s="8">
        <v>0</v>
      </c>
      <c r="S630" s="10">
        <v>11.658333333333333</v>
      </c>
      <c r="T630" s="8" t="s">
        <v>5238</v>
      </c>
      <c r="U630" s="8" t="s">
        <v>5239</v>
      </c>
      <c r="V630" s="10">
        <v>1.7983879840242001</v>
      </c>
      <c r="W630">
        <v>2166.04</v>
      </c>
      <c r="X630" s="8">
        <v>0</v>
      </c>
      <c r="Y630" s="8">
        <v>0</v>
      </c>
      <c r="Z630">
        <v>0</v>
      </c>
      <c r="AA630">
        <v>0</v>
      </c>
      <c r="AB630" s="8">
        <f>Solution[[#This Row],[Old Stop]] +1</f>
        <v>121</v>
      </c>
      <c r="AC630" s="8" t="str">
        <f>_xlfn.CONCAT(Solution[[#This Row],[Old Rt '#]],"_",Solution[[#This Row],[Week '#]],"_", _xlfn.SWITCH(Solution[[#This Row],[Old Delivery Day]], "M", "Monday", "T", "Tuesday", "W", "Wednesday", "R", "Thursday", "F", "Friday"))</f>
        <v>103_Week2_Tuesday</v>
      </c>
      <c r="AD630" s="20">
        <v>81.89</v>
      </c>
      <c r="AE630" s="20">
        <v>81.89</v>
      </c>
      <c r="AF630" s="20">
        <v>85.99</v>
      </c>
      <c r="AG630" s="20">
        <v>88.04</v>
      </c>
      <c r="AH630">
        <v>46.66</v>
      </c>
      <c r="AI630" s="8" t="s">
        <v>3408</v>
      </c>
      <c r="AJ630" s="8" t="s">
        <v>5182</v>
      </c>
      <c r="AK630" s="8">
        <v>1</v>
      </c>
      <c r="AL630" s="8">
        <v>0</v>
      </c>
      <c r="AM630" s="11">
        <v>40.945</v>
      </c>
      <c r="AN630" s="11">
        <v>44.02</v>
      </c>
      <c r="AO630" t="s">
        <v>163</v>
      </c>
      <c r="AP630" s="8" t="s">
        <v>191</v>
      </c>
      <c r="AQ630" s="8" t="s">
        <v>44</v>
      </c>
      <c r="AR630" s="8" t="s">
        <v>163</v>
      </c>
      <c r="AS630" s="8" t="s">
        <v>163</v>
      </c>
      <c r="AT630" s="8" t="s">
        <v>168</v>
      </c>
      <c r="AU6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0" s="8">
        <v>0</v>
      </c>
      <c r="AW630">
        <v>20.4725</v>
      </c>
      <c r="AX630">
        <v>20.4725</v>
      </c>
      <c r="AY630">
        <v>21.497499999999999</v>
      </c>
      <c r="AZ630">
        <v>22.01</v>
      </c>
    </row>
    <row r="631" spans="1:52" x14ac:dyDescent="0.3">
      <c r="A631" s="43" t="s">
        <v>246</v>
      </c>
      <c r="B631" t="s">
        <v>4927</v>
      </c>
      <c r="C631" t="s">
        <v>110</v>
      </c>
      <c r="D631" s="8" t="s">
        <v>102</v>
      </c>
      <c r="E631" s="8" t="s">
        <v>126</v>
      </c>
      <c r="F631" s="8" t="s">
        <v>48</v>
      </c>
      <c r="G631" s="8" t="s">
        <v>9260</v>
      </c>
      <c r="H631" s="8" t="s">
        <v>126</v>
      </c>
      <c r="I631" s="8" t="s">
        <v>48</v>
      </c>
      <c r="J631" s="8">
        <v>300</v>
      </c>
      <c r="K631" s="14" t="s">
        <v>245</v>
      </c>
      <c r="L631" s="14" t="s">
        <v>6086</v>
      </c>
      <c r="M631" s="10">
        <v>0.86411096928293296</v>
      </c>
      <c r="N631" s="8" t="s">
        <v>6402</v>
      </c>
      <c r="O631" s="8" t="s">
        <v>147</v>
      </c>
      <c r="P631" s="9">
        <v>0.54416666666666669</v>
      </c>
      <c r="Q631" s="9">
        <v>0.54423611111111114</v>
      </c>
      <c r="R631" s="8">
        <v>0</v>
      </c>
      <c r="S631" s="10">
        <v>0.35333333333333333</v>
      </c>
      <c r="T631" s="8" t="s">
        <v>4929</v>
      </c>
      <c r="U631" s="8" t="s">
        <v>4930</v>
      </c>
      <c r="V631" s="10">
        <v>0.12962820522681801</v>
      </c>
      <c r="W631">
        <v>4672.05</v>
      </c>
      <c r="X631" s="8">
        <v>27</v>
      </c>
      <c r="Y631" s="8">
        <v>0.95135135135135096</v>
      </c>
      <c r="Z631">
        <v>16</v>
      </c>
      <c r="AA631">
        <v>521</v>
      </c>
      <c r="AB631" s="8">
        <f>Solution[[#This Row],[Old Stop]] +1</f>
        <v>301</v>
      </c>
      <c r="AC631" s="8" t="str">
        <f>_xlfn.CONCAT(Solution[[#This Row],[Old Rt '#]],"_",Solution[[#This Row],[Week '#]],"_", _xlfn.SWITCH(Solution[[#This Row],[Old Delivery Day]], "M", "Monday", "T", "Tuesday", "W", "Wednesday", "R", "Thursday", "F", "Friday"))</f>
        <v>103_Week2_Thursday</v>
      </c>
      <c r="AD631" s="20">
        <v>82.949100000000001</v>
      </c>
      <c r="AE631" s="20">
        <v>82.458399999999997</v>
      </c>
      <c r="AF631" s="20">
        <v>104.0407</v>
      </c>
      <c r="AG631" s="20">
        <v>155.0684</v>
      </c>
      <c r="AH631">
        <v>106.93</v>
      </c>
      <c r="AI631" s="8" t="s">
        <v>3810</v>
      </c>
      <c r="AJ631" s="8" t="s">
        <v>5005</v>
      </c>
      <c r="AK631" s="8">
        <v>1</v>
      </c>
      <c r="AL631" s="8">
        <v>555</v>
      </c>
      <c r="AM631" s="11">
        <v>94.394999999999996</v>
      </c>
      <c r="AN631" s="11">
        <v>185.35499999999999</v>
      </c>
      <c r="AO631" t="s">
        <v>164</v>
      </c>
      <c r="AP631" s="8" t="s">
        <v>191</v>
      </c>
      <c r="AQ631" s="8" t="s">
        <v>44</v>
      </c>
      <c r="AR631" s="8" t="s">
        <v>164</v>
      </c>
      <c r="AS631" s="8" t="s">
        <v>164</v>
      </c>
      <c r="AT631" s="8" t="s">
        <v>168</v>
      </c>
      <c r="AU6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1" s="8"/>
      <c r="AW631">
        <v>20.737275</v>
      </c>
      <c r="AX631">
        <v>20.614599999999999</v>
      </c>
      <c r="AY631">
        <v>26.010175</v>
      </c>
      <c r="AZ631">
        <v>38.767099999999999</v>
      </c>
    </row>
    <row r="632" spans="1:52" x14ac:dyDescent="0.3">
      <c r="A632" s="43" t="s">
        <v>1514</v>
      </c>
      <c r="B632" t="s">
        <v>3474</v>
      </c>
      <c r="C632" t="s">
        <v>110</v>
      </c>
      <c r="D632" s="8" t="s">
        <v>102</v>
      </c>
      <c r="E632" s="8" t="s">
        <v>290</v>
      </c>
      <c r="F632" s="8" t="s">
        <v>14</v>
      </c>
      <c r="G632" s="8" t="s">
        <v>9262</v>
      </c>
      <c r="H632" s="8" t="s">
        <v>126</v>
      </c>
      <c r="I632" s="8" t="s">
        <v>15</v>
      </c>
      <c r="J632" s="8">
        <v>325</v>
      </c>
      <c r="K632" s="14" t="s">
        <v>1513</v>
      </c>
      <c r="L632" s="14" t="s">
        <v>6014</v>
      </c>
      <c r="M632" s="10">
        <v>1.3384780597191901</v>
      </c>
      <c r="N632" s="8" t="s">
        <v>7956</v>
      </c>
      <c r="O632" s="8" t="s">
        <v>147</v>
      </c>
      <c r="P632" s="9">
        <v>0.49133101851851851</v>
      </c>
      <c r="Q632" s="9">
        <v>0.4937037037037037</v>
      </c>
      <c r="R632" s="8">
        <v>0</v>
      </c>
      <c r="S632" s="10">
        <v>4.3875000000000002</v>
      </c>
      <c r="T632" s="8" t="s">
        <v>3476</v>
      </c>
      <c r="U632" s="8" t="s">
        <v>3477</v>
      </c>
      <c r="V632" s="10">
        <v>0.23972145077528201</v>
      </c>
      <c r="W632">
        <v>2039.31</v>
      </c>
      <c r="X632" s="8">
        <v>0</v>
      </c>
      <c r="Y632" s="8">
        <v>0</v>
      </c>
      <c r="Z632">
        <v>0</v>
      </c>
      <c r="AA632">
        <v>0</v>
      </c>
      <c r="AB632" s="8">
        <f>Solution[[#This Row],[Old Stop]] +1</f>
        <v>326</v>
      </c>
      <c r="AC632" s="8" t="str">
        <f>_xlfn.CONCAT(Solution[[#This Row],[Old Rt '#]],"_",Solution[[#This Row],[Week '#]],"_", _xlfn.SWITCH(Solution[[#This Row],[Old Delivery Day]], "M", "Monday", "T", "Tuesday", "W", "Wednesday", "R", "Thursday", "F", "Friday"))</f>
        <v>103_Week2_Tuesday</v>
      </c>
      <c r="AD632" s="20">
        <v>38.729999999999997</v>
      </c>
      <c r="AE632" s="20">
        <v>38.729999999999997</v>
      </c>
      <c r="AF632" s="20">
        <v>40.08</v>
      </c>
      <c r="AG632" s="20">
        <v>40.68</v>
      </c>
      <c r="AH632">
        <v>43.12</v>
      </c>
      <c r="AI632" s="8" t="s">
        <v>3408</v>
      </c>
      <c r="AJ632" s="8" t="s">
        <v>5182</v>
      </c>
      <c r="AK632" s="8">
        <v>1</v>
      </c>
      <c r="AL632" s="8">
        <v>0</v>
      </c>
      <c r="AM632" s="11">
        <v>38.729999999999997</v>
      </c>
      <c r="AN632" s="11">
        <v>40.68</v>
      </c>
      <c r="AO632" t="s">
        <v>163</v>
      </c>
      <c r="AP632" s="8" t="s">
        <v>191</v>
      </c>
      <c r="AQ632" s="8" t="s">
        <v>44</v>
      </c>
      <c r="AR632" s="8" t="s">
        <v>163</v>
      </c>
      <c r="AS632" s="8" t="s">
        <v>163</v>
      </c>
      <c r="AT632" s="8" t="s">
        <v>168</v>
      </c>
      <c r="AU6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2" s="8">
        <v>0</v>
      </c>
      <c r="AW632">
        <v>9.6824999999999992</v>
      </c>
      <c r="AX632">
        <v>9.6824999999999992</v>
      </c>
      <c r="AY632">
        <v>10.02</v>
      </c>
      <c r="AZ632">
        <v>10.17</v>
      </c>
    </row>
    <row r="633" spans="1:52" x14ac:dyDescent="0.3">
      <c r="A633" s="43" t="s">
        <v>1392</v>
      </c>
      <c r="B633" t="s">
        <v>3480</v>
      </c>
      <c r="C633" t="s">
        <v>112</v>
      </c>
      <c r="D633" s="8" t="s">
        <v>102</v>
      </c>
      <c r="E633" s="8" t="s">
        <v>290</v>
      </c>
      <c r="F633" s="8" t="s">
        <v>14</v>
      </c>
      <c r="G633" s="8" t="s">
        <v>9265</v>
      </c>
      <c r="H633" s="8" t="s">
        <v>126</v>
      </c>
      <c r="I633" s="8" t="s">
        <v>15</v>
      </c>
      <c r="J633" s="8">
        <v>290</v>
      </c>
      <c r="K633" s="14" t="s">
        <v>1391</v>
      </c>
      <c r="L633" s="14" t="s">
        <v>6011</v>
      </c>
      <c r="M633" s="10">
        <v>1.3168507229131601</v>
      </c>
      <c r="N633" s="8" t="s">
        <v>7960</v>
      </c>
      <c r="O633" s="8" t="s">
        <v>125</v>
      </c>
      <c r="P633" s="9">
        <v>0.49032407407407408</v>
      </c>
      <c r="Q633" s="9">
        <v>0.49040509259259257</v>
      </c>
      <c r="R633" s="8">
        <v>0</v>
      </c>
      <c r="S633" s="10">
        <v>0.11666666666666667</v>
      </c>
      <c r="T633" s="8" t="s">
        <v>3482</v>
      </c>
      <c r="U633" s="8" t="s">
        <v>3483</v>
      </c>
      <c r="V633" s="10">
        <v>0.24896928433062601</v>
      </c>
      <c r="W633">
        <v>1468.43</v>
      </c>
      <c r="X633" s="8">
        <v>0</v>
      </c>
      <c r="Y633" s="8">
        <v>0</v>
      </c>
      <c r="Z633">
        <v>0</v>
      </c>
      <c r="AA633">
        <v>0</v>
      </c>
      <c r="AB633" s="8">
        <f>Solution[[#This Row],[Old Stop]] +1</f>
        <v>291</v>
      </c>
      <c r="AC633" s="8" t="str">
        <f>_xlfn.CONCAT(Solution[[#This Row],[Old Rt '#]],"_",Solution[[#This Row],[Week '#]],"_", _xlfn.SWITCH(Solution[[#This Row],[Old Delivery Day]], "M", "Monday", "T", "Tuesday", "W", "Wednesday", "R", "Thursday", "F", "Friday"))</f>
        <v>103_Week2_Tuesday</v>
      </c>
      <c r="AD633" s="20">
        <v>56.31</v>
      </c>
      <c r="AE633" s="20">
        <v>56.31</v>
      </c>
      <c r="AF633" s="20">
        <v>56.97</v>
      </c>
      <c r="AG633" s="20">
        <v>57.86</v>
      </c>
      <c r="AH633">
        <v>30.37</v>
      </c>
      <c r="AI633" s="8" t="s">
        <v>3408</v>
      </c>
      <c r="AJ633" s="8" t="s">
        <v>5182</v>
      </c>
      <c r="AK633" s="8">
        <v>1</v>
      </c>
      <c r="AL633" s="8">
        <v>0</v>
      </c>
      <c r="AM633" s="11">
        <v>28.155000000000001</v>
      </c>
      <c r="AN633" s="11">
        <v>28.93</v>
      </c>
      <c r="AO633" t="s">
        <v>163</v>
      </c>
      <c r="AP633" s="8" t="s">
        <v>191</v>
      </c>
      <c r="AQ633" s="8" t="s">
        <v>44</v>
      </c>
      <c r="AR633" s="8" t="s">
        <v>163</v>
      </c>
      <c r="AS633" s="8" t="s">
        <v>163</v>
      </c>
      <c r="AT633" s="8" t="s">
        <v>168</v>
      </c>
      <c r="AU6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3" s="8">
        <v>0</v>
      </c>
      <c r="AW633">
        <v>14.077500000000001</v>
      </c>
      <c r="AX633">
        <v>14.077500000000001</v>
      </c>
      <c r="AY633">
        <v>14.2425</v>
      </c>
      <c r="AZ633">
        <v>14.465</v>
      </c>
    </row>
    <row r="634" spans="1:52" x14ac:dyDescent="0.3">
      <c r="A634" s="43" t="s">
        <v>1698</v>
      </c>
      <c r="B634" t="s">
        <v>158</v>
      </c>
      <c r="C634" t="s">
        <v>147</v>
      </c>
      <c r="D634" s="8" t="s">
        <v>102</v>
      </c>
      <c r="E634" s="8" t="s">
        <v>290</v>
      </c>
      <c r="F634" s="8" t="s">
        <v>14</v>
      </c>
      <c r="G634" s="8" t="s">
        <v>9260</v>
      </c>
      <c r="H634" s="8" t="s">
        <v>126</v>
      </c>
      <c r="I634" s="8" t="s">
        <v>15</v>
      </c>
      <c r="J634" s="8">
        <v>340</v>
      </c>
      <c r="K634" s="14" t="s">
        <v>1697</v>
      </c>
      <c r="L634" s="14" t="s">
        <v>5932</v>
      </c>
      <c r="M634" s="10">
        <v>3.4420577149630298</v>
      </c>
      <c r="N634" s="8" t="s">
        <v>7955</v>
      </c>
      <c r="O634" s="8" t="s">
        <v>147</v>
      </c>
      <c r="P634" s="9">
        <v>0.49609953703703702</v>
      </c>
      <c r="Q634" s="9">
        <v>0.4962152777777778</v>
      </c>
      <c r="R634" s="8">
        <v>0</v>
      </c>
      <c r="S634" s="10">
        <v>0.90416666666666667</v>
      </c>
      <c r="T634" s="8" t="s">
        <v>3543</v>
      </c>
      <c r="U634" s="8" t="s">
        <v>3544</v>
      </c>
      <c r="V634" s="10">
        <v>0.92343172206594204</v>
      </c>
      <c r="W634">
        <v>3268.07</v>
      </c>
      <c r="X634" s="8">
        <v>0</v>
      </c>
      <c r="Y634" s="8">
        <v>0</v>
      </c>
      <c r="Z634">
        <v>0</v>
      </c>
      <c r="AA634">
        <v>0</v>
      </c>
      <c r="AB634" s="8">
        <f>Solution[[#This Row],[Old Stop]] +1</f>
        <v>341</v>
      </c>
      <c r="AC634" s="8" t="str">
        <f>_xlfn.CONCAT(Solution[[#This Row],[Old Rt '#]],"_",Solution[[#This Row],[Week '#]],"_", _xlfn.SWITCH(Solution[[#This Row],[Old Delivery Day]], "M", "Monday", "T", "Tuesday", "W", "Wednesday", "R", "Thursday", "F", "Friday"))</f>
        <v>103_Week2_Tuesday</v>
      </c>
      <c r="AD634" s="20">
        <v>62.22</v>
      </c>
      <c r="AE634" s="20">
        <v>62.22</v>
      </c>
      <c r="AF634" s="20">
        <v>63.957599999999999</v>
      </c>
      <c r="AG634" s="20">
        <v>64.728399999999993</v>
      </c>
      <c r="AH634">
        <v>64.73</v>
      </c>
      <c r="AI634" s="8" t="s">
        <v>3408</v>
      </c>
      <c r="AJ634" s="8" t="s">
        <v>5182</v>
      </c>
      <c r="AK634" s="8">
        <v>1</v>
      </c>
      <c r="AL634" s="8">
        <v>0</v>
      </c>
      <c r="AM634" s="11">
        <v>62.22</v>
      </c>
      <c r="AN634" s="11">
        <v>64.728700000000003</v>
      </c>
      <c r="AO634" t="s">
        <v>163</v>
      </c>
      <c r="AP634" s="8" t="s">
        <v>191</v>
      </c>
      <c r="AQ634" s="8" t="s">
        <v>44</v>
      </c>
      <c r="AR634" s="8" t="s">
        <v>163</v>
      </c>
      <c r="AS634" s="8" t="s">
        <v>163</v>
      </c>
      <c r="AT634" s="8" t="s">
        <v>168</v>
      </c>
      <c r="AU6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4" s="8">
        <v>0</v>
      </c>
      <c r="AW634">
        <v>15.555</v>
      </c>
      <c r="AX634">
        <v>15.555</v>
      </c>
      <c r="AY634">
        <v>15.9894</v>
      </c>
      <c r="AZ634">
        <v>16.182099999999998</v>
      </c>
    </row>
    <row r="635" spans="1:52" x14ac:dyDescent="0.3">
      <c r="A635" s="43" t="s">
        <v>688</v>
      </c>
      <c r="B635" t="s">
        <v>3638</v>
      </c>
      <c r="C635" t="s">
        <v>142</v>
      </c>
      <c r="D635" s="8" t="s">
        <v>102</v>
      </c>
      <c r="E635" s="8" t="s">
        <v>126</v>
      </c>
      <c r="F635" s="8" t="s">
        <v>13</v>
      </c>
      <c r="G635" s="8" t="s">
        <v>9249</v>
      </c>
      <c r="H635" s="8" t="s">
        <v>126</v>
      </c>
      <c r="I635" s="8" t="s">
        <v>13</v>
      </c>
      <c r="J635" s="8">
        <v>0</v>
      </c>
      <c r="K635" s="14" t="s">
        <v>687</v>
      </c>
      <c r="L635" s="14" t="s">
        <v>5840</v>
      </c>
      <c r="M635" s="10">
        <v>0.25489436105084501</v>
      </c>
      <c r="N635" s="8" t="s">
        <v>9107</v>
      </c>
      <c r="O635" s="8" t="s">
        <v>147</v>
      </c>
      <c r="P635" s="9">
        <v>0.43425925925925923</v>
      </c>
      <c r="Q635" s="9">
        <v>0.4415162037037037</v>
      </c>
      <c r="R635" s="8">
        <v>0</v>
      </c>
      <c r="S635" s="10">
        <v>19.125</v>
      </c>
      <c r="T635" s="8" t="s">
        <v>4918</v>
      </c>
      <c r="U635" s="8" t="s">
        <v>4919</v>
      </c>
      <c r="V635" s="10">
        <v>0.13557334455893899</v>
      </c>
      <c r="W635">
        <v>2749.77</v>
      </c>
      <c r="X635" s="8">
        <v>0</v>
      </c>
      <c r="Y635" s="8">
        <v>0</v>
      </c>
      <c r="Z635">
        <v>0</v>
      </c>
      <c r="AA635">
        <v>0</v>
      </c>
      <c r="AB635" s="8">
        <f>Solution[[#This Row],[Old Stop]] +1</f>
        <v>1</v>
      </c>
      <c r="AC635" s="8" t="str">
        <f>_xlfn.CONCAT(Solution[[#This Row],[Old Rt '#]],"_",Solution[[#This Row],[Week '#]],"_", _xlfn.SWITCH(Solution[[#This Row],[Old Delivery Day]], "M", "Monday", "T", "Tuesday", "W", "Wednesday", "R", "Thursday", "F", "Friday"))</f>
        <v>103_Week2_Monday</v>
      </c>
      <c r="AD635" s="20">
        <v>51.4</v>
      </c>
      <c r="AE635" s="20">
        <v>53.416899999999998</v>
      </c>
      <c r="AF635" s="20">
        <v>55.162300000000002</v>
      </c>
      <c r="AG635" s="20">
        <v>57.24</v>
      </c>
      <c r="AH635">
        <v>60.14</v>
      </c>
      <c r="AI635" s="8" t="s">
        <v>4488</v>
      </c>
      <c r="AJ635" s="8" t="s">
        <v>5088</v>
      </c>
      <c r="AK635" s="8">
        <v>1</v>
      </c>
      <c r="AL635" s="8">
        <v>0</v>
      </c>
      <c r="AM635" s="11">
        <v>52.177500000000002</v>
      </c>
      <c r="AN635" s="11">
        <v>57.24</v>
      </c>
      <c r="AO635" t="s">
        <v>164</v>
      </c>
      <c r="AP635" s="8" t="s">
        <v>191</v>
      </c>
      <c r="AQ635" s="8" t="s">
        <v>44</v>
      </c>
      <c r="AR635" s="8" t="s">
        <v>164</v>
      </c>
      <c r="AS635" s="8" t="s">
        <v>164</v>
      </c>
      <c r="AT635" s="8" t="s">
        <v>168</v>
      </c>
      <c r="AU6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5" s="8"/>
      <c r="AW635">
        <v>12.85</v>
      </c>
      <c r="AX635">
        <v>13.354225</v>
      </c>
      <c r="AY635">
        <v>13.790575</v>
      </c>
      <c r="AZ635">
        <v>14.31</v>
      </c>
    </row>
    <row r="636" spans="1:52" x14ac:dyDescent="0.3">
      <c r="A636" s="43" t="s">
        <v>499</v>
      </c>
      <c r="B636" t="s">
        <v>4883</v>
      </c>
      <c r="C636" t="s">
        <v>110</v>
      </c>
      <c r="D636" s="8" t="s">
        <v>102</v>
      </c>
      <c r="E636" s="8" t="s">
        <v>126</v>
      </c>
      <c r="F636" s="8" t="s">
        <v>48</v>
      </c>
      <c r="G636" s="8" t="s">
        <v>9266</v>
      </c>
      <c r="H636" s="8" t="s">
        <v>126</v>
      </c>
      <c r="I636" s="8" t="s">
        <v>48</v>
      </c>
      <c r="J636" s="8">
        <v>295</v>
      </c>
      <c r="K636" s="14" t="s">
        <v>498</v>
      </c>
      <c r="L636" s="14" t="s">
        <v>6067</v>
      </c>
      <c r="M636" s="10">
        <v>1.83680764134959</v>
      </c>
      <c r="N636" s="8" t="s">
        <v>7826</v>
      </c>
      <c r="O636" s="8" t="s">
        <v>147</v>
      </c>
      <c r="P636" s="9">
        <v>0.48890046296296297</v>
      </c>
      <c r="Q636" s="9">
        <v>0.50071759259259263</v>
      </c>
      <c r="R636" s="8">
        <v>0</v>
      </c>
      <c r="S636" s="10">
        <v>14.52</v>
      </c>
      <c r="T636" s="8" t="s">
        <v>4885</v>
      </c>
      <c r="U636" s="8" t="s">
        <v>4886</v>
      </c>
      <c r="V636" s="10">
        <v>0.78013031405892497</v>
      </c>
      <c r="W636">
        <v>10946.9</v>
      </c>
      <c r="X636" s="8">
        <v>7</v>
      </c>
      <c r="Y636" s="8">
        <v>0.96</v>
      </c>
      <c r="Z636">
        <v>8</v>
      </c>
      <c r="AA636">
        <v>154</v>
      </c>
      <c r="AB636" s="8">
        <f>Solution[[#This Row],[Old Stop]] +1</f>
        <v>296</v>
      </c>
      <c r="AC636" s="8" t="str">
        <f>_xlfn.CONCAT(Solution[[#This Row],[Old Rt '#]],"_",Solution[[#This Row],[Week '#]],"_", _xlfn.SWITCH(Solution[[#This Row],[Old Delivery Day]], "M", "Monday", "T", "Tuesday", "W", "Wednesday", "R", "Thursday", "F", "Friday"))</f>
        <v>103_Week2_Thursday</v>
      </c>
      <c r="AD636" s="20">
        <v>194.75659999999999</v>
      </c>
      <c r="AE636" s="20">
        <v>190.87299999999999</v>
      </c>
      <c r="AF636" s="20">
        <v>210.74420000000001</v>
      </c>
      <c r="AG636" s="20">
        <v>208.0615</v>
      </c>
      <c r="AH636">
        <v>223.33</v>
      </c>
      <c r="AI636" s="8" t="s">
        <v>3810</v>
      </c>
      <c r="AJ636" s="8" t="s">
        <v>5005</v>
      </c>
      <c r="AK636" s="8">
        <v>1</v>
      </c>
      <c r="AL636" s="8">
        <v>175</v>
      </c>
      <c r="AM636" s="11">
        <v>197.92750000000001</v>
      </c>
      <c r="AN636" s="11">
        <v>194.3887</v>
      </c>
      <c r="AO636" t="s">
        <v>164</v>
      </c>
      <c r="AP636" s="8" t="s">
        <v>191</v>
      </c>
      <c r="AQ636" s="8" t="s">
        <v>44</v>
      </c>
      <c r="AR636" s="8" t="s">
        <v>164</v>
      </c>
      <c r="AS636" s="8" t="s">
        <v>164</v>
      </c>
      <c r="AT636" s="8" t="s">
        <v>168</v>
      </c>
      <c r="AU6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6" s="8"/>
      <c r="AW636">
        <v>48.689149999999998</v>
      </c>
      <c r="AX636">
        <v>47.718249999999998</v>
      </c>
      <c r="AY636">
        <v>52.686050000000002</v>
      </c>
      <c r="AZ636">
        <v>52.015374999999999</v>
      </c>
    </row>
    <row r="637" spans="1:52" x14ac:dyDescent="0.3">
      <c r="A637" s="43" t="s">
        <v>1700</v>
      </c>
      <c r="B637" t="s">
        <v>5526</v>
      </c>
      <c r="C637" t="s">
        <v>110</v>
      </c>
      <c r="D637" s="8" t="s">
        <v>102</v>
      </c>
      <c r="E637" s="8" t="s">
        <v>290</v>
      </c>
      <c r="F637" s="8" t="s">
        <v>14</v>
      </c>
      <c r="G637" s="8" t="s">
        <v>9269</v>
      </c>
      <c r="H637" s="8" t="s">
        <v>126</v>
      </c>
      <c r="I637" s="8" t="s">
        <v>15</v>
      </c>
      <c r="J637" s="8">
        <v>322</v>
      </c>
      <c r="K637" s="14" t="s">
        <v>1699</v>
      </c>
      <c r="L637" s="14" t="s">
        <v>6128</v>
      </c>
      <c r="M637" s="10">
        <v>1.55821982148086</v>
      </c>
      <c r="N637" s="8" t="s">
        <v>7957</v>
      </c>
      <c r="O637" s="8" t="s">
        <v>113</v>
      </c>
      <c r="P637" s="9">
        <v>0.49729166666666669</v>
      </c>
      <c r="Q637" s="9">
        <v>0.49753472222222223</v>
      </c>
      <c r="R637" s="8">
        <v>0</v>
      </c>
      <c r="S637" s="10">
        <v>0.35000000000000003</v>
      </c>
      <c r="T637" s="8" t="s">
        <v>5528</v>
      </c>
      <c r="U637" s="8" t="s">
        <v>5529</v>
      </c>
      <c r="V637" s="10">
        <v>0.48798427740320699</v>
      </c>
      <c r="W637">
        <v>316.37</v>
      </c>
      <c r="X637" s="8">
        <v>0</v>
      </c>
      <c r="Y637" s="8">
        <v>0</v>
      </c>
      <c r="Z637">
        <v>0</v>
      </c>
      <c r="AA637">
        <v>0</v>
      </c>
      <c r="AB637" s="8">
        <f>Solution[[#This Row],[Old Stop]] +1</f>
        <v>323</v>
      </c>
      <c r="AC637" s="8" t="str">
        <f>_xlfn.CONCAT(Solution[[#This Row],[Old Rt '#]],"_",Solution[[#This Row],[Week '#]],"_", _xlfn.SWITCH(Solution[[#This Row],[Old Delivery Day]], "M", "Monday", "T", "Tuesday", "W", "Wednesday", "R", "Thursday", "F", "Friday"))</f>
        <v>103_Week2_Tuesday</v>
      </c>
      <c r="AD637" s="20">
        <v>45.51</v>
      </c>
      <c r="AE637" s="20">
        <v>45.95</v>
      </c>
      <c r="AF637" s="20">
        <v>0</v>
      </c>
      <c r="AG637" s="20">
        <v>48.02</v>
      </c>
      <c r="AH637" t="s">
        <v>247</v>
      </c>
      <c r="AI637" s="8" t="s">
        <v>3408</v>
      </c>
      <c r="AJ637" s="8" t="s">
        <v>5182</v>
      </c>
      <c r="AK637" s="8">
        <v>1</v>
      </c>
      <c r="AL637" s="8">
        <v>0</v>
      </c>
      <c r="AM637" s="11">
        <v>0</v>
      </c>
      <c r="AN637" s="11">
        <v>12.005000000000001</v>
      </c>
      <c r="AO637" t="s">
        <v>163</v>
      </c>
      <c r="AP637" s="8" t="s">
        <v>191</v>
      </c>
      <c r="AQ637" s="8" t="s">
        <v>44</v>
      </c>
      <c r="AR637" s="8" t="s">
        <v>163</v>
      </c>
      <c r="AS637" s="8" t="s">
        <v>163</v>
      </c>
      <c r="AT637" s="8" t="s">
        <v>168</v>
      </c>
      <c r="AU6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7" s="8">
        <v>0</v>
      </c>
      <c r="AW637">
        <v>11.3775</v>
      </c>
      <c r="AX637">
        <v>11.487500000000001</v>
      </c>
      <c r="AY637">
        <v>0</v>
      </c>
      <c r="AZ637">
        <v>12.005000000000001</v>
      </c>
    </row>
    <row r="638" spans="1:52" x14ac:dyDescent="0.3">
      <c r="A638" s="43" t="s">
        <v>1529</v>
      </c>
      <c r="B638" t="s">
        <v>3497</v>
      </c>
      <c r="C638" t="s">
        <v>110</v>
      </c>
      <c r="D638" s="8" t="s">
        <v>102</v>
      </c>
      <c r="E638" s="8" t="s">
        <v>290</v>
      </c>
      <c r="F638" s="8" t="s">
        <v>14</v>
      </c>
      <c r="G638" s="8" t="s">
        <v>9261</v>
      </c>
      <c r="H638" s="8" t="s">
        <v>290</v>
      </c>
      <c r="I638" s="8" t="s">
        <v>15</v>
      </c>
      <c r="J638" s="8">
        <v>310</v>
      </c>
      <c r="K638" s="14" t="s">
        <v>1528</v>
      </c>
      <c r="L638" s="14" t="s">
        <v>5961</v>
      </c>
      <c r="M638" s="10">
        <v>0.73176822633212202</v>
      </c>
      <c r="N638" s="8" t="s">
        <v>7951</v>
      </c>
      <c r="O638" s="8" t="s">
        <v>147</v>
      </c>
      <c r="P638" s="9">
        <v>0.47952546296296295</v>
      </c>
      <c r="Q638" s="9">
        <v>0.48614583333333333</v>
      </c>
      <c r="R638" s="8">
        <v>0</v>
      </c>
      <c r="S638" s="10">
        <v>7.7166666666666668</v>
      </c>
      <c r="T638" s="8" t="s">
        <v>3499</v>
      </c>
      <c r="U638" s="8" t="s">
        <v>3500</v>
      </c>
      <c r="V638" s="10">
        <v>0.14024381632598501</v>
      </c>
      <c r="W638">
        <v>8675.56</v>
      </c>
      <c r="X638" s="8">
        <v>0</v>
      </c>
      <c r="Y638" s="8">
        <v>0</v>
      </c>
      <c r="Z638">
        <v>0</v>
      </c>
      <c r="AA638">
        <v>0</v>
      </c>
      <c r="AB638" s="8">
        <f>Solution[[#This Row],[Old Stop]] +1</f>
        <v>311</v>
      </c>
      <c r="AC638" s="8" t="str">
        <f>_xlfn.CONCAT(Solution[[#This Row],[Old Rt '#]],"_",Solution[[#This Row],[Week '#]],"_", _xlfn.SWITCH(Solution[[#This Row],[Old Delivery Day]], "M", "Monday", "T", "Tuesday", "W", "Wednesday", "R", "Thursday", "F", "Friday"))</f>
        <v>105_Week2_Tuesday</v>
      </c>
      <c r="AD638" s="20">
        <v>107.49</v>
      </c>
      <c r="AE638" s="20">
        <v>174.38069999999999</v>
      </c>
      <c r="AF638" s="20">
        <v>261.73349999999999</v>
      </c>
      <c r="AG638" s="20">
        <v>174.19380000000001</v>
      </c>
      <c r="AH638">
        <v>297.89</v>
      </c>
      <c r="AI638" s="8" t="s">
        <v>3408</v>
      </c>
      <c r="AJ638" s="8" t="s">
        <v>5182</v>
      </c>
      <c r="AK638" s="8">
        <v>1</v>
      </c>
      <c r="AL638" s="8">
        <v>0</v>
      </c>
      <c r="AM638" s="11">
        <v>260.57619999999997</v>
      </c>
      <c r="AN638" s="11">
        <v>159.16</v>
      </c>
      <c r="AO638" t="s">
        <v>163</v>
      </c>
      <c r="AP638" s="8" t="s">
        <v>191</v>
      </c>
      <c r="AQ638" s="8" t="s">
        <v>44</v>
      </c>
      <c r="AR638" s="8" t="s">
        <v>164</v>
      </c>
      <c r="AS638" s="8" t="s">
        <v>163</v>
      </c>
      <c r="AT638" s="8" t="s">
        <v>168</v>
      </c>
      <c r="AU6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8" s="8">
        <v>0</v>
      </c>
      <c r="AW638">
        <v>26.872499999999999</v>
      </c>
      <c r="AX638">
        <v>43.595174999999998</v>
      </c>
      <c r="AY638">
        <v>65.433374999999998</v>
      </c>
      <c r="AZ638">
        <v>43.548450000000003</v>
      </c>
    </row>
    <row r="639" spans="1:52" x14ac:dyDescent="0.3">
      <c r="A639" s="43" t="s">
        <v>1850</v>
      </c>
      <c r="B639" t="s">
        <v>4927</v>
      </c>
      <c r="C639" t="s">
        <v>112</v>
      </c>
      <c r="D639" s="8" t="s">
        <v>102</v>
      </c>
      <c r="E639" s="8" t="s">
        <v>126</v>
      </c>
      <c r="F639" s="8" t="s">
        <v>48</v>
      </c>
      <c r="G639" s="8" t="s">
        <v>9268</v>
      </c>
      <c r="H639" s="8" t="s">
        <v>126</v>
      </c>
      <c r="I639" s="8" t="s">
        <v>48</v>
      </c>
      <c r="J639" s="8">
        <v>1</v>
      </c>
      <c r="K639" s="14" t="s">
        <v>1849</v>
      </c>
      <c r="L639" s="14" t="s">
        <v>6085</v>
      </c>
      <c r="M639" s="10">
        <v>0</v>
      </c>
      <c r="N639" s="8" t="s">
        <v>6407</v>
      </c>
      <c r="O639" s="8" t="s">
        <v>147</v>
      </c>
      <c r="P639" s="9">
        <v>0.5490856481481482</v>
      </c>
      <c r="Q639" s="9">
        <v>0.55716435185185187</v>
      </c>
      <c r="R639" s="8">
        <v>0</v>
      </c>
      <c r="S639" s="10">
        <v>10.733333333333334</v>
      </c>
      <c r="T639" s="8" t="s">
        <v>4929</v>
      </c>
      <c r="U639" s="8" t="s">
        <v>4930</v>
      </c>
      <c r="V639" s="10"/>
      <c r="W639">
        <v>2563.0700000000002</v>
      </c>
      <c r="X639" s="8">
        <v>0</v>
      </c>
      <c r="Y639" s="8">
        <v>0</v>
      </c>
      <c r="Z639">
        <v>0</v>
      </c>
      <c r="AA639">
        <v>0</v>
      </c>
      <c r="AB639" s="8">
        <f>Solution[[#This Row],[Old Stop]] +1</f>
        <v>2</v>
      </c>
      <c r="AC639" s="8" t="str">
        <f>_xlfn.CONCAT(Solution[[#This Row],[Old Rt '#]],"_",Solution[[#This Row],[Week '#]],"_", _xlfn.SWITCH(Solution[[#This Row],[Old Delivery Day]], "M", "Monday", "T", "Tuesday", "W", "Wednesday", "R", "Thursday", "F", "Friday"))</f>
        <v>103_Week2_Thursday</v>
      </c>
      <c r="AD639" s="20">
        <v>40.5</v>
      </c>
      <c r="AE639" s="20">
        <v>40.5</v>
      </c>
      <c r="AF639" s="20">
        <v>50.994</v>
      </c>
      <c r="AG639" s="20">
        <v>49.674599999999998</v>
      </c>
      <c r="AH639">
        <v>42.89</v>
      </c>
      <c r="AI639" s="8" t="s">
        <v>3810</v>
      </c>
      <c r="AJ639" s="8" t="s">
        <v>5005</v>
      </c>
      <c r="AK639" s="8">
        <v>1</v>
      </c>
      <c r="AL639" s="8">
        <v>0</v>
      </c>
      <c r="AM639" s="11">
        <v>40.5</v>
      </c>
      <c r="AN639" s="11">
        <v>53.914999999999999</v>
      </c>
      <c r="AO639" t="s">
        <v>164</v>
      </c>
      <c r="AP639" s="8" t="s">
        <v>191</v>
      </c>
      <c r="AQ639" s="8" t="s">
        <v>44</v>
      </c>
      <c r="AR639" s="8" t="s">
        <v>164</v>
      </c>
      <c r="AS639" s="8" t="s">
        <v>164</v>
      </c>
      <c r="AT639" s="8" t="s">
        <v>168</v>
      </c>
      <c r="AU6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39" s="8"/>
      <c r="AW639">
        <v>10.125</v>
      </c>
      <c r="AX639">
        <v>10.125</v>
      </c>
      <c r="AY639">
        <v>12.7485</v>
      </c>
      <c r="AZ639">
        <v>12.41865</v>
      </c>
    </row>
    <row r="640" spans="1:52" x14ac:dyDescent="0.3">
      <c r="A640" s="43" t="s">
        <v>1719</v>
      </c>
      <c r="B640" t="s">
        <v>3416</v>
      </c>
      <c r="C640" t="s">
        <v>110</v>
      </c>
      <c r="D640" s="8" t="s">
        <v>102</v>
      </c>
      <c r="E640" s="8" t="s">
        <v>290</v>
      </c>
      <c r="F640" s="8" t="s">
        <v>14</v>
      </c>
      <c r="G640" s="8" t="s">
        <v>9266</v>
      </c>
      <c r="H640" s="8" t="s">
        <v>126</v>
      </c>
      <c r="I640" s="8" t="s">
        <v>15</v>
      </c>
      <c r="J640" s="8">
        <v>1</v>
      </c>
      <c r="K640" s="14" t="s">
        <v>1718</v>
      </c>
      <c r="L640" s="14" t="s">
        <v>5945</v>
      </c>
      <c r="M640" s="10">
        <v>2.8151504876313398</v>
      </c>
      <c r="N640" s="8" t="s">
        <v>7952</v>
      </c>
      <c r="O640" s="8" t="s">
        <v>147</v>
      </c>
      <c r="P640" s="9">
        <v>0.45938657407407407</v>
      </c>
      <c r="Q640" s="9">
        <v>0.47901620370370368</v>
      </c>
      <c r="R640" s="8">
        <v>0</v>
      </c>
      <c r="S640" s="10">
        <v>18.104166666666668</v>
      </c>
      <c r="T640" s="8" t="s">
        <v>3418</v>
      </c>
      <c r="U640" s="8" t="s">
        <v>3419</v>
      </c>
      <c r="V640" s="10">
        <v>1.1703836330422299</v>
      </c>
      <c r="W640">
        <v>3780.68</v>
      </c>
      <c r="X640" s="8">
        <v>0</v>
      </c>
      <c r="Y640" s="8">
        <v>0</v>
      </c>
      <c r="Z640">
        <v>0</v>
      </c>
      <c r="AA640">
        <v>0</v>
      </c>
      <c r="AB640" s="8">
        <f>Solution[[#This Row],[Old Stop]] +1</f>
        <v>2</v>
      </c>
      <c r="AC640" s="8" t="str">
        <f>_xlfn.CONCAT(Solution[[#This Row],[Old Rt '#]],"_",Solution[[#This Row],[Week '#]],"_", _xlfn.SWITCH(Solution[[#This Row],[Old Delivery Day]], "M", "Monday", "T", "Tuesday", "W", "Wednesday", "R", "Thursday", "F", "Friday"))</f>
        <v>103_Week2_Tuesday</v>
      </c>
      <c r="AD640" s="20">
        <v>71.483000000000004</v>
      </c>
      <c r="AE640" s="20">
        <v>72.319999999999993</v>
      </c>
      <c r="AF640" s="20">
        <v>74.618399999999994</v>
      </c>
      <c r="AG640" s="20">
        <v>75.64</v>
      </c>
      <c r="AH640">
        <v>80.180000000000007</v>
      </c>
      <c r="AI640" s="8" t="s">
        <v>3408</v>
      </c>
      <c r="AJ640" s="8" t="s">
        <v>5182</v>
      </c>
      <c r="AK640" s="8">
        <v>1</v>
      </c>
      <c r="AL640" s="8">
        <v>0</v>
      </c>
      <c r="AM640" s="11">
        <v>72.319999999999993</v>
      </c>
      <c r="AN640" s="11">
        <v>75.64</v>
      </c>
      <c r="AO640" t="s">
        <v>163</v>
      </c>
      <c r="AP640" s="8" t="s">
        <v>191</v>
      </c>
      <c r="AQ640" s="8" t="s">
        <v>44</v>
      </c>
      <c r="AR640" s="8" t="s">
        <v>163</v>
      </c>
      <c r="AS640" s="8" t="s">
        <v>163</v>
      </c>
      <c r="AT640" s="8" t="s">
        <v>168</v>
      </c>
      <c r="AU6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40" s="8">
        <v>0</v>
      </c>
      <c r="AW640">
        <v>17.870750000000001</v>
      </c>
      <c r="AX640">
        <v>18.079999999999998</v>
      </c>
      <c r="AY640">
        <v>18.654599999999999</v>
      </c>
      <c r="AZ640">
        <v>18.91</v>
      </c>
    </row>
    <row r="641" spans="1:52" x14ac:dyDescent="0.3">
      <c r="A641" s="43" t="s">
        <v>1489</v>
      </c>
      <c r="B641" t="s">
        <v>5454</v>
      </c>
      <c r="C641" t="s">
        <v>110</v>
      </c>
      <c r="D641" s="8" t="s">
        <v>102</v>
      </c>
      <c r="E641" s="8" t="s">
        <v>290</v>
      </c>
      <c r="F641" s="8" t="s">
        <v>14</v>
      </c>
      <c r="G641" s="8" t="s">
        <v>9264</v>
      </c>
      <c r="H641" s="8" t="s">
        <v>126</v>
      </c>
      <c r="I641" s="8" t="s">
        <v>15</v>
      </c>
      <c r="J641" s="8">
        <v>285</v>
      </c>
      <c r="K641" s="14" t="s">
        <v>1488</v>
      </c>
      <c r="L641" s="14" t="s">
        <v>6125</v>
      </c>
      <c r="M641" s="10">
        <v>1.5475692404668799</v>
      </c>
      <c r="N641" s="8" t="s">
        <v>7959</v>
      </c>
      <c r="O641" s="8" t="s">
        <v>113</v>
      </c>
      <c r="P641" s="9">
        <v>0.48721064814814813</v>
      </c>
      <c r="Q641" s="9">
        <v>0.48729166666666668</v>
      </c>
      <c r="R641" s="8">
        <v>0</v>
      </c>
      <c r="S641" s="10">
        <v>0.11666666666666667</v>
      </c>
      <c r="T641" s="8" t="s">
        <v>5456</v>
      </c>
      <c r="U641" s="8" t="s">
        <v>5457</v>
      </c>
      <c r="V641" s="10">
        <v>0.313205665143798</v>
      </c>
      <c r="W641">
        <v>259.23</v>
      </c>
      <c r="X641" s="8">
        <v>0</v>
      </c>
      <c r="Y641" s="8">
        <v>0</v>
      </c>
      <c r="Z641">
        <v>0</v>
      </c>
      <c r="AA641">
        <v>0</v>
      </c>
      <c r="AB641" s="8">
        <f>Solution[[#This Row],[Old Stop]] +1</f>
        <v>286</v>
      </c>
      <c r="AC641" s="8" t="str">
        <f>_xlfn.CONCAT(Solution[[#This Row],[Old Rt '#]],"_",Solution[[#This Row],[Week '#]],"_", _xlfn.SWITCH(Solution[[#This Row],[Old Delivery Day]], "M", "Monday", "T", "Tuesday", "W", "Wednesday", "R", "Thursday", "F", "Friday"))</f>
        <v>103_Week2_Tuesday</v>
      </c>
      <c r="AD641" s="20">
        <v>37.085000000000001</v>
      </c>
      <c r="AE641" s="20">
        <v>37.450000000000003</v>
      </c>
      <c r="AF641" s="20">
        <v>0</v>
      </c>
      <c r="AG641" s="20">
        <v>41.95</v>
      </c>
      <c r="AH641" t="s">
        <v>247</v>
      </c>
      <c r="AI641" s="8" t="s">
        <v>3408</v>
      </c>
      <c r="AJ641" s="8" t="s">
        <v>5182</v>
      </c>
      <c r="AK641" s="8">
        <v>1</v>
      </c>
      <c r="AL641" s="8">
        <v>0</v>
      </c>
      <c r="AM641" s="11">
        <v>0</v>
      </c>
      <c r="AN641" s="11">
        <v>10.487500000000001</v>
      </c>
      <c r="AO641" t="s">
        <v>163</v>
      </c>
      <c r="AP641" s="8" t="s">
        <v>191</v>
      </c>
      <c r="AQ641" s="8" t="s">
        <v>44</v>
      </c>
      <c r="AR641" s="8" t="s">
        <v>163</v>
      </c>
      <c r="AS641" s="8" t="s">
        <v>163</v>
      </c>
      <c r="AT641" s="8" t="s">
        <v>168</v>
      </c>
      <c r="AU6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41" s="8">
        <v>0</v>
      </c>
      <c r="AW641">
        <v>9.2712500000000002</v>
      </c>
      <c r="AX641">
        <v>9.3625000000000007</v>
      </c>
      <c r="AY641">
        <v>0</v>
      </c>
      <c r="AZ641">
        <v>10.487500000000001</v>
      </c>
    </row>
    <row r="642" spans="1:52" x14ac:dyDescent="0.3">
      <c r="A642" s="43" t="s">
        <v>1482</v>
      </c>
      <c r="B642" t="s">
        <v>4779</v>
      </c>
      <c r="C642" t="s">
        <v>110</v>
      </c>
      <c r="D642" s="8" t="s">
        <v>102</v>
      </c>
      <c r="E642" s="8" t="s">
        <v>126</v>
      </c>
      <c r="F642" s="8" t="s">
        <v>12</v>
      </c>
      <c r="G642" s="8" t="s">
        <v>180</v>
      </c>
      <c r="H642" s="8" t="s">
        <v>290</v>
      </c>
      <c r="I642" s="8" t="s">
        <v>15</v>
      </c>
      <c r="J642" s="8">
        <v>70</v>
      </c>
      <c r="K642" s="14" t="s">
        <v>1481</v>
      </c>
      <c r="L642" s="14" t="s">
        <v>5767</v>
      </c>
      <c r="M642" s="10">
        <v>0.60251709076345605</v>
      </c>
      <c r="N642" s="8" t="s">
        <v>8375</v>
      </c>
      <c r="O642" s="8" t="s">
        <v>147</v>
      </c>
      <c r="P642" s="9">
        <v>0.31767361111111109</v>
      </c>
      <c r="Q642" s="9">
        <v>0.32386574074074076</v>
      </c>
      <c r="R642" s="8">
        <v>0</v>
      </c>
      <c r="S642" s="10">
        <v>10.058333333333334</v>
      </c>
      <c r="T642" s="8" t="s">
        <v>4781</v>
      </c>
      <c r="U642" s="8" t="s">
        <v>4782</v>
      </c>
      <c r="V642" s="10">
        <v>0.26705217477663601</v>
      </c>
      <c r="W642">
        <v>2944.66</v>
      </c>
      <c r="X642" s="8">
        <v>0</v>
      </c>
      <c r="Y642" s="8">
        <v>0</v>
      </c>
      <c r="Z642">
        <v>0</v>
      </c>
      <c r="AA642">
        <v>0</v>
      </c>
      <c r="AB642" s="8">
        <f>Solution[[#This Row],[Old Stop]] +1</f>
        <v>71</v>
      </c>
      <c r="AC642" s="8" t="str">
        <f>_xlfn.CONCAT(Solution[[#This Row],[Old Rt '#]],"_",Solution[[#This Row],[Week '#]],"_", _xlfn.SWITCH(Solution[[#This Row],[Old Delivery Day]], "M", "Monday", "T", "Tuesday", "W", "Wednesday", "R", "Thursday", "F", "Friday"))</f>
        <v>105_Week2_Tuesday</v>
      </c>
      <c r="AD642" s="20">
        <v>47.010800000000003</v>
      </c>
      <c r="AE642" s="20">
        <v>66.063000000000002</v>
      </c>
      <c r="AF642" s="20">
        <v>74.238399999999999</v>
      </c>
      <c r="AG642" s="20">
        <v>80.08</v>
      </c>
      <c r="AH642">
        <v>80.7</v>
      </c>
      <c r="AI642" s="8" t="s">
        <v>4626</v>
      </c>
      <c r="AJ642" s="8" t="s">
        <v>5693</v>
      </c>
      <c r="AK642" s="8">
        <v>1</v>
      </c>
      <c r="AL642" s="8">
        <v>0</v>
      </c>
      <c r="AM642" s="11">
        <v>73.788700000000006</v>
      </c>
      <c r="AN642" s="11">
        <v>80.08</v>
      </c>
      <c r="AO642" t="s">
        <v>163</v>
      </c>
      <c r="AP642" s="8" t="s">
        <v>191</v>
      </c>
      <c r="AQ642" s="8" t="s">
        <v>44</v>
      </c>
      <c r="AR642" s="8" t="s">
        <v>163</v>
      </c>
      <c r="AS642" s="8" t="s">
        <v>163</v>
      </c>
      <c r="AT642" s="8" t="s">
        <v>168</v>
      </c>
      <c r="AU6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42" s="8">
        <v>0</v>
      </c>
      <c r="AW642">
        <v>11.752700000000001</v>
      </c>
      <c r="AX642">
        <v>16.515750000000001</v>
      </c>
      <c r="AY642">
        <v>18.5596</v>
      </c>
      <c r="AZ642">
        <v>20.02</v>
      </c>
    </row>
    <row r="643" spans="1:52" x14ac:dyDescent="0.3">
      <c r="A643" s="43" t="s">
        <v>549</v>
      </c>
      <c r="B643" t="s">
        <v>3480</v>
      </c>
      <c r="C643" t="s">
        <v>142</v>
      </c>
      <c r="D643" s="8" t="s">
        <v>102</v>
      </c>
      <c r="E643" s="8" t="s">
        <v>290</v>
      </c>
      <c r="F643" s="8" t="s">
        <v>14</v>
      </c>
      <c r="G643" s="8" t="s">
        <v>9256</v>
      </c>
      <c r="H643" s="8" t="s">
        <v>126</v>
      </c>
      <c r="I643" s="8" t="s">
        <v>15</v>
      </c>
      <c r="J643" s="8">
        <v>286</v>
      </c>
      <c r="K643" s="14" t="s">
        <v>548</v>
      </c>
      <c r="L643" s="14" t="s">
        <v>5836</v>
      </c>
      <c r="M643" s="10">
        <v>6.6727083714283694E-2</v>
      </c>
      <c r="N643" s="8" t="s">
        <v>7961</v>
      </c>
      <c r="O643" s="8" t="s">
        <v>147</v>
      </c>
      <c r="P643" s="9">
        <v>0.48733796296296295</v>
      </c>
      <c r="Q643" s="9">
        <v>0.48940972222222223</v>
      </c>
      <c r="R643" s="8">
        <v>0</v>
      </c>
      <c r="S643" s="10">
        <v>7.166666666666667</v>
      </c>
      <c r="T643" s="8" t="s">
        <v>3489</v>
      </c>
      <c r="U643" s="8" t="s">
        <v>3490</v>
      </c>
      <c r="V643" s="10">
        <v>1.5590787698419701E-2</v>
      </c>
      <c r="W643">
        <v>283.52</v>
      </c>
      <c r="X643" s="8">
        <v>0</v>
      </c>
      <c r="Y643" s="8">
        <v>0</v>
      </c>
      <c r="Z643">
        <v>0</v>
      </c>
      <c r="AA643">
        <v>0</v>
      </c>
      <c r="AB643" s="8">
        <f>Solution[[#This Row],[Old Stop]] +1</f>
        <v>287</v>
      </c>
      <c r="AC643" s="8" t="str">
        <f>_xlfn.CONCAT(Solution[[#This Row],[Old Rt '#]],"_",Solution[[#This Row],[Week '#]],"_", _xlfn.SWITCH(Solution[[#This Row],[Old Delivery Day]], "M", "Monday", "T", "Tuesday", "W", "Wednesday", "R", "Thursday", "F", "Friday"))</f>
        <v>103_Week2_Tuesday</v>
      </c>
      <c r="AD643" s="20">
        <v>15.18</v>
      </c>
      <c r="AE643" s="20">
        <v>0</v>
      </c>
      <c r="AF643" s="20">
        <v>0</v>
      </c>
      <c r="AG643" s="20">
        <v>15.64</v>
      </c>
      <c r="AH643" t="s">
        <v>247</v>
      </c>
      <c r="AI643" s="8" t="s">
        <v>3408</v>
      </c>
      <c r="AJ643" s="8" t="s">
        <v>5182</v>
      </c>
      <c r="AK643" s="8">
        <v>1</v>
      </c>
      <c r="AL643" s="8">
        <v>0</v>
      </c>
      <c r="AM643" s="11">
        <v>0</v>
      </c>
      <c r="AN643" s="11">
        <v>15.64</v>
      </c>
      <c r="AO643" t="s">
        <v>163</v>
      </c>
      <c r="AP643" s="8" t="s">
        <v>191</v>
      </c>
      <c r="AQ643" s="8" t="s">
        <v>44</v>
      </c>
      <c r="AR643" s="8" t="s">
        <v>163</v>
      </c>
      <c r="AS643" s="8" t="s">
        <v>163</v>
      </c>
      <c r="AT643" s="8" t="s">
        <v>168</v>
      </c>
      <c r="AU6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43" s="8">
        <v>0</v>
      </c>
      <c r="AW643">
        <v>3.7949999999999999</v>
      </c>
      <c r="AX643">
        <v>0</v>
      </c>
      <c r="AY643">
        <v>0</v>
      </c>
      <c r="AZ643">
        <v>3.91</v>
      </c>
    </row>
    <row r="644" spans="1:52" x14ac:dyDescent="0.3">
      <c r="A644" s="43" t="s">
        <v>1854</v>
      </c>
      <c r="B644" t="s">
        <v>4927</v>
      </c>
      <c r="C644" t="s">
        <v>107</v>
      </c>
      <c r="D644" s="8" t="s">
        <v>102</v>
      </c>
      <c r="E644" s="8" t="s">
        <v>126</v>
      </c>
      <c r="F644" s="8" t="s">
        <v>48</v>
      </c>
      <c r="G644" s="8" t="s">
        <v>9269</v>
      </c>
      <c r="H644" s="8" t="s">
        <v>126</v>
      </c>
      <c r="I644" s="8" t="s">
        <v>48</v>
      </c>
      <c r="J644" s="8">
        <v>1</v>
      </c>
      <c r="K644" s="14" t="s">
        <v>1853</v>
      </c>
      <c r="L644" s="14" t="s">
        <v>6085</v>
      </c>
      <c r="M644" s="10">
        <v>0</v>
      </c>
      <c r="N644" s="8" t="s">
        <v>8185</v>
      </c>
      <c r="O644" s="8" t="s">
        <v>147</v>
      </c>
      <c r="P644" s="9">
        <v>0.54423611111111114</v>
      </c>
      <c r="Q644" s="9">
        <v>0.5490856481481482</v>
      </c>
      <c r="R644" s="8">
        <v>0</v>
      </c>
      <c r="S644" s="10">
        <v>12.33</v>
      </c>
      <c r="T644" s="8" t="s">
        <v>4929</v>
      </c>
      <c r="U644" s="8" t="s">
        <v>4930</v>
      </c>
      <c r="V644" s="10"/>
      <c r="W644">
        <v>1319.5</v>
      </c>
      <c r="X644" s="8">
        <v>0</v>
      </c>
      <c r="Y644" s="8">
        <v>0</v>
      </c>
      <c r="Z644">
        <v>0</v>
      </c>
      <c r="AA644">
        <v>0</v>
      </c>
      <c r="AB644" s="8">
        <f>Solution[[#This Row],[Old Stop]] +1</f>
        <v>2</v>
      </c>
      <c r="AC644" s="8" t="str">
        <f>_xlfn.CONCAT(Solution[[#This Row],[Old Rt '#]],"_",Solution[[#This Row],[Week '#]],"_", _xlfn.SWITCH(Solution[[#This Row],[Old Delivery Day]], "M", "Monday", "T", "Tuesday", "W", "Wednesday", "R", "Thursday", "F", "Friday"))</f>
        <v>103_Week2_Thursday</v>
      </c>
      <c r="AD644" s="20">
        <v>25</v>
      </c>
      <c r="AE644" s="20">
        <v>25</v>
      </c>
      <c r="AF644" s="20">
        <v>25.964200000000002</v>
      </c>
      <c r="AG644" s="20">
        <v>26.5</v>
      </c>
      <c r="AH644">
        <v>26.5</v>
      </c>
      <c r="AI644" s="8" t="s">
        <v>3810</v>
      </c>
      <c r="AJ644" s="8" t="s">
        <v>5005</v>
      </c>
      <c r="AK644" s="8">
        <v>1</v>
      </c>
      <c r="AL644" s="8">
        <v>0</v>
      </c>
      <c r="AM644" s="11">
        <v>25</v>
      </c>
      <c r="AN644" s="11">
        <v>26.5</v>
      </c>
      <c r="AO644" t="s">
        <v>164</v>
      </c>
      <c r="AP644" s="8" t="s">
        <v>191</v>
      </c>
      <c r="AQ644" s="8" t="s">
        <v>44</v>
      </c>
      <c r="AR644" s="8" t="s">
        <v>164</v>
      </c>
      <c r="AS644" s="8" t="s">
        <v>164</v>
      </c>
      <c r="AT644" s="8" t="s">
        <v>168</v>
      </c>
      <c r="AU6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44" s="8"/>
      <c r="AW644">
        <v>6.25</v>
      </c>
      <c r="AX644">
        <v>6.25</v>
      </c>
      <c r="AY644">
        <v>6.4910500000000004</v>
      </c>
      <c r="AZ644">
        <v>6.625</v>
      </c>
    </row>
    <row r="645" spans="1:52" x14ac:dyDescent="0.3">
      <c r="A645" s="43" t="s">
        <v>407</v>
      </c>
      <c r="B645" t="s">
        <v>5414</v>
      </c>
      <c r="C645" t="s">
        <v>110</v>
      </c>
      <c r="D645" s="8" t="s">
        <v>102</v>
      </c>
      <c r="E645" s="8" t="s">
        <v>290</v>
      </c>
      <c r="F645" s="8" t="s">
        <v>14</v>
      </c>
      <c r="G645" s="8" t="s">
        <v>4484</v>
      </c>
      <c r="H645" s="8" t="s">
        <v>126</v>
      </c>
      <c r="I645" s="8" t="s">
        <v>15</v>
      </c>
      <c r="J645" s="8">
        <v>321</v>
      </c>
      <c r="K645" s="14" t="s">
        <v>406</v>
      </c>
      <c r="L645" s="14" t="s">
        <v>6194</v>
      </c>
      <c r="M645" s="10">
        <v>4.6775688102691504</v>
      </c>
      <c r="N645" s="8" t="s">
        <v>8394</v>
      </c>
      <c r="O645" s="8" t="s">
        <v>113</v>
      </c>
      <c r="P645" s="9">
        <v>0.39500000000000002</v>
      </c>
      <c r="Q645" s="9">
        <v>0.40391203703703704</v>
      </c>
      <c r="R645" s="8">
        <v>0</v>
      </c>
      <c r="S645" s="10">
        <v>12.833333333333334</v>
      </c>
      <c r="T645" s="8" t="s">
        <v>5416</v>
      </c>
      <c r="U645" s="8" t="s">
        <v>5417</v>
      </c>
      <c r="V645" s="10">
        <v>1.3773658921282701</v>
      </c>
      <c r="W645">
        <v>458.31</v>
      </c>
      <c r="X645" s="8">
        <v>0</v>
      </c>
      <c r="Y645" s="8">
        <v>0</v>
      </c>
      <c r="Z645">
        <v>0</v>
      </c>
      <c r="AA645">
        <v>0</v>
      </c>
      <c r="AB645" s="8">
        <f>Solution[[#This Row],[Old Stop]] +1</f>
        <v>322</v>
      </c>
      <c r="AC645" s="8" t="str">
        <f>_xlfn.CONCAT(Solution[[#This Row],[Old Rt '#]],"_",Solution[[#This Row],[Week '#]],"_", _xlfn.SWITCH(Solution[[#This Row],[Old Delivery Day]], "M", "Monday", "T", "Tuesday", "W", "Wednesday", "R", "Thursday", "F", "Friday"))</f>
        <v>103_Week2_Tuesday</v>
      </c>
      <c r="AD645" s="20">
        <v>35.01</v>
      </c>
      <c r="AE645" s="20">
        <v>35.01</v>
      </c>
      <c r="AF645" s="20">
        <v>35.7166</v>
      </c>
      <c r="AG645" s="20">
        <v>36.07</v>
      </c>
      <c r="AH645">
        <v>9.56</v>
      </c>
      <c r="AI645" s="8" t="s">
        <v>3408</v>
      </c>
      <c r="AJ645" s="8" t="s">
        <v>5182</v>
      </c>
      <c r="AK645" s="8">
        <v>1</v>
      </c>
      <c r="AL645" s="8">
        <v>0</v>
      </c>
      <c r="AM645" s="11">
        <v>8.7524999999999995</v>
      </c>
      <c r="AN645" s="11">
        <v>9.0175000000000001</v>
      </c>
      <c r="AO645" t="s">
        <v>163</v>
      </c>
      <c r="AP645" s="8" t="s">
        <v>191</v>
      </c>
      <c r="AQ645" s="8" t="s">
        <v>44</v>
      </c>
      <c r="AR645" s="8" t="s">
        <v>163</v>
      </c>
      <c r="AS645" s="8" t="s">
        <v>163</v>
      </c>
      <c r="AT645" s="8" t="s">
        <v>168</v>
      </c>
      <c r="AU6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45" s="8">
        <v>0</v>
      </c>
      <c r="AW645">
        <v>8.7524999999999995</v>
      </c>
      <c r="AX645">
        <v>8.7524999999999995</v>
      </c>
      <c r="AY645">
        <v>8.9291499999999999</v>
      </c>
      <c r="AZ645">
        <v>9.0175000000000001</v>
      </c>
    </row>
    <row r="646" spans="1:52" x14ac:dyDescent="0.3">
      <c r="A646" s="43" t="s">
        <v>915</v>
      </c>
      <c r="B646" t="s">
        <v>120</v>
      </c>
      <c r="C646" t="s">
        <v>108</v>
      </c>
      <c r="D646" s="8" t="s">
        <v>102</v>
      </c>
      <c r="E646" s="8" t="s">
        <v>126</v>
      </c>
      <c r="F646" s="8" t="s">
        <v>12</v>
      </c>
      <c r="G646" s="8" t="s">
        <v>155</v>
      </c>
      <c r="H646" s="8" t="s">
        <v>290</v>
      </c>
      <c r="I646" s="8" t="s">
        <v>15</v>
      </c>
      <c r="J646" s="8">
        <v>80</v>
      </c>
      <c r="K646" s="14" t="s">
        <v>914</v>
      </c>
      <c r="L646" s="14" t="s">
        <v>5775</v>
      </c>
      <c r="M646" s="10">
        <v>3.6518971915209</v>
      </c>
      <c r="N646" s="8" t="s">
        <v>8345</v>
      </c>
      <c r="O646" s="8" t="s">
        <v>147</v>
      </c>
      <c r="P646" s="9">
        <v>0.30925925925925923</v>
      </c>
      <c r="Q646" s="9">
        <v>0.31724537037037037</v>
      </c>
      <c r="R646" s="8">
        <v>0</v>
      </c>
      <c r="S646" s="10">
        <v>12.458333333333334</v>
      </c>
      <c r="T646" s="8" t="s">
        <v>4736</v>
      </c>
      <c r="U646" s="8" t="s">
        <v>4737</v>
      </c>
      <c r="V646" s="10">
        <v>2.28440407600378</v>
      </c>
      <c r="W646">
        <v>2869.96</v>
      </c>
      <c r="X646" s="8">
        <v>0</v>
      </c>
      <c r="Y646" s="8">
        <v>0</v>
      </c>
      <c r="Z646">
        <v>0</v>
      </c>
      <c r="AA646">
        <v>0</v>
      </c>
      <c r="AB646" s="8">
        <f>Solution[[#This Row],[Old Stop]] +1</f>
        <v>81</v>
      </c>
      <c r="AC646" s="8" t="str">
        <f>_xlfn.CONCAT(Solution[[#This Row],[Old Rt '#]],"_",Solution[[#This Row],[Week '#]],"_", _xlfn.SWITCH(Solution[[#This Row],[Old Delivery Day]], "M", "Monday", "T", "Tuesday", "W", "Wednesday", "R", "Thursday", "F", "Friday"))</f>
        <v>105_Week2_Tuesday</v>
      </c>
      <c r="AD646" s="20">
        <v>68.231399999999994</v>
      </c>
      <c r="AE646" s="20">
        <v>48.952300000000001</v>
      </c>
      <c r="AF646" s="20">
        <v>43.77</v>
      </c>
      <c r="AG646" s="20">
        <v>46.871499999999997</v>
      </c>
      <c r="AH646">
        <v>44.6</v>
      </c>
      <c r="AI646" s="8" t="s">
        <v>4626</v>
      </c>
      <c r="AJ646" s="8" t="s">
        <v>5693</v>
      </c>
      <c r="AK646" s="8">
        <v>1</v>
      </c>
      <c r="AL646" s="8">
        <v>0</v>
      </c>
      <c r="AM646" s="11">
        <v>43.77</v>
      </c>
      <c r="AN646" s="11">
        <v>47.13</v>
      </c>
      <c r="AO646" t="s">
        <v>163</v>
      </c>
      <c r="AP646" s="8" t="s">
        <v>191</v>
      </c>
      <c r="AQ646" s="8" t="s">
        <v>44</v>
      </c>
      <c r="AR646" s="8" t="s">
        <v>163</v>
      </c>
      <c r="AS646" s="8" t="s">
        <v>163</v>
      </c>
      <c r="AT646" s="8" t="s">
        <v>168</v>
      </c>
      <c r="AU6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46" s="8">
        <v>0</v>
      </c>
      <c r="AW646">
        <v>17.057849999999998</v>
      </c>
      <c r="AX646">
        <v>12.238075</v>
      </c>
      <c r="AY646">
        <v>10.942500000000001</v>
      </c>
      <c r="AZ646">
        <v>11.717874999999999</v>
      </c>
    </row>
    <row r="647" spans="1:52" x14ac:dyDescent="0.3">
      <c r="A647" s="43" t="s">
        <v>309</v>
      </c>
      <c r="B647" t="s">
        <v>3990</v>
      </c>
      <c r="C647" t="s">
        <v>110</v>
      </c>
      <c r="D647" s="8" t="s">
        <v>102</v>
      </c>
      <c r="E647" s="8" t="s">
        <v>290</v>
      </c>
      <c r="F647" s="8" t="s">
        <v>14</v>
      </c>
      <c r="G647" s="8" t="s">
        <v>132</v>
      </c>
      <c r="H647" s="8" t="s">
        <v>160</v>
      </c>
      <c r="I647" s="8" t="s">
        <v>12</v>
      </c>
      <c r="J647" s="8">
        <v>66</v>
      </c>
      <c r="K647" s="14" t="s">
        <v>308</v>
      </c>
      <c r="L647" s="14" t="s">
        <v>5750</v>
      </c>
      <c r="M647" s="10">
        <v>2.1577307463342499</v>
      </c>
      <c r="N647" s="8" t="s">
        <v>8430</v>
      </c>
      <c r="O647" s="8" t="s">
        <v>147</v>
      </c>
      <c r="P647" s="9">
        <v>0.29166666666666669</v>
      </c>
      <c r="Q647" s="9">
        <v>0.3137962962962963</v>
      </c>
      <c r="R647" s="8">
        <v>57.8333333333333</v>
      </c>
      <c r="S647" s="10">
        <v>45.229166666666664</v>
      </c>
      <c r="T647" s="8" t="s">
        <v>3992</v>
      </c>
      <c r="U647" s="8" t="s">
        <v>3993</v>
      </c>
      <c r="V647" s="10">
        <v>0.92624673425896997</v>
      </c>
      <c r="W647">
        <v>15621.71</v>
      </c>
      <c r="X647" s="8">
        <v>0</v>
      </c>
      <c r="Y647" s="8">
        <v>0</v>
      </c>
      <c r="Z647">
        <v>0</v>
      </c>
      <c r="AA647">
        <v>0</v>
      </c>
      <c r="AB647" s="8">
        <f>Solution[[#This Row],[Old Stop]] +1</f>
        <v>67</v>
      </c>
      <c r="AC647" s="8" t="str">
        <f>_xlfn.CONCAT(Solution[[#This Row],[Old Rt '#]],"_",Solution[[#This Row],[Week '#]],"_", _xlfn.SWITCH(Solution[[#This Row],[Old Delivery Day]], "M", "Monday", "T", "Tuesday", "W", "Wednesday", "R", "Thursday", "F", "Friday"))</f>
        <v>101_Week2_Wednesday</v>
      </c>
      <c r="AD647" s="20">
        <v>157.71129999999999</v>
      </c>
      <c r="AE647" s="20">
        <v>317.47070000000002</v>
      </c>
      <c r="AF647" s="20">
        <v>343.78</v>
      </c>
      <c r="AG647" s="20">
        <v>382.57530000000003</v>
      </c>
      <c r="AH647">
        <v>442.25</v>
      </c>
      <c r="AI647" s="8" t="s">
        <v>3408</v>
      </c>
      <c r="AJ647" s="8" t="s">
        <v>5182</v>
      </c>
      <c r="AK647" s="8">
        <v>1</v>
      </c>
      <c r="AL647" s="8">
        <v>0</v>
      </c>
      <c r="AM647" s="11">
        <v>421.81619999999998</v>
      </c>
      <c r="AN647" s="11">
        <v>366.84</v>
      </c>
      <c r="AO647" t="s">
        <v>163</v>
      </c>
      <c r="AP647" s="8" t="s">
        <v>191</v>
      </c>
      <c r="AQ647" s="8" t="s">
        <v>44</v>
      </c>
      <c r="AR647" s="8" t="s">
        <v>163</v>
      </c>
      <c r="AS647" s="8" t="s">
        <v>163</v>
      </c>
      <c r="AT647" s="8" t="s">
        <v>168</v>
      </c>
      <c r="AU6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47" s="8">
        <v>0</v>
      </c>
      <c r="AW647">
        <v>39.427824999999999</v>
      </c>
      <c r="AX647">
        <v>79.367675000000006</v>
      </c>
      <c r="AY647">
        <v>85.944999999999993</v>
      </c>
      <c r="AZ647">
        <v>95.643825000000007</v>
      </c>
    </row>
    <row r="648" spans="1:52" x14ac:dyDescent="0.3">
      <c r="A648" s="43" t="s">
        <v>503</v>
      </c>
      <c r="B648" t="s">
        <v>4850</v>
      </c>
      <c r="C648" t="s">
        <v>110</v>
      </c>
      <c r="D648" s="8" t="s">
        <v>102</v>
      </c>
      <c r="E648" s="8" t="s">
        <v>126</v>
      </c>
      <c r="F648" s="8" t="s">
        <v>14</v>
      </c>
      <c r="G648" s="8" t="s">
        <v>9253</v>
      </c>
      <c r="H648" s="8" t="s">
        <v>126</v>
      </c>
      <c r="I648" s="8" t="s">
        <v>12</v>
      </c>
      <c r="J648" s="8">
        <v>149</v>
      </c>
      <c r="K648" s="14" t="s">
        <v>502</v>
      </c>
      <c r="L648" s="14" t="s">
        <v>6058</v>
      </c>
      <c r="M648" s="10">
        <v>5.6464049220907704</v>
      </c>
      <c r="N648" s="8" t="s">
        <v>6409</v>
      </c>
      <c r="O648" s="8" t="s">
        <v>147</v>
      </c>
      <c r="P648" s="9">
        <v>0.36418981481481483</v>
      </c>
      <c r="Q648" s="9">
        <v>0.36694444444444446</v>
      </c>
      <c r="R648" s="8">
        <v>0</v>
      </c>
      <c r="S648" s="10">
        <v>6.9291666666666671</v>
      </c>
      <c r="T648" s="8" t="s">
        <v>4852</v>
      </c>
      <c r="U648" s="8" t="s">
        <v>4853</v>
      </c>
      <c r="V648" s="10">
        <v>2.4878309635348499</v>
      </c>
      <c r="W648">
        <v>1758.91</v>
      </c>
      <c r="X648" s="8">
        <v>0</v>
      </c>
      <c r="Y648" s="8">
        <v>0</v>
      </c>
      <c r="Z648">
        <v>0</v>
      </c>
      <c r="AA648">
        <v>0</v>
      </c>
      <c r="AB648" s="8">
        <f>Solution[[#This Row],[Old Stop]] +1</f>
        <v>150</v>
      </c>
      <c r="AC648" s="8" t="str">
        <f>_xlfn.CONCAT(Solution[[#This Row],[Old Rt '#]],"_",Solution[[#This Row],[Week '#]],"_", _xlfn.SWITCH(Solution[[#This Row],[Old Delivery Day]], "M", "Monday", "T", "Tuesday", "W", "Wednesday", "R", "Thursday", "F", "Friday"))</f>
        <v>103_Week2_Wednesday</v>
      </c>
      <c r="AD648" s="20">
        <v>44.77</v>
      </c>
      <c r="AE648" s="20">
        <v>37.746899999999997</v>
      </c>
      <c r="AF648" s="20">
        <v>35.122199999999999</v>
      </c>
      <c r="AG648" s="20">
        <v>35.22</v>
      </c>
      <c r="AH648">
        <v>23.33</v>
      </c>
      <c r="AI648" s="8" t="s">
        <v>4836</v>
      </c>
      <c r="AJ648" s="8" t="s">
        <v>5048</v>
      </c>
      <c r="AK648" s="8">
        <v>1</v>
      </c>
      <c r="AL648" s="8">
        <v>0</v>
      </c>
      <c r="AM648" s="11">
        <v>35</v>
      </c>
      <c r="AN648" s="11">
        <v>35.22</v>
      </c>
      <c r="AO648" t="s">
        <v>163</v>
      </c>
      <c r="AP648" s="8" t="s">
        <v>191</v>
      </c>
      <c r="AQ648" s="8" t="s">
        <v>49</v>
      </c>
      <c r="AR648" s="8" t="s">
        <v>164</v>
      </c>
      <c r="AS648" s="8" t="s">
        <v>163</v>
      </c>
      <c r="AT648" s="8" t="s">
        <v>168</v>
      </c>
      <c r="AU6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48" s="8">
        <v>0</v>
      </c>
      <c r="AW648">
        <v>11.192500000000001</v>
      </c>
      <c r="AX648">
        <v>9.4367249999999991</v>
      </c>
      <c r="AY648">
        <v>8.7805499999999999</v>
      </c>
      <c r="AZ648">
        <v>8.8049999999999997</v>
      </c>
    </row>
    <row r="649" spans="1:52" x14ac:dyDescent="0.3">
      <c r="A649" s="43" t="s">
        <v>495</v>
      </c>
      <c r="B649" t="s">
        <v>3537</v>
      </c>
      <c r="C649" t="s">
        <v>110</v>
      </c>
      <c r="D649" s="8" t="s">
        <v>102</v>
      </c>
      <c r="E649" s="8" t="s">
        <v>126</v>
      </c>
      <c r="F649" s="8" t="s">
        <v>14</v>
      </c>
      <c r="G649" s="8" t="s">
        <v>9250</v>
      </c>
      <c r="H649" s="8" t="s">
        <v>126</v>
      </c>
      <c r="I649" s="8" t="s">
        <v>48</v>
      </c>
      <c r="J649" s="8">
        <v>241</v>
      </c>
      <c r="K649" s="14" t="s">
        <v>494</v>
      </c>
      <c r="L649" s="14" t="s">
        <v>5814</v>
      </c>
      <c r="M649" s="10">
        <v>4.8423677546227903</v>
      </c>
      <c r="N649" s="8" t="s">
        <v>6411</v>
      </c>
      <c r="O649" s="8" t="s">
        <v>147</v>
      </c>
      <c r="P649" s="9">
        <v>0.29119212962962965</v>
      </c>
      <c r="Q649" s="9">
        <v>0.29807870370370371</v>
      </c>
      <c r="R649" s="8">
        <v>0</v>
      </c>
      <c r="S649" s="10">
        <v>7.9733333333333336</v>
      </c>
      <c r="T649" s="8" t="s">
        <v>4145</v>
      </c>
      <c r="U649" s="8" t="s">
        <v>4146</v>
      </c>
      <c r="V649" s="10">
        <v>2.66103084754381</v>
      </c>
      <c r="W649">
        <v>5053.1000000000004</v>
      </c>
      <c r="X649" s="8">
        <v>0</v>
      </c>
      <c r="Y649" s="8">
        <v>0</v>
      </c>
      <c r="Z649">
        <v>0</v>
      </c>
      <c r="AA649">
        <v>0</v>
      </c>
      <c r="AB649" s="8">
        <f>Solution[[#This Row],[Old Stop]] +1</f>
        <v>242</v>
      </c>
      <c r="AC649" s="8" t="str">
        <f>_xlfn.CONCAT(Solution[[#This Row],[Old Rt '#]],"_",Solution[[#This Row],[Week '#]],"_", _xlfn.SWITCH(Solution[[#This Row],[Old Delivery Day]], "M", "Monday", "T", "Tuesday", "W", "Wednesday", "R", "Thursday", "F", "Friday"))</f>
        <v>103_Week2_Thursday</v>
      </c>
      <c r="AD649" s="20">
        <v>95.33</v>
      </c>
      <c r="AE649" s="20">
        <v>95.254599999999996</v>
      </c>
      <c r="AF649" s="20">
        <v>97.982100000000003</v>
      </c>
      <c r="AG649" s="20">
        <v>107.87690000000001</v>
      </c>
      <c r="AH649">
        <v>100</v>
      </c>
      <c r="AI649" s="8" t="s">
        <v>4836</v>
      </c>
      <c r="AJ649" s="8" t="s">
        <v>5048</v>
      </c>
      <c r="AK649" s="8">
        <v>1</v>
      </c>
      <c r="AL649" s="8">
        <v>0</v>
      </c>
      <c r="AM649" s="11">
        <v>94.35</v>
      </c>
      <c r="AN649" s="11">
        <v>106.5425</v>
      </c>
      <c r="AO649" t="s">
        <v>163</v>
      </c>
      <c r="AP649" s="8" t="s">
        <v>191</v>
      </c>
      <c r="AQ649" s="8" t="s">
        <v>44</v>
      </c>
      <c r="AR649" s="8" t="s">
        <v>164</v>
      </c>
      <c r="AS649" s="8" t="s">
        <v>163</v>
      </c>
      <c r="AT649" s="8" t="s">
        <v>168</v>
      </c>
      <c r="AU6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49" s="8">
        <v>0</v>
      </c>
      <c r="AW649">
        <v>23.8325</v>
      </c>
      <c r="AX649">
        <v>23.813649999999999</v>
      </c>
      <c r="AY649">
        <v>24.495525000000001</v>
      </c>
      <c r="AZ649">
        <v>26.969225000000002</v>
      </c>
    </row>
    <row r="650" spans="1:52" x14ac:dyDescent="0.3">
      <c r="A650" s="43" t="s">
        <v>1750</v>
      </c>
      <c r="B650" t="s">
        <v>3416</v>
      </c>
      <c r="C650" t="s">
        <v>112</v>
      </c>
      <c r="D650" s="8" t="s">
        <v>102</v>
      </c>
      <c r="E650" s="8" t="s">
        <v>126</v>
      </c>
      <c r="F650" s="8" t="s">
        <v>14</v>
      </c>
      <c r="G650" s="8" t="s">
        <v>180</v>
      </c>
      <c r="H650" s="8" t="s">
        <v>126</v>
      </c>
      <c r="I650" s="8" t="s">
        <v>12</v>
      </c>
      <c r="J650" s="8">
        <v>151</v>
      </c>
      <c r="K650" s="14" t="s">
        <v>1749</v>
      </c>
      <c r="L650" s="14" t="s">
        <v>6082</v>
      </c>
      <c r="M650" s="10">
        <v>6.5098082137708999E-2</v>
      </c>
      <c r="N650" s="8" t="s">
        <v>6413</v>
      </c>
      <c r="O650" s="8" t="s">
        <v>147</v>
      </c>
      <c r="P650" s="9">
        <v>0.27091435185185186</v>
      </c>
      <c r="Q650" s="9">
        <v>0.27344907407407409</v>
      </c>
      <c r="R650" s="8">
        <v>0</v>
      </c>
      <c r="S650" s="10">
        <v>9.0958333333333332</v>
      </c>
      <c r="T650" s="8" t="s">
        <v>3865</v>
      </c>
      <c r="U650" s="8" t="s">
        <v>3866</v>
      </c>
      <c r="V650" s="10">
        <v>5.1233328621723001E-2</v>
      </c>
      <c r="W650">
        <v>1863.77</v>
      </c>
      <c r="X650" s="8">
        <v>0</v>
      </c>
      <c r="Y650" s="8">
        <v>0</v>
      </c>
      <c r="Z650">
        <v>0</v>
      </c>
      <c r="AA650">
        <v>0</v>
      </c>
      <c r="AB650" s="8">
        <f>Solution[[#This Row],[Old Stop]] +1</f>
        <v>152</v>
      </c>
      <c r="AC650" s="8" t="str">
        <f>_xlfn.CONCAT(Solution[[#This Row],[Old Rt '#]],"_",Solution[[#This Row],[Week '#]],"_", _xlfn.SWITCH(Solution[[#This Row],[Old Delivery Day]], "M", "Monday", "T", "Tuesday", "W", "Wednesday", "R", "Thursday", "F", "Friday"))</f>
        <v>103_Week2_Wednesday</v>
      </c>
      <c r="AD650" s="20">
        <v>35.193800000000003</v>
      </c>
      <c r="AE650" s="20">
        <v>35.6</v>
      </c>
      <c r="AF650" s="20">
        <v>36.866900000000001</v>
      </c>
      <c r="AG650" s="20">
        <v>37.43</v>
      </c>
      <c r="AH650">
        <v>39.68</v>
      </c>
      <c r="AI650" s="8" t="s">
        <v>4836</v>
      </c>
      <c r="AJ650" s="8" t="s">
        <v>5048</v>
      </c>
      <c r="AK650" s="8">
        <v>1</v>
      </c>
      <c r="AL650" s="8">
        <v>0</v>
      </c>
      <c r="AM650" s="11">
        <v>35.6</v>
      </c>
      <c r="AN650" s="11">
        <v>37.43</v>
      </c>
      <c r="AO650" t="s">
        <v>163</v>
      </c>
      <c r="AP650" s="8" t="s">
        <v>191</v>
      </c>
      <c r="AQ650" s="8" t="s">
        <v>44</v>
      </c>
      <c r="AR650" s="8" t="s">
        <v>164</v>
      </c>
      <c r="AS650" s="8" t="s">
        <v>163</v>
      </c>
      <c r="AT650" s="8" t="s">
        <v>168</v>
      </c>
      <c r="AU6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50" s="8">
        <v>0</v>
      </c>
      <c r="AW650">
        <v>8.7984500000000008</v>
      </c>
      <c r="AX650">
        <v>8.9</v>
      </c>
      <c r="AY650">
        <v>9.2167250000000003</v>
      </c>
      <c r="AZ650">
        <v>9.3574999999999999</v>
      </c>
    </row>
    <row r="651" spans="1:52" x14ac:dyDescent="0.3">
      <c r="A651" s="43" t="s">
        <v>529</v>
      </c>
      <c r="B651" t="s">
        <v>3480</v>
      </c>
      <c r="C651" t="s">
        <v>129</v>
      </c>
      <c r="D651" s="8" t="s">
        <v>102</v>
      </c>
      <c r="E651" s="8" t="s">
        <v>290</v>
      </c>
      <c r="F651" s="8" t="s">
        <v>14</v>
      </c>
      <c r="G651" s="8" t="s">
        <v>180</v>
      </c>
      <c r="H651" s="8" t="s">
        <v>126</v>
      </c>
      <c r="I651" s="8" t="s">
        <v>15</v>
      </c>
      <c r="J651" s="8">
        <v>70</v>
      </c>
      <c r="K651" s="14" t="s">
        <v>528</v>
      </c>
      <c r="L651" s="14" t="s">
        <v>5812</v>
      </c>
      <c r="M651" s="10">
        <v>3.8451694791901398</v>
      </c>
      <c r="N651" s="8" t="s">
        <v>8432</v>
      </c>
      <c r="O651" s="8" t="s">
        <v>147</v>
      </c>
      <c r="P651" s="9">
        <v>0.3332060185185185</v>
      </c>
      <c r="Q651" s="9">
        <v>0.33935185185185185</v>
      </c>
      <c r="R651" s="8">
        <v>0</v>
      </c>
      <c r="S651" s="10">
        <v>4.479166666666667</v>
      </c>
      <c r="T651" s="8" t="s">
        <v>3531</v>
      </c>
      <c r="U651" s="8" t="s">
        <v>3532</v>
      </c>
      <c r="V651" s="10">
        <v>2.2247251401607899</v>
      </c>
      <c r="W651">
        <v>2677.5</v>
      </c>
      <c r="X651" s="8">
        <v>0</v>
      </c>
      <c r="Y651" s="8">
        <v>0</v>
      </c>
      <c r="Z651">
        <v>0</v>
      </c>
      <c r="AA651">
        <v>0</v>
      </c>
      <c r="AB651" s="8">
        <f>Solution[[#This Row],[Old Stop]] +1</f>
        <v>71</v>
      </c>
      <c r="AC651" s="8" t="str">
        <f>_xlfn.CONCAT(Solution[[#This Row],[Old Rt '#]],"_",Solution[[#This Row],[Week '#]],"_", _xlfn.SWITCH(Solution[[#This Row],[Old Delivery Day]], "M", "Monday", "T", "Tuesday", "W", "Wednesday", "R", "Thursday", "F", "Friday"))</f>
        <v>103_Week2_Tuesday</v>
      </c>
      <c r="AD651" s="20">
        <v>51.04</v>
      </c>
      <c r="AE651" s="20">
        <v>51.04</v>
      </c>
      <c r="AF651" s="20">
        <v>52.1676</v>
      </c>
      <c r="AG651" s="20">
        <v>53.23</v>
      </c>
      <c r="AH651">
        <v>55.89</v>
      </c>
      <c r="AI651" s="8" t="s">
        <v>3408</v>
      </c>
      <c r="AJ651" s="8" t="s">
        <v>5182</v>
      </c>
      <c r="AK651" s="8">
        <v>1</v>
      </c>
      <c r="AL651" s="8">
        <v>0</v>
      </c>
      <c r="AM651" s="11">
        <v>51.04</v>
      </c>
      <c r="AN651" s="11">
        <v>53.23</v>
      </c>
      <c r="AO651" t="s">
        <v>163</v>
      </c>
      <c r="AP651" s="8" t="s">
        <v>191</v>
      </c>
      <c r="AQ651" s="8" t="s">
        <v>44</v>
      </c>
      <c r="AR651" s="8" t="s">
        <v>163</v>
      </c>
      <c r="AS651" s="8" t="s">
        <v>163</v>
      </c>
      <c r="AT651" s="8" t="s">
        <v>168</v>
      </c>
      <c r="AU6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1" s="8">
        <v>0</v>
      </c>
      <c r="AW651">
        <v>12.76</v>
      </c>
      <c r="AX651">
        <v>12.76</v>
      </c>
      <c r="AY651">
        <v>13.0419</v>
      </c>
      <c r="AZ651">
        <v>13.307499999999999</v>
      </c>
    </row>
    <row r="652" spans="1:52" x14ac:dyDescent="0.3">
      <c r="A652" s="43" t="s">
        <v>516</v>
      </c>
      <c r="B652" t="s">
        <v>3522</v>
      </c>
      <c r="C652" t="s">
        <v>138</v>
      </c>
      <c r="D652" s="8" t="s">
        <v>102</v>
      </c>
      <c r="E652" s="8" t="s">
        <v>290</v>
      </c>
      <c r="F652" s="8" t="s">
        <v>14</v>
      </c>
      <c r="G652" s="8" t="s">
        <v>155</v>
      </c>
      <c r="H652" s="8" t="s">
        <v>160</v>
      </c>
      <c r="I652" s="8" t="s">
        <v>14</v>
      </c>
      <c r="J652" s="8">
        <v>1</v>
      </c>
      <c r="K652" s="14" t="s">
        <v>515</v>
      </c>
      <c r="L652" s="14" t="s">
        <v>5791</v>
      </c>
      <c r="M652" s="10">
        <v>4.5625515659080103</v>
      </c>
      <c r="N652" s="8" t="s">
        <v>8431</v>
      </c>
      <c r="O652" s="8" t="s">
        <v>138</v>
      </c>
      <c r="P652" s="9">
        <v>0.31695601851851851</v>
      </c>
      <c r="Q652" s="9">
        <v>0.32594907407407409</v>
      </c>
      <c r="R652" s="8">
        <v>0</v>
      </c>
      <c r="S652" s="10">
        <v>12.27037037</v>
      </c>
      <c r="T652" s="8" t="s">
        <v>3524</v>
      </c>
      <c r="U652" s="8" t="s">
        <v>3525</v>
      </c>
      <c r="V652" s="10">
        <v>1.6112278537275899</v>
      </c>
      <c r="W652">
        <v>13970.9</v>
      </c>
      <c r="X652" s="8">
        <v>0</v>
      </c>
      <c r="Y652" s="8">
        <v>0</v>
      </c>
      <c r="Z652">
        <v>0</v>
      </c>
      <c r="AA652">
        <v>0</v>
      </c>
      <c r="AB652" s="8">
        <f>Solution[[#This Row],[Old Stop]] +1</f>
        <v>2</v>
      </c>
      <c r="AC652" s="8" t="str">
        <f>_xlfn.CONCAT(Solution[[#This Row],[Old Rt '#]],"_",Solution[[#This Row],[Week '#]],"_", _xlfn.SWITCH(Solution[[#This Row],[Old Delivery Day]], "M", "Monday", "T", "Tuesday", "W", "Wednesday", "R", "Thursday", "F", "Friday"))</f>
        <v>101_Week2_Friday</v>
      </c>
      <c r="AD652" s="20">
        <v>131.06190000000001</v>
      </c>
      <c r="AE652" s="20">
        <v>143.6507</v>
      </c>
      <c r="AF652" s="20">
        <v>130.0461</v>
      </c>
      <c r="AG652" s="20">
        <v>119.5433</v>
      </c>
      <c r="AH652">
        <v>238.36</v>
      </c>
      <c r="AI652" s="8" t="s">
        <v>3408</v>
      </c>
      <c r="AJ652" s="8" t="s">
        <v>5182</v>
      </c>
      <c r="AK652" s="8">
        <v>1</v>
      </c>
      <c r="AL652" s="8">
        <v>0</v>
      </c>
      <c r="AM652" s="11">
        <v>279.41370000000001</v>
      </c>
      <c r="AN652" s="11">
        <v>249.32249999999999</v>
      </c>
      <c r="AO652" t="s">
        <v>163</v>
      </c>
      <c r="AP652" s="8" t="s">
        <v>191</v>
      </c>
      <c r="AQ652" s="8" t="s">
        <v>44</v>
      </c>
      <c r="AR652" s="8" t="s">
        <v>163</v>
      </c>
      <c r="AS652" s="8" t="s">
        <v>163</v>
      </c>
      <c r="AT652" s="8" t="s">
        <v>168</v>
      </c>
      <c r="AU6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2" s="8">
        <v>0</v>
      </c>
      <c r="AW652">
        <v>32.765475000000002</v>
      </c>
      <c r="AX652">
        <v>35.912675</v>
      </c>
      <c r="AY652">
        <v>32.511524999999999</v>
      </c>
      <c r="AZ652">
        <v>29.885825000000001</v>
      </c>
    </row>
    <row r="653" spans="1:52" x14ac:dyDescent="0.3">
      <c r="A653" s="43" t="s">
        <v>906</v>
      </c>
      <c r="B653" t="s">
        <v>156</v>
      </c>
      <c r="C653" t="s">
        <v>4762</v>
      </c>
      <c r="D653" s="8" t="s">
        <v>102</v>
      </c>
      <c r="E653" s="8" t="s">
        <v>126</v>
      </c>
      <c r="F653" s="8" t="s">
        <v>12</v>
      </c>
      <c r="G653" s="8" t="s">
        <v>9248</v>
      </c>
      <c r="H653" s="8" t="s">
        <v>160</v>
      </c>
      <c r="I653" s="8" t="s">
        <v>13</v>
      </c>
      <c r="J653" s="8">
        <v>0</v>
      </c>
      <c r="K653" s="14" t="s">
        <v>905</v>
      </c>
      <c r="L653" s="14" t="s">
        <v>5781</v>
      </c>
      <c r="M653" s="10">
        <v>2.90224757773038</v>
      </c>
      <c r="N653" s="8" t="s">
        <v>8340</v>
      </c>
      <c r="O653" s="8" t="s">
        <v>147</v>
      </c>
      <c r="P653" s="9">
        <v>0.35853009259259261</v>
      </c>
      <c r="Q653" s="9">
        <v>0.36789351851851854</v>
      </c>
      <c r="R653" s="8">
        <v>0</v>
      </c>
      <c r="S653" s="10">
        <v>17.150000000000002</v>
      </c>
      <c r="T653" s="8" t="s">
        <v>4764</v>
      </c>
      <c r="U653" s="8" t="s">
        <v>4765</v>
      </c>
      <c r="V653" s="10">
        <v>0.61949607701454801</v>
      </c>
      <c r="W653">
        <v>6294.47</v>
      </c>
      <c r="X653" s="8">
        <v>0</v>
      </c>
      <c r="Y653" s="8">
        <v>0</v>
      </c>
      <c r="Z653">
        <v>0</v>
      </c>
      <c r="AA653">
        <v>0</v>
      </c>
      <c r="AB653" s="8">
        <f>Solution[[#This Row],[Old Stop]] +1</f>
        <v>1</v>
      </c>
      <c r="AC653" s="8" t="str">
        <f>_xlfn.CONCAT(Solution[[#This Row],[Old Rt '#]],"_",Solution[[#This Row],[Week '#]],"_", _xlfn.SWITCH(Solution[[#This Row],[Old Delivery Day]], "M", "Monday", "T", "Tuesday", "W", "Wednesday", "R", "Thursday", "F", "Friday"))</f>
        <v>101_Week2_Monday</v>
      </c>
      <c r="AD653" s="20">
        <v>115.54689999999999</v>
      </c>
      <c r="AE653" s="20">
        <v>120.643</v>
      </c>
      <c r="AF653" s="20">
        <v>125.7976</v>
      </c>
      <c r="AG653" s="20">
        <v>133.48689999999999</v>
      </c>
      <c r="AH653">
        <v>133.83000000000001</v>
      </c>
      <c r="AI653" s="8" t="s">
        <v>4626</v>
      </c>
      <c r="AJ653" s="8" t="s">
        <v>5693</v>
      </c>
      <c r="AK653" s="8">
        <v>1</v>
      </c>
      <c r="AL653" s="8">
        <v>0</v>
      </c>
      <c r="AM653" s="11">
        <v>121.0012</v>
      </c>
      <c r="AN653" s="11">
        <v>129.85749999999999</v>
      </c>
      <c r="AO653" t="s">
        <v>163</v>
      </c>
      <c r="AP653" s="8" t="s">
        <v>191</v>
      </c>
      <c r="AQ653" s="8" t="s">
        <v>44</v>
      </c>
      <c r="AR653" s="8" t="s">
        <v>163</v>
      </c>
      <c r="AS653" s="8" t="s">
        <v>163</v>
      </c>
      <c r="AT653" s="8" t="s">
        <v>168</v>
      </c>
      <c r="AU6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53" s="8">
        <v>0</v>
      </c>
      <c r="AW653">
        <v>28.886724999999998</v>
      </c>
      <c r="AX653">
        <v>30.16075</v>
      </c>
      <c r="AY653">
        <v>31.449400000000001</v>
      </c>
      <c r="AZ653">
        <v>33.371724999999998</v>
      </c>
    </row>
    <row r="654" spans="1:52" x14ac:dyDescent="0.3">
      <c r="A654" s="43" t="s">
        <v>1368</v>
      </c>
      <c r="B654" t="s">
        <v>4266</v>
      </c>
      <c r="C654" t="s">
        <v>110</v>
      </c>
      <c r="D654" s="8" t="s">
        <v>102</v>
      </c>
      <c r="E654" s="8" t="s">
        <v>290</v>
      </c>
      <c r="F654" s="8" t="s">
        <v>48</v>
      </c>
      <c r="G654" s="8" t="s">
        <v>9269</v>
      </c>
      <c r="H654" s="8" t="s">
        <v>160</v>
      </c>
      <c r="I654" s="8" t="s">
        <v>48</v>
      </c>
      <c r="J654" s="8">
        <v>295</v>
      </c>
      <c r="K654" s="14" t="s">
        <v>1367</v>
      </c>
      <c r="L654" s="14" t="s">
        <v>8955</v>
      </c>
      <c r="M654" s="10">
        <v>1.1168893359993599</v>
      </c>
      <c r="N654" s="8" t="s">
        <v>8427</v>
      </c>
      <c r="O654" s="8" t="s">
        <v>147</v>
      </c>
      <c r="P654" s="9">
        <v>0.53965277777777776</v>
      </c>
      <c r="Q654" s="9">
        <v>0.5470949074074074</v>
      </c>
      <c r="R654" s="8">
        <v>0</v>
      </c>
      <c r="S654" s="10">
        <v>10.193333333333333</v>
      </c>
      <c r="T654" s="8" t="s">
        <v>8956</v>
      </c>
      <c r="U654" s="8" t="s">
        <v>8957</v>
      </c>
      <c r="V654" s="10">
        <v>0.16289969860308401</v>
      </c>
      <c r="W654">
        <v>5233.5600000000004</v>
      </c>
      <c r="X654" s="8">
        <v>0</v>
      </c>
      <c r="Y654" s="8">
        <v>0</v>
      </c>
      <c r="Z654">
        <v>0</v>
      </c>
      <c r="AA654">
        <v>0</v>
      </c>
      <c r="AB654" s="8">
        <f>Solution[[#This Row],[Old Stop]] +1</f>
        <v>296</v>
      </c>
      <c r="AC654" s="8" t="str">
        <f>_xlfn.CONCAT(Solution[[#This Row],[Old Rt '#]],"_",Solution[[#This Row],[Week '#]],"_", _xlfn.SWITCH(Solution[[#This Row],[Old Delivery Day]], "M", "Monday", "T", "Tuesday", "W", "Wednesday", "R", "Thursday", "F", "Friday"))</f>
        <v>101_Week2_Thursday</v>
      </c>
      <c r="AD654" s="20">
        <v>78.756600000000006</v>
      </c>
      <c r="AE654" s="20">
        <v>112.4969</v>
      </c>
      <c r="AF654" s="20">
        <v>121.9828</v>
      </c>
      <c r="AG654" s="20">
        <v>79.12</v>
      </c>
      <c r="AH654">
        <v>116.81</v>
      </c>
      <c r="AI654" s="8" t="s">
        <v>3549</v>
      </c>
      <c r="AJ654" s="8" t="s">
        <v>5177</v>
      </c>
      <c r="AK654" s="8">
        <v>1</v>
      </c>
      <c r="AL654" s="8">
        <v>0</v>
      </c>
      <c r="AM654" s="11">
        <v>126.9637</v>
      </c>
      <c r="AN654" s="11">
        <v>79.12</v>
      </c>
      <c r="AO654" t="s">
        <v>163</v>
      </c>
      <c r="AP654" s="8" t="s">
        <v>191</v>
      </c>
      <c r="AQ654" s="8" t="s">
        <v>44</v>
      </c>
      <c r="AR654" s="8" t="s">
        <v>163</v>
      </c>
      <c r="AS654" s="8" t="s">
        <v>164</v>
      </c>
      <c r="AT654" s="8" t="s">
        <v>168</v>
      </c>
      <c r="AU6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4" s="8">
        <v>0</v>
      </c>
      <c r="AW654">
        <v>19.689150000000001</v>
      </c>
      <c r="AX654">
        <v>28.124224999999999</v>
      </c>
      <c r="AY654">
        <v>30.495699999999999</v>
      </c>
      <c r="AZ654">
        <v>19.78</v>
      </c>
    </row>
    <row r="655" spans="1:52" x14ac:dyDescent="0.3">
      <c r="A655" s="43" t="s">
        <v>772</v>
      </c>
      <c r="B655" t="s">
        <v>5215</v>
      </c>
      <c r="C655" t="s">
        <v>110</v>
      </c>
      <c r="D655" s="8" t="s">
        <v>102</v>
      </c>
      <c r="E655" s="8" t="s">
        <v>290</v>
      </c>
      <c r="F655" s="8" t="s">
        <v>48</v>
      </c>
      <c r="G655" s="8" t="s">
        <v>9260</v>
      </c>
      <c r="H655" s="8" t="s">
        <v>290</v>
      </c>
      <c r="I655" s="8" t="s">
        <v>14</v>
      </c>
      <c r="J655" s="8">
        <v>135</v>
      </c>
      <c r="K655" s="14" t="s">
        <v>771</v>
      </c>
      <c r="L655" s="14" t="s">
        <v>6127</v>
      </c>
      <c r="M655" s="10">
        <v>0.23814727668013799</v>
      </c>
      <c r="N655" s="8" t="s">
        <v>8425</v>
      </c>
      <c r="O655" s="8" t="s">
        <v>125</v>
      </c>
      <c r="P655" s="9">
        <v>0.53461805555555553</v>
      </c>
      <c r="Q655" s="9">
        <v>0.53887731481481482</v>
      </c>
      <c r="R655" s="8">
        <v>0</v>
      </c>
      <c r="S655" s="10">
        <v>9.0500000000000007</v>
      </c>
      <c r="T655" s="8" t="s">
        <v>5217</v>
      </c>
      <c r="U655" s="8" t="s">
        <v>5218</v>
      </c>
      <c r="V655" s="10">
        <v>2.7225643852060701E-2</v>
      </c>
      <c r="W655">
        <v>1405.67</v>
      </c>
      <c r="X655" s="8">
        <v>0</v>
      </c>
      <c r="Y655" s="8">
        <v>0</v>
      </c>
      <c r="Z655">
        <v>0</v>
      </c>
      <c r="AA655">
        <v>0</v>
      </c>
      <c r="AB655" s="8">
        <f>Solution[[#This Row],[Old Stop]] +1</f>
        <v>136</v>
      </c>
      <c r="AC655" s="8" t="str">
        <f>_xlfn.CONCAT(Solution[[#This Row],[Old Rt '#]],"_",Solution[[#This Row],[Week '#]],"_", _xlfn.SWITCH(Solution[[#This Row],[Old Delivery Day]], "M", "Monday", "T", "Tuesday", "W", "Wednesday", "R", "Thursday", "F", "Friday"))</f>
        <v>105_Week2_Friday</v>
      </c>
      <c r="AD655" s="20">
        <v>47.962800000000001</v>
      </c>
      <c r="AE655" s="20">
        <v>56.475000000000001</v>
      </c>
      <c r="AF655" s="20">
        <v>59.495699999999999</v>
      </c>
      <c r="AG655" s="20">
        <v>56.92</v>
      </c>
      <c r="AH655">
        <v>29.36</v>
      </c>
      <c r="AI655" s="8" t="s">
        <v>3549</v>
      </c>
      <c r="AJ655" s="8" t="s">
        <v>5177</v>
      </c>
      <c r="AK655" s="8">
        <v>1</v>
      </c>
      <c r="AL655" s="8">
        <v>0</v>
      </c>
      <c r="AM655" s="11">
        <v>28.237500000000001</v>
      </c>
      <c r="AN655" s="11">
        <v>29.362500000000001</v>
      </c>
      <c r="AO655" t="s">
        <v>163</v>
      </c>
      <c r="AP655" s="8" t="s">
        <v>191</v>
      </c>
      <c r="AQ655" s="8" t="s">
        <v>44</v>
      </c>
      <c r="AR655" s="8" t="s">
        <v>164</v>
      </c>
      <c r="AS655" s="8" t="s">
        <v>163</v>
      </c>
      <c r="AT655" s="8" t="s">
        <v>168</v>
      </c>
      <c r="AU6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5" s="8">
        <v>0</v>
      </c>
      <c r="AW655">
        <v>11.9907</v>
      </c>
      <c r="AX655">
        <v>14.11875</v>
      </c>
      <c r="AY655">
        <v>14.873925</v>
      </c>
      <c r="AZ655">
        <v>14.23</v>
      </c>
    </row>
    <row r="656" spans="1:52" x14ac:dyDescent="0.3">
      <c r="A656" s="43" t="s">
        <v>857</v>
      </c>
      <c r="B656" t="s">
        <v>4454</v>
      </c>
      <c r="C656" t="s">
        <v>110</v>
      </c>
      <c r="D656" s="8" t="s">
        <v>102</v>
      </c>
      <c r="E656" s="8" t="s">
        <v>160</v>
      </c>
      <c r="F656" s="8" t="s">
        <v>12</v>
      </c>
      <c r="G656" s="8" t="s">
        <v>9264</v>
      </c>
      <c r="H656" s="8" t="s">
        <v>290</v>
      </c>
      <c r="I656" s="8" t="s">
        <v>48</v>
      </c>
      <c r="J656" s="8">
        <v>260</v>
      </c>
      <c r="K656" s="14" t="s">
        <v>856</v>
      </c>
      <c r="L656" s="14" t="s">
        <v>5891</v>
      </c>
      <c r="M656" s="10">
        <v>1.09074399789631</v>
      </c>
      <c r="N656" s="8" t="s">
        <v>7789</v>
      </c>
      <c r="O656" s="8" t="s">
        <v>147</v>
      </c>
      <c r="P656" s="9">
        <v>0.65737268518518521</v>
      </c>
      <c r="Q656" s="9">
        <v>0.66469907407407403</v>
      </c>
      <c r="R656" s="8">
        <v>0</v>
      </c>
      <c r="S656" s="10">
        <v>10.233333333333334</v>
      </c>
      <c r="T656" s="8" t="s">
        <v>4456</v>
      </c>
      <c r="U656" s="8" t="s">
        <v>4457</v>
      </c>
      <c r="V656" s="10">
        <v>0.17944914260003</v>
      </c>
      <c r="W656">
        <v>4402.9799999999996</v>
      </c>
      <c r="X656" s="8">
        <v>0</v>
      </c>
      <c r="Y656" s="8">
        <v>0</v>
      </c>
      <c r="Z656">
        <v>0</v>
      </c>
      <c r="AA656">
        <v>0</v>
      </c>
      <c r="AB656" s="8">
        <f>Solution[[#This Row],[Old Stop]] +1</f>
        <v>261</v>
      </c>
      <c r="AC656" s="8" t="str">
        <f>_xlfn.CONCAT(Solution[[#This Row],[Old Rt '#]],"_",Solution[[#This Row],[Week '#]],"_", _xlfn.SWITCH(Solution[[#This Row],[Old Delivery Day]], "M", "Monday", "T", "Tuesday", "W", "Wednesday", "R", "Thursday", "F", "Friday"))</f>
        <v>105_Week2_Thursday</v>
      </c>
      <c r="AD656" s="20">
        <v>105.7337</v>
      </c>
      <c r="AE656" s="20">
        <v>107.0916</v>
      </c>
      <c r="AF656" s="20">
        <v>109.77209999999999</v>
      </c>
      <c r="AG656" s="20">
        <v>115.58069999999999</v>
      </c>
      <c r="AH656">
        <v>118.39</v>
      </c>
      <c r="AI656" s="8" t="s">
        <v>4434</v>
      </c>
      <c r="AJ656" s="8" t="s">
        <v>4630</v>
      </c>
      <c r="AK656" s="8">
        <v>2</v>
      </c>
      <c r="AL656" s="8">
        <v>0</v>
      </c>
      <c r="AM656" s="11">
        <v>53.16</v>
      </c>
      <c r="AN656" s="11">
        <v>58.655000000000001</v>
      </c>
      <c r="AO656" t="s">
        <v>163</v>
      </c>
      <c r="AP656" s="8" t="s">
        <v>191</v>
      </c>
      <c r="AQ656" s="8" t="s">
        <v>44</v>
      </c>
      <c r="AR656" s="8" t="s">
        <v>163</v>
      </c>
      <c r="AS656" s="8" t="s">
        <v>163</v>
      </c>
      <c r="AT656" s="8" t="s">
        <v>168</v>
      </c>
      <c r="AU6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6" s="8">
        <v>0</v>
      </c>
      <c r="AW656">
        <v>26.433425</v>
      </c>
      <c r="AX656">
        <v>26.7729</v>
      </c>
      <c r="AY656">
        <v>27.443024999999999</v>
      </c>
      <c r="AZ656">
        <v>28.895174999999998</v>
      </c>
    </row>
    <row r="657" spans="1:52" x14ac:dyDescent="0.3">
      <c r="A657" s="43" t="s">
        <v>77</v>
      </c>
      <c r="D657" s="8" t="s">
        <v>102</v>
      </c>
      <c r="E657" s="8" t="s">
        <v>290</v>
      </c>
      <c r="F657" s="8" t="s">
        <v>48</v>
      </c>
      <c r="J657" s="8"/>
      <c r="K657" s="14" t="s">
        <v>3551</v>
      </c>
      <c r="L657" s="14" t="s">
        <v>3552</v>
      </c>
      <c r="M657" s="10">
        <v>76.471436602553297</v>
      </c>
      <c r="N657" s="8" t="s">
        <v>8424</v>
      </c>
      <c r="P657" s="9">
        <v>0.61692129629629633</v>
      </c>
      <c r="Q657" s="9">
        <v>0.61692129629629633</v>
      </c>
      <c r="R657" s="8">
        <v>0</v>
      </c>
      <c r="T657" s="8" t="s">
        <v>3553</v>
      </c>
      <c r="U657" s="8" t="s">
        <v>3554</v>
      </c>
      <c r="V657" s="10">
        <v>60.759241289264502</v>
      </c>
      <c r="W657"/>
      <c r="Z657"/>
      <c r="AA657"/>
      <c r="AB657" s="8">
        <f>Solution[[#This Row],[Old Stop]] +1</f>
        <v>1</v>
      </c>
      <c r="AC657" s="8" t="e">
        <f>_xlfn.CONCAT(Solution[[#This Row],[Old Rt '#]],"_",Solution[[#This Row],[Week '#]],"_", _xlfn.SWITCH(Solution[[#This Row],[Old Delivery Day]], "M", "Monday", "T", "Tuesday", "W", "Wednesday", "R", "Thursday", "F", "Friday"))</f>
        <v>#N/A</v>
      </c>
      <c r="AD657" s="20"/>
      <c r="AE657" s="20"/>
      <c r="AI657" s="8" t="s">
        <v>3549</v>
      </c>
      <c r="AJ657" s="8" t="s">
        <v>5177</v>
      </c>
      <c r="AK657" s="8">
        <v>17</v>
      </c>
      <c r="AL657" s="8"/>
      <c r="AM657" s="11"/>
      <c r="AN657" s="11"/>
      <c r="AO657" t="s">
        <v>163</v>
      </c>
      <c r="AP657" s="8"/>
      <c r="AQ657" s="8"/>
      <c r="AR657" s="8" t="s">
        <v>163</v>
      </c>
      <c r="AS657" s="8" t="s">
        <v>163</v>
      </c>
      <c r="AT657" s="8"/>
      <c r="AU6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7" s="8"/>
    </row>
    <row r="658" spans="1:52" x14ac:dyDescent="0.3">
      <c r="A658" s="43" t="s">
        <v>766</v>
      </c>
      <c r="B658" t="s">
        <v>5208</v>
      </c>
      <c r="C658" t="s">
        <v>110</v>
      </c>
      <c r="D658" s="8" t="s">
        <v>102</v>
      </c>
      <c r="E658" s="8" t="s">
        <v>290</v>
      </c>
      <c r="F658" s="8" t="s">
        <v>48</v>
      </c>
      <c r="G658" s="8" t="s">
        <v>9268</v>
      </c>
      <c r="H658" s="8" t="s">
        <v>290</v>
      </c>
      <c r="I658" s="8" t="s">
        <v>14</v>
      </c>
      <c r="J658" s="8">
        <v>25</v>
      </c>
      <c r="K658" s="14" t="s">
        <v>765</v>
      </c>
      <c r="L658" s="14" t="s">
        <v>6123</v>
      </c>
      <c r="M658" s="10">
        <v>5.9723227183665699</v>
      </c>
      <c r="N658" s="8" t="s">
        <v>8426</v>
      </c>
      <c r="O658" s="8" t="s">
        <v>125</v>
      </c>
      <c r="P658" s="9">
        <v>0.55123842592592598</v>
      </c>
      <c r="Q658" s="9">
        <v>0.56380787037037039</v>
      </c>
      <c r="R658" s="8">
        <v>0</v>
      </c>
      <c r="S658" s="10">
        <v>14.244444445000001</v>
      </c>
      <c r="T658" s="8" t="s">
        <v>5210</v>
      </c>
      <c r="U658" s="8" t="s">
        <v>5211</v>
      </c>
      <c r="V658" s="10">
        <v>4.0068281551324398</v>
      </c>
      <c r="W658">
        <v>12656.98</v>
      </c>
      <c r="X658" s="8">
        <v>0</v>
      </c>
      <c r="Y658" s="8">
        <v>0</v>
      </c>
      <c r="Z658">
        <v>0</v>
      </c>
      <c r="AA658">
        <v>0</v>
      </c>
      <c r="AB658" s="8">
        <f>Solution[[#This Row],[Old Stop]] +1</f>
        <v>26</v>
      </c>
      <c r="AC658" s="8" t="str">
        <f>_xlfn.CONCAT(Solution[[#This Row],[Old Rt '#]],"_",Solution[[#This Row],[Week '#]],"_", _xlfn.SWITCH(Solution[[#This Row],[Old Delivery Day]], "M", "Monday", "T", "Tuesday", "W", "Wednesday", "R", "Thursday", "F", "Friday"))</f>
        <v>105_Week2_Friday</v>
      </c>
      <c r="AD658" s="20">
        <v>481.35</v>
      </c>
      <c r="AE658" s="20">
        <v>481.35</v>
      </c>
      <c r="AF658" s="20">
        <v>491.48419999999999</v>
      </c>
      <c r="AG658" s="20">
        <v>516.82000000000005</v>
      </c>
      <c r="AH658">
        <v>264.52</v>
      </c>
      <c r="AI658" s="8" t="s">
        <v>3549</v>
      </c>
      <c r="AJ658" s="8" t="s">
        <v>5177</v>
      </c>
      <c r="AK658" s="8">
        <v>1</v>
      </c>
      <c r="AL658" s="8">
        <v>0</v>
      </c>
      <c r="AM658" s="11">
        <v>240.67500000000001</v>
      </c>
      <c r="AN658" s="11">
        <v>258.41000000000003</v>
      </c>
      <c r="AO658" t="s">
        <v>163</v>
      </c>
      <c r="AP658" s="8" t="s">
        <v>191</v>
      </c>
      <c r="AQ658" s="8" t="s">
        <v>44</v>
      </c>
      <c r="AR658" s="8" t="s">
        <v>164</v>
      </c>
      <c r="AS658" s="8" t="s">
        <v>163</v>
      </c>
      <c r="AT658" s="8" t="s">
        <v>168</v>
      </c>
      <c r="AU6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8" s="8">
        <v>0</v>
      </c>
      <c r="AW658">
        <v>120.33750000000001</v>
      </c>
      <c r="AX658">
        <v>120.33750000000001</v>
      </c>
      <c r="AY658">
        <v>122.87105</v>
      </c>
      <c r="AZ658">
        <v>129.20500000000001</v>
      </c>
    </row>
    <row r="659" spans="1:52" x14ac:dyDescent="0.3">
      <c r="A659" s="43" t="s">
        <v>1132</v>
      </c>
      <c r="B659" t="s">
        <v>121</v>
      </c>
      <c r="C659" t="s">
        <v>4912</v>
      </c>
      <c r="D659" s="8" t="s">
        <v>102</v>
      </c>
      <c r="E659" s="8" t="s">
        <v>126</v>
      </c>
      <c r="F659" s="8" t="s">
        <v>13</v>
      </c>
      <c r="G659" s="8" t="s">
        <v>4497</v>
      </c>
      <c r="H659" s="8" t="s">
        <v>126</v>
      </c>
      <c r="I659" s="8" t="s">
        <v>13</v>
      </c>
      <c r="J659" s="8">
        <v>0</v>
      </c>
      <c r="K659" s="14" t="s">
        <v>1131</v>
      </c>
      <c r="L659" s="14" t="s">
        <v>5855</v>
      </c>
      <c r="M659" s="10">
        <v>0</v>
      </c>
      <c r="N659" s="8" t="s">
        <v>8372</v>
      </c>
      <c r="O659" s="8" t="s">
        <v>147</v>
      </c>
      <c r="P659" s="9">
        <v>0.39711805555555557</v>
      </c>
      <c r="Q659" s="9">
        <v>0.42027777777777775</v>
      </c>
      <c r="R659" s="8">
        <v>0</v>
      </c>
      <c r="S659" s="10">
        <v>37.970833333333331</v>
      </c>
      <c r="T659" s="8" t="s">
        <v>4914</v>
      </c>
      <c r="U659" s="8" t="s">
        <v>4915</v>
      </c>
      <c r="V659" s="10"/>
      <c r="W659">
        <v>4597</v>
      </c>
      <c r="X659" s="8">
        <v>7</v>
      </c>
      <c r="Y659" s="8">
        <v>0.76666666666666605</v>
      </c>
      <c r="Z659">
        <v>2</v>
      </c>
      <c r="AA659">
        <v>29</v>
      </c>
      <c r="AB659" s="8">
        <f>Solution[[#This Row],[Old Stop]] +1</f>
        <v>1</v>
      </c>
      <c r="AC659" s="8" t="str">
        <f>_xlfn.CONCAT(Solution[[#This Row],[Old Rt '#]],"_",Solution[[#This Row],[Week '#]],"_", _xlfn.SWITCH(Solution[[#This Row],[Old Delivery Day]], "M", "Monday", "T", "Tuesday", "W", "Wednesday", "R", "Thursday", "F", "Friday"))</f>
        <v>103_Week2_Monday</v>
      </c>
      <c r="AD659" s="20">
        <v>99.696399999999997</v>
      </c>
      <c r="AE659" s="20">
        <v>101.2253</v>
      </c>
      <c r="AF659" s="20">
        <v>72.362300000000005</v>
      </c>
      <c r="AG659" s="20">
        <v>67.145700000000005</v>
      </c>
      <c r="AH659">
        <v>77.459999999999994</v>
      </c>
      <c r="AI659" s="8" t="s">
        <v>4488</v>
      </c>
      <c r="AJ659" s="8" t="s">
        <v>5088</v>
      </c>
      <c r="AK659" s="8">
        <v>1</v>
      </c>
      <c r="AL659" s="8">
        <v>30</v>
      </c>
      <c r="AM659" s="11">
        <v>71.307500000000005</v>
      </c>
      <c r="AN659" s="11">
        <v>72.569999999999993</v>
      </c>
      <c r="AO659" t="s">
        <v>164</v>
      </c>
      <c r="AP659" s="8" t="s">
        <v>191</v>
      </c>
      <c r="AQ659" s="8" t="s">
        <v>44</v>
      </c>
      <c r="AR659" s="8" t="s">
        <v>164</v>
      </c>
      <c r="AS659" s="8" t="s">
        <v>164</v>
      </c>
      <c r="AT659" s="8" t="s">
        <v>168</v>
      </c>
      <c r="AU6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59" s="8"/>
      <c r="AW659">
        <v>24.924099999999999</v>
      </c>
      <c r="AX659">
        <v>25.306325000000001</v>
      </c>
      <c r="AY659">
        <v>18.090575000000001</v>
      </c>
      <c r="AZ659">
        <v>16.786425000000001</v>
      </c>
    </row>
    <row r="660" spans="1:52" x14ac:dyDescent="0.3">
      <c r="A660" s="43" t="s">
        <v>1419</v>
      </c>
      <c r="B660" t="s">
        <v>111</v>
      </c>
      <c r="C660" t="s">
        <v>117</v>
      </c>
      <c r="D660" s="8" t="s">
        <v>102</v>
      </c>
      <c r="E660" s="8" t="s">
        <v>126</v>
      </c>
      <c r="F660" s="8" t="s">
        <v>14</v>
      </c>
      <c r="G660" s="8" t="s">
        <v>9251</v>
      </c>
      <c r="H660" s="8" t="s">
        <v>126</v>
      </c>
      <c r="I660" s="8" t="s">
        <v>48</v>
      </c>
      <c r="J660" s="8">
        <v>170</v>
      </c>
      <c r="K660" s="14" t="s">
        <v>1418</v>
      </c>
      <c r="L660" s="14" t="s">
        <v>6070</v>
      </c>
      <c r="M660" s="10">
        <v>0.79666715179249104</v>
      </c>
      <c r="N660" s="8" t="s">
        <v>6410</v>
      </c>
      <c r="O660" s="8" t="s">
        <v>147</v>
      </c>
      <c r="P660" s="9">
        <v>0.34457175925925926</v>
      </c>
      <c r="Q660" s="9">
        <v>0.35674768518518518</v>
      </c>
      <c r="R660" s="8">
        <v>0</v>
      </c>
      <c r="S660" s="10">
        <v>16.740000000000002</v>
      </c>
      <c r="T660" s="8" t="s">
        <v>4896</v>
      </c>
      <c r="U660" s="8" t="s">
        <v>4897</v>
      </c>
      <c r="V660" s="10">
        <v>0.32718241525812702</v>
      </c>
      <c r="W660">
        <v>5537.15</v>
      </c>
      <c r="X660" s="8">
        <v>0</v>
      </c>
      <c r="Y660" s="8">
        <v>0</v>
      </c>
      <c r="Z660">
        <v>0</v>
      </c>
      <c r="AA660">
        <v>0</v>
      </c>
      <c r="AB660" s="8">
        <f>Solution[[#This Row],[Old Stop]] +1</f>
        <v>171</v>
      </c>
      <c r="AC660" s="8" t="str">
        <f>_xlfn.CONCAT(Solution[[#This Row],[Old Rt '#]],"_",Solution[[#This Row],[Week '#]],"_", _xlfn.SWITCH(Solution[[#This Row],[Old Delivery Day]], "M", "Monday", "T", "Tuesday", "W", "Wednesday", "R", "Thursday", "F", "Friday"))</f>
        <v>103_Week2_Thursday</v>
      </c>
      <c r="AD660" s="20">
        <v>101.77760000000001</v>
      </c>
      <c r="AE660" s="20">
        <v>93.806399999999996</v>
      </c>
      <c r="AF660" s="20">
        <v>95.4178</v>
      </c>
      <c r="AG660" s="20">
        <v>88.033799999999999</v>
      </c>
      <c r="AH660">
        <v>96.77</v>
      </c>
      <c r="AI660" s="8" t="s">
        <v>4836</v>
      </c>
      <c r="AJ660" s="8" t="s">
        <v>5048</v>
      </c>
      <c r="AK660" s="8">
        <v>1</v>
      </c>
      <c r="AL660" s="8">
        <v>0</v>
      </c>
      <c r="AM660" s="11">
        <v>103.36369999999999</v>
      </c>
      <c r="AN660" s="11">
        <v>85.606200000000001</v>
      </c>
      <c r="AO660" t="s">
        <v>163</v>
      </c>
      <c r="AP660" s="8" t="s">
        <v>191</v>
      </c>
      <c r="AQ660" s="8" t="s">
        <v>44</v>
      </c>
      <c r="AR660" s="8" t="s">
        <v>164</v>
      </c>
      <c r="AS660" s="8" t="s">
        <v>163</v>
      </c>
      <c r="AT660" s="8" t="s">
        <v>168</v>
      </c>
      <c r="AU6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60" s="8">
        <v>0</v>
      </c>
      <c r="AW660">
        <v>25.444400000000002</v>
      </c>
      <c r="AX660">
        <v>23.451599999999999</v>
      </c>
      <c r="AY660">
        <v>23.85445</v>
      </c>
      <c r="AZ660">
        <v>22.00845</v>
      </c>
    </row>
    <row r="661" spans="1:52" x14ac:dyDescent="0.3">
      <c r="A661" s="43" t="s">
        <v>534</v>
      </c>
      <c r="B661" t="s">
        <v>4661</v>
      </c>
      <c r="C661" t="s">
        <v>110</v>
      </c>
      <c r="D661" s="8" t="s">
        <v>102</v>
      </c>
      <c r="E661" s="8" t="s">
        <v>290</v>
      </c>
      <c r="F661" s="8" t="s">
        <v>14</v>
      </c>
      <c r="G661" s="8" t="s">
        <v>140</v>
      </c>
      <c r="H661" s="8" t="s">
        <v>160</v>
      </c>
      <c r="I661" s="8" t="s">
        <v>12</v>
      </c>
      <c r="J661" s="8">
        <v>150</v>
      </c>
      <c r="K661" s="14" t="s">
        <v>533</v>
      </c>
      <c r="L661" s="14" t="s">
        <v>6144</v>
      </c>
      <c r="M661" s="10">
        <v>2.1408105884951101</v>
      </c>
      <c r="N661" s="8" t="s">
        <v>8397</v>
      </c>
      <c r="O661" s="8" t="s">
        <v>147</v>
      </c>
      <c r="P661" s="9">
        <v>0.37479166666666669</v>
      </c>
      <c r="Q661" s="9">
        <v>0.37965277777777778</v>
      </c>
      <c r="R661" s="8">
        <v>0</v>
      </c>
      <c r="S661" s="10">
        <v>7.0833333333333339</v>
      </c>
      <c r="T661" s="8" t="s">
        <v>5206</v>
      </c>
      <c r="U661" s="8" t="s">
        <v>5207</v>
      </c>
      <c r="V661" s="10">
        <v>0.47799888171417598</v>
      </c>
      <c r="W661">
        <v>5604.3</v>
      </c>
      <c r="X661" s="8">
        <v>0</v>
      </c>
      <c r="Y661" s="8">
        <v>1</v>
      </c>
      <c r="Z661">
        <v>0</v>
      </c>
      <c r="AA661">
        <v>0</v>
      </c>
      <c r="AB661" s="8">
        <f>Solution[[#This Row],[Old Stop]] +1</f>
        <v>151</v>
      </c>
      <c r="AC661" s="8" t="str">
        <f>_xlfn.CONCAT(Solution[[#This Row],[Old Rt '#]],"_",Solution[[#This Row],[Week '#]],"_", _xlfn.SWITCH(Solution[[#This Row],[Old Delivery Day]], "M", "Monday", "T", "Tuesday", "W", "Wednesday", "R", "Thursday", "F", "Friday"))</f>
        <v>101_Week2_Wednesday</v>
      </c>
      <c r="AD661" s="20">
        <v>106.24420000000001</v>
      </c>
      <c r="AE661" s="20">
        <v>109.6484</v>
      </c>
      <c r="AF661" s="20">
        <v>111.25920000000001</v>
      </c>
      <c r="AG661" s="20">
        <v>55.685000000000002</v>
      </c>
      <c r="AH661">
        <v>121.07</v>
      </c>
      <c r="AI661" s="8" t="s">
        <v>3408</v>
      </c>
      <c r="AJ661" s="8" t="s">
        <v>5182</v>
      </c>
      <c r="AK661" s="8">
        <v>1</v>
      </c>
      <c r="AL661" s="8">
        <v>3</v>
      </c>
      <c r="AM661" s="11">
        <v>107.6862</v>
      </c>
      <c r="AN661" s="11">
        <v>41.225000000000001</v>
      </c>
      <c r="AO661" t="s">
        <v>163</v>
      </c>
      <c r="AP661" s="8" t="s">
        <v>191</v>
      </c>
      <c r="AQ661" s="8" t="s">
        <v>44</v>
      </c>
      <c r="AR661" s="8" t="s">
        <v>163</v>
      </c>
      <c r="AS661" s="8" t="s">
        <v>163</v>
      </c>
      <c r="AT661" s="8" t="s">
        <v>168</v>
      </c>
      <c r="AU6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61" s="8">
        <v>3</v>
      </c>
      <c r="AW661">
        <v>26.561050000000002</v>
      </c>
      <c r="AX661">
        <v>27.412099999999999</v>
      </c>
      <c r="AY661">
        <v>27.814800000000002</v>
      </c>
      <c r="AZ661">
        <v>13.921250000000001</v>
      </c>
    </row>
    <row r="662" spans="1:52" x14ac:dyDescent="0.3">
      <c r="A662" s="43" t="s">
        <v>256</v>
      </c>
      <c r="B662" t="s">
        <v>3944</v>
      </c>
      <c r="C662" t="s">
        <v>110</v>
      </c>
      <c r="D662" s="8" t="s">
        <v>102</v>
      </c>
      <c r="E662" s="8" t="s">
        <v>290</v>
      </c>
      <c r="F662" s="8" t="s">
        <v>14</v>
      </c>
      <c r="G662" s="8" t="s">
        <v>9251</v>
      </c>
      <c r="H662" s="8" t="s">
        <v>126</v>
      </c>
      <c r="I662" s="8" t="s">
        <v>15</v>
      </c>
      <c r="J662" s="8">
        <v>41</v>
      </c>
      <c r="K662" s="14" t="s">
        <v>255</v>
      </c>
      <c r="L662" s="14" t="s">
        <v>6228</v>
      </c>
      <c r="M662" s="10">
        <v>1.46919266098712</v>
      </c>
      <c r="N662" s="8" t="s">
        <v>8396</v>
      </c>
      <c r="O662" s="8" t="s">
        <v>113</v>
      </c>
      <c r="P662" s="9">
        <v>0.36173611111111109</v>
      </c>
      <c r="Q662" s="9">
        <v>0.36724537037037036</v>
      </c>
      <c r="R662" s="8">
        <v>0</v>
      </c>
      <c r="S662" s="10">
        <v>7.9333333333333336</v>
      </c>
      <c r="T662" s="8" t="s">
        <v>3946</v>
      </c>
      <c r="U662" s="8" t="s">
        <v>3947</v>
      </c>
      <c r="V662" s="10">
        <v>0.47738458186111599</v>
      </c>
      <c r="W662">
        <v>821.19</v>
      </c>
      <c r="X662" s="8">
        <v>0</v>
      </c>
      <c r="Y662" s="8">
        <v>0</v>
      </c>
      <c r="Z662">
        <v>0</v>
      </c>
      <c r="AA662">
        <v>0</v>
      </c>
      <c r="AB662" s="8">
        <f>Solution[[#This Row],[Old Stop]] +1</f>
        <v>42</v>
      </c>
      <c r="AC662" s="8" t="str">
        <f>_xlfn.CONCAT(Solution[[#This Row],[Old Rt '#]],"_",Solution[[#This Row],[Week '#]],"_", _xlfn.SWITCH(Solution[[#This Row],[Old Delivery Day]], "M", "Monday", "T", "Tuesday", "W", "Wednesday", "R", "Thursday", "F", "Friday"))</f>
        <v>103_Week2_Tuesday</v>
      </c>
      <c r="AD662" s="20">
        <v>62.5533</v>
      </c>
      <c r="AE662" s="20">
        <v>62.96</v>
      </c>
      <c r="AF662" s="20">
        <v>64.646600000000007</v>
      </c>
      <c r="AG662" s="20">
        <v>65.489999999999995</v>
      </c>
      <c r="AH662">
        <v>17.36</v>
      </c>
      <c r="AI662" s="8" t="s">
        <v>3408</v>
      </c>
      <c r="AJ662" s="8" t="s">
        <v>5182</v>
      </c>
      <c r="AK662" s="8">
        <v>1</v>
      </c>
      <c r="AL662" s="8">
        <v>0</v>
      </c>
      <c r="AM662" s="11">
        <v>15.74</v>
      </c>
      <c r="AN662" s="11">
        <v>16.372499999999999</v>
      </c>
      <c r="AO662" t="s">
        <v>163</v>
      </c>
      <c r="AP662" s="8" t="s">
        <v>191</v>
      </c>
      <c r="AQ662" s="8" t="s">
        <v>44</v>
      </c>
      <c r="AR662" s="8" t="s">
        <v>163</v>
      </c>
      <c r="AS662" s="8" t="s">
        <v>163</v>
      </c>
      <c r="AT662" s="8" t="s">
        <v>168</v>
      </c>
      <c r="AU6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62" s="8">
        <v>0</v>
      </c>
      <c r="AW662">
        <v>15.638325</v>
      </c>
      <c r="AX662">
        <v>15.74</v>
      </c>
      <c r="AY662">
        <v>16.161650000000002</v>
      </c>
      <c r="AZ662">
        <v>16.372499999999999</v>
      </c>
    </row>
    <row r="663" spans="1:52" x14ac:dyDescent="0.3">
      <c r="A663" s="43" t="s">
        <v>1761</v>
      </c>
      <c r="B663" t="s">
        <v>116</v>
      </c>
      <c r="C663" t="s">
        <v>4912</v>
      </c>
      <c r="D663" s="8" t="s">
        <v>102</v>
      </c>
      <c r="E663" s="8" t="s">
        <v>126</v>
      </c>
      <c r="F663" s="8" t="s">
        <v>13</v>
      </c>
      <c r="G663" s="8" t="s">
        <v>9253</v>
      </c>
      <c r="H663" s="8" t="s">
        <v>126</v>
      </c>
      <c r="I663" s="8" t="s">
        <v>13</v>
      </c>
      <c r="J663" s="8">
        <v>0</v>
      </c>
      <c r="K663" s="14" t="s">
        <v>1760</v>
      </c>
      <c r="L663" s="14" t="s">
        <v>5842</v>
      </c>
      <c r="M663" s="10">
        <v>2.89897100068421</v>
      </c>
      <c r="N663" s="8" t="s">
        <v>7750</v>
      </c>
      <c r="O663" s="8" t="s">
        <v>147</v>
      </c>
      <c r="P663" s="9">
        <v>0.3904050925925926</v>
      </c>
      <c r="Q663" s="9">
        <v>0.39711805555555557</v>
      </c>
      <c r="R663" s="8">
        <v>0</v>
      </c>
      <c r="S663" s="10">
        <v>9.4354006285390355</v>
      </c>
      <c r="T663" s="8" t="s">
        <v>4914</v>
      </c>
      <c r="U663" s="8" t="s">
        <v>4915</v>
      </c>
      <c r="V663" s="10">
        <v>1.6500466348155101</v>
      </c>
      <c r="W663">
        <v>0</v>
      </c>
      <c r="X663" s="8">
        <v>0</v>
      </c>
      <c r="Y663" s="8">
        <v>0</v>
      </c>
      <c r="Z663">
        <v>0</v>
      </c>
      <c r="AA663">
        <v>0</v>
      </c>
      <c r="AB663" s="8">
        <f>Solution[[#This Row],[Old Stop]] +1</f>
        <v>1</v>
      </c>
      <c r="AC663" s="8" t="str">
        <f>_xlfn.CONCAT(Solution[[#This Row],[Old Rt '#]],"_",Solution[[#This Row],[Week '#]],"_", _xlfn.SWITCH(Solution[[#This Row],[Old Delivery Day]], "M", "Monday", "T", "Tuesday", "W", "Wednesday", "R", "Thursday", "F", "Friday"))</f>
        <v>103_Week2_Monday</v>
      </c>
      <c r="AD663" s="20">
        <v>0</v>
      </c>
      <c r="AE663" s="20">
        <v>0</v>
      </c>
      <c r="AF663" s="20">
        <v>0</v>
      </c>
      <c r="AG663" s="20">
        <v>0</v>
      </c>
      <c r="AH663" t="s">
        <v>247</v>
      </c>
      <c r="AI663" s="8" t="s">
        <v>4488</v>
      </c>
      <c r="AJ663" s="8" t="s">
        <v>5088</v>
      </c>
      <c r="AK663" s="8">
        <v>1</v>
      </c>
      <c r="AL663" s="8">
        <v>0</v>
      </c>
      <c r="AM663" s="11">
        <v>0</v>
      </c>
      <c r="AN663" s="11">
        <v>0</v>
      </c>
      <c r="AO663" t="s">
        <v>164</v>
      </c>
      <c r="AP663" s="8" t="s">
        <v>191</v>
      </c>
      <c r="AQ663" s="8" t="s">
        <v>44</v>
      </c>
      <c r="AR663" s="8" t="s">
        <v>164</v>
      </c>
      <c r="AS663" s="8" t="s">
        <v>164</v>
      </c>
      <c r="AT663" s="8" t="s">
        <v>168</v>
      </c>
      <c r="AU6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63" s="8"/>
      <c r="AW663">
        <v>0</v>
      </c>
      <c r="AX663">
        <v>0</v>
      </c>
      <c r="AY663">
        <v>0</v>
      </c>
      <c r="AZ663">
        <v>0</v>
      </c>
    </row>
    <row r="664" spans="1:52" x14ac:dyDescent="0.3">
      <c r="A664" s="43" t="s">
        <v>1755</v>
      </c>
      <c r="B664" t="s">
        <v>3432</v>
      </c>
      <c r="C664" t="s">
        <v>112</v>
      </c>
      <c r="D664" s="8" t="s">
        <v>102</v>
      </c>
      <c r="E664" s="8" t="s">
        <v>126</v>
      </c>
      <c r="F664" s="8" t="s">
        <v>48</v>
      </c>
      <c r="G664" s="8" t="s">
        <v>9267</v>
      </c>
      <c r="H664" s="8" t="s">
        <v>126</v>
      </c>
      <c r="I664" s="8" t="s">
        <v>15</v>
      </c>
      <c r="J664" s="8">
        <v>285</v>
      </c>
      <c r="K664" s="14" t="s">
        <v>1754</v>
      </c>
      <c r="L664" s="14" t="s">
        <v>9008</v>
      </c>
      <c r="M664" s="10">
        <v>0.102882881707046</v>
      </c>
      <c r="N664" s="8" t="s">
        <v>6399</v>
      </c>
      <c r="O664" s="8" t="s">
        <v>147</v>
      </c>
      <c r="P664" s="9">
        <v>0.58929398148148149</v>
      </c>
      <c r="Q664" s="9">
        <v>0.59050925925925923</v>
      </c>
      <c r="R664" s="8">
        <v>0</v>
      </c>
      <c r="S664" s="10">
        <v>6.6749999999999998</v>
      </c>
      <c r="T664" s="8" t="s">
        <v>9009</v>
      </c>
      <c r="U664" s="8" t="s">
        <v>9010</v>
      </c>
      <c r="V664" s="10">
        <v>2.0760602514957999E-2</v>
      </c>
      <c r="W664">
        <v>3529.48</v>
      </c>
      <c r="X664" s="8">
        <v>0</v>
      </c>
      <c r="Y664" s="8">
        <v>0</v>
      </c>
      <c r="Z664">
        <v>0</v>
      </c>
      <c r="AA664">
        <v>0</v>
      </c>
      <c r="AB664" s="8">
        <f>Solution[[#This Row],[Old Stop]] +1</f>
        <v>286</v>
      </c>
      <c r="AC664" s="8" t="str">
        <f>_xlfn.CONCAT(Solution[[#This Row],[Old Rt '#]],"_",Solution[[#This Row],[Week '#]],"_", _xlfn.SWITCH(Solution[[#This Row],[Old Delivery Day]], "M", "Monday", "T", "Tuesday", "W", "Wednesday", "R", "Thursday", "F", "Friday"))</f>
        <v>103_Week2_Tuesday</v>
      </c>
      <c r="AD664" s="20">
        <v>75.25</v>
      </c>
      <c r="AE664" s="20">
        <v>76.438400000000001</v>
      </c>
      <c r="AF664" s="20">
        <v>78.34</v>
      </c>
      <c r="AG664" s="20">
        <v>78.34</v>
      </c>
      <c r="AH664">
        <v>83.04</v>
      </c>
      <c r="AI664" s="8" t="s">
        <v>3810</v>
      </c>
      <c r="AJ664" s="8" t="s">
        <v>5005</v>
      </c>
      <c r="AK664" s="8">
        <v>1</v>
      </c>
      <c r="AL664" s="8">
        <v>0</v>
      </c>
      <c r="AM664" s="11">
        <v>78.34</v>
      </c>
      <c r="AN664" s="11">
        <v>78.34</v>
      </c>
      <c r="AO664" t="s">
        <v>163</v>
      </c>
      <c r="AP664" s="8" t="s">
        <v>191</v>
      </c>
      <c r="AQ664" s="8" t="s">
        <v>53</v>
      </c>
      <c r="AR664" s="8" t="s">
        <v>164</v>
      </c>
      <c r="AS664" s="8" t="s">
        <v>163</v>
      </c>
      <c r="AT664" s="8" t="s">
        <v>168</v>
      </c>
      <c r="AU6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64" s="8">
        <v>0</v>
      </c>
      <c r="AW664">
        <v>18.8125</v>
      </c>
      <c r="AX664">
        <v>19.1096</v>
      </c>
      <c r="AY664">
        <v>19.585000000000001</v>
      </c>
      <c r="AZ664">
        <v>19.585000000000001</v>
      </c>
    </row>
    <row r="665" spans="1:52" x14ac:dyDescent="0.3">
      <c r="A665" s="43" t="s">
        <v>395</v>
      </c>
      <c r="B665" t="s">
        <v>3537</v>
      </c>
      <c r="C665" t="s">
        <v>112</v>
      </c>
      <c r="D665" s="8" t="s">
        <v>102</v>
      </c>
      <c r="E665" s="8" t="s">
        <v>290</v>
      </c>
      <c r="F665" s="8" t="s">
        <v>14</v>
      </c>
      <c r="G665" s="8" t="s">
        <v>4497</v>
      </c>
      <c r="H665" s="8" t="s">
        <v>126</v>
      </c>
      <c r="I665" s="8" t="s">
        <v>15</v>
      </c>
      <c r="J665" s="8">
        <v>40</v>
      </c>
      <c r="K665" s="14" t="s">
        <v>394</v>
      </c>
      <c r="L665" s="14" t="s">
        <v>5797</v>
      </c>
      <c r="M665" s="10">
        <v>2.0532961005050399</v>
      </c>
      <c r="N665" s="8" t="s">
        <v>8395</v>
      </c>
      <c r="O665" s="8" t="s">
        <v>147</v>
      </c>
      <c r="P665" s="9">
        <v>0.3840972222222222</v>
      </c>
      <c r="Q665" s="9">
        <v>0.39173611111111112</v>
      </c>
      <c r="R665" s="8">
        <v>0</v>
      </c>
      <c r="S665" s="10">
        <v>11.166666666666666</v>
      </c>
      <c r="T665" s="8" t="s">
        <v>3539</v>
      </c>
      <c r="U665" s="8" t="s">
        <v>3540</v>
      </c>
      <c r="V665" s="10">
        <v>0.88840371551845698</v>
      </c>
      <c r="W665">
        <v>2006.53</v>
      </c>
      <c r="X665" s="8">
        <v>0</v>
      </c>
      <c r="Y665" s="8">
        <v>0</v>
      </c>
      <c r="Z665">
        <v>0</v>
      </c>
      <c r="AA665">
        <v>0</v>
      </c>
      <c r="AB665" s="8">
        <f>Solution[[#This Row],[Old Stop]] +1</f>
        <v>41</v>
      </c>
      <c r="AC665" s="8" t="str">
        <f>_xlfn.CONCAT(Solution[[#This Row],[Old Rt '#]],"_",Solution[[#This Row],[Week '#]],"_", _xlfn.SWITCH(Solution[[#This Row],[Old Delivery Day]], "M", "Monday", "T", "Tuesday", "W", "Wednesday", "R", "Thursday", "F", "Friday"))</f>
        <v>103_Week2_Tuesday</v>
      </c>
      <c r="AD665" s="20">
        <v>37.333300000000001</v>
      </c>
      <c r="AE665" s="20">
        <v>37.714599999999997</v>
      </c>
      <c r="AF665" s="20">
        <v>38.107799999999997</v>
      </c>
      <c r="AG665" s="20">
        <v>43.365299999999998</v>
      </c>
      <c r="AH665">
        <v>45.72</v>
      </c>
      <c r="AI665" s="8" t="s">
        <v>3408</v>
      </c>
      <c r="AJ665" s="8" t="s">
        <v>5182</v>
      </c>
      <c r="AK665" s="8">
        <v>1</v>
      </c>
      <c r="AL665" s="8">
        <v>0</v>
      </c>
      <c r="AM665" s="11">
        <v>31.98</v>
      </c>
      <c r="AN665" s="11">
        <v>46.802500000000002</v>
      </c>
      <c r="AO665" t="s">
        <v>163</v>
      </c>
      <c r="AP665" s="8" t="s">
        <v>191</v>
      </c>
      <c r="AQ665" s="8" t="s">
        <v>44</v>
      </c>
      <c r="AR665" s="8" t="s">
        <v>163</v>
      </c>
      <c r="AS665" s="8" t="s">
        <v>163</v>
      </c>
      <c r="AT665" s="8" t="s">
        <v>168</v>
      </c>
      <c r="AU6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65" s="8">
        <v>0</v>
      </c>
      <c r="AW665">
        <v>9.3333250000000003</v>
      </c>
      <c r="AX665">
        <v>9.4286499999999993</v>
      </c>
      <c r="AY665">
        <v>9.5269499999999994</v>
      </c>
      <c r="AZ665">
        <v>10.841324999999999</v>
      </c>
    </row>
    <row r="666" spans="1:52" x14ac:dyDescent="0.3">
      <c r="A666" s="43" t="s">
        <v>1491</v>
      </c>
      <c r="B666" t="s">
        <v>4906</v>
      </c>
      <c r="C666" t="s">
        <v>110</v>
      </c>
      <c r="D666" s="8" t="s">
        <v>102</v>
      </c>
      <c r="E666" s="8" t="s">
        <v>290</v>
      </c>
      <c r="F666" s="8" t="s">
        <v>14</v>
      </c>
      <c r="G666" s="8" t="s">
        <v>9253</v>
      </c>
      <c r="H666" s="8" t="s">
        <v>126</v>
      </c>
      <c r="I666" s="8" t="s">
        <v>48</v>
      </c>
      <c r="J666" s="8">
        <v>335</v>
      </c>
      <c r="K666" s="14" t="s">
        <v>1490</v>
      </c>
      <c r="L666" s="14" t="s">
        <v>9017</v>
      </c>
      <c r="M666" s="10">
        <v>1.56687252719354</v>
      </c>
      <c r="N666" s="8" t="s">
        <v>8398</v>
      </c>
      <c r="O666" s="8" t="s">
        <v>147</v>
      </c>
      <c r="P666" s="9">
        <v>0.38074074074074077</v>
      </c>
      <c r="Q666" s="9">
        <v>0.38267361111111109</v>
      </c>
      <c r="R666" s="8">
        <v>0</v>
      </c>
      <c r="S666" s="10">
        <v>2.7600000000000002</v>
      </c>
      <c r="T666" s="8" t="s">
        <v>9018</v>
      </c>
      <c r="U666" s="8" t="s">
        <v>9019</v>
      </c>
      <c r="V666" s="10">
        <v>0.26105402902221603</v>
      </c>
      <c r="W666">
        <v>2402.42</v>
      </c>
      <c r="X666" s="8">
        <v>0</v>
      </c>
      <c r="Y666" s="8">
        <v>0</v>
      </c>
      <c r="Z666">
        <v>0</v>
      </c>
      <c r="AA666">
        <v>0</v>
      </c>
      <c r="AB666" s="8">
        <f>Solution[[#This Row],[Old Stop]] +1</f>
        <v>336</v>
      </c>
      <c r="AC666" s="8" t="str">
        <f>_xlfn.CONCAT(Solution[[#This Row],[Old Rt '#]],"_",Solution[[#This Row],[Week '#]],"_", _xlfn.SWITCH(Solution[[#This Row],[Old Delivery Day]], "M", "Monday", "T", "Tuesday", "W", "Wednesday", "R", "Thursday", "F", "Friday"))</f>
        <v>103_Week2_Thursday</v>
      </c>
      <c r="AD666" s="20">
        <v>41.48</v>
      </c>
      <c r="AE666" s="20">
        <v>49.375</v>
      </c>
      <c r="AF666" s="20">
        <v>52.607100000000003</v>
      </c>
      <c r="AG666" s="20">
        <v>55.643300000000004</v>
      </c>
      <c r="AH666">
        <v>56.82</v>
      </c>
      <c r="AI666" s="8" t="s">
        <v>3408</v>
      </c>
      <c r="AJ666" s="8" t="s">
        <v>5182</v>
      </c>
      <c r="AK666" s="8">
        <v>1</v>
      </c>
      <c r="AL666" s="8">
        <v>0</v>
      </c>
      <c r="AM666" s="11">
        <v>44.467500000000001</v>
      </c>
      <c r="AN666" s="11">
        <v>49.965000000000003</v>
      </c>
      <c r="AO666" t="s">
        <v>163</v>
      </c>
      <c r="AP666" s="8" t="s">
        <v>191</v>
      </c>
      <c r="AQ666" s="8" t="s">
        <v>44</v>
      </c>
      <c r="AR666" s="8" t="s">
        <v>163</v>
      </c>
      <c r="AS666" s="8" t="s">
        <v>163</v>
      </c>
      <c r="AT666" s="8" t="s">
        <v>168</v>
      </c>
      <c r="AU6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66" s="8">
        <v>0</v>
      </c>
      <c r="AW666">
        <v>10.37</v>
      </c>
      <c r="AX666">
        <v>12.34375</v>
      </c>
      <c r="AY666">
        <v>13.151775000000001</v>
      </c>
      <c r="AZ666">
        <v>13.910825000000001</v>
      </c>
    </row>
    <row r="667" spans="1:52" x14ac:dyDescent="0.3">
      <c r="A667" s="43" t="s">
        <v>312</v>
      </c>
      <c r="B667" t="s">
        <v>3900</v>
      </c>
      <c r="C667" t="s">
        <v>110</v>
      </c>
      <c r="D667" s="8" t="s">
        <v>102</v>
      </c>
      <c r="E667" s="8" t="s">
        <v>126</v>
      </c>
      <c r="F667" s="8" t="s">
        <v>14</v>
      </c>
      <c r="G667" s="8" t="s">
        <v>155</v>
      </c>
      <c r="H667" s="8" t="s">
        <v>126</v>
      </c>
      <c r="I667" s="8" t="s">
        <v>12</v>
      </c>
      <c r="J667" s="8">
        <v>120</v>
      </c>
      <c r="K667" s="14" t="s">
        <v>311</v>
      </c>
      <c r="L667" s="14" t="s">
        <v>6081</v>
      </c>
      <c r="M667" s="10">
        <v>0.59730582666251097</v>
      </c>
      <c r="N667" s="8" t="s">
        <v>6412</v>
      </c>
      <c r="O667" s="8" t="s">
        <v>147</v>
      </c>
      <c r="P667" s="9">
        <v>0.26104166666666667</v>
      </c>
      <c r="Q667" s="9">
        <v>0.27086805555555554</v>
      </c>
      <c r="R667" s="8">
        <v>0</v>
      </c>
      <c r="S667" s="10">
        <v>13.104166666666666</v>
      </c>
      <c r="T667" s="8" t="s">
        <v>3902</v>
      </c>
      <c r="U667" s="8" t="s">
        <v>3903</v>
      </c>
      <c r="V667" s="10">
        <v>0.37726605969899002</v>
      </c>
      <c r="W667">
        <v>4965.33</v>
      </c>
      <c r="X667" s="8">
        <v>0</v>
      </c>
      <c r="Y667" s="8">
        <v>0</v>
      </c>
      <c r="Z667">
        <v>0</v>
      </c>
      <c r="AA667">
        <v>0</v>
      </c>
      <c r="AB667" s="8">
        <f>Solution[[#This Row],[Old Stop]] +1</f>
        <v>121</v>
      </c>
      <c r="AC667" s="8" t="str">
        <f>_xlfn.CONCAT(Solution[[#This Row],[Old Rt '#]],"_",Solution[[#This Row],[Week '#]],"_", _xlfn.SWITCH(Solution[[#This Row],[Old Delivery Day]], "M", "Monday", "T", "Tuesday", "W", "Wednesday", "R", "Thursday", "F", "Friday"))</f>
        <v>103_Week2_Wednesday</v>
      </c>
      <c r="AD667" s="20">
        <v>96.612300000000005</v>
      </c>
      <c r="AE667" s="20">
        <v>98.77</v>
      </c>
      <c r="AF667" s="20">
        <v>102.1553</v>
      </c>
      <c r="AG667" s="20">
        <v>106.0715</v>
      </c>
      <c r="AH667">
        <v>104.17</v>
      </c>
      <c r="AI667" s="8" t="s">
        <v>4836</v>
      </c>
      <c r="AJ667" s="8" t="s">
        <v>5048</v>
      </c>
      <c r="AK667" s="8">
        <v>1</v>
      </c>
      <c r="AL667" s="8">
        <v>0</v>
      </c>
      <c r="AM667" s="11">
        <v>98.77</v>
      </c>
      <c r="AN667" s="11">
        <v>106.795</v>
      </c>
      <c r="AO667" t="s">
        <v>163</v>
      </c>
      <c r="AP667" s="8" t="s">
        <v>191</v>
      </c>
      <c r="AQ667" s="8" t="s">
        <v>44</v>
      </c>
      <c r="AR667" s="8" t="s">
        <v>164</v>
      </c>
      <c r="AS667" s="8" t="s">
        <v>163</v>
      </c>
      <c r="AT667" s="8" t="s">
        <v>168</v>
      </c>
      <c r="AU6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67" s="8">
        <v>0</v>
      </c>
      <c r="AW667">
        <v>24.153075000000001</v>
      </c>
      <c r="AX667">
        <v>24.692499999999999</v>
      </c>
      <c r="AY667">
        <v>25.538824999999999</v>
      </c>
      <c r="AZ667">
        <v>26.517875</v>
      </c>
    </row>
    <row r="668" spans="1:52" x14ac:dyDescent="0.3">
      <c r="A668" s="43" t="s">
        <v>1478</v>
      </c>
      <c r="B668" t="s">
        <v>158</v>
      </c>
      <c r="C668" t="s">
        <v>112</v>
      </c>
      <c r="D668" s="8" t="s">
        <v>102</v>
      </c>
      <c r="E668" s="8" t="s">
        <v>290</v>
      </c>
      <c r="F668" s="8" t="s">
        <v>14</v>
      </c>
      <c r="G668" s="8" t="s">
        <v>9252</v>
      </c>
      <c r="H668" s="8" t="s">
        <v>126</v>
      </c>
      <c r="I668" s="8" t="s">
        <v>12</v>
      </c>
      <c r="J668" s="8">
        <v>37</v>
      </c>
      <c r="K668" s="14" t="s">
        <v>1477</v>
      </c>
      <c r="L668" s="14" t="s">
        <v>6093</v>
      </c>
      <c r="M668" s="10">
        <v>2.5737385260847199</v>
      </c>
      <c r="N668" s="8" t="s">
        <v>8429</v>
      </c>
      <c r="O668" s="8" t="s">
        <v>147</v>
      </c>
      <c r="P668" s="9">
        <v>0.34175925925925926</v>
      </c>
      <c r="Q668" s="9">
        <v>0.34682870370370372</v>
      </c>
      <c r="R668" s="8">
        <v>0</v>
      </c>
      <c r="S668" s="10">
        <v>7.8916666666666666</v>
      </c>
      <c r="T668" s="8" t="s">
        <v>4964</v>
      </c>
      <c r="U668" s="8" t="s">
        <v>4965</v>
      </c>
      <c r="V668" s="10">
        <v>1.4949562592441199</v>
      </c>
      <c r="W668">
        <v>2809.78</v>
      </c>
      <c r="X668" s="8">
        <v>0</v>
      </c>
      <c r="Y668" s="8">
        <v>0</v>
      </c>
      <c r="Z668">
        <v>0</v>
      </c>
      <c r="AA668">
        <v>0</v>
      </c>
      <c r="AB668" s="8">
        <f>Solution[[#This Row],[Old Stop]] +1</f>
        <v>38</v>
      </c>
      <c r="AC668" s="8" t="str">
        <f>_xlfn.CONCAT(Solution[[#This Row],[Old Rt '#]],"_",Solution[[#This Row],[Week '#]],"_", _xlfn.SWITCH(Solution[[#This Row],[Old Delivery Day]], "M", "Monday", "T", "Tuesday", "W", "Wednesday", "R", "Thursday", "F", "Friday"))</f>
        <v>103_Week2_Wednesday</v>
      </c>
      <c r="AD668" s="20">
        <v>52.933</v>
      </c>
      <c r="AE668" s="20">
        <v>53.85</v>
      </c>
      <c r="AF668" s="20">
        <v>55.4146</v>
      </c>
      <c r="AG668" s="20">
        <v>57.982300000000002</v>
      </c>
      <c r="AH668">
        <v>56.11</v>
      </c>
      <c r="AI668" s="8" t="s">
        <v>3408</v>
      </c>
      <c r="AJ668" s="8" t="s">
        <v>5182</v>
      </c>
      <c r="AK668" s="8">
        <v>1</v>
      </c>
      <c r="AL668" s="8">
        <v>0</v>
      </c>
      <c r="AM668" s="11">
        <v>53.85</v>
      </c>
      <c r="AN668" s="11">
        <v>57.6312</v>
      </c>
      <c r="AO668" t="s">
        <v>163</v>
      </c>
      <c r="AP668" s="8" t="s">
        <v>191</v>
      </c>
      <c r="AQ668" s="8" t="s">
        <v>44</v>
      </c>
      <c r="AR668" s="8" t="s">
        <v>163</v>
      </c>
      <c r="AS668" s="8" t="s">
        <v>163</v>
      </c>
      <c r="AT668" s="8" t="s">
        <v>168</v>
      </c>
      <c r="AU6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68" s="8">
        <v>0</v>
      </c>
      <c r="AW668">
        <v>13.23325</v>
      </c>
      <c r="AX668">
        <v>13.4625</v>
      </c>
      <c r="AY668">
        <v>13.85365</v>
      </c>
      <c r="AZ668">
        <v>14.495575000000001</v>
      </c>
    </row>
    <row r="669" spans="1:52" x14ac:dyDescent="0.3">
      <c r="A669" s="43" t="s">
        <v>1841</v>
      </c>
      <c r="B669" t="s">
        <v>3480</v>
      </c>
      <c r="C669" t="s">
        <v>136</v>
      </c>
      <c r="D669" s="8" t="s">
        <v>102</v>
      </c>
      <c r="E669" s="8" t="s">
        <v>290</v>
      </c>
      <c r="F669" s="8" t="s">
        <v>14</v>
      </c>
      <c r="G669" s="8" t="s">
        <v>9250</v>
      </c>
      <c r="H669" s="8" t="s">
        <v>126</v>
      </c>
      <c r="I669" s="8" t="s">
        <v>15</v>
      </c>
      <c r="J669" s="8">
        <v>71</v>
      </c>
      <c r="K669" s="14" t="s">
        <v>1840</v>
      </c>
      <c r="L669" s="14" t="s">
        <v>6021</v>
      </c>
      <c r="M669" s="10">
        <v>0.79460950225001203</v>
      </c>
      <c r="N669" s="8" t="s">
        <v>8428</v>
      </c>
      <c r="O669" s="8" t="s">
        <v>125</v>
      </c>
      <c r="P669" s="9">
        <v>0.33990740740740738</v>
      </c>
      <c r="Q669" s="9">
        <v>0.33997685185185184</v>
      </c>
      <c r="R669" s="8">
        <v>0</v>
      </c>
      <c r="S669" s="10">
        <v>2.6166666666666667</v>
      </c>
      <c r="T669" s="8" t="s">
        <v>5184</v>
      </c>
      <c r="U669" s="8" t="s">
        <v>5185</v>
      </c>
      <c r="V669" s="10">
        <v>0.32914782380929702</v>
      </c>
      <c r="W669">
        <v>1360.34</v>
      </c>
      <c r="X669" s="8">
        <v>0</v>
      </c>
      <c r="Y669" s="8">
        <v>0</v>
      </c>
      <c r="Z669">
        <v>0</v>
      </c>
      <c r="AA669">
        <v>0</v>
      </c>
      <c r="AB669" s="8">
        <f>Solution[[#This Row],[Old Stop]] +1</f>
        <v>72</v>
      </c>
      <c r="AC669" s="8" t="str">
        <f>_xlfn.CONCAT(Solution[[#This Row],[Old Rt '#]],"_",Solution[[#This Row],[Week '#]],"_", _xlfn.SWITCH(Solution[[#This Row],[Old Delivery Day]], "M", "Monday", "T", "Tuesday", "W", "Wednesday", "R", "Thursday", "F", "Friday"))</f>
        <v>103_Week2_Tuesday</v>
      </c>
      <c r="AD669" s="20">
        <v>51.8</v>
      </c>
      <c r="AE669" s="20">
        <v>51.8</v>
      </c>
      <c r="AF669" s="20">
        <v>53.126600000000003</v>
      </c>
      <c r="AG669" s="20">
        <v>54.59</v>
      </c>
      <c r="AH669">
        <v>28.51</v>
      </c>
      <c r="AI669" s="8" t="s">
        <v>3408</v>
      </c>
      <c r="AJ669" s="8" t="s">
        <v>5182</v>
      </c>
      <c r="AK669" s="8">
        <v>1</v>
      </c>
      <c r="AL669" s="8">
        <v>0</v>
      </c>
      <c r="AM669" s="11">
        <v>25.9</v>
      </c>
      <c r="AN669" s="11">
        <v>27.295000000000002</v>
      </c>
      <c r="AO669" t="s">
        <v>163</v>
      </c>
      <c r="AP669" s="8" t="s">
        <v>191</v>
      </c>
      <c r="AQ669" s="8" t="s">
        <v>44</v>
      </c>
      <c r="AR669" s="8" t="s">
        <v>163</v>
      </c>
      <c r="AS669" s="8" t="s">
        <v>163</v>
      </c>
      <c r="AT669" s="8" t="s">
        <v>168</v>
      </c>
      <c r="AU6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69" s="8">
        <v>0</v>
      </c>
      <c r="AW669">
        <v>12.95</v>
      </c>
      <c r="AX669">
        <v>12.95</v>
      </c>
      <c r="AY669">
        <v>13.281650000000001</v>
      </c>
      <c r="AZ669">
        <v>13.647500000000001</v>
      </c>
    </row>
    <row r="670" spans="1:52" x14ac:dyDescent="0.3">
      <c r="A670" s="43" t="s">
        <v>273</v>
      </c>
      <c r="B670" t="s">
        <v>5257</v>
      </c>
      <c r="C670" t="s">
        <v>110</v>
      </c>
      <c r="D670" s="8" t="s">
        <v>102</v>
      </c>
      <c r="E670" s="8" t="s">
        <v>290</v>
      </c>
      <c r="F670" s="8" t="s">
        <v>14</v>
      </c>
      <c r="G670" s="8" t="s">
        <v>137</v>
      </c>
      <c r="H670" s="8" t="s">
        <v>126</v>
      </c>
      <c r="I670" s="8" t="s">
        <v>15</v>
      </c>
      <c r="J670" s="8">
        <v>69</v>
      </c>
      <c r="K670" s="14" t="s">
        <v>272</v>
      </c>
      <c r="L670" s="14" t="s">
        <v>5831</v>
      </c>
      <c r="M670" s="10">
        <v>1.08931955165784</v>
      </c>
      <c r="N670" s="8" t="s">
        <v>8391</v>
      </c>
      <c r="O670" s="8" t="s">
        <v>125</v>
      </c>
      <c r="P670" s="9">
        <v>0.34759259259259262</v>
      </c>
      <c r="Q670" s="9">
        <v>0.35228009259259258</v>
      </c>
      <c r="R670" s="8">
        <v>0</v>
      </c>
      <c r="S670" s="10">
        <v>6.65</v>
      </c>
      <c r="T670" s="8" t="s">
        <v>5259</v>
      </c>
      <c r="U670" s="8" t="s">
        <v>5260</v>
      </c>
      <c r="V670" s="10">
        <v>0.66269285457814497</v>
      </c>
      <c r="W670">
        <v>966.14</v>
      </c>
      <c r="X670" s="8">
        <v>0</v>
      </c>
      <c r="Y670" s="8">
        <v>0</v>
      </c>
      <c r="Z670">
        <v>0</v>
      </c>
      <c r="AA670">
        <v>0</v>
      </c>
      <c r="AB670" s="8">
        <f>Solution[[#This Row],[Old Stop]] +1</f>
        <v>70</v>
      </c>
      <c r="AC670" s="8" t="str">
        <f>_xlfn.CONCAT(Solution[[#This Row],[Old Rt '#]],"_",Solution[[#This Row],[Week '#]],"_", _xlfn.SWITCH(Solution[[#This Row],[Old Delivery Day]], "M", "Monday", "T", "Tuesday", "W", "Wednesday", "R", "Thursday", "F", "Friday"))</f>
        <v>103_Week2_Tuesday</v>
      </c>
      <c r="AD670" s="20">
        <v>36.82</v>
      </c>
      <c r="AE670" s="20">
        <v>36.82</v>
      </c>
      <c r="AF670" s="20">
        <v>37.799999999999997</v>
      </c>
      <c r="AG670" s="20">
        <v>38.29</v>
      </c>
      <c r="AH670">
        <v>20.3</v>
      </c>
      <c r="AI670" s="8" t="s">
        <v>3408</v>
      </c>
      <c r="AJ670" s="8" t="s">
        <v>5182</v>
      </c>
      <c r="AK670" s="8">
        <v>1</v>
      </c>
      <c r="AL670" s="8">
        <v>0</v>
      </c>
      <c r="AM670" s="11">
        <v>18.41</v>
      </c>
      <c r="AN670" s="11">
        <v>19.145</v>
      </c>
      <c r="AO670" t="s">
        <v>163</v>
      </c>
      <c r="AP670" s="8" t="s">
        <v>191</v>
      </c>
      <c r="AQ670" s="8" t="s">
        <v>44</v>
      </c>
      <c r="AR670" s="8" t="s">
        <v>163</v>
      </c>
      <c r="AS670" s="8" t="s">
        <v>163</v>
      </c>
      <c r="AT670" s="8" t="s">
        <v>168</v>
      </c>
      <c r="AU6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70" s="8">
        <v>0</v>
      </c>
      <c r="AW670">
        <v>9.2050000000000001</v>
      </c>
      <c r="AX670">
        <v>9.2050000000000001</v>
      </c>
      <c r="AY670">
        <v>9.4499999999999993</v>
      </c>
      <c r="AZ670">
        <v>9.5724999999999998</v>
      </c>
    </row>
    <row r="671" spans="1:52" x14ac:dyDescent="0.3">
      <c r="A671" s="43" t="s">
        <v>1581</v>
      </c>
      <c r="B671" t="s">
        <v>111</v>
      </c>
      <c r="C671" t="s">
        <v>4773</v>
      </c>
      <c r="D671" s="8" t="s">
        <v>102</v>
      </c>
      <c r="E671" s="8" t="s">
        <v>126</v>
      </c>
      <c r="F671" s="8" t="s">
        <v>12</v>
      </c>
      <c r="G671" s="8" t="s">
        <v>9252</v>
      </c>
      <c r="H671" s="8" t="s">
        <v>290</v>
      </c>
      <c r="I671" s="8" t="s">
        <v>15</v>
      </c>
      <c r="J671" s="8">
        <v>50</v>
      </c>
      <c r="K671" s="14" t="s">
        <v>1580</v>
      </c>
      <c r="L671" s="14" t="s">
        <v>8920</v>
      </c>
      <c r="M671" s="10">
        <v>2.5716276093074599</v>
      </c>
      <c r="N671" s="8" t="s">
        <v>8336</v>
      </c>
      <c r="O671" s="8" t="s">
        <v>147</v>
      </c>
      <c r="P671" s="9">
        <v>0.33565972222222223</v>
      </c>
      <c r="Q671" s="9">
        <v>0.34873842592592591</v>
      </c>
      <c r="R671" s="8">
        <v>0</v>
      </c>
      <c r="S671" s="10">
        <v>19.120833333333334</v>
      </c>
      <c r="T671" s="8" t="s">
        <v>8921</v>
      </c>
      <c r="U671" s="8" t="s">
        <v>8922</v>
      </c>
      <c r="V671" s="10">
        <v>2.0032818811366901</v>
      </c>
      <c r="W671">
        <v>8610.5300000000007</v>
      </c>
      <c r="X671" s="8">
        <v>0</v>
      </c>
      <c r="Y671" s="8">
        <v>0</v>
      </c>
      <c r="Z671">
        <v>0</v>
      </c>
      <c r="AA671">
        <v>0</v>
      </c>
      <c r="AB671" s="8">
        <f>Solution[[#This Row],[Old Stop]] +1</f>
        <v>51</v>
      </c>
      <c r="AC671" s="8" t="str">
        <f>_xlfn.CONCAT(Solution[[#This Row],[Old Rt '#]],"_",Solution[[#This Row],[Week '#]],"_", _xlfn.SWITCH(Solution[[#This Row],[Old Delivery Day]], "M", "Monday", "T", "Tuesday", "W", "Wednesday", "R", "Thursday", "F", "Friday"))</f>
        <v>105_Week2_Tuesday</v>
      </c>
      <c r="AD671" s="20">
        <v>144.13069999999999</v>
      </c>
      <c r="AE671" s="20">
        <v>148.43299999999999</v>
      </c>
      <c r="AF671" s="20">
        <v>189.65379999999999</v>
      </c>
      <c r="AG671" s="20">
        <v>167.00460000000001</v>
      </c>
      <c r="AH671">
        <v>196.85</v>
      </c>
      <c r="AI671" s="8" t="s">
        <v>4626</v>
      </c>
      <c r="AJ671" s="8" t="s">
        <v>5693</v>
      </c>
      <c r="AK671" s="8">
        <v>1</v>
      </c>
      <c r="AL671" s="8">
        <v>0</v>
      </c>
      <c r="AM671" s="11">
        <v>176.2337</v>
      </c>
      <c r="AN671" s="11">
        <v>166.83619999999999</v>
      </c>
      <c r="AO671" t="s">
        <v>163</v>
      </c>
      <c r="AP671" s="8" t="s">
        <v>191</v>
      </c>
      <c r="AQ671" s="8" t="s">
        <v>44</v>
      </c>
      <c r="AR671" s="8" t="s">
        <v>163</v>
      </c>
      <c r="AS671" s="8" t="s">
        <v>163</v>
      </c>
      <c r="AT671" s="8" t="s">
        <v>168</v>
      </c>
      <c r="AU6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71" s="8">
        <v>0</v>
      </c>
      <c r="AW671">
        <v>36.032674999999998</v>
      </c>
      <c r="AX671">
        <v>37.108249999999998</v>
      </c>
      <c r="AY671">
        <v>47.413449999999997</v>
      </c>
      <c r="AZ671">
        <v>41.751150000000003</v>
      </c>
    </row>
    <row r="672" spans="1:52" x14ac:dyDescent="0.3">
      <c r="A672" s="43" t="s">
        <v>1421</v>
      </c>
      <c r="B672" t="s">
        <v>111</v>
      </c>
      <c r="C672" t="s">
        <v>4868</v>
      </c>
      <c r="D672" s="8" t="s">
        <v>102</v>
      </c>
      <c r="E672" s="8" t="s">
        <v>126</v>
      </c>
      <c r="F672" s="8" t="s">
        <v>14</v>
      </c>
      <c r="G672" s="8" t="s">
        <v>132</v>
      </c>
      <c r="H672" s="8" t="s">
        <v>126</v>
      </c>
      <c r="I672" s="8" t="s">
        <v>12</v>
      </c>
      <c r="J672" s="8">
        <v>20</v>
      </c>
      <c r="K672" s="14" t="s">
        <v>1420</v>
      </c>
      <c r="L672" s="14" t="s">
        <v>6048</v>
      </c>
      <c r="M672" s="10">
        <v>6.7849002818961104</v>
      </c>
      <c r="N672" s="8" t="s">
        <v>6401</v>
      </c>
      <c r="O672" s="8" t="s">
        <v>147</v>
      </c>
      <c r="P672" s="9">
        <v>0.25471064814814814</v>
      </c>
      <c r="Q672" s="9">
        <v>0.26063657407407409</v>
      </c>
      <c r="R672" s="8">
        <v>0</v>
      </c>
      <c r="S672" s="10">
        <v>9.375</v>
      </c>
      <c r="T672" s="8" t="s">
        <v>4870</v>
      </c>
      <c r="U672" s="8" t="s">
        <v>4871</v>
      </c>
      <c r="V672" s="10">
        <v>3.2166575009259502</v>
      </c>
      <c r="W672">
        <v>5860.17</v>
      </c>
      <c r="X672" s="8">
        <v>0</v>
      </c>
      <c r="Y672" s="8">
        <v>0</v>
      </c>
      <c r="Z672">
        <v>0</v>
      </c>
      <c r="AA672">
        <v>0</v>
      </c>
      <c r="AB672" s="8">
        <f>Solution[[#This Row],[Old Stop]] +1</f>
        <v>21</v>
      </c>
      <c r="AC672" s="8" t="str">
        <f>_xlfn.CONCAT(Solution[[#This Row],[Old Rt '#]],"_",Solution[[#This Row],[Week '#]],"_", _xlfn.SWITCH(Solution[[#This Row],[Old Delivery Day]], "M", "Monday", "T", "Tuesday", "W", "Wednesday", "R", "Thursday", "F", "Friday"))</f>
        <v>103_Week2_Wednesday</v>
      </c>
      <c r="AD672" s="20">
        <v>106.3021</v>
      </c>
      <c r="AE672" s="20">
        <v>100.3738</v>
      </c>
      <c r="AF672" s="20">
        <v>106.69459999999999</v>
      </c>
      <c r="AG672" s="20">
        <v>92.501499999999993</v>
      </c>
      <c r="AH672">
        <v>114.69</v>
      </c>
      <c r="AI672" s="8" t="s">
        <v>4836</v>
      </c>
      <c r="AJ672" s="8" t="s">
        <v>5048</v>
      </c>
      <c r="AK672" s="8">
        <v>1</v>
      </c>
      <c r="AL672" s="8">
        <v>0</v>
      </c>
      <c r="AM672" s="11">
        <v>99.795000000000002</v>
      </c>
      <c r="AN672" s="11">
        <v>91.587500000000006</v>
      </c>
      <c r="AO672" t="s">
        <v>163</v>
      </c>
      <c r="AP672" s="8" t="s">
        <v>191</v>
      </c>
      <c r="AQ672" s="8" t="s">
        <v>44</v>
      </c>
      <c r="AR672" s="8" t="s">
        <v>164</v>
      </c>
      <c r="AS672" s="8" t="s">
        <v>163</v>
      </c>
      <c r="AT672" s="8" t="s">
        <v>168</v>
      </c>
      <c r="AU6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72" s="8">
        <v>0</v>
      </c>
      <c r="AW672">
        <v>26.575524999999999</v>
      </c>
      <c r="AX672">
        <v>25.093450000000001</v>
      </c>
      <c r="AY672">
        <v>26.673649999999999</v>
      </c>
      <c r="AZ672">
        <v>23.125374999999998</v>
      </c>
    </row>
    <row r="673" spans="1:52" x14ac:dyDescent="0.3">
      <c r="A673" s="43" t="s">
        <v>5714</v>
      </c>
      <c r="B673" t="s">
        <v>5729</v>
      </c>
      <c r="C673" t="s">
        <v>110</v>
      </c>
      <c r="D673" s="8" t="s">
        <v>102</v>
      </c>
      <c r="E673" s="8" t="s">
        <v>290</v>
      </c>
      <c r="F673" s="8" t="s">
        <v>14</v>
      </c>
      <c r="G673" s="8" t="s">
        <v>9248</v>
      </c>
      <c r="H673" s="8" t="s">
        <v>126</v>
      </c>
      <c r="I673" s="8" t="s">
        <v>12</v>
      </c>
      <c r="J673" s="8">
        <v>90</v>
      </c>
      <c r="K673" s="14" t="s">
        <v>2643</v>
      </c>
      <c r="L673" s="14" t="s">
        <v>7741</v>
      </c>
      <c r="M673" s="10">
        <v>1.2101888376577099</v>
      </c>
      <c r="N673" s="8" t="s">
        <v>8401</v>
      </c>
      <c r="O673" s="8" t="s">
        <v>125</v>
      </c>
      <c r="P673" s="9">
        <v>0.35311342592592593</v>
      </c>
      <c r="Q673" s="9">
        <v>0.36071759259259262</v>
      </c>
      <c r="R673" s="8">
        <v>0</v>
      </c>
      <c r="S673" s="10">
        <v>3.4416666666666669</v>
      </c>
      <c r="T673" s="8" t="s">
        <v>7742</v>
      </c>
      <c r="U673" s="8" t="s">
        <v>7743</v>
      </c>
      <c r="V673" s="10">
        <v>0.67494381186430497</v>
      </c>
      <c r="W673">
        <v>191.95</v>
      </c>
      <c r="Y673" s="8">
        <v>0</v>
      </c>
      <c r="Z673">
        <v>0</v>
      </c>
      <c r="AA673">
        <v>0</v>
      </c>
      <c r="AB673" s="8">
        <f>Solution[[#This Row],[Old Stop]] +1</f>
        <v>91</v>
      </c>
      <c r="AC673" s="8" t="str">
        <f>_xlfn.CONCAT(Solution[[#This Row],[Old Rt '#]],"_",Solution[[#This Row],[Week '#]],"_", _xlfn.SWITCH(Solution[[#This Row],[Old Delivery Day]], "M", "Monday", "T", "Tuesday", "W", "Wednesday", "R", "Thursday", "F", "Friday"))</f>
        <v>103_Week2_Wednesday</v>
      </c>
      <c r="AD673" s="20">
        <v>0</v>
      </c>
      <c r="AE673" s="20">
        <v>0</v>
      </c>
      <c r="AF673" s="20">
        <v>0</v>
      </c>
      <c r="AG673" s="20">
        <v>38.39</v>
      </c>
      <c r="AH673">
        <v>21.3277</v>
      </c>
      <c r="AI673" s="8" t="s">
        <v>3408</v>
      </c>
      <c r="AJ673" s="8" t="s">
        <v>5182</v>
      </c>
      <c r="AK673" s="8">
        <v>1</v>
      </c>
      <c r="AL673" s="8"/>
      <c r="AM673" s="11">
        <v>0</v>
      </c>
      <c r="AN673" s="11">
        <v>0</v>
      </c>
      <c r="AO673" t="s">
        <v>163</v>
      </c>
      <c r="AP673" s="8" t="s">
        <v>77</v>
      </c>
      <c r="AQ673" s="8" t="s">
        <v>44</v>
      </c>
      <c r="AR673" s="8" t="s">
        <v>163</v>
      </c>
      <c r="AS673" s="8" t="s">
        <v>163</v>
      </c>
      <c r="AT673" s="8" t="s">
        <v>168</v>
      </c>
      <c r="AU6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73" s="8"/>
      <c r="AW673">
        <v>0</v>
      </c>
      <c r="AX673">
        <v>0</v>
      </c>
      <c r="AY673">
        <v>0</v>
      </c>
      <c r="AZ673">
        <v>9.5975000000000001</v>
      </c>
    </row>
    <row r="674" spans="1:52" x14ac:dyDescent="0.3">
      <c r="A674" s="43" t="s">
        <v>815</v>
      </c>
      <c r="B674" t="s">
        <v>5287</v>
      </c>
      <c r="C674" t="s">
        <v>110</v>
      </c>
      <c r="D674" s="8" t="s">
        <v>102</v>
      </c>
      <c r="E674" s="8" t="s">
        <v>9308</v>
      </c>
      <c r="F674" s="8" t="s">
        <v>13</v>
      </c>
      <c r="G674" s="8" t="s">
        <v>9250</v>
      </c>
      <c r="H674" s="8" t="s">
        <v>290</v>
      </c>
      <c r="I674" s="8" t="s">
        <v>13</v>
      </c>
      <c r="J674" s="8">
        <v>0</v>
      </c>
      <c r="K674" s="14" t="s">
        <v>814</v>
      </c>
      <c r="L674" s="14" t="s">
        <v>9341</v>
      </c>
      <c r="M674" s="10"/>
      <c r="N674" s="8" t="s">
        <v>9342</v>
      </c>
      <c r="O674" s="8" t="s">
        <v>125</v>
      </c>
      <c r="P674" s="9"/>
      <c r="Q674" s="9"/>
      <c r="S674" s="10">
        <v>10.655555556666666</v>
      </c>
      <c r="T674" s="8" t="s">
        <v>9343</v>
      </c>
      <c r="U674" s="8" t="s">
        <v>9344</v>
      </c>
      <c r="V674" s="10"/>
      <c r="W674">
        <v>10647.22</v>
      </c>
      <c r="X674" s="8">
        <v>0</v>
      </c>
      <c r="Y674" s="8">
        <v>0</v>
      </c>
      <c r="Z674">
        <v>0</v>
      </c>
      <c r="AA674">
        <v>0</v>
      </c>
      <c r="AB674" s="8">
        <f>Solution[[#This Row],[Old Stop]] +1</f>
        <v>1</v>
      </c>
      <c r="AC674" s="8" t="str">
        <f>_xlfn.CONCAT(Solution[[#This Row],[Old Rt '#]],"_",Solution[[#This Row],[Week '#]],"_", _xlfn.SWITCH(Solution[[#This Row],[Old Delivery Day]], "M", "Monday", "T", "Tuesday", "W", "Wednesday", "R", "Thursday", "F", "Friday"))</f>
        <v>105_Week2_Monday</v>
      </c>
      <c r="AD674" s="20">
        <v>258.02659999999997</v>
      </c>
      <c r="AE674" s="20">
        <v>466.1</v>
      </c>
      <c r="AF674" s="20">
        <v>506.84</v>
      </c>
      <c r="AG674" s="20">
        <v>429.74709999999999</v>
      </c>
      <c r="AH674">
        <v>360.89</v>
      </c>
      <c r="AI674" s="8" t="s">
        <v>9313</v>
      </c>
      <c r="AJ674" s="8" t="s">
        <v>9345</v>
      </c>
      <c r="AK674" s="8">
        <v>1</v>
      </c>
      <c r="AL674" s="8">
        <v>0</v>
      </c>
      <c r="AM674" s="11">
        <v>203.59119999999999</v>
      </c>
      <c r="AN674" s="11">
        <v>240.46369999999999</v>
      </c>
      <c r="AO674" t="s">
        <v>163</v>
      </c>
      <c r="AP674" s="8" t="s">
        <v>191</v>
      </c>
      <c r="AQ674" s="8" t="s">
        <v>44</v>
      </c>
      <c r="AR674" s="8" t="s">
        <v>163</v>
      </c>
      <c r="AS674" s="8" t="s">
        <v>164</v>
      </c>
      <c r="AT674" s="8" t="s">
        <v>168</v>
      </c>
      <c r="AU6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74" s="8">
        <v>0</v>
      </c>
      <c r="AW674">
        <v>64.506649999999993</v>
      </c>
      <c r="AX674">
        <v>116.52500000000001</v>
      </c>
      <c r="AY674">
        <v>126.71</v>
      </c>
      <c r="AZ674">
        <v>107.436775</v>
      </c>
    </row>
    <row r="675" spans="1:52" x14ac:dyDescent="0.3">
      <c r="A675" s="43" t="s">
        <v>1317</v>
      </c>
      <c r="B675" t="s">
        <v>4653</v>
      </c>
      <c r="C675" t="s">
        <v>110</v>
      </c>
      <c r="D675" s="8" t="s">
        <v>102</v>
      </c>
      <c r="E675" s="8" t="s">
        <v>160</v>
      </c>
      <c r="F675" s="8" t="s">
        <v>12</v>
      </c>
      <c r="G675" s="8" t="s">
        <v>9259</v>
      </c>
      <c r="H675" s="8" t="s">
        <v>290</v>
      </c>
      <c r="I675" s="8" t="s">
        <v>48</v>
      </c>
      <c r="J675" s="8">
        <v>45</v>
      </c>
      <c r="K675" s="14" t="s">
        <v>1316</v>
      </c>
      <c r="L675" s="14" t="s">
        <v>5929</v>
      </c>
      <c r="M675" s="10">
        <v>0.54302601060811595</v>
      </c>
      <c r="N675" s="8" t="s">
        <v>7790</v>
      </c>
      <c r="O675" s="8" t="s">
        <v>125</v>
      </c>
      <c r="P675" s="9">
        <v>0.53416666666666668</v>
      </c>
      <c r="Q675" s="9">
        <v>0.54125000000000001</v>
      </c>
      <c r="R675" s="8">
        <v>0</v>
      </c>
      <c r="S675" s="10">
        <v>11.272222221666667</v>
      </c>
      <c r="T675" s="8" t="s">
        <v>4655</v>
      </c>
      <c r="U675" s="8" t="s">
        <v>4656</v>
      </c>
      <c r="V675" s="10">
        <v>0.44337008077518603</v>
      </c>
      <c r="W675">
        <v>2159.11</v>
      </c>
      <c r="X675" s="8">
        <v>0</v>
      </c>
      <c r="Y675" s="8">
        <v>0</v>
      </c>
      <c r="Z675">
        <v>0</v>
      </c>
      <c r="AA675">
        <v>0</v>
      </c>
      <c r="AB675" s="8">
        <f>Solution[[#This Row],[Old Stop]] +1</f>
        <v>46</v>
      </c>
      <c r="AC675" s="8" t="str">
        <f>_xlfn.CONCAT(Solution[[#This Row],[Old Rt '#]],"_",Solution[[#This Row],[Week '#]],"_", _xlfn.SWITCH(Solution[[#This Row],[Old Delivery Day]], "M", "Monday", "T", "Tuesday", "W", "Wednesday", "R", "Thursday", "F", "Friday"))</f>
        <v>105_Week2_Thursday</v>
      </c>
      <c r="AD675" s="20">
        <v>75.101600000000005</v>
      </c>
      <c r="AE675" s="20">
        <v>76.726600000000005</v>
      </c>
      <c r="AF675" s="20">
        <v>74.264399999999995</v>
      </c>
      <c r="AG675" s="20">
        <v>69.27</v>
      </c>
      <c r="AH675">
        <v>50.13</v>
      </c>
      <c r="AI675" s="8" t="s">
        <v>4434</v>
      </c>
      <c r="AJ675" s="8" t="s">
        <v>4630</v>
      </c>
      <c r="AK675" s="8">
        <v>1</v>
      </c>
      <c r="AL675" s="8">
        <v>0</v>
      </c>
      <c r="AM675" s="11">
        <v>44.641199999999998</v>
      </c>
      <c r="AN675" s="11">
        <v>47.288699999999999</v>
      </c>
      <c r="AO675" t="s">
        <v>163</v>
      </c>
      <c r="AP675" s="8" t="s">
        <v>191</v>
      </c>
      <c r="AQ675" s="8" t="s">
        <v>44</v>
      </c>
      <c r="AR675" s="8" t="s">
        <v>163</v>
      </c>
      <c r="AS675" s="8" t="s">
        <v>163</v>
      </c>
      <c r="AT675" s="8" t="s">
        <v>168</v>
      </c>
      <c r="AU6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75" s="8">
        <v>0</v>
      </c>
      <c r="AW675">
        <v>18.775400000000001</v>
      </c>
      <c r="AX675">
        <v>19.181650000000001</v>
      </c>
      <c r="AY675">
        <v>18.566099999999999</v>
      </c>
      <c r="AZ675">
        <v>17.317499999999999</v>
      </c>
    </row>
    <row r="676" spans="1:52" x14ac:dyDescent="0.3">
      <c r="A676" s="43" t="s">
        <v>813</v>
      </c>
      <c r="B676" t="s">
        <v>4013</v>
      </c>
      <c r="C676" t="s">
        <v>110</v>
      </c>
      <c r="D676" s="8" t="s">
        <v>102</v>
      </c>
      <c r="E676" s="8" t="s">
        <v>9308</v>
      </c>
      <c r="F676" s="8" t="s">
        <v>13</v>
      </c>
      <c r="G676" s="8" t="s">
        <v>180</v>
      </c>
      <c r="H676" s="8" t="s">
        <v>290</v>
      </c>
      <c r="I676" s="8" t="s">
        <v>13</v>
      </c>
      <c r="J676" s="8">
        <v>0</v>
      </c>
      <c r="K676" s="14" t="s">
        <v>812</v>
      </c>
      <c r="L676" s="14" t="s">
        <v>9337</v>
      </c>
      <c r="M676" s="10"/>
      <c r="N676" s="8" t="s">
        <v>9348</v>
      </c>
      <c r="O676" s="8" t="s">
        <v>147</v>
      </c>
      <c r="P676" s="9"/>
      <c r="Q676" s="9"/>
      <c r="S676" s="10">
        <v>16.3</v>
      </c>
      <c r="T676" s="8" t="s">
        <v>9339</v>
      </c>
      <c r="U676" s="8" t="s">
        <v>9340</v>
      </c>
      <c r="V676" s="10"/>
      <c r="W676">
        <v>5961.15</v>
      </c>
      <c r="X676" s="8">
        <v>0</v>
      </c>
      <c r="Y676" s="8">
        <v>0</v>
      </c>
      <c r="Z676">
        <v>0</v>
      </c>
      <c r="AA676">
        <v>0</v>
      </c>
      <c r="AB676" s="8">
        <f>Solution[[#This Row],[Old Stop]] +1</f>
        <v>1</v>
      </c>
      <c r="AC676" s="8" t="str">
        <f>_xlfn.CONCAT(Solution[[#This Row],[Old Rt '#]],"_",Solution[[#This Row],[Week '#]],"_", _xlfn.SWITCH(Solution[[#This Row],[Old Delivery Day]], "M", "Monday", "T", "Tuesday", "W", "Wednesday", "R", "Thursday", "F", "Friday"))</f>
        <v>105_Week2_Monday</v>
      </c>
      <c r="AD676" s="20">
        <v>142.51769999999999</v>
      </c>
      <c r="AE676" s="20">
        <v>140.3323</v>
      </c>
      <c r="AF676" s="20">
        <v>140.61840000000001</v>
      </c>
      <c r="AG676" s="20">
        <v>141.08920000000001</v>
      </c>
      <c r="AH676">
        <v>148.81</v>
      </c>
      <c r="AI676" s="8" t="s">
        <v>9313</v>
      </c>
      <c r="AJ676" s="8" t="s">
        <v>9345</v>
      </c>
      <c r="AK676" s="8">
        <v>1</v>
      </c>
      <c r="AL676" s="8">
        <v>0</v>
      </c>
      <c r="AM676" s="11">
        <v>136.42500000000001</v>
      </c>
      <c r="AN676" s="11">
        <v>142.49250000000001</v>
      </c>
      <c r="AO676" t="s">
        <v>163</v>
      </c>
      <c r="AP676" s="8" t="s">
        <v>191</v>
      </c>
      <c r="AQ676" s="8" t="s">
        <v>44</v>
      </c>
      <c r="AR676" s="8" t="s">
        <v>163</v>
      </c>
      <c r="AS676" s="8" t="s">
        <v>164</v>
      </c>
      <c r="AT676" s="8" t="s">
        <v>168</v>
      </c>
      <c r="AU6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76" s="8">
        <v>0</v>
      </c>
      <c r="AW676">
        <v>35.629424999999998</v>
      </c>
      <c r="AX676">
        <v>35.083075000000001</v>
      </c>
      <c r="AY676">
        <v>35.154600000000002</v>
      </c>
      <c r="AZ676">
        <v>35.272300000000001</v>
      </c>
    </row>
    <row r="677" spans="1:52" x14ac:dyDescent="0.3">
      <c r="A677" s="43" t="s">
        <v>316</v>
      </c>
      <c r="B677" t="s">
        <v>4959</v>
      </c>
      <c r="C677" t="s">
        <v>110</v>
      </c>
      <c r="D677" s="8" t="s">
        <v>102</v>
      </c>
      <c r="E677" s="8" t="s">
        <v>126</v>
      </c>
      <c r="F677" s="8" t="s">
        <v>48</v>
      </c>
      <c r="G677" s="8" t="s">
        <v>9252</v>
      </c>
      <c r="H677" s="8" t="s">
        <v>126</v>
      </c>
      <c r="I677" s="8" t="s">
        <v>12</v>
      </c>
      <c r="J677" s="8">
        <v>80</v>
      </c>
      <c r="K677" s="14" t="s">
        <v>315</v>
      </c>
      <c r="L677" s="14" t="s">
        <v>6092</v>
      </c>
      <c r="M677" s="10">
        <v>0.76416746556373005</v>
      </c>
      <c r="N677" s="8" t="s">
        <v>7775</v>
      </c>
      <c r="O677" s="8" t="s">
        <v>147</v>
      </c>
      <c r="P677" s="9">
        <v>0.36</v>
      </c>
      <c r="Q677" s="9">
        <v>0.36653935185185182</v>
      </c>
      <c r="R677" s="8">
        <v>0</v>
      </c>
      <c r="S677" s="10">
        <v>14.104166666666666</v>
      </c>
      <c r="T677" s="8" t="s">
        <v>4961</v>
      </c>
      <c r="U677" s="8" t="s">
        <v>4962</v>
      </c>
      <c r="V677" s="10">
        <v>0.53463701671066699</v>
      </c>
      <c r="W677">
        <v>8321.6200000000008</v>
      </c>
      <c r="X677" s="8">
        <v>0</v>
      </c>
      <c r="Y677" s="8">
        <v>0</v>
      </c>
      <c r="Z677">
        <v>0</v>
      </c>
      <c r="AA677">
        <v>0</v>
      </c>
      <c r="AB677" s="8">
        <f>Solution[[#This Row],[Old Stop]] +1</f>
        <v>81</v>
      </c>
      <c r="AC677" s="8" t="str">
        <f>_xlfn.CONCAT(Solution[[#This Row],[Old Rt '#]],"_",Solution[[#This Row],[Week '#]],"_", _xlfn.SWITCH(Solution[[#This Row],[Old Delivery Day]], "M", "Monday", "T", "Tuesday", "W", "Wednesday", "R", "Thursday", "F", "Friday"))</f>
        <v>103_Week2_Wednesday</v>
      </c>
      <c r="AD677" s="20">
        <v>181.73150000000001</v>
      </c>
      <c r="AE677" s="20">
        <v>158.82300000000001</v>
      </c>
      <c r="AF677" s="20">
        <v>149.88</v>
      </c>
      <c r="AG677" s="20">
        <v>169.4084</v>
      </c>
      <c r="AH677">
        <v>170.09</v>
      </c>
      <c r="AI677" s="8" t="s">
        <v>3810</v>
      </c>
      <c r="AJ677" s="8" t="s">
        <v>5005</v>
      </c>
      <c r="AK677" s="8">
        <v>1</v>
      </c>
      <c r="AL677" s="8">
        <v>0</v>
      </c>
      <c r="AM677" s="11">
        <v>140.88999999999999</v>
      </c>
      <c r="AN677" s="11">
        <v>174.4862</v>
      </c>
      <c r="AO677" t="s">
        <v>163</v>
      </c>
      <c r="AP677" s="8" t="s">
        <v>191</v>
      </c>
      <c r="AQ677" s="8" t="s">
        <v>44</v>
      </c>
      <c r="AR677" s="8" t="s">
        <v>164</v>
      </c>
      <c r="AS677" s="8" t="s">
        <v>163</v>
      </c>
      <c r="AT677" s="8" t="s">
        <v>168</v>
      </c>
      <c r="AU6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77" s="8">
        <v>0</v>
      </c>
      <c r="AW677">
        <v>45.432875000000003</v>
      </c>
      <c r="AX677">
        <v>39.705750000000002</v>
      </c>
      <c r="AY677">
        <v>37.47</v>
      </c>
      <c r="AZ677">
        <v>42.3521</v>
      </c>
    </row>
    <row r="678" spans="1:52" x14ac:dyDescent="0.3">
      <c r="A678" s="43" t="s">
        <v>602</v>
      </c>
      <c r="B678" t="s">
        <v>3513</v>
      </c>
      <c r="C678" t="s">
        <v>110</v>
      </c>
      <c r="D678" s="8" t="s">
        <v>102</v>
      </c>
      <c r="E678" s="8" t="s">
        <v>126</v>
      </c>
      <c r="F678" s="8" t="s">
        <v>13</v>
      </c>
      <c r="G678" s="8" t="s">
        <v>180</v>
      </c>
      <c r="H678" s="8" t="s">
        <v>160</v>
      </c>
      <c r="I678" s="8" t="s">
        <v>13</v>
      </c>
      <c r="J678" s="8">
        <v>0</v>
      </c>
      <c r="K678" s="14" t="s">
        <v>601</v>
      </c>
      <c r="L678" s="14" t="s">
        <v>5878</v>
      </c>
      <c r="M678" s="10">
        <v>3.1046732822077598</v>
      </c>
      <c r="N678" s="8" t="s">
        <v>6383</v>
      </c>
      <c r="O678" s="8" t="s">
        <v>147</v>
      </c>
      <c r="P678" s="9">
        <v>0.29174768518518518</v>
      </c>
      <c r="Q678" s="9">
        <v>0.2955902777777778</v>
      </c>
      <c r="R678" s="8">
        <v>0</v>
      </c>
      <c r="S678" s="10">
        <v>12.279166666666667</v>
      </c>
      <c r="T678" s="8" t="s">
        <v>3819</v>
      </c>
      <c r="U678" s="8" t="s">
        <v>3820</v>
      </c>
      <c r="V678" s="10">
        <v>3.3721741146385198</v>
      </c>
      <c r="W678">
        <v>6617.86</v>
      </c>
      <c r="X678" s="8">
        <v>29</v>
      </c>
      <c r="Y678" s="8">
        <v>0.72115384615384603</v>
      </c>
      <c r="Z678">
        <v>4</v>
      </c>
      <c r="AA678">
        <v>119</v>
      </c>
      <c r="AB678" s="8">
        <f>Solution[[#This Row],[Old Stop]] +1</f>
        <v>1</v>
      </c>
      <c r="AC678" s="8" t="str">
        <f>_xlfn.CONCAT(Solution[[#This Row],[Old Rt '#]],"_",Solution[[#This Row],[Week '#]],"_", _xlfn.SWITCH(Solution[[#This Row],[Old Delivery Day]], "M", "Monday", "T", "Tuesday", "W", "Wednesday", "R", "Thursday", "F", "Friday"))</f>
        <v>101_Week2_Monday</v>
      </c>
      <c r="AD678" s="20">
        <v>110.03</v>
      </c>
      <c r="AE678" s="20">
        <v>123.4207</v>
      </c>
      <c r="AF678" s="20">
        <v>139.483</v>
      </c>
      <c r="AG678" s="20">
        <v>132.2184</v>
      </c>
      <c r="AH678">
        <v>152.86000000000001</v>
      </c>
      <c r="AI678" s="8" t="s">
        <v>4488</v>
      </c>
      <c r="AJ678" s="8" t="s">
        <v>5088</v>
      </c>
      <c r="AK678" s="8">
        <v>1</v>
      </c>
      <c r="AL678" s="8">
        <v>104</v>
      </c>
      <c r="AM678" s="11">
        <v>130.20249999999999</v>
      </c>
      <c r="AN678" s="11">
        <v>125.14</v>
      </c>
      <c r="AO678" t="s">
        <v>163</v>
      </c>
      <c r="AP678" s="8" t="s">
        <v>191</v>
      </c>
      <c r="AQ678" s="8" t="s">
        <v>44</v>
      </c>
      <c r="AR678" s="8" t="s">
        <v>163</v>
      </c>
      <c r="AS678" s="8" t="s">
        <v>164</v>
      </c>
      <c r="AT678" s="8" t="s">
        <v>168</v>
      </c>
      <c r="AU6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78" s="8">
        <v>104</v>
      </c>
      <c r="AW678">
        <v>27.5075</v>
      </c>
      <c r="AX678">
        <v>30.855174999999999</v>
      </c>
      <c r="AY678">
        <v>34.870750000000001</v>
      </c>
      <c r="AZ678">
        <v>33.054600000000001</v>
      </c>
    </row>
    <row r="679" spans="1:52" x14ac:dyDescent="0.3">
      <c r="A679" s="43" t="s">
        <v>5720</v>
      </c>
      <c r="B679" t="s">
        <v>5735</v>
      </c>
      <c r="C679" t="s">
        <v>110</v>
      </c>
      <c r="D679" s="8" t="s">
        <v>102</v>
      </c>
      <c r="E679" s="8" t="s">
        <v>9308</v>
      </c>
      <c r="F679" s="8" t="s">
        <v>12</v>
      </c>
      <c r="G679" s="8" t="s">
        <v>132</v>
      </c>
      <c r="H679" s="8" t="s">
        <v>290</v>
      </c>
      <c r="I679" s="8" t="s">
        <v>13</v>
      </c>
      <c r="J679" s="8">
        <v>0</v>
      </c>
      <c r="K679" s="14" t="s">
        <v>2138</v>
      </c>
      <c r="L679" s="14" t="s">
        <v>9319</v>
      </c>
      <c r="M679" s="10"/>
      <c r="N679" s="8" t="s">
        <v>9349</v>
      </c>
      <c r="O679" s="8" t="s">
        <v>147</v>
      </c>
      <c r="P679" s="9"/>
      <c r="Q679" s="9"/>
      <c r="S679" s="10">
        <v>4.0791666666666666</v>
      </c>
      <c r="T679" s="8" t="s">
        <v>9321</v>
      </c>
      <c r="U679" s="8" t="s">
        <v>9322</v>
      </c>
      <c r="V679" s="10"/>
      <c r="W679">
        <v>837.46</v>
      </c>
      <c r="Y679" s="8">
        <v>0</v>
      </c>
      <c r="Z679">
        <v>0</v>
      </c>
      <c r="AA679">
        <v>0</v>
      </c>
      <c r="AB679" s="8">
        <f>Solution[[#This Row],[Old Stop]] +1</f>
        <v>1</v>
      </c>
      <c r="AC679" s="8" t="str">
        <f>_xlfn.CONCAT(Solution[[#This Row],[Old Rt '#]],"_",Solution[[#This Row],[Week '#]],"_", _xlfn.SWITCH(Solution[[#This Row],[Old Delivery Day]], "M", "Monday", "T", "Tuesday", "W", "Wednesday", "R", "Thursday", "F", "Friday"))</f>
        <v>105_Week2_Monday</v>
      </c>
      <c r="AD679" s="20">
        <v>0</v>
      </c>
      <c r="AE679" s="20">
        <v>0</v>
      </c>
      <c r="AF679" s="20">
        <v>0</v>
      </c>
      <c r="AG679" s="20">
        <v>46.701099999999997</v>
      </c>
      <c r="AH679">
        <v>49.262300000000003</v>
      </c>
      <c r="AI679" s="8" t="s">
        <v>9323</v>
      </c>
      <c r="AJ679" s="8" t="s">
        <v>9350</v>
      </c>
      <c r="AK679" s="8">
        <v>1</v>
      </c>
      <c r="AL679" s="8"/>
      <c r="AM679" s="11">
        <v>0</v>
      </c>
      <c r="AN679" s="11">
        <v>46.744999999999997</v>
      </c>
      <c r="AO679" t="s">
        <v>163</v>
      </c>
      <c r="AP679" s="8" t="s">
        <v>77</v>
      </c>
      <c r="AQ679" s="8" t="s">
        <v>44</v>
      </c>
      <c r="AR679" s="8" t="s">
        <v>163</v>
      </c>
      <c r="AS679" s="8" t="s">
        <v>163</v>
      </c>
      <c r="AT679" s="8" t="s">
        <v>168</v>
      </c>
      <c r="AU6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79" s="8"/>
      <c r="AW679">
        <v>0</v>
      </c>
      <c r="AX679">
        <v>0</v>
      </c>
      <c r="AY679">
        <v>0</v>
      </c>
      <c r="AZ679">
        <v>11.675274999999999</v>
      </c>
    </row>
    <row r="680" spans="1:52" x14ac:dyDescent="0.3">
      <c r="A680" s="43" t="s">
        <v>77</v>
      </c>
      <c r="D680" s="8" t="s">
        <v>102</v>
      </c>
      <c r="E680" s="8" t="s">
        <v>9308</v>
      </c>
      <c r="F680" s="8" t="s">
        <v>13</v>
      </c>
      <c r="J680" s="8"/>
      <c r="K680" s="14" t="s">
        <v>3551</v>
      </c>
      <c r="L680" s="14" t="s">
        <v>3552</v>
      </c>
      <c r="M680" s="10"/>
      <c r="N680" s="8" t="s">
        <v>9351</v>
      </c>
      <c r="P680" s="9"/>
      <c r="Q680" s="9"/>
      <c r="T680" s="8" t="s">
        <v>3553</v>
      </c>
      <c r="U680" s="8" t="s">
        <v>3554</v>
      </c>
      <c r="V680" s="10"/>
      <c r="W680"/>
      <c r="Z680"/>
      <c r="AA680"/>
      <c r="AB680" s="8">
        <f>Solution[[#This Row],[Old Stop]] +1</f>
        <v>1</v>
      </c>
      <c r="AC680" s="8" t="e">
        <f>_xlfn.CONCAT(Solution[[#This Row],[Old Rt '#]],"_",Solution[[#This Row],[Week '#]],"_", _xlfn.SWITCH(Solution[[#This Row],[Old Delivery Day]], "M", "Monday", "T", "Tuesday", "W", "Wednesday", "R", "Thursday", "F", "Friday"))</f>
        <v>#N/A</v>
      </c>
      <c r="AD680" s="20"/>
      <c r="AE680" s="20"/>
      <c r="AI680" s="8" t="s">
        <v>9313</v>
      </c>
      <c r="AJ680" s="8" t="s">
        <v>9345</v>
      </c>
      <c r="AK680" s="8">
        <v>17</v>
      </c>
      <c r="AL680" s="8"/>
      <c r="AM680" s="11"/>
      <c r="AN680" s="11"/>
      <c r="AO680" t="s">
        <v>163</v>
      </c>
      <c r="AP680" s="8"/>
      <c r="AQ680" s="8"/>
      <c r="AR680" s="8" t="s">
        <v>163</v>
      </c>
      <c r="AS680" s="8" t="s">
        <v>163</v>
      </c>
      <c r="AT680" s="8"/>
      <c r="AU6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0" s="8"/>
    </row>
    <row r="681" spans="1:52" x14ac:dyDescent="0.3">
      <c r="A681" s="43" t="s">
        <v>1979</v>
      </c>
      <c r="B681" t="s">
        <v>3852</v>
      </c>
      <c r="C681" t="s">
        <v>110</v>
      </c>
      <c r="D681" s="8" t="s">
        <v>102</v>
      </c>
      <c r="E681" s="8" t="s">
        <v>9308</v>
      </c>
      <c r="F681" s="8" t="s">
        <v>13</v>
      </c>
      <c r="G681" s="8" t="s">
        <v>132</v>
      </c>
      <c r="H681" s="8" t="s">
        <v>290</v>
      </c>
      <c r="I681" s="8" t="s">
        <v>13</v>
      </c>
      <c r="J681" s="8">
        <v>0</v>
      </c>
      <c r="K681" s="14" t="s">
        <v>1978</v>
      </c>
      <c r="L681" s="14" t="s">
        <v>9329</v>
      </c>
      <c r="M681" s="10"/>
      <c r="N681" s="8" t="s">
        <v>9352</v>
      </c>
      <c r="O681" s="8" t="s">
        <v>147</v>
      </c>
      <c r="P681" s="9"/>
      <c r="Q681" s="9"/>
      <c r="S681" s="10">
        <v>6.8583333333333334</v>
      </c>
      <c r="T681" s="8" t="s">
        <v>9331</v>
      </c>
      <c r="U681" s="8" t="s">
        <v>9332</v>
      </c>
      <c r="V681" s="10"/>
      <c r="W681">
        <v>463.36</v>
      </c>
      <c r="X681" s="8">
        <v>0</v>
      </c>
      <c r="Y681" s="8">
        <v>0</v>
      </c>
      <c r="Z681">
        <v>0</v>
      </c>
      <c r="AA681">
        <v>0</v>
      </c>
      <c r="AB681" s="8">
        <f>Solution[[#This Row],[Old Stop]] +1</f>
        <v>1</v>
      </c>
      <c r="AC681" s="8" t="str">
        <f>_xlfn.CONCAT(Solution[[#This Row],[Old Rt '#]],"_",Solution[[#This Row],[Week '#]],"_", _xlfn.SWITCH(Solution[[#This Row],[Old Delivery Day]], "M", "Monday", "T", "Tuesday", "W", "Wednesday", "R", "Thursday", "F", "Friday"))</f>
        <v>105_Week2_Monday</v>
      </c>
      <c r="AD681" s="20">
        <v>0</v>
      </c>
      <c r="AE681" s="20">
        <v>0</v>
      </c>
      <c r="AF681" s="20">
        <v>41.268500000000003</v>
      </c>
      <c r="AG681" s="20">
        <v>40.542999999999999</v>
      </c>
      <c r="AH681">
        <v>38.28</v>
      </c>
      <c r="AI681" s="8" t="s">
        <v>9313</v>
      </c>
      <c r="AJ681" s="8" t="s">
        <v>9345</v>
      </c>
      <c r="AK681" s="8">
        <v>1</v>
      </c>
      <c r="AL681" s="8">
        <v>0</v>
      </c>
      <c r="AM681" s="11">
        <v>0</v>
      </c>
      <c r="AN681" s="11">
        <v>39.619999999999997</v>
      </c>
      <c r="AO681" t="s">
        <v>163</v>
      </c>
      <c r="AP681" s="8" t="s">
        <v>191</v>
      </c>
      <c r="AQ681" s="8" t="s">
        <v>44</v>
      </c>
      <c r="AR681" s="8" t="s">
        <v>163</v>
      </c>
      <c r="AS681" s="8" t="s">
        <v>164</v>
      </c>
      <c r="AT681" s="8" t="s">
        <v>168</v>
      </c>
      <c r="AU6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1" s="8">
        <v>0</v>
      </c>
      <c r="AW681">
        <v>0</v>
      </c>
      <c r="AX681">
        <v>0</v>
      </c>
      <c r="AY681">
        <v>10.317125000000001</v>
      </c>
      <c r="AZ681">
        <v>10.13575</v>
      </c>
    </row>
    <row r="682" spans="1:52" x14ac:dyDescent="0.3">
      <c r="A682" s="43" t="s">
        <v>1331</v>
      </c>
      <c r="B682" t="s">
        <v>4966</v>
      </c>
      <c r="C682" t="s">
        <v>110</v>
      </c>
      <c r="D682" s="8" t="s">
        <v>102</v>
      </c>
      <c r="E682" s="8" t="s">
        <v>126</v>
      </c>
      <c r="F682" s="8" t="s">
        <v>48</v>
      </c>
      <c r="G682" s="8" t="s">
        <v>9248</v>
      </c>
      <c r="H682" s="8" t="s">
        <v>126</v>
      </c>
      <c r="I682" s="8" t="s">
        <v>48</v>
      </c>
      <c r="J682" s="8">
        <v>350</v>
      </c>
      <c r="K682" s="14" t="s">
        <v>1330</v>
      </c>
      <c r="L682" s="14" t="s">
        <v>6057</v>
      </c>
      <c r="M682" s="10">
        <v>0.91154007090227696</v>
      </c>
      <c r="N682" s="8" t="s">
        <v>7824</v>
      </c>
      <c r="O682" s="8" t="s">
        <v>147</v>
      </c>
      <c r="P682" s="9">
        <v>0.37445601851851851</v>
      </c>
      <c r="Q682" s="9">
        <v>0.37774305555555554</v>
      </c>
      <c r="R682" s="8">
        <v>0</v>
      </c>
      <c r="S682" s="10">
        <v>5.1566666666666672</v>
      </c>
      <c r="T682" s="8" t="s">
        <v>4968</v>
      </c>
      <c r="U682" s="8" t="s">
        <v>4969</v>
      </c>
      <c r="V682" s="10">
        <v>0.471416431372568</v>
      </c>
      <c r="W682">
        <v>1862.64</v>
      </c>
      <c r="X682" s="8">
        <v>0</v>
      </c>
      <c r="Y682" s="8">
        <v>0</v>
      </c>
      <c r="Z682">
        <v>0</v>
      </c>
      <c r="AA682">
        <v>0</v>
      </c>
      <c r="AB682" s="8">
        <f>Solution[[#This Row],[Old Stop]] +1</f>
        <v>351</v>
      </c>
      <c r="AC682" s="8" t="str">
        <f>_xlfn.CONCAT(Solution[[#This Row],[Old Rt '#]],"_",Solution[[#This Row],[Week '#]],"_", _xlfn.SWITCH(Solution[[#This Row],[Old Delivery Day]], "M", "Monday", "T", "Tuesday", "W", "Wednesday", "R", "Thursday", "F", "Friday"))</f>
        <v>103_Week2_Thursday</v>
      </c>
      <c r="AD682" s="20">
        <v>37.11</v>
      </c>
      <c r="AE682" s="20">
        <v>36.136099999999999</v>
      </c>
      <c r="AF682" s="20">
        <v>35</v>
      </c>
      <c r="AG682" s="20">
        <v>24.060700000000001</v>
      </c>
      <c r="AH682">
        <v>35</v>
      </c>
      <c r="AI682" s="8" t="s">
        <v>3810</v>
      </c>
      <c r="AJ682" s="8" t="s">
        <v>5005</v>
      </c>
      <c r="AK682" s="8">
        <v>1</v>
      </c>
      <c r="AL682" s="8">
        <v>0</v>
      </c>
      <c r="AM682" s="11">
        <v>35</v>
      </c>
      <c r="AN682" s="11">
        <v>20.998699999999999</v>
      </c>
      <c r="AO682" t="s">
        <v>164</v>
      </c>
      <c r="AP682" s="8" t="s">
        <v>191</v>
      </c>
      <c r="AQ682" s="8" t="s">
        <v>44</v>
      </c>
      <c r="AR682" s="8" t="s">
        <v>164</v>
      </c>
      <c r="AS682" s="8" t="s">
        <v>164</v>
      </c>
      <c r="AT682" s="8" t="s">
        <v>168</v>
      </c>
      <c r="AU6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2" s="8"/>
      <c r="AW682">
        <v>9.2774999999999999</v>
      </c>
      <c r="AX682">
        <v>9.0340249999999997</v>
      </c>
      <c r="AY682">
        <v>8.75</v>
      </c>
      <c r="AZ682">
        <v>6.0151750000000002</v>
      </c>
    </row>
    <row r="683" spans="1:52" x14ac:dyDescent="0.3">
      <c r="A683" s="43" t="s">
        <v>1678</v>
      </c>
      <c r="B683" t="s">
        <v>4860</v>
      </c>
      <c r="C683" t="s">
        <v>110</v>
      </c>
      <c r="D683" s="8" t="s">
        <v>102</v>
      </c>
      <c r="E683" s="8" t="s">
        <v>126</v>
      </c>
      <c r="F683" s="8" t="s">
        <v>48</v>
      </c>
      <c r="G683" s="8" t="s">
        <v>140</v>
      </c>
      <c r="H683" s="8" t="s">
        <v>126</v>
      </c>
      <c r="I683" s="8" t="s">
        <v>48</v>
      </c>
      <c r="J683" s="8">
        <v>334</v>
      </c>
      <c r="K683" s="14" t="s">
        <v>1677</v>
      </c>
      <c r="L683" s="14" t="s">
        <v>6056</v>
      </c>
      <c r="M683" s="10">
        <v>1.5510331210205399</v>
      </c>
      <c r="N683" s="8" t="s">
        <v>7670</v>
      </c>
      <c r="O683" s="8" t="s">
        <v>147</v>
      </c>
      <c r="P683" s="9">
        <v>0.38836805555555554</v>
      </c>
      <c r="Q683" s="9">
        <v>0.38995370370370369</v>
      </c>
      <c r="R683" s="8">
        <v>0</v>
      </c>
      <c r="S683" s="10">
        <v>5.82</v>
      </c>
      <c r="T683" s="8" t="s">
        <v>4862</v>
      </c>
      <c r="U683" s="8" t="s">
        <v>4863</v>
      </c>
      <c r="V683" s="10">
        <v>0.400184650704897</v>
      </c>
      <c r="W683">
        <v>4689.29</v>
      </c>
      <c r="X683" s="8">
        <v>0</v>
      </c>
      <c r="Y683" s="8">
        <v>0</v>
      </c>
      <c r="Z683">
        <v>0</v>
      </c>
      <c r="AA683">
        <v>0</v>
      </c>
      <c r="AB683" s="8">
        <f>Solution[[#This Row],[Old Stop]] +1</f>
        <v>335</v>
      </c>
      <c r="AC683" s="8" t="str">
        <f>_xlfn.CONCAT(Solution[[#This Row],[Old Rt '#]],"_",Solution[[#This Row],[Week '#]],"_", _xlfn.SWITCH(Solution[[#This Row],[Old Delivery Day]], "M", "Monday", "T", "Tuesday", "W", "Wednesday", "R", "Thursday", "F", "Friday"))</f>
        <v>103_Week2_Thursday</v>
      </c>
      <c r="AD683" s="20">
        <v>94.126599999999996</v>
      </c>
      <c r="AE683" s="20">
        <v>94.75</v>
      </c>
      <c r="AF683" s="20">
        <v>98.253500000000003</v>
      </c>
      <c r="AG683" s="20">
        <v>100.2</v>
      </c>
      <c r="AH683">
        <v>106.21</v>
      </c>
      <c r="AI683" s="8" t="s">
        <v>3810</v>
      </c>
      <c r="AJ683" s="8" t="s">
        <v>5005</v>
      </c>
      <c r="AK683" s="8">
        <v>1</v>
      </c>
      <c r="AL683" s="8">
        <v>0</v>
      </c>
      <c r="AM683" s="11">
        <v>94.75</v>
      </c>
      <c r="AN683" s="11">
        <v>100.2</v>
      </c>
      <c r="AO683" t="s">
        <v>164</v>
      </c>
      <c r="AP683" s="8" t="s">
        <v>191</v>
      </c>
      <c r="AQ683" s="8" t="s">
        <v>44</v>
      </c>
      <c r="AR683" s="8" t="s">
        <v>164</v>
      </c>
      <c r="AS683" s="8" t="s">
        <v>164</v>
      </c>
      <c r="AT683" s="8" t="s">
        <v>168</v>
      </c>
      <c r="AU6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3" s="8"/>
      <c r="AW683">
        <v>23.531649999999999</v>
      </c>
      <c r="AX683">
        <v>23.6875</v>
      </c>
      <c r="AY683">
        <v>24.563375000000001</v>
      </c>
      <c r="AZ683">
        <v>25.05</v>
      </c>
    </row>
    <row r="684" spans="1:52" x14ac:dyDescent="0.3">
      <c r="A684" s="43" t="s">
        <v>1182</v>
      </c>
      <c r="B684" t="s">
        <v>120</v>
      </c>
      <c r="C684" t="s">
        <v>113</v>
      </c>
      <c r="D684" s="8" t="s">
        <v>102</v>
      </c>
      <c r="E684" s="8" t="s">
        <v>9308</v>
      </c>
      <c r="F684" s="8" t="s">
        <v>13</v>
      </c>
      <c r="G684" s="8" t="s">
        <v>155</v>
      </c>
      <c r="H684" s="8" t="s">
        <v>290</v>
      </c>
      <c r="I684" s="8" t="s">
        <v>13</v>
      </c>
      <c r="J684" s="8">
        <v>0</v>
      </c>
      <c r="K684" s="14" t="s">
        <v>1181</v>
      </c>
      <c r="L684" s="14" t="s">
        <v>9333</v>
      </c>
      <c r="M684" s="10"/>
      <c r="N684" s="8" t="s">
        <v>9353</v>
      </c>
      <c r="O684" s="8" t="s">
        <v>147</v>
      </c>
      <c r="P684" s="9"/>
      <c r="Q684" s="9"/>
      <c r="S684" s="10">
        <v>14.316666666666666</v>
      </c>
      <c r="T684" s="8" t="s">
        <v>9335</v>
      </c>
      <c r="U684" s="8" t="s">
        <v>9336</v>
      </c>
      <c r="V684" s="10"/>
      <c r="W684">
        <v>3419.17</v>
      </c>
      <c r="X684" s="8">
        <v>0</v>
      </c>
      <c r="Y684" s="8">
        <v>0</v>
      </c>
      <c r="Z684">
        <v>0</v>
      </c>
      <c r="AA684">
        <v>0</v>
      </c>
      <c r="AB684" s="8">
        <f>Solution[[#This Row],[Old Stop]] +1</f>
        <v>1</v>
      </c>
      <c r="AC684" s="8" t="str">
        <f>_xlfn.CONCAT(Solution[[#This Row],[Old Rt '#]],"_",Solution[[#This Row],[Week '#]],"_", _xlfn.SWITCH(Solution[[#This Row],[Old Delivery Day]], "M", "Monday", "T", "Tuesday", "W", "Wednesday", "R", "Thursday", "F", "Friday"))</f>
        <v>105_Week2_Monday</v>
      </c>
      <c r="AD684" s="20">
        <v>71.940700000000007</v>
      </c>
      <c r="AE684" s="20">
        <v>55.662100000000002</v>
      </c>
      <c r="AF684" s="20">
        <v>60.23</v>
      </c>
      <c r="AG684" s="20">
        <v>60.23</v>
      </c>
      <c r="AH684">
        <v>60.62</v>
      </c>
      <c r="AI684" s="8" t="s">
        <v>9313</v>
      </c>
      <c r="AJ684" s="8" t="s">
        <v>9345</v>
      </c>
      <c r="AK684" s="8">
        <v>1</v>
      </c>
      <c r="AL684" s="8">
        <v>0</v>
      </c>
      <c r="AM684" s="11">
        <v>60.23</v>
      </c>
      <c r="AN684" s="11">
        <v>60.23</v>
      </c>
      <c r="AO684" t="s">
        <v>163</v>
      </c>
      <c r="AP684" s="8" t="s">
        <v>191</v>
      </c>
      <c r="AQ684" s="8" t="s">
        <v>44</v>
      </c>
      <c r="AR684" s="8" t="s">
        <v>163</v>
      </c>
      <c r="AS684" s="8" t="s">
        <v>164</v>
      </c>
      <c r="AT684" s="8" t="s">
        <v>168</v>
      </c>
      <c r="AU6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4" s="8">
        <v>0</v>
      </c>
      <c r="AW684">
        <v>17.985175000000002</v>
      </c>
      <c r="AX684">
        <v>13.915525000000001</v>
      </c>
      <c r="AY684">
        <v>15.057499999999999</v>
      </c>
      <c r="AZ684">
        <v>15.057499999999999</v>
      </c>
    </row>
    <row r="685" spans="1:52" x14ac:dyDescent="0.3">
      <c r="A685" s="43" t="s">
        <v>1532</v>
      </c>
      <c r="B685" t="s">
        <v>144</v>
      </c>
      <c r="C685" t="s">
        <v>157</v>
      </c>
      <c r="D685" s="8" t="s">
        <v>102</v>
      </c>
      <c r="E685" s="8" t="s">
        <v>126</v>
      </c>
      <c r="F685" s="8" t="s">
        <v>12</v>
      </c>
      <c r="G685" s="8" t="s">
        <v>9247</v>
      </c>
      <c r="H685" s="8" t="s">
        <v>290</v>
      </c>
      <c r="I685" s="8" t="s">
        <v>15</v>
      </c>
      <c r="J685" s="8">
        <v>160</v>
      </c>
      <c r="K685" s="14" t="s">
        <v>92</v>
      </c>
      <c r="L685" s="14" t="s">
        <v>5888</v>
      </c>
      <c r="M685" s="10">
        <v>0.72827941856797895</v>
      </c>
      <c r="N685" s="8" t="s">
        <v>7777</v>
      </c>
      <c r="O685" s="8" t="s">
        <v>147</v>
      </c>
      <c r="P685" s="9">
        <v>0.42277777777777775</v>
      </c>
      <c r="Q685" s="9">
        <v>0.424375</v>
      </c>
      <c r="R685" s="8">
        <v>0</v>
      </c>
      <c r="S685" s="10">
        <v>2.9958333333333336</v>
      </c>
      <c r="T685" s="8" t="s">
        <v>4658</v>
      </c>
      <c r="U685" s="8" t="s">
        <v>4659</v>
      </c>
      <c r="V685" s="10">
        <v>9.10685162344545E-2</v>
      </c>
      <c r="W685">
        <v>1164.94</v>
      </c>
      <c r="X685" s="8">
        <v>0</v>
      </c>
      <c r="Y685" s="8">
        <v>0</v>
      </c>
      <c r="Z685">
        <v>0</v>
      </c>
      <c r="AA685">
        <v>0</v>
      </c>
      <c r="AB685" s="8">
        <f>Solution[[#This Row],[Old Stop]] +1</f>
        <v>161</v>
      </c>
      <c r="AC685" s="8" t="str">
        <f>_xlfn.CONCAT(Solution[[#This Row],[Old Rt '#]],"_",Solution[[#This Row],[Week '#]],"_", _xlfn.SWITCH(Solution[[#This Row],[Old Delivery Day]], "M", "Monday", "T", "Tuesday", "W", "Wednesday", "R", "Thursday", "F", "Friday"))</f>
        <v>105_Week2_Tuesday</v>
      </c>
      <c r="AD685" s="20">
        <v>15.4015</v>
      </c>
      <c r="AE685" s="20">
        <v>22.755299999999998</v>
      </c>
      <c r="AF685" s="20">
        <v>28.48</v>
      </c>
      <c r="AG685" s="20">
        <v>32.884599999999999</v>
      </c>
      <c r="AH685">
        <v>33.97</v>
      </c>
      <c r="AI685" s="8" t="s">
        <v>4626</v>
      </c>
      <c r="AJ685" s="8" t="s">
        <v>5693</v>
      </c>
      <c r="AK685" s="8">
        <v>1</v>
      </c>
      <c r="AL685" s="8">
        <v>0</v>
      </c>
      <c r="AM685" s="11">
        <v>24.89</v>
      </c>
      <c r="AN685" s="11">
        <v>34.5</v>
      </c>
      <c r="AO685" t="s">
        <v>163</v>
      </c>
      <c r="AP685" s="8" t="s">
        <v>191</v>
      </c>
      <c r="AQ685" s="8" t="s">
        <v>44</v>
      </c>
      <c r="AR685" s="8" t="s">
        <v>163</v>
      </c>
      <c r="AS685" s="8" t="s">
        <v>163</v>
      </c>
      <c r="AT685" s="8" t="s">
        <v>168</v>
      </c>
      <c r="AU6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85" s="8">
        <v>0</v>
      </c>
      <c r="AW685">
        <v>3.8503750000000001</v>
      </c>
      <c r="AX685">
        <v>5.6888249999999996</v>
      </c>
      <c r="AY685">
        <v>7.12</v>
      </c>
      <c r="AZ685">
        <v>8.2211499999999997</v>
      </c>
    </row>
    <row r="686" spans="1:52" x14ac:dyDescent="0.3">
      <c r="A686" s="43" t="s">
        <v>851</v>
      </c>
      <c r="B686" t="s">
        <v>4460</v>
      </c>
      <c r="C686" t="s">
        <v>110</v>
      </c>
      <c r="D686" s="8" t="s">
        <v>102</v>
      </c>
      <c r="E686" s="8" t="s">
        <v>160</v>
      </c>
      <c r="F686" s="8" t="s">
        <v>12</v>
      </c>
      <c r="G686" s="8" t="s">
        <v>9262</v>
      </c>
      <c r="H686" s="8" t="s">
        <v>160</v>
      </c>
      <c r="I686" s="8" t="s">
        <v>48</v>
      </c>
      <c r="J686" s="8">
        <v>40</v>
      </c>
      <c r="K686" s="14" t="s">
        <v>850</v>
      </c>
      <c r="L686" s="14" t="s">
        <v>5863</v>
      </c>
      <c r="M686" s="10">
        <v>0.142324229429619</v>
      </c>
      <c r="N686" s="8" t="s">
        <v>7780</v>
      </c>
      <c r="O686" s="8" t="s">
        <v>147</v>
      </c>
      <c r="P686" s="9">
        <v>0.67746527777777776</v>
      </c>
      <c r="Q686" s="9">
        <v>0.68783564814814813</v>
      </c>
      <c r="R686" s="8">
        <v>0</v>
      </c>
      <c r="S686" s="10">
        <v>14.683333333333334</v>
      </c>
      <c r="T686" s="8" t="s">
        <v>4462</v>
      </c>
      <c r="U686" s="8" t="s">
        <v>4463</v>
      </c>
      <c r="V686" s="10">
        <v>3.7164213424251101E-2</v>
      </c>
      <c r="W686">
        <v>2893.36</v>
      </c>
      <c r="X686" s="8">
        <v>0</v>
      </c>
      <c r="Y686" s="8">
        <v>0</v>
      </c>
      <c r="Z686">
        <v>0</v>
      </c>
      <c r="AA686">
        <v>0</v>
      </c>
      <c r="AB686" s="8">
        <f>Solution[[#This Row],[Old Stop]] +1</f>
        <v>41</v>
      </c>
      <c r="AC686" s="8" t="str">
        <f>_xlfn.CONCAT(Solution[[#This Row],[Old Rt '#]],"_",Solution[[#This Row],[Week '#]],"_", _xlfn.SWITCH(Solution[[#This Row],[Old Delivery Day]], "M", "Monday", "T", "Tuesday", "W", "Wednesday", "R", "Thursday", "F", "Friday"))</f>
        <v>101_Week2_Thursday</v>
      </c>
      <c r="AD686" s="20">
        <v>55.673299999999998</v>
      </c>
      <c r="AE686" s="20">
        <v>53.767600000000002</v>
      </c>
      <c r="AF686" s="20">
        <v>57.609200000000001</v>
      </c>
      <c r="AG686" s="20">
        <v>61.272300000000001</v>
      </c>
      <c r="AH686">
        <v>60.45</v>
      </c>
      <c r="AI686" s="8" t="s">
        <v>4434</v>
      </c>
      <c r="AJ686" s="8" t="s">
        <v>4630</v>
      </c>
      <c r="AK686" s="8">
        <v>2</v>
      </c>
      <c r="AL686" s="8">
        <v>0</v>
      </c>
      <c r="AM686" s="11">
        <v>27.032499999999999</v>
      </c>
      <c r="AN686" s="11">
        <v>31.422499999999999</v>
      </c>
      <c r="AO686" t="s">
        <v>163</v>
      </c>
      <c r="AP686" s="8" t="s">
        <v>191</v>
      </c>
      <c r="AQ686" s="8" t="s">
        <v>44</v>
      </c>
      <c r="AR686" s="8" t="s">
        <v>164</v>
      </c>
      <c r="AS686" s="8" t="s">
        <v>163</v>
      </c>
      <c r="AT686" s="8" t="s">
        <v>168</v>
      </c>
      <c r="AU6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6" s="8">
        <v>0</v>
      </c>
      <c r="AW686">
        <v>13.918324999999999</v>
      </c>
      <c r="AX686">
        <v>13.4419</v>
      </c>
      <c r="AY686">
        <v>14.4023</v>
      </c>
      <c r="AZ686">
        <v>15.318075</v>
      </c>
    </row>
    <row r="687" spans="1:52" x14ac:dyDescent="0.3">
      <c r="A687" s="43" t="s">
        <v>275</v>
      </c>
      <c r="B687" t="s">
        <v>133</v>
      </c>
      <c r="C687" t="s">
        <v>147</v>
      </c>
      <c r="D687" s="8" t="s">
        <v>102</v>
      </c>
      <c r="E687" s="8" t="s">
        <v>126</v>
      </c>
      <c r="F687" s="8" t="s">
        <v>48</v>
      </c>
      <c r="G687" s="8" t="s">
        <v>137</v>
      </c>
      <c r="H687" s="8" t="s">
        <v>126</v>
      </c>
      <c r="I687" s="8" t="s">
        <v>48</v>
      </c>
      <c r="J687" s="8">
        <v>380</v>
      </c>
      <c r="K687" s="14" t="s">
        <v>274</v>
      </c>
      <c r="L687" s="14" t="s">
        <v>6072</v>
      </c>
      <c r="M687" s="10">
        <v>2.0069525174840801</v>
      </c>
      <c r="N687" s="8" t="s">
        <v>7677</v>
      </c>
      <c r="O687" s="8" t="s">
        <v>125</v>
      </c>
      <c r="P687" s="9">
        <v>0.3679398148148148</v>
      </c>
      <c r="Q687" s="9">
        <v>0.37381944444444443</v>
      </c>
      <c r="R687" s="8">
        <v>0</v>
      </c>
      <c r="S687" s="10">
        <v>7.99</v>
      </c>
      <c r="T687" s="8" t="s">
        <v>4971</v>
      </c>
      <c r="U687" s="8" t="s">
        <v>4972</v>
      </c>
      <c r="V687" s="10">
        <v>1.1893921029266801</v>
      </c>
      <c r="W687">
        <v>3972.17</v>
      </c>
      <c r="X687" s="8">
        <v>0</v>
      </c>
      <c r="Y687" s="8">
        <v>0</v>
      </c>
      <c r="Z687">
        <v>0</v>
      </c>
      <c r="AA687">
        <v>0</v>
      </c>
      <c r="AB687" s="8">
        <f>Solution[[#This Row],[Old Stop]] +1</f>
        <v>381</v>
      </c>
      <c r="AC687" s="8" t="str">
        <f>_xlfn.CONCAT(Solution[[#This Row],[Old Rt '#]],"_",Solution[[#This Row],[Week '#]],"_", _xlfn.SWITCH(Solution[[#This Row],[Old Delivery Day]], "M", "Monday", "T", "Tuesday", "W", "Wednesday", "R", "Thursday", "F", "Friday"))</f>
        <v>103_Week2_Thursday</v>
      </c>
      <c r="AD687" s="20">
        <v>95.35</v>
      </c>
      <c r="AE687" s="20">
        <v>99.847700000000003</v>
      </c>
      <c r="AF687" s="20">
        <v>118.5385</v>
      </c>
      <c r="AG687" s="20">
        <v>99.708100000000002</v>
      </c>
      <c r="AH687">
        <v>62.6</v>
      </c>
      <c r="AI687" s="8" t="s">
        <v>3810</v>
      </c>
      <c r="AJ687" s="8" t="s">
        <v>5005</v>
      </c>
      <c r="AK687" s="8">
        <v>1</v>
      </c>
      <c r="AL687" s="8">
        <v>0</v>
      </c>
      <c r="AM687" s="11">
        <v>59.102499999999999</v>
      </c>
      <c r="AN687" s="11">
        <v>95.665000000000006</v>
      </c>
      <c r="AO687" t="s">
        <v>164</v>
      </c>
      <c r="AP687" s="8" t="s">
        <v>191</v>
      </c>
      <c r="AQ687" s="8" t="s">
        <v>44</v>
      </c>
      <c r="AR687" s="8" t="s">
        <v>164</v>
      </c>
      <c r="AS687" s="8" t="s">
        <v>164</v>
      </c>
      <c r="AT687" s="8" t="s">
        <v>168</v>
      </c>
      <c r="AU6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7" s="8"/>
      <c r="AW687">
        <v>23.837499999999999</v>
      </c>
      <c r="AX687">
        <v>24.961925000000001</v>
      </c>
      <c r="AY687">
        <v>29.634625</v>
      </c>
      <c r="AZ687">
        <v>24.927025</v>
      </c>
    </row>
    <row r="688" spans="1:52" x14ac:dyDescent="0.3">
      <c r="A688" s="43" t="s">
        <v>400</v>
      </c>
      <c r="B688" t="s">
        <v>4846</v>
      </c>
      <c r="C688" t="s">
        <v>110</v>
      </c>
      <c r="D688" s="8" t="s">
        <v>102</v>
      </c>
      <c r="E688" s="8" t="s">
        <v>126</v>
      </c>
      <c r="F688" s="8" t="s">
        <v>12</v>
      </c>
      <c r="G688" s="8" t="s">
        <v>9256</v>
      </c>
      <c r="H688" s="8" t="s">
        <v>126</v>
      </c>
      <c r="I688" s="8" t="s">
        <v>12</v>
      </c>
      <c r="J688" s="8">
        <v>170</v>
      </c>
      <c r="K688" s="14" t="s">
        <v>399</v>
      </c>
      <c r="L688" s="14" t="s">
        <v>6051</v>
      </c>
      <c r="M688" s="10">
        <v>0.73343935058954901</v>
      </c>
      <c r="N688" s="8" t="s">
        <v>7812</v>
      </c>
      <c r="O688" s="8" t="s">
        <v>147</v>
      </c>
      <c r="P688" s="9">
        <v>0.54071759259259256</v>
      </c>
      <c r="Q688" s="9">
        <v>0.54668981481481482</v>
      </c>
      <c r="R688" s="8">
        <v>0</v>
      </c>
      <c r="S688" s="10">
        <v>10.354166666666666</v>
      </c>
      <c r="T688" s="8" t="s">
        <v>6052</v>
      </c>
      <c r="U688" s="8" t="s">
        <v>6053</v>
      </c>
      <c r="V688" s="10">
        <v>0.244974965418362</v>
      </c>
      <c r="W688">
        <v>2814.13</v>
      </c>
      <c r="X688" s="8">
        <v>7</v>
      </c>
      <c r="Y688" s="8">
        <v>0.70833333333333304</v>
      </c>
      <c r="Z688">
        <v>1</v>
      </c>
      <c r="AA688">
        <v>26</v>
      </c>
      <c r="AB688" s="8">
        <f>Solution[[#This Row],[Old Stop]] +1</f>
        <v>171</v>
      </c>
      <c r="AC688" s="8" t="str">
        <f>_xlfn.CONCAT(Solution[[#This Row],[Old Rt '#]],"_",Solution[[#This Row],[Week '#]],"_", _xlfn.SWITCH(Solution[[#This Row],[Old Delivery Day]], "M", "Monday", "T", "Tuesday", "W", "Wednesday", "R", "Thursday", "F", "Friday"))</f>
        <v>103_Week2_Wednesday</v>
      </c>
      <c r="AD688" s="20">
        <v>49.74</v>
      </c>
      <c r="AE688" s="20">
        <v>53.969200000000001</v>
      </c>
      <c r="AF688" s="20">
        <v>67.653300000000002</v>
      </c>
      <c r="AG688" s="20">
        <v>72.597499999999997</v>
      </c>
      <c r="AH688">
        <v>61.84</v>
      </c>
      <c r="AI688" s="8" t="s">
        <v>4626</v>
      </c>
      <c r="AJ688" s="8" t="s">
        <v>5693</v>
      </c>
      <c r="AK688" s="8">
        <v>1</v>
      </c>
      <c r="AL688" s="8">
        <v>24</v>
      </c>
      <c r="AM688" s="11">
        <v>59.817500000000003</v>
      </c>
      <c r="AN688" s="11">
        <v>70.66</v>
      </c>
      <c r="AO688" t="s">
        <v>164</v>
      </c>
      <c r="AP688" s="8" t="s">
        <v>191</v>
      </c>
      <c r="AQ688" s="8" t="s">
        <v>44</v>
      </c>
      <c r="AR688" s="8" t="s">
        <v>164</v>
      </c>
      <c r="AS688" s="8" t="s">
        <v>164</v>
      </c>
      <c r="AT688" s="8" t="s">
        <v>168</v>
      </c>
      <c r="AU6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8" s="8"/>
      <c r="AW688">
        <v>12.435</v>
      </c>
      <c r="AX688">
        <v>13.4923</v>
      </c>
      <c r="AY688">
        <v>16.913325</v>
      </c>
      <c r="AZ688">
        <v>18.149374999999999</v>
      </c>
    </row>
    <row r="689" spans="1:52" x14ac:dyDescent="0.3">
      <c r="A689" s="43" t="s">
        <v>1307</v>
      </c>
      <c r="B689" t="s">
        <v>4799</v>
      </c>
      <c r="C689" t="s">
        <v>110</v>
      </c>
      <c r="D689" s="8" t="s">
        <v>102</v>
      </c>
      <c r="E689" s="8" t="s">
        <v>126</v>
      </c>
      <c r="F689" s="8" t="s">
        <v>15</v>
      </c>
      <c r="G689" s="8" t="s">
        <v>132</v>
      </c>
      <c r="H689" s="8" t="s">
        <v>290</v>
      </c>
      <c r="I689" s="8" t="s">
        <v>15</v>
      </c>
      <c r="J689" s="8">
        <v>180</v>
      </c>
      <c r="K689" s="14" t="s">
        <v>1306</v>
      </c>
      <c r="L689" s="14" t="s">
        <v>5890</v>
      </c>
      <c r="M689" s="10">
        <v>78.502166435564206</v>
      </c>
      <c r="N689" s="8" t="s">
        <v>7808</v>
      </c>
      <c r="O689" s="8" t="s">
        <v>147</v>
      </c>
      <c r="P689" s="9">
        <v>0.30451388888888886</v>
      </c>
      <c r="Q689" s="9">
        <v>0.31195601851851851</v>
      </c>
      <c r="R689" s="8">
        <v>0</v>
      </c>
      <c r="S689" s="10">
        <v>8.0875000000000004</v>
      </c>
      <c r="T689" s="8" t="s">
        <v>4801</v>
      </c>
      <c r="U689" s="8" t="s">
        <v>4802</v>
      </c>
      <c r="V689" s="10">
        <v>72.134081689302604</v>
      </c>
      <c r="W689">
        <v>7089.49</v>
      </c>
      <c r="X689" s="8">
        <v>7</v>
      </c>
      <c r="Y689" s="8">
        <v>0.88709677419354804</v>
      </c>
      <c r="Z689">
        <v>3</v>
      </c>
      <c r="AA689">
        <v>69</v>
      </c>
      <c r="AB689" s="8">
        <f>Solution[[#This Row],[Old Stop]] +1</f>
        <v>181</v>
      </c>
      <c r="AC689" s="8" t="str">
        <f>_xlfn.CONCAT(Solution[[#This Row],[Old Rt '#]],"_",Solution[[#This Row],[Week '#]],"_", _xlfn.SWITCH(Solution[[#This Row],[Old Delivery Day]], "M", "Monday", "T", "Tuesday", "W", "Wednesday", "R", "Thursday", "F", "Friday"))</f>
        <v>105_Week2_Tuesday</v>
      </c>
      <c r="AD689" s="20">
        <v>129.36000000000001</v>
      </c>
      <c r="AE689" s="20">
        <v>129.2038</v>
      </c>
      <c r="AF689" s="20">
        <v>154.2423</v>
      </c>
      <c r="AG689" s="20">
        <v>132.21</v>
      </c>
      <c r="AH689">
        <v>165.52</v>
      </c>
      <c r="AI689" s="8" t="s">
        <v>4667</v>
      </c>
      <c r="AJ689" s="8" t="s">
        <v>5103</v>
      </c>
      <c r="AK689" s="8">
        <v>1</v>
      </c>
      <c r="AL689" s="8">
        <v>62</v>
      </c>
      <c r="AM689" s="11">
        <v>148.82</v>
      </c>
      <c r="AN689" s="11">
        <v>132.5737</v>
      </c>
      <c r="AO689" t="s">
        <v>163</v>
      </c>
      <c r="AP689" s="8" t="s">
        <v>191</v>
      </c>
      <c r="AQ689" s="8" t="s">
        <v>49</v>
      </c>
      <c r="AR689" s="8" t="s">
        <v>163</v>
      </c>
      <c r="AS689" s="8" t="s">
        <v>164</v>
      </c>
      <c r="AT689" s="8" t="s">
        <v>168</v>
      </c>
      <c r="AU6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89" s="8">
        <v>62</v>
      </c>
      <c r="AW689">
        <v>32.340000000000003</v>
      </c>
      <c r="AX689">
        <v>32.30095</v>
      </c>
      <c r="AY689">
        <v>38.560575</v>
      </c>
      <c r="AZ689">
        <v>33.052500000000002</v>
      </c>
    </row>
    <row r="690" spans="1:52" x14ac:dyDescent="0.3">
      <c r="A690" s="43" t="s">
        <v>303</v>
      </c>
      <c r="B690" t="s">
        <v>4838</v>
      </c>
      <c r="C690" t="s">
        <v>110</v>
      </c>
      <c r="D690" s="8" t="s">
        <v>102</v>
      </c>
      <c r="E690" s="8" t="s">
        <v>126</v>
      </c>
      <c r="F690" s="8" t="s">
        <v>12</v>
      </c>
      <c r="G690" s="8" t="s">
        <v>9265</v>
      </c>
      <c r="H690" s="8" t="s">
        <v>126</v>
      </c>
      <c r="I690" s="8" t="s">
        <v>12</v>
      </c>
      <c r="J690" s="8">
        <v>152</v>
      </c>
      <c r="K690" s="14" t="s">
        <v>302</v>
      </c>
      <c r="L690" s="14" t="s">
        <v>6046</v>
      </c>
      <c r="M690" s="10">
        <v>3.15417264618958</v>
      </c>
      <c r="N690" s="8" t="s">
        <v>7831</v>
      </c>
      <c r="O690" s="8" t="s">
        <v>147</v>
      </c>
      <c r="P690" s="9">
        <v>0.54888888888888887</v>
      </c>
      <c r="Q690" s="9">
        <v>0.54898148148148151</v>
      </c>
      <c r="R690" s="8">
        <v>0</v>
      </c>
      <c r="S690" s="10">
        <v>9.2874999999999996</v>
      </c>
      <c r="T690" s="8" t="s">
        <v>4840</v>
      </c>
      <c r="U690" s="8" t="s">
        <v>4841</v>
      </c>
      <c r="V690" s="10">
        <v>1.1836728644725301</v>
      </c>
      <c r="W690">
        <v>3511</v>
      </c>
      <c r="X690" s="8">
        <v>23</v>
      </c>
      <c r="Y690" s="8">
        <v>0.65151515151515205</v>
      </c>
      <c r="Z690">
        <v>3</v>
      </c>
      <c r="AA690">
        <v>72</v>
      </c>
      <c r="AB690" s="8">
        <f>Solution[[#This Row],[Old Stop]] +1</f>
        <v>153</v>
      </c>
      <c r="AC690" s="8" t="str">
        <f>_xlfn.CONCAT(Solution[[#This Row],[Old Rt '#]],"_",Solution[[#This Row],[Week '#]],"_", _xlfn.SWITCH(Solution[[#This Row],[Old Delivery Day]], "M", "Monday", "T", "Tuesday", "W", "Wednesday", "R", "Thursday", "F", "Friday"))</f>
        <v>103_Week2_Wednesday</v>
      </c>
      <c r="AD690" s="20">
        <v>67.057599999999994</v>
      </c>
      <c r="AE690" s="20">
        <v>66.740700000000004</v>
      </c>
      <c r="AF690" s="20">
        <v>71.014600000000002</v>
      </c>
      <c r="AG690" s="20">
        <v>72.27</v>
      </c>
      <c r="AH690">
        <v>72.8</v>
      </c>
      <c r="AI690" s="8" t="s">
        <v>4626</v>
      </c>
      <c r="AJ690" s="8" t="s">
        <v>5693</v>
      </c>
      <c r="AK690" s="8">
        <v>1</v>
      </c>
      <c r="AL690" s="8">
        <v>66</v>
      </c>
      <c r="AM690" s="11">
        <v>68.19</v>
      </c>
      <c r="AN690" s="11">
        <v>72.27</v>
      </c>
      <c r="AO690" t="s">
        <v>164</v>
      </c>
      <c r="AP690" s="8" t="s">
        <v>191</v>
      </c>
      <c r="AQ690" s="8" t="s">
        <v>44</v>
      </c>
      <c r="AR690" s="8" t="s">
        <v>164</v>
      </c>
      <c r="AS690" s="8" t="s">
        <v>164</v>
      </c>
      <c r="AT690" s="8" t="s">
        <v>168</v>
      </c>
      <c r="AU6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0" s="8"/>
      <c r="AW690">
        <v>16.764399999999998</v>
      </c>
      <c r="AX690">
        <v>16.685175000000001</v>
      </c>
      <c r="AY690">
        <v>17.75365</v>
      </c>
      <c r="AZ690">
        <v>18.067499999999999</v>
      </c>
    </row>
    <row r="691" spans="1:52" x14ac:dyDescent="0.3">
      <c r="A691" s="43" t="s">
        <v>1917</v>
      </c>
      <c r="B691" t="s">
        <v>3432</v>
      </c>
      <c r="C691" t="s">
        <v>113</v>
      </c>
      <c r="D691" s="8" t="s">
        <v>102</v>
      </c>
      <c r="E691" s="8" t="s">
        <v>126</v>
      </c>
      <c r="F691" s="8" t="s">
        <v>12</v>
      </c>
      <c r="G691" s="8" t="s">
        <v>9264</v>
      </c>
      <c r="H691" s="8" t="s">
        <v>126</v>
      </c>
      <c r="I691" s="8" t="s">
        <v>15</v>
      </c>
      <c r="J691" s="8">
        <v>283</v>
      </c>
      <c r="K691" s="14" t="s">
        <v>1916</v>
      </c>
      <c r="L691" s="14" t="s">
        <v>9005</v>
      </c>
      <c r="M691" s="10">
        <v>7.35787226820361</v>
      </c>
      <c r="N691" s="8" t="s">
        <v>7823</v>
      </c>
      <c r="O691" s="8" t="s">
        <v>147</v>
      </c>
      <c r="P691" s="9">
        <v>0.53349537037037043</v>
      </c>
      <c r="Q691" s="9">
        <v>0.54020833333333329</v>
      </c>
      <c r="R691" s="8">
        <v>0</v>
      </c>
      <c r="S691" s="10">
        <v>0.1</v>
      </c>
      <c r="T691" s="8" t="s">
        <v>9006</v>
      </c>
      <c r="U691" s="8" t="s">
        <v>9007</v>
      </c>
      <c r="V691" s="10">
        <v>3.1846725114757599</v>
      </c>
      <c r="W691">
        <v>2144.52</v>
      </c>
      <c r="X691" s="8">
        <v>0</v>
      </c>
      <c r="Y691" s="8">
        <v>0</v>
      </c>
      <c r="Z691">
        <v>0</v>
      </c>
      <c r="AA691">
        <v>0</v>
      </c>
      <c r="AB691" s="8">
        <f>Solution[[#This Row],[Old Stop]] +1</f>
        <v>284</v>
      </c>
      <c r="AC691" s="8" t="str">
        <f>_xlfn.CONCAT(Solution[[#This Row],[Old Rt '#]],"_",Solution[[#This Row],[Week '#]],"_", _xlfn.SWITCH(Solution[[#This Row],[Old Delivery Day]], "M", "Monday", "T", "Tuesday", "W", "Wednesday", "R", "Thursday", "F", "Friday"))</f>
        <v>103_Week2_Tuesday</v>
      </c>
      <c r="AD691" s="20">
        <v>42.096899999999998</v>
      </c>
      <c r="AE691" s="20">
        <v>42</v>
      </c>
      <c r="AF691" s="20">
        <v>42</v>
      </c>
      <c r="AG691" s="20">
        <v>42</v>
      </c>
      <c r="AH691">
        <v>44.52</v>
      </c>
      <c r="AI691" s="8" t="s">
        <v>4626</v>
      </c>
      <c r="AJ691" s="8" t="s">
        <v>5693</v>
      </c>
      <c r="AK691" s="8">
        <v>1</v>
      </c>
      <c r="AL691" s="8">
        <v>0</v>
      </c>
      <c r="AM691" s="11">
        <v>42</v>
      </c>
      <c r="AN691" s="11">
        <v>21</v>
      </c>
      <c r="AO691" t="s">
        <v>163</v>
      </c>
      <c r="AP691" s="8" t="s">
        <v>191</v>
      </c>
      <c r="AQ691" s="8" t="s">
        <v>44</v>
      </c>
      <c r="AR691" s="8" t="s">
        <v>164</v>
      </c>
      <c r="AS691" s="8" t="s">
        <v>163</v>
      </c>
      <c r="AT691" s="8" t="s">
        <v>168</v>
      </c>
      <c r="AU6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91" s="8">
        <v>0</v>
      </c>
      <c r="AW691">
        <v>10.524224999999999</v>
      </c>
      <c r="AX691">
        <v>10.5</v>
      </c>
      <c r="AY691">
        <v>10.5</v>
      </c>
      <c r="AZ691">
        <v>10.5</v>
      </c>
    </row>
    <row r="692" spans="1:52" x14ac:dyDescent="0.3">
      <c r="A692" s="43" t="s">
        <v>1346</v>
      </c>
      <c r="B692" t="s">
        <v>3907</v>
      </c>
      <c r="C692" t="s">
        <v>110</v>
      </c>
      <c r="D692" s="8" t="s">
        <v>102</v>
      </c>
      <c r="E692" s="8" t="s">
        <v>126</v>
      </c>
      <c r="F692" s="8" t="s">
        <v>12</v>
      </c>
      <c r="G692" s="8" t="s">
        <v>9261</v>
      </c>
      <c r="H692" s="8" t="s">
        <v>126</v>
      </c>
      <c r="I692" s="8" t="s">
        <v>12</v>
      </c>
      <c r="J692" s="8">
        <v>130</v>
      </c>
      <c r="K692" s="14" t="s">
        <v>1345</v>
      </c>
      <c r="L692" s="14" t="s">
        <v>6079</v>
      </c>
      <c r="M692" s="10">
        <v>83.298251637116095</v>
      </c>
      <c r="N692" s="8" t="s">
        <v>7774</v>
      </c>
      <c r="O692" s="8" t="s">
        <v>147</v>
      </c>
      <c r="P692" s="9">
        <v>0.52829861111111109</v>
      </c>
      <c r="Q692" s="9">
        <v>0.52839120370370374</v>
      </c>
      <c r="R692" s="8">
        <v>0</v>
      </c>
      <c r="S692" s="10">
        <v>4.7541666666666664</v>
      </c>
      <c r="T692" s="8" t="s">
        <v>3909</v>
      </c>
      <c r="U692" s="8" t="s">
        <v>3910</v>
      </c>
      <c r="V692" s="10">
        <v>80.446515938037095</v>
      </c>
      <c r="W692">
        <v>2969.77</v>
      </c>
      <c r="X692" s="8">
        <v>25</v>
      </c>
      <c r="Y692" s="8">
        <v>0.62121212121212099</v>
      </c>
      <c r="Z692">
        <v>3</v>
      </c>
      <c r="AA692">
        <v>77</v>
      </c>
      <c r="AB692" s="8">
        <f>Solution[[#This Row],[Old Stop]] +1</f>
        <v>131</v>
      </c>
      <c r="AC692" s="8" t="str">
        <f>_xlfn.CONCAT(Solution[[#This Row],[Old Rt '#]],"_",Solution[[#This Row],[Week '#]],"_", _xlfn.SWITCH(Solution[[#This Row],[Old Delivery Day]], "M", "Monday", "T", "Tuesday", "W", "Wednesday", "R", "Thursday", "F", "Friday"))</f>
        <v>103_Week2_Wednesday</v>
      </c>
      <c r="AD692" s="20">
        <v>59.525300000000001</v>
      </c>
      <c r="AE692" s="20">
        <v>55.117600000000003</v>
      </c>
      <c r="AF692" s="20">
        <v>60.427599999999998</v>
      </c>
      <c r="AG692" s="20">
        <v>56.086100000000002</v>
      </c>
      <c r="AH692">
        <v>61.68</v>
      </c>
      <c r="AI692" s="8" t="s">
        <v>4626</v>
      </c>
      <c r="AJ692" s="8" t="s">
        <v>5693</v>
      </c>
      <c r="AK692" s="8">
        <v>1</v>
      </c>
      <c r="AL692" s="8">
        <v>66</v>
      </c>
      <c r="AM692" s="11">
        <v>57.61</v>
      </c>
      <c r="AN692" s="11">
        <v>54.965000000000003</v>
      </c>
      <c r="AO692" t="s">
        <v>164</v>
      </c>
      <c r="AP692" s="8" t="s">
        <v>191</v>
      </c>
      <c r="AQ692" s="8" t="s">
        <v>44</v>
      </c>
      <c r="AR692" s="8" t="s">
        <v>164</v>
      </c>
      <c r="AS692" s="8" t="s">
        <v>164</v>
      </c>
      <c r="AT692" s="8" t="s">
        <v>168</v>
      </c>
      <c r="AU6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2" s="8"/>
      <c r="AW692">
        <v>14.881325</v>
      </c>
      <c r="AX692">
        <v>13.779400000000001</v>
      </c>
      <c r="AY692">
        <v>15.1069</v>
      </c>
      <c r="AZ692">
        <v>14.021525</v>
      </c>
    </row>
    <row r="693" spans="1:52" x14ac:dyDescent="0.3">
      <c r="A693" s="43" t="s">
        <v>1114</v>
      </c>
      <c r="B693" t="s">
        <v>3806</v>
      </c>
      <c r="C693" t="s">
        <v>110</v>
      </c>
      <c r="D693" s="8" t="s">
        <v>102</v>
      </c>
      <c r="E693" s="8" t="s">
        <v>126</v>
      </c>
      <c r="F693" s="8" t="s">
        <v>13</v>
      </c>
      <c r="G693" s="8" t="s">
        <v>132</v>
      </c>
      <c r="H693" s="8" t="s">
        <v>126</v>
      </c>
      <c r="I693" s="8" t="s">
        <v>13</v>
      </c>
      <c r="J693" s="8">
        <v>0</v>
      </c>
      <c r="K693" s="14" t="s">
        <v>1113</v>
      </c>
      <c r="L693" s="14" t="s">
        <v>5875</v>
      </c>
      <c r="M693" s="10">
        <v>41.187387767126602</v>
      </c>
      <c r="N693" s="8" t="s">
        <v>6391</v>
      </c>
      <c r="O693" s="8" t="s">
        <v>147</v>
      </c>
      <c r="P693" s="9">
        <v>0.27859953703703705</v>
      </c>
      <c r="Q693" s="9">
        <v>0.27906249999999999</v>
      </c>
      <c r="R693" s="8">
        <v>0</v>
      </c>
      <c r="S693" s="10">
        <v>2.4333333333333336</v>
      </c>
      <c r="T693" s="8" t="s">
        <v>3808</v>
      </c>
      <c r="U693" s="8" t="s">
        <v>3809</v>
      </c>
      <c r="V693" s="10">
        <v>39.4926101933914</v>
      </c>
      <c r="W693">
        <v>3250.22</v>
      </c>
      <c r="X693" s="8">
        <v>0</v>
      </c>
      <c r="Y693" s="8">
        <v>0</v>
      </c>
      <c r="Z693">
        <v>0</v>
      </c>
      <c r="AA693">
        <v>0</v>
      </c>
      <c r="AB693" s="8">
        <f>Solution[[#This Row],[Old Stop]] +1</f>
        <v>1</v>
      </c>
      <c r="AC693" s="8" t="str">
        <f>_xlfn.CONCAT(Solution[[#This Row],[Old Rt '#]],"_",Solution[[#This Row],[Week '#]],"_", _xlfn.SWITCH(Solution[[#This Row],[Old Delivery Day]], "M", "Monday", "T", "Tuesday", "W", "Wednesday", "R", "Thursday", "F", "Friday"))</f>
        <v>103_Week2_Monday</v>
      </c>
      <c r="AD693" s="20">
        <v>49.7181</v>
      </c>
      <c r="AE693" s="20">
        <v>67.761499999999998</v>
      </c>
      <c r="AF693" s="20">
        <v>82.232500000000002</v>
      </c>
      <c r="AG693" s="20">
        <v>72.712500000000006</v>
      </c>
      <c r="AH693">
        <v>81.36</v>
      </c>
      <c r="AI693" s="8" t="s">
        <v>4488</v>
      </c>
      <c r="AJ693" s="8" t="s">
        <v>5088</v>
      </c>
      <c r="AK693" s="8">
        <v>1</v>
      </c>
      <c r="AL693" s="8">
        <v>0</v>
      </c>
      <c r="AM693" s="11">
        <v>72.056200000000004</v>
      </c>
      <c r="AN693" s="11">
        <v>56.91</v>
      </c>
      <c r="AO693" t="s">
        <v>164</v>
      </c>
      <c r="AP693" s="8" t="s">
        <v>191</v>
      </c>
      <c r="AQ693" s="8" t="s">
        <v>44</v>
      </c>
      <c r="AR693" s="8" t="s">
        <v>164</v>
      </c>
      <c r="AS693" s="8" t="s">
        <v>164</v>
      </c>
      <c r="AT693" s="8" t="s">
        <v>168</v>
      </c>
      <c r="AU6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3" s="8"/>
      <c r="AW693">
        <v>12.429525</v>
      </c>
      <c r="AX693">
        <v>16.940375</v>
      </c>
      <c r="AY693">
        <v>20.558125</v>
      </c>
      <c r="AZ693">
        <v>18.178125000000001</v>
      </c>
    </row>
    <row r="694" spans="1:52" x14ac:dyDescent="0.3">
      <c r="A694" s="43" t="s">
        <v>1933</v>
      </c>
      <c r="B694" t="s">
        <v>111</v>
      </c>
      <c r="C694" t="s">
        <v>4622</v>
      </c>
      <c r="D694" s="8" t="s">
        <v>102</v>
      </c>
      <c r="E694" s="8" t="s">
        <v>126</v>
      </c>
      <c r="F694" s="8" t="s">
        <v>12</v>
      </c>
      <c r="G694" s="8" t="s">
        <v>9266</v>
      </c>
      <c r="H694" s="8" t="s">
        <v>290</v>
      </c>
      <c r="I694" s="8" t="s">
        <v>15</v>
      </c>
      <c r="J694" s="8">
        <v>290</v>
      </c>
      <c r="K694" s="14" t="s">
        <v>1932</v>
      </c>
      <c r="L694" s="14" t="s">
        <v>5846</v>
      </c>
      <c r="M694" s="10">
        <v>9.4913779039891306</v>
      </c>
      <c r="N694" s="8" t="s">
        <v>7830</v>
      </c>
      <c r="O694" s="8" t="s">
        <v>147</v>
      </c>
      <c r="P694" s="9">
        <v>0.46207175925925925</v>
      </c>
      <c r="Q694" s="9">
        <v>0.47045138888888888</v>
      </c>
      <c r="R694" s="8">
        <v>0</v>
      </c>
      <c r="S694" s="10">
        <v>15.004166666666666</v>
      </c>
      <c r="T694" s="8" t="s">
        <v>4624</v>
      </c>
      <c r="U694" s="8" t="s">
        <v>4625</v>
      </c>
      <c r="V694" s="10">
        <v>9.5606144713626104</v>
      </c>
      <c r="W694">
        <v>4961.97</v>
      </c>
      <c r="X694" s="8">
        <v>0</v>
      </c>
      <c r="Y694" s="8">
        <v>0</v>
      </c>
      <c r="Z694">
        <v>0</v>
      </c>
      <c r="AA694">
        <v>0</v>
      </c>
      <c r="AB694" s="8">
        <f>Solution[[#This Row],[Old Stop]] +1</f>
        <v>291</v>
      </c>
      <c r="AC694" s="8" t="str">
        <f>_xlfn.CONCAT(Solution[[#This Row],[Old Rt '#]],"_",Solution[[#This Row],[Week '#]],"_", _xlfn.SWITCH(Solution[[#This Row],[Old Delivery Day]], "M", "Monday", "T", "Tuesday", "W", "Wednesday", "R", "Thursday", "F", "Friday"))</f>
        <v>105_Week2_Tuesday</v>
      </c>
      <c r="AD694" s="20">
        <v>127.57769999999999</v>
      </c>
      <c r="AE694" s="20">
        <v>104.85299999999999</v>
      </c>
      <c r="AF694" s="20">
        <v>150.0138</v>
      </c>
      <c r="AG694" s="20">
        <v>138.4153</v>
      </c>
      <c r="AH694">
        <v>146.57</v>
      </c>
      <c r="AI694" s="8" t="s">
        <v>4626</v>
      </c>
      <c r="AJ694" s="8" t="s">
        <v>5693</v>
      </c>
      <c r="AK694" s="8">
        <v>1</v>
      </c>
      <c r="AL694" s="8">
        <v>0</v>
      </c>
      <c r="AM694" s="11">
        <v>140.09119999999999</v>
      </c>
      <c r="AN694" s="11">
        <v>141.60499999999999</v>
      </c>
      <c r="AO694" t="s">
        <v>163</v>
      </c>
      <c r="AP694" s="8" t="s">
        <v>191</v>
      </c>
      <c r="AQ694" s="8" t="s">
        <v>44</v>
      </c>
      <c r="AR694" s="8" t="s">
        <v>163</v>
      </c>
      <c r="AS694" s="8" t="s">
        <v>163</v>
      </c>
      <c r="AT694" s="8" t="s">
        <v>168</v>
      </c>
      <c r="AU6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94" s="8">
        <v>0</v>
      </c>
      <c r="AW694">
        <v>31.894424999999998</v>
      </c>
      <c r="AX694">
        <v>26.213249999999999</v>
      </c>
      <c r="AY694">
        <v>37.503450000000001</v>
      </c>
      <c r="AZ694">
        <v>34.603825000000001</v>
      </c>
    </row>
    <row r="695" spans="1:52" x14ac:dyDescent="0.3">
      <c r="A695" s="43" t="s">
        <v>77</v>
      </c>
      <c r="D695" s="8" t="s">
        <v>102</v>
      </c>
      <c r="E695" s="8" t="s">
        <v>9308</v>
      </c>
      <c r="F695" s="8" t="s">
        <v>12</v>
      </c>
      <c r="J695" s="8"/>
      <c r="K695" s="14" t="s">
        <v>3551</v>
      </c>
      <c r="L695" s="14" t="s">
        <v>3552</v>
      </c>
      <c r="M695" s="10"/>
      <c r="N695" s="8" t="s">
        <v>9354</v>
      </c>
      <c r="P695" s="9"/>
      <c r="Q695" s="9"/>
      <c r="T695" s="8" t="s">
        <v>3553</v>
      </c>
      <c r="U695" s="8" t="s">
        <v>3554</v>
      </c>
      <c r="V695" s="10"/>
      <c r="W695"/>
      <c r="Z695"/>
      <c r="AA695"/>
      <c r="AB695" s="8">
        <f>Solution[[#This Row],[Old Stop]] +1</f>
        <v>1</v>
      </c>
      <c r="AC695" s="8" t="e">
        <f>_xlfn.CONCAT(Solution[[#This Row],[Old Rt '#]],"_",Solution[[#This Row],[Week '#]],"_", _xlfn.SWITCH(Solution[[#This Row],[Old Delivery Day]], "M", "Monday", "T", "Tuesday", "W", "Wednesday", "R", "Thursday", "F", "Friday"))</f>
        <v>#N/A</v>
      </c>
      <c r="AD695" s="20"/>
      <c r="AE695" s="20"/>
      <c r="AI695" s="8" t="s">
        <v>9323</v>
      </c>
      <c r="AJ695" s="8" t="s">
        <v>9350</v>
      </c>
      <c r="AK695" s="8">
        <v>17</v>
      </c>
      <c r="AL695" s="8"/>
      <c r="AM695" s="11"/>
      <c r="AN695" s="11"/>
      <c r="AO695" t="s">
        <v>163</v>
      </c>
      <c r="AP695" s="8"/>
      <c r="AQ695" s="8"/>
      <c r="AR695" s="8" t="s">
        <v>163</v>
      </c>
      <c r="AS695" s="8" t="s">
        <v>163</v>
      </c>
      <c r="AT695" s="8"/>
      <c r="AU6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5" s="8"/>
    </row>
    <row r="696" spans="1:52" x14ac:dyDescent="0.3">
      <c r="A696" s="43" t="s">
        <v>1686</v>
      </c>
      <c r="B696" t="s">
        <v>4725</v>
      </c>
      <c r="C696" t="s">
        <v>110</v>
      </c>
      <c r="D696" s="8" t="s">
        <v>102</v>
      </c>
      <c r="E696" s="8" t="s">
        <v>126</v>
      </c>
      <c r="F696" s="8" t="s">
        <v>13</v>
      </c>
      <c r="G696" s="8" t="s">
        <v>9247</v>
      </c>
      <c r="H696" s="8" t="s">
        <v>126</v>
      </c>
      <c r="I696" s="8" t="s">
        <v>13</v>
      </c>
      <c r="J696" s="8">
        <v>0</v>
      </c>
      <c r="K696" s="14" t="s">
        <v>1685</v>
      </c>
      <c r="L696" s="14" t="s">
        <v>6149</v>
      </c>
      <c r="M696" s="10">
        <v>2.1167521402568901</v>
      </c>
      <c r="N696" s="8" t="s">
        <v>7815</v>
      </c>
      <c r="O696" s="8" t="s">
        <v>125</v>
      </c>
      <c r="P696" s="9">
        <v>0.45174768518518521</v>
      </c>
      <c r="Q696" s="9">
        <v>0.45637731481481481</v>
      </c>
      <c r="R696" s="8">
        <v>0</v>
      </c>
      <c r="S696" s="10">
        <v>3.4166666666666665</v>
      </c>
      <c r="T696" s="8" t="s">
        <v>4727</v>
      </c>
      <c r="U696" s="8" t="s">
        <v>4728</v>
      </c>
      <c r="V696" s="10">
        <v>0.55245242929237004</v>
      </c>
      <c r="W696">
        <v>869.09</v>
      </c>
      <c r="X696" s="8">
        <v>0</v>
      </c>
      <c r="Y696" s="8">
        <v>0</v>
      </c>
      <c r="Z696">
        <v>0</v>
      </c>
      <c r="AA696">
        <v>0</v>
      </c>
      <c r="AB696" s="8">
        <f>Solution[[#This Row],[Old Stop]] +1</f>
        <v>1</v>
      </c>
      <c r="AC696" s="8" t="str">
        <f>_xlfn.CONCAT(Solution[[#This Row],[Old Rt '#]],"_",Solution[[#This Row],[Week '#]],"_", _xlfn.SWITCH(Solution[[#This Row],[Old Delivery Day]], "M", "Monday", "T", "Tuesday", "W", "Wednesday", "R", "Thursday", "F", "Friday"))</f>
        <v>103_Week2_Monday</v>
      </c>
      <c r="AD696" s="20">
        <v>36.51</v>
      </c>
      <c r="AE696" s="20">
        <v>39.502800000000001</v>
      </c>
      <c r="AF696" s="20">
        <v>41.923999999999999</v>
      </c>
      <c r="AG696" s="20">
        <v>42.74</v>
      </c>
      <c r="AH696">
        <v>16.989999999999998</v>
      </c>
      <c r="AI696" s="8" t="s">
        <v>4488</v>
      </c>
      <c r="AJ696" s="8" t="s">
        <v>5088</v>
      </c>
      <c r="AK696" s="8">
        <v>1</v>
      </c>
      <c r="AL696" s="8">
        <v>0</v>
      </c>
      <c r="AM696" s="11">
        <v>20.350000000000001</v>
      </c>
      <c r="AN696" s="11">
        <v>16.0275</v>
      </c>
      <c r="AO696" t="s">
        <v>164</v>
      </c>
      <c r="AP696" s="8" t="s">
        <v>793</v>
      </c>
      <c r="AQ696" s="8" t="s">
        <v>44</v>
      </c>
      <c r="AR696" s="8" t="s">
        <v>164</v>
      </c>
      <c r="AS696" s="8" t="s">
        <v>164</v>
      </c>
      <c r="AT696" s="8" t="s">
        <v>168</v>
      </c>
      <c r="AU6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6" s="8"/>
      <c r="AW696">
        <v>9.1274999999999995</v>
      </c>
      <c r="AX696">
        <v>9.8757000000000001</v>
      </c>
      <c r="AY696">
        <v>10.481</v>
      </c>
      <c r="AZ696">
        <v>10.685</v>
      </c>
    </row>
    <row r="697" spans="1:52" x14ac:dyDescent="0.3">
      <c r="A697" s="43" t="s">
        <v>1315</v>
      </c>
      <c r="B697" t="s">
        <v>158</v>
      </c>
      <c r="C697" t="s">
        <v>110</v>
      </c>
      <c r="D697" s="8" t="s">
        <v>102</v>
      </c>
      <c r="E697" s="8" t="s">
        <v>126</v>
      </c>
      <c r="F697" s="8" t="s">
        <v>48</v>
      </c>
      <c r="G697" s="8" t="s">
        <v>9250</v>
      </c>
      <c r="H697" s="8" t="s">
        <v>126</v>
      </c>
      <c r="I697" s="8" t="s">
        <v>12</v>
      </c>
      <c r="J697" s="8">
        <v>275</v>
      </c>
      <c r="K697" s="14" t="s">
        <v>1314</v>
      </c>
      <c r="L697" s="14" t="s">
        <v>6093</v>
      </c>
      <c r="M697" s="10">
        <v>2.7474156124057698</v>
      </c>
      <c r="N697" s="8" t="s">
        <v>7776</v>
      </c>
      <c r="O697" s="8" t="s">
        <v>147</v>
      </c>
      <c r="P697" s="9">
        <v>0.35936342592592591</v>
      </c>
      <c r="Q697" s="9">
        <v>0.35947916666666668</v>
      </c>
      <c r="R697" s="8">
        <v>0</v>
      </c>
      <c r="S697" s="10">
        <v>11.55</v>
      </c>
      <c r="T697" s="8" t="s">
        <v>4964</v>
      </c>
      <c r="U697" s="8" t="s">
        <v>4965</v>
      </c>
      <c r="V697" s="10">
        <v>1.28793781034566</v>
      </c>
      <c r="W697">
        <v>10037.69</v>
      </c>
      <c r="X697" s="8">
        <v>0</v>
      </c>
      <c r="Y697" s="8">
        <v>0</v>
      </c>
      <c r="Z697">
        <v>0</v>
      </c>
      <c r="AA697">
        <v>0</v>
      </c>
      <c r="AB697" s="8">
        <f>Solution[[#This Row],[Old Stop]] +1</f>
        <v>276</v>
      </c>
      <c r="AC697" s="8" t="str">
        <f>_xlfn.CONCAT(Solution[[#This Row],[Old Rt '#]],"_",Solution[[#This Row],[Week '#]],"_", _xlfn.SWITCH(Solution[[#This Row],[Old Delivery Day]], "M", "Monday", "T", "Tuesday", "W", "Wednesday", "R", "Thursday", "F", "Friday"))</f>
        <v>103_Week2_Wednesday</v>
      </c>
      <c r="AD697" s="20">
        <v>194.17</v>
      </c>
      <c r="AE697" s="20">
        <v>194.17</v>
      </c>
      <c r="AF697" s="20">
        <v>191.02</v>
      </c>
      <c r="AG697" s="20">
        <v>189.5676</v>
      </c>
      <c r="AH697">
        <v>189.62</v>
      </c>
      <c r="AI697" s="8" t="s">
        <v>3810</v>
      </c>
      <c r="AJ697" s="8" t="s">
        <v>5005</v>
      </c>
      <c r="AK697" s="8">
        <v>1</v>
      </c>
      <c r="AL697" s="8">
        <v>0</v>
      </c>
      <c r="AM697" s="11">
        <v>194.17</v>
      </c>
      <c r="AN697" s="11">
        <v>189.57749999999999</v>
      </c>
      <c r="AO697" t="s">
        <v>163</v>
      </c>
      <c r="AP697" s="8" t="s">
        <v>191</v>
      </c>
      <c r="AQ697" s="8" t="s">
        <v>44</v>
      </c>
      <c r="AR697" s="8" t="s">
        <v>164</v>
      </c>
      <c r="AS697" s="8" t="s">
        <v>163</v>
      </c>
      <c r="AT697" s="8" t="s">
        <v>168</v>
      </c>
      <c r="AU6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97" s="8">
        <v>0</v>
      </c>
      <c r="AW697">
        <v>48.542499999999997</v>
      </c>
      <c r="AX697">
        <v>48.542499999999997</v>
      </c>
      <c r="AY697">
        <v>47.755000000000003</v>
      </c>
      <c r="AZ697">
        <v>47.3919</v>
      </c>
    </row>
    <row r="698" spans="1:52" x14ac:dyDescent="0.3">
      <c r="A698" s="43" t="s">
        <v>1566</v>
      </c>
      <c r="B698" t="s">
        <v>5001</v>
      </c>
      <c r="C698" t="s">
        <v>110</v>
      </c>
      <c r="D698" s="8" t="s">
        <v>102</v>
      </c>
      <c r="E698" s="8" t="s">
        <v>126</v>
      </c>
      <c r="F698" s="8" t="s">
        <v>14</v>
      </c>
      <c r="G698" s="8" t="s">
        <v>140</v>
      </c>
      <c r="H698" s="8" t="s">
        <v>126</v>
      </c>
      <c r="I698" s="8" t="s">
        <v>48</v>
      </c>
      <c r="J698" s="8">
        <v>81</v>
      </c>
      <c r="K698" s="14" t="s">
        <v>1565</v>
      </c>
      <c r="L698" s="14" t="s">
        <v>6133</v>
      </c>
      <c r="M698" s="10">
        <v>1.88839183998937</v>
      </c>
      <c r="N698" s="8" t="s">
        <v>6417</v>
      </c>
      <c r="O698" s="8" t="s">
        <v>129</v>
      </c>
      <c r="P698" s="9">
        <v>0.35805555555555557</v>
      </c>
      <c r="Q698" s="9">
        <v>0.36027777777777775</v>
      </c>
      <c r="R698" s="8">
        <v>0</v>
      </c>
      <c r="S698" s="10">
        <v>4.875</v>
      </c>
      <c r="T698" s="8" t="s">
        <v>5003</v>
      </c>
      <c r="U698" s="8" t="s">
        <v>5004</v>
      </c>
      <c r="V698" s="10">
        <v>1.39694606955582</v>
      </c>
      <c r="W698">
        <v>919.87</v>
      </c>
      <c r="X698" s="8">
        <v>0</v>
      </c>
      <c r="Y698" s="8">
        <v>0</v>
      </c>
      <c r="Z698">
        <v>0</v>
      </c>
      <c r="AA698">
        <v>0</v>
      </c>
      <c r="AB698" s="8">
        <f>Solution[[#This Row],[Old Stop]] +1</f>
        <v>82</v>
      </c>
      <c r="AC698" s="8" t="str">
        <f>_xlfn.CONCAT(Solution[[#This Row],[Old Rt '#]],"_",Solution[[#This Row],[Week '#]],"_", _xlfn.SWITCH(Solution[[#This Row],[Old Delivery Day]], "M", "Monday", "T", "Tuesday", "W", "Wednesday", "R", "Thursday", "F", "Friday"))</f>
        <v>103_Week2_Thursday</v>
      </c>
      <c r="AD698" s="20">
        <v>35</v>
      </c>
      <c r="AE698" s="20">
        <v>35</v>
      </c>
      <c r="AF698" s="20">
        <v>36.007100000000001</v>
      </c>
      <c r="AG698" s="20">
        <v>36.409999999999997</v>
      </c>
      <c r="AH698">
        <v>19.3</v>
      </c>
      <c r="AI698" s="8" t="s">
        <v>4836</v>
      </c>
      <c r="AJ698" s="8" t="s">
        <v>5048</v>
      </c>
      <c r="AK698" s="8">
        <v>1</v>
      </c>
      <c r="AL698" s="8">
        <v>0</v>
      </c>
      <c r="AM698" s="11">
        <v>17.5</v>
      </c>
      <c r="AN698" s="11">
        <v>18.204999999999998</v>
      </c>
      <c r="AO698" t="s">
        <v>163</v>
      </c>
      <c r="AP698" s="8" t="s">
        <v>191</v>
      </c>
      <c r="AQ698" s="8" t="s">
        <v>44</v>
      </c>
      <c r="AR698" s="8" t="s">
        <v>164</v>
      </c>
      <c r="AS698" s="8" t="s">
        <v>163</v>
      </c>
      <c r="AT698" s="8" t="s">
        <v>168</v>
      </c>
      <c r="AU6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698" s="8">
        <v>0</v>
      </c>
      <c r="AW698">
        <v>8.75</v>
      </c>
      <c r="AX698">
        <v>8.75</v>
      </c>
      <c r="AY698">
        <v>9.0017750000000003</v>
      </c>
      <c r="AZ698">
        <v>9.1024999999999991</v>
      </c>
    </row>
    <row r="699" spans="1:52" x14ac:dyDescent="0.3">
      <c r="A699" s="43" t="s">
        <v>357</v>
      </c>
      <c r="B699" t="s">
        <v>4955</v>
      </c>
      <c r="C699" t="s">
        <v>110</v>
      </c>
      <c r="D699" s="8" t="s">
        <v>102</v>
      </c>
      <c r="E699" s="8" t="s">
        <v>126</v>
      </c>
      <c r="F699" s="8" t="s">
        <v>12</v>
      </c>
      <c r="G699" s="8" t="s">
        <v>9262</v>
      </c>
      <c r="H699" s="8" t="s">
        <v>126</v>
      </c>
      <c r="I699" s="8" t="s">
        <v>12</v>
      </c>
      <c r="J699" s="8">
        <v>36</v>
      </c>
      <c r="K699" s="14" t="s">
        <v>356</v>
      </c>
      <c r="L699" s="14" t="s">
        <v>6094</v>
      </c>
      <c r="M699" s="10">
        <v>6.9809830916678903</v>
      </c>
      <c r="N699" s="8" t="s">
        <v>7836</v>
      </c>
      <c r="O699" s="8" t="s">
        <v>147</v>
      </c>
      <c r="P699" s="9">
        <v>0.55383101851851857</v>
      </c>
      <c r="Q699" s="9">
        <v>0.56081018518518522</v>
      </c>
      <c r="R699" s="8">
        <v>0</v>
      </c>
      <c r="S699" s="10">
        <v>16.766666666666666</v>
      </c>
      <c r="T699" s="8" t="s">
        <v>4957</v>
      </c>
      <c r="U699" s="8" t="s">
        <v>4958</v>
      </c>
      <c r="V699" s="10">
        <v>2.7928416333542301</v>
      </c>
      <c r="W699">
        <v>7386.35</v>
      </c>
      <c r="X699" s="8">
        <v>2</v>
      </c>
      <c r="Y699" s="8">
        <v>0.984615384615385</v>
      </c>
      <c r="Z699">
        <v>7</v>
      </c>
      <c r="AA699">
        <v>132</v>
      </c>
      <c r="AB699" s="8">
        <f>Solution[[#This Row],[Old Stop]] +1</f>
        <v>37</v>
      </c>
      <c r="AC699" s="8" t="str">
        <f>_xlfn.CONCAT(Solution[[#This Row],[Old Rt '#]],"_",Solution[[#This Row],[Week '#]],"_", _xlfn.SWITCH(Solution[[#This Row],[Old Delivery Day]], "M", "Monday", "T", "Tuesday", "W", "Wednesday", "R", "Thursday", "F", "Friday"))</f>
        <v>103_Week2_Wednesday</v>
      </c>
      <c r="AD699" s="20">
        <v>119.8253</v>
      </c>
      <c r="AE699" s="20">
        <v>113.94329999999999</v>
      </c>
      <c r="AF699" s="20">
        <v>152.04</v>
      </c>
      <c r="AG699" s="20">
        <v>159.2407</v>
      </c>
      <c r="AH699">
        <v>181.53</v>
      </c>
      <c r="AI699" s="8" t="s">
        <v>4626</v>
      </c>
      <c r="AJ699" s="8" t="s">
        <v>5693</v>
      </c>
      <c r="AK699" s="8">
        <v>1</v>
      </c>
      <c r="AL699" s="8">
        <v>130</v>
      </c>
      <c r="AM699" s="11">
        <v>134.62370000000001</v>
      </c>
      <c r="AN699" s="11">
        <v>169.2587</v>
      </c>
      <c r="AO699" t="s">
        <v>164</v>
      </c>
      <c r="AP699" s="8" t="s">
        <v>191</v>
      </c>
      <c r="AQ699" s="8" t="s">
        <v>44</v>
      </c>
      <c r="AR699" s="8" t="s">
        <v>164</v>
      </c>
      <c r="AS699" s="8" t="s">
        <v>164</v>
      </c>
      <c r="AT699" s="8" t="s">
        <v>168</v>
      </c>
      <c r="AU6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699" s="8"/>
      <c r="AW699">
        <v>29.956325</v>
      </c>
      <c r="AX699">
        <v>28.485824999999998</v>
      </c>
      <c r="AY699">
        <v>38.01</v>
      </c>
      <c r="AZ699">
        <v>39.810175000000001</v>
      </c>
    </row>
    <row r="700" spans="1:52" x14ac:dyDescent="0.3">
      <c r="A700" s="43" t="s">
        <v>1102</v>
      </c>
      <c r="B700" t="s">
        <v>3812</v>
      </c>
      <c r="C700" t="s">
        <v>110</v>
      </c>
      <c r="D700" s="8" t="s">
        <v>102</v>
      </c>
      <c r="E700" s="8" t="s">
        <v>126</v>
      </c>
      <c r="F700" s="8" t="s">
        <v>13</v>
      </c>
      <c r="G700" s="8" t="s">
        <v>155</v>
      </c>
      <c r="H700" s="8" t="s">
        <v>126</v>
      </c>
      <c r="I700" s="8" t="s">
        <v>13</v>
      </c>
      <c r="J700" s="8">
        <v>0</v>
      </c>
      <c r="K700" s="14" t="s">
        <v>1101</v>
      </c>
      <c r="L700" s="14" t="s">
        <v>5880</v>
      </c>
      <c r="M700" s="10">
        <v>1.5149288474981</v>
      </c>
      <c r="N700" s="8" t="s">
        <v>6392</v>
      </c>
      <c r="O700" s="8" t="s">
        <v>147</v>
      </c>
      <c r="P700" s="9">
        <v>0.28011574074074075</v>
      </c>
      <c r="Q700" s="9">
        <v>0.28251157407407407</v>
      </c>
      <c r="R700" s="8">
        <v>0</v>
      </c>
      <c r="S700" s="10">
        <v>4.8083333333333336</v>
      </c>
      <c r="T700" s="8" t="s">
        <v>3814</v>
      </c>
      <c r="U700" s="8" t="s">
        <v>3815</v>
      </c>
      <c r="V700" s="10">
        <v>1.0144825255898</v>
      </c>
      <c r="W700">
        <v>2856.52</v>
      </c>
      <c r="X700" s="8">
        <v>5</v>
      </c>
      <c r="Y700" s="8">
        <v>0.77272727272727304</v>
      </c>
      <c r="Z700">
        <v>1</v>
      </c>
      <c r="AA700">
        <v>26</v>
      </c>
      <c r="AB700" s="8">
        <f>Solution[[#This Row],[Old Stop]] +1</f>
        <v>1</v>
      </c>
      <c r="AC700" s="8" t="str">
        <f>_xlfn.CONCAT(Solution[[#This Row],[Old Rt '#]],"_",Solution[[#This Row],[Week '#]],"_", _xlfn.SWITCH(Solution[[#This Row],[Old Delivery Day]], "M", "Monday", "T", "Tuesday", "W", "Wednesday", "R", "Thursday", "F", "Friday"))</f>
        <v>103_Week2_Monday</v>
      </c>
      <c r="AD700" s="20">
        <v>55.9953</v>
      </c>
      <c r="AE700" s="20">
        <v>58.28</v>
      </c>
      <c r="AF700" s="20">
        <v>50.921500000000002</v>
      </c>
      <c r="AG700" s="20">
        <v>51.310699999999997</v>
      </c>
      <c r="AH700">
        <v>52.67</v>
      </c>
      <c r="AI700" s="8" t="s">
        <v>4488</v>
      </c>
      <c r="AJ700" s="8" t="s">
        <v>5088</v>
      </c>
      <c r="AK700" s="8">
        <v>1</v>
      </c>
      <c r="AL700" s="8">
        <v>22</v>
      </c>
      <c r="AM700" s="11">
        <v>51.405000000000001</v>
      </c>
      <c r="AN700" s="11">
        <v>52.67</v>
      </c>
      <c r="AO700" t="s">
        <v>164</v>
      </c>
      <c r="AP700" s="8" t="s">
        <v>191</v>
      </c>
      <c r="AQ700" s="8" t="s">
        <v>44</v>
      </c>
      <c r="AR700" s="8" t="s">
        <v>164</v>
      </c>
      <c r="AS700" s="8" t="s">
        <v>164</v>
      </c>
      <c r="AT700" s="8" t="s">
        <v>168</v>
      </c>
      <c r="AU7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0" s="8"/>
      <c r="AW700">
        <v>13.998825</v>
      </c>
      <c r="AX700">
        <v>14.57</v>
      </c>
      <c r="AY700">
        <v>12.730375</v>
      </c>
      <c r="AZ700">
        <v>12.827674999999999</v>
      </c>
    </row>
    <row r="701" spans="1:52" x14ac:dyDescent="0.3">
      <c r="A701" s="43" t="s">
        <v>1071</v>
      </c>
      <c r="B701" t="s">
        <v>4607</v>
      </c>
      <c r="C701" t="s">
        <v>110</v>
      </c>
      <c r="D701" s="8" t="s">
        <v>102</v>
      </c>
      <c r="E701" s="8" t="s">
        <v>160</v>
      </c>
      <c r="F701" s="8" t="s">
        <v>13</v>
      </c>
      <c r="G701" s="8" t="s">
        <v>9254</v>
      </c>
      <c r="H701" s="8" t="s">
        <v>160</v>
      </c>
      <c r="I701" s="8" t="s">
        <v>48</v>
      </c>
      <c r="J701" s="8">
        <v>144</v>
      </c>
      <c r="K701" s="14" t="s">
        <v>1070</v>
      </c>
      <c r="L701" s="14" t="s">
        <v>6201</v>
      </c>
      <c r="M701" s="10">
        <v>1.02022105957454</v>
      </c>
      <c r="N701" s="8" t="s">
        <v>8296</v>
      </c>
      <c r="O701" s="8" t="s">
        <v>113</v>
      </c>
      <c r="P701" s="9">
        <v>0.40725694444444444</v>
      </c>
      <c r="Q701" s="9">
        <v>0.40967592592592594</v>
      </c>
      <c r="R701" s="8">
        <v>0</v>
      </c>
      <c r="S701" s="10">
        <v>3.4833333333333334</v>
      </c>
      <c r="T701" s="8" t="s">
        <v>4609</v>
      </c>
      <c r="U701" s="8" t="s">
        <v>4610</v>
      </c>
      <c r="V701" s="10">
        <v>0.25827571275635502</v>
      </c>
      <c r="W701">
        <v>512.46</v>
      </c>
      <c r="X701" s="8">
        <v>0</v>
      </c>
      <c r="Y701" s="8">
        <v>0</v>
      </c>
      <c r="Z701">
        <v>0</v>
      </c>
      <c r="AA701">
        <v>0</v>
      </c>
      <c r="AB701" s="8">
        <f>Solution[[#This Row],[Old Stop]] +1</f>
        <v>145</v>
      </c>
      <c r="AC701" s="8" t="str">
        <f>_xlfn.CONCAT(Solution[[#This Row],[Old Rt '#]],"_",Solution[[#This Row],[Week '#]],"_", _xlfn.SWITCH(Solution[[#This Row],[Old Delivery Day]], "M", "Monday", "T", "Tuesday", "W", "Wednesday", "R", "Thursday", "F", "Friday"))</f>
        <v>101_Week2_Thursday</v>
      </c>
      <c r="AD701" s="20">
        <v>38.840000000000003</v>
      </c>
      <c r="AE701" s="20">
        <v>39.36</v>
      </c>
      <c r="AF701" s="20">
        <v>40.4</v>
      </c>
      <c r="AG701" s="20">
        <v>40.92</v>
      </c>
      <c r="AH701">
        <v>10.85</v>
      </c>
      <c r="AI701" s="8" t="s">
        <v>3495</v>
      </c>
      <c r="AJ701" s="8" t="s">
        <v>5335</v>
      </c>
      <c r="AK701" s="8">
        <v>1</v>
      </c>
      <c r="AL701" s="8">
        <v>0</v>
      </c>
      <c r="AM701" s="11">
        <v>9.84</v>
      </c>
      <c r="AN701" s="11">
        <v>10.23</v>
      </c>
      <c r="AO701" t="s">
        <v>163</v>
      </c>
      <c r="AP701" s="8" t="s">
        <v>191</v>
      </c>
      <c r="AQ701" s="8" t="s">
        <v>44</v>
      </c>
      <c r="AR701" s="8" t="s">
        <v>164</v>
      </c>
      <c r="AS701" s="8" t="s">
        <v>163</v>
      </c>
      <c r="AT701" s="8" t="s">
        <v>168</v>
      </c>
      <c r="AU7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1" s="8">
        <v>0</v>
      </c>
      <c r="AW701">
        <v>9.7100000000000009</v>
      </c>
      <c r="AX701">
        <v>9.84</v>
      </c>
      <c r="AY701">
        <v>10.1</v>
      </c>
      <c r="AZ701">
        <v>10.23</v>
      </c>
    </row>
    <row r="702" spans="1:52" x14ac:dyDescent="0.3">
      <c r="A702" s="43" t="s">
        <v>5707</v>
      </c>
      <c r="B702" t="s">
        <v>5723</v>
      </c>
      <c r="C702" t="s">
        <v>110</v>
      </c>
      <c r="D702" s="8" t="s">
        <v>102</v>
      </c>
      <c r="E702" s="8" t="s">
        <v>126</v>
      </c>
      <c r="F702" s="8" t="s">
        <v>12</v>
      </c>
      <c r="G702" s="8" t="s">
        <v>9263</v>
      </c>
      <c r="H702" s="8" t="s">
        <v>160</v>
      </c>
      <c r="I702" s="8" t="s">
        <v>13</v>
      </c>
      <c r="J702" s="8">
        <v>0</v>
      </c>
      <c r="K702" s="14" t="s">
        <v>3393</v>
      </c>
      <c r="L702" s="14" t="s">
        <v>7649</v>
      </c>
      <c r="M702" s="10">
        <v>0</v>
      </c>
      <c r="N702" s="8" t="s">
        <v>7806</v>
      </c>
      <c r="O702" s="8" t="s">
        <v>147</v>
      </c>
      <c r="P702" s="9">
        <v>0.43950231481481483</v>
      </c>
      <c r="Q702" s="9">
        <v>0.45547453703703705</v>
      </c>
      <c r="R702" s="8">
        <v>0</v>
      </c>
      <c r="S702" s="10">
        <v>5.2333333333333334</v>
      </c>
      <c r="T702" s="8" t="s">
        <v>5747</v>
      </c>
      <c r="U702" s="8" t="s">
        <v>5748</v>
      </c>
      <c r="V702" s="10"/>
      <c r="W702">
        <v>168.59</v>
      </c>
      <c r="Y702" s="8">
        <v>0</v>
      </c>
      <c r="Z702">
        <v>0</v>
      </c>
      <c r="AA702">
        <v>0</v>
      </c>
      <c r="AB702" s="8">
        <f>Solution[[#This Row],[Old Stop]] +1</f>
        <v>1</v>
      </c>
      <c r="AC702" s="8" t="str">
        <f>_xlfn.CONCAT(Solution[[#This Row],[Old Rt '#]],"_",Solution[[#This Row],[Week '#]],"_", _xlfn.SWITCH(Solution[[#This Row],[Old Delivery Day]], "M", "Monday", "T", "Tuesday", "W", "Wednesday", "R", "Thursday", "F", "Friday"))</f>
        <v>101_Week2_Monday</v>
      </c>
      <c r="AD702" s="20">
        <v>0</v>
      </c>
      <c r="AE702" s="20">
        <v>0</v>
      </c>
      <c r="AF702" s="20">
        <v>0</v>
      </c>
      <c r="AG702" s="20">
        <v>0</v>
      </c>
      <c r="AH702">
        <v>56.196599999999997</v>
      </c>
      <c r="AI702" s="8" t="s">
        <v>4626</v>
      </c>
      <c r="AJ702" s="8" t="s">
        <v>5693</v>
      </c>
      <c r="AK702" s="8">
        <v>1</v>
      </c>
      <c r="AL702" s="8"/>
      <c r="AM702" s="11">
        <v>0</v>
      </c>
      <c r="AN702" s="11">
        <v>0</v>
      </c>
      <c r="AO702" t="s">
        <v>163</v>
      </c>
      <c r="AP702" s="8" t="s">
        <v>77</v>
      </c>
      <c r="AQ702" s="8" t="s">
        <v>44</v>
      </c>
      <c r="AR702" s="8" t="s">
        <v>163</v>
      </c>
      <c r="AS702" s="8" t="s">
        <v>163</v>
      </c>
      <c r="AT702" s="8" t="s">
        <v>168</v>
      </c>
      <c r="AU7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02" s="8"/>
      <c r="AW702">
        <v>0</v>
      </c>
      <c r="AX702">
        <v>0</v>
      </c>
      <c r="AY702">
        <v>0</v>
      </c>
      <c r="AZ702">
        <v>0</v>
      </c>
    </row>
    <row r="703" spans="1:52" x14ac:dyDescent="0.3">
      <c r="A703" s="43" t="s">
        <v>513</v>
      </c>
      <c r="B703" t="s">
        <v>5197</v>
      </c>
      <c r="C703" t="s">
        <v>110</v>
      </c>
      <c r="D703" s="8" t="s">
        <v>102</v>
      </c>
      <c r="E703" s="8" t="s">
        <v>160</v>
      </c>
      <c r="F703" s="8" t="s">
        <v>14</v>
      </c>
      <c r="G703" s="8" t="s">
        <v>180</v>
      </c>
      <c r="H703" s="8" t="s">
        <v>160</v>
      </c>
      <c r="I703" s="8" t="s">
        <v>12</v>
      </c>
      <c r="J703" s="8">
        <v>130</v>
      </c>
      <c r="K703" s="14" t="s">
        <v>512</v>
      </c>
      <c r="L703" s="14" t="s">
        <v>6138</v>
      </c>
      <c r="M703" s="10">
        <v>1.3454990094180601</v>
      </c>
      <c r="N703" s="8" t="s">
        <v>8789</v>
      </c>
      <c r="O703" s="8" t="s">
        <v>125</v>
      </c>
      <c r="P703" s="9">
        <v>0.3757638888888889</v>
      </c>
      <c r="Q703" s="9">
        <v>0.39150462962962962</v>
      </c>
      <c r="R703" s="8">
        <v>0</v>
      </c>
      <c r="S703" s="10">
        <v>14.591666666666667</v>
      </c>
      <c r="T703" s="8" t="s">
        <v>5199</v>
      </c>
      <c r="U703" s="8" t="s">
        <v>5200</v>
      </c>
      <c r="V703" s="10">
        <v>1.1057416207904001</v>
      </c>
      <c r="W703">
        <v>974.38</v>
      </c>
      <c r="X703" s="8">
        <v>0</v>
      </c>
      <c r="Y703" s="8">
        <v>0</v>
      </c>
      <c r="Z703">
        <v>0</v>
      </c>
      <c r="AA703">
        <v>0</v>
      </c>
      <c r="AB703" s="8">
        <f>Solution[[#This Row],[Old Stop]] +1</f>
        <v>131</v>
      </c>
      <c r="AC703" s="8" t="str">
        <f>_xlfn.CONCAT(Solution[[#This Row],[Old Rt '#]],"_",Solution[[#This Row],[Week '#]],"_", _xlfn.SWITCH(Solution[[#This Row],[Old Delivery Day]], "M", "Monday", "T", "Tuesday", "W", "Wednesday", "R", "Thursday", "F", "Friday"))</f>
        <v>101_Week2_Wednesday</v>
      </c>
      <c r="AD703" s="20">
        <v>35</v>
      </c>
      <c r="AE703" s="20">
        <v>40.2485</v>
      </c>
      <c r="AF703" s="20">
        <v>35</v>
      </c>
      <c r="AG703" s="20">
        <v>38.948500000000003</v>
      </c>
      <c r="AH703">
        <v>18.55</v>
      </c>
      <c r="AI703" s="8" t="s">
        <v>3402</v>
      </c>
      <c r="AJ703" s="8" t="s">
        <v>5149</v>
      </c>
      <c r="AK703" s="8">
        <v>1</v>
      </c>
      <c r="AL703" s="8">
        <v>0</v>
      </c>
      <c r="AM703" s="11">
        <v>17.5</v>
      </c>
      <c r="AN703" s="11">
        <v>17.5</v>
      </c>
      <c r="AO703" t="s">
        <v>163</v>
      </c>
      <c r="AP703" s="8" t="s">
        <v>191</v>
      </c>
      <c r="AQ703" s="8" t="s">
        <v>44</v>
      </c>
      <c r="AR703" s="8" t="s">
        <v>164</v>
      </c>
      <c r="AS703" s="8" t="s">
        <v>163</v>
      </c>
      <c r="AT703" s="8" t="s">
        <v>168</v>
      </c>
      <c r="AU7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03" s="8">
        <v>0</v>
      </c>
      <c r="AW703">
        <v>8.75</v>
      </c>
      <c r="AX703">
        <v>10.062125</v>
      </c>
      <c r="AY703">
        <v>8.75</v>
      </c>
      <c r="AZ703">
        <v>9.7371250000000007</v>
      </c>
    </row>
    <row r="704" spans="1:52" x14ac:dyDescent="0.3">
      <c r="A704" s="43" t="s">
        <v>481</v>
      </c>
      <c r="B704" t="s">
        <v>3469</v>
      </c>
      <c r="C704" t="s">
        <v>112</v>
      </c>
      <c r="D704" s="8" t="s">
        <v>102</v>
      </c>
      <c r="E704" s="8" t="s">
        <v>126</v>
      </c>
      <c r="F704" s="8" t="s">
        <v>48</v>
      </c>
      <c r="G704" s="8" t="s">
        <v>9257</v>
      </c>
      <c r="H704" s="8" t="s">
        <v>126</v>
      </c>
      <c r="I704" s="8" t="s">
        <v>15</v>
      </c>
      <c r="J704" s="8">
        <v>230</v>
      </c>
      <c r="K704" s="14" t="s">
        <v>480</v>
      </c>
      <c r="L704" s="14" t="s">
        <v>5817</v>
      </c>
      <c r="M704" s="10">
        <v>0.79244334341683498</v>
      </c>
      <c r="N704" s="8" t="s">
        <v>7807</v>
      </c>
      <c r="O704" s="8" t="s">
        <v>147</v>
      </c>
      <c r="P704" s="9">
        <v>0.4634375</v>
      </c>
      <c r="Q704" s="9">
        <v>0.47228009259259257</v>
      </c>
      <c r="R704" s="8">
        <v>0</v>
      </c>
      <c r="S704" s="10">
        <v>13.4375</v>
      </c>
      <c r="T704" s="8" t="s">
        <v>3471</v>
      </c>
      <c r="U704" s="8" t="s">
        <v>3472</v>
      </c>
      <c r="V704" s="10">
        <v>0.51785434840621203</v>
      </c>
      <c r="W704">
        <v>2574.06</v>
      </c>
      <c r="X704" s="8">
        <v>0</v>
      </c>
      <c r="Y704" s="8">
        <v>0</v>
      </c>
      <c r="Z704">
        <v>0</v>
      </c>
      <c r="AA704">
        <v>0</v>
      </c>
      <c r="AB704" s="8">
        <f>Solution[[#This Row],[Old Stop]] +1</f>
        <v>231</v>
      </c>
      <c r="AC704" s="8" t="str">
        <f>_xlfn.CONCAT(Solution[[#This Row],[Old Rt '#]],"_",Solution[[#This Row],[Week '#]],"_", _xlfn.SWITCH(Solution[[#This Row],[Old Delivery Day]], "M", "Monday", "T", "Tuesday", "W", "Wednesday", "R", "Thursday", "F", "Friday"))</f>
        <v>103_Week2_Tuesday</v>
      </c>
      <c r="AD704" s="20">
        <v>49.860700000000001</v>
      </c>
      <c r="AE704" s="20">
        <v>51.069200000000002</v>
      </c>
      <c r="AF704" s="20">
        <v>46.593800000000002</v>
      </c>
      <c r="AG704" s="20">
        <v>52.625300000000003</v>
      </c>
      <c r="AH704">
        <v>47.53</v>
      </c>
      <c r="AI704" s="8" t="s">
        <v>3810</v>
      </c>
      <c r="AJ704" s="8" t="s">
        <v>5005</v>
      </c>
      <c r="AK704" s="8">
        <v>1</v>
      </c>
      <c r="AL704" s="8">
        <v>0</v>
      </c>
      <c r="AM704" s="11">
        <v>50.465000000000003</v>
      </c>
      <c r="AN704" s="11">
        <v>53.51</v>
      </c>
      <c r="AO704" t="s">
        <v>163</v>
      </c>
      <c r="AP704" s="8" t="s">
        <v>191</v>
      </c>
      <c r="AQ704" s="8" t="s">
        <v>44</v>
      </c>
      <c r="AR704" s="8" t="s">
        <v>164</v>
      </c>
      <c r="AS704" s="8" t="s">
        <v>163</v>
      </c>
      <c r="AT704" s="8" t="s">
        <v>168</v>
      </c>
      <c r="AU7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04" s="8">
        <v>0</v>
      </c>
      <c r="AW704">
        <v>12.465175</v>
      </c>
      <c r="AX704">
        <v>12.767300000000001</v>
      </c>
      <c r="AY704">
        <v>11.64845</v>
      </c>
      <c r="AZ704">
        <v>13.156325000000001</v>
      </c>
    </row>
    <row r="705" spans="1:52" x14ac:dyDescent="0.3">
      <c r="A705" s="43" t="s">
        <v>1313</v>
      </c>
      <c r="B705" t="s">
        <v>4729</v>
      </c>
      <c r="C705" t="s">
        <v>110</v>
      </c>
      <c r="D705" s="8" t="s">
        <v>102</v>
      </c>
      <c r="E705" s="8" t="s">
        <v>126</v>
      </c>
      <c r="F705" s="8" t="s">
        <v>13</v>
      </c>
      <c r="G705" s="8" t="s">
        <v>9257</v>
      </c>
      <c r="H705" s="8" t="s">
        <v>126</v>
      </c>
      <c r="I705" s="8" t="s">
        <v>13</v>
      </c>
      <c r="J705" s="8">
        <v>0</v>
      </c>
      <c r="K705" s="14" t="s">
        <v>1312</v>
      </c>
      <c r="L705" s="14" t="s">
        <v>8911</v>
      </c>
      <c r="M705" s="10">
        <v>1.10762306666692</v>
      </c>
      <c r="N705" s="8" t="s">
        <v>7827</v>
      </c>
      <c r="O705" s="8" t="s">
        <v>147</v>
      </c>
      <c r="P705" s="9">
        <v>0.4571412037037037</v>
      </c>
      <c r="Q705" s="9">
        <v>0.46174768518518516</v>
      </c>
      <c r="R705" s="8">
        <v>0</v>
      </c>
      <c r="S705" s="10">
        <v>8.6916666666666664</v>
      </c>
      <c r="T705" s="8" t="s">
        <v>8912</v>
      </c>
      <c r="U705" s="8" t="s">
        <v>8913</v>
      </c>
      <c r="V705" s="10">
        <v>0.12880500813041099</v>
      </c>
      <c r="W705">
        <v>2934.61</v>
      </c>
      <c r="X705" s="8">
        <v>0</v>
      </c>
      <c r="Y705" s="8">
        <v>0</v>
      </c>
      <c r="Z705">
        <v>0</v>
      </c>
      <c r="AA705">
        <v>0</v>
      </c>
      <c r="AB705" s="8">
        <f>Solution[[#This Row],[Old Stop]] +1</f>
        <v>1</v>
      </c>
      <c r="AC705" s="8" t="str">
        <f>_xlfn.CONCAT(Solution[[#This Row],[Old Rt '#]],"_",Solution[[#This Row],[Week '#]],"_", _xlfn.SWITCH(Solution[[#This Row],[Old Delivery Day]], "M", "Monday", "T", "Tuesday", "W", "Wednesday", "R", "Thursday", "F", "Friday"))</f>
        <v>103_Week2_Monday</v>
      </c>
      <c r="AD705" s="20">
        <v>46.006100000000004</v>
      </c>
      <c r="AE705" s="20">
        <v>57.837600000000002</v>
      </c>
      <c r="AF705" s="20">
        <v>79.989999999999995</v>
      </c>
      <c r="AG705" s="20">
        <v>61.226599999999998</v>
      </c>
      <c r="AH705">
        <v>82.96</v>
      </c>
      <c r="AI705" s="8" t="s">
        <v>4488</v>
      </c>
      <c r="AJ705" s="8" t="s">
        <v>5088</v>
      </c>
      <c r="AK705" s="8">
        <v>1</v>
      </c>
      <c r="AL705" s="8">
        <v>0</v>
      </c>
      <c r="AM705" s="11">
        <v>75.152500000000003</v>
      </c>
      <c r="AN705" s="11">
        <v>49.99</v>
      </c>
      <c r="AO705" t="s">
        <v>164</v>
      </c>
      <c r="AP705" s="8" t="s">
        <v>191</v>
      </c>
      <c r="AQ705" s="8" t="s">
        <v>44</v>
      </c>
      <c r="AR705" s="8" t="s">
        <v>164</v>
      </c>
      <c r="AS705" s="8" t="s">
        <v>164</v>
      </c>
      <c r="AT705" s="8" t="s">
        <v>168</v>
      </c>
      <c r="AU7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5" s="8"/>
      <c r="AW705">
        <v>11.501525000000001</v>
      </c>
      <c r="AX705">
        <v>14.4594</v>
      </c>
      <c r="AY705">
        <v>19.997499999999999</v>
      </c>
      <c r="AZ705">
        <v>15.306649999999999</v>
      </c>
    </row>
    <row r="706" spans="1:52" x14ac:dyDescent="0.3">
      <c r="A706" s="43" t="s">
        <v>758</v>
      </c>
      <c r="B706" t="s">
        <v>4891</v>
      </c>
      <c r="C706" t="s">
        <v>110</v>
      </c>
      <c r="D706" s="8" t="s">
        <v>102</v>
      </c>
      <c r="E706" s="8" t="s">
        <v>126</v>
      </c>
      <c r="F706" s="8" t="s">
        <v>48</v>
      </c>
      <c r="G706" s="8" t="s">
        <v>9247</v>
      </c>
      <c r="H706" s="8" t="s">
        <v>126</v>
      </c>
      <c r="I706" s="8" t="s">
        <v>48</v>
      </c>
      <c r="J706" s="8">
        <v>120</v>
      </c>
      <c r="K706" s="14" t="s">
        <v>757</v>
      </c>
      <c r="L706" s="14" t="s">
        <v>6062</v>
      </c>
      <c r="M706" s="10">
        <v>6.8782134846143803</v>
      </c>
      <c r="N706" s="8" t="s">
        <v>7835</v>
      </c>
      <c r="O706" s="8" t="s">
        <v>147</v>
      </c>
      <c r="P706" s="9">
        <v>0.45616898148148149</v>
      </c>
      <c r="Q706" s="9">
        <v>0.46288194444444447</v>
      </c>
      <c r="R706" s="8">
        <v>0</v>
      </c>
      <c r="S706" s="10">
        <v>9.4354006285390355</v>
      </c>
      <c r="T706" s="8" t="s">
        <v>4893</v>
      </c>
      <c r="U706" s="8" t="s">
        <v>4894</v>
      </c>
      <c r="V706" s="10">
        <v>3.0851654963954198</v>
      </c>
      <c r="W706">
        <v>4279.3900000000003</v>
      </c>
      <c r="X706" s="8">
        <v>4</v>
      </c>
      <c r="Y706" s="8">
        <v>0.91111111111111098</v>
      </c>
      <c r="Z706">
        <v>1</v>
      </c>
      <c r="AA706">
        <v>45</v>
      </c>
      <c r="AB706" s="8">
        <f>Solution[[#This Row],[Old Stop]] +1</f>
        <v>121</v>
      </c>
      <c r="AC706" s="8" t="str">
        <f>_xlfn.CONCAT(Solution[[#This Row],[Old Rt '#]],"_",Solution[[#This Row],[Week '#]],"_", _xlfn.SWITCH(Solution[[#This Row],[Old Delivery Day]], "M", "Monday", "T", "Tuesday", "W", "Wednesday", "R", "Thursday", "F", "Friday"))</f>
        <v>103_Week2_Thursday</v>
      </c>
      <c r="AD706" s="20">
        <v>0</v>
      </c>
      <c r="AE706" s="20">
        <v>130.54570000000001</v>
      </c>
      <c r="AF706" s="20">
        <v>138.90780000000001</v>
      </c>
      <c r="AG706" s="20">
        <v>138.63999999999999</v>
      </c>
      <c r="AH706">
        <v>146.96</v>
      </c>
      <c r="AI706" s="8" t="s">
        <v>3810</v>
      </c>
      <c r="AJ706" s="8" t="s">
        <v>5005</v>
      </c>
      <c r="AK706" s="8">
        <v>1</v>
      </c>
      <c r="AL706" s="8">
        <v>45</v>
      </c>
      <c r="AM706" s="11">
        <v>136.64500000000001</v>
      </c>
      <c r="AN706" s="11">
        <v>121.31</v>
      </c>
      <c r="AO706" t="s">
        <v>164</v>
      </c>
      <c r="AP706" s="8" t="s">
        <v>191</v>
      </c>
      <c r="AQ706" s="8" t="s">
        <v>44</v>
      </c>
      <c r="AR706" s="8" t="s">
        <v>164</v>
      </c>
      <c r="AS706" s="8" t="s">
        <v>164</v>
      </c>
      <c r="AT706" s="8" t="s">
        <v>168</v>
      </c>
      <c r="AU7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6" s="8"/>
      <c r="AW706">
        <v>0</v>
      </c>
      <c r="AX706">
        <v>32.636425000000003</v>
      </c>
      <c r="AY706">
        <v>34.726950000000002</v>
      </c>
      <c r="AZ706">
        <v>34.659999999999997</v>
      </c>
    </row>
    <row r="707" spans="1:52" x14ac:dyDescent="0.3">
      <c r="A707" s="43" t="s">
        <v>462</v>
      </c>
      <c r="B707" t="s">
        <v>3896</v>
      </c>
      <c r="C707" t="s">
        <v>110</v>
      </c>
      <c r="D707" s="8" t="s">
        <v>102</v>
      </c>
      <c r="E707" s="8" t="s">
        <v>126</v>
      </c>
      <c r="F707" s="8" t="s">
        <v>48</v>
      </c>
      <c r="G707" s="8" t="s">
        <v>9258</v>
      </c>
      <c r="H707" s="8" t="s">
        <v>126</v>
      </c>
      <c r="I707" s="8" t="s">
        <v>48</v>
      </c>
      <c r="J707" s="8">
        <v>390</v>
      </c>
      <c r="K707" s="14" t="s">
        <v>461</v>
      </c>
      <c r="L707" s="14" t="s">
        <v>6078</v>
      </c>
      <c r="M707" s="10">
        <v>0.54301161976900403</v>
      </c>
      <c r="N707" s="8" t="s">
        <v>7814</v>
      </c>
      <c r="O707" s="8" t="s">
        <v>147</v>
      </c>
      <c r="P707" s="9">
        <v>0.44762731481481483</v>
      </c>
      <c r="Q707" s="9">
        <v>0.4513888888888889</v>
      </c>
      <c r="R707" s="8">
        <v>0</v>
      </c>
      <c r="S707" s="10">
        <v>9.4366666666666674</v>
      </c>
      <c r="T707" s="8" t="s">
        <v>3898</v>
      </c>
      <c r="U707" s="8" t="s">
        <v>3899</v>
      </c>
      <c r="V707" s="10">
        <v>0.11469458333194101</v>
      </c>
      <c r="W707">
        <v>10861.72</v>
      </c>
      <c r="X707" s="8">
        <v>16</v>
      </c>
      <c r="Y707" s="8">
        <v>0.87401574803149595</v>
      </c>
      <c r="Z707">
        <v>6</v>
      </c>
      <c r="AA707">
        <v>129</v>
      </c>
      <c r="AB707" s="8">
        <f>Solution[[#This Row],[Old Stop]] +1</f>
        <v>391</v>
      </c>
      <c r="AC707" s="8" t="str">
        <f>_xlfn.CONCAT(Solution[[#This Row],[Old Rt '#]],"_",Solution[[#This Row],[Week '#]],"_", _xlfn.SWITCH(Solution[[#This Row],[Old Delivery Day]], "M", "Monday", "T", "Tuesday", "W", "Wednesday", "R", "Thursday", "F", "Friday"))</f>
        <v>103_Week2_Thursday</v>
      </c>
      <c r="AD707" s="20">
        <v>195.8366</v>
      </c>
      <c r="AE707" s="20">
        <v>196.36420000000001</v>
      </c>
      <c r="AF707" s="20">
        <v>223.40350000000001</v>
      </c>
      <c r="AG707" s="20">
        <v>208.83</v>
      </c>
      <c r="AH707">
        <v>228.35</v>
      </c>
      <c r="AI707" s="8" t="s">
        <v>3810</v>
      </c>
      <c r="AJ707" s="8" t="s">
        <v>5005</v>
      </c>
      <c r="AK707" s="8">
        <v>1</v>
      </c>
      <c r="AL707" s="8">
        <v>127</v>
      </c>
      <c r="AM707" s="11">
        <v>226.7362</v>
      </c>
      <c r="AN707" s="11">
        <v>221.3537</v>
      </c>
      <c r="AO707" t="s">
        <v>164</v>
      </c>
      <c r="AP707" s="8" t="s">
        <v>191</v>
      </c>
      <c r="AQ707" s="8" t="s">
        <v>44</v>
      </c>
      <c r="AR707" s="8" t="s">
        <v>164</v>
      </c>
      <c r="AS707" s="8" t="s">
        <v>164</v>
      </c>
      <c r="AT707" s="8" t="s">
        <v>168</v>
      </c>
      <c r="AU7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7" s="8"/>
      <c r="AW707">
        <v>48.959150000000001</v>
      </c>
      <c r="AX707">
        <v>49.091050000000003</v>
      </c>
      <c r="AY707">
        <v>55.850875000000002</v>
      </c>
      <c r="AZ707">
        <v>52.207500000000003</v>
      </c>
    </row>
    <row r="708" spans="1:52" x14ac:dyDescent="0.3">
      <c r="A708" s="43" t="s">
        <v>1619</v>
      </c>
      <c r="B708" t="s">
        <v>3994</v>
      </c>
      <c r="C708" t="s">
        <v>110</v>
      </c>
      <c r="D708" s="8" t="s">
        <v>102</v>
      </c>
      <c r="E708" s="8" t="s">
        <v>160</v>
      </c>
      <c r="F708" s="8" t="s">
        <v>48</v>
      </c>
      <c r="G708" s="8" t="s">
        <v>4497</v>
      </c>
      <c r="H708" s="8" t="s">
        <v>160</v>
      </c>
      <c r="I708" s="8" t="s">
        <v>15</v>
      </c>
      <c r="J708" s="8">
        <v>320</v>
      </c>
      <c r="K708" s="14" t="s">
        <v>1618</v>
      </c>
      <c r="L708" s="14" t="s">
        <v>5806</v>
      </c>
      <c r="M708" s="10">
        <v>8.4049480622131796</v>
      </c>
      <c r="N708" s="8" t="s">
        <v>8787</v>
      </c>
      <c r="O708" s="8" t="s">
        <v>147</v>
      </c>
      <c r="P708" s="9">
        <v>0.38421296296296298</v>
      </c>
      <c r="Q708" s="9">
        <v>0.3909259259259259</v>
      </c>
      <c r="R708" s="8">
        <v>0</v>
      </c>
      <c r="S708" s="10">
        <v>8.9250000000000007</v>
      </c>
      <c r="T708" s="8" t="s">
        <v>3996</v>
      </c>
      <c r="U708" s="8" t="s">
        <v>3997</v>
      </c>
      <c r="V708" s="10">
        <v>6.4445583244939</v>
      </c>
      <c r="W708">
        <v>2366.5</v>
      </c>
      <c r="X708" s="8">
        <v>0</v>
      </c>
      <c r="Y708" s="8">
        <v>0</v>
      </c>
      <c r="Z708">
        <v>0</v>
      </c>
      <c r="AA708">
        <v>0</v>
      </c>
      <c r="AB708" s="8">
        <f>Solution[[#This Row],[Old Stop]] +1</f>
        <v>321</v>
      </c>
      <c r="AC708" s="8" t="str">
        <f>_xlfn.CONCAT(Solution[[#This Row],[Old Rt '#]],"_",Solution[[#This Row],[Week '#]],"_", _xlfn.SWITCH(Solution[[#This Row],[Old Delivery Day]], "M", "Monday", "T", "Tuesday", "W", "Wednesday", "R", "Thursday", "F", "Friday"))</f>
        <v>101_Week2_Tuesday</v>
      </c>
      <c r="AD708" s="20">
        <v>63.41</v>
      </c>
      <c r="AE708" s="20">
        <v>58.2453</v>
      </c>
      <c r="AF708" s="20">
        <v>73.590699999999998</v>
      </c>
      <c r="AG708" s="20">
        <v>69.792299999999997</v>
      </c>
      <c r="AH708">
        <v>75.31</v>
      </c>
      <c r="AI708" s="8" t="s">
        <v>3446</v>
      </c>
      <c r="AJ708" s="8" t="s">
        <v>5144</v>
      </c>
      <c r="AK708" s="8">
        <v>1</v>
      </c>
      <c r="AL708" s="8">
        <v>0</v>
      </c>
      <c r="AM708" s="11">
        <v>63.31</v>
      </c>
      <c r="AN708" s="11">
        <v>71.042500000000004</v>
      </c>
      <c r="AO708" t="s">
        <v>163</v>
      </c>
      <c r="AP708" s="8" t="s">
        <v>191</v>
      </c>
      <c r="AQ708" s="8" t="s">
        <v>44</v>
      </c>
      <c r="AR708" s="8" t="s">
        <v>164</v>
      </c>
      <c r="AS708" s="8" t="s">
        <v>163</v>
      </c>
      <c r="AT708" s="8" t="s">
        <v>168</v>
      </c>
      <c r="AU7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08" s="8">
        <v>0</v>
      </c>
      <c r="AW708">
        <v>15.852499999999999</v>
      </c>
      <c r="AX708">
        <v>14.561325</v>
      </c>
      <c r="AY708">
        <v>18.397675</v>
      </c>
      <c r="AZ708">
        <v>17.448074999999999</v>
      </c>
    </row>
    <row r="709" spans="1:52" x14ac:dyDescent="0.3">
      <c r="A709" s="43" t="s">
        <v>1311</v>
      </c>
      <c r="B709" t="s">
        <v>4703</v>
      </c>
      <c r="C709" t="s">
        <v>110</v>
      </c>
      <c r="D709" s="8" t="s">
        <v>102</v>
      </c>
      <c r="E709" s="8" t="s">
        <v>126</v>
      </c>
      <c r="F709" s="8" t="s">
        <v>13</v>
      </c>
      <c r="G709" s="8" t="s">
        <v>140</v>
      </c>
      <c r="H709" s="8" t="s">
        <v>126</v>
      </c>
      <c r="I709" s="8" t="s">
        <v>13</v>
      </c>
      <c r="J709" s="8">
        <v>0</v>
      </c>
      <c r="K709" s="14" t="s">
        <v>1126</v>
      </c>
      <c r="L709" s="14" t="s">
        <v>5851</v>
      </c>
      <c r="M709" s="10">
        <v>0</v>
      </c>
      <c r="N709" s="8" t="s">
        <v>7749</v>
      </c>
      <c r="O709" s="8" t="s">
        <v>147</v>
      </c>
      <c r="P709" s="9">
        <v>0.36451388888888892</v>
      </c>
      <c r="Q709" s="9">
        <v>0.38837962962962963</v>
      </c>
      <c r="R709" s="8">
        <v>0</v>
      </c>
      <c r="S709" s="10">
        <v>17.320833333333333</v>
      </c>
      <c r="T709" s="8" t="s">
        <v>4701</v>
      </c>
      <c r="U709" s="8" t="s">
        <v>4702</v>
      </c>
      <c r="V709" s="10"/>
      <c r="W709">
        <v>55379.42</v>
      </c>
      <c r="X709" s="8">
        <v>0</v>
      </c>
      <c r="Y709" s="8">
        <v>0</v>
      </c>
      <c r="Z709">
        <v>0</v>
      </c>
      <c r="AA709">
        <v>0</v>
      </c>
      <c r="AB709" s="8">
        <f>Solution[[#This Row],[Old Stop]] +1</f>
        <v>1</v>
      </c>
      <c r="AC709" s="8" t="str">
        <f>_xlfn.CONCAT(Solution[[#This Row],[Old Rt '#]],"_",Solution[[#This Row],[Week '#]],"_", _xlfn.SWITCH(Solution[[#This Row],[Old Delivery Day]], "M", "Monday", "T", "Tuesday", "W", "Wednesday", "R", "Thursday", "F", "Friday"))</f>
        <v>103_Week2_Monday</v>
      </c>
      <c r="AD709" s="20">
        <v>889.53060000000005</v>
      </c>
      <c r="AE709" s="20">
        <v>1025.6777999999999</v>
      </c>
      <c r="AF709" s="20">
        <v>896.29750000000001</v>
      </c>
      <c r="AG709" s="20">
        <v>942.90200000000004</v>
      </c>
      <c r="AH709">
        <v>1238.8900000000001</v>
      </c>
      <c r="AI709" s="8" t="s">
        <v>4488</v>
      </c>
      <c r="AJ709" s="8" t="s">
        <v>5088</v>
      </c>
      <c r="AK709" s="8">
        <v>1</v>
      </c>
      <c r="AL709" s="8">
        <v>0</v>
      </c>
      <c r="AM709" s="11">
        <v>1108.3525</v>
      </c>
      <c r="AN709" s="11">
        <v>1026.2311999999999</v>
      </c>
      <c r="AO709" t="s">
        <v>164</v>
      </c>
      <c r="AP709" s="8" t="s">
        <v>191</v>
      </c>
      <c r="AQ709" s="8" t="s">
        <v>44</v>
      </c>
      <c r="AR709" s="8" t="s">
        <v>164</v>
      </c>
      <c r="AS709" s="8" t="s">
        <v>164</v>
      </c>
      <c r="AT709" s="8" t="s">
        <v>168</v>
      </c>
      <c r="AU7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09" s="8"/>
      <c r="AW709">
        <v>222.38265000000001</v>
      </c>
      <c r="AX709">
        <v>256.41944999999998</v>
      </c>
      <c r="AY709">
        <v>224.074375</v>
      </c>
      <c r="AZ709">
        <v>235.72550000000001</v>
      </c>
    </row>
    <row r="710" spans="1:52" x14ac:dyDescent="0.3">
      <c r="A710" s="43" t="s">
        <v>460</v>
      </c>
      <c r="B710" t="s">
        <v>3854</v>
      </c>
      <c r="C710" t="s">
        <v>110</v>
      </c>
      <c r="D710" s="8" t="s">
        <v>102</v>
      </c>
      <c r="E710" s="8" t="s">
        <v>160</v>
      </c>
      <c r="F710" s="8" t="s">
        <v>12</v>
      </c>
      <c r="G710" s="8" t="s">
        <v>132</v>
      </c>
      <c r="H710" s="8" t="s">
        <v>160</v>
      </c>
      <c r="I710" s="8" t="s">
        <v>12</v>
      </c>
      <c r="J710" s="8">
        <v>190</v>
      </c>
      <c r="K710" s="14" t="s">
        <v>459</v>
      </c>
      <c r="L710" s="14" t="s">
        <v>8999</v>
      </c>
      <c r="M710" s="10">
        <v>5.9969267024586799</v>
      </c>
      <c r="N710" s="8" t="s">
        <v>7798</v>
      </c>
      <c r="O710" s="8" t="s">
        <v>147</v>
      </c>
      <c r="P710" s="9">
        <v>0.33333333333333331</v>
      </c>
      <c r="Q710" s="9">
        <v>0.33961805555555558</v>
      </c>
      <c r="R710" s="8">
        <v>114</v>
      </c>
      <c r="S710" s="10">
        <v>11.308333333333334</v>
      </c>
      <c r="T710" s="8" t="s">
        <v>9000</v>
      </c>
      <c r="U710" s="8" t="s">
        <v>9001</v>
      </c>
      <c r="V710" s="10">
        <v>2.5763185280648799</v>
      </c>
      <c r="W710">
        <v>4310.28</v>
      </c>
      <c r="X710" s="8">
        <v>11</v>
      </c>
      <c r="Y710" s="8">
        <v>0.9</v>
      </c>
      <c r="Z710">
        <v>6</v>
      </c>
      <c r="AA710">
        <v>134</v>
      </c>
      <c r="AB710" s="8">
        <f>Solution[[#This Row],[Old Stop]] +1</f>
        <v>191</v>
      </c>
      <c r="AC710" s="8" t="str">
        <f>_xlfn.CONCAT(Solution[[#This Row],[Old Rt '#]],"_",Solution[[#This Row],[Week '#]],"_", _xlfn.SWITCH(Solution[[#This Row],[Old Delivery Day]], "M", "Monday", "T", "Tuesday", "W", "Wednesday", "R", "Thursday", "F", "Friday"))</f>
        <v>101_Week2_Wednesday</v>
      </c>
      <c r="AD710" s="20">
        <v>70.66</v>
      </c>
      <c r="AE710" s="20">
        <v>87.968000000000004</v>
      </c>
      <c r="AF710" s="20">
        <v>72.096900000000005</v>
      </c>
      <c r="AG710" s="20">
        <v>71.844200000000001</v>
      </c>
      <c r="AH710">
        <v>80.38</v>
      </c>
      <c r="AI710" s="8" t="s">
        <v>4434</v>
      </c>
      <c r="AJ710" s="8" t="s">
        <v>4630</v>
      </c>
      <c r="AK710" s="8">
        <v>1</v>
      </c>
      <c r="AL710" s="8">
        <v>110</v>
      </c>
      <c r="AM710" s="11">
        <v>105.97</v>
      </c>
      <c r="AN710" s="11">
        <v>77.650000000000006</v>
      </c>
      <c r="AO710" t="s">
        <v>164</v>
      </c>
      <c r="AP710" s="8" t="s">
        <v>191</v>
      </c>
      <c r="AQ710" s="8" t="s">
        <v>44</v>
      </c>
      <c r="AR710" s="8" t="s">
        <v>164</v>
      </c>
      <c r="AS710" s="8" t="s">
        <v>164</v>
      </c>
      <c r="AT710" s="8" t="s">
        <v>168</v>
      </c>
      <c r="AU7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0" s="8"/>
      <c r="AW710">
        <v>17.664999999999999</v>
      </c>
      <c r="AX710">
        <v>21.992000000000001</v>
      </c>
      <c r="AY710">
        <v>18.024225000000001</v>
      </c>
      <c r="AZ710">
        <v>17.96105</v>
      </c>
    </row>
    <row r="711" spans="1:52" x14ac:dyDescent="0.3">
      <c r="A711" s="43" t="s">
        <v>325</v>
      </c>
      <c r="B711" t="s">
        <v>4991</v>
      </c>
      <c r="C711" t="s">
        <v>110</v>
      </c>
      <c r="D711" s="8" t="s">
        <v>102</v>
      </c>
      <c r="E711" s="8" t="s">
        <v>126</v>
      </c>
      <c r="F711" s="8" t="s">
        <v>48</v>
      </c>
      <c r="G711" s="8" t="s">
        <v>9263</v>
      </c>
      <c r="H711" s="8" t="s">
        <v>126</v>
      </c>
      <c r="I711" s="8" t="s">
        <v>48</v>
      </c>
      <c r="J711" s="8">
        <v>180</v>
      </c>
      <c r="K711" s="14" t="s">
        <v>324</v>
      </c>
      <c r="L711" s="14" t="s">
        <v>6045</v>
      </c>
      <c r="M711" s="10">
        <v>3.5973739358352601</v>
      </c>
      <c r="N711" s="8" t="s">
        <v>7819</v>
      </c>
      <c r="O711" s="8" t="s">
        <v>147</v>
      </c>
      <c r="P711" s="9">
        <v>0.48302083333333334</v>
      </c>
      <c r="Q711" s="9">
        <v>0.48762731481481481</v>
      </c>
      <c r="R711" s="8">
        <v>0</v>
      </c>
      <c r="S711" s="10">
        <v>9.1533333333333342</v>
      </c>
      <c r="T711" s="8" t="s">
        <v>4993</v>
      </c>
      <c r="U711" s="8" t="s">
        <v>4994</v>
      </c>
      <c r="V711" s="10">
        <v>2.1362357113799102</v>
      </c>
      <c r="W711">
        <v>10387.18</v>
      </c>
      <c r="X711" s="8">
        <v>15</v>
      </c>
      <c r="Y711" s="8">
        <v>0.89361702127659604</v>
      </c>
      <c r="Z711">
        <v>6</v>
      </c>
      <c r="AA711">
        <v>124</v>
      </c>
      <c r="AB711" s="8">
        <f>Solution[[#This Row],[Old Stop]] +1</f>
        <v>181</v>
      </c>
      <c r="AC711" s="8" t="str">
        <f>_xlfn.CONCAT(Solution[[#This Row],[Old Rt '#]],"_",Solution[[#This Row],[Week '#]],"_", _xlfn.SWITCH(Solution[[#This Row],[Old Delivery Day]], "M", "Monday", "T", "Tuesday", "W", "Wednesday", "R", "Thursday", "F", "Friday"))</f>
        <v>103_Week2_Thursday</v>
      </c>
      <c r="AD711" s="20">
        <v>199.58330000000001</v>
      </c>
      <c r="AE711" s="20">
        <v>203.49299999999999</v>
      </c>
      <c r="AF711" s="20">
        <v>190.16640000000001</v>
      </c>
      <c r="AG711" s="20">
        <v>183.8246</v>
      </c>
      <c r="AH711">
        <v>200.05</v>
      </c>
      <c r="AI711" s="8" t="s">
        <v>3810</v>
      </c>
      <c r="AJ711" s="8" t="s">
        <v>5005</v>
      </c>
      <c r="AK711" s="8">
        <v>1</v>
      </c>
      <c r="AL711" s="8">
        <v>141</v>
      </c>
      <c r="AM711" s="11">
        <v>191.41370000000001</v>
      </c>
      <c r="AN711" s="11">
        <v>171.3075</v>
      </c>
      <c r="AO711" t="s">
        <v>164</v>
      </c>
      <c r="AP711" s="8" t="s">
        <v>191</v>
      </c>
      <c r="AQ711" s="8" t="s">
        <v>44</v>
      </c>
      <c r="AR711" s="8" t="s">
        <v>164</v>
      </c>
      <c r="AS711" s="8" t="s">
        <v>164</v>
      </c>
      <c r="AT711" s="8" t="s">
        <v>168</v>
      </c>
      <c r="AU7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1" s="8"/>
      <c r="AW711">
        <v>49.895825000000002</v>
      </c>
      <c r="AX711">
        <v>50.873249999999999</v>
      </c>
      <c r="AY711">
        <v>47.541600000000003</v>
      </c>
      <c r="AZ711">
        <v>45.956150000000001</v>
      </c>
    </row>
    <row r="712" spans="1:52" x14ac:dyDescent="0.3">
      <c r="A712" s="43" t="s">
        <v>77</v>
      </c>
      <c r="D712" s="8" t="s">
        <v>102</v>
      </c>
      <c r="E712" s="8" t="s">
        <v>290</v>
      </c>
      <c r="F712" s="8" t="s">
        <v>14</v>
      </c>
      <c r="J712" s="8"/>
      <c r="K712" s="14" t="s">
        <v>3551</v>
      </c>
      <c r="L712" s="14" t="s">
        <v>3552</v>
      </c>
      <c r="M712" s="10">
        <v>3.7245587326287399</v>
      </c>
      <c r="N712" s="8" t="s">
        <v>7958</v>
      </c>
      <c r="P712" s="9">
        <v>0.50012731481481476</v>
      </c>
      <c r="Q712" s="9">
        <v>0.50012731481481476</v>
      </c>
      <c r="R712" s="8">
        <v>0</v>
      </c>
      <c r="T712" s="8" t="s">
        <v>3553</v>
      </c>
      <c r="U712" s="8" t="s">
        <v>3554</v>
      </c>
      <c r="V712" s="10">
        <v>1.18830499729043</v>
      </c>
      <c r="W712"/>
      <c r="Z712"/>
      <c r="AA712"/>
      <c r="AB712" s="8">
        <f>Solution[[#This Row],[Old Stop]] +1</f>
        <v>1</v>
      </c>
      <c r="AC712" s="8" t="e">
        <f>_xlfn.CONCAT(Solution[[#This Row],[Old Rt '#]],"_",Solution[[#This Row],[Week '#]],"_", _xlfn.SWITCH(Solution[[#This Row],[Old Delivery Day]], "M", "Monday", "T", "Tuesday", "W", "Wednesday", "R", "Thursday", "F", "Friday"))</f>
        <v>#N/A</v>
      </c>
      <c r="AD712" s="20"/>
      <c r="AE712" s="20"/>
      <c r="AI712" s="8" t="s">
        <v>3408</v>
      </c>
      <c r="AJ712" s="8" t="s">
        <v>5182</v>
      </c>
      <c r="AK712" s="8">
        <v>17</v>
      </c>
      <c r="AL712" s="8"/>
      <c r="AM712" s="11"/>
      <c r="AN712" s="11"/>
      <c r="AO712" t="s">
        <v>163</v>
      </c>
      <c r="AP712" s="8"/>
      <c r="AQ712" s="8"/>
      <c r="AR712" s="8" t="s">
        <v>163</v>
      </c>
      <c r="AS712" s="8" t="s">
        <v>163</v>
      </c>
      <c r="AT712" s="8"/>
      <c r="AU7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2" s="8"/>
    </row>
    <row r="713" spans="1:52" x14ac:dyDescent="0.3">
      <c r="A713" s="43" t="s">
        <v>1186</v>
      </c>
      <c r="B713" t="s">
        <v>3507</v>
      </c>
      <c r="C713" t="s">
        <v>110</v>
      </c>
      <c r="D713" s="8" t="s">
        <v>102</v>
      </c>
      <c r="E713" s="8" t="s">
        <v>9308</v>
      </c>
      <c r="F713" s="8" t="s">
        <v>13</v>
      </c>
      <c r="G713" s="8" t="s">
        <v>132</v>
      </c>
      <c r="H713" s="8" t="s">
        <v>290</v>
      </c>
      <c r="I713" s="8" t="s">
        <v>13</v>
      </c>
      <c r="J713" s="8">
        <v>0</v>
      </c>
      <c r="K713" s="14" t="s">
        <v>1185</v>
      </c>
      <c r="L713" s="14" t="s">
        <v>9315</v>
      </c>
      <c r="M713" s="10"/>
      <c r="N713" s="8" t="s">
        <v>9355</v>
      </c>
      <c r="O713" s="8" t="s">
        <v>147</v>
      </c>
      <c r="P713" s="9"/>
      <c r="Q713" s="9"/>
      <c r="S713" s="10">
        <v>3.3625000000000003</v>
      </c>
      <c r="T713" s="8" t="s">
        <v>9317</v>
      </c>
      <c r="U713" s="8" t="s">
        <v>9318</v>
      </c>
      <c r="V713" s="10"/>
      <c r="W713">
        <v>1543.53</v>
      </c>
      <c r="X713" s="8">
        <v>0</v>
      </c>
      <c r="Y713" s="8">
        <v>0</v>
      </c>
      <c r="Z713">
        <v>0</v>
      </c>
      <c r="AA713">
        <v>0</v>
      </c>
      <c r="AB713" s="8">
        <f>Solution[[#This Row],[Old Stop]] +1</f>
        <v>1</v>
      </c>
      <c r="AC713" s="8" t="str">
        <f>_xlfn.CONCAT(Solution[[#This Row],[Old Rt '#]],"_",Solution[[#This Row],[Week '#]],"_", _xlfn.SWITCH(Solution[[#This Row],[Old Delivery Day]], "M", "Monday", "T", "Tuesday", "W", "Wednesday", "R", "Thursday", "F", "Friday"))</f>
        <v>105_Week2_Monday</v>
      </c>
      <c r="AD713" s="20">
        <v>37.08</v>
      </c>
      <c r="AE713" s="20">
        <v>37.08</v>
      </c>
      <c r="AF713" s="20">
        <v>37.973999999999997</v>
      </c>
      <c r="AG713" s="20">
        <v>42.704999999999998</v>
      </c>
      <c r="AH713">
        <v>25.55</v>
      </c>
      <c r="AI713" s="8" t="s">
        <v>9313</v>
      </c>
      <c r="AJ713" s="8" t="s">
        <v>9345</v>
      </c>
      <c r="AK713" s="8">
        <v>1</v>
      </c>
      <c r="AL713" s="8">
        <v>0</v>
      </c>
      <c r="AM713" s="11">
        <v>37.08</v>
      </c>
      <c r="AN713" s="11">
        <v>39.755000000000003</v>
      </c>
      <c r="AO713" t="s">
        <v>163</v>
      </c>
      <c r="AP713" s="8" t="s">
        <v>793</v>
      </c>
      <c r="AQ713" s="8" t="s">
        <v>49</v>
      </c>
      <c r="AR713" s="8" t="s">
        <v>163</v>
      </c>
      <c r="AS713" s="8" t="s">
        <v>164</v>
      </c>
      <c r="AT713" s="8" t="s">
        <v>167</v>
      </c>
      <c r="AU7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3" s="8">
        <v>0</v>
      </c>
      <c r="AW713">
        <v>9.27</v>
      </c>
      <c r="AX713">
        <v>9.27</v>
      </c>
      <c r="AY713">
        <v>9.4934999999999992</v>
      </c>
      <c r="AZ713">
        <v>10.67625</v>
      </c>
    </row>
    <row r="714" spans="1:52" x14ac:dyDescent="0.3">
      <c r="A714" s="43" t="s">
        <v>920</v>
      </c>
      <c r="B714" t="s">
        <v>120</v>
      </c>
      <c r="C714" t="s">
        <v>154</v>
      </c>
      <c r="D714" s="8" t="s">
        <v>102</v>
      </c>
      <c r="E714" s="8" t="s">
        <v>126</v>
      </c>
      <c r="F714" s="8" t="s">
        <v>12</v>
      </c>
      <c r="G714" s="8" t="s">
        <v>9257</v>
      </c>
      <c r="H714" s="8" t="s">
        <v>290</v>
      </c>
      <c r="I714" s="8" t="s">
        <v>15</v>
      </c>
      <c r="J714" s="8">
        <v>30</v>
      </c>
      <c r="K714" s="14" t="s">
        <v>919</v>
      </c>
      <c r="L714" s="14" t="s">
        <v>5746</v>
      </c>
      <c r="M714" s="10">
        <v>1.6868654639873999</v>
      </c>
      <c r="N714" s="8" t="s">
        <v>7782</v>
      </c>
      <c r="O714" s="8" t="s">
        <v>147</v>
      </c>
      <c r="P714" s="9">
        <v>0.42555555555555558</v>
      </c>
      <c r="Q714" s="9">
        <v>0.4309027777777778</v>
      </c>
      <c r="R714" s="8">
        <v>0</v>
      </c>
      <c r="S714" s="10">
        <v>7.0458333333333334</v>
      </c>
      <c r="T714" s="8" t="s">
        <v>5747</v>
      </c>
      <c r="U714" s="8" t="s">
        <v>5748</v>
      </c>
      <c r="V714" s="10">
        <v>0.40076984777278601</v>
      </c>
      <c r="W714">
        <v>1672.42</v>
      </c>
      <c r="X714" s="8">
        <v>0</v>
      </c>
      <c r="Y714" s="8">
        <v>0</v>
      </c>
      <c r="Z714">
        <v>0</v>
      </c>
      <c r="AA714">
        <v>0</v>
      </c>
      <c r="AB714" s="8">
        <f>Solution[[#This Row],[Old Stop]] +1</f>
        <v>31</v>
      </c>
      <c r="AC714" s="8" t="str">
        <f>_xlfn.CONCAT(Solution[[#This Row],[Old Rt '#]],"_",Solution[[#This Row],[Week '#]],"_", _xlfn.SWITCH(Solution[[#This Row],[Old Delivery Day]], "M", "Monday", "T", "Tuesday", "W", "Wednesday", "R", "Thursday", "F", "Friday"))</f>
        <v>105_Week2_Tuesday</v>
      </c>
      <c r="AD714" s="20">
        <v>32.175699999999999</v>
      </c>
      <c r="AE714" s="20">
        <v>48.375700000000002</v>
      </c>
      <c r="AF714" s="20">
        <v>28.89</v>
      </c>
      <c r="AG714" s="20">
        <v>28.89</v>
      </c>
      <c r="AH714">
        <v>29.4</v>
      </c>
      <c r="AI714" s="8" t="s">
        <v>4626</v>
      </c>
      <c r="AJ714" s="8" t="s">
        <v>5693</v>
      </c>
      <c r="AK714" s="8">
        <v>1</v>
      </c>
      <c r="AL714" s="8">
        <v>0</v>
      </c>
      <c r="AM714" s="11">
        <v>28.89</v>
      </c>
      <c r="AN714" s="11">
        <v>28.89</v>
      </c>
      <c r="AO714" t="s">
        <v>163</v>
      </c>
      <c r="AP714" s="8" t="s">
        <v>191</v>
      </c>
      <c r="AQ714" s="8" t="s">
        <v>44</v>
      </c>
      <c r="AR714" s="8" t="s">
        <v>163</v>
      </c>
      <c r="AS714" s="8" t="s">
        <v>163</v>
      </c>
      <c r="AT714" s="8" t="s">
        <v>168</v>
      </c>
      <c r="AU7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14" s="8">
        <v>0</v>
      </c>
      <c r="AW714">
        <v>8.0439249999999998</v>
      </c>
      <c r="AX714">
        <v>12.093925</v>
      </c>
      <c r="AY714">
        <v>7.2225000000000001</v>
      </c>
      <c r="AZ714">
        <v>7.2225000000000001</v>
      </c>
    </row>
    <row r="715" spans="1:52" x14ac:dyDescent="0.3">
      <c r="A715" s="43" t="s">
        <v>314</v>
      </c>
      <c r="B715" t="s">
        <v>4898</v>
      </c>
      <c r="C715" t="s">
        <v>110</v>
      </c>
      <c r="D715" s="8" t="s">
        <v>102</v>
      </c>
      <c r="E715" s="8" t="s">
        <v>126</v>
      </c>
      <c r="F715" s="8" t="s">
        <v>48</v>
      </c>
      <c r="G715" s="8" t="s">
        <v>9255</v>
      </c>
      <c r="H715" s="8" t="s">
        <v>126</v>
      </c>
      <c r="I715" s="8" t="s">
        <v>48</v>
      </c>
      <c r="J715" s="8">
        <v>100</v>
      </c>
      <c r="K715" s="14" t="s">
        <v>313</v>
      </c>
      <c r="L715" s="14" t="s">
        <v>6071</v>
      </c>
      <c r="M715" s="10">
        <v>0.864584955488226</v>
      </c>
      <c r="N715" s="8" t="s">
        <v>9108</v>
      </c>
      <c r="O715" s="8" t="s">
        <v>147</v>
      </c>
      <c r="P715" s="9">
        <v>0.47287037037037039</v>
      </c>
      <c r="Q715" s="9">
        <v>0.48050925925925925</v>
      </c>
      <c r="R715" s="8">
        <v>0</v>
      </c>
      <c r="S715" s="10">
        <v>9.706666666666667</v>
      </c>
      <c r="T715" s="8" t="s">
        <v>4900</v>
      </c>
      <c r="U715" s="8" t="s">
        <v>4901</v>
      </c>
      <c r="V715" s="10">
        <v>0.28844142248274801</v>
      </c>
      <c r="W715">
        <v>5417.83</v>
      </c>
      <c r="X715" s="8">
        <v>14</v>
      </c>
      <c r="Y715" s="8">
        <v>0.89393939393939403</v>
      </c>
      <c r="Z715">
        <v>6</v>
      </c>
      <c r="AA715">
        <v>113</v>
      </c>
      <c r="AB715" s="8">
        <f>Solution[[#This Row],[Old Stop]] +1</f>
        <v>101</v>
      </c>
      <c r="AC715" s="8" t="str">
        <f>_xlfn.CONCAT(Solution[[#This Row],[Old Rt '#]],"_",Solution[[#This Row],[Week '#]],"_", _xlfn.SWITCH(Solution[[#This Row],[Old Delivery Day]], "M", "Monday", "T", "Tuesday", "W", "Wednesday", "R", "Thursday", "F", "Friday"))</f>
        <v>103_Week2_Thursday</v>
      </c>
      <c r="AD715" s="20">
        <v>97.641599999999997</v>
      </c>
      <c r="AE715" s="20">
        <v>102.9353</v>
      </c>
      <c r="AF715" s="20">
        <v>121.1921</v>
      </c>
      <c r="AG715" s="20">
        <v>113.27</v>
      </c>
      <c r="AH715">
        <v>128.03</v>
      </c>
      <c r="AI715" s="8" t="s">
        <v>3810</v>
      </c>
      <c r="AJ715" s="8" t="s">
        <v>5005</v>
      </c>
      <c r="AK715" s="8">
        <v>1</v>
      </c>
      <c r="AL715" s="8">
        <v>132</v>
      </c>
      <c r="AM715" s="11">
        <v>117.9875</v>
      </c>
      <c r="AN715" s="11">
        <v>115.0887</v>
      </c>
      <c r="AO715" t="s">
        <v>164</v>
      </c>
      <c r="AP715" s="8" t="s">
        <v>191</v>
      </c>
      <c r="AQ715" s="8" t="s">
        <v>44</v>
      </c>
      <c r="AR715" s="8" t="s">
        <v>164</v>
      </c>
      <c r="AS715" s="8" t="s">
        <v>164</v>
      </c>
      <c r="AT715" s="8" t="s">
        <v>168</v>
      </c>
      <c r="AU7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5" s="8"/>
      <c r="AW715">
        <v>24.410399999999999</v>
      </c>
      <c r="AX715">
        <v>25.733825</v>
      </c>
      <c r="AY715">
        <v>30.298024999999999</v>
      </c>
      <c r="AZ715">
        <v>28.317499999999999</v>
      </c>
    </row>
    <row r="716" spans="1:52" x14ac:dyDescent="0.3">
      <c r="A716" s="43" t="s">
        <v>77</v>
      </c>
      <c r="D716" s="8" t="s">
        <v>102</v>
      </c>
      <c r="E716" s="8" t="s">
        <v>9308</v>
      </c>
      <c r="F716" s="8" t="s">
        <v>13</v>
      </c>
      <c r="J716" s="8"/>
      <c r="K716" s="14" t="s">
        <v>3551</v>
      </c>
      <c r="L716" s="14" t="s">
        <v>3552</v>
      </c>
      <c r="M716" s="10"/>
      <c r="N716" s="8" t="s">
        <v>9356</v>
      </c>
      <c r="P716" s="9"/>
      <c r="Q716" s="9"/>
      <c r="T716" s="8" t="s">
        <v>3553</v>
      </c>
      <c r="U716" s="8" t="s">
        <v>3554</v>
      </c>
      <c r="V716" s="10"/>
      <c r="W716"/>
      <c r="Z716"/>
      <c r="AA716"/>
      <c r="AB716" s="8">
        <f>Solution[[#This Row],[Old Stop]] +1</f>
        <v>1</v>
      </c>
      <c r="AC716" s="8" t="e">
        <f>_xlfn.CONCAT(Solution[[#This Row],[Old Rt '#]],"_",Solution[[#This Row],[Week '#]],"_", _xlfn.SWITCH(Solution[[#This Row],[Old Delivery Day]], "M", "Monday", "T", "Tuesday", "W", "Wednesday", "R", "Thursday", "F", "Friday"))</f>
        <v>#N/A</v>
      </c>
      <c r="AD716" s="20"/>
      <c r="AE716" s="20"/>
      <c r="AI716" s="8" t="s">
        <v>9313</v>
      </c>
      <c r="AJ716" s="8" t="s">
        <v>9345</v>
      </c>
      <c r="AK716" s="8">
        <v>17</v>
      </c>
      <c r="AL716" s="8"/>
      <c r="AM716" s="11"/>
      <c r="AN716" s="11"/>
      <c r="AO716" t="s">
        <v>163</v>
      </c>
      <c r="AP716" s="8"/>
      <c r="AQ716" s="8"/>
      <c r="AR716" s="8" t="s">
        <v>163</v>
      </c>
      <c r="AS716" s="8" t="s">
        <v>163</v>
      </c>
      <c r="AT716" s="8"/>
      <c r="AU7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6" s="8"/>
    </row>
    <row r="717" spans="1:52" x14ac:dyDescent="0.3">
      <c r="A717" s="43" t="s">
        <v>1362</v>
      </c>
      <c r="B717" t="s">
        <v>4982</v>
      </c>
      <c r="C717" t="s">
        <v>110</v>
      </c>
      <c r="D717" s="8" t="s">
        <v>102</v>
      </c>
      <c r="E717" s="8" t="s">
        <v>126</v>
      </c>
      <c r="F717" s="8" t="s">
        <v>48</v>
      </c>
      <c r="G717" s="8" t="s">
        <v>132</v>
      </c>
      <c r="H717" s="8" t="s">
        <v>126</v>
      </c>
      <c r="I717" s="8" t="s">
        <v>48</v>
      </c>
      <c r="J717" s="8">
        <v>315</v>
      </c>
      <c r="K717" s="14" t="s">
        <v>1361</v>
      </c>
      <c r="L717" s="14" t="s">
        <v>6090</v>
      </c>
      <c r="M717" s="10">
        <v>4.8388043760854798</v>
      </c>
      <c r="N717" s="8" t="s">
        <v>7829</v>
      </c>
      <c r="O717" s="8" t="s">
        <v>147</v>
      </c>
      <c r="P717" s="9">
        <v>0.33333333333333331</v>
      </c>
      <c r="Q717" s="9">
        <v>0.34712962962962962</v>
      </c>
      <c r="R717" s="8">
        <v>115.15</v>
      </c>
      <c r="S717" s="10">
        <v>16.016666666666666</v>
      </c>
      <c r="T717" s="8" t="s">
        <v>4984</v>
      </c>
      <c r="U717" s="8" t="s">
        <v>4985</v>
      </c>
      <c r="V717" s="10">
        <v>1.8957843457204999</v>
      </c>
      <c r="W717">
        <v>2904.42</v>
      </c>
      <c r="X717" s="8">
        <v>0</v>
      </c>
      <c r="Y717" s="8">
        <v>0</v>
      </c>
      <c r="Z717">
        <v>0</v>
      </c>
      <c r="AA717">
        <v>0</v>
      </c>
      <c r="AB717" s="8">
        <f>Solution[[#This Row],[Old Stop]] +1</f>
        <v>316</v>
      </c>
      <c r="AC717" s="8" t="str">
        <f>_xlfn.CONCAT(Solution[[#This Row],[Old Rt '#]],"_",Solution[[#This Row],[Week '#]],"_", _xlfn.SWITCH(Solution[[#This Row],[Old Delivery Day]], "M", "Monday", "T", "Tuesday", "W", "Wednesday", "R", "Thursday", "F", "Friday"))</f>
        <v>103_Week2_Thursday</v>
      </c>
      <c r="AD717" s="20">
        <v>60.779000000000003</v>
      </c>
      <c r="AE717" s="20">
        <v>61.27</v>
      </c>
      <c r="AF717" s="20">
        <v>63.204999999999998</v>
      </c>
      <c r="AG717" s="20">
        <v>64.28</v>
      </c>
      <c r="AH717">
        <v>64.28</v>
      </c>
      <c r="AI717" s="8" t="s">
        <v>3810</v>
      </c>
      <c r="AJ717" s="8" t="s">
        <v>5005</v>
      </c>
      <c r="AK717" s="8">
        <v>1</v>
      </c>
      <c r="AL717" s="8">
        <v>0</v>
      </c>
      <c r="AM717" s="11">
        <v>61.27</v>
      </c>
      <c r="AN717" s="11">
        <v>64.28</v>
      </c>
      <c r="AO717" t="s">
        <v>164</v>
      </c>
      <c r="AP717" s="8" t="s">
        <v>191</v>
      </c>
      <c r="AQ717" s="8" t="s">
        <v>44</v>
      </c>
      <c r="AR717" s="8" t="s">
        <v>164</v>
      </c>
      <c r="AS717" s="8" t="s">
        <v>164</v>
      </c>
      <c r="AT717" s="8" t="s">
        <v>168</v>
      </c>
      <c r="AU7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7" s="8"/>
      <c r="AW717">
        <v>15.194750000000001</v>
      </c>
      <c r="AX717">
        <v>15.317500000000001</v>
      </c>
      <c r="AY717">
        <v>15.80125</v>
      </c>
      <c r="AZ717">
        <v>16.07</v>
      </c>
    </row>
    <row r="718" spans="1:52" x14ac:dyDescent="0.3">
      <c r="A718" s="43" t="s">
        <v>320</v>
      </c>
      <c r="B718" t="s">
        <v>4872</v>
      </c>
      <c r="C718" t="s">
        <v>110</v>
      </c>
      <c r="D718" s="8" t="s">
        <v>102</v>
      </c>
      <c r="E718" s="8" t="s">
        <v>126</v>
      </c>
      <c r="F718" s="8" t="s">
        <v>48</v>
      </c>
      <c r="G718" s="8" t="s">
        <v>4484</v>
      </c>
      <c r="H718" s="8" t="s">
        <v>126</v>
      </c>
      <c r="I718" s="8" t="s">
        <v>48</v>
      </c>
      <c r="J718" s="8">
        <v>260</v>
      </c>
      <c r="K718" s="14" t="s">
        <v>319</v>
      </c>
      <c r="L718" s="14" t="s">
        <v>6095</v>
      </c>
      <c r="M718" s="10">
        <v>0.43828557056554002</v>
      </c>
      <c r="N718" s="8" t="s">
        <v>7679</v>
      </c>
      <c r="O718" s="8" t="s">
        <v>147</v>
      </c>
      <c r="P718" s="9">
        <v>0.41193287037037035</v>
      </c>
      <c r="Q718" s="9">
        <v>0.42342592592592593</v>
      </c>
      <c r="R718" s="8">
        <v>0</v>
      </c>
      <c r="S718" s="10">
        <v>19.827777778333335</v>
      </c>
      <c r="T718" s="8" t="s">
        <v>4874</v>
      </c>
      <c r="U718" s="8" t="s">
        <v>4875</v>
      </c>
      <c r="V718" s="10">
        <v>0.13900142272764601</v>
      </c>
      <c r="W718">
        <v>22981.14</v>
      </c>
      <c r="X718" s="8">
        <v>28</v>
      </c>
      <c r="Y718" s="8">
        <v>0.93548387096774199</v>
      </c>
      <c r="Z718">
        <v>22</v>
      </c>
      <c r="AA718">
        <v>403</v>
      </c>
      <c r="AB718" s="8">
        <f>Solution[[#This Row],[Old Stop]] +1</f>
        <v>261</v>
      </c>
      <c r="AC718" s="8" t="str">
        <f>_xlfn.CONCAT(Solution[[#This Row],[Old Rt '#]],"_",Solution[[#This Row],[Week '#]],"_", _xlfn.SWITCH(Solution[[#This Row],[Old Delivery Day]], "M", "Monday", "T", "Tuesday", "W", "Wednesday", "R", "Thursday", "F", "Friday"))</f>
        <v>103_Week2_Thursday</v>
      </c>
      <c r="AD718" s="20">
        <v>319.88830000000002</v>
      </c>
      <c r="AE718" s="20">
        <v>378.27929999999998</v>
      </c>
      <c r="AF718" s="20">
        <v>464.315</v>
      </c>
      <c r="AG718" s="20">
        <v>566.55349999999999</v>
      </c>
      <c r="AH718">
        <v>569.94000000000005</v>
      </c>
      <c r="AI718" s="8" t="s">
        <v>3810</v>
      </c>
      <c r="AJ718" s="8" t="s">
        <v>5005</v>
      </c>
      <c r="AK718" s="8">
        <v>1</v>
      </c>
      <c r="AL718" s="8">
        <v>434</v>
      </c>
      <c r="AM718" s="11">
        <v>511.745</v>
      </c>
      <c r="AN718" s="11">
        <v>551.97370000000001</v>
      </c>
      <c r="AO718" t="s">
        <v>164</v>
      </c>
      <c r="AP718" s="8" t="s">
        <v>191</v>
      </c>
      <c r="AQ718" s="8" t="s">
        <v>44</v>
      </c>
      <c r="AR718" s="8" t="s">
        <v>164</v>
      </c>
      <c r="AS718" s="8" t="s">
        <v>164</v>
      </c>
      <c r="AT718" s="8" t="s">
        <v>168</v>
      </c>
      <c r="AU7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18" s="8"/>
      <c r="AW718">
        <v>79.972075000000004</v>
      </c>
      <c r="AX718">
        <v>94.569824999999994</v>
      </c>
      <c r="AY718">
        <v>116.07875</v>
      </c>
      <c r="AZ718">
        <v>141.638375</v>
      </c>
    </row>
    <row r="719" spans="1:52" x14ac:dyDescent="0.3">
      <c r="A719" s="43" t="s">
        <v>760</v>
      </c>
      <c r="B719" t="s">
        <v>3434</v>
      </c>
      <c r="C719" t="s">
        <v>110</v>
      </c>
      <c r="D719" s="8" t="s">
        <v>102</v>
      </c>
      <c r="E719" s="8" t="s">
        <v>160</v>
      </c>
      <c r="F719" s="8" t="s">
        <v>14</v>
      </c>
      <c r="G719" s="8" t="s">
        <v>9258</v>
      </c>
      <c r="H719" s="8" t="s">
        <v>160</v>
      </c>
      <c r="I719" s="8" t="s">
        <v>12</v>
      </c>
      <c r="J719" s="8">
        <v>315</v>
      </c>
      <c r="K719" s="14" t="s">
        <v>759</v>
      </c>
      <c r="L719" s="14" t="s">
        <v>5794</v>
      </c>
      <c r="M719" s="10">
        <v>0.30133464384425701</v>
      </c>
      <c r="N719" s="8" t="s">
        <v>9077</v>
      </c>
      <c r="O719" s="8" t="s">
        <v>125</v>
      </c>
      <c r="P719" s="9">
        <v>0.50607638888888884</v>
      </c>
      <c r="Q719" s="9">
        <v>0.51039351851851855</v>
      </c>
      <c r="R719" s="8">
        <v>0</v>
      </c>
      <c r="S719" s="10">
        <v>5.1000000000000005</v>
      </c>
      <c r="T719" s="8" t="s">
        <v>3436</v>
      </c>
      <c r="U719" s="8" t="s">
        <v>3437</v>
      </c>
      <c r="V719" s="10">
        <v>8.02788948845643E-2</v>
      </c>
      <c r="W719">
        <v>1589.74</v>
      </c>
      <c r="X719" s="8">
        <v>0</v>
      </c>
      <c r="Y719" s="8">
        <v>0</v>
      </c>
      <c r="Z719">
        <v>0</v>
      </c>
      <c r="AA719">
        <v>0</v>
      </c>
      <c r="AB719" s="8">
        <f>Solution[[#This Row],[Old Stop]] +1</f>
        <v>316</v>
      </c>
      <c r="AC719" s="8" t="str">
        <f>_xlfn.CONCAT(Solution[[#This Row],[Old Rt '#]],"_",Solution[[#This Row],[Week '#]],"_", _xlfn.SWITCH(Solution[[#This Row],[Old Delivery Day]], "M", "Monday", "T", "Tuesday", "W", "Wednesday", "R", "Thursday", "F", "Friday"))</f>
        <v>101_Week2_Wednesday</v>
      </c>
      <c r="AD719" s="20">
        <v>60.59</v>
      </c>
      <c r="AE719" s="20">
        <v>60.59</v>
      </c>
      <c r="AF719" s="20">
        <v>62.19</v>
      </c>
      <c r="AG719" s="20">
        <v>62.99</v>
      </c>
      <c r="AH719">
        <v>33.39</v>
      </c>
      <c r="AI719" s="8" t="s">
        <v>3402</v>
      </c>
      <c r="AJ719" s="8" t="s">
        <v>5149</v>
      </c>
      <c r="AK719" s="8">
        <v>1</v>
      </c>
      <c r="AL719" s="8">
        <v>0</v>
      </c>
      <c r="AM719" s="11">
        <v>30.295000000000002</v>
      </c>
      <c r="AN719" s="11">
        <v>31.495000000000001</v>
      </c>
      <c r="AO719" t="s">
        <v>163</v>
      </c>
      <c r="AP719" s="8" t="s">
        <v>191</v>
      </c>
      <c r="AQ719" s="8" t="s">
        <v>44</v>
      </c>
      <c r="AR719" s="8" t="s">
        <v>164</v>
      </c>
      <c r="AS719" s="8" t="s">
        <v>163</v>
      </c>
      <c r="AT719" s="8" t="s">
        <v>168</v>
      </c>
      <c r="AU7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19" s="8">
        <v>0</v>
      </c>
      <c r="AW719">
        <v>15.147500000000001</v>
      </c>
      <c r="AX719">
        <v>15.147500000000001</v>
      </c>
      <c r="AY719">
        <v>15.547499999999999</v>
      </c>
      <c r="AZ719">
        <v>15.7475</v>
      </c>
    </row>
    <row r="720" spans="1:52" x14ac:dyDescent="0.3">
      <c r="A720" s="43" t="s">
        <v>1540</v>
      </c>
      <c r="B720" t="s">
        <v>3491</v>
      </c>
      <c r="C720" t="s">
        <v>110</v>
      </c>
      <c r="D720" s="8" t="s">
        <v>102</v>
      </c>
      <c r="E720" s="8" t="s">
        <v>160</v>
      </c>
      <c r="F720" s="8" t="s">
        <v>14</v>
      </c>
      <c r="G720" s="8" t="s">
        <v>155</v>
      </c>
      <c r="H720" s="8" t="s">
        <v>160</v>
      </c>
      <c r="I720" s="8" t="s">
        <v>14</v>
      </c>
      <c r="J720" s="8">
        <v>58</v>
      </c>
      <c r="K720" s="14" t="s">
        <v>1539</v>
      </c>
      <c r="L720" s="14" t="s">
        <v>5774</v>
      </c>
      <c r="M720" s="10">
        <v>6.5746252690977096</v>
      </c>
      <c r="N720" s="8" t="s">
        <v>8781</v>
      </c>
      <c r="O720" s="8" t="s">
        <v>147</v>
      </c>
      <c r="P720" s="9">
        <v>0.36812499999999998</v>
      </c>
      <c r="Q720" s="9">
        <v>0.37483796296296296</v>
      </c>
      <c r="R720" s="8">
        <v>0</v>
      </c>
      <c r="S720" s="10">
        <v>13.591666666666667</v>
      </c>
      <c r="T720" s="8" t="s">
        <v>3493</v>
      </c>
      <c r="U720" s="8" t="s">
        <v>3494</v>
      </c>
      <c r="V720" s="10">
        <v>4.4701006046967198</v>
      </c>
      <c r="W720">
        <v>3571.06</v>
      </c>
      <c r="X720" s="8">
        <v>5</v>
      </c>
      <c r="Y720" s="8">
        <v>0.931506849315068</v>
      </c>
      <c r="Z720">
        <v>4</v>
      </c>
      <c r="AA720">
        <v>77</v>
      </c>
      <c r="AB720" s="8">
        <f>Solution[[#This Row],[Old Stop]] +1</f>
        <v>59</v>
      </c>
      <c r="AC720" s="8" t="str">
        <f>_xlfn.CONCAT(Solution[[#This Row],[Old Rt '#]],"_",Solution[[#This Row],[Week '#]],"_", _xlfn.SWITCH(Solution[[#This Row],[Old Delivery Day]], "M", "Monday", "T", "Tuesday", "W", "Wednesday", "R", "Thursday", "F", "Friday"))</f>
        <v>101_Week2_Friday</v>
      </c>
      <c r="AD720" s="20">
        <v>0</v>
      </c>
      <c r="AE720" s="20">
        <v>102.46250000000001</v>
      </c>
      <c r="AF720" s="20">
        <v>115.0692</v>
      </c>
      <c r="AG720" s="20">
        <v>118.7437</v>
      </c>
      <c r="AH720">
        <v>125.46</v>
      </c>
      <c r="AI720" s="8" t="s">
        <v>3402</v>
      </c>
      <c r="AJ720" s="8" t="s">
        <v>5149</v>
      </c>
      <c r="AK720" s="8">
        <v>1</v>
      </c>
      <c r="AL720" s="8">
        <v>73</v>
      </c>
      <c r="AM720" s="11">
        <v>112.1125</v>
      </c>
      <c r="AN720" s="11">
        <v>43.101199999999999</v>
      </c>
      <c r="AO720" t="s">
        <v>164</v>
      </c>
      <c r="AP720" s="8" t="s">
        <v>191</v>
      </c>
      <c r="AQ720" s="8" t="s">
        <v>44</v>
      </c>
      <c r="AR720" s="8" t="s">
        <v>164</v>
      </c>
      <c r="AS720" s="8" t="s">
        <v>164</v>
      </c>
      <c r="AT720" s="8" t="s">
        <v>168</v>
      </c>
      <c r="AU7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0" s="8"/>
      <c r="AW720">
        <v>0</v>
      </c>
      <c r="AX720">
        <v>25.615625000000001</v>
      </c>
      <c r="AY720">
        <v>28.767299999999999</v>
      </c>
      <c r="AZ720">
        <v>29.685925000000001</v>
      </c>
    </row>
    <row r="721" spans="1:52" x14ac:dyDescent="0.3">
      <c r="A721" s="43" t="s">
        <v>1337</v>
      </c>
      <c r="B721" t="s">
        <v>4127</v>
      </c>
      <c r="C721" t="s">
        <v>110</v>
      </c>
      <c r="D721" s="8" t="s">
        <v>102</v>
      </c>
      <c r="E721" s="8" t="s">
        <v>160</v>
      </c>
      <c r="F721" s="8" t="s">
        <v>13</v>
      </c>
      <c r="G721" s="8" t="s">
        <v>9252</v>
      </c>
      <c r="H721" s="8" t="s">
        <v>290</v>
      </c>
      <c r="I721" s="8" t="s">
        <v>48</v>
      </c>
      <c r="J721" s="8">
        <v>105</v>
      </c>
      <c r="K721" s="14" t="s">
        <v>1336</v>
      </c>
      <c r="L721" s="14" t="s">
        <v>5940</v>
      </c>
      <c r="M721" s="10">
        <v>3.5971168617493698</v>
      </c>
      <c r="N721" s="8" t="s">
        <v>8123</v>
      </c>
      <c r="O721" s="8" t="s">
        <v>147</v>
      </c>
      <c r="P721" s="9">
        <v>0.3336574074074074</v>
      </c>
      <c r="Q721" s="9">
        <v>0.34052083333333333</v>
      </c>
      <c r="R721" s="8">
        <v>0</v>
      </c>
      <c r="S721" s="10">
        <v>12.24</v>
      </c>
      <c r="T721" s="8" t="s">
        <v>4129</v>
      </c>
      <c r="U721" s="8" t="s">
        <v>4130</v>
      </c>
      <c r="V721" s="10">
        <v>1.3500400768048599</v>
      </c>
      <c r="W721">
        <v>5723.85</v>
      </c>
      <c r="X721" s="8">
        <v>9</v>
      </c>
      <c r="Y721" s="8">
        <v>0.79545454545454597</v>
      </c>
      <c r="Z721">
        <v>3</v>
      </c>
      <c r="AA721">
        <v>44</v>
      </c>
      <c r="AB721" s="8">
        <f>Solution[[#This Row],[Old Stop]] +1</f>
        <v>106</v>
      </c>
      <c r="AC721" s="8" t="str">
        <f>_xlfn.CONCAT(Solution[[#This Row],[Old Rt '#]],"_",Solution[[#This Row],[Week '#]],"_", _xlfn.SWITCH(Solution[[#This Row],[Old Delivery Day]], "M", "Monday", "T", "Tuesday", "W", "Wednesday", "R", "Thursday", "F", "Friday"))</f>
        <v>105_Week2_Thursday</v>
      </c>
      <c r="AD721" s="20">
        <v>104.23</v>
      </c>
      <c r="AE721" s="20">
        <v>101.6484</v>
      </c>
      <c r="AF721" s="20">
        <v>127.4385</v>
      </c>
      <c r="AG721" s="20">
        <v>102.193</v>
      </c>
      <c r="AH721">
        <v>128.71</v>
      </c>
      <c r="AI721" s="8" t="s">
        <v>3495</v>
      </c>
      <c r="AJ721" s="8" t="s">
        <v>5335</v>
      </c>
      <c r="AK721" s="8">
        <v>1</v>
      </c>
      <c r="AL721" s="8">
        <v>44</v>
      </c>
      <c r="AM721" s="11">
        <v>131.57</v>
      </c>
      <c r="AN721" s="11">
        <v>103.36</v>
      </c>
      <c r="AO721" t="s">
        <v>163</v>
      </c>
      <c r="AP721" s="8" t="s">
        <v>191</v>
      </c>
      <c r="AQ721" s="8" t="s">
        <v>44</v>
      </c>
      <c r="AR721" s="8" t="s">
        <v>163</v>
      </c>
      <c r="AS721" s="8" t="s">
        <v>163</v>
      </c>
      <c r="AT721" s="8" t="s">
        <v>168</v>
      </c>
      <c r="AU7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1" s="8">
        <v>44</v>
      </c>
      <c r="AW721">
        <v>26.057500000000001</v>
      </c>
      <c r="AX721">
        <v>25.412099999999999</v>
      </c>
      <c r="AY721">
        <v>31.859625000000001</v>
      </c>
      <c r="AZ721">
        <v>25.548249999999999</v>
      </c>
    </row>
    <row r="722" spans="1:52" x14ac:dyDescent="0.3">
      <c r="A722" s="43" t="s">
        <v>1366</v>
      </c>
      <c r="B722" t="s">
        <v>4978</v>
      </c>
      <c r="C722" t="s">
        <v>110</v>
      </c>
      <c r="D722" s="8" t="s">
        <v>102</v>
      </c>
      <c r="E722" s="8" t="s">
        <v>126</v>
      </c>
      <c r="F722" s="8" t="s">
        <v>48</v>
      </c>
      <c r="G722" s="8" t="s">
        <v>180</v>
      </c>
      <c r="H722" s="8" t="s">
        <v>126</v>
      </c>
      <c r="I722" s="8" t="s">
        <v>13</v>
      </c>
      <c r="J722" s="8">
        <v>0</v>
      </c>
      <c r="K722" s="14" t="s">
        <v>1365</v>
      </c>
      <c r="L722" s="14" t="s">
        <v>6077</v>
      </c>
      <c r="M722" s="10">
        <v>0</v>
      </c>
      <c r="N722" s="8" t="s">
        <v>7773</v>
      </c>
      <c r="O722" s="8" t="s">
        <v>110</v>
      </c>
      <c r="P722" s="9">
        <v>0.35074074074074074</v>
      </c>
      <c r="Q722" s="9">
        <v>0.35745370370370372</v>
      </c>
      <c r="R722" s="8">
        <v>0</v>
      </c>
      <c r="S722" s="10">
        <v>9.4354006285390355</v>
      </c>
      <c r="T722" s="8" t="s">
        <v>4980</v>
      </c>
      <c r="U722" s="8" t="s">
        <v>4981</v>
      </c>
      <c r="V722" s="10"/>
      <c r="W722">
        <v>0</v>
      </c>
      <c r="X722" s="8">
        <v>0</v>
      </c>
      <c r="Y722" s="8">
        <v>0</v>
      </c>
      <c r="Z722">
        <v>0</v>
      </c>
      <c r="AA722">
        <v>0</v>
      </c>
      <c r="AB722" s="8">
        <f>Solution[[#This Row],[Old Stop]] +1</f>
        <v>1</v>
      </c>
      <c r="AC722" s="8" t="str">
        <f>_xlfn.CONCAT(Solution[[#This Row],[Old Rt '#]],"_",Solution[[#This Row],[Week '#]],"_", _xlfn.SWITCH(Solution[[#This Row],[Old Delivery Day]], "M", "Monday", "T", "Tuesday", "W", "Wednesday", "R", "Thursday", "F", "Friday"))</f>
        <v>103_Week2_Monday</v>
      </c>
      <c r="AD722" s="20">
        <v>0</v>
      </c>
      <c r="AE722" s="20">
        <v>0</v>
      </c>
      <c r="AF722" s="20">
        <v>0</v>
      </c>
      <c r="AG722" s="20">
        <v>0</v>
      </c>
      <c r="AH722" t="s">
        <v>247</v>
      </c>
      <c r="AI722" s="8" t="s">
        <v>3810</v>
      </c>
      <c r="AJ722" s="8" t="s">
        <v>5005</v>
      </c>
      <c r="AK722" s="8">
        <v>1</v>
      </c>
      <c r="AL722" s="8">
        <v>0</v>
      </c>
      <c r="AM722" s="11">
        <v>0</v>
      </c>
      <c r="AN722" s="11">
        <v>0</v>
      </c>
      <c r="AO722" t="s">
        <v>163</v>
      </c>
      <c r="AP722" s="8" t="s">
        <v>191</v>
      </c>
      <c r="AQ722" s="8" t="s">
        <v>44</v>
      </c>
      <c r="AR722" s="8" t="s">
        <v>164</v>
      </c>
      <c r="AS722" s="8" t="s">
        <v>163</v>
      </c>
      <c r="AT722" s="8" t="s">
        <v>168</v>
      </c>
      <c r="AU7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2" s="8">
        <v>0</v>
      </c>
      <c r="AW722">
        <v>0</v>
      </c>
      <c r="AX722">
        <v>0</v>
      </c>
      <c r="AY722">
        <v>0</v>
      </c>
      <c r="AZ722">
        <v>0</v>
      </c>
    </row>
    <row r="723" spans="1:52" x14ac:dyDescent="0.3">
      <c r="A723" s="43" t="s">
        <v>1797</v>
      </c>
      <c r="B723" t="s">
        <v>3522</v>
      </c>
      <c r="C723" t="s">
        <v>107</v>
      </c>
      <c r="D723" s="8" t="s">
        <v>102</v>
      </c>
      <c r="E723" s="8" t="s">
        <v>126</v>
      </c>
      <c r="F723" s="8" t="s">
        <v>13</v>
      </c>
      <c r="G723" s="8" t="s">
        <v>137</v>
      </c>
      <c r="H723" s="8" t="s">
        <v>126</v>
      </c>
      <c r="I723" s="8" t="s">
        <v>13</v>
      </c>
      <c r="J723" s="8">
        <v>0</v>
      </c>
      <c r="K723" s="14" t="s">
        <v>1796</v>
      </c>
      <c r="L723" s="14" t="s">
        <v>5881</v>
      </c>
      <c r="M723" s="10">
        <v>15.194907263823101</v>
      </c>
      <c r="N723" s="8" t="s">
        <v>6269</v>
      </c>
      <c r="O723" s="8" t="s">
        <v>147</v>
      </c>
      <c r="P723" s="9">
        <v>0.34827546296296297</v>
      </c>
      <c r="Q723" s="9">
        <v>0.34842592592592592</v>
      </c>
      <c r="R723" s="8">
        <v>0</v>
      </c>
      <c r="S723" s="10">
        <v>0.1875</v>
      </c>
      <c r="T723" s="8" t="s">
        <v>3881</v>
      </c>
      <c r="U723" s="8" t="s">
        <v>3882</v>
      </c>
      <c r="V723" s="10">
        <v>13.546230838374701</v>
      </c>
      <c r="W723">
        <v>4273.88</v>
      </c>
      <c r="X723" s="8">
        <v>0</v>
      </c>
      <c r="Y723" s="8">
        <v>0</v>
      </c>
      <c r="Z723">
        <v>0</v>
      </c>
      <c r="AA723">
        <v>0</v>
      </c>
      <c r="AB723" s="8">
        <f>Solution[[#This Row],[Old Stop]] +1</f>
        <v>1</v>
      </c>
      <c r="AC723" s="8" t="str">
        <f>_xlfn.CONCAT(Solution[[#This Row],[Old Rt '#]],"_",Solution[[#This Row],[Week '#]],"_", _xlfn.SWITCH(Solution[[#This Row],[Old Delivery Day]], "M", "Monday", "T", "Tuesday", "W", "Wednesday", "R", "Thursday", "F", "Friday"))</f>
        <v>103_Week2_Monday</v>
      </c>
      <c r="AD723" s="20">
        <v>81.569999999999993</v>
      </c>
      <c r="AE723" s="20">
        <v>81.569999999999993</v>
      </c>
      <c r="AF723" s="20">
        <v>83.286900000000003</v>
      </c>
      <c r="AG723" s="20">
        <v>84.05</v>
      </c>
      <c r="AH723">
        <v>84.05</v>
      </c>
      <c r="AI723" s="8" t="s">
        <v>4488</v>
      </c>
      <c r="AJ723" s="8" t="s">
        <v>5088</v>
      </c>
      <c r="AK723" s="8">
        <v>1</v>
      </c>
      <c r="AL723" s="8">
        <v>0</v>
      </c>
      <c r="AM723" s="11">
        <v>81.569999999999993</v>
      </c>
      <c r="AN723" s="11">
        <v>84.05</v>
      </c>
      <c r="AO723" t="s">
        <v>164</v>
      </c>
      <c r="AP723" s="8" t="s">
        <v>191</v>
      </c>
      <c r="AQ723" s="8" t="s">
        <v>44</v>
      </c>
      <c r="AR723" s="8" t="s">
        <v>164</v>
      </c>
      <c r="AS723" s="8" t="s">
        <v>164</v>
      </c>
      <c r="AT723" s="8" t="s">
        <v>168</v>
      </c>
      <c r="AU7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3" s="8"/>
      <c r="AW723">
        <v>20.392499999999998</v>
      </c>
      <c r="AX723">
        <v>20.392499999999998</v>
      </c>
      <c r="AY723">
        <v>20.821725000000001</v>
      </c>
      <c r="AZ723">
        <v>21.012499999999999</v>
      </c>
    </row>
    <row r="724" spans="1:52" x14ac:dyDescent="0.3">
      <c r="A724" s="43" t="s">
        <v>1859</v>
      </c>
      <c r="B724" t="s">
        <v>4661</v>
      </c>
      <c r="C724" t="s">
        <v>112</v>
      </c>
      <c r="D724" s="8" t="s">
        <v>102</v>
      </c>
      <c r="E724" s="8" t="s">
        <v>126</v>
      </c>
      <c r="F724" s="8" t="s">
        <v>12</v>
      </c>
      <c r="G724" s="8" t="s">
        <v>9255</v>
      </c>
      <c r="H724" s="8" t="s">
        <v>160</v>
      </c>
      <c r="I724" s="8" t="s">
        <v>13</v>
      </c>
      <c r="J724" s="8">
        <v>0</v>
      </c>
      <c r="K724" s="14" t="s">
        <v>1858</v>
      </c>
      <c r="L724" s="14" t="s">
        <v>5769</v>
      </c>
      <c r="M724" s="10">
        <v>0</v>
      </c>
      <c r="N724" s="8" t="s">
        <v>7809</v>
      </c>
      <c r="O724" s="8" t="s">
        <v>147</v>
      </c>
      <c r="P724" s="9">
        <v>0.4309027777777778</v>
      </c>
      <c r="Q724" s="9">
        <v>0.43951388888888887</v>
      </c>
      <c r="R724" s="8">
        <v>0</v>
      </c>
      <c r="S724" s="10">
        <v>11.041666666666666</v>
      </c>
      <c r="T724" s="8" t="s">
        <v>5747</v>
      </c>
      <c r="U724" s="8" t="s">
        <v>5748</v>
      </c>
      <c r="V724" s="10"/>
      <c r="W724">
        <v>2782.05</v>
      </c>
      <c r="X724" s="8">
        <v>0</v>
      </c>
      <c r="Y724" s="8">
        <v>0</v>
      </c>
      <c r="Z724">
        <v>0</v>
      </c>
      <c r="AA724">
        <v>0</v>
      </c>
      <c r="AB724" s="8">
        <f>Solution[[#This Row],[Old Stop]] +1</f>
        <v>1</v>
      </c>
      <c r="AC724" s="8" t="str">
        <f>_xlfn.CONCAT(Solution[[#This Row],[Old Rt '#]],"_",Solution[[#This Row],[Week '#]],"_", _xlfn.SWITCH(Solution[[#This Row],[Old Delivery Day]], "M", "Monday", "T", "Tuesday", "W", "Wednesday", "R", "Thursday", "F", "Friday"))</f>
        <v>101_Week2_Monday</v>
      </c>
      <c r="AD724" s="20">
        <v>53.815300000000001</v>
      </c>
      <c r="AE724" s="20">
        <v>53.185299999999998</v>
      </c>
      <c r="AF724" s="20">
        <v>54.314599999999999</v>
      </c>
      <c r="AG724" s="20">
        <v>54.826099999999997</v>
      </c>
      <c r="AH724">
        <v>58.72</v>
      </c>
      <c r="AI724" s="8" t="s">
        <v>4626</v>
      </c>
      <c r="AJ724" s="8" t="s">
        <v>5693</v>
      </c>
      <c r="AK724" s="8">
        <v>1</v>
      </c>
      <c r="AL724" s="8">
        <v>0</v>
      </c>
      <c r="AM724" s="11">
        <v>53.725000000000001</v>
      </c>
      <c r="AN724" s="11">
        <v>55.387500000000003</v>
      </c>
      <c r="AO724" t="s">
        <v>163</v>
      </c>
      <c r="AP724" s="8" t="s">
        <v>191</v>
      </c>
      <c r="AQ724" s="8" t="s">
        <v>44</v>
      </c>
      <c r="AR724" s="8" t="s">
        <v>163</v>
      </c>
      <c r="AS724" s="8" t="s">
        <v>163</v>
      </c>
      <c r="AT724" s="8" t="s">
        <v>168</v>
      </c>
      <c r="AU7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24" s="8">
        <v>0</v>
      </c>
      <c r="AW724">
        <v>13.453825</v>
      </c>
      <c r="AX724">
        <v>13.296325</v>
      </c>
      <c r="AY724">
        <v>13.57865</v>
      </c>
      <c r="AZ724">
        <v>13.706524999999999</v>
      </c>
    </row>
    <row r="725" spans="1:52" x14ac:dyDescent="0.3">
      <c r="A725" s="43" t="s">
        <v>485</v>
      </c>
      <c r="B725" t="s">
        <v>3892</v>
      </c>
      <c r="C725" t="s">
        <v>110</v>
      </c>
      <c r="D725" s="8" t="s">
        <v>102</v>
      </c>
      <c r="E725" s="8" t="s">
        <v>126</v>
      </c>
      <c r="F725" s="8" t="s">
        <v>48</v>
      </c>
      <c r="G725" s="8" t="s">
        <v>9254</v>
      </c>
      <c r="H725" s="8" t="s">
        <v>126</v>
      </c>
      <c r="I725" s="8" t="s">
        <v>48</v>
      </c>
      <c r="J725" s="8">
        <v>400</v>
      </c>
      <c r="K725" s="14" t="s">
        <v>484</v>
      </c>
      <c r="L725" s="14" t="s">
        <v>6083</v>
      </c>
      <c r="M725" s="10">
        <v>6.2176792811712298</v>
      </c>
      <c r="N725" s="8" t="s">
        <v>7816</v>
      </c>
      <c r="O725" s="8" t="s">
        <v>147</v>
      </c>
      <c r="P725" s="9">
        <v>0.43763888888888891</v>
      </c>
      <c r="Q725" s="9">
        <v>0.44725694444444447</v>
      </c>
      <c r="R725" s="8">
        <v>0</v>
      </c>
      <c r="S725" s="10">
        <v>10.52</v>
      </c>
      <c r="T725" s="8" t="s">
        <v>3894</v>
      </c>
      <c r="U725" s="8" t="s">
        <v>3895</v>
      </c>
      <c r="V725" s="10">
        <v>2.8553688258882199</v>
      </c>
      <c r="W725">
        <v>2011.03</v>
      </c>
      <c r="X725" s="8">
        <v>15</v>
      </c>
      <c r="Y725" s="8">
        <v>0.65116279069767402</v>
      </c>
      <c r="Z725">
        <v>3</v>
      </c>
      <c r="AA725">
        <v>49</v>
      </c>
      <c r="AB725" s="8">
        <f>Solution[[#This Row],[Old Stop]] +1</f>
        <v>401</v>
      </c>
      <c r="AC725" s="8" t="str">
        <f>_xlfn.CONCAT(Solution[[#This Row],[Old Rt '#]],"_",Solution[[#This Row],[Week '#]],"_", _xlfn.SWITCH(Solution[[#This Row],[Old Delivery Day]], "M", "Monday", "T", "Tuesday", "W", "Wednesday", "R", "Thursday", "F", "Friday"))</f>
        <v>103_Week2_Thursday</v>
      </c>
      <c r="AD725" s="20">
        <v>37.89</v>
      </c>
      <c r="AE725" s="20">
        <v>37.89</v>
      </c>
      <c r="AF725" s="20">
        <v>40.480699999999999</v>
      </c>
      <c r="AG725" s="20">
        <v>42.371499999999997</v>
      </c>
      <c r="AH725">
        <v>42.11</v>
      </c>
      <c r="AI725" s="8" t="s">
        <v>3810</v>
      </c>
      <c r="AJ725" s="8" t="s">
        <v>5005</v>
      </c>
      <c r="AK725" s="8">
        <v>1</v>
      </c>
      <c r="AL725" s="8">
        <v>43</v>
      </c>
      <c r="AM725" s="11">
        <v>40.353700000000003</v>
      </c>
      <c r="AN725" s="11">
        <v>43.712499999999999</v>
      </c>
      <c r="AO725" t="s">
        <v>164</v>
      </c>
      <c r="AP725" s="8" t="s">
        <v>191</v>
      </c>
      <c r="AQ725" s="8" t="s">
        <v>44</v>
      </c>
      <c r="AR725" s="8" t="s">
        <v>164</v>
      </c>
      <c r="AS725" s="8" t="s">
        <v>164</v>
      </c>
      <c r="AT725" s="8" t="s">
        <v>168</v>
      </c>
      <c r="AU7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5" s="8"/>
      <c r="AW725">
        <v>9.4725000000000001</v>
      </c>
      <c r="AX725">
        <v>9.4725000000000001</v>
      </c>
      <c r="AY725">
        <v>10.120175</v>
      </c>
      <c r="AZ725">
        <v>10.592874999999999</v>
      </c>
    </row>
    <row r="726" spans="1:52" x14ac:dyDescent="0.3">
      <c r="A726" s="43" t="s">
        <v>1127</v>
      </c>
      <c r="B726" t="s">
        <v>4699</v>
      </c>
      <c r="C726" t="s">
        <v>110</v>
      </c>
      <c r="D726" s="8" t="s">
        <v>102</v>
      </c>
      <c r="E726" s="8" t="s">
        <v>126</v>
      </c>
      <c r="F726" s="8" t="s">
        <v>13</v>
      </c>
      <c r="G726" s="8" t="s">
        <v>9251</v>
      </c>
      <c r="H726" s="8" t="s">
        <v>126</v>
      </c>
      <c r="I726" s="8" t="s">
        <v>13</v>
      </c>
      <c r="J726" s="8">
        <v>0</v>
      </c>
      <c r="K726" s="14" t="s">
        <v>1126</v>
      </c>
      <c r="L726" s="14" t="s">
        <v>5850</v>
      </c>
      <c r="M726" s="10">
        <v>17.329452923015999</v>
      </c>
      <c r="N726" s="8" t="s">
        <v>6379</v>
      </c>
      <c r="O726" s="8" t="s">
        <v>147</v>
      </c>
      <c r="P726" s="9">
        <v>0.36355324074074075</v>
      </c>
      <c r="Q726" s="9">
        <v>0.36451388888888892</v>
      </c>
      <c r="R726" s="8">
        <v>0</v>
      </c>
      <c r="S726" s="10">
        <v>7.9433333333333334</v>
      </c>
      <c r="T726" s="8" t="s">
        <v>4701</v>
      </c>
      <c r="U726" s="8" t="s">
        <v>4702</v>
      </c>
      <c r="V726" s="10">
        <v>14.0335548294665</v>
      </c>
      <c r="W726">
        <v>4804.24</v>
      </c>
      <c r="X726" s="8">
        <v>28</v>
      </c>
      <c r="Y726" s="8">
        <v>0.87155963302752304</v>
      </c>
      <c r="Z726">
        <v>14</v>
      </c>
      <c r="AA726">
        <v>218</v>
      </c>
      <c r="AB726" s="8">
        <f>Solution[[#This Row],[Old Stop]] +1</f>
        <v>1</v>
      </c>
      <c r="AC726" s="8" t="str">
        <f>_xlfn.CONCAT(Solution[[#This Row],[Old Rt '#]],"_",Solution[[#This Row],[Week '#]],"_", _xlfn.SWITCH(Solution[[#This Row],[Old Delivery Day]], "M", "Monday", "T", "Tuesday", "W", "Wednesday", "R", "Thursday", "F", "Friday"))</f>
        <v>103_Week2_Monday</v>
      </c>
      <c r="AD726" s="20">
        <v>93.624600000000001</v>
      </c>
      <c r="AE726" s="20">
        <v>93.763000000000005</v>
      </c>
      <c r="AF726" s="20">
        <v>83.495699999999999</v>
      </c>
      <c r="AG726" s="20">
        <v>109.03149999999999</v>
      </c>
      <c r="AH726">
        <v>97.29</v>
      </c>
      <c r="AI726" s="8" t="s">
        <v>4488</v>
      </c>
      <c r="AJ726" s="8" t="s">
        <v>5088</v>
      </c>
      <c r="AK726" s="8">
        <v>1</v>
      </c>
      <c r="AL726" s="8">
        <v>218</v>
      </c>
      <c r="AM726" s="11">
        <v>89.454999999999998</v>
      </c>
      <c r="AN726" s="11">
        <v>110.19</v>
      </c>
      <c r="AO726" t="s">
        <v>164</v>
      </c>
      <c r="AP726" s="8" t="s">
        <v>191</v>
      </c>
      <c r="AQ726" s="8" t="s">
        <v>44</v>
      </c>
      <c r="AR726" s="8" t="s">
        <v>164</v>
      </c>
      <c r="AS726" s="8" t="s">
        <v>164</v>
      </c>
      <c r="AT726" s="8" t="s">
        <v>168</v>
      </c>
      <c r="AU7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6" s="8"/>
      <c r="AW726">
        <v>23.40615</v>
      </c>
      <c r="AX726">
        <v>23.440750000000001</v>
      </c>
      <c r="AY726">
        <v>20.873925</v>
      </c>
      <c r="AZ726">
        <v>27.257874999999999</v>
      </c>
    </row>
    <row r="727" spans="1:52" x14ac:dyDescent="0.3">
      <c r="A727" s="43" t="s">
        <v>1417</v>
      </c>
      <c r="B727" t="s">
        <v>111</v>
      </c>
      <c r="C727" t="s">
        <v>150</v>
      </c>
      <c r="D727" s="8" t="s">
        <v>102</v>
      </c>
      <c r="E727" s="8" t="s">
        <v>126</v>
      </c>
      <c r="F727" s="8" t="s">
        <v>48</v>
      </c>
      <c r="G727" s="8" t="s">
        <v>9253</v>
      </c>
      <c r="H727" s="8" t="s">
        <v>126</v>
      </c>
      <c r="I727" s="8" t="s">
        <v>12</v>
      </c>
      <c r="J727" s="8">
        <v>10</v>
      </c>
      <c r="K727" s="14" t="s">
        <v>1416</v>
      </c>
      <c r="L727" s="14" t="s">
        <v>6054</v>
      </c>
      <c r="M727" s="10">
        <v>3.0505594485897198</v>
      </c>
      <c r="N727" s="8" t="s">
        <v>7672</v>
      </c>
      <c r="O727" s="8" t="s">
        <v>147</v>
      </c>
      <c r="P727" s="9">
        <v>0.39207175925925924</v>
      </c>
      <c r="Q727" s="9">
        <v>0.39221064814814816</v>
      </c>
      <c r="R727" s="8">
        <v>0</v>
      </c>
      <c r="S727" s="10">
        <v>1.0958333333333334</v>
      </c>
      <c r="T727" s="8" t="s">
        <v>4855</v>
      </c>
      <c r="U727" s="8" t="s">
        <v>4856</v>
      </c>
      <c r="V727" s="10">
        <v>1.15591412692184</v>
      </c>
      <c r="W727">
        <v>5324.04</v>
      </c>
      <c r="X727" s="8">
        <v>0</v>
      </c>
      <c r="Y727" s="8">
        <v>0</v>
      </c>
      <c r="Z727">
        <v>0</v>
      </c>
      <c r="AA727">
        <v>0</v>
      </c>
      <c r="AB727" s="8">
        <f>Solution[[#This Row],[Old Stop]] +1</f>
        <v>11</v>
      </c>
      <c r="AC727" s="8" t="str">
        <f>_xlfn.CONCAT(Solution[[#This Row],[Old Rt '#]],"_",Solution[[#This Row],[Week '#]],"_", _xlfn.SWITCH(Solution[[#This Row],[Old Delivery Day]], "M", "Monday", "T", "Tuesday", "W", "Wednesday", "R", "Thursday", "F", "Friday"))</f>
        <v>103_Week2_Wednesday</v>
      </c>
      <c r="AD727" s="20">
        <v>113.99299999999999</v>
      </c>
      <c r="AE727" s="20">
        <v>87.332300000000004</v>
      </c>
      <c r="AF727" s="20">
        <v>83.645700000000005</v>
      </c>
      <c r="AG727" s="20">
        <v>85.528000000000006</v>
      </c>
      <c r="AH727">
        <v>96.28</v>
      </c>
      <c r="AI727" s="8" t="s">
        <v>3810</v>
      </c>
      <c r="AJ727" s="8" t="s">
        <v>5005</v>
      </c>
      <c r="AK727" s="8">
        <v>1</v>
      </c>
      <c r="AL727" s="8">
        <v>0</v>
      </c>
      <c r="AM727" s="11">
        <v>84.212500000000006</v>
      </c>
      <c r="AN727" s="11">
        <v>99.87</v>
      </c>
      <c r="AO727" t="s">
        <v>163</v>
      </c>
      <c r="AP727" s="8" t="s">
        <v>191</v>
      </c>
      <c r="AQ727" s="8" t="s">
        <v>44</v>
      </c>
      <c r="AR727" s="8" t="s">
        <v>164</v>
      </c>
      <c r="AS727" s="8" t="s">
        <v>163</v>
      </c>
      <c r="AT727" s="8" t="s">
        <v>168</v>
      </c>
      <c r="AU7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27" s="8">
        <v>0</v>
      </c>
      <c r="AW727">
        <v>28.498249999999999</v>
      </c>
      <c r="AX727">
        <v>21.833075000000001</v>
      </c>
      <c r="AY727">
        <v>20.911425000000001</v>
      </c>
      <c r="AZ727">
        <v>21.382000000000001</v>
      </c>
    </row>
    <row r="728" spans="1:52" x14ac:dyDescent="0.3">
      <c r="A728" s="43" t="s">
        <v>635</v>
      </c>
      <c r="B728" t="s">
        <v>3501</v>
      </c>
      <c r="C728" t="s">
        <v>123</v>
      </c>
      <c r="D728" s="8" t="s">
        <v>102</v>
      </c>
      <c r="E728" s="8" t="s">
        <v>126</v>
      </c>
      <c r="F728" s="8" t="s">
        <v>13</v>
      </c>
      <c r="G728" s="8" t="s">
        <v>9248</v>
      </c>
      <c r="H728" s="8" t="s">
        <v>126</v>
      </c>
      <c r="I728" s="8" t="s">
        <v>13</v>
      </c>
      <c r="J728" s="8">
        <v>0</v>
      </c>
      <c r="K728" s="14" t="s">
        <v>634</v>
      </c>
      <c r="L728" s="14" t="s">
        <v>5873</v>
      </c>
      <c r="M728" s="10">
        <v>0</v>
      </c>
      <c r="N728" s="8" t="s">
        <v>6389</v>
      </c>
      <c r="O728" s="8" t="s">
        <v>147</v>
      </c>
      <c r="P728" s="9">
        <v>0.34842592592592592</v>
      </c>
      <c r="Q728" s="9">
        <v>0.35151620370370368</v>
      </c>
      <c r="R728" s="8">
        <v>0</v>
      </c>
      <c r="S728" s="10">
        <v>5.7166666666666668</v>
      </c>
      <c r="T728" s="8" t="s">
        <v>3881</v>
      </c>
      <c r="U728" s="8" t="s">
        <v>3882</v>
      </c>
      <c r="V728" s="10"/>
      <c r="W728">
        <v>8466.07</v>
      </c>
      <c r="X728" s="8">
        <v>0</v>
      </c>
      <c r="Y728" s="8">
        <v>0</v>
      </c>
      <c r="Z728">
        <v>0</v>
      </c>
      <c r="AA728">
        <v>0</v>
      </c>
      <c r="AB728" s="8">
        <f>Solution[[#This Row],[Old Stop]] +1</f>
        <v>1</v>
      </c>
      <c r="AC728" s="8" t="str">
        <f>_xlfn.CONCAT(Solution[[#This Row],[Old Rt '#]],"_",Solution[[#This Row],[Week '#]],"_", _xlfn.SWITCH(Solution[[#This Row],[Old Delivery Day]], "M", "Monday", "T", "Tuesday", "W", "Wednesday", "R", "Thursday", "F", "Friday"))</f>
        <v>103_Week2_Monday</v>
      </c>
      <c r="AD728" s="20">
        <v>159.9315</v>
      </c>
      <c r="AE728" s="20">
        <v>155.63919999999999</v>
      </c>
      <c r="AF728" s="20">
        <v>160.55070000000001</v>
      </c>
      <c r="AG728" s="20">
        <v>159.5746</v>
      </c>
      <c r="AH728">
        <v>168.43</v>
      </c>
      <c r="AI728" s="8" t="s">
        <v>4488</v>
      </c>
      <c r="AJ728" s="8" t="s">
        <v>5088</v>
      </c>
      <c r="AK728" s="8">
        <v>1</v>
      </c>
      <c r="AL728" s="8">
        <v>0</v>
      </c>
      <c r="AM728" s="11">
        <v>152.32499999999999</v>
      </c>
      <c r="AN728" s="11">
        <v>159.06</v>
      </c>
      <c r="AO728" t="s">
        <v>164</v>
      </c>
      <c r="AP728" s="8" t="s">
        <v>191</v>
      </c>
      <c r="AQ728" s="8" t="s">
        <v>44</v>
      </c>
      <c r="AR728" s="8" t="s">
        <v>164</v>
      </c>
      <c r="AS728" s="8" t="s">
        <v>164</v>
      </c>
      <c r="AT728" s="8" t="s">
        <v>168</v>
      </c>
      <c r="AU7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8" s="8"/>
      <c r="AW728">
        <v>39.982875</v>
      </c>
      <c r="AX728">
        <v>38.909799999999997</v>
      </c>
      <c r="AY728">
        <v>40.137675000000002</v>
      </c>
      <c r="AZ728">
        <v>39.893650000000001</v>
      </c>
    </row>
    <row r="729" spans="1:52" x14ac:dyDescent="0.3">
      <c r="A729" s="43" t="s">
        <v>376</v>
      </c>
      <c r="B729" t="s">
        <v>133</v>
      </c>
      <c r="C729" t="s">
        <v>125</v>
      </c>
      <c r="D729" s="8" t="s">
        <v>102</v>
      </c>
      <c r="E729" s="8" t="s">
        <v>126</v>
      </c>
      <c r="F729" s="8" t="s">
        <v>48</v>
      </c>
      <c r="G729" s="8" t="s">
        <v>4497</v>
      </c>
      <c r="H729" s="8" t="s">
        <v>126</v>
      </c>
      <c r="I729" s="8" t="s">
        <v>48</v>
      </c>
      <c r="J729" s="8">
        <v>280</v>
      </c>
      <c r="K729" s="14" t="s">
        <v>375</v>
      </c>
      <c r="L729" s="14" t="s">
        <v>6096</v>
      </c>
      <c r="M729" s="10">
        <v>0.50843109975116396</v>
      </c>
      <c r="N729" s="8" t="s">
        <v>7674</v>
      </c>
      <c r="O729" s="8" t="s">
        <v>125</v>
      </c>
      <c r="P729" s="9">
        <v>0.39256944444444447</v>
      </c>
      <c r="Q729" s="9">
        <v>0.41163194444444445</v>
      </c>
      <c r="R729" s="8">
        <v>0</v>
      </c>
      <c r="S729" s="10">
        <v>20.873333333333335</v>
      </c>
      <c r="T729" s="8" t="s">
        <v>4858</v>
      </c>
      <c r="U729" s="8" t="s">
        <v>4859</v>
      </c>
      <c r="V729" s="10">
        <v>9.4085756168813595E-2</v>
      </c>
      <c r="W729">
        <v>2513.98</v>
      </c>
      <c r="X729" s="8">
        <v>0</v>
      </c>
      <c r="Y729" s="8">
        <v>0</v>
      </c>
      <c r="Z729">
        <v>0</v>
      </c>
      <c r="AA729">
        <v>0</v>
      </c>
      <c r="AB729" s="8">
        <f>Solution[[#This Row],[Old Stop]] +1</f>
        <v>281</v>
      </c>
      <c r="AC729" s="8" t="str">
        <f>_xlfn.CONCAT(Solution[[#This Row],[Old Rt '#]],"_",Solution[[#This Row],[Week '#]],"_", _xlfn.SWITCH(Solution[[#This Row],[Old Delivery Day]], "M", "Monday", "T", "Tuesday", "W", "Wednesday", "R", "Thursday", "F", "Friday"))</f>
        <v>103_Week2_Thursday</v>
      </c>
      <c r="AD729" s="20">
        <v>59.24</v>
      </c>
      <c r="AE729" s="20">
        <v>63.638800000000003</v>
      </c>
      <c r="AF729" s="20">
        <v>74.09</v>
      </c>
      <c r="AG729" s="20">
        <v>71.931799999999996</v>
      </c>
      <c r="AH729">
        <v>39.64</v>
      </c>
      <c r="AI729" s="8" t="s">
        <v>3810</v>
      </c>
      <c r="AJ729" s="8" t="s">
        <v>5005</v>
      </c>
      <c r="AK729" s="8">
        <v>1</v>
      </c>
      <c r="AL729" s="8">
        <v>0</v>
      </c>
      <c r="AM729" s="11">
        <v>36.575000000000003</v>
      </c>
      <c r="AN729" s="11">
        <v>70.930000000000007</v>
      </c>
      <c r="AO729" t="s">
        <v>164</v>
      </c>
      <c r="AP729" s="8" t="s">
        <v>191</v>
      </c>
      <c r="AQ729" s="8" t="s">
        <v>44</v>
      </c>
      <c r="AR729" s="8" t="s">
        <v>164</v>
      </c>
      <c r="AS729" s="8" t="s">
        <v>164</v>
      </c>
      <c r="AT729" s="8" t="s">
        <v>168</v>
      </c>
      <c r="AU7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29" s="8"/>
      <c r="AW729">
        <v>14.81</v>
      </c>
      <c r="AX729">
        <v>15.909700000000001</v>
      </c>
      <c r="AY729">
        <v>18.522500000000001</v>
      </c>
      <c r="AZ729">
        <v>17.982949999999999</v>
      </c>
    </row>
    <row r="730" spans="1:52" x14ac:dyDescent="0.3">
      <c r="A730" s="43" t="s">
        <v>1669</v>
      </c>
      <c r="B730" t="s">
        <v>4611</v>
      </c>
      <c r="C730" t="s">
        <v>113</v>
      </c>
      <c r="D730" s="8" t="s">
        <v>102</v>
      </c>
      <c r="E730" s="8" t="s">
        <v>160</v>
      </c>
      <c r="F730" s="8" t="s">
        <v>13</v>
      </c>
      <c r="G730" s="8" t="s">
        <v>9247</v>
      </c>
      <c r="H730" s="8" t="s">
        <v>290</v>
      </c>
      <c r="I730" s="8" t="s">
        <v>48</v>
      </c>
      <c r="J730" s="8">
        <v>102</v>
      </c>
      <c r="K730" s="14" t="s">
        <v>1668</v>
      </c>
      <c r="L730" s="14" t="s">
        <v>5970</v>
      </c>
      <c r="M730" s="10">
        <v>0.91760466440794597</v>
      </c>
      <c r="N730" s="8" t="s">
        <v>8313</v>
      </c>
      <c r="O730" s="8" t="s">
        <v>125</v>
      </c>
      <c r="P730" s="9">
        <v>0.41362268518518519</v>
      </c>
      <c r="Q730" s="9">
        <v>0.41749999999999998</v>
      </c>
      <c r="R730" s="8">
        <v>0</v>
      </c>
      <c r="S730" s="10">
        <v>4.8833333333333337</v>
      </c>
      <c r="T730" s="8" t="s">
        <v>4613</v>
      </c>
      <c r="U730" s="8" t="s">
        <v>4614</v>
      </c>
      <c r="V730" s="10">
        <v>0.32236028120013399</v>
      </c>
      <c r="W730">
        <v>1142.24</v>
      </c>
      <c r="X730" s="8">
        <v>0</v>
      </c>
      <c r="Y730" s="8">
        <v>0</v>
      </c>
      <c r="Z730">
        <v>0</v>
      </c>
      <c r="AA730">
        <v>0</v>
      </c>
      <c r="AB730" s="8">
        <f>Solution[[#This Row],[Old Stop]] +1</f>
        <v>103</v>
      </c>
      <c r="AC730" s="8" t="str">
        <f>_xlfn.CONCAT(Solution[[#This Row],[Old Rt '#]],"_",Solution[[#This Row],[Week '#]],"_", _xlfn.SWITCH(Solution[[#This Row],[Old Delivery Day]], "M", "Monday", "T", "Tuesday", "W", "Wednesday", "R", "Thursday", "F", "Friday"))</f>
        <v>105_Week2_Thursday</v>
      </c>
      <c r="AD730" s="20">
        <v>43.62</v>
      </c>
      <c r="AE730" s="20">
        <v>43.5533</v>
      </c>
      <c r="AF730" s="20">
        <v>44.402799999999999</v>
      </c>
      <c r="AG730" s="20">
        <v>45.14</v>
      </c>
      <c r="AH730">
        <v>23.93</v>
      </c>
      <c r="AI730" s="8" t="s">
        <v>3495</v>
      </c>
      <c r="AJ730" s="8" t="s">
        <v>5335</v>
      </c>
      <c r="AK730" s="8">
        <v>1</v>
      </c>
      <c r="AL730" s="8">
        <v>0</v>
      </c>
      <c r="AM730" s="11">
        <v>21.71</v>
      </c>
      <c r="AN730" s="11">
        <v>22.57</v>
      </c>
      <c r="AO730" t="s">
        <v>163</v>
      </c>
      <c r="AP730" s="8" t="s">
        <v>191</v>
      </c>
      <c r="AQ730" s="8" t="s">
        <v>44</v>
      </c>
      <c r="AR730" s="8" t="s">
        <v>163</v>
      </c>
      <c r="AS730" s="8" t="s">
        <v>163</v>
      </c>
      <c r="AT730" s="8" t="s">
        <v>168</v>
      </c>
      <c r="AU7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0" s="8">
        <v>0</v>
      </c>
      <c r="AW730">
        <v>10.904999999999999</v>
      </c>
      <c r="AX730">
        <v>10.888325</v>
      </c>
      <c r="AY730">
        <v>11.1007</v>
      </c>
      <c r="AZ730">
        <v>11.285</v>
      </c>
    </row>
    <row r="731" spans="1:52" x14ac:dyDescent="0.3">
      <c r="A731" s="43" t="s">
        <v>1560</v>
      </c>
      <c r="B731" t="s">
        <v>4688</v>
      </c>
      <c r="C731" t="s">
        <v>110</v>
      </c>
      <c r="D731" s="8" t="s">
        <v>102</v>
      </c>
      <c r="E731" s="8" t="s">
        <v>126</v>
      </c>
      <c r="F731" s="8" t="s">
        <v>15</v>
      </c>
      <c r="G731" s="8" t="s">
        <v>9256</v>
      </c>
      <c r="H731" s="8" t="s">
        <v>114</v>
      </c>
      <c r="I731" s="8" t="s">
        <v>12</v>
      </c>
      <c r="J731" s="8">
        <v>241</v>
      </c>
      <c r="K731" s="14" t="s">
        <v>1559</v>
      </c>
      <c r="L731" s="14" t="s">
        <v>6163</v>
      </c>
      <c r="M731" s="10">
        <v>0.56682750416473504</v>
      </c>
      <c r="N731" s="8" t="s">
        <v>9078</v>
      </c>
      <c r="O731" s="8" t="s">
        <v>113</v>
      </c>
      <c r="P731" s="9">
        <v>0.72599537037037032</v>
      </c>
      <c r="Q731" s="9">
        <v>0.73270833333333329</v>
      </c>
      <c r="R731" s="8">
        <v>0</v>
      </c>
      <c r="S731" s="10">
        <v>2.0833333333333335</v>
      </c>
      <c r="T731" s="8" t="s">
        <v>4690</v>
      </c>
      <c r="U731" s="8" t="s">
        <v>4691</v>
      </c>
      <c r="V731" s="10">
        <v>0.13341828893584801</v>
      </c>
      <c r="W731">
        <v>428.34</v>
      </c>
      <c r="X731" s="8">
        <v>0</v>
      </c>
      <c r="Y731" s="8">
        <v>0</v>
      </c>
      <c r="Z731">
        <v>0</v>
      </c>
      <c r="AA731">
        <v>0</v>
      </c>
      <c r="AB731" s="8">
        <f>Solution[[#This Row],[Old Stop]] +1</f>
        <v>242</v>
      </c>
      <c r="AC731" s="8" t="str">
        <f>_xlfn.CONCAT(Solution[[#This Row],[Old Rt '#]],"_",Solution[[#This Row],[Week '#]],"_", _xlfn.SWITCH(Solution[[#This Row],[Old Delivery Day]], "M", "Monday", "T", "Tuesday", "W", "Wednesday", "R", "Thursday", "F", "Friday"))</f>
        <v>102_Week2_Wednesday</v>
      </c>
      <c r="AD731" s="20">
        <v>32.61</v>
      </c>
      <c r="AE731" s="20">
        <v>32.61</v>
      </c>
      <c r="AF731" s="20">
        <v>33.590000000000003</v>
      </c>
      <c r="AG731" s="20">
        <v>34.08</v>
      </c>
      <c r="AH731">
        <v>8.52</v>
      </c>
      <c r="AI731" s="8" t="s">
        <v>4667</v>
      </c>
      <c r="AJ731" s="8" t="s">
        <v>5103</v>
      </c>
      <c r="AK731" s="8">
        <v>1</v>
      </c>
      <c r="AL731" s="8">
        <v>0</v>
      </c>
      <c r="AM731" s="11">
        <v>8.1524999999999999</v>
      </c>
      <c r="AN731" s="11">
        <v>8.52</v>
      </c>
      <c r="AO731" t="s">
        <v>163</v>
      </c>
      <c r="AP731" s="8" t="s">
        <v>191</v>
      </c>
      <c r="AQ731" s="8" t="s">
        <v>44</v>
      </c>
      <c r="AR731" s="8" t="s">
        <v>163</v>
      </c>
      <c r="AS731" s="8" t="s">
        <v>163</v>
      </c>
      <c r="AT731" s="8" t="s">
        <v>168</v>
      </c>
      <c r="AU7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1" s="8">
        <v>0</v>
      </c>
      <c r="AW731">
        <v>8.1524999999999999</v>
      </c>
      <c r="AX731">
        <v>8.1524999999999999</v>
      </c>
      <c r="AY731">
        <v>8.3975000000000009</v>
      </c>
      <c r="AZ731">
        <v>8.52</v>
      </c>
    </row>
    <row r="732" spans="1:52" x14ac:dyDescent="0.3">
      <c r="A732" s="43" t="s">
        <v>622</v>
      </c>
      <c r="B732" t="s">
        <v>5671</v>
      </c>
      <c r="C732" t="s">
        <v>110</v>
      </c>
      <c r="D732" s="8" t="s">
        <v>102</v>
      </c>
      <c r="E732" s="8" t="s">
        <v>126</v>
      </c>
      <c r="F732" s="8" t="s">
        <v>15</v>
      </c>
      <c r="G732" s="8" t="s">
        <v>9265</v>
      </c>
      <c r="H732" s="8" t="s">
        <v>114</v>
      </c>
      <c r="I732" s="8" t="s">
        <v>12</v>
      </c>
      <c r="J732" s="8">
        <v>240</v>
      </c>
      <c r="K732" s="14" t="s">
        <v>621</v>
      </c>
      <c r="L732" s="14" t="s">
        <v>6164</v>
      </c>
      <c r="M732" s="10">
        <v>1.1037761582385901</v>
      </c>
      <c r="N732" s="8" t="s">
        <v>8359</v>
      </c>
      <c r="O732" s="8" t="s">
        <v>123</v>
      </c>
      <c r="P732" s="9">
        <v>0.73348379629629634</v>
      </c>
      <c r="Q732" s="9">
        <v>0.74019675925925921</v>
      </c>
      <c r="R732" s="8">
        <v>0</v>
      </c>
      <c r="S732" s="10">
        <v>0.15</v>
      </c>
      <c r="T732" s="8" t="s">
        <v>5673</v>
      </c>
      <c r="U732" s="8" t="s">
        <v>5674</v>
      </c>
      <c r="V732" s="10">
        <v>0.54252678878350302</v>
      </c>
      <c r="W732">
        <v>691.56</v>
      </c>
      <c r="X732" s="8">
        <v>0</v>
      </c>
      <c r="Y732" s="8">
        <v>0</v>
      </c>
      <c r="Z732">
        <v>0</v>
      </c>
      <c r="AA732">
        <v>0</v>
      </c>
      <c r="AB732" s="8">
        <f>Solution[[#This Row],[Old Stop]] +1</f>
        <v>241</v>
      </c>
      <c r="AC732" s="8" t="str">
        <f>_xlfn.CONCAT(Solution[[#This Row],[Old Rt '#]],"_",Solution[[#This Row],[Week '#]],"_", _xlfn.SWITCH(Solution[[#This Row],[Old Delivery Day]], "M", "Monday", "T", "Tuesday", "W", "Wednesday", "R", "Thursday", "F", "Friday"))</f>
        <v>102_Week2_Wednesday</v>
      </c>
      <c r="AD732" s="20">
        <v>46.34</v>
      </c>
      <c r="AE732" s="20">
        <v>52.445999999999998</v>
      </c>
      <c r="AF732" s="20">
        <v>49.17</v>
      </c>
      <c r="AG732" s="20">
        <v>50.12</v>
      </c>
      <c r="AH732">
        <v>12.53</v>
      </c>
      <c r="AI732" s="8" t="s">
        <v>4667</v>
      </c>
      <c r="AJ732" s="8" t="s">
        <v>5103</v>
      </c>
      <c r="AK732" s="8">
        <v>1</v>
      </c>
      <c r="AL732" s="8">
        <v>0</v>
      </c>
      <c r="AM732" s="11">
        <v>20.961200000000002</v>
      </c>
      <c r="AN732" s="11">
        <v>12.53</v>
      </c>
      <c r="AO732" t="s">
        <v>163</v>
      </c>
      <c r="AP732" s="8" t="s">
        <v>191</v>
      </c>
      <c r="AQ732" s="8" t="s">
        <v>44</v>
      </c>
      <c r="AR732" s="8" t="s">
        <v>163</v>
      </c>
      <c r="AS732" s="8" t="s">
        <v>163</v>
      </c>
      <c r="AT732" s="8" t="s">
        <v>168</v>
      </c>
      <c r="AU7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2" s="8">
        <v>0</v>
      </c>
      <c r="AW732">
        <v>11.585000000000001</v>
      </c>
      <c r="AX732">
        <v>13.111499999999999</v>
      </c>
      <c r="AY732">
        <v>12.2925</v>
      </c>
      <c r="AZ732">
        <v>12.53</v>
      </c>
    </row>
    <row r="733" spans="1:52" x14ac:dyDescent="0.3">
      <c r="A733" s="43" t="s">
        <v>1512</v>
      </c>
      <c r="B733" t="s">
        <v>4663</v>
      </c>
      <c r="C733" t="s">
        <v>107</v>
      </c>
      <c r="D733" s="8" t="s">
        <v>102</v>
      </c>
      <c r="E733" s="8" t="s">
        <v>126</v>
      </c>
      <c r="F733" s="8" t="s">
        <v>15</v>
      </c>
      <c r="G733" s="8" t="s">
        <v>9269</v>
      </c>
      <c r="H733" s="8" t="s">
        <v>290</v>
      </c>
      <c r="I733" s="8" t="s">
        <v>15</v>
      </c>
      <c r="J733" s="8">
        <v>297</v>
      </c>
      <c r="K733" s="14" t="s">
        <v>1511</v>
      </c>
      <c r="L733" s="14" t="s">
        <v>6170</v>
      </c>
      <c r="M733" s="10">
        <v>2.1687944525865501E-2</v>
      </c>
      <c r="N733" s="8" t="s">
        <v>8346</v>
      </c>
      <c r="O733" s="8" t="s">
        <v>112</v>
      </c>
      <c r="P733" s="9">
        <v>0.75990740740740736</v>
      </c>
      <c r="Q733" s="9">
        <v>0.76497685185185182</v>
      </c>
      <c r="R733" s="8">
        <v>0</v>
      </c>
      <c r="S733" s="10">
        <v>7.3</v>
      </c>
      <c r="T733" s="8" t="s">
        <v>4665</v>
      </c>
      <c r="U733" s="8" t="s">
        <v>4666</v>
      </c>
      <c r="V733" s="10">
        <v>2.1154394808727401E-2</v>
      </c>
      <c r="W733">
        <v>973.02</v>
      </c>
      <c r="X733" s="8">
        <v>0</v>
      </c>
      <c r="Y733" s="8">
        <v>0</v>
      </c>
      <c r="Z733">
        <v>0</v>
      </c>
      <c r="AA733">
        <v>0</v>
      </c>
      <c r="AB733" s="8">
        <f>Solution[[#This Row],[Old Stop]] +1</f>
        <v>298</v>
      </c>
      <c r="AC733" s="8" t="str">
        <f>_xlfn.CONCAT(Solution[[#This Row],[Old Rt '#]],"_",Solution[[#This Row],[Week '#]],"_", _xlfn.SWITCH(Solution[[#This Row],[Old Delivery Day]], "M", "Monday", "T", "Tuesday", "W", "Wednesday", "R", "Thursday", "F", "Friday"))</f>
        <v>105_Week2_Tuesday</v>
      </c>
      <c r="AD733" s="20">
        <v>42.141399999999997</v>
      </c>
      <c r="AE733" s="20">
        <v>47.852499999999999</v>
      </c>
      <c r="AF733" s="20">
        <v>64.69</v>
      </c>
      <c r="AG733" s="20">
        <v>65.400000000000006</v>
      </c>
      <c r="AH733">
        <v>17.329999999999998</v>
      </c>
      <c r="AI733" s="8" t="s">
        <v>4667</v>
      </c>
      <c r="AJ733" s="8" t="s">
        <v>5103</v>
      </c>
      <c r="AK733" s="8">
        <v>1</v>
      </c>
      <c r="AL733" s="8">
        <v>0</v>
      </c>
      <c r="AM733" s="11">
        <v>15.64</v>
      </c>
      <c r="AN733" s="11">
        <v>16.350000000000001</v>
      </c>
      <c r="AO733" t="s">
        <v>163</v>
      </c>
      <c r="AP733" s="8" t="s">
        <v>191</v>
      </c>
      <c r="AQ733" s="8" t="s">
        <v>44</v>
      </c>
      <c r="AR733" s="8" t="s">
        <v>163</v>
      </c>
      <c r="AS733" s="8" t="s">
        <v>164</v>
      </c>
      <c r="AT733" s="8" t="s">
        <v>168</v>
      </c>
      <c r="AU7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3" s="8">
        <v>0</v>
      </c>
      <c r="AW733">
        <v>10.535349999999999</v>
      </c>
      <c r="AX733">
        <v>11.963125</v>
      </c>
      <c r="AY733">
        <v>16.172499999999999</v>
      </c>
      <c r="AZ733">
        <v>16.350000000000001</v>
      </c>
    </row>
    <row r="734" spans="1:52" x14ac:dyDescent="0.3">
      <c r="A734" s="43" t="s">
        <v>1189</v>
      </c>
      <c r="B734" t="s">
        <v>3667</v>
      </c>
      <c r="C734" t="s">
        <v>110</v>
      </c>
      <c r="D734" s="8" t="s">
        <v>102</v>
      </c>
      <c r="E734" s="8" t="s">
        <v>290</v>
      </c>
      <c r="F734" s="8" t="s">
        <v>12</v>
      </c>
      <c r="G734" s="8" t="s">
        <v>9263</v>
      </c>
      <c r="H734" s="8" t="s">
        <v>290</v>
      </c>
      <c r="I734" s="8" t="s">
        <v>12</v>
      </c>
      <c r="J734" s="8">
        <v>60</v>
      </c>
      <c r="K734" s="14" t="s">
        <v>1188</v>
      </c>
      <c r="L734" s="14" t="s">
        <v>6025</v>
      </c>
      <c r="M734" s="10">
        <v>5.6379172955570303</v>
      </c>
      <c r="N734" s="8" t="s">
        <v>8352</v>
      </c>
      <c r="O734" s="8" t="s">
        <v>110</v>
      </c>
      <c r="P734" s="9">
        <v>0.51385416666666661</v>
      </c>
      <c r="Q734" s="9">
        <v>0.53721064814814812</v>
      </c>
      <c r="R734" s="8">
        <v>0</v>
      </c>
      <c r="S734" s="10">
        <v>33.633333333333333</v>
      </c>
      <c r="T734" s="8" t="s">
        <v>3669</v>
      </c>
      <c r="U734" s="8" t="s">
        <v>3670</v>
      </c>
      <c r="V734" s="10">
        <v>5.56545303118593</v>
      </c>
      <c r="W734">
        <v>3995.75</v>
      </c>
      <c r="X734" s="8">
        <v>0</v>
      </c>
      <c r="Y734" s="8">
        <v>0</v>
      </c>
      <c r="Z734">
        <v>0</v>
      </c>
      <c r="AA734">
        <v>0</v>
      </c>
      <c r="AB734" s="8">
        <f>Solution[[#This Row],[Old Stop]] +1</f>
        <v>61</v>
      </c>
      <c r="AC734" s="8" t="str">
        <f>_xlfn.CONCAT(Solution[[#This Row],[Old Rt '#]],"_",Solution[[#This Row],[Week '#]],"_", _xlfn.SWITCH(Solution[[#This Row],[Old Delivery Day]], "M", "Monday", "T", "Tuesday", "W", "Wednesday", "R", "Thursday", "F", "Friday"))</f>
        <v>105_Week2_Wednesday</v>
      </c>
      <c r="AD734" s="20">
        <v>155.11199999999999</v>
      </c>
      <c r="AE734" s="20">
        <v>143.42330000000001</v>
      </c>
      <c r="AF734" s="20">
        <v>201.31549999999999</v>
      </c>
      <c r="AG734" s="20">
        <v>248.52330000000001</v>
      </c>
      <c r="AH734">
        <v>145.52000000000001</v>
      </c>
      <c r="AI734" s="8" t="s">
        <v>3414</v>
      </c>
      <c r="AJ734" s="8" t="s">
        <v>5235</v>
      </c>
      <c r="AK734" s="8">
        <v>1</v>
      </c>
      <c r="AL734" s="8">
        <v>0</v>
      </c>
      <c r="AM734" s="11">
        <v>106.17619999999999</v>
      </c>
      <c r="AN734" s="11">
        <v>70.623699999999999</v>
      </c>
      <c r="AO734" t="s">
        <v>164</v>
      </c>
      <c r="AP734" s="8" t="s">
        <v>191</v>
      </c>
      <c r="AQ734" s="8" t="s">
        <v>44</v>
      </c>
      <c r="AR734" s="8" t="s">
        <v>164</v>
      </c>
      <c r="AS734" s="8" t="s">
        <v>164</v>
      </c>
      <c r="AT734" s="8" t="s">
        <v>168</v>
      </c>
      <c r="AU7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4" s="8"/>
      <c r="AW734">
        <v>38.777999999999999</v>
      </c>
      <c r="AX734">
        <v>35.855825000000003</v>
      </c>
      <c r="AY734">
        <v>50.328874999999996</v>
      </c>
      <c r="AZ734">
        <v>62.130825000000002</v>
      </c>
    </row>
    <row r="735" spans="1:52" x14ac:dyDescent="0.3">
      <c r="A735" s="43" t="s">
        <v>278</v>
      </c>
      <c r="B735" t="s">
        <v>4275</v>
      </c>
      <c r="C735" t="s">
        <v>110</v>
      </c>
      <c r="D735" s="8" t="s">
        <v>102</v>
      </c>
      <c r="E735" s="8" t="s">
        <v>160</v>
      </c>
      <c r="F735" s="8" t="s">
        <v>14</v>
      </c>
      <c r="G735" s="8" t="s">
        <v>4497</v>
      </c>
      <c r="H735" s="8" t="s">
        <v>160</v>
      </c>
      <c r="I735" s="8" t="s">
        <v>12</v>
      </c>
      <c r="J735" s="8">
        <v>300</v>
      </c>
      <c r="K735" s="14" t="s">
        <v>277</v>
      </c>
      <c r="L735" s="14" t="s">
        <v>5788</v>
      </c>
      <c r="M735" s="10">
        <v>1.2185922879112401</v>
      </c>
      <c r="N735" s="8" t="s">
        <v>8786</v>
      </c>
      <c r="O735" s="8" t="s">
        <v>147</v>
      </c>
      <c r="P735" s="9">
        <v>0.47244212962962961</v>
      </c>
      <c r="Q735" s="9">
        <v>0.47972222222222222</v>
      </c>
      <c r="R735" s="8">
        <v>0</v>
      </c>
      <c r="S735" s="10">
        <v>10.945833333333333</v>
      </c>
      <c r="T735" s="8" t="s">
        <v>4277</v>
      </c>
      <c r="U735" s="8" t="s">
        <v>4278</v>
      </c>
      <c r="V735" s="10">
        <v>0.33544131565136198</v>
      </c>
      <c r="W735">
        <v>2602.5300000000002</v>
      </c>
      <c r="X735" s="8">
        <v>0</v>
      </c>
      <c r="Y735" s="8">
        <v>0</v>
      </c>
      <c r="Z735">
        <v>0</v>
      </c>
      <c r="AA735">
        <v>0</v>
      </c>
      <c r="AB735" s="8">
        <f>Solution[[#This Row],[Old Stop]] +1</f>
        <v>301</v>
      </c>
      <c r="AC735" s="8" t="str">
        <f>_xlfn.CONCAT(Solution[[#This Row],[Old Rt '#]],"_",Solution[[#This Row],[Week '#]],"_", _xlfn.SWITCH(Solution[[#This Row],[Old Delivery Day]], "M", "Monday", "T", "Tuesday", "W", "Wednesday", "R", "Thursday", "F", "Friday"))</f>
        <v>101_Week2_Wednesday</v>
      </c>
      <c r="AD735" s="20">
        <v>109.1683</v>
      </c>
      <c r="AE735" s="20">
        <v>106.44499999999999</v>
      </c>
      <c r="AF735" s="20">
        <v>81.661799999999999</v>
      </c>
      <c r="AG735" s="20">
        <v>75.1661</v>
      </c>
      <c r="AH735">
        <v>80.260000000000005</v>
      </c>
      <c r="AI735" s="8" t="s">
        <v>3402</v>
      </c>
      <c r="AJ735" s="8" t="s">
        <v>5149</v>
      </c>
      <c r="AK735" s="8">
        <v>1</v>
      </c>
      <c r="AL735" s="8">
        <v>0</v>
      </c>
      <c r="AM735" s="11">
        <v>51.77</v>
      </c>
      <c r="AN735" s="11">
        <v>75.717500000000001</v>
      </c>
      <c r="AO735" t="s">
        <v>163</v>
      </c>
      <c r="AP735" s="8" t="s">
        <v>191</v>
      </c>
      <c r="AQ735" s="8" t="s">
        <v>44</v>
      </c>
      <c r="AR735" s="8" t="s">
        <v>164</v>
      </c>
      <c r="AS735" s="8" t="s">
        <v>163</v>
      </c>
      <c r="AT735" s="8" t="s">
        <v>168</v>
      </c>
      <c r="AU7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35" s="8">
        <v>0</v>
      </c>
      <c r="AW735">
        <v>27.292075000000001</v>
      </c>
      <c r="AX735">
        <v>26.611249999999998</v>
      </c>
      <c r="AY735">
        <v>20.41545</v>
      </c>
      <c r="AZ735">
        <v>18.791525</v>
      </c>
    </row>
    <row r="736" spans="1:52" x14ac:dyDescent="0.3">
      <c r="A736" s="43" t="s">
        <v>1564</v>
      </c>
      <c r="B736" t="s">
        <v>5661</v>
      </c>
      <c r="C736" t="s">
        <v>110</v>
      </c>
      <c r="D736" s="8" t="s">
        <v>102</v>
      </c>
      <c r="E736" s="8" t="s">
        <v>126</v>
      </c>
      <c r="F736" s="8" t="s">
        <v>15</v>
      </c>
      <c r="G736" s="8" t="s">
        <v>9264</v>
      </c>
      <c r="H736" s="8" t="s">
        <v>114</v>
      </c>
      <c r="I736" s="8" t="s">
        <v>12</v>
      </c>
      <c r="J736" s="8">
        <v>261</v>
      </c>
      <c r="K736" s="14" t="s">
        <v>1563</v>
      </c>
      <c r="L736" s="14" t="s">
        <v>6167</v>
      </c>
      <c r="M736" s="10">
        <v>0.42689354472497598</v>
      </c>
      <c r="N736" s="8" t="s">
        <v>8311</v>
      </c>
      <c r="O736" s="8" t="s">
        <v>123</v>
      </c>
      <c r="P736" s="9">
        <v>0.71888888888888891</v>
      </c>
      <c r="Q736" s="9">
        <v>0.72560185185185189</v>
      </c>
      <c r="R736" s="8">
        <v>0</v>
      </c>
      <c r="S736" s="10">
        <v>9.7333333333333343</v>
      </c>
      <c r="T736" s="8" t="s">
        <v>5663</v>
      </c>
      <c r="U736" s="8" t="s">
        <v>5664</v>
      </c>
      <c r="V736" s="10">
        <v>5.4711310515720597E-2</v>
      </c>
      <c r="W736">
        <v>797.09</v>
      </c>
      <c r="X736" s="8">
        <v>0</v>
      </c>
      <c r="Y736" s="8">
        <v>0</v>
      </c>
      <c r="Z736">
        <v>0</v>
      </c>
      <c r="AA736">
        <v>0</v>
      </c>
      <c r="AB736" s="8">
        <f>Solution[[#This Row],[Old Stop]] +1</f>
        <v>262</v>
      </c>
      <c r="AC736" s="8" t="str">
        <f>_xlfn.CONCAT(Solution[[#This Row],[Old Rt '#]],"_",Solution[[#This Row],[Week '#]],"_", _xlfn.SWITCH(Solution[[#This Row],[Old Delivery Day]], "M", "Monday", "T", "Tuesday", "W", "Wednesday", "R", "Thursday", "F", "Friday"))</f>
        <v>102_Week2_Wednesday</v>
      </c>
      <c r="AD736" s="20">
        <v>60.68</v>
      </c>
      <c r="AE736" s="20">
        <v>60.68</v>
      </c>
      <c r="AF736" s="20">
        <v>62.513300000000001</v>
      </c>
      <c r="AG736" s="20">
        <v>63.43</v>
      </c>
      <c r="AH736">
        <v>16.809999999999999</v>
      </c>
      <c r="AI736" s="8" t="s">
        <v>4667</v>
      </c>
      <c r="AJ736" s="8" t="s">
        <v>5103</v>
      </c>
      <c r="AK736" s="8">
        <v>1</v>
      </c>
      <c r="AL736" s="8">
        <v>0</v>
      </c>
      <c r="AM736" s="11">
        <v>15.17</v>
      </c>
      <c r="AN736" s="11">
        <v>15.8575</v>
      </c>
      <c r="AO736" t="s">
        <v>163</v>
      </c>
      <c r="AP736" s="8" t="s">
        <v>191</v>
      </c>
      <c r="AQ736" s="8" t="s">
        <v>44</v>
      </c>
      <c r="AR736" s="8" t="s">
        <v>163</v>
      </c>
      <c r="AS736" s="8" t="s">
        <v>163</v>
      </c>
      <c r="AT736" s="8" t="s">
        <v>168</v>
      </c>
      <c r="AU7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6" s="8">
        <v>0</v>
      </c>
      <c r="AW736">
        <v>15.17</v>
      </c>
      <c r="AX736">
        <v>15.17</v>
      </c>
      <c r="AY736">
        <v>15.628325</v>
      </c>
      <c r="AZ736">
        <v>15.8575</v>
      </c>
    </row>
    <row r="737" spans="1:52" x14ac:dyDescent="0.3">
      <c r="A737" s="43" t="s">
        <v>1776</v>
      </c>
      <c r="B737" t="s">
        <v>116</v>
      </c>
      <c r="C737" t="s">
        <v>4497</v>
      </c>
      <c r="D737" s="8" t="s">
        <v>102</v>
      </c>
      <c r="E737" s="8" t="s">
        <v>126</v>
      </c>
      <c r="F737" s="8" t="s">
        <v>12</v>
      </c>
      <c r="G737" s="8" t="s">
        <v>9249</v>
      </c>
      <c r="H737" s="8" t="s">
        <v>290</v>
      </c>
      <c r="I737" s="8" t="s">
        <v>15</v>
      </c>
      <c r="J737" s="8">
        <v>1</v>
      </c>
      <c r="K737" s="14" t="s">
        <v>1775</v>
      </c>
      <c r="L737" s="14" t="s">
        <v>5743</v>
      </c>
      <c r="M737" s="10">
        <v>0</v>
      </c>
      <c r="N737" s="8" t="s">
        <v>9109</v>
      </c>
      <c r="O737" s="8" t="s">
        <v>147</v>
      </c>
      <c r="P737" s="9">
        <v>0.37481481481481482</v>
      </c>
      <c r="Q737" s="9">
        <v>0.3815277777777778</v>
      </c>
      <c r="R737" s="8">
        <v>0</v>
      </c>
      <c r="S737" s="10">
        <v>9.4354006285390355</v>
      </c>
      <c r="T737" s="8" t="s">
        <v>4486</v>
      </c>
      <c r="U737" s="8" t="s">
        <v>4487</v>
      </c>
      <c r="V737" s="10"/>
      <c r="W737">
        <v>0</v>
      </c>
      <c r="X737" s="8">
        <v>0</v>
      </c>
      <c r="Y737" s="8">
        <v>0</v>
      </c>
      <c r="Z737">
        <v>0</v>
      </c>
      <c r="AA737">
        <v>0</v>
      </c>
      <c r="AB737" s="8">
        <f>Solution[[#This Row],[Old Stop]] +1</f>
        <v>2</v>
      </c>
      <c r="AC737" s="8" t="str">
        <f>_xlfn.CONCAT(Solution[[#This Row],[Old Rt '#]],"_",Solution[[#This Row],[Week '#]],"_", _xlfn.SWITCH(Solution[[#This Row],[Old Delivery Day]], "M", "Monday", "T", "Tuesday", "W", "Wednesday", "R", "Thursday", "F", "Friday"))</f>
        <v>105_Week2_Tuesday</v>
      </c>
      <c r="AD737" s="20">
        <v>0</v>
      </c>
      <c r="AE737" s="20">
        <v>0</v>
      </c>
      <c r="AF737" s="20">
        <v>0</v>
      </c>
      <c r="AG737" s="20">
        <v>0</v>
      </c>
      <c r="AH737" t="s">
        <v>247</v>
      </c>
      <c r="AI737" s="8" t="s">
        <v>4626</v>
      </c>
      <c r="AJ737" s="8" t="s">
        <v>5693</v>
      </c>
      <c r="AK737" s="8">
        <v>1</v>
      </c>
      <c r="AL737" s="8">
        <v>0</v>
      </c>
      <c r="AM737" s="11">
        <v>0</v>
      </c>
      <c r="AN737" s="11">
        <v>0</v>
      </c>
      <c r="AO737" t="s">
        <v>163</v>
      </c>
      <c r="AP737" s="8" t="s">
        <v>191</v>
      </c>
      <c r="AQ737" s="8" t="s">
        <v>44</v>
      </c>
      <c r="AR737" s="8" t="s">
        <v>163</v>
      </c>
      <c r="AS737" s="8" t="s">
        <v>163</v>
      </c>
      <c r="AT737" s="8" t="s">
        <v>168</v>
      </c>
      <c r="AU7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37" s="8">
        <v>0</v>
      </c>
      <c r="AW737">
        <v>0</v>
      </c>
      <c r="AX737">
        <v>0</v>
      </c>
      <c r="AY737">
        <v>0</v>
      </c>
      <c r="AZ737">
        <v>0</v>
      </c>
    </row>
    <row r="738" spans="1:52" x14ac:dyDescent="0.3">
      <c r="A738" s="43" t="s">
        <v>616</v>
      </c>
      <c r="B738" t="s">
        <v>4641</v>
      </c>
      <c r="C738" t="s">
        <v>110</v>
      </c>
      <c r="D738" s="8" t="s">
        <v>102</v>
      </c>
      <c r="E738" s="8" t="s">
        <v>160</v>
      </c>
      <c r="F738" s="8" t="s">
        <v>12</v>
      </c>
      <c r="G738" s="8" t="s">
        <v>140</v>
      </c>
      <c r="H738" s="8" t="s">
        <v>160</v>
      </c>
      <c r="I738" s="8" t="s">
        <v>48</v>
      </c>
      <c r="J738" s="8">
        <v>120</v>
      </c>
      <c r="K738" s="14" t="s">
        <v>615</v>
      </c>
      <c r="L738" s="14" t="s">
        <v>5949</v>
      </c>
      <c r="M738" s="10">
        <v>0.85664817581522401</v>
      </c>
      <c r="N738" s="8" t="s">
        <v>8744</v>
      </c>
      <c r="O738" s="8" t="s">
        <v>125</v>
      </c>
      <c r="P738" s="9">
        <v>0.48377314814814815</v>
      </c>
      <c r="Q738" s="9">
        <v>0.49453703703703705</v>
      </c>
      <c r="R738" s="8">
        <v>0</v>
      </c>
      <c r="S738" s="10">
        <v>14.483333333333334</v>
      </c>
      <c r="T738" s="8" t="s">
        <v>4643</v>
      </c>
      <c r="U738" s="8" t="s">
        <v>4644</v>
      </c>
      <c r="V738" s="10">
        <v>0.70783270572594603</v>
      </c>
      <c r="W738">
        <v>2425.5300000000002</v>
      </c>
      <c r="X738" s="8">
        <v>0</v>
      </c>
      <c r="Y738" s="8">
        <v>0</v>
      </c>
      <c r="Z738">
        <v>0</v>
      </c>
      <c r="AA738">
        <v>0</v>
      </c>
      <c r="AB738" s="8">
        <f>Solution[[#This Row],[Old Stop]] +1</f>
        <v>121</v>
      </c>
      <c r="AC738" s="8" t="str">
        <f>_xlfn.CONCAT(Solution[[#This Row],[Old Rt '#]],"_",Solution[[#This Row],[Week '#]],"_", _xlfn.SWITCH(Solution[[#This Row],[Old Delivery Day]], "M", "Monday", "T", "Tuesday", "W", "Wednesday", "R", "Thursday", "F", "Friday"))</f>
        <v>101_Week2_Thursday</v>
      </c>
      <c r="AD738" s="20">
        <v>79.674999999999997</v>
      </c>
      <c r="AE738" s="20">
        <v>91.39</v>
      </c>
      <c r="AF738" s="20">
        <v>104.7071</v>
      </c>
      <c r="AG738" s="20">
        <v>99.124200000000002</v>
      </c>
      <c r="AH738">
        <v>57.92</v>
      </c>
      <c r="AI738" s="8" t="s">
        <v>4434</v>
      </c>
      <c r="AJ738" s="8" t="s">
        <v>4630</v>
      </c>
      <c r="AK738" s="8">
        <v>1</v>
      </c>
      <c r="AL738" s="8">
        <v>0</v>
      </c>
      <c r="AM738" s="11">
        <v>51.534999999999997</v>
      </c>
      <c r="AN738" s="11">
        <v>47.53</v>
      </c>
      <c r="AO738" t="s">
        <v>163</v>
      </c>
      <c r="AP738" s="8" t="s">
        <v>191</v>
      </c>
      <c r="AQ738" s="8" t="s">
        <v>44</v>
      </c>
      <c r="AR738" s="8" t="s">
        <v>164</v>
      </c>
      <c r="AS738" s="8" t="s">
        <v>163</v>
      </c>
      <c r="AT738" s="8" t="s">
        <v>168</v>
      </c>
      <c r="AU7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8" s="8">
        <v>0</v>
      </c>
      <c r="AW738">
        <v>19.918749999999999</v>
      </c>
      <c r="AX738">
        <v>22.8475</v>
      </c>
      <c r="AY738">
        <v>26.176774999999999</v>
      </c>
      <c r="AZ738">
        <v>24.78105</v>
      </c>
    </row>
    <row r="739" spans="1:52" x14ac:dyDescent="0.3">
      <c r="A739" s="43" t="s">
        <v>1476</v>
      </c>
      <c r="B739" t="s">
        <v>5040</v>
      </c>
      <c r="C739" t="s">
        <v>110</v>
      </c>
      <c r="D739" s="8" t="s">
        <v>102</v>
      </c>
      <c r="E739" s="8" t="s">
        <v>290</v>
      </c>
      <c r="F739" s="8" t="s">
        <v>12</v>
      </c>
      <c r="G739" s="8" t="s">
        <v>9266</v>
      </c>
      <c r="H739" s="8" t="s">
        <v>126</v>
      </c>
      <c r="I739" s="8" t="s">
        <v>14</v>
      </c>
      <c r="J739" s="8">
        <v>380</v>
      </c>
      <c r="K739" s="14" t="s">
        <v>1475</v>
      </c>
      <c r="L739" s="14" t="s">
        <v>6119</v>
      </c>
      <c r="M739" s="10">
        <v>30.648073055918601</v>
      </c>
      <c r="N739" s="8" t="s">
        <v>8355</v>
      </c>
      <c r="O739" s="8" t="s">
        <v>125</v>
      </c>
      <c r="P739" s="9">
        <v>0.55849537037037034</v>
      </c>
      <c r="Q739" s="9">
        <v>0.56010416666666663</v>
      </c>
      <c r="R739" s="8">
        <v>0</v>
      </c>
      <c r="S739" s="10">
        <v>1.1555555566666667</v>
      </c>
      <c r="T739" s="8" t="s">
        <v>5042</v>
      </c>
      <c r="U739" s="8" t="s">
        <v>5043</v>
      </c>
      <c r="V739" s="10">
        <v>31.818926996487299</v>
      </c>
      <c r="W739">
        <v>1022.04</v>
      </c>
      <c r="X739" s="8">
        <v>0</v>
      </c>
      <c r="Y739" s="8">
        <v>0</v>
      </c>
      <c r="Z739">
        <v>0</v>
      </c>
      <c r="AA739">
        <v>0</v>
      </c>
      <c r="AB739" s="8">
        <f>Solution[[#This Row],[Old Stop]] +1</f>
        <v>381</v>
      </c>
      <c r="AC739" s="8" t="str">
        <f>_xlfn.CONCAT(Solution[[#This Row],[Old Rt '#]],"_",Solution[[#This Row],[Week '#]],"_", _xlfn.SWITCH(Solution[[#This Row],[Old Delivery Day]], "M", "Monday", "T", "Tuesday", "W", "Wednesday", "R", "Thursday", "F", "Friday"))</f>
        <v>103_Week2_Friday</v>
      </c>
      <c r="AD739" s="20">
        <v>38.82</v>
      </c>
      <c r="AE739" s="20">
        <v>38.82</v>
      </c>
      <c r="AF739" s="20">
        <v>40.031399999999998</v>
      </c>
      <c r="AG739" s="20">
        <v>40.94</v>
      </c>
      <c r="AH739">
        <v>21.7</v>
      </c>
      <c r="AI739" s="8" t="s">
        <v>3414</v>
      </c>
      <c r="AJ739" s="8" t="s">
        <v>5235</v>
      </c>
      <c r="AK739" s="8">
        <v>1</v>
      </c>
      <c r="AL739" s="8">
        <v>0</v>
      </c>
      <c r="AM739" s="11">
        <v>19.41</v>
      </c>
      <c r="AN739" s="11">
        <v>20.47</v>
      </c>
      <c r="AO739" t="s">
        <v>163</v>
      </c>
      <c r="AP739" s="8" t="s">
        <v>191</v>
      </c>
      <c r="AQ739" s="8" t="s">
        <v>44</v>
      </c>
      <c r="AR739" s="8" t="s">
        <v>163</v>
      </c>
      <c r="AS739" s="8" t="s">
        <v>163</v>
      </c>
      <c r="AT739" s="8" t="s">
        <v>168</v>
      </c>
      <c r="AU7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39" s="8">
        <v>0</v>
      </c>
      <c r="AW739">
        <v>9.7050000000000001</v>
      </c>
      <c r="AX739">
        <v>9.7050000000000001</v>
      </c>
      <c r="AY739">
        <v>10.007849999999999</v>
      </c>
      <c r="AZ739">
        <v>10.234999999999999</v>
      </c>
    </row>
    <row r="740" spans="1:52" x14ac:dyDescent="0.3">
      <c r="A740" s="43" t="s">
        <v>1057</v>
      </c>
      <c r="B740" t="s">
        <v>4436</v>
      </c>
      <c r="C740" t="s">
        <v>110</v>
      </c>
      <c r="D740" s="8" t="s">
        <v>102</v>
      </c>
      <c r="E740" s="8" t="s">
        <v>160</v>
      </c>
      <c r="F740" s="8" t="s">
        <v>12</v>
      </c>
      <c r="G740" s="8" t="s">
        <v>9252</v>
      </c>
      <c r="H740" s="8" t="s">
        <v>160</v>
      </c>
      <c r="I740" s="8" t="s">
        <v>48</v>
      </c>
      <c r="J740" s="8">
        <v>130</v>
      </c>
      <c r="K740" s="14" t="s">
        <v>1056</v>
      </c>
      <c r="L740" s="14" t="s">
        <v>5877</v>
      </c>
      <c r="M740" s="10">
        <v>59.531805367189797</v>
      </c>
      <c r="N740" s="8" t="s">
        <v>7802</v>
      </c>
      <c r="O740" s="8" t="s">
        <v>147</v>
      </c>
      <c r="P740" s="9">
        <v>0.44604166666666667</v>
      </c>
      <c r="Q740" s="9">
        <v>0.46967592592592594</v>
      </c>
      <c r="R740" s="8">
        <v>0</v>
      </c>
      <c r="S740" s="10">
        <v>35.843333333333334</v>
      </c>
      <c r="T740" s="8" t="s">
        <v>4438</v>
      </c>
      <c r="U740" s="8" t="s">
        <v>4439</v>
      </c>
      <c r="V740" s="10">
        <v>47.234937930566403</v>
      </c>
      <c r="W740">
        <v>21795.1</v>
      </c>
      <c r="X740" s="8">
        <v>0</v>
      </c>
      <c r="Y740" s="8">
        <v>1</v>
      </c>
      <c r="Z740">
        <v>1</v>
      </c>
      <c r="AA740">
        <v>26</v>
      </c>
      <c r="AB740" s="8">
        <f>Solution[[#This Row],[Old Stop]] +1</f>
        <v>131</v>
      </c>
      <c r="AC740" s="8" t="str">
        <f>_xlfn.CONCAT(Solution[[#This Row],[Old Rt '#]],"_",Solution[[#This Row],[Week '#]],"_", _xlfn.SWITCH(Solution[[#This Row],[Old Delivery Day]], "M", "Monday", "T", "Tuesday", "W", "Wednesday", "R", "Thursday", "F", "Friday"))</f>
        <v>101_Week2_Thursday</v>
      </c>
      <c r="AD740" s="20">
        <v>429.88909999999998</v>
      </c>
      <c r="AE740" s="20">
        <v>414.88150000000002</v>
      </c>
      <c r="AF740" s="20">
        <v>438.97140000000002</v>
      </c>
      <c r="AG740" s="20">
        <v>417.38760000000002</v>
      </c>
      <c r="AH740">
        <v>422.57</v>
      </c>
      <c r="AI740" s="8" t="s">
        <v>4434</v>
      </c>
      <c r="AJ740" s="8" t="s">
        <v>4630</v>
      </c>
      <c r="AK740" s="8">
        <v>1</v>
      </c>
      <c r="AL740" s="8">
        <v>24</v>
      </c>
      <c r="AM740" s="11">
        <v>487.83499999999998</v>
      </c>
      <c r="AN740" s="11">
        <v>377.86869999999999</v>
      </c>
      <c r="AO740" t="s">
        <v>163</v>
      </c>
      <c r="AP740" s="8" t="s">
        <v>191</v>
      </c>
      <c r="AQ740" s="8" t="s">
        <v>44</v>
      </c>
      <c r="AR740" s="8" t="s">
        <v>164</v>
      </c>
      <c r="AS740" s="8" t="s">
        <v>163</v>
      </c>
      <c r="AT740" s="8" t="s">
        <v>168</v>
      </c>
      <c r="AU7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0" s="8">
        <v>24</v>
      </c>
      <c r="AW740">
        <v>107.472275</v>
      </c>
      <c r="AX740">
        <v>103.720375</v>
      </c>
      <c r="AY740">
        <v>109.74285</v>
      </c>
      <c r="AZ740">
        <v>104.34690000000001</v>
      </c>
    </row>
    <row r="741" spans="1:52" x14ac:dyDescent="0.3">
      <c r="A741" s="43" t="s">
        <v>1738</v>
      </c>
      <c r="B741" t="s">
        <v>3748</v>
      </c>
      <c r="C741" t="s">
        <v>110</v>
      </c>
      <c r="D741" s="8" t="s">
        <v>102</v>
      </c>
      <c r="E741" s="8" t="s">
        <v>126</v>
      </c>
      <c r="F741" s="8" t="s">
        <v>15</v>
      </c>
      <c r="G741" s="8" t="s">
        <v>9268</v>
      </c>
      <c r="H741" s="8" t="s">
        <v>290</v>
      </c>
      <c r="I741" s="8" t="s">
        <v>15</v>
      </c>
      <c r="J741" s="8">
        <v>297</v>
      </c>
      <c r="K741" s="14" t="s">
        <v>1737</v>
      </c>
      <c r="L741" s="14" t="s">
        <v>6172</v>
      </c>
      <c r="M741" s="10">
        <v>4.6148489638085301E-2</v>
      </c>
      <c r="N741" s="8" t="s">
        <v>8348</v>
      </c>
      <c r="O741" s="8" t="s">
        <v>125</v>
      </c>
      <c r="P741" s="9">
        <v>0.76501157407407405</v>
      </c>
      <c r="Q741" s="9">
        <v>0.76863425925925921</v>
      </c>
      <c r="R741" s="8">
        <v>0</v>
      </c>
      <c r="S741" s="10">
        <v>5.1166666666666671</v>
      </c>
      <c r="T741" s="8" t="s">
        <v>5097</v>
      </c>
      <c r="U741" s="8" t="s">
        <v>5098</v>
      </c>
      <c r="V741" s="10">
        <v>4.5013180869445203E-2</v>
      </c>
      <c r="W741">
        <v>542.91999999999996</v>
      </c>
      <c r="X741" s="8">
        <v>0</v>
      </c>
      <c r="Y741" s="8">
        <v>0</v>
      </c>
      <c r="Z741">
        <v>0</v>
      </c>
      <c r="AA741">
        <v>0</v>
      </c>
      <c r="AB741" s="8">
        <f>Solution[[#This Row],[Old Stop]] +1</f>
        <v>298</v>
      </c>
      <c r="AC741" s="8" t="str">
        <f>_xlfn.CONCAT(Solution[[#This Row],[Old Rt '#]],"_",Solution[[#This Row],[Week '#]],"_", _xlfn.SWITCH(Solution[[#This Row],[Old Delivery Day]], "M", "Monday", "T", "Tuesday", "W", "Wednesday", "R", "Thursday", "F", "Friday"))</f>
        <v>105_Week2_Tuesday</v>
      </c>
      <c r="AD741" s="20">
        <v>20.69</v>
      </c>
      <c r="AE741" s="20">
        <v>20.69</v>
      </c>
      <c r="AF741" s="20">
        <v>21.243300000000001</v>
      </c>
      <c r="AG741" s="20">
        <v>21.52</v>
      </c>
      <c r="AH741">
        <v>11.41</v>
      </c>
      <c r="AI741" s="8" t="s">
        <v>4667</v>
      </c>
      <c r="AJ741" s="8" t="s">
        <v>5103</v>
      </c>
      <c r="AK741" s="8">
        <v>1</v>
      </c>
      <c r="AL741" s="8">
        <v>0</v>
      </c>
      <c r="AM741" s="11">
        <v>10.345000000000001</v>
      </c>
      <c r="AN741" s="11">
        <v>10.76</v>
      </c>
      <c r="AO741" t="s">
        <v>163</v>
      </c>
      <c r="AP741" s="8" t="s">
        <v>191</v>
      </c>
      <c r="AQ741" s="8" t="s">
        <v>44</v>
      </c>
      <c r="AR741" s="8" t="s">
        <v>163</v>
      </c>
      <c r="AS741" s="8" t="s">
        <v>164</v>
      </c>
      <c r="AT741" s="8" t="s">
        <v>168</v>
      </c>
      <c r="AU7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1" s="8">
        <v>0</v>
      </c>
      <c r="AW741">
        <v>5.1725000000000003</v>
      </c>
      <c r="AX741">
        <v>5.1725000000000003</v>
      </c>
      <c r="AY741">
        <v>5.3108250000000004</v>
      </c>
      <c r="AZ741">
        <v>5.38</v>
      </c>
    </row>
    <row r="742" spans="1:52" x14ac:dyDescent="0.3">
      <c r="A742" s="43" t="s">
        <v>1355</v>
      </c>
      <c r="B742" t="s">
        <v>4157</v>
      </c>
      <c r="C742" t="s">
        <v>110</v>
      </c>
      <c r="D742" s="8" t="s">
        <v>102</v>
      </c>
      <c r="E742" s="8" t="s">
        <v>290</v>
      </c>
      <c r="F742" s="8" t="s">
        <v>48</v>
      </c>
      <c r="G742" s="8" t="s">
        <v>180</v>
      </c>
      <c r="H742" s="8" t="s">
        <v>160</v>
      </c>
      <c r="I742" s="8" t="s">
        <v>48</v>
      </c>
      <c r="J742" s="8">
        <v>285</v>
      </c>
      <c r="K742" s="14" t="s">
        <v>1354</v>
      </c>
      <c r="L742" s="14" t="s">
        <v>5950</v>
      </c>
      <c r="M742" s="10">
        <v>2.42421868038541</v>
      </c>
      <c r="N742" s="8" t="s">
        <v>8409</v>
      </c>
      <c r="O742" s="8" t="s">
        <v>147</v>
      </c>
      <c r="P742" s="9">
        <v>0.35192129629629632</v>
      </c>
      <c r="Q742" s="9">
        <v>0.3674884259259259</v>
      </c>
      <c r="R742" s="8">
        <v>0</v>
      </c>
      <c r="S742" s="10">
        <v>28.836666666666666</v>
      </c>
      <c r="T742" s="8" t="s">
        <v>4159</v>
      </c>
      <c r="U742" s="8" t="s">
        <v>4160</v>
      </c>
      <c r="V742" s="10">
        <v>1.9413603763310501</v>
      </c>
      <c r="W742">
        <v>5306.8</v>
      </c>
      <c r="X742" s="8">
        <v>19</v>
      </c>
      <c r="Y742" s="8">
        <v>0.92936802973977695</v>
      </c>
      <c r="Z742">
        <v>13</v>
      </c>
      <c r="AA742">
        <v>269</v>
      </c>
      <c r="AB742" s="8">
        <f>Solution[[#This Row],[Old Stop]] +1</f>
        <v>286</v>
      </c>
      <c r="AC742" s="8" t="str">
        <f>_xlfn.CONCAT(Solution[[#This Row],[Old Rt '#]],"_",Solution[[#This Row],[Week '#]],"_", _xlfn.SWITCH(Solution[[#This Row],[Old Delivery Day]], "M", "Monday", "T", "Tuesday", "W", "Wednesday", "R", "Thursday", "F", "Friday"))</f>
        <v>101_Week2_Thursday</v>
      </c>
      <c r="AD742" s="20">
        <v>102.3407</v>
      </c>
      <c r="AE742" s="20">
        <v>96.884600000000006</v>
      </c>
      <c r="AF742" s="20">
        <v>97.912800000000004</v>
      </c>
      <c r="AG742" s="20">
        <v>114.5853</v>
      </c>
      <c r="AH742">
        <v>109.04</v>
      </c>
      <c r="AI742" s="8" t="s">
        <v>3549</v>
      </c>
      <c r="AJ742" s="8" t="s">
        <v>5177</v>
      </c>
      <c r="AK742" s="8">
        <v>1</v>
      </c>
      <c r="AL742" s="8">
        <v>269</v>
      </c>
      <c r="AM742" s="11">
        <v>95.935000000000002</v>
      </c>
      <c r="AN742" s="11">
        <v>119.11620000000001</v>
      </c>
      <c r="AO742" t="s">
        <v>163</v>
      </c>
      <c r="AP742" s="8" t="s">
        <v>191</v>
      </c>
      <c r="AQ742" s="8" t="s">
        <v>44</v>
      </c>
      <c r="AR742" s="8" t="s">
        <v>163</v>
      </c>
      <c r="AS742" s="8" t="s">
        <v>164</v>
      </c>
      <c r="AT742" s="8" t="s">
        <v>168</v>
      </c>
      <c r="AU7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2" s="8">
        <v>269</v>
      </c>
      <c r="AW742">
        <v>25.585175</v>
      </c>
      <c r="AX742">
        <v>24.221150000000002</v>
      </c>
      <c r="AY742">
        <v>24.478200000000001</v>
      </c>
      <c r="AZ742">
        <v>28.646325000000001</v>
      </c>
    </row>
    <row r="743" spans="1:52" x14ac:dyDescent="0.3">
      <c r="A743" s="43" t="s">
        <v>1270</v>
      </c>
      <c r="B743" t="s">
        <v>121</v>
      </c>
      <c r="C743" t="s">
        <v>4507</v>
      </c>
      <c r="D743" s="8" t="s">
        <v>102</v>
      </c>
      <c r="E743" s="8" t="s">
        <v>126</v>
      </c>
      <c r="F743" s="8" t="s">
        <v>12</v>
      </c>
      <c r="G743" s="8" t="s">
        <v>9259</v>
      </c>
      <c r="H743" s="8" t="s">
        <v>290</v>
      </c>
      <c r="I743" s="8" t="s">
        <v>15</v>
      </c>
      <c r="J743" s="8">
        <v>90</v>
      </c>
      <c r="K743" s="14" t="s">
        <v>1269</v>
      </c>
      <c r="L743" s="14" t="s">
        <v>5743</v>
      </c>
      <c r="M743" s="10">
        <v>0</v>
      </c>
      <c r="N743" s="8" t="s">
        <v>7791</v>
      </c>
      <c r="O743" s="8" t="s">
        <v>147</v>
      </c>
      <c r="P743" s="9">
        <v>0.37468750000000001</v>
      </c>
      <c r="Q743" s="9">
        <v>0.37481481481481482</v>
      </c>
      <c r="R743" s="8">
        <v>0</v>
      </c>
      <c r="S743" s="10">
        <v>0.15833333333333333</v>
      </c>
      <c r="T743" s="8" t="s">
        <v>4486</v>
      </c>
      <c r="U743" s="8" t="s">
        <v>4487</v>
      </c>
      <c r="V743" s="10"/>
      <c r="W743">
        <v>234.65</v>
      </c>
      <c r="X743" s="8">
        <v>0</v>
      </c>
      <c r="Y743" s="8">
        <v>0</v>
      </c>
      <c r="Z743">
        <v>0</v>
      </c>
      <c r="AA743">
        <v>0</v>
      </c>
      <c r="AB743" s="8">
        <f>Solution[[#This Row],[Old Stop]] +1</f>
        <v>91</v>
      </c>
      <c r="AC743" s="8" t="str">
        <f>_xlfn.CONCAT(Solution[[#This Row],[Old Rt '#]],"_",Solution[[#This Row],[Week '#]],"_", _xlfn.SWITCH(Solution[[#This Row],[Old Delivery Day]], "M", "Monday", "T", "Tuesday", "W", "Wednesday", "R", "Thursday", "F", "Friday"))</f>
        <v>105_Week2_Tuesday</v>
      </c>
      <c r="AD743" s="20">
        <v>4.5</v>
      </c>
      <c r="AE743" s="20">
        <v>4.5</v>
      </c>
      <c r="AF743" s="20">
        <v>4.5</v>
      </c>
      <c r="AG743" s="20">
        <v>4.5346000000000002</v>
      </c>
      <c r="AH743">
        <v>4.7699999999999996</v>
      </c>
      <c r="AI743" s="8" t="s">
        <v>4626</v>
      </c>
      <c r="AJ743" s="8" t="s">
        <v>5693</v>
      </c>
      <c r="AK743" s="8">
        <v>1</v>
      </c>
      <c r="AL743" s="8">
        <v>0</v>
      </c>
      <c r="AM743" s="11">
        <v>4.5</v>
      </c>
      <c r="AN743" s="11">
        <v>4.5374999999999996</v>
      </c>
      <c r="AO743" t="s">
        <v>163</v>
      </c>
      <c r="AP743" s="8" t="s">
        <v>191</v>
      </c>
      <c r="AQ743" s="8" t="s">
        <v>44</v>
      </c>
      <c r="AR743" s="8" t="s">
        <v>163</v>
      </c>
      <c r="AS743" s="8" t="s">
        <v>163</v>
      </c>
      <c r="AT743" s="8" t="s">
        <v>168</v>
      </c>
      <c r="AU7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43" s="8">
        <v>0</v>
      </c>
      <c r="AW743">
        <v>1.125</v>
      </c>
      <c r="AX743">
        <v>1.125</v>
      </c>
      <c r="AY743">
        <v>1.125</v>
      </c>
      <c r="AZ743">
        <v>1.13365</v>
      </c>
    </row>
    <row r="744" spans="1:52" x14ac:dyDescent="0.3">
      <c r="A744" s="43" t="s">
        <v>442</v>
      </c>
      <c r="B744" t="s">
        <v>5057</v>
      </c>
      <c r="C744" t="s">
        <v>110</v>
      </c>
      <c r="D744" s="8" t="s">
        <v>102</v>
      </c>
      <c r="E744" s="8" t="s">
        <v>126</v>
      </c>
      <c r="F744" s="8" t="s">
        <v>14</v>
      </c>
      <c r="G744" s="8" t="s">
        <v>4497</v>
      </c>
      <c r="H744" s="8" t="s">
        <v>126</v>
      </c>
      <c r="I744" s="8" t="s">
        <v>12</v>
      </c>
      <c r="J744" s="8">
        <v>132</v>
      </c>
      <c r="K744" s="14" t="s">
        <v>441</v>
      </c>
      <c r="L744" s="14" t="s">
        <v>6108</v>
      </c>
      <c r="M744" s="10">
        <v>0.37136564565525998</v>
      </c>
      <c r="N744" s="8" t="s">
        <v>6408</v>
      </c>
      <c r="O744" s="8" t="s">
        <v>125</v>
      </c>
      <c r="P744" s="9">
        <v>0.36721064814814813</v>
      </c>
      <c r="Q744" s="9">
        <v>0.39491898148148147</v>
      </c>
      <c r="R744" s="8">
        <v>0</v>
      </c>
      <c r="S744" s="10">
        <v>31.75</v>
      </c>
      <c r="T744" s="8" t="s">
        <v>5059</v>
      </c>
      <c r="U744" s="8" t="s">
        <v>5060</v>
      </c>
      <c r="V744" s="10">
        <v>0.197748646435467</v>
      </c>
      <c r="W744">
        <v>2394.56</v>
      </c>
      <c r="X744" s="8">
        <v>0</v>
      </c>
      <c r="Y744" s="8">
        <v>0</v>
      </c>
      <c r="Z744">
        <v>0</v>
      </c>
      <c r="AA744">
        <v>0</v>
      </c>
      <c r="AB744" s="8">
        <f>Solution[[#This Row],[Old Stop]] +1</f>
        <v>133</v>
      </c>
      <c r="AC744" s="8" t="str">
        <f>_xlfn.CONCAT(Solution[[#This Row],[Old Rt '#]],"_",Solution[[#This Row],[Week '#]],"_", _xlfn.SWITCH(Solution[[#This Row],[Old Delivery Day]], "M", "Monday", "T", "Tuesday", "W", "Wednesday", "R", "Thursday", "F", "Friday"))</f>
        <v>103_Week2_Wednesday</v>
      </c>
      <c r="AD744" s="20">
        <v>93.076599999999999</v>
      </c>
      <c r="AE744" s="20">
        <v>89.05</v>
      </c>
      <c r="AF744" s="20">
        <v>98.224999999999994</v>
      </c>
      <c r="AG744" s="20">
        <v>93.5</v>
      </c>
      <c r="AH744">
        <v>54.49</v>
      </c>
      <c r="AI744" s="8" t="s">
        <v>4836</v>
      </c>
      <c r="AJ744" s="8" t="s">
        <v>5048</v>
      </c>
      <c r="AK744" s="8">
        <v>1</v>
      </c>
      <c r="AL744" s="8">
        <v>0</v>
      </c>
      <c r="AM744" s="11">
        <v>44.524999999999999</v>
      </c>
      <c r="AN744" s="11">
        <v>46.75</v>
      </c>
      <c r="AO744" t="s">
        <v>163</v>
      </c>
      <c r="AP744" s="8" t="s">
        <v>191</v>
      </c>
      <c r="AQ744" s="8" t="s">
        <v>44</v>
      </c>
      <c r="AR744" s="8" t="s">
        <v>164</v>
      </c>
      <c r="AS744" s="8" t="s">
        <v>163</v>
      </c>
      <c r="AT744" s="8" t="s">
        <v>168</v>
      </c>
      <c r="AU7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44" s="8">
        <v>0</v>
      </c>
      <c r="AW744">
        <v>23.26915</v>
      </c>
      <c r="AX744">
        <v>22.262499999999999</v>
      </c>
      <c r="AY744">
        <v>24.556249999999999</v>
      </c>
      <c r="AZ744">
        <v>23.375</v>
      </c>
    </row>
    <row r="745" spans="1:52" x14ac:dyDescent="0.3">
      <c r="A745" s="43" t="s">
        <v>781</v>
      </c>
      <c r="B745" t="s">
        <v>3659</v>
      </c>
      <c r="C745" t="s">
        <v>110</v>
      </c>
      <c r="D745" s="8" t="s">
        <v>102</v>
      </c>
      <c r="E745" s="8" t="s">
        <v>290</v>
      </c>
      <c r="F745" s="8" t="s">
        <v>48</v>
      </c>
      <c r="G745" s="8" t="s">
        <v>9248</v>
      </c>
      <c r="H745" s="8" t="s">
        <v>290</v>
      </c>
      <c r="I745" s="8" t="s">
        <v>14</v>
      </c>
      <c r="J745" s="8">
        <v>305</v>
      </c>
      <c r="K745" s="14" t="s">
        <v>780</v>
      </c>
      <c r="L745" s="14" t="s">
        <v>5922</v>
      </c>
      <c r="M745" s="10">
        <v>0</v>
      </c>
      <c r="N745" s="8" t="s">
        <v>8416</v>
      </c>
      <c r="O745" s="8" t="s">
        <v>147</v>
      </c>
      <c r="P745" s="9">
        <v>0.38741898148148146</v>
      </c>
      <c r="Q745" s="9">
        <v>0.39653935185185185</v>
      </c>
      <c r="R745" s="8">
        <v>0</v>
      </c>
      <c r="S745" s="10">
        <v>15.806666666666667</v>
      </c>
      <c r="T745" s="8" t="s">
        <v>3661</v>
      </c>
      <c r="U745" s="8" t="s">
        <v>3662</v>
      </c>
      <c r="V745" s="10"/>
      <c r="W745">
        <v>3375.92</v>
      </c>
      <c r="X745" s="8">
        <v>0</v>
      </c>
      <c r="Y745" s="8">
        <v>1</v>
      </c>
      <c r="Z745">
        <v>3</v>
      </c>
      <c r="AA745">
        <v>40</v>
      </c>
      <c r="AB745" s="8">
        <f>Solution[[#This Row],[Old Stop]] +1</f>
        <v>306</v>
      </c>
      <c r="AC745" s="8" t="str">
        <f>_xlfn.CONCAT(Solution[[#This Row],[Old Rt '#]],"_",Solution[[#This Row],[Week '#]],"_", _xlfn.SWITCH(Solution[[#This Row],[Old Delivery Day]], "M", "Monday", "T", "Tuesday", "W", "Wednesday", "R", "Thursday", "F", "Friday"))</f>
        <v>105_Week2_Friday</v>
      </c>
      <c r="AD745" s="20">
        <v>58.015000000000001</v>
      </c>
      <c r="AE745" s="20">
        <v>76.319999999999993</v>
      </c>
      <c r="AF745" s="20">
        <v>69.2</v>
      </c>
      <c r="AG745" s="20">
        <v>86.87</v>
      </c>
      <c r="AH745">
        <v>85.82</v>
      </c>
      <c r="AI745" s="8" t="s">
        <v>3549</v>
      </c>
      <c r="AJ745" s="8" t="s">
        <v>5177</v>
      </c>
      <c r="AK745" s="8">
        <v>1</v>
      </c>
      <c r="AL745" s="8">
        <v>40</v>
      </c>
      <c r="AM745" s="11">
        <v>78.17</v>
      </c>
      <c r="AN745" s="11">
        <v>88.1875</v>
      </c>
      <c r="AO745" t="s">
        <v>163</v>
      </c>
      <c r="AP745" s="8" t="s">
        <v>191</v>
      </c>
      <c r="AQ745" s="8" t="s">
        <v>44</v>
      </c>
      <c r="AR745" s="8" t="s">
        <v>164</v>
      </c>
      <c r="AS745" s="8" t="s">
        <v>163</v>
      </c>
      <c r="AT745" s="8" t="s">
        <v>168</v>
      </c>
      <c r="AU7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5" s="8">
        <v>40</v>
      </c>
      <c r="AW745">
        <v>14.50375</v>
      </c>
      <c r="AX745">
        <v>19.079999999999998</v>
      </c>
      <c r="AY745">
        <v>17.3</v>
      </c>
      <c r="AZ745">
        <v>21.717500000000001</v>
      </c>
    </row>
    <row r="746" spans="1:52" x14ac:dyDescent="0.3">
      <c r="A746" s="43" t="s">
        <v>1290</v>
      </c>
      <c r="B746" t="s">
        <v>4680</v>
      </c>
      <c r="C746" t="s">
        <v>110</v>
      </c>
      <c r="D746" s="8" t="s">
        <v>102</v>
      </c>
      <c r="E746" s="8" t="s">
        <v>126</v>
      </c>
      <c r="F746" s="8" t="s">
        <v>15</v>
      </c>
      <c r="G746" s="8" t="s">
        <v>9255</v>
      </c>
      <c r="H746" s="8" t="s">
        <v>114</v>
      </c>
      <c r="I746" s="8" t="s">
        <v>12</v>
      </c>
      <c r="J746" s="8">
        <v>290</v>
      </c>
      <c r="K746" s="14" t="s">
        <v>1289</v>
      </c>
      <c r="L746" s="14" t="s">
        <v>6178</v>
      </c>
      <c r="M746" s="10">
        <v>0.64166009601740404</v>
      </c>
      <c r="N746" s="8" t="s">
        <v>7757</v>
      </c>
      <c r="O746" s="8" t="s">
        <v>125</v>
      </c>
      <c r="P746" s="9">
        <v>0.70096064814814818</v>
      </c>
      <c r="Q746" s="9">
        <v>0.70767361111111116</v>
      </c>
      <c r="R746" s="8">
        <v>0</v>
      </c>
      <c r="S746" s="10">
        <v>0.30833333333333335</v>
      </c>
      <c r="T746" s="8" t="s">
        <v>4682</v>
      </c>
      <c r="U746" s="8" t="s">
        <v>4683</v>
      </c>
      <c r="V746" s="10">
        <v>0.17662761496012599</v>
      </c>
      <c r="W746">
        <v>1556.56</v>
      </c>
      <c r="X746" s="8">
        <v>0</v>
      </c>
      <c r="Y746" s="8">
        <v>0</v>
      </c>
      <c r="Z746">
        <v>0</v>
      </c>
      <c r="AA746">
        <v>0</v>
      </c>
      <c r="AB746" s="8">
        <f>Solution[[#This Row],[Old Stop]] +1</f>
        <v>291</v>
      </c>
      <c r="AC746" s="8" t="str">
        <f>_xlfn.CONCAT(Solution[[#This Row],[Old Rt '#]],"_",Solution[[#This Row],[Week '#]],"_", _xlfn.SWITCH(Solution[[#This Row],[Old Delivery Day]], "M", "Monday", "T", "Tuesday", "W", "Wednesday", "R", "Thursday", "F", "Friday"))</f>
        <v>102_Week2_Wednesday</v>
      </c>
      <c r="AD746" s="20">
        <v>95.93</v>
      </c>
      <c r="AE746" s="20">
        <v>87.168000000000006</v>
      </c>
      <c r="AF746" s="20">
        <v>81.956599999999995</v>
      </c>
      <c r="AG746" s="20">
        <v>105.73</v>
      </c>
      <c r="AH746">
        <v>30.73</v>
      </c>
      <c r="AI746" s="8" t="s">
        <v>4667</v>
      </c>
      <c r="AJ746" s="8" t="s">
        <v>5103</v>
      </c>
      <c r="AK746" s="8">
        <v>1</v>
      </c>
      <c r="AL746" s="8">
        <v>0</v>
      </c>
      <c r="AM746" s="11">
        <v>0</v>
      </c>
      <c r="AN746" s="11">
        <v>53.88</v>
      </c>
      <c r="AO746" t="s">
        <v>163</v>
      </c>
      <c r="AP746" s="8" t="s">
        <v>191</v>
      </c>
      <c r="AQ746" s="8" t="s">
        <v>44</v>
      </c>
      <c r="AR746" s="8" t="s">
        <v>163</v>
      </c>
      <c r="AS746" s="8" t="s">
        <v>163</v>
      </c>
      <c r="AT746" s="8" t="s">
        <v>168</v>
      </c>
      <c r="AU7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6" s="8">
        <v>0</v>
      </c>
      <c r="AW746">
        <v>23.982500000000002</v>
      </c>
      <c r="AX746">
        <v>21.792000000000002</v>
      </c>
      <c r="AY746">
        <v>20.489149999999999</v>
      </c>
      <c r="AZ746">
        <v>26.432500000000001</v>
      </c>
    </row>
    <row r="747" spans="1:52" x14ac:dyDescent="0.3">
      <c r="A747" s="43" t="s">
        <v>783</v>
      </c>
      <c r="B747" t="s">
        <v>3696</v>
      </c>
      <c r="C747" t="s">
        <v>110</v>
      </c>
      <c r="D747" s="8" t="s">
        <v>102</v>
      </c>
      <c r="E747" s="8" t="s">
        <v>290</v>
      </c>
      <c r="F747" s="8" t="s">
        <v>48</v>
      </c>
      <c r="G747" s="8" t="s">
        <v>137</v>
      </c>
      <c r="H747" s="8" t="s">
        <v>290</v>
      </c>
      <c r="I747" s="8" t="s">
        <v>14</v>
      </c>
      <c r="J747" s="8">
        <v>300</v>
      </c>
      <c r="K747" s="14" t="s">
        <v>782</v>
      </c>
      <c r="L747" s="14" t="s">
        <v>5922</v>
      </c>
      <c r="M747" s="10">
        <v>1.13570189805495</v>
      </c>
      <c r="N747" s="8" t="s">
        <v>8414</v>
      </c>
      <c r="O747" s="8" t="s">
        <v>147</v>
      </c>
      <c r="P747" s="9">
        <v>0.38723379629629628</v>
      </c>
      <c r="Q747" s="9">
        <v>0.38741898148148146</v>
      </c>
      <c r="R747" s="8">
        <v>0</v>
      </c>
      <c r="S747" s="10">
        <v>0.20666666666666667</v>
      </c>
      <c r="T747" s="8" t="s">
        <v>3661</v>
      </c>
      <c r="U747" s="8" t="s">
        <v>3662</v>
      </c>
      <c r="V747" s="10">
        <v>0.84679699283444898</v>
      </c>
      <c r="W747">
        <v>2555.4499999999998</v>
      </c>
      <c r="X747" s="8">
        <v>0</v>
      </c>
      <c r="Y747" s="8">
        <v>0</v>
      </c>
      <c r="Z747">
        <v>0</v>
      </c>
      <c r="AA747">
        <v>0</v>
      </c>
      <c r="AB747" s="8">
        <f>Solution[[#This Row],[Old Stop]] +1</f>
        <v>301</v>
      </c>
      <c r="AC747" s="8" t="str">
        <f>_xlfn.CONCAT(Solution[[#This Row],[Old Rt '#]],"_",Solution[[#This Row],[Week '#]],"_", _xlfn.SWITCH(Solution[[#This Row],[Old Delivery Day]], "M", "Monday", "T", "Tuesday", "W", "Wednesday", "R", "Thursday", "F", "Friday"))</f>
        <v>105_Week2_Friday</v>
      </c>
      <c r="AD747" s="20">
        <v>33.295000000000002</v>
      </c>
      <c r="AE747" s="20">
        <v>66.675299999999993</v>
      </c>
      <c r="AF747" s="20">
        <v>71.002300000000005</v>
      </c>
      <c r="AG747" s="20">
        <v>72.687799999999996</v>
      </c>
      <c r="AH747">
        <v>79.819999999999993</v>
      </c>
      <c r="AI747" s="8" t="s">
        <v>3549</v>
      </c>
      <c r="AJ747" s="8" t="s">
        <v>5177</v>
      </c>
      <c r="AK747" s="8">
        <v>1</v>
      </c>
      <c r="AL747" s="8">
        <v>0</v>
      </c>
      <c r="AM747" s="11">
        <v>62.48</v>
      </c>
      <c r="AN747" s="11">
        <v>54.477499999999999</v>
      </c>
      <c r="AO747" t="s">
        <v>163</v>
      </c>
      <c r="AP747" s="8" t="s">
        <v>191</v>
      </c>
      <c r="AQ747" s="8" t="s">
        <v>81</v>
      </c>
      <c r="AR747" s="8" t="s">
        <v>164</v>
      </c>
      <c r="AS747" s="8" t="s">
        <v>163</v>
      </c>
      <c r="AT747" s="8" t="s">
        <v>168</v>
      </c>
      <c r="AU7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7" s="8">
        <v>0</v>
      </c>
      <c r="AW747">
        <v>8.3237500000000004</v>
      </c>
      <c r="AX747">
        <v>16.668824999999998</v>
      </c>
      <c r="AY747">
        <v>17.750575000000001</v>
      </c>
      <c r="AZ747">
        <v>18.171949999999999</v>
      </c>
    </row>
    <row r="748" spans="1:52" x14ac:dyDescent="0.3">
      <c r="A748" s="43" t="s">
        <v>1923</v>
      </c>
      <c r="B748" t="s">
        <v>5665</v>
      </c>
      <c r="C748" t="s">
        <v>110</v>
      </c>
      <c r="D748" s="8" t="s">
        <v>102</v>
      </c>
      <c r="E748" s="8" t="s">
        <v>126</v>
      </c>
      <c r="F748" s="8" t="s">
        <v>15</v>
      </c>
      <c r="G748" s="8" t="s">
        <v>9254</v>
      </c>
      <c r="H748" s="8" t="s">
        <v>114</v>
      </c>
      <c r="I748" s="8" t="s">
        <v>12</v>
      </c>
      <c r="J748" s="8">
        <v>245</v>
      </c>
      <c r="K748" s="14" t="s">
        <v>1922</v>
      </c>
      <c r="L748" s="14" t="s">
        <v>6162</v>
      </c>
      <c r="M748" s="10">
        <v>2.8456842289074299E-2</v>
      </c>
      <c r="N748" s="8" t="s">
        <v>7759</v>
      </c>
      <c r="O748" s="8" t="s">
        <v>123</v>
      </c>
      <c r="P748" s="9">
        <v>0.67281250000000004</v>
      </c>
      <c r="Q748" s="9">
        <v>0.67952546296296301</v>
      </c>
      <c r="R748" s="8">
        <v>0</v>
      </c>
      <c r="S748" s="10">
        <v>1.6</v>
      </c>
      <c r="T748" s="8" t="s">
        <v>5667</v>
      </c>
      <c r="U748" s="8" t="s">
        <v>5668</v>
      </c>
      <c r="V748" s="10">
        <v>2.3574531053723001E-2</v>
      </c>
      <c r="W748">
        <v>699.77</v>
      </c>
      <c r="X748" s="8">
        <v>0</v>
      </c>
      <c r="Y748" s="8">
        <v>0</v>
      </c>
      <c r="Z748">
        <v>0</v>
      </c>
      <c r="AA748">
        <v>0</v>
      </c>
      <c r="AB748" s="8">
        <f>Solution[[#This Row],[Old Stop]] +1</f>
        <v>246</v>
      </c>
      <c r="AC748" s="8" t="str">
        <f>_xlfn.CONCAT(Solution[[#This Row],[Old Rt '#]],"_",Solution[[#This Row],[Week '#]],"_", _xlfn.SWITCH(Solution[[#This Row],[Old Delivery Day]], "M", "Monday", "T", "Tuesday", "W", "Wednesday", "R", "Thursday", "F", "Friday"))</f>
        <v>102_Week2_Wednesday</v>
      </c>
      <c r="AD748" s="20">
        <v>38.520000000000003</v>
      </c>
      <c r="AE748" s="20">
        <v>35.232500000000002</v>
      </c>
      <c r="AF748" s="20">
        <v>36.25</v>
      </c>
      <c r="AG748" s="20">
        <v>37.946599999999997</v>
      </c>
      <c r="AH748">
        <v>9.73</v>
      </c>
      <c r="AI748" s="8" t="s">
        <v>4667</v>
      </c>
      <c r="AJ748" s="8" t="s">
        <v>5103</v>
      </c>
      <c r="AK748" s="8">
        <v>1</v>
      </c>
      <c r="AL748" s="8">
        <v>0</v>
      </c>
      <c r="AM748" s="11">
        <v>8.8275000000000006</v>
      </c>
      <c r="AN748" s="11">
        <v>9.64</v>
      </c>
      <c r="AO748" t="s">
        <v>163</v>
      </c>
      <c r="AP748" s="8" t="s">
        <v>191</v>
      </c>
      <c r="AQ748" s="8" t="s">
        <v>44</v>
      </c>
      <c r="AR748" s="8" t="s">
        <v>163</v>
      </c>
      <c r="AS748" s="8" t="s">
        <v>163</v>
      </c>
      <c r="AT748" s="8" t="s">
        <v>168</v>
      </c>
      <c r="AU7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48" s="8">
        <v>0</v>
      </c>
      <c r="AW748">
        <v>9.6300000000000008</v>
      </c>
      <c r="AX748">
        <v>8.8081250000000004</v>
      </c>
      <c r="AY748">
        <v>9.0625</v>
      </c>
      <c r="AZ748">
        <v>9.4866499999999991</v>
      </c>
    </row>
    <row r="749" spans="1:52" x14ac:dyDescent="0.3">
      <c r="A749" s="43" t="s">
        <v>1281</v>
      </c>
      <c r="B749" t="s">
        <v>133</v>
      </c>
      <c r="C749" t="s">
        <v>135</v>
      </c>
      <c r="D749" s="8" t="s">
        <v>102</v>
      </c>
      <c r="E749" s="8" t="s">
        <v>160</v>
      </c>
      <c r="F749" s="8" t="s">
        <v>48</v>
      </c>
      <c r="G749" s="8" t="s">
        <v>4484</v>
      </c>
      <c r="H749" s="8" t="s">
        <v>160</v>
      </c>
      <c r="I749" s="8" t="s">
        <v>15</v>
      </c>
      <c r="J749" s="8">
        <v>335</v>
      </c>
      <c r="K749" s="14" t="s">
        <v>1280</v>
      </c>
      <c r="L749" s="14" t="s">
        <v>5808</v>
      </c>
      <c r="M749" s="10">
        <v>0.47017126745680599</v>
      </c>
      <c r="N749" s="8" t="s">
        <v>8806</v>
      </c>
      <c r="O749" s="8" t="s">
        <v>125</v>
      </c>
      <c r="P749" s="9">
        <v>0.39126157407407408</v>
      </c>
      <c r="Q749" s="9">
        <v>0.39760416666666665</v>
      </c>
      <c r="R749" s="8">
        <v>0</v>
      </c>
      <c r="S749" s="10">
        <v>9.9875000000000007</v>
      </c>
      <c r="T749" s="8" t="s">
        <v>4089</v>
      </c>
      <c r="U749" s="8" t="s">
        <v>4090</v>
      </c>
      <c r="V749" s="10">
        <v>0.15010792808885301</v>
      </c>
      <c r="W749">
        <v>2684.82</v>
      </c>
      <c r="X749" s="8">
        <v>0</v>
      </c>
      <c r="Y749" s="8">
        <v>0</v>
      </c>
      <c r="Z749">
        <v>0</v>
      </c>
      <c r="AA749">
        <v>0</v>
      </c>
      <c r="AB749" s="8">
        <f>Solution[[#This Row],[Old Stop]] +1</f>
        <v>336</v>
      </c>
      <c r="AC749" s="8" t="str">
        <f>_xlfn.CONCAT(Solution[[#This Row],[Old Rt '#]],"_",Solution[[#This Row],[Week '#]],"_", _xlfn.SWITCH(Solution[[#This Row],[Old Delivery Day]], "M", "Monday", "T", "Tuesday", "W", "Wednesday", "R", "Thursday", "F", "Friday"))</f>
        <v>101_Week2_Tuesday</v>
      </c>
      <c r="AD749" s="20">
        <v>58.17</v>
      </c>
      <c r="AE749" s="20">
        <v>72.126599999999996</v>
      </c>
      <c r="AF749" s="20">
        <v>90.103300000000004</v>
      </c>
      <c r="AG749" s="20">
        <v>75.3172</v>
      </c>
      <c r="AH749">
        <v>48.11</v>
      </c>
      <c r="AI749" s="8" t="s">
        <v>3446</v>
      </c>
      <c r="AJ749" s="8" t="s">
        <v>5144</v>
      </c>
      <c r="AK749" s="8">
        <v>1</v>
      </c>
      <c r="AL749" s="8">
        <v>0</v>
      </c>
      <c r="AM749" s="11">
        <v>44.384999999999998</v>
      </c>
      <c r="AN749" s="11">
        <v>70.819999999999993</v>
      </c>
      <c r="AO749" t="s">
        <v>163</v>
      </c>
      <c r="AP749" s="8" t="s">
        <v>191</v>
      </c>
      <c r="AQ749" s="8" t="s">
        <v>44</v>
      </c>
      <c r="AR749" s="8" t="s">
        <v>164</v>
      </c>
      <c r="AS749" s="8" t="s">
        <v>163</v>
      </c>
      <c r="AT749" s="8" t="s">
        <v>168</v>
      </c>
      <c r="AU7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49" s="8">
        <v>0</v>
      </c>
      <c r="AW749">
        <v>14.5425</v>
      </c>
      <c r="AX749">
        <v>18.031649999999999</v>
      </c>
      <c r="AY749">
        <v>22.525825000000001</v>
      </c>
      <c r="AZ749">
        <v>18.8293</v>
      </c>
    </row>
    <row r="750" spans="1:52" x14ac:dyDescent="0.3">
      <c r="A750" s="43" t="s">
        <v>624</v>
      </c>
      <c r="B750" t="s">
        <v>4676</v>
      </c>
      <c r="C750" t="s">
        <v>110</v>
      </c>
      <c r="D750" s="8" t="s">
        <v>102</v>
      </c>
      <c r="E750" s="8" t="s">
        <v>126</v>
      </c>
      <c r="F750" s="8" t="s">
        <v>15</v>
      </c>
      <c r="G750" s="8" t="s">
        <v>9257</v>
      </c>
      <c r="H750" s="8" t="s">
        <v>114</v>
      </c>
      <c r="I750" s="8" t="s">
        <v>12</v>
      </c>
      <c r="J750" s="8">
        <v>340</v>
      </c>
      <c r="K750" s="14" t="s">
        <v>623</v>
      </c>
      <c r="L750" s="14" t="s">
        <v>6180</v>
      </c>
      <c r="M750" s="10">
        <v>1.35646963106547</v>
      </c>
      <c r="N750" s="8" t="s">
        <v>7629</v>
      </c>
      <c r="O750" s="8" t="s">
        <v>125</v>
      </c>
      <c r="P750" s="9">
        <v>0.69380787037037039</v>
      </c>
      <c r="Q750" s="9">
        <v>0.70052083333333337</v>
      </c>
      <c r="R750" s="8">
        <v>0</v>
      </c>
      <c r="S750" s="10">
        <v>3.5333333333333332</v>
      </c>
      <c r="T750" s="8" t="s">
        <v>4678</v>
      </c>
      <c r="U750" s="8" t="s">
        <v>4679</v>
      </c>
      <c r="V750" s="10">
        <v>0.231874960649324</v>
      </c>
      <c r="W750">
        <v>1209.22</v>
      </c>
      <c r="X750" s="8">
        <v>0</v>
      </c>
      <c r="Y750" s="8">
        <v>0</v>
      </c>
      <c r="Z750">
        <v>0</v>
      </c>
      <c r="AA750">
        <v>0</v>
      </c>
      <c r="AB750" s="8">
        <f>Solution[[#This Row],[Old Stop]] +1</f>
        <v>341</v>
      </c>
      <c r="AC750" s="8" t="str">
        <f>_xlfn.CONCAT(Solution[[#This Row],[Old Rt '#]],"_",Solution[[#This Row],[Week '#]],"_", _xlfn.SWITCH(Solution[[#This Row],[Old Delivery Day]], "M", "Monday", "T", "Tuesday", "W", "Wednesday", "R", "Thursday", "F", "Friday"))</f>
        <v>102_Week2_Wednesday</v>
      </c>
      <c r="AD750" s="20">
        <v>46.65</v>
      </c>
      <c r="AE750" s="20">
        <v>45.115699999999997</v>
      </c>
      <c r="AF750" s="20">
        <v>47.653300000000002</v>
      </c>
      <c r="AG750" s="20">
        <v>42.461399999999998</v>
      </c>
      <c r="AH750">
        <v>26</v>
      </c>
      <c r="AI750" s="8" t="s">
        <v>4667</v>
      </c>
      <c r="AJ750" s="8" t="s">
        <v>5103</v>
      </c>
      <c r="AK750" s="8">
        <v>1</v>
      </c>
      <c r="AL750" s="8">
        <v>0</v>
      </c>
      <c r="AM750" s="11">
        <v>22.43</v>
      </c>
      <c r="AN750" s="11">
        <v>20.495000000000001</v>
      </c>
      <c r="AO750" t="s">
        <v>163</v>
      </c>
      <c r="AP750" s="8" t="s">
        <v>191</v>
      </c>
      <c r="AQ750" s="8" t="s">
        <v>44</v>
      </c>
      <c r="AR750" s="8" t="s">
        <v>163</v>
      </c>
      <c r="AS750" s="8" t="s">
        <v>163</v>
      </c>
      <c r="AT750" s="8" t="s">
        <v>168</v>
      </c>
      <c r="AU7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0" s="8">
        <v>0</v>
      </c>
      <c r="AW750">
        <v>11.6625</v>
      </c>
      <c r="AX750">
        <v>11.278924999999999</v>
      </c>
      <c r="AY750">
        <v>11.913325</v>
      </c>
      <c r="AZ750">
        <v>10.615349999999999</v>
      </c>
    </row>
    <row r="751" spans="1:52" x14ac:dyDescent="0.3">
      <c r="A751" s="43" t="s">
        <v>1081</v>
      </c>
      <c r="B751" t="s">
        <v>4092</v>
      </c>
      <c r="C751" t="s">
        <v>110</v>
      </c>
      <c r="D751" s="8" t="s">
        <v>102</v>
      </c>
      <c r="E751" s="8" t="s">
        <v>126</v>
      </c>
      <c r="F751" s="8" t="s">
        <v>15</v>
      </c>
      <c r="G751" s="8" t="s">
        <v>9263</v>
      </c>
      <c r="H751" s="8" t="s">
        <v>114</v>
      </c>
      <c r="I751" s="8" t="s">
        <v>12</v>
      </c>
      <c r="J751" s="8">
        <v>310</v>
      </c>
      <c r="K751" s="14" t="s">
        <v>1080</v>
      </c>
      <c r="L751" s="14" t="s">
        <v>6177</v>
      </c>
      <c r="M751" s="10">
        <v>1.36780622050901</v>
      </c>
      <c r="N751" s="8" t="s">
        <v>7744</v>
      </c>
      <c r="O751" s="8" t="s">
        <v>112</v>
      </c>
      <c r="P751" s="9">
        <v>0.70863425925925927</v>
      </c>
      <c r="Q751" s="9">
        <v>0.71113425925925922</v>
      </c>
      <c r="R751" s="8">
        <v>0</v>
      </c>
      <c r="S751" s="10">
        <v>3.6</v>
      </c>
      <c r="T751" s="8" t="s">
        <v>4094</v>
      </c>
      <c r="U751" s="8" t="s">
        <v>4095</v>
      </c>
      <c r="V751" s="10">
        <v>0.384245466678727</v>
      </c>
      <c r="W751">
        <v>505.05</v>
      </c>
      <c r="X751" s="8">
        <v>0</v>
      </c>
      <c r="Y751" s="8">
        <v>0</v>
      </c>
      <c r="Z751">
        <v>0</v>
      </c>
      <c r="AA751">
        <v>0</v>
      </c>
      <c r="AB751" s="8">
        <f>Solution[[#This Row],[Old Stop]] +1</f>
        <v>311</v>
      </c>
      <c r="AC751" s="8" t="str">
        <f>_xlfn.CONCAT(Solution[[#This Row],[Old Rt '#]],"_",Solution[[#This Row],[Week '#]],"_", _xlfn.SWITCH(Solution[[#This Row],[Old Delivery Day]], "M", "Monday", "T", "Tuesday", "W", "Wednesday", "R", "Thursday", "F", "Friday"))</f>
        <v>102_Week2_Wednesday</v>
      </c>
      <c r="AD751" s="20">
        <v>37.549999999999997</v>
      </c>
      <c r="AE751" s="20">
        <v>38.85</v>
      </c>
      <c r="AF751" s="20">
        <v>40.3125</v>
      </c>
      <c r="AG751" s="20">
        <v>40.799999999999997</v>
      </c>
      <c r="AH751">
        <v>10.199999999999999</v>
      </c>
      <c r="AI751" s="8" t="s">
        <v>4667</v>
      </c>
      <c r="AJ751" s="8" t="s">
        <v>5103</v>
      </c>
      <c r="AK751" s="8">
        <v>1</v>
      </c>
      <c r="AL751" s="8">
        <v>0</v>
      </c>
      <c r="AM751" s="11">
        <v>9.7125000000000004</v>
      </c>
      <c r="AN751" s="11">
        <v>10.199999999999999</v>
      </c>
      <c r="AO751" t="s">
        <v>163</v>
      </c>
      <c r="AP751" s="8" t="s">
        <v>191</v>
      </c>
      <c r="AQ751" s="8" t="s">
        <v>44</v>
      </c>
      <c r="AR751" s="8" t="s">
        <v>163</v>
      </c>
      <c r="AS751" s="8" t="s">
        <v>163</v>
      </c>
      <c r="AT751" s="8" t="s">
        <v>168</v>
      </c>
      <c r="AU7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1" s="8">
        <v>0</v>
      </c>
      <c r="AW751">
        <v>9.3874999999999993</v>
      </c>
      <c r="AX751">
        <v>9.7125000000000004</v>
      </c>
      <c r="AY751">
        <v>10.078125</v>
      </c>
      <c r="AZ751">
        <v>10.199999999999999</v>
      </c>
    </row>
    <row r="752" spans="1:52" x14ac:dyDescent="0.3">
      <c r="A752" s="43" t="s">
        <v>1129</v>
      </c>
      <c r="B752" t="s">
        <v>4908</v>
      </c>
      <c r="C752" t="s">
        <v>110</v>
      </c>
      <c r="D752" s="8" t="s">
        <v>102</v>
      </c>
      <c r="E752" s="8" t="s">
        <v>126</v>
      </c>
      <c r="F752" s="8" t="s">
        <v>13</v>
      </c>
      <c r="G752" s="8" t="s">
        <v>9266</v>
      </c>
      <c r="H752" s="8" t="s">
        <v>126</v>
      </c>
      <c r="I752" s="8" t="s">
        <v>13</v>
      </c>
      <c r="J752" s="8">
        <v>0</v>
      </c>
      <c r="K752" s="14" t="s">
        <v>1128</v>
      </c>
      <c r="L752" s="14" t="s">
        <v>5859</v>
      </c>
      <c r="M752" s="10">
        <v>3.5477596219723799</v>
      </c>
      <c r="N752" s="8" t="s">
        <v>7813</v>
      </c>
      <c r="O752" s="8" t="s">
        <v>147</v>
      </c>
      <c r="P752" s="9">
        <v>0.48457175925925927</v>
      </c>
      <c r="Q752" s="9">
        <v>0.49187500000000001</v>
      </c>
      <c r="R752" s="8">
        <v>0</v>
      </c>
      <c r="S752" s="10">
        <v>7.3166666666666664</v>
      </c>
      <c r="T752" s="8" t="s">
        <v>4910</v>
      </c>
      <c r="U752" s="8" t="s">
        <v>4911</v>
      </c>
      <c r="V752" s="10">
        <v>1.92499215909289</v>
      </c>
      <c r="W752">
        <v>1958.48</v>
      </c>
      <c r="X752" s="8">
        <v>6</v>
      </c>
      <c r="Y752" s="8">
        <v>0.81818181818181801</v>
      </c>
      <c r="Z752">
        <v>1</v>
      </c>
      <c r="AA752">
        <v>33</v>
      </c>
      <c r="AB752" s="8">
        <f>Solution[[#This Row],[Old Stop]] +1</f>
        <v>1</v>
      </c>
      <c r="AC752" s="8" t="str">
        <f>_xlfn.CONCAT(Solution[[#This Row],[Old Rt '#]],"_",Solution[[#This Row],[Week '#]],"_", _xlfn.SWITCH(Solution[[#This Row],[Old Delivery Day]], "M", "Monday", "T", "Tuesday", "W", "Wednesday", "R", "Thursday", "F", "Friday"))</f>
        <v>103_Week2_Monday</v>
      </c>
      <c r="AD752" s="20">
        <v>47.01</v>
      </c>
      <c r="AE752" s="20">
        <v>47.01</v>
      </c>
      <c r="AF752" s="20">
        <v>48.6646</v>
      </c>
      <c r="AG752" s="20">
        <v>49.4</v>
      </c>
      <c r="AH752">
        <v>52.36</v>
      </c>
      <c r="AI752" s="8" t="s">
        <v>4488</v>
      </c>
      <c r="AJ752" s="8" t="s">
        <v>5088</v>
      </c>
      <c r="AK752" s="8">
        <v>1</v>
      </c>
      <c r="AL752" s="8">
        <v>33</v>
      </c>
      <c r="AM752" s="11">
        <v>47.01</v>
      </c>
      <c r="AN752" s="11">
        <v>49.4</v>
      </c>
      <c r="AO752" t="s">
        <v>164</v>
      </c>
      <c r="AP752" s="8" t="s">
        <v>191</v>
      </c>
      <c r="AQ752" s="8" t="s">
        <v>44</v>
      </c>
      <c r="AR752" s="8" t="s">
        <v>164</v>
      </c>
      <c r="AS752" s="8" t="s">
        <v>164</v>
      </c>
      <c r="AT752" s="8" t="s">
        <v>168</v>
      </c>
      <c r="AU7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2" s="8"/>
      <c r="AW752">
        <v>11.7525</v>
      </c>
      <c r="AX752">
        <v>11.7525</v>
      </c>
      <c r="AY752">
        <v>12.16615</v>
      </c>
      <c r="AZ752">
        <v>12.35</v>
      </c>
    </row>
    <row r="753" spans="1:52" x14ac:dyDescent="0.3">
      <c r="A753" s="43" t="s">
        <v>8088</v>
      </c>
      <c r="B753" t="s">
        <v>8251</v>
      </c>
      <c r="C753" t="s">
        <v>110</v>
      </c>
      <c r="D753" s="8" t="s">
        <v>102</v>
      </c>
      <c r="E753" s="8" t="s">
        <v>160</v>
      </c>
      <c r="F753" s="8" t="s">
        <v>12</v>
      </c>
      <c r="G753" s="8" t="s">
        <v>132</v>
      </c>
      <c r="H753" s="8" t="s">
        <v>160</v>
      </c>
      <c r="I753" s="8" t="s">
        <v>14</v>
      </c>
      <c r="J753" s="8">
        <v>1</v>
      </c>
      <c r="K753" s="14" t="s">
        <v>8089</v>
      </c>
      <c r="L753" s="14" t="s">
        <v>8252</v>
      </c>
      <c r="M753" s="10">
        <v>8.9743258103016608</v>
      </c>
      <c r="N753" s="8" t="s">
        <v>8137</v>
      </c>
      <c r="O753" s="8" t="s">
        <v>147</v>
      </c>
      <c r="P753" s="9">
        <v>0.25622685185185184</v>
      </c>
      <c r="Q753" s="9">
        <v>0.26317129629629632</v>
      </c>
      <c r="R753" s="8">
        <v>0</v>
      </c>
      <c r="S753" s="10">
        <v>9.4354006285390355</v>
      </c>
      <c r="T753" s="8" t="s">
        <v>8253</v>
      </c>
      <c r="U753" s="8" t="s">
        <v>8254</v>
      </c>
      <c r="V753" s="10">
        <v>4.2598960533794603</v>
      </c>
      <c r="W753"/>
      <c r="Y753" s="8">
        <v>1</v>
      </c>
      <c r="Z753">
        <v>0</v>
      </c>
      <c r="AA753">
        <v>0</v>
      </c>
      <c r="AB753" s="8">
        <f>Solution[[#This Row],[Old Stop]] +1</f>
        <v>2</v>
      </c>
      <c r="AC753" s="8" t="str">
        <f>_xlfn.CONCAT(Solution[[#This Row],[Old Rt '#]],"_",Solution[[#This Row],[Week '#]],"_", _xlfn.SWITCH(Solution[[#This Row],[Old Delivery Day]], "M", "Monday", "T", "Tuesday", "W", "Wednesday", "R", "Thursday", "F", "Friday"))</f>
        <v>101_Week2_Friday</v>
      </c>
      <c r="AD753" s="20">
        <v>0</v>
      </c>
      <c r="AE753" s="20">
        <v>0</v>
      </c>
      <c r="AF753" s="20">
        <v>0</v>
      </c>
      <c r="AG753" s="20">
        <v>0</v>
      </c>
      <c r="AI753" s="8" t="s">
        <v>4399</v>
      </c>
      <c r="AJ753" s="8" t="s">
        <v>4496</v>
      </c>
      <c r="AK753" s="8">
        <v>1</v>
      </c>
      <c r="AL753" s="8">
        <v>121</v>
      </c>
      <c r="AM753" s="11">
        <v>0</v>
      </c>
      <c r="AN753" s="11">
        <v>0</v>
      </c>
      <c r="AO753" t="s">
        <v>163</v>
      </c>
      <c r="AP753" s="8"/>
      <c r="AQ753" s="8" t="s">
        <v>44</v>
      </c>
      <c r="AR753" s="8" t="s">
        <v>164</v>
      </c>
      <c r="AS753" s="8" t="s">
        <v>163</v>
      </c>
      <c r="AT753" s="8" t="s">
        <v>168</v>
      </c>
      <c r="AU7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3" s="8">
        <v>121</v>
      </c>
      <c r="AW753">
        <v>0</v>
      </c>
      <c r="AX753">
        <v>0</v>
      </c>
      <c r="AY753">
        <v>0</v>
      </c>
      <c r="AZ753">
        <v>0</v>
      </c>
    </row>
    <row r="754" spans="1:52" x14ac:dyDescent="0.3">
      <c r="A754" s="43" t="s">
        <v>768</v>
      </c>
      <c r="B754" t="s">
        <v>4055</v>
      </c>
      <c r="C754" t="s">
        <v>110</v>
      </c>
      <c r="D754" s="8" t="s">
        <v>102</v>
      </c>
      <c r="E754" s="8" t="s">
        <v>290</v>
      </c>
      <c r="F754" s="8" t="s">
        <v>48</v>
      </c>
      <c r="G754" s="8" t="s">
        <v>9250</v>
      </c>
      <c r="H754" s="8" t="s">
        <v>290</v>
      </c>
      <c r="I754" s="8" t="s">
        <v>14</v>
      </c>
      <c r="J754" s="8">
        <v>122</v>
      </c>
      <c r="K754" s="14" t="s">
        <v>767</v>
      </c>
      <c r="L754" s="14" t="s">
        <v>5952</v>
      </c>
      <c r="M754" s="10">
        <v>0.40018116263713899</v>
      </c>
      <c r="N754" s="8" t="s">
        <v>8408</v>
      </c>
      <c r="O754" s="8" t="s">
        <v>147</v>
      </c>
      <c r="P754" s="9">
        <v>0.36776620370370372</v>
      </c>
      <c r="Q754" s="9">
        <v>0.37363425925925925</v>
      </c>
      <c r="R754" s="8">
        <v>0</v>
      </c>
      <c r="S754" s="10">
        <v>9.0733333333333341</v>
      </c>
      <c r="T754" s="8" t="s">
        <v>4057</v>
      </c>
      <c r="U754" s="8" t="s">
        <v>4058</v>
      </c>
      <c r="V754" s="10">
        <v>0.298347506517538</v>
      </c>
      <c r="W754">
        <v>3635.82</v>
      </c>
      <c r="X754" s="8">
        <v>23</v>
      </c>
      <c r="Y754" s="8">
        <v>0.75</v>
      </c>
      <c r="Z754">
        <v>6</v>
      </c>
      <c r="AA754">
        <v>102</v>
      </c>
      <c r="AB754" s="8">
        <f>Solution[[#This Row],[Old Stop]] +1</f>
        <v>123</v>
      </c>
      <c r="AC754" s="8" t="str">
        <f>_xlfn.CONCAT(Solution[[#This Row],[Old Rt '#]],"_",Solution[[#This Row],[Week '#]],"_", _xlfn.SWITCH(Solution[[#This Row],[Old Delivery Day]], "M", "Monday", "T", "Tuesday", "W", "Wednesday", "R", "Thursday", "F", "Friday"))</f>
        <v>105_Week2_Friday</v>
      </c>
      <c r="AD754" s="20">
        <v>65.138400000000004</v>
      </c>
      <c r="AE754" s="20">
        <v>57.196899999999999</v>
      </c>
      <c r="AF754" s="20">
        <v>69.077600000000004</v>
      </c>
      <c r="AG754" s="20">
        <v>84.149199999999993</v>
      </c>
      <c r="AH754">
        <v>82.41</v>
      </c>
      <c r="AI754" s="8" t="s">
        <v>3549</v>
      </c>
      <c r="AJ754" s="8" t="s">
        <v>5177</v>
      </c>
      <c r="AK754" s="8">
        <v>1</v>
      </c>
      <c r="AL754" s="8">
        <v>92</v>
      </c>
      <c r="AM754" s="11">
        <v>56.96</v>
      </c>
      <c r="AN754" s="11">
        <v>89.037499999999994</v>
      </c>
      <c r="AO754" t="s">
        <v>163</v>
      </c>
      <c r="AP754" s="8" t="s">
        <v>191</v>
      </c>
      <c r="AQ754" s="8" t="s">
        <v>44</v>
      </c>
      <c r="AR754" s="8" t="s">
        <v>164</v>
      </c>
      <c r="AS754" s="8" t="s">
        <v>163</v>
      </c>
      <c r="AT754" s="8" t="s">
        <v>168</v>
      </c>
      <c r="AU7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4" s="8">
        <v>92</v>
      </c>
      <c r="AW754">
        <v>16.284600000000001</v>
      </c>
      <c r="AX754">
        <v>14.299225</v>
      </c>
      <c r="AY754">
        <v>17.269400000000001</v>
      </c>
      <c r="AZ754">
        <v>21.037299999999998</v>
      </c>
    </row>
    <row r="755" spans="1:52" x14ac:dyDescent="0.3">
      <c r="A755" s="43" t="s">
        <v>1294</v>
      </c>
      <c r="B755" t="s">
        <v>4100</v>
      </c>
      <c r="C755" t="s">
        <v>110</v>
      </c>
      <c r="D755" s="8" t="s">
        <v>102</v>
      </c>
      <c r="E755" s="8" t="s">
        <v>126</v>
      </c>
      <c r="F755" s="8" t="s">
        <v>15</v>
      </c>
      <c r="G755" s="8" t="s">
        <v>9266</v>
      </c>
      <c r="H755" s="8" t="s">
        <v>114</v>
      </c>
      <c r="I755" s="8" t="s">
        <v>12</v>
      </c>
      <c r="J755" s="8">
        <v>300</v>
      </c>
      <c r="K755" s="14" t="s">
        <v>1293</v>
      </c>
      <c r="L755" s="14" t="s">
        <v>6179</v>
      </c>
      <c r="M755" s="10">
        <v>0.70784451057568298</v>
      </c>
      <c r="N755" s="8" t="s">
        <v>8317</v>
      </c>
      <c r="O755" s="8" t="s">
        <v>129</v>
      </c>
      <c r="P755" s="9">
        <v>0.7116203703703704</v>
      </c>
      <c r="Q755" s="9">
        <v>0.71174768518518516</v>
      </c>
      <c r="R755" s="8">
        <v>0</v>
      </c>
      <c r="S755" s="10">
        <v>0.15</v>
      </c>
      <c r="T755" s="8" t="s">
        <v>4102</v>
      </c>
      <c r="U755" s="8" t="s">
        <v>4103</v>
      </c>
      <c r="V755" s="10">
        <v>0.129798830371399</v>
      </c>
      <c r="W755">
        <v>1445.35</v>
      </c>
      <c r="X755" s="8">
        <v>0</v>
      </c>
      <c r="Y755" s="8">
        <v>0</v>
      </c>
      <c r="Z755">
        <v>0</v>
      </c>
      <c r="AA755">
        <v>0</v>
      </c>
      <c r="AB755" s="8">
        <f>Solution[[#This Row],[Old Stop]] +1</f>
        <v>301</v>
      </c>
      <c r="AC755" s="8" t="str">
        <f>_xlfn.CONCAT(Solution[[#This Row],[Old Rt '#]],"_",Solution[[#This Row],[Week '#]],"_", _xlfn.SWITCH(Solution[[#This Row],[Old Delivery Day]], "M", "Monday", "T", "Tuesday", "W", "Wednesday", "R", "Thursday", "F", "Friday"))</f>
        <v>102_Week2_Wednesday</v>
      </c>
      <c r="AD755" s="20">
        <v>54.92</v>
      </c>
      <c r="AE755" s="20">
        <v>54.92</v>
      </c>
      <c r="AF755" s="20">
        <v>56.698500000000003</v>
      </c>
      <c r="AG755" s="20">
        <v>57.41</v>
      </c>
      <c r="AH755">
        <v>28.71</v>
      </c>
      <c r="AI755" s="8" t="s">
        <v>4667</v>
      </c>
      <c r="AJ755" s="8" t="s">
        <v>5103</v>
      </c>
      <c r="AK755" s="8">
        <v>1</v>
      </c>
      <c r="AL755" s="8">
        <v>0</v>
      </c>
      <c r="AM755" s="11">
        <v>27.46</v>
      </c>
      <c r="AN755" s="11">
        <v>28.704999999999998</v>
      </c>
      <c r="AO755" t="s">
        <v>163</v>
      </c>
      <c r="AP755" s="8" t="s">
        <v>191</v>
      </c>
      <c r="AQ755" s="8" t="s">
        <v>44</v>
      </c>
      <c r="AR755" s="8" t="s">
        <v>163</v>
      </c>
      <c r="AS755" s="8" t="s">
        <v>163</v>
      </c>
      <c r="AT755" s="8" t="s">
        <v>168</v>
      </c>
      <c r="AU7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5" s="8">
        <v>0</v>
      </c>
      <c r="AW755">
        <v>13.73</v>
      </c>
      <c r="AX755">
        <v>13.73</v>
      </c>
      <c r="AY755">
        <v>14.174625000000001</v>
      </c>
      <c r="AZ755">
        <v>14.352499999999999</v>
      </c>
    </row>
    <row r="756" spans="1:52" x14ac:dyDescent="0.3">
      <c r="A756" s="43" t="s">
        <v>1193</v>
      </c>
      <c r="B756" t="s">
        <v>3673</v>
      </c>
      <c r="C756" t="s">
        <v>110</v>
      </c>
      <c r="D756" s="8" t="s">
        <v>102</v>
      </c>
      <c r="E756" s="8" t="s">
        <v>290</v>
      </c>
      <c r="F756" s="8" t="s">
        <v>12</v>
      </c>
      <c r="G756" s="8" t="s">
        <v>9255</v>
      </c>
      <c r="H756" s="8" t="s">
        <v>126</v>
      </c>
      <c r="I756" s="8" t="s">
        <v>14</v>
      </c>
      <c r="J756" s="8">
        <v>349</v>
      </c>
      <c r="K756" s="14" t="s">
        <v>1192</v>
      </c>
      <c r="L756" s="14" t="s">
        <v>6020</v>
      </c>
      <c r="M756" s="10">
        <v>0.13503512288161801</v>
      </c>
      <c r="N756" s="8" t="s">
        <v>8351</v>
      </c>
      <c r="O756" s="8" t="s">
        <v>147</v>
      </c>
      <c r="P756" s="9">
        <v>0.49689814814814814</v>
      </c>
      <c r="Q756" s="9">
        <v>0.50994212962962959</v>
      </c>
      <c r="R756" s="8">
        <v>0</v>
      </c>
      <c r="S756" s="10">
        <v>10.59</v>
      </c>
      <c r="T756" s="8" t="s">
        <v>3675</v>
      </c>
      <c r="U756" s="8" t="s">
        <v>3676</v>
      </c>
      <c r="V756" s="10">
        <v>5.3539923810696902E-2</v>
      </c>
      <c r="W756">
        <v>2858.58</v>
      </c>
      <c r="X756" s="8">
        <v>13</v>
      </c>
      <c r="Y756" s="8">
        <v>0.77192982456140402</v>
      </c>
      <c r="Z756">
        <v>3</v>
      </c>
      <c r="AA756">
        <v>58</v>
      </c>
      <c r="AB756" s="8">
        <f>Solution[[#This Row],[Old Stop]] +1</f>
        <v>350</v>
      </c>
      <c r="AC756" s="8" t="str">
        <f>_xlfn.CONCAT(Solution[[#This Row],[Old Rt '#]],"_",Solution[[#This Row],[Week '#]],"_", _xlfn.SWITCH(Solution[[#This Row],[Old Delivery Day]], "M", "Monday", "T", "Tuesday", "W", "Wednesday", "R", "Thursday", "F", "Friday"))</f>
        <v>103_Week2_Friday</v>
      </c>
      <c r="AD756" s="20">
        <v>55.593000000000004</v>
      </c>
      <c r="AE756" s="20">
        <v>48.37</v>
      </c>
      <c r="AF756" s="20">
        <v>49.368400000000001</v>
      </c>
      <c r="AG756" s="20">
        <v>55.8962</v>
      </c>
      <c r="AH756">
        <v>59.95</v>
      </c>
      <c r="AI756" s="8" t="s">
        <v>3414</v>
      </c>
      <c r="AJ756" s="8" t="s">
        <v>5235</v>
      </c>
      <c r="AK756" s="8">
        <v>1</v>
      </c>
      <c r="AL756" s="8">
        <v>57</v>
      </c>
      <c r="AM756" s="11">
        <v>42.645000000000003</v>
      </c>
      <c r="AN756" s="11">
        <v>62.966200000000001</v>
      </c>
      <c r="AO756" t="s">
        <v>163</v>
      </c>
      <c r="AP756" s="8" t="s">
        <v>191</v>
      </c>
      <c r="AQ756" s="8" t="s">
        <v>44</v>
      </c>
      <c r="AR756" s="8" t="s">
        <v>163</v>
      </c>
      <c r="AS756" s="8" t="s">
        <v>163</v>
      </c>
      <c r="AT756" s="8" t="s">
        <v>168</v>
      </c>
      <c r="AU7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6" s="8">
        <v>57</v>
      </c>
      <c r="AW756">
        <v>13.898250000000001</v>
      </c>
      <c r="AX756">
        <v>12.092499999999999</v>
      </c>
      <c r="AY756">
        <v>12.3421</v>
      </c>
      <c r="AZ756">
        <v>13.97405</v>
      </c>
    </row>
    <row r="757" spans="1:52" x14ac:dyDescent="0.3">
      <c r="A757" s="43" t="s">
        <v>774</v>
      </c>
      <c r="B757" t="s">
        <v>3469</v>
      </c>
      <c r="C757" t="s">
        <v>110</v>
      </c>
      <c r="D757" s="8" t="s">
        <v>102</v>
      </c>
      <c r="E757" s="8" t="s">
        <v>290</v>
      </c>
      <c r="F757" s="8" t="s">
        <v>48</v>
      </c>
      <c r="G757" s="8" t="s">
        <v>9252</v>
      </c>
      <c r="H757" s="8" t="s">
        <v>160</v>
      </c>
      <c r="I757" s="8" t="s">
        <v>48</v>
      </c>
      <c r="J757" s="8">
        <v>290</v>
      </c>
      <c r="K757" s="14" t="s">
        <v>773</v>
      </c>
      <c r="L757" s="14" t="s">
        <v>5925</v>
      </c>
      <c r="M757" s="10">
        <v>0.42719002849952398</v>
      </c>
      <c r="N757" s="8" t="s">
        <v>8415</v>
      </c>
      <c r="O757" s="8" t="s">
        <v>147</v>
      </c>
      <c r="P757" s="9">
        <v>0.37392361111111111</v>
      </c>
      <c r="Q757" s="9">
        <v>0.38643518518518516</v>
      </c>
      <c r="R757" s="8">
        <v>0</v>
      </c>
      <c r="S757" s="10">
        <v>21.116666666666667</v>
      </c>
      <c r="T757" s="8" t="s">
        <v>4098</v>
      </c>
      <c r="U757" s="8" t="s">
        <v>4099</v>
      </c>
      <c r="V757" s="10">
        <v>0.31565440500021402</v>
      </c>
      <c r="W757">
        <v>2527.75</v>
      </c>
      <c r="X757" s="8">
        <v>26</v>
      </c>
      <c r="Y757" s="8">
        <v>0.65789473684210498</v>
      </c>
      <c r="Z757">
        <v>3</v>
      </c>
      <c r="AA757">
        <v>81</v>
      </c>
      <c r="AB757" s="8">
        <f>Solution[[#This Row],[Old Stop]] +1</f>
        <v>291</v>
      </c>
      <c r="AC757" s="8" t="str">
        <f>_xlfn.CONCAT(Solution[[#This Row],[Old Rt '#]],"_",Solution[[#This Row],[Week '#]],"_", _xlfn.SWITCH(Solution[[#This Row],[Old Delivery Day]], "M", "Monday", "T", "Tuesday", "W", "Wednesday", "R", "Thursday", "F", "Friday"))</f>
        <v>101_Week2_Thursday</v>
      </c>
      <c r="AD757" s="20">
        <v>28.3858</v>
      </c>
      <c r="AE757" s="20">
        <v>46.635300000000001</v>
      </c>
      <c r="AF757" s="20">
        <v>61.604199999999999</v>
      </c>
      <c r="AG757" s="20">
        <v>59.117800000000003</v>
      </c>
      <c r="AH757">
        <v>69.260000000000005</v>
      </c>
      <c r="AI757" s="8" t="s">
        <v>3549</v>
      </c>
      <c r="AJ757" s="8" t="s">
        <v>5177</v>
      </c>
      <c r="AK757" s="8">
        <v>1</v>
      </c>
      <c r="AL757" s="8">
        <v>76</v>
      </c>
      <c r="AM757" s="11">
        <v>54.88</v>
      </c>
      <c r="AN757" s="11">
        <v>64.16</v>
      </c>
      <c r="AO757" t="s">
        <v>163</v>
      </c>
      <c r="AP757" s="8" t="s">
        <v>191</v>
      </c>
      <c r="AQ757" s="8" t="s">
        <v>44</v>
      </c>
      <c r="AR757" s="8" t="s">
        <v>163</v>
      </c>
      <c r="AS757" s="8" t="s">
        <v>164</v>
      </c>
      <c r="AT757" s="8" t="s">
        <v>168</v>
      </c>
      <c r="AU7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7" s="8">
        <v>76</v>
      </c>
      <c r="AW757">
        <v>7.0964499999999999</v>
      </c>
      <c r="AX757">
        <v>11.658825</v>
      </c>
      <c r="AY757">
        <v>15.40105</v>
      </c>
      <c r="AZ757">
        <v>14.779450000000001</v>
      </c>
    </row>
    <row r="758" spans="1:52" x14ac:dyDescent="0.3">
      <c r="A758" s="43" t="s">
        <v>1716</v>
      </c>
      <c r="B758" t="s">
        <v>4149</v>
      </c>
      <c r="C758" t="s">
        <v>110</v>
      </c>
      <c r="D758" s="8" t="s">
        <v>102</v>
      </c>
      <c r="E758" s="8" t="s">
        <v>290</v>
      </c>
      <c r="F758" s="8" t="s">
        <v>48</v>
      </c>
      <c r="G758" s="8" t="s">
        <v>155</v>
      </c>
      <c r="H758" s="8" t="s">
        <v>290</v>
      </c>
      <c r="I758" s="8" t="s">
        <v>14</v>
      </c>
      <c r="J758" s="8">
        <v>1</v>
      </c>
      <c r="K758" s="14" t="s">
        <v>1715</v>
      </c>
      <c r="L758" s="14" t="s">
        <v>5954</v>
      </c>
      <c r="M758" s="10">
        <v>0</v>
      </c>
      <c r="N758" s="8" t="s">
        <v>8407</v>
      </c>
      <c r="O758" s="8" t="s">
        <v>147</v>
      </c>
      <c r="P758" s="9">
        <v>0.34314814814814815</v>
      </c>
      <c r="Q758" s="9">
        <v>0.35023148148148148</v>
      </c>
      <c r="R758" s="8">
        <v>0</v>
      </c>
      <c r="S758" s="10">
        <v>7.21</v>
      </c>
      <c r="T758" s="8" t="s">
        <v>4151</v>
      </c>
      <c r="U758" s="8" t="s">
        <v>4152</v>
      </c>
      <c r="V758" s="10"/>
      <c r="W758">
        <v>1641.31</v>
      </c>
      <c r="X758" s="8">
        <v>0</v>
      </c>
      <c r="Y758" s="8">
        <v>0</v>
      </c>
      <c r="Z758">
        <v>0</v>
      </c>
      <c r="AA758">
        <v>0</v>
      </c>
      <c r="AB758" s="8">
        <f>Solution[[#This Row],[Old Stop]] +1</f>
        <v>2</v>
      </c>
      <c r="AC758" s="8" t="str">
        <f>_xlfn.CONCAT(Solution[[#This Row],[Old Rt '#]],"_",Solution[[#This Row],[Week '#]],"_", _xlfn.SWITCH(Solution[[#This Row],[Old Delivery Day]], "M", "Monday", "T", "Tuesday", "W", "Wednesday", "R", "Thursday", "F", "Friday"))</f>
        <v>105_Week2_Friday</v>
      </c>
      <c r="AD758" s="20">
        <v>34.203000000000003</v>
      </c>
      <c r="AE758" s="20">
        <v>31.975300000000001</v>
      </c>
      <c r="AF758" s="20">
        <v>30.454599999999999</v>
      </c>
      <c r="AG758" s="20">
        <v>33.184199999999997</v>
      </c>
      <c r="AH758">
        <v>32.590000000000003</v>
      </c>
      <c r="AI758" s="8" t="s">
        <v>3549</v>
      </c>
      <c r="AJ758" s="8" t="s">
        <v>5177</v>
      </c>
      <c r="AK758" s="8">
        <v>1</v>
      </c>
      <c r="AL758" s="8">
        <v>0</v>
      </c>
      <c r="AM758" s="11">
        <v>27.04</v>
      </c>
      <c r="AN758" s="11">
        <v>36.7575</v>
      </c>
      <c r="AO758" t="s">
        <v>163</v>
      </c>
      <c r="AP758" s="8" t="s">
        <v>191</v>
      </c>
      <c r="AQ758" s="8" t="s">
        <v>44</v>
      </c>
      <c r="AR758" s="8" t="s">
        <v>164</v>
      </c>
      <c r="AS758" s="8" t="s">
        <v>163</v>
      </c>
      <c r="AT758" s="8" t="s">
        <v>168</v>
      </c>
      <c r="AU7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58" s="8">
        <v>0</v>
      </c>
      <c r="AW758">
        <v>8.5507500000000007</v>
      </c>
      <c r="AX758">
        <v>7.9938250000000002</v>
      </c>
      <c r="AY758">
        <v>7.6136499999999998</v>
      </c>
      <c r="AZ758">
        <v>8.2960499999999993</v>
      </c>
    </row>
    <row r="759" spans="1:52" x14ac:dyDescent="0.3">
      <c r="A759" s="43" t="s">
        <v>861</v>
      </c>
      <c r="B759" t="s">
        <v>4182</v>
      </c>
      <c r="C759" t="s">
        <v>110</v>
      </c>
      <c r="D759" s="8" t="s">
        <v>102</v>
      </c>
      <c r="E759" s="8" t="s">
        <v>160</v>
      </c>
      <c r="F759" s="8" t="s">
        <v>48</v>
      </c>
      <c r="G759" s="8" t="s">
        <v>9259</v>
      </c>
      <c r="H759" s="8" t="s">
        <v>160</v>
      </c>
      <c r="I759" s="8" t="s">
        <v>15</v>
      </c>
      <c r="J759" s="8">
        <v>340</v>
      </c>
      <c r="K759" s="14" t="s">
        <v>860</v>
      </c>
      <c r="L759" s="14" t="s">
        <v>6112</v>
      </c>
      <c r="M759" s="10">
        <v>6.6779242570674996E-2</v>
      </c>
      <c r="N759" s="8" t="s">
        <v>8807</v>
      </c>
      <c r="O759" s="8" t="s">
        <v>125</v>
      </c>
      <c r="P759" s="9">
        <v>0.39765046296296297</v>
      </c>
      <c r="Q759" s="9">
        <v>0.41312500000000002</v>
      </c>
      <c r="R759" s="8">
        <v>0</v>
      </c>
      <c r="S759" s="10">
        <v>25.708333333333332</v>
      </c>
      <c r="T759" s="8" t="s">
        <v>4184</v>
      </c>
      <c r="U759" s="8" t="s">
        <v>4185</v>
      </c>
      <c r="V759" s="10">
        <v>1.43969846600394E-2</v>
      </c>
      <c r="W759">
        <v>1990.89</v>
      </c>
      <c r="X759" s="8">
        <v>0</v>
      </c>
      <c r="Y759" s="8">
        <v>0</v>
      </c>
      <c r="Z759">
        <v>0</v>
      </c>
      <c r="AA759">
        <v>0</v>
      </c>
      <c r="AB759" s="8">
        <f>Solution[[#This Row],[Old Stop]] +1</f>
        <v>341</v>
      </c>
      <c r="AC759" s="8" t="str">
        <f>_xlfn.CONCAT(Solution[[#This Row],[Old Rt '#]],"_",Solution[[#This Row],[Week '#]],"_", _xlfn.SWITCH(Solution[[#This Row],[Old Delivery Day]], "M", "Monday", "T", "Tuesday", "W", "Wednesday", "R", "Thursday", "F", "Friday"))</f>
        <v>101_Week2_Tuesday</v>
      </c>
      <c r="AD759" s="20">
        <v>91.15</v>
      </c>
      <c r="AE759" s="20">
        <v>98.221400000000003</v>
      </c>
      <c r="AF759" s="20">
        <v>94.176599999999993</v>
      </c>
      <c r="AG759" s="20">
        <v>99.55</v>
      </c>
      <c r="AH759">
        <v>50.72</v>
      </c>
      <c r="AI759" s="8" t="s">
        <v>3446</v>
      </c>
      <c r="AJ759" s="8" t="s">
        <v>5144</v>
      </c>
      <c r="AK759" s="8">
        <v>1</v>
      </c>
      <c r="AL759" s="8">
        <v>0</v>
      </c>
      <c r="AM759" s="11">
        <v>45.575000000000003</v>
      </c>
      <c r="AN759" s="11">
        <v>38.055</v>
      </c>
      <c r="AO759" t="s">
        <v>163</v>
      </c>
      <c r="AP759" s="8" t="s">
        <v>191</v>
      </c>
      <c r="AQ759" s="8" t="s">
        <v>44</v>
      </c>
      <c r="AR759" s="8" t="s">
        <v>164</v>
      </c>
      <c r="AS759" s="8" t="s">
        <v>163</v>
      </c>
      <c r="AT759" s="8" t="s">
        <v>168</v>
      </c>
      <c r="AU7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59" s="8">
        <v>0</v>
      </c>
      <c r="AW759">
        <v>22.787500000000001</v>
      </c>
      <c r="AX759">
        <v>24.555350000000001</v>
      </c>
      <c r="AY759">
        <v>23.544149999999998</v>
      </c>
      <c r="AZ759">
        <v>24.887499999999999</v>
      </c>
    </row>
    <row r="760" spans="1:52" x14ac:dyDescent="0.3">
      <c r="A760" s="43" t="s">
        <v>417</v>
      </c>
      <c r="B760" t="s">
        <v>4864</v>
      </c>
      <c r="C760" t="s">
        <v>110</v>
      </c>
      <c r="D760" s="8" t="s">
        <v>102</v>
      </c>
      <c r="E760" s="8" t="s">
        <v>126</v>
      </c>
      <c r="F760" s="8" t="s">
        <v>48</v>
      </c>
      <c r="G760" s="8" t="s">
        <v>9259</v>
      </c>
      <c r="H760" s="8" t="s">
        <v>126</v>
      </c>
      <c r="I760" s="8" t="s">
        <v>48</v>
      </c>
      <c r="J760" s="8">
        <v>270</v>
      </c>
      <c r="K760" s="14" t="s">
        <v>416</v>
      </c>
      <c r="L760" s="14" t="s">
        <v>6111</v>
      </c>
      <c r="M760" s="10">
        <v>0.21305878812887599</v>
      </c>
      <c r="N760" s="8" t="s">
        <v>7746</v>
      </c>
      <c r="O760" s="8" t="s">
        <v>129</v>
      </c>
      <c r="P760" s="9">
        <v>0.42357638888888888</v>
      </c>
      <c r="Q760" s="9">
        <v>0.42623842592592592</v>
      </c>
      <c r="R760" s="8">
        <v>0</v>
      </c>
      <c r="S760" s="10">
        <v>11.483333333333334</v>
      </c>
      <c r="T760" s="8" t="s">
        <v>4866</v>
      </c>
      <c r="U760" s="8" t="s">
        <v>4867</v>
      </c>
      <c r="V760" s="10">
        <v>4.6261635769362999E-2</v>
      </c>
      <c r="W760">
        <v>1808.64</v>
      </c>
      <c r="X760" s="8">
        <v>0</v>
      </c>
      <c r="Y760" s="8">
        <v>0</v>
      </c>
      <c r="Z760">
        <v>0</v>
      </c>
      <c r="AA760">
        <v>0</v>
      </c>
      <c r="AB760" s="8">
        <f>Solution[[#This Row],[Old Stop]] +1</f>
        <v>271</v>
      </c>
      <c r="AC760" s="8" t="str">
        <f>_xlfn.CONCAT(Solution[[#This Row],[Old Rt '#]],"_",Solution[[#This Row],[Week '#]],"_", _xlfn.SWITCH(Solution[[#This Row],[Old Delivery Day]], "M", "Monday", "T", "Tuesday", "W", "Wednesday", "R", "Thursday", "F", "Friday"))</f>
        <v>103_Week2_Thursday</v>
      </c>
      <c r="AD760" s="20">
        <v>71.69</v>
      </c>
      <c r="AE760" s="20">
        <v>78.260000000000005</v>
      </c>
      <c r="AF760" s="20">
        <v>67.462800000000001</v>
      </c>
      <c r="AG760" s="20">
        <v>76.428299999999993</v>
      </c>
      <c r="AH760">
        <v>36.25</v>
      </c>
      <c r="AI760" s="8" t="s">
        <v>3810</v>
      </c>
      <c r="AJ760" s="8" t="s">
        <v>5005</v>
      </c>
      <c r="AK760" s="8">
        <v>1</v>
      </c>
      <c r="AL760" s="8">
        <v>0</v>
      </c>
      <c r="AM760" s="11">
        <v>32.56</v>
      </c>
      <c r="AN760" s="11">
        <v>40.221200000000003</v>
      </c>
      <c r="AO760" t="s">
        <v>164</v>
      </c>
      <c r="AP760" s="8" t="s">
        <v>191</v>
      </c>
      <c r="AQ760" s="8" t="s">
        <v>44</v>
      </c>
      <c r="AR760" s="8" t="s">
        <v>164</v>
      </c>
      <c r="AS760" s="8" t="s">
        <v>164</v>
      </c>
      <c r="AT760" s="8" t="s">
        <v>168</v>
      </c>
      <c r="AU7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60" s="8"/>
      <c r="AW760">
        <v>17.922499999999999</v>
      </c>
      <c r="AX760">
        <v>19.565000000000001</v>
      </c>
      <c r="AY760">
        <v>16.8657</v>
      </c>
      <c r="AZ760">
        <v>19.107074999999998</v>
      </c>
    </row>
    <row r="761" spans="1:52" x14ac:dyDescent="0.3">
      <c r="A761" s="43" t="s">
        <v>473</v>
      </c>
      <c r="B761" t="s">
        <v>3872</v>
      </c>
      <c r="C761" t="s">
        <v>129</v>
      </c>
      <c r="D761" s="8" t="s">
        <v>102</v>
      </c>
      <c r="E761" s="8" t="s">
        <v>290</v>
      </c>
      <c r="F761" s="8" t="s">
        <v>12</v>
      </c>
      <c r="G761" s="8" t="s">
        <v>9260</v>
      </c>
      <c r="H761" s="8" t="s">
        <v>160</v>
      </c>
      <c r="I761" s="8" t="s">
        <v>12</v>
      </c>
      <c r="J761" s="8">
        <v>269</v>
      </c>
      <c r="K761" s="14" t="s">
        <v>472</v>
      </c>
      <c r="L761" s="14" t="s">
        <v>5765</v>
      </c>
      <c r="M761" s="10">
        <v>1.6059750708859</v>
      </c>
      <c r="N761" s="8" t="s">
        <v>9079</v>
      </c>
      <c r="O761" s="8" t="s">
        <v>125</v>
      </c>
      <c r="P761" s="9">
        <v>0.5964814814814815</v>
      </c>
      <c r="Q761" s="9">
        <v>0.61506944444444445</v>
      </c>
      <c r="R761" s="8">
        <v>0</v>
      </c>
      <c r="S761" s="10">
        <v>27.324999999999999</v>
      </c>
      <c r="T761" s="8" t="s">
        <v>5213</v>
      </c>
      <c r="U761" s="8" t="s">
        <v>5214</v>
      </c>
      <c r="V761" s="10">
        <v>1.0245494524018599</v>
      </c>
      <c r="W761">
        <v>5716.67</v>
      </c>
      <c r="X761" s="8">
        <v>0</v>
      </c>
      <c r="Y761" s="8">
        <v>0</v>
      </c>
      <c r="Z761">
        <v>0</v>
      </c>
      <c r="AA761">
        <v>0</v>
      </c>
      <c r="AB761" s="8">
        <f>Solution[[#This Row],[Old Stop]] +1</f>
        <v>270</v>
      </c>
      <c r="AC761" s="8" t="str">
        <f>_xlfn.CONCAT(Solution[[#This Row],[Old Rt '#]],"_",Solution[[#This Row],[Week '#]],"_", _xlfn.SWITCH(Solution[[#This Row],[Old Delivery Day]], "M", "Monday", "T", "Tuesday", "W", "Wednesday", "R", "Thursday", "F", "Friday"))</f>
        <v>101_Week2_Wednesday</v>
      </c>
      <c r="AD761" s="20">
        <v>187.3477</v>
      </c>
      <c r="AE761" s="20">
        <v>199.74</v>
      </c>
      <c r="AF761" s="20">
        <v>206.42660000000001</v>
      </c>
      <c r="AG761" s="20">
        <v>210.3562</v>
      </c>
      <c r="AH761">
        <v>106.74</v>
      </c>
      <c r="AI761" s="8" t="s">
        <v>3414</v>
      </c>
      <c r="AJ761" s="8" t="s">
        <v>5235</v>
      </c>
      <c r="AK761" s="8">
        <v>1</v>
      </c>
      <c r="AL761" s="8">
        <v>0</v>
      </c>
      <c r="AM761" s="11">
        <v>128.535</v>
      </c>
      <c r="AN761" s="11">
        <v>137.33619999999999</v>
      </c>
      <c r="AO761" t="s">
        <v>163</v>
      </c>
      <c r="AP761" s="8" t="s">
        <v>191</v>
      </c>
      <c r="AQ761" s="8" t="s">
        <v>44</v>
      </c>
      <c r="AR761" s="8" t="s">
        <v>163</v>
      </c>
      <c r="AS761" s="8" t="s">
        <v>164</v>
      </c>
      <c r="AT761" s="8" t="s">
        <v>168</v>
      </c>
      <c r="AU7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61" s="8">
        <v>0</v>
      </c>
      <c r="AW761">
        <v>46.836925000000001</v>
      </c>
      <c r="AX761">
        <v>49.935000000000002</v>
      </c>
      <c r="AY761">
        <v>51.606650000000002</v>
      </c>
      <c r="AZ761">
        <v>52.58905</v>
      </c>
    </row>
    <row r="762" spans="1:52" x14ac:dyDescent="0.3">
      <c r="A762" s="43" t="s">
        <v>301</v>
      </c>
      <c r="B762" t="s">
        <v>5049</v>
      </c>
      <c r="C762" t="s">
        <v>110</v>
      </c>
      <c r="D762" s="8" t="s">
        <v>102</v>
      </c>
      <c r="E762" s="8" t="s">
        <v>126</v>
      </c>
      <c r="F762" s="8" t="s">
        <v>48</v>
      </c>
      <c r="G762" s="8" t="s">
        <v>9251</v>
      </c>
      <c r="H762" s="8" t="s">
        <v>126</v>
      </c>
      <c r="I762" s="8" t="s">
        <v>48</v>
      </c>
      <c r="J762" s="8">
        <v>340</v>
      </c>
      <c r="K762" s="14" t="s">
        <v>300</v>
      </c>
      <c r="L762" s="14" t="s">
        <v>6121</v>
      </c>
      <c r="M762" s="10">
        <v>0.20014593963136901</v>
      </c>
      <c r="N762" s="8" t="s">
        <v>7828</v>
      </c>
      <c r="O762" s="8" t="s">
        <v>129</v>
      </c>
      <c r="P762" s="9">
        <v>0.37788194444444445</v>
      </c>
      <c r="Q762" s="9">
        <v>0.38729166666666665</v>
      </c>
      <c r="R762" s="8">
        <v>0</v>
      </c>
      <c r="S762" s="10">
        <v>14.475</v>
      </c>
      <c r="T762" s="8" t="s">
        <v>5051</v>
      </c>
      <c r="U762" s="8" t="s">
        <v>5052</v>
      </c>
      <c r="V762" s="10">
        <v>5.1376143354603797E-2</v>
      </c>
      <c r="W762">
        <v>1209.8</v>
      </c>
      <c r="X762" s="8">
        <v>0</v>
      </c>
      <c r="Y762" s="8">
        <v>0</v>
      </c>
      <c r="Z762">
        <v>0</v>
      </c>
      <c r="AA762">
        <v>0</v>
      </c>
      <c r="AB762" s="8">
        <f>Solution[[#This Row],[Old Stop]] +1</f>
        <v>341</v>
      </c>
      <c r="AC762" s="8" t="str">
        <f>_xlfn.CONCAT(Solution[[#This Row],[Old Rt '#]],"_",Solution[[#This Row],[Week '#]],"_", _xlfn.SWITCH(Solution[[#This Row],[Old Delivery Day]], "M", "Monday", "T", "Tuesday", "W", "Wednesday", "R", "Thursday", "F", "Friday"))</f>
        <v>103_Week2_Thursday</v>
      </c>
      <c r="AD762" s="20">
        <v>45.586599999999997</v>
      </c>
      <c r="AE762" s="20">
        <v>46.2</v>
      </c>
      <c r="AF762" s="20">
        <v>47.828499999999998</v>
      </c>
      <c r="AG762" s="20">
        <v>48.48</v>
      </c>
      <c r="AH762">
        <v>25.7</v>
      </c>
      <c r="AI762" s="8" t="s">
        <v>3810</v>
      </c>
      <c r="AJ762" s="8" t="s">
        <v>5005</v>
      </c>
      <c r="AK762" s="8">
        <v>1</v>
      </c>
      <c r="AL762" s="8">
        <v>0</v>
      </c>
      <c r="AM762" s="11">
        <v>23.1</v>
      </c>
      <c r="AN762" s="11">
        <v>24.24</v>
      </c>
      <c r="AO762" t="s">
        <v>164</v>
      </c>
      <c r="AP762" s="8" t="s">
        <v>191</v>
      </c>
      <c r="AQ762" s="8" t="s">
        <v>44</v>
      </c>
      <c r="AR762" s="8" t="s">
        <v>164</v>
      </c>
      <c r="AS762" s="8" t="s">
        <v>164</v>
      </c>
      <c r="AT762" s="8" t="s">
        <v>168</v>
      </c>
      <c r="AU7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62" s="8"/>
      <c r="AW762">
        <v>11.396649999999999</v>
      </c>
      <c r="AX762">
        <v>11.55</v>
      </c>
      <c r="AY762">
        <v>11.957125</v>
      </c>
      <c r="AZ762">
        <v>12.12</v>
      </c>
    </row>
    <row r="763" spans="1:52" x14ac:dyDescent="0.3">
      <c r="A763" s="43" t="s">
        <v>355</v>
      </c>
      <c r="B763" t="s">
        <v>3579</v>
      </c>
      <c r="C763" t="s">
        <v>110</v>
      </c>
      <c r="D763" s="8" t="s">
        <v>102</v>
      </c>
      <c r="E763" s="8" t="s">
        <v>290</v>
      </c>
      <c r="F763" s="8" t="s">
        <v>12</v>
      </c>
      <c r="G763" s="8" t="s">
        <v>9261</v>
      </c>
      <c r="H763" s="8" t="s">
        <v>160</v>
      </c>
      <c r="I763" s="8" t="s">
        <v>15</v>
      </c>
      <c r="J763" s="8">
        <v>400</v>
      </c>
      <c r="K763" s="14" t="s">
        <v>354</v>
      </c>
      <c r="L763" s="14" t="s">
        <v>6044</v>
      </c>
      <c r="M763" s="10">
        <v>5.2884610062069397</v>
      </c>
      <c r="N763" s="8" t="s">
        <v>8358</v>
      </c>
      <c r="O763" s="8" t="s">
        <v>125</v>
      </c>
      <c r="P763" s="9">
        <v>0.56377314814814816</v>
      </c>
      <c r="Q763" s="9">
        <v>0.57048611111111114</v>
      </c>
      <c r="R763" s="8">
        <v>0</v>
      </c>
      <c r="S763" s="10">
        <v>9.4354006285390355</v>
      </c>
      <c r="T763" s="8" t="s">
        <v>3581</v>
      </c>
      <c r="U763" s="8" t="s">
        <v>3582</v>
      </c>
      <c r="V763" s="10">
        <v>3.9397518634514501</v>
      </c>
      <c r="W763">
        <v>1730.83</v>
      </c>
      <c r="X763" s="8">
        <v>0</v>
      </c>
      <c r="Y763" s="8">
        <v>0</v>
      </c>
      <c r="Z763">
        <v>0</v>
      </c>
      <c r="AA763">
        <v>0</v>
      </c>
      <c r="AB763" s="8">
        <f>Solution[[#This Row],[Old Stop]] +1</f>
        <v>401</v>
      </c>
      <c r="AC763" s="8" t="str">
        <f>_xlfn.CONCAT(Solution[[#This Row],[Old Rt '#]],"_",Solution[[#This Row],[Week '#]],"_", _xlfn.SWITCH(Solution[[#This Row],[Old Delivery Day]], "M", "Monday", "T", "Tuesday", "W", "Wednesday", "R", "Thursday", "F", "Friday"))</f>
        <v>101_Week2_Tuesday</v>
      </c>
      <c r="AD763" s="20">
        <v>0</v>
      </c>
      <c r="AE763" s="20">
        <v>127.76</v>
      </c>
      <c r="AF763" s="20">
        <v>132.88659999999999</v>
      </c>
      <c r="AG763" s="20">
        <v>135.44999999999999</v>
      </c>
      <c r="AH763">
        <v>71.790000000000006</v>
      </c>
      <c r="AI763" s="8" t="s">
        <v>3414</v>
      </c>
      <c r="AJ763" s="8" t="s">
        <v>5235</v>
      </c>
      <c r="AK763" s="8">
        <v>1</v>
      </c>
      <c r="AL763" s="8">
        <v>0</v>
      </c>
      <c r="AM763" s="11">
        <v>63.88</v>
      </c>
      <c r="AN763" s="11">
        <v>0</v>
      </c>
      <c r="AO763" t="s">
        <v>163</v>
      </c>
      <c r="AP763" s="8" t="s">
        <v>191</v>
      </c>
      <c r="AQ763" s="8" t="s">
        <v>44</v>
      </c>
      <c r="AR763" s="8" t="s">
        <v>163</v>
      </c>
      <c r="AS763" s="8" t="s">
        <v>163</v>
      </c>
      <c r="AT763" s="8" t="s">
        <v>168</v>
      </c>
      <c r="AU7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63" s="8">
        <v>0</v>
      </c>
      <c r="AW763">
        <v>0</v>
      </c>
      <c r="AX763">
        <v>31.94</v>
      </c>
      <c r="AY763">
        <v>33.221649999999997</v>
      </c>
      <c r="AZ763">
        <v>33.862499999999997</v>
      </c>
    </row>
    <row r="764" spans="1:52" x14ac:dyDescent="0.3">
      <c r="A764" s="43" t="s">
        <v>334</v>
      </c>
      <c r="B764" t="s">
        <v>3442</v>
      </c>
      <c r="C764" t="s">
        <v>110</v>
      </c>
      <c r="D764" s="8" t="s">
        <v>102</v>
      </c>
      <c r="E764" s="8" t="s">
        <v>290</v>
      </c>
      <c r="F764" s="8" t="s">
        <v>12</v>
      </c>
      <c r="G764" s="8" t="s">
        <v>9269</v>
      </c>
      <c r="H764" s="8" t="s">
        <v>160</v>
      </c>
      <c r="I764" s="8" t="s">
        <v>12</v>
      </c>
      <c r="J764" s="8">
        <v>250</v>
      </c>
      <c r="K764" s="14" t="s">
        <v>333</v>
      </c>
      <c r="L764" s="14" t="s">
        <v>5782</v>
      </c>
      <c r="M764" s="10">
        <v>2.6421804605677202</v>
      </c>
      <c r="N764" s="8" t="s">
        <v>8420</v>
      </c>
      <c r="O764" s="8" t="s">
        <v>125</v>
      </c>
      <c r="P764" s="9">
        <v>0.61689814814814814</v>
      </c>
      <c r="Q764" s="9">
        <v>0.61725694444444446</v>
      </c>
      <c r="R764" s="8">
        <v>0</v>
      </c>
      <c r="S764" s="10">
        <v>5.65</v>
      </c>
      <c r="T764" s="8" t="s">
        <v>3444</v>
      </c>
      <c r="U764" s="8" t="s">
        <v>3445</v>
      </c>
      <c r="V764" s="10">
        <v>1.1499486921177899</v>
      </c>
      <c r="W764">
        <v>1369.19</v>
      </c>
      <c r="X764" s="8">
        <v>0</v>
      </c>
      <c r="Y764" s="8">
        <v>0</v>
      </c>
      <c r="Z764">
        <v>0</v>
      </c>
      <c r="AA764">
        <v>0</v>
      </c>
      <c r="AB764" s="8">
        <f>Solution[[#This Row],[Old Stop]] +1</f>
        <v>251</v>
      </c>
      <c r="AC764" s="8" t="str">
        <f>_xlfn.CONCAT(Solution[[#This Row],[Old Rt '#]],"_",Solution[[#This Row],[Week '#]],"_", _xlfn.SWITCH(Solution[[#This Row],[Old Delivery Day]], "M", "Monday", "T", "Tuesday", "W", "Wednesday", "R", "Thursday", "F", "Friday"))</f>
        <v>101_Week2_Wednesday</v>
      </c>
      <c r="AD764" s="20">
        <v>55.698</v>
      </c>
      <c r="AE764" s="20">
        <v>65.638499999999993</v>
      </c>
      <c r="AF764" s="20">
        <v>72.53</v>
      </c>
      <c r="AG764" s="20">
        <v>73.7</v>
      </c>
      <c r="AH764">
        <v>39.06</v>
      </c>
      <c r="AI764" s="8" t="s">
        <v>3414</v>
      </c>
      <c r="AJ764" s="8" t="s">
        <v>5235</v>
      </c>
      <c r="AK764" s="8">
        <v>1</v>
      </c>
      <c r="AL764" s="8">
        <v>0</v>
      </c>
      <c r="AM764" s="11">
        <v>35.094999999999999</v>
      </c>
      <c r="AN764" s="11">
        <v>36.85</v>
      </c>
      <c r="AO764" t="s">
        <v>163</v>
      </c>
      <c r="AP764" s="8" t="s">
        <v>191</v>
      </c>
      <c r="AQ764" s="8" t="s">
        <v>44</v>
      </c>
      <c r="AR764" s="8" t="s">
        <v>163</v>
      </c>
      <c r="AS764" s="8" t="s">
        <v>164</v>
      </c>
      <c r="AT764" s="8" t="s">
        <v>168</v>
      </c>
      <c r="AU7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64" s="8">
        <v>0</v>
      </c>
      <c r="AW764">
        <v>13.9245</v>
      </c>
      <c r="AX764">
        <v>16.409624999999998</v>
      </c>
      <c r="AY764">
        <v>18.1325</v>
      </c>
      <c r="AZ764">
        <v>18.425000000000001</v>
      </c>
    </row>
    <row r="765" spans="1:52" x14ac:dyDescent="0.3">
      <c r="A765" s="43" t="s">
        <v>1256</v>
      </c>
      <c r="B765" t="s">
        <v>3461</v>
      </c>
      <c r="C765" t="s">
        <v>110</v>
      </c>
      <c r="D765" s="8" t="s">
        <v>102</v>
      </c>
      <c r="E765" s="8" t="s">
        <v>290</v>
      </c>
      <c r="F765" s="8" t="s">
        <v>12</v>
      </c>
      <c r="G765" s="8" t="s">
        <v>9264</v>
      </c>
      <c r="H765" s="8" t="s">
        <v>126</v>
      </c>
      <c r="I765" s="8" t="s">
        <v>15</v>
      </c>
      <c r="J765" s="8">
        <v>240</v>
      </c>
      <c r="K765" s="14" t="s">
        <v>1255</v>
      </c>
      <c r="L765" s="14" t="s">
        <v>6029</v>
      </c>
      <c r="M765" s="10">
        <v>11.347564167831599</v>
      </c>
      <c r="N765" s="8" t="s">
        <v>8728</v>
      </c>
      <c r="O765" s="8" t="s">
        <v>147</v>
      </c>
      <c r="P765" s="9">
        <v>0.57836805555555559</v>
      </c>
      <c r="Q765" s="9">
        <v>0.57857638888888885</v>
      </c>
      <c r="R765" s="8">
        <v>0</v>
      </c>
      <c r="S765" s="10">
        <v>5.7958333333333334</v>
      </c>
      <c r="T765" s="8" t="s">
        <v>3463</v>
      </c>
      <c r="U765" s="8" t="s">
        <v>3464</v>
      </c>
      <c r="V765" s="10">
        <v>8.1051613266548905</v>
      </c>
      <c r="W765">
        <v>1765.78</v>
      </c>
      <c r="X765" s="8">
        <v>0</v>
      </c>
      <c r="Y765" s="8">
        <v>0</v>
      </c>
      <c r="Z765">
        <v>0</v>
      </c>
      <c r="AA765">
        <v>0</v>
      </c>
      <c r="AB765" s="8">
        <f>Solution[[#This Row],[Old Stop]] +1</f>
        <v>241</v>
      </c>
      <c r="AC765" s="8" t="str">
        <f>_xlfn.CONCAT(Solution[[#This Row],[Old Rt '#]],"_",Solution[[#This Row],[Week '#]],"_", _xlfn.SWITCH(Solution[[#This Row],[Old Delivery Day]], "M", "Monday", "T", "Tuesday", "W", "Wednesday", "R", "Thursday", "F", "Friday"))</f>
        <v>103_Week2_Tuesday</v>
      </c>
      <c r="AD765" s="20">
        <v>45.651200000000003</v>
      </c>
      <c r="AE765" s="20">
        <v>42.460900000000002</v>
      </c>
      <c r="AF765" s="20">
        <v>46.555300000000003</v>
      </c>
      <c r="AG765" s="20">
        <v>45.78</v>
      </c>
      <c r="AH765">
        <v>50.8</v>
      </c>
      <c r="AI765" s="8" t="s">
        <v>3414</v>
      </c>
      <c r="AJ765" s="8" t="s">
        <v>5235</v>
      </c>
      <c r="AK765" s="8">
        <v>1</v>
      </c>
      <c r="AL765" s="8">
        <v>0</v>
      </c>
      <c r="AM765" s="11">
        <v>44.01</v>
      </c>
      <c r="AN765" s="11">
        <v>40.057499999999997</v>
      </c>
      <c r="AO765" t="s">
        <v>163</v>
      </c>
      <c r="AP765" s="8" t="s">
        <v>191</v>
      </c>
      <c r="AQ765" s="8" t="s">
        <v>44</v>
      </c>
      <c r="AR765" s="8" t="s">
        <v>163</v>
      </c>
      <c r="AS765" s="8" t="s">
        <v>163</v>
      </c>
      <c r="AT765" s="8" t="s">
        <v>168</v>
      </c>
      <c r="AU7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65" s="8">
        <v>0</v>
      </c>
      <c r="AW765">
        <v>11.412800000000001</v>
      </c>
      <c r="AX765">
        <v>10.615225000000001</v>
      </c>
      <c r="AY765">
        <v>11.638825000000001</v>
      </c>
      <c r="AZ765">
        <v>11.445</v>
      </c>
    </row>
    <row r="766" spans="1:52" x14ac:dyDescent="0.3">
      <c r="A766" s="43" t="s">
        <v>397</v>
      </c>
      <c r="B766" t="s">
        <v>4876</v>
      </c>
      <c r="C766" t="s">
        <v>110</v>
      </c>
      <c r="D766" s="8" t="s">
        <v>102</v>
      </c>
      <c r="E766" s="8" t="s">
        <v>126</v>
      </c>
      <c r="F766" s="8" t="s">
        <v>48</v>
      </c>
      <c r="G766" s="8" t="s">
        <v>9264</v>
      </c>
      <c r="H766" s="8" t="s">
        <v>126</v>
      </c>
      <c r="I766" s="8" t="s">
        <v>12</v>
      </c>
      <c r="J766" s="8">
        <v>270</v>
      </c>
      <c r="K766" s="14" t="s">
        <v>396</v>
      </c>
      <c r="L766" s="14" t="s">
        <v>6142</v>
      </c>
      <c r="M766" s="10">
        <v>0.10315989498815301</v>
      </c>
      <c r="N766" s="8" t="s">
        <v>6404</v>
      </c>
      <c r="O766" s="8" t="s">
        <v>125</v>
      </c>
      <c r="P766" s="9">
        <v>0.50944444444444448</v>
      </c>
      <c r="Q766" s="9">
        <v>0.52228009259259256</v>
      </c>
      <c r="R766" s="8">
        <v>0</v>
      </c>
      <c r="S766" s="10">
        <v>11.533333333333333</v>
      </c>
      <c r="T766" s="8" t="s">
        <v>4878</v>
      </c>
      <c r="U766" s="8" t="s">
        <v>4879</v>
      </c>
      <c r="V766" s="10">
        <v>2.46809875807865E-2</v>
      </c>
      <c r="W766">
        <v>1125.55</v>
      </c>
      <c r="X766" s="8">
        <v>0</v>
      </c>
      <c r="Y766" s="8">
        <v>0</v>
      </c>
      <c r="Z766">
        <v>0</v>
      </c>
      <c r="AA766">
        <v>0</v>
      </c>
      <c r="AB766" s="8">
        <f>Solution[[#This Row],[Old Stop]] +1</f>
        <v>271</v>
      </c>
      <c r="AC766" s="8" t="str">
        <f>_xlfn.CONCAT(Solution[[#This Row],[Old Rt '#]],"_",Solution[[#This Row],[Week '#]],"_", _xlfn.SWITCH(Solution[[#This Row],[Old Delivery Day]], "M", "Monday", "T", "Tuesday", "W", "Wednesday", "R", "Thursday", "F", "Friday"))</f>
        <v>103_Week2_Wednesday</v>
      </c>
      <c r="AD766" s="20">
        <v>39.380000000000003</v>
      </c>
      <c r="AE766" s="20">
        <v>45.988700000000001</v>
      </c>
      <c r="AF766" s="20">
        <v>40.426600000000001</v>
      </c>
      <c r="AG766" s="20">
        <v>40.950000000000003</v>
      </c>
      <c r="AH766">
        <v>21.71</v>
      </c>
      <c r="AI766" s="8" t="s">
        <v>3810</v>
      </c>
      <c r="AJ766" s="8" t="s">
        <v>5005</v>
      </c>
      <c r="AK766" s="8">
        <v>1</v>
      </c>
      <c r="AL766" s="8">
        <v>0</v>
      </c>
      <c r="AM766" s="11">
        <v>19.690000000000001</v>
      </c>
      <c r="AN766" s="11">
        <v>20.475000000000001</v>
      </c>
      <c r="AO766" t="s">
        <v>163</v>
      </c>
      <c r="AP766" s="8" t="s">
        <v>191</v>
      </c>
      <c r="AQ766" s="8" t="s">
        <v>44</v>
      </c>
      <c r="AR766" s="8" t="s">
        <v>164</v>
      </c>
      <c r="AS766" s="8" t="s">
        <v>163</v>
      </c>
      <c r="AT766" s="8" t="s">
        <v>168</v>
      </c>
      <c r="AU7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66" s="8">
        <v>0</v>
      </c>
      <c r="AW766">
        <v>9.8450000000000006</v>
      </c>
      <c r="AX766">
        <v>11.497175</v>
      </c>
      <c r="AY766">
        <v>10.10665</v>
      </c>
      <c r="AZ766">
        <v>10.237500000000001</v>
      </c>
    </row>
    <row r="767" spans="1:52" x14ac:dyDescent="0.3">
      <c r="A767" s="43" t="s">
        <v>522</v>
      </c>
      <c r="B767" t="s">
        <v>3537</v>
      </c>
      <c r="C767" t="s">
        <v>107</v>
      </c>
      <c r="D767" s="8" t="s">
        <v>102</v>
      </c>
      <c r="E767" s="8" t="s">
        <v>290</v>
      </c>
      <c r="F767" s="8" t="s">
        <v>12</v>
      </c>
      <c r="G767" s="8" t="s">
        <v>9256</v>
      </c>
      <c r="H767" s="8" t="s">
        <v>126</v>
      </c>
      <c r="I767" s="8" t="s">
        <v>15</v>
      </c>
      <c r="J767" s="8">
        <v>61</v>
      </c>
      <c r="K767" s="14" t="s">
        <v>521</v>
      </c>
      <c r="L767" s="14" t="s">
        <v>5814</v>
      </c>
      <c r="M767" s="10">
        <v>0.85813990544863805</v>
      </c>
      <c r="N767" s="8" t="s">
        <v>8421</v>
      </c>
      <c r="O767" s="8" t="s">
        <v>125</v>
      </c>
      <c r="P767" s="9">
        <v>0.57917824074074076</v>
      </c>
      <c r="Q767" s="9">
        <v>0.57942129629629635</v>
      </c>
      <c r="R767" s="8">
        <v>0</v>
      </c>
      <c r="S767" s="10">
        <v>20.350000000000001</v>
      </c>
      <c r="T767" s="8" t="s">
        <v>4145</v>
      </c>
      <c r="U767" s="8" t="s">
        <v>4146</v>
      </c>
      <c r="V767" s="10">
        <v>0.45352702463828998</v>
      </c>
      <c r="W767">
        <v>871.83</v>
      </c>
      <c r="X767" s="8">
        <v>0</v>
      </c>
      <c r="Y767" s="8">
        <v>0</v>
      </c>
      <c r="Z767">
        <v>0</v>
      </c>
      <c r="AA767">
        <v>0</v>
      </c>
      <c r="AB767" s="8">
        <f>Solution[[#This Row],[Old Stop]] +1</f>
        <v>62</v>
      </c>
      <c r="AC767" s="8" t="str">
        <f>_xlfn.CONCAT(Solution[[#This Row],[Old Rt '#]],"_",Solution[[#This Row],[Week '#]],"_", _xlfn.SWITCH(Solution[[#This Row],[Old Delivery Day]], "M", "Monday", "T", "Tuesday", "W", "Wednesday", "R", "Thursday", "F", "Friday"))</f>
        <v>103_Week2_Tuesday</v>
      </c>
      <c r="AD767" s="20">
        <v>33.986600000000003</v>
      </c>
      <c r="AE767" s="20">
        <v>31.364000000000001</v>
      </c>
      <c r="AF767" s="20">
        <v>38.909999999999997</v>
      </c>
      <c r="AG767" s="20">
        <v>39.574199999999998</v>
      </c>
      <c r="AH767">
        <v>20.04</v>
      </c>
      <c r="AI767" s="8" t="s">
        <v>3414</v>
      </c>
      <c r="AJ767" s="8" t="s">
        <v>5235</v>
      </c>
      <c r="AK767" s="8">
        <v>1</v>
      </c>
      <c r="AL767" s="8">
        <v>0</v>
      </c>
      <c r="AM767" s="11">
        <v>9.14</v>
      </c>
      <c r="AN767" s="11">
        <v>20.059999999999999</v>
      </c>
      <c r="AO767" t="s">
        <v>163</v>
      </c>
      <c r="AP767" s="8" t="s">
        <v>191</v>
      </c>
      <c r="AQ767" s="8" t="s">
        <v>44</v>
      </c>
      <c r="AR767" s="8" t="s">
        <v>163</v>
      </c>
      <c r="AS767" s="8" t="s">
        <v>163</v>
      </c>
      <c r="AT767" s="8" t="s">
        <v>168</v>
      </c>
      <c r="AU7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67" s="8">
        <v>0</v>
      </c>
      <c r="AW767">
        <v>8.4966500000000007</v>
      </c>
      <c r="AX767">
        <v>7.8410000000000002</v>
      </c>
      <c r="AY767">
        <v>9.7274999999999991</v>
      </c>
      <c r="AZ767">
        <v>9.8935499999999994</v>
      </c>
    </row>
    <row r="768" spans="1:52" x14ac:dyDescent="0.3">
      <c r="A768" s="43" t="s">
        <v>509</v>
      </c>
      <c r="B768" t="s">
        <v>4219</v>
      </c>
      <c r="C768" t="s">
        <v>110</v>
      </c>
      <c r="D768" s="8" t="s">
        <v>102</v>
      </c>
      <c r="E768" s="8" t="s">
        <v>126</v>
      </c>
      <c r="F768" s="8" t="s">
        <v>48</v>
      </c>
      <c r="G768" s="8" t="s">
        <v>9256</v>
      </c>
      <c r="H768" s="8" t="s">
        <v>126</v>
      </c>
      <c r="I768" s="8" t="s">
        <v>12</v>
      </c>
      <c r="J768" s="8">
        <v>280</v>
      </c>
      <c r="K768" s="14" t="s">
        <v>508</v>
      </c>
      <c r="L768" s="14" t="s">
        <v>6146</v>
      </c>
      <c r="M768" s="10">
        <v>0.37529016388288</v>
      </c>
      <c r="N768" s="8" t="s">
        <v>7804</v>
      </c>
      <c r="O768" s="8" t="s">
        <v>125</v>
      </c>
      <c r="P768" s="9">
        <v>0.52254629629629634</v>
      </c>
      <c r="Q768" s="9">
        <v>0.52263888888888888</v>
      </c>
      <c r="R768" s="8">
        <v>0</v>
      </c>
      <c r="S768" s="10">
        <v>0.125</v>
      </c>
      <c r="T768" s="8" t="s">
        <v>4881</v>
      </c>
      <c r="U768" s="8" t="s">
        <v>4882</v>
      </c>
      <c r="V768" s="10">
        <v>9.5077661521859605E-2</v>
      </c>
      <c r="W768">
        <v>2270.7600000000002</v>
      </c>
      <c r="X768" s="8">
        <v>0</v>
      </c>
      <c r="Y768" s="8">
        <v>0</v>
      </c>
      <c r="Z768">
        <v>0</v>
      </c>
      <c r="AA768">
        <v>0</v>
      </c>
      <c r="AB768" s="8">
        <f>Solution[[#This Row],[Old Stop]] +1</f>
        <v>281</v>
      </c>
      <c r="AC768" s="8" t="str">
        <f>_xlfn.CONCAT(Solution[[#This Row],[Old Rt '#]],"_",Solution[[#This Row],[Week '#]],"_", _xlfn.SWITCH(Solution[[#This Row],[Old Delivery Day]], "M", "Monday", "T", "Tuesday", "W", "Wednesday", "R", "Thursday", "F", "Friday"))</f>
        <v>103_Week2_Wednesday</v>
      </c>
      <c r="AD768" s="20">
        <v>93.573300000000003</v>
      </c>
      <c r="AE768" s="20">
        <v>97.527100000000004</v>
      </c>
      <c r="AF768" s="20">
        <v>78.236599999999996</v>
      </c>
      <c r="AG768" s="20">
        <v>60.457099999999997</v>
      </c>
      <c r="AH768">
        <v>40.22</v>
      </c>
      <c r="AI768" s="8" t="s">
        <v>3810</v>
      </c>
      <c r="AJ768" s="8" t="s">
        <v>5005</v>
      </c>
      <c r="AK768" s="8">
        <v>1</v>
      </c>
      <c r="AL768" s="8">
        <v>0</v>
      </c>
      <c r="AM768" s="11">
        <v>42.88</v>
      </c>
      <c r="AN768" s="11">
        <v>32.35</v>
      </c>
      <c r="AO768" t="s">
        <v>163</v>
      </c>
      <c r="AP768" s="8" t="s">
        <v>191</v>
      </c>
      <c r="AQ768" s="8" t="s">
        <v>44</v>
      </c>
      <c r="AR768" s="8" t="s">
        <v>164</v>
      </c>
      <c r="AS768" s="8" t="s">
        <v>163</v>
      </c>
      <c r="AT768" s="8" t="s">
        <v>168</v>
      </c>
      <c r="AU7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68" s="8">
        <v>0</v>
      </c>
      <c r="AW768">
        <v>23.393325000000001</v>
      </c>
      <c r="AX768">
        <v>24.381775000000001</v>
      </c>
      <c r="AY768">
        <v>19.559149999999999</v>
      </c>
      <c r="AZ768">
        <v>15.114274999999999</v>
      </c>
    </row>
    <row r="769" spans="1:52" x14ac:dyDescent="0.3">
      <c r="A769" s="43" t="s">
        <v>1784</v>
      </c>
      <c r="B769" t="s">
        <v>5044</v>
      </c>
      <c r="C769" t="s">
        <v>110</v>
      </c>
      <c r="D769" s="8" t="s">
        <v>102</v>
      </c>
      <c r="E769" s="8" t="s">
        <v>126</v>
      </c>
      <c r="F769" s="8" t="s">
        <v>48</v>
      </c>
      <c r="G769" s="8" t="s">
        <v>9249</v>
      </c>
      <c r="H769" s="8" t="s">
        <v>126</v>
      </c>
      <c r="I769" s="8" t="s">
        <v>48</v>
      </c>
      <c r="J769" s="8">
        <v>261</v>
      </c>
      <c r="K769" s="14" t="s">
        <v>1783</v>
      </c>
      <c r="L769" s="14" t="s">
        <v>6120</v>
      </c>
      <c r="M769" s="10">
        <v>0.52087504306271604</v>
      </c>
      <c r="N769" s="8" t="s">
        <v>8363</v>
      </c>
      <c r="O769" s="8" t="s">
        <v>129</v>
      </c>
      <c r="P769" s="9">
        <v>0.42659722222222224</v>
      </c>
      <c r="Q769" s="9">
        <v>0.43331018518518516</v>
      </c>
      <c r="R769" s="8">
        <v>0</v>
      </c>
      <c r="S769" s="10">
        <v>9.4354006285390355</v>
      </c>
      <c r="T769" s="8" t="s">
        <v>5046</v>
      </c>
      <c r="U769" s="8" t="s">
        <v>5047</v>
      </c>
      <c r="V769" s="10">
        <v>0.198760845982906</v>
      </c>
      <c r="W769">
        <v>487.32</v>
      </c>
      <c r="X769" s="8">
        <v>0</v>
      </c>
      <c r="Y769" s="8">
        <v>0</v>
      </c>
      <c r="Z769">
        <v>0</v>
      </c>
      <c r="AA769">
        <v>0</v>
      </c>
      <c r="AB769" s="8">
        <f>Solution[[#This Row],[Old Stop]] +1</f>
        <v>262</v>
      </c>
      <c r="AC769" s="8" t="str">
        <f>_xlfn.CONCAT(Solution[[#This Row],[Old Rt '#]],"_",Solution[[#This Row],[Week '#]],"_", _xlfn.SWITCH(Solution[[#This Row],[Old Delivery Day]], "M", "Monday", "T", "Tuesday", "W", "Wednesday", "R", "Thursday", "F", "Friday"))</f>
        <v>103_Week2_Thursday</v>
      </c>
      <c r="AD769" s="20">
        <v>34.04</v>
      </c>
      <c r="AE769" s="20">
        <v>34.588500000000003</v>
      </c>
      <c r="AF769" s="20">
        <v>35.193300000000001</v>
      </c>
      <c r="AG769" s="20">
        <v>0</v>
      </c>
      <c r="AH769">
        <v>14.22</v>
      </c>
      <c r="AI769" s="8" t="s">
        <v>3810</v>
      </c>
      <c r="AJ769" s="8" t="s">
        <v>5005</v>
      </c>
      <c r="AK769" s="8">
        <v>1</v>
      </c>
      <c r="AL769" s="8">
        <v>0</v>
      </c>
      <c r="AM769" s="11">
        <v>17.02</v>
      </c>
      <c r="AN769" s="11">
        <v>0</v>
      </c>
      <c r="AO769" t="s">
        <v>164</v>
      </c>
      <c r="AP769" s="8" t="s">
        <v>191</v>
      </c>
      <c r="AQ769" s="8" t="s">
        <v>44</v>
      </c>
      <c r="AR769" s="8" t="s">
        <v>164</v>
      </c>
      <c r="AS769" s="8" t="s">
        <v>164</v>
      </c>
      <c r="AT769" s="8" t="s">
        <v>168</v>
      </c>
      <c r="AU7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69" s="8"/>
      <c r="AW769">
        <v>8.51</v>
      </c>
      <c r="AX769">
        <v>8.6471250000000008</v>
      </c>
      <c r="AY769">
        <v>8.7983250000000002</v>
      </c>
      <c r="AZ769">
        <v>0</v>
      </c>
    </row>
    <row r="770" spans="1:52" x14ac:dyDescent="0.3">
      <c r="A770" s="43" t="s">
        <v>345</v>
      </c>
      <c r="B770" t="s">
        <v>5219</v>
      </c>
      <c r="C770" t="s">
        <v>110</v>
      </c>
      <c r="D770" s="8" t="s">
        <v>102</v>
      </c>
      <c r="E770" s="8" t="s">
        <v>290</v>
      </c>
      <c r="F770" s="8" t="s">
        <v>12</v>
      </c>
      <c r="G770" s="8" t="s">
        <v>9262</v>
      </c>
      <c r="H770" s="8" t="s">
        <v>160</v>
      </c>
      <c r="I770" s="8" t="s">
        <v>12</v>
      </c>
      <c r="J770" s="8">
        <v>270</v>
      </c>
      <c r="K770" s="14" t="s">
        <v>344</v>
      </c>
      <c r="L770" s="14" t="s">
        <v>5763</v>
      </c>
      <c r="M770" s="10">
        <v>3.0169194916440998</v>
      </c>
      <c r="N770" s="8" t="s">
        <v>8418</v>
      </c>
      <c r="O770" s="8" t="s">
        <v>125</v>
      </c>
      <c r="P770" s="9">
        <v>0.59060185185185188</v>
      </c>
      <c r="Q770" s="9">
        <v>0.59535879629629629</v>
      </c>
      <c r="R770" s="8">
        <v>0</v>
      </c>
      <c r="S770" s="10">
        <v>7.7833333333333332</v>
      </c>
      <c r="T770" s="8" t="s">
        <v>5221</v>
      </c>
      <c r="U770" s="8" t="s">
        <v>5222</v>
      </c>
      <c r="V770" s="10">
        <v>1.8361163814616701</v>
      </c>
      <c r="W770">
        <v>1524.26</v>
      </c>
      <c r="X770" s="8">
        <v>0</v>
      </c>
      <c r="Y770" s="8">
        <v>0</v>
      </c>
      <c r="Z770">
        <v>0</v>
      </c>
      <c r="AA770">
        <v>0</v>
      </c>
      <c r="AB770" s="8">
        <f>Solution[[#This Row],[Old Stop]] +1</f>
        <v>271</v>
      </c>
      <c r="AC770" s="8" t="str">
        <f>_xlfn.CONCAT(Solution[[#This Row],[Old Rt '#]],"_",Solution[[#This Row],[Week '#]],"_", _xlfn.SWITCH(Solution[[#This Row],[Old Delivery Day]], "M", "Monday", "T", "Tuesday", "W", "Wednesday", "R", "Thursday", "F", "Friday"))</f>
        <v>101_Week2_Wednesday</v>
      </c>
      <c r="AD770" s="20">
        <v>74.61</v>
      </c>
      <c r="AE770" s="20">
        <v>70.086600000000004</v>
      </c>
      <c r="AF770" s="20">
        <v>60.856000000000002</v>
      </c>
      <c r="AG770" s="20">
        <v>74.745000000000005</v>
      </c>
      <c r="AH770">
        <v>32.53</v>
      </c>
      <c r="AI770" s="8" t="s">
        <v>3414</v>
      </c>
      <c r="AJ770" s="8" t="s">
        <v>5235</v>
      </c>
      <c r="AK770" s="8">
        <v>1</v>
      </c>
      <c r="AL770" s="8">
        <v>0</v>
      </c>
      <c r="AM770" s="11">
        <v>22.035</v>
      </c>
      <c r="AN770" s="11">
        <v>39.825000000000003</v>
      </c>
      <c r="AO770" t="s">
        <v>163</v>
      </c>
      <c r="AP770" s="8" t="s">
        <v>191</v>
      </c>
      <c r="AQ770" s="8" t="s">
        <v>44</v>
      </c>
      <c r="AR770" s="8" t="s">
        <v>163</v>
      </c>
      <c r="AS770" s="8" t="s">
        <v>164</v>
      </c>
      <c r="AT770" s="8" t="s">
        <v>168</v>
      </c>
      <c r="AU7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0" s="8">
        <v>0</v>
      </c>
      <c r="AW770">
        <v>18.6525</v>
      </c>
      <c r="AX770">
        <v>17.521650000000001</v>
      </c>
      <c r="AY770">
        <v>15.214</v>
      </c>
      <c r="AZ770">
        <v>18.686250000000001</v>
      </c>
    </row>
    <row r="771" spans="1:52" x14ac:dyDescent="0.3">
      <c r="A771" s="43" t="s">
        <v>1809</v>
      </c>
      <c r="B771" t="s">
        <v>122</v>
      </c>
      <c r="C771" t="s">
        <v>147</v>
      </c>
      <c r="D771" s="8" t="s">
        <v>102</v>
      </c>
      <c r="E771" s="8" t="s">
        <v>290</v>
      </c>
      <c r="F771" s="8" t="s">
        <v>12</v>
      </c>
      <c r="G771" s="8" t="s">
        <v>9265</v>
      </c>
      <c r="H771" s="8" t="s">
        <v>160</v>
      </c>
      <c r="I771" s="8" t="s">
        <v>14</v>
      </c>
      <c r="J771" s="8">
        <v>151</v>
      </c>
      <c r="K771" s="14" t="s">
        <v>1808</v>
      </c>
      <c r="L771" s="14" t="s">
        <v>5800</v>
      </c>
      <c r="M771" s="10">
        <v>1.40598778994377</v>
      </c>
      <c r="N771" s="8" t="s">
        <v>9110</v>
      </c>
      <c r="O771" s="8" t="s">
        <v>147</v>
      </c>
      <c r="P771" s="9">
        <v>0.5803935185185185</v>
      </c>
      <c r="Q771" s="9">
        <v>0.58851851851851855</v>
      </c>
      <c r="R771" s="8">
        <v>0</v>
      </c>
      <c r="S771" s="10">
        <v>8.7466666666666661</v>
      </c>
      <c r="T771" s="8" t="s">
        <v>4329</v>
      </c>
      <c r="U771" s="8" t="s">
        <v>4330</v>
      </c>
      <c r="V771" s="10">
        <v>0.69720916921221798</v>
      </c>
      <c r="W771">
        <v>780</v>
      </c>
      <c r="X771" s="8">
        <v>0</v>
      </c>
      <c r="Y771" s="8">
        <v>0</v>
      </c>
      <c r="Z771">
        <v>0</v>
      </c>
      <c r="AA771">
        <v>0</v>
      </c>
      <c r="AB771" s="8">
        <f>Solution[[#This Row],[Old Stop]] +1</f>
        <v>152</v>
      </c>
      <c r="AC771" s="8" t="str">
        <f>_xlfn.CONCAT(Solution[[#This Row],[Old Rt '#]],"_",Solution[[#This Row],[Week '#]],"_", _xlfn.SWITCH(Solution[[#This Row],[Old Delivery Day]], "M", "Monday", "T", "Tuesday", "W", "Wednesday", "R", "Thursday", "F", "Friday"))</f>
        <v>101_Week2_Friday</v>
      </c>
      <c r="AD771" s="20">
        <v>15</v>
      </c>
      <c r="AE771" s="20">
        <v>15</v>
      </c>
      <c r="AF771" s="20">
        <v>15</v>
      </c>
      <c r="AG771" s="20">
        <v>16.4285</v>
      </c>
      <c r="AH771">
        <v>15.9</v>
      </c>
      <c r="AI771" s="8" t="s">
        <v>3414</v>
      </c>
      <c r="AJ771" s="8" t="s">
        <v>5235</v>
      </c>
      <c r="AK771" s="8">
        <v>2</v>
      </c>
      <c r="AL771" s="8">
        <v>0</v>
      </c>
      <c r="AM771" s="11">
        <v>7.5</v>
      </c>
      <c r="AN771" s="11">
        <v>8.4375</v>
      </c>
      <c r="AO771" t="s">
        <v>163</v>
      </c>
      <c r="AP771" s="8" t="s">
        <v>191</v>
      </c>
      <c r="AQ771" s="8" t="s">
        <v>44</v>
      </c>
      <c r="AR771" s="8" t="s">
        <v>163</v>
      </c>
      <c r="AS771" s="8" t="s">
        <v>163</v>
      </c>
      <c r="AT771" s="8" t="s">
        <v>168</v>
      </c>
      <c r="AU7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1" s="8">
        <v>0</v>
      </c>
      <c r="AW771">
        <v>3.75</v>
      </c>
      <c r="AX771">
        <v>3.75</v>
      </c>
      <c r="AY771">
        <v>3.75</v>
      </c>
      <c r="AZ771">
        <v>4.1071249999999999</v>
      </c>
    </row>
    <row r="772" spans="1:52" x14ac:dyDescent="0.3">
      <c r="A772" s="43" t="s">
        <v>1283</v>
      </c>
      <c r="B772" t="s">
        <v>158</v>
      </c>
      <c r="C772" t="s">
        <v>129</v>
      </c>
      <c r="D772" s="8" t="s">
        <v>102</v>
      </c>
      <c r="E772" s="8" t="s">
        <v>290</v>
      </c>
      <c r="F772" s="8" t="s">
        <v>12</v>
      </c>
      <c r="G772" s="8" t="s">
        <v>9268</v>
      </c>
      <c r="H772" s="8" t="s">
        <v>160</v>
      </c>
      <c r="I772" s="8" t="s">
        <v>12</v>
      </c>
      <c r="J772" s="8">
        <v>275</v>
      </c>
      <c r="K772" s="14" t="s">
        <v>1282</v>
      </c>
      <c r="L772" s="14" t="s">
        <v>5784</v>
      </c>
      <c r="M772" s="10">
        <v>3.88764440405328</v>
      </c>
      <c r="N772" s="8" t="s">
        <v>8419</v>
      </c>
      <c r="O772" s="8" t="s">
        <v>125</v>
      </c>
      <c r="P772" s="9">
        <v>0.61996527777777777</v>
      </c>
      <c r="Q772" s="9">
        <v>0.62778935185185181</v>
      </c>
      <c r="R772" s="8">
        <v>0</v>
      </c>
      <c r="S772" s="10">
        <v>12.950000000000001</v>
      </c>
      <c r="T772" s="8" t="s">
        <v>5232</v>
      </c>
      <c r="U772" s="8" t="s">
        <v>5233</v>
      </c>
      <c r="V772" s="10">
        <v>1.83840097514292</v>
      </c>
      <c r="W772">
        <v>2676.06</v>
      </c>
      <c r="X772" s="8">
        <v>0</v>
      </c>
      <c r="Y772" s="8">
        <v>0</v>
      </c>
      <c r="Z772">
        <v>0</v>
      </c>
      <c r="AA772">
        <v>0</v>
      </c>
      <c r="AB772" s="8">
        <f>Solution[[#This Row],[Old Stop]] +1</f>
        <v>276</v>
      </c>
      <c r="AC772" s="8" t="str">
        <f>_xlfn.CONCAT(Solution[[#This Row],[Old Rt '#]],"_",Solution[[#This Row],[Week '#]],"_", _xlfn.SWITCH(Solution[[#This Row],[Old Delivery Day]], "M", "Monday", "T", "Tuesday", "W", "Wednesday", "R", "Thursday", "F", "Friday"))</f>
        <v>101_Week2_Wednesday</v>
      </c>
      <c r="AD772" s="20">
        <v>101.52</v>
      </c>
      <c r="AE772" s="20">
        <v>101.52</v>
      </c>
      <c r="AF772" s="20">
        <v>105.58</v>
      </c>
      <c r="AG772" s="20">
        <v>107.85850000000001</v>
      </c>
      <c r="AH772">
        <v>53.81</v>
      </c>
      <c r="AI772" s="8" t="s">
        <v>3414</v>
      </c>
      <c r="AJ772" s="8" t="s">
        <v>5235</v>
      </c>
      <c r="AK772" s="8">
        <v>1</v>
      </c>
      <c r="AL772" s="8">
        <v>0</v>
      </c>
      <c r="AM772" s="11">
        <v>50.76</v>
      </c>
      <c r="AN772" s="11">
        <v>53.805</v>
      </c>
      <c r="AO772" t="s">
        <v>163</v>
      </c>
      <c r="AP772" s="8" t="s">
        <v>191</v>
      </c>
      <c r="AQ772" s="8" t="s">
        <v>44</v>
      </c>
      <c r="AR772" s="8" t="s">
        <v>163</v>
      </c>
      <c r="AS772" s="8" t="s">
        <v>164</v>
      </c>
      <c r="AT772" s="8" t="s">
        <v>168</v>
      </c>
      <c r="AU7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2" s="8">
        <v>0</v>
      </c>
      <c r="AW772">
        <v>25.38</v>
      </c>
      <c r="AX772">
        <v>25.38</v>
      </c>
      <c r="AY772">
        <v>26.395</v>
      </c>
      <c r="AZ772">
        <v>26.964625000000002</v>
      </c>
    </row>
    <row r="773" spans="1:52" x14ac:dyDescent="0.3">
      <c r="A773" s="43" t="s">
        <v>1915</v>
      </c>
      <c r="B773" t="s">
        <v>4387</v>
      </c>
      <c r="C773" t="s">
        <v>110</v>
      </c>
      <c r="D773" s="8" t="s">
        <v>102</v>
      </c>
      <c r="E773" s="8" t="s">
        <v>160</v>
      </c>
      <c r="F773" s="8" t="s">
        <v>15</v>
      </c>
      <c r="G773" s="8" t="s">
        <v>9257</v>
      </c>
      <c r="H773" s="8" t="s">
        <v>160</v>
      </c>
      <c r="I773" s="8" t="s">
        <v>48</v>
      </c>
      <c r="J773" s="8">
        <v>400</v>
      </c>
      <c r="K773" s="14" t="s">
        <v>1914</v>
      </c>
      <c r="L773" s="14" t="s">
        <v>5979</v>
      </c>
      <c r="M773" s="10">
        <v>18.2160612588881</v>
      </c>
      <c r="N773" s="8" t="s">
        <v>7765</v>
      </c>
      <c r="O773" s="8" t="s">
        <v>125</v>
      </c>
      <c r="P773" s="9">
        <v>0.62609953703703702</v>
      </c>
      <c r="Q773" s="9">
        <v>0.63120370370370371</v>
      </c>
      <c r="R773" s="8">
        <v>0</v>
      </c>
      <c r="S773" s="10">
        <v>4.9444444450000002</v>
      </c>
      <c r="T773" s="8" t="s">
        <v>4389</v>
      </c>
      <c r="U773" s="8" t="s">
        <v>4390</v>
      </c>
      <c r="V773" s="10">
        <v>15.8200329577028</v>
      </c>
      <c r="W773">
        <v>1592.9</v>
      </c>
      <c r="X773" s="8">
        <v>0</v>
      </c>
      <c r="Y773" s="8">
        <v>0</v>
      </c>
      <c r="Z773">
        <v>0</v>
      </c>
      <c r="AA773">
        <v>0</v>
      </c>
      <c r="AB773" s="8">
        <f>Solution[[#This Row],[Old Stop]] +1</f>
        <v>401</v>
      </c>
      <c r="AC773" s="8" t="str">
        <f>_xlfn.CONCAT(Solution[[#This Row],[Old Rt '#]],"_",Solution[[#This Row],[Week '#]],"_", _xlfn.SWITCH(Solution[[#This Row],[Old Delivery Day]], "M", "Monday", "T", "Tuesday", "W", "Wednesday", "R", "Thursday", "F", "Friday"))</f>
        <v>101_Week2_Thursday</v>
      </c>
      <c r="AD773" s="20">
        <v>71.593999999999994</v>
      </c>
      <c r="AE773" s="20">
        <v>78</v>
      </c>
      <c r="AF773" s="20">
        <v>77.085700000000003</v>
      </c>
      <c r="AG773" s="20">
        <v>65.17</v>
      </c>
      <c r="AH773">
        <v>40.49</v>
      </c>
      <c r="AI773" s="8" t="s">
        <v>4399</v>
      </c>
      <c r="AJ773" s="8" t="s">
        <v>4496</v>
      </c>
      <c r="AK773" s="8">
        <v>1</v>
      </c>
      <c r="AL773" s="8">
        <v>0</v>
      </c>
      <c r="AM773" s="11">
        <v>39</v>
      </c>
      <c r="AN773" s="11">
        <v>33.9375</v>
      </c>
      <c r="AO773" t="s">
        <v>163</v>
      </c>
      <c r="AP773" s="8" t="s">
        <v>191</v>
      </c>
      <c r="AQ773" s="8" t="s">
        <v>44</v>
      </c>
      <c r="AR773" s="8" t="s">
        <v>164</v>
      </c>
      <c r="AS773" s="8" t="s">
        <v>163</v>
      </c>
      <c r="AT773" s="8" t="s">
        <v>168</v>
      </c>
      <c r="AU7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3" s="8">
        <v>0</v>
      </c>
      <c r="AW773">
        <v>17.898499999999999</v>
      </c>
      <c r="AX773">
        <v>19.5</v>
      </c>
      <c r="AY773">
        <v>19.271425000000001</v>
      </c>
      <c r="AZ773">
        <v>16.2925</v>
      </c>
    </row>
    <row r="774" spans="1:52" x14ac:dyDescent="0.3">
      <c r="A774" s="43" t="s">
        <v>1717</v>
      </c>
      <c r="B774" t="s">
        <v>4149</v>
      </c>
      <c r="C774" t="s">
        <v>112</v>
      </c>
      <c r="D774" s="8" t="s">
        <v>102</v>
      </c>
      <c r="E774" s="8" t="s">
        <v>290</v>
      </c>
      <c r="F774" s="8" t="s">
        <v>48</v>
      </c>
      <c r="G774" s="8" t="s">
        <v>132</v>
      </c>
      <c r="H774" s="8" t="s">
        <v>290</v>
      </c>
      <c r="I774" s="8" t="s">
        <v>14</v>
      </c>
      <c r="J774" s="8">
        <v>1</v>
      </c>
      <c r="K774" s="14" t="s">
        <v>1715</v>
      </c>
      <c r="L774" s="14" t="s">
        <v>5954</v>
      </c>
      <c r="M774" s="10">
        <v>73.954829197765093</v>
      </c>
      <c r="N774" s="8" t="s">
        <v>8406</v>
      </c>
      <c r="O774" s="8" t="s">
        <v>147</v>
      </c>
      <c r="P774" s="9">
        <v>0.34302083333333333</v>
      </c>
      <c r="Q774" s="9">
        <v>0.34315972222222224</v>
      </c>
      <c r="R774" s="8">
        <v>0</v>
      </c>
      <c r="S774" s="10">
        <v>0.19666666666666668</v>
      </c>
      <c r="T774" s="8" t="s">
        <v>4151</v>
      </c>
      <c r="U774" s="8" t="s">
        <v>4152</v>
      </c>
      <c r="V774" s="10">
        <v>60.513420385423402</v>
      </c>
      <c r="W774">
        <v>986.57</v>
      </c>
      <c r="X774" s="8">
        <v>6</v>
      </c>
      <c r="Y774" s="8">
        <v>0.72727272727272696</v>
      </c>
      <c r="Z774">
        <v>1</v>
      </c>
      <c r="AA774">
        <v>23</v>
      </c>
      <c r="AB774" s="8">
        <f>Solution[[#This Row],[Old Stop]] +1</f>
        <v>2</v>
      </c>
      <c r="AC774" s="8" t="str">
        <f>_xlfn.CONCAT(Solution[[#This Row],[Old Rt '#]],"_",Solution[[#This Row],[Week '#]],"_", _xlfn.SWITCH(Solution[[#This Row],[Old Delivery Day]], "M", "Monday", "T", "Tuesday", "W", "Wednesday", "R", "Thursday", "F", "Friday"))</f>
        <v>105_Week2_Friday</v>
      </c>
      <c r="AD774" s="20">
        <v>18.632999999999999</v>
      </c>
      <c r="AE774" s="20">
        <v>18.91</v>
      </c>
      <c r="AF774" s="20">
        <v>19.506900000000002</v>
      </c>
      <c r="AG774" s="20">
        <v>19.88</v>
      </c>
      <c r="AH774">
        <v>19.88</v>
      </c>
      <c r="AI774" s="8" t="s">
        <v>3549</v>
      </c>
      <c r="AJ774" s="8" t="s">
        <v>5177</v>
      </c>
      <c r="AK774" s="8">
        <v>1</v>
      </c>
      <c r="AL774" s="8">
        <v>22</v>
      </c>
      <c r="AM774" s="11">
        <v>18.91</v>
      </c>
      <c r="AN774" s="11">
        <v>19.88</v>
      </c>
      <c r="AO774" t="s">
        <v>163</v>
      </c>
      <c r="AP774" s="8" t="s">
        <v>191</v>
      </c>
      <c r="AQ774" s="8" t="s">
        <v>44</v>
      </c>
      <c r="AR774" s="8" t="s">
        <v>164</v>
      </c>
      <c r="AS774" s="8" t="s">
        <v>163</v>
      </c>
      <c r="AT774" s="8" t="s">
        <v>168</v>
      </c>
      <c r="AU7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4" s="8">
        <v>22</v>
      </c>
      <c r="AW774">
        <v>4.6582499999999998</v>
      </c>
      <c r="AX774">
        <v>4.7275</v>
      </c>
      <c r="AY774">
        <v>4.8767250000000004</v>
      </c>
      <c r="AZ774">
        <v>4.97</v>
      </c>
    </row>
    <row r="775" spans="1:52" x14ac:dyDescent="0.3">
      <c r="A775" s="43" t="s">
        <v>1276</v>
      </c>
      <c r="B775" t="s">
        <v>121</v>
      </c>
      <c r="C775" t="s">
        <v>4484</v>
      </c>
      <c r="D775" s="8" t="s">
        <v>102</v>
      </c>
      <c r="E775" s="8" t="s">
        <v>126</v>
      </c>
      <c r="F775" s="8" t="s">
        <v>12</v>
      </c>
      <c r="G775" s="8" t="s">
        <v>4484</v>
      </c>
      <c r="H775" s="8" t="s">
        <v>290</v>
      </c>
      <c r="I775" s="8" t="s">
        <v>15</v>
      </c>
      <c r="J775" s="8">
        <v>130</v>
      </c>
      <c r="K775" s="14" t="s">
        <v>1275</v>
      </c>
      <c r="L775" s="14" t="s">
        <v>5743</v>
      </c>
      <c r="M775" s="10">
        <v>0</v>
      </c>
      <c r="N775" s="8" t="s">
        <v>7785</v>
      </c>
      <c r="O775" s="8" t="s">
        <v>147</v>
      </c>
      <c r="P775" s="9">
        <v>0.37453703703703706</v>
      </c>
      <c r="Q775" s="9">
        <v>0.37467592592592591</v>
      </c>
      <c r="R775" s="8">
        <v>0</v>
      </c>
      <c r="S775" s="10">
        <v>0.1875</v>
      </c>
      <c r="T775" s="8" t="s">
        <v>4486</v>
      </c>
      <c r="U775" s="8" t="s">
        <v>4487</v>
      </c>
      <c r="V775" s="10"/>
      <c r="W775">
        <v>589.54999999999995</v>
      </c>
      <c r="X775" s="8">
        <v>0</v>
      </c>
      <c r="Y775" s="8">
        <v>0</v>
      </c>
      <c r="Z775">
        <v>0</v>
      </c>
      <c r="AA775">
        <v>0</v>
      </c>
      <c r="AB775" s="8">
        <f>Solution[[#This Row],[Old Stop]] +1</f>
        <v>131</v>
      </c>
      <c r="AC775" s="8" t="str">
        <f>_xlfn.CONCAT(Solution[[#This Row],[Old Rt '#]],"_",Solution[[#This Row],[Week '#]],"_", _xlfn.SWITCH(Solution[[#This Row],[Old Delivery Day]], "M", "Monday", "T", "Tuesday", "W", "Wednesday", "R", "Thursday", "F", "Friday"))</f>
        <v>105_Week2_Tuesday</v>
      </c>
      <c r="AD775" s="20">
        <v>11.4</v>
      </c>
      <c r="AE775" s="20">
        <v>11.25</v>
      </c>
      <c r="AF775" s="20">
        <v>11.25</v>
      </c>
      <c r="AG775" s="20">
        <v>11.3376</v>
      </c>
      <c r="AH775">
        <v>11.93</v>
      </c>
      <c r="AI775" s="8" t="s">
        <v>4626</v>
      </c>
      <c r="AJ775" s="8" t="s">
        <v>5693</v>
      </c>
      <c r="AK775" s="8">
        <v>1</v>
      </c>
      <c r="AL775" s="8">
        <v>0</v>
      </c>
      <c r="AM775" s="11">
        <v>11.25</v>
      </c>
      <c r="AN775" s="11">
        <v>11.345000000000001</v>
      </c>
      <c r="AO775" t="s">
        <v>163</v>
      </c>
      <c r="AP775" s="8" t="s">
        <v>191</v>
      </c>
      <c r="AQ775" s="8" t="s">
        <v>44</v>
      </c>
      <c r="AR775" s="8" t="s">
        <v>163</v>
      </c>
      <c r="AS775" s="8" t="s">
        <v>163</v>
      </c>
      <c r="AT775" s="8" t="s">
        <v>168</v>
      </c>
      <c r="AU7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75" s="8">
        <v>0</v>
      </c>
      <c r="AW775">
        <v>2.85</v>
      </c>
      <c r="AX775">
        <v>2.8125</v>
      </c>
      <c r="AY775">
        <v>2.8125</v>
      </c>
      <c r="AZ775">
        <v>2.8344</v>
      </c>
    </row>
    <row r="776" spans="1:52" x14ac:dyDescent="0.3">
      <c r="A776" s="43" t="s">
        <v>585</v>
      </c>
      <c r="B776" t="s">
        <v>4365</v>
      </c>
      <c r="C776" t="s">
        <v>110</v>
      </c>
      <c r="D776" s="8" t="s">
        <v>102</v>
      </c>
      <c r="E776" s="8" t="s">
        <v>160</v>
      </c>
      <c r="F776" s="8" t="s">
        <v>48</v>
      </c>
      <c r="G776" s="8" t="s">
        <v>9254</v>
      </c>
      <c r="H776" s="8" t="s">
        <v>160</v>
      </c>
      <c r="I776" s="8" t="s">
        <v>15</v>
      </c>
      <c r="J776" s="8">
        <v>72</v>
      </c>
      <c r="K776" s="14" t="s">
        <v>584</v>
      </c>
      <c r="L776" s="14" t="s">
        <v>6113</v>
      </c>
      <c r="M776" s="10">
        <v>0.310322053330708</v>
      </c>
      <c r="N776" s="8" t="s">
        <v>8736</v>
      </c>
      <c r="O776" s="8" t="s">
        <v>125</v>
      </c>
      <c r="P776" s="9">
        <v>0.43495370370370373</v>
      </c>
      <c r="Q776" s="9">
        <v>0.43695601851851851</v>
      </c>
      <c r="R776" s="8">
        <v>0</v>
      </c>
      <c r="S776" s="10">
        <v>2.7666666666666666</v>
      </c>
      <c r="T776" s="8" t="s">
        <v>4367</v>
      </c>
      <c r="U776" s="8" t="s">
        <v>4368</v>
      </c>
      <c r="V776" s="10">
        <v>8.5508335528499999E-2</v>
      </c>
      <c r="W776">
        <v>1258.8</v>
      </c>
      <c r="X776" s="8">
        <v>0</v>
      </c>
      <c r="Y776" s="8">
        <v>0</v>
      </c>
      <c r="Z776">
        <v>0</v>
      </c>
      <c r="AA776">
        <v>0</v>
      </c>
      <c r="AB776" s="8">
        <f>Solution[[#This Row],[Old Stop]] +1</f>
        <v>73</v>
      </c>
      <c r="AC776" s="8" t="str">
        <f>_xlfn.CONCAT(Solution[[#This Row],[Old Rt '#]],"_",Solution[[#This Row],[Week '#]],"_", _xlfn.SWITCH(Solution[[#This Row],[Old Delivery Day]], "M", "Monday", "T", "Tuesday", "W", "Wednesday", "R", "Thursday", "F", "Friday"))</f>
        <v>101_Week2_Tuesday</v>
      </c>
      <c r="AD776" s="20">
        <v>46.32</v>
      </c>
      <c r="AE776" s="20">
        <v>46.32</v>
      </c>
      <c r="AF776" s="20">
        <v>47.546599999999998</v>
      </c>
      <c r="AG776" s="20">
        <v>48.16</v>
      </c>
      <c r="AH776">
        <v>24.08</v>
      </c>
      <c r="AI776" s="8" t="s">
        <v>3446</v>
      </c>
      <c r="AJ776" s="8" t="s">
        <v>5144</v>
      </c>
      <c r="AK776" s="8">
        <v>1</v>
      </c>
      <c r="AL776" s="8">
        <v>0</v>
      </c>
      <c r="AM776" s="11">
        <v>23.16</v>
      </c>
      <c r="AN776" s="11">
        <v>24.08</v>
      </c>
      <c r="AO776" t="s">
        <v>163</v>
      </c>
      <c r="AP776" s="8" t="s">
        <v>191</v>
      </c>
      <c r="AQ776" s="8" t="s">
        <v>44</v>
      </c>
      <c r="AR776" s="8" t="s">
        <v>164</v>
      </c>
      <c r="AS776" s="8" t="s">
        <v>163</v>
      </c>
      <c r="AT776" s="8" t="s">
        <v>168</v>
      </c>
      <c r="AU7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76" s="8">
        <v>0</v>
      </c>
      <c r="AW776">
        <v>11.58</v>
      </c>
      <c r="AX776">
        <v>11.58</v>
      </c>
      <c r="AY776">
        <v>11.886649999999999</v>
      </c>
      <c r="AZ776">
        <v>12.04</v>
      </c>
    </row>
    <row r="777" spans="1:52" x14ac:dyDescent="0.3">
      <c r="A777" s="43" t="s">
        <v>578</v>
      </c>
      <c r="B777" t="s">
        <v>4360</v>
      </c>
      <c r="C777" t="s">
        <v>110</v>
      </c>
      <c r="D777" s="8" t="s">
        <v>102</v>
      </c>
      <c r="E777" s="8" t="s">
        <v>160</v>
      </c>
      <c r="F777" s="8" t="s">
        <v>48</v>
      </c>
      <c r="G777" s="8" t="s">
        <v>9250</v>
      </c>
      <c r="H777" s="8" t="s">
        <v>160</v>
      </c>
      <c r="I777" s="8" t="s">
        <v>15</v>
      </c>
      <c r="J777" s="8">
        <v>1</v>
      </c>
      <c r="K777" s="14" t="s">
        <v>577</v>
      </c>
      <c r="L777" s="14" t="s">
        <v>5804</v>
      </c>
      <c r="M777" s="10">
        <v>2.3251726484907098</v>
      </c>
      <c r="N777" s="8" t="s">
        <v>8797</v>
      </c>
      <c r="O777" s="8" t="s">
        <v>147</v>
      </c>
      <c r="P777" s="9">
        <v>0.29629629629629628</v>
      </c>
      <c r="Q777" s="9">
        <v>0.30248842592592595</v>
      </c>
      <c r="R777" s="8">
        <v>0</v>
      </c>
      <c r="S777" s="10">
        <v>10.733333333333334</v>
      </c>
      <c r="T777" s="8" t="s">
        <v>4362</v>
      </c>
      <c r="U777" s="8" t="s">
        <v>4363</v>
      </c>
      <c r="V777" s="10">
        <v>0.95533652179596995</v>
      </c>
      <c r="W777">
        <v>2069.34</v>
      </c>
      <c r="X777" s="8">
        <v>0</v>
      </c>
      <c r="Y777" s="8">
        <v>0</v>
      </c>
      <c r="Z777">
        <v>0</v>
      </c>
      <c r="AA777">
        <v>0</v>
      </c>
      <c r="AB777" s="8">
        <f>Solution[[#This Row],[Old Stop]] +1</f>
        <v>2</v>
      </c>
      <c r="AC777" s="8" t="str">
        <f>_xlfn.CONCAT(Solution[[#This Row],[Old Rt '#]],"_",Solution[[#This Row],[Week '#]],"_", _xlfn.SWITCH(Solution[[#This Row],[Old Delivery Day]], "M", "Monday", "T", "Tuesday", "W", "Wednesday", "R", "Thursday", "F", "Friday"))</f>
        <v>101_Week2_Tuesday</v>
      </c>
      <c r="AD777" s="20">
        <v>39.4</v>
      </c>
      <c r="AE777" s="20">
        <v>39.4</v>
      </c>
      <c r="AF777" s="20">
        <v>40.4938</v>
      </c>
      <c r="AG777" s="20">
        <v>40.98</v>
      </c>
      <c r="AH777">
        <v>40.98</v>
      </c>
      <c r="AI777" s="8" t="s">
        <v>3446</v>
      </c>
      <c r="AJ777" s="8" t="s">
        <v>5144</v>
      </c>
      <c r="AK777" s="8">
        <v>1</v>
      </c>
      <c r="AL777" s="8">
        <v>0</v>
      </c>
      <c r="AM777" s="11">
        <v>39.4</v>
      </c>
      <c r="AN777" s="11">
        <v>40.98</v>
      </c>
      <c r="AO777" t="s">
        <v>163</v>
      </c>
      <c r="AP777" s="8" t="s">
        <v>191</v>
      </c>
      <c r="AQ777" s="8" t="s">
        <v>44</v>
      </c>
      <c r="AR777" s="8" t="s">
        <v>164</v>
      </c>
      <c r="AS777" s="8" t="s">
        <v>163</v>
      </c>
      <c r="AT777" s="8" t="s">
        <v>168</v>
      </c>
      <c r="AU7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77" s="8">
        <v>0</v>
      </c>
      <c r="AW777">
        <v>9.85</v>
      </c>
      <c r="AX777">
        <v>9.85</v>
      </c>
      <c r="AY777">
        <v>10.12345</v>
      </c>
      <c r="AZ777">
        <v>10.244999999999999</v>
      </c>
    </row>
    <row r="778" spans="1:52" x14ac:dyDescent="0.3">
      <c r="A778" s="43" t="s">
        <v>1960</v>
      </c>
      <c r="B778" t="s">
        <v>4356</v>
      </c>
      <c r="C778" t="s">
        <v>110</v>
      </c>
      <c r="D778" s="8" t="s">
        <v>102</v>
      </c>
      <c r="E778" s="8" t="s">
        <v>160</v>
      </c>
      <c r="F778" s="8" t="s">
        <v>48</v>
      </c>
      <c r="G778" s="8" t="s">
        <v>9252</v>
      </c>
      <c r="H778" s="8" t="s">
        <v>160</v>
      </c>
      <c r="I778" s="8" t="s">
        <v>15</v>
      </c>
      <c r="J778" s="8">
        <v>55</v>
      </c>
      <c r="K778" s="14" t="s">
        <v>1959</v>
      </c>
      <c r="L778" s="14" t="s">
        <v>5977</v>
      </c>
      <c r="M778" s="10">
        <v>1.13144073329894</v>
      </c>
      <c r="N778" s="8" t="s">
        <v>8798</v>
      </c>
      <c r="O778" s="8" t="s">
        <v>125</v>
      </c>
      <c r="P778" s="9">
        <v>0.30327546296296298</v>
      </c>
      <c r="Q778" s="9">
        <v>0.30662037037037038</v>
      </c>
      <c r="R778" s="8">
        <v>0</v>
      </c>
      <c r="S778" s="10">
        <v>6.3</v>
      </c>
      <c r="T778" s="8" t="s">
        <v>4358</v>
      </c>
      <c r="U778" s="8" t="s">
        <v>4359</v>
      </c>
      <c r="V778" s="10">
        <v>0.45729599487860001</v>
      </c>
      <c r="W778">
        <v>423</v>
      </c>
      <c r="X778" s="8">
        <v>0</v>
      </c>
      <c r="Y778" s="8">
        <v>0</v>
      </c>
      <c r="Z778">
        <v>0</v>
      </c>
      <c r="AA778">
        <v>0</v>
      </c>
      <c r="AB778" s="8">
        <f>Solution[[#This Row],[Old Stop]] +1</f>
        <v>56</v>
      </c>
      <c r="AC778" s="8" t="str">
        <f>_xlfn.CONCAT(Solution[[#This Row],[Old Rt '#]],"_",Solution[[#This Row],[Week '#]],"_", _xlfn.SWITCH(Solution[[#This Row],[Old Delivery Day]], "M", "Monday", "T", "Tuesday", "W", "Wednesday", "R", "Thursday", "F", "Friday"))</f>
        <v>101_Week2_Tuesday</v>
      </c>
      <c r="AD778" s="20">
        <v>0</v>
      </c>
      <c r="AE778" s="20">
        <v>35.25</v>
      </c>
      <c r="AF778" s="20">
        <v>35.25</v>
      </c>
      <c r="AG778" s="20">
        <v>35.25</v>
      </c>
      <c r="AH778">
        <v>18.690000000000001</v>
      </c>
      <c r="AI778" s="8" t="s">
        <v>3446</v>
      </c>
      <c r="AJ778" s="8" t="s">
        <v>5144</v>
      </c>
      <c r="AK778" s="8">
        <v>1</v>
      </c>
      <c r="AL778" s="8">
        <v>0</v>
      </c>
      <c r="AM778" s="11">
        <v>17.625</v>
      </c>
      <c r="AN778" s="11">
        <v>17.625</v>
      </c>
      <c r="AO778" t="s">
        <v>163</v>
      </c>
      <c r="AP778" s="8" t="s">
        <v>191</v>
      </c>
      <c r="AQ778" s="8" t="s">
        <v>44</v>
      </c>
      <c r="AR778" s="8" t="s">
        <v>164</v>
      </c>
      <c r="AS778" s="8" t="s">
        <v>163</v>
      </c>
      <c r="AT778" s="8" t="s">
        <v>168</v>
      </c>
      <c r="AU7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78" s="8">
        <v>0</v>
      </c>
      <c r="AW778">
        <v>0</v>
      </c>
      <c r="AX778">
        <v>8.8125</v>
      </c>
      <c r="AY778">
        <v>8.8125</v>
      </c>
      <c r="AZ778">
        <v>8.8125</v>
      </c>
    </row>
    <row r="779" spans="1:52" x14ac:dyDescent="0.3">
      <c r="A779" s="43" t="s">
        <v>1035</v>
      </c>
      <c r="B779" t="s">
        <v>4533</v>
      </c>
      <c r="C779" t="s">
        <v>110</v>
      </c>
      <c r="D779" s="8" t="s">
        <v>102</v>
      </c>
      <c r="E779" s="8" t="s">
        <v>160</v>
      </c>
      <c r="F779" s="8" t="s">
        <v>13</v>
      </c>
      <c r="G779" s="8" t="s">
        <v>9263</v>
      </c>
      <c r="H779" s="8" t="s">
        <v>290</v>
      </c>
      <c r="I779" s="8" t="s">
        <v>48</v>
      </c>
      <c r="J779" s="8">
        <v>190</v>
      </c>
      <c r="K779" s="14" t="s">
        <v>1034</v>
      </c>
      <c r="L779" s="14" t="s">
        <v>5941</v>
      </c>
      <c r="M779" s="10">
        <v>4.3421625795190301E-2</v>
      </c>
      <c r="N779" s="8" t="s">
        <v>8165</v>
      </c>
      <c r="O779" s="8" t="s">
        <v>147</v>
      </c>
      <c r="P779" s="9">
        <v>0.43475694444444446</v>
      </c>
      <c r="Q779" s="9">
        <v>0.44633101851851853</v>
      </c>
      <c r="R779" s="8">
        <v>0</v>
      </c>
      <c r="S779" s="10">
        <v>12.66</v>
      </c>
      <c r="T779" s="8" t="s">
        <v>4535</v>
      </c>
      <c r="U779" s="8" t="s">
        <v>4536</v>
      </c>
      <c r="V779" s="10">
        <v>1.7988208772578299E-2</v>
      </c>
      <c r="W779">
        <v>6582.51</v>
      </c>
      <c r="X779" s="8">
        <v>0</v>
      </c>
      <c r="Y779" s="8">
        <v>0</v>
      </c>
      <c r="Z779">
        <v>0</v>
      </c>
      <c r="AA779">
        <v>0</v>
      </c>
      <c r="AB779" s="8">
        <f>Solution[[#This Row],[Old Stop]] +1</f>
        <v>191</v>
      </c>
      <c r="AC779" s="8" t="str">
        <f>_xlfn.CONCAT(Solution[[#This Row],[Old Rt '#]],"_",Solution[[#This Row],[Week '#]],"_", _xlfn.SWITCH(Solution[[#This Row],[Old Delivery Day]], "M", "Monday", "T", "Tuesday", "W", "Wednesday", "R", "Thursday", "F", "Friday"))</f>
        <v>105_Week2_Thursday</v>
      </c>
      <c r="AD779" s="20">
        <v>101.7775</v>
      </c>
      <c r="AE779" s="20">
        <v>115.25279999999999</v>
      </c>
      <c r="AF779" s="20">
        <v>153.66569999999999</v>
      </c>
      <c r="AG779" s="20">
        <v>131.21690000000001</v>
      </c>
      <c r="AH779">
        <v>154.55000000000001</v>
      </c>
      <c r="AI779" s="8" t="s">
        <v>3495</v>
      </c>
      <c r="AJ779" s="8" t="s">
        <v>5335</v>
      </c>
      <c r="AK779" s="8">
        <v>1</v>
      </c>
      <c r="AL779" s="8">
        <v>0</v>
      </c>
      <c r="AM779" s="11">
        <v>159.7825</v>
      </c>
      <c r="AN779" s="11">
        <v>131.3912</v>
      </c>
      <c r="AO779" t="s">
        <v>163</v>
      </c>
      <c r="AP779" s="8" t="s">
        <v>191</v>
      </c>
      <c r="AQ779" s="8" t="s">
        <v>44</v>
      </c>
      <c r="AR779" s="8" t="s">
        <v>163</v>
      </c>
      <c r="AS779" s="8" t="s">
        <v>163</v>
      </c>
      <c r="AT779" s="8" t="s">
        <v>168</v>
      </c>
      <c r="AU7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79" s="8">
        <v>0</v>
      </c>
      <c r="AW779">
        <v>25.444375000000001</v>
      </c>
      <c r="AX779">
        <v>28.813199999999998</v>
      </c>
      <c r="AY779">
        <v>38.416424999999997</v>
      </c>
      <c r="AZ779">
        <v>32.804225000000002</v>
      </c>
    </row>
    <row r="780" spans="1:52" x14ac:dyDescent="0.3">
      <c r="A780" s="43" t="s">
        <v>1009</v>
      </c>
      <c r="B780" t="s">
        <v>4450</v>
      </c>
      <c r="C780" t="s">
        <v>110</v>
      </c>
      <c r="D780" s="8" t="s">
        <v>102</v>
      </c>
      <c r="E780" s="8" t="s">
        <v>160</v>
      </c>
      <c r="F780" s="8" t="s">
        <v>15</v>
      </c>
      <c r="G780" s="8" t="s">
        <v>140</v>
      </c>
      <c r="H780" s="8" t="s">
        <v>160</v>
      </c>
      <c r="I780" s="8" t="s">
        <v>15</v>
      </c>
      <c r="J780" s="8">
        <v>210</v>
      </c>
      <c r="K780" s="14" t="s">
        <v>1008</v>
      </c>
      <c r="L780" s="14" t="s">
        <v>5820</v>
      </c>
      <c r="M780" s="10">
        <v>1.7910364628993101</v>
      </c>
      <c r="N780" s="8" t="s">
        <v>9111</v>
      </c>
      <c r="O780" s="8" t="s">
        <v>147</v>
      </c>
      <c r="P780" s="9">
        <v>0.41848379629629628</v>
      </c>
      <c r="Q780" s="9">
        <v>0.42591435185185184</v>
      </c>
      <c r="R780" s="8">
        <v>0</v>
      </c>
      <c r="S780" s="10">
        <v>9.7666666666666675</v>
      </c>
      <c r="T780" s="8" t="s">
        <v>4452</v>
      </c>
      <c r="U780" s="8" t="s">
        <v>4453</v>
      </c>
      <c r="V780" s="10">
        <v>0.82455520885213995</v>
      </c>
      <c r="W780">
        <v>7526.33</v>
      </c>
      <c r="X780" s="8">
        <v>0</v>
      </c>
      <c r="Y780" s="8">
        <v>0</v>
      </c>
      <c r="Z780">
        <v>0</v>
      </c>
      <c r="AA780">
        <v>0</v>
      </c>
      <c r="AB780" s="8">
        <f>Solution[[#This Row],[Old Stop]] +1</f>
        <v>211</v>
      </c>
      <c r="AC780" s="8" t="str">
        <f>_xlfn.CONCAT(Solution[[#This Row],[Old Rt '#]],"_",Solution[[#This Row],[Week '#]],"_", _xlfn.SWITCH(Solution[[#This Row],[Old Delivery Day]], "M", "Monday", "T", "Tuesday", "W", "Wednesday", "R", "Thursday", "F", "Friday"))</f>
        <v>101_Week2_Tuesday</v>
      </c>
      <c r="AD780" s="20">
        <v>138.63380000000001</v>
      </c>
      <c r="AE780" s="20">
        <v>145.0669</v>
      </c>
      <c r="AF780" s="20">
        <v>149.57</v>
      </c>
      <c r="AG780" s="20">
        <v>155.58920000000001</v>
      </c>
      <c r="AH780">
        <v>155.36000000000001</v>
      </c>
      <c r="AI780" s="8" t="s">
        <v>4399</v>
      </c>
      <c r="AJ780" s="8" t="s">
        <v>4496</v>
      </c>
      <c r="AK780" s="8">
        <v>1</v>
      </c>
      <c r="AL780" s="8">
        <v>0</v>
      </c>
      <c r="AM780" s="11">
        <v>145.23500000000001</v>
      </c>
      <c r="AN780" s="11">
        <v>153.91499999999999</v>
      </c>
      <c r="AO780" t="s">
        <v>164</v>
      </c>
      <c r="AP780" s="8" t="s">
        <v>191</v>
      </c>
      <c r="AQ780" s="8" t="s">
        <v>44</v>
      </c>
      <c r="AR780" s="8" t="s">
        <v>164</v>
      </c>
      <c r="AS780" s="8" t="s">
        <v>164</v>
      </c>
      <c r="AT780" s="8" t="s">
        <v>168</v>
      </c>
      <c r="AU7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0" s="8"/>
      <c r="AW780">
        <v>34.658450000000002</v>
      </c>
      <c r="AX780">
        <v>36.266725000000001</v>
      </c>
      <c r="AY780">
        <v>37.392499999999998</v>
      </c>
      <c r="AZ780">
        <v>38.897300000000001</v>
      </c>
    </row>
    <row r="781" spans="1:52" x14ac:dyDescent="0.3">
      <c r="A781" s="43" t="s">
        <v>1144</v>
      </c>
      <c r="B781" t="s">
        <v>4705</v>
      </c>
      <c r="C781" t="s">
        <v>110</v>
      </c>
      <c r="D781" s="8" t="s">
        <v>102</v>
      </c>
      <c r="E781" s="8" t="s">
        <v>126</v>
      </c>
      <c r="F781" s="8" t="s">
        <v>13</v>
      </c>
      <c r="G781" s="8" t="s">
        <v>9263</v>
      </c>
      <c r="H781" s="8" t="s">
        <v>126</v>
      </c>
      <c r="I781" s="8" t="s">
        <v>13</v>
      </c>
      <c r="J781" s="8">
        <v>0</v>
      </c>
      <c r="K781" s="14" t="s">
        <v>1143</v>
      </c>
      <c r="L781" s="14" t="s">
        <v>5857</v>
      </c>
      <c r="M781" s="10">
        <v>7.5810523166481403</v>
      </c>
      <c r="N781" s="8" t="s">
        <v>7639</v>
      </c>
      <c r="O781" s="8" t="s">
        <v>147</v>
      </c>
      <c r="P781" s="9">
        <v>0.47577546296296297</v>
      </c>
      <c r="Q781" s="9">
        <v>0.4821064814814815</v>
      </c>
      <c r="R781" s="8">
        <v>0</v>
      </c>
      <c r="S781" s="10">
        <v>20.693333333333335</v>
      </c>
      <c r="T781" s="8" t="s">
        <v>4707</v>
      </c>
      <c r="U781" s="8" t="s">
        <v>4708</v>
      </c>
      <c r="V781" s="10">
        <v>4.23653769858947</v>
      </c>
      <c r="W781">
        <v>16292.78</v>
      </c>
      <c r="X781" s="8">
        <v>0</v>
      </c>
      <c r="Y781" s="8">
        <v>0</v>
      </c>
      <c r="Z781">
        <v>0</v>
      </c>
      <c r="AA781">
        <v>0</v>
      </c>
      <c r="AB781" s="8">
        <f>Solution[[#This Row],[Old Stop]] +1</f>
        <v>1</v>
      </c>
      <c r="AC781" s="8" t="str">
        <f>_xlfn.CONCAT(Solution[[#This Row],[Old Rt '#]],"_",Solution[[#This Row],[Week '#]],"_", _xlfn.SWITCH(Solution[[#This Row],[Old Delivery Day]], "M", "Monday", "T", "Tuesday", "W", "Wednesday", "R", "Thursday", "F", "Friday"))</f>
        <v>103_Week2_Monday</v>
      </c>
      <c r="AD781" s="20">
        <v>145.19829999999999</v>
      </c>
      <c r="AE781" s="20">
        <v>199.846</v>
      </c>
      <c r="AF781" s="20">
        <v>259.71469999999999</v>
      </c>
      <c r="AG781" s="20">
        <v>202.41300000000001</v>
      </c>
      <c r="AH781">
        <v>425.62</v>
      </c>
      <c r="AI781" s="8" t="s">
        <v>4488</v>
      </c>
      <c r="AJ781" s="8" t="s">
        <v>5088</v>
      </c>
      <c r="AK781" s="8">
        <v>1</v>
      </c>
      <c r="AL781" s="8">
        <v>0</v>
      </c>
      <c r="AM781" s="11">
        <v>523.23119999999994</v>
      </c>
      <c r="AN781" s="11">
        <v>262.42250000000001</v>
      </c>
      <c r="AO781" t="s">
        <v>164</v>
      </c>
      <c r="AP781" s="8" t="s">
        <v>191</v>
      </c>
      <c r="AQ781" s="8" t="s">
        <v>44</v>
      </c>
      <c r="AR781" s="8" t="s">
        <v>164</v>
      </c>
      <c r="AS781" s="8" t="s">
        <v>164</v>
      </c>
      <c r="AT781" s="8" t="s">
        <v>168</v>
      </c>
      <c r="AU7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1" s="8"/>
      <c r="AW781">
        <v>36.299574999999997</v>
      </c>
      <c r="AX781">
        <v>49.961500000000001</v>
      </c>
      <c r="AY781">
        <v>64.928674999999998</v>
      </c>
      <c r="AZ781">
        <v>50.603250000000003</v>
      </c>
    </row>
    <row r="782" spans="1:52" x14ac:dyDescent="0.3">
      <c r="A782" s="43" t="s">
        <v>507</v>
      </c>
      <c r="B782" t="s">
        <v>5078</v>
      </c>
      <c r="C782" t="s">
        <v>110</v>
      </c>
      <c r="D782" s="8" t="s">
        <v>102</v>
      </c>
      <c r="E782" s="8" t="s">
        <v>126</v>
      </c>
      <c r="F782" s="8" t="s">
        <v>48</v>
      </c>
      <c r="G782" s="8" t="s">
        <v>155</v>
      </c>
      <c r="H782" s="8" t="s">
        <v>126</v>
      </c>
      <c r="I782" s="8" t="s">
        <v>12</v>
      </c>
      <c r="J782" s="8">
        <v>20</v>
      </c>
      <c r="K782" s="14" t="s">
        <v>506</v>
      </c>
      <c r="L782" s="14" t="s">
        <v>6124</v>
      </c>
      <c r="M782" s="10">
        <v>5.0771569255779196</v>
      </c>
      <c r="N782" s="8" t="s">
        <v>7833</v>
      </c>
      <c r="O782" s="8" t="s">
        <v>129</v>
      </c>
      <c r="P782" s="9">
        <v>0.35065972222222225</v>
      </c>
      <c r="Q782" s="9">
        <v>0.35074074074074074</v>
      </c>
      <c r="R782" s="8">
        <v>0</v>
      </c>
      <c r="S782" s="10">
        <v>1.7166666666666668</v>
      </c>
      <c r="T782" s="8" t="s">
        <v>4980</v>
      </c>
      <c r="U782" s="8" t="s">
        <v>4981</v>
      </c>
      <c r="V782" s="10">
        <v>2.01105708959942</v>
      </c>
      <c r="W782">
        <v>4765.3500000000004</v>
      </c>
      <c r="X782" s="8">
        <v>0</v>
      </c>
      <c r="Y782" s="8">
        <v>0</v>
      </c>
      <c r="Z782">
        <v>0</v>
      </c>
      <c r="AA782">
        <v>0</v>
      </c>
      <c r="AB782" s="8">
        <f>Solution[[#This Row],[Old Stop]] +1</f>
        <v>21</v>
      </c>
      <c r="AC782" s="8" t="str">
        <f>_xlfn.CONCAT(Solution[[#This Row],[Old Rt '#]],"_",Solution[[#This Row],[Week '#]],"_", _xlfn.SWITCH(Solution[[#This Row],[Old Delivery Day]], "M", "Monday", "T", "Tuesday", "W", "Wednesday", "R", "Thursday", "F", "Friday"))</f>
        <v>103_Week2_Wednesday</v>
      </c>
      <c r="AD782" s="20">
        <v>143.56</v>
      </c>
      <c r="AE782" s="20">
        <v>58.67</v>
      </c>
      <c r="AF782" s="20">
        <v>121.8866</v>
      </c>
      <c r="AG782" s="20">
        <v>283.14330000000001</v>
      </c>
      <c r="AH782">
        <v>73.55</v>
      </c>
      <c r="AI782" s="8" t="s">
        <v>3810</v>
      </c>
      <c r="AJ782" s="8" t="s">
        <v>5005</v>
      </c>
      <c r="AK782" s="8">
        <v>1</v>
      </c>
      <c r="AL782" s="8">
        <v>0</v>
      </c>
      <c r="AM782" s="11">
        <v>70.768699999999995</v>
      </c>
      <c r="AN782" s="11">
        <v>44.945</v>
      </c>
      <c r="AO782" t="s">
        <v>163</v>
      </c>
      <c r="AP782" s="8" t="s">
        <v>191</v>
      </c>
      <c r="AQ782" s="8" t="s">
        <v>44</v>
      </c>
      <c r="AR782" s="8" t="s">
        <v>164</v>
      </c>
      <c r="AS782" s="8" t="s">
        <v>163</v>
      </c>
      <c r="AT782" s="8" t="s">
        <v>168</v>
      </c>
      <c r="AU7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82" s="8">
        <v>0</v>
      </c>
      <c r="AW782">
        <v>35.89</v>
      </c>
      <c r="AX782">
        <v>14.6675</v>
      </c>
      <c r="AY782">
        <v>30.47165</v>
      </c>
      <c r="AZ782">
        <v>70.785825000000003</v>
      </c>
    </row>
    <row r="783" spans="1:52" x14ac:dyDescent="0.3">
      <c r="A783" s="43" t="s">
        <v>77</v>
      </c>
      <c r="D783" s="8" t="s">
        <v>102</v>
      </c>
      <c r="E783" s="8" t="s">
        <v>290</v>
      </c>
      <c r="F783" s="8" t="s">
        <v>12</v>
      </c>
      <c r="J783" s="8"/>
      <c r="K783" s="14" t="s">
        <v>3551</v>
      </c>
      <c r="L783" s="14" t="s">
        <v>3552</v>
      </c>
      <c r="M783" s="10">
        <v>5.37632820380884</v>
      </c>
      <c r="N783" s="8" t="s">
        <v>8411</v>
      </c>
      <c r="P783" s="9">
        <v>0.63548611111111108</v>
      </c>
      <c r="Q783" s="9">
        <v>0.63548611111111108</v>
      </c>
      <c r="R783" s="8">
        <v>0</v>
      </c>
      <c r="T783" s="8" t="s">
        <v>3553</v>
      </c>
      <c r="U783" s="8" t="s">
        <v>3554</v>
      </c>
      <c r="V783" s="10">
        <v>1.7390890912100201</v>
      </c>
      <c r="W783"/>
      <c r="Z783"/>
      <c r="AA783"/>
      <c r="AB783" s="8">
        <f>Solution[[#This Row],[Old Stop]] +1</f>
        <v>1</v>
      </c>
      <c r="AC783" s="8" t="e">
        <f>_xlfn.CONCAT(Solution[[#This Row],[Old Rt '#]],"_",Solution[[#This Row],[Week '#]],"_", _xlfn.SWITCH(Solution[[#This Row],[Old Delivery Day]], "M", "Monday", "T", "Tuesday", "W", "Wednesday", "R", "Thursday", "F", "Friday"))</f>
        <v>#N/A</v>
      </c>
      <c r="AD783" s="20"/>
      <c r="AE783" s="20"/>
      <c r="AI783" s="8" t="s">
        <v>3414</v>
      </c>
      <c r="AJ783" s="8" t="s">
        <v>5235</v>
      </c>
      <c r="AK783" s="8">
        <v>17</v>
      </c>
      <c r="AL783" s="8"/>
      <c r="AM783" s="11"/>
      <c r="AN783" s="11"/>
      <c r="AO783" t="s">
        <v>163</v>
      </c>
      <c r="AP783" s="8"/>
      <c r="AQ783" s="8"/>
      <c r="AR783" s="8" t="s">
        <v>163</v>
      </c>
      <c r="AS783" s="8" t="s">
        <v>163</v>
      </c>
      <c r="AT783" s="8"/>
      <c r="AU7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3" s="8"/>
    </row>
    <row r="784" spans="1:52" x14ac:dyDescent="0.3">
      <c r="A784" s="43" t="s">
        <v>1239</v>
      </c>
      <c r="B784" t="s">
        <v>4738</v>
      </c>
      <c r="C784" t="s">
        <v>110</v>
      </c>
      <c r="D784" s="8" t="s">
        <v>102</v>
      </c>
      <c r="E784" s="8" t="s">
        <v>126</v>
      </c>
      <c r="F784" s="8" t="s">
        <v>12</v>
      </c>
      <c r="G784" s="8" t="s">
        <v>9258</v>
      </c>
      <c r="H784" s="8" t="s">
        <v>160</v>
      </c>
      <c r="I784" s="8" t="s">
        <v>13</v>
      </c>
      <c r="J784" s="8">
        <v>0</v>
      </c>
      <c r="K784" s="14" t="s">
        <v>1238</v>
      </c>
      <c r="L784" s="14" t="s">
        <v>6097</v>
      </c>
      <c r="M784" s="10">
        <v>1.8787041924516901</v>
      </c>
      <c r="N784" s="8" t="s">
        <v>7761</v>
      </c>
      <c r="O784" s="8" t="s">
        <v>129</v>
      </c>
      <c r="P784" s="9">
        <v>0.41226851851851853</v>
      </c>
      <c r="Q784" s="9">
        <v>0.42226851851851854</v>
      </c>
      <c r="R784" s="8">
        <v>0</v>
      </c>
      <c r="S784" s="10">
        <v>14.35</v>
      </c>
      <c r="T784" s="8" t="s">
        <v>4740</v>
      </c>
      <c r="U784" s="8" t="s">
        <v>4741</v>
      </c>
      <c r="V784" s="10">
        <v>0.53871451521507596</v>
      </c>
      <c r="W784">
        <v>2169.27</v>
      </c>
      <c r="X784" s="8">
        <v>0</v>
      </c>
      <c r="Y784" s="8">
        <v>0</v>
      </c>
      <c r="Z784">
        <v>0</v>
      </c>
      <c r="AA784">
        <v>0</v>
      </c>
      <c r="AB784" s="8">
        <f>Solution[[#This Row],[Old Stop]] +1</f>
        <v>1</v>
      </c>
      <c r="AC784" s="8" t="str">
        <f>_xlfn.CONCAT(Solution[[#This Row],[Old Rt '#]],"_",Solution[[#This Row],[Week '#]],"_", _xlfn.SWITCH(Solution[[#This Row],[Old Delivery Day]], "M", "Monday", "T", "Tuesday", "W", "Wednesday", "R", "Thursday", "F", "Friday"))</f>
        <v>101_Week2_Monday</v>
      </c>
      <c r="AD784" s="20">
        <v>82.837100000000007</v>
      </c>
      <c r="AE784" s="20">
        <v>83.72</v>
      </c>
      <c r="AF784" s="20">
        <v>86.112799999999993</v>
      </c>
      <c r="AG784" s="20">
        <v>87.07</v>
      </c>
      <c r="AH784">
        <v>44.3</v>
      </c>
      <c r="AI784" s="8" t="s">
        <v>4626</v>
      </c>
      <c r="AJ784" s="8" t="s">
        <v>5693</v>
      </c>
      <c r="AK784" s="8">
        <v>1</v>
      </c>
      <c r="AL784" s="8">
        <v>0</v>
      </c>
      <c r="AM784" s="11">
        <v>41.86</v>
      </c>
      <c r="AN784" s="11">
        <v>43.534999999999997</v>
      </c>
      <c r="AO784" t="s">
        <v>163</v>
      </c>
      <c r="AP784" s="8" t="s">
        <v>191</v>
      </c>
      <c r="AQ784" s="8" t="s">
        <v>44</v>
      </c>
      <c r="AR784" s="8" t="s">
        <v>163</v>
      </c>
      <c r="AS784" s="8" t="s">
        <v>163</v>
      </c>
      <c r="AT784" s="8" t="s">
        <v>168</v>
      </c>
      <c r="AU7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84" s="8">
        <v>0</v>
      </c>
      <c r="AW784">
        <v>20.709275000000002</v>
      </c>
      <c r="AX784">
        <v>20.93</v>
      </c>
      <c r="AY784">
        <v>21.528199999999998</v>
      </c>
      <c r="AZ784">
        <v>21.767499999999998</v>
      </c>
    </row>
    <row r="785" spans="1:52" x14ac:dyDescent="0.3">
      <c r="A785" s="43" t="s">
        <v>1976</v>
      </c>
      <c r="B785" t="s">
        <v>4628</v>
      </c>
      <c r="C785" t="s">
        <v>110</v>
      </c>
      <c r="D785" s="8" t="s">
        <v>102</v>
      </c>
      <c r="E785" s="8" t="s">
        <v>290</v>
      </c>
      <c r="F785" s="8" t="s">
        <v>12</v>
      </c>
      <c r="G785" s="8" t="s">
        <v>9271</v>
      </c>
      <c r="H785" s="8" t="s">
        <v>160</v>
      </c>
      <c r="I785" s="8" t="s">
        <v>12</v>
      </c>
      <c r="J785" s="8">
        <v>155</v>
      </c>
      <c r="K785" s="14" t="s">
        <v>1975</v>
      </c>
      <c r="L785" s="14" t="s">
        <v>6099</v>
      </c>
      <c r="M785" s="10">
        <v>3.4119458226883799</v>
      </c>
      <c r="N785" s="8" t="s">
        <v>8410</v>
      </c>
      <c r="O785" s="8" t="s">
        <v>125</v>
      </c>
      <c r="P785" s="9">
        <v>0.63015046296296295</v>
      </c>
      <c r="Q785" s="9">
        <v>0.6317476851851852</v>
      </c>
      <c r="R785" s="8">
        <v>0</v>
      </c>
      <c r="S785" s="10">
        <v>5.4916666666666671</v>
      </c>
      <c r="T785" s="8" t="s">
        <v>6100</v>
      </c>
      <c r="U785" s="8" t="s">
        <v>6101</v>
      </c>
      <c r="V785" s="10">
        <v>1.1114246807205199</v>
      </c>
      <c r="W785">
        <v>287.7</v>
      </c>
      <c r="X785" s="8">
        <v>0</v>
      </c>
      <c r="Y785" s="8">
        <v>0</v>
      </c>
      <c r="Z785">
        <v>0</v>
      </c>
      <c r="AA785">
        <v>0</v>
      </c>
      <c r="AB785" s="8">
        <f>Solution[[#This Row],[Old Stop]] +1</f>
        <v>156</v>
      </c>
      <c r="AC785" s="8" t="str">
        <f>_xlfn.CONCAT(Solution[[#This Row],[Old Rt '#]],"_",Solution[[#This Row],[Week '#]],"_", _xlfn.SWITCH(Solution[[#This Row],[Old Delivery Day]], "M", "Monday", "T", "Tuesday", "W", "Wednesday", "R", "Thursday", "F", "Friday"))</f>
        <v>101_Week2_Wednesday</v>
      </c>
      <c r="AD785" s="20">
        <v>0</v>
      </c>
      <c r="AE785" s="20">
        <v>0</v>
      </c>
      <c r="AF785" s="20">
        <v>57.54</v>
      </c>
      <c r="AG785" s="20">
        <v>57.54</v>
      </c>
      <c r="AH785">
        <v>22.87</v>
      </c>
      <c r="AI785" s="8" t="s">
        <v>3414</v>
      </c>
      <c r="AJ785" s="8" t="s">
        <v>5235</v>
      </c>
      <c r="AK785" s="8">
        <v>1</v>
      </c>
      <c r="AL785" s="8">
        <v>0</v>
      </c>
      <c r="AM785" s="11">
        <v>0</v>
      </c>
      <c r="AN785" s="11">
        <v>28.77</v>
      </c>
      <c r="AO785" t="s">
        <v>163</v>
      </c>
      <c r="AP785" s="8" t="s">
        <v>191</v>
      </c>
      <c r="AQ785" s="8" t="s">
        <v>53</v>
      </c>
      <c r="AR785" s="8" t="s">
        <v>163</v>
      </c>
      <c r="AS785" s="8" t="s">
        <v>164</v>
      </c>
      <c r="AT785" s="8" t="s">
        <v>168</v>
      </c>
      <c r="AU7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5" s="8">
        <v>0</v>
      </c>
      <c r="AW785">
        <v>0</v>
      </c>
      <c r="AX785">
        <v>0</v>
      </c>
      <c r="AY785">
        <v>14.385</v>
      </c>
      <c r="AZ785">
        <v>14.385</v>
      </c>
    </row>
    <row r="786" spans="1:52" x14ac:dyDescent="0.3">
      <c r="A786" s="43" t="s">
        <v>1583</v>
      </c>
      <c r="B786" t="s">
        <v>3978</v>
      </c>
      <c r="C786" t="s">
        <v>110</v>
      </c>
      <c r="D786" s="8" t="s">
        <v>102</v>
      </c>
      <c r="E786" s="8" t="s">
        <v>290</v>
      </c>
      <c r="F786" s="8" t="s">
        <v>48</v>
      </c>
      <c r="G786" s="8" t="s">
        <v>9251</v>
      </c>
      <c r="H786" s="8" t="s">
        <v>290</v>
      </c>
      <c r="I786" s="8" t="s">
        <v>14</v>
      </c>
      <c r="J786" s="8">
        <v>281</v>
      </c>
      <c r="K786" s="14" t="s">
        <v>1582</v>
      </c>
      <c r="L786" s="14" t="s">
        <v>5895</v>
      </c>
      <c r="M786" s="10">
        <v>0.75270373485187703</v>
      </c>
      <c r="N786" s="8" t="s">
        <v>8417</v>
      </c>
      <c r="O786" s="8" t="s">
        <v>147</v>
      </c>
      <c r="P786" s="9">
        <v>0.39706018518518521</v>
      </c>
      <c r="Q786" s="9">
        <v>0.40424768518518517</v>
      </c>
      <c r="R786" s="8">
        <v>0</v>
      </c>
      <c r="S786" s="10">
        <v>9.42</v>
      </c>
      <c r="T786" s="8" t="s">
        <v>3980</v>
      </c>
      <c r="U786" s="8" t="s">
        <v>3981</v>
      </c>
      <c r="V786" s="10">
        <v>0.44918573536630102</v>
      </c>
      <c r="W786">
        <v>3280.98</v>
      </c>
      <c r="X786" s="8">
        <v>0</v>
      </c>
      <c r="Y786" s="8">
        <v>0</v>
      </c>
      <c r="Z786">
        <v>0</v>
      </c>
      <c r="AA786">
        <v>0</v>
      </c>
      <c r="AB786" s="8">
        <f>Solution[[#This Row],[Old Stop]] +1</f>
        <v>282</v>
      </c>
      <c r="AC786" s="8" t="str">
        <f>_xlfn.CONCAT(Solution[[#This Row],[Old Rt '#]],"_",Solution[[#This Row],[Week '#]],"_", _xlfn.SWITCH(Solution[[#This Row],[Old Delivery Day]], "M", "Monday", "T", "Tuesday", "W", "Wednesday", "R", "Thursday", "F", "Friday"))</f>
        <v>105_Week2_Friday</v>
      </c>
      <c r="AD786" s="20">
        <v>90.301599999999993</v>
      </c>
      <c r="AE786" s="20">
        <v>106.4485</v>
      </c>
      <c r="AF786" s="20">
        <v>101.8623</v>
      </c>
      <c r="AG786" s="20">
        <v>100.17</v>
      </c>
      <c r="AH786">
        <v>106.18</v>
      </c>
      <c r="AI786" s="8" t="s">
        <v>3549</v>
      </c>
      <c r="AJ786" s="8" t="s">
        <v>5177</v>
      </c>
      <c r="AK786" s="8">
        <v>1</v>
      </c>
      <c r="AL786" s="8">
        <v>0</v>
      </c>
      <c r="AM786" s="11">
        <v>79.1387</v>
      </c>
      <c r="AN786" s="11">
        <v>95.557500000000005</v>
      </c>
      <c r="AO786" t="s">
        <v>163</v>
      </c>
      <c r="AP786" s="8" t="s">
        <v>191</v>
      </c>
      <c r="AQ786" s="8" t="s">
        <v>44</v>
      </c>
      <c r="AR786" s="8" t="s">
        <v>164</v>
      </c>
      <c r="AS786" s="8" t="s">
        <v>163</v>
      </c>
      <c r="AT786" s="8" t="s">
        <v>168</v>
      </c>
      <c r="AU7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6" s="8">
        <v>0</v>
      </c>
      <c r="AW786">
        <v>22.575399999999998</v>
      </c>
      <c r="AX786">
        <v>26.612124999999999</v>
      </c>
      <c r="AY786">
        <v>25.465575000000001</v>
      </c>
      <c r="AZ786">
        <v>25.0425</v>
      </c>
    </row>
    <row r="787" spans="1:52" x14ac:dyDescent="0.3">
      <c r="A787" s="43" t="s">
        <v>810</v>
      </c>
      <c r="B787" t="s">
        <v>4766</v>
      </c>
      <c r="C787" t="s">
        <v>110</v>
      </c>
      <c r="D787" s="8" t="s">
        <v>102</v>
      </c>
      <c r="E787" s="8" t="s">
        <v>126</v>
      </c>
      <c r="F787" s="8" t="s">
        <v>12</v>
      </c>
      <c r="G787" s="8" t="s">
        <v>137</v>
      </c>
      <c r="H787" s="8" t="s">
        <v>160</v>
      </c>
      <c r="I787" s="8" t="s">
        <v>13</v>
      </c>
      <c r="J787" s="8">
        <v>0</v>
      </c>
      <c r="K787" s="14" t="s">
        <v>809</v>
      </c>
      <c r="L787" s="14" t="s">
        <v>5787</v>
      </c>
      <c r="M787" s="10">
        <v>4.2742727804461298</v>
      </c>
      <c r="N787" s="8" t="s">
        <v>8335</v>
      </c>
      <c r="O787" s="8" t="s">
        <v>147</v>
      </c>
      <c r="P787" s="9">
        <v>0.35170138888888891</v>
      </c>
      <c r="Q787" s="9">
        <v>0.35651620370370368</v>
      </c>
      <c r="R787" s="8">
        <v>0</v>
      </c>
      <c r="S787" s="10">
        <v>6.854166666666667</v>
      </c>
      <c r="T787" s="8" t="s">
        <v>4768</v>
      </c>
      <c r="U787" s="8" t="s">
        <v>4769</v>
      </c>
      <c r="V787" s="10">
        <v>2.4397534028644001</v>
      </c>
      <c r="W787">
        <v>2739.66</v>
      </c>
      <c r="X787" s="8">
        <v>13</v>
      </c>
      <c r="Y787" s="8">
        <v>0.51851851851851904</v>
      </c>
      <c r="Z787">
        <v>2</v>
      </c>
      <c r="AA787">
        <v>35</v>
      </c>
      <c r="AB787" s="8">
        <f>Solution[[#This Row],[Old Stop]] +1</f>
        <v>1</v>
      </c>
      <c r="AC787" s="8" t="str">
        <f>_xlfn.CONCAT(Solution[[#This Row],[Old Rt '#]],"_",Solution[[#This Row],[Week '#]],"_", _xlfn.SWITCH(Solution[[#This Row],[Old Delivery Day]], "M", "Monday", "T", "Tuesday", "W", "Wednesday", "R", "Thursday", "F", "Friday"))</f>
        <v>101_Week2_Monday</v>
      </c>
      <c r="AD787" s="20">
        <v>51.205300000000001</v>
      </c>
      <c r="AE787" s="20">
        <v>52.58</v>
      </c>
      <c r="AF787" s="20">
        <v>54.7607</v>
      </c>
      <c r="AG787" s="20">
        <v>58.056100000000001</v>
      </c>
      <c r="AH787">
        <v>59.07</v>
      </c>
      <c r="AI787" s="8" t="s">
        <v>4626</v>
      </c>
      <c r="AJ787" s="8" t="s">
        <v>5693</v>
      </c>
      <c r="AK787" s="8">
        <v>1</v>
      </c>
      <c r="AL787" s="8">
        <v>27</v>
      </c>
      <c r="AM787" s="11">
        <v>52.58</v>
      </c>
      <c r="AN787" s="11">
        <v>59.09</v>
      </c>
      <c r="AO787" t="s">
        <v>163</v>
      </c>
      <c r="AP787" s="8" t="s">
        <v>191</v>
      </c>
      <c r="AQ787" s="8" t="s">
        <v>44</v>
      </c>
      <c r="AR787" s="8" t="s">
        <v>163</v>
      </c>
      <c r="AS787" s="8" t="s">
        <v>163</v>
      </c>
      <c r="AT787" s="8" t="s">
        <v>168</v>
      </c>
      <c r="AU7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87" s="8">
        <v>27</v>
      </c>
      <c r="AW787">
        <v>12.801325</v>
      </c>
      <c r="AX787">
        <v>13.145</v>
      </c>
      <c r="AY787">
        <v>13.690175</v>
      </c>
      <c r="AZ787">
        <v>14.514025</v>
      </c>
    </row>
    <row r="788" spans="1:52" x14ac:dyDescent="0.3">
      <c r="A788" s="43" t="s">
        <v>1870</v>
      </c>
      <c r="B788" t="s">
        <v>3501</v>
      </c>
      <c r="C788" t="s">
        <v>147</v>
      </c>
      <c r="D788" s="8" t="s">
        <v>102</v>
      </c>
      <c r="E788" s="8" t="s">
        <v>290</v>
      </c>
      <c r="F788" s="8" t="s">
        <v>12</v>
      </c>
      <c r="G788" s="8" t="s">
        <v>9247</v>
      </c>
      <c r="H788" s="8" t="s">
        <v>126</v>
      </c>
      <c r="I788" s="8" t="s">
        <v>14</v>
      </c>
      <c r="J788" s="8">
        <v>1</v>
      </c>
      <c r="K788" s="14" t="s">
        <v>1869</v>
      </c>
      <c r="L788" s="14" t="s">
        <v>6040</v>
      </c>
      <c r="M788" s="10">
        <v>6.1693227558936297</v>
      </c>
      <c r="N788" s="8" t="s">
        <v>8353</v>
      </c>
      <c r="O788" s="8" t="s">
        <v>147</v>
      </c>
      <c r="P788" s="9">
        <v>0.49103009259259262</v>
      </c>
      <c r="Q788" s="9">
        <v>0.49328703703703702</v>
      </c>
      <c r="R788" s="8">
        <v>0</v>
      </c>
      <c r="S788" s="10">
        <v>3.2033333333333336</v>
      </c>
      <c r="T788" s="8" t="s">
        <v>3782</v>
      </c>
      <c r="U788" s="8" t="s">
        <v>3783</v>
      </c>
      <c r="V788" s="10">
        <v>5.5460074731452798</v>
      </c>
      <c r="W788">
        <v>2486.34</v>
      </c>
      <c r="X788" s="8">
        <v>0</v>
      </c>
      <c r="Y788" s="8">
        <v>0</v>
      </c>
      <c r="Z788">
        <v>0</v>
      </c>
      <c r="AA788">
        <v>0</v>
      </c>
      <c r="AB788" s="8">
        <f>Solution[[#This Row],[Old Stop]] +1</f>
        <v>2</v>
      </c>
      <c r="AC788" s="8" t="str">
        <f>_xlfn.CONCAT(Solution[[#This Row],[Old Rt '#]],"_",Solution[[#This Row],[Week '#]],"_", _xlfn.SWITCH(Solution[[#This Row],[Old Delivery Day]], "M", "Monday", "T", "Tuesday", "W", "Wednesday", "R", "Thursday", "F", "Friday"))</f>
        <v>103_Week2_Friday</v>
      </c>
      <c r="AD788" s="20">
        <v>47.41</v>
      </c>
      <c r="AE788" s="20">
        <v>47.41</v>
      </c>
      <c r="AF788" s="20">
        <v>48.326900000000002</v>
      </c>
      <c r="AG788" s="20">
        <v>49.23</v>
      </c>
      <c r="AH788">
        <v>48.96</v>
      </c>
      <c r="AI788" s="8" t="s">
        <v>3414</v>
      </c>
      <c r="AJ788" s="8" t="s">
        <v>5235</v>
      </c>
      <c r="AK788" s="8">
        <v>1</v>
      </c>
      <c r="AL788" s="8">
        <v>0</v>
      </c>
      <c r="AM788" s="11">
        <v>47.41</v>
      </c>
      <c r="AN788" s="11">
        <v>49.23</v>
      </c>
      <c r="AO788" t="s">
        <v>163</v>
      </c>
      <c r="AP788" s="8" t="s">
        <v>191</v>
      </c>
      <c r="AQ788" s="8" t="s">
        <v>44</v>
      </c>
      <c r="AR788" s="8" t="s">
        <v>163</v>
      </c>
      <c r="AS788" s="8" t="s">
        <v>163</v>
      </c>
      <c r="AT788" s="8" t="s">
        <v>168</v>
      </c>
      <c r="AU7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8" s="8">
        <v>0</v>
      </c>
      <c r="AW788">
        <v>11.852499999999999</v>
      </c>
      <c r="AX788">
        <v>11.852499999999999</v>
      </c>
      <c r="AY788">
        <v>12.081725</v>
      </c>
      <c r="AZ788">
        <v>12.307499999999999</v>
      </c>
    </row>
    <row r="789" spans="1:52" x14ac:dyDescent="0.3">
      <c r="A789" s="43" t="s">
        <v>789</v>
      </c>
      <c r="B789" t="s">
        <v>3773</v>
      </c>
      <c r="C789" t="s">
        <v>110</v>
      </c>
      <c r="D789" s="8" t="s">
        <v>102</v>
      </c>
      <c r="E789" s="8" t="s">
        <v>290</v>
      </c>
      <c r="F789" s="8" t="s">
        <v>48</v>
      </c>
      <c r="G789" s="8" t="s">
        <v>9257</v>
      </c>
      <c r="H789" s="8" t="s">
        <v>290</v>
      </c>
      <c r="I789" s="8" t="s">
        <v>14</v>
      </c>
      <c r="J789" s="8">
        <v>240</v>
      </c>
      <c r="K789" s="14" t="s">
        <v>788</v>
      </c>
      <c r="L789" s="14" t="s">
        <v>8959</v>
      </c>
      <c r="M789" s="10">
        <v>2.4530043582140602</v>
      </c>
      <c r="N789" s="8" t="s">
        <v>8434</v>
      </c>
      <c r="O789" s="8" t="s">
        <v>147</v>
      </c>
      <c r="P789" s="9">
        <v>0.48015046296296299</v>
      </c>
      <c r="Q789" s="9">
        <v>0.4851273148148148</v>
      </c>
      <c r="R789" s="8">
        <v>0</v>
      </c>
      <c r="S789" s="10">
        <v>7.2333333333333334</v>
      </c>
      <c r="T789" s="8" t="s">
        <v>8960</v>
      </c>
      <c r="U789" s="8" t="s">
        <v>8961</v>
      </c>
      <c r="V789" s="10">
        <v>1.3915191266643001</v>
      </c>
      <c r="W789">
        <v>4061.01</v>
      </c>
      <c r="X789" s="8">
        <v>0</v>
      </c>
      <c r="Y789" s="8">
        <v>0</v>
      </c>
      <c r="Z789">
        <v>0</v>
      </c>
      <c r="AA789">
        <v>0</v>
      </c>
      <c r="AB789" s="8">
        <f>Solution[[#This Row],[Old Stop]] +1</f>
        <v>241</v>
      </c>
      <c r="AC789" s="8" t="str">
        <f>_xlfn.CONCAT(Solution[[#This Row],[Old Rt '#]],"_",Solution[[#This Row],[Week '#]],"_", _xlfn.SWITCH(Solution[[#This Row],[Old Delivery Day]], "M", "Monday", "T", "Tuesday", "W", "Wednesday", "R", "Thursday", "F", "Friday"))</f>
        <v>105_Week2_Friday</v>
      </c>
      <c r="AD789" s="20">
        <v>70.482299999999995</v>
      </c>
      <c r="AE789" s="20">
        <v>74.793000000000006</v>
      </c>
      <c r="AF789" s="20">
        <v>74.757599999999996</v>
      </c>
      <c r="AG789" s="20">
        <v>76.2286</v>
      </c>
      <c r="AH789">
        <v>75.2</v>
      </c>
      <c r="AI789" s="8" t="s">
        <v>3549</v>
      </c>
      <c r="AJ789" s="8" t="s">
        <v>5177</v>
      </c>
      <c r="AK789" s="8">
        <v>1</v>
      </c>
      <c r="AL789" s="8">
        <v>0</v>
      </c>
      <c r="AM789" s="11">
        <v>78.681200000000004</v>
      </c>
      <c r="AN789" s="11">
        <v>79.400000000000006</v>
      </c>
      <c r="AO789" t="s">
        <v>163</v>
      </c>
      <c r="AP789" s="8" t="s">
        <v>191</v>
      </c>
      <c r="AQ789" s="8" t="s">
        <v>44</v>
      </c>
      <c r="AR789" s="8" t="s">
        <v>164</v>
      </c>
      <c r="AS789" s="8" t="s">
        <v>163</v>
      </c>
      <c r="AT789" s="8" t="s">
        <v>168</v>
      </c>
      <c r="AU7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89" s="8">
        <v>0</v>
      </c>
      <c r="AW789">
        <v>17.620574999999999</v>
      </c>
      <c r="AX789">
        <v>18.698250000000002</v>
      </c>
      <c r="AY789">
        <v>18.689399999999999</v>
      </c>
      <c r="AZ789">
        <v>19.05715</v>
      </c>
    </row>
    <row r="790" spans="1:52" x14ac:dyDescent="0.3">
      <c r="A790" s="43" t="s">
        <v>270</v>
      </c>
      <c r="B790" t="s">
        <v>4902</v>
      </c>
      <c r="C790" t="s">
        <v>110</v>
      </c>
      <c r="D790" s="8" t="s">
        <v>102</v>
      </c>
      <c r="E790" s="8" t="s">
        <v>126</v>
      </c>
      <c r="F790" s="8" t="s">
        <v>14</v>
      </c>
      <c r="G790" s="8" t="s">
        <v>9248</v>
      </c>
      <c r="H790" s="8" t="s">
        <v>126</v>
      </c>
      <c r="I790" s="8" t="s">
        <v>12</v>
      </c>
      <c r="J790" s="8">
        <v>190</v>
      </c>
      <c r="K790" s="14" t="s">
        <v>269</v>
      </c>
      <c r="L790" s="14" t="s">
        <v>6068</v>
      </c>
      <c r="M790" s="10">
        <v>0.136660546556641</v>
      </c>
      <c r="N790" s="8" t="s">
        <v>9112</v>
      </c>
      <c r="O790" s="8" t="s">
        <v>147</v>
      </c>
      <c r="P790" s="9">
        <v>0.33318287037037037</v>
      </c>
      <c r="Q790" s="9">
        <v>0.34401620370370373</v>
      </c>
      <c r="R790" s="8">
        <v>0</v>
      </c>
      <c r="S790" s="10">
        <v>23.541666666666668</v>
      </c>
      <c r="T790" s="8" t="s">
        <v>4904</v>
      </c>
      <c r="U790" s="8" t="s">
        <v>4905</v>
      </c>
      <c r="V790" s="10">
        <v>0.113215996873545</v>
      </c>
      <c r="W790">
        <v>2010.7</v>
      </c>
      <c r="X790" s="8">
        <v>0</v>
      </c>
      <c r="Y790" s="8">
        <v>0</v>
      </c>
      <c r="Z790">
        <v>0</v>
      </c>
      <c r="AA790">
        <v>0</v>
      </c>
      <c r="AB790" s="8">
        <f>Solution[[#This Row],[Old Stop]] +1</f>
        <v>191</v>
      </c>
      <c r="AC790" s="8" t="str">
        <f>_xlfn.CONCAT(Solution[[#This Row],[Old Rt '#]],"_",Solution[[#This Row],[Week '#]],"_", _xlfn.SWITCH(Solution[[#This Row],[Old Delivery Day]], "M", "Monday", "T", "Tuesday", "W", "Wednesday", "R", "Thursday", "F", "Friday"))</f>
        <v>103_Week2_Wednesday</v>
      </c>
      <c r="AD790" s="20">
        <v>48.838999999999999</v>
      </c>
      <c r="AE790" s="20">
        <v>46.191499999999998</v>
      </c>
      <c r="AF790" s="20">
        <v>46.637500000000003</v>
      </c>
      <c r="AG790" s="20">
        <v>47.2</v>
      </c>
      <c r="AH790">
        <v>50.03</v>
      </c>
      <c r="AI790" s="8" t="s">
        <v>4836</v>
      </c>
      <c r="AJ790" s="8" t="s">
        <v>5048</v>
      </c>
      <c r="AK790" s="8">
        <v>1</v>
      </c>
      <c r="AL790" s="8">
        <v>0</v>
      </c>
      <c r="AM790" s="11">
        <v>39.331200000000003</v>
      </c>
      <c r="AN790" s="11">
        <v>47.2</v>
      </c>
      <c r="AO790" t="s">
        <v>163</v>
      </c>
      <c r="AP790" s="8" t="s">
        <v>191</v>
      </c>
      <c r="AQ790" s="8" t="s">
        <v>44</v>
      </c>
      <c r="AR790" s="8" t="s">
        <v>164</v>
      </c>
      <c r="AS790" s="8" t="s">
        <v>163</v>
      </c>
      <c r="AT790" s="8" t="s">
        <v>168</v>
      </c>
      <c r="AU7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90" s="8">
        <v>0</v>
      </c>
      <c r="AW790">
        <v>12.20975</v>
      </c>
      <c r="AX790">
        <v>11.547874999999999</v>
      </c>
      <c r="AY790">
        <v>11.659375000000001</v>
      </c>
      <c r="AZ790">
        <v>11.8</v>
      </c>
    </row>
    <row r="791" spans="1:52" x14ac:dyDescent="0.3">
      <c r="A791" s="43" t="s">
        <v>796</v>
      </c>
      <c r="B791" t="s">
        <v>3711</v>
      </c>
      <c r="C791" t="s">
        <v>110</v>
      </c>
      <c r="D791" s="8" t="s">
        <v>102</v>
      </c>
      <c r="E791" s="8" t="s">
        <v>290</v>
      </c>
      <c r="F791" s="8" t="s">
        <v>48</v>
      </c>
      <c r="G791" s="8" t="s">
        <v>9263</v>
      </c>
      <c r="H791" s="8" t="s">
        <v>290</v>
      </c>
      <c r="I791" s="8" t="s">
        <v>14</v>
      </c>
      <c r="J791" s="8">
        <v>101</v>
      </c>
      <c r="K791" s="14" t="s">
        <v>795</v>
      </c>
      <c r="L791" s="14" t="s">
        <v>5914</v>
      </c>
      <c r="M791" s="10">
        <v>3.3527901728853098</v>
      </c>
      <c r="N791" s="8" t="s">
        <v>8435</v>
      </c>
      <c r="O791" s="8" t="s">
        <v>125</v>
      </c>
      <c r="P791" s="9">
        <v>0.49452546296296296</v>
      </c>
      <c r="Q791" s="9">
        <v>0.49707175925925928</v>
      </c>
      <c r="R791" s="8">
        <v>0</v>
      </c>
      <c r="S791" s="10">
        <v>3.7888888883333336</v>
      </c>
      <c r="T791" s="8" t="s">
        <v>3713</v>
      </c>
      <c r="U791" s="8" t="s">
        <v>3714</v>
      </c>
      <c r="V791" s="10">
        <v>1.8456927729666499</v>
      </c>
      <c r="W791">
        <v>1041.0899999999999</v>
      </c>
      <c r="X791" s="8">
        <v>0</v>
      </c>
      <c r="Y791" s="8">
        <v>0</v>
      </c>
      <c r="Z791">
        <v>0</v>
      </c>
      <c r="AA791">
        <v>0</v>
      </c>
      <c r="AB791" s="8">
        <f>Solution[[#This Row],[Old Stop]] +1</f>
        <v>102</v>
      </c>
      <c r="AC791" s="8" t="str">
        <f>_xlfn.CONCAT(Solution[[#This Row],[Old Rt '#]],"_",Solution[[#This Row],[Week '#]],"_", _xlfn.SWITCH(Solution[[#This Row],[Old Delivery Day]], "M", "Monday", "T", "Tuesday", "W", "Wednesday", "R", "Thursday", "F", "Friday"))</f>
        <v>105_Week2_Friday</v>
      </c>
      <c r="AD791" s="20">
        <v>39.479999999999997</v>
      </c>
      <c r="AE791" s="20">
        <v>39.61</v>
      </c>
      <c r="AF791" s="20">
        <v>40.852800000000002</v>
      </c>
      <c r="AG791" s="20">
        <v>41.59</v>
      </c>
      <c r="AH791">
        <v>22.05</v>
      </c>
      <c r="AI791" s="8" t="s">
        <v>3549</v>
      </c>
      <c r="AJ791" s="8" t="s">
        <v>5177</v>
      </c>
      <c r="AK791" s="8">
        <v>1</v>
      </c>
      <c r="AL791" s="8">
        <v>0</v>
      </c>
      <c r="AM791" s="11">
        <v>19.934999999999999</v>
      </c>
      <c r="AN791" s="11">
        <v>20.795000000000002</v>
      </c>
      <c r="AO791" t="s">
        <v>163</v>
      </c>
      <c r="AP791" s="8" t="s">
        <v>793</v>
      </c>
      <c r="AQ791" s="8" t="s">
        <v>44</v>
      </c>
      <c r="AR791" s="8" t="s">
        <v>164</v>
      </c>
      <c r="AS791" s="8" t="s">
        <v>163</v>
      </c>
      <c r="AT791" s="8" t="s">
        <v>168</v>
      </c>
      <c r="AU7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1" s="8">
        <v>0</v>
      </c>
      <c r="AW791">
        <v>9.8699999999999992</v>
      </c>
      <c r="AX791">
        <v>9.9024999999999999</v>
      </c>
      <c r="AY791">
        <v>10.213200000000001</v>
      </c>
      <c r="AZ791">
        <v>10.397500000000001</v>
      </c>
    </row>
    <row r="792" spans="1:52" x14ac:dyDescent="0.3">
      <c r="A792" s="43" t="s">
        <v>1384</v>
      </c>
      <c r="B792" t="s">
        <v>4248</v>
      </c>
      <c r="C792" t="s">
        <v>51</v>
      </c>
      <c r="D792" s="8" t="s">
        <v>102</v>
      </c>
      <c r="E792" s="8" t="s">
        <v>290</v>
      </c>
      <c r="F792" s="8" t="s">
        <v>48</v>
      </c>
      <c r="G792" s="8" t="s">
        <v>9255</v>
      </c>
      <c r="H792" s="8" t="s">
        <v>160</v>
      </c>
      <c r="I792" s="8" t="s">
        <v>48</v>
      </c>
      <c r="J792" s="8">
        <v>315</v>
      </c>
      <c r="K792" s="14" t="s">
        <v>4249</v>
      </c>
      <c r="L792" s="14" t="s">
        <v>5912</v>
      </c>
      <c r="M792" s="10">
        <v>0.490253572154074</v>
      </c>
      <c r="N792" s="8" t="s">
        <v>8433</v>
      </c>
      <c r="O792" s="8" t="s">
        <v>1380</v>
      </c>
      <c r="P792" s="9">
        <v>0.48547453703703702</v>
      </c>
      <c r="Q792" s="9">
        <v>0.4921875</v>
      </c>
      <c r="R792" s="8">
        <v>0</v>
      </c>
      <c r="S792" s="10">
        <v>9.4354006285390355</v>
      </c>
      <c r="T792" s="8" t="s">
        <v>4251</v>
      </c>
      <c r="U792" s="8" t="s">
        <v>4252</v>
      </c>
      <c r="V792" s="10">
        <v>0.35869864306229898</v>
      </c>
      <c r="W792">
        <v>112.78</v>
      </c>
      <c r="X792" s="8">
        <v>0</v>
      </c>
      <c r="Y792" s="8">
        <v>0</v>
      </c>
      <c r="Z792">
        <v>0</v>
      </c>
      <c r="AA792">
        <v>0</v>
      </c>
      <c r="AB792" s="8">
        <f>Solution[[#This Row],[Old Stop]] +1</f>
        <v>316</v>
      </c>
      <c r="AC792" s="8" t="str">
        <f>_xlfn.CONCAT(Solution[[#This Row],[Old Rt '#]],"_",Solution[[#This Row],[Week '#]],"_", _xlfn.SWITCH(Solution[[#This Row],[Old Delivery Day]], "M", "Monday", "T", "Tuesday", "W", "Wednesday", "R", "Thursday", "F", "Friday"))</f>
        <v>101_Week2_Thursday</v>
      </c>
      <c r="AD792" s="20">
        <v>0</v>
      </c>
      <c r="AE792" s="20">
        <v>0</v>
      </c>
      <c r="AF792" s="20">
        <v>94.84</v>
      </c>
      <c r="AG792" s="20">
        <v>0</v>
      </c>
      <c r="AH792">
        <v>2.2113</v>
      </c>
      <c r="AI792" s="8" t="s">
        <v>3549</v>
      </c>
      <c r="AJ792" s="8" t="s">
        <v>5177</v>
      </c>
      <c r="AK792" s="8">
        <v>1</v>
      </c>
      <c r="AL792" s="8">
        <v>0</v>
      </c>
      <c r="AM792" s="11">
        <v>11.855</v>
      </c>
      <c r="AN792" s="11">
        <v>0</v>
      </c>
      <c r="AO792" t="s">
        <v>163</v>
      </c>
      <c r="AP792" s="8" t="s">
        <v>191</v>
      </c>
      <c r="AQ792" s="8" t="s">
        <v>44</v>
      </c>
      <c r="AR792" s="8" t="s">
        <v>163</v>
      </c>
      <c r="AS792" s="8" t="s">
        <v>164</v>
      </c>
      <c r="AT792" s="8" t="s">
        <v>168</v>
      </c>
      <c r="AU7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2" s="8">
        <v>0</v>
      </c>
      <c r="AW792">
        <v>0</v>
      </c>
      <c r="AX792">
        <v>0</v>
      </c>
      <c r="AY792">
        <v>23.71</v>
      </c>
      <c r="AZ792">
        <v>0</v>
      </c>
    </row>
    <row r="793" spans="1:52" x14ac:dyDescent="0.3">
      <c r="A793" s="43" t="s">
        <v>779</v>
      </c>
      <c r="B793" t="s">
        <v>3484</v>
      </c>
      <c r="C793" t="s">
        <v>110</v>
      </c>
      <c r="D793" s="8" t="s">
        <v>102</v>
      </c>
      <c r="E793" s="8" t="s">
        <v>290</v>
      </c>
      <c r="F793" s="8" t="s">
        <v>48</v>
      </c>
      <c r="G793" s="8" t="s">
        <v>9258</v>
      </c>
      <c r="H793" s="8" t="s">
        <v>290</v>
      </c>
      <c r="I793" s="8" t="s">
        <v>14</v>
      </c>
      <c r="J793" s="8">
        <v>260</v>
      </c>
      <c r="K793" s="14" t="s">
        <v>778</v>
      </c>
      <c r="L793" s="14" t="s">
        <v>5910</v>
      </c>
      <c r="M793" s="10">
        <v>0.34127080825985001</v>
      </c>
      <c r="N793" s="8" t="s">
        <v>8440</v>
      </c>
      <c r="O793" s="8" t="s">
        <v>125</v>
      </c>
      <c r="P793" s="9">
        <v>0.46608796296296295</v>
      </c>
      <c r="Q793" s="9">
        <v>0.47226851851851853</v>
      </c>
      <c r="R793" s="8">
        <v>0</v>
      </c>
      <c r="S793" s="10">
        <v>6.5555555566666666</v>
      </c>
      <c r="T793" s="8" t="s">
        <v>3486</v>
      </c>
      <c r="U793" s="8" t="s">
        <v>3487</v>
      </c>
      <c r="V793" s="10">
        <v>4.9949308650124299E-2</v>
      </c>
      <c r="W793">
        <v>1390.99</v>
      </c>
      <c r="X793" s="8">
        <v>0</v>
      </c>
      <c r="Y793" s="8">
        <v>0</v>
      </c>
      <c r="Z793">
        <v>0</v>
      </c>
      <c r="AA793">
        <v>0</v>
      </c>
      <c r="AB793" s="8">
        <f>Solution[[#This Row],[Old Stop]] +1</f>
        <v>261</v>
      </c>
      <c r="AC793" s="8" t="str">
        <f>_xlfn.CONCAT(Solution[[#This Row],[Old Rt '#]],"_",Solution[[#This Row],[Week '#]],"_", _xlfn.SWITCH(Solution[[#This Row],[Old Delivery Day]], "M", "Monday", "T", "Tuesday", "W", "Wednesday", "R", "Thursday", "F", "Friday"))</f>
        <v>105_Week2_Friday</v>
      </c>
      <c r="AD793" s="20">
        <v>52.4</v>
      </c>
      <c r="AE793" s="20">
        <v>53.45</v>
      </c>
      <c r="AF793" s="20">
        <v>54.672800000000002</v>
      </c>
      <c r="AG793" s="20">
        <v>55.59</v>
      </c>
      <c r="AH793">
        <v>29.47</v>
      </c>
      <c r="AI793" s="8" t="s">
        <v>3549</v>
      </c>
      <c r="AJ793" s="8" t="s">
        <v>5177</v>
      </c>
      <c r="AK793" s="8">
        <v>1</v>
      </c>
      <c r="AL793" s="8">
        <v>0</v>
      </c>
      <c r="AM793" s="11">
        <v>26.725000000000001</v>
      </c>
      <c r="AN793" s="11">
        <v>27.795000000000002</v>
      </c>
      <c r="AO793" t="s">
        <v>163</v>
      </c>
      <c r="AP793" s="8" t="s">
        <v>191</v>
      </c>
      <c r="AQ793" s="8" t="s">
        <v>44</v>
      </c>
      <c r="AR793" s="8" t="s">
        <v>164</v>
      </c>
      <c r="AS793" s="8" t="s">
        <v>163</v>
      </c>
      <c r="AT793" s="8" t="s">
        <v>168</v>
      </c>
      <c r="AU7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3" s="8">
        <v>0</v>
      </c>
      <c r="AW793">
        <v>13.1</v>
      </c>
      <c r="AX793">
        <v>13.362500000000001</v>
      </c>
      <c r="AY793">
        <v>13.668200000000001</v>
      </c>
      <c r="AZ793">
        <v>13.897500000000001</v>
      </c>
    </row>
    <row r="794" spans="1:52" x14ac:dyDescent="0.3">
      <c r="A794" s="43" t="s">
        <v>1506</v>
      </c>
      <c r="B794" t="s">
        <v>5053</v>
      </c>
      <c r="C794" t="s">
        <v>110</v>
      </c>
      <c r="D794" s="8" t="s">
        <v>102</v>
      </c>
      <c r="E794" s="8" t="s">
        <v>126</v>
      </c>
      <c r="F794" s="8" t="s">
        <v>14</v>
      </c>
      <c r="G794" s="8" t="s">
        <v>4484</v>
      </c>
      <c r="H794" s="8" t="s">
        <v>126</v>
      </c>
      <c r="I794" s="8" t="s">
        <v>12</v>
      </c>
      <c r="J794" s="8">
        <v>151</v>
      </c>
      <c r="K794" s="14" t="s">
        <v>1505</v>
      </c>
      <c r="L794" s="14" t="s">
        <v>6104</v>
      </c>
      <c r="M794" s="10">
        <v>2.7720822408671499</v>
      </c>
      <c r="N794" s="8" t="s">
        <v>6396</v>
      </c>
      <c r="O794" s="8" t="s">
        <v>129</v>
      </c>
      <c r="P794" s="9">
        <v>0.39684027777777775</v>
      </c>
      <c r="Q794" s="9">
        <v>0.41291666666666665</v>
      </c>
      <c r="R794" s="8">
        <v>0</v>
      </c>
      <c r="S794" s="10">
        <v>18.133333333333333</v>
      </c>
      <c r="T794" s="8" t="s">
        <v>5055</v>
      </c>
      <c r="U794" s="8" t="s">
        <v>5056</v>
      </c>
      <c r="V794" s="10">
        <v>1.4067750960763601</v>
      </c>
      <c r="W794">
        <v>3058.3</v>
      </c>
      <c r="X794" s="8">
        <v>0</v>
      </c>
      <c r="Y794" s="8">
        <v>0</v>
      </c>
      <c r="Z794">
        <v>0</v>
      </c>
      <c r="AA794">
        <v>0</v>
      </c>
      <c r="AB794" s="8">
        <f>Solution[[#This Row],[Old Stop]] +1</f>
        <v>152</v>
      </c>
      <c r="AC794" s="8" t="str">
        <f>_xlfn.CONCAT(Solution[[#This Row],[Old Rt '#]],"_",Solution[[#This Row],[Week '#]],"_", _xlfn.SWITCH(Solution[[#This Row],[Old Delivery Day]], "M", "Monday", "T", "Tuesday", "W", "Wednesday", "R", "Thursday", "F", "Friday"))</f>
        <v>103_Week2_Wednesday</v>
      </c>
      <c r="AD794" s="20">
        <v>114.28</v>
      </c>
      <c r="AE794" s="20">
        <v>115.4066</v>
      </c>
      <c r="AF794" s="20">
        <v>122.7457</v>
      </c>
      <c r="AG794" s="20">
        <v>124.78</v>
      </c>
      <c r="AH794">
        <v>66.14</v>
      </c>
      <c r="AI794" s="8" t="s">
        <v>4836</v>
      </c>
      <c r="AJ794" s="8" t="s">
        <v>5048</v>
      </c>
      <c r="AK794" s="8">
        <v>1</v>
      </c>
      <c r="AL794" s="8">
        <v>0</v>
      </c>
      <c r="AM794" s="11">
        <v>58.83</v>
      </c>
      <c r="AN794" s="11">
        <v>62.39</v>
      </c>
      <c r="AO794" t="s">
        <v>163</v>
      </c>
      <c r="AP794" s="8" t="s">
        <v>191</v>
      </c>
      <c r="AQ794" s="8" t="s">
        <v>44</v>
      </c>
      <c r="AR794" s="8" t="s">
        <v>164</v>
      </c>
      <c r="AS794" s="8" t="s">
        <v>163</v>
      </c>
      <c r="AT794" s="8" t="s">
        <v>168</v>
      </c>
      <c r="AU7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94" s="8">
        <v>0</v>
      </c>
      <c r="AW794">
        <v>28.57</v>
      </c>
      <c r="AX794">
        <v>28.851649999999999</v>
      </c>
      <c r="AY794">
        <v>30.686425</v>
      </c>
      <c r="AZ794">
        <v>31.195</v>
      </c>
    </row>
    <row r="795" spans="1:52" x14ac:dyDescent="0.3">
      <c r="A795" s="43" t="s">
        <v>1941</v>
      </c>
      <c r="B795" t="s">
        <v>4529</v>
      </c>
      <c r="C795" t="s">
        <v>110</v>
      </c>
      <c r="D795" s="8" t="s">
        <v>102</v>
      </c>
      <c r="E795" s="8" t="s">
        <v>160</v>
      </c>
      <c r="F795" s="8" t="s">
        <v>12</v>
      </c>
      <c r="G795" s="8" t="s">
        <v>9257</v>
      </c>
      <c r="H795" s="8" t="s">
        <v>290</v>
      </c>
      <c r="I795" s="8" t="s">
        <v>48</v>
      </c>
      <c r="J795" s="8">
        <v>15</v>
      </c>
      <c r="K795" s="14" t="s">
        <v>1940</v>
      </c>
      <c r="L795" s="14" t="s">
        <v>5874</v>
      </c>
      <c r="M795" s="10">
        <v>5.3842238413604901</v>
      </c>
      <c r="N795" s="8" t="s">
        <v>8098</v>
      </c>
      <c r="O795" s="8" t="s">
        <v>147</v>
      </c>
      <c r="P795" s="9">
        <v>0.60996527777777776</v>
      </c>
      <c r="Q795" s="9">
        <v>0.61482638888888885</v>
      </c>
      <c r="R795" s="8">
        <v>0</v>
      </c>
      <c r="S795" s="10">
        <v>8</v>
      </c>
      <c r="T795" s="8" t="s">
        <v>4531</v>
      </c>
      <c r="U795" s="8" t="s">
        <v>4532</v>
      </c>
      <c r="V795" s="10">
        <v>4.8415960759421797</v>
      </c>
      <c r="W795">
        <v>1411.12</v>
      </c>
      <c r="X795" s="8">
        <v>0</v>
      </c>
      <c r="Y795" s="8">
        <v>0</v>
      </c>
      <c r="Z795">
        <v>0</v>
      </c>
      <c r="AA795">
        <v>0</v>
      </c>
      <c r="AB795" s="8">
        <f>Solution[[#This Row],[Old Stop]] +1</f>
        <v>16</v>
      </c>
      <c r="AC795" s="8" t="str">
        <f>_xlfn.CONCAT(Solution[[#This Row],[Old Rt '#]],"_",Solution[[#This Row],[Week '#]],"_", _xlfn.SWITCH(Solution[[#This Row],[Old Delivery Day]], "M", "Monday", "T", "Tuesday", "W", "Wednesday", "R", "Thursday", "F", "Friday"))</f>
        <v>105_Week2_Thursday</v>
      </c>
      <c r="AD795" s="20">
        <v>36.869999999999997</v>
      </c>
      <c r="AE795" s="20">
        <v>38.391500000000001</v>
      </c>
      <c r="AF795" s="20">
        <v>40.711399999999998</v>
      </c>
      <c r="AG795" s="20">
        <v>44.789200000000001</v>
      </c>
      <c r="AH795">
        <v>42.59</v>
      </c>
      <c r="AI795" s="8" t="s">
        <v>4434</v>
      </c>
      <c r="AJ795" s="8" t="s">
        <v>4630</v>
      </c>
      <c r="AK795" s="8">
        <v>1</v>
      </c>
      <c r="AL795" s="8">
        <v>0</v>
      </c>
      <c r="AM795" s="11">
        <v>40.924999999999997</v>
      </c>
      <c r="AN795" s="11">
        <v>54.291200000000003</v>
      </c>
      <c r="AO795" t="s">
        <v>163</v>
      </c>
      <c r="AP795" s="8" t="s">
        <v>191</v>
      </c>
      <c r="AQ795" s="8" t="s">
        <v>44</v>
      </c>
      <c r="AR795" s="8" t="s">
        <v>163</v>
      </c>
      <c r="AS795" s="8" t="s">
        <v>163</v>
      </c>
      <c r="AT795" s="8" t="s">
        <v>168</v>
      </c>
      <c r="AU7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5" s="8">
        <v>0</v>
      </c>
      <c r="AW795">
        <v>9.2174999999999994</v>
      </c>
      <c r="AX795">
        <v>9.5978750000000002</v>
      </c>
      <c r="AY795">
        <v>10.177849999999999</v>
      </c>
      <c r="AZ795">
        <v>11.1973</v>
      </c>
    </row>
    <row r="796" spans="1:52" x14ac:dyDescent="0.3">
      <c r="A796" s="43" t="s">
        <v>1772</v>
      </c>
      <c r="B796" t="s">
        <v>116</v>
      </c>
      <c r="C796" t="s">
        <v>145</v>
      </c>
      <c r="D796" s="8" t="s">
        <v>102</v>
      </c>
      <c r="E796" s="8" t="s">
        <v>126</v>
      </c>
      <c r="F796" s="8" t="s">
        <v>12</v>
      </c>
      <c r="G796" s="8" t="s">
        <v>9251</v>
      </c>
      <c r="H796" s="8" t="s">
        <v>290</v>
      </c>
      <c r="I796" s="8" t="s">
        <v>15</v>
      </c>
      <c r="J796" s="8">
        <v>1</v>
      </c>
      <c r="K796" s="14" t="s">
        <v>1771</v>
      </c>
      <c r="L796" s="14" t="s">
        <v>5764</v>
      </c>
      <c r="M796" s="10">
        <v>0.31441753203557699</v>
      </c>
      <c r="N796" s="8" t="s">
        <v>7745</v>
      </c>
      <c r="O796" s="8" t="s">
        <v>147</v>
      </c>
      <c r="P796" s="9">
        <v>0.36811342592592594</v>
      </c>
      <c r="Q796" s="9">
        <v>0.36826388888888889</v>
      </c>
      <c r="R796" s="8">
        <v>0</v>
      </c>
      <c r="S796" s="10">
        <v>0.21666666666666667</v>
      </c>
      <c r="T796" s="8" t="s">
        <v>4771</v>
      </c>
      <c r="U796" s="8" t="s">
        <v>4772</v>
      </c>
      <c r="V796" s="10">
        <v>4.26869950819573E-2</v>
      </c>
      <c r="W796">
        <v>0</v>
      </c>
      <c r="X796" s="8">
        <v>0</v>
      </c>
      <c r="Y796" s="8">
        <v>0</v>
      </c>
      <c r="Z796">
        <v>0</v>
      </c>
      <c r="AA796">
        <v>0</v>
      </c>
      <c r="AB796" s="8">
        <f>Solution[[#This Row],[Old Stop]] +1</f>
        <v>2</v>
      </c>
      <c r="AC796" s="8" t="str">
        <f>_xlfn.CONCAT(Solution[[#This Row],[Old Rt '#]],"_",Solution[[#This Row],[Week '#]],"_", _xlfn.SWITCH(Solution[[#This Row],[Old Delivery Day]], "M", "Monday", "T", "Tuesday", "W", "Wednesday", "R", "Thursday", "F", "Friday"))</f>
        <v>105_Week2_Tuesday</v>
      </c>
      <c r="AD796" s="20">
        <v>0</v>
      </c>
      <c r="AE796" s="20">
        <v>0</v>
      </c>
      <c r="AF796" s="20">
        <v>0</v>
      </c>
      <c r="AG796" s="20">
        <v>0</v>
      </c>
      <c r="AH796" t="s">
        <v>247</v>
      </c>
      <c r="AI796" s="8" t="s">
        <v>4626</v>
      </c>
      <c r="AJ796" s="8" t="s">
        <v>5693</v>
      </c>
      <c r="AK796" s="8">
        <v>1</v>
      </c>
      <c r="AL796" s="8">
        <v>0</v>
      </c>
      <c r="AM796" s="11">
        <v>0</v>
      </c>
      <c r="AN796" s="11">
        <v>0</v>
      </c>
      <c r="AO796" t="s">
        <v>163</v>
      </c>
      <c r="AP796" s="8" t="s">
        <v>191</v>
      </c>
      <c r="AQ796" s="8" t="s">
        <v>44</v>
      </c>
      <c r="AR796" s="8" t="s">
        <v>163</v>
      </c>
      <c r="AS796" s="8" t="s">
        <v>163</v>
      </c>
      <c r="AT796" s="8" t="s">
        <v>168</v>
      </c>
      <c r="AU7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796" s="8">
        <v>0</v>
      </c>
      <c r="AW796">
        <v>0</v>
      </c>
      <c r="AX796">
        <v>0</v>
      </c>
      <c r="AY796">
        <v>0</v>
      </c>
      <c r="AZ796">
        <v>0</v>
      </c>
    </row>
    <row r="797" spans="1:52" x14ac:dyDescent="0.3">
      <c r="A797" s="43" t="s">
        <v>1722</v>
      </c>
      <c r="B797" t="s">
        <v>4244</v>
      </c>
      <c r="C797" t="s">
        <v>290</v>
      </c>
      <c r="D797" s="8" t="s">
        <v>102</v>
      </c>
      <c r="E797" s="8" t="s">
        <v>290</v>
      </c>
      <c r="F797" s="8" t="s">
        <v>48</v>
      </c>
      <c r="G797" s="8" t="s">
        <v>9247</v>
      </c>
      <c r="H797" s="8" t="s">
        <v>290</v>
      </c>
      <c r="I797" s="8" t="s">
        <v>14</v>
      </c>
      <c r="J797" s="8">
        <v>238</v>
      </c>
      <c r="K797" s="14" t="s">
        <v>1721</v>
      </c>
      <c r="L797" s="14" t="s">
        <v>5911</v>
      </c>
      <c r="M797" s="10">
        <v>1.1927809475573701</v>
      </c>
      <c r="N797" s="8" t="s">
        <v>8439</v>
      </c>
      <c r="O797" s="8" t="s">
        <v>147</v>
      </c>
      <c r="P797" s="9">
        <v>0.47309027777777779</v>
      </c>
      <c r="Q797" s="9">
        <v>0.47844907407407405</v>
      </c>
      <c r="R797" s="8">
        <v>0</v>
      </c>
      <c r="S797" s="10">
        <v>6.99</v>
      </c>
      <c r="T797" s="8" t="s">
        <v>4246</v>
      </c>
      <c r="U797" s="8" t="s">
        <v>4247</v>
      </c>
      <c r="V797" s="10">
        <v>0.32603029078995099</v>
      </c>
      <c r="W797">
        <v>1709.82</v>
      </c>
      <c r="X797" s="8">
        <v>0</v>
      </c>
      <c r="Y797" s="8">
        <v>0</v>
      </c>
      <c r="Z797">
        <v>0</v>
      </c>
      <c r="AA797">
        <v>0</v>
      </c>
      <c r="AB797" s="8">
        <f>Solution[[#This Row],[Old Stop]] +1</f>
        <v>239</v>
      </c>
      <c r="AC797" s="8" t="str">
        <f>_xlfn.CONCAT(Solution[[#This Row],[Old Rt '#]],"_",Solution[[#This Row],[Week '#]],"_", _xlfn.SWITCH(Solution[[#This Row],[Old Delivery Day]], "M", "Monday", "T", "Tuesday", "W", "Wednesday", "R", "Thursday", "F", "Friday"))</f>
        <v>105_Week2_Friday</v>
      </c>
      <c r="AD797" s="20">
        <v>0</v>
      </c>
      <c r="AE797" s="20">
        <v>51.878300000000003</v>
      </c>
      <c r="AF797" s="20">
        <v>64</v>
      </c>
      <c r="AG797" s="20">
        <v>49.0321</v>
      </c>
      <c r="AH797">
        <v>49.77</v>
      </c>
      <c r="AI797" s="8" t="s">
        <v>3549</v>
      </c>
      <c r="AJ797" s="8" t="s">
        <v>5177</v>
      </c>
      <c r="AK797" s="8">
        <v>1</v>
      </c>
      <c r="AL797" s="8">
        <v>0</v>
      </c>
      <c r="AM797" s="11">
        <v>57.965000000000003</v>
      </c>
      <c r="AN797" s="11">
        <v>50.422499999999999</v>
      </c>
      <c r="AO797" t="s">
        <v>163</v>
      </c>
      <c r="AP797" s="8" t="s">
        <v>191</v>
      </c>
      <c r="AQ797" s="8" t="s">
        <v>1720</v>
      </c>
      <c r="AR797" s="8" t="s">
        <v>164</v>
      </c>
      <c r="AS797" s="8" t="s">
        <v>163</v>
      </c>
      <c r="AT797" s="8" t="s">
        <v>168</v>
      </c>
      <c r="AU7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7" s="8">
        <v>0</v>
      </c>
      <c r="AW797">
        <v>0</v>
      </c>
      <c r="AX797">
        <v>12.969575000000001</v>
      </c>
      <c r="AY797">
        <v>16</v>
      </c>
      <c r="AZ797">
        <v>12.258025</v>
      </c>
    </row>
    <row r="798" spans="1:52" x14ac:dyDescent="0.3">
      <c r="A798" s="43" t="s">
        <v>1086</v>
      </c>
      <c r="B798" t="s">
        <v>5551</v>
      </c>
      <c r="C798" t="s">
        <v>110</v>
      </c>
      <c r="D798" s="8" t="s">
        <v>102</v>
      </c>
      <c r="E798" s="8" t="s">
        <v>126</v>
      </c>
      <c r="F798" s="8" t="s">
        <v>15</v>
      </c>
      <c r="G798" s="8" t="s">
        <v>9261</v>
      </c>
      <c r="H798" s="8" t="s">
        <v>114</v>
      </c>
      <c r="I798" s="8" t="s">
        <v>12</v>
      </c>
      <c r="J798" s="8">
        <v>310</v>
      </c>
      <c r="K798" s="14" t="s">
        <v>1085</v>
      </c>
      <c r="L798" s="14" t="s">
        <v>6168</v>
      </c>
      <c r="M798" s="10">
        <v>0.18488378025472199</v>
      </c>
      <c r="N798" s="8" t="s">
        <v>8354</v>
      </c>
      <c r="O798" s="8" t="s">
        <v>107</v>
      </c>
      <c r="P798" s="9">
        <v>0.71187500000000004</v>
      </c>
      <c r="Q798" s="9">
        <v>0.71858796296296301</v>
      </c>
      <c r="R798" s="8">
        <v>0</v>
      </c>
      <c r="S798" s="10">
        <v>0.13333333333333333</v>
      </c>
      <c r="T798" s="8" t="s">
        <v>5553</v>
      </c>
      <c r="U798" s="8" t="s">
        <v>5554</v>
      </c>
      <c r="V798" s="10">
        <v>3.0687171623632201E-2</v>
      </c>
      <c r="W798">
        <v>469.96</v>
      </c>
      <c r="X798" s="8">
        <v>0</v>
      </c>
      <c r="Y798" s="8">
        <v>0</v>
      </c>
      <c r="Z798">
        <v>0</v>
      </c>
      <c r="AA798">
        <v>0</v>
      </c>
      <c r="AB798" s="8">
        <f>Solution[[#This Row],[Old Stop]] +1</f>
        <v>311</v>
      </c>
      <c r="AC798" s="8" t="str">
        <f>_xlfn.CONCAT(Solution[[#This Row],[Old Rt '#]],"_",Solution[[#This Row],[Week '#]],"_", _xlfn.SWITCH(Solution[[#This Row],[Old Delivery Day]], "M", "Monday", "T", "Tuesday", "W", "Wednesday", "R", "Thursday", "F", "Friday"))</f>
        <v>102_Week2_Wednesday</v>
      </c>
      <c r="AD798" s="20">
        <v>35.74</v>
      </c>
      <c r="AE798" s="20">
        <v>35.74</v>
      </c>
      <c r="AF798" s="20">
        <v>36.926600000000001</v>
      </c>
      <c r="AG798" s="20">
        <v>37.520000000000003</v>
      </c>
      <c r="AH798">
        <v>9.3800000000000008</v>
      </c>
      <c r="AI798" s="8" t="s">
        <v>4667</v>
      </c>
      <c r="AJ798" s="8" t="s">
        <v>5103</v>
      </c>
      <c r="AK798" s="8">
        <v>1</v>
      </c>
      <c r="AL798" s="8">
        <v>0</v>
      </c>
      <c r="AM798" s="11">
        <v>8.9350000000000005</v>
      </c>
      <c r="AN798" s="11">
        <v>9.3800000000000008</v>
      </c>
      <c r="AO798" t="s">
        <v>163</v>
      </c>
      <c r="AP798" s="8" t="s">
        <v>793</v>
      </c>
      <c r="AQ798" s="8" t="s">
        <v>44</v>
      </c>
      <c r="AR798" s="8" t="s">
        <v>163</v>
      </c>
      <c r="AS798" s="8" t="s">
        <v>163</v>
      </c>
      <c r="AT798" s="8" t="s">
        <v>168</v>
      </c>
      <c r="AU7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8" s="8">
        <v>0</v>
      </c>
      <c r="AW798">
        <v>8.9350000000000005</v>
      </c>
      <c r="AX798">
        <v>8.9350000000000005</v>
      </c>
      <c r="AY798">
        <v>9.2316500000000001</v>
      </c>
      <c r="AZ798">
        <v>9.3800000000000008</v>
      </c>
    </row>
    <row r="799" spans="1:52" x14ac:dyDescent="0.3">
      <c r="A799" s="43" t="s">
        <v>1016</v>
      </c>
      <c r="B799" t="s">
        <v>4464</v>
      </c>
      <c r="C799" t="s">
        <v>110</v>
      </c>
      <c r="D799" s="8" t="s">
        <v>102</v>
      </c>
      <c r="E799" s="8" t="s">
        <v>160</v>
      </c>
      <c r="F799" s="8" t="s">
        <v>15</v>
      </c>
      <c r="G799" s="8" t="s">
        <v>137</v>
      </c>
      <c r="H799" s="8" t="s">
        <v>160</v>
      </c>
      <c r="I799" s="8" t="s">
        <v>15</v>
      </c>
      <c r="J799" s="8">
        <v>165</v>
      </c>
      <c r="K799" s="14" t="s">
        <v>1015</v>
      </c>
      <c r="L799" s="14" t="s">
        <v>5826</v>
      </c>
      <c r="M799" s="10">
        <v>0.50654108892925398</v>
      </c>
      <c r="N799" s="8" t="s">
        <v>8247</v>
      </c>
      <c r="O799" s="8" t="s">
        <v>147</v>
      </c>
      <c r="P799" s="9">
        <v>0.3974537037037037</v>
      </c>
      <c r="Q799" s="9">
        <v>0.40182870370370372</v>
      </c>
      <c r="R799" s="8">
        <v>0</v>
      </c>
      <c r="S799" s="10">
        <v>5.8666666666666671</v>
      </c>
      <c r="T799" s="8" t="s">
        <v>4466</v>
      </c>
      <c r="U799" s="8" t="s">
        <v>4467</v>
      </c>
      <c r="V799" s="10">
        <v>7.4945754827508801E-2</v>
      </c>
      <c r="W799">
        <v>2089.5</v>
      </c>
      <c r="X799" s="8">
        <v>0</v>
      </c>
      <c r="Y799" s="8">
        <v>0</v>
      </c>
      <c r="Z799">
        <v>0</v>
      </c>
      <c r="AA799">
        <v>0</v>
      </c>
      <c r="AB799" s="8">
        <f>Solution[[#This Row],[Old Stop]] +1</f>
        <v>166</v>
      </c>
      <c r="AC799" s="8" t="str">
        <f>_xlfn.CONCAT(Solution[[#This Row],[Old Rt '#]],"_",Solution[[#This Row],[Week '#]],"_", _xlfn.SWITCH(Solution[[#This Row],[Old Delivery Day]], "M", "Monday", "T", "Tuesday", "W", "Wednesday", "R", "Thursday", "F", "Friday"))</f>
        <v>101_Week2_Tuesday</v>
      </c>
      <c r="AD799" s="20">
        <v>39.592300000000002</v>
      </c>
      <c r="AE799" s="20">
        <v>40.357599999999998</v>
      </c>
      <c r="AF799" s="20">
        <v>40.146099999999997</v>
      </c>
      <c r="AG799" s="20">
        <v>41.326900000000002</v>
      </c>
      <c r="AH799">
        <v>40.880000000000003</v>
      </c>
      <c r="AI799" s="8" t="s">
        <v>4399</v>
      </c>
      <c r="AJ799" s="8" t="s">
        <v>4496</v>
      </c>
      <c r="AK799" s="8">
        <v>1</v>
      </c>
      <c r="AL799" s="8">
        <v>0</v>
      </c>
      <c r="AM799" s="11">
        <v>39.975000000000001</v>
      </c>
      <c r="AN799" s="11">
        <v>40.875</v>
      </c>
      <c r="AO799" t="s">
        <v>164</v>
      </c>
      <c r="AP799" s="8" t="s">
        <v>191</v>
      </c>
      <c r="AQ799" s="8" t="s">
        <v>44</v>
      </c>
      <c r="AR799" s="8" t="s">
        <v>164</v>
      </c>
      <c r="AS799" s="8" t="s">
        <v>164</v>
      </c>
      <c r="AT799" s="8" t="s">
        <v>168</v>
      </c>
      <c r="AU7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799" s="8"/>
      <c r="AW799">
        <v>9.8980750000000004</v>
      </c>
      <c r="AX799">
        <v>10.089399999999999</v>
      </c>
      <c r="AY799">
        <v>10.036524999999999</v>
      </c>
      <c r="AZ799">
        <v>10.331725</v>
      </c>
    </row>
    <row r="800" spans="1:52" x14ac:dyDescent="0.3">
      <c r="A800" s="43" t="s">
        <v>1676</v>
      </c>
      <c r="B800" t="s">
        <v>3764</v>
      </c>
      <c r="C800" t="s">
        <v>110</v>
      </c>
      <c r="D800" s="8" t="s">
        <v>102</v>
      </c>
      <c r="E800" s="8" t="s">
        <v>290</v>
      </c>
      <c r="F800" s="8" t="s">
        <v>12</v>
      </c>
      <c r="G800" s="8" t="s">
        <v>9254</v>
      </c>
      <c r="H800" s="8" t="s">
        <v>126</v>
      </c>
      <c r="I800" s="8" t="s">
        <v>14</v>
      </c>
      <c r="J800" s="8">
        <v>282</v>
      </c>
      <c r="K800" s="14" t="s">
        <v>1675</v>
      </c>
      <c r="L800" s="14" t="s">
        <v>5939</v>
      </c>
      <c r="M800" s="10">
        <v>2.6529324630500399</v>
      </c>
      <c r="N800" s="8" t="s">
        <v>9080</v>
      </c>
      <c r="O800" s="8" t="s">
        <v>125</v>
      </c>
      <c r="P800" s="9">
        <v>0.47471064814814817</v>
      </c>
      <c r="Q800" s="9">
        <v>0.48127314814814814</v>
      </c>
      <c r="R800" s="8">
        <v>0</v>
      </c>
      <c r="S800" s="10">
        <v>6.8500000000000005</v>
      </c>
      <c r="T800" s="8" t="s">
        <v>3766</v>
      </c>
      <c r="U800" s="8" t="s">
        <v>3767</v>
      </c>
      <c r="V800" s="10">
        <v>1.6523780690320899</v>
      </c>
      <c r="W800">
        <v>2100.83</v>
      </c>
      <c r="X800" s="8">
        <v>0</v>
      </c>
      <c r="Y800" s="8">
        <v>0</v>
      </c>
      <c r="Z800">
        <v>0</v>
      </c>
      <c r="AA800">
        <v>0</v>
      </c>
      <c r="AB800" s="8">
        <f>Solution[[#This Row],[Old Stop]] +1</f>
        <v>283</v>
      </c>
      <c r="AC800" s="8" t="str">
        <f>_xlfn.CONCAT(Solution[[#This Row],[Old Rt '#]],"_",Solution[[#This Row],[Week '#]],"_", _xlfn.SWITCH(Solution[[#This Row],[Old Delivery Day]], "M", "Monday", "T", "Tuesday", "W", "Wednesday", "R", "Thursday", "F", "Friday"))</f>
        <v>103_Week2_Friday</v>
      </c>
      <c r="AD800" s="20">
        <v>114.4742</v>
      </c>
      <c r="AE800" s="20">
        <v>58.69</v>
      </c>
      <c r="AF800" s="20">
        <v>60.375700000000002</v>
      </c>
      <c r="AG800" s="20">
        <v>83.171400000000006</v>
      </c>
      <c r="AH800">
        <v>32.67</v>
      </c>
      <c r="AI800" s="8" t="s">
        <v>3414</v>
      </c>
      <c r="AJ800" s="8" t="s">
        <v>5235</v>
      </c>
      <c r="AK800" s="8">
        <v>1</v>
      </c>
      <c r="AL800" s="8">
        <v>0</v>
      </c>
      <c r="AM800" s="11">
        <v>29.344999999999999</v>
      </c>
      <c r="AN800" s="11">
        <v>43.38</v>
      </c>
      <c r="AO800" t="s">
        <v>163</v>
      </c>
      <c r="AP800" s="8" t="s">
        <v>191</v>
      </c>
      <c r="AQ800" s="8" t="s">
        <v>44</v>
      </c>
      <c r="AR800" s="8" t="s">
        <v>163</v>
      </c>
      <c r="AS800" s="8" t="s">
        <v>163</v>
      </c>
      <c r="AT800" s="8" t="s">
        <v>168</v>
      </c>
      <c r="AU8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0" s="8">
        <v>0</v>
      </c>
      <c r="AW800">
        <v>28.618549999999999</v>
      </c>
      <c r="AX800">
        <v>14.672499999999999</v>
      </c>
      <c r="AY800">
        <v>15.093925</v>
      </c>
      <c r="AZ800">
        <v>20.792850000000001</v>
      </c>
    </row>
    <row r="801" spans="1:52" x14ac:dyDescent="0.3">
      <c r="A801" s="43" t="s">
        <v>902</v>
      </c>
      <c r="B801" t="s">
        <v>121</v>
      </c>
      <c r="C801" t="s">
        <v>145</v>
      </c>
      <c r="D801" s="8" t="s">
        <v>102</v>
      </c>
      <c r="E801" s="8" t="s">
        <v>126</v>
      </c>
      <c r="F801" s="8" t="s">
        <v>12</v>
      </c>
      <c r="G801" s="8" t="s">
        <v>140</v>
      </c>
      <c r="H801" s="8" t="s">
        <v>290</v>
      </c>
      <c r="I801" s="8" t="s">
        <v>15</v>
      </c>
      <c r="J801" s="8">
        <v>85</v>
      </c>
      <c r="K801" s="14" t="s">
        <v>901</v>
      </c>
      <c r="L801" s="14" t="s">
        <v>5764</v>
      </c>
      <c r="M801" s="10">
        <v>0</v>
      </c>
      <c r="N801" s="8" t="s">
        <v>8349</v>
      </c>
      <c r="O801" s="8" t="s">
        <v>147</v>
      </c>
      <c r="P801" s="9">
        <v>0.36826388888888889</v>
      </c>
      <c r="Q801" s="9">
        <v>0.37405092592592593</v>
      </c>
      <c r="R801" s="8">
        <v>0</v>
      </c>
      <c r="S801" s="10">
        <v>8.2458333333333336</v>
      </c>
      <c r="T801" s="8" t="s">
        <v>4771</v>
      </c>
      <c r="U801" s="8" t="s">
        <v>4772</v>
      </c>
      <c r="V801" s="10"/>
      <c r="W801">
        <v>1446.92</v>
      </c>
      <c r="X801" s="8">
        <v>0</v>
      </c>
      <c r="Y801" s="8">
        <v>0</v>
      </c>
      <c r="Z801">
        <v>0</v>
      </c>
      <c r="AA801">
        <v>0</v>
      </c>
      <c r="AB801" s="8">
        <f>Solution[[#This Row],[Old Stop]] +1</f>
        <v>86</v>
      </c>
      <c r="AC801" s="8" t="str">
        <f>_xlfn.CONCAT(Solution[[#This Row],[Old Rt '#]],"_",Solution[[#This Row],[Week '#]],"_", _xlfn.SWITCH(Solution[[#This Row],[Old Delivery Day]], "M", "Monday", "T", "Tuesday", "W", "Wednesday", "R", "Thursday", "F", "Friday"))</f>
        <v>105_Week2_Tuesday</v>
      </c>
      <c r="AD801" s="20">
        <v>26.089200000000002</v>
      </c>
      <c r="AE801" s="20">
        <v>28.0061</v>
      </c>
      <c r="AF801" s="20">
        <v>30.126100000000001</v>
      </c>
      <c r="AG801" s="20">
        <v>33.031500000000001</v>
      </c>
      <c r="AH801">
        <v>30.57</v>
      </c>
      <c r="AI801" s="8" t="s">
        <v>4626</v>
      </c>
      <c r="AJ801" s="8" t="s">
        <v>5693</v>
      </c>
      <c r="AK801" s="8">
        <v>1</v>
      </c>
      <c r="AL801" s="8">
        <v>0</v>
      </c>
      <c r="AM801" s="11">
        <v>29.09</v>
      </c>
      <c r="AN801" s="11">
        <v>34.692500000000003</v>
      </c>
      <c r="AO801" t="s">
        <v>163</v>
      </c>
      <c r="AP801" s="8" t="s">
        <v>191</v>
      </c>
      <c r="AQ801" s="8" t="s">
        <v>44</v>
      </c>
      <c r="AR801" s="8" t="s">
        <v>163</v>
      </c>
      <c r="AS801" s="8" t="s">
        <v>163</v>
      </c>
      <c r="AT801" s="8" t="s">
        <v>168</v>
      </c>
      <c r="AU8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01" s="8">
        <v>0</v>
      </c>
      <c r="AW801">
        <v>6.5223000000000004</v>
      </c>
      <c r="AX801">
        <v>7.001525</v>
      </c>
      <c r="AY801">
        <v>7.5315250000000002</v>
      </c>
      <c r="AZ801">
        <v>8.2578750000000003</v>
      </c>
    </row>
    <row r="802" spans="1:52" x14ac:dyDescent="0.3">
      <c r="A802" s="43" t="s">
        <v>342</v>
      </c>
      <c r="B802" t="s">
        <v>3537</v>
      </c>
      <c r="C802" t="s">
        <v>113</v>
      </c>
      <c r="D802" s="8" t="s">
        <v>102</v>
      </c>
      <c r="E802" s="8" t="s">
        <v>126</v>
      </c>
      <c r="F802" s="8" t="s">
        <v>14</v>
      </c>
      <c r="G802" s="8" t="s">
        <v>137</v>
      </c>
      <c r="H802" s="8" t="s">
        <v>126</v>
      </c>
      <c r="I802" s="8" t="s">
        <v>48</v>
      </c>
      <c r="J802" s="8">
        <v>230</v>
      </c>
      <c r="K802" s="14" t="s">
        <v>341</v>
      </c>
      <c r="L802" s="14" t="s">
        <v>5814</v>
      </c>
      <c r="M802" s="10">
        <v>0</v>
      </c>
      <c r="N802" s="8" t="s">
        <v>6414</v>
      </c>
      <c r="O802" s="8" t="s">
        <v>147</v>
      </c>
      <c r="P802" s="9">
        <v>0.33299768518518519</v>
      </c>
      <c r="Q802" s="9">
        <v>0.33309027777777778</v>
      </c>
      <c r="R802" s="8">
        <v>0</v>
      </c>
      <c r="S802" s="10">
        <v>3.71</v>
      </c>
      <c r="T802" s="8" t="s">
        <v>4145</v>
      </c>
      <c r="U802" s="8" t="s">
        <v>4146</v>
      </c>
      <c r="V802" s="10"/>
      <c r="W802">
        <v>1127.7</v>
      </c>
      <c r="X802" s="8">
        <v>0</v>
      </c>
      <c r="Y802" s="8">
        <v>0</v>
      </c>
      <c r="Z802">
        <v>0</v>
      </c>
      <c r="AA802">
        <v>0</v>
      </c>
      <c r="AB802" s="8">
        <f>Solution[[#This Row],[Old Stop]] +1</f>
        <v>231</v>
      </c>
      <c r="AC802" s="8" t="str">
        <f>_xlfn.CONCAT(Solution[[#This Row],[Old Rt '#]],"_",Solution[[#This Row],[Week '#]],"_", _xlfn.SWITCH(Solution[[#This Row],[Old Delivery Day]], "M", "Monday", "T", "Tuesday", "W", "Wednesday", "R", "Thursday", "F", "Friday"))</f>
        <v>103_Week2_Thursday</v>
      </c>
      <c r="AD802" s="20">
        <v>23.241499999999998</v>
      </c>
      <c r="AE802" s="20">
        <v>31.438800000000001</v>
      </c>
      <c r="AF802" s="20">
        <v>28.0657</v>
      </c>
      <c r="AG802" s="20">
        <v>39.017800000000001</v>
      </c>
      <c r="AH802">
        <v>24.56</v>
      </c>
      <c r="AI802" s="8" t="s">
        <v>4836</v>
      </c>
      <c r="AJ802" s="8" t="s">
        <v>5048</v>
      </c>
      <c r="AK802" s="8">
        <v>1</v>
      </c>
      <c r="AL802" s="8">
        <v>0</v>
      </c>
      <c r="AM802" s="11">
        <v>0</v>
      </c>
      <c r="AN802" s="11">
        <v>46.17</v>
      </c>
      <c r="AO802" t="s">
        <v>163</v>
      </c>
      <c r="AP802" s="8" t="s">
        <v>191</v>
      </c>
      <c r="AQ802" s="8" t="s">
        <v>44</v>
      </c>
      <c r="AR802" s="8" t="s">
        <v>164</v>
      </c>
      <c r="AS802" s="8" t="s">
        <v>163</v>
      </c>
      <c r="AT802" s="8" t="s">
        <v>168</v>
      </c>
      <c r="AU8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02" s="8">
        <v>0</v>
      </c>
      <c r="AW802">
        <v>5.8103749999999996</v>
      </c>
      <c r="AX802">
        <v>7.8597000000000001</v>
      </c>
      <c r="AY802">
        <v>7.0164249999999999</v>
      </c>
      <c r="AZ802">
        <v>9.7544500000000003</v>
      </c>
    </row>
    <row r="803" spans="1:52" x14ac:dyDescent="0.3">
      <c r="A803" s="43" t="s">
        <v>770</v>
      </c>
      <c r="B803" t="s">
        <v>3398</v>
      </c>
      <c r="C803" t="s">
        <v>110</v>
      </c>
      <c r="D803" s="8" t="s">
        <v>102</v>
      </c>
      <c r="E803" s="8" t="s">
        <v>290</v>
      </c>
      <c r="F803" s="8" t="s">
        <v>48</v>
      </c>
      <c r="G803" s="8" t="s">
        <v>9262</v>
      </c>
      <c r="H803" s="8" t="s">
        <v>290</v>
      </c>
      <c r="I803" s="8" t="s">
        <v>14</v>
      </c>
      <c r="J803" s="8">
        <v>110</v>
      </c>
      <c r="K803" s="14" t="s">
        <v>769</v>
      </c>
      <c r="L803" s="14" t="s">
        <v>5899</v>
      </c>
      <c r="M803" s="10">
        <v>0.46539685778066098</v>
      </c>
      <c r="N803" s="8" t="s">
        <v>9113</v>
      </c>
      <c r="O803" s="8" t="s">
        <v>147</v>
      </c>
      <c r="P803" s="9">
        <v>0.5269328703703704</v>
      </c>
      <c r="Q803" s="9">
        <v>0.53445601851851854</v>
      </c>
      <c r="R803" s="8">
        <v>0</v>
      </c>
      <c r="S803" s="10">
        <v>12.266666666666667</v>
      </c>
      <c r="T803" s="8" t="s">
        <v>3400</v>
      </c>
      <c r="U803" s="8" t="s">
        <v>3401</v>
      </c>
      <c r="V803" s="10">
        <v>5.2021604347190997E-2</v>
      </c>
      <c r="W803">
        <v>3319.47</v>
      </c>
      <c r="X803" s="8">
        <v>0</v>
      </c>
      <c r="Y803" s="8">
        <v>0</v>
      </c>
      <c r="Z803">
        <v>0</v>
      </c>
      <c r="AA803">
        <v>0</v>
      </c>
      <c r="AB803" s="8">
        <f>Solution[[#This Row],[Old Stop]] +1</f>
        <v>111</v>
      </c>
      <c r="AC803" s="8" t="str">
        <f>_xlfn.CONCAT(Solution[[#This Row],[Old Rt '#]],"_",Solution[[#This Row],[Week '#]],"_", _xlfn.SWITCH(Solution[[#This Row],[Old Delivery Day]], "M", "Monday", "T", "Tuesday", "W", "Wednesday", "R", "Thursday", "F", "Friday"))</f>
        <v>105_Week2_Friday</v>
      </c>
      <c r="AD803" s="20">
        <v>62.04</v>
      </c>
      <c r="AE803" s="20">
        <v>64.399199999999993</v>
      </c>
      <c r="AF803" s="20">
        <v>63.58</v>
      </c>
      <c r="AG803" s="20">
        <v>69.039199999999994</v>
      </c>
      <c r="AH803">
        <v>64.78</v>
      </c>
      <c r="AI803" s="8" t="s">
        <v>3549</v>
      </c>
      <c r="AJ803" s="8" t="s">
        <v>5177</v>
      </c>
      <c r="AK803" s="8">
        <v>1</v>
      </c>
      <c r="AL803" s="8">
        <v>0</v>
      </c>
      <c r="AM803" s="11">
        <v>61.66</v>
      </c>
      <c r="AN803" s="11">
        <v>71.418700000000001</v>
      </c>
      <c r="AO803" t="s">
        <v>163</v>
      </c>
      <c r="AP803" s="8" t="s">
        <v>191</v>
      </c>
      <c r="AQ803" s="8" t="s">
        <v>44</v>
      </c>
      <c r="AR803" s="8" t="s">
        <v>164</v>
      </c>
      <c r="AS803" s="8" t="s">
        <v>163</v>
      </c>
      <c r="AT803" s="8" t="s">
        <v>168</v>
      </c>
      <c r="AU8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3" s="8">
        <v>0</v>
      </c>
      <c r="AW803">
        <v>15.51</v>
      </c>
      <c r="AX803">
        <v>16.099799999999998</v>
      </c>
      <c r="AY803">
        <v>15.895</v>
      </c>
      <c r="AZ803">
        <v>17.259799999999998</v>
      </c>
    </row>
    <row r="804" spans="1:52" x14ac:dyDescent="0.3">
      <c r="A804" s="43" t="s">
        <v>1974</v>
      </c>
      <c r="B804" t="s">
        <v>4226</v>
      </c>
      <c r="C804" t="s">
        <v>112</v>
      </c>
      <c r="D804" s="8" t="s">
        <v>102</v>
      </c>
      <c r="E804" s="8" t="s">
        <v>290</v>
      </c>
      <c r="F804" s="8" t="s">
        <v>48</v>
      </c>
      <c r="G804" s="8" t="s">
        <v>9265</v>
      </c>
      <c r="H804" s="8" t="s">
        <v>290</v>
      </c>
      <c r="I804" s="8" t="s">
        <v>14</v>
      </c>
      <c r="J804" s="8">
        <v>115</v>
      </c>
      <c r="K804" s="14" t="s">
        <v>1973</v>
      </c>
      <c r="L804" s="14" t="s">
        <v>5897</v>
      </c>
      <c r="M804" s="10">
        <v>0.50998997965973603</v>
      </c>
      <c r="N804" s="8" t="s">
        <v>8442</v>
      </c>
      <c r="O804" s="8" t="s">
        <v>147</v>
      </c>
      <c r="P804" s="9">
        <v>0.52302083333333338</v>
      </c>
      <c r="Q804" s="9">
        <v>0.52660879629629631</v>
      </c>
      <c r="R804" s="8">
        <v>0</v>
      </c>
      <c r="S804" s="10">
        <v>7.3500000000000005</v>
      </c>
      <c r="T804" s="8" t="s">
        <v>4264</v>
      </c>
      <c r="U804" s="8" t="s">
        <v>4265</v>
      </c>
      <c r="V804" s="10">
        <v>6.2855380520476498E-2</v>
      </c>
      <c r="W804">
        <v>559.17999999999995</v>
      </c>
      <c r="X804" s="8">
        <v>0</v>
      </c>
      <c r="Y804" s="8">
        <v>0</v>
      </c>
      <c r="Z804">
        <v>0</v>
      </c>
      <c r="AA804">
        <v>0</v>
      </c>
      <c r="AB804" s="8">
        <f>Solution[[#This Row],[Old Stop]] +1</f>
        <v>116</v>
      </c>
      <c r="AC804" s="8" t="str">
        <f>_xlfn.CONCAT(Solution[[#This Row],[Old Rt '#]],"_",Solution[[#This Row],[Week '#]],"_", _xlfn.SWITCH(Solution[[#This Row],[Old Delivery Day]], "M", "Monday", "T", "Tuesday", "W", "Wednesday", "R", "Thursday", "F", "Friday"))</f>
        <v>105_Week2_Friday</v>
      </c>
      <c r="AD804" s="20">
        <v>0</v>
      </c>
      <c r="AE804" s="20">
        <v>0</v>
      </c>
      <c r="AF804" s="20">
        <v>38.6755</v>
      </c>
      <c r="AG804" s="20">
        <v>42.22</v>
      </c>
      <c r="AH804">
        <v>42.22</v>
      </c>
      <c r="AI804" s="8" t="s">
        <v>3549</v>
      </c>
      <c r="AJ804" s="8" t="s">
        <v>5177</v>
      </c>
      <c r="AK804" s="8">
        <v>1</v>
      </c>
      <c r="AL804" s="8">
        <v>0</v>
      </c>
      <c r="AM804" s="11">
        <v>4.4800000000000004</v>
      </c>
      <c r="AN804" s="11">
        <v>42.22</v>
      </c>
      <c r="AO804" t="s">
        <v>163</v>
      </c>
      <c r="AP804" s="8" t="s">
        <v>191</v>
      </c>
      <c r="AQ804" s="8" t="s">
        <v>44</v>
      </c>
      <c r="AR804" s="8" t="s">
        <v>164</v>
      </c>
      <c r="AS804" s="8" t="s">
        <v>163</v>
      </c>
      <c r="AT804" s="8" t="s">
        <v>168</v>
      </c>
      <c r="AU8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4" s="8">
        <v>0</v>
      </c>
      <c r="AW804">
        <v>0</v>
      </c>
      <c r="AX804">
        <v>0</v>
      </c>
      <c r="AY804">
        <v>9.6688749999999999</v>
      </c>
      <c r="AZ804">
        <v>10.555</v>
      </c>
    </row>
    <row r="805" spans="1:52" x14ac:dyDescent="0.3">
      <c r="A805" s="43" t="s">
        <v>792</v>
      </c>
      <c r="B805" t="s">
        <v>3872</v>
      </c>
      <c r="C805" t="s">
        <v>125</v>
      </c>
      <c r="D805" s="8" t="s">
        <v>102</v>
      </c>
      <c r="E805" s="8" t="s">
        <v>290</v>
      </c>
      <c r="F805" s="8" t="s">
        <v>48</v>
      </c>
      <c r="G805" s="8" t="s">
        <v>9261</v>
      </c>
      <c r="H805" s="8" t="s">
        <v>160</v>
      </c>
      <c r="I805" s="8" t="s">
        <v>48</v>
      </c>
      <c r="J805" s="8">
        <v>302</v>
      </c>
      <c r="K805" s="14" t="s">
        <v>791</v>
      </c>
      <c r="L805" s="14" t="s">
        <v>5918</v>
      </c>
      <c r="M805" s="10">
        <v>0.60152308130722099</v>
      </c>
      <c r="N805" s="8" t="s">
        <v>8443</v>
      </c>
      <c r="O805" s="8" t="s">
        <v>125</v>
      </c>
      <c r="P805" s="9">
        <v>0.50513888888888892</v>
      </c>
      <c r="Q805" s="9">
        <v>0.50806712962962963</v>
      </c>
      <c r="R805" s="8">
        <v>0</v>
      </c>
      <c r="S805" s="10">
        <v>4.122222223333333</v>
      </c>
      <c r="T805" s="8" t="s">
        <v>5154</v>
      </c>
      <c r="U805" s="8" t="s">
        <v>5155</v>
      </c>
      <c r="V805" s="10">
        <v>0.31764560645724899</v>
      </c>
      <c r="W805">
        <v>1588.48</v>
      </c>
      <c r="X805" s="8">
        <v>0</v>
      </c>
      <c r="Y805" s="8">
        <v>0</v>
      </c>
      <c r="Z805">
        <v>0</v>
      </c>
      <c r="AA805">
        <v>0</v>
      </c>
      <c r="AB805" s="8">
        <f>Solution[[#This Row],[Old Stop]] +1</f>
        <v>303</v>
      </c>
      <c r="AC805" s="8" t="str">
        <f>_xlfn.CONCAT(Solution[[#This Row],[Old Rt '#]],"_",Solution[[#This Row],[Week '#]],"_", _xlfn.SWITCH(Solution[[#This Row],[Old Delivery Day]], "M", "Monday", "T", "Tuesday", "W", "Wednesday", "R", "Thursday", "F", "Friday"))</f>
        <v>101_Week2_Thursday</v>
      </c>
      <c r="AD805" s="20">
        <v>54.1233</v>
      </c>
      <c r="AE805" s="20">
        <v>46.24</v>
      </c>
      <c r="AF805" s="20">
        <v>60.974200000000003</v>
      </c>
      <c r="AG805" s="20">
        <v>67.278700000000001</v>
      </c>
      <c r="AH805">
        <v>25.64</v>
      </c>
      <c r="AI805" s="8" t="s">
        <v>3549</v>
      </c>
      <c r="AJ805" s="8" t="s">
        <v>5177</v>
      </c>
      <c r="AK805" s="8">
        <v>1</v>
      </c>
      <c r="AL805" s="8">
        <v>0</v>
      </c>
      <c r="AM805" s="11">
        <v>34.945</v>
      </c>
      <c r="AN805" s="11">
        <v>24.085000000000001</v>
      </c>
      <c r="AO805" t="s">
        <v>163</v>
      </c>
      <c r="AP805" s="8" t="s">
        <v>191</v>
      </c>
      <c r="AQ805" s="8" t="s">
        <v>44</v>
      </c>
      <c r="AR805" s="8" t="s">
        <v>163</v>
      </c>
      <c r="AS805" s="8" t="s">
        <v>164</v>
      </c>
      <c r="AT805" s="8" t="s">
        <v>168</v>
      </c>
      <c r="AU8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5" s="8">
        <v>0</v>
      </c>
      <c r="AW805">
        <v>13.530825</v>
      </c>
      <c r="AX805">
        <v>11.56</v>
      </c>
      <c r="AY805">
        <v>15.243550000000001</v>
      </c>
      <c r="AZ805">
        <v>16.819675</v>
      </c>
    </row>
    <row r="806" spans="1:52" x14ac:dyDescent="0.3">
      <c r="A806" s="43" t="s">
        <v>1861</v>
      </c>
      <c r="B806" t="s">
        <v>3769</v>
      </c>
      <c r="C806" t="s">
        <v>110</v>
      </c>
      <c r="D806" s="8" t="s">
        <v>102</v>
      </c>
      <c r="E806" s="8" t="s">
        <v>290</v>
      </c>
      <c r="F806" s="8" t="s">
        <v>12</v>
      </c>
      <c r="G806" s="8" t="s">
        <v>9258</v>
      </c>
      <c r="H806" s="8" t="s">
        <v>126</v>
      </c>
      <c r="I806" s="8" t="s">
        <v>14</v>
      </c>
      <c r="J806" s="8">
        <v>1</v>
      </c>
      <c r="K806" s="14" t="s">
        <v>1860</v>
      </c>
      <c r="L806" s="14" t="s">
        <v>6042</v>
      </c>
      <c r="M806" s="10">
        <v>1.37619016397394</v>
      </c>
      <c r="N806" s="8" t="s">
        <v>9114</v>
      </c>
      <c r="O806" s="8" t="s">
        <v>147</v>
      </c>
      <c r="P806" s="9">
        <v>0.48223379629629631</v>
      </c>
      <c r="Q806" s="9">
        <v>0.48674768518518519</v>
      </c>
      <c r="R806" s="8">
        <v>0</v>
      </c>
      <c r="S806" s="10">
        <v>17.086666666666666</v>
      </c>
      <c r="T806" s="8" t="s">
        <v>3771</v>
      </c>
      <c r="U806" s="8" t="s">
        <v>3772</v>
      </c>
      <c r="V806" s="10">
        <v>0.855124933616634</v>
      </c>
      <c r="W806">
        <v>2804.08</v>
      </c>
      <c r="X806" s="8">
        <v>0</v>
      </c>
      <c r="Y806" s="8">
        <v>0</v>
      </c>
      <c r="Z806">
        <v>0</v>
      </c>
      <c r="AA806">
        <v>0</v>
      </c>
      <c r="AB806" s="8">
        <f>Solution[[#This Row],[Old Stop]] +1</f>
        <v>2</v>
      </c>
      <c r="AC806" s="8" t="str">
        <f>_xlfn.CONCAT(Solution[[#This Row],[Old Rt '#]],"_",Solution[[#This Row],[Week '#]],"_", _xlfn.SWITCH(Solution[[#This Row],[Old Delivery Day]], "M", "Monday", "T", "Tuesday", "W", "Wednesday", "R", "Thursday", "F", "Friday"))</f>
        <v>103_Week2_Friday</v>
      </c>
      <c r="AD806" s="20">
        <v>53.285299999999999</v>
      </c>
      <c r="AE806" s="20">
        <v>54.195300000000003</v>
      </c>
      <c r="AF806" s="20">
        <v>58.463000000000001</v>
      </c>
      <c r="AG806" s="20">
        <v>56.7057</v>
      </c>
      <c r="AH806">
        <v>59.53</v>
      </c>
      <c r="AI806" s="8" t="s">
        <v>3414</v>
      </c>
      <c r="AJ806" s="8" t="s">
        <v>5235</v>
      </c>
      <c r="AK806" s="8">
        <v>1</v>
      </c>
      <c r="AL806" s="8">
        <v>0</v>
      </c>
      <c r="AM806" s="11">
        <v>57.454999999999998</v>
      </c>
      <c r="AN806" s="11">
        <v>56.153700000000001</v>
      </c>
      <c r="AO806" t="s">
        <v>163</v>
      </c>
      <c r="AP806" s="8" t="s">
        <v>191</v>
      </c>
      <c r="AQ806" s="8" t="s">
        <v>44</v>
      </c>
      <c r="AR806" s="8" t="s">
        <v>163</v>
      </c>
      <c r="AS806" s="8" t="s">
        <v>163</v>
      </c>
      <c r="AT806" s="8" t="s">
        <v>168</v>
      </c>
      <c r="AU8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6" s="8">
        <v>0</v>
      </c>
      <c r="AW806">
        <v>13.321325</v>
      </c>
      <c r="AX806">
        <v>13.548825000000001</v>
      </c>
      <c r="AY806">
        <v>14.61575</v>
      </c>
      <c r="AZ806">
        <v>14.176425</v>
      </c>
    </row>
    <row r="807" spans="1:52" x14ac:dyDescent="0.3">
      <c r="A807" s="43" t="s">
        <v>1818</v>
      </c>
      <c r="B807" t="s">
        <v>4258</v>
      </c>
      <c r="C807" t="s">
        <v>110</v>
      </c>
      <c r="D807" s="8" t="s">
        <v>102</v>
      </c>
      <c r="E807" s="8" t="s">
        <v>290</v>
      </c>
      <c r="F807" s="8" t="s">
        <v>48</v>
      </c>
      <c r="G807" s="8" t="s">
        <v>9266</v>
      </c>
      <c r="H807" s="8" t="s">
        <v>290</v>
      </c>
      <c r="I807" s="8" t="s">
        <v>14</v>
      </c>
      <c r="J807" s="8">
        <v>126</v>
      </c>
      <c r="K807" s="14" t="s">
        <v>1817</v>
      </c>
      <c r="L807" s="14" t="s">
        <v>5916</v>
      </c>
      <c r="M807" s="10">
        <v>1.94957718193928</v>
      </c>
      <c r="N807" s="8" t="s">
        <v>8436</v>
      </c>
      <c r="O807" s="8" t="s">
        <v>147</v>
      </c>
      <c r="P807" s="9">
        <v>0.49842592592592594</v>
      </c>
      <c r="Q807" s="9">
        <v>0.50472222222222218</v>
      </c>
      <c r="R807" s="8">
        <v>0</v>
      </c>
      <c r="S807" s="10">
        <v>10.136666666666667</v>
      </c>
      <c r="T807" s="8" t="s">
        <v>4260</v>
      </c>
      <c r="U807" s="8" t="s">
        <v>4261</v>
      </c>
      <c r="V807" s="10">
        <v>0.805880414075963</v>
      </c>
      <c r="W807">
        <v>4217.8900000000003</v>
      </c>
      <c r="X807" s="8">
        <v>49</v>
      </c>
      <c r="Y807" s="8">
        <v>0.82051282051282004</v>
      </c>
      <c r="Z807">
        <v>13</v>
      </c>
      <c r="AA807">
        <v>281</v>
      </c>
      <c r="AB807" s="8">
        <f>Solution[[#This Row],[Old Stop]] +1</f>
        <v>127</v>
      </c>
      <c r="AC807" s="8" t="str">
        <f>_xlfn.CONCAT(Solution[[#This Row],[Old Rt '#]],"_",Solution[[#This Row],[Week '#]],"_", _xlfn.SWITCH(Solution[[#This Row],[Old Delivery Day]], "M", "Monday", "T", "Tuesday", "W", "Wednesday", "R", "Thursday", "F", "Friday"))</f>
        <v>105_Week2_Friday</v>
      </c>
      <c r="AD807" s="20">
        <v>79.659199999999998</v>
      </c>
      <c r="AE807" s="20">
        <v>83.754599999999996</v>
      </c>
      <c r="AF807" s="20">
        <v>80.143000000000001</v>
      </c>
      <c r="AG807" s="20">
        <v>78.905000000000001</v>
      </c>
      <c r="AH807">
        <v>84.71</v>
      </c>
      <c r="AI807" s="8" t="s">
        <v>3549</v>
      </c>
      <c r="AJ807" s="8" t="s">
        <v>5177</v>
      </c>
      <c r="AK807" s="8">
        <v>1</v>
      </c>
      <c r="AL807" s="8">
        <v>273</v>
      </c>
      <c r="AM807" s="11">
        <v>81.025000000000006</v>
      </c>
      <c r="AN807" s="11">
        <v>79.400000000000006</v>
      </c>
      <c r="AO807" t="s">
        <v>163</v>
      </c>
      <c r="AP807" s="8" t="s">
        <v>191</v>
      </c>
      <c r="AQ807" s="8" t="s">
        <v>44</v>
      </c>
      <c r="AR807" s="8" t="s">
        <v>164</v>
      </c>
      <c r="AS807" s="8" t="s">
        <v>163</v>
      </c>
      <c r="AT807" s="8" t="s">
        <v>168</v>
      </c>
      <c r="AU8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7" s="8">
        <v>273</v>
      </c>
      <c r="AW807">
        <v>19.9148</v>
      </c>
      <c r="AX807">
        <v>20.938649999999999</v>
      </c>
      <c r="AY807">
        <v>20.03575</v>
      </c>
      <c r="AZ807">
        <v>19.72625</v>
      </c>
    </row>
    <row r="808" spans="1:52" x14ac:dyDescent="0.3">
      <c r="A808" s="43" t="s">
        <v>559</v>
      </c>
      <c r="B808" t="s">
        <v>3804</v>
      </c>
      <c r="C808" t="s">
        <v>110</v>
      </c>
      <c r="D808" s="8" t="s">
        <v>102</v>
      </c>
      <c r="E808" s="8" t="s">
        <v>290</v>
      </c>
      <c r="F808" s="8" t="s">
        <v>48</v>
      </c>
      <c r="G808" s="8" t="s">
        <v>9256</v>
      </c>
      <c r="H808" s="8" t="s">
        <v>290</v>
      </c>
      <c r="I808" s="8" t="s">
        <v>14</v>
      </c>
      <c r="J808" s="8">
        <v>120</v>
      </c>
      <c r="K808" s="14" t="s">
        <v>558</v>
      </c>
      <c r="L808" s="14" t="s">
        <v>8952</v>
      </c>
      <c r="M808" s="10">
        <v>2.0625966002651199</v>
      </c>
      <c r="N808" s="8" t="s">
        <v>8441</v>
      </c>
      <c r="O808" s="8" t="s">
        <v>147</v>
      </c>
      <c r="P808" s="9">
        <v>0.51957175925925925</v>
      </c>
      <c r="Q808" s="9">
        <v>0.52266203703703706</v>
      </c>
      <c r="R808" s="8">
        <v>0</v>
      </c>
      <c r="S808" s="10">
        <v>7.5333333333333332</v>
      </c>
      <c r="T808" s="8" t="s">
        <v>8953</v>
      </c>
      <c r="U808" s="8" t="s">
        <v>8954</v>
      </c>
      <c r="V808" s="10">
        <v>0.589542595181062</v>
      </c>
      <c r="W808">
        <v>3948.94</v>
      </c>
      <c r="X808" s="8">
        <v>0</v>
      </c>
      <c r="Y808" s="8">
        <v>0</v>
      </c>
      <c r="Z808">
        <v>0</v>
      </c>
      <c r="AA808">
        <v>0</v>
      </c>
      <c r="AB808" s="8">
        <f>Solution[[#This Row],[Old Stop]] +1</f>
        <v>121</v>
      </c>
      <c r="AC808" s="8" t="str">
        <f>_xlfn.CONCAT(Solution[[#This Row],[Old Rt '#]],"_",Solution[[#This Row],[Week '#]],"_", _xlfn.SWITCH(Solution[[#This Row],[Old Delivery Day]], "M", "Monday", "T", "Tuesday", "W", "Wednesday", "R", "Thursday", "F", "Friday"))</f>
        <v>105_Week2_Friday</v>
      </c>
      <c r="AD808" s="20">
        <v>73.401499999999999</v>
      </c>
      <c r="AE808" s="20">
        <v>75.98</v>
      </c>
      <c r="AF808" s="20">
        <v>77.838399999999993</v>
      </c>
      <c r="AG808" s="20">
        <v>81.539199999999994</v>
      </c>
      <c r="AH808">
        <v>83.74</v>
      </c>
      <c r="AI808" s="8" t="s">
        <v>3549</v>
      </c>
      <c r="AJ808" s="8" t="s">
        <v>5177</v>
      </c>
      <c r="AK808" s="8">
        <v>1</v>
      </c>
      <c r="AL808" s="8">
        <v>0</v>
      </c>
      <c r="AM808" s="11">
        <v>75.98</v>
      </c>
      <c r="AN808" s="11">
        <v>82.95</v>
      </c>
      <c r="AO808" t="s">
        <v>163</v>
      </c>
      <c r="AP808" s="8" t="s">
        <v>191</v>
      </c>
      <c r="AQ808" s="8" t="s">
        <v>44</v>
      </c>
      <c r="AR808" s="8" t="s">
        <v>164</v>
      </c>
      <c r="AS808" s="8" t="s">
        <v>163</v>
      </c>
      <c r="AT808" s="8" t="s">
        <v>168</v>
      </c>
      <c r="AU8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8" s="8">
        <v>0</v>
      </c>
      <c r="AW808">
        <v>18.350375</v>
      </c>
      <c r="AX808">
        <v>18.995000000000001</v>
      </c>
      <c r="AY808">
        <v>19.459599999999998</v>
      </c>
      <c r="AZ808">
        <v>20.384799999999998</v>
      </c>
    </row>
    <row r="809" spans="1:52" x14ac:dyDescent="0.3">
      <c r="A809" s="43" t="s">
        <v>1452</v>
      </c>
      <c r="B809" t="s">
        <v>5655</v>
      </c>
      <c r="C809" t="s">
        <v>110</v>
      </c>
      <c r="D809" s="8" t="s">
        <v>102</v>
      </c>
      <c r="E809" s="8" t="s">
        <v>290</v>
      </c>
      <c r="F809" s="8" t="s">
        <v>48</v>
      </c>
      <c r="G809" s="8" t="s">
        <v>9264</v>
      </c>
      <c r="H809" s="8" t="s">
        <v>290</v>
      </c>
      <c r="I809" s="8" t="s">
        <v>14</v>
      </c>
      <c r="J809" s="8">
        <v>121</v>
      </c>
      <c r="K809" s="14" t="s">
        <v>1451</v>
      </c>
      <c r="L809" s="14" t="s">
        <v>6126</v>
      </c>
      <c r="M809" s="10">
        <v>4.8363049540760699</v>
      </c>
      <c r="N809" s="8" t="s">
        <v>8886</v>
      </c>
      <c r="O809" s="8" t="s">
        <v>113</v>
      </c>
      <c r="P809" s="9">
        <v>0.51142361111111112</v>
      </c>
      <c r="Q809" s="9">
        <v>0.5181365740740741</v>
      </c>
      <c r="R809" s="8">
        <v>0</v>
      </c>
      <c r="S809" s="10">
        <v>27.95</v>
      </c>
      <c r="T809" s="8" t="s">
        <v>5657</v>
      </c>
      <c r="U809" s="8" t="s">
        <v>5658</v>
      </c>
      <c r="V809" s="10">
        <v>2.2070892183770998</v>
      </c>
      <c r="W809">
        <v>3010.51</v>
      </c>
      <c r="X809" s="8">
        <v>0</v>
      </c>
      <c r="Y809" s="8">
        <v>0</v>
      </c>
      <c r="Z809">
        <v>0</v>
      </c>
      <c r="AA809">
        <v>0</v>
      </c>
      <c r="AB809" s="8">
        <f>Solution[[#This Row],[Old Stop]] +1</f>
        <v>122</v>
      </c>
      <c r="AC809" s="8" t="str">
        <f>_xlfn.CONCAT(Solution[[#This Row],[Old Rt '#]],"_",Solution[[#This Row],[Week '#]],"_", _xlfn.SWITCH(Solution[[#This Row],[Old Delivery Day]], "M", "Monday", "T", "Tuesday", "W", "Wednesday", "R", "Thursday", "F", "Friday"))</f>
        <v>105_Week2_Friday</v>
      </c>
      <c r="AD809" s="20">
        <v>227.45</v>
      </c>
      <c r="AE809" s="20">
        <v>228.94329999999999</v>
      </c>
      <c r="AF809" s="20">
        <v>238.8766</v>
      </c>
      <c r="AG809" s="20">
        <v>242.35</v>
      </c>
      <c r="AH809">
        <v>60.59</v>
      </c>
      <c r="AI809" s="8" t="s">
        <v>3549</v>
      </c>
      <c r="AJ809" s="8" t="s">
        <v>5177</v>
      </c>
      <c r="AK809" s="8">
        <v>1</v>
      </c>
      <c r="AL809" s="8">
        <v>0</v>
      </c>
      <c r="AM809" s="11">
        <v>57.982500000000002</v>
      </c>
      <c r="AN809" s="11">
        <v>60.587499999999999</v>
      </c>
      <c r="AO809" t="s">
        <v>163</v>
      </c>
      <c r="AP809" s="8" t="s">
        <v>191</v>
      </c>
      <c r="AQ809" s="8" t="s">
        <v>44</v>
      </c>
      <c r="AR809" s="8" t="s">
        <v>164</v>
      </c>
      <c r="AS809" s="8" t="s">
        <v>163</v>
      </c>
      <c r="AT809" s="8" t="s">
        <v>168</v>
      </c>
      <c r="AU8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09" s="8">
        <v>0</v>
      </c>
      <c r="AW809">
        <v>56.862499999999997</v>
      </c>
      <c r="AX809">
        <v>57.235824999999998</v>
      </c>
      <c r="AY809">
        <v>59.719149999999999</v>
      </c>
      <c r="AZ809">
        <v>60.587499999999999</v>
      </c>
    </row>
    <row r="810" spans="1:52" x14ac:dyDescent="0.3">
      <c r="A810" s="43" t="s">
        <v>327</v>
      </c>
      <c r="B810" t="s">
        <v>3537</v>
      </c>
      <c r="C810" t="s">
        <v>125</v>
      </c>
      <c r="D810" s="8" t="s">
        <v>102</v>
      </c>
      <c r="E810" s="8" t="s">
        <v>126</v>
      </c>
      <c r="F810" s="8" t="s">
        <v>14</v>
      </c>
      <c r="G810" s="8" t="s">
        <v>9252</v>
      </c>
      <c r="H810" s="8" t="s">
        <v>126</v>
      </c>
      <c r="I810" s="8" t="s">
        <v>48</v>
      </c>
      <c r="J810" s="8">
        <v>240</v>
      </c>
      <c r="K810" s="14" t="s">
        <v>326</v>
      </c>
      <c r="L810" s="14" t="s">
        <v>5814</v>
      </c>
      <c r="M810" s="10">
        <v>0</v>
      </c>
      <c r="N810" s="8" t="s">
        <v>6418</v>
      </c>
      <c r="O810" s="8" t="s">
        <v>147</v>
      </c>
      <c r="P810" s="9">
        <v>0.29807870370370371</v>
      </c>
      <c r="Q810" s="9">
        <v>0.30660879629629628</v>
      </c>
      <c r="R810" s="8">
        <v>0</v>
      </c>
      <c r="S810" s="10">
        <v>10.836666666666668</v>
      </c>
      <c r="T810" s="8" t="s">
        <v>4145</v>
      </c>
      <c r="U810" s="8" t="s">
        <v>4146</v>
      </c>
      <c r="V810" s="10"/>
      <c r="W810">
        <v>2831.78</v>
      </c>
      <c r="X810" s="8">
        <v>0</v>
      </c>
      <c r="Y810" s="8">
        <v>0</v>
      </c>
      <c r="Z810">
        <v>0</v>
      </c>
      <c r="AA810">
        <v>0</v>
      </c>
      <c r="AB810" s="8">
        <f>Solution[[#This Row],[Old Stop]] +1</f>
        <v>241</v>
      </c>
      <c r="AC810" s="8" t="str">
        <f>_xlfn.CONCAT(Solution[[#This Row],[Old Rt '#]],"_",Solution[[#This Row],[Week '#]],"_", _xlfn.SWITCH(Solution[[#This Row],[Old Delivery Day]], "M", "Monday", "T", "Tuesday", "W", "Wednesday", "R", "Thursday", "F", "Friday"))</f>
        <v>103_Week2_Thursday</v>
      </c>
      <c r="AD810" s="20">
        <v>53.26</v>
      </c>
      <c r="AE810" s="20">
        <v>46.810699999999997</v>
      </c>
      <c r="AF810" s="20">
        <v>52.209200000000003</v>
      </c>
      <c r="AG810" s="20">
        <v>67.933800000000005</v>
      </c>
      <c r="AH810">
        <v>62.05</v>
      </c>
      <c r="AI810" s="8" t="s">
        <v>4836</v>
      </c>
      <c r="AJ810" s="8" t="s">
        <v>5048</v>
      </c>
      <c r="AK810" s="8">
        <v>1</v>
      </c>
      <c r="AL810" s="8">
        <v>0</v>
      </c>
      <c r="AM810" s="11">
        <v>41.64</v>
      </c>
      <c r="AN810" s="11">
        <v>67.933700000000002</v>
      </c>
      <c r="AO810" t="s">
        <v>163</v>
      </c>
      <c r="AP810" s="8" t="s">
        <v>191</v>
      </c>
      <c r="AQ810" s="8" t="s">
        <v>44</v>
      </c>
      <c r="AR810" s="8" t="s">
        <v>164</v>
      </c>
      <c r="AS810" s="8" t="s">
        <v>163</v>
      </c>
      <c r="AT810" s="8" t="s">
        <v>168</v>
      </c>
      <c r="AU8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10" s="8">
        <v>0</v>
      </c>
      <c r="AW810">
        <v>13.315</v>
      </c>
      <c r="AX810">
        <v>11.702674999999999</v>
      </c>
      <c r="AY810">
        <v>13.052300000000001</v>
      </c>
      <c r="AZ810">
        <v>16.983450000000001</v>
      </c>
    </row>
    <row r="811" spans="1:52" x14ac:dyDescent="0.3">
      <c r="A811" s="43" t="s">
        <v>1713</v>
      </c>
      <c r="B811" t="s">
        <v>4226</v>
      </c>
      <c r="C811" t="s">
        <v>110</v>
      </c>
      <c r="D811" s="8" t="s">
        <v>102</v>
      </c>
      <c r="E811" s="8" t="s">
        <v>290</v>
      </c>
      <c r="F811" s="8" t="s">
        <v>48</v>
      </c>
      <c r="G811" s="8" t="s">
        <v>4497</v>
      </c>
      <c r="H811" s="8" t="s">
        <v>290</v>
      </c>
      <c r="I811" s="8" t="s">
        <v>14</v>
      </c>
      <c r="J811" s="8">
        <v>242</v>
      </c>
      <c r="K811" s="14" t="s">
        <v>1712</v>
      </c>
      <c r="L811" s="14" t="s">
        <v>5904</v>
      </c>
      <c r="M811" s="10">
        <v>0.90092618764884902</v>
      </c>
      <c r="N811" s="8" t="s">
        <v>8412</v>
      </c>
      <c r="O811" s="8" t="s">
        <v>147</v>
      </c>
      <c r="P811" s="9">
        <v>0.42497685185185186</v>
      </c>
      <c r="Q811" s="9">
        <v>0.43402777777777779</v>
      </c>
      <c r="R811" s="8">
        <v>0</v>
      </c>
      <c r="S811" s="10">
        <v>15.243333333333334</v>
      </c>
      <c r="T811" s="8" t="s">
        <v>4228</v>
      </c>
      <c r="U811" s="8" t="s">
        <v>4229</v>
      </c>
      <c r="V811" s="10">
        <v>0.40096039677622203</v>
      </c>
      <c r="W811">
        <v>4145.45</v>
      </c>
      <c r="X811" s="8">
        <v>0</v>
      </c>
      <c r="Y811" s="8">
        <v>0</v>
      </c>
      <c r="Z811">
        <v>0</v>
      </c>
      <c r="AA811">
        <v>0</v>
      </c>
      <c r="AB811" s="8">
        <f>Solution[[#This Row],[Old Stop]] +1</f>
        <v>243</v>
      </c>
      <c r="AC811" s="8" t="str">
        <f>_xlfn.CONCAT(Solution[[#This Row],[Old Rt '#]],"_",Solution[[#This Row],[Week '#]],"_", _xlfn.SWITCH(Solution[[#This Row],[Old Delivery Day]], "M", "Monday", "T", "Tuesday", "W", "Wednesday", "R", "Thursday", "F", "Friday"))</f>
        <v>105_Week2_Friday</v>
      </c>
      <c r="AD811" s="20">
        <v>70.680000000000007</v>
      </c>
      <c r="AE811" s="20">
        <v>81.912300000000002</v>
      </c>
      <c r="AF811" s="20">
        <v>90.902299999999997</v>
      </c>
      <c r="AG811" s="20">
        <v>89.629199999999997</v>
      </c>
      <c r="AH811">
        <v>98.17</v>
      </c>
      <c r="AI811" s="8" t="s">
        <v>3549</v>
      </c>
      <c r="AJ811" s="8" t="s">
        <v>5177</v>
      </c>
      <c r="AK811" s="8">
        <v>1</v>
      </c>
      <c r="AL811" s="8">
        <v>0</v>
      </c>
      <c r="AM811" s="11">
        <v>87.476200000000006</v>
      </c>
      <c r="AN811" s="11">
        <v>89.132499999999993</v>
      </c>
      <c r="AO811" t="s">
        <v>163</v>
      </c>
      <c r="AP811" s="8" t="s">
        <v>191</v>
      </c>
      <c r="AQ811" s="8" t="s">
        <v>44</v>
      </c>
      <c r="AR811" s="8" t="s">
        <v>164</v>
      </c>
      <c r="AS811" s="8" t="s">
        <v>163</v>
      </c>
      <c r="AT811" s="8" t="s">
        <v>168</v>
      </c>
      <c r="AU8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1" s="8">
        <v>0</v>
      </c>
      <c r="AW811">
        <v>17.670000000000002</v>
      </c>
      <c r="AX811">
        <v>20.478075</v>
      </c>
      <c r="AY811">
        <v>22.725574999999999</v>
      </c>
      <c r="AZ811">
        <v>22.407299999999999</v>
      </c>
    </row>
    <row r="812" spans="1:52" x14ac:dyDescent="0.3">
      <c r="A812" s="43" t="s">
        <v>900</v>
      </c>
      <c r="B812" t="s">
        <v>121</v>
      </c>
      <c r="C812" t="s">
        <v>4502</v>
      </c>
      <c r="D812" s="8" t="s">
        <v>102</v>
      </c>
      <c r="E812" s="8" t="s">
        <v>126</v>
      </c>
      <c r="F812" s="8" t="s">
        <v>12</v>
      </c>
      <c r="G812" s="8" t="s">
        <v>9254</v>
      </c>
      <c r="H812" s="8" t="s">
        <v>290</v>
      </c>
      <c r="I812" s="8" t="s">
        <v>15</v>
      </c>
      <c r="J812" s="8">
        <v>150</v>
      </c>
      <c r="K812" s="14" t="s">
        <v>899</v>
      </c>
      <c r="L812" s="14" t="s">
        <v>5743</v>
      </c>
      <c r="M812" s="10">
        <v>0</v>
      </c>
      <c r="N812" s="8" t="s">
        <v>7768</v>
      </c>
      <c r="O812" s="8" t="s">
        <v>147</v>
      </c>
      <c r="P812" s="9">
        <v>0.3815277777777778</v>
      </c>
      <c r="Q812" s="9">
        <v>0.41097222222222224</v>
      </c>
      <c r="R812" s="8">
        <v>0</v>
      </c>
      <c r="S812" s="10">
        <v>45.175000000000004</v>
      </c>
      <c r="T812" s="8" t="s">
        <v>4486</v>
      </c>
      <c r="U812" s="8" t="s">
        <v>4487</v>
      </c>
      <c r="V812" s="10"/>
      <c r="W812">
        <v>3458.75</v>
      </c>
      <c r="X812" s="8">
        <v>9</v>
      </c>
      <c r="Y812" s="8">
        <v>0.80851063829787195</v>
      </c>
      <c r="Z812">
        <v>2</v>
      </c>
      <c r="AA812">
        <v>47</v>
      </c>
      <c r="AB812" s="8">
        <f>Solution[[#This Row],[Old Stop]] +1</f>
        <v>151</v>
      </c>
      <c r="AC812" s="8" t="str">
        <f>_xlfn.CONCAT(Solution[[#This Row],[Old Rt '#]],"_",Solution[[#This Row],[Week '#]],"_", _xlfn.SWITCH(Solution[[#This Row],[Old Delivery Day]], "M", "Monday", "T", "Tuesday", "W", "Wednesday", "R", "Thursday", "F", "Friday"))</f>
        <v>105_Week2_Tuesday</v>
      </c>
      <c r="AD812" s="20">
        <v>70.412999999999997</v>
      </c>
      <c r="AE812" s="20">
        <v>58.269199999999998</v>
      </c>
      <c r="AF812" s="20">
        <v>68.106899999999996</v>
      </c>
      <c r="AG812" s="20">
        <v>74.390699999999995</v>
      </c>
      <c r="AH812">
        <v>70.5</v>
      </c>
      <c r="AI812" s="8" t="s">
        <v>4626</v>
      </c>
      <c r="AJ812" s="8" t="s">
        <v>5693</v>
      </c>
      <c r="AK812" s="8">
        <v>1</v>
      </c>
      <c r="AL812" s="8">
        <v>47</v>
      </c>
      <c r="AM812" s="11">
        <v>65.89</v>
      </c>
      <c r="AN812" s="11">
        <v>76.592500000000001</v>
      </c>
      <c r="AO812" t="s">
        <v>163</v>
      </c>
      <c r="AP812" s="8" t="s">
        <v>191</v>
      </c>
      <c r="AQ812" s="8" t="s">
        <v>44</v>
      </c>
      <c r="AR812" s="8" t="s">
        <v>163</v>
      </c>
      <c r="AS812" s="8" t="s">
        <v>163</v>
      </c>
      <c r="AT812" s="8" t="s">
        <v>168</v>
      </c>
      <c r="AU8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12" s="8">
        <v>47</v>
      </c>
      <c r="AW812">
        <v>17.603249999999999</v>
      </c>
      <c r="AX812">
        <v>14.567299999999999</v>
      </c>
      <c r="AY812">
        <v>17.026724999999999</v>
      </c>
      <c r="AZ812">
        <v>18.597674999999999</v>
      </c>
    </row>
    <row r="813" spans="1:52" x14ac:dyDescent="0.3">
      <c r="A813" s="43" t="s">
        <v>1518</v>
      </c>
      <c r="B813" t="s">
        <v>119</v>
      </c>
      <c r="C813" t="s">
        <v>4484</v>
      </c>
      <c r="D813" s="8" t="s">
        <v>102</v>
      </c>
      <c r="E813" s="8" t="s">
        <v>160</v>
      </c>
      <c r="F813" s="8" t="s">
        <v>13</v>
      </c>
      <c r="G813" s="8" t="s">
        <v>9257</v>
      </c>
      <c r="H813" s="8" t="s">
        <v>290</v>
      </c>
      <c r="I813" s="8" t="s">
        <v>48</v>
      </c>
      <c r="J813" s="8">
        <v>168</v>
      </c>
      <c r="K813" s="14" t="s">
        <v>1517</v>
      </c>
      <c r="L813" s="14" t="s">
        <v>5943</v>
      </c>
      <c r="M813" s="10">
        <v>0.54537993965203702</v>
      </c>
      <c r="N813" s="8" t="s">
        <v>8121</v>
      </c>
      <c r="O813" s="8" t="s">
        <v>147</v>
      </c>
      <c r="P813" s="9">
        <v>0.41788194444444443</v>
      </c>
      <c r="Q813" s="9">
        <v>0.42752314814814812</v>
      </c>
      <c r="R813" s="8">
        <v>0</v>
      </c>
      <c r="S813" s="10">
        <v>14.01</v>
      </c>
      <c r="T813" s="8" t="s">
        <v>4618</v>
      </c>
      <c r="U813" s="8" t="s">
        <v>4619</v>
      </c>
      <c r="V813" s="10">
        <v>0.31617201451287902</v>
      </c>
      <c r="W813">
        <v>2242.98</v>
      </c>
      <c r="X813" s="8">
        <v>10</v>
      </c>
      <c r="Y813" s="8">
        <v>0.71428571428571397</v>
      </c>
      <c r="Z813">
        <v>1</v>
      </c>
      <c r="AA813">
        <v>35</v>
      </c>
      <c r="AB813" s="8">
        <f>Solution[[#This Row],[Old Stop]] +1</f>
        <v>169</v>
      </c>
      <c r="AC813" s="8" t="str">
        <f>_xlfn.CONCAT(Solution[[#This Row],[Old Rt '#]],"_",Solution[[#This Row],[Week '#]],"_", _xlfn.SWITCH(Solution[[#This Row],[Old Delivery Day]], "M", "Monday", "T", "Tuesday", "W", "Wednesday", "R", "Thursday", "F", "Friday"))</f>
        <v>105_Week2_Thursday</v>
      </c>
      <c r="AD813" s="20">
        <v>54.752499999999998</v>
      </c>
      <c r="AE813" s="20">
        <v>31.146899999999999</v>
      </c>
      <c r="AF813" s="20">
        <v>34.0471</v>
      </c>
      <c r="AG813" s="20">
        <v>30.547599999999999</v>
      </c>
      <c r="AH813">
        <v>36.31</v>
      </c>
      <c r="AI813" s="8" t="s">
        <v>3495</v>
      </c>
      <c r="AJ813" s="8" t="s">
        <v>5335</v>
      </c>
      <c r="AK813" s="8">
        <v>1</v>
      </c>
      <c r="AL813" s="8">
        <v>35</v>
      </c>
      <c r="AM813" s="11">
        <v>32.83</v>
      </c>
      <c r="AN813" s="11">
        <v>29.797499999999999</v>
      </c>
      <c r="AO813" t="s">
        <v>163</v>
      </c>
      <c r="AP813" s="8" t="s">
        <v>191</v>
      </c>
      <c r="AQ813" s="8" t="s">
        <v>44</v>
      </c>
      <c r="AR813" s="8" t="s">
        <v>163</v>
      </c>
      <c r="AS813" s="8" t="s">
        <v>163</v>
      </c>
      <c r="AT813" s="8" t="s">
        <v>168</v>
      </c>
      <c r="AU8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3" s="8">
        <v>35</v>
      </c>
      <c r="AW813">
        <v>13.688124999999999</v>
      </c>
      <c r="AX813">
        <v>7.7867249999999997</v>
      </c>
      <c r="AY813">
        <v>8.5117750000000001</v>
      </c>
      <c r="AZ813">
        <v>7.6368999999999998</v>
      </c>
    </row>
    <row r="814" spans="1:52" x14ac:dyDescent="0.3">
      <c r="A814" s="43" t="s">
        <v>1139</v>
      </c>
      <c r="B814" t="s">
        <v>4731</v>
      </c>
      <c r="C814" t="s">
        <v>110</v>
      </c>
      <c r="D814" s="8" t="s">
        <v>102</v>
      </c>
      <c r="E814" s="8" t="s">
        <v>126</v>
      </c>
      <c r="F814" s="8" t="s">
        <v>13</v>
      </c>
      <c r="G814" s="8" t="s">
        <v>9258</v>
      </c>
      <c r="H814" s="8" t="s">
        <v>126</v>
      </c>
      <c r="I814" s="8" t="s">
        <v>13</v>
      </c>
      <c r="J814" s="8">
        <v>0</v>
      </c>
      <c r="K814" s="14" t="s">
        <v>1138</v>
      </c>
      <c r="L814" s="14" t="s">
        <v>6150</v>
      </c>
      <c r="M814" s="10">
        <v>0.58890030657454395</v>
      </c>
      <c r="N814" s="8" t="s">
        <v>7641</v>
      </c>
      <c r="O814" s="8" t="s">
        <v>125</v>
      </c>
      <c r="P814" s="9">
        <v>0.4453125</v>
      </c>
      <c r="Q814" s="9">
        <v>0.45027777777777778</v>
      </c>
      <c r="R814" s="8">
        <v>0</v>
      </c>
      <c r="S814" s="10">
        <v>6.9416666666666664</v>
      </c>
      <c r="T814" s="8" t="s">
        <v>4733</v>
      </c>
      <c r="U814" s="8" t="s">
        <v>4734</v>
      </c>
      <c r="V814" s="10">
        <v>0.12681589211996899</v>
      </c>
      <c r="W814">
        <v>1731.44</v>
      </c>
      <c r="X814" s="8">
        <v>0</v>
      </c>
      <c r="Y814" s="8">
        <v>0</v>
      </c>
      <c r="Z814">
        <v>0</v>
      </c>
      <c r="AA814">
        <v>0</v>
      </c>
      <c r="AB814" s="8">
        <f>Solution[[#This Row],[Old Stop]] +1</f>
        <v>1</v>
      </c>
      <c r="AC814" s="8" t="str">
        <f>_xlfn.CONCAT(Solution[[#This Row],[Old Rt '#]],"_",Solution[[#This Row],[Week '#]],"_", _xlfn.SWITCH(Solution[[#This Row],[Old Delivery Day]], "M", "Monday", "T", "Tuesday", "W", "Wednesday", "R", "Thursday", "F", "Friday"))</f>
        <v>103_Week2_Monday</v>
      </c>
      <c r="AD814" s="20">
        <v>65.83</v>
      </c>
      <c r="AE814" s="20">
        <v>65.83</v>
      </c>
      <c r="AF814" s="20">
        <v>68.036600000000007</v>
      </c>
      <c r="AG814" s="20">
        <v>69.14</v>
      </c>
      <c r="AH814">
        <v>34.57</v>
      </c>
      <c r="AI814" s="8" t="s">
        <v>4488</v>
      </c>
      <c r="AJ814" s="8" t="s">
        <v>5088</v>
      </c>
      <c r="AK814" s="8">
        <v>1</v>
      </c>
      <c r="AL814" s="8">
        <v>0</v>
      </c>
      <c r="AM814" s="11">
        <v>32.914999999999999</v>
      </c>
      <c r="AN814" s="11">
        <v>34.57</v>
      </c>
      <c r="AO814" t="s">
        <v>164</v>
      </c>
      <c r="AP814" s="8" t="s">
        <v>191</v>
      </c>
      <c r="AQ814" s="8" t="s">
        <v>44</v>
      </c>
      <c r="AR814" s="8" t="s">
        <v>164</v>
      </c>
      <c r="AS814" s="8" t="s">
        <v>164</v>
      </c>
      <c r="AT814" s="8" t="s">
        <v>168</v>
      </c>
      <c r="AU8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4" s="8"/>
      <c r="AW814">
        <v>16.4575</v>
      </c>
      <c r="AX814">
        <v>16.4575</v>
      </c>
      <c r="AY814">
        <v>17.009150000000002</v>
      </c>
      <c r="AZ814">
        <v>17.285</v>
      </c>
    </row>
    <row r="815" spans="1:52" x14ac:dyDescent="0.3">
      <c r="A815" s="43" t="s">
        <v>1846</v>
      </c>
      <c r="B815" t="s">
        <v>4476</v>
      </c>
      <c r="C815" t="s">
        <v>51</v>
      </c>
      <c r="D815" s="8" t="s">
        <v>102</v>
      </c>
      <c r="E815" s="8" t="s">
        <v>160</v>
      </c>
      <c r="F815" s="8" t="s">
        <v>15</v>
      </c>
      <c r="G815" s="8" t="s">
        <v>9252</v>
      </c>
      <c r="H815" s="8" t="s">
        <v>160</v>
      </c>
      <c r="I815" s="8" t="s">
        <v>15</v>
      </c>
      <c r="J815" s="8">
        <v>160</v>
      </c>
      <c r="K815" s="14" t="s">
        <v>1845</v>
      </c>
      <c r="L815" s="14" t="s">
        <v>5830</v>
      </c>
      <c r="M815" s="10">
        <v>0.10948401897658799</v>
      </c>
      <c r="N815" s="8" t="s">
        <v>7747</v>
      </c>
      <c r="O815" s="8" t="s">
        <v>1380</v>
      </c>
      <c r="P815" s="9">
        <v>0.39409722222222221</v>
      </c>
      <c r="Q815" s="9">
        <v>0.39710648148148148</v>
      </c>
      <c r="R815" s="8">
        <v>0</v>
      </c>
      <c r="S815" s="10">
        <v>4.333333333333333</v>
      </c>
      <c r="T815" s="8" t="s">
        <v>4478</v>
      </c>
      <c r="U815" s="8" t="s">
        <v>4479</v>
      </c>
      <c r="V815" s="10">
        <v>1.82536952335677E-2</v>
      </c>
      <c r="W815">
        <v>246.78</v>
      </c>
      <c r="X815" s="8">
        <v>0</v>
      </c>
      <c r="Y815" s="8">
        <v>0</v>
      </c>
      <c r="Z815">
        <v>0</v>
      </c>
      <c r="AA815">
        <v>0</v>
      </c>
      <c r="AB815" s="8">
        <f>Solution[[#This Row],[Old Stop]] +1</f>
        <v>161</v>
      </c>
      <c r="AC815" s="8" t="str">
        <f>_xlfn.CONCAT(Solution[[#This Row],[Old Rt '#]],"_",Solution[[#This Row],[Week '#]],"_", _xlfn.SWITCH(Solution[[#This Row],[Old Delivery Day]], "M", "Monday", "T", "Tuesday", "W", "Wednesday", "R", "Thursday", "F", "Friday"))</f>
        <v>101_Week2_Tuesday</v>
      </c>
      <c r="AD815" s="20">
        <v>36.57</v>
      </c>
      <c r="AE815" s="20">
        <v>42.35</v>
      </c>
      <c r="AF815" s="20">
        <v>44.47</v>
      </c>
      <c r="AG815" s="20">
        <v>46.26</v>
      </c>
      <c r="AH815">
        <v>6.1695000000000002</v>
      </c>
      <c r="AI815" s="8" t="s">
        <v>4399</v>
      </c>
      <c r="AJ815" s="8" t="s">
        <v>4496</v>
      </c>
      <c r="AK815" s="8">
        <v>1</v>
      </c>
      <c r="AL815" s="8">
        <v>0</v>
      </c>
      <c r="AM815" s="11">
        <v>5.2937000000000003</v>
      </c>
      <c r="AN815" s="11">
        <v>6.0061999999999998</v>
      </c>
      <c r="AO815" t="s">
        <v>164</v>
      </c>
      <c r="AP815" s="8" t="s">
        <v>191</v>
      </c>
      <c r="AQ815" s="8" t="s">
        <v>44</v>
      </c>
      <c r="AR815" s="8" t="s">
        <v>164</v>
      </c>
      <c r="AS815" s="8" t="s">
        <v>164</v>
      </c>
      <c r="AT815" s="8" t="s">
        <v>168</v>
      </c>
      <c r="AU8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5" s="8"/>
      <c r="AW815">
        <v>9.1425000000000001</v>
      </c>
      <c r="AX815">
        <v>10.5875</v>
      </c>
      <c r="AY815">
        <v>11.1175</v>
      </c>
      <c r="AZ815">
        <v>11.565</v>
      </c>
    </row>
    <row r="816" spans="1:52" x14ac:dyDescent="0.3">
      <c r="A816" s="43" t="s">
        <v>1125</v>
      </c>
      <c r="B816" t="s">
        <v>4711</v>
      </c>
      <c r="C816" t="s">
        <v>110</v>
      </c>
      <c r="D816" s="8" t="s">
        <v>102</v>
      </c>
      <c r="E816" s="8" t="s">
        <v>126</v>
      </c>
      <c r="F816" s="8" t="s">
        <v>13</v>
      </c>
      <c r="G816" s="8" t="s">
        <v>9254</v>
      </c>
      <c r="H816" s="8" t="s">
        <v>126</v>
      </c>
      <c r="I816" s="8" t="s">
        <v>13</v>
      </c>
      <c r="J816" s="8">
        <v>0</v>
      </c>
      <c r="K816" s="14" t="s">
        <v>1124</v>
      </c>
      <c r="L816" s="14" t="s">
        <v>6151</v>
      </c>
      <c r="M816" s="10">
        <v>8.7007913993772903E-2</v>
      </c>
      <c r="N816" s="8" t="s">
        <v>7642</v>
      </c>
      <c r="O816" s="8" t="s">
        <v>129</v>
      </c>
      <c r="P816" s="9">
        <v>0.44157407407407406</v>
      </c>
      <c r="Q816" s="9">
        <v>0.44490740740740742</v>
      </c>
      <c r="R816" s="8">
        <v>0</v>
      </c>
      <c r="S816" s="10">
        <v>6.4750000000000005</v>
      </c>
      <c r="T816" s="8" t="s">
        <v>4713</v>
      </c>
      <c r="U816" s="8" t="s">
        <v>4714</v>
      </c>
      <c r="V816" s="10">
        <v>4.6867150189605702E-2</v>
      </c>
      <c r="W816">
        <v>1340.26</v>
      </c>
      <c r="X816" s="8">
        <v>0</v>
      </c>
      <c r="Y816" s="8">
        <v>0</v>
      </c>
      <c r="Z816">
        <v>0</v>
      </c>
      <c r="AA816">
        <v>0</v>
      </c>
      <c r="AB816" s="8">
        <f>Solution[[#This Row],[Old Stop]] +1</f>
        <v>1</v>
      </c>
      <c r="AC816" s="8" t="str">
        <f>_xlfn.CONCAT(Solution[[#This Row],[Old Rt '#]],"_",Solution[[#This Row],[Week '#]],"_", _xlfn.SWITCH(Solution[[#This Row],[Old Delivery Day]], "M", "Monday", "T", "Tuesday", "W", "Wednesday", "R", "Thursday", "F", "Friday"))</f>
        <v>103_Week2_Monday</v>
      </c>
      <c r="AD816" s="20">
        <v>71.61</v>
      </c>
      <c r="AE816" s="20">
        <v>75.391999999999996</v>
      </c>
      <c r="AF816" s="20">
        <v>69.153300000000002</v>
      </c>
      <c r="AG816" s="20">
        <v>77.52</v>
      </c>
      <c r="AH816">
        <v>25.16</v>
      </c>
      <c r="AI816" s="8" t="s">
        <v>4488</v>
      </c>
      <c r="AJ816" s="8" t="s">
        <v>5088</v>
      </c>
      <c r="AK816" s="8">
        <v>1</v>
      </c>
      <c r="AL816" s="8">
        <v>0</v>
      </c>
      <c r="AM816" s="11">
        <v>27.66</v>
      </c>
      <c r="AN816" s="11">
        <v>29.07</v>
      </c>
      <c r="AO816" t="s">
        <v>164</v>
      </c>
      <c r="AP816" s="8" t="s">
        <v>191</v>
      </c>
      <c r="AQ816" s="8" t="s">
        <v>44</v>
      </c>
      <c r="AR816" s="8" t="s">
        <v>164</v>
      </c>
      <c r="AS816" s="8" t="s">
        <v>164</v>
      </c>
      <c r="AT816" s="8" t="s">
        <v>168</v>
      </c>
      <c r="AU8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6" s="8"/>
      <c r="AW816">
        <v>17.9025</v>
      </c>
      <c r="AX816">
        <v>18.847999999999999</v>
      </c>
      <c r="AY816">
        <v>17.288325</v>
      </c>
      <c r="AZ816">
        <v>19.38</v>
      </c>
    </row>
    <row r="817" spans="1:52" x14ac:dyDescent="0.3">
      <c r="A817" s="43" t="s">
        <v>1404</v>
      </c>
      <c r="B817" t="s">
        <v>3647</v>
      </c>
      <c r="C817" t="s">
        <v>112</v>
      </c>
      <c r="D817" s="8" t="s">
        <v>102</v>
      </c>
      <c r="E817" s="8" t="s">
        <v>290</v>
      </c>
      <c r="F817" s="8" t="s">
        <v>48</v>
      </c>
      <c r="G817" s="8" t="s">
        <v>4484</v>
      </c>
      <c r="H817" s="8" t="s">
        <v>290</v>
      </c>
      <c r="I817" s="8" t="s">
        <v>14</v>
      </c>
      <c r="J817" s="8">
        <v>100</v>
      </c>
      <c r="K817" s="14" t="s">
        <v>1403</v>
      </c>
      <c r="L817" s="14" t="s">
        <v>8958</v>
      </c>
      <c r="M817" s="10">
        <v>0.36671901328063</v>
      </c>
      <c r="N817" s="8" t="s">
        <v>8413</v>
      </c>
      <c r="O817" s="8" t="s">
        <v>147</v>
      </c>
      <c r="P817" s="9">
        <v>0.43428240740740742</v>
      </c>
      <c r="Q817" s="9">
        <v>0.43454861111111109</v>
      </c>
      <c r="R817" s="8">
        <v>0</v>
      </c>
      <c r="S817" s="10">
        <v>0.24666666666666667</v>
      </c>
      <c r="T817" s="8" t="s">
        <v>3649</v>
      </c>
      <c r="U817" s="8" t="s">
        <v>3650</v>
      </c>
      <c r="V817" s="10">
        <v>0.121711450115335</v>
      </c>
      <c r="W817">
        <v>2735.12</v>
      </c>
      <c r="X817" s="8">
        <v>10</v>
      </c>
      <c r="Y817" s="8">
        <v>0.65517241379310398</v>
      </c>
      <c r="Z817">
        <v>3</v>
      </c>
      <c r="AA817">
        <v>41</v>
      </c>
      <c r="AB817" s="8">
        <f>Solution[[#This Row],[Old Stop]] +1</f>
        <v>101</v>
      </c>
      <c r="AC817" s="8" t="str">
        <f>_xlfn.CONCAT(Solution[[#This Row],[Old Rt '#]],"_",Solution[[#This Row],[Week '#]],"_", _xlfn.SWITCH(Solution[[#This Row],[Old Delivery Day]], "M", "Monday", "T", "Tuesday", "W", "Wednesday", "R", "Thursday", "F", "Friday"))</f>
        <v>105_Week2_Friday</v>
      </c>
      <c r="AD817" s="20">
        <v>48.572299999999998</v>
      </c>
      <c r="AE817" s="20">
        <v>52.391500000000001</v>
      </c>
      <c r="AF817" s="20">
        <v>57.354599999999998</v>
      </c>
      <c r="AG817" s="20">
        <v>51.62</v>
      </c>
      <c r="AH817">
        <v>59.45</v>
      </c>
      <c r="AI817" s="8" t="s">
        <v>3549</v>
      </c>
      <c r="AJ817" s="8" t="s">
        <v>5177</v>
      </c>
      <c r="AK817" s="8">
        <v>1</v>
      </c>
      <c r="AL817" s="8">
        <v>29</v>
      </c>
      <c r="AM817" s="11">
        <v>57.61</v>
      </c>
      <c r="AN817" s="11">
        <v>51.62</v>
      </c>
      <c r="AO817" t="s">
        <v>163</v>
      </c>
      <c r="AP817" s="8" t="s">
        <v>191</v>
      </c>
      <c r="AQ817" s="8" t="s">
        <v>44</v>
      </c>
      <c r="AR817" s="8" t="s">
        <v>164</v>
      </c>
      <c r="AS817" s="8" t="s">
        <v>163</v>
      </c>
      <c r="AT817" s="8" t="s">
        <v>168</v>
      </c>
      <c r="AU8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7" s="8">
        <v>29</v>
      </c>
      <c r="AW817">
        <v>12.143075</v>
      </c>
      <c r="AX817">
        <v>13.097875</v>
      </c>
      <c r="AY817">
        <v>14.338649999999999</v>
      </c>
      <c r="AZ817">
        <v>12.904999999999999</v>
      </c>
    </row>
    <row r="818" spans="1:52" x14ac:dyDescent="0.3">
      <c r="A818" s="43" t="s">
        <v>800</v>
      </c>
      <c r="B818" t="s">
        <v>120</v>
      </c>
      <c r="C818" t="s">
        <v>123</v>
      </c>
      <c r="D818" s="8" t="s">
        <v>102</v>
      </c>
      <c r="E818" s="8" t="s">
        <v>290</v>
      </c>
      <c r="F818" s="8" t="s">
        <v>48</v>
      </c>
      <c r="G818" s="8" t="s">
        <v>140</v>
      </c>
      <c r="H818" s="8" t="s">
        <v>160</v>
      </c>
      <c r="I818" s="8" t="s">
        <v>48</v>
      </c>
      <c r="J818" s="8">
        <v>300</v>
      </c>
      <c r="K818" s="14" t="s">
        <v>799</v>
      </c>
      <c r="L818" s="14" t="s">
        <v>8948</v>
      </c>
      <c r="M818" s="10">
        <v>2.9243313637650501</v>
      </c>
      <c r="N818" s="8" t="s">
        <v>9115</v>
      </c>
      <c r="O818" s="8" t="s">
        <v>147</v>
      </c>
      <c r="P818" s="9">
        <v>0.40628472222222223</v>
      </c>
      <c r="Q818" s="9">
        <v>0.42184027777777777</v>
      </c>
      <c r="R818" s="8">
        <v>0</v>
      </c>
      <c r="S818" s="10">
        <v>20.893333333333334</v>
      </c>
      <c r="T818" s="8" t="s">
        <v>8949</v>
      </c>
      <c r="U818" s="8" t="s">
        <v>8950</v>
      </c>
      <c r="V818" s="10">
        <v>1.44333670731255</v>
      </c>
      <c r="W818">
        <v>2734.81</v>
      </c>
      <c r="X818" s="8">
        <v>0</v>
      </c>
      <c r="Y818" s="8">
        <v>0</v>
      </c>
      <c r="Z818">
        <v>0</v>
      </c>
      <c r="AA818">
        <v>0</v>
      </c>
      <c r="AB818" s="8">
        <f>Solution[[#This Row],[Old Stop]] +1</f>
        <v>301</v>
      </c>
      <c r="AC818" s="8" t="str">
        <f>_xlfn.CONCAT(Solution[[#This Row],[Old Rt '#]],"_",Solution[[#This Row],[Week '#]],"_", _xlfn.SWITCH(Solution[[#This Row],[Old Delivery Day]], "M", "Monday", "T", "Tuesday", "W", "Wednesday", "R", "Thursday", "F", "Friday"))</f>
        <v>101_Week2_Thursday</v>
      </c>
      <c r="AD818" s="20">
        <v>63.555</v>
      </c>
      <c r="AE818" s="20">
        <v>48.662300000000002</v>
      </c>
      <c r="AF818" s="20">
        <v>43.279200000000003</v>
      </c>
      <c r="AG818" s="20">
        <v>52.89</v>
      </c>
      <c r="AH818">
        <v>44.1</v>
      </c>
      <c r="AI818" s="8" t="s">
        <v>3549</v>
      </c>
      <c r="AJ818" s="8" t="s">
        <v>5177</v>
      </c>
      <c r="AK818" s="8">
        <v>1</v>
      </c>
      <c r="AL818" s="8">
        <v>0</v>
      </c>
      <c r="AM818" s="11">
        <v>42.54</v>
      </c>
      <c r="AN818" s="11">
        <v>52.89</v>
      </c>
      <c r="AO818" t="s">
        <v>163</v>
      </c>
      <c r="AP818" s="8" t="s">
        <v>191</v>
      </c>
      <c r="AQ818" s="8" t="s">
        <v>44</v>
      </c>
      <c r="AR818" s="8" t="s">
        <v>163</v>
      </c>
      <c r="AS818" s="8" t="s">
        <v>164</v>
      </c>
      <c r="AT818" s="8" t="s">
        <v>168</v>
      </c>
      <c r="AU8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18" s="8">
        <v>0</v>
      </c>
      <c r="AW818">
        <v>15.88875</v>
      </c>
      <c r="AX818">
        <v>12.165575</v>
      </c>
      <c r="AY818">
        <v>10.819800000000001</v>
      </c>
      <c r="AZ818">
        <v>13.2225</v>
      </c>
    </row>
    <row r="819" spans="1:52" x14ac:dyDescent="0.3">
      <c r="A819" s="43" t="s">
        <v>483</v>
      </c>
      <c r="B819" t="s">
        <v>5022</v>
      </c>
      <c r="C819" t="s">
        <v>110</v>
      </c>
      <c r="D819" s="8" t="s">
        <v>102</v>
      </c>
      <c r="E819" s="8" t="s">
        <v>126</v>
      </c>
      <c r="F819" s="8" t="s">
        <v>48</v>
      </c>
      <c r="G819" s="8" t="s">
        <v>9261</v>
      </c>
      <c r="H819" s="8" t="s">
        <v>126</v>
      </c>
      <c r="I819" s="8" t="s">
        <v>12</v>
      </c>
      <c r="J819" s="8">
        <v>81</v>
      </c>
      <c r="K819" s="14" t="s">
        <v>482</v>
      </c>
      <c r="L819" s="14" t="s">
        <v>6137</v>
      </c>
      <c r="M819" s="10">
        <v>2.7986492741364399</v>
      </c>
      <c r="N819" s="8" t="s">
        <v>7779</v>
      </c>
      <c r="O819" s="8" t="s">
        <v>107</v>
      </c>
      <c r="P819" s="9">
        <v>0.50266203703703705</v>
      </c>
      <c r="Q819" s="9">
        <v>0.50937500000000002</v>
      </c>
      <c r="R819" s="8">
        <v>0</v>
      </c>
      <c r="S819" s="10">
        <v>8.5666666666666664</v>
      </c>
      <c r="T819" s="8" t="s">
        <v>5024</v>
      </c>
      <c r="U819" s="8" t="s">
        <v>5025</v>
      </c>
      <c r="V819" s="10">
        <v>1.01515424979187</v>
      </c>
      <c r="W819">
        <v>1502.19</v>
      </c>
      <c r="X819" s="8">
        <v>0</v>
      </c>
      <c r="Y819" s="8">
        <v>0</v>
      </c>
      <c r="Z819">
        <v>0</v>
      </c>
      <c r="AA819">
        <v>0</v>
      </c>
      <c r="AB819" s="8">
        <f>Solution[[#This Row],[Old Stop]] +1</f>
        <v>82</v>
      </c>
      <c r="AC819" s="8" t="str">
        <f>_xlfn.CONCAT(Solution[[#This Row],[Old Rt '#]],"_",Solution[[#This Row],[Week '#]],"_", _xlfn.SWITCH(Solution[[#This Row],[Old Delivery Day]], "M", "Monday", "T", "Tuesday", "W", "Wednesday", "R", "Thursday", "F", "Friday"))</f>
        <v>103_Week2_Wednesday</v>
      </c>
      <c r="AD819" s="20">
        <v>66.522000000000006</v>
      </c>
      <c r="AE819" s="20">
        <v>145.4975</v>
      </c>
      <c r="AF819" s="20">
        <v>69.762500000000003</v>
      </c>
      <c r="AG819" s="20">
        <v>105.3766</v>
      </c>
      <c r="AH819">
        <v>5.51</v>
      </c>
      <c r="AI819" s="8" t="s">
        <v>3810</v>
      </c>
      <c r="AJ819" s="8" t="s">
        <v>5005</v>
      </c>
      <c r="AK819" s="8">
        <v>1</v>
      </c>
      <c r="AL819" s="8">
        <v>0</v>
      </c>
      <c r="AM819" s="11">
        <v>39.322499999999998</v>
      </c>
      <c r="AN819" s="11">
        <v>10.7562</v>
      </c>
      <c r="AO819" t="s">
        <v>163</v>
      </c>
      <c r="AP819" s="8" t="s">
        <v>191</v>
      </c>
      <c r="AQ819" s="8" t="s">
        <v>44</v>
      </c>
      <c r="AR819" s="8" t="s">
        <v>164</v>
      </c>
      <c r="AS819" s="8" t="s">
        <v>163</v>
      </c>
      <c r="AT819" s="8" t="s">
        <v>168</v>
      </c>
      <c r="AU8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19" s="8">
        <v>0</v>
      </c>
      <c r="AW819">
        <v>16.630500000000001</v>
      </c>
      <c r="AX819">
        <v>36.374375000000001</v>
      </c>
      <c r="AY819">
        <v>17.440625000000001</v>
      </c>
      <c r="AZ819">
        <v>26.344149999999999</v>
      </c>
    </row>
    <row r="820" spans="1:52" x14ac:dyDescent="0.3">
      <c r="A820" s="43" t="s">
        <v>1644</v>
      </c>
      <c r="B820" t="s">
        <v>3593</v>
      </c>
      <c r="C820" t="s">
        <v>138</v>
      </c>
      <c r="D820" s="8" t="s">
        <v>102</v>
      </c>
      <c r="E820" s="8" t="s">
        <v>290</v>
      </c>
      <c r="F820" s="8" t="s">
        <v>12</v>
      </c>
      <c r="G820" s="8" t="s">
        <v>9257</v>
      </c>
      <c r="H820" s="8" t="s">
        <v>126</v>
      </c>
      <c r="I820" s="8" t="s">
        <v>14</v>
      </c>
      <c r="J820" s="8">
        <v>348</v>
      </c>
      <c r="K820" s="14" t="s">
        <v>1643</v>
      </c>
      <c r="L820" s="14" t="s">
        <v>5973</v>
      </c>
      <c r="M820" s="10">
        <v>0.24832041484126</v>
      </c>
      <c r="N820" s="8" t="s">
        <v>8350</v>
      </c>
      <c r="O820" s="8" t="s">
        <v>129</v>
      </c>
      <c r="P820" s="9">
        <v>0.49346064814814816</v>
      </c>
      <c r="Q820" s="9">
        <v>0.49680555555555556</v>
      </c>
      <c r="R820" s="8">
        <v>0</v>
      </c>
      <c r="S820" s="10">
        <v>5.67</v>
      </c>
      <c r="T820" s="8" t="s">
        <v>3786</v>
      </c>
      <c r="U820" s="8" t="s">
        <v>3787</v>
      </c>
      <c r="V820" s="10">
        <v>0.12532157278998399</v>
      </c>
      <c r="W820">
        <v>660.65</v>
      </c>
      <c r="X820" s="8">
        <v>0</v>
      </c>
      <c r="Y820" s="8">
        <v>0</v>
      </c>
      <c r="Z820">
        <v>0</v>
      </c>
      <c r="AA820">
        <v>0</v>
      </c>
      <c r="AB820" s="8">
        <f>Solution[[#This Row],[Old Stop]] +1</f>
        <v>349</v>
      </c>
      <c r="AC820" s="8" t="str">
        <f>_xlfn.CONCAT(Solution[[#This Row],[Old Rt '#]],"_",Solution[[#This Row],[Week '#]],"_", _xlfn.SWITCH(Solution[[#This Row],[Old Delivery Day]], "M", "Monday", "T", "Tuesday", "W", "Wednesday", "R", "Thursday", "F", "Friday"))</f>
        <v>103_Week2_Friday</v>
      </c>
      <c r="AD820" s="20">
        <v>15.2</v>
      </c>
      <c r="AE820" s="20">
        <v>16.594999999999999</v>
      </c>
      <c r="AF820" s="20">
        <v>19.850000000000001</v>
      </c>
      <c r="AG820" s="20">
        <v>17.225000000000001</v>
      </c>
      <c r="AH820">
        <v>10.52</v>
      </c>
      <c r="AI820" s="8" t="s">
        <v>3414</v>
      </c>
      <c r="AJ820" s="8" t="s">
        <v>5235</v>
      </c>
      <c r="AK820" s="8">
        <v>1</v>
      </c>
      <c r="AL820" s="8">
        <v>0</v>
      </c>
      <c r="AM820" s="11">
        <v>9.9250000000000007</v>
      </c>
      <c r="AN820" s="11">
        <v>16.7</v>
      </c>
      <c r="AO820" t="s">
        <v>163</v>
      </c>
      <c r="AP820" s="8" t="s">
        <v>191</v>
      </c>
      <c r="AQ820" s="8" t="s">
        <v>44</v>
      </c>
      <c r="AR820" s="8" t="s">
        <v>163</v>
      </c>
      <c r="AS820" s="8" t="s">
        <v>163</v>
      </c>
      <c r="AT820" s="8" t="s">
        <v>168</v>
      </c>
      <c r="AU8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0" s="8">
        <v>0</v>
      </c>
      <c r="AW820">
        <v>3.8</v>
      </c>
      <c r="AX820">
        <v>4.1487499999999997</v>
      </c>
      <c r="AY820">
        <v>4.9625000000000004</v>
      </c>
      <c r="AZ820">
        <v>4.3062500000000004</v>
      </c>
    </row>
    <row r="821" spans="1:52" x14ac:dyDescent="0.3">
      <c r="A821" s="43" t="s">
        <v>1292</v>
      </c>
      <c r="B821" t="s">
        <v>5107</v>
      </c>
      <c r="C821" t="s">
        <v>110</v>
      </c>
      <c r="D821" s="8" t="s">
        <v>102</v>
      </c>
      <c r="E821" s="8" t="s">
        <v>126</v>
      </c>
      <c r="F821" s="8" t="s">
        <v>15</v>
      </c>
      <c r="G821" s="8" t="s">
        <v>9259</v>
      </c>
      <c r="H821" s="8" t="s">
        <v>114</v>
      </c>
      <c r="I821" s="8" t="s">
        <v>12</v>
      </c>
      <c r="J821" s="8">
        <v>295</v>
      </c>
      <c r="K821" s="14" t="s">
        <v>1291</v>
      </c>
      <c r="L821" s="14" t="s">
        <v>6166</v>
      </c>
      <c r="M821" s="10">
        <v>35.889184225618898</v>
      </c>
      <c r="N821" s="8" t="s">
        <v>7755</v>
      </c>
      <c r="O821" s="8" t="s">
        <v>125</v>
      </c>
      <c r="P821" s="9">
        <v>0.65665509259259258</v>
      </c>
      <c r="Q821" s="9">
        <v>0.66336805555555556</v>
      </c>
      <c r="R821" s="8">
        <v>0</v>
      </c>
      <c r="S821" s="10">
        <v>0.4</v>
      </c>
      <c r="T821" s="8" t="s">
        <v>5109</v>
      </c>
      <c r="U821" s="8" t="s">
        <v>5110</v>
      </c>
      <c r="V821" s="10">
        <v>33.582580803571602</v>
      </c>
      <c r="W821">
        <v>996.37</v>
      </c>
      <c r="X821" s="8">
        <v>0</v>
      </c>
      <c r="Y821" s="8">
        <v>0</v>
      </c>
      <c r="Z821">
        <v>0</v>
      </c>
      <c r="AA821">
        <v>0</v>
      </c>
      <c r="AB821" s="8">
        <f>Solution[[#This Row],[Old Stop]] +1</f>
        <v>296</v>
      </c>
      <c r="AC821" s="8" t="str">
        <f>_xlfn.CONCAT(Solution[[#This Row],[Old Rt '#]],"_",Solution[[#This Row],[Week '#]],"_", _xlfn.SWITCH(Solution[[#This Row],[Old Delivery Day]], "M", "Monday", "T", "Tuesday", "W", "Wednesday", "R", "Thursday", "F", "Friday"))</f>
        <v>102_Week2_Wednesday</v>
      </c>
      <c r="AD821" s="20">
        <v>60.13</v>
      </c>
      <c r="AE821" s="20">
        <v>55.103999999999999</v>
      </c>
      <c r="AF821" s="20">
        <v>57.493299999999998</v>
      </c>
      <c r="AG821" s="20">
        <v>64.418499999999995</v>
      </c>
      <c r="AH821">
        <v>21.56</v>
      </c>
      <c r="AI821" s="8" t="s">
        <v>4667</v>
      </c>
      <c r="AJ821" s="8" t="s">
        <v>5103</v>
      </c>
      <c r="AK821" s="8">
        <v>1</v>
      </c>
      <c r="AL821" s="8">
        <v>0</v>
      </c>
      <c r="AM821" s="11">
        <v>0</v>
      </c>
      <c r="AN821" s="11">
        <v>40.433700000000002</v>
      </c>
      <c r="AO821" t="s">
        <v>163</v>
      </c>
      <c r="AP821" s="8" t="s">
        <v>191</v>
      </c>
      <c r="AQ821" s="8" t="s">
        <v>44</v>
      </c>
      <c r="AR821" s="8" t="s">
        <v>163</v>
      </c>
      <c r="AS821" s="8" t="s">
        <v>163</v>
      </c>
      <c r="AT821" s="8" t="s">
        <v>168</v>
      </c>
      <c r="AU8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1" s="8">
        <v>0</v>
      </c>
      <c r="AW821">
        <v>15.032500000000001</v>
      </c>
      <c r="AX821">
        <v>13.776</v>
      </c>
      <c r="AY821">
        <v>14.373324999999999</v>
      </c>
      <c r="AZ821">
        <v>16.104624999999999</v>
      </c>
    </row>
    <row r="822" spans="1:52" x14ac:dyDescent="0.3">
      <c r="A822" s="43" t="s">
        <v>1805</v>
      </c>
      <c r="B822" t="s">
        <v>122</v>
      </c>
      <c r="C822" t="s">
        <v>107</v>
      </c>
      <c r="D822" s="8" t="s">
        <v>102</v>
      </c>
      <c r="E822" s="8" t="s">
        <v>290</v>
      </c>
      <c r="F822" s="8" t="s">
        <v>48</v>
      </c>
      <c r="G822" s="8" t="s">
        <v>9253</v>
      </c>
      <c r="H822" s="8" t="s">
        <v>290</v>
      </c>
      <c r="I822" s="8" t="s">
        <v>14</v>
      </c>
      <c r="J822" s="8">
        <v>30</v>
      </c>
      <c r="K822" s="14" t="s">
        <v>1804</v>
      </c>
      <c r="L822" s="14" t="s">
        <v>5900</v>
      </c>
      <c r="M822" s="10">
        <v>0.29825501673187199</v>
      </c>
      <c r="N822" s="8" t="s">
        <v>7531</v>
      </c>
      <c r="O822" s="8" t="s">
        <v>147</v>
      </c>
      <c r="P822" s="9">
        <v>0.42204861111111114</v>
      </c>
      <c r="Q822" s="9">
        <v>0.42436342592592591</v>
      </c>
      <c r="R822" s="8">
        <v>0</v>
      </c>
      <c r="S822" s="10">
        <v>3.4766666666666666</v>
      </c>
      <c r="T822" s="8" t="s">
        <v>4215</v>
      </c>
      <c r="U822" s="8" t="s">
        <v>4216</v>
      </c>
      <c r="V822" s="10">
        <v>0.16204781936618501</v>
      </c>
      <c r="W822">
        <v>780</v>
      </c>
      <c r="X822" s="8">
        <v>0</v>
      </c>
      <c r="Y822" s="8">
        <v>0</v>
      </c>
      <c r="Z822">
        <v>0</v>
      </c>
      <c r="AA822">
        <v>0</v>
      </c>
      <c r="AB822" s="8">
        <f>Solution[[#This Row],[Old Stop]] +1</f>
        <v>31</v>
      </c>
      <c r="AC822" s="8" t="str">
        <f>_xlfn.CONCAT(Solution[[#This Row],[Old Rt '#]],"_",Solution[[#This Row],[Week '#]],"_", _xlfn.SWITCH(Solution[[#This Row],[Old Delivery Day]], "M", "Monday", "T", "Tuesday", "W", "Wednesday", "R", "Thursday", "F", "Friday"))</f>
        <v>105_Week2_Friday</v>
      </c>
      <c r="AD822" s="20">
        <v>15</v>
      </c>
      <c r="AE822" s="20">
        <v>15</v>
      </c>
      <c r="AF822" s="20">
        <v>15</v>
      </c>
      <c r="AG822" s="20">
        <v>16.4285</v>
      </c>
      <c r="AH822">
        <v>15.9</v>
      </c>
      <c r="AI822" s="8" t="s">
        <v>3549</v>
      </c>
      <c r="AJ822" s="8" t="s">
        <v>5177</v>
      </c>
      <c r="AK822" s="8">
        <v>1</v>
      </c>
      <c r="AL822" s="8">
        <v>0</v>
      </c>
      <c r="AM822" s="11">
        <v>15</v>
      </c>
      <c r="AN822" s="11">
        <v>16.875</v>
      </c>
      <c r="AO822" t="s">
        <v>163</v>
      </c>
      <c r="AP822" s="8" t="s">
        <v>191</v>
      </c>
      <c r="AQ822" s="8" t="s">
        <v>44</v>
      </c>
      <c r="AR822" s="8" t="s">
        <v>164</v>
      </c>
      <c r="AS822" s="8" t="s">
        <v>163</v>
      </c>
      <c r="AT822" s="8" t="s">
        <v>168</v>
      </c>
      <c r="AU8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2" s="8">
        <v>0</v>
      </c>
      <c r="AW822">
        <v>3.75</v>
      </c>
      <c r="AX822">
        <v>3.75</v>
      </c>
      <c r="AY822">
        <v>3.75</v>
      </c>
      <c r="AZ822">
        <v>4.1071249999999999</v>
      </c>
    </row>
    <row r="823" spans="1:52" x14ac:dyDescent="0.3">
      <c r="A823" s="43" t="s">
        <v>639</v>
      </c>
      <c r="B823" t="s">
        <v>4219</v>
      </c>
      <c r="C823" t="s">
        <v>112</v>
      </c>
      <c r="D823" s="8" t="s">
        <v>102</v>
      </c>
      <c r="E823" s="8" t="s">
        <v>126</v>
      </c>
      <c r="F823" s="8" t="s">
        <v>13</v>
      </c>
      <c r="G823" s="8" t="s">
        <v>9261</v>
      </c>
      <c r="H823" s="8" t="s">
        <v>126</v>
      </c>
      <c r="I823" s="8" t="s">
        <v>13</v>
      </c>
      <c r="J823" s="8">
        <v>0</v>
      </c>
      <c r="K823" s="14" t="s">
        <v>638</v>
      </c>
      <c r="L823" s="14" t="s">
        <v>6103</v>
      </c>
      <c r="M823" s="10">
        <v>2.6155047054614902</v>
      </c>
      <c r="N823" s="8" t="s">
        <v>7810</v>
      </c>
      <c r="O823" s="8" t="s">
        <v>112</v>
      </c>
      <c r="P823" s="9">
        <v>0.49369212962962961</v>
      </c>
      <c r="Q823" s="9">
        <v>0.4949189814814815</v>
      </c>
      <c r="R823" s="8">
        <v>0</v>
      </c>
      <c r="S823" s="10">
        <v>1.7666666666666666</v>
      </c>
      <c r="T823" s="8" t="s">
        <v>5465</v>
      </c>
      <c r="U823" s="8" t="s">
        <v>5466</v>
      </c>
      <c r="V823" s="10">
        <v>1.75403416701213</v>
      </c>
      <c r="W823">
        <v>667.99</v>
      </c>
      <c r="X823" s="8">
        <v>0</v>
      </c>
      <c r="Y823" s="8">
        <v>0</v>
      </c>
      <c r="Z823">
        <v>0</v>
      </c>
      <c r="AA823">
        <v>0</v>
      </c>
      <c r="AB823" s="8">
        <f>Solution[[#This Row],[Old Stop]] +1</f>
        <v>1</v>
      </c>
      <c r="AC823" s="8" t="str">
        <f>_xlfn.CONCAT(Solution[[#This Row],[Old Rt '#]],"_",Solution[[#This Row],[Week '#]],"_", _xlfn.SWITCH(Solution[[#This Row],[Old Delivery Day]], "M", "Monday", "T", "Tuesday", "W", "Wednesday", "R", "Thursday", "F", "Friday"))</f>
        <v>103_Week2_Monday</v>
      </c>
      <c r="AD823" s="20">
        <v>51.723300000000002</v>
      </c>
      <c r="AE823" s="20">
        <v>52.07</v>
      </c>
      <c r="AF823" s="20">
        <v>51.9925</v>
      </c>
      <c r="AG823" s="20">
        <v>46.58</v>
      </c>
      <c r="AH823">
        <v>13.41</v>
      </c>
      <c r="AI823" s="8" t="s">
        <v>4488</v>
      </c>
      <c r="AJ823" s="8" t="s">
        <v>5088</v>
      </c>
      <c r="AK823" s="8">
        <v>1</v>
      </c>
      <c r="AL823" s="8">
        <v>0</v>
      </c>
      <c r="AM823" s="11">
        <v>13.0175</v>
      </c>
      <c r="AN823" s="11">
        <v>11.645</v>
      </c>
      <c r="AO823" t="s">
        <v>164</v>
      </c>
      <c r="AP823" s="8" t="s">
        <v>191</v>
      </c>
      <c r="AQ823" s="8" t="s">
        <v>44</v>
      </c>
      <c r="AR823" s="8" t="s">
        <v>164</v>
      </c>
      <c r="AS823" s="8" t="s">
        <v>164</v>
      </c>
      <c r="AT823" s="8" t="s">
        <v>168</v>
      </c>
      <c r="AU8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3" s="8"/>
      <c r="AW823">
        <v>12.930825</v>
      </c>
      <c r="AX823">
        <v>13.0175</v>
      </c>
      <c r="AY823">
        <v>12.998125</v>
      </c>
      <c r="AZ823">
        <v>11.645</v>
      </c>
    </row>
    <row r="824" spans="1:52" x14ac:dyDescent="0.3">
      <c r="A824" s="43" t="s">
        <v>950</v>
      </c>
      <c r="B824" t="s">
        <v>4783</v>
      </c>
      <c r="C824" t="s">
        <v>110</v>
      </c>
      <c r="D824" s="8" t="s">
        <v>102</v>
      </c>
      <c r="E824" s="8" t="s">
        <v>126</v>
      </c>
      <c r="F824" s="8" t="s">
        <v>15</v>
      </c>
      <c r="G824" s="8" t="s">
        <v>180</v>
      </c>
      <c r="H824" s="8" t="s">
        <v>160</v>
      </c>
      <c r="I824" s="8" t="s">
        <v>13</v>
      </c>
      <c r="J824" s="8">
        <v>0</v>
      </c>
      <c r="K824" s="14" t="s">
        <v>464</v>
      </c>
      <c r="L824" s="14" t="s">
        <v>6098</v>
      </c>
      <c r="M824" s="10">
        <v>1.1209983348413499</v>
      </c>
      <c r="N824" s="8" t="s">
        <v>7821</v>
      </c>
      <c r="O824" s="8" t="s">
        <v>112</v>
      </c>
      <c r="P824" s="9">
        <v>0.33931712962962962</v>
      </c>
      <c r="Q824" s="9">
        <v>0.34567129629629628</v>
      </c>
      <c r="R824" s="8">
        <v>0</v>
      </c>
      <c r="S824" s="10">
        <v>9.15</v>
      </c>
      <c r="T824" s="8" t="s">
        <v>4785</v>
      </c>
      <c r="U824" s="8" t="s">
        <v>4786</v>
      </c>
      <c r="V824" s="10">
        <v>0.69335843322408297</v>
      </c>
      <c r="W824">
        <v>837.42</v>
      </c>
      <c r="X824" s="8">
        <v>0</v>
      </c>
      <c r="Y824" s="8">
        <v>0</v>
      </c>
      <c r="Z824">
        <v>0</v>
      </c>
      <c r="AA824">
        <v>0</v>
      </c>
      <c r="AB824" s="8">
        <f>Solution[[#This Row],[Old Stop]] +1</f>
        <v>1</v>
      </c>
      <c r="AC824" s="8" t="str">
        <f>_xlfn.CONCAT(Solution[[#This Row],[Old Rt '#]],"_",Solution[[#This Row],[Week '#]],"_", _xlfn.SWITCH(Solution[[#This Row],[Old Delivery Day]], "M", "Monday", "T", "Tuesday", "W", "Wednesday", "R", "Thursday", "F", "Friday"))</f>
        <v>101_Week2_Monday</v>
      </c>
      <c r="AD824" s="20">
        <v>62.95</v>
      </c>
      <c r="AE824" s="20">
        <v>63.783299999999997</v>
      </c>
      <c r="AF824" s="20">
        <v>66.135000000000005</v>
      </c>
      <c r="AG824" s="20">
        <v>66.78</v>
      </c>
      <c r="AH824">
        <v>16.7</v>
      </c>
      <c r="AI824" s="8" t="s">
        <v>4667</v>
      </c>
      <c r="AJ824" s="8" t="s">
        <v>5103</v>
      </c>
      <c r="AK824" s="8">
        <v>1</v>
      </c>
      <c r="AL824" s="8">
        <v>0</v>
      </c>
      <c r="AM824" s="11">
        <v>16.05</v>
      </c>
      <c r="AN824" s="11">
        <v>16.695</v>
      </c>
      <c r="AO824" t="s">
        <v>163</v>
      </c>
      <c r="AP824" s="8" t="s">
        <v>191</v>
      </c>
      <c r="AQ824" s="8" t="s">
        <v>44</v>
      </c>
      <c r="AR824" s="8" t="s">
        <v>163</v>
      </c>
      <c r="AS824" s="8" t="s">
        <v>163</v>
      </c>
      <c r="AT824" s="8" t="s">
        <v>168</v>
      </c>
      <c r="AU8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24" s="8">
        <v>0</v>
      </c>
      <c r="AW824">
        <v>15.737500000000001</v>
      </c>
      <c r="AX824">
        <v>15.945824999999999</v>
      </c>
      <c r="AY824">
        <v>16.533750000000001</v>
      </c>
      <c r="AZ824">
        <v>16.695</v>
      </c>
    </row>
    <row r="825" spans="1:52" x14ac:dyDescent="0.3">
      <c r="A825" s="43" t="s">
        <v>798</v>
      </c>
      <c r="B825" t="s">
        <v>3647</v>
      </c>
      <c r="C825" t="s">
        <v>110</v>
      </c>
      <c r="D825" s="8" t="s">
        <v>102</v>
      </c>
      <c r="E825" s="8" t="s">
        <v>290</v>
      </c>
      <c r="F825" s="8" t="s">
        <v>48</v>
      </c>
      <c r="G825" s="8" t="s">
        <v>9254</v>
      </c>
      <c r="H825" s="8" t="s">
        <v>290</v>
      </c>
      <c r="I825" s="8" t="s">
        <v>14</v>
      </c>
      <c r="J825" s="8">
        <v>100</v>
      </c>
      <c r="K825" s="14" t="s">
        <v>797</v>
      </c>
      <c r="L825" s="14" t="s">
        <v>5906</v>
      </c>
      <c r="M825" s="10">
        <v>0</v>
      </c>
      <c r="N825" s="8" t="s">
        <v>8437</v>
      </c>
      <c r="O825" s="8" t="s">
        <v>147</v>
      </c>
      <c r="P825" s="9">
        <v>0.4352314814814815</v>
      </c>
      <c r="Q825" s="9">
        <v>0.46584490740740742</v>
      </c>
      <c r="R825" s="8">
        <v>0</v>
      </c>
      <c r="S825" s="10">
        <v>43.64</v>
      </c>
      <c r="T825" s="8" t="s">
        <v>3649</v>
      </c>
      <c r="U825" s="8" t="s">
        <v>3650</v>
      </c>
      <c r="V825" s="10"/>
      <c r="W825">
        <v>10834.56</v>
      </c>
      <c r="X825" s="8">
        <v>0</v>
      </c>
      <c r="Y825" s="8">
        <v>0</v>
      </c>
      <c r="Z825">
        <v>0</v>
      </c>
      <c r="AA825">
        <v>0</v>
      </c>
      <c r="AB825" s="8">
        <f>Solution[[#This Row],[Old Stop]] +1</f>
        <v>101</v>
      </c>
      <c r="AC825" s="8" t="str">
        <f>_xlfn.CONCAT(Solution[[#This Row],[Old Rt '#]],"_",Solution[[#This Row],[Week '#]],"_", _xlfn.SWITCH(Solution[[#This Row],[Old Delivery Day]], "M", "Monday", "T", "Tuesday", "W", "Wednesday", "R", "Thursday", "F", "Friday"))</f>
        <v>105_Week2_Friday</v>
      </c>
      <c r="AD825" s="20">
        <v>195.7569</v>
      </c>
      <c r="AE825" s="20">
        <v>198.88</v>
      </c>
      <c r="AF825" s="20">
        <v>223.84639999999999</v>
      </c>
      <c r="AG825" s="20">
        <v>208.87</v>
      </c>
      <c r="AH825">
        <v>221.4</v>
      </c>
      <c r="AI825" s="8" t="s">
        <v>3549</v>
      </c>
      <c r="AJ825" s="8" t="s">
        <v>5177</v>
      </c>
      <c r="AK825" s="8">
        <v>1</v>
      </c>
      <c r="AL825" s="8">
        <v>0</v>
      </c>
      <c r="AM825" s="11">
        <v>257.44119999999998</v>
      </c>
      <c r="AN825" s="11">
        <v>208.87</v>
      </c>
      <c r="AO825" t="s">
        <v>163</v>
      </c>
      <c r="AP825" s="8" t="s">
        <v>191</v>
      </c>
      <c r="AQ825" s="8" t="s">
        <v>44</v>
      </c>
      <c r="AR825" s="8" t="s">
        <v>164</v>
      </c>
      <c r="AS825" s="8" t="s">
        <v>163</v>
      </c>
      <c r="AT825" s="8" t="s">
        <v>168</v>
      </c>
      <c r="AU8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5" s="8">
        <v>0</v>
      </c>
      <c r="AW825">
        <v>48.939225</v>
      </c>
      <c r="AX825">
        <v>49.72</v>
      </c>
      <c r="AY825">
        <v>55.961599999999997</v>
      </c>
      <c r="AZ825">
        <v>52.217500000000001</v>
      </c>
    </row>
    <row r="826" spans="1:52" x14ac:dyDescent="0.3">
      <c r="A826" s="43" t="s">
        <v>1333</v>
      </c>
      <c r="B826" t="s">
        <v>4238</v>
      </c>
      <c r="C826" t="s">
        <v>110</v>
      </c>
      <c r="D826" s="8" t="s">
        <v>102</v>
      </c>
      <c r="E826" s="8" t="s">
        <v>290</v>
      </c>
      <c r="F826" s="8" t="s">
        <v>48</v>
      </c>
      <c r="G826" s="8" t="s">
        <v>9259</v>
      </c>
      <c r="H826" s="8" t="s">
        <v>290</v>
      </c>
      <c r="I826" s="8" t="s">
        <v>14</v>
      </c>
      <c r="J826" s="8">
        <v>80</v>
      </c>
      <c r="K826" s="14" t="s">
        <v>1332</v>
      </c>
      <c r="L826" s="14" t="s">
        <v>8951</v>
      </c>
      <c r="M826" s="10">
        <v>0</v>
      </c>
      <c r="N826" s="8" t="s">
        <v>8422</v>
      </c>
      <c r="O826" s="8" t="s">
        <v>147</v>
      </c>
      <c r="P826" s="9">
        <v>0.43454861111111109</v>
      </c>
      <c r="Q826" s="9">
        <v>0.4349884259259259</v>
      </c>
      <c r="R826" s="8">
        <v>0</v>
      </c>
      <c r="S826" s="10">
        <v>0.34666666666666668</v>
      </c>
      <c r="T826" s="8" t="s">
        <v>3649</v>
      </c>
      <c r="U826" s="8" t="s">
        <v>3650</v>
      </c>
      <c r="V826" s="10"/>
      <c r="W826">
        <v>1630.2</v>
      </c>
      <c r="X826" s="8">
        <v>0</v>
      </c>
      <c r="Y826" s="8">
        <v>0</v>
      </c>
      <c r="Z826">
        <v>0</v>
      </c>
      <c r="AA826">
        <v>0</v>
      </c>
      <c r="AB826" s="8">
        <f>Solution[[#This Row],[Old Stop]] +1</f>
        <v>81</v>
      </c>
      <c r="AC826" s="8" t="str">
        <f>_xlfn.CONCAT(Solution[[#This Row],[Old Rt '#]],"_",Solution[[#This Row],[Week '#]],"_", _xlfn.SWITCH(Solution[[#This Row],[Old Delivery Day]], "M", "Monday", "T", "Tuesday", "W", "Wednesday", "R", "Thursday", "F", "Friday"))</f>
        <v>105_Week2_Friday</v>
      </c>
      <c r="AD826" s="20">
        <v>30.593800000000002</v>
      </c>
      <c r="AE826" s="20">
        <v>31.19</v>
      </c>
      <c r="AF826" s="20">
        <v>32.537599999999998</v>
      </c>
      <c r="AG826" s="20">
        <v>33.380000000000003</v>
      </c>
      <c r="AH826">
        <v>35.380000000000003</v>
      </c>
      <c r="AI826" s="8" t="s">
        <v>3549</v>
      </c>
      <c r="AJ826" s="8" t="s">
        <v>5177</v>
      </c>
      <c r="AK826" s="8">
        <v>1</v>
      </c>
      <c r="AL826" s="8">
        <v>0</v>
      </c>
      <c r="AM826" s="11">
        <v>31.19</v>
      </c>
      <c r="AN826" s="11">
        <v>33.380000000000003</v>
      </c>
      <c r="AO826" t="s">
        <v>163</v>
      </c>
      <c r="AP826" s="8" t="s">
        <v>191</v>
      </c>
      <c r="AQ826" s="8" t="s">
        <v>44</v>
      </c>
      <c r="AR826" s="8" t="s">
        <v>164</v>
      </c>
      <c r="AS826" s="8" t="s">
        <v>163</v>
      </c>
      <c r="AT826" s="8" t="s">
        <v>168</v>
      </c>
      <c r="AU8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6" s="8">
        <v>0</v>
      </c>
      <c r="AW826">
        <v>7.6484500000000004</v>
      </c>
      <c r="AX826">
        <v>7.7975000000000003</v>
      </c>
      <c r="AY826">
        <v>8.1343999999999994</v>
      </c>
      <c r="AZ826">
        <v>8.3450000000000006</v>
      </c>
    </row>
    <row r="827" spans="1:52" x14ac:dyDescent="0.3">
      <c r="A827" s="43" t="s">
        <v>1658</v>
      </c>
      <c r="B827" t="s">
        <v>4631</v>
      </c>
      <c r="C827" t="s">
        <v>110</v>
      </c>
      <c r="D827" s="8" t="s">
        <v>102</v>
      </c>
      <c r="E827" s="8" t="s">
        <v>126</v>
      </c>
      <c r="F827" s="8" t="s">
        <v>13</v>
      </c>
      <c r="G827" s="8" t="s">
        <v>9250</v>
      </c>
      <c r="H827" s="8" t="s">
        <v>126</v>
      </c>
      <c r="I827" s="8" t="s">
        <v>13</v>
      </c>
      <c r="J827" s="8">
        <v>0</v>
      </c>
      <c r="K827" s="14" t="s">
        <v>1657</v>
      </c>
      <c r="L827" s="14" t="s">
        <v>9042</v>
      </c>
      <c r="M827" s="10">
        <v>17.643800792697501</v>
      </c>
      <c r="N827" s="8" t="s">
        <v>6395</v>
      </c>
      <c r="O827" s="8" t="s">
        <v>113</v>
      </c>
      <c r="P827" s="9">
        <v>0.33309027777777778</v>
      </c>
      <c r="Q827" s="9">
        <v>0.33373842592592595</v>
      </c>
      <c r="R827" s="8">
        <v>0</v>
      </c>
      <c r="S827" s="10">
        <v>0.93333333333333335</v>
      </c>
      <c r="T827" s="8" t="s">
        <v>9043</v>
      </c>
      <c r="U827" s="8" t="s">
        <v>9044</v>
      </c>
      <c r="V827" s="10">
        <v>18.072975957936301</v>
      </c>
      <c r="W827">
        <v>1536.72</v>
      </c>
      <c r="X827" s="8">
        <v>0</v>
      </c>
      <c r="Y827" s="8">
        <v>0</v>
      </c>
      <c r="Z827">
        <v>0</v>
      </c>
      <c r="AA827">
        <v>0</v>
      </c>
      <c r="AB827" s="8">
        <f>Solution[[#This Row],[Old Stop]] +1</f>
        <v>1</v>
      </c>
      <c r="AC827" s="8" t="str">
        <f>_xlfn.CONCAT(Solution[[#This Row],[Old Rt '#]],"_",Solution[[#This Row],[Week '#]],"_", _xlfn.SWITCH(Solution[[#This Row],[Old Delivery Day]], "M", "Monday", "T", "Tuesday", "W", "Wednesday", "R", "Thursday", "F", "Friday"))</f>
        <v>103_Week2_Monday</v>
      </c>
      <c r="AD827" s="20">
        <v>116.73</v>
      </c>
      <c r="AE827" s="20">
        <v>116.73</v>
      </c>
      <c r="AF827" s="20">
        <v>121.0033</v>
      </c>
      <c r="AG827" s="20">
        <v>123.14</v>
      </c>
      <c r="AH827">
        <v>32.630000000000003</v>
      </c>
      <c r="AI827" s="8" t="s">
        <v>4488</v>
      </c>
      <c r="AJ827" s="8" t="s">
        <v>5088</v>
      </c>
      <c r="AK827" s="8">
        <v>1</v>
      </c>
      <c r="AL827" s="8">
        <v>0</v>
      </c>
      <c r="AM827" s="11">
        <v>29.182500000000001</v>
      </c>
      <c r="AN827" s="11">
        <v>30.785</v>
      </c>
      <c r="AO827" t="s">
        <v>164</v>
      </c>
      <c r="AP827" s="8" t="s">
        <v>191</v>
      </c>
      <c r="AQ827" s="8" t="s">
        <v>44</v>
      </c>
      <c r="AR827" s="8" t="s">
        <v>164</v>
      </c>
      <c r="AS827" s="8" t="s">
        <v>164</v>
      </c>
      <c r="AT827" s="8" t="s">
        <v>168</v>
      </c>
      <c r="AU8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7" s="8"/>
      <c r="AW827">
        <v>29.182500000000001</v>
      </c>
      <c r="AX827">
        <v>29.182500000000001</v>
      </c>
      <c r="AY827">
        <v>30.250824999999999</v>
      </c>
      <c r="AZ827">
        <v>30.785</v>
      </c>
    </row>
    <row r="828" spans="1:52" x14ac:dyDescent="0.3">
      <c r="A828" s="43" t="s">
        <v>1108</v>
      </c>
      <c r="B828" t="s">
        <v>3917</v>
      </c>
      <c r="C828" t="s">
        <v>110</v>
      </c>
      <c r="D828" s="8" t="s">
        <v>102</v>
      </c>
      <c r="E828" s="8" t="s">
        <v>126</v>
      </c>
      <c r="F828" s="8" t="s">
        <v>13</v>
      </c>
      <c r="G828" s="8" t="s">
        <v>9252</v>
      </c>
      <c r="H828" s="8" t="s">
        <v>126</v>
      </c>
      <c r="I828" s="8" t="s">
        <v>13</v>
      </c>
      <c r="J828" s="8">
        <v>0</v>
      </c>
      <c r="K828" s="14" t="s">
        <v>1107</v>
      </c>
      <c r="L828" s="14" t="s">
        <v>5909</v>
      </c>
      <c r="M828" s="10">
        <v>2.7505512287593499</v>
      </c>
      <c r="N828" s="8" t="s">
        <v>6393</v>
      </c>
      <c r="O828" s="8" t="s">
        <v>125</v>
      </c>
      <c r="P828" s="9">
        <v>0.33564814814814814</v>
      </c>
      <c r="Q828" s="9">
        <v>0.33773148148148147</v>
      </c>
      <c r="R828" s="8">
        <v>0</v>
      </c>
      <c r="S828" s="10">
        <v>4.3166666666666664</v>
      </c>
      <c r="T828" s="8" t="s">
        <v>3919</v>
      </c>
      <c r="U828" s="8" t="s">
        <v>3920</v>
      </c>
      <c r="V828" s="10">
        <v>1.54147052915602</v>
      </c>
      <c r="W828">
        <v>20723.13</v>
      </c>
      <c r="X828" s="8">
        <v>0</v>
      </c>
      <c r="Y828" s="8">
        <v>0</v>
      </c>
      <c r="Z828">
        <v>0</v>
      </c>
      <c r="AA828">
        <v>0</v>
      </c>
      <c r="AB828" s="8">
        <f>Solution[[#This Row],[Old Stop]] +1</f>
        <v>1</v>
      </c>
      <c r="AC828" s="8" t="str">
        <f>_xlfn.CONCAT(Solution[[#This Row],[Old Rt '#]],"_",Solution[[#This Row],[Week '#]],"_", _xlfn.SWITCH(Solution[[#This Row],[Old Delivery Day]], "M", "Monday", "T", "Tuesday", "W", "Wednesday", "R", "Thursday", "F", "Friday"))</f>
        <v>103_Week2_Monday</v>
      </c>
      <c r="AD828" s="20">
        <v>232.43299999999999</v>
      </c>
      <c r="AE828" s="20">
        <v>263.82220000000001</v>
      </c>
      <c r="AF828" s="20">
        <v>400.66860000000003</v>
      </c>
      <c r="AG828" s="20">
        <v>225.6105</v>
      </c>
      <c r="AH828">
        <v>700.92</v>
      </c>
      <c r="AI828" s="8" t="s">
        <v>4488</v>
      </c>
      <c r="AJ828" s="8" t="s">
        <v>5088</v>
      </c>
      <c r="AK828" s="8">
        <v>1</v>
      </c>
      <c r="AL828" s="8">
        <v>0</v>
      </c>
      <c r="AM828" s="11">
        <v>598.78620000000001</v>
      </c>
      <c r="AN828" s="11">
        <v>303.07870000000003</v>
      </c>
      <c r="AO828" t="s">
        <v>164</v>
      </c>
      <c r="AP828" s="8" t="s">
        <v>793</v>
      </c>
      <c r="AQ828" s="8" t="s">
        <v>44</v>
      </c>
      <c r="AR828" s="8" t="s">
        <v>164</v>
      </c>
      <c r="AS828" s="8" t="s">
        <v>164</v>
      </c>
      <c r="AT828" s="8" t="s">
        <v>168</v>
      </c>
      <c r="AU8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8" s="8"/>
      <c r="AW828">
        <v>58.108249999999998</v>
      </c>
      <c r="AX828">
        <v>65.955550000000002</v>
      </c>
      <c r="AY828">
        <v>100.16715000000001</v>
      </c>
      <c r="AZ828">
        <v>56.402625</v>
      </c>
    </row>
    <row r="829" spans="1:52" x14ac:dyDescent="0.3">
      <c r="A829" s="43" t="s">
        <v>1510</v>
      </c>
      <c r="B829" t="s">
        <v>4663</v>
      </c>
      <c r="C829" t="s">
        <v>123</v>
      </c>
      <c r="D829" s="8" t="s">
        <v>102</v>
      </c>
      <c r="E829" s="8" t="s">
        <v>126</v>
      </c>
      <c r="F829" s="8" t="s">
        <v>13</v>
      </c>
      <c r="G829" s="8" t="s">
        <v>4484</v>
      </c>
      <c r="H829" s="8" t="s">
        <v>126</v>
      </c>
      <c r="I829" s="8" t="s">
        <v>13</v>
      </c>
      <c r="J829" s="8">
        <v>0</v>
      </c>
      <c r="K829" s="14" t="s">
        <v>1509</v>
      </c>
      <c r="L829" s="14" t="s">
        <v>6155</v>
      </c>
      <c r="M829" s="10">
        <v>0.37435637417331702</v>
      </c>
      <c r="N829" s="8" t="s">
        <v>7644</v>
      </c>
      <c r="O829" s="8" t="s">
        <v>107</v>
      </c>
      <c r="P829" s="9">
        <v>0.42053240740740738</v>
      </c>
      <c r="Q829" s="9">
        <v>0.42724537037037036</v>
      </c>
      <c r="R829" s="8">
        <v>0</v>
      </c>
      <c r="S829" s="10">
        <v>7.05</v>
      </c>
      <c r="T829" s="8" t="s">
        <v>5478</v>
      </c>
      <c r="U829" s="8" t="s">
        <v>5479</v>
      </c>
      <c r="V829" s="10">
        <v>0.126879116581013</v>
      </c>
      <c r="W829">
        <v>767.87</v>
      </c>
      <c r="X829" s="8">
        <v>0</v>
      </c>
      <c r="Y829" s="8">
        <v>0</v>
      </c>
      <c r="Z829">
        <v>0</v>
      </c>
      <c r="AA829">
        <v>0</v>
      </c>
      <c r="AB829" s="8">
        <f>Solution[[#This Row],[Old Stop]] +1</f>
        <v>1</v>
      </c>
      <c r="AC829" s="8" t="str">
        <f>_xlfn.CONCAT(Solution[[#This Row],[Old Rt '#]],"_",Solution[[#This Row],[Week '#]],"_", _xlfn.SWITCH(Solution[[#This Row],[Old Delivery Day]], "M", "Monday", "T", "Tuesday", "W", "Wednesday", "R", "Thursday", "F", "Friday"))</f>
        <v>103_Week2_Monday</v>
      </c>
      <c r="AD829" s="20">
        <v>34.7971</v>
      </c>
      <c r="AE829" s="20">
        <v>37.625999999999998</v>
      </c>
      <c r="AF829" s="20">
        <v>49.57</v>
      </c>
      <c r="AG829" s="20">
        <v>50.29</v>
      </c>
      <c r="AH829">
        <v>13.33</v>
      </c>
      <c r="AI829" s="8" t="s">
        <v>4488</v>
      </c>
      <c r="AJ829" s="8" t="s">
        <v>5088</v>
      </c>
      <c r="AK829" s="8">
        <v>1</v>
      </c>
      <c r="AL829" s="8">
        <v>0</v>
      </c>
      <c r="AM829" s="11">
        <v>12.032500000000001</v>
      </c>
      <c r="AN829" s="11">
        <v>12.5725</v>
      </c>
      <c r="AO829" t="s">
        <v>164</v>
      </c>
      <c r="AP829" s="8" t="s">
        <v>191</v>
      </c>
      <c r="AQ829" s="8" t="s">
        <v>44</v>
      </c>
      <c r="AR829" s="8" t="s">
        <v>164</v>
      </c>
      <c r="AS829" s="8" t="s">
        <v>164</v>
      </c>
      <c r="AT829" s="8" t="s">
        <v>168</v>
      </c>
      <c r="AU8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29" s="8"/>
      <c r="AW829">
        <v>8.6992750000000001</v>
      </c>
      <c r="AX829">
        <v>9.4064999999999994</v>
      </c>
      <c r="AY829">
        <v>12.3925</v>
      </c>
      <c r="AZ829">
        <v>12.5725</v>
      </c>
    </row>
    <row r="830" spans="1:52" x14ac:dyDescent="0.3">
      <c r="A830" s="43" t="s">
        <v>1335</v>
      </c>
      <c r="B830" t="s">
        <v>4236</v>
      </c>
      <c r="C830" t="s">
        <v>110</v>
      </c>
      <c r="D830" s="8" t="s">
        <v>102</v>
      </c>
      <c r="E830" s="8" t="s">
        <v>290</v>
      </c>
      <c r="F830" s="8" t="s">
        <v>48</v>
      </c>
      <c r="G830" s="8" t="s">
        <v>9249</v>
      </c>
      <c r="H830" s="8" t="s">
        <v>290</v>
      </c>
      <c r="I830" s="8" t="s">
        <v>14</v>
      </c>
      <c r="J830" s="8">
        <v>90</v>
      </c>
      <c r="K830" s="14" t="s">
        <v>1334</v>
      </c>
      <c r="L830" s="14" t="s">
        <v>5908</v>
      </c>
      <c r="M830" s="10">
        <v>0</v>
      </c>
      <c r="N830" s="8" t="s">
        <v>8438</v>
      </c>
      <c r="O830" s="8" t="s">
        <v>147</v>
      </c>
      <c r="P830" s="9">
        <v>0.4349884259259259</v>
      </c>
      <c r="Q830" s="9">
        <v>0.4352314814814815</v>
      </c>
      <c r="R830" s="8">
        <v>0</v>
      </c>
      <c r="S830" s="10">
        <v>0.23666666666666666</v>
      </c>
      <c r="T830" s="8" t="s">
        <v>3649</v>
      </c>
      <c r="U830" s="8" t="s">
        <v>3650</v>
      </c>
      <c r="V830" s="10"/>
      <c r="W830">
        <v>810.5</v>
      </c>
      <c r="X830" s="8">
        <v>0</v>
      </c>
      <c r="Y830" s="8">
        <v>0</v>
      </c>
      <c r="Z830">
        <v>0</v>
      </c>
      <c r="AA830">
        <v>0</v>
      </c>
      <c r="AB830" s="8">
        <f>Solution[[#This Row],[Old Stop]] +1</f>
        <v>91</v>
      </c>
      <c r="AC830" s="8" t="str">
        <f>_xlfn.CONCAT(Solution[[#This Row],[Old Rt '#]],"_",Solution[[#This Row],[Week '#]],"_", _xlfn.SWITCH(Solution[[#This Row],[Old Delivery Day]], "M", "Monday", "T", "Tuesday", "W", "Wednesday", "R", "Thursday", "F", "Friday"))</f>
        <v>105_Week2_Friday</v>
      </c>
      <c r="AD830" s="20">
        <v>13.7761</v>
      </c>
      <c r="AE830" s="20">
        <v>13.98</v>
      </c>
      <c r="AF830" s="20">
        <v>18.770700000000001</v>
      </c>
      <c r="AG830" s="20">
        <v>19.61</v>
      </c>
      <c r="AH830">
        <v>20.79</v>
      </c>
      <c r="AI830" s="8" t="s">
        <v>3549</v>
      </c>
      <c r="AJ830" s="8" t="s">
        <v>5177</v>
      </c>
      <c r="AK830" s="8">
        <v>1</v>
      </c>
      <c r="AL830" s="8">
        <v>0</v>
      </c>
      <c r="AM830" s="11">
        <v>16.135000000000002</v>
      </c>
      <c r="AN830" s="11">
        <v>12.2562</v>
      </c>
      <c r="AO830" t="s">
        <v>163</v>
      </c>
      <c r="AP830" s="8" t="s">
        <v>191</v>
      </c>
      <c r="AQ830" s="8" t="s">
        <v>44</v>
      </c>
      <c r="AR830" s="8" t="s">
        <v>164</v>
      </c>
      <c r="AS830" s="8" t="s">
        <v>163</v>
      </c>
      <c r="AT830" s="8" t="s">
        <v>168</v>
      </c>
      <c r="AU8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0" s="8">
        <v>0</v>
      </c>
      <c r="AW830">
        <v>3.4440249999999999</v>
      </c>
      <c r="AX830">
        <v>3.4950000000000001</v>
      </c>
      <c r="AY830">
        <v>4.6926750000000004</v>
      </c>
      <c r="AZ830">
        <v>4.9024999999999999</v>
      </c>
    </row>
    <row r="831" spans="1:52" x14ac:dyDescent="0.3">
      <c r="A831" s="43" t="s">
        <v>217</v>
      </c>
      <c r="B831" t="s">
        <v>4034</v>
      </c>
      <c r="C831" t="s">
        <v>110</v>
      </c>
      <c r="D831" s="8" t="s">
        <v>102</v>
      </c>
      <c r="E831" s="8" t="s">
        <v>160</v>
      </c>
      <c r="F831" s="8" t="s">
        <v>13</v>
      </c>
      <c r="G831" s="8" t="s">
        <v>140</v>
      </c>
      <c r="H831" s="8" t="s">
        <v>160</v>
      </c>
      <c r="I831" s="8" t="s">
        <v>48</v>
      </c>
      <c r="J831" s="8">
        <v>302</v>
      </c>
      <c r="K831" s="14" t="s">
        <v>216</v>
      </c>
      <c r="L831" s="14" t="s">
        <v>5957</v>
      </c>
      <c r="M831" s="10">
        <v>3.6992304731879799</v>
      </c>
      <c r="N831" s="8" t="s">
        <v>8232</v>
      </c>
      <c r="O831" s="8" t="s">
        <v>147</v>
      </c>
      <c r="P831" s="9">
        <v>0.36326388888888889</v>
      </c>
      <c r="Q831" s="9">
        <v>0.36997685185185186</v>
      </c>
      <c r="R831" s="8">
        <v>0</v>
      </c>
      <c r="S831" s="10">
        <v>9.4354006285390355</v>
      </c>
      <c r="T831" s="8" t="s">
        <v>4036</v>
      </c>
      <c r="U831" s="8" t="s">
        <v>4037</v>
      </c>
      <c r="V831" s="10">
        <v>2.4554876186236401</v>
      </c>
      <c r="W831">
        <v>6863.82</v>
      </c>
      <c r="X831" s="8">
        <v>0</v>
      </c>
      <c r="Y831" s="8">
        <v>0</v>
      </c>
      <c r="Z831">
        <v>0</v>
      </c>
      <c r="AA831">
        <v>0</v>
      </c>
      <c r="AB831" s="8">
        <f>Solution[[#This Row],[Old Stop]] +1</f>
        <v>303</v>
      </c>
      <c r="AC831" s="8" t="str">
        <f>_xlfn.CONCAT(Solution[[#This Row],[Old Rt '#]],"_",Solution[[#This Row],[Week '#]],"_", _xlfn.SWITCH(Solution[[#This Row],[Old Delivery Day]], "M", "Monday", "T", "Tuesday", "W", "Wednesday", "R", "Thursday", "F", "Friday"))</f>
        <v>101_Week2_Thursday</v>
      </c>
      <c r="AD831" s="20">
        <v>0</v>
      </c>
      <c r="AE831" s="20">
        <v>318.37279999999998</v>
      </c>
      <c r="AF831" s="20">
        <v>396.6841</v>
      </c>
      <c r="AG831" s="20">
        <v>0</v>
      </c>
      <c r="AH831">
        <v>354.92</v>
      </c>
      <c r="AI831" s="8" t="s">
        <v>3495</v>
      </c>
      <c r="AJ831" s="8" t="s">
        <v>5335</v>
      </c>
      <c r="AK831" s="8">
        <v>1</v>
      </c>
      <c r="AL831" s="8">
        <v>0</v>
      </c>
      <c r="AM831" s="11">
        <v>396.34</v>
      </c>
      <c r="AN831" s="11">
        <v>0</v>
      </c>
      <c r="AO831" t="s">
        <v>163</v>
      </c>
      <c r="AP831" s="8" t="s">
        <v>191</v>
      </c>
      <c r="AQ831" s="8" t="s">
        <v>44</v>
      </c>
      <c r="AR831" s="8" t="s">
        <v>164</v>
      </c>
      <c r="AS831" s="8" t="s">
        <v>163</v>
      </c>
      <c r="AT831" s="8" t="s">
        <v>168</v>
      </c>
      <c r="AU8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1" s="8">
        <v>0</v>
      </c>
      <c r="AW831">
        <v>0</v>
      </c>
      <c r="AX831">
        <v>79.593199999999996</v>
      </c>
      <c r="AY831">
        <v>99.171025</v>
      </c>
      <c r="AZ831">
        <v>0</v>
      </c>
    </row>
    <row r="832" spans="1:52" x14ac:dyDescent="0.3">
      <c r="A832" s="43" t="s">
        <v>1142</v>
      </c>
      <c r="B832" t="s">
        <v>3748</v>
      </c>
      <c r="C832" t="s">
        <v>129</v>
      </c>
      <c r="D832" s="8" t="s">
        <v>102</v>
      </c>
      <c r="E832" s="8" t="s">
        <v>126</v>
      </c>
      <c r="F832" s="8" t="s">
        <v>13</v>
      </c>
      <c r="G832" s="8" t="s">
        <v>9259</v>
      </c>
      <c r="H832" s="8" t="s">
        <v>126</v>
      </c>
      <c r="I832" s="8" t="s">
        <v>13</v>
      </c>
      <c r="J832" s="8">
        <v>0</v>
      </c>
      <c r="K832" s="14" t="s">
        <v>1141</v>
      </c>
      <c r="L832" s="14" t="s">
        <v>6153</v>
      </c>
      <c r="M832" s="10">
        <v>0.17618047845576301</v>
      </c>
      <c r="N832" s="8" t="s">
        <v>7643</v>
      </c>
      <c r="O832" s="8" t="s">
        <v>107</v>
      </c>
      <c r="P832" s="9">
        <v>0.42736111111111114</v>
      </c>
      <c r="Q832" s="9">
        <v>0.43407407407407406</v>
      </c>
      <c r="R832" s="8">
        <v>0</v>
      </c>
      <c r="S832" s="10">
        <v>0.81666666666666665</v>
      </c>
      <c r="T832" s="8" t="s">
        <v>5468</v>
      </c>
      <c r="U832" s="8" t="s">
        <v>5469</v>
      </c>
      <c r="V832" s="10">
        <v>5.38199254464541E-2</v>
      </c>
      <c r="W832">
        <v>333.28</v>
      </c>
      <c r="X832" s="8">
        <v>0</v>
      </c>
      <c r="Y832" s="8">
        <v>0</v>
      </c>
      <c r="Z832">
        <v>0</v>
      </c>
      <c r="AA832">
        <v>0</v>
      </c>
      <c r="AB832" s="8">
        <f>Solution[[#This Row],[Old Stop]] +1</f>
        <v>1</v>
      </c>
      <c r="AC832" s="8" t="str">
        <f>_xlfn.CONCAT(Solution[[#This Row],[Old Rt '#]],"_",Solution[[#This Row],[Week '#]],"_", _xlfn.SWITCH(Solution[[#This Row],[Old Delivery Day]], "M", "Monday", "T", "Tuesday", "W", "Wednesday", "R", "Thursday", "F", "Friday"))</f>
        <v>103_Week2_Monday</v>
      </c>
      <c r="AD832" s="20">
        <v>27.92</v>
      </c>
      <c r="AE832" s="20">
        <v>27.92</v>
      </c>
      <c r="AF832" s="20">
        <v>17.5566</v>
      </c>
      <c r="AG832" s="20">
        <v>26.18</v>
      </c>
      <c r="AH832">
        <v>4.58</v>
      </c>
      <c r="AI832" s="8" t="s">
        <v>4488</v>
      </c>
      <c r="AJ832" s="8" t="s">
        <v>5088</v>
      </c>
      <c r="AK832" s="8">
        <v>1</v>
      </c>
      <c r="AL832" s="8">
        <v>0</v>
      </c>
      <c r="AM832" s="11">
        <v>5.7511999999999999</v>
      </c>
      <c r="AN832" s="11">
        <v>6.1512000000000002</v>
      </c>
      <c r="AO832" t="s">
        <v>164</v>
      </c>
      <c r="AP832" s="8" t="s">
        <v>191</v>
      </c>
      <c r="AQ832" s="8" t="s">
        <v>44</v>
      </c>
      <c r="AR832" s="8" t="s">
        <v>164</v>
      </c>
      <c r="AS832" s="8" t="s">
        <v>164</v>
      </c>
      <c r="AT832" s="8" t="s">
        <v>168</v>
      </c>
      <c r="AU8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2" s="8"/>
      <c r="AW832">
        <v>6.98</v>
      </c>
      <c r="AX832">
        <v>6.98</v>
      </c>
      <c r="AY832">
        <v>4.3891499999999999</v>
      </c>
      <c r="AZ832">
        <v>6.5449999999999999</v>
      </c>
    </row>
    <row r="833" spans="1:52" x14ac:dyDescent="0.3">
      <c r="A833" s="43" t="s">
        <v>77</v>
      </c>
      <c r="D833" s="8" t="s">
        <v>103</v>
      </c>
      <c r="E833" s="8" t="s">
        <v>290</v>
      </c>
      <c r="F833" s="8" t="s">
        <v>48</v>
      </c>
      <c r="J833" s="8"/>
      <c r="K833" s="14" t="s">
        <v>3551</v>
      </c>
      <c r="L833" s="14" t="s">
        <v>3552</v>
      </c>
      <c r="M833" s="10">
        <v>76.643204903529096</v>
      </c>
      <c r="N833" s="8" t="s">
        <v>8556</v>
      </c>
      <c r="P833" s="9">
        <v>0.69148148148148147</v>
      </c>
      <c r="Q833" s="9">
        <v>0.69148148148148147</v>
      </c>
      <c r="R833" s="8">
        <v>0</v>
      </c>
      <c r="T833" s="8" t="s">
        <v>3553</v>
      </c>
      <c r="U833" s="8" t="s">
        <v>3554</v>
      </c>
      <c r="V833" s="10">
        <v>61.549753054513303</v>
      </c>
      <c r="W833"/>
      <c r="Z833"/>
      <c r="AA833"/>
      <c r="AB833" s="8">
        <f>Solution[[#This Row],[Old Stop]] +1</f>
        <v>1</v>
      </c>
      <c r="AC833" s="8" t="e">
        <f>_xlfn.CONCAT(Solution[[#This Row],[Old Rt '#]],"_",Solution[[#This Row],[Week '#]],"_", _xlfn.SWITCH(Solution[[#This Row],[Old Delivery Day]], "M", "Monday", "T", "Tuesday", "W", "Wednesday", "R", "Thursday", "F", "Friday"))</f>
        <v>#N/A</v>
      </c>
      <c r="AD833" s="20"/>
      <c r="AE833" s="20"/>
      <c r="AI833" s="8" t="s">
        <v>3549</v>
      </c>
      <c r="AJ833" s="8" t="s">
        <v>5564</v>
      </c>
      <c r="AK833" s="8">
        <v>17</v>
      </c>
      <c r="AL833" s="8"/>
      <c r="AM833" s="11"/>
      <c r="AN833" s="11"/>
      <c r="AO833" t="s">
        <v>163</v>
      </c>
      <c r="AP833" s="8"/>
      <c r="AQ833" s="8"/>
      <c r="AR833" s="8" t="s">
        <v>163</v>
      </c>
      <c r="AS833" s="8" t="s">
        <v>163</v>
      </c>
      <c r="AT833" s="8"/>
      <c r="AU8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3" s="8"/>
    </row>
    <row r="834" spans="1:52" x14ac:dyDescent="0.3">
      <c r="A834" s="43" t="s">
        <v>1901</v>
      </c>
      <c r="B834" t="s">
        <v>3424</v>
      </c>
      <c r="C834" t="s">
        <v>110</v>
      </c>
      <c r="D834" s="8" t="s">
        <v>103</v>
      </c>
      <c r="E834" s="8" t="s">
        <v>290</v>
      </c>
      <c r="F834" s="8" t="s">
        <v>14</v>
      </c>
      <c r="G834" s="8" t="s">
        <v>9258</v>
      </c>
      <c r="H834" s="8" t="s">
        <v>290</v>
      </c>
      <c r="I834" s="8" t="s">
        <v>48</v>
      </c>
      <c r="J834" s="8">
        <v>380</v>
      </c>
      <c r="K834" s="14" t="s">
        <v>1900</v>
      </c>
      <c r="L834" s="14" t="s">
        <v>6032</v>
      </c>
      <c r="M834" s="10">
        <v>2.4782762593852401</v>
      </c>
      <c r="N834" s="8" t="s">
        <v>8602</v>
      </c>
      <c r="O834" s="8" t="s">
        <v>147</v>
      </c>
      <c r="P834" s="9">
        <v>0.42653935185185188</v>
      </c>
      <c r="Q834" s="9">
        <v>0.4309837962962963</v>
      </c>
      <c r="R834" s="8">
        <v>0</v>
      </c>
      <c r="S834" s="10">
        <v>9.33</v>
      </c>
      <c r="T834" s="8" t="s">
        <v>3426</v>
      </c>
      <c r="U834" s="8" t="s">
        <v>3427</v>
      </c>
      <c r="V834" s="10">
        <v>0.86404454729736402</v>
      </c>
      <c r="W834">
        <v>3277.75</v>
      </c>
      <c r="X834" s="8">
        <v>0</v>
      </c>
      <c r="Y834" s="8">
        <v>0</v>
      </c>
      <c r="Z834">
        <v>0</v>
      </c>
      <c r="AA834">
        <v>0</v>
      </c>
      <c r="AB834" s="8">
        <f>Solution[[#This Row],[Old Stop]] +1</f>
        <v>381</v>
      </c>
      <c r="AC834" s="8" t="str">
        <f>_xlfn.CONCAT(Solution[[#This Row],[Old Rt '#]],"_",Solution[[#This Row],[Week '#]],"_", _xlfn.SWITCH(Solution[[#This Row],[Old Delivery Day]], "M", "Monday", "T", "Tuesday", "W", "Wednesday", "R", "Thursday", "F", "Friday"))</f>
        <v>105_Week3_Thursday</v>
      </c>
      <c r="AD834" s="20">
        <v>63.43</v>
      </c>
      <c r="AE834" s="20">
        <v>64.685299999999998</v>
      </c>
      <c r="AF834" s="20">
        <v>81.846400000000003</v>
      </c>
      <c r="AG834" s="20">
        <v>78.826099999999997</v>
      </c>
      <c r="AH834">
        <v>89.62</v>
      </c>
      <c r="AI834" s="8" t="s">
        <v>3408</v>
      </c>
      <c r="AJ834" s="8" t="s">
        <v>5694</v>
      </c>
      <c r="AK834" s="8">
        <v>1</v>
      </c>
      <c r="AL834" s="8">
        <v>0</v>
      </c>
      <c r="AM834" s="11">
        <v>76.668700000000001</v>
      </c>
      <c r="AN834" s="11">
        <v>79.267499999999998</v>
      </c>
      <c r="AO834" t="s">
        <v>163</v>
      </c>
      <c r="AP834" s="8" t="s">
        <v>191</v>
      </c>
      <c r="AQ834" s="8" t="s">
        <v>44</v>
      </c>
      <c r="AR834" s="8" t="s">
        <v>164</v>
      </c>
      <c r="AS834" s="8" t="s">
        <v>163</v>
      </c>
      <c r="AT834" s="8" t="s">
        <v>168</v>
      </c>
      <c r="AU8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34" s="8">
        <v>0</v>
      </c>
      <c r="AW834">
        <v>15.8575</v>
      </c>
      <c r="AX834">
        <v>16.171325</v>
      </c>
      <c r="AY834">
        <v>20.461600000000001</v>
      </c>
      <c r="AZ834">
        <v>19.706524999999999</v>
      </c>
    </row>
    <row r="835" spans="1:52" x14ac:dyDescent="0.3">
      <c r="A835" s="43" t="s">
        <v>1182</v>
      </c>
      <c r="B835" t="s">
        <v>120</v>
      </c>
      <c r="C835" t="s">
        <v>113</v>
      </c>
      <c r="D835" s="8" t="s">
        <v>103</v>
      </c>
      <c r="E835" s="8" t="s">
        <v>9308</v>
      </c>
      <c r="F835" s="8" t="s">
        <v>13</v>
      </c>
      <c r="G835" s="8" t="s">
        <v>9250</v>
      </c>
      <c r="H835" s="8" t="s">
        <v>290</v>
      </c>
      <c r="I835" s="8" t="s">
        <v>13</v>
      </c>
      <c r="J835" s="8">
        <v>0</v>
      </c>
      <c r="K835" s="14" t="s">
        <v>1181</v>
      </c>
      <c r="L835" s="14" t="s">
        <v>9333</v>
      </c>
      <c r="M835" s="10"/>
      <c r="N835" s="8" t="s">
        <v>9357</v>
      </c>
      <c r="O835" s="8" t="s">
        <v>147</v>
      </c>
      <c r="P835" s="9"/>
      <c r="Q835" s="9"/>
      <c r="S835" s="10">
        <v>14.316666666666666</v>
      </c>
      <c r="T835" s="8" t="s">
        <v>9335</v>
      </c>
      <c r="U835" s="8" t="s">
        <v>9336</v>
      </c>
      <c r="V835" s="10"/>
      <c r="W835">
        <v>3419.17</v>
      </c>
      <c r="X835" s="8">
        <v>0</v>
      </c>
      <c r="Y835" s="8">
        <v>0</v>
      </c>
      <c r="Z835">
        <v>0</v>
      </c>
      <c r="AA835">
        <v>0</v>
      </c>
      <c r="AB835" s="8">
        <f>Solution[[#This Row],[Old Stop]] +1</f>
        <v>1</v>
      </c>
      <c r="AC835" s="8" t="str">
        <f>_xlfn.CONCAT(Solution[[#This Row],[Old Rt '#]],"_",Solution[[#This Row],[Week '#]],"_", _xlfn.SWITCH(Solution[[#This Row],[Old Delivery Day]], "M", "Monday", "T", "Tuesday", "W", "Wednesday", "R", "Thursday", "F", "Friday"))</f>
        <v>105_Week3_Monday</v>
      </c>
      <c r="AD835" s="20">
        <v>71.940700000000007</v>
      </c>
      <c r="AE835" s="20">
        <v>55.662100000000002</v>
      </c>
      <c r="AF835" s="20">
        <v>60.23</v>
      </c>
      <c r="AG835" s="20">
        <v>60.23</v>
      </c>
      <c r="AH835">
        <v>60.62</v>
      </c>
      <c r="AI835" s="8" t="s">
        <v>9313</v>
      </c>
      <c r="AJ835" s="8" t="s">
        <v>9358</v>
      </c>
      <c r="AK835" s="8">
        <v>1</v>
      </c>
      <c r="AL835" s="8">
        <v>0</v>
      </c>
      <c r="AM835" s="11">
        <v>60.23</v>
      </c>
      <c r="AN835" s="11">
        <v>60.23</v>
      </c>
      <c r="AO835" t="s">
        <v>163</v>
      </c>
      <c r="AP835" s="8" t="s">
        <v>191</v>
      </c>
      <c r="AQ835" s="8" t="s">
        <v>44</v>
      </c>
      <c r="AR835" s="8" t="s">
        <v>163</v>
      </c>
      <c r="AS835" s="8" t="s">
        <v>164</v>
      </c>
      <c r="AT835" s="8" t="s">
        <v>168</v>
      </c>
      <c r="AU8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5" s="8">
        <v>0</v>
      </c>
      <c r="AW835">
        <v>17.985175000000002</v>
      </c>
      <c r="AX835">
        <v>13.915525000000001</v>
      </c>
      <c r="AY835">
        <v>15.057499999999999</v>
      </c>
      <c r="AZ835">
        <v>15.057499999999999</v>
      </c>
    </row>
    <row r="836" spans="1:52" x14ac:dyDescent="0.3">
      <c r="A836" s="43" t="s">
        <v>735</v>
      </c>
      <c r="B836" t="s">
        <v>5186</v>
      </c>
      <c r="C836" t="s">
        <v>110</v>
      </c>
      <c r="D836" s="8" t="s">
        <v>103</v>
      </c>
      <c r="E836" s="8" t="s">
        <v>290</v>
      </c>
      <c r="F836" s="8" t="s">
        <v>15</v>
      </c>
      <c r="G836" s="8" t="s">
        <v>9257</v>
      </c>
      <c r="H836" s="8" t="s">
        <v>126</v>
      </c>
      <c r="I836" s="8" t="s">
        <v>14</v>
      </c>
      <c r="J836" s="8">
        <v>100</v>
      </c>
      <c r="K836" s="14" t="s">
        <v>734</v>
      </c>
      <c r="L836" s="14" t="s">
        <v>6157</v>
      </c>
      <c r="M836" s="10">
        <v>11.8839174367808</v>
      </c>
      <c r="N836" s="8" t="s">
        <v>8516</v>
      </c>
      <c r="O836" s="8" t="s">
        <v>129</v>
      </c>
      <c r="P836" s="9">
        <v>0.59756944444444449</v>
      </c>
      <c r="Q836" s="9">
        <v>0.60755787037037035</v>
      </c>
      <c r="R836" s="8">
        <v>0</v>
      </c>
      <c r="S836" s="10">
        <v>13.425000000000001</v>
      </c>
      <c r="T836" s="8" t="s">
        <v>5188</v>
      </c>
      <c r="U836" s="8" t="s">
        <v>5189</v>
      </c>
      <c r="V836" s="10">
        <v>11.3550849992974</v>
      </c>
      <c r="W836">
        <v>4681.6899999999996</v>
      </c>
      <c r="X836" s="8">
        <v>0</v>
      </c>
      <c r="Y836" s="8">
        <v>0</v>
      </c>
      <c r="Z836">
        <v>0</v>
      </c>
      <c r="AA836">
        <v>0</v>
      </c>
      <c r="AB836" s="8">
        <f>Solution[[#This Row],[Old Stop]] +1</f>
        <v>101</v>
      </c>
      <c r="AC836" s="8" t="str">
        <f>_xlfn.CONCAT(Solution[[#This Row],[Old Rt '#]],"_",Solution[[#This Row],[Week '#]],"_", _xlfn.SWITCH(Solution[[#This Row],[Old Delivery Day]], "M", "Monday", "T", "Tuesday", "W", "Wednesday", "R", "Thursday", "F", "Friday"))</f>
        <v>103_Week3_Friday</v>
      </c>
      <c r="AD836" s="20">
        <v>112.758</v>
      </c>
      <c r="AE836" s="20">
        <v>115.7</v>
      </c>
      <c r="AF836" s="20">
        <v>137.61920000000001</v>
      </c>
      <c r="AG836" s="20">
        <v>136.9075</v>
      </c>
      <c r="AH836">
        <v>131.26</v>
      </c>
      <c r="AI836" s="8" t="s">
        <v>3526</v>
      </c>
      <c r="AJ836" s="8" t="s">
        <v>5512</v>
      </c>
      <c r="AK836" s="8">
        <v>1</v>
      </c>
      <c r="AL836" s="8">
        <v>0</v>
      </c>
      <c r="AM836" s="11">
        <v>148.64500000000001</v>
      </c>
      <c r="AN836" s="11">
        <v>115.375</v>
      </c>
      <c r="AO836" t="s">
        <v>163</v>
      </c>
      <c r="AP836" s="8" t="s">
        <v>191</v>
      </c>
      <c r="AQ836" s="8" t="s">
        <v>49</v>
      </c>
      <c r="AR836" s="8" t="s">
        <v>163</v>
      </c>
      <c r="AS836" s="8" t="s">
        <v>163</v>
      </c>
      <c r="AT836" s="8" t="s">
        <v>168</v>
      </c>
      <c r="AU8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6" s="8">
        <v>0</v>
      </c>
      <c r="AW836">
        <v>28.189499999999999</v>
      </c>
      <c r="AX836">
        <v>28.925000000000001</v>
      </c>
      <c r="AY836">
        <v>34.404800000000002</v>
      </c>
      <c r="AZ836">
        <v>34.226875</v>
      </c>
    </row>
    <row r="837" spans="1:52" x14ac:dyDescent="0.3">
      <c r="A837" s="43" t="s">
        <v>1186</v>
      </c>
      <c r="B837" t="s">
        <v>3507</v>
      </c>
      <c r="C837" t="s">
        <v>110</v>
      </c>
      <c r="D837" s="8" t="s">
        <v>103</v>
      </c>
      <c r="E837" s="8" t="s">
        <v>9308</v>
      </c>
      <c r="F837" s="8" t="s">
        <v>13</v>
      </c>
      <c r="G837" s="8" t="s">
        <v>155</v>
      </c>
      <c r="H837" s="8" t="s">
        <v>290</v>
      </c>
      <c r="I837" s="8" t="s">
        <v>13</v>
      </c>
      <c r="J837" s="8">
        <v>0</v>
      </c>
      <c r="K837" s="14" t="s">
        <v>1185</v>
      </c>
      <c r="L837" s="14" t="s">
        <v>9315</v>
      </c>
      <c r="M837" s="10"/>
      <c r="N837" s="8" t="s">
        <v>9359</v>
      </c>
      <c r="O837" s="8" t="s">
        <v>147</v>
      </c>
      <c r="P837" s="9"/>
      <c r="Q837" s="9"/>
      <c r="S837" s="10">
        <v>3.3625000000000003</v>
      </c>
      <c r="T837" s="8" t="s">
        <v>9317</v>
      </c>
      <c r="U837" s="8" t="s">
        <v>9318</v>
      </c>
      <c r="V837" s="10"/>
      <c r="W837">
        <v>1543.53</v>
      </c>
      <c r="X837" s="8">
        <v>0</v>
      </c>
      <c r="Y837" s="8">
        <v>0</v>
      </c>
      <c r="Z837">
        <v>0</v>
      </c>
      <c r="AA837">
        <v>0</v>
      </c>
      <c r="AB837" s="8">
        <f>Solution[[#This Row],[Old Stop]] +1</f>
        <v>1</v>
      </c>
      <c r="AC837" s="8" t="str">
        <f>_xlfn.CONCAT(Solution[[#This Row],[Old Rt '#]],"_",Solution[[#This Row],[Week '#]],"_", _xlfn.SWITCH(Solution[[#This Row],[Old Delivery Day]], "M", "Monday", "T", "Tuesday", "W", "Wednesday", "R", "Thursday", "F", "Friday"))</f>
        <v>105_Week3_Monday</v>
      </c>
      <c r="AD837" s="20">
        <v>37.08</v>
      </c>
      <c r="AE837" s="20">
        <v>37.08</v>
      </c>
      <c r="AF837" s="20">
        <v>37.973999999999997</v>
      </c>
      <c r="AG837" s="20">
        <v>42.704999999999998</v>
      </c>
      <c r="AH837">
        <v>25.55</v>
      </c>
      <c r="AI837" s="8" t="s">
        <v>9313</v>
      </c>
      <c r="AJ837" s="8" t="s">
        <v>9358</v>
      </c>
      <c r="AK837" s="8">
        <v>1</v>
      </c>
      <c r="AL837" s="8">
        <v>0</v>
      </c>
      <c r="AM837" s="11">
        <v>37.08</v>
      </c>
      <c r="AN837" s="11">
        <v>39.755000000000003</v>
      </c>
      <c r="AO837" t="s">
        <v>163</v>
      </c>
      <c r="AP837" s="8" t="s">
        <v>793</v>
      </c>
      <c r="AQ837" s="8" t="s">
        <v>49</v>
      </c>
      <c r="AR837" s="8" t="s">
        <v>163</v>
      </c>
      <c r="AS837" s="8" t="s">
        <v>164</v>
      </c>
      <c r="AT837" s="8" t="s">
        <v>167</v>
      </c>
      <c r="AU8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7" s="8">
        <v>0</v>
      </c>
      <c r="AW837">
        <v>9.27</v>
      </c>
      <c r="AX837">
        <v>9.27</v>
      </c>
      <c r="AY837">
        <v>9.4934999999999992</v>
      </c>
      <c r="AZ837">
        <v>10.67625</v>
      </c>
    </row>
    <row r="838" spans="1:52" x14ac:dyDescent="0.3">
      <c r="A838" s="43" t="s">
        <v>1198</v>
      </c>
      <c r="B838" t="s">
        <v>5325</v>
      </c>
      <c r="C838" t="s">
        <v>110</v>
      </c>
      <c r="D838" s="8" t="s">
        <v>103</v>
      </c>
      <c r="E838" s="8" t="s">
        <v>9308</v>
      </c>
      <c r="F838" s="8" t="s">
        <v>13</v>
      </c>
      <c r="G838" s="8" t="s">
        <v>132</v>
      </c>
      <c r="H838" s="8" t="s">
        <v>290</v>
      </c>
      <c r="I838" s="8" t="s">
        <v>13</v>
      </c>
      <c r="J838" s="8">
        <v>0</v>
      </c>
      <c r="K838" s="14" t="s">
        <v>1197</v>
      </c>
      <c r="L838" s="14" t="s">
        <v>9309</v>
      </c>
      <c r="M838" s="10"/>
      <c r="N838" s="8" t="s">
        <v>9360</v>
      </c>
      <c r="O838" s="8" t="s">
        <v>129</v>
      </c>
      <c r="P838" s="9"/>
      <c r="Q838" s="9"/>
      <c r="S838" s="10">
        <v>8.7916666666666661</v>
      </c>
      <c r="T838" s="8" t="s">
        <v>9311</v>
      </c>
      <c r="U838" s="8" t="s">
        <v>9312</v>
      </c>
      <c r="V838" s="10"/>
      <c r="W838">
        <v>1642.78</v>
      </c>
      <c r="X838" s="8">
        <v>0</v>
      </c>
      <c r="Y838" s="8">
        <v>0</v>
      </c>
      <c r="Z838">
        <v>0</v>
      </c>
      <c r="AA838">
        <v>0</v>
      </c>
      <c r="AB838" s="8">
        <f>Solution[[#This Row],[Old Stop]] +1</f>
        <v>1</v>
      </c>
      <c r="AC838" s="8" t="str">
        <f>_xlfn.CONCAT(Solution[[#This Row],[Old Rt '#]],"_",Solution[[#This Row],[Week '#]],"_", _xlfn.SWITCH(Solution[[#This Row],[Old Delivery Day]], "M", "Monday", "T", "Tuesday", "W", "Wednesday", "R", "Thursday", "F", "Friday"))</f>
        <v>105_Week3_Monday</v>
      </c>
      <c r="AD838" s="20">
        <v>62.262</v>
      </c>
      <c r="AE838" s="20">
        <v>74.798299999999998</v>
      </c>
      <c r="AF838" s="20">
        <v>72.061400000000006</v>
      </c>
      <c r="AG838" s="20">
        <v>80.471599999999995</v>
      </c>
      <c r="AH838">
        <v>39.700000000000003</v>
      </c>
      <c r="AI838" s="8" t="s">
        <v>9313</v>
      </c>
      <c r="AJ838" s="8" t="s">
        <v>9358</v>
      </c>
      <c r="AK838" s="8">
        <v>1</v>
      </c>
      <c r="AL838" s="8">
        <v>0</v>
      </c>
      <c r="AM838" s="11">
        <v>33.575000000000003</v>
      </c>
      <c r="AN838" s="11">
        <v>36.353700000000003</v>
      </c>
      <c r="AO838" t="s">
        <v>163</v>
      </c>
      <c r="AP838" s="8" t="s">
        <v>191</v>
      </c>
      <c r="AQ838" s="8" t="s">
        <v>44</v>
      </c>
      <c r="AR838" s="8" t="s">
        <v>163</v>
      </c>
      <c r="AS838" s="8" t="s">
        <v>164</v>
      </c>
      <c r="AT838" s="8" t="s">
        <v>168</v>
      </c>
      <c r="AU8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8" s="8">
        <v>0</v>
      </c>
      <c r="AW838">
        <v>15.5655</v>
      </c>
      <c r="AX838">
        <v>18.699574999999999</v>
      </c>
      <c r="AY838">
        <v>18.015350000000002</v>
      </c>
      <c r="AZ838">
        <v>20.117899999999999</v>
      </c>
    </row>
    <row r="839" spans="1:52" x14ac:dyDescent="0.3">
      <c r="A839" s="43" t="s">
        <v>787</v>
      </c>
      <c r="B839" t="s">
        <v>5145</v>
      </c>
      <c r="C839" t="s">
        <v>110</v>
      </c>
      <c r="D839" s="8" t="s">
        <v>103</v>
      </c>
      <c r="E839" s="8" t="s">
        <v>290</v>
      </c>
      <c r="F839" s="8" t="s">
        <v>48</v>
      </c>
      <c r="G839" s="8" t="s">
        <v>9267</v>
      </c>
      <c r="H839" s="8" t="s">
        <v>290</v>
      </c>
      <c r="I839" s="8" t="s">
        <v>14</v>
      </c>
      <c r="J839" s="8">
        <v>272</v>
      </c>
      <c r="K839" s="14" t="s">
        <v>786</v>
      </c>
      <c r="L839" s="14" t="s">
        <v>6118</v>
      </c>
      <c r="M839" s="10">
        <v>0.80984399574725796</v>
      </c>
      <c r="N839" s="8" t="s">
        <v>8560</v>
      </c>
      <c r="O839" s="8" t="s">
        <v>129</v>
      </c>
      <c r="P839" s="9">
        <v>0.61902777777777773</v>
      </c>
      <c r="Q839" s="9">
        <v>0.6275115740740741</v>
      </c>
      <c r="R839" s="8">
        <v>0</v>
      </c>
      <c r="S839" s="10">
        <v>15.841666666666667</v>
      </c>
      <c r="T839" s="8" t="s">
        <v>5147</v>
      </c>
      <c r="U839" s="8" t="s">
        <v>5148</v>
      </c>
      <c r="V839" s="10">
        <v>0.469647190342739</v>
      </c>
      <c r="W839">
        <v>1505.94</v>
      </c>
      <c r="X839" s="8">
        <v>0</v>
      </c>
      <c r="Y839" s="8">
        <v>0</v>
      </c>
      <c r="Z839">
        <v>0</v>
      </c>
      <c r="AA839">
        <v>0</v>
      </c>
      <c r="AB839" s="8">
        <f>Solution[[#This Row],[Old Stop]] +1</f>
        <v>273</v>
      </c>
      <c r="AC839" s="8" t="str">
        <f>_xlfn.CONCAT(Solution[[#This Row],[Old Rt '#]],"_",Solution[[#This Row],[Week '#]],"_", _xlfn.SWITCH(Solution[[#This Row],[Old Delivery Day]], "M", "Monday", "T", "Tuesday", "W", "Wednesday", "R", "Thursday", "F", "Friday"))</f>
        <v>105_Week3_Friday</v>
      </c>
      <c r="AD839" s="20">
        <v>47.1</v>
      </c>
      <c r="AE839" s="20">
        <v>50.872799999999998</v>
      </c>
      <c r="AF839" s="20">
        <v>75.023300000000006</v>
      </c>
      <c r="AG839" s="20">
        <v>78.077100000000002</v>
      </c>
      <c r="AH839">
        <v>40.4</v>
      </c>
      <c r="AI839" s="8" t="s">
        <v>3549</v>
      </c>
      <c r="AJ839" s="8" t="s">
        <v>5564</v>
      </c>
      <c r="AK839" s="8">
        <v>1</v>
      </c>
      <c r="AL839" s="8">
        <v>0</v>
      </c>
      <c r="AM839" s="11">
        <v>33.228700000000003</v>
      </c>
      <c r="AN839" s="11">
        <v>39.731200000000001</v>
      </c>
      <c r="AO839" t="s">
        <v>163</v>
      </c>
      <c r="AP839" s="8" t="s">
        <v>191</v>
      </c>
      <c r="AQ839" s="8" t="s">
        <v>44</v>
      </c>
      <c r="AR839" s="8" t="s">
        <v>164</v>
      </c>
      <c r="AS839" s="8" t="s">
        <v>163</v>
      </c>
      <c r="AT839" s="8" t="s">
        <v>168</v>
      </c>
      <c r="AU8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39" s="8">
        <v>0</v>
      </c>
      <c r="AW839">
        <v>11.775</v>
      </c>
      <c r="AX839">
        <v>12.7182</v>
      </c>
      <c r="AY839">
        <v>18.755825000000002</v>
      </c>
      <c r="AZ839">
        <v>19.519275</v>
      </c>
    </row>
    <row r="840" spans="1:52" x14ac:dyDescent="0.3">
      <c r="A840" s="43" t="s">
        <v>77</v>
      </c>
      <c r="D840" s="8" t="s">
        <v>103</v>
      </c>
      <c r="E840" s="8" t="s">
        <v>9308</v>
      </c>
      <c r="F840" s="8" t="s">
        <v>13</v>
      </c>
      <c r="J840" s="8"/>
      <c r="K840" s="14" t="s">
        <v>3551</v>
      </c>
      <c r="L840" s="14" t="s">
        <v>3552</v>
      </c>
      <c r="M840" s="10"/>
      <c r="N840" s="8" t="s">
        <v>9361</v>
      </c>
      <c r="P840" s="9"/>
      <c r="Q840" s="9"/>
      <c r="T840" s="8" t="s">
        <v>3553</v>
      </c>
      <c r="U840" s="8" t="s">
        <v>3554</v>
      </c>
      <c r="V840" s="10"/>
      <c r="W840"/>
      <c r="Z840"/>
      <c r="AA840"/>
      <c r="AB840" s="8">
        <f>Solution[[#This Row],[Old Stop]] +1</f>
        <v>1</v>
      </c>
      <c r="AC840" s="8" t="e">
        <f>_xlfn.CONCAT(Solution[[#This Row],[Old Rt '#]],"_",Solution[[#This Row],[Week '#]],"_", _xlfn.SWITCH(Solution[[#This Row],[Old Delivery Day]], "M", "Monday", "T", "Tuesday", "W", "Wednesday", "R", "Thursday", "F", "Friday"))</f>
        <v>#N/A</v>
      </c>
      <c r="AD840" s="20"/>
      <c r="AE840" s="20"/>
      <c r="AI840" s="8" t="s">
        <v>9313</v>
      </c>
      <c r="AJ840" s="8" t="s">
        <v>9358</v>
      </c>
      <c r="AK840" s="8">
        <v>17</v>
      </c>
      <c r="AL840" s="8"/>
      <c r="AM840" s="11"/>
      <c r="AN840" s="11"/>
      <c r="AO840" t="s">
        <v>163</v>
      </c>
      <c r="AP840" s="8"/>
      <c r="AQ840" s="8"/>
      <c r="AR840" s="8" t="s">
        <v>163</v>
      </c>
      <c r="AS840" s="8" t="s">
        <v>163</v>
      </c>
      <c r="AT840" s="8"/>
      <c r="AU8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0" s="8"/>
    </row>
    <row r="841" spans="1:52" x14ac:dyDescent="0.3">
      <c r="A841" s="43" t="s">
        <v>1979</v>
      </c>
      <c r="B841" t="s">
        <v>3852</v>
      </c>
      <c r="C841" t="s">
        <v>110</v>
      </c>
      <c r="D841" s="8" t="s">
        <v>103</v>
      </c>
      <c r="E841" s="8" t="s">
        <v>9308</v>
      </c>
      <c r="F841" s="8" t="s">
        <v>13</v>
      </c>
      <c r="G841" s="8" t="s">
        <v>180</v>
      </c>
      <c r="H841" s="8" t="s">
        <v>290</v>
      </c>
      <c r="I841" s="8" t="s">
        <v>13</v>
      </c>
      <c r="J841" s="8">
        <v>0</v>
      </c>
      <c r="K841" s="14" t="s">
        <v>1978</v>
      </c>
      <c r="L841" s="14" t="s">
        <v>9329</v>
      </c>
      <c r="M841" s="10"/>
      <c r="N841" s="8" t="s">
        <v>9362</v>
      </c>
      <c r="O841" s="8" t="s">
        <v>147</v>
      </c>
      <c r="P841" s="9"/>
      <c r="Q841" s="9"/>
      <c r="S841" s="10">
        <v>6.8583333333333334</v>
      </c>
      <c r="T841" s="8" t="s">
        <v>9331</v>
      </c>
      <c r="U841" s="8" t="s">
        <v>9332</v>
      </c>
      <c r="V841" s="10"/>
      <c r="W841">
        <v>463.36</v>
      </c>
      <c r="X841" s="8">
        <v>0</v>
      </c>
      <c r="Y841" s="8">
        <v>0</v>
      </c>
      <c r="Z841">
        <v>0</v>
      </c>
      <c r="AA841">
        <v>0</v>
      </c>
      <c r="AB841" s="8">
        <f>Solution[[#This Row],[Old Stop]] +1</f>
        <v>1</v>
      </c>
      <c r="AC841" s="8" t="str">
        <f>_xlfn.CONCAT(Solution[[#This Row],[Old Rt '#]],"_",Solution[[#This Row],[Week '#]],"_", _xlfn.SWITCH(Solution[[#This Row],[Old Delivery Day]], "M", "Monday", "T", "Tuesday", "W", "Wednesday", "R", "Thursday", "F", "Friday"))</f>
        <v>105_Week3_Monday</v>
      </c>
      <c r="AD841" s="20">
        <v>0</v>
      </c>
      <c r="AE841" s="20">
        <v>0</v>
      </c>
      <c r="AF841" s="20">
        <v>41.268500000000003</v>
      </c>
      <c r="AG841" s="20">
        <v>40.542999999999999</v>
      </c>
      <c r="AH841">
        <v>38.28</v>
      </c>
      <c r="AI841" s="8" t="s">
        <v>9313</v>
      </c>
      <c r="AJ841" s="8" t="s">
        <v>9358</v>
      </c>
      <c r="AK841" s="8">
        <v>1</v>
      </c>
      <c r="AL841" s="8">
        <v>0</v>
      </c>
      <c r="AM841" s="11">
        <v>0</v>
      </c>
      <c r="AN841" s="11">
        <v>39.619999999999997</v>
      </c>
      <c r="AO841" t="s">
        <v>163</v>
      </c>
      <c r="AP841" s="8" t="s">
        <v>191</v>
      </c>
      <c r="AQ841" s="8" t="s">
        <v>44</v>
      </c>
      <c r="AR841" s="8" t="s">
        <v>163</v>
      </c>
      <c r="AS841" s="8" t="s">
        <v>164</v>
      </c>
      <c r="AT841" s="8" t="s">
        <v>168</v>
      </c>
      <c r="AU8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1" s="8">
        <v>0</v>
      </c>
      <c r="AW841">
        <v>0</v>
      </c>
      <c r="AX841">
        <v>0</v>
      </c>
      <c r="AY841">
        <v>10.317125000000001</v>
      </c>
      <c r="AZ841">
        <v>10.13575</v>
      </c>
    </row>
    <row r="842" spans="1:52" x14ac:dyDescent="0.3">
      <c r="A842" s="43" t="s">
        <v>1406</v>
      </c>
      <c r="B842" t="s">
        <v>5651</v>
      </c>
      <c r="C842" t="s">
        <v>110</v>
      </c>
      <c r="D842" s="8" t="s">
        <v>103</v>
      </c>
      <c r="E842" s="8" t="s">
        <v>290</v>
      </c>
      <c r="F842" s="8" t="s">
        <v>48</v>
      </c>
      <c r="G842" s="8" t="s">
        <v>9272</v>
      </c>
      <c r="H842" s="8" t="s">
        <v>160</v>
      </c>
      <c r="I842" s="8" t="s">
        <v>48</v>
      </c>
      <c r="J842" s="8">
        <v>270</v>
      </c>
      <c r="K842" s="14" t="s">
        <v>1405</v>
      </c>
      <c r="L842" s="14" t="s">
        <v>6218</v>
      </c>
      <c r="M842" s="10">
        <v>5.80888969385484</v>
      </c>
      <c r="N842" s="8" t="s">
        <v>9116</v>
      </c>
      <c r="O842" s="8" t="s">
        <v>107</v>
      </c>
      <c r="P842" s="9">
        <v>0.63153935185185184</v>
      </c>
      <c r="Q842" s="9">
        <v>0.63825231481481481</v>
      </c>
      <c r="R842" s="8">
        <v>0</v>
      </c>
      <c r="S842" s="10">
        <v>4.4833333333333334</v>
      </c>
      <c r="T842" s="8" t="s">
        <v>5653</v>
      </c>
      <c r="U842" s="8" t="s">
        <v>5654</v>
      </c>
      <c r="V842" s="10">
        <v>3.51923416617739</v>
      </c>
      <c r="W842">
        <v>532.23</v>
      </c>
      <c r="X842" s="8">
        <v>0</v>
      </c>
      <c r="Y842" s="8">
        <v>0</v>
      </c>
      <c r="Z842">
        <v>0</v>
      </c>
      <c r="AA842">
        <v>0</v>
      </c>
      <c r="AB842" s="8">
        <f>Solution[[#This Row],[Old Stop]] +1</f>
        <v>271</v>
      </c>
      <c r="AC842" s="8" t="str">
        <f>_xlfn.CONCAT(Solution[[#This Row],[Old Rt '#]],"_",Solution[[#This Row],[Week '#]],"_", _xlfn.SWITCH(Solution[[#This Row],[Old Delivery Day]], "M", "Monday", "T", "Tuesday", "W", "Wednesday", "R", "Thursday", "F", "Friday"))</f>
        <v>101_Week3_Thursday</v>
      </c>
      <c r="AD842" s="20">
        <v>38.2866</v>
      </c>
      <c r="AE842" s="20">
        <v>38.54</v>
      </c>
      <c r="AF842" s="20">
        <v>39.56</v>
      </c>
      <c r="AG842" s="20">
        <v>40.07</v>
      </c>
      <c r="AH842">
        <v>10.02</v>
      </c>
      <c r="AI842" s="8" t="s">
        <v>3549</v>
      </c>
      <c r="AJ842" s="8" t="s">
        <v>5564</v>
      </c>
      <c r="AK842" s="8">
        <v>1</v>
      </c>
      <c r="AL842" s="8">
        <v>0</v>
      </c>
      <c r="AM842" s="11">
        <v>9.6349999999999998</v>
      </c>
      <c r="AN842" s="11">
        <v>10.0175</v>
      </c>
      <c r="AO842" t="s">
        <v>163</v>
      </c>
      <c r="AP842" s="8" t="s">
        <v>191</v>
      </c>
      <c r="AQ842" s="8" t="s">
        <v>44</v>
      </c>
      <c r="AR842" s="8" t="s">
        <v>163</v>
      </c>
      <c r="AS842" s="8" t="s">
        <v>164</v>
      </c>
      <c r="AT842" s="8" t="s">
        <v>168</v>
      </c>
      <c r="AU8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2" s="8">
        <v>0</v>
      </c>
      <c r="AW842">
        <v>9.57165</v>
      </c>
      <c r="AX842">
        <v>9.6349999999999998</v>
      </c>
      <c r="AY842">
        <v>9.89</v>
      </c>
      <c r="AZ842">
        <v>10.0175</v>
      </c>
    </row>
    <row r="843" spans="1:52" x14ac:dyDescent="0.3">
      <c r="A843" s="43" t="s">
        <v>813</v>
      </c>
      <c r="B843" t="s">
        <v>4013</v>
      </c>
      <c r="C843" t="s">
        <v>110</v>
      </c>
      <c r="D843" s="8" t="s">
        <v>103</v>
      </c>
      <c r="E843" s="8" t="s">
        <v>9308</v>
      </c>
      <c r="F843" s="8" t="s">
        <v>13</v>
      </c>
      <c r="G843" s="8" t="s">
        <v>9252</v>
      </c>
      <c r="H843" s="8" t="s">
        <v>290</v>
      </c>
      <c r="I843" s="8" t="s">
        <v>13</v>
      </c>
      <c r="J843" s="8">
        <v>0</v>
      </c>
      <c r="K843" s="14" t="s">
        <v>812</v>
      </c>
      <c r="L843" s="14" t="s">
        <v>9337</v>
      </c>
      <c r="M843" s="10"/>
      <c r="N843" s="8" t="s">
        <v>9363</v>
      </c>
      <c r="O843" s="8" t="s">
        <v>147</v>
      </c>
      <c r="P843" s="9"/>
      <c r="Q843" s="9"/>
      <c r="S843" s="10">
        <v>16.3</v>
      </c>
      <c r="T843" s="8" t="s">
        <v>9339</v>
      </c>
      <c r="U843" s="8" t="s">
        <v>9340</v>
      </c>
      <c r="V843" s="10"/>
      <c r="W843">
        <v>5961.15</v>
      </c>
      <c r="X843" s="8">
        <v>0</v>
      </c>
      <c r="Y843" s="8">
        <v>0</v>
      </c>
      <c r="Z843">
        <v>0</v>
      </c>
      <c r="AA843">
        <v>0</v>
      </c>
      <c r="AB843" s="8">
        <f>Solution[[#This Row],[Old Stop]] +1</f>
        <v>1</v>
      </c>
      <c r="AC843" s="8" t="str">
        <f>_xlfn.CONCAT(Solution[[#This Row],[Old Rt '#]],"_",Solution[[#This Row],[Week '#]],"_", _xlfn.SWITCH(Solution[[#This Row],[Old Delivery Day]], "M", "Monday", "T", "Tuesday", "W", "Wednesday", "R", "Thursday", "F", "Friday"))</f>
        <v>105_Week3_Monday</v>
      </c>
      <c r="AD843" s="20">
        <v>142.51769999999999</v>
      </c>
      <c r="AE843" s="20">
        <v>140.3323</v>
      </c>
      <c r="AF843" s="20">
        <v>140.61840000000001</v>
      </c>
      <c r="AG843" s="20">
        <v>141.08920000000001</v>
      </c>
      <c r="AH843">
        <v>148.81</v>
      </c>
      <c r="AI843" s="8" t="s">
        <v>9313</v>
      </c>
      <c r="AJ843" s="8" t="s">
        <v>9358</v>
      </c>
      <c r="AK843" s="8">
        <v>1</v>
      </c>
      <c r="AL843" s="8">
        <v>0</v>
      </c>
      <c r="AM843" s="11">
        <v>136.42500000000001</v>
      </c>
      <c r="AN843" s="11">
        <v>142.49250000000001</v>
      </c>
      <c r="AO843" t="s">
        <v>163</v>
      </c>
      <c r="AP843" s="8" t="s">
        <v>191</v>
      </c>
      <c r="AQ843" s="8" t="s">
        <v>44</v>
      </c>
      <c r="AR843" s="8" t="s">
        <v>163</v>
      </c>
      <c r="AS843" s="8" t="s">
        <v>164</v>
      </c>
      <c r="AT843" s="8" t="s">
        <v>168</v>
      </c>
      <c r="AU8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3" s="8">
        <v>0</v>
      </c>
      <c r="AW843">
        <v>35.629424999999998</v>
      </c>
      <c r="AX843">
        <v>35.083075000000001</v>
      </c>
      <c r="AY843">
        <v>35.154600000000002</v>
      </c>
      <c r="AZ843">
        <v>35.272300000000001</v>
      </c>
    </row>
    <row r="844" spans="1:52" x14ac:dyDescent="0.3">
      <c r="A844" s="43" t="s">
        <v>1719</v>
      </c>
      <c r="B844" t="s">
        <v>3416</v>
      </c>
      <c r="C844" t="s">
        <v>110</v>
      </c>
      <c r="D844" s="8" t="s">
        <v>103</v>
      </c>
      <c r="E844" s="8" t="s">
        <v>290</v>
      </c>
      <c r="F844" s="8" t="s">
        <v>14</v>
      </c>
      <c r="G844" s="8" t="s">
        <v>9247</v>
      </c>
      <c r="H844" s="8" t="s">
        <v>126</v>
      </c>
      <c r="I844" s="8" t="s">
        <v>15</v>
      </c>
      <c r="J844" s="8">
        <v>1</v>
      </c>
      <c r="K844" s="14" t="s">
        <v>1718</v>
      </c>
      <c r="L844" s="14" t="s">
        <v>5945</v>
      </c>
      <c r="M844" s="10">
        <v>2.5731768538921602</v>
      </c>
      <c r="N844" s="8" t="s">
        <v>8581</v>
      </c>
      <c r="O844" s="8" t="s">
        <v>147</v>
      </c>
      <c r="P844" s="9">
        <v>0.43276620370370372</v>
      </c>
      <c r="Q844" s="9">
        <v>0.45239583333333333</v>
      </c>
      <c r="R844" s="8">
        <v>0</v>
      </c>
      <c r="S844" s="10">
        <v>18.104166666666668</v>
      </c>
      <c r="T844" s="8" t="s">
        <v>3418</v>
      </c>
      <c r="U844" s="8" t="s">
        <v>3419</v>
      </c>
      <c r="V844" s="10">
        <v>1.1036116101153299</v>
      </c>
      <c r="W844">
        <v>3780.68</v>
      </c>
      <c r="X844" s="8">
        <v>0</v>
      </c>
      <c r="Y844" s="8">
        <v>0</v>
      </c>
      <c r="Z844">
        <v>0</v>
      </c>
      <c r="AA844">
        <v>0</v>
      </c>
      <c r="AB844" s="8">
        <f>Solution[[#This Row],[Old Stop]] +1</f>
        <v>2</v>
      </c>
      <c r="AC844" s="8" t="str">
        <f>_xlfn.CONCAT(Solution[[#This Row],[Old Rt '#]],"_",Solution[[#This Row],[Week '#]],"_", _xlfn.SWITCH(Solution[[#This Row],[Old Delivery Day]], "M", "Monday", "T", "Tuesday", "W", "Wednesday", "R", "Thursday", "F", "Friday"))</f>
        <v>103_Week3_Tuesday</v>
      </c>
      <c r="AD844" s="20">
        <v>71.483000000000004</v>
      </c>
      <c r="AE844" s="20">
        <v>72.319999999999993</v>
      </c>
      <c r="AF844" s="20">
        <v>74.618399999999994</v>
      </c>
      <c r="AG844" s="20">
        <v>75.64</v>
      </c>
      <c r="AH844">
        <v>80.180000000000007</v>
      </c>
      <c r="AI844" s="8" t="s">
        <v>3408</v>
      </c>
      <c r="AJ844" s="8" t="s">
        <v>5694</v>
      </c>
      <c r="AK844" s="8">
        <v>1</v>
      </c>
      <c r="AL844" s="8">
        <v>0</v>
      </c>
      <c r="AM844" s="11">
        <v>72.319999999999993</v>
      </c>
      <c r="AN844" s="11">
        <v>75.64</v>
      </c>
      <c r="AO844" t="s">
        <v>163</v>
      </c>
      <c r="AP844" s="8" t="s">
        <v>191</v>
      </c>
      <c r="AQ844" s="8" t="s">
        <v>44</v>
      </c>
      <c r="AR844" s="8" t="s">
        <v>163</v>
      </c>
      <c r="AS844" s="8" t="s">
        <v>163</v>
      </c>
      <c r="AT844" s="8" t="s">
        <v>168</v>
      </c>
      <c r="AU8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4" s="8">
        <v>0</v>
      </c>
      <c r="AW844">
        <v>17.870750000000001</v>
      </c>
      <c r="AX844">
        <v>18.079999999999998</v>
      </c>
      <c r="AY844">
        <v>18.654599999999999</v>
      </c>
      <c r="AZ844">
        <v>18.91</v>
      </c>
    </row>
    <row r="845" spans="1:52" x14ac:dyDescent="0.3">
      <c r="A845" s="43" t="s">
        <v>309</v>
      </c>
      <c r="B845" t="s">
        <v>3990</v>
      </c>
      <c r="C845" t="s">
        <v>110</v>
      </c>
      <c r="D845" s="8" t="s">
        <v>103</v>
      </c>
      <c r="E845" s="8" t="s">
        <v>290</v>
      </c>
      <c r="F845" s="8" t="s">
        <v>14</v>
      </c>
      <c r="G845" s="8" t="s">
        <v>132</v>
      </c>
      <c r="H845" s="8" t="s">
        <v>160</v>
      </c>
      <c r="I845" s="8" t="s">
        <v>12</v>
      </c>
      <c r="J845" s="8">
        <v>66</v>
      </c>
      <c r="K845" s="14" t="s">
        <v>308</v>
      </c>
      <c r="L845" s="14" t="s">
        <v>5750</v>
      </c>
      <c r="M845" s="10">
        <v>2.1577307463342499</v>
      </c>
      <c r="N845" s="8" t="s">
        <v>9294</v>
      </c>
      <c r="O845" s="8" t="s">
        <v>147</v>
      </c>
      <c r="P845" s="9">
        <v>0.29166666666666669</v>
      </c>
      <c r="Q845" s="9">
        <v>0.3137962962962963</v>
      </c>
      <c r="R845" s="8">
        <v>57.8333333333333</v>
      </c>
      <c r="S845" s="10">
        <v>45.229166666666664</v>
      </c>
      <c r="T845" s="8" t="s">
        <v>3992</v>
      </c>
      <c r="U845" s="8" t="s">
        <v>3993</v>
      </c>
      <c r="V845" s="10">
        <v>0.92624673425896997</v>
      </c>
      <c r="W845">
        <v>15621.71</v>
      </c>
      <c r="X845" s="8">
        <v>0</v>
      </c>
      <c r="Y845" s="8">
        <v>0</v>
      </c>
      <c r="Z845">
        <v>0</v>
      </c>
      <c r="AA845">
        <v>0</v>
      </c>
      <c r="AB845" s="8">
        <f>Solution[[#This Row],[Old Stop]] +1</f>
        <v>67</v>
      </c>
      <c r="AC845" s="8" t="str">
        <f>_xlfn.CONCAT(Solution[[#This Row],[Old Rt '#]],"_",Solution[[#This Row],[Week '#]],"_", _xlfn.SWITCH(Solution[[#This Row],[Old Delivery Day]], "M", "Monday", "T", "Tuesday", "W", "Wednesday", "R", "Thursday", "F", "Friday"))</f>
        <v>101_Week3_Wednesday</v>
      </c>
      <c r="AD845" s="20">
        <v>157.71129999999999</v>
      </c>
      <c r="AE845" s="20">
        <v>317.47070000000002</v>
      </c>
      <c r="AF845" s="20">
        <v>343.78</v>
      </c>
      <c r="AG845" s="20">
        <v>382.57530000000003</v>
      </c>
      <c r="AH845">
        <v>442.25</v>
      </c>
      <c r="AI845" s="8" t="s">
        <v>3408</v>
      </c>
      <c r="AJ845" s="8" t="s">
        <v>5694</v>
      </c>
      <c r="AK845" s="8">
        <v>1</v>
      </c>
      <c r="AL845" s="8">
        <v>0</v>
      </c>
      <c r="AM845" s="11">
        <v>421.81619999999998</v>
      </c>
      <c r="AN845" s="11">
        <v>366.84</v>
      </c>
      <c r="AO845" t="s">
        <v>163</v>
      </c>
      <c r="AP845" s="8" t="s">
        <v>191</v>
      </c>
      <c r="AQ845" s="8" t="s">
        <v>44</v>
      </c>
      <c r="AR845" s="8" t="s">
        <v>163</v>
      </c>
      <c r="AS845" s="8" t="s">
        <v>163</v>
      </c>
      <c r="AT845" s="8" t="s">
        <v>168</v>
      </c>
      <c r="AU8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45" s="8">
        <v>0</v>
      </c>
      <c r="AW845">
        <v>39.427824999999999</v>
      </c>
      <c r="AX845">
        <v>79.367675000000006</v>
      </c>
      <c r="AY845">
        <v>85.944999999999993</v>
      </c>
      <c r="AZ845">
        <v>95.643825000000007</v>
      </c>
    </row>
    <row r="846" spans="1:52" x14ac:dyDescent="0.3">
      <c r="A846" s="43" t="s">
        <v>297</v>
      </c>
      <c r="B846" t="s">
        <v>3951</v>
      </c>
      <c r="C846" t="s">
        <v>110</v>
      </c>
      <c r="D846" s="8" t="s">
        <v>103</v>
      </c>
      <c r="E846" s="8" t="s">
        <v>290</v>
      </c>
      <c r="F846" s="8" t="s">
        <v>14</v>
      </c>
      <c r="G846" s="8" t="s">
        <v>9252</v>
      </c>
      <c r="H846" s="8" t="s">
        <v>126</v>
      </c>
      <c r="I846" s="8" t="s">
        <v>15</v>
      </c>
      <c r="J846" s="8">
        <v>61</v>
      </c>
      <c r="K846" s="14" t="s">
        <v>296</v>
      </c>
      <c r="L846" s="14" t="s">
        <v>6193</v>
      </c>
      <c r="M846" s="10">
        <v>5.0315077075092303</v>
      </c>
      <c r="N846" s="8" t="s">
        <v>8564</v>
      </c>
      <c r="O846" s="8" t="s">
        <v>107</v>
      </c>
      <c r="P846" s="9">
        <v>0.36077546296296298</v>
      </c>
      <c r="Q846" s="9">
        <v>0.3674884259259259</v>
      </c>
      <c r="R846" s="8">
        <v>0</v>
      </c>
      <c r="S846" s="10">
        <v>6.25</v>
      </c>
      <c r="T846" s="8" t="s">
        <v>3953</v>
      </c>
      <c r="U846" s="8" t="s">
        <v>3954</v>
      </c>
      <c r="V846" s="10">
        <v>2.7382000147743102</v>
      </c>
      <c r="W846">
        <v>587.25</v>
      </c>
      <c r="X846" s="8">
        <v>0</v>
      </c>
      <c r="Y846" s="8">
        <v>0</v>
      </c>
      <c r="Z846">
        <v>0</v>
      </c>
      <c r="AA846">
        <v>0</v>
      </c>
      <c r="AB846" s="8">
        <f>Solution[[#This Row],[Old Stop]] +1</f>
        <v>62</v>
      </c>
      <c r="AC846" s="8" t="str">
        <f>_xlfn.CONCAT(Solution[[#This Row],[Old Rt '#]],"_",Solution[[#This Row],[Week '#]],"_", _xlfn.SWITCH(Solution[[#This Row],[Old Delivery Day]], "M", "Monday", "T", "Tuesday", "W", "Wednesday", "R", "Thursday", "F", "Friday"))</f>
        <v>103_Week3_Tuesday</v>
      </c>
      <c r="AD846" s="20">
        <v>44.484999999999999</v>
      </c>
      <c r="AE846" s="20">
        <v>44.93</v>
      </c>
      <c r="AF846" s="20">
        <v>46.423299999999998</v>
      </c>
      <c r="AG846" s="20">
        <v>47.17</v>
      </c>
      <c r="AH846">
        <v>11.79</v>
      </c>
      <c r="AI846" s="8" t="s">
        <v>3408</v>
      </c>
      <c r="AJ846" s="8" t="s">
        <v>5694</v>
      </c>
      <c r="AK846" s="8">
        <v>1</v>
      </c>
      <c r="AL846" s="8">
        <v>0</v>
      </c>
      <c r="AM846" s="11">
        <v>11.2325</v>
      </c>
      <c r="AN846" s="11">
        <v>11.7925</v>
      </c>
      <c r="AO846" t="s">
        <v>163</v>
      </c>
      <c r="AP846" s="8" t="s">
        <v>191</v>
      </c>
      <c r="AQ846" s="8" t="s">
        <v>44</v>
      </c>
      <c r="AR846" s="8" t="s">
        <v>163</v>
      </c>
      <c r="AS846" s="8" t="s">
        <v>163</v>
      </c>
      <c r="AT846" s="8" t="s">
        <v>168</v>
      </c>
      <c r="AU8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6" s="8">
        <v>0</v>
      </c>
      <c r="AW846">
        <v>11.12125</v>
      </c>
      <c r="AX846">
        <v>11.2325</v>
      </c>
      <c r="AY846">
        <v>11.605824999999999</v>
      </c>
      <c r="AZ846">
        <v>11.7925</v>
      </c>
    </row>
    <row r="847" spans="1:52" x14ac:dyDescent="0.3">
      <c r="A847" s="43" t="s">
        <v>1514</v>
      </c>
      <c r="B847" t="s">
        <v>3474</v>
      </c>
      <c r="C847" t="s">
        <v>110</v>
      </c>
      <c r="D847" s="8" t="s">
        <v>103</v>
      </c>
      <c r="E847" s="8" t="s">
        <v>290</v>
      </c>
      <c r="F847" s="8" t="s">
        <v>14</v>
      </c>
      <c r="G847" s="8" t="s">
        <v>9265</v>
      </c>
      <c r="H847" s="8" t="s">
        <v>126</v>
      </c>
      <c r="I847" s="8" t="s">
        <v>15</v>
      </c>
      <c r="J847" s="8">
        <v>325</v>
      </c>
      <c r="K847" s="14" t="s">
        <v>1513</v>
      </c>
      <c r="L847" s="14" t="s">
        <v>6014</v>
      </c>
      <c r="M847" s="10">
        <v>0.93762709163951297</v>
      </c>
      <c r="N847" s="8" t="s">
        <v>7559</v>
      </c>
      <c r="O847" s="8" t="s">
        <v>147</v>
      </c>
      <c r="P847" s="9">
        <v>0.49442129629629628</v>
      </c>
      <c r="Q847" s="9">
        <v>0.49679398148148146</v>
      </c>
      <c r="R847" s="8">
        <v>0</v>
      </c>
      <c r="S847" s="10">
        <v>4.3875000000000002</v>
      </c>
      <c r="T847" s="8" t="s">
        <v>3476</v>
      </c>
      <c r="U847" s="8" t="s">
        <v>3477</v>
      </c>
      <c r="V847" s="10">
        <v>0.17939108021668401</v>
      </c>
      <c r="W847">
        <v>2039.31</v>
      </c>
      <c r="X847" s="8">
        <v>0</v>
      </c>
      <c r="Y847" s="8">
        <v>0</v>
      </c>
      <c r="Z847">
        <v>0</v>
      </c>
      <c r="AA847">
        <v>0</v>
      </c>
      <c r="AB847" s="8">
        <f>Solution[[#This Row],[Old Stop]] +1</f>
        <v>326</v>
      </c>
      <c r="AC847" s="8" t="str">
        <f>_xlfn.CONCAT(Solution[[#This Row],[Old Rt '#]],"_",Solution[[#This Row],[Week '#]],"_", _xlfn.SWITCH(Solution[[#This Row],[Old Delivery Day]], "M", "Monday", "T", "Tuesday", "W", "Wednesday", "R", "Thursday", "F", "Friday"))</f>
        <v>103_Week3_Tuesday</v>
      </c>
      <c r="AD847" s="20">
        <v>38.729999999999997</v>
      </c>
      <c r="AE847" s="20">
        <v>38.729999999999997</v>
      </c>
      <c r="AF847" s="20">
        <v>40.08</v>
      </c>
      <c r="AG847" s="20">
        <v>40.68</v>
      </c>
      <c r="AH847">
        <v>43.12</v>
      </c>
      <c r="AI847" s="8" t="s">
        <v>3408</v>
      </c>
      <c r="AJ847" s="8" t="s">
        <v>5694</v>
      </c>
      <c r="AK847" s="8">
        <v>1</v>
      </c>
      <c r="AL847" s="8">
        <v>0</v>
      </c>
      <c r="AM847" s="11">
        <v>38.729999999999997</v>
      </c>
      <c r="AN847" s="11">
        <v>40.68</v>
      </c>
      <c r="AO847" t="s">
        <v>163</v>
      </c>
      <c r="AP847" s="8" t="s">
        <v>191</v>
      </c>
      <c r="AQ847" s="8" t="s">
        <v>44</v>
      </c>
      <c r="AR847" s="8" t="s">
        <v>163</v>
      </c>
      <c r="AS847" s="8" t="s">
        <v>163</v>
      </c>
      <c r="AT847" s="8" t="s">
        <v>168</v>
      </c>
      <c r="AU8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7" s="8">
        <v>0</v>
      </c>
      <c r="AW847">
        <v>9.6824999999999992</v>
      </c>
      <c r="AX847">
        <v>9.6824999999999992</v>
      </c>
      <c r="AY847">
        <v>10.02</v>
      </c>
      <c r="AZ847">
        <v>10.17</v>
      </c>
    </row>
    <row r="848" spans="1:52" x14ac:dyDescent="0.3">
      <c r="A848" s="43" t="s">
        <v>1491</v>
      </c>
      <c r="B848" t="s">
        <v>4906</v>
      </c>
      <c r="C848" t="s">
        <v>110</v>
      </c>
      <c r="D848" s="8" t="s">
        <v>103</v>
      </c>
      <c r="E848" s="8" t="s">
        <v>290</v>
      </c>
      <c r="F848" s="8" t="s">
        <v>14</v>
      </c>
      <c r="G848" s="8" t="s">
        <v>137</v>
      </c>
      <c r="H848" s="8" t="s">
        <v>126</v>
      </c>
      <c r="I848" s="8" t="s">
        <v>48</v>
      </c>
      <c r="J848" s="8">
        <v>335</v>
      </c>
      <c r="K848" s="14" t="s">
        <v>1490</v>
      </c>
      <c r="L848" s="14" t="s">
        <v>9017</v>
      </c>
      <c r="M848" s="10">
        <v>1.6159034923873601</v>
      </c>
      <c r="N848" s="8" t="s">
        <v>8566</v>
      </c>
      <c r="O848" s="8" t="s">
        <v>147</v>
      </c>
      <c r="P848" s="9">
        <v>0.36861111111111111</v>
      </c>
      <c r="Q848" s="9">
        <v>0.37054398148148149</v>
      </c>
      <c r="R848" s="8">
        <v>0</v>
      </c>
      <c r="S848" s="10">
        <v>2.7600000000000002</v>
      </c>
      <c r="T848" s="8" t="s">
        <v>9018</v>
      </c>
      <c r="U848" s="8" t="s">
        <v>9019</v>
      </c>
      <c r="V848" s="10">
        <v>0.36398522160685098</v>
      </c>
      <c r="W848">
        <v>2402.42</v>
      </c>
      <c r="X848" s="8">
        <v>0</v>
      </c>
      <c r="Y848" s="8">
        <v>0</v>
      </c>
      <c r="Z848">
        <v>0</v>
      </c>
      <c r="AA848">
        <v>0</v>
      </c>
      <c r="AB848" s="8">
        <f>Solution[[#This Row],[Old Stop]] +1</f>
        <v>336</v>
      </c>
      <c r="AC848" s="8" t="str">
        <f>_xlfn.CONCAT(Solution[[#This Row],[Old Rt '#]],"_",Solution[[#This Row],[Week '#]],"_", _xlfn.SWITCH(Solution[[#This Row],[Old Delivery Day]], "M", "Monday", "T", "Tuesday", "W", "Wednesday", "R", "Thursday", "F", "Friday"))</f>
        <v>103_Week3_Thursday</v>
      </c>
      <c r="AD848" s="20">
        <v>41.48</v>
      </c>
      <c r="AE848" s="20">
        <v>49.375</v>
      </c>
      <c r="AF848" s="20">
        <v>52.607100000000003</v>
      </c>
      <c r="AG848" s="20">
        <v>55.643300000000004</v>
      </c>
      <c r="AH848">
        <v>56.82</v>
      </c>
      <c r="AI848" s="8" t="s">
        <v>3408</v>
      </c>
      <c r="AJ848" s="8" t="s">
        <v>5694</v>
      </c>
      <c r="AK848" s="8">
        <v>1</v>
      </c>
      <c r="AL848" s="8">
        <v>0</v>
      </c>
      <c r="AM848" s="11">
        <v>44.467500000000001</v>
      </c>
      <c r="AN848" s="11">
        <v>49.965000000000003</v>
      </c>
      <c r="AO848" t="s">
        <v>163</v>
      </c>
      <c r="AP848" s="8" t="s">
        <v>191</v>
      </c>
      <c r="AQ848" s="8" t="s">
        <v>44</v>
      </c>
      <c r="AR848" s="8" t="s">
        <v>163</v>
      </c>
      <c r="AS848" s="8" t="s">
        <v>163</v>
      </c>
      <c r="AT848" s="8" t="s">
        <v>168</v>
      </c>
      <c r="AU8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48" s="8">
        <v>0</v>
      </c>
      <c r="AW848">
        <v>10.37</v>
      </c>
      <c r="AX848">
        <v>12.34375</v>
      </c>
      <c r="AY848">
        <v>13.151775000000001</v>
      </c>
      <c r="AZ848">
        <v>13.910825000000001</v>
      </c>
    </row>
    <row r="849" spans="1:52" x14ac:dyDescent="0.3">
      <c r="A849" s="43" t="s">
        <v>1484</v>
      </c>
      <c r="B849" t="s">
        <v>3480</v>
      </c>
      <c r="C849" t="s">
        <v>113</v>
      </c>
      <c r="D849" s="8" t="s">
        <v>103</v>
      </c>
      <c r="E849" s="8" t="s">
        <v>290</v>
      </c>
      <c r="F849" s="8" t="s">
        <v>14</v>
      </c>
      <c r="G849" s="8" t="s">
        <v>180</v>
      </c>
      <c r="H849" s="8" t="s">
        <v>126</v>
      </c>
      <c r="I849" s="8" t="s">
        <v>15</v>
      </c>
      <c r="J849" s="8">
        <v>75</v>
      </c>
      <c r="K849" s="14" t="s">
        <v>1483</v>
      </c>
      <c r="L849" s="14" t="s">
        <v>6018</v>
      </c>
      <c r="M849" s="10">
        <v>4.0137390503193204</v>
      </c>
      <c r="N849" s="8" t="s">
        <v>8558</v>
      </c>
      <c r="O849" s="8" t="s">
        <v>129</v>
      </c>
      <c r="P849" s="9">
        <v>0.3332060185185185</v>
      </c>
      <c r="Q849" s="9">
        <v>0.35093750000000001</v>
      </c>
      <c r="R849" s="8">
        <v>0</v>
      </c>
      <c r="S849" s="10">
        <v>12.816666666666666</v>
      </c>
      <c r="T849" s="8" t="s">
        <v>5243</v>
      </c>
      <c r="U849" s="8" t="s">
        <v>5244</v>
      </c>
      <c r="V849" s="10">
        <v>2.39721337790332</v>
      </c>
      <c r="W849">
        <v>1177.0999999999999</v>
      </c>
      <c r="X849" s="8">
        <v>0</v>
      </c>
      <c r="Y849" s="8">
        <v>0</v>
      </c>
      <c r="Z849">
        <v>0</v>
      </c>
      <c r="AA849">
        <v>0</v>
      </c>
      <c r="AB849" s="8">
        <f>Solution[[#This Row],[Old Stop]] +1</f>
        <v>76</v>
      </c>
      <c r="AC849" s="8" t="str">
        <f>_xlfn.CONCAT(Solution[[#This Row],[Old Rt '#]],"_",Solution[[#This Row],[Week '#]],"_", _xlfn.SWITCH(Solution[[#This Row],[Old Delivery Day]], "M", "Monday", "T", "Tuesday", "W", "Wednesday", "R", "Thursday", "F", "Friday"))</f>
        <v>103_Week3_Tuesday</v>
      </c>
      <c r="AD849" s="20">
        <v>44.86</v>
      </c>
      <c r="AE849" s="20">
        <v>44.86</v>
      </c>
      <c r="AF849" s="20">
        <v>45.845700000000001</v>
      </c>
      <c r="AG849" s="20">
        <v>46.78</v>
      </c>
      <c r="AH849">
        <v>24.56</v>
      </c>
      <c r="AI849" s="8" t="s">
        <v>3408</v>
      </c>
      <c r="AJ849" s="8" t="s">
        <v>5694</v>
      </c>
      <c r="AK849" s="8">
        <v>1</v>
      </c>
      <c r="AL849" s="8">
        <v>0</v>
      </c>
      <c r="AM849" s="11">
        <v>22.43</v>
      </c>
      <c r="AN849" s="11">
        <v>23.39</v>
      </c>
      <c r="AO849" t="s">
        <v>163</v>
      </c>
      <c r="AP849" s="8" t="s">
        <v>191</v>
      </c>
      <c r="AQ849" s="8" t="s">
        <v>44</v>
      </c>
      <c r="AR849" s="8" t="s">
        <v>163</v>
      </c>
      <c r="AS849" s="8" t="s">
        <v>163</v>
      </c>
      <c r="AT849" s="8" t="s">
        <v>168</v>
      </c>
      <c r="AU8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49" s="8">
        <v>0</v>
      </c>
      <c r="AW849">
        <v>11.215</v>
      </c>
      <c r="AX849">
        <v>11.215</v>
      </c>
      <c r="AY849">
        <v>11.461425</v>
      </c>
      <c r="AZ849">
        <v>11.695</v>
      </c>
    </row>
    <row r="850" spans="1:52" x14ac:dyDescent="0.3">
      <c r="A850" s="43" t="s">
        <v>322</v>
      </c>
      <c r="B850" t="s">
        <v>5446</v>
      </c>
      <c r="C850" t="s">
        <v>110</v>
      </c>
      <c r="D850" s="8" t="s">
        <v>103</v>
      </c>
      <c r="E850" s="8" t="s">
        <v>290</v>
      </c>
      <c r="F850" s="8" t="s">
        <v>14</v>
      </c>
      <c r="G850" s="8" t="s">
        <v>9266</v>
      </c>
      <c r="H850" s="8" t="s">
        <v>126</v>
      </c>
      <c r="I850" s="8" t="s">
        <v>15</v>
      </c>
      <c r="J850" s="8">
        <v>310</v>
      </c>
      <c r="K850" s="14" t="s">
        <v>321</v>
      </c>
      <c r="L850" s="14" t="s">
        <v>6235</v>
      </c>
      <c r="M850" s="10">
        <v>0.24454766547097501</v>
      </c>
      <c r="N850" s="8" t="s">
        <v>8583</v>
      </c>
      <c r="O850" s="8" t="s">
        <v>107</v>
      </c>
      <c r="P850" s="9">
        <v>0.47702546296296294</v>
      </c>
      <c r="Q850" s="9">
        <v>0.48373842592592592</v>
      </c>
      <c r="R850" s="8">
        <v>0</v>
      </c>
      <c r="S850" s="10">
        <v>3.85</v>
      </c>
      <c r="T850" s="8" t="s">
        <v>5448</v>
      </c>
      <c r="U850" s="8" t="s">
        <v>5449</v>
      </c>
      <c r="V850" s="10">
        <v>7.0030462435082499E-2</v>
      </c>
      <c r="W850">
        <v>509.73</v>
      </c>
      <c r="X850" s="8">
        <v>0</v>
      </c>
      <c r="Y850" s="8">
        <v>0</v>
      </c>
      <c r="Z850">
        <v>0</v>
      </c>
      <c r="AA850">
        <v>0</v>
      </c>
      <c r="AB850" s="8">
        <f>Solution[[#This Row],[Old Stop]] +1</f>
        <v>311</v>
      </c>
      <c r="AC850" s="8" t="str">
        <f>_xlfn.CONCAT(Solution[[#This Row],[Old Rt '#]],"_",Solution[[#This Row],[Week '#]],"_", _xlfn.SWITCH(Solution[[#This Row],[Old Delivery Day]], "M", "Monday", "T", "Tuesday", "W", "Wednesday", "R", "Thursday", "F", "Friday"))</f>
        <v>103_Week3_Tuesday</v>
      </c>
      <c r="AD850" s="20">
        <v>38.85</v>
      </c>
      <c r="AE850" s="20">
        <v>38.85</v>
      </c>
      <c r="AF850" s="20">
        <v>39.89</v>
      </c>
      <c r="AG850" s="20">
        <v>40.409999999999997</v>
      </c>
      <c r="AH850">
        <v>10.71</v>
      </c>
      <c r="AI850" s="8" t="s">
        <v>3408</v>
      </c>
      <c r="AJ850" s="8" t="s">
        <v>5694</v>
      </c>
      <c r="AK850" s="8">
        <v>1</v>
      </c>
      <c r="AL850" s="8">
        <v>0</v>
      </c>
      <c r="AM850" s="11">
        <v>9.7125000000000004</v>
      </c>
      <c r="AN850" s="11">
        <v>10.102499999999999</v>
      </c>
      <c r="AO850" t="s">
        <v>163</v>
      </c>
      <c r="AP850" s="8" t="s">
        <v>191</v>
      </c>
      <c r="AQ850" s="8" t="s">
        <v>44</v>
      </c>
      <c r="AR850" s="8" t="s">
        <v>163</v>
      </c>
      <c r="AS850" s="8" t="s">
        <v>163</v>
      </c>
      <c r="AT850" s="8" t="s">
        <v>168</v>
      </c>
      <c r="AU8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0" s="8">
        <v>0</v>
      </c>
      <c r="AW850">
        <v>9.7125000000000004</v>
      </c>
      <c r="AX850">
        <v>9.7125000000000004</v>
      </c>
      <c r="AY850">
        <v>9.9725000000000001</v>
      </c>
      <c r="AZ850">
        <v>10.102499999999999</v>
      </c>
    </row>
    <row r="851" spans="1:52" x14ac:dyDescent="0.3">
      <c r="A851" s="43" t="s">
        <v>529</v>
      </c>
      <c r="B851" t="s">
        <v>3480</v>
      </c>
      <c r="C851" t="s">
        <v>129</v>
      </c>
      <c r="D851" s="8" t="s">
        <v>103</v>
      </c>
      <c r="E851" s="8" t="s">
        <v>290</v>
      </c>
      <c r="F851" s="8" t="s">
        <v>14</v>
      </c>
      <c r="G851" s="8" t="s">
        <v>9250</v>
      </c>
      <c r="H851" s="8" t="s">
        <v>126</v>
      </c>
      <c r="I851" s="8" t="s">
        <v>15</v>
      </c>
      <c r="J851" s="8">
        <v>70</v>
      </c>
      <c r="K851" s="14" t="s">
        <v>528</v>
      </c>
      <c r="L851" s="14" t="s">
        <v>5812</v>
      </c>
      <c r="M851" s="10">
        <v>0.276665250698585</v>
      </c>
      <c r="N851" s="8" t="s">
        <v>8559</v>
      </c>
      <c r="O851" s="8" t="s">
        <v>147</v>
      </c>
      <c r="P851" s="9">
        <v>0.35112268518518519</v>
      </c>
      <c r="Q851" s="9">
        <v>0.35726851851851854</v>
      </c>
      <c r="R851" s="8">
        <v>0</v>
      </c>
      <c r="S851" s="10">
        <v>4.479166666666667</v>
      </c>
      <c r="T851" s="8" t="s">
        <v>3531</v>
      </c>
      <c r="U851" s="8" t="s">
        <v>3532</v>
      </c>
      <c r="V851" s="10">
        <v>0.223656650030401</v>
      </c>
      <c r="W851">
        <v>2677.5</v>
      </c>
      <c r="X851" s="8">
        <v>0</v>
      </c>
      <c r="Y851" s="8">
        <v>0</v>
      </c>
      <c r="Z851">
        <v>0</v>
      </c>
      <c r="AA851">
        <v>0</v>
      </c>
      <c r="AB851" s="8">
        <f>Solution[[#This Row],[Old Stop]] +1</f>
        <v>71</v>
      </c>
      <c r="AC851" s="8" t="str">
        <f>_xlfn.CONCAT(Solution[[#This Row],[Old Rt '#]],"_",Solution[[#This Row],[Week '#]],"_", _xlfn.SWITCH(Solution[[#This Row],[Old Delivery Day]], "M", "Monday", "T", "Tuesday", "W", "Wednesday", "R", "Thursday", "F", "Friday"))</f>
        <v>103_Week3_Tuesday</v>
      </c>
      <c r="AD851" s="20">
        <v>51.04</v>
      </c>
      <c r="AE851" s="20">
        <v>51.04</v>
      </c>
      <c r="AF851" s="20">
        <v>52.1676</v>
      </c>
      <c r="AG851" s="20">
        <v>53.23</v>
      </c>
      <c r="AH851">
        <v>55.89</v>
      </c>
      <c r="AI851" s="8" t="s">
        <v>3408</v>
      </c>
      <c r="AJ851" s="8" t="s">
        <v>5694</v>
      </c>
      <c r="AK851" s="8">
        <v>1</v>
      </c>
      <c r="AL851" s="8">
        <v>0</v>
      </c>
      <c r="AM851" s="11">
        <v>51.04</v>
      </c>
      <c r="AN851" s="11">
        <v>53.23</v>
      </c>
      <c r="AO851" t="s">
        <v>163</v>
      </c>
      <c r="AP851" s="8" t="s">
        <v>191</v>
      </c>
      <c r="AQ851" s="8" t="s">
        <v>44</v>
      </c>
      <c r="AR851" s="8" t="s">
        <v>163</v>
      </c>
      <c r="AS851" s="8" t="s">
        <v>163</v>
      </c>
      <c r="AT851" s="8" t="s">
        <v>168</v>
      </c>
      <c r="AU8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1" s="8">
        <v>0</v>
      </c>
      <c r="AW851">
        <v>12.76</v>
      </c>
      <c r="AX851">
        <v>12.76</v>
      </c>
      <c r="AY851">
        <v>13.0419</v>
      </c>
      <c r="AZ851">
        <v>13.307499999999999</v>
      </c>
    </row>
    <row r="852" spans="1:52" x14ac:dyDescent="0.3">
      <c r="A852" s="43" t="s">
        <v>1396</v>
      </c>
      <c r="B852" t="s">
        <v>5178</v>
      </c>
      <c r="C852" t="s">
        <v>110</v>
      </c>
      <c r="D852" s="8" t="s">
        <v>103</v>
      </c>
      <c r="E852" s="8" t="s">
        <v>290</v>
      </c>
      <c r="F852" s="8" t="s">
        <v>14</v>
      </c>
      <c r="G852" s="8" t="s">
        <v>9256</v>
      </c>
      <c r="H852" s="8" t="s">
        <v>126</v>
      </c>
      <c r="I852" s="8" t="s">
        <v>15</v>
      </c>
      <c r="J852" s="8">
        <v>287</v>
      </c>
      <c r="K852" s="14" t="s">
        <v>1395</v>
      </c>
      <c r="L852" s="14" t="s">
        <v>6012</v>
      </c>
      <c r="M852" s="10">
        <v>1.0474211761106701E-2</v>
      </c>
      <c r="N852" s="8" t="s">
        <v>8576</v>
      </c>
      <c r="O852" s="8" t="s">
        <v>129</v>
      </c>
      <c r="P852" s="9">
        <v>0.49354166666666666</v>
      </c>
      <c r="Q852" s="9">
        <v>0.49376157407407406</v>
      </c>
      <c r="R852" s="8">
        <v>0</v>
      </c>
      <c r="S852" s="10">
        <v>2.0499999999999998</v>
      </c>
      <c r="T852" s="8" t="s">
        <v>5180</v>
      </c>
      <c r="U852" s="8" t="s">
        <v>5181</v>
      </c>
      <c r="V852" s="10">
        <v>1.8980089388850299E-3</v>
      </c>
      <c r="W852">
        <v>929.84</v>
      </c>
      <c r="X852" s="8">
        <v>0</v>
      </c>
      <c r="Y852" s="8">
        <v>0</v>
      </c>
      <c r="Z852">
        <v>0</v>
      </c>
      <c r="AA852">
        <v>0</v>
      </c>
      <c r="AB852" s="8">
        <f>Solution[[#This Row],[Old Stop]] +1</f>
        <v>288</v>
      </c>
      <c r="AC852" s="8" t="str">
        <f>_xlfn.CONCAT(Solution[[#This Row],[Old Rt '#]],"_",Solution[[#This Row],[Week '#]],"_", _xlfn.SWITCH(Solution[[#This Row],[Old Delivery Day]], "M", "Monday", "T", "Tuesday", "W", "Wednesday", "R", "Thursday", "F", "Friday"))</f>
        <v>103_Week3_Tuesday</v>
      </c>
      <c r="AD852" s="20">
        <v>41.47</v>
      </c>
      <c r="AE852" s="20">
        <v>41.47</v>
      </c>
      <c r="AF852" s="20">
        <v>43.255699999999997</v>
      </c>
      <c r="AG852" s="20">
        <v>43.97</v>
      </c>
      <c r="AH852">
        <v>23.31</v>
      </c>
      <c r="AI852" s="8" t="s">
        <v>3408</v>
      </c>
      <c r="AJ852" s="8" t="s">
        <v>5694</v>
      </c>
      <c r="AK852" s="8">
        <v>1</v>
      </c>
      <c r="AL852" s="8">
        <v>0</v>
      </c>
      <c r="AM852" s="11">
        <v>20.734999999999999</v>
      </c>
      <c r="AN852" s="11">
        <v>21.984999999999999</v>
      </c>
      <c r="AO852" t="s">
        <v>163</v>
      </c>
      <c r="AP852" s="8" t="s">
        <v>191</v>
      </c>
      <c r="AQ852" s="8" t="s">
        <v>44</v>
      </c>
      <c r="AR852" s="8" t="s">
        <v>163</v>
      </c>
      <c r="AS852" s="8" t="s">
        <v>163</v>
      </c>
      <c r="AT852" s="8" t="s">
        <v>168</v>
      </c>
      <c r="AU8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2" s="8">
        <v>0</v>
      </c>
      <c r="AW852">
        <v>10.3675</v>
      </c>
      <c r="AX852">
        <v>10.3675</v>
      </c>
      <c r="AY852">
        <v>10.813924999999999</v>
      </c>
      <c r="AZ852">
        <v>10.9925</v>
      </c>
    </row>
    <row r="853" spans="1:52" x14ac:dyDescent="0.3">
      <c r="A853" s="43" t="s">
        <v>395</v>
      </c>
      <c r="B853" t="s">
        <v>3537</v>
      </c>
      <c r="C853" t="s">
        <v>112</v>
      </c>
      <c r="D853" s="8" t="s">
        <v>103</v>
      </c>
      <c r="E853" s="8" t="s">
        <v>290</v>
      </c>
      <c r="F853" s="8" t="s">
        <v>14</v>
      </c>
      <c r="G853" s="8" t="s">
        <v>140</v>
      </c>
      <c r="H853" s="8" t="s">
        <v>126</v>
      </c>
      <c r="I853" s="8" t="s">
        <v>15</v>
      </c>
      <c r="J853" s="8">
        <v>40</v>
      </c>
      <c r="K853" s="14" t="s">
        <v>394</v>
      </c>
      <c r="L853" s="14" t="s">
        <v>5797</v>
      </c>
      <c r="M853" s="10">
        <v>2.2096302989601502</v>
      </c>
      <c r="N853" s="8" t="s">
        <v>8540</v>
      </c>
      <c r="O853" s="8" t="s">
        <v>147</v>
      </c>
      <c r="P853" s="9">
        <v>0.38090277777777776</v>
      </c>
      <c r="Q853" s="9">
        <v>0.38854166666666667</v>
      </c>
      <c r="R853" s="8">
        <v>0</v>
      </c>
      <c r="S853" s="10">
        <v>11.166666666666666</v>
      </c>
      <c r="T853" s="8" t="s">
        <v>3539</v>
      </c>
      <c r="U853" s="8" t="s">
        <v>3540</v>
      </c>
      <c r="V853" s="10">
        <v>0.97906917944719296</v>
      </c>
      <c r="W853">
        <v>2006.53</v>
      </c>
      <c r="X853" s="8">
        <v>0</v>
      </c>
      <c r="Y853" s="8">
        <v>0</v>
      </c>
      <c r="Z853">
        <v>0</v>
      </c>
      <c r="AA853">
        <v>0</v>
      </c>
      <c r="AB853" s="8">
        <f>Solution[[#This Row],[Old Stop]] +1</f>
        <v>41</v>
      </c>
      <c r="AC853" s="8" t="str">
        <f>_xlfn.CONCAT(Solution[[#This Row],[Old Rt '#]],"_",Solution[[#This Row],[Week '#]],"_", _xlfn.SWITCH(Solution[[#This Row],[Old Delivery Day]], "M", "Monday", "T", "Tuesday", "W", "Wednesday", "R", "Thursday", "F", "Friday"))</f>
        <v>103_Week3_Tuesday</v>
      </c>
      <c r="AD853" s="20">
        <v>37.333300000000001</v>
      </c>
      <c r="AE853" s="20">
        <v>37.714599999999997</v>
      </c>
      <c r="AF853" s="20">
        <v>38.107799999999997</v>
      </c>
      <c r="AG853" s="20">
        <v>43.365299999999998</v>
      </c>
      <c r="AH853">
        <v>45.72</v>
      </c>
      <c r="AI853" s="8" t="s">
        <v>3408</v>
      </c>
      <c r="AJ853" s="8" t="s">
        <v>5694</v>
      </c>
      <c r="AK853" s="8">
        <v>1</v>
      </c>
      <c r="AL853" s="8">
        <v>0</v>
      </c>
      <c r="AM853" s="11">
        <v>31.98</v>
      </c>
      <c r="AN853" s="11">
        <v>46.802500000000002</v>
      </c>
      <c r="AO853" t="s">
        <v>163</v>
      </c>
      <c r="AP853" s="8" t="s">
        <v>191</v>
      </c>
      <c r="AQ853" s="8" t="s">
        <v>44</v>
      </c>
      <c r="AR853" s="8" t="s">
        <v>163</v>
      </c>
      <c r="AS853" s="8" t="s">
        <v>163</v>
      </c>
      <c r="AT853" s="8" t="s">
        <v>168</v>
      </c>
      <c r="AU8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3" s="8">
        <v>0</v>
      </c>
      <c r="AW853">
        <v>9.3333250000000003</v>
      </c>
      <c r="AX853">
        <v>9.4286499999999993</v>
      </c>
      <c r="AY853">
        <v>9.5269499999999994</v>
      </c>
      <c r="AZ853">
        <v>10.841324999999999</v>
      </c>
    </row>
    <row r="854" spans="1:52" x14ac:dyDescent="0.3">
      <c r="A854" s="43" t="s">
        <v>1478</v>
      </c>
      <c r="B854" t="s">
        <v>158</v>
      </c>
      <c r="C854" t="s">
        <v>112</v>
      </c>
      <c r="D854" s="8" t="s">
        <v>103</v>
      </c>
      <c r="E854" s="8" t="s">
        <v>290</v>
      </c>
      <c r="F854" s="8" t="s">
        <v>14</v>
      </c>
      <c r="G854" s="8" t="s">
        <v>9253</v>
      </c>
      <c r="H854" s="8" t="s">
        <v>126</v>
      </c>
      <c r="I854" s="8" t="s">
        <v>12</v>
      </c>
      <c r="J854" s="8">
        <v>37</v>
      </c>
      <c r="K854" s="14" t="s">
        <v>1477</v>
      </c>
      <c r="L854" s="14" t="s">
        <v>6093</v>
      </c>
      <c r="M854" s="10">
        <v>1.4832640790664</v>
      </c>
      <c r="N854" s="8" t="s">
        <v>8550</v>
      </c>
      <c r="O854" s="8" t="s">
        <v>147</v>
      </c>
      <c r="P854" s="9">
        <v>0.38958333333333334</v>
      </c>
      <c r="Q854" s="9">
        <v>0.3946527777777778</v>
      </c>
      <c r="R854" s="8">
        <v>0</v>
      </c>
      <c r="S854" s="10">
        <v>7.8916666666666666</v>
      </c>
      <c r="T854" s="8" t="s">
        <v>4964</v>
      </c>
      <c r="U854" s="8" t="s">
        <v>4965</v>
      </c>
      <c r="V854" s="10">
        <v>0.75498879165945298</v>
      </c>
      <c r="W854">
        <v>2809.78</v>
      </c>
      <c r="X854" s="8">
        <v>0</v>
      </c>
      <c r="Y854" s="8">
        <v>0</v>
      </c>
      <c r="Z854">
        <v>0</v>
      </c>
      <c r="AA854">
        <v>0</v>
      </c>
      <c r="AB854" s="8">
        <f>Solution[[#This Row],[Old Stop]] +1</f>
        <v>38</v>
      </c>
      <c r="AC854" s="8" t="str">
        <f>_xlfn.CONCAT(Solution[[#This Row],[Old Rt '#]],"_",Solution[[#This Row],[Week '#]],"_", _xlfn.SWITCH(Solution[[#This Row],[Old Delivery Day]], "M", "Monday", "T", "Tuesday", "W", "Wednesday", "R", "Thursday", "F", "Friday"))</f>
        <v>103_Week3_Wednesday</v>
      </c>
      <c r="AD854" s="20">
        <v>52.933</v>
      </c>
      <c r="AE854" s="20">
        <v>53.85</v>
      </c>
      <c r="AF854" s="20">
        <v>55.4146</v>
      </c>
      <c r="AG854" s="20">
        <v>57.982300000000002</v>
      </c>
      <c r="AH854">
        <v>56.11</v>
      </c>
      <c r="AI854" s="8" t="s">
        <v>3408</v>
      </c>
      <c r="AJ854" s="8" t="s">
        <v>5694</v>
      </c>
      <c r="AK854" s="8">
        <v>1</v>
      </c>
      <c r="AL854" s="8">
        <v>0</v>
      </c>
      <c r="AM854" s="11">
        <v>53.85</v>
      </c>
      <c r="AN854" s="11">
        <v>57.6312</v>
      </c>
      <c r="AO854" t="s">
        <v>163</v>
      </c>
      <c r="AP854" s="8" t="s">
        <v>191</v>
      </c>
      <c r="AQ854" s="8" t="s">
        <v>44</v>
      </c>
      <c r="AR854" s="8" t="s">
        <v>163</v>
      </c>
      <c r="AS854" s="8" t="s">
        <v>163</v>
      </c>
      <c r="AT854" s="8" t="s">
        <v>168</v>
      </c>
      <c r="AU8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54" s="8">
        <v>0</v>
      </c>
      <c r="AW854">
        <v>13.23325</v>
      </c>
      <c r="AX854">
        <v>13.4625</v>
      </c>
      <c r="AY854">
        <v>13.85365</v>
      </c>
      <c r="AZ854">
        <v>14.495575000000001</v>
      </c>
    </row>
    <row r="855" spans="1:52" x14ac:dyDescent="0.3">
      <c r="A855" s="43" t="s">
        <v>268</v>
      </c>
      <c r="B855" t="s">
        <v>4269</v>
      </c>
      <c r="C855" t="s">
        <v>110</v>
      </c>
      <c r="D855" s="8" t="s">
        <v>103</v>
      </c>
      <c r="E855" s="8" t="s">
        <v>290</v>
      </c>
      <c r="F855" s="8" t="s">
        <v>14</v>
      </c>
      <c r="G855" s="8" t="s">
        <v>4497</v>
      </c>
      <c r="H855" s="8" t="s">
        <v>160</v>
      </c>
      <c r="I855" s="8" t="s">
        <v>12</v>
      </c>
      <c r="J855" s="8">
        <v>295</v>
      </c>
      <c r="K855" s="14" t="s">
        <v>267</v>
      </c>
      <c r="L855" s="14" t="s">
        <v>5780</v>
      </c>
      <c r="M855" s="10">
        <v>3.9052887372966398</v>
      </c>
      <c r="N855" s="8" t="s">
        <v>8552</v>
      </c>
      <c r="O855" s="8" t="s">
        <v>147</v>
      </c>
      <c r="P855" s="9">
        <v>0.39736111111111111</v>
      </c>
      <c r="Q855" s="9">
        <v>0.40254629629629629</v>
      </c>
      <c r="R855" s="8">
        <v>0</v>
      </c>
      <c r="S855" s="10">
        <v>7.0791666666666666</v>
      </c>
      <c r="T855" s="8" t="s">
        <v>4271</v>
      </c>
      <c r="U855" s="8" t="s">
        <v>4272</v>
      </c>
      <c r="V855" s="10">
        <v>1.8679148580073299</v>
      </c>
      <c r="W855">
        <v>4170.8900000000003</v>
      </c>
      <c r="X855" s="8">
        <v>3</v>
      </c>
      <c r="Y855" s="8">
        <v>0.8125</v>
      </c>
      <c r="Z855">
        <v>2</v>
      </c>
      <c r="AA855">
        <v>16</v>
      </c>
      <c r="AB855" s="8">
        <f>Solution[[#This Row],[Old Stop]] +1</f>
        <v>296</v>
      </c>
      <c r="AC855" s="8" t="str">
        <f>_xlfn.CONCAT(Solution[[#This Row],[Old Rt '#]],"_",Solution[[#This Row],[Week '#]],"_", _xlfn.SWITCH(Solution[[#This Row],[Old Delivery Day]], "M", "Monday", "T", "Tuesday", "W", "Wednesday", "R", "Thursday", "F", "Friday"))</f>
        <v>101_Week3_Wednesday</v>
      </c>
      <c r="AD855" s="20">
        <v>77.901499999999999</v>
      </c>
      <c r="AE855" s="20">
        <v>80.162999999999997</v>
      </c>
      <c r="AF855" s="20">
        <v>73.88</v>
      </c>
      <c r="AG855" s="20">
        <v>76.154600000000002</v>
      </c>
      <c r="AH855">
        <v>77.61</v>
      </c>
      <c r="AI855" s="8" t="s">
        <v>3408</v>
      </c>
      <c r="AJ855" s="8" t="s">
        <v>5694</v>
      </c>
      <c r="AK855" s="8">
        <v>1</v>
      </c>
      <c r="AL855" s="8">
        <v>16</v>
      </c>
      <c r="AM855" s="11">
        <v>76.14</v>
      </c>
      <c r="AN855" s="11">
        <v>73.215000000000003</v>
      </c>
      <c r="AO855" t="s">
        <v>163</v>
      </c>
      <c r="AP855" s="8" t="s">
        <v>191</v>
      </c>
      <c r="AQ855" s="8" t="s">
        <v>44</v>
      </c>
      <c r="AR855" s="8" t="s">
        <v>163</v>
      </c>
      <c r="AS855" s="8" t="s">
        <v>163</v>
      </c>
      <c r="AT855" s="8" t="s">
        <v>168</v>
      </c>
      <c r="AU8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55" s="8">
        <v>16</v>
      </c>
      <c r="AW855">
        <v>19.475375</v>
      </c>
      <c r="AX855">
        <v>20.040749999999999</v>
      </c>
      <c r="AY855">
        <v>18.47</v>
      </c>
      <c r="AZ855">
        <v>19.038650000000001</v>
      </c>
    </row>
    <row r="856" spans="1:52" x14ac:dyDescent="0.3">
      <c r="A856" s="43" t="s">
        <v>518</v>
      </c>
      <c r="B856" t="s">
        <v>3522</v>
      </c>
      <c r="C856" t="s">
        <v>132</v>
      </c>
      <c r="D856" s="8" t="s">
        <v>103</v>
      </c>
      <c r="E856" s="8" t="s">
        <v>290</v>
      </c>
      <c r="F856" s="8" t="s">
        <v>14</v>
      </c>
      <c r="G856" s="8" t="s">
        <v>9248</v>
      </c>
      <c r="H856" s="8" t="s">
        <v>126</v>
      </c>
      <c r="I856" s="8" t="s">
        <v>15</v>
      </c>
      <c r="J856" s="8">
        <v>60</v>
      </c>
      <c r="K856" s="14" t="s">
        <v>517</v>
      </c>
      <c r="L856" s="14" t="s">
        <v>5829</v>
      </c>
      <c r="M856" s="10">
        <v>0.84325851205022695</v>
      </c>
      <c r="N856" s="8" t="s">
        <v>8565</v>
      </c>
      <c r="O856" s="8" t="s">
        <v>129</v>
      </c>
      <c r="P856" s="9">
        <v>0.37112268518518521</v>
      </c>
      <c r="Q856" s="9">
        <v>0.3712037037037037</v>
      </c>
      <c r="R856" s="8">
        <v>0</v>
      </c>
      <c r="S856" s="10">
        <v>3.6916666666666669</v>
      </c>
      <c r="T856" s="8" t="s">
        <v>5255</v>
      </c>
      <c r="U856" s="8" t="s">
        <v>5256</v>
      </c>
      <c r="V856" s="10">
        <v>0.28005320509077303</v>
      </c>
      <c r="W856">
        <v>1409.33</v>
      </c>
      <c r="X856" s="8">
        <v>0</v>
      </c>
      <c r="Y856" s="8">
        <v>0</v>
      </c>
      <c r="Z856">
        <v>0</v>
      </c>
      <c r="AA856">
        <v>0</v>
      </c>
      <c r="AB856" s="8">
        <f>Solution[[#This Row],[Old Stop]] +1</f>
        <v>61</v>
      </c>
      <c r="AC856" s="8" t="str">
        <f>_xlfn.CONCAT(Solution[[#This Row],[Old Rt '#]],"_",Solution[[#This Row],[Week '#]],"_", _xlfn.SWITCH(Solution[[#This Row],[Old Delivery Day]], "M", "Monday", "T", "Tuesday", "W", "Wednesday", "R", "Thursday", "F", "Friday"))</f>
        <v>103_Week3_Tuesday</v>
      </c>
      <c r="AD856" s="20">
        <v>73.260000000000005</v>
      </c>
      <c r="AE856" s="20">
        <v>50.244999999999997</v>
      </c>
      <c r="AF856" s="20">
        <v>37.118499999999997</v>
      </c>
      <c r="AG856" s="20">
        <v>49.01</v>
      </c>
      <c r="AH856">
        <v>18.77</v>
      </c>
      <c r="AI856" s="8" t="s">
        <v>3408</v>
      </c>
      <c r="AJ856" s="8" t="s">
        <v>5694</v>
      </c>
      <c r="AK856" s="8">
        <v>1</v>
      </c>
      <c r="AL856" s="8">
        <v>0</v>
      </c>
      <c r="AM856" s="11">
        <v>18.045000000000002</v>
      </c>
      <c r="AN856" s="11">
        <v>27.375</v>
      </c>
      <c r="AO856" t="s">
        <v>163</v>
      </c>
      <c r="AP856" s="8" t="s">
        <v>191</v>
      </c>
      <c r="AQ856" s="8" t="s">
        <v>44</v>
      </c>
      <c r="AR856" s="8" t="s">
        <v>163</v>
      </c>
      <c r="AS856" s="8" t="s">
        <v>163</v>
      </c>
      <c r="AT856" s="8" t="s">
        <v>168</v>
      </c>
      <c r="AU8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6" s="8">
        <v>0</v>
      </c>
      <c r="AW856">
        <v>18.315000000000001</v>
      </c>
      <c r="AX856">
        <v>12.561249999999999</v>
      </c>
      <c r="AY856">
        <v>9.2796249999999993</v>
      </c>
      <c r="AZ856">
        <v>12.2525</v>
      </c>
    </row>
    <row r="857" spans="1:52" x14ac:dyDescent="0.3">
      <c r="A857" s="43" t="s">
        <v>1268</v>
      </c>
      <c r="B857" t="s">
        <v>3522</v>
      </c>
      <c r="C857" t="s">
        <v>147</v>
      </c>
      <c r="D857" s="8" t="s">
        <v>103</v>
      </c>
      <c r="E857" s="8" t="s">
        <v>290</v>
      </c>
      <c r="F857" s="8" t="s">
        <v>14</v>
      </c>
      <c r="G857" s="8" t="s">
        <v>9251</v>
      </c>
      <c r="H857" s="8" t="s">
        <v>126</v>
      </c>
      <c r="I857" s="8" t="s">
        <v>15</v>
      </c>
      <c r="J857" s="8">
        <v>62</v>
      </c>
      <c r="K857" s="14" t="s">
        <v>1267</v>
      </c>
      <c r="L857" s="14" t="s">
        <v>6024</v>
      </c>
      <c r="M857" s="10">
        <v>0.98290593773489798</v>
      </c>
      <c r="N857" s="8" t="s">
        <v>8555</v>
      </c>
      <c r="O857" s="8" t="s">
        <v>129</v>
      </c>
      <c r="P857" s="9">
        <v>0.37188657407407405</v>
      </c>
      <c r="Q857" s="9">
        <v>0.37936342592592592</v>
      </c>
      <c r="R857" s="8">
        <v>0</v>
      </c>
      <c r="S857" s="10">
        <v>16.574999999999999</v>
      </c>
      <c r="T857" s="8" t="s">
        <v>5252</v>
      </c>
      <c r="U857" s="8" t="s">
        <v>5253</v>
      </c>
      <c r="V857" s="10">
        <v>0.189387741162031</v>
      </c>
      <c r="W857">
        <v>1526.76</v>
      </c>
      <c r="X857" s="8">
        <v>0</v>
      </c>
      <c r="Y857" s="8">
        <v>0</v>
      </c>
      <c r="Z857">
        <v>0</v>
      </c>
      <c r="AA857">
        <v>0</v>
      </c>
      <c r="AB857" s="8">
        <f>Solution[[#This Row],[Old Stop]] +1</f>
        <v>63</v>
      </c>
      <c r="AC857" s="8" t="str">
        <f>_xlfn.CONCAT(Solution[[#This Row],[Old Rt '#]],"_",Solution[[#This Row],[Week '#]],"_", _xlfn.SWITCH(Solution[[#This Row],[Old Delivery Day]], "M", "Monday", "T", "Tuesday", "W", "Wednesday", "R", "Thursday", "F", "Friday"))</f>
        <v>103_Week3_Tuesday</v>
      </c>
      <c r="AD857" s="20">
        <v>68.937100000000001</v>
      </c>
      <c r="AE857" s="20">
        <v>61.213299999999997</v>
      </c>
      <c r="AF857" s="20">
        <v>45</v>
      </c>
      <c r="AG857" s="20">
        <v>45</v>
      </c>
      <c r="AH857">
        <v>22.5</v>
      </c>
      <c r="AI857" s="8" t="s">
        <v>3408</v>
      </c>
      <c r="AJ857" s="8" t="s">
        <v>5694</v>
      </c>
      <c r="AK857" s="8">
        <v>1</v>
      </c>
      <c r="AL857" s="8">
        <v>0</v>
      </c>
      <c r="AM857" s="11">
        <v>22.5</v>
      </c>
      <c r="AN857" s="11">
        <v>22.5</v>
      </c>
      <c r="AO857" t="s">
        <v>163</v>
      </c>
      <c r="AP857" s="8" t="s">
        <v>191</v>
      </c>
      <c r="AQ857" s="8" t="s">
        <v>44</v>
      </c>
      <c r="AR857" s="8" t="s">
        <v>163</v>
      </c>
      <c r="AS857" s="8" t="s">
        <v>163</v>
      </c>
      <c r="AT857" s="8" t="s">
        <v>168</v>
      </c>
      <c r="AU8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7" s="8">
        <v>0</v>
      </c>
      <c r="AW857">
        <v>17.234275</v>
      </c>
      <c r="AX857">
        <v>15.303324999999999</v>
      </c>
      <c r="AY857">
        <v>11.25</v>
      </c>
      <c r="AZ857">
        <v>11.25</v>
      </c>
    </row>
    <row r="858" spans="1:52" x14ac:dyDescent="0.3">
      <c r="A858" s="43" t="s">
        <v>465</v>
      </c>
      <c r="B858" t="s">
        <v>5450</v>
      </c>
      <c r="C858" t="s">
        <v>110</v>
      </c>
      <c r="D858" s="8" t="s">
        <v>103</v>
      </c>
      <c r="E858" s="8" t="s">
        <v>290</v>
      </c>
      <c r="F858" s="8" t="s">
        <v>14</v>
      </c>
      <c r="G858" s="8" t="s">
        <v>9261</v>
      </c>
      <c r="H858" s="8" t="s">
        <v>126</v>
      </c>
      <c r="I858" s="8" t="s">
        <v>15</v>
      </c>
      <c r="J858" s="8">
        <v>320</v>
      </c>
      <c r="K858" s="14" t="s">
        <v>464</v>
      </c>
      <c r="L858" s="14" t="s">
        <v>6234</v>
      </c>
      <c r="M858" s="10">
        <v>0.36886659849915299</v>
      </c>
      <c r="N858" s="8" t="s">
        <v>8582</v>
      </c>
      <c r="O858" s="8" t="s">
        <v>107</v>
      </c>
      <c r="P858" s="9">
        <v>0.48399305555555555</v>
      </c>
      <c r="Q858" s="9">
        <v>0.49070601851851853</v>
      </c>
      <c r="R858" s="8">
        <v>0</v>
      </c>
      <c r="S858" s="10">
        <v>4.0666666666666664</v>
      </c>
      <c r="T858" s="8" t="s">
        <v>5452</v>
      </c>
      <c r="U858" s="8" t="s">
        <v>5453</v>
      </c>
      <c r="V858" s="10">
        <v>9.02087611984419E-2</v>
      </c>
      <c r="W858">
        <v>482</v>
      </c>
      <c r="X858" s="8">
        <v>0</v>
      </c>
      <c r="Y858" s="8">
        <v>0</v>
      </c>
      <c r="Z858">
        <v>0</v>
      </c>
      <c r="AA858">
        <v>0</v>
      </c>
      <c r="AB858" s="8">
        <f>Solution[[#This Row],[Old Stop]] +1</f>
        <v>321</v>
      </c>
      <c r="AC858" s="8" t="str">
        <f>_xlfn.CONCAT(Solution[[#This Row],[Old Rt '#]],"_",Solution[[#This Row],[Week '#]],"_", _xlfn.SWITCH(Solution[[#This Row],[Old Delivery Day]], "M", "Monday", "T", "Tuesday", "W", "Wednesday", "R", "Thursday", "F", "Friday"))</f>
        <v>103_Week3_Tuesday</v>
      </c>
      <c r="AD858" s="20">
        <v>36.74</v>
      </c>
      <c r="AE858" s="20">
        <v>36.74</v>
      </c>
      <c r="AF858" s="20">
        <v>37.713299999999997</v>
      </c>
      <c r="AG858" s="20">
        <v>38.200000000000003</v>
      </c>
      <c r="AH858">
        <v>9.5500000000000007</v>
      </c>
      <c r="AI858" s="8" t="s">
        <v>3408</v>
      </c>
      <c r="AJ858" s="8" t="s">
        <v>5694</v>
      </c>
      <c r="AK858" s="8">
        <v>1</v>
      </c>
      <c r="AL858" s="8">
        <v>0</v>
      </c>
      <c r="AM858" s="11">
        <v>9.1850000000000005</v>
      </c>
      <c r="AN858" s="11">
        <v>9.5500000000000007</v>
      </c>
      <c r="AO858" t="s">
        <v>163</v>
      </c>
      <c r="AP858" s="8" t="s">
        <v>191</v>
      </c>
      <c r="AQ858" s="8" t="s">
        <v>44</v>
      </c>
      <c r="AR858" s="8" t="s">
        <v>163</v>
      </c>
      <c r="AS858" s="8" t="s">
        <v>163</v>
      </c>
      <c r="AT858" s="8" t="s">
        <v>168</v>
      </c>
      <c r="AU8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8" s="8">
        <v>0</v>
      </c>
      <c r="AW858">
        <v>9.1850000000000005</v>
      </c>
      <c r="AX858">
        <v>9.1850000000000005</v>
      </c>
      <c r="AY858">
        <v>9.4283249999999992</v>
      </c>
      <c r="AZ858">
        <v>9.5500000000000007</v>
      </c>
    </row>
    <row r="859" spans="1:52" x14ac:dyDescent="0.3">
      <c r="A859" s="43" t="s">
        <v>436</v>
      </c>
      <c r="B859" t="s">
        <v>4280</v>
      </c>
      <c r="C859" t="s">
        <v>110</v>
      </c>
      <c r="D859" s="8" t="s">
        <v>103</v>
      </c>
      <c r="E859" s="8" t="s">
        <v>290</v>
      </c>
      <c r="F859" s="8" t="s">
        <v>14</v>
      </c>
      <c r="G859" s="8" t="s">
        <v>9259</v>
      </c>
      <c r="H859" s="8" t="s">
        <v>160</v>
      </c>
      <c r="I859" s="8" t="s">
        <v>14</v>
      </c>
      <c r="J859" s="8">
        <v>110</v>
      </c>
      <c r="K859" s="14" t="s">
        <v>281</v>
      </c>
      <c r="L859" s="14" t="s">
        <v>5766</v>
      </c>
      <c r="M859" s="10">
        <v>0.42143236286625602</v>
      </c>
      <c r="N859" s="8" t="s">
        <v>8541</v>
      </c>
      <c r="O859" s="8" t="s">
        <v>129</v>
      </c>
      <c r="P859" s="9">
        <v>0.40797453703703701</v>
      </c>
      <c r="Q859" s="9">
        <v>0.41170138888888891</v>
      </c>
      <c r="R859" s="8">
        <v>0</v>
      </c>
      <c r="S859" s="10">
        <v>5.9750000000000005</v>
      </c>
      <c r="T859" s="8" t="s">
        <v>5365</v>
      </c>
      <c r="U859" s="8" t="s">
        <v>5366</v>
      </c>
      <c r="V859" s="10">
        <v>0.16972369900251699</v>
      </c>
      <c r="W859">
        <v>1958.27</v>
      </c>
      <c r="X859" s="8">
        <v>0</v>
      </c>
      <c r="Y859" s="8">
        <v>0</v>
      </c>
      <c r="Z859">
        <v>0</v>
      </c>
      <c r="AA859">
        <v>0</v>
      </c>
      <c r="AB859" s="8">
        <f>Solution[[#This Row],[Old Stop]] +1</f>
        <v>111</v>
      </c>
      <c r="AC859" s="8" t="str">
        <f>_xlfn.CONCAT(Solution[[#This Row],[Old Rt '#]],"_",Solution[[#This Row],[Week '#]],"_", _xlfn.SWITCH(Solution[[#This Row],[Old Delivery Day]], "M", "Monday", "T", "Tuesday", "W", "Wednesday", "R", "Thursday", "F", "Friday"))</f>
        <v>101_Week3_Friday</v>
      </c>
      <c r="AD859" s="20">
        <v>75</v>
      </c>
      <c r="AE859" s="20">
        <v>75</v>
      </c>
      <c r="AF859" s="20">
        <v>75.758300000000006</v>
      </c>
      <c r="AG859" s="20">
        <v>76.239999999999995</v>
      </c>
      <c r="AH859">
        <v>40.35</v>
      </c>
      <c r="AI859" s="8" t="s">
        <v>3408</v>
      </c>
      <c r="AJ859" s="8" t="s">
        <v>5694</v>
      </c>
      <c r="AK859" s="8">
        <v>1</v>
      </c>
      <c r="AL859" s="8">
        <v>0</v>
      </c>
      <c r="AM859" s="11">
        <v>37.5</v>
      </c>
      <c r="AN859" s="11">
        <v>38.119999999999997</v>
      </c>
      <c r="AO859" t="s">
        <v>163</v>
      </c>
      <c r="AP859" s="8" t="s">
        <v>191</v>
      </c>
      <c r="AQ859" s="8" t="s">
        <v>44</v>
      </c>
      <c r="AR859" s="8" t="s">
        <v>163</v>
      </c>
      <c r="AS859" s="8" t="s">
        <v>164</v>
      </c>
      <c r="AT859" s="8" t="s">
        <v>168</v>
      </c>
      <c r="AU8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59" s="8">
        <v>0</v>
      </c>
      <c r="AW859">
        <v>18.75</v>
      </c>
      <c r="AX859">
        <v>18.75</v>
      </c>
      <c r="AY859">
        <v>18.939575000000001</v>
      </c>
      <c r="AZ859">
        <v>19.059999999999999</v>
      </c>
    </row>
    <row r="860" spans="1:52" x14ac:dyDescent="0.3">
      <c r="A860" s="43" t="s">
        <v>430</v>
      </c>
      <c r="B860" t="s">
        <v>4611</v>
      </c>
      <c r="C860" t="s">
        <v>110</v>
      </c>
      <c r="D860" s="8" t="s">
        <v>103</v>
      </c>
      <c r="E860" s="8" t="s">
        <v>290</v>
      </c>
      <c r="F860" s="8" t="s">
        <v>14</v>
      </c>
      <c r="G860" s="8" t="s">
        <v>4484</v>
      </c>
      <c r="H860" s="8" t="s">
        <v>126</v>
      </c>
      <c r="I860" s="8" t="s">
        <v>48</v>
      </c>
      <c r="J860" s="8">
        <v>382</v>
      </c>
      <c r="K860" s="14" t="s">
        <v>429</v>
      </c>
      <c r="L860" s="14" t="s">
        <v>9020</v>
      </c>
      <c r="M860" s="10">
        <v>3.4385038268302099</v>
      </c>
      <c r="N860" s="8" t="s">
        <v>8543</v>
      </c>
      <c r="O860" s="8" t="s">
        <v>129</v>
      </c>
      <c r="P860" s="9">
        <v>0.40493055555555557</v>
      </c>
      <c r="Q860" s="9">
        <v>0.40768518518518521</v>
      </c>
      <c r="R860" s="8">
        <v>0</v>
      </c>
      <c r="S860" s="10">
        <v>4.8</v>
      </c>
      <c r="T860" s="8" t="s">
        <v>9021</v>
      </c>
      <c r="U860" s="8" t="s">
        <v>9022</v>
      </c>
      <c r="V860" s="10">
        <v>1.5658780956045599</v>
      </c>
      <c r="W860">
        <v>838.29</v>
      </c>
      <c r="X860" s="8">
        <v>0</v>
      </c>
      <c r="Y860" s="8">
        <v>0</v>
      </c>
      <c r="Z860">
        <v>0</v>
      </c>
      <c r="AA860">
        <v>0</v>
      </c>
      <c r="AB860" s="8">
        <f>Solution[[#This Row],[Old Stop]] +1</f>
        <v>383</v>
      </c>
      <c r="AC860" s="8" t="str">
        <f>_xlfn.CONCAT(Solution[[#This Row],[Old Rt '#]],"_",Solution[[#This Row],[Week '#]],"_", _xlfn.SWITCH(Solution[[#This Row],[Old Delivery Day]], "M", "Monday", "T", "Tuesday", "W", "Wednesday", "R", "Thursday", "F", "Friday"))</f>
        <v>103_Week3_Thursday</v>
      </c>
      <c r="AD860" s="20">
        <v>31.9</v>
      </c>
      <c r="AE860" s="20">
        <v>31.9</v>
      </c>
      <c r="AF860" s="20">
        <v>32.807099999999998</v>
      </c>
      <c r="AG860" s="20">
        <v>33.17</v>
      </c>
      <c r="AH860">
        <v>17.579999999999998</v>
      </c>
      <c r="AI860" s="8" t="s">
        <v>3408</v>
      </c>
      <c r="AJ860" s="8" t="s">
        <v>5694</v>
      </c>
      <c r="AK860" s="8">
        <v>1</v>
      </c>
      <c r="AL860" s="8">
        <v>0</v>
      </c>
      <c r="AM860" s="11">
        <v>15.95</v>
      </c>
      <c r="AN860" s="11">
        <v>16.585000000000001</v>
      </c>
      <c r="AO860" t="s">
        <v>163</v>
      </c>
      <c r="AP860" s="8" t="s">
        <v>191</v>
      </c>
      <c r="AQ860" s="8" t="s">
        <v>44</v>
      </c>
      <c r="AR860" s="8" t="s">
        <v>163</v>
      </c>
      <c r="AS860" s="8" t="s">
        <v>163</v>
      </c>
      <c r="AT860" s="8" t="s">
        <v>168</v>
      </c>
      <c r="AU8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60" s="8">
        <v>0</v>
      </c>
      <c r="AW860">
        <v>7.9749999999999996</v>
      </c>
      <c r="AX860">
        <v>7.9749999999999996</v>
      </c>
      <c r="AY860">
        <v>8.2017749999999996</v>
      </c>
      <c r="AZ860">
        <v>8.2925000000000004</v>
      </c>
    </row>
    <row r="861" spans="1:52" x14ac:dyDescent="0.3">
      <c r="A861" s="43" t="s">
        <v>77</v>
      </c>
      <c r="D861" s="8" t="s">
        <v>103</v>
      </c>
      <c r="E861" s="8" t="s">
        <v>9308</v>
      </c>
      <c r="F861" s="8" t="s">
        <v>12</v>
      </c>
      <c r="J861" s="8"/>
      <c r="K861" s="14" t="s">
        <v>3551</v>
      </c>
      <c r="L861" s="14" t="s">
        <v>3552</v>
      </c>
      <c r="M861" s="10"/>
      <c r="N861" s="8" t="s">
        <v>9364</v>
      </c>
      <c r="P861" s="9"/>
      <c r="Q861" s="9"/>
      <c r="T861" s="8" t="s">
        <v>3553</v>
      </c>
      <c r="U861" s="8" t="s">
        <v>3554</v>
      </c>
      <c r="V861" s="10"/>
      <c r="W861"/>
      <c r="Z861"/>
      <c r="AA861"/>
      <c r="AB861" s="8">
        <f>Solution[[#This Row],[Old Stop]] +1</f>
        <v>1</v>
      </c>
      <c r="AC861" s="8" t="e">
        <f>_xlfn.CONCAT(Solution[[#This Row],[Old Rt '#]],"_",Solution[[#This Row],[Week '#]],"_", _xlfn.SWITCH(Solution[[#This Row],[Old Delivery Day]], "M", "Monday", "T", "Tuesday", "W", "Wednesday", "R", "Thursday", "F", "Friday"))</f>
        <v>#N/A</v>
      </c>
      <c r="AD861" s="20"/>
      <c r="AE861" s="20"/>
      <c r="AI861" s="8" t="s">
        <v>9323</v>
      </c>
      <c r="AJ861" s="8" t="s">
        <v>9365</v>
      </c>
      <c r="AK861" s="8">
        <v>17</v>
      </c>
      <c r="AL861" s="8"/>
      <c r="AM861" s="11"/>
      <c r="AN861" s="11"/>
      <c r="AO861" t="s">
        <v>163</v>
      </c>
      <c r="AP861" s="8"/>
      <c r="AQ861" s="8"/>
      <c r="AR861" s="8" t="s">
        <v>163</v>
      </c>
      <c r="AS861" s="8" t="s">
        <v>163</v>
      </c>
      <c r="AT861" s="8"/>
      <c r="AU8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1" s="8"/>
    </row>
    <row r="862" spans="1:52" x14ac:dyDescent="0.3">
      <c r="A862" s="43" t="s">
        <v>1549</v>
      </c>
      <c r="B862" t="s">
        <v>4219</v>
      </c>
      <c r="C862" t="s">
        <v>129</v>
      </c>
      <c r="D862" s="8" t="s">
        <v>103</v>
      </c>
      <c r="E862" s="8" t="s">
        <v>290</v>
      </c>
      <c r="F862" s="8" t="s">
        <v>14</v>
      </c>
      <c r="G862" s="8" t="s">
        <v>9254</v>
      </c>
      <c r="H862" s="8" t="s">
        <v>126</v>
      </c>
      <c r="I862" s="8" t="s">
        <v>15</v>
      </c>
      <c r="J862" s="8">
        <v>168</v>
      </c>
      <c r="K862" s="14" t="s">
        <v>1548</v>
      </c>
      <c r="L862" s="14" t="s">
        <v>6231</v>
      </c>
      <c r="M862" s="10">
        <v>3.9103695375135601</v>
      </c>
      <c r="N862" s="8" t="s">
        <v>8539</v>
      </c>
      <c r="O862" s="8" t="s">
        <v>107</v>
      </c>
      <c r="P862" s="9">
        <v>0.41810185185185184</v>
      </c>
      <c r="Q862" s="9">
        <v>0.42481481481481481</v>
      </c>
      <c r="R862" s="8">
        <v>0</v>
      </c>
      <c r="S862" s="10">
        <v>22.2</v>
      </c>
      <c r="T862" s="8" t="s">
        <v>5475</v>
      </c>
      <c r="U862" s="8" t="s">
        <v>5476</v>
      </c>
      <c r="V862" s="10">
        <v>1.9195679243166399</v>
      </c>
      <c r="W862">
        <v>1177.83</v>
      </c>
      <c r="X862" s="8">
        <v>0</v>
      </c>
      <c r="Y862" s="8">
        <v>0</v>
      </c>
      <c r="Z862">
        <v>0</v>
      </c>
      <c r="AA862">
        <v>0</v>
      </c>
      <c r="AB862" s="8">
        <f>Solution[[#This Row],[Old Stop]] +1</f>
        <v>169</v>
      </c>
      <c r="AC862" s="8" t="str">
        <f>_xlfn.CONCAT(Solution[[#This Row],[Old Rt '#]],"_",Solution[[#This Row],[Week '#]],"_", _xlfn.SWITCH(Solution[[#This Row],[Old Delivery Day]], "M", "Monday", "T", "Tuesday", "W", "Wednesday", "R", "Thursday", "F", "Friday"))</f>
        <v>103_Week3_Tuesday</v>
      </c>
      <c r="AD862" s="20">
        <v>92.137500000000003</v>
      </c>
      <c r="AE862" s="20">
        <v>92.6</v>
      </c>
      <c r="AF862" s="20">
        <v>89.9666</v>
      </c>
      <c r="AG862" s="20">
        <v>80.08</v>
      </c>
      <c r="AH862">
        <v>23.49</v>
      </c>
      <c r="AI862" s="8" t="s">
        <v>3408</v>
      </c>
      <c r="AJ862" s="8" t="s">
        <v>5694</v>
      </c>
      <c r="AK862" s="8">
        <v>1</v>
      </c>
      <c r="AL862" s="8">
        <v>0</v>
      </c>
      <c r="AM862" s="11">
        <v>23.15</v>
      </c>
      <c r="AN862" s="11">
        <v>20.02</v>
      </c>
      <c r="AO862" t="s">
        <v>163</v>
      </c>
      <c r="AP862" s="8" t="s">
        <v>191</v>
      </c>
      <c r="AQ862" s="8" t="s">
        <v>44</v>
      </c>
      <c r="AR862" s="8" t="s">
        <v>163</v>
      </c>
      <c r="AS862" s="8" t="s">
        <v>163</v>
      </c>
      <c r="AT862" s="8" t="s">
        <v>168</v>
      </c>
      <c r="AU8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2" s="8">
        <v>0</v>
      </c>
      <c r="AW862">
        <v>23.034375000000001</v>
      </c>
      <c r="AX862">
        <v>23.15</v>
      </c>
      <c r="AY862">
        <v>22.49165</v>
      </c>
      <c r="AZ862">
        <v>20.02</v>
      </c>
    </row>
    <row r="863" spans="1:52" x14ac:dyDescent="0.3">
      <c r="A863" s="43" t="s">
        <v>1376</v>
      </c>
      <c r="B863" t="s">
        <v>4232</v>
      </c>
      <c r="C863" t="s">
        <v>110</v>
      </c>
      <c r="D863" s="8" t="s">
        <v>103</v>
      </c>
      <c r="E863" s="8" t="s">
        <v>290</v>
      </c>
      <c r="F863" s="8" t="s">
        <v>14</v>
      </c>
      <c r="G863" s="8" t="s">
        <v>9249</v>
      </c>
      <c r="H863" s="8" t="s">
        <v>160</v>
      </c>
      <c r="I863" s="8" t="s">
        <v>12</v>
      </c>
      <c r="J863" s="8">
        <v>252</v>
      </c>
      <c r="K863" s="14" t="s">
        <v>1375</v>
      </c>
      <c r="L863" s="14" t="s">
        <v>5854</v>
      </c>
      <c r="M863" s="10">
        <v>2.3181760760900798</v>
      </c>
      <c r="N863" s="8" t="s">
        <v>8547</v>
      </c>
      <c r="O863" s="8" t="s">
        <v>147</v>
      </c>
      <c r="P863" s="9">
        <v>0.41332175925925924</v>
      </c>
      <c r="Q863" s="9">
        <v>0.41538194444444443</v>
      </c>
      <c r="R863" s="8">
        <v>0</v>
      </c>
      <c r="S863" s="10">
        <v>3.7708333333333335</v>
      </c>
      <c r="T863" s="8" t="s">
        <v>4234</v>
      </c>
      <c r="U863" s="8" t="s">
        <v>4235</v>
      </c>
      <c r="V863" s="10">
        <v>0.97379215363474103</v>
      </c>
      <c r="W863">
        <v>4326.34</v>
      </c>
      <c r="X863" s="8">
        <v>0</v>
      </c>
      <c r="Y863" s="8">
        <v>1</v>
      </c>
      <c r="Z863">
        <v>2</v>
      </c>
      <c r="AA863">
        <v>22</v>
      </c>
      <c r="AB863" s="8">
        <f>Solution[[#This Row],[Old Stop]] +1</f>
        <v>253</v>
      </c>
      <c r="AC863" s="8" t="str">
        <f>_xlfn.CONCAT(Solution[[#This Row],[Old Rt '#]],"_",Solution[[#This Row],[Week '#]],"_", _xlfn.SWITCH(Solution[[#This Row],[Old Delivery Day]], "M", "Monday", "T", "Tuesday", "W", "Wednesday", "R", "Thursday", "F", "Friday"))</f>
        <v>101_Week3_Wednesday</v>
      </c>
      <c r="AD863" s="20">
        <v>56.9985</v>
      </c>
      <c r="AE863" s="20">
        <v>85.876300000000001</v>
      </c>
      <c r="AF863" s="20">
        <v>61.839300000000001</v>
      </c>
      <c r="AG863" s="20">
        <v>70.621300000000005</v>
      </c>
      <c r="AH863">
        <v>52.18</v>
      </c>
      <c r="AI863" s="8" t="s">
        <v>3408</v>
      </c>
      <c r="AJ863" s="8" t="s">
        <v>5694</v>
      </c>
      <c r="AK863" s="8">
        <v>1</v>
      </c>
      <c r="AL863" s="8">
        <v>22</v>
      </c>
      <c r="AM863" s="11">
        <v>142.65369999999999</v>
      </c>
      <c r="AN863" s="11">
        <v>96.415000000000006</v>
      </c>
      <c r="AO863" t="s">
        <v>163</v>
      </c>
      <c r="AP863" s="8" t="s">
        <v>191</v>
      </c>
      <c r="AQ863" s="8" t="s">
        <v>44</v>
      </c>
      <c r="AR863" s="8" t="s">
        <v>163</v>
      </c>
      <c r="AS863" s="8" t="s">
        <v>163</v>
      </c>
      <c r="AT863" s="8" t="s">
        <v>168</v>
      </c>
      <c r="AU8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63" s="8">
        <v>22</v>
      </c>
      <c r="AW863">
        <v>14.249625</v>
      </c>
      <c r="AX863">
        <v>21.469075</v>
      </c>
      <c r="AY863">
        <v>15.459825</v>
      </c>
      <c r="AZ863">
        <v>17.655325000000001</v>
      </c>
    </row>
    <row r="864" spans="1:52" x14ac:dyDescent="0.3">
      <c r="A864" s="43" t="s">
        <v>1680</v>
      </c>
      <c r="B864" t="s">
        <v>5190</v>
      </c>
      <c r="C864" t="s">
        <v>110</v>
      </c>
      <c r="D864" s="8" t="s">
        <v>103</v>
      </c>
      <c r="E864" s="8" t="s">
        <v>290</v>
      </c>
      <c r="F864" s="8" t="s">
        <v>14</v>
      </c>
      <c r="G864" s="8" t="s">
        <v>9257</v>
      </c>
      <c r="H864" s="8" t="s">
        <v>126</v>
      </c>
      <c r="I864" s="8" t="s">
        <v>15</v>
      </c>
      <c r="J864" s="8">
        <v>285</v>
      </c>
      <c r="K864" s="14" t="s">
        <v>1679</v>
      </c>
      <c r="L864" s="14" t="s">
        <v>5930</v>
      </c>
      <c r="M864" s="10">
        <v>0.25671589856710902</v>
      </c>
      <c r="N864" s="8" t="s">
        <v>8579</v>
      </c>
      <c r="O864" s="8" t="s">
        <v>129</v>
      </c>
      <c r="P864" s="9">
        <v>0.45256944444444447</v>
      </c>
      <c r="Q864" s="9">
        <v>0.46879629629629632</v>
      </c>
      <c r="R864" s="8">
        <v>0</v>
      </c>
      <c r="S864" s="10">
        <v>15.9</v>
      </c>
      <c r="T864" s="8" t="s">
        <v>5192</v>
      </c>
      <c r="U864" s="8" t="s">
        <v>5193</v>
      </c>
      <c r="V864" s="10">
        <v>6.6573066014118595E-2</v>
      </c>
      <c r="W864">
        <v>956.21</v>
      </c>
      <c r="X864" s="8">
        <v>0</v>
      </c>
      <c r="Y864" s="8">
        <v>0</v>
      </c>
      <c r="Z864">
        <v>0</v>
      </c>
      <c r="AA864">
        <v>0</v>
      </c>
      <c r="AB864" s="8">
        <f>Solution[[#This Row],[Old Stop]] +1</f>
        <v>286</v>
      </c>
      <c r="AC864" s="8" t="str">
        <f>_xlfn.CONCAT(Solution[[#This Row],[Old Rt '#]],"_",Solution[[#This Row],[Week '#]],"_", _xlfn.SWITCH(Solution[[#This Row],[Old Delivery Day]], "M", "Monday", "T", "Tuesday", "W", "Wednesday", "R", "Thursday", "F", "Friday"))</f>
        <v>103_Week3_Tuesday</v>
      </c>
      <c r="AD864" s="20">
        <v>36.29</v>
      </c>
      <c r="AE864" s="20">
        <v>36.29</v>
      </c>
      <c r="AF864" s="20">
        <v>37.582799999999999</v>
      </c>
      <c r="AG864" s="20">
        <v>38.1</v>
      </c>
      <c r="AH864">
        <v>20.2</v>
      </c>
      <c r="AI864" s="8" t="s">
        <v>3408</v>
      </c>
      <c r="AJ864" s="8" t="s">
        <v>5694</v>
      </c>
      <c r="AK864" s="8">
        <v>1</v>
      </c>
      <c r="AL864" s="8">
        <v>0</v>
      </c>
      <c r="AM864" s="11">
        <v>18.145</v>
      </c>
      <c r="AN864" s="11">
        <v>19.05</v>
      </c>
      <c r="AO864" t="s">
        <v>163</v>
      </c>
      <c r="AP864" s="8" t="s">
        <v>191</v>
      </c>
      <c r="AQ864" s="8" t="s">
        <v>44</v>
      </c>
      <c r="AR864" s="8" t="s">
        <v>163</v>
      </c>
      <c r="AS864" s="8" t="s">
        <v>163</v>
      </c>
      <c r="AT864" s="8" t="s">
        <v>168</v>
      </c>
      <c r="AU8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4" s="8">
        <v>0</v>
      </c>
      <c r="AW864">
        <v>9.0724999999999998</v>
      </c>
      <c r="AX864">
        <v>9.0724999999999998</v>
      </c>
      <c r="AY864">
        <v>9.3956999999999997</v>
      </c>
      <c r="AZ864">
        <v>9.5250000000000004</v>
      </c>
    </row>
    <row r="865" spans="1:52" x14ac:dyDescent="0.3">
      <c r="A865" s="43" t="s">
        <v>5720</v>
      </c>
      <c r="B865" t="s">
        <v>5735</v>
      </c>
      <c r="C865" t="s">
        <v>110</v>
      </c>
      <c r="D865" s="8" t="s">
        <v>103</v>
      </c>
      <c r="E865" s="8" t="s">
        <v>9308</v>
      </c>
      <c r="F865" s="8" t="s">
        <v>12</v>
      </c>
      <c r="G865" s="8" t="s">
        <v>132</v>
      </c>
      <c r="H865" s="8" t="s">
        <v>290</v>
      </c>
      <c r="I865" s="8" t="s">
        <v>13</v>
      </c>
      <c r="J865" s="8">
        <v>0</v>
      </c>
      <c r="K865" s="14" t="s">
        <v>2138</v>
      </c>
      <c r="L865" s="14" t="s">
        <v>9319</v>
      </c>
      <c r="M865" s="10"/>
      <c r="N865" s="8" t="s">
        <v>9366</v>
      </c>
      <c r="O865" s="8" t="s">
        <v>147</v>
      </c>
      <c r="P865" s="9"/>
      <c r="Q865" s="9"/>
      <c r="S865" s="10">
        <v>4.0791666666666666</v>
      </c>
      <c r="T865" s="8" t="s">
        <v>9321</v>
      </c>
      <c r="U865" s="8" t="s">
        <v>9322</v>
      </c>
      <c r="V865" s="10"/>
      <c r="W865">
        <v>837.46</v>
      </c>
      <c r="Y865" s="8">
        <v>0</v>
      </c>
      <c r="Z865">
        <v>0</v>
      </c>
      <c r="AA865">
        <v>0</v>
      </c>
      <c r="AB865" s="8">
        <f>Solution[[#This Row],[Old Stop]] +1</f>
        <v>1</v>
      </c>
      <c r="AC865" s="8" t="str">
        <f>_xlfn.CONCAT(Solution[[#This Row],[Old Rt '#]],"_",Solution[[#This Row],[Week '#]],"_", _xlfn.SWITCH(Solution[[#This Row],[Old Delivery Day]], "M", "Monday", "T", "Tuesday", "W", "Wednesday", "R", "Thursday", "F", "Friday"))</f>
        <v>105_Week3_Monday</v>
      </c>
      <c r="AD865" s="20">
        <v>0</v>
      </c>
      <c r="AE865" s="20">
        <v>0</v>
      </c>
      <c r="AF865" s="20">
        <v>0</v>
      </c>
      <c r="AG865" s="20">
        <v>46.701099999999997</v>
      </c>
      <c r="AH865">
        <v>49.262300000000003</v>
      </c>
      <c r="AI865" s="8" t="s">
        <v>9323</v>
      </c>
      <c r="AJ865" s="8" t="s">
        <v>9365</v>
      </c>
      <c r="AK865" s="8">
        <v>1</v>
      </c>
      <c r="AL865" s="8"/>
      <c r="AM865" s="11">
        <v>0</v>
      </c>
      <c r="AN865" s="11">
        <v>46.744999999999997</v>
      </c>
      <c r="AO865" t="s">
        <v>163</v>
      </c>
      <c r="AP865" s="8" t="s">
        <v>77</v>
      </c>
      <c r="AQ865" s="8" t="s">
        <v>44</v>
      </c>
      <c r="AR865" s="8" t="s">
        <v>163</v>
      </c>
      <c r="AS865" s="8" t="s">
        <v>163</v>
      </c>
      <c r="AT865" s="8" t="s">
        <v>168</v>
      </c>
      <c r="AU8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865" s="8"/>
      <c r="AW865">
        <v>0</v>
      </c>
      <c r="AX865">
        <v>0</v>
      </c>
      <c r="AY865">
        <v>0</v>
      </c>
      <c r="AZ865">
        <v>11.675274999999999</v>
      </c>
    </row>
    <row r="866" spans="1:52" x14ac:dyDescent="0.3">
      <c r="A866" s="43" t="s">
        <v>1698</v>
      </c>
      <c r="B866" t="s">
        <v>158</v>
      </c>
      <c r="C866" t="s">
        <v>147</v>
      </c>
      <c r="D866" s="8" t="s">
        <v>103</v>
      </c>
      <c r="E866" s="8" t="s">
        <v>290</v>
      </c>
      <c r="F866" s="8" t="s">
        <v>14</v>
      </c>
      <c r="G866" s="8" t="s">
        <v>9262</v>
      </c>
      <c r="H866" s="8" t="s">
        <v>126</v>
      </c>
      <c r="I866" s="8" t="s">
        <v>15</v>
      </c>
      <c r="J866" s="8">
        <v>340</v>
      </c>
      <c r="K866" s="14" t="s">
        <v>1697</v>
      </c>
      <c r="L866" s="14" t="s">
        <v>5932</v>
      </c>
      <c r="M866" s="10">
        <v>3.4420577149630298</v>
      </c>
      <c r="N866" s="8" t="s">
        <v>9117</v>
      </c>
      <c r="O866" s="8" t="s">
        <v>147</v>
      </c>
      <c r="P866" s="9">
        <v>0.49917824074074074</v>
      </c>
      <c r="Q866" s="9">
        <v>0.49929398148148146</v>
      </c>
      <c r="R866" s="8">
        <v>0</v>
      </c>
      <c r="S866" s="10">
        <v>0.90416666666666667</v>
      </c>
      <c r="T866" s="8" t="s">
        <v>3543</v>
      </c>
      <c r="U866" s="8" t="s">
        <v>3544</v>
      </c>
      <c r="V866" s="10">
        <v>0.92343172206594204</v>
      </c>
      <c r="W866">
        <v>3268.07</v>
      </c>
      <c r="X866" s="8">
        <v>0</v>
      </c>
      <c r="Y866" s="8">
        <v>0</v>
      </c>
      <c r="Z866">
        <v>0</v>
      </c>
      <c r="AA866">
        <v>0</v>
      </c>
      <c r="AB866" s="8">
        <f>Solution[[#This Row],[Old Stop]] +1</f>
        <v>341</v>
      </c>
      <c r="AC866" s="8" t="str">
        <f>_xlfn.CONCAT(Solution[[#This Row],[Old Rt '#]],"_",Solution[[#This Row],[Week '#]],"_", _xlfn.SWITCH(Solution[[#This Row],[Old Delivery Day]], "M", "Monday", "T", "Tuesday", "W", "Wednesday", "R", "Thursday", "F", "Friday"))</f>
        <v>103_Week3_Tuesday</v>
      </c>
      <c r="AD866" s="20">
        <v>62.22</v>
      </c>
      <c r="AE866" s="20">
        <v>62.22</v>
      </c>
      <c r="AF866" s="20">
        <v>63.957599999999999</v>
      </c>
      <c r="AG866" s="20">
        <v>64.728399999999993</v>
      </c>
      <c r="AH866">
        <v>64.73</v>
      </c>
      <c r="AI866" s="8" t="s">
        <v>3408</v>
      </c>
      <c r="AJ866" s="8" t="s">
        <v>5694</v>
      </c>
      <c r="AK866" s="8">
        <v>1</v>
      </c>
      <c r="AL866" s="8">
        <v>0</v>
      </c>
      <c r="AM866" s="11">
        <v>62.22</v>
      </c>
      <c r="AN866" s="11">
        <v>64.728700000000003</v>
      </c>
      <c r="AO866" t="s">
        <v>163</v>
      </c>
      <c r="AP866" s="8" t="s">
        <v>191</v>
      </c>
      <c r="AQ866" s="8" t="s">
        <v>44</v>
      </c>
      <c r="AR866" s="8" t="s">
        <v>163</v>
      </c>
      <c r="AS866" s="8" t="s">
        <v>163</v>
      </c>
      <c r="AT866" s="8" t="s">
        <v>168</v>
      </c>
      <c r="AU8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6" s="8">
        <v>0</v>
      </c>
      <c r="AW866">
        <v>15.555</v>
      </c>
      <c r="AX866">
        <v>15.555</v>
      </c>
      <c r="AY866">
        <v>15.9894</v>
      </c>
      <c r="AZ866">
        <v>16.182099999999998</v>
      </c>
    </row>
    <row r="867" spans="1:52" x14ac:dyDescent="0.3">
      <c r="A867" s="43" t="s">
        <v>1370</v>
      </c>
      <c r="B867" t="s">
        <v>3509</v>
      </c>
      <c r="C867" t="s">
        <v>110</v>
      </c>
      <c r="D867" s="8" t="s">
        <v>103</v>
      </c>
      <c r="E867" s="8" t="s">
        <v>290</v>
      </c>
      <c r="F867" s="8" t="s">
        <v>14</v>
      </c>
      <c r="G867" s="8" t="s">
        <v>9263</v>
      </c>
      <c r="H867" s="8" t="s">
        <v>126</v>
      </c>
      <c r="I867" s="8" t="s">
        <v>15</v>
      </c>
      <c r="J867" s="8">
        <v>300</v>
      </c>
      <c r="K867" s="14" t="s">
        <v>1369</v>
      </c>
      <c r="L867" s="14" t="s">
        <v>6019</v>
      </c>
      <c r="M867" s="10">
        <v>1.4777822009674</v>
      </c>
      <c r="N867" s="8" t="s">
        <v>8814</v>
      </c>
      <c r="O867" s="8" t="s">
        <v>129</v>
      </c>
      <c r="P867" s="9">
        <v>0.47675925925925927</v>
      </c>
      <c r="Q867" s="9">
        <v>0.47685185185185186</v>
      </c>
      <c r="R867" s="8">
        <v>0</v>
      </c>
      <c r="S867" s="10">
        <v>0.11666666666666667</v>
      </c>
      <c r="T867" s="8" t="s">
        <v>3511</v>
      </c>
      <c r="U867" s="8" t="s">
        <v>3512</v>
      </c>
      <c r="V867" s="10">
        <v>0.31509630192347399</v>
      </c>
      <c r="W867">
        <v>910</v>
      </c>
      <c r="X867" s="8">
        <v>0</v>
      </c>
      <c r="Y867" s="8">
        <v>0</v>
      </c>
      <c r="Z867">
        <v>0</v>
      </c>
      <c r="AA867">
        <v>0</v>
      </c>
      <c r="AB867" s="8">
        <f>Solution[[#This Row],[Old Stop]] +1</f>
        <v>301</v>
      </c>
      <c r="AC867" s="8" t="str">
        <f>_xlfn.CONCAT(Solution[[#This Row],[Old Rt '#]],"_",Solution[[#This Row],[Week '#]],"_", _xlfn.SWITCH(Solution[[#This Row],[Old Delivery Day]], "M", "Monday", "T", "Tuesday", "W", "Wednesday", "R", "Thursday", "F", "Friday"))</f>
        <v>103_Week3_Tuesday</v>
      </c>
      <c r="AD867" s="20">
        <v>35</v>
      </c>
      <c r="AE867" s="20">
        <v>35</v>
      </c>
      <c r="AF867" s="20">
        <v>35</v>
      </c>
      <c r="AG867" s="20">
        <v>35</v>
      </c>
      <c r="AH867">
        <v>18.55</v>
      </c>
      <c r="AI867" s="8" t="s">
        <v>3408</v>
      </c>
      <c r="AJ867" s="8" t="s">
        <v>5694</v>
      </c>
      <c r="AK867" s="8">
        <v>1</v>
      </c>
      <c r="AL867" s="8">
        <v>0</v>
      </c>
      <c r="AM867" s="11">
        <v>17.5</v>
      </c>
      <c r="AN867" s="11">
        <v>17.5</v>
      </c>
      <c r="AO867" t="s">
        <v>163</v>
      </c>
      <c r="AP867" s="8" t="s">
        <v>191</v>
      </c>
      <c r="AQ867" s="8" t="s">
        <v>44</v>
      </c>
      <c r="AR867" s="8" t="s">
        <v>163</v>
      </c>
      <c r="AS867" s="8" t="s">
        <v>163</v>
      </c>
      <c r="AT867" s="8" t="s">
        <v>168</v>
      </c>
      <c r="AU8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7" s="8">
        <v>0</v>
      </c>
      <c r="AW867">
        <v>8.75</v>
      </c>
      <c r="AX867">
        <v>8.75</v>
      </c>
      <c r="AY867">
        <v>8.75</v>
      </c>
      <c r="AZ867">
        <v>8.75</v>
      </c>
    </row>
    <row r="868" spans="1:52" x14ac:dyDescent="0.3">
      <c r="A868" s="43" t="s">
        <v>516</v>
      </c>
      <c r="B868" t="s">
        <v>3522</v>
      </c>
      <c r="C868" t="s">
        <v>138</v>
      </c>
      <c r="D868" s="8" t="s">
        <v>103</v>
      </c>
      <c r="E868" s="8" t="s">
        <v>290</v>
      </c>
      <c r="F868" s="8" t="s">
        <v>14</v>
      </c>
      <c r="G868" s="8" t="s">
        <v>155</v>
      </c>
      <c r="H868" s="8" t="s">
        <v>160</v>
      </c>
      <c r="I868" s="8" t="s">
        <v>14</v>
      </c>
      <c r="J868" s="8">
        <v>1</v>
      </c>
      <c r="K868" s="14" t="s">
        <v>515</v>
      </c>
      <c r="L868" s="14" t="s">
        <v>5791</v>
      </c>
      <c r="M868" s="10">
        <v>4.5625515659080103</v>
      </c>
      <c r="N868" s="8" t="s">
        <v>8557</v>
      </c>
      <c r="O868" s="8" t="s">
        <v>138</v>
      </c>
      <c r="P868" s="9">
        <v>0.31695601851851851</v>
      </c>
      <c r="Q868" s="9">
        <v>0.32594907407407409</v>
      </c>
      <c r="R868" s="8">
        <v>0</v>
      </c>
      <c r="S868" s="10">
        <v>12.27037037</v>
      </c>
      <c r="T868" s="8" t="s">
        <v>3524</v>
      </c>
      <c r="U868" s="8" t="s">
        <v>3525</v>
      </c>
      <c r="V868" s="10">
        <v>1.6112278537275899</v>
      </c>
      <c r="W868">
        <v>13970.9</v>
      </c>
      <c r="X868" s="8">
        <v>0</v>
      </c>
      <c r="Y868" s="8">
        <v>0</v>
      </c>
      <c r="Z868">
        <v>0</v>
      </c>
      <c r="AA868">
        <v>0</v>
      </c>
      <c r="AB868" s="8">
        <f>Solution[[#This Row],[Old Stop]] +1</f>
        <v>2</v>
      </c>
      <c r="AC868" s="8" t="str">
        <f>_xlfn.CONCAT(Solution[[#This Row],[Old Rt '#]],"_",Solution[[#This Row],[Week '#]],"_", _xlfn.SWITCH(Solution[[#This Row],[Old Delivery Day]], "M", "Monday", "T", "Tuesday", "W", "Wednesday", "R", "Thursday", "F", "Friday"))</f>
        <v>101_Week3_Friday</v>
      </c>
      <c r="AD868" s="20">
        <v>131.06190000000001</v>
      </c>
      <c r="AE868" s="20">
        <v>143.6507</v>
      </c>
      <c r="AF868" s="20">
        <v>130.0461</v>
      </c>
      <c r="AG868" s="20">
        <v>119.5433</v>
      </c>
      <c r="AH868">
        <v>238.36</v>
      </c>
      <c r="AI868" s="8" t="s">
        <v>3408</v>
      </c>
      <c r="AJ868" s="8" t="s">
        <v>5694</v>
      </c>
      <c r="AK868" s="8">
        <v>1</v>
      </c>
      <c r="AL868" s="8">
        <v>0</v>
      </c>
      <c r="AM868" s="11">
        <v>279.41370000000001</v>
      </c>
      <c r="AN868" s="11">
        <v>249.32249999999999</v>
      </c>
      <c r="AO868" t="s">
        <v>163</v>
      </c>
      <c r="AP868" s="8" t="s">
        <v>191</v>
      </c>
      <c r="AQ868" s="8" t="s">
        <v>44</v>
      </c>
      <c r="AR868" s="8" t="s">
        <v>163</v>
      </c>
      <c r="AS868" s="8" t="s">
        <v>163</v>
      </c>
      <c r="AT868" s="8" t="s">
        <v>168</v>
      </c>
      <c r="AU8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8" s="8">
        <v>0</v>
      </c>
      <c r="AW868">
        <v>32.765475000000002</v>
      </c>
      <c r="AX868">
        <v>35.912675</v>
      </c>
      <c r="AY868">
        <v>32.511524999999999</v>
      </c>
      <c r="AZ868">
        <v>29.885825000000001</v>
      </c>
    </row>
    <row r="869" spans="1:52" x14ac:dyDescent="0.3">
      <c r="A869" s="43" t="s">
        <v>1529</v>
      </c>
      <c r="B869" t="s">
        <v>3497</v>
      </c>
      <c r="C869" t="s">
        <v>110</v>
      </c>
      <c r="D869" s="8" t="s">
        <v>103</v>
      </c>
      <c r="E869" s="8" t="s">
        <v>290</v>
      </c>
      <c r="F869" s="8" t="s">
        <v>14</v>
      </c>
      <c r="G869" s="8" t="s">
        <v>9255</v>
      </c>
      <c r="H869" s="8" t="s">
        <v>290</v>
      </c>
      <c r="I869" s="8" t="s">
        <v>15</v>
      </c>
      <c r="J869" s="8">
        <v>310</v>
      </c>
      <c r="K869" s="14" t="s">
        <v>1528</v>
      </c>
      <c r="L869" s="14" t="s">
        <v>5961</v>
      </c>
      <c r="M869" s="10">
        <v>0.46182628403317899</v>
      </c>
      <c r="N869" s="8" t="s">
        <v>8580</v>
      </c>
      <c r="O869" s="8" t="s">
        <v>147</v>
      </c>
      <c r="P869" s="9">
        <v>0.46912037037037035</v>
      </c>
      <c r="Q869" s="9">
        <v>0.47574074074074074</v>
      </c>
      <c r="R869" s="8">
        <v>0</v>
      </c>
      <c r="S869" s="10">
        <v>7.7166666666666668</v>
      </c>
      <c r="T869" s="8" t="s">
        <v>3499</v>
      </c>
      <c r="U869" s="8" t="s">
        <v>3500</v>
      </c>
      <c r="V869" s="10">
        <v>7.3670750311864999E-2</v>
      </c>
      <c r="W869">
        <v>8675.56</v>
      </c>
      <c r="X869" s="8">
        <v>0</v>
      </c>
      <c r="Y869" s="8">
        <v>0</v>
      </c>
      <c r="Z869">
        <v>0</v>
      </c>
      <c r="AA869">
        <v>0</v>
      </c>
      <c r="AB869" s="8">
        <f>Solution[[#This Row],[Old Stop]] +1</f>
        <v>311</v>
      </c>
      <c r="AC869" s="8" t="str">
        <f>_xlfn.CONCAT(Solution[[#This Row],[Old Rt '#]],"_",Solution[[#This Row],[Week '#]],"_", _xlfn.SWITCH(Solution[[#This Row],[Old Delivery Day]], "M", "Monday", "T", "Tuesday", "W", "Wednesday", "R", "Thursday", "F", "Friday"))</f>
        <v>105_Week3_Tuesday</v>
      </c>
      <c r="AD869" s="20">
        <v>107.49</v>
      </c>
      <c r="AE869" s="20">
        <v>174.38069999999999</v>
      </c>
      <c r="AF869" s="20">
        <v>261.73349999999999</v>
      </c>
      <c r="AG869" s="20">
        <v>174.19380000000001</v>
      </c>
      <c r="AH869">
        <v>297.89</v>
      </c>
      <c r="AI869" s="8" t="s">
        <v>3408</v>
      </c>
      <c r="AJ869" s="8" t="s">
        <v>5694</v>
      </c>
      <c r="AK869" s="8">
        <v>1</v>
      </c>
      <c r="AL869" s="8">
        <v>0</v>
      </c>
      <c r="AM869" s="11">
        <v>260.57619999999997</v>
      </c>
      <c r="AN869" s="11">
        <v>159.16</v>
      </c>
      <c r="AO869" t="s">
        <v>163</v>
      </c>
      <c r="AP869" s="8" t="s">
        <v>191</v>
      </c>
      <c r="AQ869" s="8" t="s">
        <v>44</v>
      </c>
      <c r="AR869" s="8" t="s">
        <v>164</v>
      </c>
      <c r="AS869" s="8" t="s">
        <v>163</v>
      </c>
      <c r="AT869" s="8" t="s">
        <v>168</v>
      </c>
      <c r="AU8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69" s="8">
        <v>0</v>
      </c>
      <c r="AW869">
        <v>26.872499999999999</v>
      </c>
      <c r="AX869">
        <v>43.595174999999998</v>
      </c>
      <c r="AY869">
        <v>65.433374999999998</v>
      </c>
      <c r="AZ869">
        <v>43.548450000000003</v>
      </c>
    </row>
    <row r="870" spans="1:52" x14ac:dyDescent="0.3">
      <c r="A870" s="43" t="s">
        <v>549</v>
      </c>
      <c r="B870" t="s">
        <v>3480</v>
      </c>
      <c r="C870" t="s">
        <v>142</v>
      </c>
      <c r="D870" s="8" t="s">
        <v>103</v>
      </c>
      <c r="E870" s="8" t="s">
        <v>290</v>
      </c>
      <c r="F870" s="8" t="s">
        <v>14</v>
      </c>
      <c r="G870" s="8" t="s">
        <v>9264</v>
      </c>
      <c r="H870" s="8" t="s">
        <v>126</v>
      </c>
      <c r="I870" s="8" t="s">
        <v>15</v>
      </c>
      <c r="J870" s="8">
        <v>286</v>
      </c>
      <c r="K870" s="14" t="s">
        <v>548</v>
      </c>
      <c r="L870" s="14" t="s">
        <v>5836</v>
      </c>
      <c r="M870" s="10">
        <v>1.0898228925514699</v>
      </c>
      <c r="N870" s="8" t="s">
        <v>8577</v>
      </c>
      <c r="O870" s="8" t="s">
        <v>147</v>
      </c>
      <c r="P870" s="9">
        <v>0.49146990740740742</v>
      </c>
      <c r="Q870" s="9">
        <v>0.49354166666666666</v>
      </c>
      <c r="R870" s="8">
        <v>0</v>
      </c>
      <c r="S870" s="10">
        <v>7.166666666666667</v>
      </c>
      <c r="T870" s="8" t="s">
        <v>3489</v>
      </c>
      <c r="U870" s="8" t="s">
        <v>3490</v>
      </c>
      <c r="V870" s="10">
        <v>0.25521362979226497</v>
      </c>
      <c r="W870">
        <v>283.52</v>
      </c>
      <c r="X870" s="8">
        <v>0</v>
      </c>
      <c r="Y870" s="8">
        <v>0</v>
      </c>
      <c r="Z870">
        <v>0</v>
      </c>
      <c r="AA870">
        <v>0</v>
      </c>
      <c r="AB870" s="8">
        <f>Solution[[#This Row],[Old Stop]] +1</f>
        <v>287</v>
      </c>
      <c r="AC870" s="8" t="str">
        <f>_xlfn.CONCAT(Solution[[#This Row],[Old Rt '#]],"_",Solution[[#This Row],[Week '#]],"_", _xlfn.SWITCH(Solution[[#This Row],[Old Delivery Day]], "M", "Monday", "T", "Tuesday", "W", "Wednesday", "R", "Thursday", "F", "Friday"))</f>
        <v>103_Week3_Tuesday</v>
      </c>
      <c r="AD870" s="20">
        <v>15.18</v>
      </c>
      <c r="AE870" s="20">
        <v>0</v>
      </c>
      <c r="AF870" s="20">
        <v>0</v>
      </c>
      <c r="AG870" s="20">
        <v>15.64</v>
      </c>
      <c r="AH870" t="s">
        <v>247</v>
      </c>
      <c r="AI870" s="8" t="s">
        <v>3408</v>
      </c>
      <c r="AJ870" s="8" t="s">
        <v>5694</v>
      </c>
      <c r="AK870" s="8">
        <v>1</v>
      </c>
      <c r="AL870" s="8">
        <v>0</v>
      </c>
      <c r="AM870" s="11">
        <v>0</v>
      </c>
      <c r="AN870" s="11">
        <v>15.64</v>
      </c>
      <c r="AO870" t="s">
        <v>163</v>
      </c>
      <c r="AP870" s="8" t="s">
        <v>191</v>
      </c>
      <c r="AQ870" s="8" t="s">
        <v>44</v>
      </c>
      <c r="AR870" s="8" t="s">
        <v>163</v>
      </c>
      <c r="AS870" s="8" t="s">
        <v>163</v>
      </c>
      <c r="AT870" s="8" t="s">
        <v>168</v>
      </c>
      <c r="AU8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0" s="8">
        <v>0</v>
      </c>
      <c r="AW870">
        <v>3.7949999999999999</v>
      </c>
      <c r="AX870">
        <v>0</v>
      </c>
      <c r="AY870">
        <v>0</v>
      </c>
      <c r="AZ870">
        <v>3.91</v>
      </c>
    </row>
    <row r="871" spans="1:52" x14ac:dyDescent="0.3">
      <c r="A871" s="43" t="s">
        <v>77</v>
      </c>
      <c r="D871" s="8" t="s">
        <v>103</v>
      </c>
      <c r="E871" s="8" t="s">
        <v>290</v>
      </c>
      <c r="F871" s="8" t="s">
        <v>14</v>
      </c>
      <c r="J871" s="8"/>
      <c r="K871" s="14" t="s">
        <v>3551</v>
      </c>
      <c r="L871" s="14" t="s">
        <v>3552</v>
      </c>
      <c r="M871" s="10">
        <v>3.05965313002429</v>
      </c>
      <c r="N871" s="8" t="s">
        <v>7555</v>
      </c>
      <c r="P871" s="9">
        <v>0.50142361111111111</v>
      </c>
      <c r="Q871" s="9">
        <v>0.50142361111111111</v>
      </c>
      <c r="R871" s="8">
        <v>0</v>
      </c>
      <c r="T871" s="8" t="s">
        <v>3553</v>
      </c>
      <c r="U871" s="8" t="s">
        <v>3554</v>
      </c>
      <c r="V871" s="10">
        <v>0.91209226733591997</v>
      </c>
      <c r="W871"/>
      <c r="Z871"/>
      <c r="AA871"/>
      <c r="AB871" s="8">
        <f>Solution[[#This Row],[Old Stop]] +1</f>
        <v>1</v>
      </c>
      <c r="AC871" s="8" t="e">
        <f>_xlfn.CONCAT(Solution[[#This Row],[Old Rt '#]],"_",Solution[[#This Row],[Week '#]],"_", _xlfn.SWITCH(Solution[[#This Row],[Old Delivery Day]], "M", "Monday", "T", "Tuesday", "W", "Wednesday", "R", "Thursday", "F", "Friday"))</f>
        <v>#N/A</v>
      </c>
      <c r="AD871" s="20"/>
      <c r="AE871" s="20"/>
      <c r="AI871" s="8" t="s">
        <v>3408</v>
      </c>
      <c r="AJ871" s="8" t="s">
        <v>5694</v>
      </c>
      <c r="AK871" s="8">
        <v>17</v>
      </c>
      <c r="AL871" s="8"/>
      <c r="AM871" s="11"/>
      <c r="AN871" s="11"/>
      <c r="AO871" t="s">
        <v>163</v>
      </c>
      <c r="AP871" s="8"/>
      <c r="AQ871" s="8"/>
      <c r="AR871" s="8" t="s">
        <v>163</v>
      </c>
      <c r="AS871" s="8" t="s">
        <v>163</v>
      </c>
      <c r="AT871" s="8"/>
      <c r="AU8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1" s="8"/>
    </row>
    <row r="872" spans="1:52" x14ac:dyDescent="0.3">
      <c r="A872" s="43" t="s">
        <v>732</v>
      </c>
      <c r="B872" t="s">
        <v>4046</v>
      </c>
      <c r="C872" t="s">
        <v>110</v>
      </c>
      <c r="D872" s="8" t="s">
        <v>103</v>
      </c>
      <c r="E872" s="8" t="s">
        <v>290</v>
      </c>
      <c r="F872" s="8" t="s">
        <v>13</v>
      </c>
      <c r="G872" s="8" t="s">
        <v>4484</v>
      </c>
      <c r="H872" s="8" t="s">
        <v>290</v>
      </c>
      <c r="I872" s="8" t="s">
        <v>13</v>
      </c>
      <c r="J872" s="8">
        <v>0</v>
      </c>
      <c r="K872" s="14" t="s">
        <v>731</v>
      </c>
      <c r="L872" s="14" t="s">
        <v>5753</v>
      </c>
      <c r="M872" s="10">
        <v>0.30573138296426799</v>
      </c>
      <c r="N872" s="8" t="s">
        <v>7945</v>
      </c>
      <c r="O872" s="8" t="s">
        <v>147</v>
      </c>
      <c r="P872" s="9">
        <v>0.42896990740740742</v>
      </c>
      <c r="Q872" s="9">
        <v>0.43557870370370372</v>
      </c>
      <c r="R872" s="8">
        <v>0</v>
      </c>
      <c r="S872" s="10">
        <v>10.570833333333333</v>
      </c>
      <c r="T872" s="8" t="s">
        <v>4048</v>
      </c>
      <c r="U872" s="8" t="s">
        <v>4049</v>
      </c>
      <c r="V872" s="10">
        <v>0.123615188387179</v>
      </c>
      <c r="W872">
        <v>4368.66</v>
      </c>
      <c r="X872" s="8">
        <v>0</v>
      </c>
      <c r="Y872" s="8">
        <v>0</v>
      </c>
      <c r="Z872">
        <v>0</v>
      </c>
      <c r="AA872">
        <v>0</v>
      </c>
      <c r="AB872" s="8">
        <f>Solution[[#This Row],[Old Stop]] +1</f>
        <v>1</v>
      </c>
      <c r="AC872" s="8" t="str">
        <f>_xlfn.CONCAT(Solution[[#This Row],[Old Rt '#]],"_",Solution[[#This Row],[Week '#]],"_", _xlfn.SWITCH(Solution[[#This Row],[Old Delivery Day]], "M", "Monday", "T", "Tuesday", "W", "Wednesday", "R", "Thursday", "F", "Friday"))</f>
        <v>105_Week3_Monday</v>
      </c>
      <c r="AD872" s="20">
        <v>71.839200000000005</v>
      </c>
      <c r="AE872" s="20">
        <v>89.462999999999994</v>
      </c>
      <c r="AF872" s="20">
        <v>109.9053</v>
      </c>
      <c r="AG872" s="20">
        <v>108.16840000000001</v>
      </c>
      <c r="AH872">
        <v>116.88</v>
      </c>
      <c r="AI872" s="8" t="s">
        <v>3636</v>
      </c>
      <c r="AJ872" s="8" t="s">
        <v>5510</v>
      </c>
      <c r="AK872" s="8">
        <v>1</v>
      </c>
      <c r="AL872" s="8">
        <v>0</v>
      </c>
      <c r="AM872" s="11">
        <v>98.222499999999997</v>
      </c>
      <c r="AN872" s="11">
        <v>112.99</v>
      </c>
      <c r="AO872" t="s">
        <v>164</v>
      </c>
      <c r="AP872" s="8" t="s">
        <v>191</v>
      </c>
      <c r="AQ872" s="8" t="s">
        <v>44</v>
      </c>
      <c r="AR872" s="8" t="s">
        <v>164</v>
      </c>
      <c r="AS872" s="8" t="s">
        <v>164</v>
      </c>
      <c r="AT872" s="8" t="s">
        <v>168</v>
      </c>
      <c r="AU8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2" s="8"/>
      <c r="AW872">
        <v>17.959800000000001</v>
      </c>
      <c r="AX872">
        <v>22.365749999999998</v>
      </c>
      <c r="AY872">
        <v>27.476324999999999</v>
      </c>
      <c r="AZ872">
        <v>27.042100000000001</v>
      </c>
    </row>
    <row r="873" spans="1:52" x14ac:dyDescent="0.3">
      <c r="A873" s="43" t="s">
        <v>1648</v>
      </c>
      <c r="B873" t="s">
        <v>3593</v>
      </c>
      <c r="C873" t="s">
        <v>107</v>
      </c>
      <c r="D873" s="8" t="s">
        <v>103</v>
      </c>
      <c r="E873" s="8" t="s">
        <v>290</v>
      </c>
      <c r="F873" s="8" t="s">
        <v>13</v>
      </c>
      <c r="G873" s="8" t="s">
        <v>4497</v>
      </c>
      <c r="H873" s="8" t="s">
        <v>290</v>
      </c>
      <c r="I873" s="8" t="s">
        <v>13</v>
      </c>
      <c r="J873" s="8">
        <v>0</v>
      </c>
      <c r="K873" s="14" t="s">
        <v>1643</v>
      </c>
      <c r="L873" s="14" t="s">
        <v>5953</v>
      </c>
      <c r="M873" s="10">
        <v>19.4134211846456</v>
      </c>
      <c r="N873" s="8" t="s">
        <v>7527</v>
      </c>
      <c r="O873" s="8" t="s">
        <v>125</v>
      </c>
      <c r="P873" s="9">
        <v>0.42587962962962961</v>
      </c>
      <c r="Q873" s="9">
        <v>0.42876157407407406</v>
      </c>
      <c r="R873" s="8">
        <v>0</v>
      </c>
      <c r="S873" s="10">
        <v>4.5333333333333332</v>
      </c>
      <c r="T873" s="8" t="s">
        <v>3905</v>
      </c>
      <c r="U873" s="8" t="s">
        <v>3906</v>
      </c>
      <c r="V873" s="10">
        <v>15.8773282516024</v>
      </c>
      <c r="W873">
        <v>739.2</v>
      </c>
      <c r="X873" s="8">
        <v>0</v>
      </c>
      <c r="Y873" s="8">
        <v>0</v>
      </c>
      <c r="Z873">
        <v>0</v>
      </c>
      <c r="AA873">
        <v>0</v>
      </c>
      <c r="AB873" s="8">
        <f>Solution[[#This Row],[Old Stop]] +1</f>
        <v>1</v>
      </c>
      <c r="AC873" s="8" t="str">
        <f>_xlfn.CONCAT(Solution[[#This Row],[Old Rt '#]],"_",Solution[[#This Row],[Week '#]],"_", _xlfn.SWITCH(Solution[[#This Row],[Old Delivery Day]], "M", "Monday", "T", "Tuesday", "W", "Wednesday", "R", "Thursday", "F", "Friday"))</f>
        <v>105_Week3_Monday</v>
      </c>
      <c r="AD873" s="20">
        <v>17.399999999999999</v>
      </c>
      <c r="AE873" s="20">
        <v>18.48</v>
      </c>
      <c r="AF873" s="20">
        <v>21</v>
      </c>
      <c r="AG873" s="20">
        <v>18.054500000000001</v>
      </c>
      <c r="AH873">
        <v>11.13</v>
      </c>
      <c r="AI873" s="8" t="s">
        <v>3636</v>
      </c>
      <c r="AJ873" s="8" t="s">
        <v>5510</v>
      </c>
      <c r="AK873" s="8">
        <v>1</v>
      </c>
      <c r="AL873" s="8">
        <v>0</v>
      </c>
      <c r="AM873" s="11">
        <v>10.5</v>
      </c>
      <c r="AN873" s="11">
        <v>17.399999999999999</v>
      </c>
      <c r="AO873" t="s">
        <v>164</v>
      </c>
      <c r="AP873" s="8" t="s">
        <v>191</v>
      </c>
      <c r="AQ873" s="8" t="s">
        <v>44</v>
      </c>
      <c r="AR873" s="8" t="s">
        <v>164</v>
      </c>
      <c r="AS873" s="8" t="s">
        <v>164</v>
      </c>
      <c r="AT873" s="8" t="s">
        <v>168</v>
      </c>
      <c r="AU8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3" s="8"/>
      <c r="AW873">
        <v>4.3499999999999996</v>
      </c>
      <c r="AX873">
        <v>4.62</v>
      </c>
      <c r="AY873">
        <v>5.25</v>
      </c>
      <c r="AZ873">
        <v>4.5136250000000002</v>
      </c>
    </row>
    <row r="874" spans="1:52" x14ac:dyDescent="0.3">
      <c r="A874" s="43" t="s">
        <v>1953</v>
      </c>
      <c r="B874" t="s">
        <v>3816</v>
      </c>
      <c r="C874" t="s">
        <v>110</v>
      </c>
      <c r="D874" s="8" t="s">
        <v>103</v>
      </c>
      <c r="E874" s="8" t="s">
        <v>290</v>
      </c>
      <c r="F874" s="8" t="s">
        <v>15</v>
      </c>
      <c r="G874" s="8" t="s">
        <v>9260</v>
      </c>
      <c r="H874" s="8" t="s">
        <v>290</v>
      </c>
      <c r="I874" s="8" t="s">
        <v>12</v>
      </c>
      <c r="J874" s="8">
        <v>128</v>
      </c>
      <c r="K874" s="14" t="s">
        <v>1952</v>
      </c>
      <c r="L874" s="14" t="s">
        <v>6036</v>
      </c>
      <c r="M874" s="10">
        <v>8.28429710546175</v>
      </c>
      <c r="N874" s="8" t="s">
        <v>8529</v>
      </c>
      <c r="O874" s="8" t="s">
        <v>147</v>
      </c>
      <c r="P874" s="9">
        <v>0.70373842592592595</v>
      </c>
      <c r="Q874" s="9">
        <v>0.71045138888888892</v>
      </c>
      <c r="R874" s="8">
        <v>0</v>
      </c>
      <c r="S874" s="10">
        <v>9.4354006285390355</v>
      </c>
      <c r="T874" s="8" t="s">
        <v>6037</v>
      </c>
      <c r="U874" s="8" t="s">
        <v>6038</v>
      </c>
      <c r="V874" s="10">
        <v>6.1099274536779502</v>
      </c>
      <c r="W874">
        <v>3224.62</v>
      </c>
      <c r="X874" s="8">
        <v>0</v>
      </c>
      <c r="Y874" s="8">
        <v>0</v>
      </c>
      <c r="Z874">
        <v>0</v>
      </c>
      <c r="AA874">
        <v>0</v>
      </c>
      <c r="AB874" s="8">
        <f>Solution[[#This Row],[Old Stop]] +1</f>
        <v>129</v>
      </c>
      <c r="AC874" s="8" t="str">
        <f>_xlfn.CONCAT(Solution[[#This Row],[Old Rt '#]],"_",Solution[[#This Row],[Week '#]],"_", _xlfn.SWITCH(Solution[[#This Row],[Old Delivery Day]], "M", "Monday", "T", "Tuesday", "W", "Wednesday", "R", "Thursday", "F", "Friday"))</f>
        <v>105_Week3_Wednesday</v>
      </c>
      <c r="AD874" s="20">
        <v>0</v>
      </c>
      <c r="AE874" s="20">
        <v>304.92570000000001</v>
      </c>
      <c r="AF874" s="20">
        <v>65.266099999999994</v>
      </c>
      <c r="AG874" s="20">
        <v>62.843000000000004</v>
      </c>
      <c r="AH874">
        <v>68.22</v>
      </c>
      <c r="AI874" s="8" t="s">
        <v>3526</v>
      </c>
      <c r="AJ874" s="8" t="s">
        <v>5512</v>
      </c>
      <c r="AK874" s="8">
        <v>1</v>
      </c>
      <c r="AL874" s="8">
        <v>0</v>
      </c>
      <c r="AM874" s="11">
        <v>274.23</v>
      </c>
      <c r="AN874" s="11">
        <v>64.357500000000002</v>
      </c>
      <c r="AO874" t="s">
        <v>163</v>
      </c>
      <c r="AP874" s="8" t="s">
        <v>793</v>
      </c>
      <c r="AQ874" s="8" t="s">
        <v>44</v>
      </c>
      <c r="AR874" s="8" t="s">
        <v>164</v>
      </c>
      <c r="AS874" s="8" t="s">
        <v>163</v>
      </c>
      <c r="AT874" s="8" t="s">
        <v>168</v>
      </c>
      <c r="AU8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4" s="8">
        <v>0</v>
      </c>
      <c r="AW874">
        <v>0</v>
      </c>
      <c r="AX874">
        <v>76.231425000000002</v>
      </c>
      <c r="AY874">
        <v>16.316524999999999</v>
      </c>
      <c r="AZ874">
        <v>15.710750000000001</v>
      </c>
    </row>
    <row r="875" spans="1:52" x14ac:dyDescent="0.3">
      <c r="A875" s="43" t="s">
        <v>747</v>
      </c>
      <c r="B875" t="s">
        <v>5283</v>
      </c>
      <c r="C875" t="s">
        <v>110</v>
      </c>
      <c r="D875" s="8" t="s">
        <v>103</v>
      </c>
      <c r="E875" s="8" t="s">
        <v>290</v>
      </c>
      <c r="F875" s="8" t="s">
        <v>13</v>
      </c>
      <c r="G875" s="8" t="s">
        <v>9259</v>
      </c>
      <c r="H875" s="8" t="s">
        <v>126</v>
      </c>
      <c r="I875" s="8" t="s">
        <v>14</v>
      </c>
      <c r="J875" s="8">
        <v>89</v>
      </c>
      <c r="K875" s="14" t="s">
        <v>746</v>
      </c>
      <c r="L875" s="14" t="s">
        <v>6159</v>
      </c>
      <c r="M875" s="10">
        <v>0</v>
      </c>
      <c r="N875" s="8" t="s">
        <v>7528</v>
      </c>
      <c r="O875" s="8" t="s">
        <v>107</v>
      </c>
      <c r="P875" s="9">
        <v>0.43557870370370372</v>
      </c>
      <c r="Q875" s="9">
        <v>0.44229166666666669</v>
      </c>
      <c r="R875" s="8">
        <v>0</v>
      </c>
      <c r="S875" s="10">
        <v>9.1333333333333329</v>
      </c>
      <c r="T875" s="8" t="s">
        <v>5285</v>
      </c>
      <c r="U875" s="8" t="s">
        <v>5286</v>
      </c>
      <c r="V875" s="10">
        <v>1.7855565384355899E-3</v>
      </c>
      <c r="W875">
        <v>599.69000000000005</v>
      </c>
      <c r="X875" s="8">
        <v>0</v>
      </c>
      <c r="Y875" s="8">
        <v>0</v>
      </c>
      <c r="Z875">
        <v>0</v>
      </c>
      <c r="AA875">
        <v>0</v>
      </c>
      <c r="AB875" s="8">
        <f>Solution[[#This Row],[Old Stop]] +1</f>
        <v>90</v>
      </c>
      <c r="AC875" s="8" t="str">
        <f>_xlfn.CONCAT(Solution[[#This Row],[Old Rt '#]],"_",Solution[[#This Row],[Week '#]],"_", _xlfn.SWITCH(Solution[[#This Row],[Old Delivery Day]], "M", "Monday", "T", "Tuesday", "W", "Wednesday", "R", "Thursday", "F", "Friday"))</f>
        <v>103_Week3_Friday</v>
      </c>
      <c r="AD875" s="20">
        <v>45.71</v>
      </c>
      <c r="AE875" s="20">
        <v>45.71</v>
      </c>
      <c r="AF875" s="20">
        <v>46.923299999999998</v>
      </c>
      <c r="AG875" s="20">
        <v>47.53</v>
      </c>
      <c r="AH875">
        <v>12.6</v>
      </c>
      <c r="AI875" s="8" t="s">
        <v>3636</v>
      </c>
      <c r="AJ875" s="8" t="s">
        <v>5510</v>
      </c>
      <c r="AK875" s="8">
        <v>1</v>
      </c>
      <c r="AL875" s="8">
        <v>0</v>
      </c>
      <c r="AM875" s="11">
        <v>11.4275</v>
      </c>
      <c r="AN875" s="11">
        <v>11.8825</v>
      </c>
      <c r="AO875" t="s">
        <v>163</v>
      </c>
      <c r="AP875" s="8" t="s">
        <v>191</v>
      </c>
      <c r="AQ875" s="8" t="s">
        <v>44</v>
      </c>
      <c r="AR875" s="8" t="s">
        <v>163</v>
      </c>
      <c r="AS875" s="8" t="s">
        <v>163</v>
      </c>
      <c r="AT875" s="8" t="s">
        <v>168</v>
      </c>
      <c r="AU8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5" s="8">
        <v>0</v>
      </c>
      <c r="AW875">
        <v>11.4275</v>
      </c>
      <c r="AX875">
        <v>11.4275</v>
      </c>
      <c r="AY875">
        <v>11.730824999999999</v>
      </c>
      <c r="AZ875">
        <v>11.8825</v>
      </c>
    </row>
    <row r="876" spans="1:52" x14ac:dyDescent="0.3">
      <c r="A876" s="43" t="s">
        <v>1471</v>
      </c>
      <c r="B876" t="s">
        <v>3632</v>
      </c>
      <c r="C876" t="s">
        <v>110</v>
      </c>
      <c r="D876" s="8" t="s">
        <v>103</v>
      </c>
      <c r="E876" s="8" t="s">
        <v>290</v>
      </c>
      <c r="F876" s="8" t="s">
        <v>13</v>
      </c>
      <c r="G876" s="8" t="s">
        <v>9251</v>
      </c>
      <c r="H876" s="8" t="s">
        <v>126</v>
      </c>
      <c r="I876" s="8" t="s">
        <v>14</v>
      </c>
      <c r="J876" s="8">
        <v>50</v>
      </c>
      <c r="K876" s="14" t="s">
        <v>1470</v>
      </c>
      <c r="L876" s="14" t="s">
        <v>6010</v>
      </c>
      <c r="M876" s="10">
        <v>6.93337075487932E-2</v>
      </c>
      <c r="N876" s="8" t="s">
        <v>7948</v>
      </c>
      <c r="O876" s="8" t="s">
        <v>147</v>
      </c>
      <c r="P876" s="9">
        <v>0.37706018518518519</v>
      </c>
      <c r="Q876" s="9">
        <v>0.38260416666666669</v>
      </c>
      <c r="R876" s="8">
        <v>0</v>
      </c>
      <c r="S876" s="10">
        <v>7.2266666666666666</v>
      </c>
      <c r="T876" s="8" t="s">
        <v>3634</v>
      </c>
      <c r="U876" s="8" t="s">
        <v>3635</v>
      </c>
      <c r="V876" s="10">
        <v>3.4879431130184102E-2</v>
      </c>
      <c r="W876">
        <v>2487.7600000000002</v>
      </c>
      <c r="X876" s="8">
        <v>0</v>
      </c>
      <c r="Y876" s="8">
        <v>0</v>
      </c>
      <c r="Z876">
        <v>0</v>
      </c>
      <c r="AA876">
        <v>0</v>
      </c>
      <c r="AB876" s="8">
        <f>Solution[[#This Row],[Old Stop]] +1</f>
        <v>51</v>
      </c>
      <c r="AC876" s="8" t="str">
        <f>_xlfn.CONCAT(Solution[[#This Row],[Old Rt '#]],"_",Solution[[#This Row],[Week '#]],"_", _xlfn.SWITCH(Solution[[#This Row],[Old Delivery Day]], "M", "Monday", "T", "Tuesday", "W", "Wednesday", "R", "Thursday", "F", "Friday"))</f>
        <v>103_Week3_Friday</v>
      </c>
      <c r="AD876" s="20">
        <v>49.34</v>
      </c>
      <c r="AE876" s="20">
        <v>49.34</v>
      </c>
      <c r="AF876" s="20">
        <v>49.798400000000001</v>
      </c>
      <c r="AG876" s="20">
        <v>52.3</v>
      </c>
      <c r="AH876">
        <v>53.66</v>
      </c>
      <c r="AI876" s="8" t="s">
        <v>3636</v>
      </c>
      <c r="AJ876" s="8" t="s">
        <v>5510</v>
      </c>
      <c r="AK876" s="8">
        <v>1</v>
      </c>
      <c r="AL876" s="8">
        <v>0</v>
      </c>
      <c r="AM876" s="11">
        <v>49.34</v>
      </c>
      <c r="AN876" s="11">
        <v>45.762500000000003</v>
      </c>
      <c r="AO876" t="s">
        <v>163</v>
      </c>
      <c r="AP876" s="8" t="s">
        <v>191</v>
      </c>
      <c r="AQ876" s="8" t="s">
        <v>44</v>
      </c>
      <c r="AR876" s="8" t="s">
        <v>163</v>
      </c>
      <c r="AS876" s="8" t="s">
        <v>163</v>
      </c>
      <c r="AT876" s="8" t="s">
        <v>168</v>
      </c>
      <c r="AU8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6" s="8">
        <v>0</v>
      </c>
      <c r="AW876">
        <v>12.335000000000001</v>
      </c>
      <c r="AX876">
        <v>12.335000000000001</v>
      </c>
      <c r="AY876">
        <v>12.4496</v>
      </c>
      <c r="AZ876">
        <v>13.074999999999999</v>
      </c>
    </row>
    <row r="877" spans="1:52" x14ac:dyDescent="0.3">
      <c r="A877" s="43" t="s">
        <v>716</v>
      </c>
      <c r="B877" t="s">
        <v>3457</v>
      </c>
      <c r="C877" t="s">
        <v>110</v>
      </c>
      <c r="D877" s="8" t="s">
        <v>103</v>
      </c>
      <c r="E877" s="8" t="s">
        <v>290</v>
      </c>
      <c r="F877" s="8" t="s">
        <v>15</v>
      </c>
      <c r="G877" s="8" t="s">
        <v>9269</v>
      </c>
      <c r="H877" s="8" t="s">
        <v>290</v>
      </c>
      <c r="I877" s="8" t="s">
        <v>12</v>
      </c>
      <c r="J877" s="8">
        <v>125</v>
      </c>
      <c r="K877" s="14" t="s">
        <v>715</v>
      </c>
      <c r="L877" s="14" t="s">
        <v>5759</v>
      </c>
      <c r="M877" s="10">
        <v>0.36530455997024103</v>
      </c>
      <c r="N877" s="8" t="s">
        <v>8528</v>
      </c>
      <c r="O877" s="8" t="s">
        <v>147</v>
      </c>
      <c r="P877" s="9">
        <v>0.71070601851851856</v>
      </c>
      <c r="Q877" s="9">
        <v>0.7177662037037037</v>
      </c>
      <c r="R877" s="8">
        <v>0</v>
      </c>
      <c r="S877" s="10">
        <v>13.254166666666666</v>
      </c>
      <c r="T877" s="8" t="s">
        <v>3459</v>
      </c>
      <c r="U877" s="8" t="s">
        <v>3460</v>
      </c>
      <c r="V877" s="10">
        <v>0.195640401292762</v>
      </c>
      <c r="W877">
        <v>6152.85</v>
      </c>
      <c r="X877" s="8">
        <v>0</v>
      </c>
      <c r="Y877" s="8">
        <v>0</v>
      </c>
      <c r="Z877">
        <v>0</v>
      </c>
      <c r="AA877">
        <v>0</v>
      </c>
      <c r="AB877" s="8">
        <f>Solution[[#This Row],[Old Stop]] +1</f>
        <v>126</v>
      </c>
      <c r="AC877" s="8" t="str">
        <f>_xlfn.CONCAT(Solution[[#This Row],[Old Rt '#]],"_",Solution[[#This Row],[Week '#]],"_", _xlfn.SWITCH(Solution[[#This Row],[Old Delivery Day]], "M", "Monday", "T", "Tuesday", "W", "Wednesday", "R", "Thursday", "F", "Friday"))</f>
        <v>105_Week3_Wednesday</v>
      </c>
      <c r="AD877" s="20">
        <v>109.539</v>
      </c>
      <c r="AE877" s="20">
        <v>118.9271</v>
      </c>
      <c r="AF877" s="20">
        <v>155.75530000000001</v>
      </c>
      <c r="AG877" s="20">
        <v>147.4007</v>
      </c>
      <c r="AH877">
        <v>169.14</v>
      </c>
      <c r="AI877" s="8" t="s">
        <v>3526</v>
      </c>
      <c r="AJ877" s="8" t="s">
        <v>5512</v>
      </c>
      <c r="AK877" s="8">
        <v>1</v>
      </c>
      <c r="AL877" s="8">
        <v>0</v>
      </c>
      <c r="AM877" s="11">
        <v>146.19749999999999</v>
      </c>
      <c r="AN877" s="11">
        <v>140.4975</v>
      </c>
      <c r="AO877" t="s">
        <v>163</v>
      </c>
      <c r="AP877" s="8" t="s">
        <v>191</v>
      </c>
      <c r="AQ877" s="8" t="s">
        <v>44</v>
      </c>
      <c r="AR877" s="8" t="s">
        <v>164</v>
      </c>
      <c r="AS877" s="8" t="s">
        <v>163</v>
      </c>
      <c r="AT877" s="8" t="s">
        <v>168</v>
      </c>
      <c r="AU8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7" s="8">
        <v>0</v>
      </c>
      <c r="AW877">
        <v>27.38475</v>
      </c>
      <c r="AX877">
        <v>29.731774999999999</v>
      </c>
      <c r="AY877">
        <v>38.938825000000001</v>
      </c>
      <c r="AZ877">
        <v>36.850175</v>
      </c>
    </row>
    <row r="878" spans="1:52" x14ac:dyDescent="0.3">
      <c r="A878" s="43" t="s">
        <v>7563</v>
      </c>
      <c r="B878" t="s">
        <v>7619</v>
      </c>
      <c r="C878" t="s">
        <v>110</v>
      </c>
      <c r="D878" s="8" t="s">
        <v>103</v>
      </c>
      <c r="E878" s="8" t="s">
        <v>290</v>
      </c>
      <c r="F878" s="8" t="s">
        <v>13</v>
      </c>
      <c r="G878" s="8" t="s">
        <v>9253</v>
      </c>
      <c r="H878" s="8" t="s">
        <v>126</v>
      </c>
      <c r="I878" s="8" t="s">
        <v>13</v>
      </c>
      <c r="J878" s="8">
        <v>0</v>
      </c>
      <c r="K878" s="14" t="s">
        <v>7620</v>
      </c>
      <c r="L878" s="14" t="s">
        <v>7621</v>
      </c>
      <c r="M878" s="10">
        <v>13.850231048796401</v>
      </c>
      <c r="N878" s="8" t="s">
        <v>9295</v>
      </c>
      <c r="O878" s="8" t="s">
        <v>110</v>
      </c>
      <c r="P878" s="9">
        <v>0.41239583333333335</v>
      </c>
      <c r="Q878" s="9">
        <v>0.41239583333333335</v>
      </c>
      <c r="R878" s="8">
        <v>0</v>
      </c>
      <c r="S878" s="10">
        <v>9.4354006285390355</v>
      </c>
      <c r="T878" s="8" t="s">
        <v>7622</v>
      </c>
      <c r="U878" s="8" t="s">
        <v>7623</v>
      </c>
      <c r="V878" s="10">
        <v>11.5729942975192</v>
      </c>
      <c r="W878"/>
      <c r="Y878" s="8">
        <v>0</v>
      </c>
      <c r="Z878">
        <v>0</v>
      </c>
      <c r="AA878">
        <v>0</v>
      </c>
      <c r="AB878" s="8">
        <f>Solution[[#This Row],[Old Stop]] +1</f>
        <v>1</v>
      </c>
      <c r="AC878" s="8" t="str">
        <f>_xlfn.CONCAT(Solution[[#This Row],[Old Rt '#]],"_",Solution[[#This Row],[Week '#]],"_", _xlfn.SWITCH(Solution[[#This Row],[Old Delivery Day]], "M", "Monday", "T", "Tuesday", "W", "Wednesday", "R", "Thursday", "F", "Friday"))</f>
        <v>103_Week3_Monday</v>
      </c>
      <c r="AD878" s="20">
        <v>0</v>
      </c>
      <c r="AE878" s="20">
        <v>0</v>
      </c>
      <c r="AF878" s="20">
        <v>0</v>
      </c>
      <c r="AG878" s="20">
        <v>0</v>
      </c>
      <c r="AI878" s="8" t="s">
        <v>3636</v>
      </c>
      <c r="AJ878" s="8" t="s">
        <v>5510</v>
      </c>
      <c r="AK878" s="8">
        <v>1</v>
      </c>
      <c r="AL878" s="8"/>
      <c r="AM878" s="11">
        <v>0</v>
      </c>
      <c r="AN878" s="11">
        <v>0</v>
      </c>
      <c r="AO878" t="s">
        <v>163</v>
      </c>
      <c r="AP878" s="8" t="s">
        <v>77</v>
      </c>
      <c r="AQ878" s="8" t="s">
        <v>44</v>
      </c>
      <c r="AR878" s="8" t="s">
        <v>163</v>
      </c>
      <c r="AS878" s="8" t="s">
        <v>164</v>
      </c>
      <c r="AT878" s="8" t="s">
        <v>168</v>
      </c>
      <c r="AU8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8" s="8"/>
      <c r="AW878">
        <v>0</v>
      </c>
      <c r="AX878">
        <v>0</v>
      </c>
      <c r="AY878">
        <v>0</v>
      </c>
      <c r="AZ878">
        <v>0</v>
      </c>
    </row>
    <row r="879" spans="1:52" x14ac:dyDescent="0.3">
      <c r="A879" s="43" t="s">
        <v>724</v>
      </c>
      <c r="B879" t="s">
        <v>4018</v>
      </c>
      <c r="C879" t="s">
        <v>110</v>
      </c>
      <c r="D879" s="8" t="s">
        <v>103</v>
      </c>
      <c r="E879" s="8" t="s">
        <v>290</v>
      </c>
      <c r="F879" s="8" t="s">
        <v>13</v>
      </c>
      <c r="G879" s="8" t="s">
        <v>140</v>
      </c>
      <c r="H879" s="8" t="s">
        <v>290</v>
      </c>
      <c r="I879" s="8" t="s">
        <v>13</v>
      </c>
      <c r="J879" s="8">
        <v>0</v>
      </c>
      <c r="K879" s="14" t="s">
        <v>723</v>
      </c>
      <c r="L879" s="14" t="s">
        <v>5761</v>
      </c>
      <c r="M879" s="10">
        <v>5.3270922405827399</v>
      </c>
      <c r="N879" s="8" t="s">
        <v>7949</v>
      </c>
      <c r="O879" s="8" t="s">
        <v>147</v>
      </c>
      <c r="P879" s="9">
        <v>0.38630787037037034</v>
      </c>
      <c r="Q879" s="9">
        <v>0.40278935185185183</v>
      </c>
      <c r="R879" s="8">
        <v>0</v>
      </c>
      <c r="S879" s="10">
        <v>19.55</v>
      </c>
      <c r="T879" s="8" t="s">
        <v>4020</v>
      </c>
      <c r="U879" s="8" t="s">
        <v>4021</v>
      </c>
      <c r="V879" s="10">
        <v>3.9476879785066998</v>
      </c>
      <c r="W879">
        <v>6888.59</v>
      </c>
      <c r="X879" s="8">
        <v>37</v>
      </c>
      <c r="Y879" s="8">
        <v>0.78977272727272696</v>
      </c>
      <c r="Z879">
        <v>10</v>
      </c>
      <c r="AA879">
        <v>204</v>
      </c>
      <c r="AB879" s="8">
        <f>Solution[[#This Row],[Old Stop]] +1</f>
        <v>1</v>
      </c>
      <c r="AC879" s="8" t="str">
        <f>_xlfn.CONCAT(Solution[[#This Row],[Old Rt '#]],"_",Solution[[#This Row],[Week '#]],"_", _xlfn.SWITCH(Solution[[#This Row],[Old Delivery Day]], "M", "Monday", "T", "Tuesday", "W", "Wednesday", "R", "Thursday", "F", "Friday"))</f>
        <v>105_Week3_Monday</v>
      </c>
      <c r="AD879" s="20">
        <v>111.3192</v>
      </c>
      <c r="AE879" s="20">
        <v>122.34569999999999</v>
      </c>
      <c r="AF879" s="20">
        <v>126.7106</v>
      </c>
      <c r="AG879" s="20">
        <v>170.2876</v>
      </c>
      <c r="AH879">
        <v>150.53</v>
      </c>
      <c r="AI879" s="8" t="s">
        <v>3636</v>
      </c>
      <c r="AJ879" s="8" t="s">
        <v>5510</v>
      </c>
      <c r="AK879" s="8">
        <v>1</v>
      </c>
      <c r="AL879" s="8">
        <v>176</v>
      </c>
      <c r="AM879" s="11">
        <v>136.47499999999999</v>
      </c>
      <c r="AN879" s="11">
        <v>177.04499999999999</v>
      </c>
      <c r="AO879" t="s">
        <v>164</v>
      </c>
      <c r="AP879" s="8" t="s">
        <v>191</v>
      </c>
      <c r="AQ879" s="8" t="s">
        <v>44</v>
      </c>
      <c r="AR879" s="8" t="s">
        <v>164</v>
      </c>
      <c r="AS879" s="8" t="s">
        <v>164</v>
      </c>
      <c r="AT879" s="8" t="s">
        <v>168</v>
      </c>
      <c r="AU8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79" s="8"/>
      <c r="AW879">
        <v>27.829799999999999</v>
      </c>
      <c r="AX879">
        <v>30.586424999999998</v>
      </c>
      <c r="AY879">
        <v>31.67765</v>
      </c>
      <c r="AZ879">
        <v>42.571899999999999</v>
      </c>
    </row>
    <row r="880" spans="1:52" x14ac:dyDescent="0.3">
      <c r="A880" s="43" t="s">
        <v>1646</v>
      </c>
      <c r="B880" t="s">
        <v>3593</v>
      </c>
      <c r="C880" t="s">
        <v>112</v>
      </c>
      <c r="D880" s="8" t="s">
        <v>103</v>
      </c>
      <c r="E880" s="8" t="s">
        <v>290</v>
      </c>
      <c r="F880" s="8" t="s">
        <v>13</v>
      </c>
      <c r="G880" s="8" t="s">
        <v>9257</v>
      </c>
      <c r="H880" s="8" t="s">
        <v>290</v>
      </c>
      <c r="I880" s="8" t="s">
        <v>13</v>
      </c>
      <c r="J880" s="8">
        <v>0</v>
      </c>
      <c r="K880" s="14" t="s">
        <v>1643</v>
      </c>
      <c r="L880" s="14" t="s">
        <v>5967</v>
      </c>
      <c r="M880" s="10">
        <v>0.75898721499828503</v>
      </c>
      <c r="N880" s="8" t="s">
        <v>9118</v>
      </c>
      <c r="O880" s="8" t="s">
        <v>125</v>
      </c>
      <c r="P880" s="9">
        <v>0.47518518518518521</v>
      </c>
      <c r="Q880" s="9">
        <v>0.47905092592592591</v>
      </c>
      <c r="R880" s="8">
        <v>0</v>
      </c>
      <c r="S880" s="10">
        <v>5.9874999999999998</v>
      </c>
      <c r="T880" s="8" t="s">
        <v>3830</v>
      </c>
      <c r="U880" s="8" t="s">
        <v>3831</v>
      </c>
      <c r="V880" s="10">
        <v>0.23551737732250699</v>
      </c>
      <c r="W880">
        <v>944.95</v>
      </c>
      <c r="X880" s="8">
        <v>0</v>
      </c>
      <c r="Y880" s="8">
        <v>0</v>
      </c>
      <c r="Z880">
        <v>0</v>
      </c>
      <c r="AA880">
        <v>0</v>
      </c>
      <c r="AB880" s="8">
        <f>Solution[[#This Row],[Old Stop]] +1</f>
        <v>1</v>
      </c>
      <c r="AC880" s="8" t="str">
        <f>_xlfn.CONCAT(Solution[[#This Row],[Old Rt '#]],"_",Solution[[#This Row],[Week '#]],"_", _xlfn.SWITCH(Solution[[#This Row],[Old Delivery Day]], "M", "Monday", "T", "Tuesday", "W", "Wednesday", "R", "Thursday", "F", "Friday"))</f>
        <v>105_Week3_Monday</v>
      </c>
      <c r="AD880" s="20">
        <v>23.8461</v>
      </c>
      <c r="AE880" s="20">
        <v>21.215</v>
      </c>
      <c r="AF880" s="20">
        <v>24.05</v>
      </c>
      <c r="AG880" s="20">
        <v>20.7363</v>
      </c>
      <c r="AH880">
        <v>12.75</v>
      </c>
      <c r="AI880" s="8" t="s">
        <v>3636</v>
      </c>
      <c r="AJ880" s="8" t="s">
        <v>5510</v>
      </c>
      <c r="AK880" s="8">
        <v>1</v>
      </c>
      <c r="AL880" s="8">
        <v>0</v>
      </c>
      <c r="AM880" s="11">
        <v>12.025</v>
      </c>
      <c r="AN880" s="11">
        <v>20</v>
      </c>
      <c r="AO880" t="s">
        <v>164</v>
      </c>
      <c r="AP880" s="8" t="s">
        <v>191</v>
      </c>
      <c r="AQ880" s="8" t="s">
        <v>44</v>
      </c>
      <c r="AR880" s="8" t="s">
        <v>164</v>
      </c>
      <c r="AS880" s="8" t="s">
        <v>164</v>
      </c>
      <c r="AT880" s="8" t="s">
        <v>168</v>
      </c>
      <c r="AU8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0" s="8"/>
      <c r="AW880">
        <v>5.961525</v>
      </c>
      <c r="AX880">
        <v>5.30375</v>
      </c>
      <c r="AY880">
        <v>6.0125000000000002</v>
      </c>
      <c r="AZ880">
        <v>5.184075</v>
      </c>
    </row>
    <row r="881" spans="1:52" x14ac:dyDescent="0.3">
      <c r="A881" s="43" t="s">
        <v>1650</v>
      </c>
      <c r="B881" t="s">
        <v>3913</v>
      </c>
      <c r="C881" t="s">
        <v>110</v>
      </c>
      <c r="D881" s="8" t="s">
        <v>103</v>
      </c>
      <c r="E881" s="8" t="s">
        <v>290</v>
      </c>
      <c r="F881" s="8" t="s">
        <v>13</v>
      </c>
      <c r="G881" s="8" t="s">
        <v>9247</v>
      </c>
      <c r="H881" s="8" t="s">
        <v>126</v>
      </c>
      <c r="I881" s="8" t="s">
        <v>14</v>
      </c>
      <c r="J881" s="8">
        <v>141</v>
      </c>
      <c r="K881" s="14" t="s">
        <v>1649</v>
      </c>
      <c r="L881" s="14" t="s">
        <v>5935</v>
      </c>
      <c r="M881" s="10">
        <v>1.02320441647566</v>
      </c>
      <c r="N881" s="8" t="s">
        <v>7520</v>
      </c>
      <c r="O881" s="8" t="s">
        <v>147</v>
      </c>
      <c r="P881" s="9">
        <v>0.4661689814814815</v>
      </c>
      <c r="Q881" s="9">
        <v>0.47466435185185185</v>
      </c>
      <c r="R881" s="8">
        <v>0</v>
      </c>
      <c r="S881" s="10">
        <v>31.696666666666669</v>
      </c>
      <c r="T881" s="8" t="s">
        <v>3915</v>
      </c>
      <c r="U881" s="8" t="s">
        <v>3916</v>
      </c>
      <c r="V881" s="10">
        <v>0.39951208547818501</v>
      </c>
      <c r="W881">
        <v>2552.83</v>
      </c>
      <c r="X881" s="8">
        <v>2</v>
      </c>
      <c r="Y881" s="8">
        <v>0.96153846153846201</v>
      </c>
      <c r="Z881">
        <v>6</v>
      </c>
      <c r="AA881">
        <v>58</v>
      </c>
      <c r="AB881" s="8">
        <f>Solution[[#This Row],[Old Stop]] +1</f>
        <v>142</v>
      </c>
      <c r="AC881" s="8" t="str">
        <f>_xlfn.CONCAT(Solution[[#This Row],[Old Rt '#]],"_",Solution[[#This Row],[Week '#]],"_", _xlfn.SWITCH(Solution[[#This Row],[Old Delivery Day]], "M", "Monday", "T", "Tuesday", "W", "Wednesday", "R", "Thursday", "F", "Friday"))</f>
        <v>103_Week3_Friday</v>
      </c>
      <c r="AD881" s="20">
        <v>57.615000000000002</v>
      </c>
      <c r="AE881" s="20">
        <v>61.311500000000002</v>
      </c>
      <c r="AF881" s="20">
        <v>64.725300000000004</v>
      </c>
      <c r="AG881" s="20">
        <v>62.366100000000003</v>
      </c>
      <c r="AH881">
        <v>65.59</v>
      </c>
      <c r="AI881" s="8" t="s">
        <v>3636</v>
      </c>
      <c r="AJ881" s="8" t="s">
        <v>5510</v>
      </c>
      <c r="AK881" s="8">
        <v>1</v>
      </c>
      <c r="AL881" s="8">
        <v>52</v>
      </c>
      <c r="AM881" s="11">
        <v>60.893700000000003</v>
      </c>
      <c r="AN881" s="11">
        <v>59.7712</v>
      </c>
      <c r="AO881" t="s">
        <v>163</v>
      </c>
      <c r="AP881" s="8" t="s">
        <v>191</v>
      </c>
      <c r="AQ881" s="8" t="s">
        <v>80</v>
      </c>
      <c r="AR881" s="8" t="s">
        <v>163</v>
      </c>
      <c r="AS881" s="8" t="s">
        <v>163</v>
      </c>
      <c r="AT881" s="8" t="s">
        <v>168</v>
      </c>
      <c r="AU8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1" s="8">
        <v>52</v>
      </c>
      <c r="AW881">
        <v>14.40375</v>
      </c>
      <c r="AX881">
        <v>15.327875000000001</v>
      </c>
      <c r="AY881">
        <v>16.181325000000001</v>
      </c>
      <c r="AZ881">
        <v>15.591525000000001</v>
      </c>
    </row>
    <row r="882" spans="1:52" x14ac:dyDescent="0.3">
      <c r="A882" s="43" t="s">
        <v>729</v>
      </c>
      <c r="B882" t="s">
        <v>4007</v>
      </c>
      <c r="C882" t="s">
        <v>110</v>
      </c>
      <c r="D882" s="8" t="s">
        <v>103</v>
      </c>
      <c r="E882" s="8" t="s">
        <v>290</v>
      </c>
      <c r="F882" s="8" t="s">
        <v>13</v>
      </c>
      <c r="G882" s="8" t="s">
        <v>9263</v>
      </c>
      <c r="H882" s="8" t="s">
        <v>290</v>
      </c>
      <c r="I882" s="8" t="s">
        <v>13</v>
      </c>
      <c r="J882" s="8">
        <v>0</v>
      </c>
      <c r="K882" s="14" t="s">
        <v>728</v>
      </c>
      <c r="L882" s="14" t="s">
        <v>5751</v>
      </c>
      <c r="M882" s="10">
        <v>6.4707574435727198</v>
      </c>
      <c r="N882" s="8" t="s">
        <v>7519</v>
      </c>
      <c r="O882" s="8" t="s">
        <v>147</v>
      </c>
      <c r="P882" s="9">
        <v>0.49049768518518516</v>
      </c>
      <c r="Q882" s="9">
        <v>0.49677083333333333</v>
      </c>
      <c r="R882" s="8">
        <v>0</v>
      </c>
      <c r="S882" s="10">
        <v>10.466666666666667</v>
      </c>
      <c r="T882" s="8" t="s">
        <v>4009</v>
      </c>
      <c r="U882" s="8" t="s">
        <v>4010</v>
      </c>
      <c r="V882" s="10">
        <v>4.7196151483993001</v>
      </c>
      <c r="W882">
        <v>7448.64</v>
      </c>
      <c r="X882" s="8">
        <v>27</v>
      </c>
      <c r="Y882" s="8">
        <v>0.76315789473684204</v>
      </c>
      <c r="Z882">
        <v>5</v>
      </c>
      <c r="AA882">
        <v>151</v>
      </c>
      <c r="AB882" s="8">
        <f>Solution[[#This Row],[Old Stop]] +1</f>
        <v>1</v>
      </c>
      <c r="AC882" s="8" t="str">
        <f>_xlfn.CONCAT(Solution[[#This Row],[Old Rt '#]],"_",Solution[[#This Row],[Week '#]],"_", _xlfn.SWITCH(Solution[[#This Row],[Old Delivery Day]], "M", "Monday", "T", "Tuesday", "W", "Wednesday", "R", "Thursday", "F", "Friday"))</f>
        <v>105_Week3_Monday</v>
      </c>
      <c r="AD882" s="20">
        <v>139.97069999999999</v>
      </c>
      <c r="AE882" s="20">
        <v>141.4307</v>
      </c>
      <c r="AF882" s="20">
        <v>148.5684</v>
      </c>
      <c r="AG882" s="20">
        <v>150.73230000000001</v>
      </c>
      <c r="AH882">
        <v>160.01</v>
      </c>
      <c r="AI882" s="8" t="s">
        <v>3636</v>
      </c>
      <c r="AJ882" s="8" t="s">
        <v>5510</v>
      </c>
      <c r="AK882" s="8">
        <v>1</v>
      </c>
      <c r="AL882" s="8">
        <v>114</v>
      </c>
      <c r="AM882" s="11">
        <v>142.47499999999999</v>
      </c>
      <c r="AN882" s="11">
        <v>150.95500000000001</v>
      </c>
      <c r="AO882" t="s">
        <v>164</v>
      </c>
      <c r="AP882" s="8" t="s">
        <v>191</v>
      </c>
      <c r="AQ882" s="8" t="s">
        <v>44</v>
      </c>
      <c r="AR882" s="8" t="s">
        <v>164</v>
      </c>
      <c r="AS882" s="8" t="s">
        <v>164</v>
      </c>
      <c r="AT882" s="8" t="s">
        <v>168</v>
      </c>
      <c r="AU8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2" s="8"/>
      <c r="AW882">
        <v>34.992674999999998</v>
      </c>
      <c r="AX882">
        <v>35.357675</v>
      </c>
      <c r="AY882">
        <v>37.142099999999999</v>
      </c>
      <c r="AZ882">
        <v>37.683075000000002</v>
      </c>
    </row>
    <row r="883" spans="1:52" x14ac:dyDescent="0.3">
      <c r="A883" s="43" t="s">
        <v>1864</v>
      </c>
      <c r="B883" t="s">
        <v>3836</v>
      </c>
      <c r="C883" t="s">
        <v>123</v>
      </c>
      <c r="D883" s="8" t="s">
        <v>103</v>
      </c>
      <c r="E883" s="8" t="s">
        <v>290</v>
      </c>
      <c r="F883" s="8" t="s">
        <v>13</v>
      </c>
      <c r="G883" s="8" t="s">
        <v>9255</v>
      </c>
      <c r="H883" s="8" t="s">
        <v>126</v>
      </c>
      <c r="I883" s="8" t="s">
        <v>14</v>
      </c>
      <c r="J883" s="8">
        <v>1</v>
      </c>
      <c r="K883" s="14" t="s">
        <v>1863</v>
      </c>
      <c r="L883" s="14" t="s">
        <v>6065</v>
      </c>
      <c r="M883" s="10">
        <v>0.33745177625417</v>
      </c>
      <c r="N883" s="8" t="s">
        <v>8393</v>
      </c>
      <c r="O883" s="8" t="s">
        <v>107</v>
      </c>
      <c r="P883" s="9">
        <v>0.47928240740740741</v>
      </c>
      <c r="Q883" s="9">
        <v>0.48599537037037038</v>
      </c>
      <c r="R883" s="8">
        <v>0</v>
      </c>
      <c r="S883" s="10">
        <v>5.0666666666666664</v>
      </c>
      <c r="T883" s="8" t="s">
        <v>5599</v>
      </c>
      <c r="U883" s="8" t="s">
        <v>5600</v>
      </c>
      <c r="V883" s="10">
        <v>0.19217226597628201</v>
      </c>
      <c r="W883">
        <v>743.1</v>
      </c>
      <c r="X883" s="8">
        <v>0</v>
      </c>
      <c r="Y883" s="8">
        <v>0</v>
      </c>
      <c r="Z883">
        <v>0</v>
      </c>
      <c r="AA883">
        <v>0</v>
      </c>
      <c r="AB883" s="8">
        <f>Solution[[#This Row],[Old Stop]] +1</f>
        <v>2</v>
      </c>
      <c r="AC883" s="8" t="str">
        <f>_xlfn.CONCAT(Solution[[#This Row],[Old Rt '#]],"_",Solution[[#This Row],[Week '#]],"_", _xlfn.SWITCH(Solution[[#This Row],[Old Delivery Day]], "M", "Monday", "T", "Tuesday", "W", "Wednesday", "R", "Thursday", "F", "Friday"))</f>
        <v>103_Week3_Friday</v>
      </c>
      <c r="AD883" s="20">
        <v>56.64</v>
      </c>
      <c r="AE883" s="20">
        <v>56.64</v>
      </c>
      <c r="AF883" s="20">
        <v>58.146599999999999</v>
      </c>
      <c r="AG883" s="20">
        <v>58.9</v>
      </c>
      <c r="AH883">
        <v>15.61</v>
      </c>
      <c r="AI883" s="8" t="s">
        <v>3636</v>
      </c>
      <c r="AJ883" s="8" t="s">
        <v>5510</v>
      </c>
      <c r="AK883" s="8">
        <v>1</v>
      </c>
      <c r="AL883" s="8">
        <v>0</v>
      </c>
      <c r="AM883" s="11">
        <v>14.16</v>
      </c>
      <c r="AN883" s="11">
        <v>14.725</v>
      </c>
      <c r="AO883" t="s">
        <v>163</v>
      </c>
      <c r="AP883" s="8" t="s">
        <v>191</v>
      </c>
      <c r="AQ883" s="8" t="s">
        <v>44</v>
      </c>
      <c r="AR883" s="8" t="s">
        <v>163</v>
      </c>
      <c r="AS883" s="8" t="s">
        <v>163</v>
      </c>
      <c r="AT883" s="8" t="s">
        <v>168</v>
      </c>
      <c r="AU8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3" s="8">
        <v>0</v>
      </c>
      <c r="AW883">
        <v>14.16</v>
      </c>
      <c r="AX883">
        <v>14.16</v>
      </c>
      <c r="AY883">
        <v>14.53665</v>
      </c>
      <c r="AZ883">
        <v>14.725</v>
      </c>
    </row>
    <row r="884" spans="1:52" x14ac:dyDescent="0.3">
      <c r="A884" s="43" t="s">
        <v>727</v>
      </c>
      <c r="B884" t="s">
        <v>120</v>
      </c>
      <c r="C884" t="s">
        <v>129</v>
      </c>
      <c r="D884" s="8" t="s">
        <v>103</v>
      </c>
      <c r="E884" s="8" t="s">
        <v>290</v>
      </c>
      <c r="F884" s="8" t="s">
        <v>13</v>
      </c>
      <c r="G884" s="8" t="s">
        <v>9254</v>
      </c>
      <c r="H884" s="8" t="s">
        <v>290</v>
      </c>
      <c r="I884" s="8" t="s">
        <v>13</v>
      </c>
      <c r="J884" s="8">
        <v>0</v>
      </c>
      <c r="K884" s="14" t="s">
        <v>726</v>
      </c>
      <c r="L884" s="14" t="s">
        <v>8938</v>
      </c>
      <c r="M884" s="10">
        <v>1.1361043248712101E-2</v>
      </c>
      <c r="N884" s="8" t="s">
        <v>7507</v>
      </c>
      <c r="O884" s="8" t="s">
        <v>147</v>
      </c>
      <c r="P884" s="9">
        <v>0.45178240740740738</v>
      </c>
      <c r="Q884" s="9">
        <v>0.45819444444444446</v>
      </c>
      <c r="R884" s="8">
        <v>0</v>
      </c>
      <c r="S884" s="10">
        <v>8.0250000000000004</v>
      </c>
      <c r="T884" s="8" t="s">
        <v>8939</v>
      </c>
      <c r="U884" s="8" t="s">
        <v>8940</v>
      </c>
      <c r="V884" s="10">
        <v>5.0592435984438897E-3</v>
      </c>
      <c r="W884">
        <v>1265.02</v>
      </c>
      <c r="X884" s="8">
        <v>0</v>
      </c>
      <c r="Y884" s="8">
        <v>0</v>
      </c>
      <c r="Z884">
        <v>0</v>
      </c>
      <c r="AA884">
        <v>0</v>
      </c>
      <c r="AB884" s="8">
        <f>Solution[[#This Row],[Old Stop]] +1</f>
        <v>1</v>
      </c>
      <c r="AC884" s="8" t="str">
        <f>_xlfn.CONCAT(Solution[[#This Row],[Old Rt '#]],"_",Solution[[#This Row],[Week '#]],"_", _xlfn.SWITCH(Solution[[#This Row],[Old Delivery Day]], "M", "Monday", "T", "Tuesday", "W", "Wednesday", "R", "Thursday", "F", "Friday"))</f>
        <v>105_Week3_Monday</v>
      </c>
      <c r="AD884" s="20">
        <v>26.645299999999999</v>
      </c>
      <c r="AE884" s="20">
        <v>22.23</v>
      </c>
      <c r="AF884" s="20">
        <v>22.23</v>
      </c>
      <c r="AG884" s="20">
        <v>22.23</v>
      </c>
      <c r="AH884">
        <v>22.43</v>
      </c>
      <c r="AI884" s="8" t="s">
        <v>3636</v>
      </c>
      <c r="AJ884" s="8" t="s">
        <v>5510</v>
      </c>
      <c r="AK884" s="8">
        <v>1</v>
      </c>
      <c r="AL884" s="8">
        <v>0</v>
      </c>
      <c r="AM884" s="11">
        <v>22.23</v>
      </c>
      <c r="AN884" s="11">
        <v>22.23</v>
      </c>
      <c r="AO884" t="s">
        <v>164</v>
      </c>
      <c r="AP884" s="8" t="s">
        <v>191</v>
      </c>
      <c r="AQ884" s="8" t="s">
        <v>44</v>
      </c>
      <c r="AR884" s="8" t="s">
        <v>164</v>
      </c>
      <c r="AS884" s="8" t="s">
        <v>164</v>
      </c>
      <c r="AT884" s="8" t="s">
        <v>168</v>
      </c>
      <c r="AU8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4" s="8"/>
      <c r="AW884">
        <v>6.6613249999999997</v>
      </c>
      <c r="AX884">
        <v>5.5575000000000001</v>
      </c>
      <c r="AY884">
        <v>5.5575000000000001</v>
      </c>
      <c r="AZ884">
        <v>5.5575000000000001</v>
      </c>
    </row>
    <row r="885" spans="1:52" x14ac:dyDescent="0.3">
      <c r="A885" s="43" t="s">
        <v>737</v>
      </c>
      <c r="B885" t="s">
        <v>4040</v>
      </c>
      <c r="C885" t="s">
        <v>110</v>
      </c>
      <c r="D885" s="8" t="s">
        <v>103</v>
      </c>
      <c r="E885" s="8" t="s">
        <v>290</v>
      </c>
      <c r="F885" s="8" t="s">
        <v>13</v>
      </c>
      <c r="G885" s="8" t="s">
        <v>9249</v>
      </c>
      <c r="H885" s="8" t="s">
        <v>290</v>
      </c>
      <c r="I885" s="8" t="s">
        <v>13</v>
      </c>
      <c r="J885" s="8">
        <v>0</v>
      </c>
      <c r="K885" s="14" t="s">
        <v>736</v>
      </c>
      <c r="L885" s="14" t="s">
        <v>5755</v>
      </c>
      <c r="M885" s="10">
        <v>0.23529475446758899</v>
      </c>
      <c r="N885" s="8" t="s">
        <v>7530</v>
      </c>
      <c r="O885" s="8" t="s">
        <v>147</v>
      </c>
      <c r="P885" s="9">
        <v>0.44246527777777778</v>
      </c>
      <c r="Q885" s="9">
        <v>0.45177083333333334</v>
      </c>
      <c r="R885" s="8">
        <v>0</v>
      </c>
      <c r="S885" s="10">
        <v>14.629166666666666</v>
      </c>
      <c r="T885" s="8" t="s">
        <v>4042</v>
      </c>
      <c r="U885" s="8" t="s">
        <v>4043</v>
      </c>
      <c r="V885" s="10">
        <v>8.0599476828501299E-2</v>
      </c>
      <c r="W885">
        <v>9994.4599999999991</v>
      </c>
      <c r="X885" s="8">
        <v>0</v>
      </c>
      <c r="Y885" s="8">
        <v>0</v>
      </c>
      <c r="Z885">
        <v>0</v>
      </c>
      <c r="AA885">
        <v>0</v>
      </c>
      <c r="AB885" s="8">
        <f>Solution[[#This Row],[Old Stop]] +1</f>
        <v>1</v>
      </c>
      <c r="AC885" s="8" t="str">
        <f>_xlfn.CONCAT(Solution[[#This Row],[Old Rt '#]],"_",Solution[[#This Row],[Week '#]],"_", _xlfn.SWITCH(Solution[[#This Row],[Old Delivery Day]], "M", "Monday", "T", "Tuesday", "W", "Wednesday", "R", "Thursday", "F", "Friday"))</f>
        <v>105_Week3_Monday</v>
      </c>
      <c r="AD885" s="20">
        <v>156.1371</v>
      </c>
      <c r="AE885" s="20">
        <v>196.3946</v>
      </c>
      <c r="AF885" s="20">
        <v>202.965</v>
      </c>
      <c r="AG885" s="20">
        <v>187.56379999999999</v>
      </c>
      <c r="AH885">
        <v>223.37</v>
      </c>
      <c r="AI885" s="8" t="s">
        <v>3636</v>
      </c>
      <c r="AJ885" s="8" t="s">
        <v>5510</v>
      </c>
      <c r="AK885" s="8">
        <v>1</v>
      </c>
      <c r="AL885" s="8">
        <v>0</v>
      </c>
      <c r="AM885" s="11">
        <v>227.79499999999999</v>
      </c>
      <c r="AN885" s="11">
        <v>189.2525</v>
      </c>
      <c r="AO885" t="s">
        <v>164</v>
      </c>
      <c r="AP885" s="8" t="s">
        <v>191</v>
      </c>
      <c r="AQ885" s="8" t="s">
        <v>44</v>
      </c>
      <c r="AR885" s="8" t="s">
        <v>164</v>
      </c>
      <c r="AS885" s="8" t="s">
        <v>164</v>
      </c>
      <c r="AT885" s="8" t="s">
        <v>168</v>
      </c>
      <c r="AU8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5" s="8"/>
      <c r="AW885">
        <v>39.034275000000001</v>
      </c>
      <c r="AX885">
        <v>49.098649999999999</v>
      </c>
      <c r="AY885">
        <v>50.741250000000001</v>
      </c>
      <c r="AZ885">
        <v>46.890949999999997</v>
      </c>
    </row>
    <row r="886" spans="1:52" x14ac:dyDescent="0.3">
      <c r="A886" s="43" t="s">
        <v>749</v>
      </c>
      <c r="B886" t="s">
        <v>5279</v>
      </c>
      <c r="C886" t="s">
        <v>110</v>
      </c>
      <c r="D886" s="8" t="s">
        <v>103</v>
      </c>
      <c r="E886" s="8" t="s">
        <v>290</v>
      </c>
      <c r="F886" s="8" t="s">
        <v>13</v>
      </c>
      <c r="G886" s="8" t="s">
        <v>9258</v>
      </c>
      <c r="H886" s="8" t="s">
        <v>126</v>
      </c>
      <c r="I886" s="8" t="s">
        <v>14</v>
      </c>
      <c r="J886" s="8">
        <v>140</v>
      </c>
      <c r="K886" s="14" t="s">
        <v>748</v>
      </c>
      <c r="L886" s="14" t="s">
        <v>6161</v>
      </c>
      <c r="M886" s="10">
        <v>0.615845538104281</v>
      </c>
      <c r="N886" s="8" t="s">
        <v>7529</v>
      </c>
      <c r="O886" s="8" t="s">
        <v>129</v>
      </c>
      <c r="P886" s="9">
        <v>0.45861111111111114</v>
      </c>
      <c r="Q886" s="9">
        <v>0.46545138888888887</v>
      </c>
      <c r="R886" s="8">
        <v>0</v>
      </c>
      <c r="S886" s="10">
        <v>8.5250000000000004</v>
      </c>
      <c r="T886" s="8" t="s">
        <v>5281</v>
      </c>
      <c r="U886" s="8" t="s">
        <v>5282</v>
      </c>
      <c r="V886" s="10">
        <v>0.23358016029527501</v>
      </c>
      <c r="W886">
        <v>1225.73</v>
      </c>
      <c r="X886" s="8">
        <v>0</v>
      </c>
      <c r="Y886" s="8">
        <v>0</v>
      </c>
      <c r="Z886">
        <v>0</v>
      </c>
      <c r="AA886">
        <v>0</v>
      </c>
      <c r="AB886" s="8">
        <f>Solution[[#This Row],[Old Stop]] +1</f>
        <v>141</v>
      </c>
      <c r="AC886" s="8" t="str">
        <f>_xlfn.CONCAT(Solution[[#This Row],[Old Rt '#]],"_",Solution[[#This Row],[Week '#]],"_", _xlfn.SWITCH(Solution[[#This Row],[Old Delivery Day]], "M", "Monday", "T", "Tuesday", "W", "Wednesday", "R", "Thursday", "F", "Friday"))</f>
        <v>103_Week3_Friday</v>
      </c>
      <c r="AD886" s="20">
        <v>54.496600000000001</v>
      </c>
      <c r="AE886" s="20">
        <v>54.71</v>
      </c>
      <c r="AF886" s="20">
        <v>56.69</v>
      </c>
      <c r="AG886" s="20">
        <v>57.96</v>
      </c>
      <c r="AH886">
        <v>30.7</v>
      </c>
      <c r="AI886" s="8" t="s">
        <v>3636</v>
      </c>
      <c r="AJ886" s="8" t="s">
        <v>5510</v>
      </c>
      <c r="AK886" s="8">
        <v>1</v>
      </c>
      <c r="AL886" s="8">
        <v>0</v>
      </c>
      <c r="AM886" s="11">
        <v>27.355</v>
      </c>
      <c r="AN886" s="11">
        <v>21.753699999999998</v>
      </c>
      <c r="AO886" t="s">
        <v>163</v>
      </c>
      <c r="AP886" s="8" t="s">
        <v>191</v>
      </c>
      <c r="AQ886" s="8" t="s">
        <v>44</v>
      </c>
      <c r="AR886" s="8" t="s">
        <v>163</v>
      </c>
      <c r="AS886" s="8" t="s">
        <v>163</v>
      </c>
      <c r="AT886" s="8" t="s">
        <v>168</v>
      </c>
      <c r="AU8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6" s="8">
        <v>0</v>
      </c>
      <c r="AW886">
        <v>13.62415</v>
      </c>
      <c r="AX886">
        <v>13.6775</v>
      </c>
      <c r="AY886">
        <v>14.172499999999999</v>
      </c>
      <c r="AZ886">
        <v>14.49</v>
      </c>
    </row>
    <row r="887" spans="1:52" x14ac:dyDescent="0.3">
      <c r="A887" s="43" t="s">
        <v>876</v>
      </c>
      <c r="B887" t="s">
        <v>5317</v>
      </c>
      <c r="C887" t="s">
        <v>110</v>
      </c>
      <c r="D887" s="8" t="s">
        <v>103</v>
      </c>
      <c r="E887" s="8" t="s">
        <v>290</v>
      </c>
      <c r="F887" s="8" t="s">
        <v>15</v>
      </c>
      <c r="G887" s="8" t="s">
        <v>9262</v>
      </c>
      <c r="H887" s="8" t="s">
        <v>290</v>
      </c>
      <c r="I887" s="8" t="s">
        <v>12</v>
      </c>
      <c r="J887" s="8">
        <v>174</v>
      </c>
      <c r="K887" s="14" t="s">
        <v>875</v>
      </c>
      <c r="L887" s="14" t="s">
        <v>5996</v>
      </c>
      <c r="M887" s="10">
        <v>0.15940784637882599</v>
      </c>
      <c r="N887" s="8" t="s">
        <v>8530</v>
      </c>
      <c r="O887" s="8" t="s">
        <v>107</v>
      </c>
      <c r="P887" s="9">
        <v>0.69127314814814811</v>
      </c>
      <c r="Q887" s="9">
        <v>0.69798611111111108</v>
      </c>
      <c r="R887" s="8">
        <v>0</v>
      </c>
      <c r="S887" s="10">
        <v>0.23333333333333334</v>
      </c>
      <c r="T887" s="8" t="s">
        <v>5319</v>
      </c>
      <c r="U887" s="8" t="s">
        <v>5320</v>
      </c>
      <c r="V887" s="10">
        <v>0.104208897686424</v>
      </c>
      <c r="W887">
        <v>715.79</v>
      </c>
      <c r="X887" s="8">
        <v>0</v>
      </c>
      <c r="Y887" s="8">
        <v>0</v>
      </c>
      <c r="Z887">
        <v>0</v>
      </c>
      <c r="AA887">
        <v>0</v>
      </c>
      <c r="AB887" s="8">
        <f>Solution[[#This Row],[Old Stop]] +1</f>
        <v>175</v>
      </c>
      <c r="AC887" s="8" t="str">
        <f>_xlfn.CONCAT(Solution[[#This Row],[Old Rt '#]],"_",Solution[[#This Row],[Week '#]],"_", _xlfn.SWITCH(Solution[[#This Row],[Old Delivery Day]], "M", "Monday", "T", "Tuesday", "W", "Wednesday", "R", "Thursday", "F", "Friday"))</f>
        <v>105_Week3_Wednesday</v>
      </c>
      <c r="AD887" s="20">
        <v>54.56</v>
      </c>
      <c r="AE887" s="20">
        <v>54.56</v>
      </c>
      <c r="AF887" s="20">
        <v>56.006599999999999</v>
      </c>
      <c r="AG887" s="20">
        <v>56.73</v>
      </c>
      <c r="AH887">
        <v>15.03</v>
      </c>
      <c r="AI887" s="8" t="s">
        <v>3526</v>
      </c>
      <c r="AJ887" s="8" t="s">
        <v>5512</v>
      </c>
      <c r="AK887" s="8">
        <v>1</v>
      </c>
      <c r="AL887" s="8">
        <v>0</v>
      </c>
      <c r="AM887" s="11">
        <v>13.64</v>
      </c>
      <c r="AN887" s="11">
        <v>14.182499999999999</v>
      </c>
      <c r="AO887" t="s">
        <v>163</v>
      </c>
      <c r="AP887" s="8" t="s">
        <v>191</v>
      </c>
      <c r="AQ887" s="8" t="s">
        <v>44</v>
      </c>
      <c r="AR887" s="8" t="s">
        <v>164</v>
      </c>
      <c r="AS887" s="8" t="s">
        <v>163</v>
      </c>
      <c r="AT887" s="8" t="s">
        <v>168</v>
      </c>
      <c r="AU8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7" s="8">
        <v>0</v>
      </c>
      <c r="AW887">
        <v>13.64</v>
      </c>
      <c r="AX887">
        <v>13.64</v>
      </c>
      <c r="AY887">
        <v>14.00165</v>
      </c>
      <c r="AZ887">
        <v>14.182499999999999</v>
      </c>
    </row>
    <row r="888" spans="1:52" x14ac:dyDescent="0.3">
      <c r="A888" s="43" t="s">
        <v>743</v>
      </c>
      <c r="B888" t="s">
        <v>120</v>
      </c>
      <c r="C888" t="s">
        <v>142</v>
      </c>
      <c r="D888" s="8" t="s">
        <v>103</v>
      </c>
      <c r="E888" s="8" t="s">
        <v>290</v>
      </c>
      <c r="F888" s="8" t="s">
        <v>13</v>
      </c>
      <c r="G888" s="8" t="s">
        <v>9248</v>
      </c>
      <c r="H888" s="8" t="s">
        <v>290</v>
      </c>
      <c r="I888" s="8" t="s">
        <v>13</v>
      </c>
      <c r="J888" s="8">
        <v>0</v>
      </c>
      <c r="K888" s="14" t="s">
        <v>742</v>
      </c>
      <c r="L888" s="14" t="s">
        <v>5821</v>
      </c>
      <c r="M888" s="10">
        <v>0</v>
      </c>
      <c r="N888" s="8" t="s">
        <v>7946</v>
      </c>
      <c r="O888" s="8" t="s">
        <v>147</v>
      </c>
      <c r="P888" s="9">
        <v>0.36887731481481484</v>
      </c>
      <c r="Q888" s="9">
        <v>0.37701388888888887</v>
      </c>
      <c r="R888" s="8">
        <v>0</v>
      </c>
      <c r="S888" s="10">
        <v>12.308333333333334</v>
      </c>
      <c r="T888" s="8" t="s">
        <v>3949</v>
      </c>
      <c r="U888" s="8" t="s">
        <v>3950</v>
      </c>
      <c r="V888" s="10"/>
      <c r="W888">
        <v>3837.08</v>
      </c>
      <c r="X888" s="8">
        <v>0</v>
      </c>
      <c r="Y888" s="8">
        <v>0</v>
      </c>
      <c r="Z888">
        <v>0</v>
      </c>
      <c r="AA888">
        <v>0</v>
      </c>
      <c r="AB888" s="8">
        <f>Solution[[#This Row],[Old Stop]] +1</f>
        <v>1</v>
      </c>
      <c r="AC888" s="8" t="str">
        <f>_xlfn.CONCAT(Solution[[#This Row],[Old Rt '#]],"_",Solution[[#This Row],[Week '#]],"_", _xlfn.SWITCH(Solution[[#This Row],[Old Delivery Day]], "M", "Monday", "T", "Tuesday", "W", "Wednesday", "R", "Thursday", "F", "Friday"))</f>
        <v>105_Week3_Monday</v>
      </c>
      <c r="AD888" s="20">
        <v>86.787599999999998</v>
      </c>
      <c r="AE888" s="20">
        <v>61.36</v>
      </c>
      <c r="AF888" s="20">
        <v>70.045699999999997</v>
      </c>
      <c r="AG888" s="20">
        <v>61.36</v>
      </c>
      <c r="AH888">
        <v>86.59</v>
      </c>
      <c r="AI888" s="8" t="s">
        <v>3636</v>
      </c>
      <c r="AJ888" s="8" t="s">
        <v>5510</v>
      </c>
      <c r="AK888" s="8">
        <v>1</v>
      </c>
      <c r="AL888" s="8">
        <v>0</v>
      </c>
      <c r="AM888" s="11">
        <v>61.36</v>
      </c>
      <c r="AN888" s="11">
        <v>61.36</v>
      </c>
      <c r="AO888" t="s">
        <v>164</v>
      </c>
      <c r="AP888" s="8" t="s">
        <v>191</v>
      </c>
      <c r="AQ888" s="8" t="s">
        <v>44</v>
      </c>
      <c r="AR888" s="8" t="s">
        <v>164</v>
      </c>
      <c r="AS888" s="8" t="s">
        <v>164</v>
      </c>
      <c r="AT888" s="8" t="s">
        <v>168</v>
      </c>
      <c r="AU8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8" s="8"/>
      <c r="AW888">
        <v>21.696899999999999</v>
      </c>
      <c r="AX888">
        <v>15.34</v>
      </c>
      <c r="AY888">
        <v>17.511424999999999</v>
      </c>
      <c r="AZ888">
        <v>15.34</v>
      </c>
    </row>
    <row r="889" spans="1:52" x14ac:dyDescent="0.3">
      <c r="A889" s="43" t="s">
        <v>1945</v>
      </c>
      <c r="B889" t="s">
        <v>116</v>
      </c>
      <c r="C889" t="s">
        <v>1944</v>
      </c>
      <c r="D889" s="8" t="s">
        <v>103</v>
      </c>
      <c r="E889" s="8" t="s">
        <v>290</v>
      </c>
      <c r="F889" s="8" t="s">
        <v>15</v>
      </c>
      <c r="G889" s="8" t="s">
        <v>9272</v>
      </c>
      <c r="H889" s="8" t="s">
        <v>290</v>
      </c>
      <c r="I889" s="8" t="s">
        <v>12</v>
      </c>
      <c r="J889" s="8">
        <v>1</v>
      </c>
      <c r="K889" s="14" t="s">
        <v>1943</v>
      </c>
      <c r="L889" s="14" t="s">
        <v>6034</v>
      </c>
      <c r="M889" s="10">
        <v>0.56875733711251497</v>
      </c>
      <c r="N889" s="8" t="s">
        <v>8532</v>
      </c>
      <c r="O889" s="8" t="s">
        <v>1934</v>
      </c>
      <c r="P889" s="9">
        <v>0.76320601851851855</v>
      </c>
      <c r="Q889" s="9">
        <v>0.76991898148148152</v>
      </c>
      <c r="R889" s="8">
        <v>0</v>
      </c>
      <c r="S889" s="10">
        <v>9.4354006285390355</v>
      </c>
      <c r="T889" s="8" t="s">
        <v>3547</v>
      </c>
      <c r="U889" s="8" t="s">
        <v>3548</v>
      </c>
      <c r="V889" s="10">
        <v>0.164085438107552</v>
      </c>
      <c r="W889">
        <v>185.12</v>
      </c>
      <c r="X889" s="8">
        <v>0</v>
      </c>
      <c r="Y889" s="8">
        <v>0</v>
      </c>
      <c r="Z889">
        <v>0</v>
      </c>
      <c r="AA889">
        <v>0</v>
      </c>
      <c r="AB889" s="8">
        <f>Solution[[#This Row],[Old Stop]] +1</f>
        <v>2</v>
      </c>
      <c r="AC889" s="8" t="str">
        <f>_xlfn.CONCAT(Solution[[#This Row],[Old Rt '#]],"_",Solution[[#This Row],[Week '#]],"_", _xlfn.SWITCH(Solution[[#This Row],[Old Delivery Day]], "M", "Monday", "T", "Tuesday", "W", "Wednesday", "R", "Thursday", "F", "Friday"))</f>
        <v>105_Week3_Wednesday</v>
      </c>
      <c r="AD889" s="20">
        <v>185.12</v>
      </c>
      <c r="AE889" s="20">
        <v>0</v>
      </c>
      <c r="AF889" s="20">
        <v>0</v>
      </c>
      <c r="AG889" s="20">
        <v>0</v>
      </c>
      <c r="AH889">
        <v>5.2891000000000004</v>
      </c>
      <c r="AI889" s="8" t="s">
        <v>3526</v>
      </c>
      <c r="AJ889" s="8" t="s">
        <v>5512</v>
      </c>
      <c r="AK889" s="8">
        <v>1</v>
      </c>
      <c r="AL889" s="8">
        <v>0</v>
      </c>
      <c r="AM889" s="11">
        <v>0</v>
      </c>
      <c r="AN889" s="11">
        <v>0</v>
      </c>
      <c r="AO889" t="s">
        <v>163</v>
      </c>
      <c r="AP889" s="8" t="s">
        <v>191</v>
      </c>
      <c r="AQ889" s="8" t="s">
        <v>44</v>
      </c>
      <c r="AR889" s="8" t="s">
        <v>164</v>
      </c>
      <c r="AS889" s="8" t="s">
        <v>163</v>
      </c>
      <c r="AT889" s="8" t="s">
        <v>168</v>
      </c>
      <c r="AU8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89" s="8">
        <v>0</v>
      </c>
      <c r="AW889">
        <v>46.28</v>
      </c>
      <c r="AX889">
        <v>0</v>
      </c>
      <c r="AY889">
        <v>0</v>
      </c>
      <c r="AZ889">
        <v>0</v>
      </c>
    </row>
    <row r="890" spans="1:52" x14ac:dyDescent="0.3">
      <c r="A890" s="43" t="s">
        <v>984</v>
      </c>
      <c r="B890" t="s">
        <v>119</v>
      </c>
      <c r="C890" t="s">
        <v>3545</v>
      </c>
      <c r="D890" s="8" t="s">
        <v>103</v>
      </c>
      <c r="E890" s="8" t="s">
        <v>290</v>
      </c>
      <c r="F890" s="8" t="s">
        <v>15</v>
      </c>
      <c r="G890" s="8" t="s">
        <v>9273</v>
      </c>
      <c r="H890" s="8" t="s">
        <v>290</v>
      </c>
      <c r="I890" s="8" t="s">
        <v>12</v>
      </c>
      <c r="J890" s="8">
        <v>420</v>
      </c>
      <c r="K890" s="14" t="s">
        <v>983</v>
      </c>
      <c r="L890" s="14" t="s">
        <v>6002</v>
      </c>
      <c r="M890" s="10">
        <v>0</v>
      </c>
      <c r="N890" s="8" t="s">
        <v>8527</v>
      </c>
      <c r="O890" s="8" t="s">
        <v>147</v>
      </c>
      <c r="P890" s="9">
        <v>0.76991898148148152</v>
      </c>
      <c r="Q890" s="9">
        <v>0.77572916666666669</v>
      </c>
      <c r="R890" s="8">
        <v>0</v>
      </c>
      <c r="S890" s="10">
        <v>8.0875000000000004</v>
      </c>
      <c r="T890" s="8" t="s">
        <v>3547</v>
      </c>
      <c r="U890" s="8" t="s">
        <v>3548</v>
      </c>
      <c r="V890" s="10"/>
      <c r="W890">
        <v>1251.9000000000001</v>
      </c>
      <c r="X890" s="8">
        <v>3</v>
      </c>
      <c r="Y890" s="8">
        <v>0.72727272727272696</v>
      </c>
      <c r="Z890">
        <v>1</v>
      </c>
      <c r="AA890">
        <v>11</v>
      </c>
      <c r="AB890" s="8">
        <f>Solution[[#This Row],[Old Stop]] +1</f>
        <v>421</v>
      </c>
      <c r="AC890" s="8" t="str">
        <f>_xlfn.CONCAT(Solution[[#This Row],[Old Rt '#]],"_",Solution[[#This Row],[Week '#]],"_", _xlfn.SWITCH(Solution[[#This Row],[Old Delivery Day]], "M", "Monday", "T", "Tuesday", "W", "Wednesday", "R", "Thursday", "F", "Friday"))</f>
        <v>105_Week3_Wednesday</v>
      </c>
      <c r="AD890" s="20">
        <v>32.86</v>
      </c>
      <c r="AE890" s="20">
        <v>20.613</v>
      </c>
      <c r="AF890" s="20">
        <v>15.29</v>
      </c>
      <c r="AG890" s="20">
        <v>15.476900000000001</v>
      </c>
      <c r="AH890">
        <v>16.21</v>
      </c>
      <c r="AI890" s="8" t="s">
        <v>3526</v>
      </c>
      <c r="AJ890" s="8" t="s">
        <v>5512</v>
      </c>
      <c r="AK890" s="8">
        <v>1</v>
      </c>
      <c r="AL890" s="8">
        <v>11</v>
      </c>
      <c r="AM890" s="11">
        <v>23.94</v>
      </c>
      <c r="AN890" s="11">
        <v>15.4925</v>
      </c>
      <c r="AO890" t="s">
        <v>163</v>
      </c>
      <c r="AP890" s="8" t="s">
        <v>191</v>
      </c>
      <c r="AQ890" s="8" t="s">
        <v>44</v>
      </c>
      <c r="AR890" s="8" t="s">
        <v>164</v>
      </c>
      <c r="AS890" s="8" t="s">
        <v>163</v>
      </c>
      <c r="AT890" s="8" t="s">
        <v>168</v>
      </c>
      <c r="AU8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0" s="8">
        <v>11</v>
      </c>
      <c r="AW890">
        <v>8.2149999999999999</v>
      </c>
      <c r="AX890">
        <v>5.1532499999999999</v>
      </c>
      <c r="AY890">
        <v>3.8224999999999998</v>
      </c>
      <c r="AZ890">
        <v>3.8692250000000001</v>
      </c>
    </row>
    <row r="891" spans="1:52" x14ac:dyDescent="0.3">
      <c r="A891" s="43" t="s">
        <v>1467</v>
      </c>
      <c r="B891" t="s">
        <v>3795</v>
      </c>
      <c r="C891" t="s">
        <v>110</v>
      </c>
      <c r="D891" s="8" t="s">
        <v>103</v>
      </c>
      <c r="E891" s="8" t="s">
        <v>290</v>
      </c>
      <c r="F891" s="8" t="s">
        <v>15</v>
      </c>
      <c r="G891" s="8" t="s">
        <v>9270</v>
      </c>
      <c r="H891" s="8" t="s">
        <v>290</v>
      </c>
      <c r="I891" s="8" t="s">
        <v>12</v>
      </c>
      <c r="J891" s="8">
        <v>386</v>
      </c>
      <c r="K891" s="14" t="s">
        <v>1466</v>
      </c>
      <c r="L891" s="14" t="s">
        <v>6009</v>
      </c>
      <c r="M891" s="10">
        <v>1.9863596969945501</v>
      </c>
      <c r="N891" s="8" t="s">
        <v>8534</v>
      </c>
      <c r="O891" s="8" t="s">
        <v>147</v>
      </c>
      <c r="P891" s="9">
        <v>0.74785879629629626</v>
      </c>
      <c r="Q891" s="9">
        <v>0.75457175925925923</v>
      </c>
      <c r="R891" s="8">
        <v>0</v>
      </c>
      <c r="S891" s="10">
        <v>9.4354006285390355</v>
      </c>
      <c r="T891" s="8" t="s">
        <v>3797</v>
      </c>
      <c r="U891" s="8" t="s">
        <v>3798</v>
      </c>
      <c r="V891" s="10">
        <v>1.89691453301404</v>
      </c>
      <c r="W891">
        <v>1533.25</v>
      </c>
      <c r="X891" s="8">
        <v>0</v>
      </c>
      <c r="Y891" s="8">
        <v>0</v>
      </c>
      <c r="Z891">
        <v>0</v>
      </c>
      <c r="AA891">
        <v>0</v>
      </c>
      <c r="AB891" s="8">
        <f>Solution[[#This Row],[Old Stop]] +1</f>
        <v>387</v>
      </c>
      <c r="AC891" s="8" t="str">
        <f>_xlfn.CONCAT(Solution[[#This Row],[Old Rt '#]],"_",Solution[[#This Row],[Week '#]],"_", _xlfn.SWITCH(Solution[[#This Row],[Old Delivery Day]], "M", "Monday", "T", "Tuesday", "W", "Wednesday", "R", "Thursday", "F", "Friday"))</f>
        <v>105_Week3_Wednesday</v>
      </c>
      <c r="AD891" s="20">
        <v>0</v>
      </c>
      <c r="AE891" s="20">
        <v>86.42</v>
      </c>
      <c r="AF891" s="20">
        <v>92.248099999999994</v>
      </c>
      <c r="AG891" s="20">
        <v>0</v>
      </c>
      <c r="AH891">
        <v>75.87</v>
      </c>
      <c r="AI891" s="8" t="s">
        <v>3526</v>
      </c>
      <c r="AJ891" s="8" t="s">
        <v>5512</v>
      </c>
      <c r="AK891" s="8">
        <v>1</v>
      </c>
      <c r="AL891" s="8">
        <v>0</v>
      </c>
      <c r="AM891" s="11">
        <v>86.68</v>
      </c>
      <c r="AN891" s="11">
        <v>0</v>
      </c>
      <c r="AO891" t="s">
        <v>163</v>
      </c>
      <c r="AP891" s="8" t="s">
        <v>191</v>
      </c>
      <c r="AQ891" s="8" t="s">
        <v>44</v>
      </c>
      <c r="AR891" s="8" t="s">
        <v>164</v>
      </c>
      <c r="AS891" s="8" t="s">
        <v>163</v>
      </c>
      <c r="AT891" s="8" t="s">
        <v>168</v>
      </c>
      <c r="AU8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1" s="8">
        <v>0</v>
      </c>
      <c r="AW891">
        <v>0</v>
      </c>
      <c r="AX891">
        <v>21.605</v>
      </c>
      <c r="AY891">
        <v>23.062024999999998</v>
      </c>
      <c r="AZ891">
        <v>0</v>
      </c>
    </row>
    <row r="892" spans="1:52" x14ac:dyDescent="0.3">
      <c r="A892" s="43" t="s">
        <v>1462</v>
      </c>
      <c r="B892" t="s">
        <v>3677</v>
      </c>
      <c r="C892" t="s">
        <v>110</v>
      </c>
      <c r="D892" s="8" t="s">
        <v>103</v>
      </c>
      <c r="E892" s="8" t="s">
        <v>290</v>
      </c>
      <c r="F892" s="8" t="s">
        <v>15</v>
      </c>
      <c r="G892" s="8" t="s">
        <v>9267</v>
      </c>
      <c r="H892" s="8" t="s">
        <v>290</v>
      </c>
      <c r="I892" s="8" t="s">
        <v>12</v>
      </c>
      <c r="J892" s="8">
        <v>425</v>
      </c>
      <c r="K892" s="14" t="s">
        <v>1461</v>
      </c>
      <c r="L892" s="14" t="s">
        <v>5942</v>
      </c>
      <c r="M892" s="10">
        <v>0.59441332757512599</v>
      </c>
      <c r="N892" s="8" t="s">
        <v>8533</v>
      </c>
      <c r="O892" s="8" t="s">
        <v>147</v>
      </c>
      <c r="P892" s="9">
        <v>0.75498842592592597</v>
      </c>
      <c r="Q892" s="9">
        <v>0.7628125</v>
      </c>
      <c r="R892" s="8">
        <v>0</v>
      </c>
      <c r="S892" s="10">
        <v>8.2166666666666668</v>
      </c>
      <c r="T892" s="8" t="s">
        <v>8070</v>
      </c>
      <c r="U892" s="8" t="s">
        <v>8071</v>
      </c>
      <c r="V892" s="10">
        <v>0.43402103060630098</v>
      </c>
      <c r="W892">
        <v>4761.38</v>
      </c>
      <c r="X892" s="8">
        <v>28</v>
      </c>
      <c r="Y892" s="8">
        <v>0.73333333333333395</v>
      </c>
      <c r="Z892">
        <v>5</v>
      </c>
      <c r="AA892">
        <v>111</v>
      </c>
      <c r="AB892" s="8">
        <f>Solution[[#This Row],[Old Stop]] +1</f>
        <v>426</v>
      </c>
      <c r="AC892" s="8" t="str">
        <f>_xlfn.CONCAT(Solution[[#This Row],[Old Rt '#]],"_",Solution[[#This Row],[Week '#]],"_", _xlfn.SWITCH(Solution[[#This Row],[Old Delivery Day]], "M", "Monday", "T", "Tuesday", "W", "Wednesday", "R", "Thursday", "F", "Friday"))</f>
        <v>105_Week3_Wednesday</v>
      </c>
      <c r="AD892" s="20">
        <v>88.7423</v>
      </c>
      <c r="AE892" s="20">
        <v>91.769199999999998</v>
      </c>
      <c r="AF892" s="20">
        <v>93.976900000000001</v>
      </c>
      <c r="AG892" s="20">
        <v>96.03</v>
      </c>
      <c r="AH892">
        <v>102.94</v>
      </c>
      <c r="AI892" s="8" t="s">
        <v>3526</v>
      </c>
      <c r="AJ892" s="8" t="s">
        <v>5512</v>
      </c>
      <c r="AK892" s="8">
        <v>1</v>
      </c>
      <c r="AL892" s="8">
        <v>105</v>
      </c>
      <c r="AM892" s="11">
        <v>91.938699999999997</v>
      </c>
      <c r="AN892" s="11">
        <v>95.995000000000005</v>
      </c>
      <c r="AO892" t="s">
        <v>163</v>
      </c>
      <c r="AP892" s="8" t="s">
        <v>191</v>
      </c>
      <c r="AQ892" s="8" t="s">
        <v>44</v>
      </c>
      <c r="AR892" s="8" t="s">
        <v>164</v>
      </c>
      <c r="AS892" s="8" t="s">
        <v>163</v>
      </c>
      <c r="AT892" s="8" t="s">
        <v>168</v>
      </c>
      <c r="AU8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2" s="8">
        <v>105</v>
      </c>
      <c r="AW892">
        <v>22.185575</v>
      </c>
      <c r="AX892">
        <v>22.942299999999999</v>
      </c>
      <c r="AY892">
        <v>23.494225</v>
      </c>
      <c r="AZ892">
        <v>24.0075</v>
      </c>
    </row>
    <row r="893" spans="1:52" x14ac:dyDescent="0.3">
      <c r="A893" s="43" t="s">
        <v>986</v>
      </c>
      <c r="B893" t="s">
        <v>5265</v>
      </c>
      <c r="C893" t="s">
        <v>110</v>
      </c>
      <c r="D893" s="8" t="s">
        <v>103</v>
      </c>
      <c r="E893" s="8" t="s">
        <v>290</v>
      </c>
      <c r="F893" s="8" t="s">
        <v>15</v>
      </c>
      <c r="G893" s="8" t="s">
        <v>9275</v>
      </c>
      <c r="H893" s="8" t="s">
        <v>290</v>
      </c>
      <c r="I893" s="8" t="s">
        <v>12</v>
      </c>
      <c r="J893" s="8">
        <v>405</v>
      </c>
      <c r="K893" s="14" t="s">
        <v>985</v>
      </c>
      <c r="L893" s="14" t="s">
        <v>6003</v>
      </c>
      <c r="M893" s="10">
        <v>0.14277800446780001</v>
      </c>
      <c r="N893" s="8" t="s">
        <v>8524</v>
      </c>
      <c r="O893" s="8" t="s">
        <v>129</v>
      </c>
      <c r="P893" s="9">
        <v>0.78590277777777773</v>
      </c>
      <c r="Q893" s="9">
        <v>0.79275462962962961</v>
      </c>
      <c r="R893" s="8">
        <v>0</v>
      </c>
      <c r="S893" s="10">
        <v>8.0749999999999993</v>
      </c>
      <c r="T893" s="8" t="s">
        <v>5267</v>
      </c>
      <c r="U893" s="8" t="s">
        <v>5268</v>
      </c>
      <c r="V893" s="10">
        <v>5.5117830533701999E-2</v>
      </c>
      <c r="W893">
        <v>1146.2</v>
      </c>
      <c r="X893" s="8">
        <v>0</v>
      </c>
      <c r="Y893" s="8">
        <v>0</v>
      </c>
      <c r="Z893">
        <v>0</v>
      </c>
      <c r="AA893">
        <v>0</v>
      </c>
      <c r="AB893" s="8">
        <f>Solution[[#This Row],[Old Stop]] +1</f>
        <v>406</v>
      </c>
      <c r="AC893" s="8" t="str">
        <f>_xlfn.CONCAT(Solution[[#This Row],[Old Rt '#]],"_",Solution[[#This Row],[Week '#]],"_", _xlfn.SWITCH(Solution[[#This Row],[Old Delivery Day]], "M", "Monday", "T", "Tuesday", "W", "Wednesday", "R", "Thursday", "F", "Friday"))</f>
        <v>105_Week3_Wednesday</v>
      </c>
      <c r="AD893" s="20">
        <v>43.896599999999999</v>
      </c>
      <c r="AE893" s="20">
        <v>44.533299999999997</v>
      </c>
      <c r="AF893" s="20">
        <v>48.691400000000002</v>
      </c>
      <c r="AG893" s="20">
        <v>49.36</v>
      </c>
      <c r="AH893">
        <v>26.16</v>
      </c>
      <c r="AI893" s="8" t="s">
        <v>3526</v>
      </c>
      <c r="AJ893" s="8" t="s">
        <v>5512</v>
      </c>
      <c r="AK893" s="8">
        <v>1</v>
      </c>
      <c r="AL893" s="8">
        <v>0</v>
      </c>
      <c r="AM893" s="11">
        <v>23.51</v>
      </c>
      <c r="AN893" s="11">
        <v>24.68</v>
      </c>
      <c r="AO893" t="s">
        <v>163</v>
      </c>
      <c r="AP893" s="8" t="s">
        <v>191</v>
      </c>
      <c r="AQ893" s="8" t="s">
        <v>44</v>
      </c>
      <c r="AR893" s="8" t="s">
        <v>164</v>
      </c>
      <c r="AS893" s="8" t="s">
        <v>163</v>
      </c>
      <c r="AT893" s="8" t="s">
        <v>168</v>
      </c>
      <c r="AU8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3" s="8">
        <v>0</v>
      </c>
      <c r="AW893">
        <v>10.97415</v>
      </c>
      <c r="AX893">
        <v>11.133324999999999</v>
      </c>
      <c r="AY893">
        <v>12.17285</v>
      </c>
      <c r="AZ893">
        <v>12.34</v>
      </c>
    </row>
    <row r="894" spans="1:52" x14ac:dyDescent="0.3">
      <c r="A894" s="43" t="s">
        <v>77</v>
      </c>
      <c r="D894" s="8" t="s">
        <v>103</v>
      </c>
      <c r="E894" s="8" t="s">
        <v>290</v>
      </c>
      <c r="F894" s="8" t="s">
        <v>15</v>
      </c>
      <c r="J894" s="8"/>
      <c r="K894" s="14" t="s">
        <v>3551</v>
      </c>
      <c r="L894" s="14" t="s">
        <v>3552</v>
      </c>
      <c r="M894" s="10">
        <v>58.615524282322902</v>
      </c>
      <c r="N894" s="8" t="s">
        <v>9299</v>
      </c>
      <c r="P894" s="9">
        <v>0.83346064814814813</v>
      </c>
      <c r="Q894" s="9">
        <v>0.83346064814814813</v>
      </c>
      <c r="R894" s="8">
        <v>0</v>
      </c>
      <c r="T894" s="8" t="s">
        <v>3553</v>
      </c>
      <c r="U894" s="8" t="s">
        <v>3554</v>
      </c>
      <c r="V894" s="10">
        <v>56.271359059874897</v>
      </c>
      <c r="W894"/>
      <c r="Z894"/>
      <c r="AA894"/>
      <c r="AB894" s="8">
        <f>Solution[[#This Row],[Old Stop]] +1</f>
        <v>1</v>
      </c>
      <c r="AC894" s="8" t="e">
        <f>_xlfn.CONCAT(Solution[[#This Row],[Old Rt '#]],"_",Solution[[#This Row],[Week '#]],"_", _xlfn.SWITCH(Solution[[#This Row],[Old Delivery Day]], "M", "Monday", "T", "Tuesday", "W", "Wednesday", "R", "Thursday", "F", "Friday"))</f>
        <v>#N/A</v>
      </c>
      <c r="AD894" s="20"/>
      <c r="AE894" s="20"/>
      <c r="AI894" s="8" t="s">
        <v>3526</v>
      </c>
      <c r="AJ894" s="8" t="s">
        <v>5512</v>
      </c>
      <c r="AK894" s="8">
        <v>17</v>
      </c>
      <c r="AL894" s="8"/>
      <c r="AM894" s="11"/>
      <c r="AN894" s="11"/>
      <c r="AO894" t="s">
        <v>163</v>
      </c>
      <c r="AP894" s="8"/>
      <c r="AQ894" s="8"/>
      <c r="AR894" s="8" t="s">
        <v>163</v>
      </c>
      <c r="AS894" s="8" t="s">
        <v>163</v>
      </c>
      <c r="AT894" s="8"/>
      <c r="AU8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4" s="8"/>
    </row>
    <row r="895" spans="1:52" x14ac:dyDescent="0.3">
      <c r="A895" s="43" t="s">
        <v>988</v>
      </c>
      <c r="B895" t="s">
        <v>3610</v>
      </c>
      <c r="C895" t="s">
        <v>110</v>
      </c>
      <c r="D895" s="8" t="s">
        <v>103</v>
      </c>
      <c r="E895" s="8" t="s">
        <v>290</v>
      </c>
      <c r="F895" s="8" t="s">
        <v>15</v>
      </c>
      <c r="G895" s="8" t="s">
        <v>9277</v>
      </c>
      <c r="H895" s="8" t="s">
        <v>290</v>
      </c>
      <c r="I895" s="8" t="s">
        <v>12</v>
      </c>
      <c r="J895" s="8">
        <v>430</v>
      </c>
      <c r="K895" s="14" t="s">
        <v>987</v>
      </c>
      <c r="L895" s="14" t="s">
        <v>5994</v>
      </c>
      <c r="M895" s="10">
        <v>0.31651894308640699</v>
      </c>
      <c r="N895" s="8" t="s">
        <v>8526</v>
      </c>
      <c r="O895" s="8" t="s">
        <v>147</v>
      </c>
      <c r="P895" s="9">
        <v>0.77596064814814814</v>
      </c>
      <c r="Q895" s="9">
        <v>0.78260416666666666</v>
      </c>
      <c r="R895" s="8">
        <v>0</v>
      </c>
      <c r="S895" s="10">
        <v>10.9</v>
      </c>
      <c r="T895" s="8" t="s">
        <v>3612</v>
      </c>
      <c r="U895" s="8" t="s">
        <v>3613</v>
      </c>
      <c r="V895" s="10">
        <v>8.3989200184787505E-2</v>
      </c>
      <c r="W895">
        <v>4957.99</v>
      </c>
      <c r="X895" s="8">
        <v>0</v>
      </c>
      <c r="Y895" s="8">
        <v>0</v>
      </c>
      <c r="Z895">
        <v>0</v>
      </c>
      <c r="AA895">
        <v>0</v>
      </c>
      <c r="AB895" s="8">
        <f>Solution[[#This Row],[Old Stop]] +1</f>
        <v>431</v>
      </c>
      <c r="AC895" s="8" t="str">
        <f>_xlfn.CONCAT(Solution[[#This Row],[Old Rt '#]],"_",Solution[[#This Row],[Week '#]],"_", _xlfn.SWITCH(Solution[[#This Row],[Old Delivery Day]], "M", "Monday", "T", "Tuesday", "W", "Wednesday", "R", "Thursday", "F", "Friday"))</f>
        <v>105_Week3_Wednesday</v>
      </c>
      <c r="AD895" s="20">
        <v>79.391499999999994</v>
      </c>
      <c r="AE895" s="20">
        <v>93.735299999999995</v>
      </c>
      <c r="AF895" s="20">
        <v>114.6369</v>
      </c>
      <c r="AG895" s="20">
        <v>112.94459999999999</v>
      </c>
      <c r="AH895">
        <v>128.29</v>
      </c>
      <c r="AI895" s="8" t="s">
        <v>3526</v>
      </c>
      <c r="AJ895" s="8" t="s">
        <v>5512</v>
      </c>
      <c r="AK895" s="8">
        <v>1</v>
      </c>
      <c r="AL895" s="8">
        <v>0</v>
      </c>
      <c r="AM895" s="11">
        <v>102.77119999999999</v>
      </c>
      <c r="AN895" s="11">
        <v>113.2187</v>
      </c>
      <c r="AO895" t="s">
        <v>163</v>
      </c>
      <c r="AP895" s="8" t="s">
        <v>191</v>
      </c>
      <c r="AQ895" s="8" t="s">
        <v>44</v>
      </c>
      <c r="AR895" s="8" t="s">
        <v>164</v>
      </c>
      <c r="AS895" s="8" t="s">
        <v>163</v>
      </c>
      <c r="AT895" s="8" t="s">
        <v>168</v>
      </c>
      <c r="AU8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5" s="8">
        <v>0</v>
      </c>
      <c r="AW895">
        <v>19.847874999999998</v>
      </c>
      <c r="AX895">
        <v>23.433824999999999</v>
      </c>
      <c r="AY895">
        <v>28.659224999999999</v>
      </c>
      <c r="AZ895">
        <v>28.236149999999999</v>
      </c>
    </row>
    <row r="896" spans="1:52" x14ac:dyDescent="0.3">
      <c r="A896" s="43" t="s">
        <v>982</v>
      </c>
      <c r="B896" t="s">
        <v>3748</v>
      </c>
      <c r="C896" t="s">
        <v>125</v>
      </c>
      <c r="D896" s="8" t="s">
        <v>103</v>
      </c>
      <c r="E896" s="8" t="s">
        <v>290</v>
      </c>
      <c r="F896" s="8" t="s">
        <v>15</v>
      </c>
      <c r="G896" s="8" t="s">
        <v>9274</v>
      </c>
      <c r="H896" s="8" t="s">
        <v>290</v>
      </c>
      <c r="I896" s="8" t="s">
        <v>12</v>
      </c>
      <c r="J896" s="8">
        <v>410</v>
      </c>
      <c r="K896" s="14" t="s">
        <v>981</v>
      </c>
      <c r="L896" s="14" t="s">
        <v>6001</v>
      </c>
      <c r="M896" s="10">
        <v>0.26647521802760799</v>
      </c>
      <c r="N896" s="8" t="s">
        <v>8525</v>
      </c>
      <c r="O896" s="8" t="s">
        <v>147</v>
      </c>
      <c r="P896" s="9">
        <v>0.78278935185185183</v>
      </c>
      <c r="Q896" s="9">
        <v>0.78581018518518519</v>
      </c>
      <c r="R896" s="8">
        <v>0</v>
      </c>
      <c r="S896" s="10">
        <v>4.4833333333333334</v>
      </c>
      <c r="T896" s="8" t="s">
        <v>3791</v>
      </c>
      <c r="U896" s="8" t="s">
        <v>3792</v>
      </c>
      <c r="V896" s="10">
        <v>8.8441025803022599E-2</v>
      </c>
      <c r="W896">
        <v>579.99</v>
      </c>
      <c r="X896" s="8">
        <v>0</v>
      </c>
      <c r="Y896" s="8">
        <v>0</v>
      </c>
      <c r="Z896">
        <v>0</v>
      </c>
      <c r="AA896">
        <v>0</v>
      </c>
      <c r="AB896" s="8">
        <f>Solution[[#This Row],[Old Stop]] +1</f>
        <v>411</v>
      </c>
      <c r="AC896" s="8" t="str">
        <f>_xlfn.CONCAT(Solution[[#This Row],[Old Rt '#]],"_",Solution[[#This Row],[Week '#]],"_", _xlfn.SWITCH(Solution[[#This Row],[Old Delivery Day]], "M", "Monday", "T", "Tuesday", "W", "Wednesday", "R", "Thursday", "F", "Friday"))</f>
        <v>105_Week3_Wednesday</v>
      </c>
      <c r="AD896" s="20">
        <v>10.51</v>
      </c>
      <c r="AE896" s="20">
        <v>10.51</v>
      </c>
      <c r="AF896" s="20">
        <v>10.876899999999999</v>
      </c>
      <c r="AG896" s="20">
        <v>12.113</v>
      </c>
      <c r="AH896">
        <v>11.7</v>
      </c>
      <c r="AI896" s="8" t="s">
        <v>3526</v>
      </c>
      <c r="AJ896" s="8" t="s">
        <v>5512</v>
      </c>
      <c r="AK896" s="8">
        <v>1</v>
      </c>
      <c r="AL896" s="8">
        <v>0</v>
      </c>
      <c r="AM896" s="11">
        <v>10.51</v>
      </c>
      <c r="AN896" s="11">
        <v>12.7837</v>
      </c>
      <c r="AO896" t="s">
        <v>163</v>
      </c>
      <c r="AP896" s="8" t="s">
        <v>191</v>
      </c>
      <c r="AQ896" s="8" t="s">
        <v>44</v>
      </c>
      <c r="AR896" s="8" t="s">
        <v>164</v>
      </c>
      <c r="AS896" s="8" t="s">
        <v>163</v>
      </c>
      <c r="AT896" s="8" t="s">
        <v>168</v>
      </c>
      <c r="AU8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6" s="8">
        <v>0</v>
      </c>
      <c r="AW896">
        <v>2.6274999999999999</v>
      </c>
      <c r="AX896">
        <v>2.6274999999999999</v>
      </c>
      <c r="AY896">
        <v>2.7192249999999998</v>
      </c>
      <c r="AZ896">
        <v>3.0282499999999999</v>
      </c>
    </row>
    <row r="897" spans="1:52" x14ac:dyDescent="0.3">
      <c r="A897" s="43" t="s">
        <v>740</v>
      </c>
      <c r="B897" t="s">
        <v>4027</v>
      </c>
      <c r="C897" t="s">
        <v>110</v>
      </c>
      <c r="D897" s="8" t="s">
        <v>103</v>
      </c>
      <c r="E897" s="8" t="s">
        <v>290</v>
      </c>
      <c r="F897" s="8" t="s">
        <v>13</v>
      </c>
      <c r="G897" s="8" t="s">
        <v>9252</v>
      </c>
      <c r="H897" s="8" t="s">
        <v>126</v>
      </c>
      <c r="I897" s="8" t="s">
        <v>14</v>
      </c>
      <c r="J897" s="8">
        <v>60</v>
      </c>
      <c r="K897" s="14" t="s">
        <v>739</v>
      </c>
      <c r="L897" s="14" t="s">
        <v>5789</v>
      </c>
      <c r="M897" s="10">
        <v>0.26495047903858898</v>
      </c>
      <c r="N897" s="8" t="s">
        <v>7941</v>
      </c>
      <c r="O897" s="8" t="s">
        <v>147</v>
      </c>
      <c r="P897" s="9">
        <v>0.36138888888888887</v>
      </c>
      <c r="Q897" s="9">
        <v>0.36145833333333333</v>
      </c>
      <c r="R897" s="8">
        <v>0</v>
      </c>
      <c r="S897" s="10">
        <v>1.37</v>
      </c>
      <c r="T897" s="8" t="s">
        <v>3949</v>
      </c>
      <c r="U897" s="8" t="s">
        <v>3950</v>
      </c>
      <c r="V897" s="10">
        <v>0.142381465137116</v>
      </c>
      <c r="W897">
        <v>2652.12</v>
      </c>
      <c r="X897" s="8">
        <v>0</v>
      </c>
      <c r="Y897" s="8">
        <v>0</v>
      </c>
      <c r="Z897">
        <v>0</v>
      </c>
      <c r="AA897">
        <v>0</v>
      </c>
      <c r="AB897" s="8">
        <f>Solution[[#This Row],[Old Stop]] +1</f>
        <v>61</v>
      </c>
      <c r="AC897" s="8" t="str">
        <f>_xlfn.CONCAT(Solution[[#This Row],[Old Rt '#]],"_",Solution[[#This Row],[Week '#]],"_", _xlfn.SWITCH(Solution[[#This Row],[Old Delivery Day]], "M", "Monday", "T", "Tuesday", "W", "Wednesday", "R", "Thursday", "F", "Friday"))</f>
        <v>103_Week3_Friday</v>
      </c>
      <c r="AD897" s="20">
        <v>45.94</v>
      </c>
      <c r="AE897" s="20">
        <v>45.94</v>
      </c>
      <c r="AF897" s="20">
        <v>55.347999999999999</v>
      </c>
      <c r="AG897" s="20">
        <v>48.22</v>
      </c>
      <c r="AH897">
        <v>79.569999999999993</v>
      </c>
      <c r="AI897" s="8" t="s">
        <v>3636</v>
      </c>
      <c r="AJ897" s="8" t="s">
        <v>5510</v>
      </c>
      <c r="AK897" s="8">
        <v>1</v>
      </c>
      <c r="AL897" s="8">
        <v>0</v>
      </c>
      <c r="AM897" s="11">
        <v>45.94</v>
      </c>
      <c r="AN897" s="11">
        <v>48.22</v>
      </c>
      <c r="AO897" t="s">
        <v>163</v>
      </c>
      <c r="AP897" s="8" t="s">
        <v>191</v>
      </c>
      <c r="AQ897" s="8" t="s">
        <v>44</v>
      </c>
      <c r="AR897" s="8" t="s">
        <v>163</v>
      </c>
      <c r="AS897" s="8" t="s">
        <v>163</v>
      </c>
      <c r="AT897" s="8" t="s">
        <v>168</v>
      </c>
      <c r="AU8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7" s="8">
        <v>0</v>
      </c>
      <c r="AW897">
        <v>11.484999999999999</v>
      </c>
      <c r="AX897">
        <v>11.484999999999999</v>
      </c>
      <c r="AY897">
        <v>13.837</v>
      </c>
      <c r="AZ897">
        <v>12.055</v>
      </c>
    </row>
    <row r="898" spans="1:52" x14ac:dyDescent="0.3">
      <c r="A898" s="43" t="s">
        <v>1364</v>
      </c>
      <c r="B898" t="s">
        <v>4022</v>
      </c>
      <c r="C898" t="s">
        <v>110</v>
      </c>
      <c r="D898" s="8" t="s">
        <v>103</v>
      </c>
      <c r="E898" s="8" t="s">
        <v>290</v>
      </c>
      <c r="F898" s="8" t="s">
        <v>13</v>
      </c>
      <c r="G898" s="8" t="s">
        <v>9250</v>
      </c>
      <c r="H898" s="8" t="s">
        <v>290</v>
      </c>
      <c r="I898" s="8" t="s">
        <v>13</v>
      </c>
      <c r="J898" s="8">
        <v>0</v>
      </c>
      <c r="K898" s="14" t="s">
        <v>1363</v>
      </c>
      <c r="L898" s="14" t="s">
        <v>6027</v>
      </c>
      <c r="M898" s="10">
        <v>0.320285979081945</v>
      </c>
      <c r="N898" s="8" t="s">
        <v>7940</v>
      </c>
      <c r="O898" s="8" t="s">
        <v>147</v>
      </c>
      <c r="P898" s="9">
        <v>0.35395833333333332</v>
      </c>
      <c r="Q898" s="9">
        <v>0.36120370370370369</v>
      </c>
      <c r="R898" s="8">
        <v>0</v>
      </c>
      <c r="S898" s="10">
        <v>8.2333333333333343</v>
      </c>
      <c r="T898" s="8" t="s">
        <v>4024</v>
      </c>
      <c r="U898" s="8" t="s">
        <v>4025</v>
      </c>
      <c r="V898" s="10">
        <v>0.18105567183736199</v>
      </c>
      <c r="W898">
        <v>4571.04</v>
      </c>
      <c r="X898" s="8">
        <v>0</v>
      </c>
      <c r="Y898" s="8">
        <v>0</v>
      </c>
      <c r="Z898">
        <v>0</v>
      </c>
      <c r="AA898">
        <v>0</v>
      </c>
      <c r="AB898" s="8">
        <f>Solution[[#This Row],[Old Stop]] +1</f>
        <v>1</v>
      </c>
      <c r="AC898" s="8" t="str">
        <f>_xlfn.CONCAT(Solution[[#This Row],[Old Rt '#]],"_",Solution[[#This Row],[Week '#]],"_", _xlfn.SWITCH(Solution[[#This Row],[Old Delivery Day]], "M", "Monday", "T", "Tuesday", "W", "Wednesday", "R", "Thursday", "F", "Friday"))</f>
        <v>105_Week3_Monday</v>
      </c>
      <c r="AD898" s="20">
        <v>85.223799999999997</v>
      </c>
      <c r="AE898" s="20">
        <v>88.401499999999999</v>
      </c>
      <c r="AF898" s="20">
        <v>95.505300000000005</v>
      </c>
      <c r="AG898" s="20">
        <v>95.852999999999994</v>
      </c>
      <c r="AH898">
        <v>103.59</v>
      </c>
      <c r="AI898" s="8" t="s">
        <v>3636</v>
      </c>
      <c r="AJ898" s="8" t="s">
        <v>5510</v>
      </c>
      <c r="AK898" s="8">
        <v>1</v>
      </c>
      <c r="AL898" s="8">
        <v>0</v>
      </c>
      <c r="AM898" s="11">
        <v>93.084999999999994</v>
      </c>
      <c r="AN898" s="11">
        <v>96.072500000000005</v>
      </c>
      <c r="AO898" t="s">
        <v>164</v>
      </c>
      <c r="AP898" s="8" t="s">
        <v>191</v>
      </c>
      <c r="AQ898" s="8" t="s">
        <v>44</v>
      </c>
      <c r="AR898" s="8" t="s">
        <v>164</v>
      </c>
      <c r="AS898" s="8" t="s">
        <v>164</v>
      </c>
      <c r="AT898" s="8" t="s">
        <v>168</v>
      </c>
      <c r="AU8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8" s="8"/>
      <c r="AW898">
        <v>21.305949999999999</v>
      </c>
      <c r="AX898">
        <v>22.100375</v>
      </c>
      <c r="AY898">
        <v>23.876325000000001</v>
      </c>
      <c r="AZ898">
        <v>23.963249999999999</v>
      </c>
    </row>
    <row r="899" spans="1:52" x14ac:dyDescent="0.3">
      <c r="A899" s="43" t="s">
        <v>1585</v>
      </c>
      <c r="B899" t="s">
        <v>120</v>
      </c>
      <c r="C899" t="s">
        <v>143</v>
      </c>
      <c r="D899" s="8" t="s">
        <v>103</v>
      </c>
      <c r="E899" s="8" t="s">
        <v>290</v>
      </c>
      <c r="F899" s="8" t="s">
        <v>13</v>
      </c>
      <c r="G899" s="8" t="s">
        <v>137</v>
      </c>
      <c r="H899" s="8" t="s">
        <v>126</v>
      </c>
      <c r="I899" s="8" t="s">
        <v>14</v>
      </c>
      <c r="J899" s="8">
        <v>59</v>
      </c>
      <c r="K899" s="14" t="s">
        <v>1584</v>
      </c>
      <c r="L899" s="14" t="s">
        <v>5956</v>
      </c>
      <c r="M899" s="10">
        <v>0</v>
      </c>
      <c r="N899" s="8" t="s">
        <v>7947</v>
      </c>
      <c r="O899" s="8" t="s">
        <v>147</v>
      </c>
      <c r="P899" s="9">
        <v>0.36145833333333333</v>
      </c>
      <c r="Q899" s="9">
        <v>0.36886574074074074</v>
      </c>
      <c r="R899" s="8">
        <v>0</v>
      </c>
      <c r="S899" s="10">
        <v>16.2</v>
      </c>
      <c r="T899" s="8" t="s">
        <v>3949</v>
      </c>
      <c r="U899" s="8" t="s">
        <v>3950</v>
      </c>
      <c r="V899" s="10"/>
      <c r="W899">
        <v>11426.7</v>
      </c>
      <c r="X899" s="8">
        <v>12</v>
      </c>
      <c r="Y899" s="8">
        <v>0.91836734693877597</v>
      </c>
      <c r="Z899">
        <v>7</v>
      </c>
      <c r="AA899">
        <v>147</v>
      </c>
      <c r="AB899" s="8">
        <f>Solution[[#This Row],[Old Stop]] +1</f>
        <v>60</v>
      </c>
      <c r="AC899" s="8" t="str">
        <f>_xlfn.CONCAT(Solution[[#This Row],[Old Rt '#]],"_",Solution[[#This Row],[Week '#]],"_", _xlfn.SWITCH(Solution[[#This Row],[Old Delivery Day]], "M", "Monday", "T", "Tuesday", "W", "Wednesday", "R", "Thursday", "F", "Friday"))</f>
        <v>103_Week3_Friday</v>
      </c>
      <c r="AD899" s="20">
        <v>169.16919999999999</v>
      </c>
      <c r="AE899" s="20">
        <v>225.14920000000001</v>
      </c>
      <c r="AF899" s="20">
        <v>225.2073</v>
      </c>
      <c r="AG899" s="20">
        <v>236.2175</v>
      </c>
      <c r="AH899">
        <v>274.12</v>
      </c>
      <c r="AI899" s="8" t="s">
        <v>3636</v>
      </c>
      <c r="AJ899" s="8" t="s">
        <v>5510</v>
      </c>
      <c r="AK899" s="8">
        <v>1</v>
      </c>
      <c r="AL899" s="8">
        <v>147</v>
      </c>
      <c r="AM899" s="11">
        <v>231.56870000000001</v>
      </c>
      <c r="AN899" s="11">
        <v>279.36369999999999</v>
      </c>
      <c r="AO899" t="s">
        <v>163</v>
      </c>
      <c r="AP899" s="8" t="s">
        <v>191</v>
      </c>
      <c r="AQ899" s="8" t="s">
        <v>80</v>
      </c>
      <c r="AR899" s="8" t="s">
        <v>163</v>
      </c>
      <c r="AS899" s="8" t="s">
        <v>163</v>
      </c>
      <c r="AT899" s="8" t="s">
        <v>168</v>
      </c>
      <c r="AU8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899" s="8">
        <v>147</v>
      </c>
      <c r="AW899">
        <v>42.292299999999997</v>
      </c>
      <c r="AX899">
        <v>56.287300000000002</v>
      </c>
      <c r="AY899">
        <v>56.301825000000001</v>
      </c>
      <c r="AZ899">
        <v>59.054375</v>
      </c>
    </row>
    <row r="900" spans="1:52" x14ac:dyDescent="0.3">
      <c r="A900" s="43" t="s">
        <v>878</v>
      </c>
      <c r="B900" t="s">
        <v>5269</v>
      </c>
      <c r="C900" t="s">
        <v>110</v>
      </c>
      <c r="D900" s="8" t="s">
        <v>103</v>
      </c>
      <c r="E900" s="8" t="s">
        <v>290</v>
      </c>
      <c r="F900" s="8" t="s">
        <v>15</v>
      </c>
      <c r="G900" s="8" t="s">
        <v>9268</v>
      </c>
      <c r="H900" s="8" t="s">
        <v>290</v>
      </c>
      <c r="I900" s="8" t="s">
        <v>12</v>
      </c>
      <c r="J900" s="8">
        <v>340</v>
      </c>
      <c r="K900" s="14" t="s">
        <v>877</v>
      </c>
      <c r="L900" s="14" t="s">
        <v>5997</v>
      </c>
      <c r="M900" s="10">
        <v>6.3880217153721297</v>
      </c>
      <c r="N900" s="8" t="s">
        <v>8885</v>
      </c>
      <c r="O900" s="8" t="s">
        <v>129</v>
      </c>
      <c r="P900" s="9">
        <v>0.72221064814814817</v>
      </c>
      <c r="Q900" s="9">
        <v>0.73133101851851856</v>
      </c>
      <c r="R900" s="8">
        <v>0</v>
      </c>
      <c r="S900" s="10">
        <v>11.775</v>
      </c>
      <c r="T900" s="8" t="s">
        <v>5271</v>
      </c>
      <c r="U900" s="8" t="s">
        <v>5272</v>
      </c>
      <c r="V900" s="10">
        <v>5.2386721925015003</v>
      </c>
      <c r="W900">
        <v>3850.84</v>
      </c>
      <c r="X900" s="8">
        <v>0</v>
      </c>
      <c r="Y900" s="8">
        <v>0</v>
      </c>
      <c r="Z900">
        <v>0</v>
      </c>
      <c r="AA900">
        <v>0</v>
      </c>
      <c r="AB900" s="8">
        <f>Solution[[#This Row],[Old Stop]] +1</f>
        <v>341</v>
      </c>
      <c r="AC900" s="8" t="str">
        <f>_xlfn.CONCAT(Solution[[#This Row],[Old Rt '#]],"_",Solution[[#This Row],[Week '#]],"_", _xlfn.SWITCH(Solution[[#This Row],[Old Delivery Day]], "M", "Monday", "T", "Tuesday", "W", "Wednesday", "R", "Thursday", "F", "Friday"))</f>
        <v>105_Week3_Wednesday</v>
      </c>
      <c r="AD900" s="20">
        <v>112.8177</v>
      </c>
      <c r="AE900" s="20">
        <v>154.35159999999999</v>
      </c>
      <c r="AF900" s="20">
        <v>165.05</v>
      </c>
      <c r="AG900" s="20">
        <v>171.64</v>
      </c>
      <c r="AH900">
        <v>82.06</v>
      </c>
      <c r="AI900" s="8" t="s">
        <v>3526</v>
      </c>
      <c r="AJ900" s="8" t="s">
        <v>5512</v>
      </c>
      <c r="AK900" s="8">
        <v>1</v>
      </c>
      <c r="AL900" s="8">
        <v>0</v>
      </c>
      <c r="AM900" s="11">
        <v>77.612499999999997</v>
      </c>
      <c r="AN900" s="11">
        <v>87.931200000000004</v>
      </c>
      <c r="AO900" t="s">
        <v>163</v>
      </c>
      <c r="AP900" s="8" t="s">
        <v>191</v>
      </c>
      <c r="AQ900" s="8" t="s">
        <v>44</v>
      </c>
      <c r="AR900" s="8" t="s">
        <v>164</v>
      </c>
      <c r="AS900" s="8" t="s">
        <v>163</v>
      </c>
      <c r="AT900" s="8" t="s">
        <v>168</v>
      </c>
      <c r="AU9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0" s="8">
        <v>0</v>
      </c>
      <c r="AW900">
        <v>28.204425000000001</v>
      </c>
      <c r="AX900">
        <v>38.587899999999998</v>
      </c>
      <c r="AY900">
        <v>41.262500000000003</v>
      </c>
      <c r="AZ900">
        <v>42.91</v>
      </c>
    </row>
    <row r="901" spans="1:52" x14ac:dyDescent="0.3">
      <c r="A901" s="43" t="s">
        <v>1826</v>
      </c>
      <c r="B901" t="s">
        <v>3844</v>
      </c>
      <c r="C901" t="s">
        <v>110</v>
      </c>
      <c r="D901" s="8" t="s">
        <v>103</v>
      </c>
      <c r="E901" s="8" t="s">
        <v>290</v>
      </c>
      <c r="F901" s="8" t="s">
        <v>13</v>
      </c>
      <c r="G901" s="8" t="s">
        <v>132</v>
      </c>
      <c r="H901" s="8" t="s">
        <v>290</v>
      </c>
      <c r="I901" s="8" t="s">
        <v>13</v>
      </c>
      <c r="J901" s="8">
        <v>0</v>
      </c>
      <c r="K901" s="14" t="s">
        <v>1825</v>
      </c>
      <c r="L901" s="14" t="s">
        <v>6039</v>
      </c>
      <c r="M901" s="10">
        <v>106.686535336852</v>
      </c>
      <c r="N901" s="8" t="s">
        <v>7942</v>
      </c>
      <c r="O901" s="8" t="s">
        <v>147</v>
      </c>
      <c r="P901" s="9">
        <v>0.32408564814814816</v>
      </c>
      <c r="Q901" s="9">
        <v>0.32890046296296294</v>
      </c>
      <c r="R901" s="8">
        <v>0</v>
      </c>
      <c r="S901" s="10">
        <v>6.9208333333333334</v>
      </c>
      <c r="T901" s="8" t="s">
        <v>3846</v>
      </c>
      <c r="U901" s="8" t="s">
        <v>3847</v>
      </c>
      <c r="V901" s="10">
        <v>101.34621218224601</v>
      </c>
      <c r="W901">
        <v>2897.93</v>
      </c>
      <c r="X901" s="8">
        <v>0</v>
      </c>
      <c r="Y901" s="8">
        <v>0</v>
      </c>
      <c r="Z901">
        <v>0</v>
      </c>
      <c r="AA901">
        <v>0</v>
      </c>
      <c r="AB901" s="8">
        <f>Solution[[#This Row],[Old Stop]] +1</f>
        <v>1</v>
      </c>
      <c r="AC901" s="8" t="str">
        <f>_xlfn.CONCAT(Solution[[#This Row],[Old Rt '#]],"_",Solution[[#This Row],[Week '#]],"_", _xlfn.SWITCH(Solution[[#This Row],[Old Delivery Day]], "M", "Monday", "T", "Tuesday", "W", "Wednesday", "R", "Thursday", "F", "Friday"))</f>
        <v>105_Week3_Monday</v>
      </c>
      <c r="AD901" s="20">
        <v>52.755299999999998</v>
      </c>
      <c r="AE901" s="20">
        <v>50.537100000000002</v>
      </c>
      <c r="AF901" s="20">
        <v>64.724599999999995</v>
      </c>
      <c r="AG901" s="20">
        <v>62.833300000000001</v>
      </c>
      <c r="AH901">
        <v>71.19</v>
      </c>
      <c r="AI901" s="8" t="s">
        <v>3636</v>
      </c>
      <c r="AJ901" s="8" t="s">
        <v>5510</v>
      </c>
      <c r="AK901" s="8">
        <v>1</v>
      </c>
      <c r="AL901" s="8">
        <v>0</v>
      </c>
      <c r="AM901" s="11">
        <v>59.476199999999999</v>
      </c>
      <c r="AN901" s="11">
        <v>63.488700000000001</v>
      </c>
      <c r="AO901" t="s">
        <v>164</v>
      </c>
      <c r="AP901" s="8" t="s">
        <v>191</v>
      </c>
      <c r="AQ901" s="8" t="s">
        <v>44</v>
      </c>
      <c r="AR901" s="8" t="s">
        <v>164</v>
      </c>
      <c r="AS901" s="8" t="s">
        <v>164</v>
      </c>
      <c r="AT901" s="8" t="s">
        <v>168</v>
      </c>
      <c r="AU9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1" s="8"/>
      <c r="AW901">
        <v>13.188825</v>
      </c>
      <c r="AX901">
        <v>12.634275000000001</v>
      </c>
      <c r="AY901">
        <v>16.181149999999999</v>
      </c>
      <c r="AZ901">
        <v>15.708325</v>
      </c>
    </row>
    <row r="902" spans="1:52" x14ac:dyDescent="0.3">
      <c r="A902" s="43" t="s">
        <v>1572</v>
      </c>
      <c r="B902" t="s">
        <v>3558</v>
      </c>
      <c r="C902" t="s">
        <v>110</v>
      </c>
      <c r="D902" s="8" t="s">
        <v>103</v>
      </c>
      <c r="E902" s="8" t="s">
        <v>290</v>
      </c>
      <c r="F902" s="8" t="s">
        <v>15</v>
      </c>
      <c r="G902" s="8" t="s">
        <v>9271</v>
      </c>
      <c r="H902" s="8" t="s">
        <v>290</v>
      </c>
      <c r="I902" s="8" t="s">
        <v>12</v>
      </c>
      <c r="J902" s="8">
        <v>381</v>
      </c>
      <c r="K902" s="14" t="s">
        <v>1571</v>
      </c>
      <c r="L902" s="14" t="s">
        <v>5955</v>
      </c>
      <c r="M902" s="10">
        <v>12.1451249995498</v>
      </c>
      <c r="N902" s="8" t="s">
        <v>8531</v>
      </c>
      <c r="O902" s="8" t="s">
        <v>110</v>
      </c>
      <c r="P902" s="9">
        <v>0.7397569444444444</v>
      </c>
      <c r="Q902" s="9">
        <v>0.74646990740740737</v>
      </c>
      <c r="R902" s="8">
        <v>0</v>
      </c>
      <c r="S902" s="10">
        <v>9.4354006285390355</v>
      </c>
      <c r="T902" s="8" t="s">
        <v>3560</v>
      </c>
      <c r="U902" s="8" t="s">
        <v>3561</v>
      </c>
      <c r="V902" s="10">
        <v>12.574521714736299</v>
      </c>
      <c r="W902">
        <v>164.85</v>
      </c>
      <c r="X902" s="8">
        <v>0</v>
      </c>
      <c r="Y902" s="8">
        <v>0</v>
      </c>
      <c r="Z902">
        <v>0</v>
      </c>
      <c r="AA902">
        <v>0</v>
      </c>
      <c r="AB902" s="8">
        <f>Solution[[#This Row],[Old Stop]] +1</f>
        <v>382</v>
      </c>
      <c r="AC902" s="8" t="str">
        <f>_xlfn.CONCAT(Solution[[#This Row],[Old Rt '#]],"_",Solution[[#This Row],[Week '#]],"_", _xlfn.SWITCH(Solution[[#This Row],[Old Delivery Day]], "M", "Monday", "T", "Tuesday", "W", "Wednesday", "R", "Thursday", "F", "Friday"))</f>
        <v>105_Week3_Wednesday</v>
      </c>
      <c r="AD902" s="20">
        <v>0</v>
      </c>
      <c r="AE902" s="20">
        <v>164.85</v>
      </c>
      <c r="AF902" s="20">
        <v>0</v>
      </c>
      <c r="AG902" s="20">
        <v>0</v>
      </c>
      <c r="AH902" t="s">
        <v>247</v>
      </c>
      <c r="AI902" s="8" t="s">
        <v>3526</v>
      </c>
      <c r="AJ902" s="8" t="s">
        <v>5512</v>
      </c>
      <c r="AK902" s="8">
        <v>1</v>
      </c>
      <c r="AL902" s="8">
        <v>0</v>
      </c>
      <c r="AM902" s="11">
        <v>20.606200000000001</v>
      </c>
      <c r="AN902" s="11">
        <v>0</v>
      </c>
      <c r="AO902" t="s">
        <v>163</v>
      </c>
      <c r="AP902" s="8" t="s">
        <v>191</v>
      </c>
      <c r="AQ902" s="8" t="s">
        <v>44</v>
      </c>
      <c r="AR902" s="8" t="s">
        <v>164</v>
      </c>
      <c r="AS902" s="8" t="s">
        <v>163</v>
      </c>
      <c r="AT902" s="8" t="s">
        <v>168</v>
      </c>
      <c r="AU9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2" s="8">
        <v>0</v>
      </c>
      <c r="AW902">
        <v>0</v>
      </c>
      <c r="AX902">
        <v>41.212499999999999</v>
      </c>
      <c r="AY902">
        <v>0</v>
      </c>
      <c r="AZ902">
        <v>0</v>
      </c>
    </row>
    <row r="903" spans="1:52" x14ac:dyDescent="0.3">
      <c r="A903" s="43" t="s">
        <v>1553</v>
      </c>
      <c r="B903" t="s">
        <v>5223</v>
      </c>
      <c r="C903" t="s">
        <v>110</v>
      </c>
      <c r="D903" s="8" t="s">
        <v>103</v>
      </c>
      <c r="E903" s="8" t="s">
        <v>290</v>
      </c>
      <c r="F903" s="8" t="s">
        <v>13</v>
      </c>
      <c r="G903" s="8" t="s">
        <v>180</v>
      </c>
      <c r="H903" s="8" t="s">
        <v>126</v>
      </c>
      <c r="I903" s="8" t="s">
        <v>14</v>
      </c>
      <c r="J903" s="8">
        <v>61</v>
      </c>
      <c r="K903" s="14" t="s">
        <v>1552</v>
      </c>
      <c r="L903" s="14" t="s">
        <v>6106</v>
      </c>
      <c r="M903" s="10">
        <v>17.021024536500299</v>
      </c>
      <c r="N903" s="8" t="s">
        <v>7943</v>
      </c>
      <c r="O903" s="8" t="s">
        <v>129</v>
      </c>
      <c r="P903" s="9">
        <v>0.34623842592592591</v>
      </c>
      <c r="Q903" s="9">
        <v>0.35373842592592591</v>
      </c>
      <c r="R903" s="8">
        <v>0</v>
      </c>
      <c r="S903" s="10">
        <v>9.8416666666666668</v>
      </c>
      <c r="T903" s="8" t="s">
        <v>5225</v>
      </c>
      <c r="U903" s="8" t="s">
        <v>5226</v>
      </c>
      <c r="V903" s="10">
        <v>16.3722764647035</v>
      </c>
      <c r="W903">
        <v>3375.02</v>
      </c>
      <c r="X903" s="8">
        <v>0</v>
      </c>
      <c r="Y903" s="8">
        <v>0</v>
      </c>
      <c r="Z903">
        <v>0</v>
      </c>
      <c r="AA903">
        <v>0</v>
      </c>
      <c r="AB903" s="8">
        <f>Solution[[#This Row],[Old Stop]] +1</f>
        <v>62</v>
      </c>
      <c r="AC903" s="8" t="str">
        <f>_xlfn.CONCAT(Solution[[#This Row],[Old Rt '#]],"_",Solution[[#This Row],[Week '#]],"_", _xlfn.SWITCH(Solution[[#This Row],[Old Delivery Day]], "M", "Monday", "T", "Tuesday", "W", "Wednesday", "R", "Thursday", "F", "Friday"))</f>
        <v>103_Week3_Friday</v>
      </c>
      <c r="AD903" s="20">
        <v>128.82</v>
      </c>
      <c r="AE903" s="20">
        <v>128.82</v>
      </c>
      <c r="AF903" s="20">
        <v>132.22</v>
      </c>
      <c r="AG903" s="20">
        <v>136.6114</v>
      </c>
      <c r="AH903">
        <v>70.98</v>
      </c>
      <c r="AI903" s="8" t="s">
        <v>3636</v>
      </c>
      <c r="AJ903" s="8" t="s">
        <v>5510</v>
      </c>
      <c r="AK903" s="8">
        <v>1</v>
      </c>
      <c r="AL903" s="8">
        <v>0</v>
      </c>
      <c r="AM903" s="11">
        <v>64.41</v>
      </c>
      <c r="AN903" s="11">
        <v>69.314999999999998</v>
      </c>
      <c r="AO903" t="s">
        <v>163</v>
      </c>
      <c r="AP903" s="8" t="s">
        <v>191</v>
      </c>
      <c r="AQ903" s="8" t="s">
        <v>44</v>
      </c>
      <c r="AR903" s="8" t="s">
        <v>163</v>
      </c>
      <c r="AS903" s="8" t="s">
        <v>163</v>
      </c>
      <c r="AT903" s="8" t="s">
        <v>168</v>
      </c>
      <c r="AU9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3" s="8">
        <v>0</v>
      </c>
      <c r="AW903">
        <v>32.204999999999998</v>
      </c>
      <c r="AX903">
        <v>32.204999999999998</v>
      </c>
      <c r="AY903">
        <v>33.055</v>
      </c>
      <c r="AZ903">
        <v>34.152850000000001</v>
      </c>
    </row>
    <row r="904" spans="1:52" x14ac:dyDescent="0.3">
      <c r="A904" s="43" t="s">
        <v>1748</v>
      </c>
      <c r="B904" t="s">
        <v>3840</v>
      </c>
      <c r="C904" t="s">
        <v>110</v>
      </c>
      <c r="D904" s="8" t="s">
        <v>103</v>
      </c>
      <c r="E904" s="8" t="s">
        <v>290</v>
      </c>
      <c r="F904" s="8" t="s">
        <v>13</v>
      </c>
      <c r="G904" s="8" t="s">
        <v>155</v>
      </c>
      <c r="H904" s="8" t="s">
        <v>290</v>
      </c>
      <c r="I904" s="8" t="s">
        <v>13</v>
      </c>
      <c r="J904" s="8">
        <v>0</v>
      </c>
      <c r="K904" s="14" t="s">
        <v>1747</v>
      </c>
      <c r="L904" s="14" t="s">
        <v>5976</v>
      </c>
      <c r="M904" s="10">
        <v>0.89667910396735795</v>
      </c>
      <c r="N904" s="8" t="s">
        <v>7944</v>
      </c>
      <c r="O904" s="8" t="s">
        <v>147</v>
      </c>
      <c r="P904" s="9">
        <v>0.32951388888888888</v>
      </c>
      <c r="Q904" s="9">
        <v>0.33440972222222221</v>
      </c>
      <c r="R904" s="8">
        <v>0</v>
      </c>
      <c r="S904" s="10">
        <v>14.175000000000001</v>
      </c>
      <c r="T904" s="8" t="s">
        <v>3842</v>
      </c>
      <c r="U904" s="8" t="s">
        <v>3843</v>
      </c>
      <c r="V904" s="10">
        <v>0.48799677906560102</v>
      </c>
      <c r="W904">
        <v>4396.45</v>
      </c>
      <c r="X904" s="8">
        <v>0</v>
      </c>
      <c r="Y904" s="8">
        <v>0</v>
      </c>
      <c r="Z904">
        <v>0</v>
      </c>
      <c r="AA904">
        <v>0</v>
      </c>
      <c r="AB904" s="8">
        <f>Solution[[#This Row],[Old Stop]] +1</f>
        <v>1</v>
      </c>
      <c r="AC904" s="8" t="str">
        <f>_xlfn.CONCAT(Solution[[#This Row],[Old Rt '#]],"_",Solution[[#This Row],[Week '#]],"_", _xlfn.SWITCH(Solution[[#This Row],[Old Delivery Day]], "M", "Monday", "T", "Tuesday", "W", "Wednesday", "R", "Thursday", "F", "Friday"))</f>
        <v>105_Week3_Monday</v>
      </c>
      <c r="AD904" s="20">
        <v>84.390900000000002</v>
      </c>
      <c r="AE904" s="20">
        <v>92.790899999999993</v>
      </c>
      <c r="AF904" s="20">
        <v>108.8553</v>
      </c>
      <c r="AG904" s="20">
        <v>124.4584</v>
      </c>
      <c r="AH904">
        <v>116.02</v>
      </c>
      <c r="AI904" s="8" t="s">
        <v>3636</v>
      </c>
      <c r="AJ904" s="8" t="s">
        <v>5510</v>
      </c>
      <c r="AK904" s="8">
        <v>1</v>
      </c>
      <c r="AL904" s="8">
        <v>0</v>
      </c>
      <c r="AM904" s="11">
        <v>100.245</v>
      </c>
      <c r="AN904" s="11">
        <v>127.2662</v>
      </c>
      <c r="AO904" t="s">
        <v>164</v>
      </c>
      <c r="AP904" s="8" t="s">
        <v>191</v>
      </c>
      <c r="AQ904" s="8" t="s">
        <v>44</v>
      </c>
      <c r="AR904" s="8" t="s">
        <v>164</v>
      </c>
      <c r="AS904" s="8" t="s">
        <v>164</v>
      </c>
      <c r="AT904" s="8" t="s">
        <v>168</v>
      </c>
      <c r="AU9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4" s="8"/>
      <c r="AW904">
        <v>21.097725000000001</v>
      </c>
      <c r="AX904">
        <v>23.197724999999998</v>
      </c>
      <c r="AY904">
        <v>27.213825</v>
      </c>
      <c r="AZ904">
        <v>31.114599999999999</v>
      </c>
    </row>
    <row r="905" spans="1:52" x14ac:dyDescent="0.3">
      <c r="A905" s="43" t="s">
        <v>827</v>
      </c>
      <c r="B905" t="s">
        <v>5275</v>
      </c>
      <c r="C905" t="s">
        <v>110</v>
      </c>
      <c r="D905" s="8" t="s">
        <v>103</v>
      </c>
      <c r="E905" s="8" t="s">
        <v>290</v>
      </c>
      <c r="F905" s="8" t="s">
        <v>15</v>
      </c>
      <c r="G905" s="8" t="s">
        <v>9251</v>
      </c>
      <c r="H905" s="8" t="s">
        <v>290</v>
      </c>
      <c r="I905" s="8" t="s">
        <v>12</v>
      </c>
      <c r="J905" s="8">
        <v>61</v>
      </c>
      <c r="K905" s="14" t="s">
        <v>826</v>
      </c>
      <c r="L905" s="14" t="s">
        <v>5810</v>
      </c>
      <c r="M905" s="10">
        <v>0.38799126317411498</v>
      </c>
      <c r="N905" s="8" t="s">
        <v>9296</v>
      </c>
      <c r="O905" s="8" t="s">
        <v>129</v>
      </c>
      <c r="P905" s="9">
        <v>0.49612268518518521</v>
      </c>
      <c r="Q905" s="9">
        <v>0.50479166666666664</v>
      </c>
      <c r="R905" s="8">
        <v>0</v>
      </c>
      <c r="S905" s="10">
        <v>13.725</v>
      </c>
      <c r="T905" s="8" t="s">
        <v>5277</v>
      </c>
      <c r="U905" s="8" t="s">
        <v>5278</v>
      </c>
      <c r="V905" s="10">
        <v>0.25117931755997103</v>
      </c>
      <c r="W905">
        <v>2963.89</v>
      </c>
      <c r="X905" s="8">
        <v>0</v>
      </c>
      <c r="Y905" s="8">
        <v>0</v>
      </c>
      <c r="Z905">
        <v>0</v>
      </c>
      <c r="AA905">
        <v>0</v>
      </c>
      <c r="AB905" s="8">
        <f>Solution[[#This Row],[Old Stop]] +1</f>
        <v>62</v>
      </c>
      <c r="AC905" s="8" t="str">
        <f>_xlfn.CONCAT(Solution[[#This Row],[Old Rt '#]],"_",Solution[[#This Row],[Week '#]],"_", _xlfn.SWITCH(Solution[[#This Row],[Old Delivery Day]], "M", "Monday", "T", "Tuesday", "W", "Wednesday", "R", "Thursday", "F", "Friday"))</f>
        <v>105_Week3_Wednesday</v>
      </c>
      <c r="AD905" s="20">
        <v>112.185</v>
      </c>
      <c r="AE905" s="20">
        <v>137.745</v>
      </c>
      <c r="AF905" s="20">
        <v>134.54140000000001</v>
      </c>
      <c r="AG905" s="20">
        <v>129.3383</v>
      </c>
      <c r="AH905">
        <v>71.88</v>
      </c>
      <c r="AI905" s="8" t="s">
        <v>3526</v>
      </c>
      <c r="AJ905" s="8" t="s">
        <v>5512</v>
      </c>
      <c r="AK905" s="8">
        <v>1</v>
      </c>
      <c r="AL905" s="8">
        <v>0</v>
      </c>
      <c r="AM905" s="11">
        <v>68.447500000000005</v>
      </c>
      <c r="AN905" s="11">
        <v>62.426200000000001</v>
      </c>
      <c r="AO905" t="s">
        <v>163</v>
      </c>
      <c r="AP905" s="8" t="s">
        <v>191</v>
      </c>
      <c r="AQ905" s="8" t="s">
        <v>44</v>
      </c>
      <c r="AR905" s="8" t="s">
        <v>164</v>
      </c>
      <c r="AS905" s="8" t="s">
        <v>163</v>
      </c>
      <c r="AT905" s="8" t="s">
        <v>168</v>
      </c>
      <c r="AU9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5" s="8">
        <v>0</v>
      </c>
      <c r="AW905">
        <v>28.046250000000001</v>
      </c>
      <c r="AX905">
        <v>34.436250000000001</v>
      </c>
      <c r="AY905">
        <v>33.635350000000003</v>
      </c>
      <c r="AZ905">
        <v>32.334575000000001</v>
      </c>
    </row>
    <row r="906" spans="1:52" x14ac:dyDescent="0.3">
      <c r="A906" s="43" t="s">
        <v>830</v>
      </c>
      <c r="B906" t="s">
        <v>3410</v>
      </c>
      <c r="C906" t="s">
        <v>110</v>
      </c>
      <c r="D906" s="8" t="s">
        <v>103</v>
      </c>
      <c r="E906" s="8" t="s">
        <v>290</v>
      </c>
      <c r="F906" s="8" t="s">
        <v>15</v>
      </c>
      <c r="G906" s="8" t="s">
        <v>9248</v>
      </c>
      <c r="H906" s="8" t="s">
        <v>290</v>
      </c>
      <c r="I906" s="8" t="s">
        <v>12</v>
      </c>
      <c r="J906" s="8">
        <v>62</v>
      </c>
      <c r="K906" s="14" t="s">
        <v>829</v>
      </c>
      <c r="L906" s="14" t="s">
        <v>5801</v>
      </c>
      <c r="M906" s="10">
        <v>4.3702117722816096</v>
      </c>
      <c r="N906" s="8" t="s">
        <v>7535</v>
      </c>
      <c r="O906" s="8" t="s">
        <v>147</v>
      </c>
      <c r="P906" s="9">
        <v>0.48973379629629632</v>
      </c>
      <c r="Q906" s="9">
        <v>0.49584490740740739</v>
      </c>
      <c r="R906" s="8">
        <v>0</v>
      </c>
      <c r="S906" s="10">
        <v>11.770833333333334</v>
      </c>
      <c r="T906" s="8" t="s">
        <v>3412</v>
      </c>
      <c r="U906" s="8" t="s">
        <v>3413</v>
      </c>
      <c r="V906" s="10">
        <v>3.4533201985714999</v>
      </c>
      <c r="W906">
        <v>5602.92</v>
      </c>
      <c r="X906" s="8">
        <v>0</v>
      </c>
      <c r="Y906" s="8">
        <v>0</v>
      </c>
      <c r="Z906">
        <v>0</v>
      </c>
      <c r="AA906">
        <v>0</v>
      </c>
      <c r="AB906" s="8">
        <f>Solution[[#This Row],[Old Stop]] +1</f>
        <v>63</v>
      </c>
      <c r="AC906" s="8" t="str">
        <f>_xlfn.CONCAT(Solution[[#This Row],[Old Rt '#]],"_",Solution[[#This Row],[Week '#]],"_", _xlfn.SWITCH(Solution[[#This Row],[Old Delivery Day]], "M", "Monday", "T", "Tuesday", "W", "Wednesday", "R", "Thursday", "F", "Friday"))</f>
        <v>105_Week3_Wednesday</v>
      </c>
      <c r="AD906" s="20">
        <v>109.00069999999999</v>
      </c>
      <c r="AE906" s="20">
        <v>104.3092</v>
      </c>
      <c r="AF906" s="20">
        <v>112.05759999999999</v>
      </c>
      <c r="AG906" s="20">
        <v>112.23690000000001</v>
      </c>
      <c r="AH906">
        <v>117.59</v>
      </c>
      <c r="AI906" s="8" t="s">
        <v>3526</v>
      </c>
      <c r="AJ906" s="8" t="s">
        <v>5512</v>
      </c>
      <c r="AK906" s="8">
        <v>1</v>
      </c>
      <c r="AL906" s="8">
        <v>0</v>
      </c>
      <c r="AM906" s="11">
        <v>106.655</v>
      </c>
      <c r="AN906" s="11">
        <v>116.515</v>
      </c>
      <c r="AO906" t="s">
        <v>163</v>
      </c>
      <c r="AP906" s="8" t="s">
        <v>191</v>
      </c>
      <c r="AQ906" s="8" t="s">
        <v>44</v>
      </c>
      <c r="AR906" s="8" t="s">
        <v>164</v>
      </c>
      <c r="AS906" s="8" t="s">
        <v>163</v>
      </c>
      <c r="AT906" s="8" t="s">
        <v>168</v>
      </c>
      <c r="AU9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6" s="8">
        <v>0</v>
      </c>
      <c r="AW906">
        <v>27.250174999999999</v>
      </c>
      <c r="AX906">
        <v>26.077300000000001</v>
      </c>
      <c r="AY906">
        <v>28.014399999999998</v>
      </c>
      <c r="AZ906">
        <v>28.059225000000001</v>
      </c>
    </row>
    <row r="907" spans="1:52" x14ac:dyDescent="0.3">
      <c r="A907" s="43" t="s">
        <v>1386</v>
      </c>
      <c r="B907" t="s">
        <v>5162</v>
      </c>
      <c r="C907" t="s">
        <v>110</v>
      </c>
      <c r="D907" s="8" t="s">
        <v>103</v>
      </c>
      <c r="E907" s="8" t="s">
        <v>290</v>
      </c>
      <c r="F907" s="8" t="s">
        <v>15</v>
      </c>
      <c r="G907" s="8" t="s">
        <v>9253</v>
      </c>
      <c r="H907" s="8" t="s">
        <v>290</v>
      </c>
      <c r="I907" s="8" t="s">
        <v>12</v>
      </c>
      <c r="J907" s="8">
        <v>100</v>
      </c>
      <c r="K907" s="14" t="s">
        <v>1385</v>
      </c>
      <c r="L907" s="14" t="s">
        <v>6148</v>
      </c>
      <c r="M907" s="10">
        <v>12.4897692788073</v>
      </c>
      <c r="N907" s="8" t="s">
        <v>7843</v>
      </c>
      <c r="O907" s="8" t="s">
        <v>129</v>
      </c>
      <c r="P907" s="9">
        <v>0.52231481481481479</v>
      </c>
      <c r="Q907" s="9">
        <v>0.533599537037037</v>
      </c>
      <c r="R907" s="8">
        <v>0</v>
      </c>
      <c r="S907" s="10">
        <v>12.983333333333334</v>
      </c>
      <c r="T907" s="8" t="s">
        <v>5164</v>
      </c>
      <c r="U907" s="8" t="s">
        <v>5165</v>
      </c>
      <c r="V907" s="10">
        <v>9.7166060419399596</v>
      </c>
      <c r="W907">
        <v>5419.26</v>
      </c>
      <c r="X907" s="8">
        <v>0</v>
      </c>
      <c r="Y907" s="8">
        <v>0</v>
      </c>
      <c r="Z907">
        <v>0</v>
      </c>
      <c r="AA907">
        <v>0</v>
      </c>
      <c r="AB907" s="8">
        <f>Solution[[#This Row],[Old Stop]] +1</f>
        <v>101</v>
      </c>
      <c r="AC907" s="8" t="str">
        <f>_xlfn.CONCAT(Solution[[#This Row],[Old Rt '#]],"_",Solution[[#This Row],[Week '#]],"_", _xlfn.SWITCH(Solution[[#This Row],[Old Delivery Day]], "M", "Monday", "T", "Tuesday", "W", "Wednesday", "R", "Thursday", "F", "Friday"))</f>
        <v>105_Week3_Wednesday</v>
      </c>
      <c r="AD907" s="20">
        <v>112.2414</v>
      </c>
      <c r="AE907" s="20">
        <v>175.11420000000001</v>
      </c>
      <c r="AF907" s="20">
        <v>299.57369999999997</v>
      </c>
      <c r="AG907" s="20">
        <v>196.76499999999999</v>
      </c>
      <c r="AH907">
        <v>167.23</v>
      </c>
      <c r="AI907" s="8" t="s">
        <v>3526</v>
      </c>
      <c r="AJ907" s="8" t="s">
        <v>5512</v>
      </c>
      <c r="AK907" s="8">
        <v>1</v>
      </c>
      <c r="AL907" s="8">
        <v>0</v>
      </c>
      <c r="AM907" s="11">
        <v>159.995</v>
      </c>
      <c r="AN907" s="11">
        <v>95.075000000000003</v>
      </c>
      <c r="AO907" t="s">
        <v>163</v>
      </c>
      <c r="AP907" s="8" t="s">
        <v>191</v>
      </c>
      <c r="AQ907" s="8" t="s">
        <v>44</v>
      </c>
      <c r="AR907" s="8" t="s">
        <v>164</v>
      </c>
      <c r="AS907" s="8" t="s">
        <v>163</v>
      </c>
      <c r="AT907" s="8" t="s">
        <v>168</v>
      </c>
      <c r="AU9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7" s="8">
        <v>0</v>
      </c>
      <c r="AW907">
        <v>28.06035</v>
      </c>
      <c r="AX907">
        <v>43.778550000000003</v>
      </c>
      <c r="AY907">
        <v>74.893424999999993</v>
      </c>
      <c r="AZ907">
        <v>49.191249999999997</v>
      </c>
    </row>
    <row r="908" spans="1:52" x14ac:dyDescent="0.3">
      <c r="A908" s="43" t="s">
        <v>1647</v>
      </c>
      <c r="B908" t="s">
        <v>3593</v>
      </c>
      <c r="C908" t="s">
        <v>113</v>
      </c>
      <c r="D908" s="8" t="s">
        <v>103</v>
      </c>
      <c r="E908" s="8" t="s">
        <v>290</v>
      </c>
      <c r="F908" s="8" t="s">
        <v>15</v>
      </c>
      <c r="G908" s="8" t="s">
        <v>140</v>
      </c>
      <c r="H908" s="8" t="s">
        <v>126</v>
      </c>
      <c r="I908" s="8" t="s">
        <v>14</v>
      </c>
      <c r="J908" s="8">
        <v>179</v>
      </c>
      <c r="K908" s="14" t="s">
        <v>1643</v>
      </c>
      <c r="L908" s="14" t="s">
        <v>5969</v>
      </c>
      <c r="M908" s="10">
        <v>6.3962773459657596</v>
      </c>
      <c r="N908" s="8" t="s">
        <v>7847</v>
      </c>
      <c r="O908" s="8" t="s">
        <v>129</v>
      </c>
      <c r="P908" s="9">
        <v>0.50922453703703707</v>
      </c>
      <c r="Q908" s="9">
        <v>0.51363425925925921</v>
      </c>
      <c r="R908" s="8">
        <v>0</v>
      </c>
      <c r="S908" s="10">
        <v>5.3833333333333337</v>
      </c>
      <c r="T908" s="8" t="s">
        <v>3595</v>
      </c>
      <c r="U908" s="8" t="s">
        <v>3596</v>
      </c>
      <c r="V908" s="10">
        <v>4.89622658152732</v>
      </c>
      <c r="W908">
        <v>861.6</v>
      </c>
      <c r="X908" s="8">
        <v>0</v>
      </c>
      <c r="Y908" s="8">
        <v>0</v>
      </c>
      <c r="Z908">
        <v>0</v>
      </c>
      <c r="AA908">
        <v>0</v>
      </c>
      <c r="AB908" s="8">
        <f>Solution[[#This Row],[Old Stop]] +1</f>
        <v>180</v>
      </c>
      <c r="AC908" s="8" t="str">
        <f>_xlfn.CONCAT(Solution[[#This Row],[Old Rt '#]],"_",Solution[[#This Row],[Week '#]],"_", _xlfn.SWITCH(Solution[[#This Row],[Old Delivery Day]], "M", "Monday", "T", "Tuesday", "W", "Wednesday", "R", "Thursday", "F", "Friday"))</f>
        <v>103_Week3_Friday</v>
      </c>
      <c r="AD908" s="20">
        <v>21.2</v>
      </c>
      <c r="AE908" s="20">
        <v>20.329999999999998</v>
      </c>
      <c r="AF908" s="20">
        <v>23.9</v>
      </c>
      <c r="AG908" s="20">
        <v>20.9</v>
      </c>
      <c r="AH908">
        <v>12.67</v>
      </c>
      <c r="AI908" s="8" t="s">
        <v>3526</v>
      </c>
      <c r="AJ908" s="8" t="s">
        <v>5512</v>
      </c>
      <c r="AK908" s="8">
        <v>1</v>
      </c>
      <c r="AL908" s="8">
        <v>0</v>
      </c>
      <c r="AM908" s="11">
        <v>11.95</v>
      </c>
      <c r="AN908" s="11">
        <v>20.3</v>
      </c>
      <c r="AO908" t="s">
        <v>163</v>
      </c>
      <c r="AP908" s="8" t="s">
        <v>191</v>
      </c>
      <c r="AQ908" s="8" t="s">
        <v>44</v>
      </c>
      <c r="AR908" s="8" t="s">
        <v>163</v>
      </c>
      <c r="AS908" s="8" t="s">
        <v>163</v>
      </c>
      <c r="AT908" s="8" t="s">
        <v>168</v>
      </c>
      <c r="AU9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8" s="8">
        <v>0</v>
      </c>
      <c r="AW908">
        <v>5.3</v>
      </c>
      <c r="AX908">
        <v>5.0824999999999996</v>
      </c>
      <c r="AY908">
        <v>5.9749999999999996</v>
      </c>
      <c r="AZ908">
        <v>5.2249999999999996</v>
      </c>
    </row>
    <row r="909" spans="1:52" x14ac:dyDescent="0.3">
      <c r="A909" s="43" t="s">
        <v>884</v>
      </c>
      <c r="B909" t="s">
        <v>120</v>
      </c>
      <c r="C909" t="s">
        <v>146</v>
      </c>
      <c r="D909" s="8" t="s">
        <v>103</v>
      </c>
      <c r="E909" s="8" t="s">
        <v>290</v>
      </c>
      <c r="F909" s="8" t="s">
        <v>15</v>
      </c>
      <c r="G909" s="8" t="s">
        <v>9266</v>
      </c>
      <c r="H909" s="8" t="s">
        <v>290</v>
      </c>
      <c r="I909" s="8" t="s">
        <v>12</v>
      </c>
      <c r="J909" s="8">
        <v>285</v>
      </c>
      <c r="K909" s="14" t="s">
        <v>883</v>
      </c>
      <c r="L909" s="14" t="s">
        <v>8935</v>
      </c>
      <c r="M909" s="10">
        <v>0.40086554798676799</v>
      </c>
      <c r="N909" s="8" t="s">
        <v>8517</v>
      </c>
      <c r="O909" s="8" t="s">
        <v>147</v>
      </c>
      <c r="P909" s="9">
        <v>0.64872685185185186</v>
      </c>
      <c r="Q909" s="9">
        <v>0.65710648148148143</v>
      </c>
      <c r="R909" s="8">
        <v>0</v>
      </c>
      <c r="S909" s="10">
        <v>10.579166666666667</v>
      </c>
      <c r="T909" s="8" t="s">
        <v>8936</v>
      </c>
      <c r="U909" s="8" t="s">
        <v>8937</v>
      </c>
      <c r="V909" s="10">
        <v>0.28932625566137699</v>
      </c>
      <c r="W909">
        <v>2500.31</v>
      </c>
      <c r="X909" s="8">
        <v>0</v>
      </c>
      <c r="Y909" s="8">
        <v>0</v>
      </c>
      <c r="Z909">
        <v>0</v>
      </c>
      <c r="AA909">
        <v>0</v>
      </c>
      <c r="AB909" s="8">
        <f>Solution[[#This Row],[Old Stop]] +1</f>
        <v>286</v>
      </c>
      <c r="AC909" s="8" t="str">
        <f>_xlfn.CONCAT(Solution[[#This Row],[Old Rt '#]],"_",Solution[[#This Row],[Week '#]],"_", _xlfn.SWITCH(Solution[[#This Row],[Old Delivery Day]], "M", "Monday", "T", "Tuesday", "W", "Wednesday", "R", "Thursday", "F", "Friday"))</f>
        <v>105_Week3_Wednesday</v>
      </c>
      <c r="AD909" s="20">
        <v>50.835299999999997</v>
      </c>
      <c r="AE909" s="20">
        <v>44.781500000000001</v>
      </c>
      <c r="AF909" s="20">
        <v>45.82</v>
      </c>
      <c r="AG909" s="20">
        <v>45.82</v>
      </c>
      <c r="AH909">
        <v>46.33</v>
      </c>
      <c r="AI909" s="8" t="s">
        <v>3526</v>
      </c>
      <c r="AJ909" s="8" t="s">
        <v>5512</v>
      </c>
      <c r="AK909" s="8">
        <v>1</v>
      </c>
      <c r="AL909" s="8">
        <v>0</v>
      </c>
      <c r="AM909" s="11">
        <v>45.82</v>
      </c>
      <c r="AN909" s="11">
        <v>45.82</v>
      </c>
      <c r="AO909" t="s">
        <v>163</v>
      </c>
      <c r="AP909" s="8" t="s">
        <v>191</v>
      </c>
      <c r="AQ909" s="8" t="s">
        <v>44</v>
      </c>
      <c r="AR909" s="8" t="s">
        <v>164</v>
      </c>
      <c r="AS909" s="8" t="s">
        <v>163</v>
      </c>
      <c r="AT909" s="8" t="s">
        <v>168</v>
      </c>
      <c r="AU9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09" s="8">
        <v>0</v>
      </c>
      <c r="AW909">
        <v>12.708824999999999</v>
      </c>
      <c r="AX909">
        <v>11.195375</v>
      </c>
      <c r="AY909">
        <v>11.455</v>
      </c>
      <c r="AZ909">
        <v>11.455</v>
      </c>
    </row>
    <row r="910" spans="1:52" x14ac:dyDescent="0.3">
      <c r="A910" s="43" t="s">
        <v>843</v>
      </c>
      <c r="B910" t="s">
        <v>120</v>
      </c>
      <c r="C910" t="s">
        <v>125</v>
      </c>
      <c r="D910" s="8" t="s">
        <v>103</v>
      </c>
      <c r="E910" s="8" t="s">
        <v>290</v>
      </c>
      <c r="F910" s="8" t="s">
        <v>15</v>
      </c>
      <c r="G910" s="8" t="s">
        <v>9252</v>
      </c>
      <c r="H910" s="8" t="s">
        <v>290</v>
      </c>
      <c r="I910" s="8" t="s">
        <v>12</v>
      </c>
      <c r="J910" s="8">
        <v>50</v>
      </c>
      <c r="K910" s="14" t="s">
        <v>842</v>
      </c>
      <c r="L910" s="14" t="s">
        <v>8941</v>
      </c>
      <c r="M910" s="10">
        <v>0</v>
      </c>
      <c r="N910" s="8" t="s">
        <v>7536</v>
      </c>
      <c r="O910" s="8" t="s">
        <v>147</v>
      </c>
      <c r="P910" s="9">
        <v>0.33956018518518516</v>
      </c>
      <c r="Q910" s="9">
        <v>0.34716435185185185</v>
      </c>
      <c r="R910" s="8">
        <v>0</v>
      </c>
      <c r="S910" s="10">
        <v>11.762500000000001</v>
      </c>
      <c r="T910" s="8" t="s">
        <v>8942</v>
      </c>
      <c r="U910" s="8" t="s">
        <v>8943</v>
      </c>
      <c r="V910" s="10"/>
      <c r="W910">
        <v>2085.92</v>
      </c>
      <c r="X910" s="8">
        <v>0</v>
      </c>
      <c r="Y910" s="8">
        <v>0</v>
      </c>
      <c r="Z910">
        <v>0</v>
      </c>
      <c r="AA910">
        <v>0</v>
      </c>
      <c r="AB910" s="8">
        <f>Solution[[#This Row],[Old Stop]] +1</f>
        <v>51</v>
      </c>
      <c r="AC910" s="8" t="str">
        <f>_xlfn.CONCAT(Solution[[#This Row],[Old Rt '#]],"_",Solution[[#This Row],[Week '#]],"_", _xlfn.SWITCH(Solution[[#This Row],[Old Delivery Day]], "M", "Monday", "T", "Tuesday", "W", "Wednesday", "R", "Thursday", "F", "Friday"))</f>
        <v>105_Week3_Wednesday</v>
      </c>
      <c r="AD910" s="20">
        <v>42.262300000000003</v>
      </c>
      <c r="AE910" s="20">
        <v>38.17</v>
      </c>
      <c r="AF910" s="20">
        <v>38.17</v>
      </c>
      <c r="AG910" s="20">
        <v>38.17</v>
      </c>
      <c r="AH910">
        <v>38.619999999999997</v>
      </c>
      <c r="AI910" s="8" t="s">
        <v>3526</v>
      </c>
      <c r="AJ910" s="8" t="s">
        <v>5512</v>
      </c>
      <c r="AK910" s="8">
        <v>1</v>
      </c>
      <c r="AL910" s="8">
        <v>0</v>
      </c>
      <c r="AM910" s="11">
        <v>38.17</v>
      </c>
      <c r="AN910" s="11">
        <v>38.17</v>
      </c>
      <c r="AO910" t="s">
        <v>163</v>
      </c>
      <c r="AP910" s="8" t="s">
        <v>191</v>
      </c>
      <c r="AQ910" s="8" t="s">
        <v>44</v>
      </c>
      <c r="AR910" s="8" t="s">
        <v>164</v>
      </c>
      <c r="AS910" s="8" t="s">
        <v>163</v>
      </c>
      <c r="AT910" s="8" t="s">
        <v>168</v>
      </c>
      <c r="AU9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0" s="8">
        <v>0</v>
      </c>
      <c r="AW910">
        <v>10.565575000000001</v>
      </c>
      <c r="AX910">
        <v>9.5425000000000004</v>
      </c>
      <c r="AY910">
        <v>9.5425000000000004</v>
      </c>
      <c r="AZ910">
        <v>9.5425000000000004</v>
      </c>
    </row>
    <row r="911" spans="1:52" x14ac:dyDescent="0.3">
      <c r="A911" s="43" t="s">
        <v>867</v>
      </c>
      <c r="B911" t="s">
        <v>3754</v>
      </c>
      <c r="C911" t="s">
        <v>110</v>
      </c>
      <c r="D911" s="8" t="s">
        <v>103</v>
      </c>
      <c r="E911" s="8" t="s">
        <v>290</v>
      </c>
      <c r="F911" s="8" t="s">
        <v>15</v>
      </c>
      <c r="G911" s="8" t="s">
        <v>9263</v>
      </c>
      <c r="H911" s="8" t="s">
        <v>290</v>
      </c>
      <c r="I911" s="8" t="s">
        <v>12</v>
      </c>
      <c r="J911" s="8">
        <v>230</v>
      </c>
      <c r="K911" s="14" t="s">
        <v>866</v>
      </c>
      <c r="L911" s="14" t="s">
        <v>5999</v>
      </c>
      <c r="M911" s="10">
        <v>0.79156623439780605</v>
      </c>
      <c r="N911" s="8" t="s">
        <v>8514</v>
      </c>
      <c r="O911" s="8" t="s">
        <v>147</v>
      </c>
      <c r="P911" s="9">
        <v>0.6399421296296296</v>
      </c>
      <c r="Q911" s="9">
        <v>0.64844907407407404</v>
      </c>
      <c r="R911" s="8">
        <v>0</v>
      </c>
      <c r="S911" s="10">
        <v>15.375</v>
      </c>
      <c r="T911" s="8" t="s">
        <v>3756</v>
      </c>
      <c r="U911" s="8" t="s">
        <v>3757</v>
      </c>
      <c r="V911" s="10">
        <v>0.498138865484612</v>
      </c>
      <c r="W911">
        <v>5018.6499999999996</v>
      </c>
      <c r="X911" s="8">
        <v>6</v>
      </c>
      <c r="Y911" s="8">
        <v>0.86363636363636398</v>
      </c>
      <c r="Z911">
        <v>1</v>
      </c>
      <c r="AA911">
        <v>50</v>
      </c>
      <c r="AB911" s="8">
        <f>Solution[[#This Row],[Old Stop]] +1</f>
        <v>231</v>
      </c>
      <c r="AC911" s="8" t="str">
        <f>_xlfn.CONCAT(Solution[[#This Row],[Old Rt '#]],"_",Solution[[#This Row],[Week '#]],"_", _xlfn.SWITCH(Solution[[#This Row],[Old Delivery Day]], "M", "Monday", "T", "Tuesday", "W", "Wednesday", "R", "Thursday", "F", "Friday"))</f>
        <v>105_Week3_Wednesday</v>
      </c>
      <c r="AD911" s="20">
        <v>104.7384</v>
      </c>
      <c r="AE911" s="20">
        <v>90.970699999999994</v>
      </c>
      <c r="AF911" s="20">
        <v>95.920699999999997</v>
      </c>
      <c r="AG911" s="20">
        <v>101.3215</v>
      </c>
      <c r="AH911">
        <v>101.13</v>
      </c>
      <c r="AI911" s="8" t="s">
        <v>3526</v>
      </c>
      <c r="AJ911" s="8" t="s">
        <v>5512</v>
      </c>
      <c r="AK911" s="8">
        <v>1</v>
      </c>
      <c r="AL911" s="8">
        <v>44</v>
      </c>
      <c r="AM911" s="11">
        <v>96.932500000000005</v>
      </c>
      <c r="AN911" s="11">
        <v>106.8887</v>
      </c>
      <c r="AO911" t="s">
        <v>163</v>
      </c>
      <c r="AP911" s="8" t="s">
        <v>191</v>
      </c>
      <c r="AQ911" s="8" t="s">
        <v>44</v>
      </c>
      <c r="AR911" s="8" t="s">
        <v>164</v>
      </c>
      <c r="AS911" s="8" t="s">
        <v>163</v>
      </c>
      <c r="AT911" s="8" t="s">
        <v>168</v>
      </c>
      <c r="AU9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1" s="8">
        <v>44</v>
      </c>
      <c r="AW911">
        <v>26.1846</v>
      </c>
      <c r="AX911">
        <v>22.742674999999998</v>
      </c>
      <c r="AY911">
        <v>23.980174999999999</v>
      </c>
      <c r="AZ911">
        <v>25.330375</v>
      </c>
    </row>
    <row r="912" spans="1:52" x14ac:dyDescent="0.3">
      <c r="A912" s="43" t="s">
        <v>1399</v>
      </c>
      <c r="B912" t="s">
        <v>5167</v>
      </c>
      <c r="C912" t="s">
        <v>110</v>
      </c>
      <c r="D912" s="8" t="s">
        <v>103</v>
      </c>
      <c r="E912" s="8" t="s">
        <v>290</v>
      </c>
      <c r="F912" s="8" t="s">
        <v>15</v>
      </c>
      <c r="G912" s="8" t="s">
        <v>137</v>
      </c>
      <c r="H912" s="8" t="s">
        <v>290</v>
      </c>
      <c r="I912" s="8" t="s">
        <v>12</v>
      </c>
      <c r="J912" s="8">
        <v>63</v>
      </c>
      <c r="K912" s="14" t="s">
        <v>1398</v>
      </c>
      <c r="L912" s="14" t="s">
        <v>8944</v>
      </c>
      <c r="M912" s="10">
        <v>10.048254743248499</v>
      </c>
      <c r="N912" s="8" t="s">
        <v>7534</v>
      </c>
      <c r="O912" s="8" t="s">
        <v>129</v>
      </c>
      <c r="P912" s="9">
        <v>0.47890046296296296</v>
      </c>
      <c r="Q912" s="9">
        <v>0.48670138888888886</v>
      </c>
      <c r="R912" s="8">
        <v>0</v>
      </c>
      <c r="S912" s="10">
        <v>8.125</v>
      </c>
      <c r="T912" s="8" t="s">
        <v>8945</v>
      </c>
      <c r="U912" s="8" t="s">
        <v>8946</v>
      </c>
      <c r="V912" s="10">
        <v>7.9385825331785398</v>
      </c>
      <c r="W912">
        <v>2189.8200000000002</v>
      </c>
      <c r="X912" s="8">
        <v>0</v>
      </c>
      <c r="Y912" s="8">
        <v>0</v>
      </c>
      <c r="Z912">
        <v>0</v>
      </c>
      <c r="AA912">
        <v>0</v>
      </c>
      <c r="AB912" s="8">
        <f>Solution[[#This Row],[Old Stop]] +1</f>
        <v>64</v>
      </c>
      <c r="AC912" s="8" t="str">
        <f>_xlfn.CONCAT(Solution[[#This Row],[Old Rt '#]],"_",Solution[[#This Row],[Week '#]],"_", _xlfn.SWITCH(Solution[[#This Row],[Old Delivery Day]], "M", "Monday", "T", "Tuesday", "W", "Wednesday", "R", "Thursday", "F", "Friday"))</f>
        <v>105_Week3_Wednesday</v>
      </c>
      <c r="AD912" s="20">
        <v>76.87</v>
      </c>
      <c r="AE912" s="20">
        <v>96.424999999999997</v>
      </c>
      <c r="AF912" s="20">
        <v>115.0971</v>
      </c>
      <c r="AG912" s="20">
        <v>120.8733</v>
      </c>
      <c r="AH912">
        <v>62</v>
      </c>
      <c r="AI912" s="8" t="s">
        <v>3526</v>
      </c>
      <c r="AJ912" s="8" t="s">
        <v>5512</v>
      </c>
      <c r="AK912" s="8">
        <v>1</v>
      </c>
      <c r="AL912" s="8">
        <v>0</v>
      </c>
      <c r="AM912" s="11">
        <v>55.195</v>
      </c>
      <c r="AN912" s="11">
        <v>61.41</v>
      </c>
      <c r="AO912" t="s">
        <v>163</v>
      </c>
      <c r="AP912" s="8" t="s">
        <v>191</v>
      </c>
      <c r="AQ912" s="8" t="s">
        <v>44</v>
      </c>
      <c r="AR912" s="8" t="s">
        <v>164</v>
      </c>
      <c r="AS912" s="8" t="s">
        <v>163</v>
      </c>
      <c r="AT912" s="8" t="s">
        <v>168</v>
      </c>
      <c r="AU9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2" s="8">
        <v>0</v>
      </c>
      <c r="AW912">
        <v>19.217500000000001</v>
      </c>
      <c r="AX912">
        <v>24.106249999999999</v>
      </c>
      <c r="AY912">
        <v>28.774274999999999</v>
      </c>
      <c r="AZ912">
        <v>30.218325</v>
      </c>
    </row>
    <row r="913" spans="1:52" x14ac:dyDescent="0.3">
      <c r="A913" s="43" t="s">
        <v>803</v>
      </c>
      <c r="B913" t="s">
        <v>133</v>
      </c>
      <c r="C913" t="s">
        <v>128</v>
      </c>
      <c r="D913" s="8" t="s">
        <v>103</v>
      </c>
      <c r="E913" s="8" t="s">
        <v>290</v>
      </c>
      <c r="F913" s="8" t="s">
        <v>15</v>
      </c>
      <c r="G913" s="8" t="s">
        <v>9258</v>
      </c>
      <c r="H913" s="8" t="s">
        <v>290</v>
      </c>
      <c r="I913" s="8" t="s">
        <v>12</v>
      </c>
      <c r="J913" s="8">
        <v>90</v>
      </c>
      <c r="K913" s="14" t="s">
        <v>802</v>
      </c>
      <c r="L913" s="14" t="s">
        <v>5799</v>
      </c>
      <c r="M913" s="10">
        <v>2.3440375441301202</v>
      </c>
      <c r="N913" s="8" t="s">
        <v>8522</v>
      </c>
      <c r="O913" s="8" t="s">
        <v>125</v>
      </c>
      <c r="P913" s="9">
        <v>0.5730439814814815</v>
      </c>
      <c r="Q913" s="9">
        <v>0.58370370370370372</v>
      </c>
      <c r="R913" s="8">
        <v>0</v>
      </c>
      <c r="S913" s="10">
        <v>15.645833333333334</v>
      </c>
      <c r="T913" s="8" t="s">
        <v>3615</v>
      </c>
      <c r="U913" s="8" t="s">
        <v>3616</v>
      </c>
      <c r="V913" s="10">
        <v>1.08230300480243</v>
      </c>
      <c r="W913">
        <v>15058.58</v>
      </c>
      <c r="X913" s="8">
        <v>2</v>
      </c>
      <c r="Y913" s="8">
        <v>0.92</v>
      </c>
      <c r="Z913">
        <v>3</v>
      </c>
      <c r="AA913">
        <v>27</v>
      </c>
      <c r="AB913" s="8">
        <f>Solution[[#This Row],[Old Stop]] +1</f>
        <v>91</v>
      </c>
      <c r="AC913" s="8" t="str">
        <f>_xlfn.CONCAT(Solution[[#This Row],[Old Rt '#]],"_",Solution[[#This Row],[Week '#]],"_", _xlfn.SWITCH(Solution[[#This Row],[Old Delivery Day]], "M", "Monday", "T", "Tuesday", "W", "Wednesday", "R", "Thursday", "F", "Friday"))</f>
        <v>105_Week3_Wednesday</v>
      </c>
      <c r="AD913" s="20">
        <v>253.72380000000001</v>
      </c>
      <c r="AE913" s="20">
        <v>456.75549999999998</v>
      </c>
      <c r="AF913" s="20">
        <v>524.11500000000001</v>
      </c>
      <c r="AG913" s="20">
        <v>350.34089999999998</v>
      </c>
      <c r="AH913">
        <v>361.18</v>
      </c>
      <c r="AI913" s="8" t="s">
        <v>3526</v>
      </c>
      <c r="AJ913" s="8" t="s">
        <v>5512</v>
      </c>
      <c r="AK913" s="8">
        <v>1</v>
      </c>
      <c r="AL913" s="8">
        <v>25</v>
      </c>
      <c r="AM913" s="11">
        <v>333.99</v>
      </c>
      <c r="AN913" s="11">
        <v>296.95249999999999</v>
      </c>
      <c r="AO913" t="s">
        <v>163</v>
      </c>
      <c r="AP913" s="8" t="s">
        <v>191</v>
      </c>
      <c r="AQ913" s="8" t="s">
        <v>44</v>
      </c>
      <c r="AR913" s="8" t="s">
        <v>164</v>
      </c>
      <c r="AS913" s="8" t="s">
        <v>163</v>
      </c>
      <c r="AT913" s="8" t="s">
        <v>168</v>
      </c>
      <c r="AU9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3" s="8">
        <v>25</v>
      </c>
      <c r="AW913">
        <v>63.430950000000003</v>
      </c>
      <c r="AX913">
        <v>114.188875</v>
      </c>
      <c r="AY913">
        <v>131.02875</v>
      </c>
      <c r="AZ913">
        <v>87.585224999999994</v>
      </c>
    </row>
    <row r="914" spans="1:52" x14ac:dyDescent="0.3">
      <c r="A914" s="43" t="s">
        <v>1645</v>
      </c>
      <c r="B914" t="s">
        <v>3593</v>
      </c>
      <c r="C914" t="s">
        <v>110</v>
      </c>
      <c r="D914" s="8" t="s">
        <v>103</v>
      </c>
      <c r="E914" s="8" t="s">
        <v>290</v>
      </c>
      <c r="F914" s="8" t="s">
        <v>15</v>
      </c>
      <c r="G914" s="8" t="s">
        <v>9254</v>
      </c>
      <c r="H914" s="8" t="s">
        <v>290</v>
      </c>
      <c r="I914" s="8" t="s">
        <v>12</v>
      </c>
      <c r="J914" s="8">
        <v>70</v>
      </c>
      <c r="K914" s="14" t="s">
        <v>1643</v>
      </c>
      <c r="L914" s="14" t="s">
        <v>5965</v>
      </c>
      <c r="M914" s="10">
        <v>0.23158054456473601</v>
      </c>
      <c r="N914" s="8" t="s">
        <v>9119</v>
      </c>
      <c r="O914" s="8" t="s">
        <v>125</v>
      </c>
      <c r="P914" s="9">
        <v>0.56809027777777776</v>
      </c>
      <c r="Q914" s="9">
        <v>0.57140046296296299</v>
      </c>
      <c r="R914" s="8">
        <v>0</v>
      </c>
      <c r="S914" s="10">
        <v>7.5125000000000002</v>
      </c>
      <c r="T914" s="8" t="s">
        <v>3622</v>
      </c>
      <c r="U914" s="8" t="s">
        <v>3623</v>
      </c>
      <c r="V914" s="10">
        <v>7.5283975380365104E-2</v>
      </c>
      <c r="W914">
        <v>1144.3499999999999</v>
      </c>
      <c r="X914" s="8">
        <v>0</v>
      </c>
      <c r="Y914" s="8">
        <v>0</v>
      </c>
      <c r="Z914">
        <v>0</v>
      </c>
      <c r="AA914">
        <v>0</v>
      </c>
      <c r="AB914" s="8">
        <f>Solution[[#This Row],[Old Stop]] +1</f>
        <v>71</v>
      </c>
      <c r="AC914" s="8" t="str">
        <f>_xlfn.CONCAT(Solution[[#This Row],[Old Rt '#]],"_",Solution[[#This Row],[Week '#]],"_", _xlfn.SWITCH(Solution[[#This Row],[Old Delivery Day]], "M", "Monday", "T", "Tuesday", "W", "Wednesday", "R", "Thursday", "F", "Friday"))</f>
        <v>105_Week3_Wednesday</v>
      </c>
      <c r="AD914" s="20">
        <v>27</v>
      </c>
      <c r="AE914" s="20">
        <v>28.754999999999999</v>
      </c>
      <c r="AF914" s="20">
        <v>32.85</v>
      </c>
      <c r="AG914" s="20">
        <v>28.063600000000001</v>
      </c>
      <c r="AH914">
        <v>17.41</v>
      </c>
      <c r="AI914" s="8" t="s">
        <v>3526</v>
      </c>
      <c r="AJ914" s="8" t="s">
        <v>5512</v>
      </c>
      <c r="AK914" s="8">
        <v>1</v>
      </c>
      <c r="AL914" s="8">
        <v>0</v>
      </c>
      <c r="AM914" s="11">
        <v>16.425000000000001</v>
      </c>
      <c r="AN914" s="11">
        <v>27</v>
      </c>
      <c r="AO914" t="s">
        <v>163</v>
      </c>
      <c r="AP914" s="8" t="s">
        <v>191</v>
      </c>
      <c r="AQ914" s="8" t="s">
        <v>44</v>
      </c>
      <c r="AR914" s="8" t="s">
        <v>164</v>
      </c>
      <c r="AS914" s="8" t="s">
        <v>163</v>
      </c>
      <c r="AT914" s="8" t="s">
        <v>168</v>
      </c>
      <c r="AU9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4" s="8">
        <v>0</v>
      </c>
      <c r="AW914">
        <v>6.75</v>
      </c>
      <c r="AX914">
        <v>7.1887499999999998</v>
      </c>
      <c r="AY914">
        <v>8.2125000000000004</v>
      </c>
      <c r="AZ914">
        <v>7.0159000000000002</v>
      </c>
    </row>
    <row r="915" spans="1:52" x14ac:dyDescent="0.3">
      <c r="A915" s="43" t="s">
        <v>1710</v>
      </c>
      <c r="B915" t="s">
        <v>3856</v>
      </c>
      <c r="C915" t="s">
        <v>110</v>
      </c>
      <c r="D915" s="8" t="s">
        <v>103</v>
      </c>
      <c r="E915" s="8" t="s">
        <v>290</v>
      </c>
      <c r="F915" s="8" t="s">
        <v>15</v>
      </c>
      <c r="G915" s="8" t="s">
        <v>9255</v>
      </c>
      <c r="H915" s="8" t="s">
        <v>290</v>
      </c>
      <c r="I915" s="8" t="s">
        <v>12</v>
      </c>
      <c r="J915" s="8">
        <v>173</v>
      </c>
      <c r="K915" s="14" t="s">
        <v>1709</v>
      </c>
      <c r="L915" s="14" t="s">
        <v>5947</v>
      </c>
      <c r="M915" s="10">
        <v>32.480871224035901</v>
      </c>
      <c r="N915" s="8" t="s">
        <v>8515</v>
      </c>
      <c r="O915" s="8" t="s">
        <v>147</v>
      </c>
      <c r="P915" s="9">
        <v>0.63011574074074073</v>
      </c>
      <c r="Q915" s="9">
        <v>0.63938657407407407</v>
      </c>
      <c r="R915" s="8">
        <v>0</v>
      </c>
      <c r="S915" s="10">
        <v>14.204166666666667</v>
      </c>
      <c r="T915" s="8" t="s">
        <v>3858</v>
      </c>
      <c r="U915" s="8" t="s">
        <v>3859</v>
      </c>
      <c r="V915" s="10">
        <v>28.268318557164701</v>
      </c>
      <c r="W915">
        <v>5645.86</v>
      </c>
      <c r="X915" s="8">
        <v>0</v>
      </c>
      <c r="Y915" s="8">
        <v>0</v>
      </c>
      <c r="Z915">
        <v>0</v>
      </c>
      <c r="AA915">
        <v>0</v>
      </c>
      <c r="AB915" s="8">
        <f>Solution[[#This Row],[Old Stop]] +1</f>
        <v>174</v>
      </c>
      <c r="AC915" s="8" t="str">
        <f>_xlfn.CONCAT(Solution[[#This Row],[Old Rt '#]],"_",Solution[[#This Row],[Week '#]],"_", _xlfn.SWITCH(Solution[[#This Row],[Old Delivery Day]], "M", "Monday", "T", "Tuesday", "W", "Wednesday", "R", "Thursday", "F", "Friday"))</f>
        <v>105_Week3_Wednesday</v>
      </c>
      <c r="AD915" s="20">
        <v>90.19</v>
      </c>
      <c r="AE915" s="20">
        <v>100.6876</v>
      </c>
      <c r="AF915" s="20">
        <v>126.1857</v>
      </c>
      <c r="AG915" s="20">
        <v>116.2084</v>
      </c>
      <c r="AH915">
        <v>133.78</v>
      </c>
      <c r="AI915" s="8" t="s">
        <v>3526</v>
      </c>
      <c r="AJ915" s="8" t="s">
        <v>5512</v>
      </c>
      <c r="AK915" s="8">
        <v>1</v>
      </c>
      <c r="AL915" s="8">
        <v>0</v>
      </c>
      <c r="AM915" s="11">
        <v>130.63499999999999</v>
      </c>
      <c r="AN915" s="11">
        <v>104.795</v>
      </c>
      <c r="AO915" t="s">
        <v>163</v>
      </c>
      <c r="AP915" s="8" t="s">
        <v>191</v>
      </c>
      <c r="AQ915" s="8" t="s">
        <v>44</v>
      </c>
      <c r="AR915" s="8" t="s">
        <v>164</v>
      </c>
      <c r="AS915" s="8" t="s">
        <v>163</v>
      </c>
      <c r="AT915" s="8" t="s">
        <v>168</v>
      </c>
      <c r="AU9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5" s="8">
        <v>0</v>
      </c>
      <c r="AW915">
        <v>22.547499999999999</v>
      </c>
      <c r="AX915">
        <v>25.171900000000001</v>
      </c>
      <c r="AY915">
        <v>31.546424999999999</v>
      </c>
      <c r="AZ915">
        <v>29.052099999999999</v>
      </c>
    </row>
    <row r="916" spans="1:52" x14ac:dyDescent="0.3">
      <c r="A916" s="43" t="s">
        <v>231</v>
      </c>
      <c r="B916" t="s">
        <v>3606</v>
      </c>
      <c r="C916" t="s">
        <v>110</v>
      </c>
      <c r="D916" s="8" t="s">
        <v>103</v>
      </c>
      <c r="E916" s="8" t="s">
        <v>290</v>
      </c>
      <c r="F916" s="8" t="s">
        <v>15</v>
      </c>
      <c r="G916" s="8" t="s">
        <v>9247</v>
      </c>
      <c r="H916" s="8" t="s">
        <v>290</v>
      </c>
      <c r="I916" s="8" t="s">
        <v>12</v>
      </c>
      <c r="J916" s="8">
        <v>95</v>
      </c>
      <c r="K916" s="14" t="s">
        <v>230</v>
      </c>
      <c r="L916" s="14" t="s">
        <v>5757</v>
      </c>
      <c r="M916" s="10">
        <v>1.00359727140369</v>
      </c>
      <c r="N916" s="8" t="s">
        <v>8521</v>
      </c>
      <c r="O916" s="8" t="s">
        <v>147</v>
      </c>
      <c r="P916" s="9">
        <v>0.58438657407407413</v>
      </c>
      <c r="Q916" s="9">
        <v>0.58931712962962968</v>
      </c>
      <c r="R916" s="8">
        <v>0</v>
      </c>
      <c r="S916" s="10">
        <v>8.8541666666666661</v>
      </c>
      <c r="T916" s="8" t="s">
        <v>3608</v>
      </c>
      <c r="U916" s="8" t="s">
        <v>3609</v>
      </c>
      <c r="V916" s="10">
        <v>0.62435562311276704</v>
      </c>
      <c r="W916">
        <v>3605.97</v>
      </c>
      <c r="X916" s="8">
        <v>0</v>
      </c>
      <c r="Y916" s="8">
        <v>0</v>
      </c>
      <c r="Z916">
        <v>0</v>
      </c>
      <c r="AA916">
        <v>0</v>
      </c>
      <c r="AB916" s="8">
        <f>Solution[[#This Row],[Old Stop]] +1</f>
        <v>96</v>
      </c>
      <c r="AC916" s="8" t="str">
        <f>_xlfn.CONCAT(Solution[[#This Row],[Old Rt '#]],"_",Solution[[#This Row],[Week '#]],"_", _xlfn.SWITCH(Solution[[#This Row],[Old Delivery Day]], "M", "Monday", "T", "Tuesday", "W", "Wednesday", "R", "Thursday", "F", "Friday"))</f>
        <v>105_Week3_Wednesday</v>
      </c>
      <c r="AD916" s="20">
        <v>83.6</v>
      </c>
      <c r="AE916" s="20">
        <v>86.727599999999995</v>
      </c>
      <c r="AF916" s="20">
        <v>90.332300000000004</v>
      </c>
      <c r="AG916" s="20">
        <v>89.544600000000003</v>
      </c>
      <c r="AH916">
        <v>96.47</v>
      </c>
      <c r="AI916" s="8" t="s">
        <v>3526</v>
      </c>
      <c r="AJ916" s="8" t="s">
        <v>5512</v>
      </c>
      <c r="AK916" s="8">
        <v>1</v>
      </c>
      <c r="AL916" s="8">
        <v>0</v>
      </c>
      <c r="AM916" s="11">
        <v>89.133700000000005</v>
      </c>
      <c r="AN916" s="11">
        <v>90.14</v>
      </c>
      <c r="AO916" t="s">
        <v>163</v>
      </c>
      <c r="AP916" s="8" t="s">
        <v>191</v>
      </c>
      <c r="AQ916" s="8" t="s">
        <v>44</v>
      </c>
      <c r="AR916" s="8" t="s">
        <v>164</v>
      </c>
      <c r="AS916" s="8" t="s">
        <v>163</v>
      </c>
      <c r="AT916" s="8" t="s">
        <v>168</v>
      </c>
      <c r="AU9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6" s="8">
        <v>0</v>
      </c>
      <c r="AW916">
        <v>20.9</v>
      </c>
      <c r="AX916">
        <v>21.681899999999999</v>
      </c>
      <c r="AY916">
        <v>22.583075000000001</v>
      </c>
      <c r="AZ916">
        <v>22.386150000000001</v>
      </c>
    </row>
    <row r="917" spans="1:52" x14ac:dyDescent="0.3">
      <c r="A917" s="43" t="s">
        <v>1740</v>
      </c>
      <c r="B917" t="s">
        <v>3628</v>
      </c>
      <c r="C917" t="s">
        <v>110</v>
      </c>
      <c r="D917" s="8" t="s">
        <v>103</v>
      </c>
      <c r="E917" s="8" t="s">
        <v>290</v>
      </c>
      <c r="F917" s="8" t="s">
        <v>15</v>
      </c>
      <c r="G917" s="8" t="s">
        <v>4484</v>
      </c>
      <c r="H917" s="8" t="s">
        <v>290</v>
      </c>
      <c r="I917" s="8" t="s">
        <v>12</v>
      </c>
      <c r="J917" s="8">
        <v>92</v>
      </c>
      <c r="K917" s="14" t="s">
        <v>1739</v>
      </c>
      <c r="L917" s="14" t="s">
        <v>5978</v>
      </c>
      <c r="M917" s="10">
        <v>1.8247747000400001</v>
      </c>
      <c r="N917" s="8" t="s">
        <v>7844</v>
      </c>
      <c r="O917" s="8" t="s">
        <v>147</v>
      </c>
      <c r="P917" s="9">
        <v>0.55112268518518515</v>
      </c>
      <c r="Q917" s="9">
        <v>0.55568287037037034</v>
      </c>
      <c r="R917" s="8">
        <v>0</v>
      </c>
      <c r="S917" s="10">
        <v>9.0291666666666668</v>
      </c>
      <c r="T917" s="8" t="s">
        <v>3630</v>
      </c>
      <c r="U917" s="8" t="s">
        <v>3631</v>
      </c>
      <c r="V917" s="10">
        <v>1.23950504405797</v>
      </c>
      <c r="W917">
        <v>3154.42</v>
      </c>
      <c r="X917" s="8">
        <v>3</v>
      </c>
      <c r="Y917" s="8">
        <v>0.88</v>
      </c>
      <c r="Z917">
        <v>1</v>
      </c>
      <c r="AA917">
        <v>25</v>
      </c>
      <c r="AB917" s="8">
        <f>Solution[[#This Row],[Old Stop]] +1</f>
        <v>93</v>
      </c>
      <c r="AC917" s="8" t="str">
        <f>_xlfn.CONCAT(Solution[[#This Row],[Old Rt '#]],"_",Solution[[#This Row],[Week '#]],"_", _xlfn.SWITCH(Solution[[#This Row],[Old Delivery Day]], "M", "Monday", "T", "Tuesday", "W", "Wednesday", "R", "Thursday", "F", "Friday"))</f>
        <v>105_Week3_Wednesday</v>
      </c>
      <c r="AD917" s="20">
        <v>79.447100000000006</v>
      </c>
      <c r="AE917" s="20">
        <v>72.858400000000003</v>
      </c>
      <c r="AF917" s="20">
        <v>73.616900000000001</v>
      </c>
      <c r="AG917" s="20">
        <v>62.430700000000002</v>
      </c>
      <c r="AH917">
        <v>80.61</v>
      </c>
      <c r="AI917" s="8" t="s">
        <v>3526</v>
      </c>
      <c r="AJ917" s="8" t="s">
        <v>5512</v>
      </c>
      <c r="AK917" s="8">
        <v>1</v>
      </c>
      <c r="AL917" s="8">
        <v>25</v>
      </c>
      <c r="AM917" s="11">
        <v>78.27</v>
      </c>
      <c r="AN917" s="11">
        <v>64.3262</v>
      </c>
      <c r="AO917" t="s">
        <v>163</v>
      </c>
      <c r="AP917" s="8" t="s">
        <v>191</v>
      </c>
      <c r="AQ917" s="8" t="s">
        <v>44</v>
      </c>
      <c r="AR917" s="8" t="s">
        <v>164</v>
      </c>
      <c r="AS917" s="8" t="s">
        <v>163</v>
      </c>
      <c r="AT917" s="8" t="s">
        <v>168</v>
      </c>
      <c r="AU9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7" s="8">
        <v>25</v>
      </c>
      <c r="AW917">
        <v>19.861775000000002</v>
      </c>
      <c r="AX917">
        <v>18.214600000000001</v>
      </c>
      <c r="AY917">
        <v>18.404225</v>
      </c>
      <c r="AZ917">
        <v>15.607675</v>
      </c>
    </row>
    <row r="918" spans="1:52" x14ac:dyDescent="0.3">
      <c r="A918" s="43" t="s">
        <v>1261</v>
      </c>
      <c r="B918" t="s">
        <v>3638</v>
      </c>
      <c r="C918" t="s">
        <v>138</v>
      </c>
      <c r="D918" s="8" t="s">
        <v>103</v>
      </c>
      <c r="E918" s="8" t="s">
        <v>290</v>
      </c>
      <c r="F918" s="8" t="s">
        <v>15</v>
      </c>
      <c r="G918" s="8" t="s">
        <v>4497</v>
      </c>
      <c r="H918" s="8" t="s">
        <v>290</v>
      </c>
      <c r="I918" s="8" t="s">
        <v>12</v>
      </c>
      <c r="J918" s="8">
        <v>80</v>
      </c>
      <c r="K918" s="14" t="s">
        <v>1260</v>
      </c>
      <c r="L918" s="14" t="s">
        <v>6026</v>
      </c>
      <c r="M918" s="10">
        <v>11.5592190359511</v>
      </c>
      <c r="N918" s="8" t="s">
        <v>7842</v>
      </c>
      <c r="O918" s="8" t="s">
        <v>147</v>
      </c>
      <c r="P918" s="9">
        <v>0.5416319444444444</v>
      </c>
      <c r="Q918" s="9">
        <v>0.54986111111111113</v>
      </c>
      <c r="R918" s="8">
        <v>0</v>
      </c>
      <c r="S918" s="10">
        <v>12.125</v>
      </c>
      <c r="T918" s="8" t="s">
        <v>3640</v>
      </c>
      <c r="U918" s="8" t="s">
        <v>3641</v>
      </c>
      <c r="V918" s="10">
        <v>9.6567598443547205</v>
      </c>
      <c r="W918">
        <v>2637.23</v>
      </c>
      <c r="X918" s="8">
        <v>0</v>
      </c>
      <c r="Y918" s="8">
        <v>0</v>
      </c>
      <c r="Z918">
        <v>0</v>
      </c>
      <c r="AA918">
        <v>0</v>
      </c>
      <c r="AB918" s="8">
        <f>Solution[[#This Row],[Old Stop]] +1</f>
        <v>81</v>
      </c>
      <c r="AC918" s="8" t="str">
        <f>_xlfn.CONCAT(Solution[[#This Row],[Old Rt '#]],"_",Solution[[#This Row],[Week '#]],"_", _xlfn.SWITCH(Solution[[#This Row],[Old Delivery Day]], "M", "Monday", "T", "Tuesday", "W", "Wednesday", "R", "Thursday", "F", "Friday"))</f>
        <v>105_Week3_Wednesday</v>
      </c>
      <c r="AD918" s="20">
        <v>50.11</v>
      </c>
      <c r="AE918" s="20">
        <v>50.444600000000001</v>
      </c>
      <c r="AF918" s="20">
        <v>51.426900000000003</v>
      </c>
      <c r="AG918" s="20">
        <v>52.62</v>
      </c>
      <c r="AH918">
        <v>55.39</v>
      </c>
      <c r="AI918" s="8" t="s">
        <v>3526</v>
      </c>
      <c r="AJ918" s="8" t="s">
        <v>5512</v>
      </c>
      <c r="AK918" s="8">
        <v>1</v>
      </c>
      <c r="AL918" s="8">
        <v>0</v>
      </c>
      <c r="AM918" s="11">
        <v>50.11</v>
      </c>
      <c r="AN918" s="11">
        <v>52.62</v>
      </c>
      <c r="AO918" t="s">
        <v>163</v>
      </c>
      <c r="AP918" s="8" t="s">
        <v>191</v>
      </c>
      <c r="AQ918" s="8" t="s">
        <v>44</v>
      </c>
      <c r="AR918" s="8" t="s">
        <v>164</v>
      </c>
      <c r="AS918" s="8" t="s">
        <v>163</v>
      </c>
      <c r="AT918" s="8" t="s">
        <v>168</v>
      </c>
      <c r="AU9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8" s="8">
        <v>0</v>
      </c>
      <c r="AW918">
        <v>12.5275</v>
      </c>
      <c r="AX918">
        <v>12.61115</v>
      </c>
      <c r="AY918">
        <v>12.856725000000001</v>
      </c>
      <c r="AZ918">
        <v>13.154999999999999</v>
      </c>
    </row>
    <row r="919" spans="1:52" x14ac:dyDescent="0.3">
      <c r="A919" s="43" t="s">
        <v>1207</v>
      </c>
      <c r="B919" t="s">
        <v>3420</v>
      </c>
      <c r="C919" t="s">
        <v>110</v>
      </c>
      <c r="D919" s="8" t="s">
        <v>103</v>
      </c>
      <c r="E919" s="8" t="s">
        <v>290</v>
      </c>
      <c r="F919" s="8" t="s">
        <v>15</v>
      </c>
      <c r="G919" s="8" t="s">
        <v>9249</v>
      </c>
      <c r="H919" s="8" t="s">
        <v>290</v>
      </c>
      <c r="I919" s="8" t="s">
        <v>12</v>
      </c>
      <c r="J919" s="8">
        <v>70</v>
      </c>
      <c r="K919" s="14" t="s">
        <v>1206</v>
      </c>
      <c r="L919" s="14" t="s">
        <v>6022</v>
      </c>
      <c r="M919" s="10">
        <v>0.22674963812193</v>
      </c>
      <c r="N919" s="8" t="s">
        <v>7845</v>
      </c>
      <c r="O919" s="8" t="s">
        <v>129</v>
      </c>
      <c r="P919" s="9">
        <v>0.56436342592592592</v>
      </c>
      <c r="Q919" s="9">
        <v>0.56792824074074078</v>
      </c>
      <c r="R919" s="8">
        <v>0</v>
      </c>
      <c r="S919" s="10">
        <v>8.8250000000000011</v>
      </c>
      <c r="T919" s="8" t="s">
        <v>3422</v>
      </c>
      <c r="U919" s="8" t="s">
        <v>3423</v>
      </c>
      <c r="V919" s="10">
        <v>5.9565159729413002E-2</v>
      </c>
      <c r="W919">
        <v>5310.79</v>
      </c>
      <c r="X919" s="8">
        <v>0</v>
      </c>
      <c r="Y919" s="8">
        <v>0</v>
      </c>
      <c r="Z919">
        <v>0</v>
      </c>
      <c r="AA919">
        <v>0</v>
      </c>
      <c r="AB919" s="8">
        <f>Solution[[#This Row],[Old Stop]] +1</f>
        <v>71</v>
      </c>
      <c r="AC919" s="8" t="str">
        <f>_xlfn.CONCAT(Solution[[#This Row],[Old Rt '#]],"_",Solution[[#This Row],[Week '#]],"_", _xlfn.SWITCH(Solution[[#This Row],[Old Delivery Day]], "M", "Monday", "T", "Tuesday", "W", "Wednesday", "R", "Thursday", "F", "Friday"))</f>
        <v>105_Week3_Wednesday</v>
      </c>
      <c r="AD919" s="20">
        <v>175.20570000000001</v>
      </c>
      <c r="AE919" s="20">
        <v>226.38499999999999</v>
      </c>
      <c r="AF919" s="20">
        <v>246.1328</v>
      </c>
      <c r="AG919" s="20">
        <v>213.88499999999999</v>
      </c>
      <c r="AH919">
        <v>130.80000000000001</v>
      </c>
      <c r="AI919" s="8" t="s">
        <v>3526</v>
      </c>
      <c r="AJ919" s="8" t="s">
        <v>5512</v>
      </c>
      <c r="AK919" s="8">
        <v>1</v>
      </c>
      <c r="AL919" s="8">
        <v>0</v>
      </c>
      <c r="AM919" s="11">
        <v>125.0675</v>
      </c>
      <c r="AN919" s="11">
        <v>105.9375</v>
      </c>
      <c r="AO919" t="s">
        <v>163</v>
      </c>
      <c r="AP919" s="8" t="s">
        <v>191</v>
      </c>
      <c r="AQ919" s="8" t="s">
        <v>81</v>
      </c>
      <c r="AR919" s="8" t="s">
        <v>164</v>
      </c>
      <c r="AS919" s="8" t="s">
        <v>163</v>
      </c>
      <c r="AT919" s="8" t="s">
        <v>167</v>
      </c>
      <c r="AU9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19" s="8">
        <v>0</v>
      </c>
      <c r="AW919">
        <v>43.801425000000002</v>
      </c>
      <c r="AX919">
        <v>56.596249999999998</v>
      </c>
      <c r="AY919">
        <v>61.533200000000001</v>
      </c>
      <c r="AZ919">
        <v>53.471249999999998</v>
      </c>
    </row>
    <row r="920" spans="1:52" x14ac:dyDescent="0.3">
      <c r="A920" s="43" t="s">
        <v>805</v>
      </c>
      <c r="B920" t="s">
        <v>120</v>
      </c>
      <c r="C920" t="s">
        <v>136</v>
      </c>
      <c r="D920" s="8" t="s">
        <v>103</v>
      </c>
      <c r="E920" s="8" t="s">
        <v>290</v>
      </c>
      <c r="F920" s="8" t="s">
        <v>15</v>
      </c>
      <c r="G920" s="8" t="s">
        <v>9259</v>
      </c>
      <c r="H920" s="8" t="s">
        <v>290</v>
      </c>
      <c r="I920" s="8" t="s">
        <v>12</v>
      </c>
      <c r="J920" s="8">
        <v>65</v>
      </c>
      <c r="K920" s="14" t="s">
        <v>804</v>
      </c>
      <c r="L920" s="14" t="s">
        <v>5793</v>
      </c>
      <c r="M920" s="10">
        <v>0.92474851095039401</v>
      </c>
      <c r="N920" s="8" t="s">
        <v>7846</v>
      </c>
      <c r="O920" s="8" t="s">
        <v>147</v>
      </c>
      <c r="P920" s="9">
        <v>0.55633101851851852</v>
      </c>
      <c r="Q920" s="9">
        <v>0.56421296296296297</v>
      </c>
      <c r="R920" s="8">
        <v>0</v>
      </c>
      <c r="S920" s="10">
        <v>12.566666666666666</v>
      </c>
      <c r="T920" s="8" t="s">
        <v>3618</v>
      </c>
      <c r="U920" s="8" t="s">
        <v>3619</v>
      </c>
      <c r="V920" s="10">
        <v>0.35599366664086401</v>
      </c>
      <c r="W920">
        <v>2315.25</v>
      </c>
      <c r="X920" s="8">
        <v>0</v>
      </c>
      <c r="Y920" s="8">
        <v>0</v>
      </c>
      <c r="Z920">
        <v>0</v>
      </c>
      <c r="AA920">
        <v>0</v>
      </c>
      <c r="AB920" s="8">
        <f>Solution[[#This Row],[Old Stop]] +1</f>
        <v>66</v>
      </c>
      <c r="AC920" s="8" t="str">
        <f>_xlfn.CONCAT(Solution[[#This Row],[Old Rt '#]],"_",Solution[[#This Row],[Week '#]],"_", _xlfn.SWITCH(Solution[[#This Row],[Old Delivery Day]], "M", "Monday", "T", "Tuesday", "W", "Wednesday", "R", "Thursday", "F", "Friday"))</f>
        <v>105_Week3_Wednesday</v>
      </c>
      <c r="AD920" s="20">
        <v>47.783000000000001</v>
      </c>
      <c r="AE920" s="20">
        <v>41.86</v>
      </c>
      <c r="AF920" s="20">
        <v>41.86</v>
      </c>
      <c r="AG920" s="20">
        <v>41.86</v>
      </c>
      <c r="AH920">
        <v>42.25</v>
      </c>
      <c r="AI920" s="8" t="s">
        <v>3526</v>
      </c>
      <c r="AJ920" s="8" t="s">
        <v>5512</v>
      </c>
      <c r="AK920" s="8">
        <v>1</v>
      </c>
      <c r="AL920" s="8">
        <v>0</v>
      </c>
      <c r="AM920" s="11">
        <v>41.86</v>
      </c>
      <c r="AN920" s="11">
        <v>41.86</v>
      </c>
      <c r="AO920" t="s">
        <v>163</v>
      </c>
      <c r="AP920" s="8" t="s">
        <v>191</v>
      </c>
      <c r="AQ920" s="8" t="s">
        <v>44</v>
      </c>
      <c r="AR920" s="8" t="s">
        <v>164</v>
      </c>
      <c r="AS920" s="8" t="s">
        <v>163</v>
      </c>
      <c r="AT920" s="8" t="s">
        <v>168</v>
      </c>
      <c r="AU9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0" s="8">
        <v>0</v>
      </c>
      <c r="AW920">
        <v>11.94575</v>
      </c>
      <c r="AX920">
        <v>10.465</v>
      </c>
      <c r="AY920">
        <v>10.465</v>
      </c>
      <c r="AZ920">
        <v>10.465</v>
      </c>
    </row>
    <row r="921" spans="1:52" x14ac:dyDescent="0.3">
      <c r="A921" s="43" t="s">
        <v>833</v>
      </c>
      <c r="B921" t="s">
        <v>5734</v>
      </c>
      <c r="C921" t="s">
        <v>110</v>
      </c>
      <c r="D921" s="8" t="s">
        <v>103</v>
      </c>
      <c r="E921" s="8" t="s">
        <v>290</v>
      </c>
      <c r="F921" s="8" t="s">
        <v>15</v>
      </c>
      <c r="G921" s="8" t="s">
        <v>9250</v>
      </c>
      <c r="H921" s="8" t="s">
        <v>290</v>
      </c>
      <c r="I921" s="8" t="s">
        <v>12</v>
      </c>
      <c r="J921" s="8">
        <v>49</v>
      </c>
      <c r="K921" s="14" t="s">
        <v>832</v>
      </c>
      <c r="L921" s="14" t="s">
        <v>8947</v>
      </c>
      <c r="M921" s="10">
        <v>0.29197396988945501</v>
      </c>
      <c r="N921" s="8" t="s">
        <v>7538</v>
      </c>
      <c r="O921" s="8" t="s">
        <v>147</v>
      </c>
      <c r="P921" s="9">
        <v>0.33943287037037034</v>
      </c>
      <c r="Q921" s="9">
        <v>0.33957175925925925</v>
      </c>
      <c r="R921" s="8">
        <v>0</v>
      </c>
      <c r="S921" s="10">
        <v>0.55833333333333335</v>
      </c>
      <c r="T921" s="8" t="s">
        <v>8942</v>
      </c>
      <c r="U921" s="8" t="s">
        <v>8943</v>
      </c>
      <c r="V921" s="10">
        <v>4.2408946809573002E-2</v>
      </c>
      <c r="W921">
        <v>634.37</v>
      </c>
      <c r="X921" s="8">
        <v>5</v>
      </c>
      <c r="Y921" s="8">
        <v>0.61538461538461497</v>
      </c>
      <c r="Z921">
        <v>1</v>
      </c>
      <c r="AA921">
        <v>15</v>
      </c>
      <c r="AB921" s="8">
        <f>Solution[[#This Row],[Old Stop]] +1</f>
        <v>50</v>
      </c>
      <c r="AC921" s="8" t="str">
        <f>_xlfn.CONCAT(Solution[[#This Row],[Old Rt '#]],"_",Solution[[#This Row],[Week '#]],"_", _xlfn.SWITCH(Solution[[#This Row],[Old Delivery Day]], "M", "Monday", "T", "Tuesday", "W", "Wednesday", "R", "Thursday", "F", "Friday"))</f>
        <v>105_Week3_Wednesday</v>
      </c>
      <c r="AD921" s="20">
        <v>12.797599999999999</v>
      </c>
      <c r="AE921" s="20">
        <v>12</v>
      </c>
      <c r="AF921" s="20">
        <v>12</v>
      </c>
      <c r="AG921" s="20">
        <v>12</v>
      </c>
      <c r="AH921">
        <v>12.72</v>
      </c>
      <c r="AI921" s="8" t="s">
        <v>3526</v>
      </c>
      <c r="AJ921" s="8" t="s">
        <v>5512</v>
      </c>
      <c r="AK921" s="8">
        <v>1</v>
      </c>
      <c r="AL921" s="8">
        <v>13</v>
      </c>
      <c r="AM921" s="11">
        <v>12</v>
      </c>
      <c r="AN921" s="11">
        <v>12</v>
      </c>
      <c r="AO921" t="s">
        <v>163</v>
      </c>
      <c r="AP921" s="8" t="s">
        <v>191</v>
      </c>
      <c r="AQ921" s="8" t="s">
        <v>44</v>
      </c>
      <c r="AR921" s="8" t="s">
        <v>164</v>
      </c>
      <c r="AS921" s="8" t="s">
        <v>163</v>
      </c>
      <c r="AT921" s="8" t="s">
        <v>168</v>
      </c>
      <c r="AU9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1" s="8">
        <v>13</v>
      </c>
      <c r="AW921">
        <v>3.1993999999999998</v>
      </c>
      <c r="AX921">
        <v>3</v>
      </c>
      <c r="AY921">
        <v>3</v>
      </c>
      <c r="AZ921">
        <v>3</v>
      </c>
    </row>
    <row r="922" spans="1:52" x14ac:dyDescent="0.3">
      <c r="A922" s="43" t="s">
        <v>1200</v>
      </c>
      <c r="B922" t="s">
        <v>5321</v>
      </c>
      <c r="C922" t="s">
        <v>110</v>
      </c>
      <c r="D922" s="8" t="s">
        <v>103</v>
      </c>
      <c r="E922" s="8" t="s">
        <v>290</v>
      </c>
      <c r="F922" s="8" t="s">
        <v>13</v>
      </c>
      <c r="G922" s="8" t="s">
        <v>9265</v>
      </c>
      <c r="H922" s="8" t="s">
        <v>290</v>
      </c>
      <c r="I922" s="8" t="s">
        <v>13</v>
      </c>
      <c r="J922" s="8">
        <v>0</v>
      </c>
      <c r="K922" s="14" t="s">
        <v>1199</v>
      </c>
      <c r="L922" s="14" t="s">
        <v>6165</v>
      </c>
      <c r="M922" s="10">
        <v>25.553630198152199</v>
      </c>
      <c r="N922" s="8" t="s">
        <v>7525</v>
      </c>
      <c r="O922" s="8" t="s">
        <v>129</v>
      </c>
      <c r="P922" s="9">
        <v>0.62443287037037032</v>
      </c>
      <c r="Q922" s="9">
        <v>0.62577546296296294</v>
      </c>
      <c r="R922" s="8">
        <v>0</v>
      </c>
      <c r="S922" s="10">
        <v>2.0416666666666665</v>
      </c>
      <c r="T922" s="8" t="s">
        <v>5323</v>
      </c>
      <c r="U922" s="8" t="s">
        <v>5324</v>
      </c>
      <c r="V922" s="10">
        <v>19.648005262843299</v>
      </c>
      <c r="W922">
        <v>767.9</v>
      </c>
      <c r="X922" s="8">
        <v>0</v>
      </c>
      <c r="Y922" s="8">
        <v>0</v>
      </c>
      <c r="Z922">
        <v>0</v>
      </c>
      <c r="AA922">
        <v>0</v>
      </c>
      <c r="AB922" s="8">
        <f>Solution[[#This Row],[Old Stop]] +1</f>
        <v>1</v>
      </c>
      <c r="AC922" s="8" t="str">
        <f>_xlfn.CONCAT(Solution[[#This Row],[Old Rt '#]],"_",Solution[[#This Row],[Week '#]],"_", _xlfn.SWITCH(Solution[[#This Row],[Old Delivery Day]], "M", "Monday", "T", "Tuesday", "W", "Wednesday", "R", "Thursday", "F", "Friday"))</f>
        <v>105_Week3_Monday</v>
      </c>
      <c r="AD922" s="20">
        <v>36.08</v>
      </c>
      <c r="AE922" s="20">
        <v>36.08</v>
      </c>
      <c r="AF922" s="20">
        <v>37.122799999999998</v>
      </c>
      <c r="AG922" s="20">
        <v>38.793300000000002</v>
      </c>
      <c r="AH922">
        <v>19.899999999999999</v>
      </c>
      <c r="AI922" s="8" t="s">
        <v>3636</v>
      </c>
      <c r="AJ922" s="8" t="s">
        <v>5510</v>
      </c>
      <c r="AK922" s="8">
        <v>1</v>
      </c>
      <c r="AL922" s="8">
        <v>0</v>
      </c>
      <c r="AM922" s="11">
        <v>18.04</v>
      </c>
      <c r="AN922" s="11">
        <v>19.71</v>
      </c>
      <c r="AO922" t="s">
        <v>164</v>
      </c>
      <c r="AP922" s="8" t="s">
        <v>793</v>
      </c>
      <c r="AQ922" s="8" t="s">
        <v>50</v>
      </c>
      <c r="AR922" s="8" t="s">
        <v>164</v>
      </c>
      <c r="AS922" s="8" t="s">
        <v>164</v>
      </c>
      <c r="AT922" s="8" t="s">
        <v>168</v>
      </c>
      <c r="AU9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2" s="8"/>
      <c r="AW922">
        <v>9.02</v>
      </c>
      <c r="AX922">
        <v>9.02</v>
      </c>
      <c r="AY922">
        <v>9.2806999999999995</v>
      </c>
      <c r="AZ922">
        <v>9.6983250000000005</v>
      </c>
    </row>
    <row r="923" spans="1:52" x14ac:dyDescent="0.3">
      <c r="A923" s="43" t="s">
        <v>1708</v>
      </c>
      <c r="B923" t="s">
        <v>119</v>
      </c>
      <c r="C923" t="s">
        <v>3867</v>
      </c>
      <c r="D923" s="8" t="s">
        <v>103</v>
      </c>
      <c r="E923" s="8" t="s">
        <v>290</v>
      </c>
      <c r="F923" s="8" t="s">
        <v>15</v>
      </c>
      <c r="G923" s="8" t="s">
        <v>9265</v>
      </c>
      <c r="H923" s="8" t="s">
        <v>290</v>
      </c>
      <c r="I923" s="8" t="s">
        <v>12</v>
      </c>
      <c r="J923" s="8">
        <v>170</v>
      </c>
      <c r="K923" s="14" t="s">
        <v>1707</v>
      </c>
      <c r="L923" s="14" t="s">
        <v>5934</v>
      </c>
      <c r="M923" s="10">
        <v>0</v>
      </c>
      <c r="N923" s="8" t="s">
        <v>8523</v>
      </c>
      <c r="O923" s="8" t="s">
        <v>147</v>
      </c>
      <c r="P923" s="9">
        <v>0.67640046296296297</v>
      </c>
      <c r="Q923" s="9">
        <v>0.69115740740740739</v>
      </c>
      <c r="R923" s="8">
        <v>0</v>
      </c>
      <c r="S923" s="10">
        <v>16.212499999999999</v>
      </c>
      <c r="T923" s="8" t="s">
        <v>3862</v>
      </c>
      <c r="U923" s="8" t="s">
        <v>3863</v>
      </c>
      <c r="V923" s="10"/>
      <c r="W923">
        <v>4087.11</v>
      </c>
      <c r="X923" s="8">
        <v>10</v>
      </c>
      <c r="Y923" s="8">
        <v>0.73684210526315796</v>
      </c>
      <c r="Z923">
        <v>2</v>
      </c>
      <c r="AA923">
        <v>42</v>
      </c>
      <c r="AB923" s="8">
        <f>Solution[[#This Row],[Old Stop]] +1</f>
        <v>171</v>
      </c>
      <c r="AC923" s="8" t="str">
        <f>_xlfn.CONCAT(Solution[[#This Row],[Old Rt '#]],"_",Solution[[#This Row],[Week '#]],"_", _xlfn.SWITCH(Solution[[#This Row],[Old Delivery Day]], "M", "Monday", "T", "Tuesday", "W", "Wednesday", "R", "Thursday", "F", "Friday"))</f>
        <v>105_Week3_Wednesday</v>
      </c>
      <c r="AD923" s="20">
        <v>89.717600000000004</v>
      </c>
      <c r="AE923" s="20">
        <v>49.249200000000002</v>
      </c>
      <c r="AF923" s="20">
        <v>70.08</v>
      </c>
      <c r="AG923" s="20">
        <v>70.663799999999995</v>
      </c>
      <c r="AH923">
        <v>74.28</v>
      </c>
      <c r="AI923" s="8" t="s">
        <v>3526</v>
      </c>
      <c r="AJ923" s="8" t="s">
        <v>5512</v>
      </c>
      <c r="AK923" s="8">
        <v>1</v>
      </c>
      <c r="AL923" s="8">
        <v>38</v>
      </c>
      <c r="AM923" s="11">
        <v>62.666200000000003</v>
      </c>
      <c r="AN923" s="11">
        <v>70.787499999999994</v>
      </c>
      <c r="AO923" t="s">
        <v>163</v>
      </c>
      <c r="AP923" s="8" t="s">
        <v>191</v>
      </c>
      <c r="AQ923" s="8" t="s">
        <v>44</v>
      </c>
      <c r="AR923" s="8" t="s">
        <v>164</v>
      </c>
      <c r="AS923" s="8" t="s">
        <v>163</v>
      </c>
      <c r="AT923" s="8" t="s">
        <v>168</v>
      </c>
      <c r="AU9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3" s="8">
        <v>38</v>
      </c>
      <c r="AW923">
        <v>22.429400000000001</v>
      </c>
      <c r="AX923">
        <v>12.3123</v>
      </c>
      <c r="AY923">
        <v>17.52</v>
      </c>
      <c r="AZ923">
        <v>17.665949999999999</v>
      </c>
    </row>
    <row r="924" spans="1:52" x14ac:dyDescent="0.3">
      <c r="A924" s="43" t="s">
        <v>1938</v>
      </c>
      <c r="B924" t="s">
        <v>116</v>
      </c>
      <c r="C924" t="s">
        <v>1937</v>
      </c>
      <c r="D924" s="8" t="s">
        <v>103</v>
      </c>
      <c r="E924" s="8" t="s">
        <v>290</v>
      </c>
      <c r="F924" s="8" t="s">
        <v>15</v>
      </c>
      <c r="G924" s="8" t="s">
        <v>9256</v>
      </c>
      <c r="H924" s="8" t="s">
        <v>290</v>
      </c>
      <c r="I924" s="8" t="s">
        <v>12</v>
      </c>
      <c r="J924" s="8">
        <v>1</v>
      </c>
      <c r="K924" s="14" t="s">
        <v>3860</v>
      </c>
      <c r="L924" s="14" t="s">
        <v>5934</v>
      </c>
      <c r="M924" s="10">
        <v>0.96144653352132503</v>
      </c>
      <c r="N924" s="8" t="s">
        <v>8518</v>
      </c>
      <c r="O924" s="8" t="s">
        <v>1934</v>
      </c>
      <c r="P924" s="9">
        <v>0.66968749999999999</v>
      </c>
      <c r="Q924" s="9">
        <v>0.67640046296296297</v>
      </c>
      <c r="R924" s="8">
        <v>0</v>
      </c>
      <c r="S924" s="10">
        <v>9.4354006285390355</v>
      </c>
      <c r="T924" s="8" t="s">
        <v>3862</v>
      </c>
      <c r="U924" s="8" t="s">
        <v>3863</v>
      </c>
      <c r="V924" s="10">
        <v>0.554375093569765</v>
      </c>
      <c r="W924">
        <v>163.78</v>
      </c>
      <c r="X924" s="8">
        <v>0</v>
      </c>
      <c r="Y924" s="8">
        <v>0</v>
      </c>
      <c r="Z924">
        <v>0</v>
      </c>
      <c r="AA924">
        <v>0</v>
      </c>
      <c r="AB924" s="8">
        <f>Solution[[#This Row],[Old Stop]] +1</f>
        <v>2</v>
      </c>
      <c r="AC924" s="8" t="str">
        <f>_xlfn.CONCAT(Solution[[#This Row],[Old Rt '#]],"_",Solution[[#This Row],[Week '#]],"_", _xlfn.SWITCH(Solution[[#This Row],[Old Delivery Day]], "M", "Monday", "T", "Tuesday", "W", "Wednesday", "R", "Thursday", "F", "Friday"))</f>
        <v>105_Week3_Wednesday</v>
      </c>
      <c r="AD924" s="20">
        <v>163.78</v>
      </c>
      <c r="AE924" s="20">
        <v>0</v>
      </c>
      <c r="AF924" s="20">
        <v>0</v>
      </c>
      <c r="AG924" s="20">
        <v>0</v>
      </c>
      <c r="AH924">
        <v>4.5494000000000003</v>
      </c>
      <c r="AI924" s="8" t="s">
        <v>3526</v>
      </c>
      <c r="AJ924" s="8" t="s">
        <v>5512</v>
      </c>
      <c r="AK924" s="8">
        <v>1</v>
      </c>
      <c r="AL924" s="8">
        <v>0</v>
      </c>
      <c r="AM924" s="11">
        <v>0</v>
      </c>
      <c r="AN924" s="11">
        <v>0</v>
      </c>
      <c r="AO924" t="s">
        <v>163</v>
      </c>
      <c r="AP924" s="8" t="s">
        <v>191</v>
      </c>
      <c r="AQ924" s="8" t="s">
        <v>44</v>
      </c>
      <c r="AR924" s="8" t="s">
        <v>164</v>
      </c>
      <c r="AS924" s="8" t="s">
        <v>163</v>
      </c>
      <c r="AT924" s="8" t="s">
        <v>168</v>
      </c>
      <c r="AU9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4" s="8">
        <v>0</v>
      </c>
      <c r="AW924">
        <v>40.945</v>
      </c>
      <c r="AX924">
        <v>0</v>
      </c>
      <c r="AY924">
        <v>0</v>
      </c>
      <c r="AZ924">
        <v>0</v>
      </c>
    </row>
    <row r="925" spans="1:52" x14ac:dyDescent="0.3">
      <c r="A925" s="43" t="s">
        <v>1987</v>
      </c>
      <c r="B925" t="s">
        <v>5367</v>
      </c>
      <c r="C925" t="s">
        <v>110</v>
      </c>
      <c r="D925" s="8" t="s">
        <v>103</v>
      </c>
      <c r="E925" s="8" t="s">
        <v>290</v>
      </c>
      <c r="F925" s="8" t="s">
        <v>13</v>
      </c>
      <c r="G925" s="8" t="s">
        <v>9262</v>
      </c>
      <c r="H925" s="8" t="s">
        <v>290</v>
      </c>
      <c r="I925" s="8" t="s">
        <v>13</v>
      </c>
      <c r="J925" s="8">
        <v>0</v>
      </c>
      <c r="K925" s="14" t="s">
        <v>1986</v>
      </c>
      <c r="L925" s="14" t="s">
        <v>6102</v>
      </c>
      <c r="M925" s="10">
        <v>15.4903936160757</v>
      </c>
      <c r="N925" s="8" t="s">
        <v>7522</v>
      </c>
      <c r="O925" s="8" t="s">
        <v>129</v>
      </c>
      <c r="P925" s="9">
        <v>0.63653935185185184</v>
      </c>
      <c r="Q925" s="9">
        <v>0.63987268518518514</v>
      </c>
      <c r="R925" s="8">
        <v>0</v>
      </c>
      <c r="S925" s="10">
        <v>5.0750000000000002</v>
      </c>
      <c r="T925" s="8" t="s">
        <v>5369</v>
      </c>
      <c r="U925" s="8" t="s">
        <v>5370</v>
      </c>
      <c r="V925" s="10">
        <v>11.8900640371088</v>
      </c>
      <c r="W925">
        <v>168.09</v>
      </c>
      <c r="X925" s="8">
        <v>0</v>
      </c>
      <c r="Y925" s="8">
        <v>0</v>
      </c>
      <c r="Z925">
        <v>0</v>
      </c>
      <c r="AA925">
        <v>0</v>
      </c>
      <c r="AB925" s="8">
        <f>Solution[[#This Row],[Old Stop]] +1</f>
        <v>1</v>
      </c>
      <c r="AC925" s="8" t="str">
        <f>_xlfn.CONCAT(Solution[[#This Row],[Old Rt '#]],"_",Solution[[#This Row],[Week '#]],"_", _xlfn.SWITCH(Solution[[#This Row],[Old Delivery Day]], "M", "Monday", "T", "Tuesday", "W", "Wednesday", "R", "Thursday", "F", "Friday"))</f>
        <v>105_Week3_Monday</v>
      </c>
      <c r="AD925" s="20">
        <v>0</v>
      </c>
      <c r="AE925" s="20">
        <v>0</v>
      </c>
      <c r="AF925" s="20">
        <v>56.03</v>
      </c>
      <c r="AG925" s="20">
        <v>56.03</v>
      </c>
      <c r="AH925">
        <v>7.42</v>
      </c>
      <c r="AI925" s="8" t="s">
        <v>3636</v>
      </c>
      <c r="AJ925" s="8" t="s">
        <v>5510</v>
      </c>
      <c r="AK925" s="8">
        <v>1</v>
      </c>
      <c r="AL925" s="8">
        <v>0</v>
      </c>
      <c r="AM925" s="11">
        <v>0</v>
      </c>
      <c r="AN925" s="11">
        <v>28.015000000000001</v>
      </c>
      <c r="AO925" t="s">
        <v>164</v>
      </c>
      <c r="AP925" s="8" t="s">
        <v>191</v>
      </c>
      <c r="AQ925" s="8" t="s">
        <v>44</v>
      </c>
      <c r="AR925" s="8" t="s">
        <v>164</v>
      </c>
      <c r="AS925" s="8" t="s">
        <v>164</v>
      </c>
      <c r="AT925" s="8" t="s">
        <v>168</v>
      </c>
      <c r="AU9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5" s="8"/>
      <c r="AW925">
        <v>0</v>
      </c>
      <c r="AX925">
        <v>0</v>
      </c>
      <c r="AY925">
        <v>14.0075</v>
      </c>
      <c r="AZ925">
        <v>14.0075</v>
      </c>
    </row>
    <row r="926" spans="1:52" x14ac:dyDescent="0.3">
      <c r="A926" s="43" t="s">
        <v>1441</v>
      </c>
      <c r="B926" t="s">
        <v>111</v>
      </c>
      <c r="C926" t="s">
        <v>153</v>
      </c>
      <c r="D926" s="8" t="s">
        <v>103</v>
      </c>
      <c r="E926" s="8" t="s">
        <v>290</v>
      </c>
      <c r="F926" s="8" t="s">
        <v>13</v>
      </c>
      <c r="G926" s="8" t="s">
        <v>9261</v>
      </c>
      <c r="H926" s="8" t="s">
        <v>290</v>
      </c>
      <c r="I926" s="8" t="s">
        <v>13</v>
      </c>
      <c r="J926" s="8">
        <v>0</v>
      </c>
      <c r="K926" s="14" t="s">
        <v>7</v>
      </c>
      <c r="L926" s="14" t="s">
        <v>6008</v>
      </c>
      <c r="M926" s="10">
        <v>11.631313676564501</v>
      </c>
      <c r="N926" s="8" t="s">
        <v>7526</v>
      </c>
      <c r="O926" s="8" t="s">
        <v>147</v>
      </c>
      <c r="P926" s="9">
        <v>0.51293981481481477</v>
      </c>
      <c r="Q926" s="9">
        <v>0.52634259259259264</v>
      </c>
      <c r="R926" s="8">
        <v>0</v>
      </c>
      <c r="S926" s="10">
        <v>17.791666666666668</v>
      </c>
      <c r="T926" s="8" t="s">
        <v>3589</v>
      </c>
      <c r="U926" s="8" t="s">
        <v>3590</v>
      </c>
      <c r="V926" s="10">
        <v>9.9898110561277598</v>
      </c>
      <c r="W926">
        <v>4171.09</v>
      </c>
      <c r="X926" s="8">
        <v>0</v>
      </c>
      <c r="Y926" s="8">
        <v>0</v>
      </c>
      <c r="Z926">
        <v>0</v>
      </c>
      <c r="AA926">
        <v>0</v>
      </c>
      <c r="AB926" s="8">
        <f>Solution[[#This Row],[Old Stop]] +1</f>
        <v>1</v>
      </c>
      <c r="AC926" s="8" t="str">
        <f>_xlfn.CONCAT(Solution[[#This Row],[Old Rt '#]],"_",Solution[[#This Row],[Week '#]],"_", _xlfn.SWITCH(Solution[[#This Row],[Old Delivery Day]], "M", "Monday", "T", "Tuesday", "W", "Wednesday", "R", "Thursday", "F", "Friday"))</f>
        <v>105_Week3_Monday</v>
      </c>
      <c r="AD926" s="20">
        <v>74.396100000000004</v>
      </c>
      <c r="AE926" s="20">
        <v>75.867599999999996</v>
      </c>
      <c r="AF926" s="20">
        <v>73.170699999999997</v>
      </c>
      <c r="AG926" s="20">
        <v>75.720699999999994</v>
      </c>
      <c r="AH926">
        <v>79.3</v>
      </c>
      <c r="AI926" s="8" t="s">
        <v>3636</v>
      </c>
      <c r="AJ926" s="8" t="s">
        <v>5510</v>
      </c>
      <c r="AK926" s="8">
        <v>1</v>
      </c>
      <c r="AL926" s="8">
        <v>0</v>
      </c>
      <c r="AM926" s="11">
        <v>76.905000000000001</v>
      </c>
      <c r="AN926" s="11">
        <v>73.316199999999995</v>
      </c>
      <c r="AO926" t="s">
        <v>164</v>
      </c>
      <c r="AP926" s="8" t="s">
        <v>191</v>
      </c>
      <c r="AQ926" s="8" t="s">
        <v>44</v>
      </c>
      <c r="AR926" s="8" t="s">
        <v>164</v>
      </c>
      <c r="AS926" s="8" t="s">
        <v>164</v>
      </c>
      <c r="AT926" s="8" t="s">
        <v>168</v>
      </c>
      <c r="AU9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6" s="8"/>
      <c r="AW926">
        <v>18.599025000000001</v>
      </c>
      <c r="AX926">
        <v>18.966899999999999</v>
      </c>
      <c r="AY926">
        <v>18.292674999999999</v>
      </c>
      <c r="AZ926">
        <v>18.930174999999998</v>
      </c>
    </row>
    <row r="927" spans="1:52" x14ac:dyDescent="0.3">
      <c r="A927" s="43" t="s">
        <v>1629</v>
      </c>
      <c r="B927" t="s">
        <v>3601</v>
      </c>
      <c r="C927" t="s">
        <v>110</v>
      </c>
      <c r="D927" s="8" t="s">
        <v>103</v>
      </c>
      <c r="E927" s="8" t="s">
        <v>290</v>
      </c>
      <c r="F927" s="8" t="s">
        <v>13</v>
      </c>
      <c r="G927" s="8" t="s">
        <v>9266</v>
      </c>
      <c r="H927" s="8" t="s">
        <v>290</v>
      </c>
      <c r="I927" s="8" t="s">
        <v>13</v>
      </c>
      <c r="J927" s="8">
        <v>0</v>
      </c>
      <c r="K927" s="14" t="s">
        <v>1628</v>
      </c>
      <c r="L927" s="14" t="s">
        <v>5971</v>
      </c>
      <c r="M927" s="10">
        <v>0.247005822153824</v>
      </c>
      <c r="N927" s="8" t="s">
        <v>7505</v>
      </c>
      <c r="O927" s="8" t="s">
        <v>147</v>
      </c>
      <c r="P927" s="9">
        <v>0.49693287037037037</v>
      </c>
      <c r="Q927" s="9">
        <v>0.50484953703703705</v>
      </c>
      <c r="R927" s="8">
        <v>0</v>
      </c>
      <c r="S927" s="10">
        <v>7.5375000000000005</v>
      </c>
      <c r="T927" s="8" t="s">
        <v>3603</v>
      </c>
      <c r="U927" s="8" t="s">
        <v>3604</v>
      </c>
      <c r="V927" s="10">
        <v>0.221672956896905</v>
      </c>
      <c r="W927">
        <v>2164.0100000000002</v>
      </c>
      <c r="X927" s="8">
        <v>6</v>
      </c>
      <c r="Y927" s="8">
        <v>0.79310344827586199</v>
      </c>
      <c r="Z927">
        <v>2</v>
      </c>
      <c r="AA927">
        <v>31</v>
      </c>
      <c r="AB927" s="8">
        <f>Solution[[#This Row],[Old Stop]] +1</f>
        <v>1</v>
      </c>
      <c r="AC927" s="8" t="str">
        <f>_xlfn.CONCAT(Solution[[#This Row],[Old Rt '#]],"_",Solution[[#This Row],[Week '#]],"_", _xlfn.SWITCH(Solution[[#This Row],[Old Delivery Day]], "M", "Monday", "T", "Tuesday", "W", "Wednesday", "R", "Thursday", "F", "Friday"))</f>
        <v>105_Week3_Monday</v>
      </c>
      <c r="AD927" s="20">
        <v>44.54</v>
      </c>
      <c r="AE927" s="20">
        <v>53.286099999999998</v>
      </c>
      <c r="AF927" s="20">
        <v>50.593000000000004</v>
      </c>
      <c r="AG927" s="20">
        <v>41.633800000000001</v>
      </c>
      <c r="AH927">
        <v>16.57</v>
      </c>
      <c r="AI927" s="8" t="s">
        <v>3636</v>
      </c>
      <c r="AJ927" s="8" t="s">
        <v>5510</v>
      </c>
      <c r="AK927" s="8">
        <v>1</v>
      </c>
      <c r="AL927" s="8">
        <v>29</v>
      </c>
      <c r="AM927" s="11">
        <v>55.91</v>
      </c>
      <c r="AN927" s="11">
        <v>39.042499999999997</v>
      </c>
      <c r="AO927" t="s">
        <v>164</v>
      </c>
      <c r="AP927" s="8" t="s">
        <v>191</v>
      </c>
      <c r="AQ927" s="8" t="s">
        <v>44</v>
      </c>
      <c r="AR927" s="8" t="s">
        <v>164</v>
      </c>
      <c r="AS927" s="8" t="s">
        <v>164</v>
      </c>
      <c r="AT927" s="8" t="s">
        <v>168</v>
      </c>
      <c r="AU9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7" s="8"/>
      <c r="AW927">
        <v>11.135</v>
      </c>
      <c r="AX927">
        <v>13.321524999999999</v>
      </c>
      <c r="AY927">
        <v>12.648250000000001</v>
      </c>
      <c r="AZ927">
        <v>10.40845</v>
      </c>
    </row>
    <row r="928" spans="1:52" x14ac:dyDescent="0.3">
      <c r="A928" s="43" t="s">
        <v>1758</v>
      </c>
      <c r="B928" t="s">
        <v>116</v>
      </c>
      <c r="C928" t="s">
        <v>161</v>
      </c>
      <c r="D928" s="8" t="s">
        <v>103</v>
      </c>
      <c r="E928" s="8" t="s">
        <v>290</v>
      </c>
      <c r="F928" s="8" t="s">
        <v>13</v>
      </c>
      <c r="G928" s="8" t="s">
        <v>9256</v>
      </c>
      <c r="H928" s="8" t="s">
        <v>290</v>
      </c>
      <c r="I928" s="8" t="s">
        <v>13</v>
      </c>
      <c r="J928" s="8">
        <v>0</v>
      </c>
      <c r="K928" s="14" t="s">
        <v>1757</v>
      </c>
      <c r="L928" s="14" t="s">
        <v>5975</v>
      </c>
      <c r="M928" s="10">
        <v>0</v>
      </c>
      <c r="N928" s="8" t="s">
        <v>7524</v>
      </c>
      <c r="O928" s="8" t="s">
        <v>147</v>
      </c>
      <c r="P928" s="9">
        <v>0.54182870370370373</v>
      </c>
      <c r="Q928" s="9">
        <v>0.54854166666666671</v>
      </c>
      <c r="R928" s="8">
        <v>0</v>
      </c>
      <c r="S928" s="10">
        <v>9.4354006285390355</v>
      </c>
      <c r="T928" s="8" t="s">
        <v>3570</v>
      </c>
      <c r="U928" s="8" t="s">
        <v>3571</v>
      </c>
      <c r="V928" s="10"/>
      <c r="W928">
        <v>9.35</v>
      </c>
      <c r="X928" s="8">
        <v>0</v>
      </c>
      <c r="Y928" s="8">
        <v>0</v>
      </c>
      <c r="Z928">
        <v>0</v>
      </c>
      <c r="AA928">
        <v>0</v>
      </c>
      <c r="AB928" s="8">
        <f>Solution[[#This Row],[Old Stop]] +1</f>
        <v>1</v>
      </c>
      <c r="AC928" s="8" t="str">
        <f>_xlfn.CONCAT(Solution[[#This Row],[Old Rt '#]],"_",Solution[[#This Row],[Week '#]],"_", _xlfn.SWITCH(Solution[[#This Row],[Old Delivery Day]], "M", "Monday", "T", "Tuesday", "W", "Wednesday", "R", "Thursday", "F", "Friday"))</f>
        <v>105_Week3_Monday</v>
      </c>
      <c r="AD928" s="20">
        <v>0</v>
      </c>
      <c r="AE928" s="20">
        <v>0</v>
      </c>
      <c r="AF928" s="20">
        <v>0</v>
      </c>
      <c r="AG928" s="20">
        <v>0</v>
      </c>
      <c r="AH928" t="s">
        <v>247</v>
      </c>
      <c r="AI928" s="8" t="s">
        <v>3636</v>
      </c>
      <c r="AJ928" s="8" t="s">
        <v>5510</v>
      </c>
      <c r="AK928" s="8">
        <v>1</v>
      </c>
      <c r="AL928" s="8">
        <v>0</v>
      </c>
      <c r="AM928" s="11">
        <v>0</v>
      </c>
      <c r="AN928" s="11">
        <v>0</v>
      </c>
      <c r="AO928" t="s">
        <v>164</v>
      </c>
      <c r="AP928" s="8" t="s">
        <v>191</v>
      </c>
      <c r="AQ928" s="8" t="s">
        <v>44</v>
      </c>
      <c r="AR928" s="8" t="s">
        <v>164</v>
      </c>
      <c r="AS928" s="8" t="s">
        <v>164</v>
      </c>
      <c r="AT928" s="8" t="s">
        <v>168</v>
      </c>
      <c r="AU9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8" s="8"/>
      <c r="AW928">
        <v>0</v>
      </c>
      <c r="AX928">
        <v>0</v>
      </c>
      <c r="AY928">
        <v>0</v>
      </c>
      <c r="AZ928">
        <v>0</v>
      </c>
    </row>
    <row r="929" spans="1:52" x14ac:dyDescent="0.3">
      <c r="A929" s="43" t="s">
        <v>836</v>
      </c>
      <c r="B929" t="s">
        <v>121</v>
      </c>
      <c r="C929" t="s">
        <v>161</v>
      </c>
      <c r="D929" s="8" t="s">
        <v>103</v>
      </c>
      <c r="E929" s="8" t="s">
        <v>290</v>
      </c>
      <c r="F929" s="8" t="s">
        <v>13</v>
      </c>
      <c r="G929" s="8" t="s">
        <v>9264</v>
      </c>
      <c r="H929" s="8" t="s">
        <v>290</v>
      </c>
      <c r="I929" s="8" t="s">
        <v>13</v>
      </c>
      <c r="J929" s="8">
        <v>0</v>
      </c>
      <c r="K929" s="14" t="s">
        <v>835</v>
      </c>
      <c r="L929" s="14" t="s">
        <v>5803</v>
      </c>
      <c r="M929" s="10">
        <v>2.21929513242014</v>
      </c>
      <c r="N929" s="8" t="s">
        <v>7523</v>
      </c>
      <c r="O929" s="8" t="s">
        <v>147</v>
      </c>
      <c r="P929" s="9">
        <v>0.52787037037037032</v>
      </c>
      <c r="Q929" s="9">
        <v>0.54182870370370373</v>
      </c>
      <c r="R929" s="8">
        <v>0</v>
      </c>
      <c r="S929" s="10">
        <v>18.658333333333335</v>
      </c>
      <c r="T929" s="8" t="s">
        <v>3570</v>
      </c>
      <c r="U929" s="8" t="s">
        <v>3571</v>
      </c>
      <c r="V929" s="10">
        <v>1.0572028080171201</v>
      </c>
      <c r="W929">
        <v>2931.67</v>
      </c>
      <c r="X929" s="8">
        <v>3</v>
      </c>
      <c r="Y929" s="8">
        <v>0.89285714285714302</v>
      </c>
      <c r="Z929">
        <v>3</v>
      </c>
      <c r="AA929">
        <v>28</v>
      </c>
      <c r="AB929" s="8">
        <f>Solution[[#This Row],[Old Stop]] +1</f>
        <v>1</v>
      </c>
      <c r="AC929" s="8" t="str">
        <f>_xlfn.CONCAT(Solution[[#This Row],[Old Rt '#]],"_",Solution[[#This Row],[Week '#]],"_", _xlfn.SWITCH(Solution[[#This Row],[Old Delivery Day]], "M", "Monday", "T", "Tuesday", "W", "Wednesday", "R", "Thursday", "F", "Friday"))</f>
        <v>105_Week3_Monday</v>
      </c>
      <c r="AD929" s="20">
        <v>56.028399999999998</v>
      </c>
      <c r="AE929" s="20">
        <v>57.7376</v>
      </c>
      <c r="AF929" s="20">
        <v>55.256900000000002</v>
      </c>
      <c r="AG929" s="20">
        <v>65.606899999999996</v>
      </c>
      <c r="AH929">
        <v>57.19</v>
      </c>
      <c r="AI929" s="8" t="s">
        <v>3636</v>
      </c>
      <c r="AJ929" s="8" t="s">
        <v>5510</v>
      </c>
      <c r="AK929" s="8">
        <v>1</v>
      </c>
      <c r="AL929" s="8">
        <v>28</v>
      </c>
      <c r="AM929" s="11">
        <v>56.087499999999999</v>
      </c>
      <c r="AN929" s="11">
        <v>69.186199999999999</v>
      </c>
      <c r="AO929" t="s">
        <v>164</v>
      </c>
      <c r="AP929" s="8" t="s">
        <v>191</v>
      </c>
      <c r="AQ929" s="8" t="s">
        <v>44</v>
      </c>
      <c r="AR929" s="8" t="s">
        <v>164</v>
      </c>
      <c r="AS929" s="8" t="s">
        <v>164</v>
      </c>
      <c r="AT929" s="8" t="s">
        <v>168</v>
      </c>
      <c r="AU9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29" s="8"/>
      <c r="AW929">
        <v>14.007099999999999</v>
      </c>
      <c r="AX929">
        <v>14.4344</v>
      </c>
      <c r="AY929">
        <v>13.814225</v>
      </c>
      <c r="AZ929">
        <v>16.401724999999999</v>
      </c>
    </row>
    <row r="930" spans="1:52" x14ac:dyDescent="0.3">
      <c r="A930" s="43" t="s">
        <v>841</v>
      </c>
      <c r="B930" t="s">
        <v>3564</v>
      </c>
      <c r="C930" t="s">
        <v>110</v>
      </c>
      <c r="D930" s="8" t="s">
        <v>103</v>
      </c>
      <c r="E930" s="8" t="s">
        <v>290</v>
      </c>
      <c r="F930" s="8" t="s">
        <v>15</v>
      </c>
      <c r="G930" s="8" t="s">
        <v>155</v>
      </c>
      <c r="H930" s="8" t="s">
        <v>126</v>
      </c>
      <c r="I930" s="8" t="s">
        <v>14</v>
      </c>
      <c r="J930" s="8">
        <v>200</v>
      </c>
      <c r="K930" s="14" t="s">
        <v>840</v>
      </c>
      <c r="L930" s="14" t="s">
        <v>5805</v>
      </c>
      <c r="M930" s="10">
        <v>14.830621939954</v>
      </c>
      <c r="N930" s="8" t="s">
        <v>8884</v>
      </c>
      <c r="O930" s="8" t="s">
        <v>147</v>
      </c>
      <c r="P930" s="9">
        <v>0.31327546296296294</v>
      </c>
      <c r="Q930" s="9">
        <v>0.31545138888888891</v>
      </c>
      <c r="R930" s="8">
        <v>0</v>
      </c>
      <c r="S930" s="10">
        <v>2.4366666666666665</v>
      </c>
      <c r="T930" s="8" t="s">
        <v>3566</v>
      </c>
      <c r="U930" s="8" t="s">
        <v>3567</v>
      </c>
      <c r="V930" s="10">
        <v>13.644213240930201</v>
      </c>
      <c r="W930">
        <v>3565.69</v>
      </c>
      <c r="X930" s="8">
        <v>16</v>
      </c>
      <c r="Y930" s="8">
        <v>0.38461538461538503</v>
      </c>
      <c r="Z930">
        <v>1</v>
      </c>
      <c r="AA930">
        <v>27</v>
      </c>
      <c r="AB930" s="8">
        <f>Solution[[#This Row],[Old Stop]] +1</f>
        <v>201</v>
      </c>
      <c r="AC930" s="8" t="str">
        <f>_xlfn.CONCAT(Solution[[#This Row],[Old Rt '#]],"_",Solution[[#This Row],[Week '#]],"_", _xlfn.SWITCH(Solution[[#This Row],[Old Delivery Day]], "M", "Monday", "T", "Tuesday", "W", "Wednesday", "R", "Thursday", "F", "Friday"))</f>
        <v>103_Week3_Friday</v>
      </c>
      <c r="AD930" s="20">
        <v>69.56</v>
      </c>
      <c r="AE930" s="20">
        <v>57.654000000000003</v>
      </c>
      <c r="AF930" s="20">
        <v>69.81</v>
      </c>
      <c r="AG930" s="20">
        <v>51.820700000000002</v>
      </c>
      <c r="AH930">
        <v>68.98</v>
      </c>
      <c r="AI930" s="8" t="s">
        <v>3526</v>
      </c>
      <c r="AJ930" s="8" t="s">
        <v>5512</v>
      </c>
      <c r="AK930" s="8">
        <v>1</v>
      </c>
      <c r="AL930" s="8">
        <v>26</v>
      </c>
      <c r="AM930" s="11">
        <v>82.348699999999994</v>
      </c>
      <c r="AN930" s="11">
        <v>50.838700000000003</v>
      </c>
      <c r="AO930" t="s">
        <v>163</v>
      </c>
      <c r="AP930" s="8" t="s">
        <v>191</v>
      </c>
      <c r="AQ930" s="8" t="s">
        <v>44</v>
      </c>
      <c r="AR930" s="8" t="s">
        <v>163</v>
      </c>
      <c r="AS930" s="8" t="s">
        <v>163</v>
      </c>
      <c r="AT930" s="8" t="s">
        <v>168</v>
      </c>
      <c r="AU9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0" s="8">
        <v>26</v>
      </c>
      <c r="AW930">
        <v>17.39</v>
      </c>
      <c r="AX930">
        <v>14.413500000000001</v>
      </c>
      <c r="AY930">
        <v>17.452500000000001</v>
      </c>
      <c r="AZ930">
        <v>12.955175000000001</v>
      </c>
    </row>
    <row r="931" spans="1:52" x14ac:dyDescent="0.3">
      <c r="A931" s="43" t="s">
        <v>1178</v>
      </c>
      <c r="B931" t="s">
        <v>3998</v>
      </c>
      <c r="C931" t="s">
        <v>110</v>
      </c>
      <c r="D931" s="8" t="s">
        <v>103</v>
      </c>
      <c r="E931" s="8" t="s">
        <v>290</v>
      </c>
      <c r="F931" s="8" t="s">
        <v>15</v>
      </c>
      <c r="G931" s="8" t="s">
        <v>132</v>
      </c>
      <c r="H931" s="8" t="s">
        <v>290</v>
      </c>
      <c r="I931" s="8" t="s">
        <v>13</v>
      </c>
      <c r="J931" s="8">
        <v>0</v>
      </c>
      <c r="K931" s="14" t="s">
        <v>1177</v>
      </c>
      <c r="L931" s="14" t="s">
        <v>6007</v>
      </c>
      <c r="M931" s="10">
        <v>66.625099181549103</v>
      </c>
      <c r="N931" s="8" t="s">
        <v>9297</v>
      </c>
      <c r="O931" s="8" t="s">
        <v>129</v>
      </c>
      <c r="P931" s="9">
        <v>0.29626157407407405</v>
      </c>
      <c r="Q931" s="9">
        <v>0.30297453703703703</v>
      </c>
      <c r="R931" s="8">
        <v>0</v>
      </c>
      <c r="S931" s="10">
        <v>0.16666666666666666</v>
      </c>
      <c r="T931" s="8" t="s">
        <v>4000</v>
      </c>
      <c r="U931" s="8" t="s">
        <v>4001</v>
      </c>
      <c r="V931" s="10">
        <v>64.098819177238298</v>
      </c>
      <c r="W931">
        <v>1768.23</v>
      </c>
      <c r="X931" s="8">
        <v>0</v>
      </c>
      <c r="Y931" s="8">
        <v>0</v>
      </c>
      <c r="Z931">
        <v>0</v>
      </c>
      <c r="AA931">
        <v>0</v>
      </c>
      <c r="AB931" s="8">
        <f>Solution[[#This Row],[Old Stop]] +1</f>
        <v>1</v>
      </c>
      <c r="AC931" s="8" t="str">
        <f>_xlfn.CONCAT(Solution[[#This Row],[Old Rt '#]],"_",Solution[[#This Row],[Week '#]],"_", _xlfn.SWITCH(Solution[[#This Row],[Old Delivery Day]], "M", "Monday", "T", "Tuesday", "W", "Wednesday", "R", "Thursday", "F", "Friday"))</f>
        <v>105_Week3_Monday</v>
      </c>
      <c r="AD931" s="20">
        <v>95.262500000000003</v>
      </c>
      <c r="AE931" s="20">
        <v>93.396600000000007</v>
      </c>
      <c r="AF931" s="20">
        <v>81.3857</v>
      </c>
      <c r="AG931" s="20">
        <v>66.6233</v>
      </c>
      <c r="AH931">
        <v>43.74</v>
      </c>
      <c r="AI931" s="8" t="s">
        <v>3526</v>
      </c>
      <c r="AJ931" s="8" t="s">
        <v>5512</v>
      </c>
      <c r="AK931" s="8">
        <v>1</v>
      </c>
      <c r="AL931" s="8">
        <v>0</v>
      </c>
      <c r="AM931" s="11">
        <v>45.462499999999999</v>
      </c>
      <c r="AN931" s="11">
        <v>31.7362</v>
      </c>
      <c r="AO931" t="s">
        <v>163</v>
      </c>
      <c r="AP931" s="8" t="s">
        <v>191</v>
      </c>
      <c r="AQ931" s="8" t="s">
        <v>1176</v>
      </c>
      <c r="AR931" s="8" t="s">
        <v>164</v>
      </c>
      <c r="AS931" s="8" t="s">
        <v>163</v>
      </c>
      <c r="AT931" s="8" t="s">
        <v>168</v>
      </c>
      <c r="AU9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31" s="8">
        <v>0</v>
      </c>
      <c r="AW931">
        <v>23.815625000000001</v>
      </c>
      <c r="AX931">
        <v>23.349150000000002</v>
      </c>
      <c r="AY931">
        <v>20.346425</v>
      </c>
      <c r="AZ931">
        <v>16.655825</v>
      </c>
    </row>
    <row r="932" spans="1:52" x14ac:dyDescent="0.3">
      <c r="A932" s="43" t="s">
        <v>845</v>
      </c>
      <c r="B932" t="s">
        <v>3583</v>
      </c>
      <c r="C932" t="s">
        <v>110</v>
      </c>
      <c r="D932" s="8" t="s">
        <v>103</v>
      </c>
      <c r="E932" s="8" t="s">
        <v>290</v>
      </c>
      <c r="F932" s="8" t="s">
        <v>15</v>
      </c>
      <c r="G932" s="8" t="s">
        <v>180</v>
      </c>
      <c r="H932" s="8" t="s">
        <v>126</v>
      </c>
      <c r="I932" s="8" t="s">
        <v>14</v>
      </c>
      <c r="J932" s="8">
        <v>180</v>
      </c>
      <c r="K932" s="14" t="s">
        <v>844</v>
      </c>
      <c r="L932" s="14" t="s">
        <v>5998</v>
      </c>
      <c r="M932" s="10">
        <v>2.4953363623168801</v>
      </c>
      <c r="N932" s="8" t="s">
        <v>7537</v>
      </c>
      <c r="O932" s="8" t="s">
        <v>147</v>
      </c>
      <c r="P932" s="9">
        <v>0.33318287037037037</v>
      </c>
      <c r="Q932" s="9">
        <v>0.33922453703703703</v>
      </c>
      <c r="R932" s="8">
        <v>0</v>
      </c>
      <c r="S932" s="10">
        <v>6.5766666666666671</v>
      </c>
      <c r="T932" s="8" t="s">
        <v>3585</v>
      </c>
      <c r="U932" s="8" t="s">
        <v>3586</v>
      </c>
      <c r="V932" s="10">
        <v>1.91361312088975</v>
      </c>
      <c r="W932">
        <v>1710.84</v>
      </c>
      <c r="X932" s="8">
        <v>0</v>
      </c>
      <c r="Y932" s="8">
        <v>0</v>
      </c>
      <c r="Z932">
        <v>0</v>
      </c>
      <c r="AA932">
        <v>0</v>
      </c>
      <c r="AB932" s="8">
        <f>Solution[[#This Row],[Old Stop]] +1</f>
        <v>181</v>
      </c>
      <c r="AC932" s="8" t="str">
        <f>_xlfn.CONCAT(Solution[[#This Row],[Old Rt '#]],"_",Solution[[#This Row],[Week '#]],"_", _xlfn.SWITCH(Solution[[#This Row],[Old Delivery Day]], "M", "Monday", "T", "Tuesday", "W", "Wednesday", "R", "Thursday", "F", "Friday"))</f>
        <v>103_Week3_Friday</v>
      </c>
      <c r="AD932" s="20">
        <v>31.978400000000001</v>
      </c>
      <c r="AE932" s="20">
        <v>31.718399999999999</v>
      </c>
      <c r="AF932" s="20">
        <v>36.063800000000001</v>
      </c>
      <c r="AG932" s="20">
        <v>33.4621</v>
      </c>
      <c r="AH932">
        <v>37.75</v>
      </c>
      <c r="AI932" s="8" t="s">
        <v>3526</v>
      </c>
      <c r="AJ932" s="8" t="s">
        <v>5512</v>
      </c>
      <c r="AK932" s="8">
        <v>1</v>
      </c>
      <c r="AL932" s="8">
        <v>0</v>
      </c>
      <c r="AM932" s="11">
        <v>33.922499999999999</v>
      </c>
      <c r="AN932" s="11">
        <v>35.611199999999997</v>
      </c>
      <c r="AO932" t="s">
        <v>163</v>
      </c>
      <c r="AP932" s="8" t="s">
        <v>191</v>
      </c>
      <c r="AQ932" s="8" t="s">
        <v>44</v>
      </c>
      <c r="AR932" s="8" t="s">
        <v>163</v>
      </c>
      <c r="AS932" s="8" t="s">
        <v>163</v>
      </c>
      <c r="AT932" s="8" t="s">
        <v>168</v>
      </c>
      <c r="AU9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2" s="8">
        <v>0</v>
      </c>
      <c r="AW932">
        <v>7.9946000000000002</v>
      </c>
      <c r="AX932">
        <v>7.9295999999999998</v>
      </c>
      <c r="AY932">
        <v>9.0159500000000001</v>
      </c>
      <c r="AZ932">
        <v>8.3655249999999999</v>
      </c>
    </row>
    <row r="933" spans="1:52" x14ac:dyDescent="0.3">
      <c r="A933" s="43" t="s">
        <v>869</v>
      </c>
      <c r="B933" t="s">
        <v>3624</v>
      </c>
      <c r="C933" t="s">
        <v>110</v>
      </c>
      <c r="D933" s="8" t="s">
        <v>103</v>
      </c>
      <c r="E933" s="8" t="s">
        <v>290</v>
      </c>
      <c r="F933" s="8" t="s">
        <v>15</v>
      </c>
      <c r="G933" s="8" t="s">
        <v>9261</v>
      </c>
      <c r="H933" s="8" t="s">
        <v>290</v>
      </c>
      <c r="I933" s="8" t="s">
        <v>12</v>
      </c>
      <c r="J933" s="8">
        <v>140</v>
      </c>
      <c r="K933" s="14" t="s">
        <v>868</v>
      </c>
      <c r="L933" s="14" t="s">
        <v>6000</v>
      </c>
      <c r="M933" s="10">
        <v>0.267160399040904</v>
      </c>
      <c r="N933" s="8" t="s">
        <v>8520</v>
      </c>
      <c r="O933" s="8" t="s">
        <v>147</v>
      </c>
      <c r="P933" s="9">
        <v>0.65730324074074076</v>
      </c>
      <c r="Q933" s="9">
        <v>0.66438657407407409</v>
      </c>
      <c r="R933" s="8">
        <v>0</v>
      </c>
      <c r="S933" s="10">
        <v>15.891666666666667</v>
      </c>
      <c r="T933" s="8" t="s">
        <v>3626</v>
      </c>
      <c r="U933" s="8" t="s">
        <v>3627</v>
      </c>
      <c r="V933" s="10">
        <v>0.177351613335822</v>
      </c>
      <c r="W933">
        <v>6037.33</v>
      </c>
      <c r="X933" s="8">
        <v>1</v>
      </c>
      <c r="Y933" s="8">
        <v>0.96</v>
      </c>
      <c r="Z933">
        <v>2</v>
      </c>
      <c r="AA933">
        <v>25</v>
      </c>
      <c r="AB933" s="8">
        <f>Solution[[#This Row],[Old Stop]] +1</f>
        <v>141</v>
      </c>
      <c r="AC933" s="8" t="str">
        <f>_xlfn.CONCAT(Solution[[#This Row],[Old Rt '#]],"_",Solution[[#This Row],[Week '#]],"_", _xlfn.SWITCH(Solution[[#This Row],[Old Delivery Day]], "M", "Monday", "T", "Tuesday", "W", "Wednesday", "R", "Thursday", "F", "Friday"))</f>
        <v>105_Week3_Wednesday</v>
      </c>
      <c r="AD933" s="20">
        <v>132.23759999999999</v>
      </c>
      <c r="AE933" s="20">
        <v>113.88760000000001</v>
      </c>
      <c r="AF933" s="20">
        <v>106.7976</v>
      </c>
      <c r="AG933" s="20">
        <v>97.900700000000001</v>
      </c>
      <c r="AH933">
        <v>125.69</v>
      </c>
      <c r="AI933" s="8" t="s">
        <v>3526</v>
      </c>
      <c r="AJ933" s="8" t="s">
        <v>5512</v>
      </c>
      <c r="AK933" s="8">
        <v>1</v>
      </c>
      <c r="AL933" s="8">
        <v>25</v>
      </c>
      <c r="AM933" s="11">
        <v>93.978700000000003</v>
      </c>
      <c r="AN933" s="11">
        <v>104.9562</v>
      </c>
      <c r="AO933" t="s">
        <v>163</v>
      </c>
      <c r="AP933" s="8" t="s">
        <v>191</v>
      </c>
      <c r="AQ933" s="8" t="s">
        <v>44</v>
      </c>
      <c r="AR933" s="8" t="s">
        <v>164</v>
      </c>
      <c r="AS933" s="8" t="s">
        <v>163</v>
      </c>
      <c r="AT933" s="8" t="s">
        <v>168</v>
      </c>
      <c r="AU9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3" s="8">
        <v>25</v>
      </c>
      <c r="AW933">
        <v>33.059399999999997</v>
      </c>
      <c r="AX933">
        <v>28.471900000000002</v>
      </c>
      <c r="AY933">
        <v>26.699400000000001</v>
      </c>
      <c r="AZ933">
        <v>24.475175</v>
      </c>
    </row>
    <row r="934" spans="1:52" x14ac:dyDescent="0.3">
      <c r="A934" s="43" t="s">
        <v>5718</v>
      </c>
      <c r="B934" t="s">
        <v>111</v>
      </c>
      <c r="C934" t="s">
        <v>137</v>
      </c>
      <c r="D934" s="8" t="s">
        <v>103</v>
      </c>
      <c r="E934" s="8" t="s">
        <v>290</v>
      </c>
      <c r="F934" s="8" t="s">
        <v>13</v>
      </c>
      <c r="G934" s="8" t="s">
        <v>9269</v>
      </c>
      <c r="H934" s="8" t="s">
        <v>290</v>
      </c>
      <c r="I934" s="8" t="s">
        <v>13</v>
      </c>
      <c r="J934" s="8">
        <v>0</v>
      </c>
      <c r="K934" s="14" t="s">
        <v>2388</v>
      </c>
      <c r="L934" s="14" t="s">
        <v>7624</v>
      </c>
      <c r="M934" s="10">
        <v>37.665707572451403</v>
      </c>
      <c r="N934" s="8" t="s">
        <v>7506</v>
      </c>
      <c r="O934" s="8" t="s">
        <v>147</v>
      </c>
      <c r="P934" s="9">
        <v>0.67770833333333336</v>
      </c>
      <c r="Q934" s="9">
        <v>0.68208333333333337</v>
      </c>
      <c r="R934" s="8">
        <v>0</v>
      </c>
      <c r="S934" s="10">
        <v>14.153333333333334</v>
      </c>
      <c r="T934" s="8" t="s">
        <v>7625</v>
      </c>
      <c r="U934" s="8" t="s">
        <v>7626</v>
      </c>
      <c r="V934" s="10">
        <v>37.040171621112101</v>
      </c>
      <c r="W934">
        <v>6001.21</v>
      </c>
      <c r="Y934" s="8">
        <v>0</v>
      </c>
      <c r="Z934">
        <v>0</v>
      </c>
      <c r="AA934">
        <v>0</v>
      </c>
      <c r="AB934" s="8">
        <f>Solution[[#This Row],[Old Stop]] +1</f>
        <v>1</v>
      </c>
      <c r="AC934" s="8" t="str">
        <f>_xlfn.CONCAT(Solution[[#This Row],[Old Rt '#]],"_",Solution[[#This Row],[Week '#]],"_", _xlfn.SWITCH(Solution[[#This Row],[Old Delivery Day]], "M", "Monday", "T", "Tuesday", "W", "Wednesday", "R", "Thursday", "F", "Friday"))</f>
        <v>105_Week3_Monday</v>
      </c>
      <c r="AD934" s="20">
        <v>369.20089999999999</v>
      </c>
      <c r="AE934" s="20">
        <v>0</v>
      </c>
      <c r="AF934" s="20">
        <v>0</v>
      </c>
      <c r="AG934" s="20">
        <v>166.905</v>
      </c>
      <c r="AH934">
        <v>112.7236</v>
      </c>
      <c r="AI934" s="8" t="s">
        <v>3636</v>
      </c>
      <c r="AJ934" s="8" t="s">
        <v>5510</v>
      </c>
      <c r="AK934" s="8">
        <v>1</v>
      </c>
      <c r="AL934" s="8"/>
      <c r="AM934" s="11">
        <v>0</v>
      </c>
      <c r="AN934" s="11">
        <v>197.84</v>
      </c>
      <c r="AO934" t="s">
        <v>164</v>
      </c>
      <c r="AP934" s="8" t="s">
        <v>77</v>
      </c>
      <c r="AQ934" s="8" t="s">
        <v>44</v>
      </c>
      <c r="AR934" s="8" t="s">
        <v>164</v>
      </c>
      <c r="AS934" s="8" t="s">
        <v>164</v>
      </c>
      <c r="AT934" s="8" t="s">
        <v>168</v>
      </c>
      <c r="AU9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4" s="8"/>
      <c r="AW934">
        <v>92.300224999999998</v>
      </c>
      <c r="AX934">
        <v>0</v>
      </c>
      <c r="AY934">
        <v>0</v>
      </c>
      <c r="AZ934">
        <v>41.72625</v>
      </c>
    </row>
    <row r="935" spans="1:52" x14ac:dyDescent="0.3">
      <c r="A935" s="43" t="s">
        <v>886</v>
      </c>
      <c r="B935" t="s">
        <v>5309</v>
      </c>
      <c r="C935" t="s">
        <v>110</v>
      </c>
      <c r="D935" s="8" t="s">
        <v>103</v>
      </c>
      <c r="E935" s="8" t="s">
        <v>290</v>
      </c>
      <c r="F935" s="8" t="s">
        <v>13</v>
      </c>
      <c r="G935" s="8" t="s">
        <v>9260</v>
      </c>
      <c r="H935" s="8" t="s">
        <v>290</v>
      </c>
      <c r="I935" s="8" t="s">
        <v>13</v>
      </c>
      <c r="J935" s="8">
        <v>0</v>
      </c>
      <c r="K935" s="14" t="s">
        <v>885</v>
      </c>
      <c r="L935" s="14" t="s">
        <v>6176</v>
      </c>
      <c r="M935" s="10">
        <v>7.1577687302457198</v>
      </c>
      <c r="N935" s="8" t="s">
        <v>9288</v>
      </c>
      <c r="O935" s="8" t="s">
        <v>107</v>
      </c>
      <c r="P935" s="9">
        <v>0.64483796296296292</v>
      </c>
      <c r="Q935" s="9">
        <v>0.65155092592592589</v>
      </c>
      <c r="R935" s="8">
        <v>0</v>
      </c>
      <c r="S935" s="10">
        <v>4.9833333333333334</v>
      </c>
      <c r="T935" s="8" t="s">
        <v>5311</v>
      </c>
      <c r="U935" s="8" t="s">
        <v>5312</v>
      </c>
      <c r="V935" s="10">
        <v>6.9229082928675503</v>
      </c>
      <c r="W935">
        <v>598.45000000000005</v>
      </c>
      <c r="X935" s="8">
        <v>0</v>
      </c>
      <c r="Y935" s="8">
        <v>0</v>
      </c>
      <c r="Z935">
        <v>0</v>
      </c>
      <c r="AA935">
        <v>0</v>
      </c>
      <c r="AB935" s="8">
        <f>Solution[[#This Row],[Old Stop]] +1</f>
        <v>1</v>
      </c>
      <c r="AC935" s="8" t="str">
        <f>_xlfn.CONCAT(Solution[[#This Row],[Old Rt '#]],"_",Solution[[#This Row],[Week '#]],"_", _xlfn.SWITCH(Solution[[#This Row],[Old Delivery Day]], "M", "Monday", "T", "Tuesday", "W", "Wednesday", "R", "Thursday", "F", "Friday"))</f>
        <v>105_Week3_Monday</v>
      </c>
      <c r="AD935" s="20">
        <v>53.84</v>
      </c>
      <c r="AE935" s="20">
        <v>53.84</v>
      </c>
      <c r="AF935" s="20">
        <v>55.22</v>
      </c>
      <c r="AG935" s="20">
        <v>55.91</v>
      </c>
      <c r="AH935">
        <v>14.82</v>
      </c>
      <c r="AI935" s="8" t="s">
        <v>3636</v>
      </c>
      <c r="AJ935" s="8" t="s">
        <v>5510</v>
      </c>
      <c r="AK935" s="8">
        <v>1</v>
      </c>
      <c r="AL935" s="8">
        <v>0</v>
      </c>
      <c r="AM935" s="11">
        <v>13.46</v>
      </c>
      <c r="AN935" s="11">
        <v>13.977499999999999</v>
      </c>
      <c r="AO935" t="s">
        <v>164</v>
      </c>
      <c r="AP935" s="8" t="s">
        <v>191</v>
      </c>
      <c r="AQ935" s="8" t="s">
        <v>49</v>
      </c>
      <c r="AR935" s="8" t="s">
        <v>164</v>
      </c>
      <c r="AS935" s="8" t="s">
        <v>164</v>
      </c>
      <c r="AT935" s="8" t="s">
        <v>167</v>
      </c>
      <c r="AU9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5" s="8"/>
      <c r="AW935">
        <v>13.46</v>
      </c>
      <c r="AX935">
        <v>13.46</v>
      </c>
      <c r="AY935">
        <v>13.805</v>
      </c>
      <c r="AZ935">
        <v>13.977499999999999</v>
      </c>
    </row>
    <row r="936" spans="1:52" x14ac:dyDescent="0.3">
      <c r="A936" s="43" t="s">
        <v>871</v>
      </c>
      <c r="B936" t="s">
        <v>120</v>
      </c>
      <c r="C936" t="s">
        <v>147</v>
      </c>
      <c r="D936" s="8" t="s">
        <v>103</v>
      </c>
      <c r="E936" s="8" t="s">
        <v>290</v>
      </c>
      <c r="F936" s="8" t="s">
        <v>15</v>
      </c>
      <c r="G936" s="8" t="s">
        <v>9264</v>
      </c>
      <c r="H936" s="8" t="s">
        <v>290</v>
      </c>
      <c r="I936" s="8" t="s">
        <v>12</v>
      </c>
      <c r="J936" s="8">
        <v>280</v>
      </c>
      <c r="K936" s="14" t="s">
        <v>870</v>
      </c>
      <c r="L936" s="14" t="s">
        <v>8932</v>
      </c>
      <c r="M936" s="10">
        <v>0.36564775942815703</v>
      </c>
      <c r="N936" s="8" t="s">
        <v>8519</v>
      </c>
      <c r="O936" s="8" t="s">
        <v>147</v>
      </c>
      <c r="P936" s="9">
        <v>0.66464120370370372</v>
      </c>
      <c r="Q936" s="9">
        <v>0.66901620370370374</v>
      </c>
      <c r="R936" s="8">
        <v>0</v>
      </c>
      <c r="S936" s="10">
        <v>10.170833333333334</v>
      </c>
      <c r="T936" s="8" t="s">
        <v>8933</v>
      </c>
      <c r="U936" s="8" t="s">
        <v>8934</v>
      </c>
      <c r="V936" s="10">
        <v>0.19183260519062401</v>
      </c>
      <c r="W936">
        <v>2743.36</v>
      </c>
      <c r="X936" s="8">
        <v>0</v>
      </c>
      <c r="Y936" s="8">
        <v>0</v>
      </c>
      <c r="Z936">
        <v>0</v>
      </c>
      <c r="AA936">
        <v>0</v>
      </c>
      <c r="AB936" s="8">
        <f>Solution[[#This Row],[Old Stop]] +1</f>
        <v>281</v>
      </c>
      <c r="AC936" s="8" t="str">
        <f>_xlfn.CONCAT(Solution[[#This Row],[Old Rt '#]],"_",Solution[[#This Row],[Week '#]],"_", _xlfn.SWITCH(Solution[[#This Row],[Old Delivery Day]], "M", "Monday", "T", "Tuesday", "W", "Wednesday", "R", "Thursday", "F", "Friday"))</f>
        <v>105_Week3_Wednesday</v>
      </c>
      <c r="AD936" s="20">
        <v>57.296100000000003</v>
      </c>
      <c r="AE936" s="20">
        <v>48.65</v>
      </c>
      <c r="AF936" s="20">
        <v>48.65</v>
      </c>
      <c r="AG936" s="20">
        <v>48.65</v>
      </c>
      <c r="AH936">
        <v>49.22</v>
      </c>
      <c r="AI936" s="8" t="s">
        <v>3526</v>
      </c>
      <c r="AJ936" s="8" t="s">
        <v>5512</v>
      </c>
      <c r="AK936" s="8">
        <v>1</v>
      </c>
      <c r="AL936" s="8">
        <v>0</v>
      </c>
      <c r="AM936" s="11">
        <v>48.65</v>
      </c>
      <c r="AN936" s="11">
        <v>48.65</v>
      </c>
      <c r="AO936" t="s">
        <v>163</v>
      </c>
      <c r="AP936" s="8" t="s">
        <v>191</v>
      </c>
      <c r="AQ936" s="8" t="s">
        <v>44</v>
      </c>
      <c r="AR936" s="8" t="s">
        <v>164</v>
      </c>
      <c r="AS936" s="8" t="s">
        <v>163</v>
      </c>
      <c r="AT936" s="8" t="s">
        <v>168</v>
      </c>
      <c r="AU9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6" s="8">
        <v>0</v>
      </c>
      <c r="AW936">
        <v>14.324025000000001</v>
      </c>
      <c r="AX936">
        <v>12.1625</v>
      </c>
      <c r="AY936">
        <v>12.1625</v>
      </c>
      <c r="AZ936">
        <v>12.1625</v>
      </c>
    </row>
    <row r="937" spans="1:52" x14ac:dyDescent="0.3">
      <c r="A937" s="43" t="s">
        <v>77</v>
      </c>
      <c r="D937" s="8" t="s">
        <v>103</v>
      </c>
      <c r="E937" s="8" t="s">
        <v>290</v>
      </c>
      <c r="F937" s="8" t="s">
        <v>13</v>
      </c>
      <c r="J937" s="8"/>
      <c r="K937" s="14" t="s">
        <v>3551</v>
      </c>
      <c r="L937" s="14" t="s">
        <v>3552</v>
      </c>
      <c r="M937" s="10">
        <v>45.339842058009502</v>
      </c>
      <c r="N937" s="8" t="s">
        <v>7521</v>
      </c>
      <c r="P937" s="9">
        <v>0.71357638888888886</v>
      </c>
      <c r="Q937" s="9">
        <v>0.71357638888888886</v>
      </c>
      <c r="R937" s="8">
        <v>0</v>
      </c>
      <c r="T937" s="8" t="s">
        <v>3553</v>
      </c>
      <c r="U937" s="8" t="s">
        <v>3554</v>
      </c>
      <c r="V937" s="10">
        <v>42.220559657949302</v>
      </c>
      <c r="W937"/>
      <c r="Z937"/>
      <c r="AA937"/>
      <c r="AB937" s="8">
        <f>Solution[[#This Row],[Old Stop]] +1</f>
        <v>1</v>
      </c>
      <c r="AC937" s="8" t="e">
        <f>_xlfn.CONCAT(Solution[[#This Row],[Old Rt '#]],"_",Solution[[#This Row],[Week '#]],"_", _xlfn.SWITCH(Solution[[#This Row],[Old Delivery Day]], "M", "Monday", "T", "Tuesday", "W", "Wednesday", "R", "Thursday", "F", "Friday"))</f>
        <v>#N/A</v>
      </c>
      <c r="AD937" s="20"/>
      <c r="AE937" s="20"/>
      <c r="AI937" s="8" t="s">
        <v>3636</v>
      </c>
      <c r="AJ937" s="8" t="s">
        <v>5510</v>
      </c>
      <c r="AK937" s="8">
        <v>17</v>
      </c>
      <c r="AL937" s="8"/>
      <c r="AM937" s="11"/>
      <c r="AN937" s="11"/>
      <c r="AO937" t="s">
        <v>163</v>
      </c>
      <c r="AP937" s="8"/>
      <c r="AQ937" s="8"/>
      <c r="AR937" s="8" t="s">
        <v>163</v>
      </c>
      <c r="AS937" s="8" t="s">
        <v>163</v>
      </c>
      <c r="AT937" s="8"/>
      <c r="AU9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7" s="8"/>
    </row>
    <row r="938" spans="1:52" x14ac:dyDescent="0.3">
      <c r="A938" s="43" t="s">
        <v>781</v>
      </c>
      <c r="B938" t="s">
        <v>3659</v>
      </c>
      <c r="C938" t="s">
        <v>110</v>
      </c>
      <c r="D938" s="8" t="s">
        <v>103</v>
      </c>
      <c r="E938" s="8" t="s">
        <v>290</v>
      </c>
      <c r="F938" s="8" t="s">
        <v>48</v>
      </c>
      <c r="G938" s="8" t="s">
        <v>140</v>
      </c>
      <c r="H938" s="8" t="s">
        <v>290</v>
      </c>
      <c r="I938" s="8" t="s">
        <v>14</v>
      </c>
      <c r="J938" s="8">
        <v>305</v>
      </c>
      <c r="K938" s="14" t="s">
        <v>780</v>
      </c>
      <c r="L938" s="14" t="s">
        <v>5922</v>
      </c>
      <c r="M938" s="10">
        <v>0</v>
      </c>
      <c r="N938" s="8" t="s">
        <v>9120</v>
      </c>
      <c r="O938" s="8" t="s">
        <v>147</v>
      </c>
      <c r="P938" s="9">
        <v>0.42754629629629631</v>
      </c>
      <c r="Q938" s="9">
        <v>0.43666666666666665</v>
      </c>
      <c r="R938" s="8">
        <v>0</v>
      </c>
      <c r="S938" s="10">
        <v>15.806666666666667</v>
      </c>
      <c r="T938" s="8" t="s">
        <v>3661</v>
      </c>
      <c r="U938" s="8" t="s">
        <v>3662</v>
      </c>
      <c r="V938" s="10"/>
      <c r="W938">
        <v>3375.92</v>
      </c>
      <c r="X938" s="8">
        <v>0</v>
      </c>
      <c r="Y938" s="8">
        <v>1</v>
      </c>
      <c r="Z938">
        <v>3</v>
      </c>
      <c r="AA938">
        <v>40</v>
      </c>
      <c r="AB938" s="8">
        <f>Solution[[#This Row],[Old Stop]] +1</f>
        <v>306</v>
      </c>
      <c r="AC938" s="8" t="str">
        <f>_xlfn.CONCAT(Solution[[#This Row],[Old Rt '#]],"_",Solution[[#This Row],[Week '#]],"_", _xlfn.SWITCH(Solution[[#This Row],[Old Delivery Day]], "M", "Monday", "T", "Tuesday", "W", "Wednesday", "R", "Thursday", "F", "Friday"))</f>
        <v>105_Week3_Friday</v>
      </c>
      <c r="AD938" s="20">
        <v>58.015000000000001</v>
      </c>
      <c r="AE938" s="20">
        <v>76.319999999999993</v>
      </c>
      <c r="AF938" s="20">
        <v>69.2</v>
      </c>
      <c r="AG938" s="20">
        <v>86.87</v>
      </c>
      <c r="AH938">
        <v>85.82</v>
      </c>
      <c r="AI938" s="8" t="s">
        <v>3549</v>
      </c>
      <c r="AJ938" s="8" t="s">
        <v>5564</v>
      </c>
      <c r="AK938" s="8">
        <v>1</v>
      </c>
      <c r="AL938" s="8">
        <v>40</v>
      </c>
      <c r="AM938" s="11">
        <v>78.17</v>
      </c>
      <c r="AN938" s="11">
        <v>88.1875</v>
      </c>
      <c r="AO938" t="s">
        <v>163</v>
      </c>
      <c r="AP938" s="8" t="s">
        <v>191</v>
      </c>
      <c r="AQ938" s="8" t="s">
        <v>44</v>
      </c>
      <c r="AR938" s="8" t="s">
        <v>164</v>
      </c>
      <c r="AS938" s="8" t="s">
        <v>163</v>
      </c>
      <c r="AT938" s="8" t="s">
        <v>168</v>
      </c>
      <c r="AU9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8" s="8">
        <v>40</v>
      </c>
      <c r="AW938">
        <v>14.50375</v>
      </c>
      <c r="AX938">
        <v>19.079999999999998</v>
      </c>
      <c r="AY938">
        <v>17.3</v>
      </c>
      <c r="AZ938">
        <v>21.717500000000001</v>
      </c>
    </row>
    <row r="939" spans="1:52" x14ac:dyDescent="0.3">
      <c r="A939" s="43" t="s">
        <v>1583</v>
      </c>
      <c r="B939" t="s">
        <v>3978</v>
      </c>
      <c r="C939" t="s">
        <v>110</v>
      </c>
      <c r="D939" s="8" t="s">
        <v>103</v>
      </c>
      <c r="E939" s="8" t="s">
        <v>290</v>
      </c>
      <c r="F939" s="8" t="s">
        <v>48</v>
      </c>
      <c r="G939" s="8" t="s">
        <v>9253</v>
      </c>
      <c r="H939" s="8" t="s">
        <v>290</v>
      </c>
      <c r="I939" s="8" t="s">
        <v>14</v>
      </c>
      <c r="J939" s="8">
        <v>281</v>
      </c>
      <c r="K939" s="14" t="s">
        <v>1582</v>
      </c>
      <c r="L939" s="14" t="s">
        <v>5895</v>
      </c>
      <c r="M939" s="10">
        <v>0.76366193433315699</v>
      </c>
      <c r="N939" s="8" t="s">
        <v>8609</v>
      </c>
      <c r="O939" s="8" t="s">
        <v>147</v>
      </c>
      <c r="P939" s="9">
        <v>0.4371990740740741</v>
      </c>
      <c r="Q939" s="9">
        <v>0.44438657407407406</v>
      </c>
      <c r="R939" s="8">
        <v>0</v>
      </c>
      <c r="S939" s="10">
        <v>9.42</v>
      </c>
      <c r="T939" s="8" t="s">
        <v>3980</v>
      </c>
      <c r="U939" s="8" t="s">
        <v>3981</v>
      </c>
      <c r="V939" s="10">
        <v>0.44918573536630102</v>
      </c>
      <c r="W939">
        <v>3280.98</v>
      </c>
      <c r="X939" s="8">
        <v>0</v>
      </c>
      <c r="Y939" s="8">
        <v>0</v>
      </c>
      <c r="Z939">
        <v>0</v>
      </c>
      <c r="AA939">
        <v>0</v>
      </c>
      <c r="AB939" s="8">
        <f>Solution[[#This Row],[Old Stop]] +1</f>
        <v>282</v>
      </c>
      <c r="AC939" s="8" t="str">
        <f>_xlfn.CONCAT(Solution[[#This Row],[Old Rt '#]],"_",Solution[[#This Row],[Week '#]],"_", _xlfn.SWITCH(Solution[[#This Row],[Old Delivery Day]], "M", "Monday", "T", "Tuesday", "W", "Wednesday", "R", "Thursday", "F", "Friday"))</f>
        <v>105_Week3_Friday</v>
      </c>
      <c r="AD939" s="20">
        <v>90.301599999999993</v>
      </c>
      <c r="AE939" s="20">
        <v>106.4485</v>
      </c>
      <c r="AF939" s="20">
        <v>101.8623</v>
      </c>
      <c r="AG939" s="20">
        <v>100.17</v>
      </c>
      <c r="AH939">
        <v>106.18</v>
      </c>
      <c r="AI939" s="8" t="s">
        <v>3549</v>
      </c>
      <c r="AJ939" s="8" t="s">
        <v>5564</v>
      </c>
      <c r="AK939" s="8">
        <v>1</v>
      </c>
      <c r="AL939" s="8">
        <v>0</v>
      </c>
      <c r="AM939" s="11">
        <v>79.1387</v>
      </c>
      <c r="AN939" s="11">
        <v>95.557500000000005</v>
      </c>
      <c r="AO939" t="s">
        <v>163</v>
      </c>
      <c r="AP939" s="8" t="s">
        <v>191</v>
      </c>
      <c r="AQ939" s="8" t="s">
        <v>44</v>
      </c>
      <c r="AR939" s="8" t="s">
        <v>164</v>
      </c>
      <c r="AS939" s="8" t="s">
        <v>163</v>
      </c>
      <c r="AT939" s="8" t="s">
        <v>168</v>
      </c>
      <c r="AU9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39" s="8">
        <v>0</v>
      </c>
      <c r="AW939">
        <v>22.575399999999998</v>
      </c>
      <c r="AX939">
        <v>26.612124999999999</v>
      </c>
      <c r="AY939">
        <v>25.465575000000001</v>
      </c>
      <c r="AZ939">
        <v>25.0425</v>
      </c>
    </row>
    <row r="940" spans="1:52" x14ac:dyDescent="0.3">
      <c r="A940" s="43" t="s">
        <v>774</v>
      </c>
      <c r="B940" t="s">
        <v>3469</v>
      </c>
      <c r="C940" t="s">
        <v>110</v>
      </c>
      <c r="D940" s="8" t="s">
        <v>103</v>
      </c>
      <c r="E940" s="8" t="s">
        <v>290</v>
      </c>
      <c r="F940" s="8" t="s">
        <v>48</v>
      </c>
      <c r="G940" s="8" t="s">
        <v>9248</v>
      </c>
      <c r="H940" s="8" t="s">
        <v>160</v>
      </c>
      <c r="I940" s="8" t="s">
        <v>48</v>
      </c>
      <c r="J940" s="8">
        <v>290</v>
      </c>
      <c r="K940" s="14" t="s">
        <v>773</v>
      </c>
      <c r="L940" s="14" t="s">
        <v>5925</v>
      </c>
      <c r="M940" s="10">
        <v>0.15451681082259899</v>
      </c>
      <c r="N940" s="8" t="s">
        <v>8611</v>
      </c>
      <c r="O940" s="8" t="s">
        <v>147</v>
      </c>
      <c r="P940" s="9">
        <v>0.41405092592592591</v>
      </c>
      <c r="Q940" s="9">
        <v>0.42656250000000001</v>
      </c>
      <c r="R940" s="8">
        <v>0</v>
      </c>
      <c r="S940" s="10">
        <v>21.116666666666667</v>
      </c>
      <c r="T940" s="8" t="s">
        <v>4098</v>
      </c>
      <c r="U940" s="8" t="s">
        <v>4099</v>
      </c>
      <c r="V940" s="10">
        <v>0.115214755393183</v>
      </c>
      <c r="W940">
        <v>2527.75</v>
      </c>
      <c r="X940" s="8">
        <v>26</v>
      </c>
      <c r="Y940" s="8">
        <v>0.65789473684210498</v>
      </c>
      <c r="Z940">
        <v>3</v>
      </c>
      <c r="AA940">
        <v>81</v>
      </c>
      <c r="AB940" s="8">
        <f>Solution[[#This Row],[Old Stop]] +1</f>
        <v>291</v>
      </c>
      <c r="AC940" s="8" t="str">
        <f>_xlfn.CONCAT(Solution[[#This Row],[Old Rt '#]],"_",Solution[[#This Row],[Week '#]],"_", _xlfn.SWITCH(Solution[[#This Row],[Old Delivery Day]], "M", "Monday", "T", "Tuesday", "W", "Wednesday", "R", "Thursday", "F", "Friday"))</f>
        <v>101_Week3_Thursday</v>
      </c>
      <c r="AD940" s="20">
        <v>28.3858</v>
      </c>
      <c r="AE940" s="20">
        <v>46.635300000000001</v>
      </c>
      <c r="AF940" s="20">
        <v>61.604199999999999</v>
      </c>
      <c r="AG940" s="20">
        <v>59.117800000000003</v>
      </c>
      <c r="AH940">
        <v>69.260000000000005</v>
      </c>
      <c r="AI940" s="8" t="s">
        <v>3549</v>
      </c>
      <c r="AJ940" s="8" t="s">
        <v>5564</v>
      </c>
      <c r="AK940" s="8">
        <v>1</v>
      </c>
      <c r="AL940" s="8">
        <v>76</v>
      </c>
      <c r="AM940" s="11">
        <v>54.88</v>
      </c>
      <c r="AN940" s="11">
        <v>64.16</v>
      </c>
      <c r="AO940" t="s">
        <v>163</v>
      </c>
      <c r="AP940" s="8" t="s">
        <v>191</v>
      </c>
      <c r="AQ940" s="8" t="s">
        <v>44</v>
      </c>
      <c r="AR940" s="8" t="s">
        <v>163</v>
      </c>
      <c r="AS940" s="8" t="s">
        <v>164</v>
      </c>
      <c r="AT940" s="8" t="s">
        <v>168</v>
      </c>
      <c r="AU9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0" s="8">
        <v>76</v>
      </c>
      <c r="AW940">
        <v>7.0964499999999999</v>
      </c>
      <c r="AX940">
        <v>11.658825</v>
      </c>
      <c r="AY940">
        <v>15.40105</v>
      </c>
      <c r="AZ940">
        <v>14.779450000000001</v>
      </c>
    </row>
    <row r="941" spans="1:52" x14ac:dyDescent="0.3">
      <c r="A941" s="43" t="s">
        <v>783</v>
      </c>
      <c r="B941" t="s">
        <v>3696</v>
      </c>
      <c r="C941" t="s">
        <v>110</v>
      </c>
      <c r="D941" s="8" t="s">
        <v>103</v>
      </c>
      <c r="E941" s="8" t="s">
        <v>290</v>
      </c>
      <c r="F941" s="8" t="s">
        <v>48</v>
      </c>
      <c r="G941" s="8" t="s">
        <v>9251</v>
      </c>
      <c r="H941" s="8" t="s">
        <v>290</v>
      </c>
      <c r="I941" s="8" t="s">
        <v>14</v>
      </c>
      <c r="J941" s="8">
        <v>300</v>
      </c>
      <c r="K941" s="14" t="s">
        <v>782</v>
      </c>
      <c r="L941" s="14" t="s">
        <v>5922</v>
      </c>
      <c r="M941" s="10">
        <v>1.13570189805495</v>
      </c>
      <c r="N941" s="8" t="s">
        <v>8610</v>
      </c>
      <c r="O941" s="8" t="s">
        <v>147</v>
      </c>
      <c r="P941" s="9">
        <v>0.42736111111111114</v>
      </c>
      <c r="Q941" s="9">
        <v>0.42754629629629631</v>
      </c>
      <c r="R941" s="8">
        <v>0</v>
      </c>
      <c r="S941" s="10">
        <v>0.20666666666666667</v>
      </c>
      <c r="T941" s="8" t="s">
        <v>3661</v>
      </c>
      <c r="U941" s="8" t="s">
        <v>3662</v>
      </c>
      <c r="V941" s="10">
        <v>0.84679699283444898</v>
      </c>
      <c r="W941">
        <v>2555.4499999999998</v>
      </c>
      <c r="X941" s="8">
        <v>0</v>
      </c>
      <c r="Y941" s="8">
        <v>0</v>
      </c>
      <c r="Z941">
        <v>0</v>
      </c>
      <c r="AA941">
        <v>0</v>
      </c>
      <c r="AB941" s="8">
        <f>Solution[[#This Row],[Old Stop]] +1</f>
        <v>301</v>
      </c>
      <c r="AC941" s="8" t="str">
        <f>_xlfn.CONCAT(Solution[[#This Row],[Old Rt '#]],"_",Solution[[#This Row],[Week '#]],"_", _xlfn.SWITCH(Solution[[#This Row],[Old Delivery Day]], "M", "Monday", "T", "Tuesday", "W", "Wednesday", "R", "Thursday", "F", "Friday"))</f>
        <v>105_Week3_Friday</v>
      </c>
      <c r="AD941" s="20">
        <v>33.295000000000002</v>
      </c>
      <c r="AE941" s="20">
        <v>66.675299999999993</v>
      </c>
      <c r="AF941" s="20">
        <v>71.002300000000005</v>
      </c>
      <c r="AG941" s="20">
        <v>72.687799999999996</v>
      </c>
      <c r="AH941">
        <v>79.819999999999993</v>
      </c>
      <c r="AI941" s="8" t="s">
        <v>3549</v>
      </c>
      <c r="AJ941" s="8" t="s">
        <v>5564</v>
      </c>
      <c r="AK941" s="8">
        <v>1</v>
      </c>
      <c r="AL941" s="8">
        <v>0</v>
      </c>
      <c r="AM941" s="11">
        <v>62.48</v>
      </c>
      <c r="AN941" s="11">
        <v>54.477499999999999</v>
      </c>
      <c r="AO941" t="s">
        <v>163</v>
      </c>
      <c r="AP941" s="8" t="s">
        <v>191</v>
      </c>
      <c r="AQ941" s="8" t="s">
        <v>81</v>
      </c>
      <c r="AR941" s="8" t="s">
        <v>164</v>
      </c>
      <c r="AS941" s="8" t="s">
        <v>163</v>
      </c>
      <c r="AT941" s="8" t="s">
        <v>168</v>
      </c>
      <c r="AU9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1" s="8">
        <v>0</v>
      </c>
      <c r="AW941">
        <v>8.3237500000000004</v>
      </c>
      <c r="AX941">
        <v>16.668824999999998</v>
      </c>
      <c r="AY941">
        <v>17.750575000000001</v>
      </c>
      <c r="AZ941">
        <v>18.171949999999999</v>
      </c>
    </row>
    <row r="942" spans="1:52" x14ac:dyDescent="0.3">
      <c r="A942" s="43" t="s">
        <v>1974</v>
      </c>
      <c r="B942" t="s">
        <v>4226</v>
      </c>
      <c r="C942" t="s">
        <v>112</v>
      </c>
      <c r="D942" s="8" t="s">
        <v>103</v>
      </c>
      <c r="E942" s="8" t="s">
        <v>290</v>
      </c>
      <c r="F942" s="8" t="s">
        <v>48</v>
      </c>
      <c r="G942" s="8" t="s">
        <v>9259</v>
      </c>
      <c r="H942" s="8" t="s">
        <v>290</v>
      </c>
      <c r="I942" s="8" t="s">
        <v>14</v>
      </c>
      <c r="J942" s="8">
        <v>115</v>
      </c>
      <c r="K942" s="14" t="s">
        <v>1973</v>
      </c>
      <c r="L942" s="14" t="s">
        <v>5897</v>
      </c>
      <c r="M942" s="10">
        <v>0.42384803557987999</v>
      </c>
      <c r="N942" s="8" t="s">
        <v>8888</v>
      </c>
      <c r="O942" s="8" t="s">
        <v>147</v>
      </c>
      <c r="P942" s="9">
        <v>0.46122685185185186</v>
      </c>
      <c r="Q942" s="9">
        <v>0.46481481481481479</v>
      </c>
      <c r="R942" s="8">
        <v>0</v>
      </c>
      <c r="S942" s="10">
        <v>7.3500000000000005</v>
      </c>
      <c r="T942" s="8" t="s">
        <v>4264</v>
      </c>
      <c r="U942" s="8" t="s">
        <v>4265</v>
      </c>
      <c r="V942" s="10">
        <v>5.2021604347163797E-2</v>
      </c>
      <c r="W942">
        <v>559.17999999999995</v>
      </c>
      <c r="X942" s="8">
        <v>0</v>
      </c>
      <c r="Y942" s="8">
        <v>0</v>
      </c>
      <c r="Z942">
        <v>0</v>
      </c>
      <c r="AA942">
        <v>0</v>
      </c>
      <c r="AB942" s="8">
        <f>Solution[[#This Row],[Old Stop]] +1</f>
        <v>116</v>
      </c>
      <c r="AC942" s="8" t="str">
        <f>_xlfn.CONCAT(Solution[[#This Row],[Old Rt '#]],"_",Solution[[#This Row],[Week '#]],"_", _xlfn.SWITCH(Solution[[#This Row],[Old Delivery Day]], "M", "Monday", "T", "Tuesday", "W", "Wednesday", "R", "Thursday", "F", "Friday"))</f>
        <v>105_Week3_Friday</v>
      </c>
      <c r="AD942" s="20">
        <v>0</v>
      </c>
      <c r="AE942" s="20">
        <v>0</v>
      </c>
      <c r="AF942" s="20">
        <v>38.6755</v>
      </c>
      <c r="AG942" s="20">
        <v>42.22</v>
      </c>
      <c r="AH942">
        <v>42.22</v>
      </c>
      <c r="AI942" s="8" t="s">
        <v>3549</v>
      </c>
      <c r="AJ942" s="8" t="s">
        <v>5564</v>
      </c>
      <c r="AK942" s="8">
        <v>1</v>
      </c>
      <c r="AL942" s="8">
        <v>0</v>
      </c>
      <c r="AM942" s="11">
        <v>4.4800000000000004</v>
      </c>
      <c r="AN942" s="11">
        <v>42.22</v>
      </c>
      <c r="AO942" t="s">
        <v>163</v>
      </c>
      <c r="AP942" s="8" t="s">
        <v>191</v>
      </c>
      <c r="AQ942" s="8" t="s">
        <v>44</v>
      </c>
      <c r="AR942" s="8" t="s">
        <v>164</v>
      </c>
      <c r="AS942" s="8" t="s">
        <v>163</v>
      </c>
      <c r="AT942" s="8" t="s">
        <v>168</v>
      </c>
      <c r="AU9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2" s="8">
        <v>0</v>
      </c>
      <c r="AW942">
        <v>0</v>
      </c>
      <c r="AX942">
        <v>0</v>
      </c>
      <c r="AY942">
        <v>9.6688749999999999</v>
      </c>
      <c r="AZ942">
        <v>10.555</v>
      </c>
    </row>
    <row r="943" spans="1:52" x14ac:dyDescent="0.3">
      <c r="A943" s="43" t="s">
        <v>1623</v>
      </c>
      <c r="B943" t="s">
        <v>3836</v>
      </c>
      <c r="C943" t="s">
        <v>110</v>
      </c>
      <c r="D943" s="8" t="s">
        <v>103</v>
      </c>
      <c r="E943" s="8" t="s">
        <v>290</v>
      </c>
      <c r="F943" s="8" t="s">
        <v>48</v>
      </c>
      <c r="G943" s="8" t="s">
        <v>9249</v>
      </c>
      <c r="H943" s="8" t="s">
        <v>290</v>
      </c>
      <c r="I943" s="8" t="s">
        <v>14</v>
      </c>
      <c r="J943" s="8">
        <v>260</v>
      </c>
      <c r="K943" s="14" t="s">
        <v>1622</v>
      </c>
      <c r="L943" s="14" t="s">
        <v>6222</v>
      </c>
      <c r="M943" s="10">
        <v>0.35442677722809901</v>
      </c>
      <c r="N943" s="8" t="s">
        <v>8575</v>
      </c>
      <c r="O943" s="8" t="s">
        <v>107</v>
      </c>
      <c r="P943" s="9">
        <v>0.46505787037037039</v>
      </c>
      <c r="Q943" s="9">
        <v>0.47177083333333331</v>
      </c>
      <c r="R943" s="8">
        <v>0</v>
      </c>
      <c r="S943" s="10">
        <v>9.9833333333333343</v>
      </c>
      <c r="T943" s="8" t="s">
        <v>5649</v>
      </c>
      <c r="U943" s="8" t="s">
        <v>5650</v>
      </c>
      <c r="V943" s="10">
        <v>4.2654713018425897E-2</v>
      </c>
      <c r="W943">
        <v>1250.07</v>
      </c>
      <c r="X943" s="8">
        <v>0</v>
      </c>
      <c r="Y943" s="8">
        <v>0</v>
      </c>
      <c r="Z943">
        <v>0</v>
      </c>
      <c r="AA943">
        <v>0</v>
      </c>
      <c r="AB943" s="8">
        <f>Solution[[#This Row],[Old Stop]] +1</f>
        <v>261</v>
      </c>
      <c r="AC943" s="8" t="str">
        <f>_xlfn.CONCAT(Solution[[#This Row],[Old Rt '#]],"_",Solution[[#This Row],[Week '#]],"_", _xlfn.SWITCH(Solution[[#This Row],[Old Delivery Day]], "M", "Monday", "T", "Tuesday", "W", "Wednesday", "R", "Thursday", "F", "Friday"))</f>
        <v>105_Week3_Friday</v>
      </c>
      <c r="AD943" s="20">
        <v>95.28</v>
      </c>
      <c r="AE943" s="20">
        <v>95.28</v>
      </c>
      <c r="AF943" s="20">
        <v>97.82</v>
      </c>
      <c r="AG943" s="20">
        <v>99.09</v>
      </c>
      <c r="AH943">
        <v>26.26</v>
      </c>
      <c r="AI943" s="8" t="s">
        <v>3549</v>
      </c>
      <c r="AJ943" s="8" t="s">
        <v>5564</v>
      </c>
      <c r="AK943" s="8">
        <v>1</v>
      </c>
      <c r="AL943" s="8">
        <v>0</v>
      </c>
      <c r="AM943" s="11">
        <v>23.82</v>
      </c>
      <c r="AN943" s="11">
        <v>24.772500000000001</v>
      </c>
      <c r="AO943" t="s">
        <v>163</v>
      </c>
      <c r="AP943" s="8" t="s">
        <v>191</v>
      </c>
      <c r="AQ943" s="8" t="s">
        <v>44</v>
      </c>
      <c r="AR943" s="8" t="s">
        <v>164</v>
      </c>
      <c r="AS943" s="8" t="s">
        <v>163</v>
      </c>
      <c r="AT943" s="8" t="s">
        <v>168</v>
      </c>
      <c r="AU9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3" s="8">
        <v>0</v>
      </c>
      <c r="AW943">
        <v>23.82</v>
      </c>
      <c r="AX943">
        <v>23.82</v>
      </c>
      <c r="AY943">
        <v>24.454999999999998</v>
      </c>
      <c r="AZ943">
        <v>24.772500000000001</v>
      </c>
    </row>
    <row r="944" spans="1:52" x14ac:dyDescent="0.3">
      <c r="A944" s="43" t="s">
        <v>1368</v>
      </c>
      <c r="B944" t="s">
        <v>4266</v>
      </c>
      <c r="C944" t="s">
        <v>110</v>
      </c>
      <c r="D944" s="8" t="s">
        <v>103</v>
      </c>
      <c r="E944" s="8" t="s">
        <v>290</v>
      </c>
      <c r="F944" s="8" t="s">
        <v>48</v>
      </c>
      <c r="G944" s="8" t="s">
        <v>4497</v>
      </c>
      <c r="H944" s="8" t="s">
        <v>160</v>
      </c>
      <c r="I944" s="8" t="s">
        <v>48</v>
      </c>
      <c r="J944" s="8">
        <v>295</v>
      </c>
      <c r="K944" s="14" t="s">
        <v>1367</v>
      </c>
      <c r="L944" s="14" t="s">
        <v>8955</v>
      </c>
      <c r="M944" s="10">
        <v>0.95420346542289303</v>
      </c>
      <c r="N944" s="8" t="s">
        <v>8571</v>
      </c>
      <c r="O944" s="8" t="s">
        <v>147</v>
      </c>
      <c r="P944" s="9">
        <v>0.44505787037037037</v>
      </c>
      <c r="Q944" s="9">
        <v>0.45250000000000001</v>
      </c>
      <c r="R944" s="8">
        <v>0</v>
      </c>
      <c r="S944" s="10">
        <v>10.193333333333333</v>
      </c>
      <c r="T944" s="8" t="s">
        <v>8956</v>
      </c>
      <c r="U944" s="8" t="s">
        <v>8957</v>
      </c>
      <c r="V944" s="10">
        <v>0.41381538397294998</v>
      </c>
      <c r="W944">
        <v>5233.5600000000004</v>
      </c>
      <c r="X944" s="8">
        <v>0</v>
      </c>
      <c r="Y944" s="8">
        <v>0</v>
      </c>
      <c r="Z944">
        <v>0</v>
      </c>
      <c r="AA944">
        <v>0</v>
      </c>
      <c r="AB944" s="8">
        <f>Solution[[#This Row],[Old Stop]] +1</f>
        <v>296</v>
      </c>
      <c r="AC944" s="8" t="str">
        <f>_xlfn.CONCAT(Solution[[#This Row],[Old Rt '#]],"_",Solution[[#This Row],[Week '#]],"_", _xlfn.SWITCH(Solution[[#This Row],[Old Delivery Day]], "M", "Monday", "T", "Tuesday", "W", "Wednesday", "R", "Thursday", "F", "Friday"))</f>
        <v>101_Week3_Thursday</v>
      </c>
      <c r="AD944" s="20">
        <v>78.756600000000006</v>
      </c>
      <c r="AE944" s="20">
        <v>112.4969</v>
      </c>
      <c r="AF944" s="20">
        <v>121.9828</v>
      </c>
      <c r="AG944" s="20">
        <v>79.12</v>
      </c>
      <c r="AH944">
        <v>116.81</v>
      </c>
      <c r="AI944" s="8" t="s">
        <v>3549</v>
      </c>
      <c r="AJ944" s="8" t="s">
        <v>5564</v>
      </c>
      <c r="AK944" s="8">
        <v>1</v>
      </c>
      <c r="AL944" s="8">
        <v>0</v>
      </c>
      <c r="AM944" s="11">
        <v>126.9637</v>
      </c>
      <c r="AN944" s="11">
        <v>79.12</v>
      </c>
      <c r="AO944" t="s">
        <v>163</v>
      </c>
      <c r="AP944" s="8" t="s">
        <v>191</v>
      </c>
      <c r="AQ944" s="8" t="s">
        <v>44</v>
      </c>
      <c r="AR944" s="8" t="s">
        <v>163</v>
      </c>
      <c r="AS944" s="8" t="s">
        <v>164</v>
      </c>
      <c r="AT944" s="8" t="s">
        <v>168</v>
      </c>
      <c r="AU9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4" s="8">
        <v>0</v>
      </c>
      <c r="AW944">
        <v>19.689150000000001</v>
      </c>
      <c r="AX944">
        <v>28.124224999999999</v>
      </c>
      <c r="AY944">
        <v>30.495699999999999</v>
      </c>
      <c r="AZ944">
        <v>19.78</v>
      </c>
    </row>
    <row r="945" spans="1:52" x14ac:dyDescent="0.3">
      <c r="A945" s="43" t="s">
        <v>770</v>
      </c>
      <c r="B945" t="s">
        <v>3398</v>
      </c>
      <c r="C945" t="s">
        <v>110</v>
      </c>
      <c r="D945" s="8" t="s">
        <v>103</v>
      </c>
      <c r="E945" s="8" t="s">
        <v>290</v>
      </c>
      <c r="F945" s="8" t="s">
        <v>48</v>
      </c>
      <c r="G945" s="8" t="s">
        <v>4484</v>
      </c>
      <c r="H945" s="8" t="s">
        <v>290</v>
      </c>
      <c r="I945" s="8" t="s">
        <v>14</v>
      </c>
      <c r="J945" s="8">
        <v>110</v>
      </c>
      <c r="K945" s="14" t="s">
        <v>769</v>
      </c>
      <c r="L945" s="14" t="s">
        <v>5899</v>
      </c>
      <c r="M945" s="10">
        <v>1.3261544443061599</v>
      </c>
      <c r="N945" s="8" t="s">
        <v>8570</v>
      </c>
      <c r="O945" s="8" t="s">
        <v>147</v>
      </c>
      <c r="P945" s="9">
        <v>0.45341435185185186</v>
      </c>
      <c r="Q945" s="9">
        <v>0.4609375</v>
      </c>
      <c r="R945" s="8">
        <v>0</v>
      </c>
      <c r="S945" s="10">
        <v>12.266666666666667</v>
      </c>
      <c r="T945" s="8" t="s">
        <v>3400</v>
      </c>
      <c r="U945" s="8" t="s">
        <v>3401</v>
      </c>
      <c r="V945" s="10">
        <v>0.14424282501303301</v>
      </c>
      <c r="W945">
        <v>3319.47</v>
      </c>
      <c r="X945" s="8">
        <v>0</v>
      </c>
      <c r="Y945" s="8">
        <v>0</v>
      </c>
      <c r="Z945">
        <v>0</v>
      </c>
      <c r="AA945">
        <v>0</v>
      </c>
      <c r="AB945" s="8">
        <f>Solution[[#This Row],[Old Stop]] +1</f>
        <v>111</v>
      </c>
      <c r="AC945" s="8" t="str">
        <f>_xlfn.CONCAT(Solution[[#This Row],[Old Rt '#]],"_",Solution[[#This Row],[Week '#]],"_", _xlfn.SWITCH(Solution[[#This Row],[Old Delivery Day]], "M", "Monday", "T", "Tuesday", "W", "Wednesday", "R", "Thursday", "F", "Friday"))</f>
        <v>105_Week3_Friday</v>
      </c>
      <c r="AD945" s="20">
        <v>62.04</v>
      </c>
      <c r="AE945" s="20">
        <v>64.399199999999993</v>
      </c>
      <c r="AF945" s="20">
        <v>63.58</v>
      </c>
      <c r="AG945" s="20">
        <v>69.039199999999994</v>
      </c>
      <c r="AH945">
        <v>64.78</v>
      </c>
      <c r="AI945" s="8" t="s">
        <v>3549</v>
      </c>
      <c r="AJ945" s="8" t="s">
        <v>5564</v>
      </c>
      <c r="AK945" s="8">
        <v>1</v>
      </c>
      <c r="AL945" s="8">
        <v>0</v>
      </c>
      <c r="AM945" s="11">
        <v>61.66</v>
      </c>
      <c r="AN945" s="11">
        <v>71.418700000000001</v>
      </c>
      <c r="AO945" t="s">
        <v>163</v>
      </c>
      <c r="AP945" s="8" t="s">
        <v>191</v>
      </c>
      <c r="AQ945" s="8" t="s">
        <v>44</v>
      </c>
      <c r="AR945" s="8" t="s">
        <v>164</v>
      </c>
      <c r="AS945" s="8" t="s">
        <v>163</v>
      </c>
      <c r="AT945" s="8" t="s">
        <v>168</v>
      </c>
      <c r="AU9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5" s="8">
        <v>0</v>
      </c>
      <c r="AW945">
        <v>15.51</v>
      </c>
      <c r="AX945">
        <v>16.099799999999998</v>
      </c>
      <c r="AY945">
        <v>15.895</v>
      </c>
      <c r="AZ945">
        <v>17.259799999999998</v>
      </c>
    </row>
    <row r="946" spans="1:52" x14ac:dyDescent="0.3">
      <c r="A946" s="43" t="s">
        <v>1717</v>
      </c>
      <c r="B946" t="s">
        <v>4149</v>
      </c>
      <c r="C946" t="s">
        <v>112</v>
      </c>
      <c r="D946" s="8" t="s">
        <v>103</v>
      </c>
      <c r="E946" s="8" t="s">
        <v>290</v>
      </c>
      <c r="F946" s="8" t="s">
        <v>48</v>
      </c>
      <c r="G946" s="8" t="s">
        <v>132</v>
      </c>
      <c r="H946" s="8" t="s">
        <v>290</v>
      </c>
      <c r="I946" s="8" t="s">
        <v>14</v>
      </c>
      <c r="J946" s="8">
        <v>1</v>
      </c>
      <c r="K946" s="14" t="s">
        <v>1715</v>
      </c>
      <c r="L946" s="14" t="s">
        <v>5954</v>
      </c>
      <c r="M946" s="10">
        <v>73.954829197765093</v>
      </c>
      <c r="N946" s="8" t="s">
        <v>9293</v>
      </c>
      <c r="O946" s="8" t="s">
        <v>147</v>
      </c>
      <c r="P946" s="9">
        <v>0.34302083333333333</v>
      </c>
      <c r="Q946" s="9">
        <v>0.34315972222222224</v>
      </c>
      <c r="R946" s="8">
        <v>0</v>
      </c>
      <c r="S946" s="10">
        <v>0.19666666666666668</v>
      </c>
      <c r="T946" s="8" t="s">
        <v>4151</v>
      </c>
      <c r="U946" s="8" t="s">
        <v>4152</v>
      </c>
      <c r="V946" s="10">
        <v>60.513420385423402</v>
      </c>
      <c r="W946">
        <v>986.57</v>
      </c>
      <c r="X946" s="8">
        <v>6</v>
      </c>
      <c r="Y946" s="8">
        <v>0.72727272727272696</v>
      </c>
      <c r="Z946">
        <v>1</v>
      </c>
      <c r="AA946">
        <v>23</v>
      </c>
      <c r="AB946" s="8">
        <f>Solution[[#This Row],[Old Stop]] +1</f>
        <v>2</v>
      </c>
      <c r="AC946" s="8" t="str">
        <f>_xlfn.CONCAT(Solution[[#This Row],[Old Rt '#]],"_",Solution[[#This Row],[Week '#]],"_", _xlfn.SWITCH(Solution[[#This Row],[Old Delivery Day]], "M", "Monday", "T", "Tuesday", "W", "Wednesday", "R", "Thursday", "F", "Friday"))</f>
        <v>105_Week3_Friday</v>
      </c>
      <c r="AD946" s="20">
        <v>18.632999999999999</v>
      </c>
      <c r="AE946" s="20">
        <v>18.91</v>
      </c>
      <c r="AF946" s="20">
        <v>19.506900000000002</v>
      </c>
      <c r="AG946" s="20">
        <v>19.88</v>
      </c>
      <c r="AH946">
        <v>19.88</v>
      </c>
      <c r="AI946" s="8" t="s">
        <v>3549</v>
      </c>
      <c r="AJ946" s="8" t="s">
        <v>5564</v>
      </c>
      <c r="AK946" s="8">
        <v>1</v>
      </c>
      <c r="AL946" s="8">
        <v>22</v>
      </c>
      <c r="AM946" s="11">
        <v>18.91</v>
      </c>
      <c r="AN946" s="11">
        <v>19.88</v>
      </c>
      <c r="AO946" t="s">
        <v>163</v>
      </c>
      <c r="AP946" s="8" t="s">
        <v>191</v>
      </c>
      <c r="AQ946" s="8" t="s">
        <v>44</v>
      </c>
      <c r="AR946" s="8" t="s">
        <v>164</v>
      </c>
      <c r="AS946" s="8" t="s">
        <v>163</v>
      </c>
      <c r="AT946" s="8" t="s">
        <v>168</v>
      </c>
      <c r="AU9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6" s="8">
        <v>22</v>
      </c>
      <c r="AW946">
        <v>4.6582499999999998</v>
      </c>
      <c r="AX946">
        <v>4.7275</v>
      </c>
      <c r="AY946">
        <v>4.8767250000000004</v>
      </c>
      <c r="AZ946">
        <v>4.97</v>
      </c>
    </row>
    <row r="947" spans="1:52" x14ac:dyDescent="0.3">
      <c r="A947" s="43" t="s">
        <v>1716</v>
      </c>
      <c r="B947" t="s">
        <v>4149</v>
      </c>
      <c r="C947" t="s">
        <v>110</v>
      </c>
      <c r="D947" s="8" t="s">
        <v>103</v>
      </c>
      <c r="E947" s="8" t="s">
        <v>290</v>
      </c>
      <c r="F947" s="8" t="s">
        <v>48</v>
      </c>
      <c r="G947" s="8" t="s">
        <v>155</v>
      </c>
      <c r="H947" s="8" t="s">
        <v>290</v>
      </c>
      <c r="I947" s="8" t="s">
        <v>14</v>
      </c>
      <c r="J947" s="8">
        <v>1</v>
      </c>
      <c r="K947" s="14" t="s">
        <v>1715</v>
      </c>
      <c r="L947" s="14" t="s">
        <v>5954</v>
      </c>
      <c r="M947" s="10">
        <v>0</v>
      </c>
      <c r="N947" s="8" t="s">
        <v>8616</v>
      </c>
      <c r="O947" s="8" t="s">
        <v>147</v>
      </c>
      <c r="P947" s="9">
        <v>0.34314814814814815</v>
      </c>
      <c r="Q947" s="9">
        <v>0.35023148148148148</v>
      </c>
      <c r="R947" s="8">
        <v>0</v>
      </c>
      <c r="S947" s="10">
        <v>7.21</v>
      </c>
      <c r="T947" s="8" t="s">
        <v>4151</v>
      </c>
      <c r="U947" s="8" t="s">
        <v>4152</v>
      </c>
      <c r="V947" s="10"/>
      <c r="W947">
        <v>1641.31</v>
      </c>
      <c r="X947" s="8">
        <v>0</v>
      </c>
      <c r="Y947" s="8">
        <v>0</v>
      </c>
      <c r="Z947">
        <v>0</v>
      </c>
      <c r="AA947">
        <v>0</v>
      </c>
      <c r="AB947" s="8">
        <f>Solution[[#This Row],[Old Stop]] +1</f>
        <v>2</v>
      </c>
      <c r="AC947" s="8" t="str">
        <f>_xlfn.CONCAT(Solution[[#This Row],[Old Rt '#]],"_",Solution[[#This Row],[Week '#]],"_", _xlfn.SWITCH(Solution[[#This Row],[Old Delivery Day]], "M", "Monday", "T", "Tuesday", "W", "Wednesday", "R", "Thursday", "F", "Friday"))</f>
        <v>105_Week3_Friday</v>
      </c>
      <c r="AD947" s="20">
        <v>34.203000000000003</v>
      </c>
      <c r="AE947" s="20">
        <v>31.975300000000001</v>
      </c>
      <c r="AF947" s="20">
        <v>30.454599999999999</v>
      </c>
      <c r="AG947" s="20">
        <v>33.184199999999997</v>
      </c>
      <c r="AH947">
        <v>32.590000000000003</v>
      </c>
      <c r="AI947" s="8" t="s">
        <v>3549</v>
      </c>
      <c r="AJ947" s="8" t="s">
        <v>5564</v>
      </c>
      <c r="AK947" s="8">
        <v>1</v>
      </c>
      <c r="AL947" s="8">
        <v>0</v>
      </c>
      <c r="AM947" s="11">
        <v>27.04</v>
      </c>
      <c r="AN947" s="11">
        <v>36.7575</v>
      </c>
      <c r="AO947" t="s">
        <v>163</v>
      </c>
      <c r="AP947" s="8" t="s">
        <v>191</v>
      </c>
      <c r="AQ947" s="8" t="s">
        <v>44</v>
      </c>
      <c r="AR947" s="8" t="s">
        <v>164</v>
      </c>
      <c r="AS947" s="8" t="s">
        <v>163</v>
      </c>
      <c r="AT947" s="8" t="s">
        <v>168</v>
      </c>
      <c r="AU9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7" s="8">
        <v>0</v>
      </c>
      <c r="AW947">
        <v>8.5507500000000007</v>
      </c>
      <c r="AX947">
        <v>7.9938250000000002</v>
      </c>
      <c r="AY947">
        <v>7.6136499999999998</v>
      </c>
      <c r="AZ947">
        <v>8.2960499999999993</v>
      </c>
    </row>
    <row r="948" spans="1:52" x14ac:dyDescent="0.3">
      <c r="A948" s="43" t="s">
        <v>249</v>
      </c>
      <c r="B948" t="s">
        <v>4472</v>
      </c>
      <c r="C948" t="s">
        <v>110</v>
      </c>
      <c r="D948" s="8" t="s">
        <v>103</v>
      </c>
      <c r="E948" s="8" t="s">
        <v>290</v>
      </c>
      <c r="F948" s="8" t="s">
        <v>12</v>
      </c>
      <c r="G948" s="8" t="s">
        <v>9273</v>
      </c>
      <c r="H948" s="8" t="s">
        <v>160</v>
      </c>
      <c r="I948" s="8" t="s">
        <v>12</v>
      </c>
      <c r="J948" s="8">
        <v>68</v>
      </c>
      <c r="K948" s="14" t="s">
        <v>248</v>
      </c>
      <c r="L948" s="14" t="s">
        <v>6220</v>
      </c>
      <c r="M948" s="10">
        <v>9.6591618848492503E-2</v>
      </c>
      <c r="N948" s="8" t="s">
        <v>8615</v>
      </c>
      <c r="O948" s="8" t="s">
        <v>107</v>
      </c>
      <c r="P948" s="9">
        <v>0.72719907407407403</v>
      </c>
      <c r="Q948" s="9">
        <v>0.733912037037037</v>
      </c>
      <c r="R948" s="8">
        <v>0</v>
      </c>
      <c r="S948" s="10">
        <v>0.18333333333333335</v>
      </c>
      <c r="T948" s="8" t="s">
        <v>4474</v>
      </c>
      <c r="U948" s="8" t="s">
        <v>4475</v>
      </c>
      <c r="V948" s="10">
        <v>5.1029887282711003E-2</v>
      </c>
      <c r="W948">
        <v>78.41</v>
      </c>
      <c r="X948" s="8">
        <v>0</v>
      </c>
      <c r="Y948" s="8">
        <v>0</v>
      </c>
      <c r="Z948">
        <v>0</v>
      </c>
      <c r="AA948">
        <v>0</v>
      </c>
      <c r="AB948" s="8">
        <f>Solution[[#This Row],[Old Stop]] +1</f>
        <v>69</v>
      </c>
      <c r="AC948" s="8" t="str">
        <f>_xlfn.CONCAT(Solution[[#This Row],[Old Rt '#]],"_",Solution[[#This Row],[Week '#]],"_", _xlfn.SWITCH(Solution[[#This Row],[Old Delivery Day]], "M", "Monday", "T", "Tuesday", "W", "Wednesday", "R", "Thursday", "F", "Friday"))</f>
        <v>101_Week3_Wednesday</v>
      </c>
      <c r="AD948" s="20">
        <v>0</v>
      </c>
      <c r="AE948" s="20">
        <v>0</v>
      </c>
      <c r="AF948" s="20">
        <v>78.41</v>
      </c>
      <c r="AG948" s="20">
        <v>0</v>
      </c>
      <c r="AH948" t="s">
        <v>247</v>
      </c>
      <c r="AI948" s="8" t="s">
        <v>3414</v>
      </c>
      <c r="AJ948" s="8" t="s">
        <v>5409</v>
      </c>
      <c r="AK948" s="8">
        <v>1</v>
      </c>
      <c r="AL948" s="8">
        <v>0</v>
      </c>
      <c r="AM948" s="11">
        <v>9.8011999999999997</v>
      </c>
      <c r="AN948" s="11">
        <v>0</v>
      </c>
      <c r="AO948" t="s">
        <v>163</v>
      </c>
      <c r="AP948" s="8" t="s">
        <v>191</v>
      </c>
      <c r="AQ948" s="8" t="s">
        <v>44</v>
      </c>
      <c r="AR948" s="8" t="s">
        <v>163</v>
      </c>
      <c r="AS948" s="8" t="s">
        <v>164</v>
      </c>
      <c r="AT948" s="8" t="s">
        <v>168</v>
      </c>
      <c r="AU9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8" s="8">
        <v>0</v>
      </c>
      <c r="AW948">
        <v>0</v>
      </c>
      <c r="AX948">
        <v>0</v>
      </c>
      <c r="AY948">
        <v>19.602499999999999</v>
      </c>
      <c r="AZ948">
        <v>0</v>
      </c>
    </row>
    <row r="949" spans="1:52" x14ac:dyDescent="0.3">
      <c r="A949" s="43" t="s">
        <v>77</v>
      </c>
      <c r="D949" s="8" t="s">
        <v>103</v>
      </c>
      <c r="E949" s="8" t="s">
        <v>290</v>
      </c>
      <c r="F949" s="8" t="s">
        <v>12</v>
      </c>
      <c r="J949" s="8"/>
      <c r="K949" s="14" t="s">
        <v>3551</v>
      </c>
      <c r="L949" s="14" t="s">
        <v>3552</v>
      </c>
      <c r="M949" s="10">
        <v>7.68285150633369</v>
      </c>
      <c r="N949" s="8" t="s">
        <v>8613</v>
      </c>
      <c r="P949" s="9">
        <v>0.73924768518518513</v>
      </c>
      <c r="Q949" s="9">
        <v>0.73924768518518513</v>
      </c>
      <c r="R949" s="8">
        <v>0</v>
      </c>
      <c r="T949" s="8" t="s">
        <v>3553</v>
      </c>
      <c r="U949" s="8" t="s">
        <v>3554</v>
      </c>
      <c r="V949" s="10">
        <v>2.9521254083374</v>
      </c>
      <c r="W949"/>
      <c r="Z949"/>
      <c r="AA949"/>
      <c r="AB949" s="8">
        <f>Solution[[#This Row],[Old Stop]] +1</f>
        <v>1</v>
      </c>
      <c r="AC949" s="8" t="e">
        <f>_xlfn.CONCAT(Solution[[#This Row],[Old Rt '#]],"_",Solution[[#This Row],[Week '#]],"_", _xlfn.SWITCH(Solution[[#This Row],[Old Delivery Day]], "M", "Monday", "T", "Tuesday", "W", "Wednesday", "R", "Thursday", "F", "Friday"))</f>
        <v>#N/A</v>
      </c>
      <c r="AD949" s="20"/>
      <c r="AE949" s="20"/>
      <c r="AI949" s="8" t="s">
        <v>3414</v>
      </c>
      <c r="AJ949" s="8" t="s">
        <v>5409</v>
      </c>
      <c r="AK949" s="8">
        <v>17</v>
      </c>
      <c r="AL949" s="8"/>
      <c r="AM949" s="11"/>
      <c r="AN949" s="11"/>
      <c r="AO949" t="s">
        <v>163</v>
      </c>
      <c r="AP949" s="8"/>
      <c r="AQ949" s="8"/>
      <c r="AR949" s="8" t="s">
        <v>163</v>
      </c>
      <c r="AS949" s="8" t="s">
        <v>163</v>
      </c>
      <c r="AT949" s="8"/>
      <c r="AU9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49" s="8"/>
    </row>
    <row r="950" spans="1:52" x14ac:dyDescent="0.3">
      <c r="A950" s="43" t="s">
        <v>768</v>
      </c>
      <c r="B950" t="s">
        <v>4055</v>
      </c>
      <c r="C950" t="s">
        <v>110</v>
      </c>
      <c r="D950" s="8" t="s">
        <v>103</v>
      </c>
      <c r="E950" s="8" t="s">
        <v>290</v>
      </c>
      <c r="F950" s="8" t="s">
        <v>48</v>
      </c>
      <c r="G950" s="8" t="s">
        <v>9252</v>
      </c>
      <c r="H950" s="8" t="s">
        <v>290</v>
      </c>
      <c r="I950" s="8" t="s">
        <v>14</v>
      </c>
      <c r="J950" s="8">
        <v>122</v>
      </c>
      <c r="K950" s="14" t="s">
        <v>767</v>
      </c>
      <c r="L950" s="14" t="s">
        <v>5952</v>
      </c>
      <c r="M950" s="10">
        <v>0.40018116263715298</v>
      </c>
      <c r="N950" s="8" t="s">
        <v>8608</v>
      </c>
      <c r="O950" s="8" t="s">
        <v>147</v>
      </c>
      <c r="P950" s="9">
        <v>0.39488425925925924</v>
      </c>
      <c r="Q950" s="9">
        <v>0.40075231481481483</v>
      </c>
      <c r="R950" s="8">
        <v>0</v>
      </c>
      <c r="S950" s="10">
        <v>9.0733333333333341</v>
      </c>
      <c r="T950" s="8" t="s">
        <v>4057</v>
      </c>
      <c r="U950" s="8" t="s">
        <v>4058</v>
      </c>
      <c r="V950" s="10">
        <v>0.298347506517538</v>
      </c>
      <c r="W950">
        <v>3635.82</v>
      </c>
      <c r="X950" s="8">
        <v>23</v>
      </c>
      <c r="Y950" s="8">
        <v>0.75</v>
      </c>
      <c r="Z950">
        <v>6</v>
      </c>
      <c r="AA950">
        <v>102</v>
      </c>
      <c r="AB950" s="8">
        <f>Solution[[#This Row],[Old Stop]] +1</f>
        <v>123</v>
      </c>
      <c r="AC950" s="8" t="str">
        <f>_xlfn.CONCAT(Solution[[#This Row],[Old Rt '#]],"_",Solution[[#This Row],[Week '#]],"_", _xlfn.SWITCH(Solution[[#This Row],[Old Delivery Day]], "M", "Monday", "T", "Tuesday", "W", "Wednesday", "R", "Thursday", "F", "Friday"))</f>
        <v>105_Week3_Friday</v>
      </c>
      <c r="AD950" s="20">
        <v>65.138400000000004</v>
      </c>
      <c r="AE950" s="20">
        <v>57.196899999999999</v>
      </c>
      <c r="AF950" s="20">
        <v>69.077600000000004</v>
      </c>
      <c r="AG950" s="20">
        <v>84.149199999999993</v>
      </c>
      <c r="AH950">
        <v>82.41</v>
      </c>
      <c r="AI950" s="8" t="s">
        <v>3549</v>
      </c>
      <c r="AJ950" s="8" t="s">
        <v>5564</v>
      </c>
      <c r="AK950" s="8">
        <v>1</v>
      </c>
      <c r="AL950" s="8">
        <v>92</v>
      </c>
      <c r="AM950" s="11">
        <v>56.96</v>
      </c>
      <c r="AN950" s="11">
        <v>89.037499999999994</v>
      </c>
      <c r="AO950" t="s">
        <v>163</v>
      </c>
      <c r="AP950" s="8" t="s">
        <v>191</v>
      </c>
      <c r="AQ950" s="8" t="s">
        <v>44</v>
      </c>
      <c r="AR950" s="8" t="s">
        <v>164</v>
      </c>
      <c r="AS950" s="8" t="s">
        <v>163</v>
      </c>
      <c r="AT950" s="8" t="s">
        <v>168</v>
      </c>
      <c r="AU9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0" s="8">
        <v>92</v>
      </c>
      <c r="AW950">
        <v>16.284600000000001</v>
      </c>
      <c r="AX950">
        <v>14.299225</v>
      </c>
      <c r="AY950">
        <v>17.269400000000001</v>
      </c>
      <c r="AZ950">
        <v>21.037299999999998</v>
      </c>
    </row>
    <row r="951" spans="1:52" x14ac:dyDescent="0.3">
      <c r="A951" s="43" t="s">
        <v>1843</v>
      </c>
      <c r="B951" t="s">
        <v>5169</v>
      </c>
      <c r="C951" t="s">
        <v>110</v>
      </c>
      <c r="D951" s="8" t="s">
        <v>103</v>
      </c>
      <c r="E951" s="8" t="s">
        <v>290</v>
      </c>
      <c r="F951" s="8" t="s">
        <v>48</v>
      </c>
      <c r="G951" s="8" t="s">
        <v>137</v>
      </c>
      <c r="H951" s="8" t="s">
        <v>160</v>
      </c>
      <c r="I951" s="8" t="s">
        <v>48</v>
      </c>
      <c r="J951" s="8">
        <v>287</v>
      </c>
      <c r="K951" s="14" t="s">
        <v>1842</v>
      </c>
      <c r="L951" s="14" t="s">
        <v>6152</v>
      </c>
      <c r="M951" s="10">
        <v>0.275430148486009</v>
      </c>
      <c r="N951" s="8" t="s">
        <v>8606</v>
      </c>
      <c r="O951" s="8" t="s">
        <v>129</v>
      </c>
      <c r="P951" s="9">
        <v>0.4009375</v>
      </c>
      <c r="Q951" s="9">
        <v>0.41394675925925928</v>
      </c>
      <c r="R951" s="8">
        <v>0</v>
      </c>
      <c r="S951" s="10">
        <v>16.425000000000001</v>
      </c>
      <c r="T951" s="8" t="s">
        <v>5171</v>
      </c>
      <c r="U951" s="8" t="s">
        <v>5172</v>
      </c>
      <c r="V951" s="10">
        <v>0.20043964960703101</v>
      </c>
      <c r="W951">
        <v>2572.92</v>
      </c>
      <c r="X951" s="8">
        <v>0</v>
      </c>
      <c r="Y951" s="8">
        <v>0</v>
      </c>
      <c r="Z951">
        <v>0</v>
      </c>
      <c r="AA951">
        <v>0</v>
      </c>
      <c r="AB951" s="8">
        <f>Solution[[#This Row],[Old Stop]] +1</f>
        <v>288</v>
      </c>
      <c r="AC951" s="8" t="str">
        <f>_xlfn.CONCAT(Solution[[#This Row],[Old Rt '#]],"_",Solution[[#This Row],[Week '#]],"_", _xlfn.SWITCH(Solution[[#This Row],[Old Delivery Day]], "M", "Monday", "T", "Tuesday", "W", "Wednesday", "R", "Thursday", "F", "Friday"))</f>
        <v>101_Week3_Thursday</v>
      </c>
      <c r="AD951" s="20">
        <v>69.739999999999995</v>
      </c>
      <c r="AE951" s="20">
        <v>99.384200000000007</v>
      </c>
      <c r="AF951" s="20">
        <v>114.00620000000001</v>
      </c>
      <c r="AG951" s="20">
        <v>105.7616</v>
      </c>
      <c r="AH951">
        <v>62.85</v>
      </c>
      <c r="AI951" s="8" t="s">
        <v>3549</v>
      </c>
      <c r="AJ951" s="8" t="s">
        <v>5564</v>
      </c>
      <c r="AK951" s="8">
        <v>1</v>
      </c>
      <c r="AL951" s="8">
        <v>0</v>
      </c>
      <c r="AM951" s="11">
        <v>64.707499999999996</v>
      </c>
      <c r="AN951" s="11">
        <v>49.673699999999997</v>
      </c>
      <c r="AO951" t="s">
        <v>163</v>
      </c>
      <c r="AP951" s="8" t="s">
        <v>191</v>
      </c>
      <c r="AQ951" s="8" t="s">
        <v>81</v>
      </c>
      <c r="AR951" s="8" t="s">
        <v>163</v>
      </c>
      <c r="AS951" s="8" t="s">
        <v>164</v>
      </c>
      <c r="AT951" s="8" t="s">
        <v>168</v>
      </c>
      <c r="AU9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1" s="8">
        <v>0</v>
      </c>
      <c r="AW951">
        <v>17.434999999999999</v>
      </c>
      <c r="AX951">
        <v>24.846050000000002</v>
      </c>
      <c r="AY951">
        <v>28.501550000000002</v>
      </c>
      <c r="AZ951">
        <v>26.4404</v>
      </c>
    </row>
    <row r="952" spans="1:52" x14ac:dyDescent="0.3">
      <c r="A952" s="43" t="s">
        <v>1469</v>
      </c>
      <c r="B952" t="s">
        <v>5249</v>
      </c>
      <c r="C952" t="s">
        <v>110</v>
      </c>
      <c r="D952" s="8" t="s">
        <v>103</v>
      </c>
      <c r="E952" s="8" t="s">
        <v>290</v>
      </c>
      <c r="F952" s="8" t="s">
        <v>48</v>
      </c>
      <c r="G952" s="8" t="s">
        <v>180</v>
      </c>
      <c r="H952" s="8" t="s">
        <v>290</v>
      </c>
      <c r="I952" s="8" t="s">
        <v>14</v>
      </c>
      <c r="J952" s="8">
        <v>123</v>
      </c>
      <c r="K952" s="14" t="s">
        <v>1468</v>
      </c>
      <c r="L952" s="14" t="s">
        <v>8966</v>
      </c>
      <c r="M952" s="10">
        <v>2.1128428815016802</v>
      </c>
      <c r="N952" s="8" t="s">
        <v>8612</v>
      </c>
      <c r="O952" s="8" t="s">
        <v>129</v>
      </c>
      <c r="P952" s="9">
        <v>0.37527777777777777</v>
      </c>
      <c r="Q952" s="9">
        <v>0.37883101851851853</v>
      </c>
      <c r="R952" s="8">
        <v>0</v>
      </c>
      <c r="S952" s="10">
        <v>5.3916666666666666</v>
      </c>
      <c r="T952" s="8" t="s">
        <v>8967</v>
      </c>
      <c r="U952" s="8" t="s">
        <v>8968</v>
      </c>
      <c r="V952" s="10">
        <v>1.7091844317670399</v>
      </c>
      <c r="W952">
        <v>955.07</v>
      </c>
      <c r="X952" s="8">
        <v>0</v>
      </c>
      <c r="Y952" s="8">
        <v>0</v>
      </c>
      <c r="Z952">
        <v>0</v>
      </c>
      <c r="AA952">
        <v>0</v>
      </c>
      <c r="AB952" s="8">
        <f>Solution[[#This Row],[Old Stop]] +1</f>
        <v>124</v>
      </c>
      <c r="AC952" s="8" t="str">
        <f>_xlfn.CONCAT(Solution[[#This Row],[Old Rt '#]],"_",Solution[[#This Row],[Week '#]],"_", _xlfn.SWITCH(Solution[[#This Row],[Old Delivery Day]], "M", "Monday", "T", "Tuesday", "W", "Wednesday", "R", "Thursday", "F", "Friday"))</f>
        <v>105_Week3_Friday</v>
      </c>
      <c r="AD952" s="20">
        <v>36.159999999999997</v>
      </c>
      <c r="AE952" s="20">
        <v>36.159999999999997</v>
      </c>
      <c r="AF952" s="20">
        <v>37.58</v>
      </c>
      <c r="AG952" s="20">
        <v>38.29</v>
      </c>
      <c r="AH952">
        <v>20.3</v>
      </c>
      <c r="AI952" s="8" t="s">
        <v>3549</v>
      </c>
      <c r="AJ952" s="8" t="s">
        <v>5564</v>
      </c>
      <c r="AK952" s="8">
        <v>1</v>
      </c>
      <c r="AL952" s="8">
        <v>0</v>
      </c>
      <c r="AM952" s="11">
        <v>18.079999999999998</v>
      </c>
      <c r="AN952" s="11">
        <v>19.145</v>
      </c>
      <c r="AO952" t="s">
        <v>163</v>
      </c>
      <c r="AP952" s="8" t="s">
        <v>191</v>
      </c>
      <c r="AQ952" s="8" t="s">
        <v>44</v>
      </c>
      <c r="AR952" s="8" t="s">
        <v>164</v>
      </c>
      <c r="AS952" s="8" t="s">
        <v>163</v>
      </c>
      <c r="AT952" s="8" t="s">
        <v>168</v>
      </c>
      <c r="AU9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2" s="8">
        <v>0</v>
      </c>
      <c r="AW952">
        <v>9.0399999999999991</v>
      </c>
      <c r="AX952">
        <v>9.0399999999999991</v>
      </c>
      <c r="AY952">
        <v>9.3949999999999996</v>
      </c>
      <c r="AZ952">
        <v>9.5724999999999998</v>
      </c>
    </row>
    <row r="953" spans="1:52" x14ac:dyDescent="0.3">
      <c r="A953" s="43" t="s">
        <v>1355</v>
      </c>
      <c r="B953" t="s">
        <v>4157</v>
      </c>
      <c r="C953" t="s">
        <v>110</v>
      </c>
      <c r="D953" s="8" t="s">
        <v>103</v>
      </c>
      <c r="E953" s="8" t="s">
        <v>290</v>
      </c>
      <c r="F953" s="8" t="s">
        <v>48</v>
      </c>
      <c r="G953" s="8" t="s">
        <v>9250</v>
      </c>
      <c r="H953" s="8" t="s">
        <v>160</v>
      </c>
      <c r="I953" s="8" t="s">
        <v>48</v>
      </c>
      <c r="J953" s="8">
        <v>285</v>
      </c>
      <c r="K953" s="14" t="s">
        <v>1354</v>
      </c>
      <c r="L953" s="14" t="s">
        <v>5950</v>
      </c>
      <c r="M953" s="10">
        <v>0.31137579888373101</v>
      </c>
      <c r="N953" s="8" t="s">
        <v>8607</v>
      </c>
      <c r="O953" s="8" t="s">
        <v>147</v>
      </c>
      <c r="P953" s="9">
        <v>0.37903935185185184</v>
      </c>
      <c r="Q953" s="9">
        <v>0.39460648148148147</v>
      </c>
      <c r="R953" s="8">
        <v>0</v>
      </c>
      <c r="S953" s="10">
        <v>28.836666666666666</v>
      </c>
      <c r="T953" s="8" t="s">
        <v>4159</v>
      </c>
      <c r="U953" s="8" t="s">
        <v>4160</v>
      </c>
      <c r="V953" s="10">
        <v>0.232175944564013</v>
      </c>
      <c r="W953">
        <v>5306.8</v>
      </c>
      <c r="X953" s="8">
        <v>19</v>
      </c>
      <c r="Y953" s="8">
        <v>0.92936802973977695</v>
      </c>
      <c r="Z953">
        <v>13</v>
      </c>
      <c r="AA953">
        <v>269</v>
      </c>
      <c r="AB953" s="8">
        <f>Solution[[#This Row],[Old Stop]] +1</f>
        <v>286</v>
      </c>
      <c r="AC953" s="8" t="str">
        <f>_xlfn.CONCAT(Solution[[#This Row],[Old Rt '#]],"_",Solution[[#This Row],[Week '#]],"_", _xlfn.SWITCH(Solution[[#This Row],[Old Delivery Day]], "M", "Monday", "T", "Tuesday", "W", "Wednesday", "R", "Thursday", "F", "Friday"))</f>
        <v>101_Week3_Thursday</v>
      </c>
      <c r="AD953" s="20">
        <v>102.3407</v>
      </c>
      <c r="AE953" s="20">
        <v>96.884600000000006</v>
      </c>
      <c r="AF953" s="20">
        <v>97.912800000000004</v>
      </c>
      <c r="AG953" s="20">
        <v>114.5853</v>
      </c>
      <c r="AH953">
        <v>109.04</v>
      </c>
      <c r="AI953" s="8" t="s">
        <v>3549</v>
      </c>
      <c r="AJ953" s="8" t="s">
        <v>5564</v>
      </c>
      <c r="AK953" s="8">
        <v>1</v>
      </c>
      <c r="AL953" s="8">
        <v>269</v>
      </c>
      <c r="AM953" s="11">
        <v>95.935000000000002</v>
      </c>
      <c r="AN953" s="11">
        <v>119.11620000000001</v>
      </c>
      <c r="AO953" t="s">
        <v>163</v>
      </c>
      <c r="AP953" s="8" t="s">
        <v>191</v>
      </c>
      <c r="AQ953" s="8" t="s">
        <v>44</v>
      </c>
      <c r="AR953" s="8" t="s">
        <v>163</v>
      </c>
      <c r="AS953" s="8" t="s">
        <v>164</v>
      </c>
      <c r="AT953" s="8" t="s">
        <v>168</v>
      </c>
      <c r="AU9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3" s="8">
        <v>269</v>
      </c>
      <c r="AW953">
        <v>25.585175</v>
      </c>
      <c r="AX953">
        <v>24.221150000000002</v>
      </c>
      <c r="AY953">
        <v>24.478200000000001</v>
      </c>
      <c r="AZ953">
        <v>28.646325000000001</v>
      </c>
    </row>
    <row r="954" spans="1:52" x14ac:dyDescent="0.3">
      <c r="A954" s="43" t="s">
        <v>559</v>
      </c>
      <c r="B954" t="s">
        <v>3804</v>
      </c>
      <c r="C954" t="s">
        <v>110</v>
      </c>
      <c r="D954" s="8" t="s">
        <v>103</v>
      </c>
      <c r="E954" s="8" t="s">
        <v>290</v>
      </c>
      <c r="F954" s="8" t="s">
        <v>48</v>
      </c>
      <c r="G954" s="8" t="s">
        <v>9254</v>
      </c>
      <c r="H954" s="8" t="s">
        <v>290</v>
      </c>
      <c r="I954" s="8" t="s">
        <v>14</v>
      </c>
      <c r="J954" s="8">
        <v>120</v>
      </c>
      <c r="K954" s="14" t="s">
        <v>558</v>
      </c>
      <c r="L954" s="14" t="s">
        <v>8952</v>
      </c>
      <c r="M954" s="10">
        <v>0.18506908048891499</v>
      </c>
      <c r="N954" s="8" t="s">
        <v>8574</v>
      </c>
      <c r="O954" s="8" t="s">
        <v>147</v>
      </c>
      <c r="P954" s="9">
        <v>0.47190972222222222</v>
      </c>
      <c r="Q954" s="9">
        <v>0.47499999999999998</v>
      </c>
      <c r="R954" s="8">
        <v>0</v>
      </c>
      <c r="S954" s="10">
        <v>7.5333333333333332</v>
      </c>
      <c r="T954" s="8" t="s">
        <v>8953</v>
      </c>
      <c r="U954" s="8" t="s">
        <v>8954</v>
      </c>
      <c r="V954" s="10">
        <v>2.0200667502050702E-2</v>
      </c>
      <c r="W954">
        <v>3948.94</v>
      </c>
      <c r="X954" s="8">
        <v>0</v>
      </c>
      <c r="Y954" s="8">
        <v>0</v>
      </c>
      <c r="Z954">
        <v>0</v>
      </c>
      <c r="AA954">
        <v>0</v>
      </c>
      <c r="AB954" s="8">
        <f>Solution[[#This Row],[Old Stop]] +1</f>
        <v>121</v>
      </c>
      <c r="AC954" s="8" t="str">
        <f>_xlfn.CONCAT(Solution[[#This Row],[Old Rt '#]],"_",Solution[[#This Row],[Week '#]],"_", _xlfn.SWITCH(Solution[[#This Row],[Old Delivery Day]], "M", "Monday", "T", "Tuesday", "W", "Wednesday", "R", "Thursday", "F", "Friday"))</f>
        <v>105_Week3_Friday</v>
      </c>
      <c r="AD954" s="20">
        <v>73.401499999999999</v>
      </c>
      <c r="AE954" s="20">
        <v>75.98</v>
      </c>
      <c r="AF954" s="20">
        <v>77.838399999999993</v>
      </c>
      <c r="AG954" s="20">
        <v>81.539199999999994</v>
      </c>
      <c r="AH954">
        <v>83.74</v>
      </c>
      <c r="AI954" s="8" t="s">
        <v>3549</v>
      </c>
      <c r="AJ954" s="8" t="s">
        <v>5564</v>
      </c>
      <c r="AK954" s="8">
        <v>1</v>
      </c>
      <c r="AL954" s="8">
        <v>0</v>
      </c>
      <c r="AM954" s="11">
        <v>75.98</v>
      </c>
      <c r="AN954" s="11">
        <v>82.95</v>
      </c>
      <c r="AO954" t="s">
        <v>163</v>
      </c>
      <c r="AP954" s="8" t="s">
        <v>191</v>
      </c>
      <c r="AQ954" s="8" t="s">
        <v>44</v>
      </c>
      <c r="AR954" s="8" t="s">
        <v>164</v>
      </c>
      <c r="AS954" s="8" t="s">
        <v>163</v>
      </c>
      <c r="AT954" s="8" t="s">
        <v>168</v>
      </c>
      <c r="AU9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4" s="8">
        <v>0</v>
      </c>
      <c r="AW954">
        <v>18.350375</v>
      </c>
      <c r="AX954">
        <v>18.995000000000001</v>
      </c>
      <c r="AY954">
        <v>19.459599999999998</v>
      </c>
      <c r="AZ954">
        <v>20.384799999999998</v>
      </c>
    </row>
    <row r="955" spans="1:52" x14ac:dyDescent="0.3">
      <c r="A955" s="43" t="s">
        <v>798</v>
      </c>
      <c r="B955" t="s">
        <v>3647</v>
      </c>
      <c r="C955" t="s">
        <v>110</v>
      </c>
      <c r="D955" s="8" t="s">
        <v>103</v>
      </c>
      <c r="E955" s="8" t="s">
        <v>290</v>
      </c>
      <c r="F955" s="8" t="s">
        <v>48</v>
      </c>
      <c r="G955" s="8" t="s">
        <v>9262</v>
      </c>
      <c r="H955" s="8" t="s">
        <v>290</v>
      </c>
      <c r="I955" s="8" t="s">
        <v>14</v>
      </c>
      <c r="J955" s="8">
        <v>100</v>
      </c>
      <c r="K955" s="14" t="s">
        <v>797</v>
      </c>
      <c r="L955" s="14" t="s">
        <v>5906</v>
      </c>
      <c r="M955" s="10">
        <v>0</v>
      </c>
      <c r="N955" s="8" t="s">
        <v>8584</v>
      </c>
      <c r="O955" s="8" t="s">
        <v>147</v>
      </c>
      <c r="P955" s="9">
        <v>0.54730324074074077</v>
      </c>
      <c r="Q955" s="9">
        <v>0.57791666666666663</v>
      </c>
      <c r="R955" s="8">
        <v>0</v>
      </c>
      <c r="S955" s="10">
        <v>43.64</v>
      </c>
      <c r="T955" s="8" t="s">
        <v>3649</v>
      </c>
      <c r="U955" s="8" t="s">
        <v>3650</v>
      </c>
      <c r="V955" s="10"/>
      <c r="W955">
        <v>10834.56</v>
      </c>
      <c r="X955" s="8">
        <v>0</v>
      </c>
      <c r="Y955" s="8">
        <v>0</v>
      </c>
      <c r="Z955">
        <v>0</v>
      </c>
      <c r="AA955">
        <v>0</v>
      </c>
      <c r="AB955" s="8">
        <f>Solution[[#This Row],[Old Stop]] +1</f>
        <v>101</v>
      </c>
      <c r="AC955" s="8" t="str">
        <f>_xlfn.CONCAT(Solution[[#This Row],[Old Rt '#]],"_",Solution[[#This Row],[Week '#]],"_", _xlfn.SWITCH(Solution[[#This Row],[Old Delivery Day]], "M", "Monday", "T", "Tuesday", "W", "Wednesday", "R", "Thursday", "F", "Friday"))</f>
        <v>105_Week3_Friday</v>
      </c>
      <c r="AD955" s="20">
        <v>195.7569</v>
      </c>
      <c r="AE955" s="20">
        <v>198.88</v>
      </c>
      <c r="AF955" s="20">
        <v>223.84639999999999</v>
      </c>
      <c r="AG955" s="20">
        <v>208.87</v>
      </c>
      <c r="AH955">
        <v>221.4</v>
      </c>
      <c r="AI955" s="8" t="s">
        <v>3549</v>
      </c>
      <c r="AJ955" s="8" t="s">
        <v>5564</v>
      </c>
      <c r="AK955" s="8">
        <v>1</v>
      </c>
      <c r="AL955" s="8">
        <v>0</v>
      </c>
      <c r="AM955" s="11">
        <v>257.44119999999998</v>
      </c>
      <c r="AN955" s="11">
        <v>208.87</v>
      </c>
      <c r="AO955" t="s">
        <v>163</v>
      </c>
      <c r="AP955" s="8" t="s">
        <v>191</v>
      </c>
      <c r="AQ955" s="8" t="s">
        <v>44</v>
      </c>
      <c r="AR955" s="8" t="s">
        <v>164</v>
      </c>
      <c r="AS955" s="8" t="s">
        <v>163</v>
      </c>
      <c r="AT955" s="8" t="s">
        <v>168</v>
      </c>
      <c r="AU9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5" s="8">
        <v>0</v>
      </c>
      <c r="AW955">
        <v>48.939225</v>
      </c>
      <c r="AX955">
        <v>49.72</v>
      </c>
      <c r="AY955">
        <v>55.961599999999997</v>
      </c>
      <c r="AZ955">
        <v>52.217500000000001</v>
      </c>
    </row>
    <row r="956" spans="1:52" x14ac:dyDescent="0.3">
      <c r="A956" s="43" t="s">
        <v>1713</v>
      </c>
      <c r="B956" t="s">
        <v>4226</v>
      </c>
      <c r="C956" t="s">
        <v>110</v>
      </c>
      <c r="D956" s="8" t="s">
        <v>103</v>
      </c>
      <c r="E956" s="8" t="s">
        <v>290</v>
      </c>
      <c r="F956" s="8" t="s">
        <v>48</v>
      </c>
      <c r="G956" s="8" t="s">
        <v>9260</v>
      </c>
      <c r="H956" s="8" t="s">
        <v>290</v>
      </c>
      <c r="I956" s="8" t="s">
        <v>14</v>
      </c>
      <c r="J956" s="8">
        <v>242</v>
      </c>
      <c r="K956" s="14" t="s">
        <v>1712</v>
      </c>
      <c r="L956" s="14" t="s">
        <v>5904</v>
      </c>
      <c r="M956" s="10">
        <v>0.362372015010749</v>
      </c>
      <c r="N956" s="8" t="s">
        <v>8578</v>
      </c>
      <c r="O956" s="8" t="s">
        <v>147</v>
      </c>
      <c r="P956" s="9">
        <v>0.57817129629629627</v>
      </c>
      <c r="Q956" s="9">
        <v>0.5872222222222222</v>
      </c>
      <c r="R956" s="8">
        <v>0</v>
      </c>
      <c r="S956" s="10">
        <v>15.243333333333334</v>
      </c>
      <c r="T956" s="8" t="s">
        <v>4228</v>
      </c>
      <c r="U956" s="8" t="s">
        <v>4229</v>
      </c>
      <c r="V956" s="10">
        <v>0.121711450115344</v>
      </c>
      <c r="W956">
        <v>4145.45</v>
      </c>
      <c r="X956" s="8">
        <v>0</v>
      </c>
      <c r="Y956" s="8">
        <v>0</v>
      </c>
      <c r="Z956">
        <v>0</v>
      </c>
      <c r="AA956">
        <v>0</v>
      </c>
      <c r="AB956" s="8">
        <f>Solution[[#This Row],[Old Stop]] +1</f>
        <v>243</v>
      </c>
      <c r="AC956" s="8" t="str">
        <f>_xlfn.CONCAT(Solution[[#This Row],[Old Rt '#]],"_",Solution[[#This Row],[Week '#]],"_", _xlfn.SWITCH(Solution[[#This Row],[Old Delivery Day]], "M", "Monday", "T", "Tuesday", "W", "Wednesday", "R", "Thursday", "F", "Friday"))</f>
        <v>105_Week3_Friday</v>
      </c>
      <c r="AD956" s="20">
        <v>70.680000000000007</v>
      </c>
      <c r="AE956" s="20">
        <v>81.912300000000002</v>
      </c>
      <c r="AF956" s="20">
        <v>90.902299999999997</v>
      </c>
      <c r="AG956" s="20">
        <v>89.629199999999997</v>
      </c>
      <c r="AH956">
        <v>98.17</v>
      </c>
      <c r="AI956" s="8" t="s">
        <v>3549</v>
      </c>
      <c r="AJ956" s="8" t="s">
        <v>5564</v>
      </c>
      <c r="AK956" s="8">
        <v>1</v>
      </c>
      <c r="AL956" s="8">
        <v>0</v>
      </c>
      <c r="AM956" s="11">
        <v>87.476200000000006</v>
      </c>
      <c r="AN956" s="11">
        <v>89.132499999999993</v>
      </c>
      <c r="AO956" t="s">
        <v>163</v>
      </c>
      <c r="AP956" s="8" t="s">
        <v>191</v>
      </c>
      <c r="AQ956" s="8" t="s">
        <v>44</v>
      </c>
      <c r="AR956" s="8" t="s">
        <v>164</v>
      </c>
      <c r="AS956" s="8" t="s">
        <v>163</v>
      </c>
      <c r="AT956" s="8" t="s">
        <v>168</v>
      </c>
      <c r="AU9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6" s="8">
        <v>0</v>
      </c>
      <c r="AW956">
        <v>17.670000000000002</v>
      </c>
      <c r="AX956">
        <v>20.478075</v>
      </c>
      <c r="AY956">
        <v>22.725574999999999</v>
      </c>
      <c r="AZ956">
        <v>22.407299999999999</v>
      </c>
    </row>
    <row r="957" spans="1:52" x14ac:dyDescent="0.3">
      <c r="A957" s="43" t="s">
        <v>1333</v>
      </c>
      <c r="B957" t="s">
        <v>4238</v>
      </c>
      <c r="C957" t="s">
        <v>110</v>
      </c>
      <c r="D957" s="8" t="s">
        <v>103</v>
      </c>
      <c r="E957" s="8" t="s">
        <v>290</v>
      </c>
      <c r="F957" s="8" t="s">
        <v>48</v>
      </c>
      <c r="G957" s="8" t="s">
        <v>9256</v>
      </c>
      <c r="H957" s="8" t="s">
        <v>290</v>
      </c>
      <c r="I957" s="8" t="s">
        <v>14</v>
      </c>
      <c r="J957" s="8">
        <v>80</v>
      </c>
      <c r="K957" s="14" t="s">
        <v>1332</v>
      </c>
      <c r="L957" s="14" t="s">
        <v>8951</v>
      </c>
      <c r="M957" s="10">
        <v>0</v>
      </c>
      <c r="N957" s="8" t="s">
        <v>8586</v>
      </c>
      <c r="O957" s="8" t="s">
        <v>147</v>
      </c>
      <c r="P957" s="9">
        <v>0.54662037037037037</v>
      </c>
      <c r="Q957" s="9">
        <v>0.54706018518518518</v>
      </c>
      <c r="R957" s="8">
        <v>0</v>
      </c>
      <c r="S957" s="10">
        <v>0.34666666666666668</v>
      </c>
      <c r="T957" s="8" t="s">
        <v>3649</v>
      </c>
      <c r="U957" s="8" t="s">
        <v>3650</v>
      </c>
      <c r="V957" s="10"/>
      <c r="W957">
        <v>1630.2</v>
      </c>
      <c r="X957" s="8">
        <v>0</v>
      </c>
      <c r="Y957" s="8">
        <v>0</v>
      </c>
      <c r="Z957">
        <v>0</v>
      </c>
      <c r="AA957">
        <v>0</v>
      </c>
      <c r="AB957" s="8">
        <f>Solution[[#This Row],[Old Stop]] +1</f>
        <v>81</v>
      </c>
      <c r="AC957" s="8" t="str">
        <f>_xlfn.CONCAT(Solution[[#This Row],[Old Rt '#]],"_",Solution[[#This Row],[Week '#]],"_", _xlfn.SWITCH(Solution[[#This Row],[Old Delivery Day]], "M", "Monday", "T", "Tuesday", "W", "Wednesday", "R", "Thursday", "F", "Friday"))</f>
        <v>105_Week3_Friday</v>
      </c>
      <c r="AD957" s="20">
        <v>30.593800000000002</v>
      </c>
      <c r="AE957" s="20">
        <v>31.19</v>
      </c>
      <c r="AF957" s="20">
        <v>32.537599999999998</v>
      </c>
      <c r="AG957" s="20">
        <v>33.380000000000003</v>
      </c>
      <c r="AH957">
        <v>35.380000000000003</v>
      </c>
      <c r="AI957" s="8" t="s">
        <v>3549</v>
      </c>
      <c r="AJ957" s="8" t="s">
        <v>5564</v>
      </c>
      <c r="AK957" s="8">
        <v>1</v>
      </c>
      <c r="AL957" s="8">
        <v>0</v>
      </c>
      <c r="AM957" s="11">
        <v>31.19</v>
      </c>
      <c r="AN957" s="11">
        <v>33.380000000000003</v>
      </c>
      <c r="AO957" t="s">
        <v>163</v>
      </c>
      <c r="AP957" s="8" t="s">
        <v>191</v>
      </c>
      <c r="AQ957" s="8" t="s">
        <v>44</v>
      </c>
      <c r="AR957" s="8" t="s">
        <v>164</v>
      </c>
      <c r="AS957" s="8" t="s">
        <v>163</v>
      </c>
      <c r="AT957" s="8" t="s">
        <v>168</v>
      </c>
      <c r="AU9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7" s="8">
        <v>0</v>
      </c>
      <c r="AW957">
        <v>7.6484500000000004</v>
      </c>
      <c r="AX957">
        <v>7.7975000000000003</v>
      </c>
      <c r="AY957">
        <v>8.1343999999999994</v>
      </c>
      <c r="AZ957">
        <v>8.3450000000000006</v>
      </c>
    </row>
    <row r="958" spans="1:52" x14ac:dyDescent="0.3">
      <c r="A958" s="43" t="s">
        <v>1335</v>
      </c>
      <c r="B958" t="s">
        <v>4236</v>
      </c>
      <c r="C958" t="s">
        <v>110</v>
      </c>
      <c r="D958" s="8" t="s">
        <v>103</v>
      </c>
      <c r="E958" s="8" t="s">
        <v>290</v>
      </c>
      <c r="F958" s="8" t="s">
        <v>48</v>
      </c>
      <c r="G958" s="8" t="s">
        <v>9265</v>
      </c>
      <c r="H958" s="8" t="s">
        <v>290</v>
      </c>
      <c r="I958" s="8" t="s">
        <v>14</v>
      </c>
      <c r="J958" s="8">
        <v>90</v>
      </c>
      <c r="K958" s="14" t="s">
        <v>1334</v>
      </c>
      <c r="L958" s="14" t="s">
        <v>5908</v>
      </c>
      <c r="M958" s="10">
        <v>0</v>
      </c>
      <c r="N958" s="8" t="s">
        <v>8587</v>
      </c>
      <c r="O958" s="8" t="s">
        <v>147</v>
      </c>
      <c r="P958" s="9">
        <v>0.54704861111111114</v>
      </c>
      <c r="Q958" s="9">
        <v>0.54729166666666662</v>
      </c>
      <c r="R958" s="8">
        <v>0</v>
      </c>
      <c r="S958" s="10">
        <v>0.23666666666666666</v>
      </c>
      <c r="T958" s="8" t="s">
        <v>3649</v>
      </c>
      <c r="U958" s="8" t="s">
        <v>3650</v>
      </c>
      <c r="V958" s="10"/>
      <c r="W958">
        <v>810.5</v>
      </c>
      <c r="X958" s="8">
        <v>0</v>
      </c>
      <c r="Y958" s="8">
        <v>0</v>
      </c>
      <c r="Z958">
        <v>0</v>
      </c>
      <c r="AA958">
        <v>0</v>
      </c>
      <c r="AB958" s="8">
        <f>Solution[[#This Row],[Old Stop]] +1</f>
        <v>91</v>
      </c>
      <c r="AC958" s="8" t="str">
        <f>_xlfn.CONCAT(Solution[[#This Row],[Old Rt '#]],"_",Solution[[#This Row],[Week '#]],"_", _xlfn.SWITCH(Solution[[#This Row],[Old Delivery Day]], "M", "Monday", "T", "Tuesday", "W", "Wednesday", "R", "Thursday", "F", "Friday"))</f>
        <v>105_Week3_Friday</v>
      </c>
      <c r="AD958" s="20">
        <v>13.7761</v>
      </c>
      <c r="AE958" s="20">
        <v>13.98</v>
      </c>
      <c r="AF958" s="20">
        <v>18.770700000000001</v>
      </c>
      <c r="AG958" s="20">
        <v>19.61</v>
      </c>
      <c r="AH958">
        <v>20.79</v>
      </c>
      <c r="AI958" s="8" t="s">
        <v>3549</v>
      </c>
      <c r="AJ958" s="8" t="s">
        <v>5564</v>
      </c>
      <c r="AK958" s="8">
        <v>1</v>
      </c>
      <c r="AL958" s="8">
        <v>0</v>
      </c>
      <c r="AM958" s="11">
        <v>16.135000000000002</v>
      </c>
      <c r="AN958" s="11">
        <v>12.2562</v>
      </c>
      <c r="AO958" t="s">
        <v>163</v>
      </c>
      <c r="AP958" s="8" t="s">
        <v>191</v>
      </c>
      <c r="AQ958" s="8" t="s">
        <v>44</v>
      </c>
      <c r="AR958" s="8" t="s">
        <v>164</v>
      </c>
      <c r="AS958" s="8" t="s">
        <v>163</v>
      </c>
      <c r="AT958" s="8" t="s">
        <v>168</v>
      </c>
      <c r="AU9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8" s="8">
        <v>0</v>
      </c>
      <c r="AW958">
        <v>3.4440249999999999</v>
      </c>
      <c r="AX958">
        <v>3.4950000000000001</v>
      </c>
      <c r="AY958">
        <v>4.6926750000000004</v>
      </c>
      <c r="AZ958">
        <v>4.9024999999999999</v>
      </c>
    </row>
    <row r="959" spans="1:52" x14ac:dyDescent="0.3">
      <c r="A959" s="43" t="s">
        <v>1627</v>
      </c>
      <c r="B959" t="s">
        <v>3836</v>
      </c>
      <c r="C959" t="s">
        <v>113</v>
      </c>
      <c r="D959" s="8" t="s">
        <v>103</v>
      </c>
      <c r="E959" s="8" t="s">
        <v>290</v>
      </c>
      <c r="F959" s="8" t="s">
        <v>48</v>
      </c>
      <c r="G959" s="8" t="s">
        <v>9271</v>
      </c>
      <c r="H959" s="8" t="s">
        <v>290</v>
      </c>
      <c r="I959" s="8" t="s">
        <v>14</v>
      </c>
      <c r="J959" s="8">
        <v>235</v>
      </c>
      <c r="K959" s="14" t="s">
        <v>1626</v>
      </c>
      <c r="L959" s="14" t="s">
        <v>5920</v>
      </c>
      <c r="M959" s="10">
        <v>0.121400246780013</v>
      </c>
      <c r="N959" s="8" t="s">
        <v>8561</v>
      </c>
      <c r="O959" s="8" t="s">
        <v>107</v>
      </c>
      <c r="P959" s="9">
        <v>0.60931712962962958</v>
      </c>
      <c r="Q959" s="9">
        <v>0.61603009259259256</v>
      </c>
      <c r="R959" s="8">
        <v>0</v>
      </c>
      <c r="S959" s="10">
        <v>4.7833333333333332</v>
      </c>
      <c r="T959" s="8" t="s">
        <v>3838</v>
      </c>
      <c r="U959" s="8" t="s">
        <v>3839</v>
      </c>
      <c r="V959" s="10">
        <v>5.9252839637984299E-2</v>
      </c>
      <c r="W959">
        <v>1059.1500000000001</v>
      </c>
      <c r="X959" s="8">
        <v>0</v>
      </c>
      <c r="Y959" s="8">
        <v>0</v>
      </c>
      <c r="Z959">
        <v>0</v>
      </c>
      <c r="AA959">
        <v>0</v>
      </c>
      <c r="AB959" s="8">
        <f>Solution[[#This Row],[Old Stop]] +1</f>
        <v>236</v>
      </c>
      <c r="AC959" s="8" t="str">
        <f>_xlfn.CONCAT(Solution[[#This Row],[Old Rt '#]],"_",Solution[[#This Row],[Week '#]],"_", _xlfn.SWITCH(Solution[[#This Row],[Old Delivery Day]], "M", "Monday", "T", "Tuesday", "W", "Wednesday", "R", "Thursday", "F", "Friday"))</f>
        <v>105_Week3_Friday</v>
      </c>
      <c r="AD959" s="20">
        <v>80.73</v>
      </c>
      <c r="AE959" s="20">
        <v>80.73</v>
      </c>
      <c r="AF959" s="20">
        <v>82.876599999999996</v>
      </c>
      <c r="AG959" s="20">
        <v>83.95</v>
      </c>
      <c r="AH959">
        <v>22.25</v>
      </c>
      <c r="AI959" s="8" t="s">
        <v>3549</v>
      </c>
      <c r="AJ959" s="8" t="s">
        <v>5564</v>
      </c>
      <c r="AK959" s="8">
        <v>1</v>
      </c>
      <c r="AL959" s="8">
        <v>0</v>
      </c>
      <c r="AM959" s="11">
        <v>20.182500000000001</v>
      </c>
      <c r="AN959" s="11">
        <v>20.987500000000001</v>
      </c>
      <c r="AO959" t="s">
        <v>163</v>
      </c>
      <c r="AP959" s="8" t="s">
        <v>191</v>
      </c>
      <c r="AQ959" s="8" t="s">
        <v>44</v>
      </c>
      <c r="AR959" s="8" t="s">
        <v>164</v>
      </c>
      <c r="AS959" s="8" t="s">
        <v>163</v>
      </c>
      <c r="AT959" s="8" t="s">
        <v>168</v>
      </c>
      <c r="AU9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59" s="8">
        <v>0</v>
      </c>
      <c r="AW959">
        <v>20.182500000000001</v>
      </c>
      <c r="AX959">
        <v>20.182500000000001</v>
      </c>
      <c r="AY959">
        <v>20.719149999999999</v>
      </c>
      <c r="AZ959">
        <v>20.987500000000001</v>
      </c>
    </row>
    <row r="960" spans="1:52" x14ac:dyDescent="0.3">
      <c r="A960" s="43" t="s">
        <v>1805</v>
      </c>
      <c r="B960" t="s">
        <v>122</v>
      </c>
      <c r="C960" t="s">
        <v>107</v>
      </c>
      <c r="D960" s="8" t="s">
        <v>103</v>
      </c>
      <c r="E960" s="8" t="s">
        <v>290</v>
      </c>
      <c r="F960" s="8" t="s">
        <v>48</v>
      </c>
      <c r="G960" s="8" t="s">
        <v>9270</v>
      </c>
      <c r="H960" s="8" t="s">
        <v>290</v>
      </c>
      <c r="I960" s="8" t="s">
        <v>14</v>
      </c>
      <c r="J960" s="8">
        <v>30</v>
      </c>
      <c r="K960" s="14" t="s">
        <v>1804</v>
      </c>
      <c r="L960" s="14" t="s">
        <v>5900</v>
      </c>
      <c r="M960" s="10">
        <v>0.178831143494392</v>
      </c>
      <c r="N960" s="8" t="s">
        <v>8562</v>
      </c>
      <c r="O960" s="8" t="s">
        <v>147</v>
      </c>
      <c r="P960" s="9">
        <v>0.61614583333333328</v>
      </c>
      <c r="Q960" s="9">
        <v>0.61846064814814816</v>
      </c>
      <c r="R960" s="8">
        <v>0</v>
      </c>
      <c r="S960" s="10">
        <v>3.4766666666666666</v>
      </c>
      <c r="T960" s="8" t="s">
        <v>4215</v>
      </c>
      <c r="U960" s="8" t="s">
        <v>4216</v>
      </c>
      <c r="V960" s="10">
        <v>0.10279497972821</v>
      </c>
      <c r="W960">
        <v>780</v>
      </c>
      <c r="X960" s="8">
        <v>0</v>
      </c>
      <c r="Y960" s="8">
        <v>0</v>
      </c>
      <c r="Z960">
        <v>0</v>
      </c>
      <c r="AA960">
        <v>0</v>
      </c>
      <c r="AB960" s="8">
        <f>Solution[[#This Row],[Old Stop]] +1</f>
        <v>31</v>
      </c>
      <c r="AC960" s="8" t="str">
        <f>_xlfn.CONCAT(Solution[[#This Row],[Old Rt '#]],"_",Solution[[#This Row],[Week '#]],"_", _xlfn.SWITCH(Solution[[#This Row],[Old Delivery Day]], "M", "Monday", "T", "Tuesday", "W", "Wednesday", "R", "Thursday", "F", "Friday"))</f>
        <v>105_Week3_Friday</v>
      </c>
      <c r="AD960" s="20">
        <v>15</v>
      </c>
      <c r="AE960" s="20">
        <v>15</v>
      </c>
      <c r="AF960" s="20">
        <v>15</v>
      </c>
      <c r="AG960" s="20">
        <v>16.4285</v>
      </c>
      <c r="AH960">
        <v>15.9</v>
      </c>
      <c r="AI960" s="8" t="s">
        <v>3549</v>
      </c>
      <c r="AJ960" s="8" t="s">
        <v>5564</v>
      </c>
      <c r="AK960" s="8">
        <v>1</v>
      </c>
      <c r="AL960" s="8">
        <v>0</v>
      </c>
      <c r="AM960" s="11">
        <v>15</v>
      </c>
      <c r="AN960" s="11">
        <v>16.875</v>
      </c>
      <c r="AO960" t="s">
        <v>163</v>
      </c>
      <c r="AP960" s="8" t="s">
        <v>191</v>
      </c>
      <c r="AQ960" s="8" t="s">
        <v>44</v>
      </c>
      <c r="AR960" s="8" t="s">
        <v>164</v>
      </c>
      <c r="AS960" s="8" t="s">
        <v>163</v>
      </c>
      <c r="AT960" s="8" t="s">
        <v>168</v>
      </c>
      <c r="AU9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0" s="8">
        <v>0</v>
      </c>
      <c r="AW960">
        <v>3.75</v>
      </c>
      <c r="AX960">
        <v>3.75</v>
      </c>
      <c r="AY960">
        <v>3.75</v>
      </c>
      <c r="AZ960">
        <v>4.1071249999999999</v>
      </c>
    </row>
    <row r="961" spans="1:52" x14ac:dyDescent="0.3">
      <c r="A961" s="43" t="s">
        <v>1831</v>
      </c>
      <c r="B961" t="s">
        <v>4221</v>
      </c>
      <c r="C961" t="s">
        <v>110</v>
      </c>
      <c r="D961" s="8" t="s">
        <v>103</v>
      </c>
      <c r="E961" s="8" t="s">
        <v>290</v>
      </c>
      <c r="F961" s="8" t="s">
        <v>48</v>
      </c>
      <c r="G961" s="8" t="s">
        <v>9269</v>
      </c>
      <c r="H961" s="8" t="s">
        <v>290</v>
      </c>
      <c r="I961" s="8" t="s">
        <v>14</v>
      </c>
      <c r="J961" s="8">
        <v>250</v>
      </c>
      <c r="K961" s="14" t="s">
        <v>1830</v>
      </c>
      <c r="L961" s="14" t="s">
        <v>5902</v>
      </c>
      <c r="M961" s="10">
        <v>0.22839578944115099</v>
      </c>
      <c r="N961" s="8" t="s">
        <v>8537</v>
      </c>
      <c r="O961" s="8" t="s">
        <v>129</v>
      </c>
      <c r="P961" s="9">
        <v>0.58737268518518515</v>
      </c>
      <c r="Q961" s="9">
        <v>0.59324074074074074</v>
      </c>
      <c r="R961" s="8">
        <v>0</v>
      </c>
      <c r="S961" s="10">
        <v>7.0833333333333339</v>
      </c>
      <c r="T961" s="8" t="s">
        <v>4223</v>
      </c>
      <c r="U961" s="8" t="s">
        <v>4224</v>
      </c>
      <c r="V961" s="10">
        <v>8.9817715535218196E-2</v>
      </c>
      <c r="W961">
        <v>1415.32</v>
      </c>
      <c r="X961" s="8">
        <v>0</v>
      </c>
      <c r="Y961" s="8">
        <v>0</v>
      </c>
      <c r="Z961">
        <v>0</v>
      </c>
      <c r="AA961">
        <v>0</v>
      </c>
      <c r="AB961" s="8">
        <f>Solution[[#This Row],[Old Stop]] +1</f>
        <v>251</v>
      </c>
      <c r="AC961" s="8" t="str">
        <f>_xlfn.CONCAT(Solution[[#This Row],[Old Rt '#]],"_",Solution[[#This Row],[Week '#]],"_", _xlfn.SWITCH(Solution[[#This Row],[Old Delivery Day]], "M", "Monday", "T", "Tuesday", "W", "Wednesday", "R", "Thursday", "F", "Friday"))</f>
        <v>105_Week3_Friday</v>
      </c>
      <c r="AD961" s="20">
        <v>42.75</v>
      </c>
      <c r="AE961" s="20">
        <v>64.812799999999996</v>
      </c>
      <c r="AF961" s="20">
        <v>63.296599999999998</v>
      </c>
      <c r="AG961" s="20">
        <v>53.6571</v>
      </c>
      <c r="AH961">
        <v>32.979999999999997</v>
      </c>
      <c r="AI961" s="8" t="s">
        <v>3549</v>
      </c>
      <c r="AJ961" s="8" t="s">
        <v>5564</v>
      </c>
      <c r="AK961" s="8">
        <v>1</v>
      </c>
      <c r="AL961" s="8">
        <v>0</v>
      </c>
      <c r="AM961" s="11">
        <v>30.32</v>
      </c>
      <c r="AN961" s="11">
        <v>22.3125</v>
      </c>
      <c r="AO961" t="s">
        <v>163</v>
      </c>
      <c r="AP961" s="8" t="s">
        <v>191</v>
      </c>
      <c r="AQ961" s="8" t="s">
        <v>44</v>
      </c>
      <c r="AR961" s="8" t="s">
        <v>164</v>
      </c>
      <c r="AS961" s="8" t="s">
        <v>163</v>
      </c>
      <c r="AT961" s="8" t="s">
        <v>168</v>
      </c>
      <c r="AU9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1" s="8">
        <v>0</v>
      </c>
      <c r="AW961">
        <v>10.6875</v>
      </c>
      <c r="AX961">
        <v>16.203199999999999</v>
      </c>
      <c r="AY961">
        <v>15.824149999999999</v>
      </c>
      <c r="AZ961">
        <v>13.414275</v>
      </c>
    </row>
    <row r="962" spans="1:52" x14ac:dyDescent="0.3">
      <c r="A962" s="43" t="s">
        <v>800</v>
      </c>
      <c r="B962" t="s">
        <v>120</v>
      </c>
      <c r="C962" t="s">
        <v>123</v>
      </c>
      <c r="D962" s="8" t="s">
        <v>103</v>
      </c>
      <c r="E962" s="8" t="s">
        <v>290</v>
      </c>
      <c r="F962" s="8" t="s">
        <v>48</v>
      </c>
      <c r="G962" s="8" t="s">
        <v>9268</v>
      </c>
      <c r="H962" s="8" t="s">
        <v>160</v>
      </c>
      <c r="I962" s="8" t="s">
        <v>48</v>
      </c>
      <c r="J962" s="8">
        <v>300</v>
      </c>
      <c r="K962" s="14" t="s">
        <v>799</v>
      </c>
      <c r="L962" s="14" t="s">
        <v>8948</v>
      </c>
      <c r="M962" s="10">
        <v>0.62052361135664602</v>
      </c>
      <c r="N962" s="8" t="s">
        <v>8563</v>
      </c>
      <c r="O962" s="8" t="s">
        <v>147</v>
      </c>
      <c r="P962" s="9">
        <v>0.59368055555555554</v>
      </c>
      <c r="Q962" s="9">
        <v>0.60923611111111109</v>
      </c>
      <c r="R962" s="8">
        <v>0</v>
      </c>
      <c r="S962" s="10">
        <v>20.893333333333334</v>
      </c>
      <c r="T962" s="8" t="s">
        <v>8949</v>
      </c>
      <c r="U962" s="8" t="s">
        <v>8950</v>
      </c>
      <c r="V962" s="10">
        <v>0.18889341340811899</v>
      </c>
      <c r="W962">
        <v>2734.81</v>
      </c>
      <c r="X962" s="8">
        <v>0</v>
      </c>
      <c r="Y962" s="8">
        <v>0</v>
      </c>
      <c r="Z962">
        <v>0</v>
      </c>
      <c r="AA962">
        <v>0</v>
      </c>
      <c r="AB962" s="8">
        <f>Solution[[#This Row],[Old Stop]] +1</f>
        <v>301</v>
      </c>
      <c r="AC962" s="8" t="str">
        <f>_xlfn.CONCAT(Solution[[#This Row],[Old Rt '#]],"_",Solution[[#This Row],[Week '#]],"_", _xlfn.SWITCH(Solution[[#This Row],[Old Delivery Day]], "M", "Monday", "T", "Tuesday", "W", "Wednesday", "R", "Thursday", "F", "Friday"))</f>
        <v>101_Week3_Thursday</v>
      </c>
      <c r="AD962" s="20">
        <v>63.555</v>
      </c>
      <c r="AE962" s="20">
        <v>48.662300000000002</v>
      </c>
      <c r="AF962" s="20">
        <v>43.279200000000003</v>
      </c>
      <c r="AG962" s="20">
        <v>52.89</v>
      </c>
      <c r="AH962">
        <v>44.1</v>
      </c>
      <c r="AI962" s="8" t="s">
        <v>3549</v>
      </c>
      <c r="AJ962" s="8" t="s">
        <v>5564</v>
      </c>
      <c r="AK962" s="8">
        <v>1</v>
      </c>
      <c r="AL962" s="8">
        <v>0</v>
      </c>
      <c r="AM962" s="11">
        <v>42.54</v>
      </c>
      <c r="AN962" s="11">
        <v>52.89</v>
      </c>
      <c r="AO962" t="s">
        <v>163</v>
      </c>
      <c r="AP962" s="8" t="s">
        <v>191</v>
      </c>
      <c r="AQ962" s="8" t="s">
        <v>44</v>
      </c>
      <c r="AR962" s="8" t="s">
        <v>163</v>
      </c>
      <c r="AS962" s="8" t="s">
        <v>164</v>
      </c>
      <c r="AT962" s="8" t="s">
        <v>168</v>
      </c>
      <c r="AU9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2" s="8">
        <v>0</v>
      </c>
      <c r="AW962">
        <v>15.88875</v>
      </c>
      <c r="AX962">
        <v>12.165575</v>
      </c>
      <c r="AY962">
        <v>10.819800000000001</v>
      </c>
      <c r="AZ962">
        <v>13.2225</v>
      </c>
    </row>
    <row r="963" spans="1:52" x14ac:dyDescent="0.3">
      <c r="A963" s="43" t="s">
        <v>821</v>
      </c>
      <c r="B963" t="s">
        <v>5160</v>
      </c>
      <c r="C963" t="s">
        <v>110</v>
      </c>
      <c r="D963" s="8" t="s">
        <v>103</v>
      </c>
      <c r="E963" s="8" t="s">
        <v>290</v>
      </c>
      <c r="F963" s="8" t="s">
        <v>48</v>
      </c>
      <c r="G963" s="8" t="s">
        <v>9257</v>
      </c>
      <c r="H963" s="8" t="s">
        <v>290</v>
      </c>
      <c r="I963" s="8" t="s">
        <v>14</v>
      </c>
      <c r="J963" s="8">
        <v>190</v>
      </c>
      <c r="K963" s="14" t="s">
        <v>820</v>
      </c>
      <c r="L963" s="14" t="s">
        <v>9026</v>
      </c>
      <c r="M963" s="10">
        <v>13.433427628997499</v>
      </c>
      <c r="N963" s="8" t="s">
        <v>8567</v>
      </c>
      <c r="O963" s="8" t="s">
        <v>129</v>
      </c>
      <c r="P963" s="9">
        <v>0.50057870370370372</v>
      </c>
      <c r="Q963" s="9">
        <v>0.50923611111111111</v>
      </c>
      <c r="R963" s="8">
        <v>0</v>
      </c>
      <c r="S963" s="10">
        <v>10.950000000000001</v>
      </c>
      <c r="T963" s="8" t="s">
        <v>9027</v>
      </c>
      <c r="U963" s="8" t="s">
        <v>9028</v>
      </c>
      <c r="V963" s="10">
        <v>10.9689308483246</v>
      </c>
      <c r="W963">
        <v>2098.2199999999998</v>
      </c>
      <c r="X963" s="8">
        <v>0</v>
      </c>
      <c r="Y963" s="8">
        <v>0</v>
      </c>
      <c r="Z963">
        <v>0</v>
      </c>
      <c r="AA963">
        <v>0</v>
      </c>
      <c r="AB963" s="8">
        <f>Solution[[#This Row],[Old Stop]] +1</f>
        <v>191</v>
      </c>
      <c r="AC963" s="8" t="str">
        <f>_xlfn.CONCAT(Solution[[#This Row],[Old Rt '#]],"_",Solution[[#This Row],[Week '#]],"_", _xlfn.SWITCH(Solution[[#This Row],[Old Delivery Day]], "M", "Monday", "T", "Tuesday", "W", "Wednesday", "R", "Thursday", "F", "Friday"))</f>
        <v>105_Week3_Friday</v>
      </c>
      <c r="AD963" s="20">
        <v>82.515000000000001</v>
      </c>
      <c r="AE963" s="20">
        <v>110.6842</v>
      </c>
      <c r="AF963" s="20">
        <v>103.4166</v>
      </c>
      <c r="AG963" s="20">
        <v>86.985699999999994</v>
      </c>
      <c r="AH963">
        <v>52.82</v>
      </c>
      <c r="AI963" s="8" t="s">
        <v>3549</v>
      </c>
      <c r="AJ963" s="8" t="s">
        <v>5564</v>
      </c>
      <c r="AK963" s="8">
        <v>1</v>
      </c>
      <c r="AL963" s="8">
        <v>0</v>
      </c>
      <c r="AM963" s="11">
        <v>58.071199999999997</v>
      </c>
      <c r="AN963" s="11">
        <v>43.282499999999999</v>
      </c>
      <c r="AO963" t="s">
        <v>163</v>
      </c>
      <c r="AP963" s="8" t="s">
        <v>191</v>
      </c>
      <c r="AQ963" s="8" t="s">
        <v>44</v>
      </c>
      <c r="AR963" s="8" t="s">
        <v>164</v>
      </c>
      <c r="AS963" s="8" t="s">
        <v>163</v>
      </c>
      <c r="AT963" s="8" t="s">
        <v>168</v>
      </c>
      <c r="AU9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3" s="8">
        <v>0</v>
      </c>
      <c r="AW963">
        <v>20.62875</v>
      </c>
      <c r="AX963">
        <v>27.671050000000001</v>
      </c>
      <c r="AY963">
        <v>25.854150000000001</v>
      </c>
      <c r="AZ963">
        <v>21.746424999999999</v>
      </c>
    </row>
    <row r="964" spans="1:52" x14ac:dyDescent="0.3">
      <c r="A964" s="43" t="s">
        <v>777</v>
      </c>
      <c r="B964" t="s">
        <v>124</v>
      </c>
      <c r="C964" t="s">
        <v>129</v>
      </c>
      <c r="D964" s="8" t="s">
        <v>103</v>
      </c>
      <c r="E964" s="8" t="s">
        <v>290</v>
      </c>
      <c r="F964" s="8" t="s">
        <v>48</v>
      </c>
      <c r="G964" s="8" t="s">
        <v>9255</v>
      </c>
      <c r="H964" s="8" t="s">
        <v>290</v>
      </c>
      <c r="I964" s="8" t="s">
        <v>14</v>
      </c>
      <c r="J964" s="8">
        <v>185</v>
      </c>
      <c r="K964" s="14" t="s">
        <v>3</v>
      </c>
      <c r="L964" s="14" t="s">
        <v>6241</v>
      </c>
      <c r="M964" s="10">
        <v>10.751820530153999</v>
      </c>
      <c r="N964" s="8" t="s">
        <v>8569</v>
      </c>
      <c r="O964" s="8" t="s">
        <v>107</v>
      </c>
      <c r="P964" s="9">
        <v>0.51670138888888884</v>
      </c>
      <c r="Q964" s="9">
        <v>0.52341435185185181</v>
      </c>
      <c r="R964" s="8">
        <v>0</v>
      </c>
      <c r="S964" s="10">
        <v>10.583333333333334</v>
      </c>
      <c r="T964" s="8" t="s">
        <v>5195</v>
      </c>
      <c r="U964" s="8" t="s">
        <v>5196</v>
      </c>
      <c r="V964" s="10">
        <v>8.6898418153601202</v>
      </c>
      <c r="W964">
        <v>455</v>
      </c>
      <c r="X964" s="8">
        <v>0</v>
      </c>
      <c r="Y964" s="8">
        <v>0</v>
      </c>
      <c r="Z964">
        <v>0</v>
      </c>
      <c r="AA964">
        <v>0</v>
      </c>
      <c r="AB964" s="8">
        <f>Solution[[#This Row],[Old Stop]] +1</f>
        <v>186</v>
      </c>
      <c r="AC964" s="8" t="str">
        <f>_xlfn.CONCAT(Solution[[#This Row],[Old Rt '#]],"_",Solution[[#This Row],[Week '#]],"_", _xlfn.SWITCH(Solution[[#This Row],[Old Delivery Day]], "M", "Monday", "T", "Tuesday", "W", "Wednesday", "R", "Thursday", "F", "Friday"))</f>
        <v>105_Week3_Friday</v>
      </c>
      <c r="AD964" s="20">
        <v>35</v>
      </c>
      <c r="AE964" s="20">
        <v>35</v>
      </c>
      <c r="AF964" s="20">
        <v>35</v>
      </c>
      <c r="AG964" s="20">
        <v>35</v>
      </c>
      <c r="AH964">
        <v>8.75</v>
      </c>
      <c r="AI964" s="8" t="s">
        <v>3549</v>
      </c>
      <c r="AJ964" s="8" t="s">
        <v>5564</v>
      </c>
      <c r="AK964" s="8">
        <v>1</v>
      </c>
      <c r="AL964" s="8">
        <v>0</v>
      </c>
      <c r="AM964" s="11">
        <v>8.75</v>
      </c>
      <c r="AN964" s="11">
        <v>8.75</v>
      </c>
      <c r="AO964" t="s">
        <v>163</v>
      </c>
      <c r="AP964" s="8" t="s">
        <v>191</v>
      </c>
      <c r="AQ964" s="8" t="s">
        <v>44</v>
      </c>
      <c r="AR964" s="8" t="s">
        <v>164</v>
      </c>
      <c r="AS964" s="8" t="s">
        <v>163</v>
      </c>
      <c r="AT964" s="8" t="s">
        <v>168</v>
      </c>
      <c r="AU9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4" s="8">
        <v>0</v>
      </c>
      <c r="AW964">
        <v>8.75</v>
      </c>
      <c r="AX964">
        <v>8.75</v>
      </c>
      <c r="AY964">
        <v>8.75</v>
      </c>
      <c r="AZ964">
        <v>8.75</v>
      </c>
    </row>
    <row r="965" spans="1:52" x14ac:dyDescent="0.3">
      <c r="A965" s="43" t="s">
        <v>1862</v>
      </c>
      <c r="B965" t="s">
        <v>3836</v>
      </c>
      <c r="C965" t="s">
        <v>107</v>
      </c>
      <c r="D965" s="8" t="s">
        <v>103</v>
      </c>
      <c r="E965" s="8" t="s">
        <v>290</v>
      </c>
      <c r="F965" s="8" t="s">
        <v>48</v>
      </c>
      <c r="G965" s="8" t="s">
        <v>9258</v>
      </c>
      <c r="H965" s="8" t="s">
        <v>290</v>
      </c>
      <c r="I965" s="8" t="s">
        <v>14</v>
      </c>
      <c r="J965" s="8">
        <v>265</v>
      </c>
      <c r="K965" s="14" t="s">
        <v>1622</v>
      </c>
      <c r="L965" s="14" t="s">
        <v>5990</v>
      </c>
      <c r="M965" s="10">
        <v>0.70475581284569</v>
      </c>
      <c r="N965" s="8" t="s">
        <v>8572</v>
      </c>
      <c r="O965" s="8" t="s">
        <v>107</v>
      </c>
      <c r="P965" s="9">
        <v>0.47548611111111111</v>
      </c>
      <c r="Q965" s="9">
        <v>0.48219907407407409</v>
      </c>
      <c r="R965" s="8">
        <v>0</v>
      </c>
      <c r="S965" s="10">
        <v>8.3833333333333329</v>
      </c>
      <c r="T965" s="8" t="s">
        <v>5595</v>
      </c>
      <c r="U965" s="8" t="s">
        <v>5596</v>
      </c>
      <c r="V965" s="10">
        <v>0.15201889443526401</v>
      </c>
      <c r="W965">
        <v>1064.1099999999999</v>
      </c>
      <c r="X965" s="8">
        <v>0</v>
      </c>
      <c r="Y965" s="8">
        <v>0</v>
      </c>
      <c r="Z965">
        <v>0</v>
      </c>
      <c r="AA965">
        <v>0</v>
      </c>
      <c r="AB965" s="8">
        <f>Solution[[#This Row],[Old Stop]] +1</f>
        <v>266</v>
      </c>
      <c r="AC965" s="8" t="str">
        <f>_xlfn.CONCAT(Solution[[#This Row],[Old Rt '#]],"_",Solution[[#This Row],[Week '#]],"_", _xlfn.SWITCH(Solution[[#This Row],[Old Delivery Day]], "M", "Monday", "T", "Tuesday", "W", "Wednesday", "R", "Thursday", "F", "Friday"))</f>
        <v>105_Week3_Friday</v>
      </c>
      <c r="AD965" s="20">
        <v>81.099999999999994</v>
      </c>
      <c r="AE965" s="20">
        <v>81.099999999999994</v>
      </c>
      <c r="AF965" s="20">
        <v>83.28</v>
      </c>
      <c r="AG965" s="20">
        <v>84.37</v>
      </c>
      <c r="AH965">
        <v>22.36</v>
      </c>
      <c r="AI965" s="8" t="s">
        <v>3549</v>
      </c>
      <c r="AJ965" s="8" t="s">
        <v>5564</v>
      </c>
      <c r="AK965" s="8">
        <v>1</v>
      </c>
      <c r="AL965" s="8">
        <v>0</v>
      </c>
      <c r="AM965" s="11">
        <v>20.274999999999999</v>
      </c>
      <c r="AN965" s="11">
        <v>21.092500000000001</v>
      </c>
      <c r="AO965" t="s">
        <v>163</v>
      </c>
      <c r="AP965" s="8" t="s">
        <v>191</v>
      </c>
      <c r="AQ965" s="8" t="s">
        <v>44</v>
      </c>
      <c r="AR965" s="8" t="s">
        <v>164</v>
      </c>
      <c r="AS965" s="8" t="s">
        <v>163</v>
      </c>
      <c r="AT965" s="8" t="s">
        <v>168</v>
      </c>
      <c r="AU9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5" s="8">
        <v>0</v>
      </c>
      <c r="AW965">
        <v>20.274999999999999</v>
      </c>
      <c r="AX965">
        <v>20.274999999999999</v>
      </c>
      <c r="AY965">
        <v>20.82</v>
      </c>
      <c r="AZ965">
        <v>21.092500000000001</v>
      </c>
    </row>
    <row r="966" spans="1:52" x14ac:dyDescent="0.3">
      <c r="A966" s="43" t="s">
        <v>1818</v>
      </c>
      <c r="B966" t="s">
        <v>4258</v>
      </c>
      <c r="C966" t="s">
        <v>110</v>
      </c>
      <c r="D966" s="8" t="s">
        <v>103</v>
      </c>
      <c r="E966" s="8" t="s">
        <v>290</v>
      </c>
      <c r="F966" s="8" t="s">
        <v>48</v>
      </c>
      <c r="G966" s="8" t="s">
        <v>9247</v>
      </c>
      <c r="H966" s="8" t="s">
        <v>290</v>
      </c>
      <c r="I966" s="8" t="s">
        <v>14</v>
      </c>
      <c r="J966" s="8">
        <v>126</v>
      </c>
      <c r="K966" s="14" t="s">
        <v>1817</v>
      </c>
      <c r="L966" s="14" t="s">
        <v>5916</v>
      </c>
      <c r="M966" s="10">
        <v>3.95257020737614</v>
      </c>
      <c r="N966" s="8" t="s">
        <v>8573</v>
      </c>
      <c r="O966" s="8" t="s">
        <v>147</v>
      </c>
      <c r="P966" s="9">
        <v>0.48495370370370372</v>
      </c>
      <c r="Q966" s="9">
        <v>0.49125000000000002</v>
      </c>
      <c r="R966" s="8">
        <v>0</v>
      </c>
      <c r="S966" s="10">
        <v>10.136666666666667</v>
      </c>
      <c r="T966" s="8" t="s">
        <v>4260</v>
      </c>
      <c r="U966" s="8" t="s">
        <v>4261</v>
      </c>
      <c r="V966" s="10">
        <v>1.74126872221224</v>
      </c>
      <c r="W966">
        <v>4217.8900000000003</v>
      </c>
      <c r="X966" s="8">
        <v>49</v>
      </c>
      <c r="Y966" s="8">
        <v>0.82051282051282004</v>
      </c>
      <c r="Z966">
        <v>13</v>
      </c>
      <c r="AA966">
        <v>281</v>
      </c>
      <c r="AB966" s="8">
        <f>Solution[[#This Row],[Old Stop]] +1</f>
        <v>127</v>
      </c>
      <c r="AC966" s="8" t="str">
        <f>_xlfn.CONCAT(Solution[[#This Row],[Old Rt '#]],"_",Solution[[#This Row],[Week '#]],"_", _xlfn.SWITCH(Solution[[#This Row],[Old Delivery Day]], "M", "Monday", "T", "Tuesday", "W", "Wednesday", "R", "Thursday", "F", "Friday"))</f>
        <v>105_Week3_Friday</v>
      </c>
      <c r="AD966" s="20">
        <v>79.659199999999998</v>
      </c>
      <c r="AE966" s="20">
        <v>83.754599999999996</v>
      </c>
      <c r="AF966" s="20">
        <v>80.143000000000001</v>
      </c>
      <c r="AG966" s="20">
        <v>78.905000000000001</v>
      </c>
      <c r="AH966">
        <v>84.71</v>
      </c>
      <c r="AI966" s="8" t="s">
        <v>3549</v>
      </c>
      <c r="AJ966" s="8" t="s">
        <v>5564</v>
      </c>
      <c r="AK966" s="8">
        <v>1</v>
      </c>
      <c r="AL966" s="8">
        <v>273</v>
      </c>
      <c r="AM966" s="11">
        <v>81.025000000000006</v>
      </c>
      <c r="AN966" s="11">
        <v>79.400000000000006</v>
      </c>
      <c r="AO966" t="s">
        <v>163</v>
      </c>
      <c r="AP966" s="8" t="s">
        <v>191</v>
      </c>
      <c r="AQ966" s="8" t="s">
        <v>44</v>
      </c>
      <c r="AR966" s="8" t="s">
        <v>164</v>
      </c>
      <c r="AS966" s="8" t="s">
        <v>163</v>
      </c>
      <c r="AT966" s="8" t="s">
        <v>168</v>
      </c>
      <c r="AU9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6" s="8">
        <v>273</v>
      </c>
      <c r="AW966">
        <v>19.9148</v>
      </c>
      <c r="AX966">
        <v>20.938649999999999</v>
      </c>
      <c r="AY966">
        <v>20.03575</v>
      </c>
      <c r="AZ966">
        <v>19.72625</v>
      </c>
    </row>
    <row r="967" spans="1:52" x14ac:dyDescent="0.3">
      <c r="A967" s="43" t="s">
        <v>1722</v>
      </c>
      <c r="B967" t="s">
        <v>4244</v>
      </c>
      <c r="C967" t="s">
        <v>290</v>
      </c>
      <c r="D967" s="8" t="s">
        <v>103</v>
      </c>
      <c r="E967" s="8" t="s">
        <v>290</v>
      </c>
      <c r="F967" s="8" t="s">
        <v>48</v>
      </c>
      <c r="G967" s="8" t="s">
        <v>9261</v>
      </c>
      <c r="H967" s="8" t="s">
        <v>290</v>
      </c>
      <c r="I967" s="8" t="s">
        <v>14</v>
      </c>
      <c r="J967" s="8">
        <v>238</v>
      </c>
      <c r="K967" s="14" t="s">
        <v>1721</v>
      </c>
      <c r="L967" s="14" t="s">
        <v>5911</v>
      </c>
      <c r="M967" s="10">
        <v>2.85656695381897</v>
      </c>
      <c r="N967" s="8" t="s">
        <v>8585</v>
      </c>
      <c r="O967" s="8" t="s">
        <v>147</v>
      </c>
      <c r="P967" s="9">
        <v>0.54046296296296292</v>
      </c>
      <c r="Q967" s="9">
        <v>0.54582175925925924</v>
      </c>
      <c r="R967" s="8">
        <v>0</v>
      </c>
      <c r="S967" s="10">
        <v>6.99</v>
      </c>
      <c r="T967" s="8" t="s">
        <v>4246</v>
      </c>
      <c r="U967" s="8" t="s">
        <v>4247</v>
      </c>
      <c r="V967" s="10">
        <v>1.7502225104126199</v>
      </c>
      <c r="W967">
        <v>1709.82</v>
      </c>
      <c r="X967" s="8">
        <v>0</v>
      </c>
      <c r="Y967" s="8">
        <v>0</v>
      </c>
      <c r="Z967">
        <v>0</v>
      </c>
      <c r="AA967">
        <v>0</v>
      </c>
      <c r="AB967" s="8">
        <f>Solution[[#This Row],[Old Stop]] +1</f>
        <v>239</v>
      </c>
      <c r="AC967" s="8" t="str">
        <f>_xlfn.CONCAT(Solution[[#This Row],[Old Rt '#]],"_",Solution[[#This Row],[Week '#]],"_", _xlfn.SWITCH(Solution[[#This Row],[Old Delivery Day]], "M", "Monday", "T", "Tuesday", "W", "Wednesday", "R", "Thursday", "F", "Friday"))</f>
        <v>105_Week3_Friday</v>
      </c>
      <c r="AD967" s="20">
        <v>0</v>
      </c>
      <c r="AE967" s="20">
        <v>51.878300000000003</v>
      </c>
      <c r="AF967" s="20">
        <v>64</v>
      </c>
      <c r="AG967" s="20">
        <v>49.0321</v>
      </c>
      <c r="AH967">
        <v>49.77</v>
      </c>
      <c r="AI967" s="8" t="s">
        <v>3549</v>
      </c>
      <c r="AJ967" s="8" t="s">
        <v>5564</v>
      </c>
      <c r="AK967" s="8">
        <v>1</v>
      </c>
      <c r="AL967" s="8">
        <v>0</v>
      </c>
      <c r="AM967" s="11">
        <v>57.965000000000003</v>
      </c>
      <c r="AN967" s="11">
        <v>50.422499999999999</v>
      </c>
      <c r="AO967" t="s">
        <v>163</v>
      </c>
      <c r="AP967" s="8" t="s">
        <v>191</v>
      </c>
      <c r="AQ967" s="8" t="s">
        <v>1720</v>
      </c>
      <c r="AR967" s="8" t="s">
        <v>164</v>
      </c>
      <c r="AS967" s="8" t="s">
        <v>163</v>
      </c>
      <c r="AT967" s="8" t="s">
        <v>168</v>
      </c>
      <c r="AU9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7" s="8">
        <v>0</v>
      </c>
      <c r="AW967">
        <v>0</v>
      </c>
      <c r="AX967">
        <v>12.969575000000001</v>
      </c>
      <c r="AY967">
        <v>16</v>
      </c>
      <c r="AZ967">
        <v>12.258025</v>
      </c>
    </row>
    <row r="968" spans="1:52" x14ac:dyDescent="0.3">
      <c r="A968" s="43" t="s">
        <v>1404</v>
      </c>
      <c r="B968" t="s">
        <v>3647</v>
      </c>
      <c r="C968" t="s">
        <v>112</v>
      </c>
      <c r="D968" s="8" t="s">
        <v>103</v>
      </c>
      <c r="E968" s="8" t="s">
        <v>290</v>
      </c>
      <c r="F968" s="8" t="s">
        <v>48</v>
      </c>
      <c r="G968" s="8" t="s">
        <v>9264</v>
      </c>
      <c r="H968" s="8" t="s">
        <v>290</v>
      </c>
      <c r="I968" s="8" t="s">
        <v>14</v>
      </c>
      <c r="J968" s="8">
        <v>100</v>
      </c>
      <c r="K968" s="14" t="s">
        <v>1403</v>
      </c>
      <c r="L968" s="14" t="s">
        <v>8958</v>
      </c>
      <c r="M968" s="10">
        <v>0.77314011018648898</v>
      </c>
      <c r="N968" s="8" t="s">
        <v>8588</v>
      </c>
      <c r="O968" s="8" t="s">
        <v>147</v>
      </c>
      <c r="P968" s="9">
        <v>0.5463541666666667</v>
      </c>
      <c r="Q968" s="9">
        <v>0.54662037037037037</v>
      </c>
      <c r="R968" s="8">
        <v>0</v>
      </c>
      <c r="S968" s="10">
        <v>0.24666666666666667</v>
      </c>
      <c r="T968" s="8" t="s">
        <v>3649</v>
      </c>
      <c r="U968" s="8" t="s">
        <v>3650</v>
      </c>
      <c r="V968" s="10">
        <v>0.31704240790662003</v>
      </c>
      <c r="W968">
        <v>2735.12</v>
      </c>
      <c r="X968" s="8">
        <v>10</v>
      </c>
      <c r="Y968" s="8">
        <v>0.65517241379310398</v>
      </c>
      <c r="Z968">
        <v>3</v>
      </c>
      <c r="AA968">
        <v>41</v>
      </c>
      <c r="AB968" s="8">
        <f>Solution[[#This Row],[Old Stop]] +1</f>
        <v>101</v>
      </c>
      <c r="AC968" s="8" t="str">
        <f>_xlfn.CONCAT(Solution[[#This Row],[Old Rt '#]],"_",Solution[[#This Row],[Week '#]],"_", _xlfn.SWITCH(Solution[[#This Row],[Old Delivery Day]], "M", "Monday", "T", "Tuesday", "W", "Wednesday", "R", "Thursday", "F", "Friday"))</f>
        <v>105_Week3_Friday</v>
      </c>
      <c r="AD968" s="20">
        <v>48.572299999999998</v>
      </c>
      <c r="AE968" s="20">
        <v>52.391500000000001</v>
      </c>
      <c r="AF968" s="20">
        <v>57.354599999999998</v>
      </c>
      <c r="AG968" s="20">
        <v>51.62</v>
      </c>
      <c r="AH968">
        <v>59.45</v>
      </c>
      <c r="AI968" s="8" t="s">
        <v>3549</v>
      </c>
      <c r="AJ968" s="8" t="s">
        <v>5564</v>
      </c>
      <c r="AK968" s="8">
        <v>1</v>
      </c>
      <c r="AL968" s="8">
        <v>29</v>
      </c>
      <c r="AM968" s="11">
        <v>57.61</v>
      </c>
      <c r="AN968" s="11">
        <v>51.62</v>
      </c>
      <c r="AO968" t="s">
        <v>163</v>
      </c>
      <c r="AP968" s="8" t="s">
        <v>191</v>
      </c>
      <c r="AQ968" s="8" t="s">
        <v>44</v>
      </c>
      <c r="AR968" s="8" t="s">
        <v>164</v>
      </c>
      <c r="AS968" s="8" t="s">
        <v>163</v>
      </c>
      <c r="AT968" s="8" t="s">
        <v>168</v>
      </c>
      <c r="AU9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8" s="8">
        <v>29</v>
      </c>
      <c r="AW968">
        <v>12.143075</v>
      </c>
      <c r="AX968">
        <v>13.097875</v>
      </c>
      <c r="AY968">
        <v>14.338649999999999</v>
      </c>
      <c r="AZ968">
        <v>12.904999999999999</v>
      </c>
    </row>
    <row r="969" spans="1:52" x14ac:dyDescent="0.3">
      <c r="A969" s="43" t="s">
        <v>789</v>
      </c>
      <c r="B969" t="s">
        <v>3773</v>
      </c>
      <c r="C969" t="s">
        <v>110</v>
      </c>
      <c r="D969" s="8" t="s">
        <v>103</v>
      </c>
      <c r="E969" s="8" t="s">
        <v>290</v>
      </c>
      <c r="F969" s="8" t="s">
        <v>48</v>
      </c>
      <c r="G969" s="8" t="s">
        <v>9263</v>
      </c>
      <c r="H969" s="8" t="s">
        <v>290</v>
      </c>
      <c r="I969" s="8" t="s">
        <v>14</v>
      </c>
      <c r="J969" s="8">
        <v>240</v>
      </c>
      <c r="K969" s="14" t="s">
        <v>788</v>
      </c>
      <c r="L969" s="14" t="s">
        <v>8959</v>
      </c>
      <c r="M969" s="10">
        <v>4.3417534019393402</v>
      </c>
      <c r="N969" s="8" t="s">
        <v>8568</v>
      </c>
      <c r="O969" s="8" t="s">
        <v>147</v>
      </c>
      <c r="P969" s="9">
        <v>0.52643518518518517</v>
      </c>
      <c r="Q969" s="9">
        <v>0.53141203703703699</v>
      </c>
      <c r="R969" s="8">
        <v>0</v>
      </c>
      <c r="S969" s="10">
        <v>7.2333333333333334</v>
      </c>
      <c r="T969" s="8" t="s">
        <v>8960</v>
      </c>
      <c r="U969" s="8" t="s">
        <v>8961</v>
      </c>
      <c r="V969" s="10">
        <v>3.5223217035557299</v>
      </c>
      <c r="W969">
        <v>4061.01</v>
      </c>
      <c r="X969" s="8">
        <v>0</v>
      </c>
      <c r="Y969" s="8">
        <v>0</v>
      </c>
      <c r="Z969">
        <v>0</v>
      </c>
      <c r="AA969">
        <v>0</v>
      </c>
      <c r="AB969" s="8">
        <f>Solution[[#This Row],[Old Stop]] +1</f>
        <v>241</v>
      </c>
      <c r="AC969" s="8" t="str">
        <f>_xlfn.CONCAT(Solution[[#This Row],[Old Rt '#]],"_",Solution[[#This Row],[Week '#]],"_", _xlfn.SWITCH(Solution[[#This Row],[Old Delivery Day]], "M", "Monday", "T", "Tuesday", "W", "Wednesday", "R", "Thursday", "F", "Friday"))</f>
        <v>105_Week3_Friday</v>
      </c>
      <c r="AD969" s="20">
        <v>70.482299999999995</v>
      </c>
      <c r="AE969" s="20">
        <v>74.793000000000006</v>
      </c>
      <c r="AF969" s="20">
        <v>74.757599999999996</v>
      </c>
      <c r="AG969" s="20">
        <v>76.2286</v>
      </c>
      <c r="AH969">
        <v>75.2</v>
      </c>
      <c r="AI969" s="8" t="s">
        <v>3549</v>
      </c>
      <c r="AJ969" s="8" t="s">
        <v>5564</v>
      </c>
      <c r="AK969" s="8">
        <v>1</v>
      </c>
      <c r="AL969" s="8">
        <v>0</v>
      </c>
      <c r="AM969" s="11">
        <v>78.681200000000004</v>
      </c>
      <c r="AN969" s="11">
        <v>79.400000000000006</v>
      </c>
      <c r="AO969" t="s">
        <v>163</v>
      </c>
      <c r="AP969" s="8" t="s">
        <v>191</v>
      </c>
      <c r="AQ969" s="8" t="s">
        <v>44</v>
      </c>
      <c r="AR969" s="8" t="s">
        <v>164</v>
      </c>
      <c r="AS969" s="8" t="s">
        <v>163</v>
      </c>
      <c r="AT969" s="8" t="s">
        <v>168</v>
      </c>
      <c r="AU9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69" s="8">
        <v>0</v>
      </c>
      <c r="AW969">
        <v>17.620574999999999</v>
      </c>
      <c r="AX969">
        <v>18.698250000000002</v>
      </c>
      <c r="AY969">
        <v>18.689399999999999</v>
      </c>
      <c r="AZ969">
        <v>19.05715</v>
      </c>
    </row>
    <row r="970" spans="1:52" x14ac:dyDescent="0.3">
      <c r="A970" s="43" t="s">
        <v>1384</v>
      </c>
      <c r="B970" t="s">
        <v>4248</v>
      </c>
      <c r="C970" t="s">
        <v>51</v>
      </c>
      <c r="D970" s="8" t="s">
        <v>103</v>
      </c>
      <c r="E970" s="8" t="s">
        <v>290</v>
      </c>
      <c r="F970" s="8" t="s">
        <v>48</v>
      </c>
      <c r="G970" s="8" t="s">
        <v>9266</v>
      </c>
      <c r="H970" s="8" t="s">
        <v>160</v>
      </c>
      <c r="I970" s="8" t="s">
        <v>48</v>
      </c>
      <c r="J970" s="8">
        <v>315</v>
      </c>
      <c r="K970" s="14" t="s">
        <v>4249</v>
      </c>
      <c r="L970" s="14" t="s">
        <v>5912</v>
      </c>
      <c r="M970" s="10">
        <v>0.492258205158635</v>
      </c>
      <c r="N970" s="8" t="s">
        <v>9121</v>
      </c>
      <c r="O970" s="8" t="s">
        <v>1380</v>
      </c>
      <c r="P970" s="9">
        <v>0.53175925925925926</v>
      </c>
      <c r="Q970" s="9">
        <v>0.53847222222222224</v>
      </c>
      <c r="R970" s="8">
        <v>0</v>
      </c>
      <c r="S970" s="10">
        <v>9.4354006285390355</v>
      </c>
      <c r="T970" s="8" t="s">
        <v>4251</v>
      </c>
      <c r="U970" s="8" t="s">
        <v>4252</v>
      </c>
      <c r="V970" s="10">
        <v>0.35869864306233501</v>
      </c>
      <c r="W970">
        <v>112.78</v>
      </c>
      <c r="X970" s="8">
        <v>0</v>
      </c>
      <c r="Y970" s="8">
        <v>0</v>
      </c>
      <c r="Z970">
        <v>0</v>
      </c>
      <c r="AA970">
        <v>0</v>
      </c>
      <c r="AB970" s="8">
        <f>Solution[[#This Row],[Old Stop]] +1</f>
        <v>316</v>
      </c>
      <c r="AC970" s="8" t="str">
        <f>_xlfn.CONCAT(Solution[[#This Row],[Old Rt '#]],"_",Solution[[#This Row],[Week '#]],"_", _xlfn.SWITCH(Solution[[#This Row],[Old Delivery Day]], "M", "Monday", "T", "Tuesday", "W", "Wednesday", "R", "Thursday", "F", "Friday"))</f>
        <v>101_Week3_Thursday</v>
      </c>
      <c r="AD970" s="20">
        <v>0</v>
      </c>
      <c r="AE970" s="20">
        <v>0</v>
      </c>
      <c r="AF970" s="20">
        <v>94.84</v>
      </c>
      <c r="AG970" s="20">
        <v>0</v>
      </c>
      <c r="AH970">
        <v>2.2113</v>
      </c>
      <c r="AI970" s="8" t="s">
        <v>3549</v>
      </c>
      <c r="AJ970" s="8" t="s">
        <v>5564</v>
      </c>
      <c r="AK970" s="8">
        <v>1</v>
      </c>
      <c r="AL970" s="8">
        <v>0</v>
      </c>
      <c r="AM970" s="11">
        <v>11.855</v>
      </c>
      <c r="AN970" s="11">
        <v>0</v>
      </c>
      <c r="AO970" t="s">
        <v>163</v>
      </c>
      <c r="AP970" s="8" t="s">
        <v>191</v>
      </c>
      <c r="AQ970" s="8" t="s">
        <v>44</v>
      </c>
      <c r="AR970" s="8" t="s">
        <v>163</v>
      </c>
      <c r="AS970" s="8" t="s">
        <v>164</v>
      </c>
      <c r="AT970" s="8" t="s">
        <v>168</v>
      </c>
      <c r="AU9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0" s="8">
        <v>0</v>
      </c>
      <c r="AW970">
        <v>0</v>
      </c>
      <c r="AX970">
        <v>0</v>
      </c>
      <c r="AY970">
        <v>23.71</v>
      </c>
      <c r="AZ970">
        <v>0</v>
      </c>
    </row>
    <row r="971" spans="1:52" x14ac:dyDescent="0.3">
      <c r="A971" s="43" t="s">
        <v>1250</v>
      </c>
      <c r="B971" t="s">
        <v>5583</v>
      </c>
      <c r="C971" t="s">
        <v>110</v>
      </c>
      <c r="D971" s="8" t="s">
        <v>103</v>
      </c>
      <c r="E971" s="8" t="s">
        <v>290</v>
      </c>
      <c r="F971" s="8" t="s">
        <v>12</v>
      </c>
      <c r="G971" s="8" t="s">
        <v>4497</v>
      </c>
      <c r="H971" s="8" t="s">
        <v>126</v>
      </c>
      <c r="I971" s="8" t="s">
        <v>14</v>
      </c>
      <c r="J971" s="8">
        <v>201</v>
      </c>
      <c r="K971" s="14" t="s">
        <v>1249</v>
      </c>
      <c r="L971" s="14" t="s">
        <v>6023</v>
      </c>
      <c r="M971" s="10">
        <v>2.4236640232797102</v>
      </c>
      <c r="N971" s="8" t="s">
        <v>8501</v>
      </c>
      <c r="O971" s="8" t="s">
        <v>107</v>
      </c>
      <c r="P971" s="9">
        <v>0.42106481481481484</v>
      </c>
      <c r="Q971" s="9">
        <v>0.42777777777777776</v>
      </c>
      <c r="R971" s="8">
        <v>0</v>
      </c>
      <c r="S971" s="10">
        <v>7.4</v>
      </c>
      <c r="T971" s="8" t="s">
        <v>5585</v>
      </c>
      <c r="U971" s="8" t="s">
        <v>5586</v>
      </c>
      <c r="V971" s="10">
        <v>0.56790536162323302</v>
      </c>
      <c r="W971">
        <v>469.21</v>
      </c>
      <c r="X971" s="8">
        <v>0</v>
      </c>
      <c r="Y971" s="8">
        <v>0</v>
      </c>
      <c r="Z971">
        <v>0</v>
      </c>
      <c r="AA971">
        <v>0</v>
      </c>
      <c r="AB971" s="8">
        <f>Solution[[#This Row],[Old Stop]] +1</f>
        <v>202</v>
      </c>
      <c r="AC971" s="8" t="str">
        <f>_xlfn.CONCAT(Solution[[#This Row],[Old Rt '#]],"_",Solution[[#This Row],[Week '#]],"_", _xlfn.SWITCH(Solution[[#This Row],[Old Delivery Day]], "M", "Monday", "T", "Tuesday", "W", "Wednesday", "R", "Thursday", "F", "Friday"))</f>
        <v>103_Week3_Friday</v>
      </c>
      <c r="AD971" s="20">
        <v>63.07</v>
      </c>
      <c r="AE971" s="20">
        <v>35</v>
      </c>
      <c r="AF971" s="20">
        <v>35</v>
      </c>
      <c r="AG971" s="20">
        <v>49.473300000000002</v>
      </c>
      <c r="AH971">
        <v>9.2799999999999994</v>
      </c>
      <c r="AI971" s="8" t="s">
        <v>3414</v>
      </c>
      <c r="AJ971" s="8" t="s">
        <v>5409</v>
      </c>
      <c r="AK971" s="8">
        <v>1</v>
      </c>
      <c r="AL971" s="8">
        <v>0</v>
      </c>
      <c r="AM971" s="11">
        <v>8.75</v>
      </c>
      <c r="AN971" s="11">
        <v>14.1775</v>
      </c>
      <c r="AO971" t="s">
        <v>163</v>
      </c>
      <c r="AP971" s="8" t="s">
        <v>191</v>
      </c>
      <c r="AQ971" s="8" t="s">
        <v>44</v>
      </c>
      <c r="AR971" s="8" t="s">
        <v>163</v>
      </c>
      <c r="AS971" s="8" t="s">
        <v>163</v>
      </c>
      <c r="AT971" s="8" t="s">
        <v>168</v>
      </c>
      <c r="AU9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1" s="8">
        <v>0</v>
      </c>
      <c r="AW971">
        <v>15.7675</v>
      </c>
      <c r="AX971">
        <v>8.75</v>
      </c>
      <c r="AY971">
        <v>8.75</v>
      </c>
      <c r="AZ971">
        <v>12.368325</v>
      </c>
    </row>
    <row r="972" spans="1:52" x14ac:dyDescent="0.3">
      <c r="A972" s="43" t="s">
        <v>1180</v>
      </c>
      <c r="B972" t="s">
        <v>5736</v>
      </c>
      <c r="C972" t="s">
        <v>110</v>
      </c>
      <c r="D972" s="8" t="s">
        <v>103</v>
      </c>
      <c r="E972" s="8" t="s">
        <v>290</v>
      </c>
      <c r="F972" s="8" t="s">
        <v>12</v>
      </c>
      <c r="G972" s="8" t="s">
        <v>4484</v>
      </c>
      <c r="H972" s="8" t="s">
        <v>290</v>
      </c>
      <c r="I972" s="8" t="s">
        <v>13</v>
      </c>
      <c r="J972" s="8">
        <v>0</v>
      </c>
      <c r="K972" s="14" t="s">
        <v>9029</v>
      </c>
      <c r="L972" s="14" t="s">
        <v>9047</v>
      </c>
      <c r="M972" s="10">
        <v>0</v>
      </c>
      <c r="N972" s="8" t="s">
        <v>8500</v>
      </c>
      <c r="O972" s="8" t="s">
        <v>113</v>
      </c>
      <c r="P972" s="9">
        <v>0.42777777777777776</v>
      </c>
      <c r="Q972" s="9">
        <v>0.42784722222222221</v>
      </c>
      <c r="R972" s="8">
        <v>0</v>
      </c>
      <c r="S972" s="10">
        <v>18.233333333333334</v>
      </c>
      <c r="T972" s="8" t="s">
        <v>5585</v>
      </c>
      <c r="U972" s="8" t="s">
        <v>5586</v>
      </c>
      <c r="V972" s="10"/>
      <c r="W972">
        <v>2466.4</v>
      </c>
      <c r="Y972" s="8">
        <v>0</v>
      </c>
      <c r="Z972">
        <v>0</v>
      </c>
      <c r="AA972">
        <v>0</v>
      </c>
      <c r="AB972" s="8">
        <f>Solution[[#This Row],[Old Stop]] +1</f>
        <v>1</v>
      </c>
      <c r="AC972" s="8" t="str">
        <f>_xlfn.CONCAT(Solution[[#This Row],[Old Rt '#]],"_",Solution[[#This Row],[Week '#]],"_", _xlfn.SWITCH(Solution[[#This Row],[Old Delivery Day]], "M", "Monday", "T", "Tuesday", "W", "Wednesday", "R", "Thursday", "F", "Friday"))</f>
        <v>105_Week3_Monday</v>
      </c>
      <c r="AD972" s="20">
        <v>167.38499999999999</v>
      </c>
      <c r="AE972" s="20">
        <v>141.76249999999999</v>
      </c>
      <c r="AF972" s="20">
        <v>191.69329999999999</v>
      </c>
      <c r="AG972" s="20">
        <v>194.16</v>
      </c>
      <c r="AH972">
        <v>50.334600000000002</v>
      </c>
      <c r="AI972" s="8" t="s">
        <v>3414</v>
      </c>
      <c r="AJ972" s="8" t="s">
        <v>5409</v>
      </c>
      <c r="AK972" s="8">
        <v>1</v>
      </c>
      <c r="AL972" s="8"/>
      <c r="AM972" s="11">
        <v>46.69</v>
      </c>
      <c r="AN972" s="11">
        <v>48.54</v>
      </c>
      <c r="AO972" t="s">
        <v>163</v>
      </c>
      <c r="AP972" s="8" t="s">
        <v>77</v>
      </c>
      <c r="AQ972" s="8" t="s">
        <v>44</v>
      </c>
      <c r="AR972" s="8" t="s">
        <v>164</v>
      </c>
      <c r="AS972" s="8" t="s">
        <v>163</v>
      </c>
      <c r="AT972" s="8" t="s">
        <v>168</v>
      </c>
      <c r="AU9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72" s="8"/>
      <c r="AW972">
        <v>41.846249999999998</v>
      </c>
      <c r="AX972">
        <v>35.440624999999997</v>
      </c>
      <c r="AY972">
        <v>47.923324999999998</v>
      </c>
      <c r="AZ972">
        <v>48.54</v>
      </c>
    </row>
    <row r="973" spans="1:52" x14ac:dyDescent="0.3">
      <c r="A973" s="43" t="s">
        <v>1981</v>
      </c>
      <c r="B973" t="s">
        <v>3501</v>
      </c>
      <c r="C973" t="s">
        <v>146</v>
      </c>
      <c r="D973" s="8" t="s">
        <v>103</v>
      </c>
      <c r="E973" s="8" t="s">
        <v>290</v>
      </c>
      <c r="F973" s="8" t="s">
        <v>12</v>
      </c>
      <c r="G973" s="8" t="s">
        <v>140</v>
      </c>
      <c r="H973" s="8" t="s">
        <v>126</v>
      </c>
      <c r="I973" s="8" t="s">
        <v>14</v>
      </c>
      <c r="J973" s="8">
        <v>1</v>
      </c>
      <c r="K973" s="14" t="s">
        <v>1980</v>
      </c>
      <c r="L973" s="14" t="s">
        <v>6041</v>
      </c>
      <c r="M973" s="10">
        <v>1.69872919304908</v>
      </c>
      <c r="N973" s="8" t="s">
        <v>9124</v>
      </c>
      <c r="O973" s="8" t="s">
        <v>129</v>
      </c>
      <c r="P973" s="9">
        <v>0.40230324074074075</v>
      </c>
      <c r="Q973" s="9">
        <v>0.40237268518518521</v>
      </c>
      <c r="R973" s="8">
        <v>0</v>
      </c>
      <c r="S973" s="10">
        <v>0.1</v>
      </c>
      <c r="T973" s="8" t="s">
        <v>3746</v>
      </c>
      <c r="U973" s="8" t="s">
        <v>3747</v>
      </c>
      <c r="V973" s="10">
        <v>0.64961557964008299</v>
      </c>
      <c r="W973">
        <v>311.66000000000003</v>
      </c>
      <c r="X973" s="8">
        <v>0</v>
      </c>
      <c r="Y973" s="8">
        <v>0</v>
      </c>
      <c r="Z973">
        <v>0</v>
      </c>
      <c r="AA973">
        <v>0</v>
      </c>
      <c r="AB973" s="8">
        <f>Solution[[#This Row],[Old Stop]] +1</f>
        <v>2</v>
      </c>
      <c r="AC973" s="8" t="str">
        <f>_xlfn.CONCAT(Solution[[#This Row],[Old Rt '#]],"_",Solution[[#This Row],[Week '#]],"_", _xlfn.SWITCH(Solution[[#This Row],[Old Delivery Day]], "M", "Monday", "T", "Tuesday", "W", "Wednesday", "R", "Thursday", "F", "Friday"))</f>
        <v>103_Week3_Friday</v>
      </c>
      <c r="AD973" s="20">
        <v>0</v>
      </c>
      <c r="AE973" s="20">
        <v>0</v>
      </c>
      <c r="AF973" s="20">
        <v>51.276600000000002</v>
      </c>
      <c r="AG973" s="20">
        <v>52.61</v>
      </c>
      <c r="AH973">
        <v>25.81</v>
      </c>
      <c r="AI973" s="8" t="s">
        <v>3414</v>
      </c>
      <c r="AJ973" s="8" t="s">
        <v>5409</v>
      </c>
      <c r="AK973" s="8">
        <v>1</v>
      </c>
      <c r="AL973" s="8">
        <v>0</v>
      </c>
      <c r="AM973" s="11">
        <v>0</v>
      </c>
      <c r="AN973" s="11">
        <v>26.305</v>
      </c>
      <c r="AO973" t="s">
        <v>163</v>
      </c>
      <c r="AP973" s="8" t="s">
        <v>191</v>
      </c>
      <c r="AQ973" s="8" t="s">
        <v>44</v>
      </c>
      <c r="AR973" s="8" t="s">
        <v>163</v>
      </c>
      <c r="AS973" s="8" t="s">
        <v>163</v>
      </c>
      <c r="AT973" s="8" t="s">
        <v>168</v>
      </c>
      <c r="AU9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3" s="8">
        <v>0</v>
      </c>
      <c r="AW973">
        <v>0</v>
      </c>
      <c r="AX973">
        <v>0</v>
      </c>
      <c r="AY973">
        <v>12.81915</v>
      </c>
      <c r="AZ973">
        <v>13.1525</v>
      </c>
    </row>
    <row r="974" spans="1:52" x14ac:dyDescent="0.3">
      <c r="A974" s="43" t="s">
        <v>1157</v>
      </c>
      <c r="B974" t="s">
        <v>3643</v>
      </c>
      <c r="C974" t="s">
        <v>110</v>
      </c>
      <c r="D974" s="8" t="s">
        <v>103</v>
      </c>
      <c r="E974" s="8" t="s">
        <v>290</v>
      </c>
      <c r="F974" s="8" t="s">
        <v>12</v>
      </c>
      <c r="G974" s="8" t="s">
        <v>9253</v>
      </c>
      <c r="H974" s="8" t="s">
        <v>126</v>
      </c>
      <c r="I974" s="8" t="s">
        <v>14</v>
      </c>
      <c r="J974" s="8">
        <v>210</v>
      </c>
      <c r="K974" s="14" t="s">
        <v>1156</v>
      </c>
      <c r="L974" s="14" t="s">
        <v>5991</v>
      </c>
      <c r="M974" s="10">
        <v>8.6442964496268893</v>
      </c>
      <c r="N974" s="8" t="s">
        <v>9122</v>
      </c>
      <c r="O974" s="8" t="s">
        <v>147</v>
      </c>
      <c r="P974" s="9">
        <v>0.40836805555555555</v>
      </c>
      <c r="Q974" s="9">
        <v>0.419375</v>
      </c>
      <c r="R974" s="8">
        <v>0</v>
      </c>
      <c r="S974" s="10">
        <v>13.59</v>
      </c>
      <c r="T974" s="8" t="s">
        <v>3645</v>
      </c>
      <c r="U974" s="8" t="s">
        <v>3646</v>
      </c>
      <c r="V974" s="10">
        <v>7.8676484982160098</v>
      </c>
      <c r="W974">
        <v>10419.870000000001</v>
      </c>
      <c r="X974" s="8">
        <v>0</v>
      </c>
      <c r="Y974" s="8">
        <v>0</v>
      </c>
      <c r="Z974">
        <v>0</v>
      </c>
      <c r="AA974">
        <v>0</v>
      </c>
      <c r="AB974" s="8">
        <f>Solution[[#This Row],[Old Stop]] +1</f>
        <v>211</v>
      </c>
      <c r="AC974" s="8" t="str">
        <f>_xlfn.CONCAT(Solution[[#This Row],[Old Rt '#]],"_",Solution[[#This Row],[Week '#]],"_", _xlfn.SWITCH(Solution[[#This Row],[Old Delivery Day]], "M", "Monday", "T", "Tuesday", "W", "Wednesday", "R", "Thursday", "F", "Friday"))</f>
        <v>103_Week3_Friday</v>
      </c>
      <c r="AD974" s="20">
        <v>168.02850000000001</v>
      </c>
      <c r="AE974" s="20">
        <v>207.273</v>
      </c>
      <c r="AF974" s="20">
        <v>227.83840000000001</v>
      </c>
      <c r="AG974" s="20">
        <v>177.43279999999999</v>
      </c>
      <c r="AH974">
        <v>215.65</v>
      </c>
      <c r="AI974" s="8" t="s">
        <v>3414</v>
      </c>
      <c r="AJ974" s="8" t="s">
        <v>5409</v>
      </c>
      <c r="AK974" s="8">
        <v>1</v>
      </c>
      <c r="AL974" s="8">
        <v>0</v>
      </c>
      <c r="AM974" s="11">
        <v>214.59620000000001</v>
      </c>
      <c r="AN974" s="11">
        <v>187.73500000000001</v>
      </c>
      <c r="AO974" t="s">
        <v>163</v>
      </c>
      <c r="AP974" s="8" t="s">
        <v>191</v>
      </c>
      <c r="AQ974" s="8" t="s">
        <v>44</v>
      </c>
      <c r="AR974" s="8" t="s">
        <v>163</v>
      </c>
      <c r="AS974" s="8" t="s">
        <v>163</v>
      </c>
      <c r="AT974" s="8" t="s">
        <v>168</v>
      </c>
      <c r="AU9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4" s="8">
        <v>0</v>
      </c>
      <c r="AW974">
        <v>42.007125000000002</v>
      </c>
      <c r="AX974">
        <v>51.818249999999999</v>
      </c>
      <c r="AY974">
        <v>56.959600000000002</v>
      </c>
      <c r="AZ974">
        <v>44.358199999999997</v>
      </c>
    </row>
    <row r="975" spans="1:52" x14ac:dyDescent="0.3">
      <c r="A975" s="43" t="s">
        <v>1161</v>
      </c>
      <c r="B975" t="s">
        <v>3688</v>
      </c>
      <c r="C975" t="s">
        <v>110</v>
      </c>
      <c r="D975" s="8" t="s">
        <v>103</v>
      </c>
      <c r="E975" s="8" t="s">
        <v>290</v>
      </c>
      <c r="F975" s="8" t="s">
        <v>12</v>
      </c>
      <c r="G975" s="8" t="s">
        <v>9254</v>
      </c>
      <c r="H975" s="8" t="s">
        <v>126</v>
      </c>
      <c r="I975" s="8" t="s">
        <v>14</v>
      </c>
      <c r="J975" s="8">
        <v>290</v>
      </c>
      <c r="K975" s="14" t="s">
        <v>1160</v>
      </c>
      <c r="L975" s="14" t="s">
        <v>5992</v>
      </c>
      <c r="M975" s="10">
        <v>0.51589975125301601</v>
      </c>
      <c r="N975" s="8" t="s">
        <v>8505</v>
      </c>
      <c r="O975" s="8" t="s">
        <v>129</v>
      </c>
      <c r="P975" s="9">
        <v>0.45754629629629628</v>
      </c>
      <c r="Q975" s="9">
        <v>0.46263888888888888</v>
      </c>
      <c r="R975" s="8">
        <v>0</v>
      </c>
      <c r="S975" s="10">
        <v>8.1166666666666671</v>
      </c>
      <c r="T975" s="8" t="s">
        <v>3690</v>
      </c>
      <c r="U975" s="8" t="s">
        <v>3691</v>
      </c>
      <c r="V975" s="10">
        <v>0.119516568929019</v>
      </c>
      <c r="W975">
        <v>1032.95</v>
      </c>
      <c r="X975" s="8">
        <v>0</v>
      </c>
      <c r="Y975" s="8">
        <v>0</v>
      </c>
      <c r="Z975">
        <v>0</v>
      </c>
      <c r="AA975">
        <v>0</v>
      </c>
      <c r="AB975" s="8">
        <f>Solution[[#This Row],[Old Stop]] +1</f>
        <v>291</v>
      </c>
      <c r="AC975" s="8" t="str">
        <f>_xlfn.CONCAT(Solution[[#This Row],[Old Rt '#]],"_",Solution[[#This Row],[Week '#]],"_", _xlfn.SWITCH(Solution[[#This Row],[Old Delivery Day]], "M", "Monday", "T", "Tuesday", "W", "Wednesday", "R", "Thursday", "F", "Friday"))</f>
        <v>103_Week3_Friday</v>
      </c>
      <c r="AD975" s="20">
        <v>38.369999999999997</v>
      </c>
      <c r="AE975" s="20">
        <v>38.369999999999997</v>
      </c>
      <c r="AF975" s="20">
        <v>39.383299999999998</v>
      </c>
      <c r="AG975" s="20">
        <v>39.89</v>
      </c>
      <c r="AH975">
        <v>21.14</v>
      </c>
      <c r="AI975" s="8" t="s">
        <v>3414</v>
      </c>
      <c r="AJ975" s="8" t="s">
        <v>5409</v>
      </c>
      <c r="AK975" s="8">
        <v>1</v>
      </c>
      <c r="AL975" s="8">
        <v>0</v>
      </c>
      <c r="AM975" s="11">
        <v>19.184999999999999</v>
      </c>
      <c r="AN975" s="11">
        <v>19.945</v>
      </c>
      <c r="AO975" t="s">
        <v>163</v>
      </c>
      <c r="AP975" s="8" t="s">
        <v>191</v>
      </c>
      <c r="AQ975" s="8" t="s">
        <v>44</v>
      </c>
      <c r="AR975" s="8" t="s">
        <v>163</v>
      </c>
      <c r="AS975" s="8" t="s">
        <v>163</v>
      </c>
      <c r="AT975" s="8" t="s">
        <v>168</v>
      </c>
      <c r="AU9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5" s="8">
        <v>0</v>
      </c>
      <c r="AW975">
        <v>9.5924999999999994</v>
      </c>
      <c r="AX975">
        <v>9.5924999999999994</v>
      </c>
      <c r="AY975">
        <v>9.8458249999999996</v>
      </c>
      <c r="AZ975">
        <v>9.9725000000000001</v>
      </c>
    </row>
    <row r="976" spans="1:52" x14ac:dyDescent="0.3">
      <c r="A976" s="43" t="s">
        <v>1173</v>
      </c>
      <c r="B976" t="s">
        <v>3684</v>
      </c>
      <c r="C976" t="s">
        <v>110</v>
      </c>
      <c r="D976" s="8" t="s">
        <v>103</v>
      </c>
      <c r="E976" s="8" t="s">
        <v>290</v>
      </c>
      <c r="F976" s="8" t="s">
        <v>12</v>
      </c>
      <c r="G976" s="8" t="s">
        <v>9258</v>
      </c>
      <c r="H976" s="8" t="s">
        <v>126</v>
      </c>
      <c r="I976" s="8" t="s">
        <v>14</v>
      </c>
      <c r="J976" s="8">
        <v>280</v>
      </c>
      <c r="K976" s="14" t="s">
        <v>1172</v>
      </c>
      <c r="L976" s="14" t="s">
        <v>5989</v>
      </c>
      <c r="M976" s="10">
        <v>2.5328926318365501</v>
      </c>
      <c r="N976" s="8" t="s">
        <v>8504</v>
      </c>
      <c r="O976" s="8" t="s">
        <v>147</v>
      </c>
      <c r="P976" s="9">
        <v>0.46439814814814817</v>
      </c>
      <c r="Q976" s="9">
        <v>0.47386574074074073</v>
      </c>
      <c r="R976" s="8">
        <v>0</v>
      </c>
      <c r="S976" s="10">
        <v>10.346666666666668</v>
      </c>
      <c r="T976" s="8" t="s">
        <v>3686</v>
      </c>
      <c r="U976" s="8" t="s">
        <v>3687</v>
      </c>
      <c r="V976" s="10">
        <v>1.85744873545167</v>
      </c>
      <c r="W976">
        <v>1920.67</v>
      </c>
      <c r="X976" s="8">
        <v>3</v>
      </c>
      <c r="Y976" s="8">
        <v>0.72727272727272696</v>
      </c>
      <c r="Z976">
        <v>1</v>
      </c>
      <c r="AA976">
        <v>11</v>
      </c>
      <c r="AB976" s="8">
        <f>Solution[[#This Row],[Old Stop]] +1</f>
        <v>281</v>
      </c>
      <c r="AC976" s="8" t="str">
        <f>_xlfn.CONCAT(Solution[[#This Row],[Old Rt '#]],"_",Solution[[#This Row],[Week '#]],"_", _xlfn.SWITCH(Solution[[#This Row],[Old Delivery Day]], "M", "Monday", "T", "Tuesday", "W", "Wednesday", "R", "Thursday", "F", "Friday"))</f>
        <v>103_Week3_Friday</v>
      </c>
      <c r="AD976" s="20">
        <v>39.481499999999997</v>
      </c>
      <c r="AE976" s="20">
        <v>32.948500000000003</v>
      </c>
      <c r="AF976" s="20">
        <v>35</v>
      </c>
      <c r="AG976" s="20">
        <v>35</v>
      </c>
      <c r="AH976">
        <v>32.46</v>
      </c>
      <c r="AI976" s="8" t="s">
        <v>3414</v>
      </c>
      <c r="AJ976" s="8" t="s">
        <v>5409</v>
      </c>
      <c r="AK976" s="8">
        <v>1</v>
      </c>
      <c r="AL976" s="8">
        <v>11</v>
      </c>
      <c r="AM976" s="11">
        <v>35</v>
      </c>
      <c r="AN976" s="11">
        <v>35</v>
      </c>
      <c r="AO976" t="s">
        <v>163</v>
      </c>
      <c r="AP976" s="8" t="s">
        <v>191</v>
      </c>
      <c r="AQ976" s="8" t="s">
        <v>44</v>
      </c>
      <c r="AR976" s="8" t="s">
        <v>163</v>
      </c>
      <c r="AS976" s="8" t="s">
        <v>163</v>
      </c>
      <c r="AT976" s="8" t="s">
        <v>168</v>
      </c>
      <c r="AU9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6" s="8">
        <v>11</v>
      </c>
      <c r="AW976">
        <v>9.8703749999999992</v>
      </c>
      <c r="AX976">
        <v>8.2371250000000007</v>
      </c>
      <c r="AY976">
        <v>8.75</v>
      </c>
      <c r="AZ976">
        <v>8.75</v>
      </c>
    </row>
    <row r="977" spans="1:52" x14ac:dyDescent="0.3">
      <c r="A977" s="43" t="s">
        <v>1164</v>
      </c>
      <c r="B977" t="s">
        <v>121</v>
      </c>
      <c r="C977" t="s">
        <v>3694</v>
      </c>
      <c r="D977" s="8" t="s">
        <v>103</v>
      </c>
      <c r="E977" s="8" t="s">
        <v>290</v>
      </c>
      <c r="F977" s="8" t="s">
        <v>12</v>
      </c>
      <c r="G977" s="8" t="s">
        <v>9259</v>
      </c>
      <c r="H977" s="8" t="s">
        <v>126</v>
      </c>
      <c r="I977" s="8" t="s">
        <v>14</v>
      </c>
      <c r="J977" s="8">
        <v>260</v>
      </c>
      <c r="K977" s="14" t="s">
        <v>1163</v>
      </c>
      <c r="L977" s="14" t="s">
        <v>8962</v>
      </c>
      <c r="M977" s="10">
        <v>13.091992583084201</v>
      </c>
      <c r="N977" s="8" t="s">
        <v>8499</v>
      </c>
      <c r="O977" s="8" t="s">
        <v>147</v>
      </c>
      <c r="P977" s="9">
        <v>0.43693287037037037</v>
      </c>
      <c r="Q977" s="9">
        <v>0.45046296296296295</v>
      </c>
      <c r="R977" s="8">
        <v>0</v>
      </c>
      <c r="S977" s="10">
        <v>17.113333333333333</v>
      </c>
      <c r="T977" s="8" t="s">
        <v>8963</v>
      </c>
      <c r="U977" s="8" t="s">
        <v>8964</v>
      </c>
      <c r="V977" s="10">
        <v>9.0962849561491801</v>
      </c>
      <c r="W977">
        <v>4573.2299999999996</v>
      </c>
      <c r="X977" s="8">
        <v>5</v>
      </c>
      <c r="Y977" s="8">
        <v>0.79166666666666596</v>
      </c>
      <c r="Z977">
        <v>2</v>
      </c>
      <c r="AA977">
        <v>23</v>
      </c>
      <c r="AB977" s="8">
        <f>Solution[[#This Row],[Old Stop]] +1</f>
        <v>261</v>
      </c>
      <c r="AC977" s="8" t="str">
        <f>_xlfn.CONCAT(Solution[[#This Row],[Old Rt '#]],"_",Solution[[#This Row],[Week '#]],"_", _xlfn.SWITCH(Solution[[#This Row],[Old Delivery Day]], "M", "Monday", "T", "Tuesday", "W", "Wednesday", "R", "Thursday", "F", "Friday"))</f>
        <v>103_Week3_Friday</v>
      </c>
      <c r="AD977" s="20">
        <v>86.110699999999994</v>
      </c>
      <c r="AE977" s="20">
        <v>96.203500000000005</v>
      </c>
      <c r="AF977" s="20">
        <v>78.808400000000006</v>
      </c>
      <c r="AG977" s="20">
        <v>82.244200000000006</v>
      </c>
      <c r="AH977">
        <v>84.3</v>
      </c>
      <c r="AI977" s="8" t="s">
        <v>3414</v>
      </c>
      <c r="AJ977" s="8" t="s">
        <v>5409</v>
      </c>
      <c r="AK977" s="8">
        <v>1</v>
      </c>
      <c r="AL977" s="8">
        <v>24</v>
      </c>
      <c r="AM977" s="11">
        <v>80.082499999999996</v>
      </c>
      <c r="AN977" s="11">
        <v>82.548699999999997</v>
      </c>
      <c r="AO977" t="s">
        <v>163</v>
      </c>
      <c r="AP977" s="8" t="s">
        <v>191</v>
      </c>
      <c r="AQ977" s="8" t="s">
        <v>44</v>
      </c>
      <c r="AR977" s="8" t="s">
        <v>163</v>
      </c>
      <c r="AS977" s="8" t="s">
        <v>163</v>
      </c>
      <c r="AT977" s="8" t="s">
        <v>168</v>
      </c>
      <c r="AU9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7" s="8">
        <v>24</v>
      </c>
      <c r="AW977">
        <v>21.527674999999999</v>
      </c>
      <c r="AX977">
        <v>24.050875000000001</v>
      </c>
      <c r="AY977">
        <v>19.702100000000002</v>
      </c>
      <c r="AZ977">
        <v>20.561050000000002</v>
      </c>
    </row>
    <row r="978" spans="1:52" x14ac:dyDescent="0.3">
      <c r="A978" s="43" t="s">
        <v>1764</v>
      </c>
      <c r="B978" t="s">
        <v>116</v>
      </c>
      <c r="C978" t="s">
        <v>3694</v>
      </c>
      <c r="D978" s="8" t="s">
        <v>103</v>
      </c>
      <c r="E978" s="8" t="s">
        <v>290</v>
      </c>
      <c r="F978" s="8" t="s">
        <v>12</v>
      </c>
      <c r="G978" s="8" t="s">
        <v>9249</v>
      </c>
      <c r="H978" s="8" t="s">
        <v>126</v>
      </c>
      <c r="I978" s="8" t="s">
        <v>14</v>
      </c>
      <c r="J978" s="8">
        <v>1</v>
      </c>
      <c r="K978" s="14" t="s">
        <v>1763</v>
      </c>
      <c r="L978" s="14" t="s">
        <v>8965</v>
      </c>
      <c r="M978" s="10">
        <v>0</v>
      </c>
      <c r="N978" s="8" t="s">
        <v>8502</v>
      </c>
      <c r="O978" s="8" t="s">
        <v>147</v>
      </c>
      <c r="P978" s="9">
        <v>0.45046296296296295</v>
      </c>
      <c r="Q978" s="9">
        <v>0.45717592592592593</v>
      </c>
      <c r="R978" s="8">
        <v>0</v>
      </c>
      <c r="S978" s="10">
        <v>9.4354006285390355</v>
      </c>
      <c r="T978" s="8" t="s">
        <v>8963</v>
      </c>
      <c r="U978" s="8" t="s">
        <v>8964</v>
      </c>
      <c r="V978" s="10"/>
      <c r="W978">
        <v>0</v>
      </c>
      <c r="X978" s="8">
        <v>0</v>
      </c>
      <c r="Y978" s="8">
        <v>0</v>
      </c>
      <c r="Z978">
        <v>0</v>
      </c>
      <c r="AA978">
        <v>0</v>
      </c>
      <c r="AB978" s="8">
        <f>Solution[[#This Row],[Old Stop]] +1</f>
        <v>2</v>
      </c>
      <c r="AC978" s="8" t="str">
        <f>_xlfn.CONCAT(Solution[[#This Row],[Old Rt '#]],"_",Solution[[#This Row],[Week '#]],"_", _xlfn.SWITCH(Solution[[#This Row],[Old Delivery Day]], "M", "Monday", "T", "Tuesday", "W", "Wednesday", "R", "Thursday", "F", "Friday"))</f>
        <v>103_Week3_Friday</v>
      </c>
      <c r="AD978" s="20">
        <v>0</v>
      </c>
      <c r="AE978" s="20">
        <v>0</v>
      </c>
      <c r="AF978" s="20">
        <v>0</v>
      </c>
      <c r="AG978" s="20">
        <v>136.22999999999999</v>
      </c>
      <c r="AH978">
        <v>1.6</v>
      </c>
      <c r="AI978" s="8" t="s">
        <v>3414</v>
      </c>
      <c r="AJ978" s="8" t="s">
        <v>5409</v>
      </c>
      <c r="AK978" s="8">
        <v>1</v>
      </c>
      <c r="AL978" s="8">
        <v>0</v>
      </c>
      <c r="AM978" s="11">
        <v>0</v>
      </c>
      <c r="AN978" s="11">
        <v>17.028700000000001</v>
      </c>
      <c r="AO978" t="s">
        <v>163</v>
      </c>
      <c r="AP978" s="8" t="s">
        <v>191</v>
      </c>
      <c r="AQ978" s="8" t="s">
        <v>44</v>
      </c>
      <c r="AR978" s="8" t="s">
        <v>163</v>
      </c>
      <c r="AS978" s="8" t="s">
        <v>163</v>
      </c>
      <c r="AT978" s="8" t="s">
        <v>168</v>
      </c>
      <c r="AU9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8" s="8">
        <v>0</v>
      </c>
      <c r="AW978">
        <v>0</v>
      </c>
      <c r="AX978">
        <v>0</v>
      </c>
      <c r="AY978">
        <v>0</v>
      </c>
      <c r="AZ978">
        <v>34.057499999999997</v>
      </c>
    </row>
    <row r="979" spans="1:52" x14ac:dyDescent="0.3">
      <c r="A979" s="43" t="s">
        <v>1146</v>
      </c>
      <c r="B979" t="s">
        <v>3719</v>
      </c>
      <c r="C979" t="s">
        <v>110</v>
      </c>
      <c r="D979" s="8" t="s">
        <v>103</v>
      </c>
      <c r="E979" s="8" t="s">
        <v>290</v>
      </c>
      <c r="F979" s="8" t="s">
        <v>12</v>
      </c>
      <c r="G979" s="8" t="s">
        <v>180</v>
      </c>
      <c r="H979" s="8" t="s">
        <v>290</v>
      </c>
      <c r="I979" s="8" t="s">
        <v>12</v>
      </c>
      <c r="J979" s="8">
        <v>10</v>
      </c>
      <c r="K979" s="14" t="s">
        <v>1145</v>
      </c>
      <c r="L979" s="14" t="s">
        <v>5980</v>
      </c>
      <c r="M979" s="10">
        <v>0.276741365410203</v>
      </c>
      <c r="N979" s="8" t="s">
        <v>9081</v>
      </c>
      <c r="O979" s="8" t="s">
        <v>129</v>
      </c>
      <c r="P979" s="9">
        <v>0.34931712962962963</v>
      </c>
      <c r="Q979" s="9">
        <v>0.3566435185185185</v>
      </c>
      <c r="R979" s="8">
        <v>0</v>
      </c>
      <c r="S979" s="10">
        <v>8.9083333333333332</v>
      </c>
      <c r="T979" s="8" t="s">
        <v>3721</v>
      </c>
      <c r="U979" s="8" t="s">
        <v>3722</v>
      </c>
      <c r="V979" s="10">
        <v>7.8162760880541304E-2</v>
      </c>
      <c r="W979">
        <v>1329.49</v>
      </c>
      <c r="X979" s="8">
        <v>0</v>
      </c>
      <c r="Y979" s="8">
        <v>0</v>
      </c>
      <c r="Z979">
        <v>0</v>
      </c>
      <c r="AA979">
        <v>0</v>
      </c>
      <c r="AB979" s="8">
        <f>Solution[[#This Row],[Old Stop]] +1</f>
        <v>11</v>
      </c>
      <c r="AC979" s="8" t="str">
        <f>_xlfn.CONCAT(Solution[[#This Row],[Old Rt '#]],"_",Solution[[#This Row],[Week '#]],"_", _xlfn.SWITCH(Solution[[#This Row],[Old Delivery Day]], "M", "Monday", "T", "Tuesday", "W", "Wednesday", "R", "Thursday", "F", "Friday"))</f>
        <v>105_Week3_Wednesday</v>
      </c>
      <c r="AD979" s="20">
        <v>42.97</v>
      </c>
      <c r="AE979" s="20">
        <v>37.82</v>
      </c>
      <c r="AF979" s="20">
        <v>58.585700000000003</v>
      </c>
      <c r="AG979" s="20">
        <v>48.15</v>
      </c>
      <c r="AH979">
        <v>35.770000000000003</v>
      </c>
      <c r="AI979" s="8" t="s">
        <v>3414</v>
      </c>
      <c r="AJ979" s="8" t="s">
        <v>5409</v>
      </c>
      <c r="AK979" s="8">
        <v>1</v>
      </c>
      <c r="AL979" s="8">
        <v>0</v>
      </c>
      <c r="AM979" s="11">
        <v>20.32</v>
      </c>
      <c r="AN979" s="11">
        <v>22.697500000000002</v>
      </c>
      <c r="AO979" t="s">
        <v>164</v>
      </c>
      <c r="AP979" s="8" t="s">
        <v>191</v>
      </c>
      <c r="AQ979" s="8" t="s">
        <v>44</v>
      </c>
      <c r="AR979" s="8" t="s">
        <v>164</v>
      </c>
      <c r="AS979" s="8" t="s">
        <v>164</v>
      </c>
      <c r="AT979" s="8" t="s">
        <v>168</v>
      </c>
      <c r="AU9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79" s="8"/>
      <c r="AW979">
        <v>10.7425</v>
      </c>
      <c r="AX979">
        <v>9.4550000000000001</v>
      </c>
      <c r="AY979">
        <v>14.646425000000001</v>
      </c>
      <c r="AZ979">
        <v>12.0375</v>
      </c>
    </row>
    <row r="980" spans="1:52" x14ac:dyDescent="0.3">
      <c r="A980" s="43" t="s">
        <v>1169</v>
      </c>
      <c r="B980" t="s">
        <v>3731</v>
      </c>
      <c r="C980" t="s">
        <v>110</v>
      </c>
      <c r="D980" s="8" t="s">
        <v>103</v>
      </c>
      <c r="E980" s="8" t="s">
        <v>290</v>
      </c>
      <c r="F980" s="8" t="s">
        <v>12</v>
      </c>
      <c r="G980" s="8" t="s">
        <v>9250</v>
      </c>
      <c r="H980" s="8" t="s">
        <v>126</v>
      </c>
      <c r="I980" s="8" t="s">
        <v>14</v>
      </c>
      <c r="J980" s="8">
        <v>257</v>
      </c>
      <c r="K980" s="14" t="s">
        <v>1168</v>
      </c>
      <c r="L980" s="14" t="s">
        <v>5987</v>
      </c>
      <c r="M980" s="10">
        <v>0.87053476519039896</v>
      </c>
      <c r="N980" s="8" t="s">
        <v>8506</v>
      </c>
      <c r="O980" s="8" t="s">
        <v>147</v>
      </c>
      <c r="P980" s="9">
        <v>0.35724537037037035</v>
      </c>
      <c r="Q980" s="9">
        <v>0.36717592592592591</v>
      </c>
      <c r="R980" s="8">
        <v>0</v>
      </c>
      <c r="S980" s="10">
        <v>9.5366666666666671</v>
      </c>
      <c r="T980" s="8" t="s">
        <v>3733</v>
      </c>
      <c r="U980" s="8" t="s">
        <v>3734</v>
      </c>
      <c r="V980" s="10">
        <v>0.30248193451092298</v>
      </c>
      <c r="W980">
        <v>2207.9699999999998</v>
      </c>
      <c r="X980" s="8">
        <v>13</v>
      </c>
      <c r="Y980" s="8">
        <v>0.85227272727272696</v>
      </c>
      <c r="Z980">
        <v>4</v>
      </c>
      <c r="AA980">
        <v>90</v>
      </c>
      <c r="AB980" s="8">
        <f>Solution[[#This Row],[Old Stop]] +1</f>
        <v>258</v>
      </c>
      <c r="AC980" s="8" t="str">
        <f>_xlfn.CONCAT(Solution[[#This Row],[Old Rt '#]],"_",Solution[[#This Row],[Week '#]],"_", _xlfn.SWITCH(Solution[[#This Row],[Old Delivery Day]], "M", "Monday", "T", "Tuesday", "W", "Wednesday", "R", "Thursday", "F", "Friday"))</f>
        <v>103_Week3_Friday</v>
      </c>
      <c r="AD980" s="20">
        <v>32.394599999999997</v>
      </c>
      <c r="AE980" s="20">
        <v>41.8384</v>
      </c>
      <c r="AF980" s="20">
        <v>46.082299999999996</v>
      </c>
      <c r="AG980" s="20">
        <v>55.825000000000003</v>
      </c>
      <c r="AH980">
        <v>50.38</v>
      </c>
      <c r="AI980" s="8" t="s">
        <v>3414</v>
      </c>
      <c r="AJ980" s="8" t="s">
        <v>5409</v>
      </c>
      <c r="AK980" s="8">
        <v>1</v>
      </c>
      <c r="AL980" s="8">
        <v>88</v>
      </c>
      <c r="AM980" s="11">
        <v>45.134999999999998</v>
      </c>
      <c r="AN980" s="11">
        <v>59.1875</v>
      </c>
      <c r="AO980" t="s">
        <v>163</v>
      </c>
      <c r="AP980" s="8" t="s">
        <v>191</v>
      </c>
      <c r="AQ980" s="8" t="s">
        <v>44</v>
      </c>
      <c r="AR980" s="8" t="s">
        <v>163</v>
      </c>
      <c r="AS980" s="8" t="s">
        <v>163</v>
      </c>
      <c r="AT980" s="8" t="s">
        <v>168</v>
      </c>
      <c r="AU9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0" s="8">
        <v>88</v>
      </c>
      <c r="AW980">
        <v>8.0986499999999992</v>
      </c>
      <c r="AX980">
        <v>10.4596</v>
      </c>
      <c r="AY980">
        <v>11.520574999999999</v>
      </c>
      <c r="AZ980">
        <v>13.956250000000001</v>
      </c>
    </row>
    <row r="981" spans="1:52" x14ac:dyDescent="0.3">
      <c r="A981" s="43" t="s">
        <v>1473</v>
      </c>
      <c r="B981" t="s">
        <v>3679</v>
      </c>
      <c r="C981" t="s">
        <v>110</v>
      </c>
      <c r="D981" s="8" t="s">
        <v>103</v>
      </c>
      <c r="E981" s="8" t="s">
        <v>290</v>
      </c>
      <c r="F981" s="8" t="s">
        <v>12</v>
      </c>
      <c r="G981" s="8" t="s">
        <v>132</v>
      </c>
      <c r="H981" s="8" t="s">
        <v>126</v>
      </c>
      <c r="I981" s="8" t="s">
        <v>14</v>
      </c>
      <c r="J981" s="8">
        <v>300</v>
      </c>
      <c r="K981" s="14" t="s">
        <v>1472</v>
      </c>
      <c r="L981" s="14" t="s">
        <v>6017</v>
      </c>
      <c r="M981" s="10">
        <v>60.834349485881397</v>
      </c>
      <c r="N981" s="8" t="s">
        <v>9298</v>
      </c>
      <c r="O981" s="8" t="s">
        <v>129</v>
      </c>
      <c r="P981" s="9">
        <v>0.33333333333333331</v>
      </c>
      <c r="Q981" s="9">
        <v>0.33831018518518519</v>
      </c>
      <c r="R981" s="8">
        <v>59.15</v>
      </c>
      <c r="S981" s="10">
        <v>7.4583333333333339</v>
      </c>
      <c r="T981" s="8" t="s">
        <v>3681</v>
      </c>
      <c r="U981" s="8" t="s">
        <v>3682</v>
      </c>
      <c r="V981" s="10">
        <v>59.3377686620343</v>
      </c>
      <c r="W981">
        <v>1826.36</v>
      </c>
      <c r="X981" s="8">
        <v>0</v>
      </c>
      <c r="Y981" s="8">
        <v>0</v>
      </c>
      <c r="Z981">
        <v>0</v>
      </c>
      <c r="AA981">
        <v>0</v>
      </c>
      <c r="AB981" s="8">
        <f>Solution[[#This Row],[Old Stop]] +1</f>
        <v>301</v>
      </c>
      <c r="AC981" s="8" t="str">
        <f>_xlfn.CONCAT(Solution[[#This Row],[Old Rt '#]],"_",Solution[[#This Row],[Week '#]],"_", _xlfn.SWITCH(Solution[[#This Row],[Old Delivery Day]], "M", "Monday", "T", "Tuesday", "W", "Wednesday", "R", "Thursday", "F", "Friday"))</f>
        <v>103_Week3_Friday</v>
      </c>
      <c r="AD981" s="20">
        <v>67.7</v>
      </c>
      <c r="AE981" s="20">
        <v>69.092799999999997</v>
      </c>
      <c r="AF981" s="20">
        <v>73.536600000000007</v>
      </c>
      <c r="AG981" s="20">
        <v>76.967100000000002</v>
      </c>
      <c r="AH981">
        <v>39.659999999999997</v>
      </c>
      <c r="AI981" s="8" t="s">
        <v>3414</v>
      </c>
      <c r="AJ981" s="8" t="s">
        <v>5409</v>
      </c>
      <c r="AK981" s="8">
        <v>1</v>
      </c>
      <c r="AL981" s="8">
        <v>0</v>
      </c>
      <c r="AM981" s="11">
        <v>35.475000000000001</v>
      </c>
      <c r="AN981" s="11">
        <v>39.284999999999997</v>
      </c>
      <c r="AO981" t="s">
        <v>163</v>
      </c>
      <c r="AP981" s="8" t="s">
        <v>191</v>
      </c>
      <c r="AQ981" s="8" t="s">
        <v>44</v>
      </c>
      <c r="AR981" s="8" t="s">
        <v>163</v>
      </c>
      <c r="AS981" s="8" t="s">
        <v>163</v>
      </c>
      <c r="AT981" s="8" t="s">
        <v>168</v>
      </c>
      <c r="AU9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1" s="8">
        <v>0</v>
      </c>
      <c r="AW981">
        <v>16.925000000000001</v>
      </c>
      <c r="AX981">
        <v>17.273199999999999</v>
      </c>
      <c r="AY981">
        <v>18.384150000000002</v>
      </c>
      <c r="AZ981">
        <v>19.241775000000001</v>
      </c>
    </row>
    <row r="982" spans="1:52" x14ac:dyDescent="0.3">
      <c r="A982" s="43" t="s">
        <v>1154</v>
      </c>
      <c r="B982" t="s">
        <v>3735</v>
      </c>
      <c r="C982" t="s">
        <v>110</v>
      </c>
      <c r="D982" s="8" t="s">
        <v>103</v>
      </c>
      <c r="E982" s="8" t="s">
        <v>290</v>
      </c>
      <c r="F982" s="8" t="s">
        <v>12</v>
      </c>
      <c r="G982" s="8" t="s">
        <v>155</v>
      </c>
      <c r="H982" s="8" t="s">
        <v>126</v>
      </c>
      <c r="I982" s="8" t="s">
        <v>14</v>
      </c>
      <c r="J982" s="8">
        <v>259</v>
      </c>
      <c r="K982" s="14" t="s">
        <v>1153</v>
      </c>
      <c r="L982" s="14" t="s">
        <v>5983</v>
      </c>
      <c r="M982" s="10">
        <v>5.9043290066150904</v>
      </c>
      <c r="N982" s="8" t="s">
        <v>9123</v>
      </c>
      <c r="O982" s="8" t="s">
        <v>107</v>
      </c>
      <c r="P982" s="9">
        <v>0.34240740740740738</v>
      </c>
      <c r="Q982" s="9">
        <v>0.34912037037037036</v>
      </c>
      <c r="R982" s="8">
        <v>0</v>
      </c>
      <c r="S982" s="10">
        <v>3.5333333333333332</v>
      </c>
      <c r="T982" s="8" t="s">
        <v>3737</v>
      </c>
      <c r="U982" s="8" t="s">
        <v>3738</v>
      </c>
      <c r="V982" s="10">
        <v>4.41468563642277</v>
      </c>
      <c r="W982">
        <v>362.26</v>
      </c>
      <c r="X982" s="8">
        <v>0</v>
      </c>
      <c r="Y982" s="8">
        <v>0</v>
      </c>
      <c r="Z982">
        <v>0</v>
      </c>
      <c r="AA982">
        <v>0</v>
      </c>
      <c r="AB982" s="8">
        <f>Solution[[#This Row],[Old Stop]] +1</f>
        <v>260</v>
      </c>
      <c r="AC982" s="8" t="str">
        <f>_xlfn.CONCAT(Solution[[#This Row],[Old Rt '#]],"_",Solution[[#This Row],[Week '#]],"_", _xlfn.SWITCH(Solution[[#This Row],[Old Delivery Day]], "M", "Monday", "T", "Tuesday", "W", "Wednesday", "R", "Thursday", "F", "Friday"))</f>
        <v>103_Week3_Friday</v>
      </c>
      <c r="AD982" s="20">
        <v>27.61</v>
      </c>
      <c r="AE982" s="20">
        <v>27.61</v>
      </c>
      <c r="AF982" s="20">
        <v>28.35</v>
      </c>
      <c r="AG982" s="20">
        <v>28.72</v>
      </c>
      <c r="AH982">
        <v>7.61</v>
      </c>
      <c r="AI982" s="8" t="s">
        <v>3414</v>
      </c>
      <c r="AJ982" s="8" t="s">
        <v>5409</v>
      </c>
      <c r="AK982" s="8">
        <v>1</v>
      </c>
      <c r="AL982" s="8">
        <v>0</v>
      </c>
      <c r="AM982" s="11">
        <v>6.9024999999999999</v>
      </c>
      <c r="AN982" s="11">
        <v>7.18</v>
      </c>
      <c r="AO982" t="s">
        <v>163</v>
      </c>
      <c r="AP982" s="8" t="s">
        <v>191</v>
      </c>
      <c r="AQ982" s="8" t="s">
        <v>44</v>
      </c>
      <c r="AR982" s="8" t="s">
        <v>163</v>
      </c>
      <c r="AS982" s="8" t="s">
        <v>163</v>
      </c>
      <c r="AT982" s="8" t="s">
        <v>168</v>
      </c>
      <c r="AU9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2" s="8">
        <v>0</v>
      </c>
      <c r="AW982">
        <v>6.9024999999999999</v>
      </c>
      <c r="AX982">
        <v>6.9024999999999999</v>
      </c>
      <c r="AY982">
        <v>7.0875000000000004</v>
      </c>
      <c r="AZ982">
        <v>7.18</v>
      </c>
    </row>
    <row r="983" spans="1:52" x14ac:dyDescent="0.3">
      <c r="A983" s="43" t="s">
        <v>384</v>
      </c>
      <c r="B983" t="s">
        <v>133</v>
      </c>
      <c r="C983" t="s">
        <v>146</v>
      </c>
      <c r="D983" s="8" t="s">
        <v>103</v>
      </c>
      <c r="E983" s="8" t="s">
        <v>290</v>
      </c>
      <c r="F983" s="8" t="s">
        <v>12</v>
      </c>
      <c r="G983" s="8" t="s">
        <v>9248</v>
      </c>
      <c r="H983" s="8" t="s">
        <v>290</v>
      </c>
      <c r="I983" s="8" t="s">
        <v>13</v>
      </c>
      <c r="J983" s="8">
        <v>0</v>
      </c>
      <c r="K983" s="14" t="s">
        <v>383</v>
      </c>
      <c r="L983" s="14" t="s">
        <v>8902</v>
      </c>
      <c r="M983" s="10">
        <v>0.21921110246449901</v>
      </c>
      <c r="N983" s="8" t="s">
        <v>9126</v>
      </c>
      <c r="O983" s="8" t="s">
        <v>125</v>
      </c>
      <c r="P983" s="9">
        <v>0.38674768518518521</v>
      </c>
      <c r="Q983" s="9">
        <v>0.39366898148148149</v>
      </c>
      <c r="R983" s="8">
        <v>0</v>
      </c>
      <c r="S983" s="10">
        <v>10.554166666666667</v>
      </c>
      <c r="T983" s="8" t="s">
        <v>8903</v>
      </c>
      <c r="U983" s="8" t="s">
        <v>8904</v>
      </c>
      <c r="V983" s="10">
        <v>3.4052866447935599E-2</v>
      </c>
      <c r="W983">
        <v>6540.3</v>
      </c>
      <c r="X983" s="8">
        <v>0</v>
      </c>
      <c r="Y983" s="8">
        <v>0</v>
      </c>
      <c r="Z983">
        <v>0</v>
      </c>
      <c r="AA983">
        <v>0</v>
      </c>
      <c r="AB983" s="8">
        <f>Solution[[#This Row],[Old Stop]] +1</f>
        <v>1</v>
      </c>
      <c r="AC983" s="8" t="str">
        <f>_xlfn.CONCAT(Solution[[#This Row],[Old Rt '#]],"_",Solution[[#This Row],[Week '#]],"_", _xlfn.SWITCH(Solution[[#This Row],[Old Delivery Day]], "M", "Monday", "T", "Tuesday", "W", "Wednesday", "R", "Thursday", "F", "Friday"))</f>
        <v>105_Week3_Monday</v>
      </c>
      <c r="AD983" s="20">
        <v>118.893</v>
      </c>
      <c r="AE983" s="20">
        <v>158.71180000000001</v>
      </c>
      <c r="AF983" s="20">
        <v>236.85</v>
      </c>
      <c r="AG983" s="20">
        <v>157.00450000000001</v>
      </c>
      <c r="AH983">
        <v>153.09</v>
      </c>
      <c r="AI983" s="8" t="s">
        <v>3414</v>
      </c>
      <c r="AJ983" s="8" t="s">
        <v>5409</v>
      </c>
      <c r="AK983" s="8">
        <v>1</v>
      </c>
      <c r="AL983" s="8">
        <v>0</v>
      </c>
      <c r="AM983" s="11">
        <v>131.94749999999999</v>
      </c>
      <c r="AN983" s="11">
        <v>145.3125</v>
      </c>
      <c r="AO983" t="s">
        <v>163</v>
      </c>
      <c r="AP983" s="8" t="s">
        <v>191</v>
      </c>
      <c r="AQ983" s="8" t="s">
        <v>44</v>
      </c>
      <c r="AR983" s="8" t="s">
        <v>164</v>
      </c>
      <c r="AS983" s="8" t="s">
        <v>163</v>
      </c>
      <c r="AT983" s="8" t="s">
        <v>168</v>
      </c>
      <c r="AU9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83" s="8">
        <v>0</v>
      </c>
      <c r="AW983">
        <v>29.72325</v>
      </c>
      <c r="AX983">
        <v>39.677950000000003</v>
      </c>
      <c r="AY983">
        <v>59.212499999999999</v>
      </c>
      <c r="AZ983">
        <v>39.251125000000002</v>
      </c>
    </row>
    <row r="984" spans="1:52" x14ac:dyDescent="0.3">
      <c r="A984" s="43" t="s">
        <v>1104</v>
      </c>
      <c r="B984" t="s">
        <v>4070</v>
      </c>
      <c r="C984" t="s">
        <v>110</v>
      </c>
      <c r="D984" s="8" t="s">
        <v>103</v>
      </c>
      <c r="E984" s="8" t="s">
        <v>290</v>
      </c>
      <c r="F984" s="8" t="s">
        <v>12</v>
      </c>
      <c r="G984" s="8" t="s">
        <v>9251</v>
      </c>
      <c r="H984" s="8" t="s">
        <v>114</v>
      </c>
      <c r="I984" s="8" t="s">
        <v>13</v>
      </c>
      <c r="J984" s="8">
        <v>0</v>
      </c>
      <c r="K984" s="14" t="s">
        <v>1103</v>
      </c>
      <c r="L984" s="14" t="s">
        <v>5986</v>
      </c>
      <c r="M984" s="10">
        <v>1.05089853488249</v>
      </c>
      <c r="N984" s="8" t="s">
        <v>8507</v>
      </c>
      <c r="O984" s="8" t="s">
        <v>110</v>
      </c>
      <c r="P984" s="9">
        <v>0.3944097222222222</v>
      </c>
      <c r="Q984" s="9">
        <v>0.40112268518518518</v>
      </c>
      <c r="R984" s="8">
        <v>0</v>
      </c>
      <c r="S984" s="10">
        <v>9.4354006285390355</v>
      </c>
      <c r="T984" s="8" t="s">
        <v>4072</v>
      </c>
      <c r="U984" s="8" t="s">
        <v>4073</v>
      </c>
      <c r="V984" s="10">
        <v>0.28185402640746998</v>
      </c>
      <c r="W984">
        <v>0</v>
      </c>
      <c r="X984" s="8">
        <v>0</v>
      </c>
      <c r="Z984">
        <v>0</v>
      </c>
      <c r="AA984">
        <v>0</v>
      </c>
      <c r="AB984" s="8">
        <f>Solution[[#This Row],[Old Stop]] +1</f>
        <v>1</v>
      </c>
      <c r="AC984" s="8" t="str">
        <f>_xlfn.CONCAT(Solution[[#This Row],[Old Rt '#]],"_",Solution[[#This Row],[Week '#]],"_", _xlfn.SWITCH(Solution[[#This Row],[Old Delivery Day]], "M", "Monday", "T", "Tuesday", "W", "Wednesday", "R", "Thursday", "F", "Friday"))</f>
        <v>102_Week3_Monday</v>
      </c>
      <c r="AD984" s="20">
        <v>0</v>
      </c>
      <c r="AE984" s="20">
        <v>0</v>
      </c>
      <c r="AF984" s="20">
        <v>0</v>
      </c>
      <c r="AG984" s="20">
        <v>0</v>
      </c>
      <c r="AH984" t="s">
        <v>247</v>
      </c>
      <c r="AI984" s="8" t="s">
        <v>3414</v>
      </c>
      <c r="AJ984" s="8" t="s">
        <v>5409</v>
      </c>
      <c r="AK984" s="8">
        <v>1</v>
      </c>
      <c r="AL984" s="8">
        <v>0</v>
      </c>
      <c r="AM984" s="11">
        <v>0</v>
      </c>
      <c r="AN984" s="11">
        <v>0</v>
      </c>
      <c r="AO984" t="s">
        <v>163</v>
      </c>
      <c r="AP984" s="8" t="s">
        <v>191</v>
      </c>
      <c r="AQ984" s="8" t="s">
        <v>44</v>
      </c>
      <c r="AR984" s="8" t="s">
        <v>163</v>
      </c>
      <c r="AS984" s="8" t="s">
        <v>163</v>
      </c>
      <c r="AT984" s="8" t="s">
        <v>168</v>
      </c>
      <c r="AU9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84" s="8">
        <v>0</v>
      </c>
      <c r="AW984">
        <v>0</v>
      </c>
      <c r="AX984">
        <v>0</v>
      </c>
      <c r="AY984">
        <v>0</v>
      </c>
      <c r="AZ984">
        <v>0</v>
      </c>
    </row>
    <row r="985" spans="1:52" x14ac:dyDescent="0.3">
      <c r="A985" s="43" t="s">
        <v>1258</v>
      </c>
      <c r="B985" t="s">
        <v>3638</v>
      </c>
      <c r="C985" t="s">
        <v>131</v>
      </c>
      <c r="D985" s="8" t="s">
        <v>103</v>
      </c>
      <c r="E985" s="8" t="s">
        <v>290</v>
      </c>
      <c r="F985" s="8" t="s">
        <v>12</v>
      </c>
      <c r="G985" s="8" t="s">
        <v>9252</v>
      </c>
      <c r="H985" s="8" t="s">
        <v>126</v>
      </c>
      <c r="I985" s="8" t="s">
        <v>14</v>
      </c>
      <c r="J985" s="8">
        <v>255</v>
      </c>
      <c r="K985" s="14" t="s">
        <v>1257</v>
      </c>
      <c r="L985" s="14" t="s">
        <v>6030</v>
      </c>
      <c r="M985" s="10">
        <v>0.78466505726621005</v>
      </c>
      <c r="N985" s="8" t="s">
        <v>7548</v>
      </c>
      <c r="O985" s="8" t="s">
        <v>147</v>
      </c>
      <c r="P985" s="9">
        <v>0.3677199074074074</v>
      </c>
      <c r="Q985" s="9">
        <v>0.38393518518518521</v>
      </c>
      <c r="R985" s="8">
        <v>0</v>
      </c>
      <c r="S985" s="10">
        <v>18.876666666666669</v>
      </c>
      <c r="T985" s="8" t="s">
        <v>3716</v>
      </c>
      <c r="U985" s="8" t="s">
        <v>3717</v>
      </c>
      <c r="V985" s="10">
        <v>0.297602036119619</v>
      </c>
      <c r="W985">
        <v>3007.41</v>
      </c>
      <c r="X985" s="8">
        <v>0</v>
      </c>
      <c r="Y985" s="8">
        <v>0</v>
      </c>
      <c r="Z985">
        <v>0</v>
      </c>
      <c r="AA985">
        <v>0</v>
      </c>
      <c r="AB985" s="8">
        <f>Solution[[#This Row],[Old Stop]] +1</f>
        <v>256</v>
      </c>
      <c r="AC985" s="8" t="str">
        <f>_xlfn.CONCAT(Solution[[#This Row],[Old Rt '#]],"_",Solution[[#This Row],[Week '#]],"_", _xlfn.SWITCH(Solution[[#This Row],[Old Delivery Day]], "M", "Monday", "T", "Tuesday", "W", "Wednesday", "R", "Thursday", "F", "Friday"))</f>
        <v>103_Week3_Friday</v>
      </c>
      <c r="AD985" s="20">
        <v>64.767200000000003</v>
      </c>
      <c r="AE985" s="20">
        <v>58.343499999999999</v>
      </c>
      <c r="AF985" s="20">
        <v>66.316100000000006</v>
      </c>
      <c r="AG985" s="20">
        <v>70.056399999999996</v>
      </c>
      <c r="AH985">
        <v>71.39</v>
      </c>
      <c r="AI985" s="8" t="s">
        <v>3414</v>
      </c>
      <c r="AJ985" s="8" t="s">
        <v>5409</v>
      </c>
      <c r="AK985" s="8">
        <v>1</v>
      </c>
      <c r="AL985" s="8">
        <v>0</v>
      </c>
      <c r="AM985" s="11">
        <v>65.31</v>
      </c>
      <c r="AN985" s="11">
        <v>70.302499999999995</v>
      </c>
      <c r="AO985" t="s">
        <v>163</v>
      </c>
      <c r="AP985" s="8" t="s">
        <v>191</v>
      </c>
      <c r="AQ985" s="8" t="s">
        <v>44</v>
      </c>
      <c r="AR985" s="8" t="s">
        <v>163</v>
      </c>
      <c r="AS985" s="8" t="s">
        <v>163</v>
      </c>
      <c r="AT985" s="8" t="s">
        <v>168</v>
      </c>
      <c r="AU9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5" s="8">
        <v>0</v>
      </c>
      <c r="AW985">
        <v>16.191800000000001</v>
      </c>
      <c r="AX985">
        <v>14.585875</v>
      </c>
      <c r="AY985">
        <v>16.579025000000001</v>
      </c>
      <c r="AZ985">
        <v>17.514099999999999</v>
      </c>
    </row>
    <row r="986" spans="1:52" x14ac:dyDescent="0.3">
      <c r="A986" s="43" t="s">
        <v>1166</v>
      </c>
      <c r="B986" t="s">
        <v>3706</v>
      </c>
      <c r="C986" t="s">
        <v>110</v>
      </c>
      <c r="D986" s="8" t="s">
        <v>103</v>
      </c>
      <c r="E986" s="8" t="s">
        <v>290</v>
      </c>
      <c r="F986" s="8" t="s">
        <v>12</v>
      </c>
      <c r="G986" s="8" t="s">
        <v>137</v>
      </c>
      <c r="H986" s="8" t="s">
        <v>126</v>
      </c>
      <c r="I986" s="8" t="s">
        <v>14</v>
      </c>
      <c r="J986" s="8">
        <v>20</v>
      </c>
      <c r="K986" s="14" t="s">
        <v>1165</v>
      </c>
      <c r="L986" s="14" t="s">
        <v>5993</v>
      </c>
      <c r="M986" s="10">
        <v>0.55094884985507497</v>
      </c>
      <c r="N986" s="8" t="s">
        <v>9125</v>
      </c>
      <c r="O986" s="8" t="s">
        <v>129</v>
      </c>
      <c r="P986" s="9">
        <v>0.38431712962962961</v>
      </c>
      <c r="Q986" s="9">
        <v>0.3865972222222222</v>
      </c>
      <c r="R986" s="8">
        <v>0</v>
      </c>
      <c r="S986" s="10">
        <v>3.7583333333333333</v>
      </c>
      <c r="T986" s="8" t="s">
        <v>3708</v>
      </c>
      <c r="U986" s="8" t="s">
        <v>3709</v>
      </c>
      <c r="V986" s="10">
        <v>5.8165214296439498E-2</v>
      </c>
      <c r="W986">
        <v>805.68</v>
      </c>
      <c r="X986" s="8">
        <v>0</v>
      </c>
      <c r="Y986" s="8">
        <v>0</v>
      </c>
      <c r="Z986">
        <v>0</v>
      </c>
      <c r="AA986">
        <v>0</v>
      </c>
      <c r="AB986" s="8">
        <f>Solution[[#This Row],[Old Stop]] +1</f>
        <v>21</v>
      </c>
      <c r="AC986" s="8" t="str">
        <f>_xlfn.CONCAT(Solution[[#This Row],[Old Rt '#]],"_",Solution[[#This Row],[Week '#]],"_", _xlfn.SWITCH(Solution[[#This Row],[Old Delivery Day]], "M", "Monday", "T", "Tuesday", "W", "Wednesday", "R", "Thursday", "F", "Friday"))</f>
        <v>103_Week3_Friday</v>
      </c>
      <c r="AD986" s="20">
        <v>35</v>
      </c>
      <c r="AE986" s="20">
        <v>36.037100000000002</v>
      </c>
      <c r="AF986" s="20">
        <v>37.548000000000002</v>
      </c>
      <c r="AG986" s="20">
        <v>38.28</v>
      </c>
      <c r="AH986">
        <v>15.22</v>
      </c>
      <c r="AI986" s="8" t="s">
        <v>3414</v>
      </c>
      <c r="AJ986" s="8" t="s">
        <v>5409</v>
      </c>
      <c r="AK986" s="8">
        <v>1</v>
      </c>
      <c r="AL986" s="8">
        <v>0</v>
      </c>
      <c r="AM986" s="11">
        <v>18.225000000000001</v>
      </c>
      <c r="AN986" s="11">
        <v>14.355</v>
      </c>
      <c r="AO986" t="s">
        <v>163</v>
      </c>
      <c r="AP986" s="8" t="s">
        <v>191</v>
      </c>
      <c r="AQ986" s="8" t="s">
        <v>44</v>
      </c>
      <c r="AR986" s="8" t="s">
        <v>163</v>
      </c>
      <c r="AS986" s="8" t="s">
        <v>163</v>
      </c>
      <c r="AT986" s="8" t="s">
        <v>168</v>
      </c>
      <c r="AU9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6" s="8">
        <v>0</v>
      </c>
      <c r="AW986">
        <v>8.75</v>
      </c>
      <c r="AX986">
        <v>9.0092750000000006</v>
      </c>
      <c r="AY986">
        <v>9.3870000000000005</v>
      </c>
      <c r="AZ986">
        <v>9.57</v>
      </c>
    </row>
    <row r="987" spans="1:52" x14ac:dyDescent="0.3">
      <c r="A987" s="43" t="s">
        <v>1861</v>
      </c>
      <c r="B987" t="s">
        <v>3769</v>
      </c>
      <c r="C987" t="s">
        <v>110</v>
      </c>
      <c r="D987" s="8" t="s">
        <v>103</v>
      </c>
      <c r="E987" s="8" t="s">
        <v>290</v>
      </c>
      <c r="F987" s="8" t="s">
        <v>12</v>
      </c>
      <c r="G987" s="8" t="s">
        <v>9247</v>
      </c>
      <c r="H987" s="8" t="s">
        <v>126</v>
      </c>
      <c r="I987" s="8" t="s">
        <v>14</v>
      </c>
      <c r="J987" s="8">
        <v>1</v>
      </c>
      <c r="K987" s="14" t="s">
        <v>1860</v>
      </c>
      <c r="L987" s="14" t="s">
        <v>6042</v>
      </c>
      <c r="M987" s="10">
        <v>1.0734906032564</v>
      </c>
      <c r="N987" s="8" t="s">
        <v>8503</v>
      </c>
      <c r="O987" s="8" t="s">
        <v>147</v>
      </c>
      <c r="P987" s="9">
        <v>0.47460648148148149</v>
      </c>
      <c r="Q987" s="9">
        <v>0.47912037037037036</v>
      </c>
      <c r="R987" s="8">
        <v>0</v>
      </c>
      <c r="S987" s="10">
        <v>17.086666666666666</v>
      </c>
      <c r="T987" s="8" t="s">
        <v>3771</v>
      </c>
      <c r="U987" s="8" t="s">
        <v>3772</v>
      </c>
      <c r="V987" s="10">
        <v>0.94568324442990603</v>
      </c>
      <c r="W987">
        <v>2804.08</v>
      </c>
      <c r="X987" s="8">
        <v>0</v>
      </c>
      <c r="Y987" s="8">
        <v>0</v>
      </c>
      <c r="Z987">
        <v>0</v>
      </c>
      <c r="AA987">
        <v>0</v>
      </c>
      <c r="AB987" s="8">
        <f>Solution[[#This Row],[Old Stop]] +1</f>
        <v>2</v>
      </c>
      <c r="AC987" s="8" t="str">
        <f>_xlfn.CONCAT(Solution[[#This Row],[Old Rt '#]],"_",Solution[[#This Row],[Week '#]],"_", _xlfn.SWITCH(Solution[[#This Row],[Old Delivery Day]], "M", "Monday", "T", "Tuesday", "W", "Wednesday", "R", "Thursday", "F", "Friday"))</f>
        <v>103_Week3_Friday</v>
      </c>
      <c r="AD987" s="20">
        <v>53.285299999999999</v>
      </c>
      <c r="AE987" s="20">
        <v>54.195300000000003</v>
      </c>
      <c r="AF987" s="20">
        <v>58.463000000000001</v>
      </c>
      <c r="AG987" s="20">
        <v>56.7057</v>
      </c>
      <c r="AH987">
        <v>59.53</v>
      </c>
      <c r="AI987" s="8" t="s">
        <v>3414</v>
      </c>
      <c r="AJ987" s="8" t="s">
        <v>5409</v>
      </c>
      <c r="AK987" s="8">
        <v>1</v>
      </c>
      <c r="AL987" s="8">
        <v>0</v>
      </c>
      <c r="AM987" s="11">
        <v>57.454999999999998</v>
      </c>
      <c r="AN987" s="11">
        <v>56.153700000000001</v>
      </c>
      <c r="AO987" t="s">
        <v>163</v>
      </c>
      <c r="AP987" s="8" t="s">
        <v>191</v>
      </c>
      <c r="AQ987" s="8" t="s">
        <v>44</v>
      </c>
      <c r="AR987" s="8" t="s">
        <v>163</v>
      </c>
      <c r="AS987" s="8" t="s">
        <v>163</v>
      </c>
      <c r="AT987" s="8" t="s">
        <v>168</v>
      </c>
      <c r="AU9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87" s="8">
        <v>0</v>
      </c>
      <c r="AW987">
        <v>13.321325</v>
      </c>
      <c r="AX987">
        <v>13.548825000000001</v>
      </c>
      <c r="AY987">
        <v>14.61575</v>
      </c>
      <c r="AZ987">
        <v>14.176425</v>
      </c>
    </row>
    <row r="988" spans="1:52" x14ac:dyDescent="0.3">
      <c r="A988" s="43" t="s">
        <v>863</v>
      </c>
      <c r="B988" t="s">
        <v>3921</v>
      </c>
      <c r="C988" t="s">
        <v>110</v>
      </c>
      <c r="D988" s="8" t="s">
        <v>103</v>
      </c>
      <c r="E988" s="8" t="s">
        <v>290</v>
      </c>
      <c r="F988" s="8" t="s">
        <v>12</v>
      </c>
      <c r="G988" s="8" t="s">
        <v>9269</v>
      </c>
      <c r="H988" s="8" t="s">
        <v>160</v>
      </c>
      <c r="I988" s="8" t="s">
        <v>15</v>
      </c>
      <c r="J988" s="8">
        <v>400</v>
      </c>
      <c r="K988" s="14" t="s">
        <v>862</v>
      </c>
      <c r="L988" s="14" t="s">
        <v>8733</v>
      </c>
      <c r="M988" s="10">
        <v>1.3851090957830401</v>
      </c>
      <c r="N988" s="8" t="s">
        <v>8591</v>
      </c>
      <c r="O988" s="8" t="s">
        <v>107</v>
      </c>
      <c r="P988" s="9">
        <v>0.68800925925925926</v>
      </c>
      <c r="Q988" s="9">
        <v>0.69472222222222224</v>
      </c>
      <c r="R988" s="8">
        <v>0</v>
      </c>
      <c r="S988" s="10">
        <v>3.5833333333333335</v>
      </c>
      <c r="T988" s="8" t="s">
        <v>8734</v>
      </c>
      <c r="U988" s="8" t="s">
        <v>8735</v>
      </c>
      <c r="V988" s="10">
        <v>1.1053847435069699</v>
      </c>
      <c r="W988">
        <v>1142.5999999999999</v>
      </c>
      <c r="X988" s="8">
        <v>0</v>
      </c>
      <c r="Y988" s="8">
        <v>0</v>
      </c>
      <c r="Z988">
        <v>0</v>
      </c>
      <c r="AA988">
        <v>0</v>
      </c>
      <c r="AB988" s="8">
        <f>Solution[[#This Row],[Old Stop]] +1</f>
        <v>401</v>
      </c>
      <c r="AC988" s="8" t="str">
        <f>_xlfn.CONCAT(Solution[[#This Row],[Old Rt '#]],"_",Solution[[#This Row],[Week '#]],"_", _xlfn.SWITCH(Solution[[#This Row],[Old Delivery Day]], "M", "Monday", "T", "Tuesday", "W", "Wednesday", "R", "Thursday", "F", "Friday"))</f>
        <v>101_Week3_Tuesday</v>
      </c>
      <c r="AD988" s="20">
        <v>94.97</v>
      </c>
      <c r="AE988" s="20">
        <v>94.97</v>
      </c>
      <c r="AF988" s="20">
        <v>74.523300000000006</v>
      </c>
      <c r="AG988" s="20">
        <v>65.363299999999995</v>
      </c>
      <c r="AH988">
        <v>17.04</v>
      </c>
      <c r="AI988" s="8" t="s">
        <v>3414</v>
      </c>
      <c r="AJ988" s="8" t="s">
        <v>5409</v>
      </c>
      <c r="AK988" s="8">
        <v>1</v>
      </c>
      <c r="AL988" s="8">
        <v>0</v>
      </c>
      <c r="AM988" s="11">
        <v>23.7425</v>
      </c>
      <c r="AN988" s="11">
        <v>16.473700000000001</v>
      </c>
      <c r="AO988" t="s">
        <v>163</v>
      </c>
      <c r="AP988" s="8" t="s">
        <v>191</v>
      </c>
      <c r="AQ988" s="8" t="s">
        <v>44</v>
      </c>
      <c r="AR988" s="8" t="s">
        <v>163</v>
      </c>
      <c r="AS988" s="8" t="s">
        <v>163</v>
      </c>
      <c r="AT988" s="8" t="s">
        <v>168</v>
      </c>
      <c r="AU9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88" s="8">
        <v>0</v>
      </c>
      <c r="AW988">
        <v>23.7425</v>
      </c>
      <c r="AX988">
        <v>23.7425</v>
      </c>
      <c r="AY988">
        <v>18.630825000000002</v>
      </c>
      <c r="AZ988">
        <v>16.340824999999999</v>
      </c>
    </row>
    <row r="989" spans="1:52" x14ac:dyDescent="0.3">
      <c r="A989" s="43" t="s">
        <v>1351</v>
      </c>
      <c r="B989" t="s">
        <v>3967</v>
      </c>
      <c r="C989" t="s">
        <v>110</v>
      </c>
      <c r="D989" s="8" t="s">
        <v>103</v>
      </c>
      <c r="E989" s="8" t="s">
        <v>290</v>
      </c>
      <c r="F989" s="8" t="s">
        <v>12</v>
      </c>
      <c r="G989" s="8" t="s">
        <v>9268</v>
      </c>
      <c r="H989" s="8" t="s">
        <v>126</v>
      </c>
      <c r="I989" s="8" t="s">
        <v>15</v>
      </c>
      <c r="J989" s="8">
        <v>265</v>
      </c>
      <c r="K989" s="14" t="s">
        <v>1350</v>
      </c>
      <c r="L989" s="14" t="s">
        <v>6232</v>
      </c>
      <c r="M989" s="10">
        <v>1.9900443177665501</v>
      </c>
      <c r="N989" s="8" t="s">
        <v>7554</v>
      </c>
      <c r="O989" s="8" t="s">
        <v>107</v>
      </c>
      <c r="P989" s="9">
        <v>0.69609953703703709</v>
      </c>
      <c r="Q989" s="9">
        <v>0.70281249999999995</v>
      </c>
      <c r="R989" s="8">
        <v>0</v>
      </c>
      <c r="S989" s="10">
        <v>0.65</v>
      </c>
      <c r="T989" s="8" t="s">
        <v>3969</v>
      </c>
      <c r="U989" s="8" t="s">
        <v>3970</v>
      </c>
      <c r="V989" s="10">
        <v>1.4262544855421999</v>
      </c>
      <c r="W989">
        <v>1199.3</v>
      </c>
      <c r="X989" s="8">
        <v>0</v>
      </c>
      <c r="Y989" s="8">
        <v>0</v>
      </c>
      <c r="Z989">
        <v>0</v>
      </c>
      <c r="AA989">
        <v>0</v>
      </c>
      <c r="AB989" s="8">
        <f>Solution[[#This Row],[Old Stop]] +1</f>
        <v>266</v>
      </c>
      <c r="AC989" s="8" t="str">
        <f>_xlfn.CONCAT(Solution[[#This Row],[Old Rt '#]],"_",Solution[[#This Row],[Week '#]],"_", _xlfn.SWITCH(Solution[[#This Row],[Old Delivery Day]], "M", "Monday", "T", "Tuesday", "W", "Wednesday", "R", "Thursday", "F", "Friday"))</f>
        <v>103_Week3_Tuesday</v>
      </c>
      <c r="AD989" s="20">
        <v>91.1</v>
      </c>
      <c r="AE989" s="20">
        <v>91.1</v>
      </c>
      <c r="AF989" s="20">
        <v>94.433300000000003</v>
      </c>
      <c r="AG989" s="20">
        <v>96.1</v>
      </c>
      <c r="AH989">
        <v>24.03</v>
      </c>
      <c r="AI989" s="8" t="s">
        <v>3414</v>
      </c>
      <c r="AJ989" s="8" t="s">
        <v>5409</v>
      </c>
      <c r="AK989" s="8">
        <v>1</v>
      </c>
      <c r="AL989" s="8">
        <v>0</v>
      </c>
      <c r="AM989" s="11">
        <v>22.774999999999999</v>
      </c>
      <c r="AN989" s="11">
        <v>24.024999999999999</v>
      </c>
      <c r="AO989" t="s">
        <v>163</v>
      </c>
      <c r="AP989" s="8" t="s">
        <v>191</v>
      </c>
      <c r="AQ989" s="8" t="s">
        <v>44</v>
      </c>
      <c r="AR989" s="8" t="s">
        <v>163</v>
      </c>
      <c r="AS989" s="8" t="s">
        <v>163</v>
      </c>
      <c r="AT989" s="8" t="s">
        <v>168</v>
      </c>
      <c r="AU9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89" s="8">
        <v>0</v>
      </c>
      <c r="AW989">
        <v>22.774999999999999</v>
      </c>
      <c r="AX989">
        <v>22.774999999999999</v>
      </c>
      <c r="AY989">
        <v>23.608325000000001</v>
      </c>
      <c r="AZ989">
        <v>24.024999999999999</v>
      </c>
    </row>
    <row r="990" spans="1:52" x14ac:dyDescent="0.3">
      <c r="A990" s="43" t="s">
        <v>1401</v>
      </c>
      <c r="B990" t="s">
        <v>3591</v>
      </c>
      <c r="C990" t="s">
        <v>110</v>
      </c>
      <c r="D990" s="8" t="s">
        <v>103</v>
      </c>
      <c r="E990" s="8" t="s">
        <v>290</v>
      </c>
      <c r="F990" s="8" t="s">
        <v>12</v>
      </c>
      <c r="G990" s="8" t="s">
        <v>9262</v>
      </c>
      <c r="H990" s="8" t="s">
        <v>290</v>
      </c>
      <c r="I990" s="8" t="s">
        <v>12</v>
      </c>
      <c r="J990" s="8">
        <v>436</v>
      </c>
      <c r="K990" s="14" t="s">
        <v>1400</v>
      </c>
      <c r="L990" s="14" t="s">
        <v>6013</v>
      </c>
      <c r="M990" s="10">
        <v>0</v>
      </c>
      <c r="N990" s="8" t="s">
        <v>8604</v>
      </c>
      <c r="O990" s="8" t="s">
        <v>129</v>
      </c>
      <c r="P990" s="9">
        <v>0.67805555555555552</v>
      </c>
      <c r="Q990" s="9">
        <v>0.68282407407407408</v>
      </c>
      <c r="R990" s="8">
        <v>0</v>
      </c>
      <c r="S990" s="10">
        <v>6.3500000000000005</v>
      </c>
      <c r="T990" s="8" t="s">
        <v>3450</v>
      </c>
      <c r="U990" s="8" t="s">
        <v>3451</v>
      </c>
      <c r="V990" s="10"/>
      <c r="W990">
        <v>906.03</v>
      </c>
      <c r="X990" s="8">
        <v>0</v>
      </c>
      <c r="Y990" s="8">
        <v>0</v>
      </c>
      <c r="Z990">
        <v>0</v>
      </c>
      <c r="AA990">
        <v>0</v>
      </c>
      <c r="AB990" s="8">
        <f>Solution[[#This Row],[Old Stop]] +1</f>
        <v>437</v>
      </c>
      <c r="AC990" s="8" t="str">
        <f>_xlfn.CONCAT(Solution[[#This Row],[Old Rt '#]],"_",Solution[[#This Row],[Week '#]],"_", _xlfn.SWITCH(Solution[[#This Row],[Old Delivery Day]], "M", "Monday", "T", "Tuesday", "W", "Wednesday", "R", "Thursday", "F", "Friday"))</f>
        <v>105_Week3_Wednesday</v>
      </c>
      <c r="AD990" s="20">
        <v>34.299999999999997</v>
      </c>
      <c r="AE990" s="20">
        <v>35.049999999999997</v>
      </c>
      <c r="AF990" s="20">
        <v>35.2928</v>
      </c>
      <c r="AG990" s="20">
        <v>36.883299999999998</v>
      </c>
      <c r="AH990">
        <v>18.920000000000002</v>
      </c>
      <c r="AI990" s="8" t="s">
        <v>3414</v>
      </c>
      <c r="AJ990" s="8" t="s">
        <v>5409</v>
      </c>
      <c r="AK990" s="8">
        <v>1</v>
      </c>
      <c r="AL990" s="8">
        <v>0</v>
      </c>
      <c r="AM990" s="11">
        <v>17.149999999999999</v>
      </c>
      <c r="AN990" s="11">
        <v>18.739999999999998</v>
      </c>
      <c r="AO990" t="s">
        <v>164</v>
      </c>
      <c r="AP990" s="8" t="s">
        <v>191</v>
      </c>
      <c r="AQ990" s="8" t="s">
        <v>44</v>
      </c>
      <c r="AR990" s="8" t="s">
        <v>164</v>
      </c>
      <c r="AS990" s="8" t="s">
        <v>164</v>
      </c>
      <c r="AT990" s="8" t="s">
        <v>168</v>
      </c>
      <c r="AU9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0" s="8"/>
      <c r="AW990">
        <v>8.5749999999999993</v>
      </c>
      <c r="AX990">
        <v>8.7624999999999993</v>
      </c>
      <c r="AY990">
        <v>8.8231999999999999</v>
      </c>
      <c r="AZ990">
        <v>9.2208249999999996</v>
      </c>
    </row>
    <row r="991" spans="1:52" x14ac:dyDescent="0.3">
      <c r="A991" s="43" t="s">
        <v>1256</v>
      </c>
      <c r="B991" t="s">
        <v>3461</v>
      </c>
      <c r="C991" t="s">
        <v>110</v>
      </c>
      <c r="D991" s="8" t="s">
        <v>103</v>
      </c>
      <c r="E991" s="8" t="s">
        <v>290</v>
      </c>
      <c r="F991" s="8" t="s">
        <v>12</v>
      </c>
      <c r="G991" s="8" t="s">
        <v>9260</v>
      </c>
      <c r="H991" s="8" t="s">
        <v>126</v>
      </c>
      <c r="I991" s="8" t="s">
        <v>15</v>
      </c>
      <c r="J991" s="8">
        <v>240</v>
      </c>
      <c r="K991" s="14" t="s">
        <v>1255</v>
      </c>
      <c r="L991" s="14" t="s">
        <v>6029</v>
      </c>
      <c r="M991" s="10">
        <v>5.7803956281862803</v>
      </c>
      <c r="N991" s="8" t="s">
        <v>9127</v>
      </c>
      <c r="O991" s="8" t="s">
        <v>147</v>
      </c>
      <c r="P991" s="9">
        <v>0.68684027777777779</v>
      </c>
      <c r="Q991" s="9">
        <v>0.68704861111111115</v>
      </c>
      <c r="R991" s="8">
        <v>0</v>
      </c>
      <c r="S991" s="10">
        <v>5.7958333333333334</v>
      </c>
      <c r="T991" s="8" t="s">
        <v>3463</v>
      </c>
      <c r="U991" s="8" t="s">
        <v>3464</v>
      </c>
      <c r="V991" s="10">
        <v>4.2764115296398799</v>
      </c>
      <c r="W991">
        <v>1765.78</v>
      </c>
      <c r="X991" s="8">
        <v>0</v>
      </c>
      <c r="Y991" s="8">
        <v>0</v>
      </c>
      <c r="Z991">
        <v>0</v>
      </c>
      <c r="AA991">
        <v>0</v>
      </c>
      <c r="AB991" s="8">
        <f>Solution[[#This Row],[Old Stop]] +1</f>
        <v>241</v>
      </c>
      <c r="AC991" s="8" t="str">
        <f>_xlfn.CONCAT(Solution[[#This Row],[Old Rt '#]],"_",Solution[[#This Row],[Week '#]],"_", _xlfn.SWITCH(Solution[[#This Row],[Old Delivery Day]], "M", "Monday", "T", "Tuesday", "W", "Wednesday", "R", "Thursday", "F", "Friday"))</f>
        <v>103_Week3_Tuesday</v>
      </c>
      <c r="AD991" s="20">
        <v>45.651200000000003</v>
      </c>
      <c r="AE991" s="20">
        <v>42.460900000000002</v>
      </c>
      <c r="AF991" s="20">
        <v>46.555300000000003</v>
      </c>
      <c r="AG991" s="20">
        <v>45.78</v>
      </c>
      <c r="AH991">
        <v>50.8</v>
      </c>
      <c r="AI991" s="8" t="s">
        <v>3414</v>
      </c>
      <c r="AJ991" s="8" t="s">
        <v>5409</v>
      </c>
      <c r="AK991" s="8">
        <v>1</v>
      </c>
      <c r="AL991" s="8">
        <v>0</v>
      </c>
      <c r="AM991" s="11">
        <v>44.01</v>
      </c>
      <c r="AN991" s="11">
        <v>40.057499999999997</v>
      </c>
      <c r="AO991" t="s">
        <v>163</v>
      </c>
      <c r="AP991" s="8" t="s">
        <v>191</v>
      </c>
      <c r="AQ991" s="8" t="s">
        <v>44</v>
      </c>
      <c r="AR991" s="8" t="s">
        <v>163</v>
      </c>
      <c r="AS991" s="8" t="s">
        <v>163</v>
      </c>
      <c r="AT991" s="8" t="s">
        <v>168</v>
      </c>
      <c r="AU9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91" s="8">
        <v>0</v>
      </c>
      <c r="AW991">
        <v>11.412800000000001</v>
      </c>
      <c r="AX991">
        <v>10.615225000000001</v>
      </c>
      <c r="AY991">
        <v>11.638825000000001</v>
      </c>
      <c r="AZ991">
        <v>11.445</v>
      </c>
    </row>
    <row r="992" spans="1:52" x14ac:dyDescent="0.3">
      <c r="A992" s="43" t="s">
        <v>520</v>
      </c>
      <c r="B992" t="s">
        <v>5331</v>
      </c>
      <c r="C992" t="s">
        <v>110</v>
      </c>
      <c r="D992" s="8" t="s">
        <v>103</v>
      </c>
      <c r="E992" s="8" t="s">
        <v>290</v>
      </c>
      <c r="F992" s="8" t="s">
        <v>12</v>
      </c>
      <c r="G992" s="8" t="s">
        <v>9267</v>
      </c>
      <c r="H992" s="8" t="s">
        <v>160</v>
      </c>
      <c r="I992" s="8" t="s">
        <v>14</v>
      </c>
      <c r="J992" s="8">
        <v>150</v>
      </c>
      <c r="K992" s="14" t="s">
        <v>519</v>
      </c>
      <c r="L992" s="14" t="s">
        <v>6132</v>
      </c>
      <c r="M992" s="10">
        <v>0.70218602624299797</v>
      </c>
      <c r="N992" s="8" t="s">
        <v>8594</v>
      </c>
      <c r="O992" s="8" t="s">
        <v>129</v>
      </c>
      <c r="P992" s="9">
        <v>0.71354166666666663</v>
      </c>
      <c r="Q992" s="9">
        <v>0.71983796296296299</v>
      </c>
      <c r="R992" s="8">
        <v>0</v>
      </c>
      <c r="S992" s="10">
        <v>8.7583333333333329</v>
      </c>
      <c r="T992" s="8" t="s">
        <v>5333</v>
      </c>
      <c r="U992" s="8" t="s">
        <v>5334</v>
      </c>
      <c r="V992" s="10">
        <v>0.25973527461109902</v>
      </c>
      <c r="W992">
        <v>1827.61</v>
      </c>
      <c r="X992" s="8">
        <v>0</v>
      </c>
      <c r="Y992" s="8">
        <v>0</v>
      </c>
      <c r="Z992">
        <v>0</v>
      </c>
      <c r="AA992">
        <v>0</v>
      </c>
      <c r="AB992" s="8">
        <f>Solution[[#This Row],[Old Stop]] +1</f>
        <v>151</v>
      </c>
      <c r="AC992" s="8" t="str">
        <f>_xlfn.CONCAT(Solution[[#This Row],[Old Rt '#]],"_",Solution[[#This Row],[Week '#]],"_", _xlfn.SWITCH(Solution[[#This Row],[Old Delivery Day]], "M", "Monday", "T", "Tuesday", "W", "Wednesday", "R", "Thursday", "F", "Friday"))</f>
        <v>101_Week3_Friday</v>
      </c>
      <c r="AD992" s="20">
        <v>75.402500000000003</v>
      </c>
      <c r="AE992" s="20">
        <v>88.307100000000005</v>
      </c>
      <c r="AF992" s="20">
        <v>84.923299999999998</v>
      </c>
      <c r="AG992" s="20">
        <v>98.1828</v>
      </c>
      <c r="AH992">
        <v>45.59</v>
      </c>
      <c r="AI992" s="8" t="s">
        <v>3414</v>
      </c>
      <c r="AJ992" s="8" t="s">
        <v>5409</v>
      </c>
      <c r="AK992" s="8">
        <v>2</v>
      </c>
      <c r="AL992" s="8">
        <v>0</v>
      </c>
      <c r="AM992" s="11">
        <v>20.494350000000001</v>
      </c>
      <c r="AN992" s="11">
        <v>23.81185</v>
      </c>
      <c r="AO992" t="s">
        <v>163</v>
      </c>
      <c r="AP992" s="8" t="s">
        <v>191</v>
      </c>
      <c r="AQ992" s="8" t="s">
        <v>44</v>
      </c>
      <c r="AR992" s="8" t="s">
        <v>163</v>
      </c>
      <c r="AS992" s="8" t="s">
        <v>163</v>
      </c>
      <c r="AT992" s="8" t="s">
        <v>168</v>
      </c>
      <c r="AU9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2" s="8">
        <v>0</v>
      </c>
      <c r="AW992">
        <v>18.850625000000001</v>
      </c>
      <c r="AX992">
        <v>22.076775000000001</v>
      </c>
      <c r="AY992">
        <v>21.230824999999999</v>
      </c>
      <c r="AZ992">
        <v>24.5457</v>
      </c>
    </row>
    <row r="993" spans="1:52" x14ac:dyDescent="0.3">
      <c r="A993" s="43" t="s">
        <v>477</v>
      </c>
      <c r="B993" t="s">
        <v>3933</v>
      </c>
      <c r="C993" t="s">
        <v>110</v>
      </c>
      <c r="D993" s="8" t="s">
        <v>103</v>
      </c>
      <c r="E993" s="8" t="s">
        <v>290</v>
      </c>
      <c r="F993" s="8" t="s">
        <v>12</v>
      </c>
      <c r="G993" s="8" t="s">
        <v>9272</v>
      </c>
      <c r="H993" s="8" t="s">
        <v>126</v>
      </c>
      <c r="I993" s="8" t="s">
        <v>15</v>
      </c>
      <c r="J993" s="8">
        <v>280</v>
      </c>
      <c r="K993" s="14" t="s">
        <v>476</v>
      </c>
      <c r="L993" s="14" t="s">
        <v>6230</v>
      </c>
      <c r="M993" s="10">
        <v>0.83074621461230402</v>
      </c>
      <c r="N993" s="8" t="s">
        <v>8593</v>
      </c>
      <c r="O993" s="8" t="s">
        <v>107</v>
      </c>
      <c r="P993" s="9">
        <v>0.72041666666666671</v>
      </c>
      <c r="Q993" s="9">
        <v>0.72712962962962968</v>
      </c>
      <c r="R993" s="8">
        <v>0</v>
      </c>
      <c r="S993" s="10">
        <v>9.9</v>
      </c>
      <c r="T993" s="8" t="s">
        <v>3935</v>
      </c>
      <c r="U993" s="8" t="s">
        <v>3936</v>
      </c>
      <c r="V993" s="10">
        <v>0.24687524853376</v>
      </c>
      <c r="W993">
        <v>704.78</v>
      </c>
      <c r="X993" s="8">
        <v>0</v>
      </c>
      <c r="Y993" s="8">
        <v>0</v>
      </c>
      <c r="Z993">
        <v>0</v>
      </c>
      <c r="AA993">
        <v>0</v>
      </c>
      <c r="AB993" s="8">
        <f>Solution[[#This Row],[Old Stop]] +1</f>
        <v>281</v>
      </c>
      <c r="AC993" s="8" t="str">
        <f>_xlfn.CONCAT(Solution[[#This Row],[Old Rt '#]],"_",Solution[[#This Row],[Week '#]],"_", _xlfn.SWITCH(Solution[[#This Row],[Old Delivery Day]], "M", "Monday", "T", "Tuesday", "W", "Wednesday", "R", "Thursday", "F", "Friday"))</f>
        <v>103_Week3_Tuesday</v>
      </c>
      <c r="AD993" s="20">
        <v>56.645000000000003</v>
      </c>
      <c r="AE993" s="20">
        <v>57.2</v>
      </c>
      <c r="AF993" s="20">
        <v>49.56</v>
      </c>
      <c r="AG993" s="20">
        <v>53.313299999999998</v>
      </c>
      <c r="AH993">
        <v>12.12</v>
      </c>
      <c r="AI993" s="8" t="s">
        <v>3414</v>
      </c>
      <c r="AJ993" s="8" t="s">
        <v>5409</v>
      </c>
      <c r="AK993" s="8">
        <v>1</v>
      </c>
      <c r="AL993" s="8">
        <v>0</v>
      </c>
      <c r="AM993" s="11">
        <v>14.3</v>
      </c>
      <c r="AN993" s="11">
        <v>14.275</v>
      </c>
      <c r="AO993" t="s">
        <v>163</v>
      </c>
      <c r="AP993" s="8" t="s">
        <v>191</v>
      </c>
      <c r="AQ993" s="8" t="s">
        <v>44</v>
      </c>
      <c r="AR993" s="8" t="s">
        <v>163</v>
      </c>
      <c r="AS993" s="8" t="s">
        <v>163</v>
      </c>
      <c r="AT993" s="8" t="s">
        <v>168</v>
      </c>
      <c r="AU9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93" s="8">
        <v>0</v>
      </c>
      <c r="AW993">
        <v>14.161250000000001</v>
      </c>
      <c r="AX993">
        <v>14.3</v>
      </c>
      <c r="AY993">
        <v>12.39</v>
      </c>
      <c r="AZ993">
        <v>13.328325</v>
      </c>
    </row>
    <row r="994" spans="1:52" x14ac:dyDescent="0.3">
      <c r="A994" s="43" t="s">
        <v>527</v>
      </c>
      <c r="B994" t="s">
        <v>3537</v>
      </c>
      <c r="C994" t="s">
        <v>138</v>
      </c>
      <c r="D994" s="8" t="s">
        <v>103</v>
      </c>
      <c r="E994" s="8" t="s">
        <v>290</v>
      </c>
      <c r="F994" s="8" t="s">
        <v>12</v>
      </c>
      <c r="G994" s="8" t="s">
        <v>9271</v>
      </c>
      <c r="H994" s="8" t="s">
        <v>126</v>
      </c>
      <c r="I994" s="8" t="s">
        <v>15</v>
      </c>
      <c r="J994" s="8">
        <v>330</v>
      </c>
      <c r="K994" s="14" t="s">
        <v>526</v>
      </c>
      <c r="L994" s="14" t="s">
        <v>5814</v>
      </c>
      <c r="M994" s="10">
        <v>1.5147396721260999</v>
      </c>
      <c r="N994" s="8" t="s">
        <v>8595</v>
      </c>
      <c r="O994" s="8" t="s">
        <v>129</v>
      </c>
      <c r="P994" s="9">
        <v>0.70386574074074071</v>
      </c>
      <c r="Q994" s="9">
        <v>0.70395833333333335</v>
      </c>
      <c r="R994" s="8">
        <v>0</v>
      </c>
      <c r="S994" s="10">
        <v>0.27500000000000002</v>
      </c>
      <c r="T994" s="8" t="s">
        <v>4145</v>
      </c>
      <c r="U994" s="8" t="s">
        <v>4146</v>
      </c>
      <c r="V994" s="10">
        <v>0.67965451374284103</v>
      </c>
      <c r="W994">
        <v>1114.69</v>
      </c>
      <c r="X994" s="8">
        <v>0</v>
      </c>
      <c r="Y994" s="8">
        <v>0</v>
      </c>
      <c r="Z994">
        <v>0</v>
      </c>
      <c r="AA994">
        <v>0</v>
      </c>
      <c r="AB994" s="8">
        <f>Solution[[#This Row],[Old Stop]] +1</f>
        <v>331</v>
      </c>
      <c r="AC994" s="8" t="str">
        <f>_xlfn.CONCAT(Solution[[#This Row],[Old Rt '#]],"_",Solution[[#This Row],[Week '#]],"_", _xlfn.SWITCH(Solution[[#This Row],[Old Delivery Day]], "M", "Monday", "T", "Tuesday", "W", "Wednesday", "R", "Thursday", "F", "Friday"))</f>
        <v>103_Week3_Tuesday</v>
      </c>
      <c r="AD994" s="20">
        <v>33.982799999999997</v>
      </c>
      <c r="AE994" s="20">
        <v>42.585000000000001</v>
      </c>
      <c r="AF994" s="20">
        <v>57.942</v>
      </c>
      <c r="AG994" s="20">
        <v>64.505700000000004</v>
      </c>
      <c r="AH994">
        <v>21.08</v>
      </c>
      <c r="AI994" s="8" t="s">
        <v>3414</v>
      </c>
      <c r="AJ994" s="8" t="s">
        <v>5409</v>
      </c>
      <c r="AK994" s="8">
        <v>1</v>
      </c>
      <c r="AL994" s="8">
        <v>0</v>
      </c>
      <c r="AM994" s="11">
        <v>28.585000000000001</v>
      </c>
      <c r="AN994" s="11">
        <v>33.479999999999997</v>
      </c>
      <c r="AO994" t="s">
        <v>163</v>
      </c>
      <c r="AP994" s="8" t="s">
        <v>191</v>
      </c>
      <c r="AQ994" s="8" t="s">
        <v>44</v>
      </c>
      <c r="AR994" s="8" t="s">
        <v>163</v>
      </c>
      <c r="AS994" s="8" t="s">
        <v>163</v>
      </c>
      <c r="AT994" s="8" t="s">
        <v>168</v>
      </c>
      <c r="AU9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994" s="8">
        <v>0</v>
      </c>
      <c r="AW994">
        <v>8.4956999999999994</v>
      </c>
      <c r="AX994">
        <v>10.64625</v>
      </c>
      <c r="AY994">
        <v>14.4855</v>
      </c>
      <c r="AZ994">
        <v>16.126425000000001</v>
      </c>
    </row>
    <row r="995" spans="1:52" x14ac:dyDescent="0.3">
      <c r="A995" s="43" t="s">
        <v>1809</v>
      </c>
      <c r="B995" t="s">
        <v>122</v>
      </c>
      <c r="C995" t="s">
        <v>147</v>
      </c>
      <c r="D995" s="8" t="s">
        <v>103</v>
      </c>
      <c r="E995" s="8" t="s">
        <v>290</v>
      </c>
      <c r="F995" s="8" t="s">
        <v>12</v>
      </c>
      <c r="G995" s="8" t="s">
        <v>9270</v>
      </c>
      <c r="H995" s="8" t="s">
        <v>160</v>
      </c>
      <c r="I995" s="8" t="s">
        <v>14</v>
      </c>
      <c r="J995" s="8">
        <v>151</v>
      </c>
      <c r="K995" s="14" t="s">
        <v>1808</v>
      </c>
      <c r="L995" s="14" t="s">
        <v>5800</v>
      </c>
      <c r="M995" s="10">
        <v>1.3979255799220001</v>
      </c>
      <c r="N995" s="8" t="s">
        <v>8596</v>
      </c>
      <c r="O995" s="8" t="s">
        <v>147</v>
      </c>
      <c r="P995" s="9">
        <v>0.7049305555555555</v>
      </c>
      <c r="Q995" s="9">
        <v>0.71305555555555555</v>
      </c>
      <c r="R995" s="8">
        <v>0</v>
      </c>
      <c r="S995" s="10">
        <v>8.7466666666666661</v>
      </c>
      <c r="T995" s="8" t="s">
        <v>4329</v>
      </c>
      <c r="U995" s="8" t="s">
        <v>4330</v>
      </c>
      <c r="V995" s="10">
        <v>0.69720916921225595</v>
      </c>
      <c r="W995">
        <v>780</v>
      </c>
      <c r="X995" s="8">
        <v>0</v>
      </c>
      <c r="Y995" s="8">
        <v>0</v>
      </c>
      <c r="Z995">
        <v>0</v>
      </c>
      <c r="AA995">
        <v>0</v>
      </c>
      <c r="AB995" s="8">
        <f>Solution[[#This Row],[Old Stop]] +1</f>
        <v>152</v>
      </c>
      <c r="AC995" s="8" t="str">
        <f>_xlfn.CONCAT(Solution[[#This Row],[Old Rt '#]],"_",Solution[[#This Row],[Week '#]],"_", _xlfn.SWITCH(Solution[[#This Row],[Old Delivery Day]], "M", "Monday", "T", "Tuesday", "W", "Wednesday", "R", "Thursday", "F", "Friday"))</f>
        <v>101_Week3_Friday</v>
      </c>
      <c r="AD995" s="20">
        <v>15</v>
      </c>
      <c r="AE995" s="20">
        <v>15</v>
      </c>
      <c r="AF995" s="20">
        <v>15</v>
      </c>
      <c r="AG995" s="20">
        <v>16.4285</v>
      </c>
      <c r="AH995">
        <v>15.9</v>
      </c>
      <c r="AI995" s="8" t="s">
        <v>3414</v>
      </c>
      <c r="AJ995" s="8" t="s">
        <v>5409</v>
      </c>
      <c r="AK995" s="8">
        <v>2</v>
      </c>
      <c r="AL995" s="8">
        <v>0</v>
      </c>
      <c r="AM995" s="11">
        <v>7.5</v>
      </c>
      <c r="AN995" s="11">
        <v>8.4375</v>
      </c>
      <c r="AO995" t="s">
        <v>163</v>
      </c>
      <c r="AP995" s="8" t="s">
        <v>191</v>
      </c>
      <c r="AQ995" s="8" t="s">
        <v>44</v>
      </c>
      <c r="AR995" s="8" t="s">
        <v>163</v>
      </c>
      <c r="AS995" s="8" t="s">
        <v>163</v>
      </c>
      <c r="AT995" s="8" t="s">
        <v>168</v>
      </c>
      <c r="AU9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5" s="8">
        <v>0</v>
      </c>
      <c r="AW995">
        <v>3.75</v>
      </c>
      <c r="AX995">
        <v>3.75</v>
      </c>
      <c r="AY995">
        <v>3.75</v>
      </c>
      <c r="AZ995">
        <v>4.1071249999999999</v>
      </c>
    </row>
    <row r="996" spans="1:52" x14ac:dyDescent="0.3">
      <c r="A996" s="43" t="s">
        <v>1644</v>
      </c>
      <c r="B996" t="s">
        <v>3593</v>
      </c>
      <c r="C996" t="s">
        <v>138</v>
      </c>
      <c r="D996" s="8" t="s">
        <v>103</v>
      </c>
      <c r="E996" s="8" t="s">
        <v>290</v>
      </c>
      <c r="F996" s="8" t="s">
        <v>12</v>
      </c>
      <c r="G996" s="8" t="s">
        <v>9263</v>
      </c>
      <c r="H996" s="8" t="s">
        <v>126</v>
      </c>
      <c r="I996" s="8" t="s">
        <v>14</v>
      </c>
      <c r="J996" s="8">
        <v>348</v>
      </c>
      <c r="K996" s="14" t="s">
        <v>1643</v>
      </c>
      <c r="L996" s="14" t="s">
        <v>5973</v>
      </c>
      <c r="M996" s="10">
        <v>0.24832041484131701</v>
      </c>
      <c r="N996" s="8" t="s">
        <v>8511</v>
      </c>
      <c r="O996" s="8" t="s">
        <v>129</v>
      </c>
      <c r="P996" s="9">
        <v>0.49254629629629632</v>
      </c>
      <c r="Q996" s="9">
        <v>0.49589120370370371</v>
      </c>
      <c r="R996" s="8">
        <v>0</v>
      </c>
      <c r="S996" s="10">
        <v>5.67</v>
      </c>
      <c r="T996" s="8" t="s">
        <v>3786</v>
      </c>
      <c r="U996" s="8" t="s">
        <v>3787</v>
      </c>
      <c r="V996" s="10">
        <v>0.12532157278998399</v>
      </c>
      <c r="W996">
        <v>660.65</v>
      </c>
      <c r="X996" s="8">
        <v>0</v>
      </c>
      <c r="Y996" s="8">
        <v>0</v>
      </c>
      <c r="Z996">
        <v>0</v>
      </c>
      <c r="AA996">
        <v>0</v>
      </c>
      <c r="AB996" s="8">
        <f>Solution[[#This Row],[Old Stop]] +1</f>
        <v>349</v>
      </c>
      <c r="AC996" s="8" t="str">
        <f>_xlfn.CONCAT(Solution[[#This Row],[Old Rt '#]],"_",Solution[[#This Row],[Week '#]],"_", _xlfn.SWITCH(Solution[[#This Row],[Old Delivery Day]], "M", "Monday", "T", "Tuesday", "W", "Wednesday", "R", "Thursday", "F", "Friday"))</f>
        <v>103_Week3_Friday</v>
      </c>
      <c r="AD996" s="20">
        <v>15.2</v>
      </c>
      <c r="AE996" s="20">
        <v>16.594999999999999</v>
      </c>
      <c r="AF996" s="20">
        <v>19.850000000000001</v>
      </c>
      <c r="AG996" s="20">
        <v>17.225000000000001</v>
      </c>
      <c r="AH996">
        <v>10.52</v>
      </c>
      <c r="AI996" s="8" t="s">
        <v>3414</v>
      </c>
      <c r="AJ996" s="8" t="s">
        <v>5409</v>
      </c>
      <c r="AK996" s="8">
        <v>1</v>
      </c>
      <c r="AL996" s="8">
        <v>0</v>
      </c>
      <c r="AM996" s="11">
        <v>9.9250000000000007</v>
      </c>
      <c r="AN996" s="11">
        <v>16.7</v>
      </c>
      <c r="AO996" t="s">
        <v>163</v>
      </c>
      <c r="AP996" s="8" t="s">
        <v>191</v>
      </c>
      <c r="AQ996" s="8" t="s">
        <v>44</v>
      </c>
      <c r="AR996" s="8" t="s">
        <v>163</v>
      </c>
      <c r="AS996" s="8" t="s">
        <v>163</v>
      </c>
      <c r="AT996" s="8" t="s">
        <v>168</v>
      </c>
      <c r="AU9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6" s="8">
        <v>0</v>
      </c>
      <c r="AW996">
        <v>3.8</v>
      </c>
      <c r="AX996">
        <v>4.1487499999999997</v>
      </c>
      <c r="AY996">
        <v>4.9625000000000004</v>
      </c>
      <c r="AZ996">
        <v>4.3062500000000004</v>
      </c>
    </row>
    <row r="997" spans="1:52" x14ac:dyDescent="0.3">
      <c r="A997" s="43" t="s">
        <v>1193</v>
      </c>
      <c r="B997" t="s">
        <v>3673</v>
      </c>
      <c r="C997" t="s">
        <v>110</v>
      </c>
      <c r="D997" s="8" t="s">
        <v>103</v>
      </c>
      <c r="E997" s="8" t="s">
        <v>290</v>
      </c>
      <c r="F997" s="8" t="s">
        <v>12</v>
      </c>
      <c r="G997" s="8" t="s">
        <v>9266</v>
      </c>
      <c r="H997" s="8" t="s">
        <v>126</v>
      </c>
      <c r="I997" s="8" t="s">
        <v>14</v>
      </c>
      <c r="J997" s="8">
        <v>349</v>
      </c>
      <c r="K997" s="14" t="s">
        <v>1192</v>
      </c>
      <c r="L997" s="14" t="s">
        <v>6020</v>
      </c>
      <c r="M997" s="10">
        <v>0.13503512288150399</v>
      </c>
      <c r="N997" s="8" t="s">
        <v>8510</v>
      </c>
      <c r="O997" s="8" t="s">
        <v>147</v>
      </c>
      <c r="P997" s="9">
        <v>0.4959837962962963</v>
      </c>
      <c r="Q997" s="9">
        <v>0.50902777777777775</v>
      </c>
      <c r="R997" s="8">
        <v>0</v>
      </c>
      <c r="S997" s="10">
        <v>10.59</v>
      </c>
      <c r="T997" s="8" t="s">
        <v>3675</v>
      </c>
      <c r="U997" s="8" t="s">
        <v>3676</v>
      </c>
      <c r="V997" s="10">
        <v>5.3539923810696902E-2</v>
      </c>
      <c r="W997">
        <v>2858.58</v>
      </c>
      <c r="X997" s="8">
        <v>13</v>
      </c>
      <c r="Y997" s="8">
        <v>0.77192982456140402</v>
      </c>
      <c r="Z997">
        <v>3</v>
      </c>
      <c r="AA997">
        <v>58</v>
      </c>
      <c r="AB997" s="8">
        <f>Solution[[#This Row],[Old Stop]] +1</f>
        <v>350</v>
      </c>
      <c r="AC997" s="8" t="str">
        <f>_xlfn.CONCAT(Solution[[#This Row],[Old Rt '#]],"_",Solution[[#This Row],[Week '#]],"_", _xlfn.SWITCH(Solution[[#This Row],[Old Delivery Day]], "M", "Monday", "T", "Tuesday", "W", "Wednesday", "R", "Thursday", "F", "Friday"))</f>
        <v>103_Week3_Friday</v>
      </c>
      <c r="AD997" s="20">
        <v>55.593000000000004</v>
      </c>
      <c r="AE997" s="20">
        <v>48.37</v>
      </c>
      <c r="AF997" s="20">
        <v>49.368400000000001</v>
      </c>
      <c r="AG997" s="20">
        <v>55.8962</v>
      </c>
      <c r="AH997">
        <v>59.95</v>
      </c>
      <c r="AI997" s="8" t="s">
        <v>3414</v>
      </c>
      <c r="AJ997" s="8" t="s">
        <v>5409</v>
      </c>
      <c r="AK997" s="8">
        <v>1</v>
      </c>
      <c r="AL997" s="8">
        <v>57</v>
      </c>
      <c r="AM997" s="11">
        <v>42.645000000000003</v>
      </c>
      <c r="AN997" s="11">
        <v>62.966200000000001</v>
      </c>
      <c r="AO997" t="s">
        <v>163</v>
      </c>
      <c r="AP997" s="8" t="s">
        <v>191</v>
      </c>
      <c r="AQ997" s="8" t="s">
        <v>44</v>
      </c>
      <c r="AR997" s="8" t="s">
        <v>163</v>
      </c>
      <c r="AS997" s="8" t="s">
        <v>163</v>
      </c>
      <c r="AT997" s="8" t="s">
        <v>168</v>
      </c>
      <c r="AU9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7" s="8">
        <v>57</v>
      </c>
      <c r="AW997">
        <v>13.898250000000001</v>
      </c>
      <c r="AX997">
        <v>12.092499999999999</v>
      </c>
      <c r="AY997">
        <v>12.3421</v>
      </c>
      <c r="AZ997">
        <v>13.97405</v>
      </c>
    </row>
    <row r="998" spans="1:52" x14ac:dyDescent="0.3">
      <c r="A998" s="43" t="s">
        <v>1455</v>
      </c>
      <c r="B998" t="s">
        <v>3775</v>
      </c>
      <c r="C998" t="s">
        <v>110</v>
      </c>
      <c r="D998" s="8" t="s">
        <v>103</v>
      </c>
      <c r="E998" s="8" t="s">
        <v>290</v>
      </c>
      <c r="F998" s="8" t="s">
        <v>12</v>
      </c>
      <c r="G998" s="8" t="s">
        <v>9257</v>
      </c>
      <c r="H998" s="8" t="s">
        <v>126</v>
      </c>
      <c r="I998" s="8" t="s">
        <v>14</v>
      </c>
      <c r="J998" s="8">
        <v>258</v>
      </c>
      <c r="K998" s="14" t="s">
        <v>1454</v>
      </c>
      <c r="L998" s="14" t="s">
        <v>6184</v>
      </c>
      <c r="M998" s="10">
        <v>1.24471846127335</v>
      </c>
      <c r="N998" s="8" t="s">
        <v>8508</v>
      </c>
      <c r="O998" s="8" t="s">
        <v>107</v>
      </c>
      <c r="P998" s="9">
        <v>0.47998842592592594</v>
      </c>
      <c r="Q998" s="9">
        <v>0.48670138888888886</v>
      </c>
      <c r="R998" s="8">
        <v>0</v>
      </c>
      <c r="S998" s="10">
        <v>7.1333333333333337</v>
      </c>
      <c r="T998" s="8" t="s">
        <v>3777</v>
      </c>
      <c r="U998" s="8" t="s">
        <v>3778</v>
      </c>
      <c r="V998" s="10">
        <v>1.13931508053342</v>
      </c>
      <c r="W998">
        <v>478.55</v>
      </c>
      <c r="X998" s="8">
        <v>0</v>
      </c>
      <c r="Y998" s="8">
        <v>0</v>
      </c>
      <c r="Z998">
        <v>0</v>
      </c>
      <c r="AA998">
        <v>0</v>
      </c>
      <c r="AB998" s="8">
        <f>Solution[[#This Row],[Old Stop]] +1</f>
        <v>259</v>
      </c>
      <c r="AC998" s="8" t="str">
        <f>_xlfn.CONCAT(Solution[[#This Row],[Old Rt '#]],"_",Solution[[#This Row],[Week '#]],"_", _xlfn.SWITCH(Solution[[#This Row],[Old Delivery Day]], "M", "Monday", "T", "Tuesday", "W", "Wednesday", "R", "Thursday", "F", "Friday"))</f>
        <v>103_Week3_Friday</v>
      </c>
      <c r="AD998" s="20">
        <v>36.47</v>
      </c>
      <c r="AE998" s="20">
        <v>36.47</v>
      </c>
      <c r="AF998" s="20">
        <v>37.456600000000002</v>
      </c>
      <c r="AG998" s="20">
        <v>37.950000000000003</v>
      </c>
      <c r="AH998">
        <v>9.49</v>
      </c>
      <c r="AI998" s="8" t="s">
        <v>3414</v>
      </c>
      <c r="AJ998" s="8" t="s">
        <v>5409</v>
      </c>
      <c r="AK998" s="8">
        <v>1</v>
      </c>
      <c r="AL998" s="8">
        <v>0</v>
      </c>
      <c r="AM998" s="11">
        <v>9.1174999999999997</v>
      </c>
      <c r="AN998" s="11">
        <v>9.4875000000000007</v>
      </c>
      <c r="AO998" t="s">
        <v>163</v>
      </c>
      <c r="AP998" s="8" t="s">
        <v>793</v>
      </c>
      <c r="AQ998" s="8" t="s">
        <v>1453</v>
      </c>
      <c r="AR998" s="8" t="s">
        <v>163</v>
      </c>
      <c r="AS998" s="8" t="s">
        <v>163</v>
      </c>
      <c r="AT998" s="8" t="s">
        <v>168</v>
      </c>
      <c r="AU9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8" s="8">
        <v>0</v>
      </c>
      <c r="AW998">
        <v>9.1174999999999997</v>
      </c>
      <c r="AX998">
        <v>9.1174999999999997</v>
      </c>
      <c r="AY998">
        <v>9.3641500000000004</v>
      </c>
      <c r="AZ998">
        <v>9.4875000000000007</v>
      </c>
    </row>
    <row r="999" spans="1:52" x14ac:dyDescent="0.3">
      <c r="A999" s="43" t="s">
        <v>1870</v>
      </c>
      <c r="B999" t="s">
        <v>3501</v>
      </c>
      <c r="C999" t="s">
        <v>147</v>
      </c>
      <c r="D999" s="8" t="s">
        <v>103</v>
      </c>
      <c r="E999" s="8" t="s">
        <v>290</v>
      </c>
      <c r="F999" s="8" t="s">
        <v>12</v>
      </c>
      <c r="G999" s="8" t="s">
        <v>9255</v>
      </c>
      <c r="H999" s="8" t="s">
        <v>126</v>
      </c>
      <c r="I999" s="8" t="s">
        <v>14</v>
      </c>
      <c r="J999" s="8">
        <v>1</v>
      </c>
      <c r="K999" s="14" t="s">
        <v>1869</v>
      </c>
      <c r="L999" s="14" t="s">
        <v>6040</v>
      </c>
      <c r="M999" s="10">
        <v>4.9246042958760103</v>
      </c>
      <c r="N999" s="8" t="s">
        <v>8512</v>
      </c>
      <c r="O999" s="8" t="s">
        <v>147</v>
      </c>
      <c r="P999" s="9">
        <v>0.49011574074074077</v>
      </c>
      <c r="Q999" s="9">
        <v>0.49237268518518518</v>
      </c>
      <c r="R999" s="8">
        <v>0</v>
      </c>
      <c r="S999" s="10">
        <v>3.2033333333333336</v>
      </c>
      <c r="T999" s="8" t="s">
        <v>3782</v>
      </c>
      <c r="U999" s="8" t="s">
        <v>3783</v>
      </c>
      <c r="V999" s="10">
        <v>4.4066355043794401</v>
      </c>
      <c r="W999">
        <v>2486.34</v>
      </c>
      <c r="X999" s="8">
        <v>0</v>
      </c>
      <c r="Y999" s="8">
        <v>0</v>
      </c>
      <c r="Z999">
        <v>0</v>
      </c>
      <c r="AA999">
        <v>0</v>
      </c>
      <c r="AB999" s="8">
        <f>Solution[[#This Row],[Old Stop]] +1</f>
        <v>2</v>
      </c>
      <c r="AC999" s="8" t="str">
        <f>_xlfn.CONCAT(Solution[[#This Row],[Old Rt '#]],"_",Solution[[#This Row],[Week '#]],"_", _xlfn.SWITCH(Solution[[#This Row],[Old Delivery Day]], "M", "Monday", "T", "Tuesday", "W", "Wednesday", "R", "Thursday", "F", "Friday"))</f>
        <v>103_Week3_Friday</v>
      </c>
      <c r="AD999" s="20">
        <v>47.41</v>
      </c>
      <c r="AE999" s="20">
        <v>47.41</v>
      </c>
      <c r="AF999" s="20">
        <v>48.326900000000002</v>
      </c>
      <c r="AG999" s="20">
        <v>49.23</v>
      </c>
      <c r="AH999">
        <v>48.96</v>
      </c>
      <c r="AI999" s="8" t="s">
        <v>3414</v>
      </c>
      <c r="AJ999" s="8" t="s">
        <v>5409</v>
      </c>
      <c r="AK999" s="8">
        <v>1</v>
      </c>
      <c r="AL999" s="8">
        <v>0</v>
      </c>
      <c r="AM999" s="11">
        <v>47.41</v>
      </c>
      <c r="AN999" s="11">
        <v>49.23</v>
      </c>
      <c r="AO999" t="s">
        <v>163</v>
      </c>
      <c r="AP999" s="8" t="s">
        <v>191</v>
      </c>
      <c r="AQ999" s="8" t="s">
        <v>44</v>
      </c>
      <c r="AR999" s="8" t="s">
        <v>163</v>
      </c>
      <c r="AS999" s="8" t="s">
        <v>163</v>
      </c>
      <c r="AT999" s="8" t="s">
        <v>168</v>
      </c>
      <c r="AU9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999" s="8">
        <v>0</v>
      </c>
      <c r="AW999">
        <v>11.852499999999999</v>
      </c>
      <c r="AX999">
        <v>11.852499999999999</v>
      </c>
      <c r="AY999">
        <v>12.081725</v>
      </c>
      <c r="AZ999">
        <v>12.307499999999999</v>
      </c>
    </row>
    <row r="1000" spans="1:52" x14ac:dyDescent="0.3">
      <c r="A1000" s="43" t="s">
        <v>1551</v>
      </c>
      <c r="B1000" t="s">
        <v>5227</v>
      </c>
      <c r="C1000" t="s">
        <v>110</v>
      </c>
      <c r="D1000" s="8" t="s">
        <v>103</v>
      </c>
      <c r="E1000" s="8" t="s">
        <v>290</v>
      </c>
      <c r="F1000" s="8" t="s">
        <v>12</v>
      </c>
      <c r="G1000" s="8" t="s">
        <v>9256</v>
      </c>
      <c r="H1000" s="8" t="s">
        <v>126</v>
      </c>
      <c r="I1000" s="8" t="s">
        <v>14</v>
      </c>
      <c r="J1000" s="8">
        <v>355</v>
      </c>
      <c r="K1000" s="14" t="s">
        <v>1550</v>
      </c>
      <c r="L1000" s="14" t="s">
        <v>5963</v>
      </c>
      <c r="M1000" s="10">
        <v>3.3189332286995898</v>
      </c>
      <c r="N1000" s="8" t="s">
        <v>8599</v>
      </c>
      <c r="O1000" s="8" t="s">
        <v>129</v>
      </c>
      <c r="P1000" s="9">
        <v>0.66622685185185182</v>
      </c>
      <c r="Q1000" s="9">
        <v>0.66635416666666669</v>
      </c>
      <c r="R1000" s="8">
        <v>0</v>
      </c>
      <c r="S1000" s="10">
        <v>3.9777777766666667</v>
      </c>
      <c r="T1000" s="8" t="s">
        <v>5229</v>
      </c>
      <c r="U1000" s="8" t="s">
        <v>5230</v>
      </c>
      <c r="V1000" s="10">
        <v>3.5237867807588601</v>
      </c>
      <c r="W1000">
        <v>1733.44</v>
      </c>
      <c r="X1000" s="8">
        <v>0</v>
      </c>
      <c r="Y1000" s="8">
        <v>0</v>
      </c>
      <c r="Z1000">
        <v>0</v>
      </c>
      <c r="AA1000">
        <v>0</v>
      </c>
      <c r="AB1000" s="8">
        <f>Solution[[#This Row],[Old Stop]] +1</f>
        <v>356</v>
      </c>
      <c r="AC1000" s="8" t="str">
        <f>_xlfn.CONCAT(Solution[[#This Row],[Old Rt '#]],"_",Solution[[#This Row],[Week '#]],"_", _xlfn.SWITCH(Solution[[#This Row],[Old Delivery Day]], "M", "Monday", "T", "Tuesday", "W", "Wednesday", "R", "Thursday", "F", "Friday"))</f>
        <v>103_Week3_Friday</v>
      </c>
      <c r="AD1000" s="20">
        <v>68.444000000000003</v>
      </c>
      <c r="AE1000" s="20">
        <v>81.611599999999996</v>
      </c>
      <c r="AF1000" s="20">
        <v>86.043300000000002</v>
      </c>
      <c r="AG1000" s="20">
        <v>78.872</v>
      </c>
      <c r="AH1000">
        <v>42.92</v>
      </c>
      <c r="AI1000" s="8" t="s">
        <v>3414</v>
      </c>
      <c r="AJ1000" s="8" t="s">
        <v>5409</v>
      </c>
      <c r="AK1000" s="8">
        <v>1</v>
      </c>
      <c r="AL1000" s="8">
        <v>0</v>
      </c>
      <c r="AM1000" s="11">
        <v>34.452500000000001</v>
      </c>
      <c r="AN1000" s="11">
        <v>18.927499999999998</v>
      </c>
      <c r="AO1000" t="s">
        <v>163</v>
      </c>
      <c r="AP1000" s="8" t="s">
        <v>191</v>
      </c>
      <c r="AQ1000" s="8" t="s">
        <v>44</v>
      </c>
      <c r="AR1000" s="8" t="s">
        <v>163</v>
      </c>
      <c r="AS1000" s="8" t="s">
        <v>163</v>
      </c>
      <c r="AT1000" s="8" t="s">
        <v>168</v>
      </c>
      <c r="AU10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0" s="8">
        <v>0</v>
      </c>
      <c r="AW1000">
        <v>17.111000000000001</v>
      </c>
      <c r="AX1000">
        <v>20.402899999999999</v>
      </c>
      <c r="AY1000">
        <v>21.510825000000001</v>
      </c>
      <c r="AZ1000">
        <v>19.718</v>
      </c>
    </row>
    <row r="1001" spans="1:52" x14ac:dyDescent="0.3">
      <c r="A1001" s="43" t="s">
        <v>434</v>
      </c>
      <c r="B1001" t="s">
        <v>3448</v>
      </c>
      <c r="C1001" t="s">
        <v>110</v>
      </c>
      <c r="D1001" s="8" t="s">
        <v>103</v>
      </c>
      <c r="E1001" s="8" t="s">
        <v>290</v>
      </c>
      <c r="F1001" s="8" t="s">
        <v>12</v>
      </c>
      <c r="G1001" s="8" t="s">
        <v>9265</v>
      </c>
      <c r="H1001" s="8" t="s">
        <v>290</v>
      </c>
      <c r="I1001" s="8" t="s">
        <v>12</v>
      </c>
      <c r="J1001" s="8">
        <v>435</v>
      </c>
      <c r="K1001" s="14" t="s">
        <v>433</v>
      </c>
      <c r="L1001" s="14" t="s">
        <v>5819</v>
      </c>
      <c r="M1001" s="10">
        <v>13.5085491453308</v>
      </c>
      <c r="N1001" s="8" t="s">
        <v>8605</v>
      </c>
      <c r="O1001" s="8" t="s">
        <v>147</v>
      </c>
      <c r="P1001" s="9">
        <v>0.67574074074074075</v>
      </c>
      <c r="Q1001" s="9">
        <v>0.67805555555555552</v>
      </c>
      <c r="R1001" s="8">
        <v>0</v>
      </c>
      <c r="S1001" s="10">
        <v>7.3833333333333337</v>
      </c>
      <c r="T1001" s="8" t="s">
        <v>3450</v>
      </c>
      <c r="U1001" s="8" t="s">
        <v>3451</v>
      </c>
      <c r="V1001" s="10">
        <v>12.242954065051199</v>
      </c>
      <c r="W1001">
        <v>1478.97</v>
      </c>
      <c r="X1001" s="8">
        <v>6</v>
      </c>
      <c r="Y1001" s="8">
        <v>0.53846153846153799</v>
      </c>
      <c r="Z1001">
        <v>1</v>
      </c>
      <c r="AA1001">
        <v>13</v>
      </c>
      <c r="AB1001" s="8">
        <f>Solution[[#This Row],[Old Stop]] +1</f>
        <v>436</v>
      </c>
      <c r="AC1001" s="8" t="str">
        <f>_xlfn.CONCAT(Solution[[#This Row],[Old Rt '#]],"_",Solution[[#This Row],[Week '#]],"_", _xlfn.SWITCH(Solution[[#This Row],[Old Delivery Day]], "M", "Monday", "T", "Tuesday", "W", "Wednesday", "R", "Thursday", "F", "Friday"))</f>
        <v>105_Week3_Wednesday</v>
      </c>
      <c r="AD1001" s="20">
        <v>31.586099999999998</v>
      </c>
      <c r="AE1001" s="20">
        <v>26.610700000000001</v>
      </c>
      <c r="AF1001" s="20">
        <v>25</v>
      </c>
      <c r="AG1001" s="20">
        <v>35.627600000000001</v>
      </c>
      <c r="AH1001">
        <v>26.5</v>
      </c>
      <c r="AI1001" s="8" t="s">
        <v>3414</v>
      </c>
      <c r="AJ1001" s="8" t="s">
        <v>5409</v>
      </c>
      <c r="AK1001" s="8">
        <v>1</v>
      </c>
      <c r="AL1001" s="8">
        <v>13</v>
      </c>
      <c r="AM1001" s="11">
        <v>25</v>
      </c>
      <c r="AN1001" s="11">
        <v>35.793700000000001</v>
      </c>
      <c r="AO1001" t="s">
        <v>164</v>
      </c>
      <c r="AP1001" s="8" t="s">
        <v>191</v>
      </c>
      <c r="AQ1001" s="8" t="s">
        <v>44</v>
      </c>
      <c r="AR1001" s="8" t="s">
        <v>164</v>
      </c>
      <c r="AS1001" s="8" t="s">
        <v>164</v>
      </c>
      <c r="AT1001" s="8" t="s">
        <v>168</v>
      </c>
      <c r="AU10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1" s="8"/>
      <c r="AW1001">
        <v>7.8965249999999996</v>
      </c>
      <c r="AX1001">
        <v>6.6526750000000003</v>
      </c>
      <c r="AY1001">
        <v>6.25</v>
      </c>
      <c r="AZ1001">
        <v>8.9069000000000003</v>
      </c>
    </row>
    <row r="1002" spans="1:52" x14ac:dyDescent="0.3">
      <c r="A1002" s="43" t="s">
        <v>1189</v>
      </c>
      <c r="B1002" t="s">
        <v>3667</v>
      </c>
      <c r="C1002" t="s">
        <v>110</v>
      </c>
      <c r="D1002" s="8" t="s">
        <v>103</v>
      </c>
      <c r="E1002" s="8" t="s">
        <v>290</v>
      </c>
      <c r="F1002" s="8" t="s">
        <v>12</v>
      </c>
      <c r="G1002" s="8" t="s">
        <v>9261</v>
      </c>
      <c r="H1002" s="8" t="s">
        <v>290</v>
      </c>
      <c r="I1002" s="8" t="s">
        <v>12</v>
      </c>
      <c r="J1002" s="8">
        <v>60</v>
      </c>
      <c r="K1002" s="14" t="s">
        <v>1188</v>
      </c>
      <c r="L1002" s="14" t="s">
        <v>6025</v>
      </c>
      <c r="M1002" s="10">
        <v>5.6387336944653201</v>
      </c>
      <c r="N1002" s="8" t="s">
        <v>8513</v>
      </c>
      <c r="O1002" s="8" t="s">
        <v>110</v>
      </c>
      <c r="P1002" s="9">
        <v>0.51293981481481477</v>
      </c>
      <c r="Q1002" s="9">
        <v>0.53629629629629627</v>
      </c>
      <c r="R1002" s="8">
        <v>0</v>
      </c>
      <c r="S1002" s="10">
        <v>33.633333333333333</v>
      </c>
      <c r="T1002" s="8" t="s">
        <v>3669</v>
      </c>
      <c r="U1002" s="8" t="s">
        <v>3670</v>
      </c>
      <c r="V1002" s="10">
        <v>5.56545303118593</v>
      </c>
      <c r="W1002">
        <v>3995.75</v>
      </c>
      <c r="X1002" s="8">
        <v>0</v>
      </c>
      <c r="Y1002" s="8">
        <v>0</v>
      </c>
      <c r="Z1002">
        <v>0</v>
      </c>
      <c r="AA1002">
        <v>0</v>
      </c>
      <c r="AB1002" s="8">
        <f>Solution[[#This Row],[Old Stop]] +1</f>
        <v>61</v>
      </c>
      <c r="AC1002" s="8" t="str">
        <f>_xlfn.CONCAT(Solution[[#This Row],[Old Rt '#]],"_",Solution[[#This Row],[Week '#]],"_", _xlfn.SWITCH(Solution[[#This Row],[Old Delivery Day]], "M", "Monday", "T", "Tuesday", "W", "Wednesday", "R", "Thursday", "F", "Friday"))</f>
        <v>105_Week3_Wednesday</v>
      </c>
      <c r="AD1002" s="20">
        <v>155.11199999999999</v>
      </c>
      <c r="AE1002" s="20">
        <v>143.42330000000001</v>
      </c>
      <c r="AF1002" s="20">
        <v>201.31549999999999</v>
      </c>
      <c r="AG1002" s="20">
        <v>248.52330000000001</v>
      </c>
      <c r="AH1002">
        <v>145.52000000000001</v>
      </c>
      <c r="AI1002" s="8" t="s">
        <v>3414</v>
      </c>
      <c r="AJ1002" s="8" t="s">
        <v>5409</v>
      </c>
      <c r="AK1002" s="8">
        <v>1</v>
      </c>
      <c r="AL1002" s="8">
        <v>0</v>
      </c>
      <c r="AM1002" s="11">
        <v>106.17619999999999</v>
      </c>
      <c r="AN1002" s="11">
        <v>70.623699999999999</v>
      </c>
      <c r="AO1002" t="s">
        <v>164</v>
      </c>
      <c r="AP1002" s="8" t="s">
        <v>191</v>
      </c>
      <c r="AQ1002" s="8" t="s">
        <v>44</v>
      </c>
      <c r="AR1002" s="8" t="s">
        <v>164</v>
      </c>
      <c r="AS1002" s="8" t="s">
        <v>164</v>
      </c>
      <c r="AT1002" s="8" t="s">
        <v>168</v>
      </c>
      <c r="AU10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2" s="8"/>
      <c r="AW1002">
        <v>38.777999999999999</v>
      </c>
      <c r="AX1002">
        <v>35.855825000000003</v>
      </c>
      <c r="AY1002">
        <v>50.328874999999996</v>
      </c>
      <c r="AZ1002">
        <v>62.130825000000002</v>
      </c>
    </row>
    <row r="1003" spans="1:52" x14ac:dyDescent="0.3">
      <c r="A1003" s="43" t="s">
        <v>567</v>
      </c>
      <c r="B1003" t="s">
        <v>5245</v>
      </c>
      <c r="C1003" t="s">
        <v>110</v>
      </c>
      <c r="D1003" s="8" t="s">
        <v>103</v>
      </c>
      <c r="E1003" s="8" t="s">
        <v>290</v>
      </c>
      <c r="F1003" s="8" t="s">
        <v>12</v>
      </c>
      <c r="G1003" s="8" t="s">
        <v>9264</v>
      </c>
      <c r="H1003" s="8" t="s">
        <v>290</v>
      </c>
      <c r="I1003" s="8" t="s">
        <v>13</v>
      </c>
      <c r="J1003" s="8">
        <v>0</v>
      </c>
      <c r="K1003" s="14" t="s">
        <v>566</v>
      </c>
      <c r="L1003" s="14" t="s">
        <v>6043</v>
      </c>
      <c r="M1003" s="10">
        <v>21.8978180031928</v>
      </c>
      <c r="N1003" s="8" t="s">
        <v>8800</v>
      </c>
      <c r="O1003" s="8" t="s">
        <v>129</v>
      </c>
      <c r="P1003" s="9">
        <v>0.55150462962962965</v>
      </c>
      <c r="Q1003" s="9">
        <v>0.55562500000000004</v>
      </c>
      <c r="R1003" s="8">
        <v>0</v>
      </c>
      <c r="S1003" s="10">
        <v>7.375</v>
      </c>
      <c r="T1003" s="8" t="s">
        <v>5247</v>
      </c>
      <c r="U1003" s="8" t="s">
        <v>5248</v>
      </c>
      <c r="V1003" s="10">
        <v>23.32937985377</v>
      </c>
      <c r="W1003">
        <v>919.31</v>
      </c>
      <c r="X1003" s="8">
        <v>0</v>
      </c>
      <c r="Y1003" s="8">
        <v>0</v>
      </c>
      <c r="Z1003">
        <v>0</v>
      </c>
      <c r="AA1003">
        <v>0</v>
      </c>
      <c r="AB1003" s="8">
        <f>Solution[[#This Row],[Old Stop]] +1</f>
        <v>1</v>
      </c>
      <c r="AC1003" s="8" t="str">
        <f>_xlfn.CONCAT(Solution[[#This Row],[Old Rt '#]],"_",Solution[[#This Row],[Week '#]],"_", _xlfn.SWITCH(Solution[[#This Row],[Old Delivery Day]], "M", "Monday", "T", "Tuesday", "W", "Wednesday", "R", "Thursday", "F", "Friday"))</f>
        <v>105_Week3_Monday</v>
      </c>
      <c r="AD1003" s="20">
        <v>35</v>
      </c>
      <c r="AE1003" s="20">
        <v>35</v>
      </c>
      <c r="AF1003" s="20">
        <v>35.950000000000003</v>
      </c>
      <c r="AG1003" s="20">
        <v>36.33</v>
      </c>
      <c r="AH1003">
        <v>19.260000000000002</v>
      </c>
      <c r="AI1003" s="8" t="s">
        <v>3414</v>
      </c>
      <c r="AJ1003" s="8" t="s">
        <v>5409</v>
      </c>
      <c r="AK1003" s="8">
        <v>1</v>
      </c>
      <c r="AL1003" s="8">
        <v>0</v>
      </c>
      <c r="AM1003" s="11">
        <v>17.5</v>
      </c>
      <c r="AN1003" s="11">
        <v>18.164999999999999</v>
      </c>
      <c r="AO1003" t="s">
        <v>163</v>
      </c>
      <c r="AP1003" s="8" t="s">
        <v>191</v>
      </c>
      <c r="AQ1003" s="8" t="s">
        <v>44</v>
      </c>
      <c r="AR1003" s="8" t="s">
        <v>164</v>
      </c>
      <c r="AS1003" s="8" t="s">
        <v>163</v>
      </c>
      <c r="AT1003" s="8" t="s">
        <v>168</v>
      </c>
      <c r="AU10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03" s="8">
        <v>0</v>
      </c>
      <c r="AW1003">
        <v>8.75</v>
      </c>
      <c r="AX1003">
        <v>8.75</v>
      </c>
      <c r="AY1003">
        <v>8.9875000000000007</v>
      </c>
      <c r="AZ1003">
        <v>9.0824999999999996</v>
      </c>
    </row>
    <row r="1004" spans="1:52" x14ac:dyDescent="0.3">
      <c r="A1004" s="43" t="s">
        <v>1524</v>
      </c>
      <c r="B1004" t="s">
        <v>5240</v>
      </c>
      <c r="C1004" t="s">
        <v>110</v>
      </c>
      <c r="D1004" s="8" t="s">
        <v>103</v>
      </c>
      <c r="E1004" s="8" t="s">
        <v>126</v>
      </c>
      <c r="F1004" s="8" t="s">
        <v>14</v>
      </c>
      <c r="G1004" s="8" t="s">
        <v>137</v>
      </c>
      <c r="H1004" s="8" t="s">
        <v>126</v>
      </c>
      <c r="I1004" s="8" t="s">
        <v>15</v>
      </c>
      <c r="J1004" s="8">
        <v>180</v>
      </c>
      <c r="K1004" s="14" t="s">
        <v>1523</v>
      </c>
      <c r="L1004" s="14" t="s">
        <v>9011</v>
      </c>
      <c r="M1004" s="10">
        <v>0.91996976028599398</v>
      </c>
      <c r="N1004" s="8" t="s">
        <v>6422</v>
      </c>
      <c r="O1004" s="8" t="s">
        <v>129</v>
      </c>
      <c r="P1004" s="9">
        <v>0.35118055555555555</v>
      </c>
      <c r="Q1004" s="9">
        <v>0.35274305555555557</v>
      </c>
      <c r="R1004" s="8">
        <v>0</v>
      </c>
      <c r="S1004" s="10">
        <v>5.166666666666667</v>
      </c>
      <c r="T1004" s="8" t="s">
        <v>9012</v>
      </c>
      <c r="U1004" s="8" t="s">
        <v>9013</v>
      </c>
      <c r="V1004" s="10">
        <v>0.30004658208677598</v>
      </c>
      <c r="W1004">
        <v>1017.46</v>
      </c>
      <c r="X1004" s="8">
        <v>0</v>
      </c>
      <c r="Y1004" s="8">
        <v>0</v>
      </c>
      <c r="Z1004">
        <v>0</v>
      </c>
      <c r="AA1004">
        <v>0</v>
      </c>
      <c r="AB1004" s="8">
        <f>Solution[[#This Row],[Old Stop]] +1</f>
        <v>181</v>
      </c>
      <c r="AC1004" s="8" t="str">
        <f>_xlfn.CONCAT(Solution[[#This Row],[Old Rt '#]],"_",Solution[[#This Row],[Week '#]],"_", _xlfn.SWITCH(Solution[[#This Row],[Old Delivery Day]], "M", "Monday", "T", "Tuesday", "W", "Wednesday", "R", "Thursday", "F", "Friday"))</f>
        <v>103_Week3_Tuesday</v>
      </c>
      <c r="AD1004" s="20">
        <v>38.46</v>
      </c>
      <c r="AE1004" s="20">
        <v>38.46</v>
      </c>
      <c r="AF1004" s="20">
        <v>40.245699999999999</v>
      </c>
      <c r="AG1004" s="20">
        <v>42.326599999999999</v>
      </c>
      <c r="AH1004">
        <v>21.71</v>
      </c>
      <c r="AI1004" s="8" t="s">
        <v>4836</v>
      </c>
      <c r="AJ1004" s="8" t="s">
        <v>5697</v>
      </c>
      <c r="AK1004" s="8">
        <v>1</v>
      </c>
      <c r="AL1004" s="8">
        <v>0</v>
      </c>
      <c r="AM1004" s="11">
        <v>19.23</v>
      </c>
      <c r="AN1004" s="11">
        <v>21.504999999999999</v>
      </c>
      <c r="AO1004" t="s">
        <v>163</v>
      </c>
      <c r="AP1004" s="8" t="s">
        <v>191</v>
      </c>
      <c r="AQ1004" s="8" t="s">
        <v>44</v>
      </c>
      <c r="AR1004" s="8" t="s">
        <v>164</v>
      </c>
      <c r="AS1004" s="8" t="s">
        <v>163</v>
      </c>
      <c r="AT1004" s="8" t="s">
        <v>168</v>
      </c>
      <c r="AU10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4" s="8">
        <v>0</v>
      </c>
      <c r="AW1004">
        <v>9.6150000000000002</v>
      </c>
      <c r="AX1004">
        <v>9.6150000000000002</v>
      </c>
      <c r="AY1004">
        <v>10.061425</v>
      </c>
      <c r="AZ1004">
        <v>10.58165</v>
      </c>
    </row>
    <row r="1005" spans="1:52" x14ac:dyDescent="0.3">
      <c r="A1005" s="43" t="s">
        <v>553</v>
      </c>
      <c r="B1005" t="s">
        <v>5006</v>
      </c>
      <c r="C1005" t="s">
        <v>110</v>
      </c>
      <c r="D1005" s="8" t="s">
        <v>103</v>
      </c>
      <c r="E1005" s="8" t="s">
        <v>126</v>
      </c>
      <c r="F1005" s="8" t="s">
        <v>14</v>
      </c>
      <c r="G1005" s="8" t="s">
        <v>9251</v>
      </c>
      <c r="H1005" s="8" t="s">
        <v>126</v>
      </c>
      <c r="I1005" s="8" t="s">
        <v>12</v>
      </c>
      <c r="J1005" s="8">
        <v>162</v>
      </c>
      <c r="K1005" s="14" t="s">
        <v>552</v>
      </c>
      <c r="L1005" s="14" t="s">
        <v>6061</v>
      </c>
      <c r="M1005" s="10">
        <v>0.77833304592859098</v>
      </c>
      <c r="N1005" s="8" t="s">
        <v>6425</v>
      </c>
      <c r="O1005" s="8" t="s">
        <v>129</v>
      </c>
      <c r="P1005" s="9">
        <v>0.37502314814814813</v>
      </c>
      <c r="Q1005" s="9">
        <v>0.38245370370370368</v>
      </c>
      <c r="R1005" s="8">
        <v>0</v>
      </c>
      <c r="S1005" s="10">
        <v>11.675000000000001</v>
      </c>
      <c r="T1005" s="8" t="s">
        <v>5008</v>
      </c>
      <c r="U1005" s="8" t="s">
        <v>5009</v>
      </c>
      <c r="V1005" s="10">
        <v>0.29474933393856401</v>
      </c>
      <c r="W1005">
        <v>851.26</v>
      </c>
      <c r="X1005" s="8">
        <v>0</v>
      </c>
      <c r="Y1005" s="8">
        <v>0</v>
      </c>
      <c r="Z1005">
        <v>0</v>
      </c>
      <c r="AA1005">
        <v>0</v>
      </c>
      <c r="AB1005" s="8">
        <f>Solution[[#This Row],[Old Stop]] +1</f>
        <v>163</v>
      </c>
      <c r="AC1005" s="8" t="str">
        <f>_xlfn.CONCAT(Solution[[#This Row],[Old Rt '#]],"_",Solution[[#This Row],[Week '#]],"_", _xlfn.SWITCH(Solution[[#This Row],[Old Delivery Day]], "M", "Monday", "T", "Tuesday", "W", "Wednesday", "R", "Thursday", "F", "Friday"))</f>
        <v>103_Week3_Wednesday</v>
      </c>
      <c r="AD1005" s="20">
        <v>39.442</v>
      </c>
      <c r="AE1005" s="20">
        <v>40.799999999999997</v>
      </c>
      <c r="AF1005" s="20">
        <v>41.8157</v>
      </c>
      <c r="AG1005" s="20">
        <v>39.47</v>
      </c>
      <c r="AH1005">
        <v>21</v>
      </c>
      <c r="AI1005" s="8" t="s">
        <v>4836</v>
      </c>
      <c r="AJ1005" s="8" t="s">
        <v>5697</v>
      </c>
      <c r="AK1005" s="8">
        <v>1</v>
      </c>
      <c r="AL1005" s="8">
        <v>0</v>
      </c>
      <c r="AM1005" s="11">
        <v>20</v>
      </c>
      <c r="AN1005" s="11">
        <v>19.734999999999999</v>
      </c>
      <c r="AO1005" t="s">
        <v>163</v>
      </c>
      <c r="AP1005" s="8" t="s">
        <v>191</v>
      </c>
      <c r="AQ1005" s="8" t="s">
        <v>49</v>
      </c>
      <c r="AR1005" s="8" t="s">
        <v>164</v>
      </c>
      <c r="AS1005" s="8" t="s">
        <v>163</v>
      </c>
      <c r="AT1005" s="8" t="s">
        <v>168</v>
      </c>
      <c r="AU10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05" s="8">
        <v>0</v>
      </c>
      <c r="AW1005">
        <v>9.8605</v>
      </c>
      <c r="AX1005">
        <v>10.199999999999999</v>
      </c>
      <c r="AY1005">
        <v>10.453925</v>
      </c>
      <c r="AZ1005">
        <v>9.8674999999999997</v>
      </c>
    </row>
    <row r="1006" spans="1:52" x14ac:dyDescent="0.3">
      <c r="A1006" s="43" t="s">
        <v>295</v>
      </c>
      <c r="B1006" t="s">
        <v>4848</v>
      </c>
      <c r="C1006" t="s">
        <v>110</v>
      </c>
      <c r="D1006" s="8" t="s">
        <v>103</v>
      </c>
      <c r="E1006" s="8" t="s">
        <v>126</v>
      </c>
      <c r="F1006" s="8" t="s">
        <v>14</v>
      </c>
      <c r="G1006" s="8" t="s">
        <v>9252</v>
      </c>
      <c r="H1006" s="8" t="s">
        <v>126</v>
      </c>
      <c r="I1006" s="8" t="s">
        <v>48</v>
      </c>
      <c r="J1006" s="8">
        <v>210</v>
      </c>
      <c r="K1006" s="14" t="s">
        <v>294</v>
      </c>
      <c r="L1006" s="14" t="s">
        <v>9014</v>
      </c>
      <c r="M1006" s="10">
        <v>2.19846393830667</v>
      </c>
      <c r="N1006" s="8" t="s">
        <v>6424</v>
      </c>
      <c r="O1006" s="8" t="s">
        <v>129</v>
      </c>
      <c r="P1006" s="9">
        <v>0.35045138888888888</v>
      </c>
      <c r="Q1006" s="9">
        <v>0.35053240740740743</v>
      </c>
      <c r="R1006" s="8">
        <v>0</v>
      </c>
      <c r="S1006" s="10">
        <v>3.75</v>
      </c>
      <c r="T1006" s="8" t="s">
        <v>9015</v>
      </c>
      <c r="U1006" s="8" t="s">
        <v>9016</v>
      </c>
      <c r="V1006" s="10">
        <v>0.84502454318044395</v>
      </c>
      <c r="W1006">
        <v>1453.13</v>
      </c>
      <c r="X1006" s="8">
        <v>0</v>
      </c>
      <c r="Y1006" s="8">
        <v>0</v>
      </c>
      <c r="Z1006">
        <v>0</v>
      </c>
      <c r="AA1006">
        <v>0</v>
      </c>
      <c r="AB1006" s="8">
        <f>Solution[[#This Row],[Old Stop]] +1</f>
        <v>211</v>
      </c>
      <c r="AC1006" s="8" t="str">
        <f>_xlfn.CONCAT(Solution[[#This Row],[Old Rt '#]],"_",Solution[[#This Row],[Week '#]],"_", _xlfn.SWITCH(Solution[[#This Row],[Old Delivery Day]], "M", "Monday", "T", "Tuesday", "W", "Wednesday", "R", "Thursday", "F", "Friday"))</f>
        <v>103_Week3_Thursday</v>
      </c>
      <c r="AD1006" s="20">
        <v>55.3</v>
      </c>
      <c r="AE1006" s="20">
        <v>55.3</v>
      </c>
      <c r="AF1006" s="20">
        <v>56.864199999999997</v>
      </c>
      <c r="AG1006" s="20">
        <v>58.26</v>
      </c>
      <c r="AH1006">
        <v>30.47</v>
      </c>
      <c r="AI1006" s="8" t="s">
        <v>4836</v>
      </c>
      <c r="AJ1006" s="8" t="s">
        <v>5697</v>
      </c>
      <c r="AK1006" s="8">
        <v>1</v>
      </c>
      <c r="AL1006" s="8">
        <v>0</v>
      </c>
      <c r="AM1006" s="11">
        <v>27.65</v>
      </c>
      <c r="AN1006" s="11">
        <v>29.322500000000002</v>
      </c>
      <c r="AO1006" t="s">
        <v>163</v>
      </c>
      <c r="AP1006" s="8" t="s">
        <v>191</v>
      </c>
      <c r="AQ1006" s="8" t="s">
        <v>44</v>
      </c>
      <c r="AR1006" s="8" t="s">
        <v>164</v>
      </c>
      <c r="AS1006" s="8" t="s">
        <v>163</v>
      </c>
      <c r="AT1006" s="8" t="s">
        <v>168</v>
      </c>
      <c r="AU10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06" s="8">
        <v>0</v>
      </c>
      <c r="AW1006">
        <v>13.824999999999999</v>
      </c>
      <c r="AX1006">
        <v>13.824999999999999</v>
      </c>
      <c r="AY1006">
        <v>14.216049999999999</v>
      </c>
      <c r="AZ1006">
        <v>14.565</v>
      </c>
    </row>
    <row r="1007" spans="1:52" x14ac:dyDescent="0.3">
      <c r="A1007" s="43" t="s">
        <v>1518</v>
      </c>
      <c r="B1007" t="s">
        <v>119</v>
      </c>
      <c r="C1007" t="s">
        <v>4484</v>
      </c>
      <c r="D1007" s="8" t="s">
        <v>103</v>
      </c>
      <c r="E1007" s="8" t="s">
        <v>160</v>
      </c>
      <c r="F1007" s="8" t="s">
        <v>13</v>
      </c>
      <c r="G1007" s="8" t="s">
        <v>9257</v>
      </c>
      <c r="H1007" s="8" t="s">
        <v>290</v>
      </c>
      <c r="I1007" s="8" t="s">
        <v>48</v>
      </c>
      <c r="J1007" s="8">
        <v>168</v>
      </c>
      <c r="K1007" s="14" t="s">
        <v>1517</v>
      </c>
      <c r="L1007" s="14" t="s">
        <v>5943</v>
      </c>
      <c r="M1007" s="10">
        <v>0.79167155062879102</v>
      </c>
      <c r="N1007" s="8" t="s">
        <v>7920</v>
      </c>
      <c r="O1007" s="8" t="s">
        <v>147</v>
      </c>
      <c r="P1007" s="9">
        <v>0.43232638888888891</v>
      </c>
      <c r="Q1007" s="9">
        <v>0.44196759259259261</v>
      </c>
      <c r="R1007" s="8">
        <v>0</v>
      </c>
      <c r="S1007" s="10">
        <v>14.01</v>
      </c>
      <c r="T1007" s="8" t="s">
        <v>4618</v>
      </c>
      <c r="U1007" s="8" t="s">
        <v>4619</v>
      </c>
      <c r="V1007" s="10">
        <v>0.41015701842566898</v>
      </c>
      <c r="W1007">
        <v>2242.98</v>
      </c>
      <c r="X1007" s="8">
        <v>10</v>
      </c>
      <c r="Y1007" s="8">
        <v>0.71428571428571397</v>
      </c>
      <c r="Z1007">
        <v>1</v>
      </c>
      <c r="AA1007">
        <v>35</v>
      </c>
      <c r="AB1007" s="8">
        <f>Solution[[#This Row],[Old Stop]] +1</f>
        <v>169</v>
      </c>
      <c r="AC1007" s="8" t="str">
        <f>_xlfn.CONCAT(Solution[[#This Row],[Old Rt '#]],"_",Solution[[#This Row],[Week '#]],"_", _xlfn.SWITCH(Solution[[#This Row],[Old Delivery Day]], "M", "Monday", "T", "Tuesday", "W", "Wednesday", "R", "Thursday", "F", "Friday"))</f>
        <v>105_Week3_Thursday</v>
      </c>
      <c r="AD1007" s="20">
        <v>54.752499999999998</v>
      </c>
      <c r="AE1007" s="20">
        <v>31.146899999999999</v>
      </c>
      <c r="AF1007" s="20">
        <v>34.0471</v>
      </c>
      <c r="AG1007" s="20">
        <v>30.547599999999999</v>
      </c>
      <c r="AH1007">
        <v>36.31</v>
      </c>
      <c r="AI1007" s="8" t="s">
        <v>3495</v>
      </c>
      <c r="AJ1007" s="8" t="s">
        <v>5698</v>
      </c>
      <c r="AK1007" s="8">
        <v>1</v>
      </c>
      <c r="AL1007" s="8">
        <v>35</v>
      </c>
      <c r="AM1007" s="11">
        <v>32.83</v>
      </c>
      <c r="AN1007" s="11">
        <v>29.797499999999999</v>
      </c>
      <c r="AO1007" t="s">
        <v>163</v>
      </c>
      <c r="AP1007" s="8" t="s">
        <v>191</v>
      </c>
      <c r="AQ1007" s="8" t="s">
        <v>44</v>
      </c>
      <c r="AR1007" s="8" t="s">
        <v>163</v>
      </c>
      <c r="AS1007" s="8" t="s">
        <v>163</v>
      </c>
      <c r="AT1007" s="8" t="s">
        <v>168</v>
      </c>
      <c r="AU10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7" s="8">
        <v>35</v>
      </c>
      <c r="AW1007">
        <v>13.688124999999999</v>
      </c>
      <c r="AX1007">
        <v>7.7867249999999997</v>
      </c>
      <c r="AY1007">
        <v>8.5117750000000001</v>
      </c>
      <c r="AZ1007">
        <v>7.6368999999999998</v>
      </c>
    </row>
    <row r="1008" spans="1:52" x14ac:dyDescent="0.3">
      <c r="A1008" s="43" t="s">
        <v>217</v>
      </c>
      <c r="B1008" t="s">
        <v>4034</v>
      </c>
      <c r="C1008" t="s">
        <v>110</v>
      </c>
      <c r="D1008" s="8" t="s">
        <v>103</v>
      </c>
      <c r="E1008" s="8" t="s">
        <v>160</v>
      </c>
      <c r="F1008" s="8" t="s">
        <v>13</v>
      </c>
      <c r="G1008" s="8" t="s">
        <v>140</v>
      </c>
      <c r="H1008" s="8" t="s">
        <v>160</v>
      </c>
      <c r="I1008" s="8" t="s">
        <v>48</v>
      </c>
      <c r="J1008" s="8">
        <v>302</v>
      </c>
      <c r="K1008" s="14" t="s">
        <v>216</v>
      </c>
      <c r="L1008" s="14" t="s">
        <v>5957</v>
      </c>
      <c r="M1008" s="10">
        <v>2.8559873559385398</v>
      </c>
      <c r="N1008" s="8" t="s">
        <v>7918</v>
      </c>
      <c r="O1008" s="8" t="s">
        <v>147</v>
      </c>
      <c r="P1008" s="9">
        <v>0.3630902777777778</v>
      </c>
      <c r="Q1008" s="9">
        <v>0.36980324074074072</v>
      </c>
      <c r="R1008" s="8">
        <v>0</v>
      </c>
      <c r="S1008" s="10">
        <v>9.4354006285390355</v>
      </c>
      <c r="T1008" s="8" t="s">
        <v>4036</v>
      </c>
      <c r="U1008" s="8" t="s">
        <v>4037</v>
      </c>
      <c r="V1008" s="10">
        <v>2.3732187033182601</v>
      </c>
      <c r="W1008">
        <v>6863.82</v>
      </c>
      <c r="X1008" s="8">
        <v>0</v>
      </c>
      <c r="Y1008" s="8">
        <v>0</v>
      </c>
      <c r="Z1008">
        <v>0</v>
      </c>
      <c r="AA1008">
        <v>0</v>
      </c>
      <c r="AB1008" s="8">
        <f>Solution[[#This Row],[Old Stop]] +1</f>
        <v>303</v>
      </c>
      <c r="AC1008" s="8" t="str">
        <f>_xlfn.CONCAT(Solution[[#This Row],[Old Rt '#]],"_",Solution[[#This Row],[Week '#]],"_", _xlfn.SWITCH(Solution[[#This Row],[Old Delivery Day]], "M", "Monday", "T", "Tuesday", "W", "Wednesday", "R", "Thursday", "F", "Friday"))</f>
        <v>101_Week3_Thursday</v>
      </c>
      <c r="AD1008" s="20">
        <v>0</v>
      </c>
      <c r="AE1008" s="20">
        <v>318.37279999999998</v>
      </c>
      <c r="AF1008" s="20">
        <v>396.6841</v>
      </c>
      <c r="AG1008" s="20">
        <v>0</v>
      </c>
      <c r="AH1008">
        <v>354.92</v>
      </c>
      <c r="AI1008" s="8" t="s">
        <v>3495</v>
      </c>
      <c r="AJ1008" s="8" t="s">
        <v>5698</v>
      </c>
      <c r="AK1008" s="8">
        <v>1</v>
      </c>
      <c r="AL1008" s="8">
        <v>0</v>
      </c>
      <c r="AM1008" s="11">
        <v>396.34</v>
      </c>
      <c r="AN1008" s="11">
        <v>0</v>
      </c>
      <c r="AO1008" t="s">
        <v>163</v>
      </c>
      <c r="AP1008" s="8" t="s">
        <v>191</v>
      </c>
      <c r="AQ1008" s="8" t="s">
        <v>44</v>
      </c>
      <c r="AR1008" s="8" t="s">
        <v>164</v>
      </c>
      <c r="AS1008" s="8" t="s">
        <v>163</v>
      </c>
      <c r="AT1008" s="8" t="s">
        <v>168</v>
      </c>
      <c r="AU10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08" s="8">
        <v>0</v>
      </c>
      <c r="AW1008">
        <v>0</v>
      </c>
      <c r="AX1008">
        <v>79.593199999999996</v>
      </c>
      <c r="AY1008">
        <v>99.171025</v>
      </c>
      <c r="AZ1008">
        <v>0</v>
      </c>
    </row>
    <row r="1009" spans="1:52" x14ac:dyDescent="0.3">
      <c r="A1009" s="43" t="s">
        <v>342</v>
      </c>
      <c r="B1009" t="s">
        <v>3537</v>
      </c>
      <c r="C1009" t="s">
        <v>113</v>
      </c>
      <c r="D1009" s="8" t="s">
        <v>103</v>
      </c>
      <c r="E1009" s="8" t="s">
        <v>126</v>
      </c>
      <c r="F1009" s="8" t="s">
        <v>14</v>
      </c>
      <c r="G1009" s="8" t="s">
        <v>9254</v>
      </c>
      <c r="H1009" s="8" t="s">
        <v>126</v>
      </c>
      <c r="I1009" s="8" t="s">
        <v>48</v>
      </c>
      <c r="J1009" s="8">
        <v>230</v>
      </c>
      <c r="K1009" s="14" t="s">
        <v>341</v>
      </c>
      <c r="L1009" s="14" t="s">
        <v>5814</v>
      </c>
      <c r="M1009" s="10">
        <v>0</v>
      </c>
      <c r="N1009" s="8" t="s">
        <v>6435</v>
      </c>
      <c r="O1009" s="8" t="s">
        <v>147</v>
      </c>
      <c r="P1009" s="9">
        <v>0.43167824074074074</v>
      </c>
      <c r="Q1009" s="9">
        <v>0.43177083333333333</v>
      </c>
      <c r="R1009" s="8">
        <v>0</v>
      </c>
      <c r="S1009" s="10">
        <v>3.71</v>
      </c>
      <c r="T1009" s="8" t="s">
        <v>4145</v>
      </c>
      <c r="U1009" s="8" t="s">
        <v>4146</v>
      </c>
      <c r="V1009" s="10"/>
      <c r="W1009">
        <v>1127.7</v>
      </c>
      <c r="X1009" s="8">
        <v>0</v>
      </c>
      <c r="Y1009" s="8">
        <v>0</v>
      </c>
      <c r="Z1009">
        <v>0</v>
      </c>
      <c r="AA1009">
        <v>0</v>
      </c>
      <c r="AB1009" s="8">
        <f>Solution[[#This Row],[Old Stop]] +1</f>
        <v>231</v>
      </c>
      <c r="AC1009" s="8" t="str">
        <f>_xlfn.CONCAT(Solution[[#This Row],[Old Rt '#]],"_",Solution[[#This Row],[Week '#]],"_", _xlfn.SWITCH(Solution[[#This Row],[Old Delivery Day]], "M", "Monday", "T", "Tuesday", "W", "Wednesday", "R", "Thursday", "F", "Friday"))</f>
        <v>103_Week3_Thursday</v>
      </c>
      <c r="AD1009" s="20">
        <v>23.241499999999998</v>
      </c>
      <c r="AE1009" s="20">
        <v>31.438800000000001</v>
      </c>
      <c r="AF1009" s="20">
        <v>28.0657</v>
      </c>
      <c r="AG1009" s="20">
        <v>39.017800000000001</v>
      </c>
      <c r="AH1009">
        <v>24.56</v>
      </c>
      <c r="AI1009" s="8" t="s">
        <v>4836</v>
      </c>
      <c r="AJ1009" s="8" t="s">
        <v>5697</v>
      </c>
      <c r="AK1009" s="8">
        <v>1</v>
      </c>
      <c r="AL1009" s="8">
        <v>0</v>
      </c>
      <c r="AM1009" s="11">
        <v>0</v>
      </c>
      <c r="AN1009" s="11">
        <v>46.17</v>
      </c>
      <c r="AO1009" t="s">
        <v>163</v>
      </c>
      <c r="AP1009" s="8" t="s">
        <v>191</v>
      </c>
      <c r="AQ1009" s="8" t="s">
        <v>44</v>
      </c>
      <c r="AR1009" s="8" t="s">
        <v>164</v>
      </c>
      <c r="AS1009" s="8" t="s">
        <v>163</v>
      </c>
      <c r="AT1009" s="8" t="s">
        <v>168</v>
      </c>
      <c r="AU10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09" s="8">
        <v>0</v>
      </c>
      <c r="AW1009">
        <v>5.8103749999999996</v>
      </c>
      <c r="AX1009">
        <v>7.8597000000000001</v>
      </c>
      <c r="AY1009">
        <v>7.0164249999999999</v>
      </c>
      <c r="AZ1009">
        <v>9.7544500000000003</v>
      </c>
    </row>
    <row r="1010" spans="1:52" x14ac:dyDescent="0.3">
      <c r="A1010" s="43" t="s">
        <v>372</v>
      </c>
      <c r="B1010" t="s">
        <v>5034</v>
      </c>
      <c r="C1010" t="s">
        <v>110</v>
      </c>
      <c r="D1010" s="8" t="s">
        <v>103</v>
      </c>
      <c r="E1010" s="8" t="s">
        <v>126</v>
      </c>
      <c r="F1010" s="8" t="s">
        <v>14</v>
      </c>
      <c r="G1010" s="8" t="s">
        <v>9258</v>
      </c>
      <c r="H1010" s="8" t="s">
        <v>126</v>
      </c>
      <c r="I1010" s="8" t="s">
        <v>13</v>
      </c>
      <c r="J1010" s="8">
        <v>0</v>
      </c>
      <c r="K1010" s="14" t="s">
        <v>371</v>
      </c>
      <c r="L1010" s="14" t="s">
        <v>6049</v>
      </c>
      <c r="M1010" s="10">
        <v>0.71832585425187301</v>
      </c>
      <c r="N1010" s="8" t="s">
        <v>6434</v>
      </c>
      <c r="O1010" s="8" t="s">
        <v>129</v>
      </c>
      <c r="P1010" s="9">
        <v>0.4322685185185185</v>
      </c>
      <c r="Q1010" s="9">
        <v>0.43239583333333331</v>
      </c>
      <c r="R1010" s="8">
        <v>0</v>
      </c>
      <c r="S1010" s="10">
        <v>0.25833333333333336</v>
      </c>
      <c r="T1010" s="8" t="s">
        <v>5036</v>
      </c>
      <c r="U1010" s="8" t="s">
        <v>5037</v>
      </c>
      <c r="V1010" s="10">
        <v>0.53142183472808402</v>
      </c>
      <c r="W1010">
        <v>1369.05</v>
      </c>
      <c r="X1010" s="8">
        <v>0</v>
      </c>
      <c r="Y1010" s="8">
        <v>0</v>
      </c>
      <c r="Z1010">
        <v>0</v>
      </c>
      <c r="AA1010">
        <v>0</v>
      </c>
      <c r="AB1010" s="8">
        <f>Solution[[#This Row],[Old Stop]] +1</f>
        <v>1</v>
      </c>
      <c r="AC1010" s="8" t="str">
        <f>_xlfn.CONCAT(Solution[[#This Row],[Old Rt '#]],"_",Solution[[#This Row],[Week '#]],"_", _xlfn.SWITCH(Solution[[#This Row],[Old Delivery Day]], "M", "Monday", "T", "Tuesday", "W", "Wednesday", "R", "Thursday", "F", "Friday"))</f>
        <v>103_Week3_Monday</v>
      </c>
      <c r="AD1010" s="20">
        <v>56.22</v>
      </c>
      <c r="AE1010" s="20">
        <v>68.558300000000003</v>
      </c>
      <c r="AF1010" s="20">
        <v>72.148499999999999</v>
      </c>
      <c r="AG1010" s="20">
        <v>61.281599999999997</v>
      </c>
      <c r="AH1010">
        <v>43.11</v>
      </c>
      <c r="AI1010" s="8" t="s">
        <v>4836</v>
      </c>
      <c r="AJ1010" s="8" t="s">
        <v>5697</v>
      </c>
      <c r="AK1010" s="8">
        <v>1</v>
      </c>
      <c r="AL1010" s="8">
        <v>0</v>
      </c>
      <c r="AM1010" s="11">
        <v>28.63</v>
      </c>
      <c r="AN1010" s="11">
        <v>30.94</v>
      </c>
      <c r="AO1010" t="s">
        <v>163</v>
      </c>
      <c r="AP1010" s="8" t="s">
        <v>191</v>
      </c>
      <c r="AQ1010" s="8" t="s">
        <v>44</v>
      </c>
      <c r="AR1010" s="8" t="s">
        <v>164</v>
      </c>
      <c r="AS1010" s="8" t="s">
        <v>163</v>
      </c>
      <c r="AT1010" s="8" t="s">
        <v>168</v>
      </c>
      <c r="AU10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10" s="8">
        <v>0</v>
      </c>
      <c r="AW1010">
        <v>14.055</v>
      </c>
      <c r="AX1010">
        <v>17.139575000000001</v>
      </c>
      <c r="AY1010">
        <v>18.037125</v>
      </c>
      <c r="AZ1010">
        <v>15.320399999999999</v>
      </c>
    </row>
    <row r="1011" spans="1:52" x14ac:dyDescent="0.3">
      <c r="A1011" s="43" t="s">
        <v>495</v>
      </c>
      <c r="B1011" t="s">
        <v>3537</v>
      </c>
      <c r="C1011" t="s">
        <v>110</v>
      </c>
      <c r="D1011" s="8" t="s">
        <v>103</v>
      </c>
      <c r="E1011" s="8" t="s">
        <v>126</v>
      </c>
      <c r="F1011" s="8" t="s">
        <v>14</v>
      </c>
      <c r="G1011" s="8" t="s">
        <v>9259</v>
      </c>
      <c r="H1011" s="8" t="s">
        <v>126</v>
      </c>
      <c r="I1011" s="8" t="s">
        <v>48</v>
      </c>
      <c r="J1011" s="8">
        <v>241</v>
      </c>
      <c r="K1011" s="14" t="s">
        <v>494</v>
      </c>
      <c r="L1011" s="14" t="s">
        <v>5814</v>
      </c>
      <c r="M1011" s="10">
        <v>0.13666054655672599</v>
      </c>
      <c r="N1011" s="8" t="s">
        <v>6286</v>
      </c>
      <c r="O1011" s="8" t="s">
        <v>147</v>
      </c>
      <c r="P1011" s="9">
        <v>0.41625000000000001</v>
      </c>
      <c r="Q1011" s="9">
        <v>0.42313657407407407</v>
      </c>
      <c r="R1011" s="8">
        <v>0</v>
      </c>
      <c r="S1011" s="10">
        <v>7.9733333333333336</v>
      </c>
      <c r="T1011" s="8" t="s">
        <v>4145</v>
      </c>
      <c r="U1011" s="8" t="s">
        <v>4146</v>
      </c>
      <c r="V1011" s="10">
        <v>0.113215996873545</v>
      </c>
      <c r="W1011">
        <v>5053.1000000000004</v>
      </c>
      <c r="X1011" s="8">
        <v>0</v>
      </c>
      <c r="Y1011" s="8">
        <v>0</v>
      </c>
      <c r="Z1011">
        <v>0</v>
      </c>
      <c r="AA1011">
        <v>0</v>
      </c>
      <c r="AB1011" s="8">
        <f>Solution[[#This Row],[Old Stop]] +1</f>
        <v>242</v>
      </c>
      <c r="AC1011" s="8" t="str">
        <f>_xlfn.CONCAT(Solution[[#This Row],[Old Rt '#]],"_",Solution[[#This Row],[Week '#]],"_", _xlfn.SWITCH(Solution[[#This Row],[Old Delivery Day]], "M", "Monday", "T", "Tuesday", "W", "Wednesday", "R", "Thursday", "F", "Friday"))</f>
        <v>103_Week3_Thursday</v>
      </c>
      <c r="AD1011" s="20">
        <v>95.33</v>
      </c>
      <c r="AE1011" s="20">
        <v>95.254599999999996</v>
      </c>
      <c r="AF1011" s="20">
        <v>97.982100000000003</v>
      </c>
      <c r="AG1011" s="20">
        <v>107.87690000000001</v>
      </c>
      <c r="AH1011">
        <v>100</v>
      </c>
      <c r="AI1011" s="8" t="s">
        <v>4836</v>
      </c>
      <c r="AJ1011" s="8" t="s">
        <v>5697</v>
      </c>
      <c r="AK1011" s="8">
        <v>1</v>
      </c>
      <c r="AL1011" s="8">
        <v>0</v>
      </c>
      <c r="AM1011" s="11">
        <v>94.35</v>
      </c>
      <c r="AN1011" s="11">
        <v>106.5425</v>
      </c>
      <c r="AO1011" t="s">
        <v>163</v>
      </c>
      <c r="AP1011" s="8" t="s">
        <v>191</v>
      </c>
      <c r="AQ1011" s="8" t="s">
        <v>44</v>
      </c>
      <c r="AR1011" s="8" t="s">
        <v>164</v>
      </c>
      <c r="AS1011" s="8" t="s">
        <v>163</v>
      </c>
      <c r="AT1011" s="8" t="s">
        <v>168</v>
      </c>
      <c r="AU10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11" s="8">
        <v>0</v>
      </c>
      <c r="AW1011">
        <v>23.8325</v>
      </c>
      <c r="AX1011">
        <v>23.813649999999999</v>
      </c>
      <c r="AY1011">
        <v>24.495525000000001</v>
      </c>
      <c r="AZ1011">
        <v>26.969225000000002</v>
      </c>
    </row>
    <row r="1012" spans="1:52" x14ac:dyDescent="0.3">
      <c r="A1012" s="43" t="s">
        <v>270</v>
      </c>
      <c r="B1012" t="s">
        <v>4902</v>
      </c>
      <c r="C1012" t="s">
        <v>110</v>
      </c>
      <c r="D1012" s="8" t="s">
        <v>103</v>
      </c>
      <c r="E1012" s="8" t="s">
        <v>126</v>
      </c>
      <c r="F1012" s="8" t="s">
        <v>14</v>
      </c>
      <c r="G1012" s="8" t="s">
        <v>4484</v>
      </c>
      <c r="H1012" s="8" t="s">
        <v>126</v>
      </c>
      <c r="I1012" s="8" t="s">
        <v>12</v>
      </c>
      <c r="J1012" s="8">
        <v>190</v>
      </c>
      <c r="K1012" s="14" t="s">
        <v>269</v>
      </c>
      <c r="L1012" s="14" t="s">
        <v>6068</v>
      </c>
      <c r="M1012" s="10">
        <v>0.71889687720712903</v>
      </c>
      <c r="N1012" s="8" t="s">
        <v>7560</v>
      </c>
      <c r="O1012" s="8" t="s">
        <v>147</v>
      </c>
      <c r="P1012" s="9">
        <v>0.40532407407407406</v>
      </c>
      <c r="Q1012" s="9">
        <v>0.41615740740740742</v>
      </c>
      <c r="R1012" s="8">
        <v>0</v>
      </c>
      <c r="S1012" s="10">
        <v>23.541666666666668</v>
      </c>
      <c r="T1012" s="8" t="s">
        <v>4904</v>
      </c>
      <c r="U1012" s="8" t="s">
        <v>4905</v>
      </c>
      <c r="V1012" s="10">
        <v>0.32718241525812702</v>
      </c>
      <c r="W1012">
        <v>2010.7</v>
      </c>
      <c r="X1012" s="8">
        <v>0</v>
      </c>
      <c r="Y1012" s="8">
        <v>0</v>
      </c>
      <c r="Z1012">
        <v>0</v>
      </c>
      <c r="AA1012">
        <v>0</v>
      </c>
      <c r="AB1012" s="8">
        <f>Solution[[#This Row],[Old Stop]] +1</f>
        <v>191</v>
      </c>
      <c r="AC1012" s="8" t="str">
        <f>_xlfn.CONCAT(Solution[[#This Row],[Old Rt '#]],"_",Solution[[#This Row],[Week '#]],"_", _xlfn.SWITCH(Solution[[#This Row],[Old Delivery Day]], "M", "Monday", "T", "Tuesday", "W", "Wednesday", "R", "Thursday", "F", "Friday"))</f>
        <v>103_Week3_Wednesday</v>
      </c>
      <c r="AD1012" s="20">
        <v>48.838999999999999</v>
      </c>
      <c r="AE1012" s="20">
        <v>46.191499999999998</v>
      </c>
      <c r="AF1012" s="20">
        <v>46.637500000000003</v>
      </c>
      <c r="AG1012" s="20">
        <v>47.2</v>
      </c>
      <c r="AH1012">
        <v>50.03</v>
      </c>
      <c r="AI1012" s="8" t="s">
        <v>4836</v>
      </c>
      <c r="AJ1012" s="8" t="s">
        <v>5697</v>
      </c>
      <c r="AK1012" s="8">
        <v>1</v>
      </c>
      <c r="AL1012" s="8">
        <v>0</v>
      </c>
      <c r="AM1012" s="11">
        <v>39.331200000000003</v>
      </c>
      <c r="AN1012" s="11">
        <v>47.2</v>
      </c>
      <c r="AO1012" t="s">
        <v>163</v>
      </c>
      <c r="AP1012" s="8" t="s">
        <v>191</v>
      </c>
      <c r="AQ1012" s="8" t="s">
        <v>44</v>
      </c>
      <c r="AR1012" s="8" t="s">
        <v>164</v>
      </c>
      <c r="AS1012" s="8" t="s">
        <v>163</v>
      </c>
      <c r="AT1012" s="8" t="s">
        <v>168</v>
      </c>
      <c r="AU10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12" s="8">
        <v>0</v>
      </c>
      <c r="AW1012">
        <v>12.20975</v>
      </c>
      <c r="AX1012">
        <v>11.547874999999999</v>
      </c>
      <c r="AY1012">
        <v>11.659375000000001</v>
      </c>
      <c r="AZ1012">
        <v>11.8</v>
      </c>
    </row>
    <row r="1013" spans="1:52" x14ac:dyDescent="0.3">
      <c r="A1013" s="43" t="s">
        <v>327</v>
      </c>
      <c r="B1013" t="s">
        <v>3537</v>
      </c>
      <c r="C1013" t="s">
        <v>125</v>
      </c>
      <c r="D1013" s="8" t="s">
        <v>103</v>
      </c>
      <c r="E1013" s="8" t="s">
        <v>126</v>
      </c>
      <c r="F1013" s="8" t="s">
        <v>14</v>
      </c>
      <c r="G1013" s="8" t="s">
        <v>9249</v>
      </c>
      <c r="H1013" s="8" t="s">
        <v>126</v>
      </c>
      <c r="I1013" s="8" t="s">
        <v>48</v>
      </c>
      <c r="J1013" s="8">
        <v>240</v>
      </c>
      <c r="K1013" s="14" t="s">
        <v>326</v>
      </c>
      <c r="L1013" s="14" t="s">
        <v>5814</v>
      </c>
      <c r="M1013" s="10">
        <v>0</v>
      </c>
      <c r="N1013" s="8" t="s">
        <v>6420</v>
      </c>
      <c r="O1013" s="8" t="s">
        <v>147</v>
      </c>
      <c r="P1013" s="9">
        <v>0.42313657407407407</v>
      </c>
      <c r="Q1013" s="9">
        <v>0.43166666666666664</v>
      </c>
      <c r="R1013" s="8">
        <v>0</v>
      </c>
      <c r="S1013" s="10">
        <v>10.836666666666668</v>
      </c>
      <c r="T1013" s="8" t="s">
        <v>4145</v>
      </c>
      <c r="U1013" s="8" t="s">
        <v>4146</v>
      </c>
      <c r="V1013" s="10"/>
      <c r="W1013">
        <v>2831.78</v>
      </c>
      <c r="X1013" s="8">
        <v>0</v>
      </c>
      <c r="Y1013" s="8">
        <v>0</v>
      </c>
      <c r="Z1013">
        <v>0</v>
      </c>
      <c r="AA1013">
        <v>0</v>
      </c>
      <c r="AB1013" s="8">
        <f>Solution[[#This Row],[Old Stop]] +1</f>
        <v>241</v>
      </c>
      <c r="AC1013" s="8" t="str">
        <f>_xlfn.CONCAT(Solution[[#This Row],[Old Rt '#]],"_",Solution[[#This Row],[Week '#]],"_", _xlfn.SWITCH(Solution[[#This Row],[Old Delivery Day]], "M", "Monday", "T", "Tuesday", "W", "Wednesday", "R", "Thursday", "F", "Friday"))</f>
        <v>103_Week3_Thursday</v>
      </c>
      <c r="AD1013" s="20">
        <v>53.26</v>
      </c>
      <c r="AE1013" s="20">
        <v>46.810699999999997</v>
      </c>
      <c r="AF1013" s="20">
        <v>52.209200000000003</v>
      </c>
      <c r="AG1013" s="20">
        <v>67.933800000000005</v>
      </c>
      <c r="AH1013">
        <v>62.05</v>
      </c>
      <c r="AI1013" s="8" t="s">
        <v>4836</v>
      </c>
      <c r="AJ1013" s="8" t="s">
        <v>5697</v>
      </c>
      <c r="AK1013" s="8">
        <v>1</v>
      </c>
      <c r="AL1013" s="8">
        <v>0</v>
      </c>
      <c r="AM1013" s="11">
        <v>41.64</v>
      </c>
      <c r="AN1013" s="11">
        <v>67.933700000000002</v>
      </c>
      <c r="AO1013" t="s">
        <v>163</v>
      </c>
      <c r="AP1013" s="8" t="s">
        <v>191</v>
      </c>
      <c r="AQ1013" s="8" t="s">
        <v>44</v>
      </c>
      <c r="AR1013" s="8" t="s">
        <v>164</v>
      </c>
      <c r="AS1013" s="8" t="s">
        <v>163</v>
      </c>
      <c r="AT1013" s="8" t="s">
        <v>168</v>
      </c>
      <c r="AU10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13" s="8">
        <v>0</v>
      </c>
      <c r="AW1013">
        <v>13.315</v>
      </c>
      <c r="AX1013">
        <v>11.702674999999999</v>
      </c>
      <c r="AY1013">
        <v>13.052300000000001</v>
      </c>
      <c r="AZ1013">
        <v>16.983450000000001</v>
      </c>
    </row>
    <row r="1014" spans="1:52" x14ac:dyDescent="0.3">
      <c r="A1014" s="43" t="s">
        <v>8088</v>
      </c>
      <c r="B1014" t="s">
        <v>8251</v>
      </c>
      <c r="C1014" t="s">
        <v>110</v>
      </c>
      <c r="D1014" s="8" t="s">
        <v>103</v>
      </c>
      <c r="E1014" s="8" t="s">
        <v>160</v>
      </c>
      <c r="F1014" s="8" t="s">
        <v>15</v>
      </c>
      <c r="G1014" s="8" t="s">
        <v>155</v>
      </c>
      <c r="H1014" s="8" t="s">
        <v>160</v>
      </c>
      <c r="I1014" s="8" t="s">
        <v>14</v>
      </c>
      <c r="J1014" s="8">
        <v>1</v>
      </c>
      <c r="K1014" s="14" t="s">
        <v>8089</v>
      </c>
      <c r="L1014" s="14" t="s">
        <v>8252</v>
      </c>
      <c r="M1014" s="10">
        <v>1.85610122708571</v>
      </c>
      <c r="N1014" s="8" t="s">
        <v>7913</v>
      </c>
      <c r="O1014" s="8" t="s">
        <v>147</v>
      </c>
      <c r="P1014" s="9">
        <v>0.26273148148148145</v>
      </c>
      <c r="Q1014" s="9">
        <v>0.26967592592592593</v>
      </c>
      <c r="R1014" s="8">
        <v>0</v>
      </c>
      <c r="S1014" s="10">
        <v>9.4354006285390355</v>
      </c>
      <c r="T1014" s="8" t="s">
        <v>8253</v>
      </c>
      <c r="U1014" s="8" t="s">
        <v>8254</v>
      </c>
      <c r="V1014" s="10">
        <v>0.97888053693631205</v>
      </c>
      <c r="W1014"/>
      <c r="Y1014" s="8">
        <v>1</v>
      </c>
      <c r="Z1014">
        <v>0</v>
      </c>
      <c r="AA1014">
        <v>0</v>
      </c>
      <c r="AB1014" s="8">
        <f>Solution[[#This Row],[Old Stop]] +1</f>
        <v>2</v>
      </c>
      <c r="AC1014" s="8" t="str">
        <f>_xlfn.CONCAT(Solution[[#This Row],[Old Rt '#]],"_",Solution[[#This Row],[Week '#]],"_", _xlfn.SWITCH(Solution[[#This Row],[Old Delivery Day]], "M", "Monday", "T", "Tuesday", "W", "Wednesday", "R", "Thursday", "F", "Friday"))</f>
        <v>101_Week3_Friday</v>
      </c>
      <c r="AD1014" s="20">
        <v>0</v>
      </c>
      <c r="AE1014" s="20">
        <v>0</v>
      </c>
      <c r="AF1014" s="20">
        <v>0</v>
      </c>
      <c r="AG1014" s="20">
        <v>0</v>
      </c>
      <c r="AI1014" s="8" t="s">
        <v>4399</v>
      </c>
      <c r="AJ1014" s="8" t="s">
        <v>5559</v>
      </c>
      <c r="AK1014" s="8">
        <v>1</v>
      </c>
      <c r="AL1014" s="8">
        <v>121</v>
      </c>
      <c r="AM1014" s="11">
        <v>0</v>
      </c>
      <c r="AN1014" s="11">
        <v>0</v>
      </c>
      <c r="AO1014" t="s">
        <v>163</v>
      </c>
      <c r="AP1014" s="8"/>
      <c r="AQ1014" s="8" t="s">
        <v>44</v>
      </c>
      <c r="AR1014" s="8" t="s">
        <v>164</v>
      </c>
      <c r="AS1014" s="8" t="s">
        <v>163</v>
      </c>
      <c r="AT1014" s="8" t="s">
        <v>168</v>
      </c>
      <c r="AU10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14" s="8">
        <v>121</v>
      </c>
      <c r="AW1014">
        <v>0</v>
      </c>
      <c r="AX1014">
        <v>0</v>
      </c>
      <c r="AY1014">
        <v>0</v>
      </c>
      <c r="AZ1014">
        <v>0</v>
      </c>
    </row>
    <row r="1015" spans="1:52" x14ac:dyDescent="0.3">
      <c r="A1015" s="43" t="s">
        <v>1615</v>
      </c>
      <c r="B1015" t="s">
        <v>3868</v>
      </c>
      <c r="C1015" t="s">
        <v>110</v>
      </c>
      <c r="D1015" s="8" t="s">
        <v>103</v>
      </c>
      <c r="E1015" s="8" t="s">
        <v>126</v>
      </c>
      <c r="F1015" s="8" t="s">
        <v>13</v>
      </c>
      <c r="G1015" s="8" t="s">
        <v>137</v>
      </c>
      <c r="H1015" s="8" t="s">
        <v>126</v>
      </c>
      <c r="I1015" s="8" t="s">
        <v>13</v>
      </c>
      <c r="J1015" s="8">
        <v>0</v>
      </c>
      <c r="K1015" s="14" t="s">
        <v>1614</v>
      </c>
      <c r="L1015" s="14" t="s">
        <v>6210</v>
      </c>
      <c r="M1015" s="10">
        <v>0.93874456167282005</v>
      </c>
      <c r="N1015" s="8" t="s">
        <v>7863</v>
      </c>
      <c r="O1015" s="8" t="s">
        <v>112</v>
      </c>
      <c r="P1015" s="9">
        <v>0.3122800925925926</v>
      </c>
      <c r="Q1015" s="9">
        <v>0.32540509259259259</v>
      </c>
      <c r="R1015" s="8">
        <v>0</v>
      </c>
      <c r="S1015" s="10">
        <v>18.900000000000002</v>
      </c>
      <c r="T1015" s="8" t="s">
        <v>3870</v>
      </c>
      <c r="U1015" s="8" t="s">
        <v>3871</v>
      </c>
      <c r="V1015" s="10">
        <v>0.44126553882870101</v>
      </c>
      <c r="W1015">
        <v>2809.01</v>
      </c>
      <c r="X1015" s="8">
        <v>0</v>
      </c>
      <c r="Y1015" s="8">
        <v>0</v>
      </c>
      <c r="Z1015">
        <v>0</v>
      </c>
      <c r="AA1015">
        <v>0</v>
      </c>
      <c r="AB1015" s="8">
        <f>Solution[[#This Row],[Old Stop]] +1</f>
        <v>1</v>
      </c>
      <c r="AC1015" s="8" t="str">
        <f>_xlfn.CONCAT(Solution[[#This Row],[Old Rt '#]],"_",Solution[[#This Row],[Week '#]],"_", _xlfn.SWITCH(Solution[[#This Row],[Old Delivery Day]], "M", "Monday", "T", "Tuesday", "W", "Wednesday", "R", "Thursday", "F", "Friday"))</f>
        <v>103_Week3_Monday</v>
      </c>
      <c r="AD1015" s="20">
        <v>213.45</v>
      </c>
      <c r="AE1015" s="20">
        <v>213.45</v>
      </c>
      <c r="AF1015" s="20">
        <v>219.85499999999999</v>
      </c>
      <c r="AG1015" s="20">
        <v>221.99</v>
      </c>
      <c r="AH1015">
        <v>58.83</v>
      </c>
      <c r="AI1015" s="8" t="s">
        <v>4488</v>
      </c>
      <c r="AJ1015" s="8" t="s">
        <v>5517</v>
      </c>
      <c r="AK1015" s="8">
        <v>1</v>
      </c>
      <c r="AL1015" s="8">
        <v>0</v>
      </c>
      <c r="AM1015" s="11">
        <v>53.362499999999997</v>
      </c>
      <c r="AN1015" s="11">
        <v>55.497500000000002</v>
      </c>
      <c r="AO1015" t="s">
        <v>164</v>
      </c>
      <c r="AP1015" s="8" t="s">
        <v>191</v>
      </c>
      <c r="AQ1015" s="8" t="s">
        <v>44</v>
      </c>
      <c r="AR1015" s="8" t="s">
        <v>164</v>
      </c>
      <c r="AS1015" s="8" t="s">
        <v>164</v>
      </c>
      <c r="AT1015" s="8" t="s">
        <v>168</v>
      </c>
      <c r="AU10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15" s="8"/>
      <c r="AW1015">
        <v>53.362499999999997</v>
      </c>
      <c r="AX1015">
        <v>53.362499999999997</v>
      </c>
      <c r="AY1015">
        <v>54.963749999999997</v>
      </c>
      <c r="AZ1015">
        <v>55.497500000000002</v>
      </c>
    </row>
    <row r="1016" spans="1:52" x14ac:dyDescent="0.3">
      <c r="A1016" s="43" t="s">
        <v>1506</v>
      </c>
      <c r="B1016" t="s">
        <v>5053</v>
      </c>
      <c r="C1016" t="s">
        <v>110</v>
      </c>
      <c r="D1016" s="8" t="s">
        <v>103</v>
      </c>
      <c r="E1016" s="8" t="s">
        <v>126</v>
      </c>
      <c r="F1016" s="8" t="s">
        <v>14</v>
      </c>
      <c r="G1016" s="8" t="s">
        <v>9250</v>
      </c>
      <c r="H1016" s="8" t="s">
        <v>126</v>
      </c>
      <c r="I1016" s="8" t="s">
        <v>12</v>
      </c>
      <c r="J1016" s="8">
        <v>151</v>
      </c>
      <c r="K1016" s="14" t="s">
        <v>1505</v>
      </c>
      <c r="L1016" s="14" t="s">
        <v>6104</v>
      </c>
      <c r="M1016" s="10">
        <v>2.3340959792632798</v>
      </c>
      <c r="N1016" s="8" t="s">
        <v>6421</v>
      </c>
      <c r="O1016" s="8" t="s">
        <v>129</v>
      </c>
      <c r="P1016" s="9">
        <v>0.33285879629629628</v>
      </c>
      <c r="Q1016" s="9">
        <v>0.34893518518518518</v>
      </c>
      <c r="R1016" s="8">
        <v>0</v>
      </c>
      <c r="S1016" s="10">
        <v>18.133333333333333</v>
      </c>
      <c r="T1016" s="8" t="s">
        <v>5055</v>
      </c>
      <c r="U1016" s="8" t="s">
        <v>5056</v>
      </c>
      <c r="V1016" s="10">
        <v>1.43311712487072</v>
      </c>
      <c r="W1016">
        <v>3058.3</v>
      </c>
      <c r="X1016" s="8">
        <v>0</v>
      </c>
      <c r="Y1016" s="8">
        <v>0</v>
      </c>
      <c r="Z1016">
        <v>0</v>
      </c>
      <c r="AA1016">
        <v>0</v>
      </c>
      <c r="AB1016" s="8">
        <f>Solution[[#This Row],[Old Stop]] +1</f>
        <v>152</v>
      </c>
      <c r="AC1016" s="8" t="str">
        <f>_xlfn.CONCAT(Solution[[#This Row],[Old Rt '#]],"_",Solution[[#This Row],[Week '#]],"_", _xlfn.SWITCH(Solution[[#This Row],[Old Delivery Day]], "M", "Monday", "T", "Tuesday", "W", "Wednesday", "R", "Thursday", "F", "Friday"))</f>
        <v>103_Week3_Wednesday</v>
      </c>
      <c r="AD1016" s="20">
        <v>114.28</v>
      </c>
      <c r="AE1016" s="20">
        <v>115.4066</v>
      </c>
      <c r="AF1016" s="20">
        <v>122.7457</v>
      </c>
      <c r="AG1016" s="20">
        <v>124.78</v>
      </c>
      <c r="AH1016">
        <v>66.14</v>
      </c>
      <c r="AI1016" s="8" t="s">
        <v>4836</v>
      </c>
      <c r="AJ1016" s="8" t="s">
        <v>5697</v>
      </c>
      <c r="AK1016" s="8">
        <v>1</v>
      </c>
      <c r="AL1016" s="8">
        <v>0</v>
      </c>
      <c r="AM1016" s="11">
        <v>58.83</v>
      </c>
      <c r="AN1016" s="11">
        <v>62.39</v>
      </c>
      <c r="AO1016" t="s">
        <v>163</v>
      </c>
      <c r="AP1016" s="8" t="s">
        <v>191</v>
      </c>
      <c r="AQ1016" s="8" t="s">
        <v>44</v>
      </c>
      <c r="AR1016" s="8" t="s">
        <v>164</v>
      </c>
      <c r="AS1016" s="8" t="s">
        <v>163</v>
      </c>
      <c r="AT1016" s="8" t="s">
        <v>168</v>
      </c>
      <c r="AU10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16" s="8">
        <v>0</v>
      </c>
      <c r="AW1016">
        <v>28.57</v>
      </c>
      <c r="AX1016">
        <v>28.851649999999999</v>
      </c>
      <c r="AY1016">
        <v>30.686425</v>
      </c>
      <c r="AZ1016">
        <v>31.195</v>
      </c>
    </row>
    <row r="1017" spans="1:52" x14ac:dyDescent="0.3">
      <c r="A1017" s="43" t="s">
        <v>1613</v>
      </c>
      <c r="B1017" t="s">
        <v>3876</v>
      </c>
      <c r="C1017" t="s">
        <v>110</v>
      </c>
      <c r="D1017" s="8" t="s">
        <v>103</v>
      </c>
      <c r="E1017" s="8" t="s">
        <v>126</v>
      </c>
      <c r="F1017" s="8" t="s">
        <v>13</v>
      </c>
      <c r="G1017" s="8" t="s">
        <v>9248</v>
      </c>
      <c r="H1017" s="8" t="s">
        <v>126</v>
      </c>
      <c r="I1017" s="8" t="s">
        <v>13</v>
      </c>
      <c r="J1017" s="8">
        <v>0</v>
      </c>
      <c r="K1017" s="14" t="s">
        <v>1612</v>
      </c>
      <c r="L1017" s="14" t="s">
        <v>6215</v>
      </c>
      <c r="M1017" s="10">
        <v>0.190414618410259</v>
      </c>
      <c r="N1017" s="8" t="s">
        <v>7870</v>
      </c>
      <c r="O1017" s="8" t="s">
        <v>112</v>
      </c>
      <c r="P1017" s="9">
        <v>0.32553240740740741</v>
      </c>
      <c r="Q1017" s="9">
        <v>0.33445601851851853</v>
      </c>
      <c r="R1017" s="8">
        <v>0</v>
      </c>
      <c r="S1017" s="10">
        <v>12.85</v>
      </c>
      <c r="T1017" s="8" t="s">
        <v>3878</v>
      </c>
      <c r="U1017" s="8" t="s">
        <v>3879</v>
      </c>
      <c r="V1017" s="10">
        <v>7.8882801830717705E-2</v>
      </c>
      <c r="W1017">
        <v>2082.4699999999998</v>
      </c>
      <c r="X1017" s="8">
        <v>0</v>
      </c>
      <c r="Y1017" s="8">
        <v>0</v>
      </c>
      <c r="Z1017">
        <v>0</v>
      </c>
      <c r="AA1017">
        <v>0</v>
      </c>
      <c r="AB1017" s="8">
        <f>Solution[[#This Row],[Old Stop]] +1</f>
        <v>1</v>
      </c>
      <c r="AC1017" s="8" t="str">
        <f>_xlfn.CONCAT(Solution[[#This Row],[Old Rt '#]],"_",Solution[[#This Row],[Week '#]],"_", _xlfn.SWITCH(Solution[[#This Row],[Old Delivery Day]], "M", "Monday", "T", "Tuesday", "W", "Wednesday", "R", "Thursday", "F", "Friday"))</f>
        <v>103_Week3_Monday</v>
      </c>
      <c r="AD1017" s="20">
        <v>158.22999999999999</v>
      </c>
      <c r="AE1017" s="20">
        <v>158.22999999999999</v>
      </c>
      <c r="AF1017" s="20">
        <v>163.00749999999999</v>
      </c>
      <c r="AG1017" s="20">
        <v>164.6</v>
      </c>
      <c r="AH1017">
        <v>43.62</v>
      </c>
      <c r="AI1017" s="8" t="s">
        <v>4488</v>
      </c>
      <c r="AJ1017" s="8" t="s">
        <v>5517</v>
      </c>
      <c r="AK1017" s="8">
        <v>1</v>
      </c>
      <c r="AL1017" s="8">
        <v>0</v>
      </c>
      <c r="AM1017" s="11">
        <v>39.557499999999997</v>
      </c>
      <c r="AN1017" s="11">
        <v>41.15</v>
      </c>
      <c r="AO1017" t="s">
        <v>164</v>
      </c>
      <c r="AP1017" s="8" t="s">
        <v>191</v>
      </c>
      <c r="AQ1017" s="8" t="s">
        <v>44</v>
      </c>
      <c r="AR1017" s="8" t="s">
        <v>164</v>
      </c>
      <c r="AS1017" s="8" t="s">
        <v>164</v>
      </c>
      <c r="AT1017" s="8" t="s">
        <v>168</v>
      </c>
      <c r="AU10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17" s="8"/>
      <c r="AW1017">
        <v>39.557499999999997</v>
      </c>
      <c r="AX1017">
        <v>39.557499999999997</v>
      </c>
      <c r="AY1017">
        <v>40.751874999999998</v>
      </c>
      <c r="AZ1017">
        <v>41.15</v>
      </c>
    </row>
    <row r="1018" spans="1:52" x14ac:dyDescent="0.3">
      <c r="A1018" s="43" t="s">
        <v>1790</v>
      </c>
      <c r="B1018" t="s">
        <v>4832</v>
      </c>
      <c r="C1018" t="s">
        <v>110</v>
      </c>
      <c r="D1018" s="8" t="s">
        <v>103</v>
      </c>
      <c r="E1018" s="8" t="s">
        <v>160</v>
      </c>
      <c r="F1018" s="8" t="s">
        <v>13</v>
      </c>
      <c r="G1018" s="8" t="s">
        <v>9263</v>
      </c>
      <c r="H1018" s="8" t="s">
        <v>160</v>
      </c>
      <c r="I1018" s="8" t="s">
        <v>13</v>
      </c>
      <c r="J1018" s="8">
        <v>0</v>
      </c>
      <c r="K1018" s="14" t="s">
        <v>1789</v>
      </c>
      <c r="L1018" s="14" t="s">
        <v>6080</v>
      </c>
      <c r="M1018" s="10">
        <v>62.428472811166202</v>
      </c>
      <c r="N1018" s="8" t="s">
        <v>7963</v>
      </c>
      <c r="O1018" s="8" t="s">
        <v>147</v>
      </c>
      <c r="P1018" s="9">
        <v>0.49740740740740741</v>
      </c>
      <c r="Q1018" s="9">
        <v>0.50872685185185185</v>
      </c>
      <c r="R1018" s="8">
        <v>0</v>
      </c>
      <c r="S1018" s="10">
        <v>16.237500000000001</v>
      </c>
      <c r="T1018" s="8" t="s">
        <v>4834</v>
      </c>
      <c r="U1018" s="8" t="s">
        <v>4835</v>
      </c>
      <c r="V1018" s="10">
        <v>54.1280842958734</v>
      </c>
      <c r="W1018">
        <v>8301.16</v>
      </c>
      <c r="X1018" s="8">
        <v>16</v>
      </c>
      <c r="Y1018" s="8">
        <v>0.85046728971962604</v>
      </c>
      <c r="Z1018">
        <v>5</v>
      </c>
      <c r="AA1018">
        <v>106</v>
      </c>
      <c r="AB1018" s="8">
        <f>Solution[[#This Row],[Old Stop]] +1</f>
        <v>1</v>
      </c>
      <c r="AC1018" s="8" t="str">
        <f>_xlfn.CONCAT(Solution[[#This Row],[Old Rt '#]],"_",Solution[[#This Row],[Week '#]],"_", _xlfn.SWITCH(Solution[[#This Row],[Old Delivery Day]], "M", "Monday", "T", "Tuesday", "W", "Wednesday", "R", "Thursday", "F", "Friday"))</f>
        <v>101_Week3_Monday</v>
      </c>
      <c r="AD1018" s="20">
        <v>138.53460000000001</v>
      </c>
      <c r="AE1018" s="20">
        <v>180.46729999999999</v>
      </c>
      <c r="AF1018" s="20">
        <v>150.2176</v>
      </c>
      <c r="AG1018" s="20">
        <v>149.76070000000001</v>
      </c>
      <c r="AH1018">
        <v>160.37</v>
      </c>
      <c r="AI1018" s="8" t="s">
        <v>3495</v>
      </c>
      <c r="AJ1018" s="8" t="s">
        <v>5698</v>
      </c>
      <c r="AK1018" s="8">
        <v>1</v>
      </c>
      <c r="AL1018" s="8">
        <v>107</v>
      </c>
      <c r="AM1018" s="11">
        <v>248.30250000000001</v>
      </c>
      <c r="AN1018" s="11">
        <v>147.02500000000001</v>
      </c>
      <c r="AO1018" t="s">
        <v>164</v>
      </c>
      <c r="AP1018" s="8" t="s">
        <v>191</v>
      </c>
      <c r="AQ1018" s="8" t="s">
        <v>44</v>
      </c>
      <c r="AR1018" s="8" t="s">
        <v>164</v>
      </c>
      <c r="AS1018" s="8" t="s">
        <v>164</v>
      </c>
      <c r="AT1018" s="8" t="s">
        <v>168</v>
      </c>
      <c r="AU10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18" s="8"/>
      <c r="AW1018">
        <v>34.633650000000003</v>
      </c>
      <c r="AX1018">
        <v>45.116824999999999</v>
      </c>
      <c r="AY1018">
        <v>37.554400000000001</v>
      </c>
      <c r="AZ1018">
        <v>37.440175000000004</v>
      </c>
    </row>
    <row r="1019" spans="1:52" x14ac:dyDescent="0.3">
      <c r="A1019" s="43" t="s">
        <v>1117</v>
      </c>
      <c r="B1019" t="s">
        <v>3888</v>
      </c>
      <c r="C1019" t="s">
        <v>110</v>
      </c>
      <c r="D1019" s="8" t="s">
        <v>103</v>
      </c>
      <c r="E1019" s="8" t="s">
        <v>126</v>
      </c>
      <c r="F1019" s="8" t="s">
        <v>13</v>
      </c>
      <c r="G1019" s="8" t="s">
        <v>140</v>
      </c>
      <c r="H1019" s="8" t="s">
        <v>126</v>
      </c>
      <c r="I1019" s="8" t="s">
        <v>13</v>
      </c>
      <c r="J1019" s="8">
        <v>0</v>
      </c>
      <c r="K1019" s="14" t="s">
        <v>1116</v>
      </c>
      <c r="L1019" s="14" t="s">
        <v>6208</v>
      </c>
      <c r="M1019" s="10">
        <v>0.98719465179505095</v>
      </c>
      <c r="N1019" s="8" t="s">
        <v>7937</v>
      </c>
      <c r="O1019" s="8" t="s">
        <v>107</v>
      </c>
      <c r="P1019" s="9">
        <v>0.34821759259259261</v>
      </c>
      <c r="Q1019" s="9">
        <v>0.35493055555555558</v>
      </c>
      <c r="R1019" s="8">
        <v>0</v>
      </c>
      <c r="S1019" s="10">
        <v>0.16666666666666666</v>
      </c>
      <c r="T1019" s="8" t="s">
        <v>3890</v>
      </c>
      <c r="U1019" s="8" t="s">
        <v>3891</v>
      </c>
      <c r="V1019" s="10">
        <v>0.71526525921659401</v>
      </c>
      <c r="W1019">
        <v>797.76</v>
      </c>
      <c r="X1019" s="8">
        <v>0</v>
      </c>
      <c r="Y1019" s="8">
        <v>0</v>
      </c>
      <c r="Z1019">
        <v>0</v>
      </c>
      <c r="AA1019">
        <v>0</v>
      </c>
      <c r="AB1019" s="8">
        <f>Solution[[#This Row],[Old Stop]] +1</f>
        <v>1</v>
      </c>
      <c r="AC1019" s="8" t="str">
        <f>_xlfn.CONCAT(Solution[[#This Row],[Old Rt '#]],"_",Solution[[#This Row],[Week '#]],"_", _xlfn.SWITCH(Solution[[#This Row],[Old Delivery Day]], "M", "Monday", "T", "Tuesday", "W", "Wednesday", "R", "Thursday", "F", "Friday"))</f>
        <v>103_Week3_Monday</v>
      </c>
      <c r="AD1019" s="20">
        <v>65.819999999999993</v>
      </c>
      <c r="AE1019" s="20">
        <v>65.819999999999993</v>
      </c>
      <c r="AF1019" s="20">
        <v>67.58</v>
      </c>
      <c r="AG1019" s="20">
        <v>70.28</v>
      </c>
      <c r="AH1019">
        <v>18.14</v>
      </c>
      <c r="AI1019" s="8" t="s">
        <v>4488</v>
      </c>
      <c r="AJ1019" s="8" t="s">
        <v>5517</v>
      </c>
      <c r="AK1019" s="8">
        <v>1</v>
      </c>
      <c r="AL1019" s="8">
        <v>0</v>
      </c>
      <c r="AM1019" s="11">
        <v>16.454999999999998</v>
      </c>
      <c r="AN1019" s="11">
        <v>17.797499999999999</v>
      </c>
      <c r="AO1019" t="s">
        <v>164</v>
      </c>
      <c r="AP1019" s="8" t="s">
        <v>191</v>
      </c>
      <c r="AQ1019" s="8" t="s">
        <v>44</v>
      </c>
      <c r="AR1019" s="8" t="s">
        <v>164</v>
      </c>
      <c r="AS1019" s="8" t="s">
        <v>164</v>
      </c>
      <c r="AT1019" s="8" t="s">
        <v>168</v>
      </c>
      <c r="AU10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19" s="8"/>
      <c r="AW1019">
        <v>16.454999999999998</v>
      </c>
      <c r="AX1019">
        <v>16.454999999999998</v>
      </c>
      <c r="AY1019">
        <v>16.895</v>
      </c>
      <c r="AZ1019">
        <v>17.57</v>
      </c>
    </row>
    <row r="1020" spans="1:52" x14ac:dyDescent="0.3">
      <c r="A1020" s="43" t="s">
        <v>1035</v>
      </c>
      <c r="B1020" t="s">
        <v>4533</v>
      </c>
      <c r="C1020" t="s">
        <v>110</v>
      </c>
      <c r="D1020" s="8" t="s">
        <v>103</v>
      </c>
      <c r="E1020" s="8" t="s">
        <v>160</v>
      </c>
      <c r="F1020" s="8" t="s">
        <v>13</v>
      </c>
      <c r="G1020" s="8" t="s">
        <v>9255</v>
      </c>
      <c r="H1020" s="8" t="s">
        <v>290</v>
      </c>
      <c r="I1020" s="8" t="s">
        <v>48</v>
      </c>
      <c r="J1020" s="8">
        <v>190</v>
      </c>
      <c r="K1020" s="14" t="s">
        <v>1034</v>
      </c>
      <c r="L1020" s="14" t="s">
        <v>5941</v>
      </c>
      <c r="M1020" s="10">
        <v>0.74483735502104798</v>
      </c>
      <c r="N1020" s="8" t="s">
        <v>7921</v>
      </c>
      <c r="O1020" s="8" t="s">
        <v>147</v>
      </c>
      <c r="P1020" s="9">
        <v>0.44247685185185187</v>
      </c>
      <c r="Q1020" s="9">
        <v>0.45405092592592594</v>
      </c>
      <c r="R1020" s="8">
        <v>0</v>
      </c>
      <c r="S1020" s="10">
        <v>12.66</v>
      </c>
      <c r="T1020" s="8" t="s">
        <v>4535</v>
      </c>
      <c r="U1020" s="8" t="s">
        <v>4536</v>
      </c>
      <c r="V1020" s="10">
        <v>0.403957883077664</v>
      </c>
      <c r="W1020">
        <v>6582.51</v>
      </c>
      <c r="X1020" s="8">
        <v>0</v>
      </c>
      <c r="Y1020" s="8">
        <v>0</v>
      </c>
      <c r="Z1020">
        <v>0</v>
      </c>
      <c r="AA1020">
        <v>0</v>
      </c>
      <c r="AB1020" s="8">
        <f>Solution[[#This Row],[Old Stop]] +1</f>
        <v>191</v>
      </c>
      <c r="AC1020" s="8" t="str">
        <f>_xlfn.CONCAT(Solution[[#This Row],[Old Rt '#]],"_",Solution[[#This Row],[Week '#]],"_", _xlfn.SWITCH(Solution[[#This Row],[Old Delivery Day]], "M", "Monday", "T", "Tuesday", "W", "Wednesday", "R", "Thursday", "F", "Friday"))</f>
        <v>105_Week3_Thursday</v>
      </c>
      <c r="AD1020" s="20">
        <v>101.7775</v>
      </c>
      <c r="AE1020" s="20">
        <v>115.25279999999999</v>
      </c>
      <c r="AF1020" s="20">
        <v>153.66569999999999</v>
      </c>
      <c r="AG1020" s="20">
        <v>131.21690000000001</v>
      </c>
      <c r="AH1020">
        <v>154.55000000000001</v>
      </c>
      <c r="AI1020" s="8" t="s">
        <v>3495</v>
      </c>
      <c r="AJ1020" s="8" t="s">
        <v>5698</v>
      </c>
      <c r="AK1020" s="8">
        <v>1</v>
      </c>
      <c r="AL1020" s="8">
        <v>0</v>
      </c>
      <c r="AM1020" s="11">
        <v>159.7825</v>
      </c>
      <c r="AN1020" s="11">
        <v>131.3912</v>
      </c>
      <c r="AO1020" t="s">
        <v>163</v>
      </c>
      <c r="AP1020" s="8" t="s">
        <v>191</v>
      </c>
      <c r="AQ1020" s="8" t="s">
        <v>44</v>
      </c>
      <c r="AR1020" s="8" t="s">
        <v>163</v>
      </c>
      <c r="AS1020" s="8" t="s">
        <v>163</v>
      </c>
      <c r="AT1020" s="8" t="s">
        <v>168</v>
      </c>
      <c r="AU10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0" s="8">
        <v>0</v>
      </c>
      <c r="AW1020">
        <v>25.444375000000001</v>
      </c>
      <c r="AX1020">
        <v>28.813199999999998</v>
      </c>
      <c r="AY1020">
        <v>38.416424999999997</v>
      </c>
      <c r="AZ1020">
        <v>32.804225000000002</v>
      </c>
    </row>
    <row r="1021" spans="1:52" x14ac:dyDescent="0.3">
      <c r="A1021" s="43" t="s">
        <v>1045</v>
      </c>
      <c r="B1021" t="s">
        <v>4615</v>
      </c>
      <c r="C1021" t="s">
        <v>110</v>
      </c>
      <c r="D1021" s="8" t="s">
        <v>103</v>
      </c>
      <c r="E1021" s="8" t="s">
        <v>160</v>
      </c>
      <c r="F1021" s="8" t="s">
        <v>13</v>
      </c>
      <c r="G1021" s="8" t="s">
        <v>155</v>
      </c>
      <c r="H1021" s="8" t="s">
        <v>290</v>
      </c>
      <c r="I1021" s="8" t="s">
        <v>48</v>
      </c>
      <c r="J1021" s="8">
        <v>170</v>
      </c>
      <c r="K1021" s="14" t="s">
        <v>1044</v>
      </c>
      <c r="L1021" s="14" t="s">
        <v>8905</v>
      </c>
      <c r="M1021" s="10">
        <v>0.188970584346905</v>
      </c>
      <c r="N1021" s="8" t="s">
        <v>7865</v>
      </c>
      <c r="O1021" s="8" t="s">
        <v>129</v>
      </c>
      <c r="P1021" s="9">
        <v>0.29799768518518521</v>
      </c>
      <c r="Q1021" s="9">
        <v>0.3026388888888889</v>
      </c>
      <c r="R1021" s="8">
        <v>0</v>
      </c>
      <c r="S1021" s="10">
        <v>8.9083333333333332</v>
      </c>
      <c r="T1021" s="8" t="s">
        <v>8906</v>
      </c>
      <c r="U1021" s="8" t="s">
        <v>8907</v>
      </c>
      <c r="V1021" s="10">
        <v>9.8814928133939703E-2</v>
      </c>
      <c r="W1021">
        <v>1610.59</v>
      </c>
      <c r="X1021" s="8">
        <v>0</v>
      </c>
      <c r="Y1021" s="8">
        <v>0</v>
      </c>
      <c r="Z1021">
        <v>0</v>
      </c>
      <c r="AA1021">
        <v>0</v>
      </c>
      <c r="AB1021" s="8">
        <f>Solution[[#This Row],[Old Stop]] +1</f>
        <v>171</v>
      </c>
      <c r="AC1021" s="8" t="str">
        <f>_xlfn.CONCAT(Solution[[#This Row],[Old Rt '#]],"_",Solution[[#This Row],[Week '#]],"_", _xlfn.SWITCH(Solution[[#This Row],[Old Delivery Day]], "M", "Monday", "T", "Tuesday", "W", "Wednesday", "R", "Thursday", "F", "Friday"))</f>
        <v>105_Week3_Thursday</v>
      </c>
      <c r="AD1021" s="20">
        <v>56.51</v>
      </c>
      <c r="AE1021" s="20">
        <v>51.634999999999998</v>
      </c>
      <c r="AF1021" s="20">
        <v>71.108500000000006</v>
      </c>
      <c r="AG1021" s="20">
        <v>74.046599999999998</v>
      </c>
      <c r="AH1021">
        <v>37.46</v>
      </c>
      <c r="AI1021" s="8" t="s">
        <v>3495</v>
      </c>
      <c r="AJ1021" s="8" t="s">
        <v>5698</v>
      </c>
      <c r="AK1021" s="8">
        <v>1</v>
      </c>
      <c r="AL1021" s="8">
        <v>0</v>
      </c>
      <c r="AM1021" s="11">
        <v>33.641199999999998</v>
      </c>
      <c r="AN1021" s="11">
        <v>38.703699999999998</v>
      </c>
      <c r="AO1021" t="s">
        <v>163</v>
      </c>
      <c r="AP1021" s="8" t="s">
        <v>191</v>
      </c>
      <c r="AQ1021" s="8" t="s">
        <v>44</v>
      </c>
      <c r="AR1021" s="8" t="s">
        <v>163</v>
      </c>
      <c r="AS1021" s="8" t="s">
        <v>163</v>
      </c>
      <c r="AT1021" s="8" t="s">
        <v>168</v>
      </c>
      <c r="AU10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1" s="8">
        <v>0</v>
      </c>
      <c r="AW1021">
        <v>14.1275</v>
      </c>
      <c r="AX1021">
        <v>12.90875</v>
      </c>
      <c r="AY1021">
        <v>17.777125000000002</v>
      </c>
      <c r="AZ1021">
        <v>18.511649999999999</v>
      </c>
    </row>
    <row r="1022" spans="1:52" x14ac:dyDescent="0.3">
      <c r="A1022" s="43" t="s">
        <v>1545</v>
      </c>
      <c r="B1022" t="s">
        <v>3513</v>
      </c>
      <c r="C1022" t="s">
        <v>112</v>
      </c>
      <c r="D1022" s="8" t="s">
        <v>103</v>
      </c>
      <c r="E1022" s="8" t="s">
        <v>126</v>
      </c>
      <c r="F1022" s="8" t="s">
        <v>13</v>
      </c>
      <c r="G1022" s="8" t="s">
        <v>132</v>
      </c>
      <c r="H1022" s="8" t="s">
        <v>160</v>
      </c>
      <c r="I1022" s="8" t="s">
        <v>13</v>
      </c>
      <c r="J1022" s="8">
        <v>0</v>
      </c>
      <c r="K1022" s="14" t="s">
        <v>601</v>
      </c>
      <c r="L1022" s="14" t="s">
        <v>8069</v>
      </c>
      <c r="M1022" s="10">
        <v>36.785455231625001</v>
      </c>
      <c r="N1022" s="8" t="s">
        <v>6270</v>
      </c>
      <c r="O1022" s="8" t="s">
        <v>107</v>
      </c>
      <c r="P1022" s="9">
        <v>0.29166666666666669</v>
      </c>
      <c r="Q1022" s="9">
        <v>0.29837962962962961</v>
      </c>
      <c r="R1022" s="8">
        <v>23.2</v>
      </c>
      <c r="S1022" s="10">
        <v>0.11666666666666667</v>
      </c>
      <c r="T1022" s="8" t="s">
        <v>3819</v>
      </c>
      <c r="U1022" s="8" t="s">
        <v>3820</v>
      </c>
      <c r="V1022" s="10">
        <v>35.105631186512703</v>
      </c>
      <c r="W1022">
        <v>265.81</v>
      </c>
      <c r="X1022" s="8">
        <v>0</v>
      </c>
      <c r="Y1022" s="8">
        <v>0</v>
      </c>
      <c r="Z1022">
        <v>0</v>
      </c>
      <c r="AA1022">
        <v>0</v>
      </c>
      <c r="AB1022" s="8">
        <f>Solution[[#This Row],[Old Stop]] +1</f>
        <v>1</v>
      </c>
      <c r="AC1022" s="8" t="str">
        <f>_xlfn.CONCAT(Solution[[#This Row],[Old Rt '#]],"_",Solution[[#This Row],[Week '#]],"_", _xlfn.SWITCH(Solution[[#This Row],[Old Delivery Day]], "M", "Monday", "T", "Tuesday", "W", "Wednesday", "R", "Thursday", "F", "Friday"))</f>
        <v>101_Week3_Monday</v>
      </c>
      <c r="AD1022" s="20">
        <v>20.170000000000002</v>
      </c>
      <c r="AE1022" s="20">
        <v>20.170000000000002</v>
      </c>
      <c r="AF1022" s="20">
        <v>20.97</v>
      </c>
      <c r="AG1022" s="20">
        <v>21.37</v>
      </c>
      <c r="AH1022">
        <v>5.66</v>
      </c>
      <c r="AI1022" s="8" t="s">
        <v>4488</v>
      </c>
      <c r="AJ1022" s="8" t="s">
        <v>5517</v>
      </c>
      <c r="AK1022" s="8">
        <v>1</v>
      </c>
      <c r="AL1022" s="8">
        <v>0</v>
      </c>
      <c r="AM1022" s="11">
        <v>5.0425000000000004</v>
      </c>
      <c r="AN1022" s="11">
        <v>5.3425000000000002</v>
      </c>
      <c r="AO1022" t="s">
        <v>163</v>
      </c>
      <c r="AP1022" s="8" t="s">
        <v>891</v>
      </c>
      <c r="AQ1022" s="8" t="s">
        <v>13</v>
      </c>
      <c r="AR1022" s="8" t="s">
        <v>163</v>
      </c>
      <c r="AS1022" s="8" t="s">
        <v>164</v>
      </c>
      <c r="AT1022" s="8" t="s">
        <v>168</v>
      </c>
      <c r="AU10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2" s="8">
        <v>0</v>
      </c>
      <c r="AW1022">
        <v>5.0425000000000004</v>
      </c>
      <c r="AX1022">
        <v>5.0425000000000004</v>
      </c>
      <c r="AY1022">
        <v>5.2424999999999997</v>
      </c>
      <c r="AZ1022">
        <v>5.3425000000000002</v>
      </c>
    </row>
    <row r="1023" spans="1:52" x14ac:dyDescent="0.3">
      <c r="A1023" s="43" t="s">
        <v>442</v>
      </c>
      <c r="B1023" t="s">
        <v>5057</v>
      </c>
      <c r="C1023" t="s">
        <v>110</v>
      </c>
      <c r="D1023" s="8" t="s">
        <v>103</v>
      </c>
      <c r="E1023" s="8" t="s">
        <v>126</v>
      </c>
      <c r="F1023" s="8" t="s">
        <v>14</v>
      </c>
      <c r="G1023" s="8" t="s">
        <v>9263</v>
      </c>
      <c r="H1023" s="8" t="s">
        <v>126</v>
      </c>
      <c r="I1023" s="8" t="s">
        <v>12</v>
      </c>
      <c r="J1023" s="8">
        <v>132</v>
      </c>
      <c r="K1023" s="14" t="s">
        <v>441</v>
      </c>
      <c r="L1023" s="14" t="s">
        <v>6108</v>
      </c>
      <c r="M1023" s="10">
        <v>0.70118750957141196</v>
      </c>
      <c r="N1023" s="8" t="s">
        <v>9128</v>
      </c>
      <c r="O1023" s="8" t="s">
        <v>125</v>
      </c>
      <c r="P1023" s="9">
        <v>0.45008101851851851</v>
      </c>
      <c r="Q1023" s="9">
        <v>0.47778935185185184</v>
      </c>
      <c r="R1023" s="8">
        <v>0</v>
      </c>
      <c r="S1023" s="10">
        <v>31.75</v>
      </c>
      <c r="T1023" s="8" t="s">
        <v>5059</v>
      </c>
      <c r="U1023" s="8" t="s">
        <v>5060</v>
      </c>
      <c r="V1023" s="10">
        <v>0.58626151767629398</v>
      </c>
      <c r="W1023">
        <v>2394.56</v>
      </c>
      <c r="X1023" s="8">
        <v>0</v>
      </c>
      <c r="Y1023" s="8">
        <v>0</v>
      </c>
      <c r="Z1023">
        <v>0</v>
      </c>
      <c r="AA1023">
        <v>0</v>
      </c>
      <c r="AB1023" s="8">
        <f>Solution[[#This Row],[Old Stop]] +1</f>
        <v>133</v>
      </c>
      <c r="AC1023" s="8" t="str">
        <f>_xlfn.CONCAT(Solution[[#This Row],[Old Rt '#]],"_",Solution[[#This Row],[Week '#]],"_", _xlfn.SWITCH(Solution[[#This Row],[Old Delivery Day]], "M", "Monday", "T", "Tuesday", "W", "Wednesday", "R", "Thursday", "F", "Friday"))</f>
        <v>103_Week3_Wednesday</v>
      </c>
      <c r="AD1023" s="20">
        <v>93.076599999999999</v>
      </c>
      <c r="AE1023" s="20">
        <v>89.05</v>
      </c>
      <c r="AF1023" s="20">
        <v>98.224999999999994</v>
      </c>
      <c r="AG1023" s="20">
        <v>93.5</v>
      </c>
      <c r="AH1023">
        <v>54.49</v>
      </c>
      <c r="AI1023" s="8" t="s">
        <v>4836</v>
      </c>
      <c r="AJ1023" s="8" t="s">
        <v>5697</v>
      </c>
      <c r="AK1023" s="8">
        <v>1</v>
      </c>
      <c r="AL1023" s="8">
        <v>0</v>
      </c>
      <c r="AM1023" s="11">
        <v>44.524999999999999</v>
      </c>
      <c r="AN1023" s="11">
        <v>46.75</v>
      </c>
      <c r="AO1023" t="s">
        <v>163</v>
      </c>
      <c r="AP1023" s="8" t="s">
        <v>191</v>
      </c>
      <c r="AQ1023" s="8" t="s">
        <v>44</v>
      </c>
      <c r="AR1023" s="8" t="s">
        <v>164</v>
      </c>
      <c r="AS1023" s="8" t="s">
        <v>163</v>
      </c>
      <c r="AT1023" s="8" t="s">
        <v>168</v>
      </c>
      <c r="AU10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23" s="8">
        <v>0</v>
      </c>
      <c r="AW1023">
        <v>23.26915</v>
      </c>
      <c r="AX1023">
        <v>22.262499999999999</v>
      </c>
      <c r="AY1023">
        <v>24.556249999999999</v>
      </c>
      <c r="AZ1023">
        <v>23.375</v>
      </c>
    </row>
    <row r="1024" spans="1:52" x14ac:dyDescent="0.3">
      <c r="A1024" s="43" t="s">
        <v>1111</v>
      </c>
      <c r="B1024" t="s">
        <v>3821</v>
      </c>
      <c r="C1024" t="s">
        <v>110</v>
      </c>
      <c r="D1024" s="8" t="s">
        <v>103</v>
      </c>
      <c r="E1024" s="8" t="s">
        <v>126</v>
      </c>
      <c r="F1024" s="8" t="s">
        <v>13</v>
      </c>
      <c r="G1024" s="8" t="s">
        <v>9250</v>
      </c>
      <c r="H1024" s="8" t="s">
        <v>126</v>
      </c>
      <c r="I1024" s="8" t="s">
        <v>13</v>
      </c>
      <c r="J1024" s="8">
        <v>0</v>
      </c>
      <c r="K1024" s="14" t="s">
        <v>1110</v>
      </c>
      <c r="L1024" s="14" t="s">
        <v>6216</v>
      </c>
      <c r="M1024" s="10">
        <v>1.0371478934235501</v>
      </c>
      <c r="N1024" s="8" t="s">
        <v>7861</v>
      </c>
      <c r="O1024" s="8" t="s">
        <v>112</v>
      </c>
      <c r="P1024" s="9">
        <v>0.30747685185185186</v>
      </c>
      <c r="Q1024" s="9">
        <v>0.31079861111111112</v>
      </c>
      <c r="R1024" s="8">
        <v>0</v>
      </c>
      <c r="S1024" s="10">
        <v>4.7833333333333332</v>
      </c>
      <c r="T1024" s="8" t="s">
        <v>3823</v>
      </c>
      <c r="U1024" s="8" t="s">
        <v>3824</v>
      </c>
      <c r="V1024" s="10">
        <v>0.873431830354369</v>
      </c>
      <c r="W1024">
        <v>560.99</v>
      </c>
      <c r="X1024" s="8">
        <v>0</v>
      </c>
      <c r="Y1024" s="8">
        <v>0</v>
      </c>
      <c r="Z1024">
        <v>0</v>
      </c>
      <c r="AA1024">
        <v>0</v>
      </c>
      <c r="AB1024" s="8">
        <f>Solution[[#This Row],[Old Stop]] +1</f>
        <v>1</v>
      </c>
      <c r="AC1024" s="8" t="str">
        <f>_xlfn.CONCAT(Solution[[#This Row],[Old Rt '#]],"_",Solution[[#This Row],[Week '#]],"_", _xlfn.SWITCH(Solution[[#This Row],[Old Delivery Day]], "M", "Monday", "T", "Tuesday", "W", "Wednesday", "R", "Thursday", "F", "Friday"))</f>
        <v>103_Week3_Monday</v>
      </c>
      <c r="AD1024" s="20">
        <v>49.3566</v>
      </c>
      <c r="AE1024" s="20">
        <v>36.35</v>
      </c>
      <c r="AF1024" s="20">
        <v>38.225000000000001</v>
      </c>
      <c r="AG1024" s="20">
        <v>38.770000000000003</v>
      </c>
      <c r="AH1024">
        <v>10.28</v>
      </c>
      <c r="AI1024" s="8" t="s">
        <v>4488</v>
      </c>
      <c r="AJ1024" s="8" t="s">
        <v>5517</v>
      </c>
      <c r="AK1024" s="8">
        <v>1</v>
      </c>
      <c r="AL1024" s="8">
        <v>0</v>
      </c>
      <c r="AM1024" s="11">
        <v>9.1475000000000009</v>
      </c>
      <c r="AN1024" s="11">
        <v>9.6925000000000008</v>
      </c>
      <c r="AO1024" t="s">
        <v>164</v>
      </c>
      <c r="AP1024" s="8" t="s">
        <v>191</v>
      </c>
      <c r="AQ1024" s="8" t="s">
        <v>44</v>
      </c>
      <c r="AR1024" s="8" t="s">
        <v>164</v>
      </c>
      <c r="AS1024" s="8" t="s">
        <v>164</v>
      </c>
      <c r="AT1024" s="8" t="s">
        <v>168</v>
      </c>
      <c r="AU10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4" s="8"/>
      <c r="AW1024">
        <v>12.33915</v>
      </c>
      <c r="AX1024">
        <v>9.0875000000000004</v>
      </c>
      <c r="AY1024">
        <v>9.5562500000000004</v>
      </c>
      <c r="AZ1024">
        <v>9.6925000000000008</v>
      </c>
    </row>
    <row r="1025" spans="1:52" x14ac:dyDescent="0.3">
      <c r="A1025" s="43" t="s">
        <v>305</v>
      </c>
      <c r="B1025" t="s">
        <v>5030</v>
      </c>
      <c r="C1025" t="s">
        <v>110</v>
      </c>
      <c r="D1025" s="8" t="s">
        <v>103</v>
      </c>
      <c r="E1025" s="8" t="s">
        <v>126</v>
      </c>
      <c r="F1025" s="8" t="s">
        <v>14</v>
      </c>
      <c r="G1025" s="8" t="s">
        <v>140</v>
      </c>
      <c r="H1025" s="8" t="s">
        <v>126</v>
      </c>
      <c r="I1025" s="8" t="s">
        <v>12</v>
      </c>
      <c r="J1025" s="8">
        <v>220</v>
      </c>
      <c r="K1025" s="14" t="s">
        <v>304</v>
      </c>
      <c r="L1025" s="14" t="s">
        <v>6063</v>
      </c>
      <c r="M1025" s="10">
        <v>1.31801294385104</v>
      </c>
      <c r="N1025" s="8" t="s">
        <v>6426</v>
      </c>
      <c r="O1025" s="8" t="s">
        <v>125</v>
      </c>
      <c r="P1025" s="9">
        <v>0.38336805555555553</v>
      </c>
      <c r="Q1025" s="9">
        <v>0.38347222222222221</v>
      </c>
      <c r="R1025" s="8">
        <v>0</v>
      </c>
      <c r="S1025" s="10">
        <v>8.4916666666666671</v>
      </c>
      <c r="T1025" s="8" t="s">
        <v>5032</v>
      </c>
      <c r="U1025" s="8" t="s">
        <v>5033</v>
      </c>
      <c r="V1025" s="10">
        <v>0.67959777432903601</v>
      </c>
      <c r="W1025">
        <v>3853.08</v>
      </c>
      <c r="X1025" s="8">
        <v>0</v>
      </c>
      <c r="Y1025" s="8">
        <v>0</v>
      </c>
      <c r="Z1025">
        <v>0</v>
      </c>
      <c r="AA1025">
        <v>0</v>
      </c>
      <c r="AB1025" s="8">
        <f>Solution[[#This Row],[Old Stop]] +1</f>
        <v>221</v>
      </c>
      <c r="AC1025" s="8" t="str">
        <f>_xlfn.CONCAT(Solution[[#This Row],[Old Rt '#]],"_",Solution[[#This Row],[Week '#]],"_", _xlfn.SWITCH(Solution[[#This Row],[Old Delivery Day]], "M", "Monday", "T", "Tuesday", "W", "Wednesday", "R", "Thursday", "F", "Friday"))</f>
        <v>103_Week3_Wednesday</v>
      </c>
      <c r="AD1025" s="20">
        <v>142.5966</v>
      </c>
      <c r="AE1025" s="20">
        <v>149.52420000000001</v>
      </c>
      <c r="AF1025" s="20">
        <v>157.9633</v>
      </c>
      <c r="AG1025" s="20">
        <v>154.8142</v>
      </c>
      <c r="AH1025">
        <v>80.06</v>
      </c>
      <c r="AI1025" s="8" t="s">
        <v>4836</v>
      </c>
      <c r="AJ1025" s="8" t="s">
        <v>5697</v>
      </c>
      <c r="AK1025" s="8">
        <v>1</v>
      </c>
      <c r="AL1025" s="8">
        <v>0</v>
      </c>
      <c r="AM1025" s="11">
        <v>77.177499999999995</v>
      </c>
      <c r="AN1025" s="11">
        <v>78.863699999999994</v>
      </c>
      <c r="AO1025" t="s">
        <v>163</v>
      </c>
      <c r="AP1025" s="8" t="s">
        <v>191</v>
      </c>
      <c r="AQ1025" s="8" t="s">
        <v>44</v>
      </c>
      <c r="AR1025" s="8" t="s">
        <v>164</v>
      </c>
      <c r="AS1025" s="8" t="s">
        <v>163</v>
      </c>
      <c r="AT1025" s="8" t="s">
        <v>168</v>
      </c>
      <c r="AU10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25" s="8">
        <v>0</v>
      </c>
      <c r="AW1025">
        <v>35.649149999999999</v>
      </c>
      <c r="AX1025">
        <v>37.381050000000002</v>
      </c>
      <c r="AY1025">
        <v>39.490825000000001</v>
      </c>
      <c r="AZ1025">
        <v>38.70355</v>
      </c>
    </row>
    <row r="1026" spans="1:52" x14ac:dyDescent="0.3">
      <c r="A1026" s="43" t="s">
        <v>246</v>
      </c>
      <c r="B1026" t="s">
        <v>4927</v>
      </c>
      <c r="C1026" t="s">
        <v>110</v>
      </c>
      <c r="D1026" s="8" t="s">
        <v>103</v>
      </c>
      <c r="E1026" s="8" t="s">
        <v>126</v>
      </c>
      <c r="F1026" s="8" t="s">
        <v>48</v>
      </c>
      <c r="G1026" s="8" t="s">
        <v>9261</v>
      </c>
      <c r="H1026" s="8" t="s">
        <v>126</v>
      </c>
      <c r="I1026" s="8" t="s">
        <v>48</v>
      </c>
      <c r="J1026" s="8">
        <v>300</v>
      </c>
      <c r="K1026" s="14" t="s">
        <v>245</v>
      </c>
      <c r="L1026" s="14" t="s">
        <v>6086</v>
      </c>
      <c r="M1026" s="10">
        <v>2.8795470330013599</v>
      </c>
      <c r="N1026" s="8" t="s">
        <v>8496</v>
      </c>
      <c r="O1026" s="8" t="s">
        <v>147</v>
      </c>
      <c r="P1026" s="9">
        <v>0.50024305555555559</v>
      </c>
      <c r="Q1026" s="9">
        <v>0.50031250000000005</v>
      </c>
      <c r="R1026" s="8">
        <v>0</v>
      </c>
      <c r="S1026" s="10">
        <v>0.35333333333333333</v>
      </c>
      <c r="T1026" s="8" t="s">
        <v>4929</v>
      </c>
      <c r="U1026" s="8" t="s">
        <v>4930</v>
      </c>
      <c r="V1026" s="10">
        <v>1.1085764983428601</v>
      </c>
      <c r="W1026">
        <v>4672.05</v>
      </c>
      <c r="X1026" s="8">
        <v>27</v>
      </c>
      <c r="Y1026" s="8">
        <v>0.95135135135135096</v>
      </c>
      <c r="Z1026">
        <v>16</v>
      </c>
      <c r="AA1026">
        <v>521</v>
      </c>
      <c r="AB1026" s="8">
        <f>Solution[[#This Row],[Old Stop]] +1</f>
        <v>301</v>
      </c>
      <c r="AC1026" s="8" t="str">
        <f>_xlfn.CONCAT(Solution[[#This Row],[Old Rt '#]],"_",Solution[[#This Row],[Week '#]],"_", _xlfn.SWITCH(Solution[[#This Row],[Old Delivery Day]], "M", "Monday", "T", "Tuesday", "W", "Wednesday", "R", "Thursday", "F", "Friday"))</f>
        <v>103_Week3_Thursday</v>
      </c>
      <c r="AD1026" s="20">
        <v>82.949100000000001</v>
      </c>
      <c r="AE1026" s="20">
        <v>82.458399999999997</v>
      </c>
      <c r="AF1026" s="20">
        <v>104.0407</v>
      </c>
      <c r="AG1026" s="20">
        <v>155.0684</v>
      </c>
      <c r="AH1026">
        <v>106.93</v>
      </c>
      <c r="AI1026" s="8" t="s">
        <v>3810</v>
      </c>
      <c r="AJ1026" s="8" t="s">
        <v>5484</v>
      </c>
      <c r="AK1026" s="8">
        <v>1</v>
      </c>
      <c r="AL1026" s="8">
        <v>555</v>
      </c>
      <c r="AM1026" s="11">
        <v>94.394999999999996</v>
      </c>
      <c r="AN1026" s="11">
        <v>185.35499999999999</v>
      </c>
      <c r="AO1026" t="s">
        <v>164</v>
      </c>
      <c r="AP1026" s="8" t="s">
        <v>191</v>
      </c>
      <c r="AQ1026" s="8" t="s">
        <v>44</v>
      </c>
      <c r="AR1026" s="8" t="s">
        <v>164</v>
      </c>
      <c r="AS1026" s="8" t="s">
        <v>164</v>
      </c>
      <c r="AT1026" s="8" t="s">
        <v>168</v>
      </c>
      <c r="AU10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6" s="8"/>
      <c r="AW1026">
        <v>20.737275</v>
      </c>
      <c r="AX1026">
        <v>20.614599999999999</v>
      </c>
      <c r="AY1026">
        <v>26.010175</v>
      </c>
      <c r="AZ1026">
        <v>38.767099999999999</v>
      </c>
    </row>
    <row r="1027" spans="1:52" x14ac:dyDescent="0.3">
      <c r="A1027" s="43" t="s">
        <v>1854</v>
      </c>
      <c r="B1027" t="s">
        <v>4927</v>
      </c>
      <c r="C1027" t="s">
        <v>107</v>
      </c>
      <c r="D1027" s="8" t="s">
        <v>103</v>
      </c>
      <c r="E1027" s="8" t="s">
        <v>126</v>
      </c>
      <c r="F1027" s="8" t="s">
        <v>48</v>
      </c>
      <c r="G1027" s="8" t="s">
        <v>9264</v>
      </c>
      <c r="H1027" s="8" t="s">
        <v>126</v>
      </c>
      <c r="I1027" s="8" t="s">
        <v>48</v>
      </c>
      <c r="J1027" s="8">
        <v>1</v>
      </c>
      <c r="K1027" s="14" t="s">
        <v>1853</v>
      </c>
      <c r="L1027" s="14" t="s">
        <v>6085</v>
      </c>
      <c r="M1027" s="10">
        <v>0</v>
      </c>
      <c r="N1027" s="8" t="s">
        <v>8498</v>
      </c>
      <c r="O1027" s="8" t="s">
        <v>147</v>
      </c>
      <c r="P1027" s="9">
        <v>0.50031250000000005</v>
      </c>
      <c r="Q1027" s="9">
        <v>0.50516203703703699</v>
      </c>
      <c r="R1027" s="8">
        <v>0</v>
      </c>
      <c r="S1027" s="10">
        <v>12.33</v>
      </c>
      <c r="T1027" s="8" t="s">
        <v>4929</v>
      </c>
      <c r="U1027" s="8" t="s">
        <v>4930</v>
      </c>
      <c r="V1027" s="10"/>
      <c r="W1027">
        <v>1319.5</v>
      </c>
      <c r="X1027" s="8">
        <v>0</v>
      </c>
      <c r="Y1027" s="8">
        <v>0</v>
      </c>
      <c r="Z1027">
        <v>0</v>
      </c>
      <c r="AA1027">
        <v>0</v>
      </c>
      <c r="AB1027" s="8">
        <f>Solution[[#This Row],[Old Stop]] +1</f>
        <v>2</v>
      </c>
      <c r="AC1027" s="8" t="str">
        <f>_xlfn.CONCAT(Solution[[#This Row],[Old Rt '#]],"_",Solution[[#This Row],[Week '#]],"_", _xlfn.SWITCH(Solution[[#This Row],[Old Delivery Day]], "M", "Monday", "T", "Tuesday", "W", "Wednesday", "R", "Thursday", "F", "Friday"))</f>
        <v>103_Week3_Thursday</v>
      </c>
      <c r="AD1027" s="20">
        <v>25</v>
      </c>
      <c r="AE1027" s="20">
        <v>25</v>
      </c>
      <c r="AF1027" s="20">
        <v>25.964200000000002</v>
      </c>
      <c r="AG1027" s="20">
        <v>26.5</v>
      </c>
      <c r="AH1027">
        <v>26.5</v>
      </c>
      <c r="AI1027" s="8" t="s">
        <v>3810</v>
      </c>
      <c r="AJ1027" s="8" t="s">
        <v>5484</v>
      </c>
      <c r="AK1027" s="8">
        <v>1</v>
      </c>
      <c r="AL1027" s="8">
        <v>0</v>
      </c>
      <c r="AM1027" s="11">
        <v>25</v>
      </c>
      <c r="AN1027" s="11">
        <v>26.5</v>
      </c>
      <c r="AO1027" t="s">
        <v>164</v>
      </c>
      <c r="AP1027" s="8" t="s">
        <v>191</v>
      </c>
      <c r="AQ1027" s="8" t="s">
        <v>44</v>
      </c>
      <c r="AR1027" s="8" t="s">
        <v>164</v>
      </c>
      <c r="AS1027" s="8" t="s">
        <v>164</v>
      </c>
      <c r="AT1027" s="8" t="s">
        <v>168</v>
      </c>
      <c r="AU10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7" s="8"/>
      <c r="AW1027">
        <v>6.25</v>
      </c>
      <c r="AX1027">
        <v>6.25</v>
      </c>
      <c r="AY1027">
        <v>6.4910500000000004</v>
      </c>
      <c r="AZ1027">
        <v>6.625</v>
      </c>
    </row>
    <row r="1028" spans="1:52" x14ac:dyDescent="0.3">
      <c r="A1028" s="43" t="s">
        <v>1852</v>
      </c>
      <c r="B1028" t="s">
        <v>4927</v>
      </c>
      <c r="C1028" t="s">
        <v>113</v>
      </c>
      <c r="D1028" s="8" t="s">
        <v>103</v>
      </c>
      <c r="E1028" s="8" t="s">
        <v>126</v>
      </c>
      <c r="F1028" s="8" t="s">
        <v>48</v>
      </c>
      <c r="G1028" s="8" t="s">
        <v>9265</v>
      </c>
      <c r="H1028" s="8" t="s">
        <v>126</v>
      </c>
      <c r="I1028" s="8" t="s">
        <v>48</v>
      </c>
      <c r="J1028" s="8">
        <v>1</v>
      </c>
      <c r="K1028" s="14" t="s">
        <v>1851</v>
      </c>
      <c r="L1028" s="14" t="s">
        <v>6085</v>
      </c>
      <c r="M1028" s="10">
        <v>0</v>
      </c>
      <c r="N1028" s="8" t="s">
        <v>8464</v>
      </c>
      <c r="O1028" s="8" t="s">
        <v>147</v>
      </c>
      <c r="P1028" s="9">
        <v>0.51324074074074078</v>
      </c>
      <c r="Q1028" s="9">
        <v>0.52730324074074075</v>
      </c>
      <c r="R1028" s="8">
        <v>0</v>
      </c>
      <c r="S1028" s="10">
        <v>19.206666666666667</v>
      </c>
      <c r="T1028" s="8" t="s">
        <v>4929</v>
      </c>
      <c r="U1028" s="8" t="s">
        <v>4930</v>
      </c>
      <c r="V1028" s="10"/>
      <c r="W1028">
        <v>844.48</v>
      </c>
      <c r="X1028" s="8">
        <v>0</v>
      </c>
      <c r="Y1028" s="8">
        <v>0</v>
      </c>
      <c r="Z1028">
        <v>0</v>
      </c>
      <c r="AA1028">
        <v>0</v>
      </c>
      <c r="AB1028" s="8">
        <f>Solution[[#This Row],[Old Stop]] +1</f>
        <v>2</v>
      </c>
      <c r="AC1028" s="8" t="str">
        <f>_xlfn.CONCAT(Solution[[#This Row],[Old Rt '#]],"_",Solution[[#This Row],[Week '#]],"_", _xlfn.SWITCH(Solution[[#This Row],[Old Delivery Day]], "M", "Monday", "T", "Tuesday", "W", "Wednesday", "R", "Thursday", "F", "Friday"))</f>
        <v>103_Week3_Thursday</v>
      </c>
      <c r="AD1028" s="20">
        <v>16</v>
      </c>
      <c r="AE1028" s="20">
        <v>16</v>
      </c>
      <c r="AF1028" s="20">
        <v>16.617100000000001</v>
      </c>
      <c r="AG1028" s="20">
        <v>16.96</v>
      </c>
      <c r="AH1028">
        <v>16.96</v>
      </c>
      <c r="AI1028" s="8" t="s">
        <v>3810</v>
      </c>
      <c r="AJ1028" s="8" t="s">
        <v>5484</v>
      </c>
      <c r="AK1028" s="8">
        <v>1</v>
      </c>
      <c r="AL1028" s="8">
        <v>0</v>
      </c>
      <c r="AM1028" s="11">
        <v>16</v>
      </c>
      <c r="AN1028" s="11">
        <v>16.96</v>
      </c>
      <c r="AO1028" t="s">
        <v>164</v>
      </c>
      <c r="AP1028" s="8" t="s">
        <v>191</v>
      </c>
      <c r="AQ1028" s="8" t="s">
        <v>44</v>
      </c>
      <c r="AR1028" s="8" t="s">
        <v>164</v>
      </c>
      <c r="AS1028" s="8" t="s">
        <v>164</v>
      </c>
      <c r="AT1028" s="8" t="s">
        <v>168</v>
      </c>
      <c r="AU10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8" s="8"/>
      <c r="AW1028">
        <v>4</v>
      </c>
      <c r="AX1028">
        <v>4</v>
      </c>
      <c r="AY1028">
        <v>4.1542750000000002</v>
      </c>
      <c r="AZ1028">
        <v>4.24</v>
      </c>
    </row>
    <row r="1029" spans="1:52" x14ac:dyDescent="0.3">
      <c r="A1029" s="43" t="s">
        <v>1850</v>
      </c>
      <c r="B1029" t="s">
        <v>4927</v>
      </c>
      <c r="C1029" t="s">
        <v>112</v>
      </c>
      <c r="D1029" s="8" t="s">
        <v>103</v>
      </c>
      <c r="E1029" s="8" t="s">
        <v>126</v>
      </c>
      <c r="F1029" s="8" t="s">
        <v>48</v>
      </c>
      <c r="G1029" s="8" t="s">
        <v>9256</v>
      </c>
      <c r="H1029" s="8" t="s">
        <v>126</v>
      </c>
      <c r="I1029" s="8" t="s">
        <v>48</v>
      </c>
      <c r="J1029" s="8">
        <v>1</v>
      </c>
      <c r="K1029" s="14" t="s">
        <v>1849</v>
      </c>
      <c r="L1029" s="14" t="s">
        <v>6085</v>
      </c>
      <c r="M1029" s="10">
        <v>0</v>
      </c>
      <c r="N1029" s="8" t="s">
        <v>8492</v>
      </c>
      <c r="O1029" s="8" t="s">
        <v>147</v>
      </c>
      <c r="P1029" s="9">
        <v>0.50516203703703699</v>
      </c>
      <c r="Q1029" s="9">
        <v>0.51324074074074078</v>
      </c>
      <c r="R1029" s="8">
        <v>0</v>
      </c>
      <c r="S1029" s="10">
        <v>10.733333333333334</v>
      </c>
      <c r="T1029" s="8" t="s">
        <v>4929</v>
      </c>
      <c r="U1029" s="8" t="s">
        <v>4930</v>
      </c>
      <c r="V1029" s="10"/>
      <c r="W1029">
        <v>2563.0700000000002</v>
      </c>
      <c r="X1029" s="8">
        <v>0</v>
      </c>
      <c r="Y1029" s="8">
        <v>0</v>
      </c>
      <c r="Z1029">
        <v>0</v>
      </c>
      <c r="AA1029">
        <v>0</v>
      </c>
      <c r="AB1029" s="8">
        <f>Solution[[#This Row],[Old Stop]] +1</f>
        <v>2</v>
      </c>
      <c r="AC1029" s="8" t="str">
        <f>_xlfn.CONCAT(Solution[[#This Row],[Old Rt '#]],"_",Solution[[#This Row],[Week '#]],"_", _xlfn.SWITCH(Solution[[#This Row],[Old Delivery Day]], "M", "Monday", "T", "Tuesday", "W", "Wednesday", "R", "Thursday", "F", "Friday"))</f>
        <v>103_Week3_Thursday</v>
      </c>
      <c r="AD1029" s="20">
        <v>40.5</v>
      </c>
      <c r="AE1029" s="20">
        <v>40.5</v>
      </c>
      <c r="AF1029" s="20">
        <v>50.994</v>
      </c>
      <c r="AG1029" s="20">
        <v>49.674599999999998</v>
      </c>
      <c r="AH1029">
        <v>42.89</v>
      </c>
      <c r="AI1029" s="8" t="s">
        <v>3810</v>
      </c>
      <c r="AJ1029" s="8" t="s">
        <v>5484</v>
      </c>
      <c r="AK1029" s="8">
        <v>1</v>
      </c>
      <c r="AL1029" s="8">
        <v>0</v>
      </c>
      <c r="AM1029" s="11">
        <v>40.5</v>
      </c>
      <c r="AN1029" s="11">
        <v>53.914999999999999</v>
      </c>
      <c r="AO1029" t="s">
        <v>164</v>
      </c>
      <c r="AP1029" s="8" t="s">
        <v>191</v>
      </c>
      <c r="AQ1029" s="8" t="s">
        <v>44</v>
      </c>
      <c r="AR1029" s="8" t="s">
        <v>164</v>
      </c>
      <c r="AS1029" s="8" t="s">
        <v>164</v>
      </c>
      <c r="AT1029" s="8" t="s">
        <v>168</v>
      </c>
      <c r="AU10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29" s="8"/>
      <c r="AW1029">
        <v>10.125</v>
      </c>
      <c r="AX1029">
        <v>10.125</v>
      </c>
      <c r="AY1029">
        <v>12.7485</v>
      </c>
      <c r="AZ1029">
        <v>12.41865</v>
      </c>
    </row>
    <row r="1030" spans="1:52" x14ac:dyDescent="0.3">
      <c r="A1030" s="43" t="s">
        <v>481</v>
      </c>
      <c r="B1030" t="s">
        <v>3469</v>
      </c>
      <c r="C1030" t="s">
        <v>112</v>
      </c>
      <c r="D1030" s="8" t="s">
        <v>103</v>
      </c>
      <c r="E1030" s="8" t="s">
        <v>126</v>
      </c>
      <c r="F1030" s="8" t="s">
        <v>48</v>
      </c>
      <c r="G1030" s="8" t="s">
        <v>9257</v>
      </c>
      <c r="H1030" s="8" t="s">
        <v>126</v>
      </c>
      <c r="I1030" s="8" t="s">
        <v>15</v>
      </c>
      <c r="J1030" s="8">
        <v>230</v>
      </c>
      <c r="K1030" s="14" t="s">
        <v>480</v>
      </c>
      <c r="L1030" s="14" t="s">
        <v>5817</v>
      </c>
      <c r="M1030" s="10">
        <v>0.79244334341683498</v>
      </c>
      <c r="N1030" s="8" t="s">
        <v>8485</v>
      </c>
      <c r="O1030" s="8" t="s">
        <v>147</v>
      </c>
      <c r="P1030" s="9">
        <v>0.46096064814814813</v>
      </c>
      <c r="Q1030" s="9">
        <v>0.46980324074074076</v>
      </c>
      <c r="R1030" s="8">
        <v>0</v>
      </c>
      <c r="S1030" s="10">
        <v>13.4375</v>
      </c>
      <c r="T1030" s="8" t="s">
        <v>3471</v>
      </c>
      <c r="U1030" s="8" t="s">
        <v>3472</v>
      </c>
      <c r="V1030" s="10">
        <v>0.51785434840620903</v>
      </c>
      <c r="W1030">
        <v>2574.06</v>
      </c>
      <c r="X1030" s="8">
        <v>0</v>
      </c>
      <c r="Y1030" s="8">
        <v>0</v>
      </c>
      <c r="Z1030">
        <v>0</v>
      </c>
      <c r="AA1030">
        <v>0</v>
      </c>
      <c r="AB1030" s="8">
        <f>Solution[[#This Row],[Old Stop]] +1</f>
        <v>231</v>
      </c>
      <c r="AC1030" s="8" t="str">
        <f>_xlfn.CONCAT(Solution[[#This Row],[Old Rt '#]],"_",Solution[[#This Row],[Week '#]],"_", _xlfn.SWITCH(Solution[[#This Row],[Old Delivery Day]], "M", "Monday", "T", "Tuesday", "W", "Wednesday", "R", "Thursday", "F", "Friday"))</f>
        <v>103_Week3_Tuesday</v>
      </c>
      <c r="AD1030" s="20">
        <v>49.860700000000001</v>
      </c>
      <c r="AE1030" s="20">
        <v>51.069200000000002</v>
      </c>
      <c r="AF1030" s="20">
        <v>46.593800000000002</v>
      </c>
      <c r="AG1030" s="20">
        <v>52.625300000000003</v>
      </c>
      <c r="AH1030">
        <v>47.53</v>
      </c>
      <c r="AI1030" s="8" t="s">
        <v>3810</v>
      </c>
      <c r="AJ1030" s="8" t="s">
        <v>5484</v>
      </c>
      <c r="AK1030" s="8">
        <v>1</v>
      </c>
      <c r="AL1030" s="8">
        <v>0</v>
      </c>
      <c r="AM1030" s="11">
        <v>50.465000000000003</v>
      </c>
      <c r="AN1030" s="11">
        <v>53.51</v>
      </c>
      <c r="AO1030" t="s">
        <v>163</v>
      </c>
      <c r="AP1030" s="8" t="s">
        <v>191</v>
      </c>
      <c r="AQ1030" s="8" t="s">
        <v>44</v>
      </c>
      <c r="AR1030" s="8" t="s">
        <v>164</v>
      </c>
      <c r="AS1030" s="8" t="s">
        <v>163</v>
      </c>
      <c r="AT1030" s="8" t="s">
        <v>168</v>
      </c>
      <c r="AU10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30" s="8">
        <v>0</v>
      </c>
      <c r="AW1030">
        <v>12.465175</v>
      </c>
      <c r="AX1030">
        <v>12.767300000000001</v>
      </c>
      <c r="AY1030">
        <v>11.64845</v>
      </c>
      <c r="AZ1030">
        <v>13.156325000000001</v>
      </c>
    </row>
    <row r="1031" spans="1:52" x14ac:dyDescent="0.3">
      <c r="A1031" s="43" t="s">
        <v>758</v>
      </c>
      <c r="B1031" t="s">
        <v>4891</v>
      </c>
      <c r="C1031" t="s">
        <v>110</v>
      </c>
      <c r="D1031" s="8" t="s">
        <v>103</v>
      </c>
      <c r="E1031" s="8" t="s">
        <v>126</v>
      </c>
      <c r="F1031" s="8" t="s">
        <v>48</v>
      </c>
      <c r="G1031" s="8" t="s">
        <v>9247</v>
      </c>
      <c r="H1031" s="8" t="s">
        <v>126</v>
      </c>
      <c r="I1031" s="8" t="s">
        <v>48</v>
      </c>
      <c r="J1031" s="8">
        <v>120</v>
      </c>
      <c r="K1031" s="14" t="s">
        <v>757</v>
      </c>
      <c r="L1031" s="14" t="s">
        <v>6062</v>
      </c>
      <c r="M1031" s="10">
        <v>6.8782134846143803</v>
      </c>
      <c r="N1031" s="8" t="s">
        <v>8454</v>
      </c>
      <c r="O1031" s="8" t="s">
        <v>147</v>
      </c>
      <c r="P1031" s="9">
        <v>0.45370370370370372</v>
      </c>
      <c r="Q1031" s="9">
        <v>0.46041666666666664</v>
      </c>
      <c r="R1031" s="8">
        <v>0</v>
      </c>
      <c r="S1031" s="10">
        <v>9.4354006285390355</v>
      </c>
      <c r="T1031" s="8" t="s">
        <v>4893</v>
      </c>
      <c r="U1031" s="8" t="s">
        <v>4894</v>
      </c>
      <c r="V1031" s="10">
        <v>3.0851654963954198</v>
      </c>
      <c r="W1031">
        <v>4279.3900000000003</v>
      </c>
      <c r="X1031" s="8">
        <v>4</v>
      </c>
      <c r="Y1031" s="8">
        <v>0.91111111111111098</v>
      </c>
      <c r="Z1031">
        <v>1</v>
      </c>
      <c r="AA1031">
        <v>45</v>
      </c>
      <c r="AB1031" s="8">
        <f>Solution[[#This Row],[Old Stop]] +1</f>
        <v>121</v>
      </c>
      <c r="AC1031" s="8" t="str">
        <f>_xlfn.CONCAT(Solution[[#This Row],[Old Rt '#]],"_",Solution[[#This Row],[Week '#]],"_", _xlfn.SWITCH(Solution[[#This Row],[Old Delivery Day]], "M", "Monday", "T", "Tuesday", "W", "Wednesday", "R", "Thursday", "F", "Friday"))</f>
        <v>103_Week3_Thursday</v>
      </c>
      <c r="AD1031" s="20">
        <v>0</v>
      </c>
      <c r="AE1031" s="20">
        <v>130.54570000000001</v>
      </c>
      <c r="AF1031" s="20">
        <v>138.90780000000001</v>
      </c>
      <c r="AG1031" s="20">
        <v>138.63999999999999</v>
      </c>
      <c r="AH1031">
        <v>146.96</v>
      </c>
      <c r="AI1031" s="8" t="s">
        <v>3810</v>
      </c>
      <c r="AJ1031" s="8" t="s">
        <v>5484</v>
      </c>
      <c r="AK1031" s="8">
        <v>1</v>
      </c>
      <c r="AL1031" s="8">
        <v>45</v>
      </c>
      <c r="AM1031" s="11">
        <v>136.64500000000001</v>
      </c>
      <c r="AN1031" s="11">
        <v>121.31</v>
      </c>
      <c r="AO1031" t="s">
        <v>164</v>
      </c>
      <c r="AP1031" s="8" t="s">
        <v>191</v>
      </c>
      <c r="AQ1031" s="8" t="s">
        <v>44</v>
      </c>
      <c r="AR1031" s="8" t="s">
        <v>164</v>
      </c>
      <c r="AS1031" s="8" t="s">
        <v>164</v>
      </c>
      <c r="AT1031" s="8" t="s">
        <v>168</v>
      </c>
      <c r="AU10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31" s="8"/>
      <c r="AW1031">
        <v>0</v>
      </c>
      <c r="AX1031">
        <v>32.636425000000003</v>
      </c>
      <c r="AY1031">
        <v>34.726950000000002</v>
      </c>
      <c r="AZ1031">
        <v>34.659999999999997</v>
      </c>
    </row>
    <row r="1032" spans="1:52" x14ac:dyDescent="0.3">
      <c r="A1032" s="43" t="s">
        <v>314</v>
      </c>
      <c r="B1032" t="s">
        <v>4898</v>
      </c>
      <c r="C1032" t="s">
        <v>110</v>
      </c>
      <c r="D1032" s="8" t="s">
        <v>103</v>
      </c>
      <c r="E1032" s="8" t="s">
        <v>126</v>
      </c>
      <c r="F1032" s="8" t="s">
        <v>48</v>
      </c>
      <c r="G1032" s="8" t="s">
        <v>9255</v>
      </c>
      <c r="H1032" s="8" t="s">
        <v>126</v>
      </c>
      <c r="I1032" s="8" t="s">
        <v>48</v>
      </c>
      <c r="J1032" s="8">
        <v>100</v>
      </c>
      <c r="K1032" s="14" t="s">
        <v>313</v>
      </c>
      <c r="L1032" s="14" t="s">
        <v>6071</v>
      </c>
      <c r="M1032" s="10">
        <v>0.864584955488226</v>
      </c>
      <c r="N1032" s="8" t="s">
        <v>8490</v>
      </c>
      <c r="O1032" s="8" t="s">
        <v>147</v>
      </c>
      <c r="P1032" s="9">
        <v>0.47040509259259261</v>
      </c>
      <c r="Q1032" s="9">
        <v>0.47804398148148147</v>
      </c>
      <c r="R1032" s="8">
        <v>0</v>
      </c>
      <c r="S1032" s="10">
        <v>9.706666666666667</v>
      </c>
      <c r="T1032" s="8" t="s">
        <v>4900</v>
      </c>
      <c r="U1032" s="8" t="s">
        <v>4901</v>
      </c>
      <c r="V1032" s="10">
        <v>0.28844142248274601</v>
      </c>
      <c r="W1032">
        <v>5417.83</v>
      </c>
      <c r="X1032" s="8">
        <v>14</v>
      </c>
      <c r="Y1032" s="8">
        <v>0.89393939393939403</v>
      </c>
      <c r="Z1032">
        <v>6</v>
      </c>
      <c r="AA1032">
        <v>113</v>
      </c>
      <c r="AB1032" s="8">
        <f>Solution[[#This Row],[Old Stop]] +1</f>
        <v>101</v>
      </c>
      <c r="AC1032" s="8" t="str">
        <f>_xlfn.CONCAT(Solution[[#This Row],[Old Rt '#]],"_",Solution[[#This Row],[Week '#]],"_", _xlfn.SWITCH(Solution[[#This Row],[Old Delivery Day]], "M", "Monday", "T", "Tuesday", "W", "Wednesday", "R", "Thursday", "F", "Friday"))</f>
        <v>103_Week3_Thursday</v>
      </c>
      <c r="AD1032" s="20">
        <v>97.641599999999997</v>
      </c>
      <c r="AE1032" s="20">
        <v>102.9353</v>
      </c>
      <c r="AF1032" s="20">
        <v>121.1921</v>
      </c>
      <c r="AG1032" s="20">
        <v>113.27</v>
      </c>
      <c r="AH1032">
        <v>128.03</v>
      </c>
      <c r="AI1032" s="8" t="s">
        <v>3810</v>
      </c>
      <c r="AJ1032" s="8" t="s">
        <v>5484</v>
      </c>
      <c r="AK1032" s="8">
        <v>1</v>
      </c>
      <c r="AL1032" s="8">
        <v>132</v>
      </c>
      <c r="AM1032" s="11">
        <v>117.9875</v>
      </c>
      <c r="AN1032" s="11">
        <v>115.0887</v>
      </c>
      <c r="AO1032" t="s">
        <v>164</v>
      </c>
      <c r="AP1032" s="8" t="s">
        <v>191</v>
      </c>
      <c r="AQ1032" s="8" t="s">
        <v>44</v>
      </c>
      <c r="AR1032" s="8" t="s">
        <v>164</v>
      </c>
      <c r="AS1032" s="8" t="s">
        <v>164</v>
      </c>
      <c r="AT1032" s="8" t="s">
        <v>168</v>
      </c>
      <c r="AU10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32" s="8"/>
      <c r="AW1032">
        <v>24.410399999999999</v>
      </c>
      <c r="AX1032">
        <v>25.733825</v>
      </c>
      <c r="AY1032">
        <v>30.298024999999999</v>
      </c>
      <c r="AZ1032">
        <v>28.317499999999999</v>
      </c>
    </row>
    <row r="1033" spans="1:52" x14ac:dyDescent="0.3">
      <c r="A1033" s="43" t="s">
        <v>499</v>
      </c>
      <c r="B1033" t="s">
        <v>4883</v>
      </c>
      <c r="C1033" t="s">
        <v>110</v>
      </c>
      <c r="D1033" s="8" t="s">
        <v>103</v>
      </c>
      <c r="E1033" s="8" t="s">
        <v>126</v>
      </c>
      <c r="F1033" s="8" t="s">
        <v>48</v>
      </c>
      <c r="G1033" s="8" t="s">
        <v>9266</v>
      </c>
      <c r="H1033" s="8" t="s">
        <v>126</v>
      </c>
      <c r="I1033" s="8" t="s">
        <v>48</v>
      </c>
      <c r="J1033" s="8">
        <v>295</v>
      </c>
      <c r="K1033" s="14" t="s">
        <v>498</v>
      </c>
      <c r="L1033" s="14" t="s">
        <v>6067</v>
      </c>
      <c r="M1033" s="10">
        <v>1.8368076413496499</v>
      </c>
      <c r="N1033" s="8" t="s">
        <v>8450</v>
      </c>
      <c r="O1033" s="8" t="s">
        <v>147</v>
      </c>
      <c r="P1033" s="9">
        <v>0.4864236111111111</v>
      </c>
      <c r="Q1033" s="9">
        <v>0.49824074074074076</v>
      </c>
      <c r="R1033" s="8">
        <v>0</v>
      </c>
      <c r="S1033" s="10">
        <v>14.52</v>
      </c>
      <c r="T1033" s="8" t="s">
        <v>4885</v>
      </c>
      <c r="U1033" s="8" t="s">
        <v>4886</v>
      </c>
      <c r="V1033" s="10">
        <v>0.78013031405892497</v>
      </c>
      <c r="W1033">
        <v>10946.9</v>
      </c>
      <c r="X1033" s="8">
        <v>7</v>
      </c>
      <c r="Y1033" s="8">
        <v>0.96</v>
      </c>
      <c r="Z1033">
        <v>8</v>
      </c>
      <c r="AA1033">
        <v>154</v>
      </c>
      <c r="AB1033" s="8">
        <f>Solution[[#This Row],[Old Stop]] +1</f>
        <v>296</v>
      </c>
      <c r="AC1033" s="8" t="str">
        <f>_xlfn.CONCAT(Solution[[#This Row],[Old Rt '#]],"_",Solution[[#This Row],[Week '#]],"_", _xlfn.SWITCH(Solution[[#This Row],[Old Delivery Day]], "M", "Monday", "T", "Tuesday", "W", "Wednesday", "R", "Thursday", "F", "Friday"))</f>
        <v>103_Week3_Thursday</v>
      </c>
      <c r="AD1033" s="20">
        <v>194.75659999999999</v>
      </c>
      <c r="AE1033" s="20">
        <v>190.87299999999999</v>
      </c>
      <c r="AF1033" s="20">
        <v>210.74420000000001</v>
      </c>
      <c r="AG1033" s="20">
        <v>208.0615</v>
      </c>
      <c r="AH1033">
        <v>223.33</v>
      </c>
      <c r="AI1033" s="8" t="s">
        <v>3810</v>
      </c>
      <c r="AJ1033" s="8" t="s">
        <v>5484</v>
      </c>
      <c r="AK1033" s="8">
        <v>1</v>
      </c>
      <c r="AL1033" s="8">
        <v>175</v>
      </c>
      <c r="AM1033" s="11">
        <v>197.92750000000001</v>
      </c>
      <c r="AN1033" s="11">
        <v>194.3887</v>
      </c>
      <c r="AO1033" t="s">
        <v>164</v>
      </c>
      <c r="AP1033" s="8" t="s">
        <v>191</v>
      </c>
      <c r="AQ1033" s="8" t="s">
        <v>44</v>
      </c>
      <c r="AR1033" s="8" t="s">
        <v>164</v>
      </c>
      <c r="AS1033" s="8" t="s">
        <v>164</v>
      </c>
      <c r="AT1033" s="8" t="s">
        <v>168</v>
      </c>
      <c r="AU10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33" s="8"/>
      <c r="AW1033">
        <v>48.689149999999998</v>
      </c>
      <c r="AX1033">
        <v>47.718249999999998</v>
      </c>
      <c r="AY1033">
        <v>52.686050000000002</v>
      </c>
      <c r="AZ1033">
        <v>52.015374999999999</v>
      </c>
    </row>
    <row r="1034" spans="1:52" x14ac:dyDescent="0.3">
      <c r="A1034" s="43" t="s">
        <v>325</v>
      </c>
      <c r="B1034" t="s">
        <v>4991</v>
      </c>
      <c r="C1034" t="s">
        <v>110</v>
      </c>
      <c r="D1034" s="8" t="s">
        <v>103</v>
      </c>
      <c r="E1034" s="8" t="s">
        <v>126</v>
      </c>
      <c r="F1034" s="8" t="s">
        <v>48</v>
      </c>
      <c r="G1034" s="8" t="s">
        <v>9263</v>
      </c>
      <c r="H1034" s="8" t="s">
        <v>126</v>
      </c>
      <c r="I1034" s="8" t="s">
        <v>48</v>
      </c>
      <c r="J1034" s="8">
        <v>180</v>
      </c>
      <c r="K1034" s="14" t="s">
        <v>324</v>
      </c>
      <c r="L1034" s="14" t="s">
        <v>6045</v>
      </c>
      <c r="M1034" s="10">
        <v>3.5973739358352601</v>
      </c>
      <c r="N1034" s="8" t="s">
        <v>8491</v>
      </c>
      <c r="O1034" s="8" t="s">
        <v>147</v>
      </c>
      <c r="P1034" s="9">
        <v>0.48054398148148147</v>
      </c>
      <c r="Q1034" s="9">
        <v>0.48515046296296294</v>
      </c>
      <c r="R1034" s="8">
        <v>0</v>
      </c>
      <c r="S1034" s="10">
        <v>9.1533333333333342</v>
      </c>
      <c r="T1034" s="8" t="s">
        <v>4993</v>
      </c>
      <c r="U1034" s="8" t="s">
        <v>4994</v>
      </c>
      <c r="V1034" s="10">
        <v>2.1362357113799102</v>
      </c>
      <c r="W1034">
        <v>10387.18</v>
      </c>
      <c r="X1034" s="8">
        <v>15</v>
      </c>
      <c r="Y1034" s="8">
        <v>0.89361702127659604</v>
      </c>
      <c r="Z1034">
        <v>6</v>
      </c>
      <c r="AA1034">
        <v>124</v>
      </c>
      <c r="AB1034" s="8">
        <f>Solution[[#This Row],[Old Stop]] +1</f>
        <v>181</v>
      </c>
      <c r="AC1034" s="8" t="str">
        <f>_xlfn.CONCAT(Solution[[#This Row],[Old Rt '#]],"_",Solution[[#This Row],[Week '#]],"_", _xlfn.SWITCH(Solution[[#This Row],[Old Delivery Day]], "M", "Monday", "T", "Tuesday", "W", "Wednesday", "R", "Thursday", "F", "Friday"))</f>
        <v>103_Week3_Thursday</v>
      </c>
      <c r="AD1034" s="20">
        <v>199.58330000000001</v>
      </c>
      <c r="AE1034" s="20">
        <v>203.49299999999999</v>
      </c>
      <c r="AF1034" s="20">
        <v>190.16640000000001</v>
      </c>
      <c r="AG1034" s="20">
        <v>183.8246</v>
      </c>
      <c r="AH1034">
        <v>200.05</v>
      </c>
      <c r="AI1034" s="8" t="s">
        <v>3810</v>
      </c>
      <c r="AJ1034" s="8" t="s">
        <v>5484</v>
      </c>
      <c r="AK1034" s="8">
        <v>1</v>
      </c>
      <c r="AL1034" s="8">
        <v>141</v>
      </c>
      <c r="AM1034" s="11">
        <v>191.41370000000001</v>
      </c>
      <c r="AN1034" s="11">
        <v>171.3075</v>
      </c>
      <c r="AO1034" t="s">
        <v>164</v>
      </c>
      <c r="AP1034" s="8" t="s">
        <v>191</v>
      </c>
      <c r="AQ1034" s="8" t="s">
        <v>44</v>
      </c>
      <c r="AR1034" s="8" t="s">
        <v>164</v>
      </c>
      <c r="AS1034" s="8" t="s">
        <v>164</v>
      </c>
      <c r="AT1034" s="8" t="s">
        <v>168</v>
      </c>
      <c r="AU10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34" s="8"/>
      <c r="AW1034">
        <v>49.895825000000002</v>
      </c>
      <c r="AX1034">
        <v>50.873249999999999</v>
      </c>
      <c r="AY1034">
        <v>47.541600000000003</v>
      </c>
      <c r="AZ1034">
        <v>45.956150000000001</v>
      </c>
    </row>
    <row r="1035" spans="1:52" x14ac:dyDescent="0.3">
      <c r="A1035" s="43" t="s">
        <v>378</v>
      </c>
      <c r="B1035" t="s">
        <v>133</v>
      </c>
      <c r="C1035" t="s">
        <v>129</v>
      </c>
      <c r="D1035" s="8" t="s">
        <v>103</v>
      </c>
      <c r="E1035" s="8" t="s">
        <v>126</v>
      </c>
      <c r="F1035" s="8" t="s">
        <v>48</v>
      </c>
      <c r="G1035" s="8" t="s">
        <v>9262</v>
      </c>
      <c r="H1035" s="8" t="s">
        <v>126</v>
      </c>
      <c r="I1035" s="8" t="s">
        <v>48</v>
      </c>
      <c r="J1035" s="8">
        <v>150</v>
      </c>
      <c r="K1035" s="14" t="s">
        <v>377</v>
      </c>
      <c r="L1035" s="14" t="s">
        <v>6091</v>
      </c>
      <c r="M1035" s="10">
        <v>0.52035336400700805</v>
      </c>
      <c r="N1035" s="8" t="s">
        <v>8461</v>
      </c>
      <c r="O1035" s="8" t="s">
        <v>125</v>
      </c>
      <c r="P1035" s="9">
        <v>0.52767361111111111</v>
      </c>
      <c r="Q1035" s="9">
        <v>0.54704861111111114</v>
      </c>
      <c r="R1035" s="8">
        <v>0</v>
      </c>
      <c r="S1035" s="10">
        <v>23.426666666666666</v>
      </c>
      <c r="T1035" s="8" t="s">
        <v>4923</v>
      </c>
      <c r="U1035" s="8" t="s">
        <v>4924</v>
      </c>
      <c r="V1035" s="10">
        <v>0.12962820522681801</v>
      </c>
      <c r="W1035">
        <v>4865.24</v>
      </c>
      <c r="X1035" s="8">
        <v>0</v>
      </c>
      <c r="Y1035" s="8">
        <v>0</v>
      </c>
      <c r="Z1035">
        <v>0</v>
      </c>
      <c r="AA1035">
        <v>0</v>
      </c>
      <c r="AB1035" s="8">
        <f>Solution[[#This Row],[Old Stop]] +1</f>
        <v>151</v>
      </c>
      <c r="AC1035" s="8" t="str">
        <f>_xlfn.CONCAT(Solution[[#This Row],[Old Rt '#]],"_",Solution[[#This Row],[Week '#]],"_", _xlfn.SWITCH(Solution[[#This Row],[Old Delivery Day]], "M", "Monday", "T", "Tuesday", "W", "Wednesday", "R", "Thursday", "F", "Friday"))</f>
        <v>103_Week3_Thursday</v>
      </c>
      <c r="AD1035" s="20">
        <v>111.33410000000001</v>
      </c>
      <c r="AE1035" s="20">
        <v>97.724500000000006</v>
      </c>
      <c r="AF1035" s="20">
        <v>138.065</v>
      </c>
      <c r="AG1035" s="20">
        <v>110.8845</v>
      </c>
      <c r="AH1035">
        <v>93.75</v>
      </c>
      <c r="AI1035" s="8" t="s">
        <v>3810</v>
      </c>
      <c r="AJ1035" s="8" t="s">
        <v>5484</v>
      </c>
      <c r="AK1035" s="8">
        <v>1</v>
      </c>
      <c r="AL1035" s="8">
        <v>0</v>
      </c>
      <c r="AM1035" s="11">
        <v>71.133700000000005</v>
      </c>
      <c r="AN1035" s="11">
        <v>106.2062</v>
      </c>
      <c r="AO1035" t="s">
        <v>164</v>
      </c>
      <c r="AP1035" s="8" t="s">
        <v>191</v>
      </c>
      <c r="AQ1035" s="8" t="s">
        <v>44</v>
      </c>
      <c r="AR1035" s="8" t="s">
        <v>164</v>
      </c>
      <c r="AS1035" s="8" t="s">
        <v>164</v>
      </c>
      <c r="AT1035" s="8" t="s">
        <v>168</v>
      </c>
      <c r="AU10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35" s="8"/>
      <c r="AW1035">
        <v>27.833525000000002</v>
      </c>
      <c r="AX1035">
        <v>24.431125000000002</v>
      </c>
      <c r="AY1035">
        <v>34.516249999999999</v>
      </c>
      <c r="AZ1035">
        <v>27.721125000000001</v>
      </c>
    </row>
    <row r="1036" spans="1:52" x14ac:dyDescent="0.3">
      <c r="A1036" s="43" t="s">
        <v>1750</v>
      </c>
      <c r="B1036" t="s">
        <v>3416</v>
      </c>
      <c r="C1036" t="s">
        <v>112</v>
      </c>
      <c r="D1036" s="8" t="s">
        <v>103</v>
      </c>
      <c r="E1036" s="8" t="s">
        <v>126</v>
      </c>
      <c r="F1036" s="8" t="s">
        <v>14</v>
      </c>
      <c r="G1036" s="8" t="s">
        <v>180</v>
      </c>
      <c r="H1036" s="8" t="s">
        <v>126</v>
      </c>
      <c r="I1036" s="8" t="s">
        <v>12</v>
      </c>
      <c r="J1036" s="8">
        <v>151</v>
      </c>
      <c r="K1036" s="14" t="s">
        <v>1749</v>
      </c>
      <c r="L1036" s="14" t="s">
        <v>6082</v>
      </c>
      <c r="M1036" s="10">
        <v>6.5098082137708999E-2</v>
      </c>
      <c r="N1036" s="8" t="s">
        <v>6430</v>
      </c>
      <c r="O1036" s="8" t="s">
        <v>147</v>
      </c>
      <c r="P1036" s="9">
        <v>0.27091435185185186</v>
      </c>
      <c r="Q1036" s="9">
        <v>0.27344907407407409</v>
      </c>
      <c r="R1036" s="8">
        <v>0</v>
      </c>
      <c r="S1036" s="10">
        <v>9.0958333333333332</v>
      </c>
      <c r="T1036" s="8" t="s">
        <v>3865</v>
      </c>
      <c r="U1036" s="8" t="s">
        <v>3866</v>
      </c>
      <c r="V1036" s="10">
        <v>5.1233328621723001E-2</v>
      </c>
      <c r="W1036">
        <v>1863.77</v>
      </c>
      <c r="X1036" s="8">
        <v>0</v>
      </c>
      <c r="Y1036" s="8">
        <v>0</v>
      </c>
      <c r="Z1036">
        <v>0</v>
      </c>
      <c r="AA1036">
        <v>0</v>
      </c>
      <c r="AB1036" s="8">
        <f>Solution[[#This Row],[Old Stop]] +1</f>
        <v>152</v>
      </c>
      <c r="AC1036" s="8" t="str">
        <f>_xlfn.CONCAT(Solution[[#This Row],[Old Rt '#]],"_",Solution[[#This Row],[Week '#]],"_", _xlfn.SWITCH(Solution[[#This Row],[Old Delivery Day]], "M", "Monday", "T", "Tuesday", "W", "Wednesday", "R", "Thursday", "F", "Friday"))</f>
        <v>103_Week3_Wednesday</v>
      </c>
      <c r="AD1036" s="20">
        <v>35.193800000000003</v>
      </c>
      <c r="AE1036" s="20">
        <v>35.6</v>
      </c>
      <c r="AF1036" s="20">
        <v>36.866900000000001</v>
      </c>
      <c r="AG1036" s="20">
        <v>37.43</v>
      </c>
      <c r="AH1036">
        <v>39.68</v>
      </c>
      <c r="AI1036" s="8" t="s">
        <v>4836</v>
      </c>
      <c r="AJ1036" s="8" t="s">
        <v>5697</v>
      </c>
      <c r="AK1036" s="8">
        <v>1</v>
      </c>
      <c r="AL1036" s="8">
        <v>0</v>
      </c>
      <c r="AM1036" s="11">
        <v>35.6</v>
      </c>
      <c r="AN1036" s="11">
        <v>37.43</v>
      </c>
      <c r="AO1036" t="s">
        <v>163</v>
      </c>
      <c r="AP1036" s="8" t="s">
        <v>191</v>
      </c>
      <c r="AQ1036" s="8" t="s">
        <v>44</v>
      </c>
      <c r="AR1036" s="8" t="s">
        <v>164</v>
      </c>
      <c r="AS1036" s="8" t="s">
        <v>163</v>
      </c>
      <c r="AT1036" s="8" t="s">
        <v>168</v>
      </c>
      <c r="AU10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36" s="8">
        <v>0</v>
      </c>
      <c r="AW1036">
        <v>8.7984500000000008</v>
      </c>
      <c r="AX1036">
        <v>8.9</v>
      </c>
      <c r="AY1036">
        <v>9.2167250000000003</v>
      </c>
      <c r="AZ1036">
        <v>9.3574999999999999</v>
      </c>
    </row>
    <row r="1037" spans="1:52" x14ac:dyDescent="0.3">
      <c r="A1037" s="43" t="s">
        <v>312</v>
      </c>
      <c r="B1037" t="s">
        <v>3900</v>
      </c>
      <c r="C1037" t="s">
        <v>110</v>
      </c>
      <c r="D1037" s="8" t="s">
        <v>103</v>
      </c>
      <c r="E1037" s="8" t="s">
        <v>126</v>
      </c>
      <c r="F1037" s="8" t="s">
        <v>14</v>
      </c>
      <c r="G1037" s="8" t="s">
        <v>155</v>
      </c>
      <c r="H1037" s="8" t="s">
        <v>126</v>
      </c>
      <c r="I1037" s="8" t="s">
        <v>12</v>
      </c>
      <c r="J1037" s="8">
        <v>120</v>
      </c>
      <c r="K1037" s="14" t="s">
        <v>311</v>
      </c>
      <c r="L1037" s="14" t="s">
        <v>6081</v>
      </c>
      <c r="M1037" s="10">
        <v>0.59730582666251097</v>
      </c>
      <c r="N1037" s="8" t="s">
        <v>6427</v>
      </c>
      <c r="O1037" s="8" t="s">
        <v>147</v>
      </c>
      <c r="P1037" s="9">
        <v>0.26104166666666667</v>
      </c>
      <c r="Q1037" s="9">
        <v>0.27086805555555554</v>
      </c>
      <c r="R1037" s="8">
        <v>0</v>
      </c>
      <c r="S1037" s="10">
        <v>13.104166666666666</v>
      </c>
      <c r="T1037" s="8" t="s">
        <v>3902</v>
      </c>
      <c r="U1037" s="8" t="s">
        <v>3903</v>
      </c>
      <c r="V1037" s="10">
        <v>0.37726605969899002</v>
      </c>
      <c r="W1037">
        <v>4965.33</v>
      </c>
      <c r="X1037" s="8">
        <v>0</v>
      </c>
      <c r="Y1037" s="8">
        <v>0</v>
      </c>
      <c r="Z1037">
        <v>0</v>
      </c>
      <c r="AA1037">
        <v>0</v>
      </c>
      <c r="AB1037" s="8">
        <f>Solution[[#This Row],[Old Stop]] +1</f>
        <v>121</v>
      </c>
      <c r="AC1037" s="8" t="str">
        <f>_xlfn.CONCAT(Solution[[#This Row],[Old Rt '#]],"_",Solution[[#This Row],[Week '#]],"_", _xlfn.SWITCH(Solution[[#This Row],[Old Delivery Day]], "M", "Monday", "T", "Tuesday", "W", "Wednesday", "R", "Thursday", "F", "Friday"))</f>
        <v>103_Week3_Wednesday</v>
      </c>
      <c r="AD1037" s="20">
        <v>96.612300000000005</v>
      </c>
      <c r="AE1037" s="20">
        <v>98.77</v>
      </c>
      <c r="AF1037" s="20">
        <v>102.1553</v>
      </c>
      <c r="AG1037" s="20">
        <v>106.0715</v>
      </c>
      <c r="AH1037">
        <v>104.17</v>
      </c>
      <c r="AI1037" s="8" t="s">
        <v>4836</v>
      </c>
      <c r="AJ1037" s="8" t="s">
        <v>5697</v>
      </c>
      <c r="AK1037" s="8">
        <v>1</v>
      </c>
      <c r="AL1037" s="8">
        <v>0</v>
      </c>
      <c r="AM1037" s="11">
        <v>98.77</v>
      </c>
      <c r="AN1037" s="11">
        <v>106.795</v>
      </c>
      <c r="AO1037" t="s">
        <v>163</v>
      </c>
      <c r="AP1037" s="8" t="s">
        <v>191</v>
      </c>
      <c r="AQ1037" s="8" t="s">
        <v>44</v>
      </c>
      <c r="AR1037" s="8" t="s">
        <v>164</v>
      </c>
      <c r="AS1037" s="8" t="s">
        <v>163</v>
      </c>
      <c r="AT1037" s="8" t="s">
        <v>168</v>
      </c>
      <c r="AU10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37" s="8">
        <v>0</v>
      </c>
      <c r="AW1037">
        <v>24.153075000000001</v>
      </c>
      <c r="AX1037">
        <v>24.692499999999999</v>
      </c>
      <c r="AY1037">
        <v>25.538824999999999</v>
      </c>
      <c r="AZ1037">
        <v>26.517875</v>
      </c>
    </row>
    <row r="1038" spans="1:52" x14ac:dyDescent="0.3">
      <c r="A1038" s="43" t="s">
        <v>1347</v>
      </c>
      <c r="B1038" t="s">
        <v>144</v>
      </c>
      <c r="C1038" t="s">
        <v>182</v>
      </c>
      <c r="D1038" s="8" t="s">
        <v>103</v>
      </c>
      <c r="E1038" s="8" t="s">
        <v>126</v>
      </c>
      <c r="F1038" s="8" t="s">
        <v>14</v>
      </c>
      <c r="G1038" s="8" t="s">
        <v>9255</v>
      </c>
      <c r="H1038" s="8" t="s">
        <v>126</v>
      </c>
      <c r="I1038" s="8" t="s">
        <v>12</v>
      </c>
      <c r="J1038" s="8">
        <v>140</v>
      </c>
      <c r="K1038" s="14" t="s">
        <v>92</v>
      </c>
      <c r="L1038" s="14" t="s">
        <v>6059</v>
      </c>
      <c r="M1038" s="10">
        <v>0.91721555715326997</v>
      </c>
      <c r="N1038" s="8" t="s">
        <v>8059</v>
      </c>
      <c r="O1038" s="8" t="s">
        <v>125</v>
      </c>
      <c r="P1038" s="9">
        <v>0.44944444444444442</v>
      </c>
      <c r="Q1038" s="9">
        <v>0.44959490740740743</v>
      </c>
      <c r="R1038" s="8">
        <v>0</v>
      </c>
      <c r="S1038" s="10">
        <v>3.6083333333333334</v>
      </c>
      <c r="T1038" s="8" t="s">
        <v>5070</v>
      </c>
      <c r="U1038" s="8" t="s">
        <v>5071</v>
      </c>
      <c r="V1038" s="10">
        <v>0.85706792386436503</v>
      </c>
      <c r="W1038">
        <v>2643.25</v>
      </c>
      <c r="X1038" s="8">
        <v>0</v>
      </c>
      <c r="Y1038" s="8">
        <v>0</v>
      </c>
      <c r="Z1038">
        <v>0</v>
      </c>
      <c r="AA1038">
        <v>0</v>
      </c>
      <c r="AB1038" s="8">
        <f>Solution[[#This Row],[Old Stop]] +1</f>
        <v>141</v>
      </c>
      <c r="AC1038" s="8" t="str">
        <f>_xlfn.CONCAT(Solution[[#This Row],[Old Rt '#]],"_",Solution[[#This Row],[Week '#]],"_", _xlfn.SWITCH(Solution[[#This Row],[Old Delivery Day]], "M", "Monday", "T", "Tuesday", "W", "Wednesday", "R", "Thursday", "F", "Friday"))</f>
        <v>103_Week3_Wednesday</v>
      </c>
      <c r="AD1038" s="20">
        <v>102.1433</v>
      </c>
      <c r="AE1038" s="20">
        <v>105.59569999999999</v>
      </c>
      <c r="AF1038" s="20">
        <v>100.57</v>
      </c>
      <c r="AG1038" s="20">
        <v>71.185699999999997</v>
      </c>
      <c r="AH1038">
        <v>54.17</v>
      </c>
      <c r="AI1038" s="8" t="s">
        <v>4836</v>
      </c>
      <c r="AJ1038" s="8" t="s">
        <v>5697</v>
      </c>
      <c r="AK1038" s="8">
        <v>1</v>
      </c>
      <c r="AL1038" s="8">
        <v>0</v>
      </c>
      <c r="AM1038" s="11">
        <v>48.655000000000001</v>
      </c>
      <c r="AN1038" s="11">
        <v>29.704999999999998</v>
      </c>
      <c r="AO1038" t="s">
        <v>163</v>
      </c>
      <c r="AP1038" s="8" t="s">
        <v>191</v>
      </c>
      <c r="AQ1038" s="8" t="s">
        <v>44</v>
      </c>
      <c r="AR1038" s="8" t="s">
        <v>164</v>
      </c>
      <c r="AS1038" s="8" t="s">
        <v>163</v>
      </c>
      <c r="AT1038" s="8" t="s">
        <v>168</v>
      </c>
      <c r="AU10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38" s="8">
        <v>0</v>
      </c>
      <c r="AW1038">
        <v>25.535824999999999</v>
      </c>
      <c r="AX1038">
        <v>26.398924999999998</v>
      </c>
      <c r="AY1038">
        <v>25.142499999999998</v>
      </c>
      <c r="AZ1038">
        <v>17.796424999999999</v>
      </c>
    </row>
    <row r="1039" spans="1:52" x14ac:dyDescent="0.3">
      <c r="A1039" s="43" t="s">
        <v>597</v>
      </c>
      <c r="B1039" t="s">
        <v>5038</v>
      </c>
      <c r="C1039" t="s">
        <v>110</v>
      </c>
      <c r="D1039" s="8" t="s">
        <v>103</v>
      </c>
      <c r="E1039" s="8" t="s">
        <v>126</v>
      </c>
      <c r="F1039" s="8" t="s">
        <v>14</v>
      </c>
      <c r="G1039" s="8" t="s">
        <v>9247</v>
      </c>
      <c r="H1039" s="8" t="s">
        <v>126</v>
      </c>
      <c r="I1039" s="8" t="s">
        <v>13</v>
      </c>
      <c r="J1039" s="8">
        <v>0</v>
      </c>
      <c r="K1039" s="14" t="s">
        <v>596</v>
      </c>
      <c r="L1039" s="14" t="s">
        <v>6050</v>
      </c>
      <c r="M1039" s="10">
        <v>0</v>
      </c>
      <c r="N1039" s="8" t="s">
        <v>6433</v>
      </c>
      <c r="O1039" s="8" t="s">
        <v>129</v>
      </c>
      <c r="P1039" s="9">
        <v>0.43239583333333331</v>
      </c>
      <c r="Q1039" s="9">
        <v>0.43273148148148149</v>
      </c>
      <c r="R1039" s="8">
        <v>0</v>
      </c>
      <c r="S1039" s="10">
        <v>0.31666666666666665</v>
      </c>
      <c r="T1039" s="8" t="s">
        <v>5036</v>
      </c>
      <c r="U1039" s="8" t="s">
        <v>5037</v>
      </c>
      <c r="V1039" s="10"/>
      <c r="W1039">
        <v>1177.76</v>
      </c>
      <c r="X1039" s="8">
        <v>0</v>
      </c>
      <c r="Y1039" s="8">
        <v>0</v>
      </c>
      <c r="Z1039">
        <v>0</v>
      </c>
      <c r="AA1039">
        <v>0</v>
      </c>
      <c r="AB1039" s="8">
        <f>Solution[[#This Row],[Old Stop]] +1</f>
        <v>1</v>
      </c>
      <c r="AC1039" s="8" t="str">
        <f>_xlfn.CONCAT(Solution[[#This Row],[Old Rt '#]],"_",Solution[[#This Row],[Week '#]],"_", _xlfn.SWITCH(Solution[[#This Row],[Old Delivery Day]], "M", "Monday", "T", "Tuesday", "W", "Wednesday", "R", "Thursday", "F", "Friday"))</f>
        <v>103_Week3_Monday</v>
      </c>
      <c r="AD1039" s="20">
        <v>55.331600000000002</v>
      </c>
      <c r="AE1039" s="20">
        <v>47.601599999999998</v>
      </c>
      <c r="AF1039" s="20">
        <v>53.197099999999999</v>
      </c>
      <c r="AG1039" s="20">
        <v>49.62</v>
      </c>
      <c r="AH1039">
        <v>27.12</v>
      </c>
      <c r="AI1039" s="8" t="s">
        <v>4836</v>
      </c>
      <c r="AJ1039" s="8" t="s">
        <v>5697</v>
      </c>
      <c r="AK1039" s="8">
        <v>1</v>
      </c>
      <c r="AL1039" s="8">
        <v>0</v>
      </c>
      <c r="AM1039" s="11">
        <v>26.352499999999999</v>
      </c>
      <c r="AN1039" s="11">
        <v>25.28</v>
      </c>
      <c r="AO1039" t="s">
        <v>163</v>
      </c>
      <c r="AP1039" s="8" t="s">
        <v>191</v>
      </c>
      <c r="AQ1039" s="8" t="s">
        <v>44</v>
      </c>
      <c r="AR1039" s="8" t="s">
        <v>164</v>
      </c>
      <c r="AS1039" s="8" t="s">
        <v>163</v>
      </c>
      <c r="AT1039" s="8" t="s">
        <v>168</v>
      </c>
      <c r="AU10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39" s="8">
        <v>0</v>
      </c>
      <c r="AW1039">
        <v>13.8329</v>
      </c>
      <c r="AX1039">
        <v>11.900399999999999</v>
      </c>
      <c r="AY1039">
        <v>13.299275</v>
      </c>
      <c r="AZ1039">
        <v>12.404999999999999</v>
      </c>
    </row>
    <row r="1040" spans="1:52" x14ac:dyDescent="0.3">
      <c r="A1040" s="43" t="s">
        <v>503</v>
      </c>
      <c r="B1040" t="s">
        <v>4850</v>
      </c>
      <c r="C1040" t="s">
        <v>110</v>
      </c>
      <c r="D1040" s="8" t="s">
        <v>103</v>
      </c>
      <c r="E1040" s="8" t="s">
        <v>126</v>
      </c>
      <c r="F1040" s="8" t="s">
        <v>14</v>
      </c>
      <c r="G1040" s="8" t="s">
        <v>9266</v>
      </c>
      <c r="H1040" s="8" t="s">
        <v>126</v>
      </c>
      <c r="I1040" s="8" t="s">
        <v>12</v>
      </c>
      <c r="J1040" s="8">
        <v>149</v>
      </c>
      <c r="K1040" s="14" t="s">
        <v>502</v>
      </c>
      <c r="L1040" s="14" t="s">
        <v>6058</v>
      </c>
      <c r="M1040" s="10">
        <v>0.40586963433378298</v>
      </c>
      <c r="N1040" s="8" t="s">
        <v>8056</v>
      </c>
      <c r="O1040" s="8" t="s">
        <v>147</v>
      </c>
      <c r="P1040" s="9">
        <v>0.47806712962962961</v>
      </c>
      <c r="Q1040" s="9">
        <v>0.48082175925925924</v>
      </c>
      <c r="R1040" s="8">
        <v>0</v>
      </c>
      <c r="S1040" s="10">
        <v>6.9291666666666671</v>
      </c>
      <c r="T1040" s="8" t="s">
        <v>4852</v>
      </c>
      <c r="U1040" s="8" t="s">
        <v>4853</v>
      </c>
      <c r="V1040" s="10">
        <v>0.19774864643547199</v>
      </c>
      <c r="W1040">
        <v>1758.91</v>
      </c>
      <c r="X1040" s="8">
        <v>0</v>
      </c>
      <c r="Y1040" s="8">
        <v>0</v>
      </c>
      <c r="Z1040">
        <v>0</v>
      </c>
      <c r="AA1040">
        <v>0</v>
      </c>
      <c r="AB1040" s="8">
        <f>Solution[[#This Row],[Old Stop]] +1</f>
        <v>150</v>
      </c>
      <c r="AC1040" s="8" t="str">
        <f>_xlfn.CONCAT(Solution[[#This Row],[Old Rt '#]],"_",Solution[[#This Row],[Week '#]],"_", _xlfn.SWITCH(Solution[[#This Row],[Old Delivery Day]], "M", "Monday", "T", "Tuesday", "W", "Wednesday", "R", "Thursday", "F", "Friday"))</f>
        <v>103_Week3_Wednesday</v>
      </c>
      <c r="AD1040" s="20">
        <v>44.77</v>
      </c>
      <c r="AE1040" s="20">
        <v>37.746899999999997</v>
      </c>
      <c r="AF1040" s="20">
        <v>35.122199999999999</v>
      </c>
      <c r="AG1040" s="20">
        <v>35.22</v>
      </c>
      <c r="AH1040">
        <v>23.33</v>
      </c>
      <c r="AI1040" s="8" t="s">
        <v>4836</v>
      </c>
      <c r="AJ1040" s="8" t="s">
        <v>5697</v>
      </c>
      <c r="AK1040" s="8">
        <v>1</v>
      </c>
      <c r="AL1040" s="8">
        <v>0</v>
      </c>
      <c r="AM1040" s="11">
        <v>35</v>
      </c>
      <c r="AN1040" s="11">
        <v>35.22</v>
      </c>
      <c r="AO1040" t="s">
        <v>163</v>
      </c>
      <c r="AP1040" s="8" t="s">
        <v>191</v>
      </c>
      <c r="AQ1040" s="8" t="s">
        <v>49</v>
      </c>
      <c r="AR1040" s="8" t="s">
        <v>164</v>
      </c>
      <c r="AS1040" s="8" t="s">
        <v>163</v>
      </c>
      <c r="AT1040" s="8" t="s">
        <v>168</v>
      </c>
      <c r="AU10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40" s="8">
        <v>0</v>
      </c>
      <c r="AW1040">
        <v>11.192500000000001</v>
      </c>
      <c r="AX1040">
        <v>9.4367249999999991</v>
      </c>
      <c r="AY1040">
        <v>8.7805499999999999</v>
      </c>
      <c r="AZ1040">
        <v>8.8049999999999997</v>
      </c>
    </row>
    <row r="1041" spans="1:52" x14ac:dyDescent="0.3">
      <c r="A1041" s="43" t="s">
        <v>1972</v>
      </c>
      <c r="B1041" t="s">
        <v>4887</v>
      </c>
      <c r="C1041" t="s">
        <v>110</v>
      </c>
      <c r="D1041" s="8" t="s">
        <v>103</v>
      </c>
      <c r="E1041" s="8" t="s">
        <v>126</v>
      </c>
      <c r="F1041" s="8" t="s">
        <v>48</v>
      </c>
      <c r="G1041" s="8" t="s">
        <v>9269</v>
      </c>
      <c r="H1041" s="8" t="s">
        <v>126</v>
      </c>
      <c r="I1041" s="8" t="s">
        <v>48</v>
      </c>
      <c r="J1041" s="8">
        <v>405</v>
      </c>
      <c r="K1041" s="14" t="s">
        <v>1971</v>
      </c>
      <c r="L1041" s="14" t="s">
        <v>6066</v>
      </c>
      <c r="M1041" s="10">
        <v>1.14045103841219</v>
      </c>
      <c r="N1041" s="8" t="s">
        <v>8452</v>
      </c>
      <c r="O1041" s="8" t="s">
        <v>147</v>
      </c>
      <c r="P1041" s="9">
        <v>0.58334490740740741</v>
      </c>
      <c r="Q1041" s="9">
        <v>0.58936342592592594</v>
      </c>
      <c r="R1041" s="8">
        <v>0</v>
      </c>
      <c r="S1041" s="10">
        <v>6.62</v>
      </c>
      <c r="T1041" s="8" t="s">
        <v>4889</v>
      </c>
      <c r="U1041" s="8" t="s">
        <v>4890</v>
      </c>
      <c r="V1041" s="10">
        <v>0.16477969309885901</v>
      </c>
      <c r="W1041">
        <v>592.22</v>
      </c>
      <c r="X1041" s="8">
        <v>0</v>
      </c>
      <c r="Y1041" s="8">
        <v>0</v>
      </c>
      <c r="Z1041">
        <v>0</v>
      </c>
      <c r="AA1041">
        <v>0</v>
      </c>
      <c r="AB1041" s="8">
        <f>Solution[[#This Row],[Old Stop]] +1</f>
        <v>406</v>
      </c>
      <c r="AC1041" s="8" t="str">
        <f>_xlfn.CONCAT(Solution[[#This Row],[Old Rt '#]],"_",Solution[[#This Row],[Week '#]],"_", _xlfn.SWITCH(Solution[[#This Row],[Old Delivery Day]], "M", "Monday", "T", "Tuesday", "W", "Wednesday", "R", "Thursday", "F", "Friday"))</f>
        <v>103_Week3_Thursday</v>
      </c>
      <c r="AD1041" s="20">
        <v>0</v>
      </c>
      <c r="AE1041" s="20">
        <v>0</v>
      </c>
      <c r="AF1041" s="20">
        <v>43.594000000000001</v>
      </c>
      <c r="AG1041" s="20">
        <v>36.6327</v>
      </c>
      <c r="AH1041">
        <v>45.91</v>
      </c>
      <c r="AI1041" s="8" t="s">
        <v>3810</v>
      </c>
      <c r="AJ1041" s="8" t="s">
        <v>5484</v>
      </c>
      <c r="AK1041" s="8">
        <v>1</v>
      </c>
      <c r="AL1041" s="8">
        <v>0</v>
      </c>
      <c r="AM1041" s="11">
        <v>4.8837000000000002</v>
      </c>
      <c r="AN1041" s="11">
        <v>25.911200000000001</v>
      </c>
      <c r="AO1041" t="s">
        <v>164</v>
      </c>
      <c r="AP1041" s="8" t="s">
        <v>191</v>
      </c>
      <c r="AQ1041" s="8" t="s">
        <v>44</v>
      </c>
      <c r="AR1041" s="8" t="s">
        <v>164</v>
      </c>
      <c r="AS1041" s="8" t="s">
        <v>164</v>
      </c>
      <c r="AT1041" s="8" t="s">
        <v>168</v>
      </c>
      <c r="AU10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41" s="8"/>
      <c r="AW1041">
        <v>0</v>
      </c>
      <c r="AX1041">
        <v>0</v>
      </c>
      <c r="AY1041">
        <v>10.8985</v>
      </c>
      <c r="AZ1041">
        <v>9.158175</v>
      </c>
    </row>
    <row r="1042" spans="1:52" x14ac:dyDescent="0.3">
      <c r="A1042" s="43" t="s">
        <v>1913</v>
      </c>
      <c r="B1042" t="s">
        <v>3503</v>
      </c>
      <c r="C1042" t="s">
        <v>110</v>
      </c>
      <c r="D1042" s="8" t="s">
        <v>103</v>
      </c>
      <c r="E1042" s="8" t="s">
        <v>126</v>
      </c>
      <c r="F1042" s="8" t="s">
        <v>48</v>
      </c>
      <c r="G1042" s="8" t="s">
        <v>9260</v>
      </c>
      <c r="H1042" s="8" t="s">
        <v>126</v>
      </c>
      <c r="I1042" s="8" t="s">
        <v>15</v>
      </c>
      <c r="J1042" s="8">
        <v>284</v>
      </c>
      <c r="K1042" s="14" t="s">
        <v>1912</v>
      </c>
      <c r="L1042" s="14" t="s">
        <v>6064</v>
      </c>
      <c r="M1042" s="10">
        <v>1.46479530058787</v>
      </c>
      <c r="N1042" s="8" t="s">
        <v>8453</v>
      </c>
      <c r="O1042" s="8" t="s">
        <v>147</v>
      </c>
      <c r="P1042" s="9">
        <v>0.54805555555555552</v>
      </c>
      <c r="Q1042" s="9">
        <v>0.54829861111111111</v>
      </c>
      <c r="R1042" s="8">
        <v>0</v>
      </c>
      <c r="S1042" s="10">
        <v>6.7</v>
      </c>
      <c r="T1042" s="8" t="s">
        <v>3505</v>
      </c>
      <c r="U1042" s="8" t="s">
        <v>3506</v>
      </c>
      <c r="V1042" s="10">
        <v>0.22851042264872501</v>
      </c>
      <c r="W1042">
        <v>6288.99</v>
      </c>
      <c r="X1042" s="8">
        <v>0</v>
      </c>
      <c r="Y1042" s="8">
        <v>0</v>
      </c>
      <c r="Z1042">
        <v>0</v>
      </c>
      <c r="AA1042">
        <v>0</v>
      </c>
      <c r="AB1042" s="8">
        <f>Solution[[#This Row],[Old Stop]] +1</f>
        <v>285</v>
      </c>
      <c r="AC1042" s="8" t="str">
        <f>_xlfn.CONCAT(Solution[[#This Row],[Old Rt '#]],"_",Solution[[#This Row],[Week '#]],"_", _xlfn.SWITCH(Solution[[#This Row],[Old Delivery Day]], "M", "Monday", "T", "Tuesday", "W", "Wednesday", "R", "Thursday", "F", "Friday"))</f>
        <v>103_Week3_Tuesday</v>
      </c>
      <c r="AD1042" s="20">
        <v>71.822100000000006</v>
      </c>
      <c r="AE1042" s="20">
        <v>127.4161</v>
      </c>
      <c r="AF1042" s="20">
        <v>176.04849999999999</v>
      </c>
      <c r="AG1042" s="20">
        <v>166.1876</v>
      </c>
      <c r="AH1042">
        <v>206.31</v>
      </c>
      <c r="AI1042" s="8" t="s">
        <v>3810</v>
      </c>
      <c r="AJ1042" s="8" t="s">
        <v>5484</v>
      </c>
      <c r="AK1042" s="8">
        <v>1</v>
      </c>
      <c r="AL1042" s="8">
        <v>0</v>
      </c>
      <c r="AM1042" s="11">
        <v>166.86869999999999</v>
      </c>
      <c r="AN1042" s="11">
        <v>161.3775</v>
      </c>
      <c r="AO1042" t="s">
        <v>163</v>
      </c>
      <c r="AP1042" s="8" t="s">
        <v>191</v>
      </c>
      <c r="AQ1042" s="8" t="s">
        <v>44</v>
      </c>
      <c r="AR1042" s="8" t="s">
        <v>164</v>
      </c>
      <c r="AS1042" s="8" t="s">
        <v>163</v>
      </c>
      <c r="AT1042" s="8" t="s">
        <v>168</v>
      </c>
      <c r="AU10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42" s="8">
        <v>0</v>
      </c>
      <c r="AW1042">
        <v>17.955525000000002</v>
      </c>
      <c r="AX1042">
        <v>31.854025</v>
      </c>
      <c r="AY1042">
        <v>44.012124999999997</v>
      </c>
      <c r="AZ1042">
        <v>41.546900000000001</v>
      </c>
    </row>
    <row r="1043" spans="1:52" x14ac:dyDescent="0.3">
      <c r="A1043" s="43" t="s">
        <v>1755</v>
      </c>
      <c r="B1043" t="s">
        <v>3432</v>
      </c>
      <c r="C1043" t="s">
        <v>112</v>
      </c>
      <c r="D1043" s="8" t="s">
        <v>103</v>
      </c>
      <c r="E1043" s="8" t="s">
        <v>126</v>
      </c>
      <c r="F1043" s="8" t="s">
        <v>48</v>
      </c>
      <c r="G1043" s="8" t="s">
        <v>9268</v>
      </c>
      <c r="H1043" s="8" t="s">
        <v>126</v>
      </c>
      <c r="I1043" s="8" t="s">
        <v>15</v>
      </c>
      <c r="J1043" s="8">
        <v>285</v>
      </c>
      <c r="K1043" s="14" t="s">
        <v>1754</v>
      </c>
      <c r="L1043" s="14" t="s">
        <v>9008</v>
      </c>
      <c r="M1043" s="10">
        <v>0.102882881707217</v>
      </c>
      <c r="N1043" s="8" t="s">
        <v>6429</v>
      </c>
      <c r="O1043" s="8" t="s">
        <v>147</v>
      </c>
      <c r="P1043" s="9">
        <v>0.5894328703703704</v>
      </c>
      <c r="Q1043" s="9">
        <v>0.59064814814814814</v>
      </c>
      <c r="R1043" s="8">
        <v>0</v>
      </c>
      <c r="S1043" s="10">
        <v>6.6749999999999998</v>
      </c>
      <c r="T1043" s="8" t="s">
        <v>9009</v>
      </c>
      <c r="U1043" s="8" t="s">
        <v>9010</v>
      </c>
      <c r="V1043" s="10">
        <v>2.0760602514957999E-2</v>
      </c>
      <c r="W1043">
        <v>3529.48</v>
      </c>
      <c r="X1043" s="8">
        <v>0</v>
      </c>
      <c r="Y1043" s="8">
        <v>0</v>
      </c>
      <c r="Z1043">
        <v>0</v>
      </c>
      <c r="AA1043">
        <v>0</v>
      </c>
      <c r="AB1043" s="8">
        <f>Solution[[#This Row],[Old Stop]] +1</f>
        <v>286</v>
      </c>
      <c r="AC1043" s="8" t="str">
        <f>_xlfn.CONCAT(Solution[[#This Row],[Old Rt '#]],"_",Solution[[#This Row],[Week '#]],"_", _xlfn.SWITCH(Solution[[#This Row],[Old Delivery Day]], "M", "Monday", "T", "Tuesday", "W", "Wednesday", "R", "Thursday", "F", "Friday"))</f>
        <v>103_Week3_Tuesday</v>
      </c>
      <c r="AD1043" s="20">
        <v>75.25</v>
      </c>
      <c r="AE1043" s="20">
        <v>76.438400000000001</v>
      </c>
      <c r="AF1043" s="20">
        <v>78.34</v>
      </c>
      <c r="AG1043" s="20">
        <v>78.34</v>
      </c>
      <c r="AH1043">
        <v>83.04</v>
      </c>
      <c r="AI1043" s="8" t="s">
        <v>3810</v>
      </c>
      <c r="AJ1043" s="8" t="s">
        <v>5484</v>
      </c>
      <c r="AK1043" s="8">
        <v>1</v>
      </c>
      <c r="AL1043" s="8">
        <v>0</v>
      </c>
      <c r="AM1043" s="11">
        <v>78.34</v>
      </c>
      <c r="AN1043" s="11">
        <v>78.34</v>
      </c>
      <c r="AO1043" t="s">
        <v>163</v>
      </c>
      <c r="AP1043" s="8" t="s">
        <v>191</v>
      </c>
      <c r="AQ1043" s="8" t="s">
        <v>53</v>
      </c>
      <c r="AR1043" s="8" t="s">
        <v>164</v>
      </c>
      <c r="AS1043" s="8" t="s">
        <v>163</v>
      </c>
      <c r="AT1043" s="8" t="s">
        <v>168</v>
      </c>
      <c r="AU10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43" s="8">
        <v>0</v>
      </c>
      <c r="AW1043">
        <v>18.8125</v>
      </c>
      <c r="AX1043">
        <v>19.1096</v>
      </c>
      <c r="AY1043">
        <v>19.585000000000001</v>
      </c>
      <c r="AZ1043">
        <v>19.585000000000001</v>
      </c>
    </row>
    <row r="1044" spans="1:52" x14ac:dyDescent="0.3">
      <c r="A1044" s="43" t="s">
        <v>1421</v>
      </c>
      <c r="B1044" t="s">
        <v>111</v>
      </c>
      <c r="C1044" t="s">
        <v>4868</v>
      </c>
      <c r="D1044" s="8" t="s">
        <v>103</v>
      </c>
      <c r="E1044" s="8" t="s">
        <v>126</v>
      </c>
      <c r="F1044" s="8" t="s">
        <v>14</v>
      </c>
      <c r="G1044" s="8" t="s">
        <v>132</v>
      </c>
      <c r="H1044" s="8" t="s">
        <v>126</v>
      </c>
      <c r="I1044" s="8" t="s">
        <v>12</v>
      </c>
      <c r="J1044" s="8">
        <v>20</v>
      </c>
      <c r="K1044" s="14" t="s">
        <v>1420</v>
      </c>
      <c r="L1044" s="14" t="s">
        <v>6048</v>
      </c>
      <c r="M1044" s="10">
        <v>6.7849002818961104</v>
      </c>
      <c r="N1044" s="8" t="s">
        <v>9129</v>
      </c>
      <c r="O1044" s="8" t="s">
        <v>147</v>
      </c>
      <c r="P1044" s="9">
        <v>0.25471064814814814</v>
      </c>
      <c r="Q1044" s="9">
        <v>0.26063657407407409</v>
      </c>
      <c r="R1044" s="8">
        <v>0</v>
      </c>
      <c r="S1044" s="10">
        <v>9.375</v>
      </c>
      <c r="T1044" s="8" t="s">
        <v>4870</v>
      </c>
      <c r="U1044" s="8" t="s">
        <v>4871</v>
      </c>
      <c r="V1044" s="10">
        <v>3.2166575009259502</v>
      </c>
      <c r="W1044">
        <v>5860.17</v>
      </c>
      <c r="X1044" s="8">
        <v>0</v>
      </c>
      <c r="Y1044" s="8">
        <v>0</v>
      </c>
      <c r="Z1044">
        <v>0</v>
      </c>
      <c r="AA1044">
        <v>0</v>
      </c>
      <c r="AB1044" s="8">
        <f>Solution[[#This Row],[Old Stop]] +1</f>
        <v>21</v>
      </c>
      <c r="AC1044" s="8" t="str">
        <f>_xlfn.CONCAT(Solution[[#This Row],[Old Rt '#]],"_",Solution[[#This Row],[Week '#]],"_", _xlfn.SWITCH(Solution[[#This Row],[Old Delivery Day]], "M", "Monday", "T", "Tuesday", "W", "Wednesday", "R", "Thursday", "F", "Friday"))</f>
        <v>103_Week3_Wednesday</v>
      </c>
      <c r="AD1044" s="20">
        <v>106.3021</v>
      </c>
      <c r="AE1044" s="20">
        <v>100.3738</v>
      </c>
      <c r="AF1044" s="20">
        <v>106.69459999999999</v>
      </c>
      <c r="AG1044" s="20">
        <v>92.501499999999993</v>
      </c>
      <c r="AH1044">
        <v>114.69</v>
      </c>
      <c r="AI1044" s="8" t="s">
        <v>4836</v>
      </c>
      <c r="AJ1044" s="8" t="s">
        <v>5697</v>
      </c>
      <c r="AK1044" s="8">
        <v>1</v>
      </c>
      <c r="AL1044" s="8">
        <v>0</v>
      </c>
      <c r="AM1044" s="11">
        <v>99.795000000000002</v>
      </c>
      <c r="AN1044" s="11">
        <v>91.587500000000006</v>
      </c>
      <c r="AO1044" t="s">
        <v>163</v>
      </c>
      <c r="AP1044" s="8" t="s">
        <v>191</v>
      </c>
      <c r="AQ1044" s="8" t="s">
        <v>44</v>
      </c>
      <c r="AR1044" s="8" t="s">
        <v>164</v>
      </c>
      <c r="AS1044" s="8" t="s">
        <v>163</v>
      </c>
      <c r="AT1044" s="8" t="s">
        <v>168</v>
      </c>
      <c r="AU10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44" s="8">
        <v>0</v>
      </c>
      <c r="AW1044">
        <v>26.575524999999999</v>
      </c>
      <c r="AX1044">
        <v>25.093450000000001</v>
      </c>
      <c r="AY1044">
        <v>26.673649999999999</v>
      </c>
      <c r="AZ1044">
        <v>23.125374999999998</v>
      </c>
    </row>
    <row r="1045" spans="1:52" x14ac:dyDescent="0.3">
      <c r="A1045" s="43" t="s">
        <v>1419</v>
      </c>
      <c r="B1045" t="s">
        <v>111</v>
      </c>
      <c r="C1045" t="s">
        <v>117</v>
      </c>
      <c r="D1045" s="8" t="s">
        <v>103</v>
      </c>
      <c r="E1045" s="8" t="s">
        <v>126</v>
      </c>
      <c r="F1045" s="8" t="s">
        <v>14</v>
      </c>
      <c r="G1045" s="8" t="s">
        <v>4497</v>
      </c>
      <c r="H1045" s="8" t="s">
        <v>126</v>
      </c>
      <c r="I1045" s="8" t="s">
        <v>48</v>
      </c>
      <c r="J1045" s="8">
        <v>170</v>
      </c>
      <c r="K1045" s="14" t="s">
        <v>1418</v>
      </c>
      <c r="L1045" s="14" t="s">
        <v>6070</v>
      </c>
      <c r="M1045" s="10">
        <v>0.229418198141076</v>
      </c>
      <c r="N1045" s="8" t="s">
        <v>6431</v>
      </c>
      <c r="O1045" s="8" t="s">
        <v>147</v>
      </c>
      <c r="P1045" s="9">
        <v>0.39266203703703706</v>
      </c>
      <c r="Q1045" s="9">
        <v>0.40483796296296298</v>
      </c>
      <c r="R1045" s="8">
        <v>0</v>
      </c>
      <c r="S1045" s="10">
        <v>16.740000000000002</v>
      </c>
      <c r="T1045" s="8" t="s">
        <v>4896</v>
      </c>
      <c r="U1045" s="8" t="s">
        <v>4897</v>
      </c>
      <c r="V1045" s="10">
        <v>0.14634338004744599</v>
      </c>
      <c r="W1045">
        <v>5537.15</v>
      </c>
      <c r="X1045" s="8">
        <v>0</v>
      </c>
      <c r="Y1045" s="8">
        <v>0</v>
      </c>
      <c r="Z1045">
        <v>0</v>
      </c>
      <c r="AA1045">
        <v>0</v>
      </c>
      <c r="AB1045" s="8">
        <f>Solution[[#This Row],[Old Stop]] +1</f>
        <v>171</v>
      </c>
      <c r="AC1045" s="8" t="str">
        <f>_xlfn.CONCAT(Solution[[#This Row],[Old Rt '#]],"_",Solution[[#This Row],[Week '#]],"_", _xlfn.SWITCH(Solution[[#This Row],[Old Delivery Day]], "M", "Monday", "T", "Tuesday", "W", "Wednesday", "R", "Thursday", "F", "Friday"))</f>
        <v>103_Week3_Thursday</v>
      </c>
      <c r="AD1045" s="20">
        <v>101.77760000000001</v>
      </c>
      <c r="AE1045" s="20">
        <v>93.806399999999996</v>
      </c>
      <c r="AF1045" s="20">
        <v>95.4178</v>
      </c>
      <c r="AG1045" s="20">
        <v>88.033799999999999</v>
      </c>
      <c r="AH1045">
        <v>96.77</v>
      </c>
      <c r="AI1045" s="8" t="s">
        <v>4836</v>
      </c>
      <c r="AJ1045" s="8" t="s">
        <v>5697</v>
      </c>
      <c r="AK1045" s="8">
        <v>1</v>
      </c>
      <c r="AL1045" s="8">
        <v>0</v>
      </c>
      <c r="AM1045" s="11">
        <v>103.36369999999999</v>
      </c>
      <c r="AN1045" s="11">
        <v>85.606200000000001</v>
      </c>
      <c r="AO1045" t="s">
        <v>163</v>
      </c>
      <c r="AP1045" s="8" t="s">
        <v>191</v>
      </c>
      <c r="AQ1045" s="8" t="s">
        <v>44</v>
      </c>
      <c r="AR1045" s="8" t="s">
        <v>164</v>
      </c>
      <c r="AS1045" s="8" t="s">
        <v>163</v>
      </c>
      <c r="AT1045" s="8" t="s">
        <v>168</v>
      </c>
      <c r="AU10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45" s="8">
        <v>0</v>
      </c>
      <c r="AW1045">
        <v>25.444400000000002</v>
      </c>
      <c r="AX1045">
        <v>23.451599999999999</v>
      </c>
      <c r="AY1045">
        <v>23.85445</v>
      </c>
      <c r="AZ1045">
        <v>22.00845</v>
      </c>
    </row>
    <row r="1046" spans="1:52" x14ac:dyDescent="0.3">
      <c r="A1046" s="43" t="s">
        <v>1021</v>
      </c>
      <c r="B1046" t="s">
        <v>4480</v>
      </c>
      <c r="C1046" t="s">
        <v>110</v>
      </c>
      <c r="D1046" s="8" t="s">
        <v>103</v>
      </c>
      <c r="E1046" s="8" t="s">
        <v>160</v>
      </c>
      <c r="F1046" s="8" t="s">
        <v>15</v>
      </c>
      <c r="G1046" s="8" t="s">
        <v>137</v>
      </c>
      <c r="H1046" s="8" t="s">
        <v>160</v>
      </c>
      <c r="I1046" s="8" t="s">
        <v>15</v>
      </c>
      <c r="J1046" s="8">
        <v>150</v>
      </c>
      <c r="K1046" s="14" t="s">
        <v>1020</v>
      </c>
      <c r="L1046" s="14" t="s">
        <v>5833</v>
      </c>
      <c r="M1046" s="10">
        <v>1.32943561653433</v>
      </c>
      <c r="N1046" s="8" t="s">
        <v>7915</v>
      </c>
      <c r="O1046" s="8" t="s">
        <v>147</v>
      </c>
      <c r="P1046" s="9">
        <v>0.31002314814814813</v>
      </c>
      <c r="Q1046" s="9">
        <v>0.31777777777777777</v>
      </c>
      <c r="R1046" s="8">
        <v>0</v>
      </c>
      <c r="S1046" s="10">
        <v>16.212499999999999</v>
      </c>
      <c r="T1046" s="8" t="s">
        <v>4482</v>
      </c>
      <c r="U1046" s="8" t="s">
        <v>4483</v>
      </c>
      <c r="V1046" s="10">
        <v>0.40941109186560498</v>
      </c>
      <c r="W1046">
        <v>7468.23</v>
      </c>
      <c r="X1046" s="8">
        <v>14</v>
      </c>
      <c r="Y1046" s="8">
        <v>0.72549019607843102</v>
      </c>
      <c r="Z1046">
        <v>2</v>
      </c>
      <c r="AA1046">
        <v>53</v>
      </c>
      <c r="AB1046" s="8">
        <f>Solution[[#This Row],[Old Stop]] +1</f>
        <v>151</v>
      </c>
      <c r="AC1046" s="8" t="str">
        <f>_xlfn.CONCAT(Solution[[#This Row],[Old Rt '#]],"_",Solution[[#This Row],[Week '#]],"_", _xlfn.SWITCH(Solution[[#This Row],[Old Delivery Day]], "M", "Monday", "T", "Tuesday", "W", "Wednesday", "R", "Thursday", "F", "Friday"))</f>
        <v>101_Week3_Tuesday</v>
      </c>
      <c r="AD1046" s="20">
        <v>144.19149999999999</v>
      </c>
      <c r="AE1046" s="20">
        <v>140.93610000000001</v>
      </c>
      <c r="AF1046" s="20">
        <v>146.16300000000001</v>
      </c>
      <c r="AG1046" s="20">
        <v>134.6285</v>
      </c>
      <c r="AH1046">
        <v>144.03</v>
      </c>
      <c r="AI1046" s="8" t="s">
        <v>4399</v>
      </c>
      <c r="AJ1046" s="8" t="s">
        <v>5559</v>
      </c>
      <c r="AK1046" s="8">
        <v>1</v>
      </c>
      <c r="AL1046" s="8">
        <v>51</v>
      </c>
      <c r="AM1046" s="11">
        <v>143.90119999999999</v>
      </c>
      <c r="AN1046" s="11">
        <v>146.16249999999999</v>
      </c>
      <c r="AO1046" t="s">
        <v>164</v>
      </c>
      <c r="AP1046" s="8" t="s">
        <v>191</v>
      </c>
      <c r="AQ1046" s="8" t="s">
        <v>44</v>
      </c>
      <c r="AR1046" s="8" t="s">
        <v>164</v>
      </c>
      <c r="AS1046" s="8" t="s">
        <v>164</v>
      </c>
      <c r="AT1046" s="8" t="s">
        <v>168</v>
      </c>
      <c r="AU10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46" s="8"/>
      <c r="AW1046">
        <v>36.047874999999998</v>
      </c>
      <c r="AX1046">
        <v>35.234025000000003</v>
      </c>
      <c r="AY1046">
        <v>36.540750000000003</v>
      </c>
      <c r="AZ1046">
        <v>33.657125000000001</v>
      </c>
    </row>
    <row r="1047" spans="1:52" x14ac:dyDescent="0.3">
      <c r="A1047" s="43" t="s">
        <v>1846</v>
      </c>
      <c r="B1047" t="s">
        <v>4476</v>
      </c>
      <c r="C1047" t="s">
        <v>51</v>
      </c>
      <c r="D1047" s="8" t="s">
        <v>103</v>
      </c>
      <c r="E1047" s="8" t="s">
        <v>160</v>
      </c>
      <c r="F1047" s="8" t="s">
        <v>15</v>
      </c>
      <c r="G1047" s="8" t="s">
        <v>9252</v>
      </c>
      <c r="H1047" s="8" t="s">
        <v>160</v>
      </c>
      <c r="I1047" s="8" t="s">
        <v>15</v>
      </c>
      <c r="J1047" s="8">
        <v>160</v>
      </c>
      <c r="K1047" s="14" t="s">
        <v>1845</v>
      </c>
      <c r="L1047" s="14" t="s">
        <v>5830</v>
      </c>
      <c r="M1047" s="10">
        <v>1.49561537743061</v>
      </c>
      <c r="N1047" s="8" t="s">
        <v>7914</v>
      </c>
      <c r="O1047" s="8" t="s">
        <v>1380</v>
      </c>
      <c r="P1047" s="9">
        <v>0.30608796296296298</v>
      </c>
      <c r="Q1047" s="9">
        <v>0.30909722222222225</v>
      </c>
      <c r="R1047" s="8">
        <v>0</v>
      </c>
      <c r="S1047" s="10">
        <v>4.333333333333333</v>
      </c>
      <c r="T1047" s="8" t="s">
        <v>4478</v>
      </c>
      <c r="U1047" s="8" t="s">
        <v>4479</v>
      </c>
      <c r="V1047" s="10">
        <v>0.76569475651607499</v>
      </c>
      <c r="W1047">
        <v>246.78</v>
      </c>
      <c r="X1047" s="8">
        <v>0</v>
      </c>
      <c r="Y1047" s="8">
        <v>0</v>
      </c>
      <c r="Z1047">
        <v>0</v>
      </c>
      <c r="AA1047">
        <v>0</v>
      </c>
      <c r="AB1047" s="8">
        <f>Solution[[#This Row],[Old Stop]] +1</f>
        <v>161</v>
      </c>
      <c r="AC1047" s="8" t="str">
        <f>_xlfn.CONCAT(Solution[[#This Row],[Old Rt '#]],"_",Solution[[#This Row],[Week '#]],"_", _xlfn.SWITCH(Solution[[#This Row],[Old Delivery Day]], "M", "Monday", "T", "Tuesday", "W", "Wednesday", "R", "Thursday", "F", "Friday"))</f>
        <v>101_Week3_Tuesday</v>
      </c>
      <c r="AD1047" s="20">
        <v>36.57</v>
      </c>
      <c r="AE1047" s="20">
        <v>42.35</v>
      </c>
      <c r="AF1047" s="20">
        <v>44.47</v>
      </c>
      <c r="AG1047" s="20">
        <v>46.26</v>
      </c>
      <c r="AH1047">
        <v>6.1695000000000002</v>
      </c>
      <c r="AI1047" s="8" t="s">
        <v>4399</v>
      </c>
      <c r="AJ1047" s="8" t="s">
        <v>5559</v>
      </c>
      <c r="AK1047" s="8">
        <v>1</v>
      </c>
      <c r="AL1047" s="8">
        <v>0</v>
      </c>
      <c r="AM1047" s="11">
        <v>5.2937000000000003</v>
      </c>
      <c r="AN1047" s="11">
        <v>6.0061999999999998</v>
      </c>
      <c r="AO1047" t="s">
        <v>164</v>
      </c>
      <c r="AP1047" s="8" t="s">
        <v>191</v>
      </c>
      <c r="AQ1047" s="8" t="s">
        <v>44</v>
      </c>
      <c r="AR1047" s="8" t="s">
        <v>164</v>
      </c>
      <c r="AS1047" s="8" t="s">
        <v>164</v>
      </c>
      <c r="AT1047" s="8" t="s">
        <v>168</v>
      </c>
      <c r="AU10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47" s="8"/>
      <c r="AW1047">
        <v>9.1425000000000001</v>
      </c>
      <c r="AX1047">
        <v>10.5875</v>
      </c>
      <c r="AY1047">
        <v>11.1175</v>
      </c>
      <c r="AZ1047">
        <v>11.565</v>
      </c>
    </row>
    <row r="1048" spans="1:52" x14ac:dyDescent="0.3">
      <c r="A1048" s="43" t="s">
        <v>1007</v>
      </c>
      <c r="B1048" t="s">
        <v>5391</v>
      </c>
      <c r="C1048" t="s">
        <v>110</v>
      </c>
      <c r="D1048" s="8" t="s">
        <v>103</v>
      </c>
      <c r="E1048" s="8" t="s">
        <v>160</v>
      </c>
      <c r="F1048" s="8" t="s">
        <v>15</v>
      </c>
      <c r="G1048" s="8" t="s">
        <v>9248</v>
      </c>
      <c r="H1048" s="8" t="s">
        <v>160</v>
      </c>
      <c r="I1048" s="8" t="s">
        <v>15</v>
      </c>
      <c r="J1048" s="8">
        <v>240</v>
      </c>
      <c r="K1048" s="14" t="s">
        <v>1006</v>
      </c>
      <c r="L1048" s="14" t="s">
        <v>8914</v>
      </c>
      <c r="M1048" s="10">
        <v>2.9266157729014899</v>
      </c>
      <c r="N1048" s="8" t="s">
        <v>7930</v>
      </c>
      <c r="O1048" s="8" t="s">
        <v>129</v>
      </c>
      <c r="P1048" s="9">
        <v>0.31981481481481483</v>
      </c>
      <c r="Q1048" s="9">
        <v>0.32604166666666667</v>
      </c>
      <c r="R1048" s="8">
        <v>0</v>
      </c>
      <c r="S1048" s="10">
        <v>8.9250000000000007</v>
      </c>
      <c r="T1048" s="8" t="s">
        <v>8915</v>
      </c>
      <c r="U1048" s="8" t="s">
        <v>8916</v>
      </c>
      <c r="V1048" s="10">
        <v>1.11073384013773</v>
      </c>
      <c r="W1048">
        <v>2337.3200000000002</v>
      </c>
      <c r="X1048" s="8">
        <v>0</v>
      </c>
      <c r="Y1048" s="8">
        <v>0</v>
      </c>
      <c r="Z1048">
        <v>0</v>
      </c>
      <c r="AA1048">
        <v>0</v>
      </c>
      <c r="AB1048" s="8">
        <f>Solution[[#This Row],[Old Stop]] +1</f>
        <v>241</v>
      </c>
      <c r="AC1048" s="8" t="str">
        <f>_xlfn.CONCAT(Solution[[#This Row],[Old Rt '#]],"_",Solution[[#This Row],[Week '#]],"_", _xlfn.SWITCH(Solution[[#This Row],[Old Delivery Day]], "M", "Monday", "T", "Tuesday", "W", "Wednesday", "R", "Thursday", "F", "Friday"))</f>
        <v>101_Week3_Tuesday</v>
      </c>
      <c r="AD1048" s="20">
        <v>85.72</v>
      </c>
      <c r="AE1048" s="20">
        <v>82.746600000000001</v>
      </c>
      <c r="AF1048" s="20">
        <v>84.77</v>
      </c>
      <c r="AG1048" s="20">
        <v>81.540000000000006</v>
      </c>
      <c r="AH1048">
        <v>46.78</v>
      </c>
      <c r="AI1048" s="8" t="s">
        <v>4399</v>
      </c>
      <c r="AJ1048" s="8" t="s">
        <v>5559</v>
      </c>
      <c r="AK1048" s="8">
        <v>1</v>
      </c>
      <c r="AL1048" s="8">
        <v>0</v>
      </c>
      <c r="AM1048" s="11">
        <v>38.56</v>
      </c>
      <c r="AN1048" s="11">
        <v>39.087499999999999</v>
      </c>
      <c r="AO1048" t="s">
        <v>164</v>
      </c>
      <c r="AP1048" s="8" t="s">
        <v>191</v>
      </c>
      <c r="AQ1048" s="8" t="s">
        <v>44</v>
      </c>
      <c r="AR1048" s="8" t="s">
        <v>164</v>
      </c>
      <c r="AS1048" s="8" t="s">
        <v>164</v>
      </c>
      <c r="AT1048" s="8" t="s">
        <v>168</v>
      </c>
      <c r="AU10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48" s="8"/>
      <c r="AW1048">
        <v>21.43</v>
      </c>
      <c r="AX1048">
        <v>20.68665</v>
      </c>
      <c r="AY1048">
        <v>21.192499999999999</v>
      </c>
      <c r="AZ1048">
        <v>20.385000000000002</v>
      </c>
    </row>
    <row r="1049" spans="1:52" x14ac:dyDescent="0.3">
      <c r="A1049" s="43" t="s">
        <v>1009</v>
      </c>
      <c r="B1049" t="s">
        <v>4450</v>
      </c>
      <c r="C1049" t="s">
        <v>110</v>
      </c>
      <c r="D1049" s="8" t="s">
        <v>103</v>
      </c>
      <c r="E1049" s="8" t="s">
        <v>160</v>
      </c>
      <c r="F1049" s="8" t="s">
        <v>15</v>
      </c>
      <c r="G1049" s="8" t="s">
        <v>140</v>
      </c>
      <c r="H1049" s="8" t="s">
        <v>160</v>
      </c>
      <c r="I1049" s="8" t="s">
        <v>15</v>
      </c>
      <c r="J1049" s="8">
        <v>210</v>
      </c>
      <c r="K1049" s="14" t="s">
        <v>1008</v>
      </c>
      <c r="L1049" s="14" t="s">
        <v>5820</v>
      </c>
      <c r="M1049" s="10">
        <v>1.7590748241463099</v>
      </c>
      <c r="N1049" s="8" t="s">
        <v>7928</v>
      </c>
      <c r="O1049" s="8" t="s">
        <v>147</v>
      </c>
      <c r="P1049" s="9">
        <v>0.33578703703703705</v>
      </c>
      <c r="Q1049" s="9">
        <v>0.3432175925925926</v>
      </c>
      <c r="R1049" s="8">
        <v>0</v>
      </c>
      <c r="S1049" s="10">
        <v>9.7666666666666675</v>
      </c>
      <c r="T1049" s="8" t="s">
        <v>4452</v>
      </c>
      <c r="U1049" s="8" t="s">
        <v>4453</v>
      </c>
      <c r="V1049" s="10">
        <v>0.82455520885213995</v>
      </c>
      <c r="W1049">
        <v>7526.33</v>
      </c>
      <c r="X1049" s="8">
        <v>0</v>
      </c>
      <c r="Y1049" s="8">
        <v>0</v>
      </c>
      <c r="Z1049">
        <v>0</v>
      </c>
      <c r="AA1049">
        <v>0</v>
      </c>
      <c r="AB1049" s="8">
        <f>Solution[[#This Row],[Old Stop]] +1</f>
        <v>211</v>
      </c>
      <c r="AC1049" s="8" t="str">
        <f>_xlfn.CONCAT(Solution[[#This Row],[Old Rt '#]],"_",Solution[[#This Row],[Week '#]],"_", _xlfn.SWITCH(Solution[[#This Row],[Old Delivery Day]], "M", "Monday", "T", "Tuesday", "W", "Wednesday", "R", "Thursday", "F", "Friday"))</f>
        <v>101_Week3_Tuesday</v>
      </c>
      <c r="AD1049" s="20">
        <v>138.63380000000001</v>
      </c>
      <c r="AE1049" s="20">
        <v>145.0669</v>
      </c>
      <c r="AF1049" s="20">
        <v>149.57</v>
      </c>
      <c r="AG1049" s="20">
        <v>155.58920000000001</v>
      </c>
      <c r="AH1049">
        <v>155.36000000000001</v>
      </c>
      <c r="AI1049" s="8" t="s">
        <v>4399</v>
      </c>
      <c r="AJ1049" s="8" t="s">
        <v>5559</v>
      </c>
      <c r="AK1049" s="8">
        <v>1</v>
      </c>
      <c r="AL1049" s="8">
        <v>0</v>
      </c>
      <c r="AM1049" s="11">
        <v>145.23500000000001</v>
      </c>
      <c r="AN1049" s="11">
        <v>153.91499999999999</v>
      </c>
      <c r="AO1049" t="s">
        <v>164</v>
      </c>
      <c r="AP1049" s="8" t="s">
        <v>191</v>
      </c>
      <c r="AQ1049" s="8" t="s">
        <v>44</v>
      </c>
      <c r="AR1049" s="8" t="s">
        <v>164</v>
      </c>
      <c r="AS1049" s="8" t="s">
        <v>164</v>
      </c>
      <c r="AT1049" s="8" t="s">
        <v>168</v>
      </c>
      <c r="AU10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49" s="8"/>
      <c r="AW1049">
        <v>34.658450000000002</v>
      </c>
      <c r="AX1049">
        <v>36.266725000000001</v>
      </c>
      <c r="AY1049">
        <v>37.392499999999998</v>
      </c>
      <c r="AZ1049">
        <v>38.897300000000001</v>
      </c>
    </row>
    <row r="1050" spans="1:52" x14ac:dyDescent="0.3">
      <c r="A1050" s="43" t="s">
        <v>1011</v>
      </c>
      <c r="B1050" t="s">
        <v>4440</v>
      </c>
      <c r="C1050" t="s">
        <v>110</v>
      </c>
      <c r="D1050" s="8" t="s">
        <v>103</v>
      </c>
      <c r="E1050" s="8" t="s">
        <v>160</v>
      </c>
      <c r="F1050" s="8" t="s">
        <v>15</v>
      </c>
      <c r="G1050" s="8" t="s">
        <v>9251</v>
      </c>
      <c r="H1050" s="8" t="s">
        <v>160</v>
      </c>
      <c r="I1050" s="8" t="s">
        <v>15</v>
      </c>
      <c r="J1050" s="8">
        <v>245</v>
      </c>
      <c r="K1050" s="14" t="s">
        <v>1010</v>
      </c>
      <c r="L1050" s="14" t="s">
        <v>8926</v>
      </c>
      <c r="M1050" s="10">
        <v>0.101453230241404</v>
      </c>
      <c r="N1050" s="8" t="s">
        <v>7931</v>
      </c>
      <c r="O1050" s="8" t="s">
        <v>147</v>
      </c>
      <c r="P1050" s="9">
        <v>0.32611111111111113</v>
      </c>
      <c r="Q1050" s="9">
        <v>0.33456018518518521</v>
      </c>
      <c r="R1050" s="8">
        <v>0</v>
      </c>
      <c r="S1050" s="10">
        <v>16.658333333333335</v>
      </c>
      <c r="T1050" s="8" t="s">
        <v>8927</v>
      </c>
      <c r="U1050" s="8" t="s">
        <v>8928</v>
      </c>
      <c r="V1050" s="10">
        <v>4.2024927418029302E-2</v>
      </c>
      <c r="W1050">
        <v>19842.46</v>
      </c>
      <c r="X1050" s="8">
        <v>28</v>
      </c>
      <c r="Y1050" s="8">
        <v>0.93086419753086402</v>
      </c>
      <c r="Z1050">
        <v>23</v>
      </c>
      <c r="AA1050">
        <v>498</v>
      </c>
      <c r="AB1050" s="8">
        <f>Solution[[#This Row],[Old Stop]] +1</f>
        <v>246</v>
      </c>
      <c r="AC1050" s="8" t="str">
        <f>_xlfn.CONCAT(Solution[[#This Row],[Old Rt '#]],"_",Solution[[#This Row],[Week '#]],"_", _xlfn.SWITCH(Solution[[#This Row],[Old Delivery Day]], "M", "Monday", "T", "Tuesday", "W", "Wednesday", "R", "Thursday", "F", "Friday"))</f>
        <v>101_Week3_Tuesday</v>
      </c>
      <c r="AD1050" s="20">
        <v>344.0838</v>
      </c>
      <c r="AE1050" s="20">
        <v>405.59840000000003</v>
      </c>
      <c r="AF1050" s="20">
        <v>439.31689999999998</v>
      </c>
      <c r="AG1050" s="20">
        <v>422.48689999999999</v>
      </c>
      <c r="AH1050">
        <v>438.45</v>
      </c>
      <c r="AI1050" s="8" t="s">
        <v>4399</v>
      </c>
      <c r="AJ1050" s="8" t="s">
        <v>5559</v>
      </c>
      <c r="AK1050" s="8">
        <v>1</v>
      </c>
      <c r="AL1050" s="8">
        <v>405</v>
      </c>
      <c r="AM1050" s="11">
        <v>427.38</v>
      </c>
      <c r="AN1050" s="11">
        <v>425.99</v>
      </c>
      <c r="AO1050" t="s">
        <v>164</v>
      </c>
      <c r="AP1050" s="8" t="s">
        <v>191</v>
      </c>
      <c r="AQ1050" s="8" t="s">
        <v>44</v>
      </c>
      <c r="AR1050" s="8" t="s">
        <v>164</v>
      </c>
      <c r="AS1050" s="8" t="s">
        <v>164</v>
      </c>
      <c r="AT1050" s="8" t="s">
        <v>168</v>
      </c>
      <c r="AU10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0" s="8"/>
      <c r="AW1050">
        <v>86.020949999999999</v>
      </c>
      <c r="AX1050">
        <v>101.39960000000001</v>
      </c>
      <c r="AY1050">
        <v>109.82922499999999</v>
      </c>
      <c r="AZ1050">
        <v>105.621725</v>
      </c>
    </row>
    <row r="1051" spans="1:52" x14ac:dyDescent="0.3">
      <c r="A1051" s="43" t="s">
        <v>1966</v>
      </c>
      <c r="B1051" t="s">
        <v>4123</v>
      </c>
      <c r="C1051" t="s">
        <v>110</v>
      </c>
      <c r="D1051" s="8" t="s">
        <v>103</v>
      </c>
      <c r="E1051" s="8" t="s">
        <v>160</v>
      </c>
      <c r="F1051" s="8" t="s">
        <v>13</v>
      </c>
      <c r="G1051" s="8" t="s">
        <v>137</v>
      </c>
      <c r="H1051" s="8" t="s">
        <v>290</v>
      </c>
      <c r="I1051" s="8" t="s">
        <v>48</v>
      </c>
      <c r="J1051" s="8">
        <v>147</v>
      </c>
      <c r="K1051" s="14" t="s">
        <v>1965</v>
      </c>
      <c r="L1051" s="14" t="s">
        <v>5944</v>
      </c>
      <c r="M1051" s="10">
        <v>2.0607148727641902</v>
      </c>
      <c r="N1051" s="8" t="s">
        <v>7887</v>
      </c>
      <c r="O1051" s="8" t="s">
        <v>147</v>
      </c>
      <c r="P1051" s="9">
        <v>0.33708333333333335</v>
      </c>
      <c r="Q1051" s="9">
        <v>0.34394675925925927</v>
      </c>
      <c r="R1051" s="8">
        <v>0</v>
      </c>
      <c r="S1051" s="10">
        <v>10.950000000000001</v>
      </c>
      <c r="T1051" s="8" t="s">
        <v>4125</v>
      </c>
      <c r="U1051" s="8" t="s">
        <v>4126</v>
      </c>
      <c r="V1051" s="10">
        <v>0.68015481044403003</v>
      </c>
      <c r="W1051">
        <v>1492.6</v>
      </c>
      <c r="X1051" s="8">
        <v>0</v>
      </c>
      <c r="Y1051" s="8">
        <v>0</v>
      </c>
      <c r="Z1051">
        <v>0</v>
      </c>
      <c r="AA1051">
        <v>0</v>
      </c>
      <c r="AB1051" s="8">
        <f>Solution[[#This Row],[Old Stop]] +1</f>
        <v>148</v>
      </c>
      <c r="AC1051" s="8" t="str">
        <f>_xlfn.CONCAT(Solution[[#This Row],[Old Rt '#]],"_",Solution[[#This Row],[Week '#]],"_", _xlfn.SWITCH(Solution[[#This Row],[Old Delivery Day]], "M", "Monday", "T", "Tuesday", "W", "Wednesday", "R", "Thursday", "F", "Friday"))</f>
        <v>105_Week3_Thursday</v>
      </c>
      <c r="AD1051" s="20">
        <v>0</v>
      </c>
      <c r="AE1051" s="20">
        <v>0</v>
      </c>
      <c r="AF1051" s="20">
        <v>90.04</v>
      </c>
      <c r="AG1051" s="20">
        <v>77.330699999999993</v>
      </c>
      <c r="AH1051">
        <v>100.08</v>
      </c>
      <c r="AI1051" s="8" t="s">
        <v>3495</v>
      </c>
      <c r="AJ1051" s="8" t="s">
        <v>5698</v>
      </c>
      <c r="AK1051" s="8">
        <v>1</v>
      </c>
      <c r="AL1051" s="8">
        <v>0</v>
      </c>
      <c r="AM1051" s="11">
        <v>39.986199999999997</v>
      </c>
      <c r="AN1051" s="11">
        <v>77.064999999999998</v>
      </c>
      <c r="AO1051" t="s">
        <v>163</v>
      </c>
      <c r="AP1051" s="8" t="s">
        <v>191</v>
      </c>
      <c r="AQ1051" s="8" t="s">
        <v>44</v>
      </c>
      <c r="AR1051" s="8" t="s">
        <v>163</v>
      </c>
      <c r="AS1051" s="8" t="s">
        <v>163</v>
      </c>
      <c r="AT1051" s="8" t="s">
        <v>168</v>
      </c>
      <c r="AU10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1" s="8">
        <v>0</v>
      </c>
      <c r="AW1051">
        <v>0</v>
      </c>
      <c r="AX1051">
        <v>0</v>
      </c>
      <c r="AY1051">
        <v>22.51</v>
      </c>
      <c r="AZ1051">
        <v>19.332674999999998</v>
      </c>
    </row>
    <row r="1052" spans="1:52" x14ac:dyDescent="0.3">
      <c r="A1052" s="43" t="s">
        <v>1073</v>
      </c>
      <c r="B1052" t="s">
        <v>3872</v>
      </c>
      <c r="C1052" t="s">
        <v>110</v>
      </c>
      <c r="D1052" s="8" t="s">
        <v>103</v>
      </c>
      <c r="E1052" s="8" t="s">
        <v>160</v>
      </c>
      <c r="F1052" s="8" t="s">
        <v>13</v>
      </c>
      <c r="G1052" s="8" t="s">
        <v>4484</v>
      </c>
      <c r="H1052" s="8" t="s">
        <v>160</v>
      </c>
      <c r="I1052" s="8" t="s">
        <v>48</v>
      </c>
      <c r="J1052" s="8">
        <v>223</v>
      </c>
      <c r="K1052" s="14" t="s">
        <v>1072</v>
      </c>
      <c r="L1052" s="14" t="s">
        <v>5964</v>
      </c>
      <c r="M1052" s="10">
        <v>0.26425121493932102</v>
      </c>
      <c r="N1052" s="8" t="s">
        <v>7880</v>
      </c>
      <c r="O1052" s="8" t="s">
        <v>129</v>
      </c>
      <c r="P1052" s="9">
        <v>0.37988425925925928</v>
      </c>
      <c r="Q1052" s="9">
        <v>0.38317129629629632</v>
      </c>
      <c r="R1052" s="8">
        <v>0</v>
      </c>
      <c r="S1052" s="10">
        <v>5.3166666666666664</v>
      </c>
      <c r="T1052" s="8" t="s">
        <v>4601</v>
      </c>
      <c r="U1052" s="8" t="s">
        <v>4602</v>
      </c>
      <c r="V1052" s="10">
        <v>6.0230172587508499E-2</v>
      </c>
      <c r="W1052">
        <v>1930.37</v>
      </c>
      <c r="X1052" s="8">
        <v>0</v>
      </c>
      <c r="Y1052" s="8">
        <v>0</v>
      </c>
      <c r="Z1052">
        <v>0</v>
      </c>
      <c r="AA1052">
        <v>0</v>
      </c>
      <c r="AB1052" s="8">
        <f>Solution[[#This Row],[Old Stop]] +1</f>
        <v>224</v>
      </c>
      <c r="AC1052" s="8" t="str">
        <f>_xlfn.CONCAT(Solution[[#This Row],[Old Rt '#]],"_",Solution[[#This Row],[Week '#]],"_", _xlfn.SWITCH(Solution[[#This Row],[Old Delivery Day]], "M", "Monday", "T", "Tuesday", "W", "Wednesday", "R", "Thursday", "F", "Friday"))</f>
        <v>101_Week3_Thursday</v>
      </c>
      <c r="AD1052" s="20">
        <v>88.071600000000004</v>
      </c>
      <c r="AE1052" s="20">
        <v>115.782</v>
      </c>
      <c r="AF1052" s="20">
        <v>65.798699999999997</v>
      </c>
      <c r="AG1052" s="20">
        <v>74.358500000000006</v>
      </c>
      <c r="AH1052">
        <v>45.99</v>
      </c>
      <c r="AI1052" s="8" t="s">
        <v>3495</v>
      </c>
      <c r="AJ1052" s="8" t="s">
        <v>5698</v>
      </c>
      <c r="AK1052" s="8">
        <v>1</v>
      </c>
      <c r="AL1052" s="8">
        <v>0</v>
      </c>
      <c r="AM1052" s="11">
        <v>45.421199999999999</v>
      </c>
      <c r="AN1052" s="11">
        <v>49.531199999999998</v>
      </c>
      <c r="AO1052" t="s">
        <v>163</v>
      </c>
      <c r="AP1052" s="8" t="s">
        <v>191</v>
      </c>
      <c r="AQ1052" s="8" t="s">
        <v>44</v>
      </c>
      <c r="AR1052" s="8" t="s">
        <v>164</v>
      </c>
      <c r="AS1052" s="8" t="s">
        <v>163</v>
      </c>
      <c r="AT1052" s="8" t="s">
        <v>168</v>
      </c>
      <c r="AU10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2" s="8">
        <v>0</v>
      </c>
      <c r="AW1052">
        <v>22.017900000000001</v>
      </c>
      <c r="AX1052">
        <v>28.945499999999999</v>
      </c>
      <c r="AY1052">
        <v>16.449674999999999</v>
      </c>
      <c r="AZ1052">
        <v>18.589625000000002</v>
      </c>
    </row>
    <row r="1053" spans="1:52" x14ac:dyDescent="0.3">
      <c r="A1053" s="43" t="s">
        <v>389</v>
      </c>
      <c r="B1053" t="s">
        <v>133</v>
      </c>
      <c r="C1053" t="s">
        <v>108</v>
      </c>
      <c r="D1053" s="8" t="s">
        <v>103</v>
      </c>
      <c r="E1053" s="8" t="s">
        <v>160</v>
      </c>
      <c r="F1053" s="8" t="s">
        <v>13</v>
      </c>
      <c r="G1053" s="8" t="s">
        <v>9252</v>
      </c>
      <c r="H1053" s="8" t="s">
        <v>160</v>
      </c>
      <c r="I1053" s="8" t="s">
        <v>48</v>
      </c>
      <c r="J1053" s="8">
        <v>132</v>
      </c>
      <c r="K1053" s="14" t="s">
        <v>388</v>
      </c>
      <c r="L1053" s="14" t="s">
        <v>5968</v>
      </c>
      <c r="M1053" s="10">
        <v>1.02732739592528</v>
      </c>
      <c r="N1053" s="8" t="s">
        <v>7854</v>
      </c>
      <c r="O1053" s="8" t="s">
        <v>125</v>
      </c>
      <c r="P1053" s="9">
        <v>0.31623842592592594</v>
      </c>
      <c r="Q1053" s="9">
        <v>0.33564814814814814</v>
      </c>
      <c r="R1053" s="8">
        <v>0</v>
      </c>
      <c r="S1053" s="10">
        <v>28.03</v>
      </c>
      <c r="T1053" s="8" t="s">
        <v>4075</v>
      </c>
      <c r="U1053" s="8" t="s">
        <v>4076</v>
      </c>
      <c r="V1053" s="10">
        <v>0.46655332365290902</v>
      </c>
      <c r="W1053">
        <v>8510.69</v>
      </c>
      <c r="X1053" s="8">
        <v>0</v>
      </c>
      <c r="Y1053" s="8">
        <v>0</v>
      </c>
      <c r="Z1053">
        <v>0</v>
      </c>
      <c r="AA1053">
        <v>0</v>
      </c>
      <c r="AB1053" s="8">
        <f>Solution[[#This Row],[Old Stop]] +1</f>
        <v>133</v>
      </c>
      <c r="AC1053" s="8" t="str">
        <f>_xlfn.CONCAT(Solution[[#This Row],[Old Rt '#]],"_",Solution[[#This Row],[Week '#]],"_", _xlfn.SWITCH(Solution[[#This Row],[Old Delivery Day]], "M", "Monday", "T", "Tuesday", "W", "Wednesday", "R", "Thursday", "F", "Friday"))</f>
        <v>101_Week3_Thursday</v>
      </c>
      <c r="AD1053" s="20">
        <v>181.26660000000001</v>
      </c>
      <c r="AE1053" s="20">
        <v>212.1644</v>
      </c>
      <c r="AF1053" s="20">
        <v>247.76570000000001</v>
      </c>
      <c r="AG1053" s="20">
        <v>211.19630000000001</v>
      </c>
      <c r="AH1053">
        <v>132.57</v>
      </c>
      <c r="AI1053" s="8" t="s">
        <v>3495</v>
      </c>
      <c r="AJ1053" s="8" t="s">
        <v>5698</v>
      </c>
      <c r="AK1053" s="8">
        <v>1</v>
      </c>
      <c r="AL1053" s="8">
        <v>0</v>
      </c>
      <c r="AM1053" s="11">
        <v>122.31</v>
      </c>
      <c r="AN1053" s="11">
        <v>201.55619999999999</v>
      </c>
      <c r="AO1053" t="s">
        <v>163</v>
      </c>
      <c r="AP1053" s="8" t="s">
        <v>191</v>
      </c>
      <c r="AQ1053" s="8" t="s">
        <v>44</v>
      </c>
      <c r="AR1053" s="8" t="s">
        <v>164</v>
      </c>
      <c r="AS1053" s="8" t="s">
        <v>163</v>
      </c>
      <c r="AT1053" s="8" t="s">
        <v>168</v>
      </c>
      <c r="AU10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3" s="8">
        <v>0</v>
      </c>
      <c r="AW1053">
        <v>45.316650000000003</v>
      </c>
      <c r="AX1053">
        <v>53.0411</v>
      </c>
      <c r="AY1053">
        <v>61.941425000000002</v>
      </c>
      <c r="AZ1053">
        <v>52.799075000000002</v>
      </c>
    </row>
    <row r="1054" spans="1:52" x14ac:dyDescent="0.3">
      <c r="A1054" s="43" t="s">
        <v>1013</v>
      </c>
      <c r="B1054" t="s">
        <v>4503</v>
      </c>
      <c r="C1054" t="s">
        <v>110</v>
      </c>
      <c r="D1054" s="8" t="s">
        <v>103</v>
      </c>
      <c r="E1054" s="8" t="s">
        <v>160</v>
      </c>
      <c r="F1054" s="8" t="s">
        <v>15</v>
      </c>
      <c r="G1054" s="8" t="s">
        <v>9250</v>
      </c>
      <c r="H1054" s="8" t="s">
        <v>290</v>
      </c>
      <c r="I1054" s="8" t="s">
        <v>48</v>
      </c>
      <c r="J1054" s="8">
        <v>350</v>
      </c>
      <c r="K1054" s="14" t="s">
        <v>1012</v>
      </c>
      <c r="L1054" s="14" t="s">
        <v>5856</v>
      </c>
      <c r="M1054" s="10">
        <v>0.15588053266306201</v>
      </c>
      <c r="N1054" s="8" t="s">
        <v>7917</v>
      </c>
      <c r="O1054" s="8" t="s">
        <v>147</v>
      </c>
      <c r="P1054" s="9">
        <v>0.29516203703703703</v>
      </c>
      <c r="Q1054" s="9">
        <v>0.30504629629629632</v>
      </c>
      <c r="R1054" s="8">
        <v>0</v>
      </c>
      <c r="S1054" s="10">
        <v>11.69</v>
      </c>
      <c r="T1054" s="8" t="s">
        <v>4505</v>
      </c>
      <c r="U1054" s="8" t="s">
        <v>4506</v>
      </c>
      <c r="V1054" s="10">
        <v>7.2746954612916803E-2</v>
      </c>
      <c r="W1054">
        <v>5234.6899999999996</v>
      </c>
      <c r="X1054" s="8">
        <v>0</v>
      </c>
      <c r="Y1054" s="8">
        <v>0</v>
      </c>
      <c r="Z1054">
        <v>0</v>
      </c>
      <c r="AA1054">
        <v>0</v>
      </c>
      <c r="AB1054" s="8">
        <f>Solution[[#This Row],[Old Stop]] +1</f>
        <v>351</v>
      </c>
      <c r="AC1054" s="8" t="str">
        <f>_xlfn.CONCAT(Solution[[#This Row],[Old Rt '#]],"_",Solution[[#This Row],[Week '#]],"_", _xlfn.SWITCH(Solution[[#This Row],[Old Delivery Day]], "M", "Monday", "T", "Tuesday", "W", "Wednesday", "R", "Thursday", "F", "Friday"))</f>
        <v>105_Week3_Thursday</v>
      </c>
      <c r="AD1054" s="20">
        <v>94.62</v>
      </c>
      <c r="AE1054" s="20">
        <v>91.2971</v>
      </c>
      <c r="AF1054" s="20">
        <v>109.0878</v>
      </c>
      <c r="AG1054" s="20">
        <v>105.7146</v>
      </c>
      <c r="AH1054">
        <v>117.2</v>
      </c>
      <c r="AI1054" s="8" t="s">
        <v>4399</v>
      </c>
      <c r="AJ1054" s="8" t="s">
        <v>5559</v>
      </c>
      <c r="AK1054" s="8">
        <v>1</v>
      </c>
      <c r="AL1054" s="8">
        <v>0</v>
      </c>
      <c r="AM1054" s="11">
        <v>104.17</v>
      </c>
      <c r="AN1054" s="11">
        <v>103.6662</v>
      </c>
      <c r="AO1054" t="s">
        <v>163</v>
      </c>
      <c r="AP1054" s="8" t="s">
        <v>191</v>
      </c>
      <c r="AQ1054" s="8" t="s">
        <v>44</v>
      </c>
      <c r="AR1054" s="8" t="s">
        <v>163</v>
      </c>
      <c r="AS1054" s="8" t="s">
        <v>163</v>
      </c>
      <c r="AT1054" s="8" t="s">
        <v>168</v>
      </c>
      <c r="AU10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4" s="8">
        <v>0</v>
      </c>
      <c r="AW1054">
        <v>23.655000000000001</v>
      </c>
      <c r="AX1054">
        <v>22.824275</v>
      </c>
      <c r="AY1054">
        <v>27.27195</v>
      </c>
      <c r="AZ1054">
        <v>26.428650000000001</v>
      </c>
    </row>
    <row r="1055" spans="1:52" x14ac:dyDescent="0.3">
      <c r="A1055" s="43" t="s">
        <v>520</v>
      </c>
      <c r="B1055" t="s">
        <v>5331</v>
      </c>
      <c r="C1055" t="s">
        <v>110</v>
      </c>
      <c r="D1055" s="8" t="s">
        <v>103</v>
      </c>
      <c r="E1055" s="8" t="s">
        <v>160</v>
      </c>
      <c r="F1055" s="8" t="s">
        <v>15</v>
      </c>
      <c r="G1055" s="8" t="s">
        <v>132</v>
      </c>
      <c r="H1055" s="8" t="s">
        <v>160</v>
      </c>
      <c r="I1055" s="8" t="s">
        <v>14</v>
      </c>
      <c r="J1055" s="8">
        <v>150</v>
      </c>
      <c r="K1055" s="14" t="s">
        <v>519</v>
      </c>
      <c r="L1055" s="14" t="s">
        <v>6132</v>
      </c>
      <c r="M1055" s="10">
        <v>7.4245071352992698</v>
      </c>
      <c r="N1055" s="8" t="s">
        <v>7912</v>
      </c>
      <c r="O1055" s="8" t="s">
        <v>129</v>
      </c>
      <c r="P1055" s="9">
        <v>0.25515046296296295</v>
      </c>
      <c r="Q1055" s="9">
        <v>0.26144675925925925</v>
      </c>
      <c r="R1055" s="8">
        <v>0</v>
      </c>
      <c r="S1055" s="10">
        <v>8.7583333333333329</v>
      </c>
      <c r="T1055" s="8" t="s">
        <v>5333</v>
      </c>
      <c r="U1055" s="8" t="s">
        <v>5334</v>
      </c>
      <c r="V1055" s="10">
        <v>3.3287162993288901</v>
      </c>
      <c r="W1055">
        <v>1827.61</v>
      </c>
      <c r="X1055" s="8">
        <v>0</v>
      </c>
      <c r="Y1055" s="8">
        <v>0</v>
      </c>
      <c r="Z1055">
        <v>0</v>
      </c>
      <c r="AA1055">
        <v>0</v>
      </c>
      <c r="AB1055" s="8">
        <f>Solution[[#This Row],[Old Stop]] +1</f>
        <v>151</v>
      </c>
      <c r="AC1055" s="8" t="str">
        <f>_xlfn.CONCAT(Solution[[#This Row],[Old Rt '#]],"_",Solution[[#This Row],[Week '#]],"_", _xlfn.SWITCH(Solution[[#This Row],[Old Delivery Day]], "M", "Monday", "T", "Tuesday", "W", "Wednesday", "R", "Thursday", "F", "Friday"))</f>
        <v>101_Week3_Friday</v>
      </c>
      <c r="AD1055" s="20">
        <v>75.402500000000003</v>
      </c>
      <c r="AE1055" s="20">
        <v>88.307100000000005</v>
      </c>
      <c r="AF1055" s="20">
        <v>84.923299999999998</v>
      </c>
      <c r="AG1055" s="20">
        <v>98.1828</v>
      </c>
      <c r="AH1055">
        <v>45.59</v>
      </c>
      <c r="AI1055" s="8" t="s">
        <v>4399</v>
      </c>
      <c r="AJ1055" s="8" t="s">
        <v>5559</v>
      </c>
      <c r="AK1055" s="8">
        <v>2</v>
      </c>
      <c r="AL1055" s="8">
        <v>0</v>
      </c>
      <c r="AM1055" s="11">
        <v>20.494350000000001</v>
      </c>
      <c r="AN1055" s="11">
        <v>23.81185</v>
      </c>
      <c r="AO1055" t="s">
        <v>163</v>
      </c>
      <c r="AP1055" s="8" t="s">
        <v>191</v>
      </c>
      <c r="AQ1055" s="8" t="s">
        <v>44</v>
      </c>
      <c r="AR1055" s="8" t="s">
        <v>164</v>
      </c>
      <c r="AS1055" s="8" t="s">
        <v>163</v>
      </c>
      <c r="AT1055" s="8" t="s">
        <v>168</v>
      </c>
      <c r="AU10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5" s="8">
        <v>0</v>
      </c>
      <c r="AW1055">
        <v>18.850625000000001</v>
      </c>
      <c r="AX1055">
        <v>22.076775000000001</v>
      </c>
      <c r="AY1055">
        <v>21.230824999999999</v>
      </c>
      <c r="AZ1055">
        <v>24.5457</v>
      </c>
    </row>
    <row r="1056" spans="1:52" x14ac:dyDescent="0.3">
      <c r="A1056" s="43" t="s">
        <v>253</v>
      </c>
      <c r="B1056" t="s">
        <v>4458</v>
      </c>
      <c r="C1056" t="s">
        <v>110</v>
      </c>
      <c r="D1056" s="8" t="s">
        <v>103</v>
      </c>
      <c r="E1056" s="8" t="s">
        <v>160</v>
      </c>
      <c r="F1056" s="8" t="s">
        <v>15</v>
      </c>
      <c r="G1056" s="8" t="s">
        <v>9253</v>
      </c>
      <c r="H1056" s="8" t="s">
        <v>160</v>
      </c>
      <c r="I1056" s="8" t="s">
        <v>15</v>
      </c>
      <c r="J1056" s="8">
        <v>185</v>
      </c>
      <c r="K1056" s="14" t="s">
        <v>252</v>
      </c>
      <c r="L1056" s="14" t="s">
        <v>5822</v>
      </c>
      <c r="M1056" s="10">
        <v>0.82509595567691496</v>
      </c>
      <c r="N1056" s="8" t="s">
        <v>7929</v>
      </c>
      <c r="O1056" s="8" t="s">
        <v>147</v>
      </c>
      <c r="P1056" s="9">
        <v>0.34378472222222223</v>
      </c>
      <c r="Q1056" s="9">
        <v>0.35391203703703705</v>
      </c>
      <c r="R1056" s="8">
        <v>0</v>
      </c>
      <c r="S1056" s="10">
        <v>12.766666666666667</v>
      </c>
      <c r="T1056" s="8" t="s">
        <v>5823</v>
      </c>
      <c r="U1056" s="8" t="s">
        <v>5824</v>
      </c>
      <c r="V1056" s="10">
        <v>0.33418753330249601</v>
      </c>
      <c r="W1056">
        <v>11605.22</v>
      </c>
      <c r="X1056" s="8">
        <v>37</v>
      </c>
      <c r="Y1056" s="8">
        <v>0.81407035175879405</v>
      </c>
      <c r="Z1056">
        <v>11</v>
      </c>
      <c r="AA1056">
        <v>202</v>
      </c>
      <c r="AB1056" s="8">
        <f>Solution[[#This Row],[Old Stop]] +1</f>
        <v>186</v>
      </c>
      <c r="AC1056" s="8" t="str">
        <f>_xlfn.CONCAT(Solution[[#This Row],[Old Rt '#]],"_",Solution[[#This Row],[Week '#]],"_", _xlfn.SWITCH(Solution[[#This Row],[Old Delivery Day]], "M", "Monday", "T", "Tuesday", "W", "Wednesday", "R", "Thursday", "F", "Friday"))</f>
        <v>101_Week3_Tuesday</v>
      </c>
      <c r="AD1056" s="20">
        <v>211.39920000000001</v>
      </c>
      <c r="AE1056" s="20">
        <v>222.2807</v>
      </c>
      <c r="AF1056" s="20">
        <v>235.24610000000001</v>
      </c>
      <c r="AG1056" s="20">
        <v>218.30840000000001</v>
      </c>
      <c r="AH1056">
        <v>236.86</v>
      </c>
      <c r="AI1056" s="8" t="s">
        <v>4399</v>
      </c>
      <c r="AJ1056" s="8" t="s">
        <v>5559</v>
      </c>
      <c r="AK1056" s="8">
        <v>1</v>
      </c>
      <c r="AL1056" s="8">
        <v>199</v>
      </c>
      <c r="AM1056" s="11">
        <v>233.06</v>
      </c>
      <c r="AN1056" s="11">
        <v>211.60249999999999</v>
      </c>
      <c r="AO1056" t="s">
        <v>164</v>
      </c>
      <c r="AP1056" s="8" t="s">
        <v>191</v>
      </c>
      <c r="AQ1056" s="8" t="s">
        <v>44</v>
      </c>
      <c r="AR1056" s="8" t="s">
        <v>164</v>
      </c>
      <c r="AS1056" s="8" t="s">
        <v>164</v>
      </c>
      <c r="AT1056" s="8" t="s">
        <v>168</v>
      </c>
      <c r="AU10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6" s="8"/>
      <c r="AW1056">
        <v>52.849800000000002</v>
      </c>
      <c r="AX1056">
        <v>55.570174999999999</v>
      </c>
      <c r="AY1056">
        <v>58.811525000000003</v>
      </c>
      <c r="AZ1056">
        <v>54.577100000000002</v>
      </c>
    </row>
    <row r="1057" spans="1:52" x14ac:dyDescent="0.3">
      <c r="A1057" s="43" t="s">
        <v>991</v>
      </c>
      <c r="B1057" t="s">
        <v>5387</v>
      </c>
      <c r="C1057" t="s">
        <v>110</v>
      </c>
      <c r="D1057" s="8" t="s">
        <v>103</v>
      </c>
      <c r="E1057" s="8" t="s">
        <v>160</v>
      </c>
      <c r="F1057" s="8" t="s">
        <v>15</v>
      </c>
      <c r="G1057" s="8" t="s">
        <v>9247</v>
      </c>
      <c r="H1057" s="8" t="s">
        <v>160</v>
      </c>
      <c r="I1057" s="8" t="s">
        <v>15</v>
      </c>
      <c r="J1057" s="8">
        <v>250</v>
      </c>
      <c r="K1057" s="14" t="s">
        <v>990</v>
      </c>
      <c r="L1057" s="14" t="s">
        <v>5818</v>
      </c>
      <c r="M1057" s="10">
        <v>1.7821643296234699</v>
      </c>
      <c r="N1057" s="8" t="s">
        <v>7924</v>
      </c>
      <c r="O1057" s="8" t="s">
        <v>129</v>
      </c>
      <c r="P1057" s="9">
        <v>0.40656249999999999</v>
      </c>
      <c r="Q1057" s="9">
        <v>0.41744212962962962</v>
      </c>
      <c r="R1057" s="8">
        <v>0</v>
      </c>
      <c r="S1057" s="10">
        <v>11.108333333333334</v>
      </c>
      <c r="T1057" s="8" t="s">
        <v>5389</v>
      </c>
      <c r="U1057" s="8" t="s">
        <v>5390</v>
      </c>
      <c r="V1057" s="10">
        <v>1.3610506428904601</v>
      </c>
      <c r="W1057">
        <v>2139.6799999999998</v>
      </c>
      <c r="X1057" s="8">
        <v>0</v>
      </c>
      <c r="Y1057" s="8">
        <v>0</v>
      </c>
      <c r="Z1057">
        <v>0</v>
      </c>
      <c r="AA1057">
        <v>0</v>
      </c>
      <c r="AB1057" s="8">
        <f>Solution[[#This Row],[Old Stop]] +1</f>
        <v>251</v>
      </c>
      <c r="AC1057" s="8" t="str">
        <f>_xlfn.CONCAT(Solution[[#This Row],[Old Rt '#]],"_",Solution[[#This Row],[Week '#]],"_", _xlfn.SWITCH(Solution[[#This Row],[Old Delivery Day]], "M", "Monday", "T", "Tuesday", "W", "Wednesday", "R", "Thursday", "F", "Friday"))</f>
        <v>101_Week3_Tuesday</v>
      </c>
      <c r="AD1057" s="20">
        <v>85.452500000000001</v>
      </c>
      <c r="AE1057" s="20">
        <v>96.566599999999994</v>
      </c>
      <c r="AF1057" s="20">
        <v>106.64709999999999</v>
      </c>
      <c r="AG1057" s="20">
        <v>111.78830000000001</v>
      </c>
      <c r="AH1057">
        <v>62.13</v>
      </c>
      <c r="AI1057" s="8" t="s">
        <v>4399</v>
      </c>
      <c r="AJ1057" s="8" t="s">
        <v>5559</v>
      </c>
      <c r="AK1057" s="8">
        <v>1</v>
      </c>
      <c r="AL1057" s="8">
        <v>0</v>
      </c>
      <c r="AM1057" s="11">
        <v>42.296199999999999</v>
      </c>
      <c r="AN1057" s="11">
        <v>53.893700000000003</v>
      </c>
      <c r="AO1057" t="s">
        <v>164</v>
      </c>
      <c r="AP1057" s="8" t="s">
        <v>191</v>
      </c>
      <c r="AQ1057" s="8" t="s">
        <v>44</v>
      </c>
      <c r="AR1057" s="8" t="s">
        <v>164</v>
      </c>
      <c r="AS1057" s="8" t="s">
        <v>164</v>
      </c>
      <c r="AT1057" s="8" t="s">
        <v>168</v>
      </c>
      <c r="AU10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7" s="8"/>
      <c r="AW1057">
        <v>21.363125</v>
      </c>
      <c r="AX1057">
        <v>24.141649999999998</v>
      </c>
      <c r="AY1057">
        <v>26.661774999999999</v>
      </c>
      <c r="AZ1057">
        <v>27.947075000000002</v>
      </c>
    </row>
    <row r="1058" spans="1:52" x14ac:dyDescent="0.3">
      <c r="A1058" s="43" t="s">
        <v>997</v>
      </c>
      <c r="B1058" t="s">
        <v>5381</v>
      </c>
      <c r="C1058" t="s">
        <v>110</v>
      </c>
      <c r="D1058" s="8" t="s">
        <v>103</v>
      </c>
      <c r="E1058" s="8" t="s">
        <v>160</v>
      </c>
      <c r="F1058" s="8" t="s">
        <v>15</v>
      </c>
      <c r="G1058" s="8" t="s">
        <v>9258</v>
      </c>
      <c r="H1058" s="8" t="s">
        <v>160</v>
      </c>
      <c r="I1058" s="8" t="s">
        <v>15</v>
      </c>
      <c r="J1058" s="8">
        <v>260</v>
      </c>
      <c r="K1058" s="14" t="s">
        <v>996</v>
      </c>
      <c r="L1058" s="14" t="s">
        <v>5815</v>
      </c>
      <c r="M1058" s="10">
        <v>4.2512010333410899E-2</v>
      </c>
      <c r="N1058" s="8" t="s">
        <v>8536</v>
      </c>
      <c r="O1058" s="8" t="s">
        <v>129</v>
      </c>
      <c r="P1058" s="9">
        <v>0.39447916666666666</v>
      </c>
      <c r="Q1058" s="9">
        <v>0.40532407407407406</v>
      </c>
      <c r="R1058" s="8">
        <v>0</v>
      </c>
      <c r="S1058" s="10">
        <v>11.625</v>
      </c>
      <c r="T1058" s="8" t="s">
        <v>5383</v>
      </c>
      <c r="U1058" s="8" t="s">
        <v>5384</v>
      </c>
      <c r="V1058" s="10">
        <v>3.5219464661730399E-2</v>
      </c>
      <c r="W1058">
        <v>1598.16</v>
      </c>
      <c r="X1058" s="8">
        <v>0</v>
      </c>
      <c r="Y1058" s="8">
        <v>0</v>
      </c>
      <c r="Z1058">
        <v>0</v>
      </c>
      <c r="AA1058">
        <v>0</v>
      </c>
      <c r="AB1058" s="8">
        <f>Solution[[#This Row],[Old Stop]] +1</f>
        <v>261</v>
      </c>
      <c r="AC1058" s="8" t="str">
        <f>_xlfn.CONCAT(Solution[[#This Row],[Old Rt '#]],"_",Solution[[#This Row],[Week '#]],"_", _xlfn.SWITCH(Solution[[#This Row],[Old Delivery Day]], "M", "Monday", "T", "Tuesday", "W", "Wednesday", "R", "Thursday", "F", "Friday"))</f>
        <v>101_Week3_Tuesday</v>
      </c>
      <c r="AD1058" s="20">
        <v>85.522499999999994</v>
      </c>
      <c r="AE1058" s="20">
        <v>91.635999999999996</v>
      </c>
      <c r="AF1058" s="20">
        <v>71.011200000000002</v>
      </c>
      <c r="AG1058" s="20">
        <v>75.266599999999997</v>
      </c>
      <c r="AH1058">
        <v>45.88</v>
      </c>
      <c r="AI1058" s="8" t="s">
        <v>4399</v>
      </c>
      <c r="AJ1058" s="8" t="s">
        <v>5559</v>
      </c>
      <c r="AK1058" s="8">
        <v>1</v>
      </c>
      <c r="AL1058" s="8">
        <v>0</v>
      </c>
      <c r="AM1058" s="11">
        <v>37.671199999999999</v>
      </c>
      <c r="AN1058" s="11">
        <v>38.086199999999998</v>
      </c>
      <c r="AO1058" t="s">
        <v>164</v>
      </c>
      <c r="AP1058" s="8" t="s">
        <v>191</v>
      </c>
      <c r="AQ1058" s="8" t="s">
        <v>44</v>
      </c>
      <c r="AR1058" s="8" t="s">
        <v>164</v>
      </c>
      <c r="AS1058" s="8" t="s">
        <v>164</v>
      </c>
      <c r="AT1058" s="8" t="s">
        <v>168</v>
      </c>
      <c r="AU10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8" s="8"/>
      <c r="AW1058">
        <v>21.380624999999998</v>
      </c>
      <c r="AX1058">
        <v>22.908999999999999</v>
      </c>
      <c r="AY1058">
        <v>17.752800000000001</v>
      </c>
      <c r="AZ1058">
        <v>18.816649999999999</v>
      </c>
    </row>
    <row r="1059" spans="1:52" x14ac:dyDescent="0.3">
      <c r="A1059" s="43" t="s">
        <v>1004</v>
      </c>
      <c r="B1059" t="s">
        <v>4468</v>
      </c>
      <c r="C1059" t="s">
        <v>110</v>
      </c>
      <c r="D1059" s="8" t="s">
        <v>103</v>
      </c>
      <c r="E1059" s="8" t="s">
        <v>160</v>
      </c>
      <c r="F1059" s="8" t="s">
        <v>15</v>
      </c>
      <c r="G1059" s="8" t="s">
        <v>9257</v>
      </c>
      <c r="H1059" s="8" t="s">
        <v>160</v>
      </c>
      <c r="I1059" s="8" t="s">
        <v>15</v>
      </c>
      <c r="J1059" s="8">
        <v>170</v>
      </c>
      <c r="K1059" s="14" t="s">
        <v>1003</v>
      </c>
      <c r="L1059" s="14" t="s">
        <v>5828</v>
      </c>
      <c r="M1059" s="10">
        <v>12.0643540932299</v>
      </c>
      <c r="N1059" s="8" t="s">
        <v>7925</v>
      </c>
      <c r="O1059" s="8" t="s">
        <v>147</v>
      </c>
      <c r="P1059" s="9">
        <v>0.42582175925925925</v>
      </c>
      <c r="Q1059" s="9">
        <v>0.4314351851851852</v>
      </c>
      <c r="R1059" s="8">
        <v>0</v>
      </c>
      <c r="S1059" s="10">
        <v>11.55</v>
      </c>
      <c r="T1059" s="8" t="s">
        <v>4470</v>
      </c>
      <c r="U1059" s="8" t="s">
        <v>4471</v>
      </c>
      <c r="V1059" s="10">
        <v>11.3113603295842</v>
      </c>
      <c r="W1059">
        <v>2078.88</v>
      </c>
      <c r="X1059" s="8">
        <v>4</v>
      </c>
      <c r="Y1059" s="8">
        <v>0.71428571428571397</v>
      </c>
      <c r="Z1059">
        <v>1</v>
      </c>
      <c r="AA1059">
        <v>17</v>
      </c>
      <c r="AB1059" s="8">
        <f>Solution[[#This Row],[Old Stop]] +1</f>
        <v>171</v>
      </c>
      <c r="AC1059" s="8" t="str">
        <f>_xlfn.CONCAT(Solution[[#This Row],[Old Rt '#]],"_",Solution[[#This Row],[Week '#]],"_", _xlfn.SWITCH(Solution[[#This Row],[Old Delivery Day]], "M", "Monday", "T", "Tuesday", "W", "Wednesday", "R", "Thursday", "F", "Friday"))</f>
        <v>101_Week3_Tuesday</v>
      </c>
      <c r="AD1059" s="20">
        <v>35</v>
      </c>
      <c r="AE1059" s="20">
        <v>33.944000000000003</v>
      </c>
      <c r="AF1059" s="20">
        <v>46.8461</v>
      </c>
      <c r="AG1059" s="20">
        <v>43.778399999999998</v>
      </c>
      <c r="AH1059">
        <v>47.68</v>
      </c>
      <c r="AI1059" s="8" t="s">
        <v>4399</v>
      </c>
      <c r="AJ1059" s="8" t="s">
        <v>5559</v>
      </c>
      <c r="AK1059" s="8">
        <v>1</v>
      </c>
      <c r="AL1059" s="8">
        <v>14</v>
      </c>
      <c r="AM1059" s="11">
        <v>45.09</v>
      </c>
      <c r="AN1059" s="11">
        <v>42.924999999999997</v>
      </c>
      <c r="AO1059" t="s">
        <v>164</v>
      </c>
      <c r="AP1059" s="8" t="s">
        <v>191</v>
      </c>
      <c r="AQ1059" s="8" t="s">
        <v>44</v>
      </c>
      <c r="AR1059" s="8" t="s">
        <v>164</v>
      </c>
      <c r="AS1059" s="8" t="s">
        <v>164</v>
      </c>
      <c r="AT1059" s="8" t="s">
        <v>168</v>
      </c>
      <c r="AU10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59" s="8"/>
      <c r="AW1059">
        <v>8.75</v>
      </c>
      <c r="AX1059">
        <v>8.4860000000000007</v>
      </c>
      <c r="AY1059">
        <v>11.711525</v>
      </c>
      <c r="AZ1059">
        <v>10.944599999999999</v>
      </c>
    </row>
    <row r="1060" spans="1:52" x14ac:dyDescent="0.3">
      <c r="A1060" s="43" t="s">
        <v>1690</v>
      </c>
      <c r="B1060" t="s">
        <v>4491</v>
      </c>
      <c r="C1060" t="s">
        <v>110</v>
      </c>
      <c r="D1060" s="8" t="s">
        <v>103</v>
      </c>
      <c r="E1060" s="8" t="s">
        <v>160</v>
      </c>
      <c r="F1060" s="8" t="s">
        <v>15</v>
      </c>
      <c r="G1060" s="8" t="s">
        <v>9263</v>
      </c>
      <c r="H1060" s="8" t="s">
        <v>160</v>
      </c>
      <c r="I1060" s="8" t="s">
        <v>15</v>
      </c>
      <c r="J1060" s="8">
        <v>137</v>
      </c>
      <c r="K1060" s="14" t="s">
        <v>1689</v>
      </c>
      <c r="L1060" s="14" t="s">
        <v>5839</v>
      </c>
      <c r="M1060" s="10">
        <v>1.5367963026387199</v>
      </c>
      <c r="N1060" s="8" t="s">
        <v>7923</v>
      </c>
      <c r="O1060" s="8" t="s">
        <v>147</v>
      </c>
      <c r="P1060" s="9">
        <v>0.43697916666666664</v>
      </c>
      <c r="Q1060" s="9">
        <v>0.44565972222222222</v>
      </c>
      <c r="R1060" s="8">
        <v>0</v>
      </c>
      <c r="S1060" s="10">
        <v>11.991666666666667</v>
      </c>
      <c r="T1060" s="8" t="s">
        <v>4493</v>
      </c>
      <c r="U1060" s="8" t="s">
        <v>4494</v>
      </c>
      <c r="V1060" s="10">
        <v>0.35598607678706801</v>
      </c>
      <c r="W1060">
        <v>1920.38</v>
      </c>
      <c r="X1060" s="8">
        <v>13</v>
      </c>
      <c r="Y1060" s="8">
        <v>0.72916666666666696</v>
      </c>
      <c r="Z1060">
        <v>3</v>
      </c>
      <c r="AA1060">
        <v>49</v>
      </c>
      <c r="AB1060" s="8">
        <f>Solution[[#This Row],[Old Stop]] +1</f>
        <v>138</v>
      </c>
      <c r="AC1060" s="8" t="str">
        <f>_xlfn.CONCAT(Solution[[#This Row],[Old Rt '#]],"_",Solution[[#This Row],[Week '#]],"_", _xlfn.SWITCH(Solution[[#This Row],[Old Delivery Day]], "M", "Monday", "T", "Tuesday", "W", "Wednesday", "R", "Thursday", "F", "Friday"))</f>
        <v>101_Week3_Tuesday</v>
      </c>
      <c r="AD1060" s="20">
        <v>38.08</v>
      </c>
      <c r="AE1060" s="20">
        <v>35.83</v>
      </c>
      <c r="AF1060" s="20">
        <v>37.491500000000002</v>
      </c>
      <c r="AG1060" s="20">
        <v>37.442300000000003</v>
      </c>
      <c r="AH1060">
        <v>40.520000000000003</v>
      </c>
      <c r="AI1060" s="8" t="s">
        <v>4399</v>
      </c>
      <c r="AJ1060" s="8" t="s">
        <v>5559</v>
      </c>
      <c r="AK1060" s="8">
        <v>1</v>
      </c>
      <c r="AL1060" s="8">
        <v>48</v>
      </c>
      <c r="AM1060" s="11">
        <v>35.83</v>
      </c>
      <c r="AN1060" s="11">
        <v>37.7575</v>
      </c>
      <c r="AO1060" t="s">
        <v>164</v>
      </c>
      <c r="AP1060" s="8" t="s">
        <v>191</v>
      </c>
      <c r="AQ1060" s="8" t="s">
        <v>44</v>
      </c>
      <c r="AR1060" s="8" t="s">
        <v>164</v>
      </c>
      <c r="AS1060" s="8" t="s">
        <v>164</v>
      </c>
      <c r="AT1060" s="8" t="s">
        <v>168</v>
      </c>
      <c r="AU10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0" s="8"/>
      <c r="AW1060">
        <v>9.52</v>
      </c>
      <c r="AX1060">
        <v>8.9574999999999996</v>
      </c>
      <c r="AY1060">
        <v>9.3728750000000005</v>
      </c>
      <c r="AZ1060">
        <v>9.3605750000000008</v>
      </c>
    </row>
    <row r="1061" spans="1:52" x14ac:dyDescent="0.3">
      <c r="A1061" s="43" t="s">
        <v>1016</v>
      </c>
      <c r="B1061" t="s">
        <v>4464</v>
      </c>
      <c r="C1061" t="s">
        <v>110</v>
      </c>
      <c r="D1061" s="8" t="s">
        <v>103</v>
      </c>
      <c r="E1061" s="8" t="s">
        <v>160</v>
      </c>
      <c r="F1061" s="8" t="s">
        <v>15</v>
      </c>
      <c r="G1061" s="8" t="s">
        <v>9255</v>
      </c>
      <c r="H1061" s="8" t="s">
        <v>160</v>
      </c>
      <c r="I1061" s="8" t="s">
        <v>15</v>
      </c>
      <c r="J1061" s="8">
        <v>165</v>
      </c>
      <c r="K1061" s="14" t="s">
        <v>1015</v>
      </c>
      <c r="L1061" s="14" t="s">
        <v>5826</v>
      </c>
      <c r="M1061" s="10">
        <v>0.15965882841970799</v>
      </c>
      <c r="N1061" s="8" t="s">
        <v>7922</v>
      </c>
      <c r="O1061" s="8" t="s">
        <v>147</v>
      </c>
      <c r="P1061" s="9">
        <v>0.43153935185185183</v>
      </c>
      <c r="Q1061" s="9">
        <v>0.43591435185185184</v>
      </c>
      <c r="R1061" s="8">
        <v>0</v>
      </c>
      <c r="S1061" s="10">
        <v>5.8666666666666671</v>
      </c>
      <c r="T1061" s="8" t="s">
        <v>4466</v>
      </c>
      <c r="U1061" s="8" t="s">
        <v>4467</v>
      </c>
      <c r="V1061" s="10">
        <v>3.3673415053547102E-2</v>
      </c>
      <c r="W1061">
        <v>2089.5</v>
      </c>
      <c r="X1061" s="8">
        <v>0</v>
      </c>
      <c r="Y1061" s="8">
        <v>0</v>
      </c>
      <c r="Z1061">
        <v>0</v>
      </c>
      <c r="AA1061">
        <v>0</v>
      </c>
      <c r="AB1061" s="8">
        <f>Solution[[#This Row],[Old Stop]] +1</f>
        <v>166</v>
      </c>
      <c r="AC1061" s="8" t="str">
        <f>_xlfn.CONCAT(Solution[[#This Row],[Old Rt '#]],"_",Solution[[#This Row],[Week '#]],"_", _xlfn.SWITCH(Solution[[#This Row],[Old Delivery Day]], "M", "Monday", "T", "Tuesday", "W", "Wednesday", "R", "Thursday", "F", "Friday"))</f>
        <v>101_Week3_Tuesday</v>
      </c>
      <c r="AD1061" s="20">
        <v>39.592300000000002</v>
      </c>
      <c r="AE1061" s="20">
        <v>40.357599999999998</v>
      </c>
      <c r="AF1061" s="20">
        <v>40.146099999999997</v>
      </c>
      <c r="AG1061" s="20">
        <v>41.326900000000002</v>
      </c>
      <c r="AH1061">
        <v>40.880000000000003</v>
      </c>
      <c r="AI1061" s="8" t="s">
        <v>4399</v>
      </c>
      <c r="AJ1061" s="8" t="s">
        <v>5559</v>
      </c>
      <c r="AK1061" s="8">
        <v>1</v>
      </c>
      <c r="AL1061" s="8">
        <v>0</v>
      </c>
      <c r="AM1061" s="11">
        <v>39.975000000000001</v>
      </c>
      <c r="AN1061" s="11">
        <v>40.875</v>
      </c>
      <c r="AO1061" t="s">
        <v>164</v>
      </c>
      <c r="AP1061" s="8" t="s">
        <v>191</v>
      </c>
      <c r="AQ1061" s="8" t="s">
        <v>44</v>
      </c>
      <c r="AR1061" s="8" t="s">
        <v>164</v>
      </c>
      <c r="AS1061" s="8" t="s">
        <v>164</v>
      </c>
      <c r="AT1061" s="8" t="s">
        <v>168</v>
      </c>
      <c r="AU10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1" s="8"/>
      <c r="AW1061">
        <v>9.8980750000000004</v>
      </c>
      <c r="AX1061">
        <v>10.089399999999999</v>
      </c>
      <c r="AY1061">
        <v>10.036524999999999</v>
      </c>
      <c r="AZ1061">
        <v>10.331725</v>
      </c>
    </row>
    <row r="1062" spans="1:52" x14ac:dyDescent="0.3">
      <c r="A1062" s="43" t="s">
        <v>611</v>
      </c>
      <c r="B1062" t="s">
        <v>7491</v>
      </c>
      <c r="C1062" t="s">
        <v>110</v>
      </c>
      <c r="D1062" s="8" t="s">
        <v>103</v>
      </c>
      <c r="E1062" s="8" t="s">
        <v>160</v>
      </c>
      <c r="F1062" s="8" t="s">
        <v>15</v>
      </c>
      <c r="G1062" s="8" t="s">
        <v>4484</v>
      </c>
      <c r="H1062" s="8" t="s">
        <v>290</v>
      </c>
      <c r="I1062" s="8" t="s">
        <v>48</v>
      </c>
      <c r="J1062" s="8">
        <v>295</v>
      </c>
      <c r="K1062" s="14" t="s">
        <v>610</v>
      </c>
      <c r="L1062" s="14" t="s">
        <v>8987</v>
      </c>
      <c r="M1062" s="10">
        <v>0</v>
      </c>
      <c r="N1062" s="8" t="s">
        <v>7934</v>
      </c>
      <c r="O1062" s="8" t="s">
        <v>107</v>
      </c>
      <c r="P1062" s="9">
        <v>0.36280092592592594</v>
      </c>
      <c r="Q1062" s="9">
        <v>0.36951388888888886</v>
      </c>
      <c r="R1062" s="8">
        <v>0</v>
      </c>
      <c r="S1062" s="10">
        <v>5.1833333333333336</v>
      </c>
      <c r="T1062" s="8" t="s">
        <v>8988</v>
      </c>
      <c r="U1062" s="8" t="s">
        <v>8989</v>
      </c>
      <c r="V1062" s="10"/>
      <c r="W1062">
        <v>914.42</v>
      </c>
      <c r="X1062" s="8">
        <v>0</v>
      </c>
      <c r="Y1062" s="8">
        <v>0</v>
      </c>
      <c r="Z1062">
        <v>0</v>
      </c>
      <c r="AA1062">
        <v>0</v>
      </c>
      <c r="AB1062" s="8">
        <f>Solution[[#This Row],[Old Stop]] +1</f>
        <v>296</v>
      </c>
      <c r="AC1062" s="8" t="str">
        <f>_xlfn.CONCAT(Solution[[#This Row],[Old Rt '#]],"_",Solution[[#This Row],[Week '#]],"_", _xlfn.SWITCH(Solution[[#This Row],[Old Delivery Day]], "M", "Monday", "T", "Tuesday", "W", "Wednesday", "R", "Thursday", "F", "Friday"))</f>
        <v>105_Week3_Thursday</v>
      </c>
      <c r="AD1062" s="20">
        <v>70.819999999999993</v>
      </c>
      <c r="AE1062" s="20">
        <v>90.08</v>
      </c>
      <c r="AF1062" s="20">
        <v>164.57</v>
      </c>
      <c r="AG1062" s="20">
        <v>85.776600000000002</v>
      </c>
      <c r="AH1062">
        <v>20.57</v>
      </c>
      <c r="AI1062" s="8" t="s">
        <v>4399</v>
      </c>
      <c r="AJ1062" s="8" t="s">
        <v>5559</v>
      </c>
      <c r="AK1062" s="8">
        <v>1</v>
      </c>
      <c r="AL1062" s="8">
        <v>0</v>
      </c>
      <c r="AM1062" s="11">
        <v>0</v>
      </c>
      <c r="AN1062" s="11">
        <v>16.477499999999999</v>
      </c>
      <c r="AO1062" t="s">
        <v>163</v>
      </c>
      <c r="AP1062" s="8" t="s">
        <v>191</v>
      </c>
      <c r="AQ1062" s="8" t="s">
        <v>44</v>
      </c>
      <c r="AR1062" s="8" t="s">
        <v>163</v>
      </c>
      <c r="AS1062" s="8" t="s">
        <v>163</v>
      </c>
      <c r="AT1062" s="8" t="s">
        <v>168</v>
      </c>
      <c r="AU10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2" s="8">
        <v>0</v>
      </c>
      <c r="AW1062">
        <v>17.704999999999998</v>
      </c>
      <c r="AX1062">
        <v>22.52</v>
      </c>
      <c r="AY1062">
        <v>41.142499999999998</v>
      </c>
      <c r="AZ1062">
        <v>21.44415</v>
      </c>
    </row>
    <row r="1063" spans="1:52" x14ac:dyDescent="0.3">
      <c r="A1063" s="43" t="s">
        <v>609</v>
      </c>
      <c r="B1063" t="s">
        <v>7493</v>
      </c>
      <c r="C1063" t="s">
        <v>110</v>
      </c>
      <c r="D1063" s="8" t="s">
        <v>103</v>
      </c>
      <c r="E1063" s="8" t="s">
        <v>160</v>
      </c>
      <c r="F1063" s="8" t="s">
        <v>15</v>
      </c>
      <c r="G1063" s="8" t="s">
        <v>4497</v>
      </c>
      <c r="H1063" s="8" t="s">
        <v>290</v>
      </c>
      <c r="I1063" s="8" t="s">
        <v>48</v>
      </c>
      <c r="J1063" s="8">
        <v>300</v>
      </c>
      <c r="K1063" s="14" t="s">
        <v>608</v>
      </c>
      <c r="L1063" s="14" t="s">
        <v>8987</v>
      </c>
      <c r="M1063" s="10">
        <v>3.13007051947395</v>
      </c>
      <c r="N1063" s="8" t="s">
        <v>7932</v>
      </c>
      <c r="O1063" s="8" t="s">
        <v>107</v>
      </c>
      <c r="P1063" s="9">
        <v>0.35608796296296297</v>
      </c>
      <c r="Q1063" s="9">
        <v>0.36280092592592594</v>
      </c>
      <c r="R1063" s="8">
        <v>0</v>
      </c>
      <c r="S1063" s="10">
        <v>4.9666666666666668</v>
      </c>
      <c r="T1063" s="8" t="s">
        <v>8988</v>
      </c>
      <c r="U1063" s="8" t="s">
        <v>8989</v>
      </c>
      <c r="V1063" s="10">
        <v>2.00392411700164</v>
      </c>
      <c r="W1063">
        <v>514.86</v>
      </c>
      <c r="X1063" s="8">
        <v>0</v>
      </c>
      <c r="Y1063" s="8">
        <v>0</v>
      </c>
      <c r="Z1063">
        <v>0</v>
      </c>
      <c r="AA1063">
        <v>0</v>
      </c>
      <c r="AB1063" s="8">
        <f>Solution[[#This Row],[Old Stop]] +1</f>
        <v>301</v>
      </c>
      <c r="AC1063" s="8" t="str">
        <f>_xlfn.CONCAT(Solution[[#This Row],[Old Rt '#]],"_",Solution[[#This Row],[Week '#]],"_", _xlfn.SWITCH(Solution[[#This Row],[Old Delivery Day]], "M", "Monday", "T", "Tuesday", "W", "Wednesday", "R", "Thursday", "F", "Friday"))</f>
        <v>105_Week3_Thursday</v>
      </c>
      <c r="AD1063" s="20">
        <v>51.29</v>
      </c>
      <c r="AE1063" s="20">
        <v>51.636600000000001</v>
      </c>
      <c r="AF1063" s="20">
        <v>54.42</v>
      </c>
      <c r="AG1063" s="20">
        <v>49.08</v>
      </c>
      <c r="AH1063">
        <v>6.8</v>
      </c>
      <c r="AI1063" s="8" t="s">
        <v>4399</v>
      </c>
      <c r="AJ1063" s="8" t="s">
        <v>5559</v>
      </c>
      <c r="AK1063" s="8">
        <v>1</v>
      </c>
      <c r="AL1063" s="8">
        <v>0</v>
      </c>
      <c r="AM1063" s="11">
        <v>0</v>
      </c>
      <c r="AN1063" s="11">
        <v>12.27</v>
      </c>
      <c r="AO1063" t="s">
        <v>163</v>
      </c>
      <c r="AP1063" s="8" t="s">
        <v>191</v>
      </c>
      <c r="AQ1063" s="8" t="s">
        <v>44</v>
      </c>
      <c r="AR1063" s="8" t="s">
        <v>163</v>
      </c>
      <c r="AS1063" s="8" t="s">
        <v>163</v>
      </c>
      <c r="AT1063" s="8" t="s">
        <v>168</v>
      </c>
      <c r="AU10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3" s="8">
        <v>0</v>
      </c>
      <c r="AW1063">
        <v>12.8225</v>
      </c>
      <c r="AX1063">
        <v>12.90915</v>
      </c>
      <c r="AY1063">
        <v>13.605</v>
      </c>
      <c r="AZ1063">
        <v>12.27</v>
      </c>
    </row>
    <row r="1064" spans="1:52" x14ac:dyDescent="0.3">
      <c r="A1064" s="43" t="s">
        <v>1243</v>
      </c>
      <c r="B1064" t="s">
        <v>3522</v>
      </c>
      <c r="C1064" t="s">
        <v>123</v>
      </c>
      <c r="D1064" s="8" t="s">
        <v>103</v>
      </c>
      <c r="E1064" s="8" t="s">
        <v>160</v>
      </c>
      <c r="F1064" s="8" t="s">
        <v>15</v>
      </c>
      <c r="G1064" s="8" t="s">
        <v>9259</v>
      </c>
      <c r="H1064" s="8" t="s">
        <v>290</v>
      </c>
      <c r="I1064" s="8" t="s">
        <v>48</v>
      </c>
      <c r="J1064" s="8">
        <v>70</v>
      </c>
      <c r="K1064" s="14" t="s">
        <v>1242</v>
      </c>
      <c r="L1064" s="14" t="s">
        <v>5858</v>
      </c>
      <c r="M1064" s="10">
        <v>0.40495197340283101</v>
      </c>
      <c r="N1064" s="8" t="s">
        <v>8799</v>
      </c>
      <c r="O1064" s="8" t="s">
        <v>147</v>
      </c>
      <c r="P1064" s="9">
        <v>0.36980324074074072</v>
      </c>
      <c r="Q1064" s="9">
        <v>0.37488425925925928</v>
      </c>
      <c r="R1064" s="8">
        <v>0</v>
      </c>
      <c r="S1064" s="10">
        <v>6.2633333333333336</v>
      </c>
      <c r="T1064" s="8" t="s">
        <v>4417</v>
      </c>
      <c r="U1064" s="8" t="s">
        <v>4418</v>
      </c>
      <c r="V1064" s="10">
        <v>0.33549129609109601</v>
      </c>
      <c r="W1064">
        <v>9282.9599999999991</v>
      </c>
      <c r="X1064" s="8">
        <v>0</v>
      </c>
      <c r="Y1064" s="8">
        <v>0</v>
      </c>
      <c r="Z1064">
        <v>0</v>
      </c>
      <c r="AA1064">
        <v>0</v>
      </c>
      <c r="AB1064" s="8">
        <f>Solution[[#This Row],[Old Stop]] +1</f>
        <v>71</v>
      </c>
      <c r="AC1064" s="8" t="str">
        <f>_xlfn.CONCAT(Solution[[#This Row],[Old Rt '#]],"_",Solution[[#This Row],[Week '#]],"_", _xlfn.SWITCH(Solution[[#This Row],[Old Delivery Day]], "M", "Monday", "T", "Tuesday", "W", "Wednesday", "R", "Thursday", "F", "Friday"))</f>
        <v>105_Week3_Thursday</v>
      </c>
      <c r="AD1064" s="20">
        <v>81.564999999999998</v>
      </c>
      <c r="AE1064" s="20">
        <v>241.70609999999999</v>
      </c>
      <c r="AF1064" s="20">
        <v>224.13499999999999</v>
      </c>
      <c r="AG1064" s="20">
        <v>259.4153</v>
      </c>
      <c r="AH1064">
        <v>231.43</v>
      </c>
      <c r="AI1064" s="8" t="s">
        <v>4399</v>
      </c>
      <c r="AJ1064" s="8" t="s">
        <v>5559</v>
      </c>
      <c r="AK1064" s="8">
        <v>1</v>
      </c>
      <c r="AL1064" s="8">
        <v>0</v>
      </c>
      <c r="AM1064" s="11">
        <v>212.34</v>
      </c>
      <c r="AN1064" s="11">
        <v>256.12619999999998</v>
      </c>
      <c r="AO1064" t="s">
        <v>163</v>
      </c>
      <c r="AP1064" s="8" t="s">
        <v>191</v>
      </c>
      <c r="AQ1064" s="8" t="s">
        <v>44</v>
      </c>
      <c r="AR1064" s="8" t="s">
        <v>163</v>
      </c>
      <c r="AS1064" s="8" t="s">
        <v>163</v>
      </c>
      <c r="AT1064" s="8" t="s">
        <v>168</v>
      </c>
      <c r="AU10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4" s="8">
        <v>0</v>
      </c>
      <c r="AW1064">
        <v>20.391249999999999</v>
      </c>
      <c r="AX1064">
        <v>60.426524999999998</v>
      </c>
      <c r="AY1064">
        <v>56.033749999999998</v>
      </c>
      <c r="AZ1064">
        <v>64.853825000000001</v>
      </c>
    </row>
    <row r="1065" spans="1:52" x14ac:dyDescent="0.3">
      <c r="A1065" s="43" t="s">
        <v>1984</v>
      </c>
      <c r="B1065" t="s">
        <v>5348</v>
      </c>
      <c r="C1065" t="s">
        <v>110</v>
      </c>
      <c r="D1065" s="8" t="s">
        <v>103</v>
      </c>
      <c r="E1065" s="8" t="s">
        <v>160</v>
      </c>
      <c r="F1065" s="8" t="s">
        <v>15</v>
      </c>
      <c r="G1065" s="8" t="s">
        <v>9254</v>
      </c>
      <c r="H1065" s="8" t="s">
        <v>160</v>
      </c>
      <c r="I1065" s="8" t="s">
        <v>15</v>
      </c>
      <c r="J1065" s="8">
        <v>1</v>
      </c>
      <c r="K1065" s="14" t="s">
        <v>1983</v>
      </c>
      <c r="L1065" s="14" t="s">
        <v>5816</v>
      </c>
      <c r="M1065" s="10">
        <v>11.9228814417148</v>
      </c>
      <c r="N1065" s="8" t="s">
        <v>7933</v>
      </c>
      <c r="O1065" s="8" t="s">
        <v>129</v>
      </c>
      <c r="P1065" s="9">
        <v>0.38773148148148145</v>
      </c>
      <c r="Q1065" s="9">
        <v>0.39444444444444443</v>
      </c>
      <c r="R1065" s="8">
        <v>0</v>
      </c>
      <c r="S1065" s="10">
        <v>9.4354006285390355</v>
      </c>
      <c r="T1065" s="8" t="s">
        <v>5350</v>
      </c>
      <c r="U1065" s="8" t="s">
        <v>5351</v>
      </c>
      <c r="V1065" s="10">
        <v>11.6579247149576</v>
      </c>
      <c r="W1065">
        <v>234.7</v>
      </c>
      <c r="X1065" s="8">
        <v>0</v>
      </c>
      <c r="Y1065" s="8">
        <v>0</v>
      </c>
      <c r="Z1065">
        <v>0</v>
      </c>
      <c r="AA1065">
        <v>0</v>
      </c>
      <c r="AB1065" s="8">
        <f>Solution[[#This Row],[Old Stop]] +1</f>
        <v>2</v>
      </c>
      <c r="AC1065" s="8" t="str">
        <f>_xlfn.CONCAT(Solution[[#This Row],[Old Rt '#]],"_",Solution[[#This Row],[Week '#]],"_", _xlfn.SWITCH(Solution[[#This Row],[Old Delivery Day]], "M", "Monday", "T", "Tuesday", "W", "Wednesday", "R", "Thursday", "F", "Friday"))</f>
        <v>101_Week3_Tuesday</v>
      </c>
      <c r="AD1065" s="20">
        <v>0</v>
      </c>
      <c r="AE1065" s="20">
        <v>0</v>
      </c>
      <c r="AF1065" s="20">
        <v>123.9</v>
      </c>
      <c r="AG1065" s="20">
        <v>54.825000000000003</v>
      </c>
      <c r="AH1065">
        <v>16.420000000000002</v>
      </c>
      <c r="AI1065" s="8" t="s">
        <v>4399</v>
      </c>
      <c r="AJ1065" s="8" t="s">
        <v>5559</v>
      </c>
      <c r="AK1065" s="8">
        <v>1</v>
      </c>
      <c r="AL1065" s="8">
        <v>0</v>
      </c>
      <c r="AM1065" s="11">
        <v>0</v>
      </c>
      <c r="AN1065" s="11">
        <v>27.268699999999999</v>
      </c>
      <c r="AO1065" t="s">
        <v>164</v>
      </c>
      <c r="AP1065" s="8" t="s">
        <v>891</v>
      </c>
      <c r="AQ1065" s="8" t="s">
        <v>44</v>
      </c>
      <c r="AR1065" s="8" t="s">
        <v>164</v>
      </c>
      <c r="AS1065" s="8" t="s">
        <v>164</v>
      </c>
      <c r="AT1065" s="8" t="s">
        <v>168</v>
      </c>
      <c r="AU10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5" s="8"/>
      <c r="AW1065">
        <v>0</v>
      </c>
      <c r="AX1065">
        <v>0</v>
      </c>
      <c r="AY1065">
        <v>30.975000000000001</v>
      </c>
      <c r="AZ1065">
        <v>13.706250000000001</v>
      </c>
    </row>
    <row r="1066" spans="1:52" x14ac:dyDescent="0.3">
      <c r="A1066" s="43" t="s">
        <v>1792</v>
      </c>
      <c r="B1066" t="s">
        <v>3522</v>
      </c>
      <c r="C1066" t="s">
        <v>129</v>
      </c>
      <c r="D1066" s="8" t="s">
        <v>103</v>
      </c>
      <c r="E1066" s="8" t="s">
        <v>160</v>
      </c>
      <c r="F1066" s="8" t="s">
        <v>15</v>
      </c>
      <c r="G1066" s="8" t="s">
        <v>9249</v>
      </c>
      <c r="H1066" s="8" t="s">
        <v>290</v>
      </c>
      <c r="I1066" s="8" t="s">
        <v>48</v>
      </c>
      <c r="J1066" s="8">
        <v>300</v>
      </c>
      <c r="K1066" s="14" t="s">
        <v>1791</v>
      </c>
      <c r="L1066" s="14" t="s">
        <v>5858</v>
      </c>
      <c r="M1066" s="10">
        <v>0</v>
      </c>
      <c r="N1066" s="8" t="s">
        <v>9130</v>
      </c>
      <c r="O1066" s="8" t="s">
        <v>147</v>
      </c>
      <c r="P1066" s="9">
        <v>0.37487268518518518</v>
      </c>
      <c r="Q1066" s="9">
        <v>0.37944444444444442</v>
      </c>
      <c r="R1066" s="8">
        <v>0</v>
      </c>
      <c r="S1066" s="10">
        <v>6.8366666666666669</v>
      </c>
      <c r="T1066" s="8" t="s">
        <v>4417</v>
      </c>
      <c r="U1066" s="8" t="s">
        <v>4418</v>
      </c>
      <c r="V1066" s="10"/>
      <c r="W1066">
        <v>6069.19</v>
      </c>
      <c r="X1066" s="8">
        <v>0</v>
      </c>
      <c r="Y1066" s="8">
        <v>0</v>
      </c>
      <c r="Z1066">
        <v>0</v>
      </c>
      <c r="AA1066">
        <v>0</v>
      </c>
      <c r="AB1066" s="8">
        <f>Solution[[#This Row],[Old Stop]] +1</f>
        <v>301</v>
      </c>
      <c r="AC1066" s="8" t="str">
        <f>_xlfn.CONCAT(Solution[[#This Row],[Old Rt '#]],"_",Solution[[#This Row],[Week '#]],"_", _xlfn.SWITCH(Solution[[#This Row],[Old Delivery Day]], "M", "Monday", "T", "Tuesday", "W", "Wednesday", "R", "Thursday", "F", "Friday"))</f>
        <v>105_Week3_Thursday</v>
      </c>
      <c r="AD1066" s="20">
        <v>122.25579999999999</v>
      </c>
      <c r="AE1066" s="20">
        <v>115.7561</v>
      </c>
      <c r="AF1066" s="20">
        <v>121.5685</v>
      </c>
      <c r="AG1066" s="20">
        <v>125.50230000000001</v>
      </c>
      <c r="AH1066">
        <v>124.99</v>
      </c>
      <c r="AI1066" s="8" t="s">
        <v>4399</v>
      </c>
      <c r="AJ1066" s="8" t="s">
        <v>5559</v>
      </c>
      <c r="AK1066" s="8">
        <v>1</v>
      </c>
      <c r="AL1066" s="8">
        <v>0</v>
      </c>
      <c r="AM1066" s="11">
        <v>116.18</v>
      </c>
      <c r="AN1066" s="11">
        <v>124.99</v>
      </c>
      <c r="AO1066" t="s">
        <v>163</v>
      </c>
      <c r="AP1066" s="8" t="s">
        <v>191</v>
      </c>
      <c r="AQ1066" s="8" t="s">
        <v>44</v>
      </c>
      <c r="AR1066" s="8" t="s">
        <v>163</v>
      </c>
      <c r="AS1066" s="8" t="s">
        <v>163</v>
      </c>
      <c r="AT1066" s="8" t="s">
        <v>168</v>
      </c>
      <c r="AU10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6" s="8">
        <v>0</v>
      </c>
      <c r="AW1066">
        <v>30.563949999999998</v>
      </c>
      <c r="AX1066">
        <v>28.939025000000001</v>
      </c>
      <c r="AY1066">
        <v>30.392125</v>
      </c>
      <c r="AZ1066">
        <v>31.375575000000001</v>
      </c>
    </row>
    <row r="1067" spans="1:52" x14ac:dyDescent="0.3">
      <c r="A1067" s="43" t="s">
        <v>1682</v>
      </c>
      <c r="B1067" t="s">
        <v>4746</v>
      </c>
      <c r="C1067" t="s">
        <v>110</v>
      </c>
      <c r="D1067" s="8" t="s">
        <v>103</v>
      </c>
      <c r="E1067" s="8" t="s">
        <v>126</v>
      </c>
      <c r="F1067" s="8" t="s">
        <v>15</v>
      </c>
      <c r="G1067" s="8" t="s">
        <v>9252</v>
      </c>
      <c r="H1067" s="8" t="s">
        <v>160</v>
      </c>
      <c r="I1067" s="8" t="s">
        <v>13</v>
      </c>
      <c r="J1067" s="8">
        <v>0</v>
      </c>
      <c r="K1067" s="14" t="s">
        <v>1681</v>
      </c>
      <c r="L1067" s="14" t="s">
        <v>5779</v>
      </c>
      <c r="M1067" s="10">
        <v>4.8620544153025103</v>
      </c>
      <c r="N1067" s="8" t="s">
        <v>7907</v>
      </c>
      <c r="O1067" s="8" t="s">
        <v>125</v>
      </c>
      <c r="P1067" s="9">
        <v>0.35825231481481479</v>
      </c>
      <c r="Q1067" s="9">
        <v>0.36192129629629627</v>
      </c>
      <c r="R1067" s="8">
        <v>0</v>
      </c>
      <c r="S1067" s="10">
        <v>5.4750000000000005</v>
      </c>
      <c r="T1067" s="8" t="s">
        <v>4748</v>
      </c>
      <c r="U1067" s="8" t="s">
        <v>4749</v>
      </c>
      <c r="V1067" s="10">
        <v>2.4191580648203499</v>
      </c>
      <c r="W1067">
        <v>1318.81</v>
      </c>
      <c r="X1067" s="8">
        <v>0</v>
      </c>
      <c r="Y1067" s="8">
        <v>0</v>
      </c>
      <c r="Z1067">
        <v>0</v>
      </c>
      <c r="AA1067">
        <v>0</v>
      </c>
      <c r="AB1067" s="8">
        <f>Solution[[#This Row],[Old Stop]] +1</f>
        <v>1</v>
      </c>
      <c r="AC1067" s="8" t="str">
        <f>_xlfn.CONCAT(Solution[[#This Row],[Old Rt '#]],"_",Solution[[#This Row],[Week '#]],"_", _xlfn.SWITCH(Solution[[#This Row],[Old Delivery Day]], "M", "Monday", "T", "Tuesday", "W", "Wednesday", "R", "Thursday", "F", "Friday"))</f>
        <v>101_Week3_Monday</v>
      </c>
      <c r="AD1067" s="20">
        <v>49.28</v>
      </c>
      <c r="AE1067" s="20">
        <v>50.77</v>
      </c>
      <c r="AF1067" s="20">
        <v>52.456600000000002</v>
      </c>
      <c r="AG1067" s="20">
        <v>53.3</v>
      </c>
      <c r="AH1067">
        <v>28.25</v>
      </c>
      <c r="AI1067" s="8" t="s">
        <v>4667</v>
      </c>
      <c r="AJ1067" s="8" t="s">
        <v>5413</v>
      </c>
      <c r="AK1067" s="8">
        <v>1</v>
      </c>
      <c r="AL1067" s="8">
        <v>0</v>
      </c>
      <c r="AM1067" s="11">
        <v>25.385000000000002</v>
      </c>
      <c r="AN1067" s="11">
        <v>26.65</v>
      </c>
      <c r="AO1067" t="s">
        <v>163</v>
      </c>
      <c r="AP1067" s="8" t="s">
        <v>191</v>
      </c>
      <c r="AQ1067" s="8" t="s">
        <v>44</v>
      </c>
      <c r="AR1067" s="8" t="s">
        <v>163</v>
      </c>
      <c r="AS1067" s="8" t="s">
        <v>163</v>
      </c>
      <c r="AT1067" s="8" t="s">
        <v>168</v>
      </c>
      <c r="AU10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67" s="8">
        <v>0</v>
      </c>
      <c r="AW1067">
        <v>12.32</v>
      </c>
      <c r="AX1067">
        <v>12.692500000000001</v>
      </c>
      <c r="AY1067">
        <v>13.11415</v>
      </c>
      <c r="AZ1067">
        <v>13.324999999999999</v>
      </c>
    </row>
    <row r="1068" spans="1:52" x14ac:dyDescent="0.3">
      <c r="A1068" s="43" t="s">
        <v>1487</v>
      </c>
      <c r="B1068" t="s">
        <v>4498</v>
      </c>
      <c r="C1068" t="s">
        <v>110</v>
      </c>
      <c r="D1068" s="8" t="s">
        <v>103</v>
      </c>
      <c r="E1068" s="8" t="s">
        <v>160</v>
      </c>
      <c r="F1068" s="8" t="s">
        <v>15</v>
      </c>
      <c r="G1068" s="8" t="s">
        <v>180</v>
      </c>
      <c r="H1068" s="8" t="s">
        <v>290</v>
      </c>
      <c r="I1068" s="8" t="s">
        <v>48</v>
      </c>
      <c r="J1068" s="8">
        <v>370</v>
      </c>
      <c r="K1068" s="14" t="s">
        <v>1486</v>
      </c>
      <c r="L1068" s="14" t="s">
        <v>5841</v>
      </c>
      <c r="M1068" s="10">
        <v>28.335602007908498</v>
      </c>
      <c r="N1068" s="8" t="s">
        <v>7916</v>
      </c>
      <c r="O1068" s="8" t="s">
        <v>147</v>
      </c>
      <c r="P1068" s="9">
        <v>0.28935185185185186</v>
      </c>
      <c r="Q1068" s="9">
        <v>0.29505787037037035</v>
      </c>
      <c r="R1068" s="8">
        <v>0</v>
      </c>
      <c r="S1068" s="10">
        <v>7.91</v>
      </c>
      <c r="T1068" s="8" t="s">
        <v>4500</v>
      </c>
      <c r="U1068" s="8" t="s">
        <v>4501</v>
      </c>
      <c r="V1068" s="10">
        <v>25.014271797121399</v>
      </c>
      <c r="W1068">
        <v>2889.66</v>
      </c>
      <c r="X1068" s="8">
        <v>0</v>
      </c>
      <c r="Y1068" s="8">
        <v>0</v>
      </c>
      <c r="Z1068">
        <v>0</v>
      </c>
      <c r="AA1068">
        <v>0</v>
      </c>
      <c r="AB1068" s="8">
        <f>Solution[[#This Row],[Old Stop]] +1</f>
        <v>371</v>
      </c>
      <c r="AC1068" s="8" t="str">
        <f>_xlfn.CONCAT(Solution[[#This Row],[Old Rt '#]],"_",Solution[[#This Row],[Week '#]],"_", _xlfn.SWITCH(Solution[[#This Row],[Old Delivery Day]], "M", "Monday", "T", "Tuesday", "W", "Wednesday", "R", "Thursday", "F", "Friday"))</f>
        <v>105_Week3_Thursday</v>
      </c>
      <c r="AD1068" s="20">
        <v>50.52</v>
      </c>
      <c r="AE1068" s="20">
        <v>50.52</v>
      </c>
      <c r="AF1068" s="20">
        <v>63.832799999999999</v>
      </c>
      <c r="AG1068" s="20">
        <v>69.58</v>
      </c>
      <c r="AH1068">
        <v>73.75</v>
      </c>
      <c r="AI1068" s="8" t="s">
        <v>4399</v>
      </c>
      <c r="AJ1068" s="8" t="s">
        <v>5559</v>
      </c>
      <c r="AK1068" s="8">
        <v>1</v>
      </c>
      <c r="AL1068" s="8">
        <v>0</v>
      </c>
      <c r="AM1068" s="11">
        <v>52.375</v>
      </c>
      <c r="AN1068" s="11">
        <v>69.58</v>
      </c>
      <c r="AO1068" t="s">
        <v>163</v>
      </c>
      <c r="AP1068" s="8" t="s">
        <v>191</v>
      </c>
      <c r="AQ1068" s="8" t="s">
        <v>44</v>
      </c>
      <c r="AR1068" s="8" t="s">
        <v>163</v>
      </c>
      <c r="AS1068" s="8" t="s">
        <v>163</v>
      </c>
      <c r="AT1068" s="8" t="s">
        <v>168</v>
      </c>
      <c r="AU10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8" s="8">
        <v>0</v>
      </c>
      <c r="AW1068">
        <v>12.63</v>
      </c>
      <c r="AX1068">
        <v>12.63</v>
      </c>
      <c r="AY1068">
        <v>15.9582</v>
      </c>
      <c r="AZ1068">
        <v>17.395</v>
      </c>
    </row>
    <row r="1069" spans="1:52" x14ac:dyDescent="0.3">
      <c r="A1069" s="43" t="s">
        <v>570</v>
      </c>
      <c r="B1069" t="s">
        <v>5458</v>
      </c>
      <c r="C1069" t="s">
        <v>110</v>
      </c>
      <c r="D1069" s="8" t="s">
        <v>103</v>
      </c>
      <c r="E1069" s="8" t="s">
        <v>126</v>
      </c>
      <c r="F1069" s="8" t="s">
        <v>15</v>
      </c>
      <c r="G1069" s="8" t="s">
        <v>9264</v>
      </c>
      <c r="H1069" s="8" t="s">
        <v>114</v>
      </c>
      <c r="I1069" s="8" t="s">
        <v>12</v>
      </c>
      <c r="J1069" s="8">
        <v>250</v>
      </c>
      <c r="K1069" s="14" t="s">
        <v>569</v>
      </c>
      <c r="L1069" s="14" t="s">
        <v>6181</v>
      </c>
      <c r="M1069" s="10">
        <v>2.1256159159773902</v>
      </c>
      <c r="N1069" s="8" t="s">
        <v>8468</v>
      </c>
      <c r="O1069" s="8" t="s">
        <v>107</v>
      </c>
      <c r="P1069" s="9">
        <v>0.70806712962962959</v>
      </c>
      <c r="Q1069" s="9">
        <v>0.71478009259259256</v>
      </c>
      <c r="R1069" s="8">
        <v>0</v>
      </c>
      <c r="S1069" s="10">
        <v>0.48333333333333334</v>
      </c>
      <c r="T1069" s="8" t="s">
        <v>5460</v>
      </c>
      <c r="U1069" s="8" t="s">
        <v>5461</v>
      </c>
      <c r="V1069" s="10">
        <v>1.70357321513698</v>
      </c>
      <c r="W1069">
        <v>247.25</v>
      </c>
      <c r="X1069" s="8">
        <v>0</v>
      </c>
      <c r="Y1069" s="8">
        <v>0</v>
      </c>
      <c r="Z1069">
        <v>0</v>
      </c>
      <c r="AA1069">
        <v>0</v>
      </c>
      <c r="AB1069" s="8">
        <f>Solution[[#This Row],[Old Stop]] +1</f>
        <v>251</v>
      </c>
      <c r="AC1069" s="8" t="str">
        <f>_xlfn.CONCAT(Solution[[#This Row],[Old Rt '#]],"_",Solution[[#This Row],[Week '#]],"_", _xlfn.SWITCH(Solution[[#This Row],[Old Delivery Day]], "M", "Monday", "T", "Tuesday", "W", "Wednesday", "R", "Thursday", "F", "Friday"))</f>
        <v>102_Week3_Wednesday</v>
      </c>
      <c r="AD1069" s="20">
        <v>18.8</v>
      </c>
      <c r="AE1069" s="20">
        <v>18.8</v>
      </c>
      <c r="AF1069" s="20">
        <v>19.433299999999999</v>
      </c>
      <c r="AG1069" s="20">
        <v>19.75</v>
      </c>
      <c r="AH1069">
        <v>4.9400000000000004</v>
      </c>
      <c r="AI1069" s="8" t="s">
        <v>4667</v>
      </c>
      <c r="AJ1069" s="8" t="s">
        <v>5413</v>
      </c>
      <c r="AK1069" s="8">
        <v>1</v>
      </c>
      <c r="AL1069" s="8">
        <v>0</v>
      </c>
      <c r="AM1069" s="11">
        <v>4.7</v>
      </c>
      <c r="AN1069" s="11">
        <v>4.9375</v>
      </c>
      <c r="AO1069" t="s">
        <v>163</v>
      </c>
      <c r="AP1069" s="8" t="s">
        <v>191</v>
      </c>
      <c r="AQ1069" s="8" t="s">
        <v>44</v>
      </c>
      <c r="AR1069" s="8" t="s">
        <v>163</v>
      </c>
      <c r="AS1069" s="8" t="s">
        <v>163</v>
      </c>
      <c r="AT1069" s="8" t="s">
        <v>168</v>
      </c>
      <c r="AU10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69" s="8">
        <v>0</v>
      </c>
      <c r="AW1069">
        <v>4.7</v>
      </c>
      <c r="AX1069">
        <v>4.7</v>
      </c>
      <c r="AY1069">
        <v>4.8583249999999998</v>
      </c>
      <c r="AZ1069">
        <v>4.9375</v>
      </c>
    </row>
    <row r="1070" spans="1:52" x14ac:dyDescent="0.3">
      <c r="A1070" s="43" t="s">
        <v>1555</v>
      </c>
      <c r="B1070" t="s">
        <v>4663</v>
      </c>
      <c r="C1070" t="s">
        <v>112</v>
      </c>
      <c r="D1070" s="8" t="s">
        <v>103</v>
      </c>
      <c r="E1070" s="8" t="s">
        <v>126</v>
      </c>
      <c r="F1070" s="8" t="s">
        <v>12</v>
      </c>
      <c r="G1070" s="8" t="s">
        <v>9257</v>
      </c>
      <c r="H1070" s="8" t="s">
        <v>290</v>
      </c>
      <c r="I1070" s="8" t="s">
        <v>15</v>
      </c>
      <c r="J1070" s="8">
        <v>45</v>
      </c>
      <c r="K1070" s="14" t="s">
        <v>1554</v>
      </c>
      <c r="L1070" s="14" t="s">
        <v>6206</v>
      </c>
      <c r="M1070" s="10">
        <v>0.18211017383308101</v>
      </c>
      <c r="N1070" s="8" t="s">
        <v>7888</v>
      </c>
      <c r="O1070" s="8" t="s">
        <v>112</v>
      </c>
      <c r="P1070" s="9">
        <v>0.41349537037037037</v>
      </c>
      <c r="Q1070" s="9">
        <v>0.41594907407407405</v>
      </c>
      <c r="R1070" s="8">
        <v>0</v>
      </c>
      <c r="S1070" s="10">
        <v>3.5333333333333332</v>
      </c>
      <c r="T1070" s="8" t="s">
        <v>5094</v>
      </c>
      <c r="U1070" s="8" t="s">
        <v>5095</v>
      </c>
      <c r="V1070" s="10">
        <v>9.8307750371203595E-2</v>
      </c>
      <c r="W1070">
        <v>1139.81</v>
      </c>
      <c r="X1070" s="8">
        <v>0</v>
      </c>
      <c r="Y1070" s="8">
        <v>0</v>
      </c>
      <c r="Z1070">
        <v>0</v>
      </c>
      <c r="AA1070">
        <v>0</v>
      </c>
      <c r="AB1070" s="8">
        <f>Solution[[#This Row],[Old Stop]] +1</f>
        <v>46</v>
      </c>
      <c r="AC1070" s="8" t="str">
        <f>_xlfn.CONCAT(Solution[[#This Row],[Old Rt '#]],"_",Solution[[#This Row],[Week '#]],"_", _xlfn.SWITCH(Solution[[#This Row],[Old Delivery Day]], "M", "Monday", "T", "Tuesday", "W", "Wednesday", "R", "Thursday", "F", "Friday"))</f>
        <v>105_Week3_Tuesday</v>
      </c>
      <c r="AD1070" s="20">
        <v>50.258499999999998</v>
      </c>
      <c r="AE1070" s="20">
        <v>55.8675</v>
      </c>
      <c r="AF1070" s="20">
        <v>74.25</v>
      </c>
      <c r="AG1070" s="20">
        <v>75.06</v>
      </c>
      <c r="AH1070">
        <v>19.89</v>
      </c>
      <c r="AI1070" s="8" t="s">
        <v>4626</v>
      </c>
      <c r="AJ1070" s="8" t="s">
        <v>5406</v>
      </c>
      <c r="AK1070" s="8">
        <v>1</v>
      </c>
      <c r="AL1070" s="8">
        <v>0</v>
      </c>
      <c r="AM1070" s="11">
        <v>17.954999999999998</v>
      </c>
      <c r="AN1070" s="11">
        <v>18.765000000000001</v>
      </c>
      <c r="AO1070" t="s">
        <v>163</v>
      </c>
      <c r="AP1070" s="8" t="s">
        <v>191</v>
      </c>
      <c r="AQ1070" s="8" t="s">
        <v>44</v>
      </c>
      <c r="AR1070" s="8" t="s">
        <v>163</v>
      </c>
      <c r="AS1070" s="8" t="s">
        <v>163</v>
      </c>
      <c r="AT1070" s="8" t="s">
        <v>168</v>
      </c>
      <c r="AU10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70" s="8">
        <v>0</v>
      </c>
      <c r="AW1070">
        <v>12.564624999999999</v>
      </c>
      <c r="AX1070">
        <v>13.966875</v>
      </c>
      <c r="AY1070">
        <v>18.5625</v>
      </c>
      <c r="AZ1070">
        <v>18.765000000000001</v>
      </c>
    </row>
    <row r="1071" spans="1:52" x14ac:dyDescent="0.3">
      <c r="A1071" s="43" t="s">
        <v>898</v>
      </c>
      <c r="B1071" t="s">
        <v>121</v>
      </c>
      <c r="C1071" t="s">
        <v>4497</v>
      </c>
      <c r="D1071" s="8" t="s">
        <v>103</v>
      </c>
      <c r="E1071" s="8" t="s">
        <v>126</v>
      </c>
      <c r="F1071" s="8" t="s">
        <v>12</v>
      </c>
      <c r="G1071" s="8" t="s">
        <v>155</v>
      </c>
      <c r="H1071" s="8" t="s">
        <v>290</v>
      </c>
      <c r="I1071" s="8" t="s">
        <v>15</v>
      </c>
      <c r="J1071" s="8">
        <v>140</v>
      </c>
      <c r="K1071" s="14" t="s">
        <v>897</v>
      </c>
      <c r="L1071" s="14" t="s">
        <v>5743</v>
      </c>
      <c r="M1071" s="10">
        <v>4.4877814316354696</v>
      </c>
      <c r="N1071" s="8" t="s">
        <v>8477</v>
      </c>
      <c r="O1071" s="8" t="s">
        <v>895</v>
      </c>
      <c r="P1071" s="9">
        <v>0.30984953703703705</v>
      </c>
      <c r="Q1071" s="9">
        <v>0.31002314814814813</v>
      </c>
      <c r="R1071" s="8">
        <v>0</v>
      </c>
      <c r="S1071" s="10">
        <v>0.25</v>
      </c>
      <c r="T1071" s="8" t="s">
        <v>4486</v>
      </c>
      <c r="U1071" s="8" t="s">
        <v>4487</v>
      </c>
      <c r="V1071" s="10">
        <v>4.10173535956105</v>
      </c>
      <c r="W1071">
        <v>95.03</v>
      </c>
      <c r="X1071" s="8">
        <v>0</v>
      </c>
      <c r="Y1071" s="8">
        <v>0</v>
      </c>
      <c r="Z1071">
        <v>0</v>
      </c>
      <c r="AA1071">
        <v>0</v>
      </c>
      <c r="AB1071" s="8">
        <f>Solution[[#This Row],[Old Stop]] +1</f>
        <v>141</v>
      </c>
      <c r="AC1071" s="8" t="str">
        <f>_xlfn.CONCAT(Solution[[#This Row],[Old Rt '#]],"_",Solution[[#This Row],[Week '#]],"_", _xlfn.SWITCH(Solution[[#This Row],[Old Delivery Day]], "M", "Monday", "T", "Tuesday", "W", "Wednesday", "R", "Thursday", "F", "Friday"))</f>
        <v>105_Week3_Tuesday</v>
      </c>
      <c r="AD1071" s="20">
        <v>7.31</v>
      </c>
      <c r="AE1071" s="20">
        <v>7.31</v>
      </c>
      <c r="AF1071" s="20">
        <v>7.31</v>
      </c>
      <c r="AG1071" s="20">
        <v>7.3833000000000002</v>
      </c>
      <c r="AH1071">
        <v>1.94</v>
      </c>
      <c r="AI1071" s="8" t="s">
        <v>4626</v>
      </c>
      <c r="AJ1071" s="8" t="s">
        <v>5406</v>
      </c>
      <c r="AK1071" s="8">
        <v>1</v>
      </c>
      <c r="AL1071" s="8">
        <v>0</v>
      </c>
      <c r="AM1071" s="11">
        <v>1.8274999999999999</v>
      </c>
      <c r="AN1071" s="11">
        <v>1.855</v>
      </c>
      <c r="AO1071" t="s">
        <v>163</v>
      </c>
      <c r="AP1071" s="8" t="s">
        <v>191</v>
      </c>
      <c r="AQ1071" s="8" t="s">
        <v>44</v>
      </c>
      <c r="AR1071" s="8" t="s">
        <v>163</v>
      </c>
      <c r="AS1071" s="8" t="s">
        <v>163</v>
      </c>
      <c r="AT1071" s="8" t="s">
        <v>168</v>
      </c>
      <c r="AU10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71" s="8">
        <v>0</v>
      </c>
      <c r="AW1071">
        <v>1.8274999999999999</v>
      </c>
      <c r="AX1071">
        <v>1.8274999999999999</v>
      </c>
      <c r="AY1071">
        <v>1.8274999999999999</v>
      </c>
      <c r="AZ1071">
        <v>1.845825</v>
      </c>
    </row>
    <row r="1072" spans="1:52" x14ac:dyDescent="0.3">
      <c r="A1072" s="43" t="s">
        <v>1266</v>
      </c>
      <c r="B1072" t="s">
        <v>4947</v>
      </c>
      <c r="C1072" t="s">
        <v>110</v>
      </c>
      <c r="D1072" s="8" t="s">
        <v>103</v>
      </c>
      <c r="E1072" s="8" t="s">
        <v>126</v>
      </c>
      <c r="F1072" s="8" t="s">
        <v>13</v>
      </c>
      <c r="G1072" s="8" t="s">
        <v>9247</v>
      </c>
      <c r="H1072" s="8" t="s">
        <v>126</v>
      </c>
      <c r="I1072" s="8" t="s">
        <v>13</v>
      </c>
      <c r="J1072" s="8">
        <v>0</v>
      </c>
      <c r="K1072" s="14" t="s">
        <v>1265</v>
      </c>
      <c r="L1072" s="14" t="s">
        <v>6211</v>
      </c>
      <c r="M1072" s="10">
        <v>1.7101500663756299</v>
      </c>
      <c r="N1072" s="8" t="s">
        <v>7902</v>
      </c>
      <c r="O1072" s="8" t="s">
        <v>112</v>
      </c>
      <c r="P1072" s="9">
        <v>0.41792824074074075</v>
      </c>
      <c r="Q1072" s="9">
        <v>0.41837962962962966</v>
      </c>
      <c r="R1072" s="8">
        <v>0</v>
      </c>
      <c r="S1072" s="10">
        <v>0.65</v>
      </c>
      <c r="T1072" s="8" t="s">
        <v>4949</v>
      </c>
      <c r="U1072" s="8" t="s">
        <v>4950</v>
      </c>
      <c r="V1072" s="10">
        <v>0.57545685402339397</v>
      </c>
      <c r="W1072">
        <v>1424.4</v>
      </c>
      <c r="X1072" s="8">
        <v>0</v>
      </c>
      <c r="Y1072" s="8">
        <v>0</v>
      </c>
      <c r="Z1072">
        <v>0</v>
      </c>
      <c r="AA1072">
        <v>0</v>
      </c>
      <c r="AB1072" s="8">
        <f>Solution[[#This Row],[Old Stop]] +1</f>
        <v>1</v>
      </c>
      <c r="AC1072" s="8" t="str">
        <f>_xlfn.CONCAT(Solution[[#This Row],[Old Rt '#]],"_",Solution[[#This Row],[Week '#]],"_", _xlfn.SWITCH(Solution[[#This Row],[Old Delivery Day]], "M", "Monday", "T", "Tuesday", "W", "Wednesday", "R", "Thursday", "F", "Friday"))</f>
        <v>103_Week3_Monday</v>
      </c>
      <c r="AD1072" s="20">
        <v>108.405</v>
      </c>
      <c r="AE1072" s="20">
        <v>61.886600000000001</v>
      </c>
      <c r="AF1072" s="20">
        <v>144.405</v>
      </c>
      <c r="AG1072" s="20">
        <v>101.01</v>
      </c>
      <c r="AH1072">
        <v>30.59</v>
      </c>
      <c r="AI1072" s="8" t="s">
        <v>4488</v>
      </c>
      <c r="AJ1072" s="8" t="s">
        <v>5517</v>
      </c>
      <c r="AK1072" s="8">
        <v>1</v>
      </c>
      <c r="AL1072" s="8">
        <v>0</v>
      </c>
      <c r="AM1072" s="11">
        <v>55.575000000000003</v>
      </c>
      <c r="AN1072" s="11">
        <v>25.252500000000001</v>
      </c>
      <c r="AO1072" t="s">
        <v>164</v>
      </c>
      <c r="AP1072" s="8" t="s">
        <v>793</v>
      </c>
      <c r="AQ1072" s="8" t="s">
        <v>44</v>
      </c>
      <c r="AR1072" s="8" t="s">
        <v>164</v>
      </c>
      <c r="AS1072" s="8" t="s">
        <v>164</v>
      </c>
      <c r="AT1072" s="8" t="s">
        <v>168</v>
      </c>
      <c r="AU10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2" s="8"/>
      <c r="AW1072">
        <v>27.10125</v>
      </c>
      <c r="AX1072">
        <v>15.47165</v>
      </c>
      <c r="AY1072">
        <v>36.10125</v>
      </c>
      <c r="AZ1072">
        <v>25.252500000000001</v>
      </c>
    </row>
    <row r="1073" spans="1:52" x14ac:dyDescent="0.3">
      <c r="A1073" s="43" t="s">
        <v>1531</v>
      </c>
      <c r="B1073" t="s">
        <v>4663</v>
      </c>
      <c r="C1073" t="s">
        <v>113</v>
      </c>
      <c r="D1073" s="8" t="s">
        <v>103</v>
      </c>
      <c r="E1073" s="8" t="s">
        <v>126</v>
      </c>
      <c r="F1073" s="8" t="s">
        <v>13</v>
      </c>
      <c r="G1073" s="8" t="s">
        <v>9258</v>
      </c>
      <c r="H1073" s="8" t="s">
        <v>126</v>
      </c>
      <c r="I1073" s="8" t="s">
        <v>13</v>
      </c>
      <c r="J1073" s="8">
        <v>0</v>
      </c>
      <c r="K1073" s="14" t="s">
        <v>1530</v>
      </c>
      <c r="L1073" s="14" t="s">
        <v>6209</v>
      </c>
      <c r="M1073" s="10">
        <v>0.15972237613576101</v>
      </c>
      <c r="N1073" s="8" t="s">
        <v>7857</v>
      </c>
      <c r="O1073" s="8" t="s">
        <v>107</v>
      </c>
      <c r="P1073" s="9">
        <v>0.41002314814814816</v>
      </c>
      <c r="Q1073" s="9">
        <v>0.41673611111111108</v>
      </c>
      <c r="R1073" s="8">
        <v>0</v>
      </c>
      <c r="S1073" s="10">
        <v>0.11666666666666667</v>
      </c>
      <c r="T1073" s="8" t="s">
        <v>4940</v>
      </c>
      <c r="U1073" s="8" t="s">
        <v>4941</v>
      </c>
      <c r="V1073" s="10">
        <v>3.7414498504885603E-2</v>
      </c>
      <c r="W1073">
        <v>576.48</v>
      </c>
      <c r="X1073" s="8">
        <v>0</v>
      </c>
      <c r="Y1073" s="8">
        <v>0</v>
      </c>
      <c r="Z1073">
        <v>0</v>
      </c>
      <c r="AA1073">
        <v>0</v>
      </c>
      <c r="AB1073" s="8">
        <f>Solution[[#This Row],[Old Stop]] +1</f>
        <v>1</v>
      </c>
      <c r="AC1073" s="8" t="str">
        <f>_xlfn.CONCAT(Solution[[#This Row],[Old Rt '#]],"_",Solution[[#This Row],[Week '#]],"_", _xlfn.SWITCH(Solution[[#This Row],[Old Delivery Day]], "M", "Monday", "T", "Tuesday", "W", "Wednesday", "R", "Thursday", "F", "Friday"))</f>
        <v>103_Week3_Monday</v>
      </c>
      <c r="AD1073" s="20">
        <v>25.754200000000001</v>
      </c>
      <c r="AE1073" s="20">
        <v>28.16</v>
      </c>
      <c r="AF1073" s="20">
        <v>38.32</v>
      </c>
      <c r="AG1073" s="20">
        <v>38.880000000000003</v>
      </c>
      <c r="AH1073">
        <v>10.3</v>
      </c>
      <c r="AI1073" s="8" t="s">
        <v>4488</v>
      </c>
      <c r="AJ1073" s="8" t="s">
        <v>5517</v>
      </c>
      <c r="AK1073" s="8">
        <v>1</v>
      </c>
      <c r="AL1073" s="8">
        <v>0</v>
      </c>
      <c r="AM1073" s="11">
        <v>9.3000000000000007</v>
      </c>
      <c r="AN1073" s="11">
        <v>9.7200000000000006</v>
      </c>
      <c r="AO1073" t="s">
        <v>164</v>
      </c>
      <c r="AP1073" s="8" t="s">
        <v>191</v>
      </c>
      <c r="AQ1073" s="8" t="s">
        <v>44</v>
      </c>
      <c r="AR1073" s="8" t="s">
        <v>164</v>
      </c>
      <c r="AS1073" s="8" t="s">
        <v>164</v>
      </c>
      <c r="AT1073" s="8" t="s">
        <v>168</v>
      </c>
      <c r="AU10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3" s="8"/>
      <c r="AW1073">
        <v>6.4385500000000002</v>
      </c>
      <c r="AX1073">
        <v>7.04</v>
      </c>
      <c r="AY1073">
        <v>9.58</v>
      </c>
      <c r="AZ1073">
        <v>9.7200000000000006</v>
      </c>
    </row>
    <row r="1074" spans="1:52" x14ac:dyDescent="0.3">
      <c r="A1074" s="43" t="s">
        <v>1120</v>
      </c>
      <c r="B1074" t="s">
        <v>4951</v>
      </c>
      <c r="C1074" t="s">
        <v>110</v>
      </c>
      <c r="D1074" s="8" t="s">
        <v>103</v>
      </c>
      <c r="E1074" s="8" t="s">
        <v>126</v>
      </c>
      <c r="F1074" s="8" t="s">
        <v>13</v>
      </c>
      <c r="G1074" s="8" t="s">
        <v>9257</v>
      </c>
      <c r="H1074" s="8" t="s">
        <v>126</v>
      </c>
      <c r="I1074" s="8" t="s">
        <v>13</v>
      </c>
      <c r="J1074" s="8">
        <v>0</v>
      </c>
      <c r="K1074" s="14" t="s">
        <v>1119</v>
      </c>
      <c r="L1074" s="14" t="s">
        <v>6207</v>
      </c>
      <c r="M1074" s="10">
        <v>3.90580142144066</v>
      </c>
      <c r="N1074" s="8" t="s">
        <v>7909</v>
      </c>
      <c r="O1074" s="8" t="s">
        <v>107</v>
      </c>
      <c r="P1074" s="9">
        <v>0.42108796296296297</v>
      </c>
      <c r="Q1074" s="9">
        <v>0.42780092592592595</v>
      </c>
      <c r="R1074" s="8">
        <v>0</v>
      </c>
      <c r="S1074" s="10">
        <v>0.13333333333333333</v>
      </c>
      <c r="T1074" s="8" t="s">
        <v>4953</v>
      </c>
      <c r="U1074" s="8" t="s">
        <v>4954</v>
      </c>
      <c r="V1074" s="10">
        <v>1.6248120037481599</v>
      </c>
      <c r="W1074">
        <v>515.1</v>
      </c>
      <c r="X1074" s="8">
        <v>0</v>
      </c>
      <c r="Y1074" s="8">
        <v>0</v>
      </c>
      <c r="Z1074">
        <v>0</v>
      </c>
      <c r="AA1074">
        <v>0</v>
      </c>
      <c r="AB1074" s="8">
        <f>Solution[[#This Row],[Old Stop]] +1</f>
        <v>1</v>
      </c>
      <c r="AC1074" s="8" t="str">
        <f>_xlfn.CONCAT(Solution[[#This Row],[Old Rt '#]],"_",Solution[[#This Row],[Week '#]],"_", _xlfn.SWITCH(Solution[[#This Row],[Old Delivery Day]], "M", "Monday", "T", "Tuesday", "W", "Wednesday", "R", "Thursday", "F", "Friday"))</f>
        <v>103_Week3_Monday</v>
      </c>
      <c r="AD1074" s="20">
        <v>49.46</v>
      </c>
      <c r="AE1074" s="20">
        <v>49.46</v>
      </c>
      <c r="AF1074" s="20">
        <v>67.94</v>
      </c>
      <c r="AG1074" s="20">
        <v>51.48</v>
      </c>
      <c r="AH1074">
        <v>8.49</v>
      </c>
      <c r="AI1074" s="8" t="s">
        <v>4488</v>
      </c>
      <c r="AJ1074" s="8" t="s">
        <v>5517</v>
      </c>
      <c r="AK1074" s="8">
        <v>1</v>
      </c>
      <c r="AL1074" s="8">
        <v>0</v>
      </c>
      <c r="AM1074" s="11">
        <v>6.1825000000000001</v>
      </c>
      <c r="AN1074" s="11">
        <v>12.87</v>
      </c>
      <c r="AO1074" t="s">
        <v>164</v>
      </c>
      <c r="AP1074" s="8" t="s">
        <v>191</v>
      </c>
      <c r="AQ1074" s="8" t="s">
        <v>44</v>
      </c>
      <c r="AR1074" s="8" t="s">
        <v>164</v>
      </c>
      <c r="AS1074" s="8" t="s">
        <v>164</v>
      </c>
      <c r="AT1074" s="8" t="s">
        <v>168</v>
      </c>
      <c r="AU10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4" s="8"/>
      <c r="AW1074">
        <v>12.365</v>
      </c>
      <c r="AX1074">
        <v>12.365</v>
      </c>
      <c r="AY1074">
        <v>16.984999999999999</v>
      </c>
      <c r="AZ1074">
        <v>12.87</v>
      </c>
    </row>
    <row r="1075" spans="1:52" x14ac:dyDescent="0.3">
      <c r="A1075" s="43" t="s">
        <v>931</v>
      </c>
      <c r="B1075" t="s">
        <v>124</v>
      </c>
      <c r="C1075" t="s">
        <v>123</v>
      </c>
      <c r="D1075" s="8" t="s">
        <v>103</v>
      </c>
      <c r="E1075" s="8" t="s">
        <v>126</v>
      </c>
      <c r="F1075" s="8" t="s">
        <v>15</v>
      </c>
      <c r="G1075" s="8" t="s">
        <v>9259</v>
      </c>
      <c r="H1075" s="8" t="s">
        <v>290</v>
      </c>
      <c r="I1075" s="8" t="s">
        <v>15</v>
      </c>
      <c r="J1075" s="8">
        <v>270</v>
      </c>
      <c r="K1075" s="14" t="s">
        <v>3</v>
      </c>
      <c r="L1075" s="14" t="s">
        <v>6217</v>
      </c>
      <c r="M1075" s="10">
        <v>3.6245658016079298</v>
      </c>
      <c r="N1075" s="8" t="s">
        <v>8493</v>
      </c>
      <c r="O1075" s="8" t="s">
        <v>113</v>
      </c>
      <c r="P1075" s="9">
        <v>0.41944444444444445</v>
      </c>
      <c r="Q1075" s="9">
        <v>0.42971064814814813</v>
      </c>
      <c r="R1075" s="8">
        <v>0</v>
      </c>
      <c r="S1075" s="10">
        <v>14.783333333333333</v>
      </c>
      <c r="T1075" s="8" t="s">
        <v>5411</v>
      </c>
      <c r="U1075" s="8" t="s">
        <v>5412</v>
      </c>
      <c r="V1075" s="10">
        <v>3.2066888992426201</v>
      </c>
      <c r="W1075">
        <v>1406.96</v>
      </c>
      <c r="X1075" s="8">
        <v>0</v>
      </c>
      <c r="Y1075" s="8">
        <v>0</v>
      </c>
      <c r="Z1075">
        <v>0</v>
      </c>
      <c r="AA1075">
        <v>0</v>
      </c>
      <c r="AB1075" s="8">
        <f>Solution[[#This Row],[Old Stop]] +1</f>
        <v>271</v>
      </c>
      <c r="AC1075" s="8" t="str">
        <f>_xlfn.CONCAT(Solution[[#This Row],[Old Rt '#]],"_",Solution[[#This Row],[Week '#]],"_", _xlfn.SWITCH(Solution[[#This Row],[Old Delivery Day]], "M", "Monday", "T", "Tuesday", "W", "Wednesday", "R", "Thursday", "F", "Friday"))</f>
        <v>105_Week3_Tuesday</v>
      </c>
      <c r="AD1075" s="20">
        <v>107.48</v>
      </c>
      <c r="AE1075" s="20">
        <v>107.48</v>
      </c>
      <c r="AF1075" s="20">
        <v>109.64</v>
      </c>
      <c r="AG1075" s="20">
        <v>110.72</v>
      </c>
      <c r="AH1075">
        <v>27.68</v>
      </c>
      <c r="AI1075" s="8" t="s">
        <v>4667</v>
      </c>
      <c r="AJ1075" s="8" t="s">
        <v>5413</v>
      </c>
      <c r="AK1075" s="8">
        <v>1</v>
      </c>
      <c r="AL1075" s="8">
        <v>0</v>
      </c>
      <c r="AM1075" s="11">
        <v>26.87</v>
      </c>
      <c r="AN1075" s="11">
        <v>27.68</v>
      </c>
      <c r="AO1075" t="s">
        <v>163</v>
      </c>
      <c r="AP1075" s="8" t="s">
        <v>191</v>
      </c>
      <c r="AQ1075" s="8" t="s">
        <v>44</v>
      </c>
      <c r="AR1075" s="8" t="s">
        <v>163</v>
      </c>
      <c r="AS1075" s="8" t="s">
        <v>164</v>
      </c>
      <c r="AT1075" s="8" t="s">
        <v>168</v>
      </c>
      <c r="AU10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5" s="8">
        <v>0</v>
      </c>
      <c r="AW1075">
        <v>26.87</v>
      </c>
      <c r="AX1075">
        <v>26.87</v>
      </c>
      <c r="AY1075">
        <v>27.41</v>
      </c>
      <c r="AZ1075">
        <v>27.68</v>
      </c>
    </row>
    <row r="1076" spans="1:52" x14ac:dyDescent="0.3">
      <c r="A1076" s="43" t="s">
        <v>1508</v>
      </c>
      <c r="B1076" t="s">
        <v>4663</v>
      </c>
      <c r="C1076" t="s">
        <v>110</v>
      </c>
      <c r="D1076" s="8" t="s">
        <v>103</v>
      </c>
      <c r="E1076" s="8" t="s">
        <v>126</v>
      </c>
      <c r="F1076" s="8" t="s">
        <v>13</v>
      </c>
      <c r="G1076" s="8" t="s">
        <v>9260</v>
      </c>
      <c r="H1076" s="8" t="s">
        <v>160</v>
      </c>
      <c r="I1076" s="8" t="s">
        <v>13</v>
      </c>
      <c r="J1076" s="8">
        <v>0</v>
      </c>
      <c r="K1076" s="14" t="s">
        <v>1507</v>
      </c>
      <c r="L1076" s="14" t="s">
        <v>8984</v>
      </c>
      <c r="M1076" s="10">
        <v>36.199481964688999</v>
      </c>
      <c r="N1076" s="8" t="s">
        <v>7886</v>
      </c>
      <c r="O1076" s="8" t="s">
        <v>107</v>
      </c>
      <c r="P1076" s="9">
        <v>0.55229166666666663</v>
      </c>
      <c r="Q1076" s="9">
        <v>0.5590046296296296</v>
      </c>
      <c r="R1076" s="8">
        <v>0</v>
      </c>
      <c r="S1076" s="10">
        <v>5.65</v>
      </c>
      <c r="T1076" s="8" t="s">
        <v>8985</v>
      </c>
      <c r="U1076" s="8" t="s">
        <v>8986</v>
      </c>
      <c r="V1076" s="10">
        <v>27.964782506459802</v>
      </c>
      <c r="W1076">
        <v>1018.89</v>
      </c>
      <c r="X1076" s="8">
        <v>0</v>
      </c>
      <c r="Y1076" s="8">
        <v>0</v>
      </c>
      <c r="Z1076">
        <v>0</v>
      </c>
      <c r="AA1076">
        <v>0</v>
      </c>
      <c r="AB1076" s="8">
        <f>Solution[[#This Row],[Old Stop]] +1</f>
        <v>1</v>
      </c>
      <c r="AC1076" s="8" t="str">
        <f>_xlfn.CONCAT(Solution[[#This Row],[Old Rt '#]],"_",Solution[[#This Row],[Week '#]],"_", _xlfn.SWITCH(Solution[[#This Row],[Old Delivery Day]], "M", "Monday", "T", "Tuesday", "W", "Wednesday", "R", "Thursday", "F", "Friday"))</f>
        <v>101_Week3_Monday</v>
      </c>
      <c r="AD1076" s="20">
        <v>45.851399999999998</v>
      </c>
      <c r="AE1076" s="20">
        <v>49.856000000000002</v>
      </c>
      <c r="AF1076" s="20">
        <v>66.739999999999995</v>
      </c>
      <c r="AG1076" s="20">
        <v>67.709999999999994</v>
      </c>
      <c r="AH1076">
        <v>17.940000000000001</v>
      </c>
      <c r="AI1076" s="8" t="s">
        <v>4488</v>
      </c>
      <c r="AJ1076" s="8" t="s">
        <v>5517</v>
      </c>
      <c r="AK1076" s="8">
        <v>1</v>
      </c>
      <c r="AL1076" s="8">
        <v>0</v>
      </c>
      <c r="AM1076" s="11">
        <v>16.2</v>
      </c>
      <c r="AN1076" s="11">
        <v>16.927499999999998</v>
      </c>
      <c r="AO1076" t="s">
        <v>163</v>
      </c>
      <c r="AP1076" s="8" t="s">
        <v>191</v>
      </c>
      <c r="AQ1076" s="8" t="s">
        <v>44</v>
      </c>
      <c r="AR1076" s="8" t="s">
        <v>163</v>
      </c>
      <c r="AS1076" s="8" t="s">
        <v>164</v>
      </c>
      <c r="AT1076" s="8" t="s">
        <v>168</v>
      </c>
      <c r="AU10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6" s="8">
        <v>0</v>
      </c>
      <c r="AW1076">
        <v>11.46285</v>
      </c>
      <c r="AX1076">
        <v>12.464</v>
      </c>
      <c r="AY1076">
        <v>16.684999999999999</v>
      </c>
      <c r="AZ1076">
        <v>16.927499999999998</v>
      </c>
    </row>
    <row r="1077" spans="1:52" x14ac:dyDescent="0.3">
      <c r="A1077" s="43" t="s">
        <v>657</v>
      </c>
      <c r="B1077" t="s">
        <v>4754</v>
      </c>
      <c r="C1077" t="s">
        <v>110</v>
      </c>
      <c r="D1077" s="8" t="s">
        <v>103</v>
      </c>
      <c r="E1077" s="8" t="s">
        <v>126</v>
      </c>
      <c r="F1077" s="8" t="s">
        <v>12</v>
      </c>
      <c r="G1077" s="8" t="s">
        <v>9256</v>
      </c>
      <c r="H1077" s="8" t="s">
        <v>160</v>
      </c>
      <c r="I1077" s="8" t="s">
        <v>13</v>
      </c>
      <c r="J1077" s="8">
        <v>0</v>
      </c>
      <c r="K1077" s="14" t="s">
        <v>656</v>
      </c>
      <c r="L1077" s="14" t="s">
        <v>6212</v>
      </c>
      <c r="M1077" s="10">
        <v>3.8548603218625899</v>
      </c>
      <c r="N1077" s="8" t="s">
        <v>7841</v>
      </c>
      <c r="O1077" s="8" t="s">
        <v>107</v>
      </c>
      <c r="P1077" s="9">
        <v>0.45912037037037035</v>
      </c>
      <c r="Q1077" s="9">
        <v>0.46583333333333332</v>
      </c>
      <c r="R1077" s="8">
        <v>0</v>
      </c>
      <c r="S1077" s="10">
        <v>6.7166666666666668</v>
      </c>
      <c r="T1077" s="8" t="s">
        <v>6213</v>
      </c>
      <c r="U1077" s="8" t="s">
        <v>6214</v>
      </c>
      <c r="V1077" s="10">
        <v>1.2818073269591801</v>
      </c>
      <c r="W1077">
        <v>563.05999999999995</v>
      </c>
      <c r="X1077" s="8">
        <v>0</v>
      </c>
      <c r="Y1077" s="8">
        <v>0</v>
      </c>
      <c r="Z1077">
        <v>0</v>
      </c>
      <c r="AA1077">
        <v>0</v>
      </c>
      <c r="AB1077" s="8">
        <f>Solution[[#This Row],[Old Stop]] +1</f>
        <v>1</v>
      </c>
      <c r="AC1077" s="8" t="str">
        <f>_xlfn.CONCAT(Solution[[#This Row],[Old Rt '#]],"_",Solution[[#This Row],[Week '#]],"_", _xlfn.SWITCH(Solution[[#This Row],[Old Delivery Day]], "M", "Monday", "T", "Tuesday", "W", "Wednesday", "R", "Thursday", "F", "Friday"))</f>
        <v>101_Week3_Monday</v>
      </c>
      <c r="AD1077" s="20">
        <v>50.865000000000002</v>
      </c>
      <c r="AE1077" s="20">
        <v>51.37</v>
      </c>
      <c r="AF1077" s="20">
        <v>51.37</v>
      </c>
      <c r="AG1077" s="20">
        <v>53.4</v>
      </c>
      <c r="AH1077" t="s">
        <v>247</v>
      </c>
      <c r="AI1077" s="8" t="s">
        <v>4626</v>
      </c>
      <c r="AJ1077" s="8" t="s">
        <v>5406</v>
      </c>
      <c r="AK1077" s="8">
        <v>1</v>
      </c>
      <c r="AL1077" s="8">
        <v>0</v>
      </c>
      <c r="AM1077" s="11">
        <v>12.842499999999999</v>
      </c>
      <c r="AN1077" s="11">
        <v>13.35</v>
      </c>
      <c r="AO1077" t="s">
        <v>163</v>
      </c>
      <c r="AP1077" s="8" t="s">
        <v>191</v>
      </c>
      <c r="AQ1077" s="8" t="s">
        <v>44</v>
      </c>
      <c r="AR1077" s="8" t="s">
        <v>163</v>
      </c>
      <c r="AS1077" s="8" t="s">
        <v>163</v>
      </c>
      <c r="AT1077" s="8" t="s">
        <v>168</v>
      </c>
      <c r="AU10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77" s="8">
        <v>0</v>
      </c>
      <c r="AW1077">
        <v>12.71625</v>
      </c>
      <c r="AX1077">
        <v>12.842499999999999</v>
      </c>
      <c r="AY1077">
        <v>12.842499999999999</v>
      </c>
      <c r="AZ1077">
        <v>13.35</v>
      </c>
    </row>
    <row r="1078" spans="1:52" x14ac:dyDescent="0.3">
      <c r="A1078" s="43" t="s">
        <v>299</v>
      </c>
      <c r="B1078" t="s">
        <v>3438</v>
      </c>
      <c r="C1078" t="s">
        <v>110</v>
      </c>
      <c r="D1078" s="8" t="s">
        <v>103</v>
      </c>
      <c r="E1078" s="8" t="s">
        <v>160</v>
      </c>
      <c r="F1078" s="8" t="s">
        <v>13</v>
      </c>
      <c r="G1078" s="8" t="s">
        <v>9266</v>
      </c>
      <c r="H1078" s="8" t="s">
        <v>160</v>
      </c>
      <c r="I1078" s="8" t="s">
        <v>13</v>
      </c>
      <c r="J1078" s="8">
        <v>0</v>
      </c>
      <c r="K1078" s="14" t="s">
        <v>298</v>
      </c>
      <c r="L1078" s="14" t="s">
        <v>5795</v>
      </c>
      <c r="M1078" s="10">
        <v>7.9569270818559499</v>
      </c>
      <c r="N1078" s="8" t="s">
        <v>7862</v>
      </c>
      <c r="O1078" s="8" t="s">
        <v>147</v>
      </c>
      <c r="P1078" s="9">
        <v>0.5142592592592593</v>
      </c>
      <c r="Q1078" s="9">
        <v>0.53172453703703704</v>
      </c>
      <c r="R1078" s="8">
        <v>0</v>
      </c>
      <c r="S1078" s="10">
        <v>20.704166666666666</v>
      </c>
      <c r="T1078" s="8" t="s">
        <v>3440</v>
      </c>
      <c r="U1078" s="8" t="s">
        <v>3441</v>
      </c>
      <c r="V1078" s="10">
        <v>6.5916704112701998</v>
      </c>
      <c r="W1078">
        <v>12200.16</v>
      </c>
      <c r="X1078" s="8">
        <v>2</v>
      </c>
      <c r="Y1078" s="8">
        <v>0.98581560283687897</v>
      </c>
      <c r="Z1078">
        <v>25</v>
      </c>
      <c r="AA1078">
        <v>152</v>
      </c>
      <c r="AB1078" s="8">
        <f>Solution[[#This Row],[Old Stop]] +1</f>
        <v>1</v>
      </c>
      <c r="AC1078" s="8" t="str">
        <f>_xlfn.CONCAT(Solution[[#This Row],[Old Rt '#]],"_",Solution[[#This Row],[Week '#]],"_", _xlfn.SWITCH(Solution[[#This Row],[Old Delivery Day]], "M", "Monday", "T", "Tuesday", "W", "Wednesday", "R", "Thursday", "F", "Friday"))</f>
        <v>101_Week3_Monday</v>
      </c>
      <c r="AD1078" s="20">
        <v>224.55709999999999</v>
      </c>
      <c r="AE1078" s="20">
        <v>232.54920000000001</v>
      </c>
      <c r="AF1078" s="20">
        <v>240.01609999999999</v>
      </c>
      <c r="AG1078" s="20">
        <v>237.76689999999999</v>
      </c>
      <c r="AH1078">
        <v>238.52</v>
      </c>
      <c r="AI1078" s="8" t="s">
        <v>3495</v>
      </c>
      <c r="AJ1078" s="8" t="s">
        <v>5698</v>
      </c>
      <c r="AK1078" s="8">
        <v>1</v>
      </c>
      <c r="AL1078" s="8">
        <v>141</v>
      </c>
      <c r="AM1078" s="11">
        <v>238.6712</v>
      </c>
      <c r="AN1078" s="11">
        <v>243.41249999999999</v>
      </c>
      <c r="AO1078" t="s">
        <v>164</v>
      </c>
      <c r="AP1078" s="8" t="s">
        <v>191</v>
      </c>
      <c r="AQ1078" s="8" t="s">
        <v>44</v>
      </c>
      <c r="AR1078" s="8" t="s">
        <v>164</v>
      </c>
      <c r="AS1078" s="8" t="s">
        <v>164</v>
      </c>
      <c r="AT1078" s="8" t="s">
        <v>168</v>
      </c>
      <c r="AU10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8" s="8"/>
      <c r="AW1078">
        <v>56.139274999999998</v>
      </c>
      <c r="AX1078">
        <v>58.137300000000003</v>
      </c>
      <c r="AY1078">
        <v>60.004024999999999</v>
      </c>
      <c r="AZ1078">
        <v>59.441724999999998</v>
      </c>
    </row>
    <row r="1079" spans="1:52" x14ac:dyDescent="0.3">
      <c r="A1079" s="43" t="s">
        <v>1068</v>
      </c>
      <c r="B1079" t="s">
        <v>5273</v>
      </c>
      <c r="C1079" t="s">
        <v>110</v>
      </c>
      <c r="D1079" s="8" t="s">
        <v>103</v>
      </c>
      <c r="E1079" s="8" t="s">
        <v>160</v>
      </c>
      <c r="F1079" s="8" t="s">
        <v>13</v>
      </c>
      <c r="G1079" s="8" t="s">
        <v>9259</v>
      </c>
      <c r="H1079" s="8" t="s">
        <v>290</v>
      </c>
      <c r="I1079" s="8" t="s">
        <v>48</v>
      </c>
      <c r="J1079" s="8">
        <v>103</v>
      </c>
      <c r="K1079" s="14" t="s">
        <v>1067</v>
      </c>
      <c r="L1079" s="14" t="s">
        <v>8929</v>
      </c>
      <c r="M1079" s="10">
        <v>14.1816344356761</v>
      </c>
      <c r="N1079" s="8" t="s">
        <v>7858</v>
      </c>
      <c r="O1079" s="8" t="s">
        <v>129</v>
      </c>
      <c r="P1079" s="9">
        <v>0.39302083333333332</v>
      </c>
      <c r="Q1079" s="9">
        <v>0.39760416666666665</v>
      </c>
      <c r="R1079" s="8">
        <v>0</v>
      </c>
      <c r="S1079" s="10">
        <v>5.7</v>
      </c>
      <c r="T1079" s="8" t="s">
        <v>8930</v>
      </c>
      <c r="U1079" s="8" t="s">
        <v>8931</v>
      </c>
      <c r="V1079" s="10">
        <v>9.2691635799198995</v>
      </c>
      <c r="W1079">
        <v>1186.9000000000001</v>
      </c>
      <c r="X1079" s="8">
        <v>0</v>
      </c>
      <c r="Y1079" s="8">
        <v>0</v>
      </c>
      <c r="Z1079">
        <v>0</v>
      </c>
      <c r="AA1079">
        <v>0</v>
      </c>
      <c r="AB1079" s="8">
        <f>Solution[[#This Row],[Old Stop]] +1</f>
        <v>104</v>
      </c>
      <c r="AC1079" s="8" t="str">
        <f>_xlfn.CONCAT(Solution[[#This Row],[Old Rt '#]],"_",Solution[[#This Row],[Week '#]],"_", _xlfn.SWITCH(Solution[[#This Row],[Old Delivery Day]], "M", "Monday", "T", "Tuesday", "W", "Wednesday", "R", "Thursday", "F", "Friday"))</f>
        <v>105_Week3_Thursday</v>
      </c>
      <c r="AD1079" s="20">
        <v>49.448300000000003</v>
      </c>
      <c r="AE1079" s="20">
        <v>54.9285</v>
      </c>
      <c r="AF1079" s="20">
        <v>41.577100000000002</v>
      </c>
      <c r="AG1079" s="20">
        <v>39.203299999999999</v>
      </c>
      <c r="AH1079">
        <v>19.37</v>
      </c>
      <c r="AI1079" s="8" t="s">
        <v>3495</v>
      </c>
      <c r="AJ1079" s="8" t="s">
        <v>5698</v>
      </c>
      <c r="AK1079" s="8">
        <v>1</v>
      </c>
      <c r="AL1079" s="8">
        <v>0</v>
      </c>
      <c r="AM1079" s="11">
        <v>26.1937</v>
      </c>
      <c r="AN1079" s="11">
        <v>19.920000000000002</v>
      </c>
      <c r="AO1079" t="s">
        <v>163</v>
      </c>
      <c r="AP1079" s="8" t="s">
        <v>191</v>
      </c>
      <c r="AQ1079" s="8" t="s">
        <v>50</v>
      </c>
      <c r="AR1079" s="8" t="s">
        <v>163</v>
      </c>
      <c r="AS1079" s="8" t="s">
        <v>163</v>
      </c>
      <c r="AT1079" s="8" t="s">
        <v>168</v>
      </c>
      <c r="AU10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79" s="8">
        <v>0</v>
      </c>
      <c r="AW1079">
        <v>12.362075000000001</v>
      </c>
      <c r="AX1079">
        <v>13.732125</v>
      </c>
      <c r="AY1079">
        <v>10.394275</v>
      </c>
      <c r="AZ1079">
        <v>9.8008249999999997</v>
      </c>
    </row>
    <row r="1080" spans="1:52" x14ac:dyDescent="0.3">
      <c r="A1080" s="43" t="s">
        <v>1812</v>
      </c>
      <c r="B1080" t="s">
        <v>122</v>
      </c>
      <c r="C1080" t="s">
        <v>151</v>
      </c>
      <c r="D1080" s="8" t="s">
        <v>103</v>
      </c>
      <c r="E1080" s="8" t="s">
        <v>160</v>
      </c>
      <c r="F1080" s="8" t="s">
        <v>13</v>
      </c>
      <c r="G1080" s="8" t="s">
        <v>9258</v>
      </c>
      <c r="H1080" s="8" t="s">
        <v>160</v>
      </c>
      <c r="I1080" s="8" t="s">
        <v>48</v>
      </c>
      <c r="J1080" s="8">
        <v>134</v>
      </c>
      <c r="K1080" s="14" t="s">
        <v>1811</v>
      </c>
      <c r="L1080" s="14" t="s">
        <v>5936</v>
      </c>
      <c r="M1080" s="10">
        <v>0.41548975077589001</v>
      </c>
      <c r="N1080" s="8" t="s">
        <v>8459</v>
      </c>
      <c r="O1080" s="8" t="s">
        <v>147</v>
      </c>
      <c r="P1080" s="9">
        <v>0.42156250000000001</v>
      </c>
      <c r="Q1080" s="9">
        <v>0.42458333333333331</v>
      </c>
      <c r="R1080" s="8">
        <v>0</v>
      </c>
      <c r="S1080" s="10">
        <v>4.2666666666666666</v>
      </c>
      <c r="T1080" s="8" t="s">
        <v>4119</v>
      </c>
      <c r="U1080" s="8" t="s">
        <v>4120</v>
      </c>
      <c r="V1080" s="10">
        <v>0.165242593985646</v>
      </c>
      <c r="W1080">
        <v>780</v>
      </c>
      <c r="X1080" s="8">
        <v>0</v>
      </c>
      <c r="Y1080" s="8">
        <v>0</v>
      </c>
      <c r="Z1080">
        <v>0</v>
      </c>
      <c r="AA1080">
        <v>0</v>
      </c>
      <c r="AB1080" s="8">
        <f>Solution[[#This Row],[Old Stop]] +1</f>
        <v>135</v>
      </c>
      <c r="AC1080" s="8" t="str">
        <f>_xlfn.CONCAT(Solution[[#This Row],[Old Rt '#]],"_",Solution[[#This Row],[Week '#]],"_", _xlfn.SWITCH(Solution[[#This Row],[Old Delivery Day]], "M", "Monday", "T", "Tuesday", "W", "Wednesday", "R", "Thursday", "F", "Friday"))</f>
        <v>101_Week3_Thursday</v>
      </c>
      <c r="AD1080" s="20">
        <v>15</v>
      </c>
      <c r="AE1080" s="20">
        <v>15</v>
      </c>
      <c r="AF1080" s="20">
        <v>15</v>
      </c>
      <c r="AG1080" s="20">
        <v>16.538399999999999</v>
      </c>
      <c r="AH1080">
        <v>15.9</v>
      </c>
      <c r="AI1080" s="8" t="s">
        <v>3495</v>
      </c>
      <c r="AJ1080" s="8" t="s">
        <v>5698</v>
      </c>
      <c r="AK1080" s="8">
        <v>1</v>
      </c>
      <c r="AL1080" s="8">
        <v>0</v>
      </c>
      <c r="AM1080" s="11">
        <v>15</v>
      </c>
      <c r="AN1080" s="11">
        <v>16.875</v>
      </c>
      <c r="AO1080" t="s">
        <v>163</v>
      </c>
      <c r="AP1080" s="8" t="s">
        <v>191</v>
      </c>
      <c r="AQ1080" s="8" t="s">
        <v>44</v>
      </c>
      <c r="AR1080" s="8" t="s">
        <v>164</v>
      </c>
      <c r="AS1080" s="8" t="s">
        <v>163</v>
      </c>
      <c r="AT1080" s="8" t="s">
        <v>168</v>
      </c>
      <c r="AU10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0" s="8">
        <v>0</v>
      </c>
      <c r="AW1080">
        <v>3.75</v>
      </c>
      <c r="AX1080">
        <v>3.75</v>
      </c>
      <c r="AY1080">
        <v>3.75</v>
      </c>
      <c r="AZ1080">
        <v>4.1345999999999998</v>
      </c>
    </row>
    <row r="1081" spans="1:52" x14ac:dyDescent="0.3">
      <c r="A1081" s="43" t="s">
        <v>1319</v>
      </c>
      <c r="B1081" t="s">
        <v>144</v>
      </c>
      <c r="C1081" t="s">
        <v>180</v>
      </c>
      <c r="D1081" s="8" t="s">
        <v>103</v>
      </c>
      <c r="E1081" s="8" t="s">
        <v>160</v>
      </c>
      <c r="F1081" s="8" t="s">
        <v>13</v>
      </c>
      <c r="G1081" s="8" t="s">
        <v>4497</v>
      </c>
      <c r="H1081" s="8" t="s">
        <v>290</v>
      </c>
      <c r="I1081" s="8" t="s">
        <v>48</v>
      </c>
      <c r="J1081" s="8">
        <v>145</v>
      </c>
      <c r="K1081" s="14" t="s">
        <v>1318</v>
      </c>
      <c r="L1081" s="14" t="s">
        <v>5960</v>
      </c>
      <c r="M1081" s="10">
        <v>0.63171299685134796</v>
      </c>
      <c r="N1081" s="8" t="s">
        <v>7871</v>
      </c>
      <c r="O1081" s="8" t="s">
        <v>147</v>
      </c>
      <c r="P1081" s="9">
        <v>0.37547453703703704</v>
      </c>
      <c r="Q1081" s="9">
        <v>0.37969907407407405</v>
      </c>
      <c r="R1081" s="8">
        <v>0</v>
      </c>
      <c r="S1081" s="10">
        <v>7.8900000000000006</v>
      </c>
      <c r="T1081" s="8" t="s">
        <v>4136</v>
      </c>
      <c r="U1081" s="8" t="s">
        <v>4137</v>
      </c>
      <c r="V1081" s="10">
        <v>0.12335369819872199</v>
      </c>
      <c r="W1081">
        <v>2176.9899999999998</v>
      </c>
      <c r="X1081" s="8">
        <v>0</v>
      </c>
      <c r="Y1081" s="8">
        <v>0</v>
      </c>
      <c r="Z1081">
        <v>0</v>
      </c>
      <c r="AA1081">
        <v>0</v>
      </c>
      <c r="AB1081" s="8">
        <f>Solution[[#This Row],[Old Stop]] +1</f>
        <v>146</v>
      </c>
      <c r="AC1081" s="8" t="str">
        <f>_xlfn.CONCAT(Solution[[#This Row],[Old Rt '#]],"_",Solution[[#This Row],[Week '#]],"_", _xlfn.SWITCH(Solution[[#This Row],[Old Delivery Day]], "M", "Monday", "T", "Tuesday", "W", "Wednesday", "R", "Thursday", "F", "Friday"))</f>
        <v>105_Week3_Thursday</v>
      </c>
      <c r="AD1081" s="20">
        <v>34.366599999999998</v>
      </c>
      <c r="AE1081" s="20">
        <v>43.369199999999999</v>
      </c>
      <c r="AF1081" s="20">
        <v>44.164999999999999</v>
      </c>
      <c r="AG1081" s="20">
        <v>38.9176</v>
      </c>
      <c r="AH1081">
        <v>44.23</v>
      </c>
      <c r="AI1081" s="8" t="s">
        <v>3495</v>
      </c>
      <c r="AJ1081" s="8" t="s">
        <v>5698</v>
      </c>
      <c r="AK1081" s="8">
        <v>1</v>
      </c>
      <c r="AL1081" s="8">
        <v>0</v>
      </c>
      <c r="AM1081" s="11">
        <v>47.325000000000003</v>
      </c>
      <c r="AN1081" s="11">
        <v>33.32</v>
      </c>
      <c r="AO1081" t="s">
        <v>163</v>
      </c>
      <c r="AP1081" s="8" t="s">
        <v>191</v>
      </c>
      <c r="AQ1081" s="8" t="s">
        <v>44</v>
      </c>
      <c r="AR1081" s="8" t="s">
        <v>163</v>
      </c>
      <c r="AS1081" s="8" t="s">
        <v>163</v>
      </c>
      <c r="AT1081" s="8" t="s">
        <v>168</v>
      </c>
      <c r="AU10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1" s="8">
        <v>0</v>
      </c>
      <c r="AW1081">
        <v>8.5916499999999996</v>
      </c>
      <c r="AX1081">
        <v>10.8423</v>
      </c>
      <c r="AY1081">
        <v>11.04125</v>
      </c>
      <c r="AZ1081">
        <v>9.7294</v>
      </c>
    </row>
    <row r="1082" spans="1:52" x14ac:dyDescent="0.3">
      <c r="A1082" s="43" t="s">
        <v>1052</v>
      </c>
      <c r="B1082" t="s">
        <v>4592</v>
      </c>
      <c r="C1082" t="s">
        <v>110</v>
      </c>
      <c r="D1082" s="8" t="s">
        <v>103</v>
      </c>
      <c r="E1082" s="8" t="s">
        <v>160</v>
      </c>
      <c r="F1082" s="8" t="s">
        <v>13</v>
      </c>
      <c r="G1082" s="8" t="s">
        <v>9253</v>
      </c>
      <c r="H1082" s="8" t="s">
        <v>160</v>
      </c>
      <c r="I1082" s="8" t="s">
        <v>48</v>
      </c>
      <c r="J1082" s="8">
        <v>150</v>
      </c>
      <c r="K1082" s="14" t="s">
        <v>1051</v>
      </c>
      <c r="L1082" s="14" t="s">
        <v>5959</v>
      </c>
      <c r="M1082" s="10">
        <v>3.4694812721053601</v>
      </c>
      <c r="N1082" s="8" t="s">
        <v>7878</v>
      </c>
      <c r="O1082" s="8" t="s">
        <v>129</v>
      </c>
      <c r="P1082" s="9">
        <v>0.37221064814814814</v>
      </c>
      <c r="Q1082" s="9">
        <v>0.37503472222222223</v>
      </c>
      <c r="R1082" s="8">
        <v>0</v>
      </c>
      <c r="S1082" s="10">
        <v>3.4750000000000001</v>
      </c>
      <c r="T1082" s="8" t="s">
        <v>4594</v>
      </c>
      <c r="U1082" s="8" t="s">
        <v>4595</v>
      </c>
      <c r="V1082" s="10">
        <v>2.4126791064323498</v>
      </c>
      <c r="W1082">
        <v>2085.7199999999998</v>
      </c>
      <c r="X1082" s="8">
        <v>0</v>
      </c>
      <c r="Y1082" s="8">
        <v>0</v>
      </c>
      <c r="Z1082">
        <v>0</v>
      </c>
      <c r="AA1082">
        <v>0</v>
      </c>
      <c r="AB1082" s="8">
        <f>Solution[[#This Row],[Old Stop]] +1</f>
        <v>151</v>
      </c>
      <c r="AC1082" s="8" t="str">
        <f>_xlfn.CONCAT(Solution[[#This Row],[Old Rt '#]],"_",Solution[[#This Row],[Week '#]],"_", _xlfn.SWITCH(Solution[[#This Row],[Old Delivery Day]], "M", "Monday", "T", "Tuesday", "W", "Wednesday", "R", "Thursday", "F", "Friday"))</f>
        <v>101_Week3_Thursday</v>
      </c>
      <c r="AD1082" s="20">
        <v>79.17</v>
      </c>
      <c r="AE1082" s="20">
        <v>79.17</v>
      </c>
      <c r="AF1082" s="20">
        <v>81.955699999999993</v>
      </c>
      <c r="AG1082" s="20">
        <v>85.823300000000003</v>
      </c>
      <c r="AH1082">
        <v>44.03</v>
      </c>
      <c r="AI1082" s="8" t="s">
        <v>3495</v>
      </c>
      <c r="AJ1082" s="8" t="s">
        <v>5698</v>
      </c>
      <c r="AK1082" s="8">
        <v>1</v>
      </c>
      <c r="AL1082" s="8">
        <v>0</v>
      </c>
      <c r="AM1082" s="11">
        <v>39.585000000000001</v>
      </c>
      <c r="AN1082" s="11">
        <v>43.6</v>
      </c>
      <c r="AO1082" t="s">
        <v>163</v>
      </c>
      <c r="AP1082" s="8" t="s">
        <v>891</v>
      </c>
      <c r="AQ1082" s="8" t="s">
        <v>44</v>
      </c>
      <c r="AR1082" s="8" t="s">
        <v>164</v>
      </c>
      <c r="AS1082" s="8" t="s">
        <v>163</v>
      </c>
      <c r="AT1082" s="8" t="s">
        <v>168</v>
      </c>
      <c r="AU10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2" s="8">
        <v>0</v>
      </c>
      <c r="AW1082">
        <v>19.7925</v>
      </c>
      <c r="AX1082">
        <v>19.7925</v>
      </c>
      <c r="AY1082">
        <v>20.488924999999998</v>
      </c>
      <c r="AZ1082">
        <v>21.455825000000001</v>
      </c>
    </row>
    <row r="1083" spans="1:52" x14ac:dyDescent="0.3">
      <c r="A1083" s="43" t="s">
        <v>1625</v>
      </c>
      <c r="B1083" t="s">
        <v>3836</v>
      </c>
      <c r="C1083" t="s">
        <v>112</v>
      </c>
      <c r="D1083" s="8" t="s">
        <v>103</v>
      </c>
      <c r="E1083" s="8" t="s">
        <v>160</v>
      </c>
      <c r="F1083" s="8" t="s">
        <v>13</v>
      </c>
      <c r="G1083" s="8" t="s">
        <v>9247</v>
      </c>
      <c r="H1083" s="8" t="s">
        <v>290</v>
      </c>
      <c r="I1083" s="8" t="s">
        <v>48</v>
      </c>
      <c r="J1083" s="8">
        <v>150</v>
      </c>
      <c r="K1083" s="14" t="s">
        <v>1624</v>
      </c>
      <c r="L1083" s="14" t="s">
        <v>6192</v>
      </c>
      <c r="M1083" s="10">
        <v>0.68847350541187802</v>
      </c>
      <c r="N1083" s="8" t="s">
        <v>7919</v>
      </c>
      <c r="O1083" s="8" t="s">
        <v>107</v>
      </c>
      <c r="P1083" s="9">
        <v>0.42505787037037035</v>
      </c>
      <c r="Q1083" s="9">
        <v>0.43177083333333333</v>
      </c>
      <c r="R1083" s="8">
        <v>0</v>
      </c>
      <c r="S1083" s="10">
        <v>5.7</v>
      </c>
      <c r="T1083" s="8" t="s">
        <v>5619</v>
      </c>
      <c r="U1083" s="8" t="s">
        <v>5620</v>
      </c>
      <c r="V1083" s="10">
        <v>0.228375277287335</v>
      </c>
      <c r="W1083">
        <v>1052.72</v>
      </c>
      <c r="X1083" s="8">
        <v>0</v>
      </c>
      <c r="Y1083" s="8">
        <v>0</v>
      </c>
      <c r="Z1083">
        <v>0</v>
      </c>
      <c r="AA1083">
        <v>0</v>
      </c>
      <c r="AB1083" s="8">
        <f>Solution[[#This Row],[Old Stop]] +1</f>
        <v>151</v>
      </c>
      <c r="AC1083" s="8" t="str">
        <f>_xlfn.CONCAT(Solution[[#This Row],[Old Rt '#]],"_",Solution[[#This Row],[Week '#]],"_", _xlfn.SWITCH(Solution[[#This Row],[Old Delivery Day]], "M", "Monday", "T", "Tuesday", "W", "Wednesday", "R", "Thursday", "F", "Friday"))</f>
        <v>105_Week3_Thursday</v>
      </c>
      <c r="AD1083" s="20">
        <v>80.239999999999995</v>
      </c>
      <c r="AE1083" s="20">
        <v>80.239999999999995</v>
      </c>
      <c r="AF1083" s="20">
        <v>82.3733</v>
      </c>
      <c r="AG1083" s="20">
        <v>83.44</v>
      </c>
      <c r="AH1083">
        <v>22.11</v>
      </c>
      <c r="AI1083" s="8" t="s">
        <v>3495</v>
      </c>
      <c r="AJ1083" s="8" t="s">
        <v>5698</v>
      </c>
      <c r="AK1083" s="8">
        <v>1</v>
      </c>
      <c r="AL1083" s="8">
        <v>0</v>
      </c>
      <c r="AM1083" s="11">
        <v>20.059999999999999</v>
      </c>
      <c r="AN1083" s="11">
        <v>20.86</v>
      </c>
      <c r="AO1083" t="s">
        <v>163</v>
      </c>
      <c r="AP1083" s="8" t="s">
        <v>191</v>
      </c>
      <c r="AQ1083" s="8" t="s">
        <v>44</v>
      </c>
      <c r="AR1083" s="8" t="s">
        <v>163</v>
      </c>
      <c r="AS1083" s="8" t="s">
        <v>163</v>
      </c>
      <c r="AT1083" s="8" t="s">
        <v>168</v>
      </c>
      <c r="AU10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3" s="8">
        <v>0</v>
      </c>
      <c r="AW1083">
        <v>20.059999999999999</v>
      </c>
      <c r="AX1083">
        <v>20.059999999999999</v>
      </c>
      <c r="AY1083">
        <v>20.593325</v>
      </c>
      <c r="AZ1083">
        <v>20.86</v>
      </c>
    </row>
    <row r="1084" spans="1:52" x14ac:dyDescent="0.3">
      <c r="A1084" s="43" t="s">
        <v>470</v>
      </c>
      <c r="B1084" t="s">
        <v>5641</v>
      </c>
      <c r="C1084" t="s">
        <v>110</v>
      </c>
      <c r="D1084" s="8" t="s">
        <v>103</v>
      </c>
      <c r="E1084" s="8" t="s">
        <v>126</v>
      </c>
      <c r="F1084" s="8" t="s">
        <v>48</v>
      </c>
      <c r="G1084" s="8" t="s">
        <v>4497</v>
      </c>
      <c r="H1084" s="8" t="s">
        <v>126</v>
      </c>
      <c r="I1084" s="8" t="s">
        <v>12</v>
      </c>
      <c r="J1084" s="8">
        <v>89</v>
      </c>
      <c r="K1084" s="14" t="s">
        <v>469</v>
      </c>
      <c r="L1084" s="14" t="s">
        <v>6182</v>
      </c>
      <c r="M1084" s="10">
        <v>0</v>
      </c>
      <c r="N1084" s="8" t="s">
        <v>9082</v>
      </c>
      <c r="O1084" s="8" t="s">
        <v>123</v>
      </c>
      <c r="P1084" s="9">
        <v>0.39097222222222222</v>
      </c>
      <c r="Q1084" s="9">
        <v>0.3976851851851852</v>
      </c>
      <c r="R1084" s="8">
        <v>0</v>
      </c>
      <c r="S1084" s="10">
        <v>14.35</v>
      </c>
      <c r="T1084" s="8" t="s">
        <v>4862</v>
      </c>
      <c r="U1084" s="8" t="s">
        <v>4863</v>
      </c>
      <c r="V1084" s="10"/>
      <c r="W1084">
        <v>1323</v>
      </c>
      <c r="X1084" s="8">
        <v>0</v>
      </c>
      <c r="Y1084" s="8">
        <v>0</v>
      </c>
      <c r="Z1084">
        <v>0</v>
      </c>
      <c r="AA1084">
        <v>0</v>
      </c>
      <c r="AB1084" s="8">
        <f>Solution[[#This Row],[Old Stop]] +1</f>
        <v>90</v>
      </c>
      <c r="AC1084" s="8" t="str">
        <f>_xlfn.CONCAT(Solution[[#This Row],[Old Rt '#]],"_",Solution[[#This Row],[Week '#]],"_", _xlfn.SWITCH(Solution[[#This Row],[Old Delivery Day]], "M", "Monday", "T", "Tuesday", "W", "Wednesday", "R", "Thursday", "F", "Friday"))</f>
        <v>103_Week3_Wednesday</v>
      </c>
      <c r="AD1084" s="20">
        <v>65.930000000000007</v>
      </c>
      <c r="AE1084" s="20">
        <v>65.930000000000007</v>
      </c>
      <c r="AF1084" s="20">
        <v>68.13</v>
      </c>
      <c r="AG1084" s="20">
        <v>66.569999999999993</v>
      </c>
      <c r="AH1084" t="s">
        <v>247</v>
      </c>
      <c r="AI1084" s="8" t="s">
        <v>3810</v>
      </c>
      <c r="AJ1084" s="8" t="s">
        <v>5484</v>
      </c>
      <c r="AK1084" s="8">
        <v>1</v>
      </c>
      <c r="AL1084" s="8">
        <v>0</v>
      </c>
      <c r="AM1084" s="11">
        <v>33.515000000000001</v>
      </c>
      <c r="AN1084" s="11">
        <v>16.642499999999998</v>
      </c>
      <c r="AO1084" t="s">
        <v>163</v>
      </c>
      <c r="AP1084" s="8" t="s">
        <v>191</v>
      </c>
      <c r="AQ1084" s="8" t="s">
        <v>44</v>
      </c>
      <c r="AR1084" s="8" t="s">
        <v>164</v>
      </c>
      <c r="AS1084" s="8" t="s">
        <v>163</v>
      </c>
      <c r="AT1084" s="8" t="s">
        <v>168</v>
      </c>
      <c r="AU10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84" s="8">
        <v>0</v>
      </c>
      <c r="AW1084">
        <v>16.482500000000002</v>
      </c>
      <c r="AX1084">
        <v>16.482500000000002</v>
      </c>
      <c r="AY1084">
        <v>17.032499999999999</v>
      </c>
      <c r="AZ1084">
        <v>16.642499999999998</v>
      </c>
    </row>
    <row r="1085" spans="1:52" x14ac:dyDescent="0.3">
      <c r="A1085" s="43" t="s">
        <v>5708</v>
      </c>
      <c r="B1085" t="s">
        <v>5724</v>
      </c>
      <c r="C1085" t="s">
        <v>110</v>
      </c>
      <c r="D1085" s="8" t="s">
        <v>103</v>
      </c>
      <c r="E1085" s="8" t="s">
        <v>160</v>
      </c>
      <c r="F1085" s="8" t="s">
        <v>13</v>
      </c>
      <c r="G1085" s="8" t="s">
        <v>9248</v>
      </c>
      <c r="H1085" s="8" t="s">
        <v>160</v>
      </c>
      <c r="I1085" s="8" t="s">
        <v>48</v>
      </c>
      <c r="J1085" s="8">
        <v>309</v>
      </c>
      <c r="K1085" s="14" t="s">
        <v>2852</v>
      </c>
      <c r="L1085" s="14" t="s">
        <v>7700</v>
      </c>
      <c r="M1085" s="10">
        <v>0.52225589503953496</v>
      </c>
      <c r="N1085" s="8" t="s">
        <v>7890</v>
      </c>
      <c r="O1085" s="8" t="s">
        <v>129</v>
      </c>
      <c r="P1085" s="9">
        <v>0.34430555555555553</v>
      </c>
      <c r="Q1085" s="9">
        <v>0.34690972222222222</v>
      </c>
      <c r="R1085" s="8">
        <v>0</v>
      </c>
      <c r="S1085" s="10">
        <v>8.1833333333333336</v>
      </c>
      <c r="T1085" s="8" t="s">
        <v>7701</v>
      </c>
      <c r="U1085" s="8" t="s">
        <v>7702</v>
      </c>
      <c r="V1085" s="10">
        <v>0.24670693990512699</v>
      </c>
      <c r="W1085">
        <v>287.33999999999997</v>
      </c>
      <c r="Y1085" s="8">
        <v>0</v>
      </c>
      <c r="Z1085">
        <v>0</v>
      </c>
      <c r="AA1085">
        <v>0</v>
      </c>
      <c r="AB1085" s="8">
        <f>Solution[[#This Row],[Old Stop]] +1</f>
        <v>310</v>
      </c>
      <c r="AC1085" s="8" t="str">
        <f>_xlfn.CONCAT(Solution[[#This Row],[Old Rt '#]],"_",Solution[[#This Row],[Week '#]],"_", _xlfn.SWITCH(Solution[[#This Row],[Old Delivery Day]], "M", "Monday", "T", "Tuesday", "W", "Wednesday", "R", "Thursday", "F", "Friday"))</f>
        <v>101_Week3_Thursday</v>
      </c>
      <c r="AD1085" s="20">
        <v>0</v>
      </c>
      <c r="AE1085" s="20">
        <v>0</v>
      </c>
      <c r="AF1085" s="20">
        <v>0</v>
      </c>
      <c r="AG1085" s="20">
        <v>47.89</v>
      </c>
      <c r="AH1085">
        <v>23.945</v>
      </c>
      <c r="AI1085" s="8" t="s">
        <v>3495</v>
      </c>
      <c r="AJ1085" s="8" t="s">
        <v>5698</v>
      </c>
      <c r="AK1085" s="8">
        <v>1</v>
      </c>
      <c r="AL1085" s="8"/>
      <c r="AM1085" s="11">
        <v>0</v>
      </c>
      <c r="AN1085" s="11">
        <v>11.9725</v>
      </c>
      <c r="AO1085" t="s">
        <v>163</v>
      </c>
      <c r="AP1085" s="8" t="s">
        <v>77</v>
      </c>
      <c r="AQ1085" s="8" t="s">
        <v>44</v>
      </c>
      <c r="AR1085" s="8" t="s">
        <v>164</v>
      </c>
      <c r="AS1085" s="8" t="s">
        <v>163</v>
      </c>
      <c r="AT1085" s="8" t="s">
        <v>168</v>
      </c>
      <c r="AU10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5" s="8"/>
      <c r="AW1085">
        <v>0</v>
      </c>
      <c r="AX1085">
        <v>0</v>
      </c>
      <c r="AY1085">
        <v>0</v>
      </c>
      <c r="AZ1085">
        <v>11.9725</v>
      </c>
    </row>
    <row r="1086" spans="1:52" x14ac:dyDescent="0.3">
      <c r="A1086" s="43" t="s">
        <v>1839</v>
      </c>
      <c r="B1086" t="s">
        <v>4558</v>
      </c>
      <c r="C1086" t="s">
        <v>110</v>
      </c>
      <c r="D1086" s="8" t="s">
        <v>103</v>
      </c>
      <c r="E1086" s="8" t="s">
        <v>160</v>
      </c>
      <c r="F1086" s="8" t="s">
        <v>13</v>
      </c>
      <c r="G1086" s="8" t="s">
        <v>180</v>
      </c>
      <c r="H1086" s="8" t="s">
        <v>290</v>
      </c>
      <c r="I1086" s="8" t="s">
        <v>48</v>
      </c>
      <c r="J1086" s="8">
        <v>170</v>
      </c>
      <c r="K1086" s="14" t="s">
        <v>1838</v>
      </c>
      <c r="L1086" s="14" t="s">
        <v>5933</v>
      </c>
      <c r="M1086" s="10">
        <v>0.205002185537424</v>
      </c>
      <c r="N1086" s="8" t="s">
        <v>7882</v>
      </c>
      <c r="O1086" s="8" t="s">
        <v>147</v>
      </c>
      <c r="P1086" s="9">
        <v>0.30277777777777776</v>
      </c>
      <c r="Q1086" s="9">
        <v>0.30790509259259258</v>
      </c>
      <c r="R1086" s="8">
        <v>0</v>
      </c>
      <c r="S1086" s="10">
        <v>7.4033333333333333</v>
      </c>
      <c r="T1086" s="8" t="s">
        <v>4560</v>
      </c>
      <c r="U1086" s="8" t="s">
        <v>4561</v>
      </c>
      <c r="V1086" s="10">
        <v>0.108238385814329</v>
      </c>
      <c r="W1086">
        <v>2481.94</v>
      </c>
      <c r="X1086" s="8">
        <v>4</v>
      </c>
      <c r="Y1086" s="8">
        <v>0.81818181818181801</v>
      </c>
      <c r="Z1086">
        <v>1</v>
      </c>
      <c r="AA1086">
        <v>22</v>
      </c>
      <c r="AB1086" s="8">
        <f>Solution[[#This Row],[Old Stop]] +1</f>
        <v>171</v>
      </c>
      <c r="AC1086" s="8" t="str">
        <f>_xlfn.CONCAT(Solution[[#This Row],[Old Rt '#]],"_",Solution[[#This Row],[Week '#]],"_", _xlfn.SWITCH(Solution[[#This Row],[Old Delivery Day]], "M", "Monday", "T", "Tuesday", "W", "Wednesday", "R", "Thursday", "F", "Friday"))</f>
        <v>105_Week3_Thursday</v>
      </c>
      <c r="AD1086" s="20">
        <v>47.65</v>
      </c>
      <c r="AE1086" s="20">
        <v>41.083799999999997</v>
      </c>
      <c r="AF1086" s="20">
        <v>41.458500000000001</v>
      </c>
      <c r="AG1086" s="20">
        <v>52.859200000000001</v>
      </c>
      <c r="AH1086">
        <v>44.87</v>
      </c>
      <c r="AI1086" s="8" t="s">
        <v>3495</v>
      </c>
      <c r="AJ1086" s="8" t="s">
        <v>5698</v>
      </c>
      <c r="AK1086" s="8">
        <v>1</v>
      </c>
      <c r="AL1086" s="8">
        <v>22</v>
      </c>
      <c r="AM1086" s="11">
        <v>39.89</v>
      </c>
      <c r="AN1086" s="11">
        <v>54.02</v>
      </c>
      <c r="AO1086" t="s">
        <v>163</v>
      </c>
      <c r="AP1086" s="8" t="s">
        <v>191</v>
      </c>
      <c r="AQ1086" s="8" t="s">
        <v>44</v>
      </c>
      <c r="AR1086" s="8" t="s">
        <v>163</v>
      </c>
      <c r="AS1086" s="8" t="s">
        <v>163</v>
      </c>
      <c r="AT1086" s="8" t="s">
        <v>168</v>
      </c>
      <c r="AU10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6" s="8">
        <v>22</v>
      </c>
      <c r="AW1086">
        <v>11.9125</v>
      </c>
      <c r="AX1086">
        <v>10.270949999999999</v>
      </c>
      <c r="AY1086">
        <v>10.364625</v>
      </c>
      <c r="AZ1086">
        <v>13.2148</v>
      </c>
    </row>
    <row r="1087" spans="1:52" x14ac:dyDescent="0.3">
      <c r="A1087" s="43" t="s">
        <v>1848</v>
      </c>
      <c r="B1087" t="s">
        <v>4558</v>
      </c>
      <c r="C1087" t="s">
        <v>112</v>
      </c>
      <c r="D1087" s="8" t="s">
        <v>103</v>
      </c>
      <c r="E1087" s="8" t="s">
        <v>160</v>
      </c>
      <c r="F1087" s="8" t="s">
        <v>13</v>
      </c>
      <c r="G1087" s="8" t="s">
        <v>9250</v>
      </c>
      <c r="H1087" s="8" t="s">
        <v>290</v>
      </c>
      <c r="I1087" s="8" t="s">
        <v>48</v>
      </c>
      <c r="J1087" s="8">
        <v>95</v>
      </c>
      <c r="K1087" s="14" t="s">
        <v>1847</v>
      </c>
      <c r="L1087" s="14" t="s">
        <v>5933</v>
      </c>
      <c r="M1087" s="10">
        <v>0</v>
      </c>
      <c r="N1087" s="8" t="s">
        <v>7849</v>
      </c>
      <c r="O1087" s="8" t="s">
        <v>147</v>
      </c>
      <c r="P1087" s="9">
        <v>0.30790509259259258</v>
      </c>
      <c r="Q1087" s="9">
        <v>0.31552083333333331</v>
      </c>
      <c r="R1087" s="8">
        <v>0</v>
      </c>
      <c r="S1087" s="10">
        <v>11.836666666666668</v>
      </c>
      <c r="T1087" s="8" t="s">
        <v>4560</v>
      </c>
      <c r="U1087" s="8" t="s">
        <v>4561</v>
      </c>
      <c r="V1087" s="10"/>
      <c r="W1087">
        <v>4673.88</v>
      </c>
      <c r="X1087" s="8">
        <v>24</v>
      </c>
      <c r="Y1087" s="8">
        <v>0.73333333333333395</v>
      </c>
      <c r="Z1087">
        <v>5</v>
      </c>
      <c r="AA1087">
        <v>91</v>
      </c>
      <c r="AB1087" s="8">
        <f>Solution[[#This Row],[Old Stop]] +1</f>
        <v>96</v>
      </c>
      <c r="AC1087" s="8" t="str">
        <f>_xlfn.CONCAT(Solution[[#This Row],[Old Rt '#]],"_",Solution[[#This Row],[Week '#]],"_", _xlfn.SWITCH(Solution[[#This Row],[Old Delivery Day]], "M", "Monday", "T", "Tuesday", "W", "Wednesday", "R", "Thursday", "F", "Friday"))</f>
        <v>105_Week3_Thursday</v>
      </c>
      <c r="AD1087" s="20">
        <v>91.92</v>
      </c>
      <c r="AE1087" s="20">
        <v>92.612300000000005</v>
      </c>
      <c r="AF1087" s="20">
        <v>90.122799999999998</v>
      </c>
      <c r="AG1087" s="20">
        <v>72.988399999999999</v>
      </c>
      <c r="AH1087">
        <v>93.28</v>
      </c>
      <c r="AI1087" s="8" t="s">
        <v>3495</v>
      </c>
      <c r="AJ1087" s="8" t="s">
        <v>5698</v>
      </c>
      <c r="AK1087" s="8">
        <v>1</v>
      </c>
      <c r="AL1087" s="8">
        <v>90</v>
      </c>
      <c r="AM1087" s="11">
        <v>91.92</v>
      </c>
      <c r="AN1087" s="11">
        <v>73.064999999999998</v>
      </c>
      <c r="AO1087" t="s">
        <v>163</v>
      </c>
      <c r="AP1087" s="8" t="s">
        <v>793</v>
      </c>
      <c r="AQ1087" s="8" t="s">
        <v>44</v>
      </c>
      <c r="AR1087" s="8" t="s">
        <v>163</v>
      </c>
      <c r="AS1087" s="8" t="s">
        <v>163</v>
      </c>
      <c r="AT1087" s="8" t="s">
        <v>168</v>
      </c>
      <c r="AU10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7" s="8">
        <v>90</v>
      </c>
      <c r="AW1087">
        <v>22.98</v>
      </c>
      <c r="AX1087">
        <v>23.153075000000001</v>
      </c>
      <c r="AY1087">
        <v>22.5307</v>
      </c>
      <c r="AZ1087">
        <v>18.2471</v>
      </c>
    </row>
    <row r="1088" spans="1:52" x14ac:dyDescent="0.3">
      <c r="A1088" s="43" t="s">
        <v>462</v>
      </c>
      <c r="B1088" t="s">
        <v>3896</v>
      </c>
      <c r="C1088" t="s">
        <v>110</v>
      </c>
      <c r="D1088" s="8" t="s">
        <v>103</v>
      </c>
      <c r="E1088" s="8" t="s">
        <v>126</v>
      </c>
      <c r="F1088" s="8" t="s">
        <v>48</v>
      </c>
      <c r="G1088" s="8" t="s">
        <v>9258</v>
      </c>
      <c r="H1088" s="8" t="s">
        <v>126</v>
      </c>
      <c r="I1088" s="8" t="s">
        <v>48</v>
      </c>
      <c r="J1088" s="8">
        <v>390</v>
      </c>
      <c r="K1088" s="14" t="s">
        <v>461</v>
      </c>
      <c r="L1088" s="14" t="s">
        <v>6078</v>
      </c>
      <c r="M1088" s="10">
        <v>0.54301161976900403</v>
      </c>
      <c r="N1088" s="8" t="s">
        <v>8444</v>
      </c>
      <c r="O1088" s="8" t="s">
        <v>147</v>
      </c>
      <c r="P1088" s="9">
        <v>0.44516203703703705</v>
      </c>
      <c r="Q1088" s="9">
        <v>0.44892361111111112</v>
      </c>
      <c r="R1088" s="8">
        <v>0</v>
      </c>
      <c r="S1088" s="10">
        <v>9.4366666666666674</v>
      </c>
      <c r="T1088" s="8" t="s">
        <v>3898</v>
      </c>
      <c r="U1088" s="8" t="s">
        <v>3899</v>
      </c>
      <c r="V1088" s="10">
        <v>0.11469458333193799</v>
      </c>
      <c r="W1088">
        <v>10861.72</v>
      </c>
      <c r="X1088" s="8">
        <v>16</v>
      </c>
      <c r="Y1088" s="8">
        <v>0.87401574803149595</v>
      </c>
      <c r="Z1088">
        <v>6</v>
      </c>
      <c r="AA1088">
        <v>129</v>
      </c>
      <c r="AB1088" s="8">
        <f>Solution[[#This Row],[Old Stop]] +1</f>
        <v>391</v>
      </c>
      <c r="AC1088" s="8" t="str">
        <f>_xlfn.CONCAT(Solution[[#This Row],[Old Rt '#]],"_",Solution[[#This Row],[Week '#]],"_", _xlfn.SWITCH(Solution[[#This Row],[Old Delivery Day]], "M", "Monday", "T", "Tuesday", "W", "Wednesday", "R", "Thursday", "F", "Friday"))</f>
        <v>103_Week3_Thursday</v>
      </c>
      <c r="AD1088" s="20">
        <v>195.8366</v>
      </c>
      <c r="AE1088" s="20">
        <v>196.36420000000001</v>
      </c>
      <c r="AF1088" s="20">
        <v>223.40350000000001</v>
      </c>
      <c r="AG1088" s="20">
        <v>208.83</v>
      </c>
      <c r="AH1088">
        <v>228.35</v>
      </c>
      <c r="AI1088" s="8" t="s">
        <v>3810</v>
      </c>
      <c r="AJ1088" s="8" t="s">
        <v>5484</v>
      </c>
      <c r="AK1088" s="8">
        <v>1</v>
      </c>
      <c r="AL1088" s="8">
        <v>127</v>
      </c>
      <c r="AM1088" s="11">
        <v>226.7362</v>
      </c>
      <c r="AN1088" s="11">
        <v>221.3537</v>
      </c>
      <c r="AO1088" t="s">
        <v>164</v>
      </c>
      <c r="AP1088" s="8" t="s">
        <v>191</v>
      </c>
      <c r="AQ1088" s="8" t="s">
        <v>44</v>
      </c>
      <c r="AR1088" s="8" t="s">
        <v>164</v>
      </c>
      <c r="AS1088" s="8" t="s">
        <v>164</v>
      </c>
      <c r="AT1088" s="8" t="s">
        <v>168</v>
      </c>
      <c r="AU10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8" s="8"/>
      <c r="AW1088">
        <v>48.959150000000001</v>
      </c>
      <c r="AX1088">
        <v>49.091050000000003</v>
      </c>
      <c r="AY1088">
        <v>55.850875000000002</v>
      </c>
      <c r="AZ1088">
        <v>52.207500000000003</v>
      </c>
    </row>
    <row r="1089" spans="1:52" x14ac:dyDescent="0.3">
      <c r="A1089" s="43" t="s">
        <v>572</v>
      </c>
      <c r="B1089" t="s">
        <v>4201</v>
      </c>
      <c r="C1089" t="s">
        <v>110</v>
      </c>
      <c r="D1089" s="8" t="s">
        <v>103</v>
      </c>
      <c r="E1089" s="8" t="s">
        <v>126</v>
      </c>
      <c r="F1089" s="8" t="s">
        <v>15</v>
      </c>
      <c r="G1089" s="8" t="s">
        <v>9265</v>
      </c>
      <c r="H1089" s="8" t="s">
        <v>114</v>
      </c>
      <c r="I1089" s="8" t="s">
        <v>12</v>
      </c>
      <c r="J1089" s="8">
        <v>235</v>
      </c>
      <c r="K1089" s="14" t="s">
        <v>571</v>
      </c>
      <c r="L1089" s="14" t="s">
        <v>6031</v>
      </c>
      <c r="M1089" s="10">
        <v>6.6937059387782896E-2</v>
      </c>
      <c r="N1089" s="8" t="s">
        <v>8472</v>
      </c>
      <c r="O1089" s="8" t="s">
        <v>129</v>
      </c>
      <c r="P1089" s="9">
        <v>0.72434027777777776</v>
      </c>
      <c r="Q1089" s="9">
        <v>0.73358796296296291</v>
      </c>
      <c r="R1089" s="8">
        <v>0</v>
      </c>
      <c r="S1089" s="10">
        <v>7.2583333333333337</v>
      </c>
      <c r="T1089" s="8" t="s">
        <v>4203</v>
      </c>
      <c r="U1089" s="8" t="s">
        <v>4204</v>
      </c>
      <c r="V1089" s="10">
        <v>4.4124141261846397E-2</v>
      </c>
      <c r="W1089">
        <v>1376.23</v>
      </c>
      <c r="X1089" s="8">
        <v>0</v>
      </c>
      <c r="Y1089" s="8">
        <v>0</v>
      </c>
      <c r="Z1089">
        <v>0</v>
      </c>
      <c r="AA1089">
        <v>0</v>
      </c>
      <c r="AB1089" s="8">
        <f>Solution[[#This Row],[Old Stop]] +1</f>
        <v>236</v>
      </c>
      <c r="AC1089" s="8" t="str">
        <f>_xlfn.CONCAT(Solution[[#This Row],[Old Rt '#]],"_",Solution[[#This Row],[Week '#]],"_", _xlfn.SWITCH(Solution[[#This Row],[Old Delivery Day]], "M", "Monday", "T", "Tuesday", "W", "Wednesday", "R", "Thursday", "F", "Friday"))</f>
        <v>102_Week3_Wednesday</v>
      </c>
      <c r="AD1089" s="20">
        <v>61.516599999999997</v>
      </c>
      <c r="AE1089" s="20">
        <v>61.568300000000001</v>
      </c>
      <c r="AF1089" s="20">
        <v>63.802799999999998</v>
      </c>
      <c r="AG1089" s="20">
        <v>65.813299999999998</v>
      </c>
      <c r="AH1089">
        <v>34.31</v>
      </c>
      <c r="AI1089" s="8" t="s">
        <v>4667</v>
      </c>
      <c r="AJ1089" s="8" t="s">
        <v>5413</v>
      </c>
      <c r="AK1089" s="8">
        <v>1</v>
      </c>
      <c r="AL1089" s="8">
        <v>0</v>
      </c>
      <c r="AM1089" s="11">
        <v>30.81</v>
      </c>
      <c r="AN1089" s="11">
        <v>33.174999999999997</v>
      </c>
      <c r="AO1089" t="s">
        <v>163</v>
      </c>
      <c r="AP1089" s="8" t="s">
        <v>191</v>
      </c>
      <c r="AQ1089" s="8" t="s">
        <v>44</v>
      </c>
      <c r="AR1089" s="8" t="s">
        <v>163</v>
      </c>
      <c r="AS1089" s="8" t="s">
        <v>163</v>
      </c>
      <c r="AT1089" s="8" t="s">
        <v>168</v>
      </c>
      <c r="AU10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89" s="8">
        <v>0</v>
      </c>
      <c r="AW1089">
        <v>15.379149999999999</v>
      </c>
      <c r="AX1089">
        <v>15.392075</v>
      </c>
      <c r="AY1089">
        <v>15.950699999999999</v>
      </c>
      <c r="AZ1089">
        <v>16.453325</v>
      </c>
    </row>
    <row r="1090" spans="1:52" x14ac:dyDescent="0.3">
      <c r="A1090" s="43" t="s">
        <v>562</v>
      </c>
      <c r="B1090" t="s">
        <v>5111</v>
      </c>
      <c r="C1090" t="s">
        <v>110</v>
      </c>
      <c r="D1090" s="8" t="s">
        <v>103</v>
      </c>
      <c r="E1090" s="8" t="s">
        <v>126</v>
      </c>
      <c r="F1090" s="8" t="s">
        <v>15</v>
      </c>
      <c r="G1090" s="8" t="s">
        <v>9256</v>
      </c>
      <c r="H1090" s="8" t="s">
        <v>114</v>
      </c>
      <c r="I1090" s="8" t="s">
        <v>12</v>
      </c>
      <c r="J1090" s="8">
        <v>220</v>
      </c>
      <c r="K1090" s="14" t="s">
        <v>561</v>
      </c>
      <c r="L1090" s="14" t="s">
        <v>5868</v>
      </c>
      <c r="M1090" s="10">
        <v>4.01930448344251</v>
      </c>
      <c r="N1090" s="8" t="s">
        <v>8476</v>
      </c>
      <c r="O1090" s="8" t="s">
        <v>125</v>
      </c>
      <c r="P1090" s="9">
        <v>0.71758101851851852</v>
      </c>
      <c r="Q1090" s="9">
        <v>0.7242939814814815</v>
      </c>
      <c r="R1090" s="8">
        <v>0</v>
      </c>
      <c r="S1090" s="10">
        <v>5.9833333333333334</v>
      </c>
      <c r="T1090" s="8" t="s">
        <v>5113</v>
      </c>
      <c r="U1090" s="8" t="s">
        <v>5114</v>
      </c>
      <c r="V1090" s="10">
        <v>3.8017199079082298</v>
      </c>
      <c r="W1090">
        <v>1517.7</v>
      </c>
      <c r="X1090" s="8">
        <v>0</v>
      </c>
      <c r="Y1090" s="8">
        <v>0</v>
      </c>
      <c r="Z1090">
        <v>0</v>
      </c>
      <c r="AA1090">
        <v>0</v>
      </c>
      <c r="AB1090" s="8">
        <f>Solution[[#This Row],[Old Stop]] +1</f>
        <v>221</v>
      </c>
      <c r="AC1090" s="8" t="str">
        <f>_xlfn.CONCAT(Solution[[#This Row],[Old Rt '#]],"_",Solution[[#This Row],[Week '#]],"_", _xlfn.SWITCH(Solution[[#This Row],[Old Delivery Day]], "M", "Monday", "T", "Tuesday", "W", "Wednesday", "R", "Thursday", "F", "Friday"))</f>
        <v>102_Week3_Wednesday</v>
      </c>
      <c r="AD1090" s="20">
        <v>57.3</v>
      </c>
      <c r="AE1090" s="20">
        <v>57.84</v>
      </c>
      <c r="AF1090" s="20">
        <v>60.12</v>
      </c>
      <c r="AG1090" s="20">
        <v>63.071399999999997</v>
      </c>
      <c r="AH1090">
        <v>32.28</v>
      </c>
      <c r="AI1090" s="8" t="s">
        <v>4667</v>
      </c>
      <c r="AJ1090" s="8" t="s">
        <v>5413</v>
      </c>
      <c r="AK1090" s="8">
        <v>1</v>
      </c>
      <c r="AL1090" s="8">
        <v>0</v>
      </c>
      <c r="AM1090" s="11">
        <v>29.28</v>
      </c>
      <c r="AN1090" s="11">
        <v>31.97</v>
      </c>
      <c r="AO1090" t="s">
        <v>163</v>
      </c>
      <c r="AP1090" s="8" t="s">
        <v>191</v>
      </c>
      <c r="AQ1090" s="8" t="s">
        <v>44</v>
      </c>
      <c r="AR1090" s="8" t="s">
        <v>163</v>
      </c>
      <c r="AS1090" s="8" t="s">
        <v>163</v>
      </c>
      <c r="AT1090" s="8" t="s">
        <v>168</v>
      </c>
      <c r="AU10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0" s="8">
        <v>0</v>
      </c>
      <c r="AW1090">
        <v>14.324999999999999</v>
      </c>
      <c r="AX1090">
        <v>14.46</v>
      </c>
      <c r="AY1090">
        <v>15.03</v>
      </c>
      <c r="AZ1090">
        <v>15.767849999999999</v>
      </c>
    </row>
    <row r="1091" spans="1:52" x14ac:dyDescent="0.3">
      <c r="A1091" s="43" t="s">
        <v>1835</v>
      </c>
      <c r="B1091" t="s">
        <v>3453</v>
      </c>
      <c r="C1091" t="s">
        <v>110</v>
      </c>
      <c r="D1091" s="8" t="s">
        <v>103</v>
      </c>
      <c r="E1091" s="8" t="s">
        <v>126</v>
      </c>
      <c r="F1091" s="8" t="s">
        <v>15</v>
      </c>
      <c r="G1091" s="8" t="s">
        <v>9262</v>
      </c>
      <c r="H1091" s="8" t="s">
        <v>126</v>
      </c>
      <c r="I1091" s="8" t="s">
        <v>15</v>
      </c>
      <c r="J1091" s="8">
        <v>1</v>
      </c>
      <c r="K1091" s="14" t="s">
        <v>1834</v>
      </c>
      <c r="L1091" s="14" t="s">
        <v>6033</v>
      </c>
      <c r="M1091" s="10">
        <v>14.7098040538042</v>
      </c>
      <c r="N1091" s="8" t="s">
        <v>8473</v>
      </c>
      <c r="O1091" s="8" t="s">
        <v>147</v>
      </c>
      <c r="P1091" s="9">
        <v>0.74379629629629629</v>
      </c>
      <c r="Q1091" s="9">
        <v>0.75006944444444446</v>
      </c>
      <c r="R1091" s="8">
        <v>0</v>
      </c>
      <c r="S1091" s="10">
        <v>15.329166666666667</v>
      </c>
      <c r="T1091" s="8" t="s">
        <v>3455</v>
      </c>
      <c r="U1091" s="8" t="s">
        <v>3456</v>
      </c>
      <c r="V1091" s="10">
        <v>11.7326603944915</v>
      </c>
      <c r="W1091">
        <v>3639.61</v>
      </c>
      <c r="X1091" s="8">
        <v>5</v>
      </c>
      <c r="Y1091" s="8">
        <v>0.92647058823529405</v>
      </c>
      <c r="Z1091">
        <v>3</v>
      </c>
      <c r="AA1091">
        <v>69</v>
      </c>
      <c r="AB1091" s="8">
        <f>Solution[[#This Row],[Old Stop]] +1</f>
        <v>2</v>
      </c>
      <c r="AC1091" s="8" t="str">
        <f>_xlfn.CONCAT(Solution[[#This Row],[Old Rt '#]],"_",Solution[[#This Row],[Week '#]],"_", _xlfn.SWITCH(Solution[[#This Row],[Old Delivery Day]], "M", "Monday", "T", "Tuesday", "W", "Wednesday", "R", "Thursday", "F", "Friday"))</f>
        <v>103_Week3_Tuesday</v>
      </c>
      <c r="AD1091" s="20">
        <v>69.910700000000006</v>
      </c>
      <c r="AE1091" s="20">
        <v>68.699200000000005</v>
      </c>
      <c r="AF1091" s="20">
        <v>71.545299999999997</v>
      </c>
      <c r="AG1091" s="20">
        <v>72.930000000000007</v>
      </c>
      <c r="AH1091">
        <v>77.31</v>
      </c>
      <c r="AI1091" s="8" t="s">
        <v>4667</v>
      </c>
      <c r="AJ1091" s="8" t="s">
        <v>5413</v>
      </c>
      <c r="AK1091" s="8">
        <v>1</v>
      </c>
      <c r="AL1091" s="8">
        <v>68</v>
      </c>
      <c r="AM1091" s="11">
        <v>68.867500000000007</v>
      </c>
      <c r="AN1091" s="11">
        <v>72.930000000000007</v>
      </c>
      <c r="AO1091" t="s">
        <v>164</v>
      </c>
      <c r="AP1091" s="8" t="s">
        <v>191</v>
      </c>
      <c r="AQ1091" s="8" t="s">
        <v>44</v>
      </c>
      <c r="AR1091" s="8" t="s">
        <v>164</v>
      </c>
      <c r="AS1091" s="8" t="s">
        <v>164</v>
      </c>
      <c r="AT1091" s="8" t="s">
        <v>168</v>
      </c>
      <c r="AU10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1" s="8"/>
      <c r="AW1091">
        <v>17.477675000000001</v>
      </c>
      <c r="AX1091">
        <v>17.174800000000001</v>
      </c>
      <c r="AY1091">
        <v>17.886324999999999</v>
      </c>
      <c r="AZ1091">
        <v>18.232500000000002</v>
      </c>
    </row>
    <row r="1092" spans="1:52" x14ac:dyDescent="0.3">
      <c r="A1092" s="43" t="s">
        <v>241</v>
      </c>
      <c r="B1092" t="s">
        <v>3514</v>
      </c>
      <c r="C1092" t="s">
        <v>110</v>
      </c>
      <c r="D1092" s="8" t="s">
        <v>103</v>
      </c>
      <c r="E1092" s="8" t="s">
        <v>126</v>
      </c>
      <c r="F1092" s="8" t="s">
        <v>15</v>
      </c>
      <c r="G1092" s="8" t="s">
        <v>9260</v>
      </c>
      <c r="H1092" s="8" t="s">
        <v>126</v>
      </c>
      <c r="I1092" s="8" t="s">
        <v>15</v>
      </c>
      <c r="J1092" s="8">
        <v>76</v>
      </c>
      <c r="K1092" s="14" t="s">
        <v>240</v>
      </c>
      <c r="L1092" s="14" t="s">
        <v>5827</v>
      </c>
      <c r="M1092" s="10">
        <v>8.2137908836813303</v>
      </c>
      <c r="N1092" s="8" t="s">
        <v>8469</v>
      </c>
      <c r="O1092" s="8" t="s">
        <v>147</v>
      </c>
      <c r="P1092" s="9">
        <v>0.75577546296296294</v>
      </c>
      <c r="Q1092" s="9">
        <v>0.76317129629629632</v>
      </c>
      <c r="R1092" s="8">
        <v>0</v>
      </c>
      <c r="S1092" s="10">
        <v>11.216666666666667</v>
      </c>
      <c r="T1092" s="8" t="s">
        <v>3516</v>
      </c>
      <c r="U1092" s="8" t="s">
        <v>3517</v>
      </c>
      <c r="V1092" s="10">
        <v>3.7171289818001099</v>
      </c>
      <c r="W1092">
        <v>1982.76</v>
      </c>
      <c r="X1092" s="8">
        <v>9</v>
      </c>
      <c r="Y1092" s="8">
        <v>0.65384615384615397</v>
      </c>
      <c r="Z1092">
        <v>1</v>
      </c>
      <c r="AA1092">
        <v>23</v>
      </c>
      <c r="AB1092" s="8">
        <f>Solution[[#This Row],[Old Stop]] +1</f>
        <v>77</v>
      </c>
      <c r="AC1092" s="8" t="str">
        <f>_xlfn.CONCAT(Solution[[#This Row],[Old Rt '#]],"_",Solution[[#This Row],[Week '#]],"_", _xlfn.SWITCH(Solution[[#This Row],[Old Delivery Day]], "M", "Monday", "T", "Tuesday", "W", "Wednesday", "R", "Thursday", "F", "Friday"))</f>
        <v>103_Week3_Tuesday</v>
      </c>
      <c r="AD1092" s="20">
        <v>37.56</v>
      </c>
      <c r="AE1092" s="20">
        <v>37.56</v>
      </c>
      <c r="AF1092" s="20">
        <v>39.138399999999997</v>
      </c>
      <c r="AG1092" s="20">
        <v>41.453000000000003</v>
      </c>
      <c r="AH1092">
        <v>47.51</v>
      </c>
      <c r="AI1092" s="8" t="s">
        <v>4667</v>
      </c>
      <c r="AJ1092" s="8" t="s">
        <v>5413</v>
      </c>
      <c r="AK1092" s="8">
        <v>1</v>
      </c>
      <c r="AL1092" s="8">
        <v>26</v>
      </c>
      <c r="AM1092" s="11">
        <v>37.56</v>
      </c>
      <c r="AN1092" s="11">
        <v>42.17</v>
      </c>
      <c r="AO1092" t="s">
        <v>164</v>
      </c>
      <c r="AP1092" s="8" t="s">
        <v>191</v>
      </c>
      <c r="AQ1092" s="8" t="s">
        <v>44</v>
      </c>
      <c r="AR1092" s="8" t="s">
        <v>164</v>
      </c>
      <c r="AS1092" s="8" t="s">
        <v>164</v>
      </c>
      <c r="AT1092" s="8" t="s">
        <v>168</v>
      </c>
      <c r="AU10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2" s="8"/>
      <c r="AW1092">
        <v>9.39</v>
      </c>
      <c r="AX1092">
        <v>9.39</v>
      </c>
      <c r="AY1092">
        <v>9.7845999999999993</v>
      </c>
      <c r="AZ1092">
        <v>10.363250000000001</v>
      </c>
    </row>
    <row r="1093" spans="1:52" x14ac:dyDescent="0.3">
      <c r="A1093" s="43" t="s">
        <v>77</v>
      </c>
      <c r="D1093" s="8" t="s">
        <v>103</v>
      </c>
      <c r="E1093" s="8" t="s">
        <v>126</v>
      </c>
      <c r="F1093" s="8" t="s">
        <v>13</v>
      </c>
      <c r="J1093" s="8"/>
      <c r="K1093" s="14" t="s">
        <v>3551</v>
      </c>
      <c r="L1093" s="14" t="s">
        <v>3552</v>
      </c>
      <c r="M1093" s="10">
        <v>60.519748831529903</v>
      </c>
      <c r="N1093" s="8" t="s">
        <v>6415</v>
      </c>
      <c r="P1093" s="9">
        <v>0.62858796296296293</v>
      </c>
      <c r="Q1093" s="9">
        <v>0.62858796296296293</v>
      </c>
      <c r="R1093" s="8">
        <v>0</v>
      </c>
      <c r="T1093" s="8" t="s">
        <v>3553</v>
      </c>
      <c r="U1093" s="8" t="s">
        <v>3554</v>
      </c>
      <c r="V1093" s="10">
        <v>53.731757118688201</v>
      </c>
      <c r="W1093"/>
      <c r="Z1093"/>
      <c r="AA1093"/>
      <c r="AB1093" s="8">
        <f>Solution[[#This Row],[Old Stop]] +1</f>
        <v>1</v>
      </c>
      <c r="AC1093" s="8" t="e">
        <f>_xlfn.CONCAT(Solution[[#This Row],[Old Rt '#]],"_",Solution[[#This Row],[Week '#]],"_", _xlfn.SWITCH(Solution[[#This Row],[Old Delivery Day]], "M", "Monday", "T", "Tuesday", "W", "Wednesday", "R", "Thursday", "F", "Friday"))</f>
        <v>#N/A</v>
      </c>
      <c r="AD1093" s="20"/>
      <c r="AE1093" s="20"/>
      <c r="AI1093" s="8" t="s">
        <v>4488</v>
      </c>
      <c r="AJ1093" s="8" t="s">
        <v>5517</v>
      </c>
      <c r="AK1093" s="8">
        <v>17</v>
      </c>
      <c r="AL1093" s="8"/>
      <c r="AM1093" s="11"/>
      <c r="AN1093" s="11"/>
      <c r="AO1093" t="s">
        <v>163</v>
      </c>
      <c r="AP1093" s="8"/>
      <c r="AQ1093" s="8"/>
      <c r="AR1093" s="8" t="s">
        <v>163</v>
      </c>
      <c r="AS1093" s="8" t="s">
        <v>163</v>
      </c>
      <c r="AT1093" s="8"/>
      <c r="AU10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3" s="8"/>
    </row>
    <row r="1094" spans="1:52" x14ac:dyDescent="0.3">
      <c r="A1094" s="43" t="s">
        <v>77</v>
      </c>
      <c r="D1094" s="8" t="s">
        <v>103</v>
      </c>
      <c r="E1094" s="8" t="s">
        <v>126</v>
      </c>
      <c r="F1094" s="8" t="s">
        <v>12</v>
      </c>
      <c r="J1094" s="8"/>
      <c r="K1094" s="14" t="s">
        <v>3551</v>
      </c>
      <c r="L1094" s="14" t="s">
        <v>3552</v>
      </c>
      <c r="M1094" s="10">
        <v>7.3763870533862201</v>
      </c>
      <c r="N1094" s="8" t="s">
        <v>7891</v>
      </c>
      <c r="P1094" s="9">
        <v>0.58842592592592591</v>
      </c>
      <c r="Q1094" s="9">
        <v>0.58842592592592591</v>
      </c>
      <c r="R1094" s="8">
        <v>0</v>
      </c>
      <c r="T1094" s="8" t="s">
        <v>3553</v>
      </c>
      <c r="U1094" s="8" t="s">
        <v>3554</v>
      </c>
      <c r="V1094" s="10">
        <v>5.4833155931191397</v>
      </c>
      <c r="W1094"/>
      <c r="Z1094"/>
      <c r="AA1094"/>
      <c r="AB1094" s="8">
        <f>Solution[[#This Row],[Old Stop]] +1</f>
        <v>1</v>
      </c>
      <c r="AC1094" s="8" t="e">
        <f>_xlfn.CONCAT(Solution[[#This Row],[Old Rt '#]],"_",Solution[[#This Row],[Week '#]],"_", _xlfn.SWITCH(Solution[[#This Row],[Old Delivery Day]], "M", "Monday", "T", "Tuesday", "W", "Wednesday", "R", "Thursday", "F", "Friday"))</f>
        <v>#N/A</v>
      </c>
      <c r="AD1094" s="20"/>
      <c r="AE1094" s="20"/>
      <c r="AI1094" s="8" t="s">
        <v>4626</v>
      </c>
      <c r="AJ1094" s="8" t="s">
        <v>5406</v>
      </c>
      <c r="AK1094" s="8">
        <v>17</v>
      </c>
      <c r="AL1094" s="8"/>
      <c r="AM1094" s="11"/>
      <c r="AN1094" s="11"/>
      <c r="AO1094" t="s">
        <v>163</v>
      </c>
      <c r="AP1094" s="8"/>
      <c r="AQ1094" s="8"/>
      <c r="AR1094" s="8" t="s">
        <v>163</v>
      </c>
      <c r="AS1094" s="8" t="s">
        <v>163</v>
      </c>
      <c r="AT1094" s="8"/>
      <c r="AU10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4" s="8"/>
    </row>
    <row r="1095" spans="1:52" x14ac:dyDescent="0.3">
      <c r="A1095" s="43" t="s">
        <v>1084</v>
      </c>
      <c r="B1095" t="s">
        <v>4816</v>
      </c>
      <c r="C1095" t="s">
        <v>110</v>
      </c>
      <c r="D1095" s="8" t="s">
        <v>103</v>
      </c>
      <c r="E1095" s="8" t="s">
        <v>126</v>
      </c>
      <c r="F1095" s="8" t="s">
        <v>15</v>
      </c>
      <c r="G1095" s="8" t="s">
        <v>9263</v>
      </c>
      <c r="H1095" s="8" t="s">
        <v>126</v>
      </c>
      <c r="I1095" s="8" t="s">
        <v>13</v>
      </c>
      <c r="J1095" s="8">
        <v>0</v>
      </c>
      <c r="K1095" s="14" t="s">
        <v>1083</v>
      </c>
      <c r="L1095" s="14" t="s">
        <v>5862</v>
      </c>
      <c r="M1095" s="10">
        <v>4.2575260446573102</v>
      </c>
      <c r="N1095" s="8" t="s">
        <v>8467</v>
      </c>
      <c r="O1095" s="8" t="s">
        <v>147</v>
      </c>
      <c r="P1095" s="9">
        <v>0.67680555555555555</v>
      </c>
      <c r="Q1095" s="9">
        <v>0.6799074074074074</v>
      </c>
      <c r="R1095" s="8">
        <v>0</v>
      </c>
      <c r="S1095" s="10">
        <v>5.958333333333333</v>
      </c>
      <c r="T1095" s="8" t="s">
        <v>4818</v>
      </c>
      <c r="U1095" s="8" t="s">
        <v>4819</v>
      </c>
      <c r="V1095" s="10">
        <v>1.76294128691339</v>
      </c>
      <c r="W1095">
        <v>2458.4</v>
      </c>
      <c r="X1095" s="8">
        <v>0</v>
      </c>
      <c r="Y1095" s="8">
        <v>0</v>
      </c>
      <c r="Z1095">
        <v>0</v>
      </c>
      <c r="AA1095">
        <v>0</v>
      </c>
      <c r="AB1095" s="8">
        <f>Solution[[#This Row],[Old Stop]] +1</f>
        <v>1</v>
      </c>
      <c r="AC1095" s="8" t="str">
        <f>_xlfn.CONCAT(Solution[[#This Row],[Old Rt '#]],"_",Solution[[#This Row],[Week '#]],"_", _xlfn.SWITCH(Solution[[#This Row],[Old Delivery Day]], "M", "Monday", "T", "Tuesday", "W", "Wednesday", "R", "Thursday", "F", "Friday"))</f>
        <v>103_Week3_Monday</v>
      </c>
      <c r="AD1095" s="20">
        <v>45.136099999999999</v>
      </c>
      <c r="AE1095" s="20">
        <v>47.504600000000003</v>
      </c>
      <c r="AF1095" s="20">
        <v>48.386899999999997</v>
      </c>
      <c r="AG1095" s="20">
        <v>51.023000000000003</v>
      </c>
      <c r="AH1095">
        <v>53.15</v>
      </c>
      <c r="AI1095" s="8" t="s">
        <v>4667</v>
      </c>
      <c r="AJ1095" s="8" t="s">
        <v>5413</v>
      </c>
      <c r="AK1095" s="8">
        <v>1</v>
      </c>
      <c r="AL1095" s="8">
        <v>0</v>
      </c>
      <c r="AM1095" s="11">
        <v>47.284999999999997</v>
      </c>
      <c r="AN1095" s="11">
        <v>50.145000000000003</v>
      </c>
      <c r="AO1095" t="s">
        <v>163</v>
      </c>
      <c r="AP1095" s="8" t="s">
        <v>191</v>
      </c>
      <c r="AQ1095" s="8" t="s">
        <v>44</v>
      </c>
      <c r="AR1095" s="8" t="s">
        <v>164</v>
      </c>
      <c r="AS1095" s="8" t="s">
        <v>163</v>
      </c>
      <c r="AT1095" s="8" t="s">
        <v>168</v>
      </c>
      <c r="AU10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95" s="8">
        <v>0</v>
      </c>
      <c r="AW1095">
        <v>11.284025</v>
      </c>
      <c r="AX1095">
        <v>11.876150000000001</v>
      </c>
      <c r="AY1095">
        <v>12.096724999999999</v>
      </c>
      <c r="AZ1095">
        <v>12.755750000000001</v>
      </c>
    </row>
    <row r="1096" spans="1:52" x14ac:dyDescent="0.3">
      <c r="A1096" s="43" t="s">
        <v>625</v>
      </c>
      <c r="B1096" t="s">
        <v>111</v>
      </c>
      <c r="C1096" t="s">
        <v>4174</v>
      </c>
      <c r="D1096" s="8" t="s">
        <v>103</v>
      </c>
      <c r="E1096" s="8" t="s">
        <v>126</v>
      </c>
      <c r="F1096" s="8" t="s">
        <v>15</v>
      </c>
      <c r="G1096" s="8" t="s">
        <v>9266</v>
      </c>
      <c r="H1096" s="8" t="s">
        <v>114</v>
      </c>
      <c r="I1096" s="8" t="s">
        <v>12</v>
      </c>
      <c r="J1096" s="8">
        <v>330</v>
      </c>
      <c r="K1096" s="14" t="s">
        <v>7</v>
      </c>
      <c r="L1096" s="14" t="s">
        <v>5871</v>
      </c>
      <c r="M1096" s="10">
        <v>6.4187440430828205E-2</v>
      </c>
      <c r="N1096" s="8" t="s">
        <v>8466</v>
      </c>
      <c r="O1096" s="8" t="s">
        <v>147</v>
      </c>
      <c r="P1096" s="9">
        <v>0.67994212962962963</v>
      </c>
      <c r="Q1096" s="9">
        <v>0.69570601851851854</v>
      </c>
      <c r="R1096" s="8">
        <v>0</v>
      </c>
      <c r="S1096" s="10">
        <v>19.866666666666667</v>
      </c>
      <c r="T1096" s="8" t="s">
        <v>4176</v>
      </c>
      <c r="U1096" s="8" t="s">
        <v>4177</v>
      </c>
      <c r="V1096" s="10">
        <v>6.1276258943353402E-2</v>
      </c>
      <c r="W1096">
        <v>6618.29</v>
      </c>
      <c r="X1096" s="8">
        <v>0</v>
      </c>
      <c r="Y1096" s="8">
        <v>0</v>
      </c>
      <c r="Z1096">
        <v>0</v>
      </c>
      <c r="AA1096">
        <v>0</v>
      </c>
      <c r="AB1096" s="8">
        <f>Solution[[#This Row],[Old Stop]] +1</f>
        <v>331</v>
      </c>
      <c r="AC1096" s="8" t="str">
        <f>_xlfn.CONCAT(Solution[[#This Row],[Old Rt '#]],"_",Solution[[#This Row],[Week '#]],"_", _xlfn.SWITCH(Solution[[#This Row],[Old Delivery Day]], "M", "Monday", "T", "Tuesday", "W", "Wednesday", "R", "Thursday", "F", "Friday"))</f>
        <v>102_Week3_Wednesday</v>
      </c>
      <c r="AD1096" s="20">
        <v>125.41840000000001</v>
      </c>
      <c r="AE1096" s="20">
        <v>126.6246</v>
      </c>
      <c r="AF1096" s="20">
        <v>127.86150000000001</v>
      </c>
      <c r="AG1096" s="20">
        <v>121.6815</v>
      </c>
      <c r="AH1096">
        <v>131.54</v>
      </c>
      <c r="AI1096" s="8" t="s">
        <v>4667</v>
      </c>
      <c r="AJ1096" s="8" t="s">
        <v>5413</v>
      </c>
      <c r="AK1096" s="8">
        <v>1</v>
      </c>
      <c r="AL1096" s="8">
        <v>0</v>
      </c>
      <c r="AM1096" s="11">
        <v>124.325</v>
      </c>
      <c r="AN1096" s="11">
        <v>118.69499999999999</v>
      </c>
      <c r="AO1096" t="s">
        <v>163</v>
      </c>
      <c r="AP1096" s="8" t="s">
        <v>191</v>
      </c>
      <c r="AQ1096" s="8" t="s">
        <v>44</v>
      </c>
      <c r="AR1096" s="8" t="s">
        <v>163</v>
      </c>
      <c r="AS1096" s="8" t="s">
        <v>163</v>
      </c>
      <c r="AT1096" s="8" t="s">
        <v>168</v>
      </c>
      <c r="AU10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6" s="8">
        <v>0</v>
      </c>
      <c r="AW1096">
        <v>31.354600000000001</v>
      </c>
      <c r="AX1096">
        <v>31.65615</v>
      </c>
      <c r="AY1096">
        <v>31.965375000000002</v>
      </c>
      <c r="AZ1096">
        <v>30.420375</v>
      </c>
    </row>
    <row r="1097" spans="1:52" x14ac:dyDescent="0.3">
      <c r="A1097" s="43" t="s">
        <v>1605</v>
      </c>
      <c r="B1097" t="s">
        <v>5072</v>
      </c>
      <c r="C1097" t="s">
        <v>110</v>
      </c>
      <c r="D1097" s="8" t="s">
        <v>103</v>
      </c>
      <c r="E1097" s="8" t="s">
        <v>126</v>
      </c>
      <c r="F1097" s="8" t="s">
        <v>15</v>
      </c>
      <c r="G1097" s="8" t="s">
        <v>9261</v>
      </c>
      <c r="H1097" s="8" t="s">
        <v>160</v>
      </c>
      <c r="I1097" s="8" t="s">
        <v>13</v>
      </c>
      <c r="J1097" s="8">
        <v>0</v>
      </c>
      <c r="K1097" s="14" t="s">
        <v>1604</v>
      </c>
      <c r="L1097" s="14" t="s">
        <v>5870</v>
      </c>
      <c r="M1097" s="10">
        <v>9.1569116932139405</v>
      </c>
      <c r="N1097" s="8" t="s">
        <v>8479</v>
      </c>
      <c r="O1097" s="8" t="s">
        <v>125</v>
      </c>
      <c r="P1097" s="9">
        <v>0.70207175925925924</v>
      </c>
      <c r="Q1097" s="9">
        <v>0.70659722222222221</v>
      </c>
      <c r="R1097" s="8">
        <v>0</v>
      </c>
      <c r="S1097" s="10">
        <v>6.2750000000000004</v>
      </c>
      <c r="T1097" s="8" t="s">
        <v>5074</v>
      </c>
      <c r="U1097" s="8" t="s">
        <v>5075</v>
      </c>
      <c r="V1097" s="10">
        <v>9.5319432977604794</v>
      </c>
      <c r="W1097">
        <v>1365.86</v>
      </c>
      <c r="X1097" s="8">
        <v>0</v>
      </c>
      <c r="Y1097" s="8">
        <v>0</v>
      </c>
      <c r="Z1097">
        <v>0</v>
      </c>
      <c r="AA1097">
        <v>0</v>
      </c>
      <c r="AB1097" s="8">
        <f>Solution[[#This Row],[Old Stop]] +1</f>
        <v>1</v>
      </c>
      <c r="AC1097" s="8" t="str">
        <f>_xlfn.CONCAT(Solution[[#This Row],[Old Rt '#]],"_",Solution[[#This Row],[Week '#]],"_", _xlfn.SWITCH(Solution[[#This Row],[Old Delivery Day]], "M", "Monday", "T", "Tuesday", "W", "Wednesday", "R", "Thursday", "F", "Friday"))</f>
        <v>101_Week3_Monday</v>
      </c>
      <c r="AD1097" s="20">
        <v>53.333300000000001</v>
      </c>
      <c r="AE1097" s="20">
        <v>51.63</v>
      </c>
      <c r="AF1097" s="20">
        <v>53.35</v>
      </c>
      <c r="AG1097" s="20">
        <v>54.21</v>
      </c>
      <c r="AH1097">
        <v>28.73</v>
      </c>
      <c r="AI1097" s="8" t="s">
        <v>4667</v>
      </c>
      <c r="AJ1097" s="8" t="s">
        <v>5413</v>
      </c>
      <c r="AK1097" s="8">
        <v>1</v>
      </c>
      <c r="AL1097" s="8">
        <v>0</v>
      </c>
      <c r="AM1097" s="11">
        <v>25.815000000000001</v>
      </c>
      <c r="AN1097" s="11">
        <v>27.105</v>
      </c>
      <c r="AO1097" t="s">
        <v>163</v>
      </c>
      <c r="AP1097" s="8" t="s">
        <v>191</v>
      </c>
      <c r="AQ1097" s="8" t="s">
        <v>44</v>
      </c>
      <c r="AR1097" s="8" t="s">
        <v>163</v>
      </c>
      <c r="AS1097" s="8" t="s">
        <v>163</v>
      </c>
      <c r="AT1097" s="8" t="s">
        <v>168</v>
      </c>
      <c r="AU10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097" s="8">
        <v>0</v>
      </c>
      <c r="AW1097">
        <v>13.333325</v>
      </c>
      <c r="AX1097">
        <v>12.907500000000001</v>
      </c>
      <c r="AY1097">
        <v>13.3375</v>
      </c>
      <c r="AZ1097">
        <v>13.5525</v>
      </c>
    </row>
    <row r="1098" spans="1:52" x14ac:dyDescent="0.3">
      <c r="A1098" s="43" t="s">
        <v>77</v>
      </c>
      <c r="D1098" s="8" t="s">
        <v>103</v>
      </c>
      <c r="E1098" s="8" t="s">
        <v>126</v>
      </c>
      <c r="F1098" s="8" t="s">
        <v>15</v>
      </c>
      <c r="J1098" s="8"/>
      <c r="K1098" s="14" t="s">
        <v>3551</v>
      </c>
      <c r="L1098" s="14" t="s">
        <v>3552</v>
      </c>
      <c r="M1098" s="10">
        <v>2.1746469824258798</v>
      </c>
      <c r="N1098" s="8" t="s">
        <v>8478</v>
      </c>
      <c r="P1098" s="9">
        <v>0.78493055555555558</v>
      </c>
      <c r="Q1098" s="9">
        <v>0.78493055555555558</v>
      </c>
      <c r="R1098" s="8">
        <v>0</v>
      </c>
      <c r="T1098" s="8" t="s">
        <v>3553</v>
      </c>
      <c r="U1098" s="8" t="s">
        <v>3554</v>
      </c>
      <c r="V1098" s="10">
        <v>0.58528716615979903</v>
      </c>
      <c r="W1098"/>
      <c r="Z1098"/>
      <c r="AA1098"/>
      <c r="AB1098" s="8">
        <f>Solution[[#This Row],[Old Stop]] +1</f>
        <v>1</v>
      </c>
      <c r="AC1098" s="8" t="e">
        <f>_xlfn.CONCAT(Solution[[#This Row],[Old Rt '#]],"_",Solution[[#This Row],[Week '#]],"_", _xlfn.SWITCH(Solution[[#This Row],[Old Delivery Day]], "M", "Monday", "T", "Tuesday", "W", "Wednesday", "R", "Thursday", "F", "Friday"))</f>
        <v>#N/A</v>
      </c>
      <c r="AD1098" s="20"/>
      <c r="AE1098" s="20"/>
      <c r="AI1098" s="8" t="s">
        <v>4667</v>
      </c>
      <c r="AJ1098" s="8" t="s">
        <v>5413</v>
      </c>
      <c r="AK1098" s="8">
        <v>17</v>
      </c>
      <c r="AL1098" s="8"/>
      <c r="AM1098" s="11"/>
      <c r="AN1098" s="11"/>
      <c r="AO1098" t="s">
        <v>163</v>
      </c>
      <c r="AP1098" s="8"/>
      <c r="AQ1098" s="8"/>
      <c r="AR1098" s="8" t="s">
        <v>163</v>
      </c>
      <c r="AS1098" s="8" t="s">
        <v>163</v>
      </c>
      <c r="AT1098" s="8"/>
      <c r="AU10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8" s="8"/>
    </row>
    <row r="1099" spans="1:52" x14ac:dyDescent="0.3">
      <c r="A1099" s="43" t="s">
        <v>424</v>
      </c>
      <c r="B1099" t="s">
        <v>4974</v>
      </c>
      <c r="C1099" t="s">
        <v>110</v>
      </c>
      <c r="D1099" s="8" t="s">
        <v>103</v>
      </c>
      <c r="E1099" s="8" t="s">
        <v>126</v>
      </c>
      <c r="F1099" s="8" t="s">
        <v>15</v>
      </c>
      <c r="G1099" s="8" t="s">
        <v>9269</v>
      </c>
      <c r="H1099" s="8" t="s">
        <v>126</v>
      </c>
      <c r="I1099" s="8" t="s">
        <v>15</v>
      </c>
      <c r="J1099" s="8">
        <v>10</v>
      </c>
      <c r="K1099" s="14" t="s">
        <v>423</v>
      </c>
      <c r="L1099" s="14" t="s">
        <v>6073</v>
      </c>
      <c r="M1099" s="10">
        <v>2.79283124230653</v>
      </c>
      <c r="N1099" s="8" t="s">
        <v>8471</v>
      </c>
      <c r="O1099" s="8" t="s">
        <v>147</v>
      </c>
      <c r="P1099" s="9">
        <v>0.76511574074074074</v>
      </c>
      <c r="Q1099" s="9">
        <v>0.77156250000000004</v>
      </c>
      <c r="R1099" s="8">
        <v>0</v>
      </c>
      <c r="S1099" s="10">
        <v>10.620833333333334</v>
      </c>
      <c r="T1099" s="8" t="s">
        <v>4976</v>
      </c>
      <c r="U1099" s="8" t="s">
        <v>4977</v>
      </c>
      <c r="V1099" s="10">
        <v>1.28457096054141</v>
      </c>
      <c r="W1099">
        <v>20361.64</v>
      </c>
      <c r="X1099" s="8">
        <v>23</v>
      </c>
      <c r="Y1099" s="8">
        <v>0.85161290322580596</v>
      </c>
      <c r="Z1099">
        <v>10</v>
      </c>
      <c r="AA1099">
        <v>156</v>
      </c>
      <c r="AB1099" s="8">
        <f>Solution[[#This Row],[Old Stop]] +1</f>
        <v>11</v>
      </c>
      <c r="AC1099" s="8" t="str">
        <f>_xlfn.CONCAT(Solution[[#This Row],[Old Rt '#]],"_",Solution[[#This Row],[Week '#]],"_", _xlfn.SWITCH(Solution[[#This Row],[Old Delivery Day]], "M", "Monday", "T", "Tuesday", "W", "Wednesday", "R", "Thursday", "F", "Friday"))</f>
        <v>103_Week3_Tuesday</v>
      </c>
      <c r="AD1099" s="20">
        <v>393.23840000000001</v>
      </c>
      <c r="AE1099" s="20">
        <v>401.57380000000001</v>
      </c>
      <c r="AF1099" s="20">
        <v>412.64460000000003</v>
      </c>
      <c r="AG1099" s="20">
        <v>402.62920000000003</v>
      </c>
      <c r="AH1099">
        <v>403.31</v>
      </c>
      <c r="AI1099" s="8" t="s">
        <v>4667</v>
      </c>
      <c r="AJ1099" s="8" t="s">
        <v>5413</v>
      </c>
      <c r="AK1099" s="8">
        <v>1</v>
      </c>
      <c r="AL1099" s="8">
        <v>155</v>
      </c>
      <c r="AM1099" s="11">
        <v>412.3075</v>
      </c>
      <c r="AN1099" s="11">
        <v>403.3075</v>
      </c>
      <c r="AO1099" t="s">
        <v>164</v>
      </c>
      <c r="AP1099" s="8" t="s">
        <v>191</v>
      </c>
      <c r="AQ1099" s="8" t="s">
        <v>44</v>
      </c>
      <c r="AR1099" s="8" t="s">
        <v>164</v>
      </c>
      <c r="AS1099" s="8" t="s">
        <v>164</v>
      </c>
      <c r="AT1099" s="8" t="s">
        <v>168</v>
      </c>
      <c r="AU10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099" s="8"/>
      <c r="AW1099">
        <v>98.309600000000003</v>
      </c>
      <c r="AX1099">
        <v>100.39345</v>
      </c>
      <c r="AY1099">
        <v>103.16115000000001</v>
      </c>
      <c r="AZ1099">
        <v>100.65730000000001</v>
      </c>
    </row>
    <row r="1100" spans="1:52" x14ac:dyDescent="0.3">
      <c r="A1100" s="43" t="s">
        <v>1144</v>
      </c>
      <c r="B1100" t="s">
        <v>4705</v>
      </c>
      <c r="C1100" t="s">
        <v>110</v>
      </c>
      <c r="D1100" s="8" t="s">
        <v>103</v>
      </c>
      <c r="E1100" s="8" t="s">
        <v>126</v>
      </c>
      <c r="F1100" s="8" t="s">
        <v>13</v>
      </c>
      <c r="G1100" s="8" t="s">
        <v>9262</v>
      </c>
      <c r="H1100" s="8" t="s">
        <v>126</v>
      </c>
      <c r="I1100" s="8" t="s">
        <v>13</v>
      </c>
      <c r="J1100" s="8">
        <v>0</v>
      </c>
      <c r="K1100" s="14" t="s">
        <v>1143</v>
      </c>
      <c r="L1100" s="14" t="s">
        <v>5857</v>
      </c>
      <c r="M1100" s="10">
        <v>3.5799279021236399</v>
      </c>
      <c r="N1100" s="8" t="s">
        <v>7884</v>
      </c>
      <c r="O1100" s="8" t="s">
        <v>147</v>
      </c>
      <c r="P1100" s="9">
        <v>0.52082175925925922</v>
      </c>
      <c r="Q1100" s="9">
        <v>0.5271527777777778</v>
      </c>
      <c r="R1100" s="8">
        <v>0</v>
      </c>
      <c r="S1100" s="10">
        <v>20.693333333333335</v>
      </c>
      <c r="T1100" s="8" t="s">
        <v>4707</v>
      </c>
      <c r="U1100" s="8" t="s">
        <v>4708</v>
      </c>
      <c r="V1100" s="10">
        <v>1.92499215909289</v>
      </c>
      <c r="W1100">
        <v>16292.78</v>
      </c>
      <c r="X1100" s="8">
        <v>0</v>
      </c>
      <c r="Y1100" s="8">
        <v>0</v>
      </c>
      <c r="Z1100">
        <v>0</v>
      </c>
      <c r="AA1100">
        <v>0</v>
      </c>
      <c r="AB1100" s="8">
        <f>Solution[[#This Row],[Old Stop]] +1</f>
        <v>1</v>
      </c>
      <c r="AC1100" s="8" t="str">
        <f>_xlfn.CONCAT(Solution[[#This Row],[Old Rt '#]],"_",Solution[[#This Row],[Week '#]],"_", _xlfn.SWITCH(Solution[[#This Row],[Old Delivery Day]], "M", "Monday", "T", "Tuesday", "W", "Wednesday", "R", "Thursday", "F", "Friday"))</f>
        <v>103_Week3_Monday</v>
      </c>
      <c r="AD1100" s="20">
        <v>145.19829999999999</v>
      </c>
      <c r="AE1100" s="20">
        <v>199.846</v>
      </c>
      <c r="AF1100" s="20">
        <v>259.71469999999999</v>
      </c>
      <c r="AG1100" s="20">
        <v>202.41300000000001</v>
      </c>
      <c r="AH1100">
        <v>425.62</v>
      </c>
      <c r="AI1100" s="8" t="s">
        <v>4488</v>
      </c>
      <c r="AJ1100" s="8" t="s">
        <v>5517</v>
      </c>
      <c r="AK1100" s="8">
        <v>1</v>
      </c>
      <c r="AL1100" s="8">
        <v>0</v>
      </c>
      <c r="AM1100" s="11">
        <v>523.23119999999994</v>
      </c>
      <c r="AN1100" s="11">
        <v>262.42250000000001</v>
      </c>
      <c r="AO1100" t="s">
        <v>164</v>
      </c>
      <c r="AP1100" s="8" t="s">
        <v>191</v>
      </c>
      <c r="AQ1100" s="8" t="s">
        <v>44</v>
      </c>
      <c r="AR1100" s="8" t="s">
        <v>164</v>
      </c>
      <c r="AS1100" s="8" t="s">
        <v>164</v>
      </c>
      <c r="AT1100" s="8" t="s">
        <v>168</v>
      </c>
      <c r="AU11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00" s="8"/>
      <c r="AW1100">
        <v>36.299574999999997</v>
      </c>
      <c r="AX1100">
        <v>49.961500000000001</v>
      </c>
      <c r="AY1100">
        <v>64.928674999999998</v>
      </c>
      <c r="AZ1100">
        <v>50.603250000000003</v>
      </c>
    </row>
    <row r="1101" spans="1:52" x14ac:dyDescent="0.3">
      <c r="A1101" s="43" t="s">
        <v>1272</v>
      </c>
      <c r="B1101" t="s">
        <v>121</v>
      </c>
      <c r="C1101" t="s">
        <v>4490</v>
      </c>
      <c r="D1101" s="8" t="s">
        <v>103</v>
      </c>
      <c r="E1101" s="8" t="s">
        <v>126</v>
      </c>
      <c r="F1101" s="8" t="s">
        <v>12</v>
      </c>
      <c r="G1101" s="8" t="s">
        <v>137</v>
      </c>
      <c r="H1101" s="8" t="s">
        <v>290</v>
      </c>
      <c r="I1101" s="8" t="s">
        <v>15</v>
      </c>
      <c r="J1101" s="8">
        <v>100</v>
      </c>
      <c r="K1101" s="14" t="s">
        <v>1271</v>
      </c>
      <c r="L1101" s="14" t="s">
        <v>5743</v>
      </c>
      <c r="M1101" s="10">
        <v>0</v>
      </c>
      <c r="N1101" s="8" t="s">
        <v>7866</v>
      </c>
      <c r="O1101" s="8" t="s">
        <v>147</v>
      </c>
      <c r="P1101" s="9">
        <v>0.31046296296296294</v>
      </c>
      <c r="Q1101" s="9">
        <v>0.31063657407407408</v>
      </c>
      <c r="R1101" s="8">
        <v>0</v>
      </c>
      <c r="S1101" s="10">
        <v>0.21249999999999999</v>
      </c>
      <c r="T1101" s="8" t="s">
        <v>4486</v>
      </c>
      <c r="U1101" s="8" t="s">
        <v>4487</v>
      </c>
      <c r="V1101" s="10"/>
      <c r="W1101">
        <v>643.28</v>
      </c>
      <c r="X1101" s="8">
        <v>0</v>
      </c>
      <c r="Y1101" s="8">
        <v>0</v>
      </c>
      <c r="Z1101">
        <v>0</v>
      </c>
      <c r="AA1101">
        <v>0</v>
      </c>
      <c r="AB1101" s="8">
        <f>Solution[[#This Row],[Old Stop]] +1</f>
        <v>101</v>
      </c>
      <c r="AC1101" s="8" t="str">
        <f>_xlfn.CONCAT(Solution[[#This Row],[Old Rt '#]],"_",Solution[[#This Row],[Week '#]],"_", _xlfn.SWITCH(Solution[[#This Row],[Old Delivery Day]], "M", "Monday", "T", "Tuesday", "W", "Wednesday", "R", "Thursday", "F", "Friday"))</f>
        <v>105_Week3_Tuesday</v>
      </c>
      <c r="AD1101" s="20">
        <v>14.5823</v>
      </c>
      <c r="AE1101" s="20">
        <v>10.77</v>
      </c>
      <c r="AF1101" s="20">
        <v>10.77</v>
      </c>
      <c r="AG1101" s="20">
        <v>10.8484</v>
      </c>
      <c r="AH1101">
        <v>11.42</v>
      </c>
      <c r="AI1101" s="8" t="s">
        <v>4626</v>
      </c>
      <c r="AJ1101" s="8" t="s">
        <v>5406</v>
      </c>
      <c r="AK1101" s="8">
        <v>1</v>
      </c>
      <c r="AL1101" s="8">
        <v>0</v>
      </c>
      <c r="AM1101" s="11">
        <v>10.77</v>
      </c>
      <c r="AN1101" s="11">
        <v>10.855</v>
      </c>
      <c r="AO1101" t="s">
        <v>163</v>
      </c>
      <c r="AP1101" s="8" t="s">
        <v>191</v>
      </c>
      <c r="AQ1101" s="8" t="s">
        <v>44</v>
      </c>
      <c r="AR1101" s="8" t="s">
        <v>163</v>
      </c>
      <c r="AS1101" s="8" t="s">
        <v>163</v>
      </c>
      <c r="AT1101" s="8" t="s">
        <v>168</v>
      </c>
      <c r="AU11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01" s="8">
        <v>0</v>
      </c>
      <c r="AW1101">
        <v>3.645575</v>
      </c>
      <c r="AX1101">
        <v>2.6924999999999999</v>
      </c>
      <c r="AY1101">
        <v>2.6924999999999999</v>
      </c>
      <c r="AZ1101">
        <v>2.7121</v>
      </c>
    </row>
    <row r="1102" spans="1:52" x14ac:dyDescent="0.3">
      <c r="A1102" s="43" t="s">
        <v>1270</v>
      </c>
      <c r="B1102" t="s">
        <v>121</v>
      </c>
      <c r="C1102" t="s">
        <v>4507</v>
      </c>
      <c r="D1102" s="8" t="s">
        <v>103</v>
      </c>
      <c r="E1102" s="8" t="s">
        <v>126</v>
      </c>
      <c r="F1102" s="8" t="s">
        <v>12</v>
      </c>
      <c r="G1102" s="8" t="s">
        <v>180</v>
      </c>
      <c r="H1102" s="8" t="s">
        <v>290</v>
      </c>
      <c r="I1102" s="8" t="s">
        <v>15</v>
      </c>
      <c r="J1102" s="8">
        <v>90</v>
      </c>
      <c r="K1102" s="14" t="s">
        <v>1269</v>
      </c>
      <c r="L1102" s="14" t="s">
        <v>5743</v>
      </c>
      <c r="M1102" s="10">
        <v>0</v>
      </c>
      <c r="N1102" s="8" t="s">
        <v>8463</v>
      </c>
      <c r="O1102" s="8" t="s">
        <v>147</v>
      </c>
      <c r="P1102" s="9">
        <v>0.31002314814814813</v>
      </c>
      <c r="Q1102" s="9">
        <v>0.31015046296296295</v>
      </c>
      <c r="R1102" s="8">
        <v>0</v>
      </c>
      <c r="S1102" s="10">
        <v>0.15833333333333333</v>
      </c>
      <c r="T1102" s="8" t="s">
        <v>4486</v>
      </c>
      <c r="U1102" s="8" t="s">
        <v>4487</v>
      </c>
      <c r="V1102" s="10"/>
      <c r="W1102">
        <v>234.65</v>
      </c>
      <c r="X1102" s="8">
        <v>0</v>
      </c>
      <c r="Y1102" s="8">
        <v>0</v>
      </c>
      <c r="Z1102">
        <v>0</v>
      </c>
      <c r="AA1102">
        <v>0</v>
      </c>
      <c r="AB1102" s="8">
        <f>Solution[[#This Row],[Old Stop]] +1</f>
        <v>91</v>
      </c>
      <c r="AC1102" s="8" t="str">
        <f>_xlfn.CONCAT(Solution[[#This Row],[Old Rt '#]],"_",Solution[[#This Row],[Week '#]],"_", _xlfn.SWITCH(Solution[[#This Row],[Old Delivery Day]], "M", "Monday", "T", "Tuesday", "W", "Wednesday", "R", "Thursday", "F", "Friday"))</f>
        <v>105_Week3_Tuesday</v>
      </c>
      <c r="AD1102" s="20">
        <v>4.5</v>
      </c>
      <c r="AE1102" s="20">
        <v>4.5</v>
      </c>
      <c r="AF1102" s="20">
        <v>4.5</v>
      </c>
      <c r="AG1102" s="20">
        <v>4.5346000000000002</v>
      </c>
      <c r="AH1102">
        <v>4.7699999999999996</v>
      </c>
      <c r="AI1102" s="8" t="s">
        <v>4626</v>
      </c>
      <c r="AJ1102" s="8" t="s">
        <v>5406</v>
      </c>
      <c r="AK1102" s="8">
        <v>1</v>
      </c>
      <c r="AL1102" s="8">
        <v>0</v>
      </c>
      <c r="AM1102" s="11">
        <v>4.5</v>
      </c>
      <c r="AN1102" s="11">
        <v>4.5374999999999996</v>
      </c>
      <c r="AO1102" t="s">
        <v>163</v>
      </c>
      <c r="AP1102" s="8" t="s">
        <v>191</v>
      </c>
      <c r="AQ1102" s="8" t="s">
        <v>44</v>
      </c>
      <c r="AR1102" s="8" t="s">
        <v>163</v>
      </c>
      <c r="AS1102" s="8" t="s">
        <v>163</v>
      </c>
      <c r="AT1102" s="8" t="s">
        <v>168</v>
      </c>
      <c r="AU11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02" s="8">
        <v>0</v>
      </c>
      <c r="AW1102">
        <v>1.125</v>
      </c>
      <c r="AX1102">
        <v>1.125</v>
      </c>
      <c r="AY1102">
        <v>1.125</v>
      </c>
      <c r="AZ1102">
        <v>1.13365</v>
      </c>
    </row>
    <row r="1103" spans="1:52" x14ac:dyDescent="0.3">
      <c r="A1103" s="43" t="s">
        <v>1129</v>
      </c>
      <c r="B1103" t="s">
        <v>4908</v>
      </c>
      <c r="C1103" t="s">
        <v>110</v>
      </c>
      <c r="D1103" s="8" t="s">
        <v>103</v>
      </c>
      <c r="E1103" s="8" t="s">
        <v>126</v>
      </c>
      <c r="F1103" s="8" t="s">
        <v>13</v>
      </c>
      <c r="G1103" s="8" t="s">
        <v>9265</v>
      </c>
      <c r="H1103" s="8" t="s">
        <v>126</v>
      </c>
      <c r="I1103" s="8" t="s">
        <v>13</v>
      </c>
      <c r="J1103" s="8">
        <v>0</v>
      </c>
      <c r="K1103" s="14" t="s">
        <v>1128</v>
      </c>
      <c r="L1103" s="14" t="s">
        <v>5859</v>
      </c>
      <c r="M1103" s="10">
        <v>2.9829820705861598</v>
      </c>
      <c r="N1103" s="8" t="s">
        <v>7855</v>
      </c>
      <c r="O1103" s="8" t="s">
        <v>147</v>
      </c>
      <c r="P1103" s="9">
        <v>0.51103009259259258</v>
      </c>
      <c r="Q1103" s="9">
        <v>0.51833333333333331</v>
      </c>
      <c r="R1103" s="8">
        <v>0</v>
      </c>
      <c r="S1103" s="10">
        <v>7.3166666666666664</v>
      </c>
      <c r="T1103" s="8" t="s">
        <v>4910</v>
      </c>
      <c r="U1103" s="8" t="s">
        <v>4911</v>
      </c>
      <c r="V1103" s="10">
        <v>1.9245709856293201</v>
      </c>
      <c r="W1103">
        <v>1958.48</v>
      </c>
      <c r="X1103" s="8">
        <v>6</v>
      </c>
      <c r="Y1103" s="8">
        <v>0.81818181818181801</v>
      </c>
      <c r="Z1103">
        <v>1</v>
      </c>
      <c r="AA1103">
        <v>33</v>
      </c>
      <c r="AB1103" s="8">
        <f>Solution[[#This Row],[Old Stop]] +1</f>
        <v>1</v>
      </c>
      <c r="AC1103" s="8" t="str">
        <f>_xlfn.CONCAT(Solution[[#This Row],[Old Rt '#]],"_",Solution[[#This Row],[Week '#]],"_", _xlfn.SWITCH(Solution[[#This Row],[Old Delivery Day]], "M", "Monday", "T", "Tuesday", "W", "Wednesday", "R", "Thursday", "F", "Friday"))</f>
        <v>103_Week3_Monday</v>
      </c>
      <c r="AD1103" s="20">
        <v>47.01</v>
      </c>
      <c r="AE1103" s="20">
        <v>47.01</v>
      </c>
      <c r="AF1103" s="20">
        <v>48.6646</v>
      </c>
      <c r="AG1103" s="20">
        <v>49.4</v>
      </c>
      <c r="AH1103">
        <v>52.36</v>
      </c>
      <c r="AI1103" s="8" t="s">
        <v>4488</v>
      </c>
      <c r="AJ1103" s="8" t="s">
        <v>5517</v>
      </c>
      <c r="AK1103" s="8">
        <v>1</v>
      </c>
      <c r="AL1103" s="8">
        <v>33</v>
      </c>
      <c r="AM1103" s="11">
        <v>47.01</v>
      </c>
      <c r="AN1103" s="11">
        <v>49.4</v>
      </c>
      <c r="AO1103" t="s">
        <v>164</v>
      </c>
      <c r="AP1103" s="8" t="s">
        <v>191</v>
      </c>
      <c r="AQ1103" s="8" t="s">
        <v>44</v>
      </c>
      <c r="AR1103" s="8" t="s">
        <v>164</v>
      </c>
      <c r="AS1103" s="8" t="s">
        <v>164</v>
      </c>
      <c r="AT1103" s="8" t="s">
        <v>168</v>
      </c>
      <c r="AU11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03" s="8"/>
      <c r="AW1103">
        <v>11.7525</v>
      </c>
      <c r="AX1103">
        <v>11.7525</v>
      </c>
      <c r="AY1103">
        <v>12.16615</v>
      </c>
      <c r="AZ1103">
        <v>12.35</v>
      </c>
    </row>
    <row r="1104" spans="1:52" x14ac:dyDescent="0.3">
      <c r="A1104" s="43" t="s">
        <v>1276</v>
      </c>
      <c r="B1104" t="s">
        <v>121</v>
      </c>
      <c r="C1104" t="s">
        <v>4484</v>
      </c>
      <c r="D1104" s="8" t="s">
        <v>103</v>
      </c>
      <c r="E1104" s="8" t="s">
        <v>126</v>
      </c>
      <c r="F1104" s="8" t="s">
        <v>12</v>
      </c>
      <c r="G1104" s="8" t="s">
        <v>9252</v>
      </c>
      <c r="H1104" s="8" t="s">
        <v>290</v>
      </c>
      <c r="I1104" s="8" t="s">
        <v>15</v>
      </c>
      <c r="J1104" s="8">
        <v>130</v>
      </c>
      <c r="K1104" s="14" t="s">
        <v>1275</v>
      </c>
      <c r="L1104" s="14" t="s">
        <v>5743</v>
      </c>
      <c r="M1104" s="10">
        <v>0</v>
      </c>
      <c r="N1104" s="8" t="s">
        <v>8460</v>
      </c>
      <c r="O1104" s="8" t="s">
        <v>147</v>
      </c>
      <c r="P1104" s="9">
        <v>0.31032407407407409</v>
      </c>
      <c r="Q1104" s="9">
        <v>0.31046296296296294</v>
      </c>
      <c r="R1104" s="8">
        <v>0</v>
      </c>
      <c r="S1104" s="10">
        <v>0.1875</v>
      </c>
      <c r="T1104" s="8" t="s">
        <v>4486</v>
      </c>
      <c r="U1104" s="8" t="s">
        <v>4487</v>
      </c>
      <c r="V1104" s="10"/>
      <c r="W1104">
        <v>589.54999999999995</v>
      </c>
      <c r="X1104" s="8">
        <v>0</v>
      </c>
      <c r="Y1104" s="8">
        <v>0</v>
      </c>
      <c r="Z1104">
        <v>0</v>
      </c>
      <c r="AA1104">
        <v>0</v>
      </c>
      <c r="AB1104" s="8">
        <f>Solution[[#This Row],[Old Stop]] +1</f>
        <v>131</v>
      </c>
      <c r="AC1104" s="8" t="str">
        <f>_xlfn.CONCAT(Solution[[#This Row],[Old Rt '#]],"_",Solution[[#This Row],[Week '#]],"_", _xlfn.SWITCH(Solution[[#This Row],[Old Delivery Day]], "M", "Monday", "T", "Tuesday", "W", "Wednesday", "R", "Thursday", "F", "Friday"))</f>
        <v>105_Week3_Tuesday</v>
      </c>
      <c r="AD1104" s="20">
        <v>11.4</v>
      </c>
      <c r="AE1104" s="20">
        <v>11.25</v>
      </c>
      <c r="AF1104" s="20">
        <v>11.25</v>
      </c>
      <c r="AG1104" s="20">
        <v>11.3376</v>
      </c>
      <c r="AH1104">
        <v>11.93</v>
      </c>
      <c r="AI1104" s="8" t="s">
        <v>4626</v>
      </c>
      <c r="AJ1104" s="8" t="s">
        <v>5406</v>
      </c>
      <c r="AK1104" s="8">
        <v>1</v>
      </c>
      <c r="AL1104" s="8">
        <v>0</v>
      </c>
      <c r="AM1104" s="11">
        <v>11.25</v>
      </c>
      <c r="AN1104" s="11">
        <v>11.345000000000001</v>
      </c>
      <c r="AO1104" t="s">
        <v>163</v>
      </c>
      <c r="AP1104" s="8" t="s">
        <v>191</v>
      </c>
      <c r="AQ1104" s="8" t="s">
        <v>44</v>
      </c>
      <c r="AR1104" s="8" t="s">
        <v>163</v>
      </c>
      <c r="AS1104" s="8" t="s">
        <v>163</v>
      </c>
      <c r="AT1104" s="8" t="s">
        <v>168</v>
      </c>
      <c r="AU11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04" s="8">
        <v>0</v>
      </c>
      <c r="AW1104">
        <v>2.85</v>
      </c>
      <c r="AX1104">
        <v>2.8125</v>
      </c>
      <c r="AY1104">
        <v>2.8125</v>
      </c>
      <c r="AZ1104">
        <v>2.8344</v>
      </c>
    </row>
    <row r="1105" spans="1:52" x14ac:dyDescent="0.3">
      <c r="A1105" s="43" t="s">
        <v>1652</v>
      </c>
      <c r="B1105" t="s">
        <v>4974</v>
      </c>
      <c r="C1105" t="s">
        <v>112</v>
      </c>
      <c r="D1105" s="8" t="s">
        <v>103</v>
      </c>
      <c r="E1105" s="8" t="s">
        <v>126</v>
      </c>
      <c r="F1105" s="8" t="s">
        <v>15</v>
      </c>
      <c r="G1105" s="8" t="s">
        <v>9268</v>
      </c>
      <c r="H1105" s="8" t="s">
        <v>126</v>
      </c>
      <c r="I1105" s="8" t="s">
        <v>15</v>
      </c>
      <c r="J1105" s="8">
        <v>75</v>
      </c>
      <c r="K1105" s="14" t="s">
        <v>1651</v>
      </c>
      <c r="L1105" s="14" t="s">
        <v>6074</v>
      </c>
      <c r="M1105" s="10">
        <v>0</v>
      </c>
      <c r="N1105" s="8" t="s">
        <v>8470</v>
      </c>
      <c r="O1105" s="8" t="s">
        <v>147</v>
      </c>
      <c r="P1105" s="9">
        <v>0.77156250000000004</v>
      </c>
      <c r="Q1105" s="9">
        <v>0.77332175925925928</v>
      </c>
      <c r="R1105" s="8">
        <v>0</v>
      </c>
      <c r="S1105" s="10">
        <v>3.2124999999999999</v>
      </c>
      <c r="T1105" s="8" t="s">
        <v>4976</v>
      </c>
      <c r="U1105" s="8" t="s">
        <v>4977</v>
      </c>
      <c r="V1105" s="10"/>
      <c r="W1105">
        <v>2192.1</v>
      </c>
      <c r="X1105" s="8">
        <v>8</v>
      </c>
      <c r="Y1105" s="8">
        <v>0.61904761904761896</v>
      </c>
      <c r="Z1105">
        <v>3</v>
      </c>
      <c r="AA1105">
        <v>20</v>
      </c>
      <c r="AB1105" s="8">
        <f>Solution[[#This Row],[Old Stop]] +1</f>
        <v>76</v>
      </c>
      <c r="AC1105" s="8" t="str">
        <f>_xlfn.CONCAT(Solution[[#This Row],[Old Rt '#]],"_",Solution[[#This Row],[Week '#]],"_", _xlfn.SWITCH(Solution[[#This Row],[Old Delivery Day]], "M", "Monday", "T", "Tuesday", "W", "Wednesday", "R", "Thursday", "F", "Friday"))</f>
        <v>103_Week3_Tuesday</v>
      </c>
      <c r="AD1105" s="20">
        <v>43.49</v>
      </c>
      <c r="AE1105" s="20">
        <v>44.043799999999997</v>
      </c>
      <c r="AF1105" s="20">
        <v>45.344499999999996</v>
      </c>
      <c r="AG1105" s="20">
        <v>40.99</v>
      </c>
      <c r="AH1105">
        <v>45.42</v>
      </c>
      <c r="AI1105" s="8" t="s">
        <v>4667</v>
      </c>
      <c r="AJ1105" s="8" t="s">
        <v>5413</v>
      </c>
      <c r="AK1105" s="8">
        <v>1</v>
      </c>
      <c r="AL1105" s="8">
        <v>21</v>
      </c>
      <c r="AM1105" s="11">
        <v>33.217500000000001</v>
      </c>
      <c r="AN1105" s="11">
        <v>40.99</v>
      </c>
      <c r="AO1105" t="s">
        <v>164</v>
      </c>
      <c r="AP1105" s="8" t="s">
        <v>191</v>
      </c>
      <c r="AQ1105" s="8" t="s">
        <v>44</v>
      </c>
      <c r="AR1105" s="8" t="s">
        <v>164</v>
      </c>
      <c r="AS1105" s="8" t="s">
        <v>164</v>
      </c>
      <c r="AT1105" s="8" t="s">
        <v>168</v>
      </c>
      <c r="AU11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05" s="8"/>
      <c r="AW1105">
        <v>10.8725</v>
      </c>
      <c r="AX1105">
        <v>11.010949999999999</v>
      </c>
      <c r="AY1105">
        <v>11.336124999999999</v>
      </c>
      <c r="AZ1105">
        <v>10.2475</v>
      </c>
    </row>
    <row r="1106" spans="1:52" x14ac:dyDescent="0.3">
      <c r="A1106" s="43" t="s">
        <v>1135</v>
      </c>
      <c r="B1106" t="s">
        <v>4931</v>
      </c>
      <c r="C1106" t="s">
        <v>110</v>
      </c>
      <c r="D1106" s="8" t="s">
        <v>103</v>
      </c>
      <c r="E1106" s="8" t="s">
        <v>126</v>
      </c>
      <c r="F1106" s="8" t="s">
        <v>13</v>
      </c>
      <c r="G1106" s="8" t="s">
        <v>9269</v>
      </c>
      <c r="H1106" s="8" t="s">
        <v>126</v>
      </c>
      <c r="I1106" s="8" t="s">
        <v>13</v>
      </c>
      <c r="J1106" s="8">
        <v>0</v>
      </c>
      <c r="K1106" s="14" t="s">
        <v>1134</v>
      </c>
      <c r="L1106" s="14" t="s">
        <v>5860</v>
      </c>
      <c r="M1106" s="10">
        <v>33.211962845940199</v>
      </c>
      <c r="N1106" s="8" t="s">
        <v>7860</v>
      </c>
      <c r="O1106" s="8" t="s">
        <v>147</v>
      </c>
      <c r="P1106" s="9">
        <v>0.58207175925925925</v>
      </c>
      <c r="Q1106" s="9">
        <v>0.58656249999999999</v>
      </c>
      <c r="R1106" s="8">
        <v>0</v>
      </c>
      <c r="S1106" s="10">
        <v>6.8375000000000004</v>
      </c>
      <c r="T1106" s="8" t="s">
        <v>4933</v>
      </c>
      <c r="U1106" s="8" t="s">
        <v>4934</v>
      </c>
      <c r="V1106" s="10">
        <v>27.383111719373801</v>
      </c>
      <c r="W1106">
        <v>1059.7</v>
      </c>
      <c r="X1106" s="8">
        <v>0</v>
      </c>
      <c r="Y1106" s="8">
        <v>0</v>
      </c>
      <c r="Z1106">
        <v>0</v>
      </c>
      <c r="AA1106">
        <v>0</v>
      </c>
      <c r="AB1106" s="8">
        <f>Solution[[#This Row],[Old Stop]] +1</f>
        <v>1</v>
      </c>
      <c r="AC1106" s="8" t="str">
        <f>_xlfn.CONCAT(Solution[[#This Row],[Old Rt '#]],"_",Solution[[#This Row],[Week '#]],"_", _xlfn.SWITCH(Solution[[#This Row],[Old Delivery Day]], "M", "Monday", "T", "Tuesday", "W", "Wednesday", "R", "Thursday", "F", "Friday"))</f>
        <v>103_Week3_Monday</v>
      </c>
      <c r="AD1106" s="20">
        <v>58.99</v>
      </c>
      <c r="AE1106" s="20">
        <v>0</v>
      </c>
      <c r="AF1106" s="20">
        <v>51.881500000000003</v>
      </c>
      <c r="AG1106" s="20">
        <v>49.59</v>
      </c>
      <c r="AH1106">
        <v>51.57</v>
      </c>
      <c r="AI1106" s="8" t="s">
        <v>4488</v>
      </c>
      <c r="AJ1106" s="8" t="s">
        <v>5517</v>
      </c>
      <c r="AK1106" s="8">
        <v>1</v>
      </c>
      <c r="AL1106" s="8">
        <v>0</v>
      </c>
      <c r="AM1106" s="11">
        <v>30.403700000000001</v>
      </c>
      <c r="AN1106" s="11">
        <v>49.59</v>
      </c>
      <c r="AO1106" t="s">
        <v>164</v>
      </c>
      <c r="AP1106" s="8" t="s">
        <v>793</v>
      </c>
      <c r="AQ1106" s="8" t="s">
        <v>44</v>
      </c>
      <c r="AR1106" s="8" t="s">
        <v>164</v>
      </c>
      <c r="AS1106" s="8" t="s">
        <v>164</v>
      </c>
      <c r="AT1106" s="8" t="s">
        <v>168</v>
      </c>
      <c r="AU11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06" s="8"/>
      <c r="AW1106">
        <v>14.7475</v>
      </c>
      <c r="AX1106">
        <v>0</v>
      </c>
      <c r="AY1106">
        <v>12.970375000000001</v>
      </c>
      <c r="AZ1106">
        <v>12.397500000000001</v>
      </c>
    </row>
    <row r="1107" spans="1:52" x14ac:dyDescent="0.3">
      <c r="A1107" s="43" t="s">
        <v>1516</v>
      </c>
      <c r="B1107" t="s">
        <v>3404</v>
      </c>
      <c r="C1107" t="s">
        <v>110</v>
      </c>
      <c r="D1107" s="8" t="s">
        <v>103</v>
      </c>
      <c r="E1107" s="8" t="s">
        <v>126</v>
      </c>
      <c r="F1107" s="8" t="s">
        <v>15</v>
      </c>
      <c r="G1107" s="8" t="s">
        <v>9271</v>
      </c>
      <c r="H1107" s="8" t="s">
        <v>126</v>
      </c>
      <c r="I1107" s="8" t="s">
        <v>15</v>
      </c>
      <c r="J1107" s="8">
        <v>1</v>
      </c>
      <c r="K1107" s="14" t="s">
        <v>1515</v>
      </c>
      <c r="L1107" s="14" t="s">
        <v>6015</v>
      </c>
      <c r="M1107" s="10">
        <v>3.2973158811898902</v>
      </c>
      <c r="N1107" s="8" t="s">
        <v>8474</v>
      </c>
      <c r="O1107" s="8" t="s">
        <v>147</v>
      </c>
      <c r="P1107" s="9">
        <v>0.77561342592592597</v>
      </c>
      <c r="Q1107" s="9">
        <v>0.78342592592592597</v>
      </c>
      <c r="R1107" s="8">
        <v>0</v>
      </c>
      <c r="S1107" s="10">
        <v>6.9</v>
      </c>
      <c r="T1107" s="8" t="s">
        <v>3406</v>
      </c>
      <c r="U1107" s="8" t="s">
        <v>3407</v>
      </c>
      <c r="V1107" s="10">
        <v>1.17393966284421</v>
      </c>
      <c r="W1107">
        <v>2075.62</v>
      </c>
      <c r="X1107" s="8">
        <v>6</v>
      </c>
      <c r="Y1107" s="8">
        <v>0.78571428571428603</v>
      </c>
      <c r="Z1107">
        <v>2</v>
      </c>
      <c r="AA1107">
        <v>28</v>
      </c>
      <c r="AB1107" s="8">
        <f>Solution[[#This Row],[Old Stop]] +1</f>
        <v>2</v>
      </c>
      <c r="AC1107" s="8" t="str">
        <f>_xlfn.CONCAT(Solution[[#This Row],[Old Rt '#]],"_",Solution[[#This Row],[Week '#]],"_", _xlfn.SWITCH(Solution[[#This Row],[Old Delivery Day]], "M", "Monday", "T", "Tuesday", "W", "Wednesday", "R", "Thursday", "F", "Friday"))</f>
        <v>103_Week3_Tuesday</v>
      </c>
      <c r="AD1107" s="20">
        <v>39.130000000000003</v>
      </c>
      <c r="AE1107" s="20">
        <v>39.418399999999998</v>
      </c>
      <c r="AF1107" s="20">
        <v>41.250700000000002</v>
      </c>
      <c r="AG1107" s="20">
        <v>41.86</v>
      </c>
      <c r="AH1107">
        <v>41.86</v>
      </c>
      <c r="AI1107" s="8" t="s">
        <v>4667</v>
      </c>
      <c r="AJ1107" s="8" t="s">
        <v>5413</v>
      </c>
      <c r="AK1107" s="8">
        <v>1</v>
      </c>
      <c r="AL1107" s="8">
        <v>28</v>
      </c>
      <c r="AM1107" s="11">
        <v>39.880000000000003</v>
      </c>
      <c r="AN1107" s="11">
        <v>41.86</v>
      </c>
      <c r="AO1107" t="s">
        <v>164</v>
      </c>
      <c r="AP1107" s="8" t="s">
        <v>191</v>
      </c>
      <c r="AQ1107" s="8" t="s">
        <v>44</v>
      </c>
      <c r="AR1107" s="8" t="s">
        <v>164</v>
      </c>
      <c r="AS1107" s="8" t="s">
        <v>164</v>
      </c>
      <c r="AT1107" s="8" t="s">
        <v>168</v>
      </c>
      <c r="AU11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07" s="8"/>
      <c r="AW1107">
        <v>9.7825000000000006</v>
      </c>
      <c r="AX1107">
        <v>9.8545999999999996</v>
      </c>
      <c r="AY1107">
        <v>10.312675</v>
      </c>
      <c r="AZ1107">
        <v>10.465</v>
      </c>
    </row>
    <row r="1108" spans="1:52" x14ac:dyDescent="0.3">
      <c r="A1108" s="43" t="s">
        <v>1274</v>
      </c>
      <c r="B1108" t="s">
        <v>121</v>
      </c>
      <c r="C1108" t="s">
        <v>3867</v>
      </c>
      <c r="D1108" s="8" t="s">
        <v>103</v>
      </c>
      <c r="E1108" s="8" t="s">
        <v>126</v>
      </c>
      <c r="F1108" s="8" t="s">
        <v>12</v>
      </c>
      <c r="G1108" s="8" t="s">
        <v>9250</v>
      </c>
      <c r="H1108" s="8" t="s">
        <v>290</v>
      </c>
      <c r="I1108" s="8" t="s">
        <v>15</v>
      </c>
      <c r="J1108" s="8">
        <v>110</v>
      </c>
      <c r="K1108" s="14" t="s">
        <v>1273</v>
      </c>
      <c r="L1108" s="14" t="s">
        <v>5743</v>
      </c>
      <c r="M1108" s="10">
        <v>0</v>
      </c>
      <c r="N1108" s="8" t="s">
        <v>7869</v>
      </c>
      <c r="O1108" s="8" t="s">
        <v>147</v>
      </c>
      <c r="P1108" s="9">
        <v>0.31015046296296295</v>
      </c>
      <c r="Q1108" s="9">
        <v>0.31032407407407409</v>
      </c>
      <c r="R1108" s="8">
        <v>0</v>
      </c>
      <c r="S1108" s="10">
        <v>0.21249999999999999</v>
      </c>
      <c r="T1108" s="8" t="s">
        <v>4486</v>
      </c>
      <c r="U1108" s="8" t="s">
        <v>4487</v>
      </c>
      <c r="V1108" s="10"/>
      <c r="W1108">
        <v>927.07</v>
      </c>
      <c r="X1108" s="8">
        <v>0</v>
      </c>
      <c r="Y1108" s="8">
        <v>0</v>
      </c>
      <c r="Z1108">
        <v>0</v>
      </c>
      <c r="AA1108">
        <v>0</v>
      </c>
      <c r="AB1108" s="8">
        <f>Solution[[#This Row],[Old Stop]] +1</f>
        <v>111</v>
      </c>
      <c r="AC1108" s="8" t="str">
        <f>_xlfn.CONCAT(Solution[[#This Row],[Old Rt '#]],"_",Solution[[#This Row],[Week '#]],"_", _xlfn.SWITCH(Solution[[#This Row],[Old Delivery Day]], "M", "Monday", "T", "Tuesday", "W", "Wednesday", "R", "Thursday", "F", "Friday"))</f>
        <v>105_Week3_Tuesday</v>
      </c>
      <c r="AD1108" s="20">
        <v>22.386900000000001</v>
      </c>
      <c r="AE1108" s="20">
        <v>14.44</v>
      </c>
      <c r="AF1108" s="20">
        <v>14.44</v>
      </c>
      <c r="AG1108" s="20">
        <v>14.546099999999999</v>
      </c>
      <c r="AH1108">
        <v>15.31</v>
      </c>
      <c r="AI1108" s="8" t="s">
        <v>4626</v>
      </c>
      <c r="AJ1108" s="8" t="s">
        <v>5406</v>
      </c>
      <c r="AK1108" s="8">
        <v>1</v>
      </c>
      <c r="AL1108" s="8">
        <v>0</v>
      </c>
      <c r="AM1108" s="11">
        <v>14.44</v>
      </c>
      <c r="AN1108" s="11">
        <v>14.555</v>
      </c>
      <c r="AO1108" t="s">
        <v>163</v>
      </c>
      <c r="AP1108" s="8" t="s">
        <v>191</v>
      </c>
      <c r="AQ1108" s="8" t="s">
        <v>44</v>
      </c>
      <c r="AR1108" s="8" t="s">
        <v>163</v>
      </c>
      <c r="AS1108" s="8" t="s">
        <v>163</v>
      </c>
      <c r="AT1108" s="8" t="s">
        <v>168</v>
      </c>
      <c r="AU11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08" s="8">
        <v>0</v>
      </c>
      <c r="AW1108">
        <v>5.5967250000000002</v>
      </c>
      <c r="AX1108">
        <v>3.61</v>
      </c>
      <c r="AY1108">
        <v>3.61</v>
      </c>
      <c r="AZ1108">
        <v>3.6365249999999998</v>
      </c>
    </row>
    <row r="1109" spans="1:52" x14ac:dyDescent="0.3">
      <c r="A1109" s="43" t="s">
        <v>5710</v>
      </c>
      <c r="B1109" t="s">
        <v>5726</v>
      </c>
      <c r="C1109" t="s">
        <v>110</v>
      </c>
      <c r="D1109" s="8" t="s">
        <v>103</v>
      </c>
      <c r="E1109" s="8" t="s">
        <v>126</v>
      </c>
      <c r="F1109" s="8" t="s">
        <v>12</v>
      </c>
      <c r="G1109" s="8" t="s">
        <v>132</v>
      </c>
      <c r="H1109" s="8" t="s">
        <v>160</v>
      </c>
      <c r="I1109" s="8" t="s">
        <v>13</v>
      </c>
      <c r="J1109" s="8">
        <v>0</v>
      </c>
      <c r="K1109" s="14" t="s">
        <v>7645</v>
      </c>
      <c r="L1109" s="14" t="s">
        <v>7646</v>
      </c>
      <c r="M1109" s="10">
        <v>76.621066944248895</v>
      </c>
      <c r="N1109" s="8" t="s">
        <v>8480</v>
      </c>
      <c r="O1109" s="8" t="s">
        <v>147</v>
      </c>
      <c r="P1109" s="9">
        <v>0.30320601851851853</v>
      </c>
      <c r="Q1109" s="9">
        <v>0.30672453703703706</v>
      </c>
      <c r="R1109" s="8">
        <v>0</v>
      </c>
      <c r="S1109" s="10">
        <v>15.904166666666667</v>
      </c>
      <c r="T1109" s="8" t="s">
        <v>7647</v>
      </c>
      <c r="U1109" s="8" t="s">
        <v>7648</v>
      </c>
      <c r="V1109" s="10">
        <v>71.027092423385398</v>
      </c>
      <c r="W1109">
        <v>7299.99</v>
      </c>
      <c r="X1109" s="8">
        <v>10</v>
      </c>
      <c r="Y1109" s="8">
        <v>0.86842105263157898</v>
      </c>
      <c r="Z1109">
        <v>4</v>
      </c>
      <c r="AA1109">
        <v>76</v>
      </c>
      <c r="AB1109" s="8">
        <f>Solution[[#This Row],[Old Stop]] +1</f>
        <v>1</v>
      </c>
      <c r="AC1109" s="8" t="str">
        <f>_xlfn.CONCAT(Solution[[#This Row],[Old Rt '#]],"_",Solution[[#This Row],[Week '#]],"_", _xlfn.SWITCH(Solution[[#This Row],[Old Delivery Day]], "M", "Monday", "T", "Tuesday", "W", "Wednesday", "R", "Thursday", "F", "Friday"))</f>
        <v>101_Week3_Monday</v>
      </c>
      <c r="AD1109" s="20">
        <v>146.06610000000001</v>
      </c>
      <c r="AE1109" s="20">
        <v>133.50530000000001</v>
      </c>
      <c r="AF1109" s="20">
        <v>154.77070000000001</v>
      </c>
      <c r="AG1109" s="20">
        <v>134.5684</v>
      </c>
      <c r="AH1109">
        <v>140.3844</v>
      </c>
      <c r="AI1109" s="8" t="s">
        <v>4626</v>
      </c>
      <c r="AJ1109" s="8" t="s">
        <v>5406</v>
      </c>
      <c r="AK1109" s="8">
        <v>1</v>
      </c>
      <c r="AL1109" s="8">
        <v>76</v>
      </c>
      <c r="AM1109" s="11">
        <v>140.9862</v>
      </c>
      <c r="AN1109" s="11">
        <v>126.985</v>
      </c>
      <c r="AO1109" t="s">
        <v>163</v>
      </c>
      <c r="AP1109" s="8" t="s">
        <v>77</v>
      </c>
      <c r="AQ1109" s="8" t="s">
        <v>44</v>
      </c>
      <c r="AR1109" s="8" t="s">
        <v>163</v>
      </c>
      <c r="AS1109" s="8" t="s">
        <v>163</v>
      </c>
      <c r="AT1109" s="8" t="s">
        <v>168</v>
      </c>
      <c r="AU11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09" s="8">
        <v>76</v>
      </c>
      <c r="AW1109">
        <v>36.516525000000001</v>
      </c>
      <c r="AX1109">
        <v>33.376325000000001</v>
      </c>
      <c r="AY1109">
        <v>38.692675000000001</v>
      </c>
      <c r="AZ1109">
        <v>33.642099999999999</v>
      </c>
    </row>
    <row r="1110" spans="1:52" x14ac:dyDescent="0.3">
      <c r="A1110" s="43" t="s">
        <v>847</v>
      </c>
      <c r="B1110" t="s">
        <v>4787</v>
      </c>
      <c r="C1110" t="s">
        <v>110</v>
      </c>
      <c r="D1110" s="8" t="s">
        <v>103</v>
      </c>
      <c r="E1110" s="8" t="s">
        <v>126</v>
      </c>
      <c r="F1110" s="8" t="s">
        <v>15</v>
      </c>
      <c r="G1110" s="8" t="s">
        <v>4484</v>
      </c>
      <c r="H1110" s="8" t="s">
        <v>290</v>
      </c>
      <c r="I1110" s="8" t="s">
        <v>15</v>
      </c>
      <c r="J1110" s="8">
        <v>260</v>
      </c>
      <c r="K1110" s="14" t="s">
        <v>846</v>
      </c>
      <c r="L1110" s="14" t="s">
        <v>5924</v>
      </c>
      <c r="M1110" s="10">
        <v>1.19723066415429</v>
      </c>
      <c r="N1110" s="8" t="s">
        <v>8497</v>
      </c>
      <c r="O1110" s="8" t="s">
        <v>147</v>
      </c>
      <c r="P1110" s="9">
        <v>0.41289351851851852</v>
      </c>
      <c r="Q1110" s="9">
        <v>0.41693287037037036</v>
      </c>
      <c r="R1110" s="8">
        <v>0</v>
      </c>
      <c r="S1110" s="10">
        <v>7.3125</v>
      </c>
      <c r="T1110" s="8" t="s">
        <v>4789</v>
      </c>
      <c r="U1110" s="8" t="s">
        <v>4790</v>
      </c>
      <c r="V1110" s="10">
        <v>1.04826362157284</v>
      </c>
      <c r="W1110">
        <v>4422.43</v>
      </c>
      <c r="X1110" s="8">
        <v>0</v>
      </c>
      <c r="Y1110" s="8">
        <v>0</v>
      </c>
      <c r="Z1110">
        <v>0</v>
      </c>
      <c r="AA1110">
        <v>0</v>
      </c>
      <c r="AB1110" s="8">
        <f>Solution[[#This Row],[Old Stop]] +1</f>
        <v>261</v>
      </c>
      <c r="AC1110" s="8" t="str">
        <f>_xlfn.CONCAT(Solution[[#This Row],[Old Rt '#]],"_",Solution[[#This Row],[Week '#]],"_", _xlfn.SWITCH(Solution[[#This Row],[Old Delivery Day]], "M", "Monday", "T", "Tuesday", "W", "Wednesday", "R", "Thursday", "F", "Friday"))</f>
        <v>105_Week3_Tuesday</v>
      </c>
      <c r="AD1110" s="20">
        <v>81.822299999999998</v>
      </c>
      <c r="AE1110" s="20">
        <v>83.588399999999993</v>
      </c>
      <c r="AF1110" s="20">
        <v>89.472300000000004</v>
      </c>
      <c r="AG1110" s="20">
        <v>91.315299999999993</v>
      </c>
      <c r="AH1110">
        <v>96.35</v>
      </c>
      <c r="AI1110" s="8" t="s">
        <v>4667</v>
      </c>
      <c r="AJ1110" s="8" t="s">
        <v>5413</v>
      </c>
      <c r="AK1110" s="8">
        <v>1</v>
      </c>
      <c r="AL1110" s="8">
        <v>0</v>
      </c>
      <c r="AM1110" s="11">
        <v>86.478700000000003</v>
      </c>
      <c r="AN1110" s="11">
        <v>90.894999999999996</v>
      </c>
      <c r="AO1110" t="s">
        <v>163</v>
      </c>
      <c r="AP1110" s="8" t="s">
        <v>191</v>
      </c>
      <c r="AQ1110" s="8" t="s">
        <v>44</v>
      </c>
      <c r="AR1110" s="8" t="s">
        <v>163</v>
      </c>
      <c r="AS1110" s="8" t="s">
        <v>164</v>
      </c>
      <c r="AT1110" s="8" t="s">
        <v>168</v>
      </c>
      <c r="AU11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0" s="8">
        <v>0</v>
      </c>
      <c r="AW1110">
        <v>20.455575</v>
      </c>
      <c r="AX1110">
        <v>20.897099999999998</v>
      </c>
      <c r="AY1110">
        <v>22.368075000000001</v>
      </c>
      <c r="AZ1110">
        <v>22.828824999999998</v>
      </c>
    </row>
    <row r="1111" spans="1:52" x14ac:dyDescent="0.3">
      <c r="A1111" s="43" t="s">
        <v>1210</v>
      </c>
      <c r="B1111" t="s">
        <v>4684</v>
      </c>
      <c r="C1111" t="s">
        <v>110</v>
      </c>
      <c r="D1111" s="8" t="s">
        <v>103</v>
      </c>
      <c r="E1111" s="8" t="s">
        <v>126</v>
      </c>
      <c r="F1111" s="8" t="s">
        <v>15</v>
      </c>
      <c r="G1111" s="8" t="s">
        <v>9258</v>
      </c>
      <c r="H1111" s="8" t="s">
        <v>290</v>
      </c>
      <c r="I1111" s="8" t="s">
        <v>15</v>
      </c>
      <c r="J1111" s="8">
        <v>293</v>
      </c>
      <c r="K1111" s="14" t="s">
        <v>1209</v>
      </c>
      <c r="L1111" s="14" t="s">
        <v>5844</v>
      </c>
      <c r="M1111" s="10">
        <v>30.433306226819699</v>
      </c>
      <c r="N1111" s="8" t="s">
        <v>8495</v>
      </c>
      <c r="O1111" s="8" t="s">
        <v>147</v>
      </c>
      <c r="P1111" s="9">
        <v>0.62513888888888891</v>
      </c>
      <c r="Q1111" s="9">
        <v>0.63219907407407405</v>
      </c>
      <c r="R1111" s="8">
        <v>0</v>
      </c>
      <c r="S1111" s="10">
        <v>11.845833333333333</v>
      </c>
      <c r="T1111" s="8" t="s">
        <v>4686</v>
      </c>
      <c r="U1111" s="8" t="s">
        <v>4687</v>
      </c>
      <c r="V1111" s="10">
        <v>30.078745253624302</v>
      </c>
      <c r="W1111">
        <v>2521.79</v>
      </c>
      <c r="X1111" s="8">
        <v>0</v>
      </c>
      <c r="Y1111" s="8">
        <v>0</v>
      </c>
      <c r="Z1111">
        <v>0</v>
      </c>
      <c r="AA1111">
        <v>0</v>
      </c>
      <c r="AB1111" s="8">
        <f>Solution[[#This Row],[Old Stop]] +1</f>
        <v>294</v>
      </c>
      <c r="AC1111" s="8" t="str">
        <f>_xlfn.CONCAT(Solution[[#This Row],[Old Rt '#]],"_",Solution[[#This Row],[Week '#]],"_", _xlfn.SWITCH(Solution[[#This Row],[Old Delivery Day]], "M", "Monday", "T", "Tuesday", "W", "Wednesday", "R", "Thursday", "F", "Friday"))</f>
        <v>105_Week3_Tuesday</v>
      </c>
      <c r="AD1111" s="20">
        <v>58.22</v>
      </c>
      <c r="AE1111" s="20">
        <v>58.604599999999998</v>
      </c>
      <c r="AF1111" s="20">
        <v>62.0886</v>
      </c>
      <c r="AG1111" s="20">
        <v>67.150700000000001</v>
      </c>
      <c r="AH1111">
        <v>74.150000000000006</v>
      </c>
      <c r="AI1111" s="8" t="s">
        <v>4667</v>
      </c>
      <c r="AJ1111" s="8" t="s">
        <v>5413</v>
      </c>
      <c r="AK1111" s="8">
        <v>1</v>
      </c>
      <c r="AL1111" s="8">
        <v>0</v>
      </c>
      <c r="AM1111" s="11">
        <v>68.376199999999997</v>
      </c>
      <c r="AN1111" s="11">
        <v>69.492500000000007</v>
      </c>
      <c r="AO1111" t="s">
        <v>163</v>
      </c>
      <c r="AP1111" s="8" t="s">
        <v>191</v>
      </c>
      <c r="AQ1111" s="8" t="s">
        <v>49</v>
      </c>
      <c r="AR1111" s="8" t="s">
        <v>163</v>
      </c>
      <c r="AS1111" s="8" t="s">
        <v>164</v>
      </c>
      <c r="AT1111" s="8" t="s">
        <v>168</v>
      </c>
      <c r="AU11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1" s="8">
        <v>0</v>
      </c>
      <c r="AW1111">
        <v>14.555</v>
      </c>
      <c r="AX1111">
        <v>14.651149999999999</v>
      </c>
      <c r="AY1111">
        <v>15.52215</v>
      </c>
      <c r="AZ1111">
        <v>16.787675</v>
      </c>
    </row>
    <row r="1112" spans="1:52" x14ac:dyDescent="0.3">
      <c r="A1112" s="43" t="s">
        <v>1060</v>
      </c>
      <c r="B1112" t="s">
        <v>4112</v>
      </c>
      <c r="C1112" t="s">
        <v>110</v>
      </c>
      <c r="D1112" s="8" t="s">
        <v>103</v>
      </c>
      <c r="E1112" s="8" t="s">
        <v>160</v>
      </c>
      <c r="F1112" s="8" t="s">
        <v>13</v>
      </c>
      <c r="G1112" s="8" t="s">
        <v>132</v>
      </c>
      <c r="H1112" s="8" t="s">
        <v>290</v>
      </c>
      <c r="I1112" s="8" t="s">
        <v>48</v>
      </c>
      <c r="J1112" s="8">
        <v>180</v>
      </c>
      <c r="K1112" s="14" t="s">
        <v>1059</v>
      </c>
      <c r="L1112" s="14" t="s">
        <v>5931</v>
      </c>
      <c r="M1112" s="10">
        <v>58.757558350786802</v>
      </c>
      <c r="N1112" s="8" t="s">
        <v>8535</v>
      </c>
      <c r="O1112" s="8" t="s">
        <v>147</v>
      </c>
      <c r="P1112" s="9">
        <v>0.2907986111111111</v>
      </c>
      <c r="Q1112" s="9">
        <v>0.2978587962962963</v>
      </c>
      <c r="R1112" s="8">
        <v>0</v>
      </c>
      <c r="S1112" s="10">
        <v>11.936666666666667</v>
      </c>
      <c r="T1112" s="8" t="s">
        <v>4114</v>
      </c>
      <c r="U1112" s="8" t="s">
        <v>4115</v>
      </c>
      <c r="V1112" s="10">
        <v>49.080221781062299</v>
      </c>
      <c r="W1112">
        <v>3470.12</v>
      </c>
      <c r="X1112" s="8">
        <v>0</v>
      </c>
      <c r="Y1112" s="8">
        <v>0</v>
      </c>
      <c r="Z1112">
        <v>0</v>
      </c>
      <c r="AA1112">
        <v>0</v>
      </c>
      <c r="AB1112" s="8">
        <f>Solution[[#This Row],[Old Stop]] +1</f>
        <v>181</v>
      </c>
      <c r="AC1112" s="8" t="str">
        <f>_xlfn.CONCAT(Solution[[#This Row],[Old Rt '#]],"_",Solution[[#This Row],[Week '#]],"_", _xlfn.SWITCH(Solution[[#This Row],[Old Delivery Day]], "M", "Monday", "T", "Tuesday", "W", "Wednesday", "R", "Thursday", "F", "Friday"))</f>
        <v>105_Week3_Thursday</v>
      </c>
      <c r="AD1112" s="20">
        <v>89.933700000000002</v>
      </c>
      <c r="AE1112" s="20">
        <v>97.848399999999998</v>
      </c>
      <c r="AF1112" s="20">
        <v>66.277100000000004</v>
      </c>
      <c r="AG1112" s="20">
        <v>101.1484</v>
      </c>
      <c r="AH1112">
        <v>75.739999999999995</v>
      </c>
      <c r="AI1112" s="8" t="s">
        <v>3495</v>
      </c>
      <c r="AJ1112" s="8" t="s">
        <v>5698</v>
      </c>
      <c r="AK1112" s="8">
        <v>1</v>
      </c>
      <c r="AL1112" s="8">
        <v>0</v>
      </c>
      <c r="AM1112" s="11">
        <v>61.323700000000002</v>
      </c>
      <c r="AN1112" s="11">
        <v>105.7037</v>
      </c>
      <c r="AO1112" t="s">
        <v>163</v>
      </c>
      <c r="AP1112" s="8" t="s">
        <v>191</v>
      </c>
      <c r="AQ1112" s="8" t="s">
        <v>80</v>
      </c>
      <c r="AR1112" s="8" t="s">
        <v>163</v>
      </c>
      <c r="AS1112" s="8" t="s">
        <v>163</v>
      </c>
      <c r="AT1112" s="8" t="s">
        <v>168</v>
      </c>
      <c r="AU11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2" s="8">
        <v>0</v>
      </c>
      <c r="AW1112">
        <v>22.483425</v>
      </c>
      <c r="AX1112">
        <v>24.4621</v>
      </c>
      <c r="AY1112">
        <v>16.569275000000001</v>
      </c>
      <c r="AZ1112">
        <v>25.287099999999999</v>
      </c>
    </row>
    <row r="1113" spans="1:52" x14ac:dyDescent="0.3">
      <c r="A1113" s="43" t="s">
        <v>77</v>
      </c>
      <c r="D1113" s="8" t="s">
        <v>103</v>
      </c>
      <c r="E1113" s="8" t="s">
        <v>160</v>
      </c>
      <c r="F1113" s="8" t="s">
        <v>13</v>
      </c>
      <c r="J1113" s="8"/>
      <c r="K1113" s="14" t="s">
        <v>3551</v>
      </c>
      <c r="L1113" s="14" t="s">
        <v>3552</v>
      </c>
      <c r="M1113" s="10">
        <v>9.51565406002101</v>
      </c>
      <c r="N1113" s="8" t="s">
        <v>8457</v>
      </c>
      <c r="P1113" s="9">
        <v>0.53832175925925929</v>
      </c>
      <c r="Q1113" s="9">
        <v>0.53832175925925929</v>
      </c>
      <c r="R1113" s="8">
        <v>0</v>
      </c>
      <c r="T1113" s="8" t="s">
        <v>3553</v>
      </c>
      <c r="U1113" s="8" t="s">
        <v>3554</v>
      </c>
      <c r="V1113" s="10">
        <v>3.4411945745403099</v>
      </c>
      <c r="W1113"/>
      <c r="Z1113"/>
      <c r="AA1113"/>
      <c r="AB1113" s="8">
        <f>Solution[[#This Row],[Old Stop]] +1</f>
        <v>1</v>
      </c>
      <c r="AC1113" s="8" t="e">
        <f>_xlfn.CONCAT(Solution[[#This Row],[Old Rt '#]],"_",Solution[[#This Row],[Week '#]],"_", _xlfn.SWITCH(Solution[[#This Row],[Old Delivery Day]], "M", "Monday", "T", "Tuesday", "W", "Wednesday", "R", "Thursday", "F", "Friday"))</f>
        <v>#N/A</v>
      </c>
      <c r="AD1113" s="20"/>
      <c r="AE1113" s="20"/>
      <c r="AI1113" s="8" t="s">
        <v>3495</v>
      </c>
      <c r="AJ1113" s="8" t="s">
        <v>5698</v>
      </c>
      <c r="AK1113" s="8">
        <v>17</v>
      </c>
      <c r="AL1113" s="8"/>
      <c r="AM1113" s="11"/>
      <c r="AN1113" s="11"/>
      <c r="AO1113" t="s">
        <v>163</v>
      </c>
      <c r="AP1113" s="8"/>
      <c r="AQ1113" s="8"/>
      <c r="AR1113" s="8" t="s">
        <v>163</v>
      </c>
      <c r="AS1113" s="8" t="s">
        <v>163</v>
      </c>
      <c r="AT1113" s="8"/>
      <c r="AU11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3" s="8"/>
    </row>
    <row r="1114" spans="1:52" x14ac:dyDescent="0.3">
      <c r="A1114" s="43" t="s">
        <v>912</v>
      </c>
      <c r="B1114" t="s">
        <v>4791</v>
      </c>
      <c r="C1114" t="s">
        <v>110</v>
      </c>
      <c r="D1114" s="8" t="s">
        <v>103</v>
      </c>
      <c r="E1114" s="8" t="s">
        <v>126</v>
      </c>
      <c r="F1114" s="8" t="s">
        <v>15</v>
      </c>
      <c r="G1114" s="8" t="s">
        <v>4497</v>
      </c>
      <c r="H1114" s="8" t="s">
        <v>290</v>
      </c>
      <c r="I1114" s="8" t="s">
        <v>15</v>
      </c>
      <c r="J1114" s="8">
        <v>250</v>
      </c>
      <c r="K1114" s="14" t="s">
        <v>911</v>
      </c>
      <c r="L1114" s="14" t="s">
        <v>5926</v>
      </c>
      <c r="M1114" s="10">
        <v>1.74285582902115</v>
      </c>
      <c r="N1114" s="8" t="s">
        <v>8481</v>
      </c>
      <c r="O1114" s="8" t="s">
        <v>147</v>
      </c>
      <c r="P1114" s="9">
        <v>0.40325231481481483</v>
      </c>
      <c r="Q1114" s="9">
        <v>0.41207175925925926</v>
      </c>
      <c r="R1114" s="8">
        <v>0</v>
      </c>
      <c r="S1114" s="10">
        <v>12.691666666666666</v>
      </c>
      <c r="T1114" s="8" t="s">
        <v>4793</v>
      </c>
      <c r="U1114" s="8" t="s">
        <v>4794</v>
      </c>
      <c r="V1114" s="10">
        <v>1.3356984695536001</v>
      </c>
      <c r="W1114">
        <v>5618.52</v>
      </c>
      <c r="X1114" s="8">
        <v>23</v>
      </c>
      <c r="Y1114" s="8">
        <v>0.79090909090909101</v>
      </c>
      <c r="Z1114">
        <v>5</v>
      </c>
      <c r="AA1114">
        <v>115</v>
      </c>
      <c r="AB1114" s="8">
        <f>Solution[[#This Row],[Old Stop]] +1</f>
        <v>251</v>
      </c>
      <c r="AC1114" s="8" t="str">
        <f>_xlfn.CONCAT(Solution[[#This Row],[Old Rt '#]],"_",Solution[[#This Row],[Week '#]],"_", _xlfn.SWITCH(Solution[[#This Row],[Old Delivery Day]], "M", "Monday", "T", "Tuesday", "W", "Wednesday", "R", "Thursday", "F", "Friday"))</f>
        <v>105_Week3_Tuesday</v>
      </c>
      <c r="AD1114" s="20">
        <v>110.0692</v>
      </c>
      <c r="AE1114" s="20">
        <v>99.542100000000005</v>
      </c>
      <c r="AF1114" s="20">
        <v>108.2261</v>
      </c>
      <c r="AG1114" s="20">
        <v>119.3246</v>
      </c>
      <c r="AH1114">
        <v>115.42</v>
      </c>
      <c r="AI1114" s="8" t="s">
        <v>4667</v>
      </c>
      <c r="AJ1114" s="8" t="s">
        <v>5413</v>
      </c>
      <c r="AK1114" s="8">
        <v>1</v>
      </c>
      <c r="AL1114" s="8">
        <v>110</v>
      </c>
      <c r="AM1114" s="11">
        <v>107.2162</v>
      </c>
      <c r="AN1114" s="11">
        <v>120.9237</v>
      </c>
      <c r="AO1114" t="s">
        <v>163</v>
      </c>
      <c r="AP1114" s="8" t="s">
        <v>191</v>
      </c>
      <c r="AQ1114" s="8" t="s">
        <v>44</v>
      </c>
      <c r="AR1114" s="8" t="s">
        <v>163</v>
      </c>
      <c r="AS1114" s="8" t="s">
        <v>164</v>
      </c>
      <c r="AT1114" s="8" t="s">
        <v>168</v>
      </c>
      <c r="AU11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4" s="8">
        <v>110</v>
      </c>
      <c r="AW1114">
        <v>27.517299999999999</v>
      </c>
      <c r="AX1114">
        <v>24.885525000000001</v>
      </c>
      <c r="AY1114">
        <v>27.056525000000001</v>
      </c>
      <c r="AZ1114">
        <v>29.831150000000001</v>
      </c>
    </row>
    <row r="1115" spans="1:52" x14ac:dyDescent="0.3">
      <c r="A1115" s="43" t="s">
        <v>1927</v>
      </c>
      <c r="B1115" t="s">
        <v>4807</v>
      </c>
      <c r="C1115" t="s">
        <v>110</v>
      </c>
      <c r="D1115" s="8" t="s">
        <v>103</v>
      </c>
      <c r="E1115" s="8" t="s">
        <v>126</v>
      </c>
      <c r="F1115" s="8" t="s">
        <v>15</v>
      </c>
      <c r="G1115" s="8" t="s">
        <v>9248</v>
      </c>
      <c r="H1115" s="8" t="s">
        <v>160</v>
      </c>
      <c r="I1115" s="8" t="s">
        <v>13</v>
      </c>
      <c r="J1115" s="8">
        <v>0</v>
      </c>
      <c r="K1115" s="14" t="s">
        <v>1926</v>
      </c>
      <c r="L1115" s="14" t="s">
        <v>5923</v>
      </c>
      <c r="M1115" s="10">
        <v>1.66194412893316</v>
      </c>
      <c r="N1115" s="8" t="s">
        <v>7868</v>
      </c>
      <c r="O1115" s="8" t="s">
        <v>147</v>
      </c>
      <c r="P1115" s="9">
        <v>0.36871527777777779</v>
      </c>
      <c r="Q1115" s="9">
        <v>0.37413194444444442</v>
      </c>
      <c r="R1115" s="8">
        <v>0</v>
      </c>
      <c r="S1115" s="10">
        <v>8.3083333333333336</v>
      </c>
      <c r="T1115" s="8" t="s">
        <v>4809</v>
      </c>
      <c r="U1115" s="8" t="s">
        <v>4810</v>
      </c>
      <c r="V1115" s="10">
        <v>0.84686739461120097</v>
      </c>
      <c r="W1115">
        <v>2422</v>
      </c>
      <c r="X1115" s="8">
        <v>11</v>
      </c>
      <c r="Y1115" s="8">
        <v>0.81666666666666698</v>
      </c>
      <c r="Z1115">
        <v>5</v>
      </c>
      <c r="AA1115">
        <v>60</v>
      </c>
      <c r="AB1115" s="8">
        <f>Solution[[#This Row],[Old Stop]] +1</f>
        <v>1</v>
      </c>
      <c r="AC1115" s="8" t="str">
        <f>_xlfn.CONCAT(Solution[[#This Row],[Old Rt '#]],"_",Solution[[#This Row],[Week '#]],"_", _xlfn.SWITCH(Solution[[#This Row],[Old Delivery Day]], "M", "Monday", "T", "Tuesday", "W", "Wednesday", "R", "Thursday", "F", "Friday"))</f>
        <v>101_Week3_Monday</v>
      </c>
      <c r="AD1115" s="20">
        <v>49.37</v>
      </c>
      <c r="AE1115" s="20">
        <v>63.569200000000002</v>
      </c>
      <c r="AF1115" s="20">
        <v>63.972999999999999</v>
      </c>
      <c r="AG1115" s="20">
        <v>60.976900000000001</v>
      </c>
      <c r="AH1115">
        <v>66.69</v>
      </c>
      <c r="AI1115" s="8" t="s">
        <v>4667</v>
      </c>
      <c r="AJ1115" s="8" t="s">
        <v>5413</v>
      </c>
      <c r="AK1115" s="8">
        <v>1</v>
      </c>
      <c r="AL1115" s="8">
        <v>60</v>
      </c>
      <c r="AM1115" s="11">
        <v>67.674999999999997</v>
      </c>
      <c r="AN1115" s="11">
        <v>58.05</v>
      </c>
      <c r="AO1115" t="s">
        <v>163</v>
      </c>
      <c r="AP1115" s="8" t="s">
        <v>191</v>
      </c>
      <c r="AQ1115" s="8" t="s">
        <v>44</v>
      </c>
      <c r="AR1115" s="8" t="s">
        <v>163</v>
      </c>
      <c r="AS1115" s="8" t="s">
        <v>163</v>
      </c>
      <c r="AT1115" s="8" t="s">
        <v>168</v>
      </c>
      <c r="AU11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15" s="8">
        <v>60</v>
      </c>
      <c r="AW1115">
        <v>12.342499999999999</v>
      </c>
      <c r="AX1115">
        <v>15.892300000000001</v>
      </c>
      <c r="AY1115">
        <v>15.99325</v>
      </c>
      <c r="AZ1115">
        <v>15.244225</v>
      </c>
    </row>
    <row r="1116" spans="1:52" x14ac:dyDescent="0.3">
      <c r="A1116" s="43" t="s">
        <v>890</v>
      </c>
      <c r="B1116" t="s">
        <v>4742</v>
      </c>
      <c r="C1116" t="s">
        <v>110</v>
      </c>
      <c r="D1116" s="8" t="s">
        <v>103</v>
      </c>
      <c r="E1116" s="8" t="s">
        <v>126</v>
      </c>
      <c r="F1116" s="8" t="s">
        <v>15</v>
      </c>
      <c r="G1116" s="8" t="s">
        <v>137</v>
      </c>
      <c r="H1116" s="8" t="s">
        <v>160</v>
      </c>
      <c r="I1116" s="8" t="s">
        <v>13</v>
      </c>
      <c r="J1116" s="8">
        <v>0</v>
      </c>
      <c r="K1116" s="14" t="s">
        <v>889</v>
      </c>
      <c r="L1116" s="14" t="s">
        <v>5907</v>
      </c>
      <c r="M1116" s="10">
        <v>1.1841760985762999</v>
      </c>
      <c r="N1116" s="8" t="s">
        <v>7852</v>
      </c>
      <c r="O1116" s="8" t="s">
        <v>129</v>
      </c>
      <c r="P1116" s="9">
        <v>0.36274305555555558</v>
      </c>
      <c r="Q1116" s="9">
        <v>0.36755787037037035</v>
      </c>
      <c r="R1116" s="8">
        <v>0</v>
      </c>
      <c r="S1116" s="10">
        <v>7.5333333333333332</v>
      </c>
      <c r="T1116" s="8" t="s">
        <v>4744</v>
      </c>
      <c r="U1116" s="8" t="s">
        <v>4745</v>
      </c>
      <c r="V1116" s="10">
        <v>0.66263948535049499</v>
      </c>
      <c r="W1116">
        <v>1814.58</v>
      </c>
      <c r="X1116" s="8">
        <v>0</v>
      </c>
      <c r="Y1116" s="8">
        <v>0</v>
      </c>
      <c r="Z1116">
        <v>0</v>
      </c>
      <c r="AA1116">
        <v>0</v>
      </c>
      <c r="AB1116" s="8">
        <f>Solution[[#This Row],[Old Stop]] +1</f>
        <v>1</v>
      </c>
      <c r="AC1116" s="8" t="str">
        <f>_xlfn.CONCAT(Solution[[#This Row],[Old Rt '#]],"_",Solution[[#This Row],[Week '#]],"_", _xlfn.SWITCH(Solution[[#This Row],[Old Delivery Day]], "M", "Monday", "T", "Tuesday", "W", "Wednesday", "R", "Thursday", "F", "Friday"))</f>
        <v>101_Week3_Monday</v>
      </c>
      <c r="AD1116" s="20">
        <v>57.694400000000002</v>
      </c>
      <c r="AE1116" s="20">
        <v>65.446600000000004</v>
      </c>
      <c r="AF1116" s="20">
        <v>61.528500000000001</v>
      </c>
      <c r="AG1116" s="20">
        <v>69.7928</v>
      </c>
      <c r="AH1116">
        <v>33.06</v>
      </c>
      <c r="AI1116" s="8" t="s">
        <v>4667</v>
      </c>
      <c r="AJ1116" s="8" t="s">
        <v>5413</v>
      </c>
      <c r="AK1116" s="8">
        <v>1</v>
      </c>
      <c r="AL1116" s="8">
        <v>0</v>
      </c>
      <c r="AM1116" s="11">
        <v>29.7</v>
      </c>
      <c r="AN1116" s="11">
        <v>31.19</v>
      </c>
      <c r="AO1116" t="s">
        <v>163</v>
      </c>
      <c r="AP1116" s="8" t="s">
        <v>191</v>
      </c>
      <c r="AQ1116" s="8" t="s">
        <v>44</v>
      </c>
      <c r="AR1116" s="8" t="s">
        <v>163</v>
      </c>
      <c r="AS1116" s="8" t="s">
        <v>163</v>
      </c>
      <c r="AT1116" s="8" t="s">
        <v>168</v>
      </c>
      <c r="AU11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16" s="8">
        <v>0</v>
      </c>
      <c r="AW1116">
        <v>14.4236</v>
      </c>
      <c r="AX1116">
        <v>16.361650000000001</v>
      </c>
      <c r="AY1116">
        <v>15.382125</v>
      </c>
      <c r="AZ1116">
        <v>17.4482</v>
      </c>
    </row>
    <row r="1117" spans="1:52" x14ac:dyDescent="0.3">
      <c r="A1117" s="43" t="s">
        <v>927</v>
      </c>
      <c r="B1117" t="s">
        <v>4795</v>
      </c>
      <c r="C1117" t="s">
        <v>110</v>
      </c>
      <c r="D1117" s="8" t="s">
        <v>103</v>
      </c>
      <c r="E1117" s="8" t="s">
        <v>126</v>
      </c>
      <c r="F1117" s="8" t="s">
        <v>15</v>
      </c>
      <c r="G1117" s="8" t="s">
        <v>180</v>
      </c>
      <c r="H1117" s="8" t="s">
        <v>290</v>
      </c>
      <c r="I1117" s="8" t="s">
        <v>15</v>
      </c>
      <c r="J1117" s="8">
        <v>220</v>
      </c>
      <c r="K1117" s="14" t="s">
        <v>926</v>
      </c>
      <c r="L1117" s="14" t="s">
        <v>5892</v>
      </c>
      <c r="M1117" s="10">
        <v>3.9669958183977498</v>
      </c>
      <c r="N1117" s="8" t="s">
        <v>7894</v>
      </c>
      <c r="O1117" s="8" t="s">
        <v>147</v>
      </c>
      <c r="P1117" s="9">
        <v>0.34120370370370373</v>
      </c>
      <c r="Q1117" s="9">
        <v>0.34412037037037035</v>
      </c>
      <c r="R1117" s="8">
        <v>0</v>
      </c>
      <c r="S1117" s="10">
        <v>8.1374999999999993</v>
      </c>
      <c r="T1117" s="8" t="s">
        <v>4797</v>
      </c>
      <c r="U1117" s="8" t="s">
        <v>4798</v>
      </c>
      <c r="V1117" s="10">
        <v>2.38122951907217</v>
      </c>
      <c r="W1117">
        <v>2401.21</v>
      </c>
      <c r="X1117" s="8">
        <v>7</v>
      </c>
      <c r="Y1117" s="8">
        <v>0.75</v>
      </c>
      <c r="Z1117">
        <v>2</v>
      </c>
      <c r="AA1117">
        <v>41</v>
      </c>
      <c r="AB1117" s="8">
        <f>Solution[[#This Row],[Old Stop]] +1</f>
        <v>221</v>
      </c>
      <c r="AC1117" s="8" t="str">
        <f>_xlfn.CONCAT(Solution[[#This Row],[Old Rt '#]],"_",Solution[[#This Row],[Week '#]],"_", _xlfn.SWITCH(Solution[[#This Row],[Old Delivery Day]], "M", "Monday", "T", "Tuesday", "W", "Wednesday", "R", "Thursday", "F", "Friday"))</f>
        <v>105_Week3_Tuesday</v>
      </c>
      <c r="AD1117" s="20">
        <v>45.232300000000002</v>
      </c>
      <c r="AE1117" s="20">
        <v>46.762999999999998</v>
      </c>
      <c r="AF1117" s="20">
        <v>46.506100000000004</v>
      </c>
      <c r="AG1117" s="20">
        <v>47.496099999999998</v>
      </c>
      <c r="AH1117">
        <v>50.44</v>
      </c>
      <c r="AI1117" s="8" t="s">
        <v>4667</v>
      </c>
      <c r="AJ1117" s="8" t="s">
        <v>5413</v>
      </c>
      <c r="AK1117" s="8">
        <v>1</v>
      </c>
      <c r="AL1117" s="8">
        <v>28</v>
      </c>
      <c r="AM1117" s="11">
        <v>45.715000000000003</v>
      </c>
      <c r="AN1117" s="11">
        <v>47.582500000000003</v>
      </c>
      <c r="AO1117" t="s">
        <v>163</v>
      </c>
      <c r="AP1117" s="8" t="s">
        <v>191</v>
      </c>
      <c r="AQ1117" s="8" t="s">
        <v>44</v>
      </c>
      <c r="AR1117" s="8" t="s">
        <v>163</v>
      </c>
      <c r="AS1117" s="8" t="s">
        <v>164</v>
      </c>
      <c r="AT1117" s="8" t="s">
        <v>168</v>
      </c>
      <c r="AU11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7" s="8">
        <v>28</v>
      </c>
      <c r="AW1117">
        <v>11.308075000000001</v>
      </c>
      <c r="AX1117">
        <v>11.69075</v>
      </c>
      <c r="AY1117">
        <v>11.626525000000001</v>
      </c>
      <c r="AZ1117">
        <v>11.874025</v>
      </c>
    </row>
    <row r="1118" spans="1:52" x14ac:dyDescent="0.3">
      <c r="A1118" s="43" t="s">
        <v>1527</v>
      </c>
      <c r="B1118" t="s">
        <v>111</v>
      </c>
      <c r="C1118" t="s">
        <v>4497</v>
      </c>
      <c r="D1118" s="8" t="s">
        <v>103</v>
      </c>
      <c r="E1118" s="8" t="s">
        <v>126</v>
      </c>
      <c r="F1118" s="8" t="s">
        <v>15</v>
      </c>
      <c r="G1118" s="8" t="s">
        <v>9249</v>
      </c>
      <c r="H1118" s="8" t="s">
        <v>290</v>
      </c>
      <c r="I1118" s="8" t="s">
        <v>15</v>
      </c>
      <c r="J1118" s="8">
        <v>280</v>
      </c>
      <c r="K1118" s="14" t="s">
        <v>1526</v>
      </c>
      <c r="L1118" s="14" t="s">
        <v>8923</v>
      </c>
      <c r="M1118" s="10">
        <v>3.8291464305173699</v>
      </c>
      <c r="N1118" s="8" t="s">
        <v>8399</v>
      </c>
      <c r="O1118" s="8" t="s">
        <v>147</v>
      </c>
      <c r="P1118" s="9">
        <v>0.43237268518518518</v>
      </c>
      <c r="Q1118" s="9">
        <v>0.44535879629629632</v>
      </c>
      <c r="R1118" s="8">
        <v>0</v>
      </c>
      <c r="S1118" s="10">
        <v>21.987500000000001</v>
      </c>
      <c r="T1118" s="8" t="s">
        <v>8924</v>
      </c>
      <c r="U1118" s="8" t="s">
        <v>8925</v>
      </c>
      <c r="V1118" s="10">
        <v>3.0192191788354599</v>
      </c>
      <c r="W1118">
        <v>8279.56</v>
      </c>
      <c r="X1118" s="8">
        <v>0</v>
      </c>
      <c r="Y1118" s="8">
        <v>0</v>
      </c>
      <c r="Z1118">
        <v>0</v>
      </c>
      <c r="AA1118">
        <v>0</v>
      </c>
      <c r="AB1118" s="8">
        <f>Solution[[#This Row],[Old Stop]] +1</f>
        <v>281</v>
      </c>
      <c r="AC1118" s="8" t="str">
        <f>_xlfn.CONCAT(Solution[[#This Row],[Old Rt '#]],"_",Solution[[#This Row],[Week '#]],"_", _xlfn.SWITCH(Solution[[#This Row],[Old Delivery Day]], "M", "Monday", "T", "Tuesday", "W", "Wednesday", "R", "Thursday", "F", "Friday"))</f>
        <v>105_Week3_Tuesday</v>
      </c>
      <c r="AD1118" s="20">
        <v>155.42570000000001</v>
      </c>
      <c r="AE1118" s="20">
        <v>121.0061</v>
      </c>
      <c r="AF1118" s="20">
        <v>146.20529999999999</v>
      </c>
      <c r="AG1118" s="20">
        <v>151.50380000000001</v>
      </c>
      <c r="AH1118">
        <v>140.80000000000001</v>
      </c>
      <c r="AI1118" s="8" t="s">
        <v>4667</v>
      </c>
      <c r="AJ1118" s="8" t="s">
        <v>5413</v>
      </c>
      <c r="AK1118" s="8">
        <v>1</v>
      </c>
      <c r="AL1118" s="8">
        <v>0</v>
      </c>
      <c r="AM1118" s="11">
        <v>151.59119999999999</v>
      </c>
      <c r="AN1118" s="11">
        <v>152.30869999999999</v>
      </c>
      <c r="AO1118" t="s">
        <v>163</v>
      </c>
      <c r="AP1118" s="8" t="s">
        <v>191</v>
      </c>
      <c r="AQ1118" s="8" t="s">
        <v>44</v>
      </c>
      <c r="AR1118" s="8" t="s">
        <v>163</v>
      </c>
      <c r="AS1118" s="8" t="s">
        <v>164</v>
      </c>
      <c r="AT1118" s="8" t="s">
        <v>168</v>
      </c>
      <c r="AU11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8" s="8">
        <v>0</v>
      </c>
      <c r="AW1118">
        <v>38.856425000000002</v>
      </c>
      <c r="AX1118">
        <v>30.251525000000001</v>
      </c>
      <c r="AY1118">
        <v>36.551324999999999</v>
      </c>
      <c r="AZ1118">
        <v>37.875950000000003</v>
      </c>
    </row>
    <row r="1119" spans="1:52" x14ac:dyDescent="0.3">
      <c r="A1119" s="43" t="s">
        <v>1930</v>
      </c>
      <c r="B1119" t="s">
        <v>4830</v>
      </c>
      <c r="C1119" t="s">
        <v>110</v>
      </c>
      <c r="D1119" s="8" t="s">
        <v>103</v>
      </c>
      <c r="E1119" s="8" t="s">
        <v>126</v>
      </c>
      <c r="F1119" s="8" t="s">
        <v>15</v>
      </c>
      <c r="G1119" s="8" t="s">
        <v>9254</v>
      </c>
      <c r="H1119" s="8" t="s">
        <v>290</v>
      </c>
      <c r="I1119" s="8" t="s">
        <v>15</v>
      </c>
      <c r="J1119" s="8">
        <v>285</v>
      </c>
      <c r="K1119" s="14" t="s">
        <v>1929</v>
      </c>
      <c r="L1119" s="14" t="s">
        <v>8066</v>
      </c>
      <c r="M1119" s="10">
        <v>9.0636371275484695</v>
      </c>
      <c r="N1119" s="8" t="s">
        <v>9131</v>
      </c>
      <c r="O1119" s="8" t="s">
        <v>129</v>
      </c>
      <c r="P1119" s="9">
        <v>0.45165509259259257</v>
      </c>
      <c r="Q1119" s="9">
        <v>0.47070601851851851</v>
      </c>
      <c r="R1119" s="8">
        <v>0</v>
      </c>
      <c r="S1119" s="10">
        <v>27.425000000000001</v>
      </c>
      <c r="T1119" s="8" t="s">
        <v>8067</v>
      </c>
      <c r="U1119" s="8" t="s">
        <v>8068</v>
      </c>
      <c r="V1119" s="10">
        <v>9.0457872040272207</v>
      </c>
      <c r="W1119">
        <v>1347.91</v>
      </c>
      <c r="X1119" s="8">
        <v>0</v>
      </c>
      <c r="Y1119" s="8">
        <v>0</v>
      </c>
      <c r="Z1119">
        <v>0</v>
      </c>
      <c r="AA1119">
        <v>0</v>
      </c>
      <c r="AB1119" s="8">
        <f>Solution[[#This Row],[Old Stop]] +1</f>
        <v>286</v>
      </c>
      <c r="AC1119" s="8" t="str">
        <f>_xlfn.CONCAT(Solution[[#This Row],[Old Rt '#]],"_",Solution[[#This Row],[Week '#]],"_", _xlfn.SWITCH(Solution[[#This Row],[Old Delivery Day]], "M", "Monday", "T", "Tuesday", "W", "Wednesday", "R", "Thursday", "F", "Friday"))</f>
        <v>105_Week3_Tuesday</v>
      </c>
      <c r="AD1119" s="20">
        <v>76.043999999999997</v>
      </c>
      <c r="AE1119" s="20">
        <v>68.44</v>
      </c>
      <c r="AF1119" s="20">
        <v>70.31</v>
      </c>
      <c r="AG1119" s="20">
        <v>69.8</v>
      </c>
      <c r="AH1119">
        <v>36.76</v>
      </c>
      <c r="AI1119" s="8" t="s">
        <v>4667</v>
      </c>
      <c r="AJ1119" s="8" t="s">
        <v>5413</v>
      </c>
      <c r="AK1119" s="8">
        <v>1</v>
      </c>
      <c r="AL1119" s="8">
        <v>0</v>
      </c>
      <c r="AM1119" s="11">
        <v>36.68</v>
      </c>
      <c r="AN1119" s="11">
        <v>35.344999999999999</v>
      </c>
      <c r="AO1119" t="s">
        <v>163</v>
      </c>
      <c r="AP1119" s="8" t="s">
        <v>191</v>
      </c>
      <c r="AQ1119" s="8" t="s">
        <v>44</v>
      </c>
      <c r="AR1119" s="8" t="s">
        <v>163</v>
      </c>
      <c r="AS1119" s="8" t="s">
        <v>164</v>
      </c>
      <c r="AT1119" s="8" t="s">
        <v>168</v>
      </c>
      <c r="AU11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19" s="8">
        <v>0</v>
      </c>
      <c r="AW1119">
        <v>19.010999999999999</v>
      </c>
      <c r="AX1119">
        <v>17.11</v>
      </c>
      <c r="AY1119">
        <v>17.577500000000001</v>
      </c>
      <c r="AZ1119">
        <v>17.45</v>
      </c>
    </row>
    <row r="1120" spans="1:52" x14ac:dyDescent="0.3">
      <c r="A1120" s="43" t="s">
        <v>1412</v>
      </c>
      <c r="B1120" t="s">
        <v>111</v>
      </c>
      <c r="C1120" t="s">
        <v>4823</v>
      </c>
      <c r="D1120" s="8" t="s">
        <v>103</v>
      </c>
      <c r="E1120" s="8" t="s">
        <v>126</v>
      </c>
      <c r="F1120" s="8" t="s">
        <v>15</v>
      </c>
      <c r="G1120" s="8" t="s">
        <v>9253</v>
      </c>
      <c r="H1120" s="8" t="s">
        <v>160</v>
      </c>
      <c r="I1120" s="8" t="s">
        <v>13</v>
      </c>
      <c r="J1120" s="8">
        <v>0</v>
      </c>
      <c r="K1120" s="14" t="s">
        <v>1411</v>
      </c>
      <c r="L1120" s="14" t="s">
        <v>5928</v>
      </c>
      <c r="M1120" s="10">
        <v>0.201394558451369</v>
      </c>
      <c r="N1120" s="8" t="s">
        <v>8489</v>
      </c>
      <c r="O1120" s="8" t="s">
        <v>147</v>
      </c>
      <c r="P1120" s="9">
        <v>0.39135416666666667</v>
      </c>
      <c r="Q1120" s="9">
        <v>0.40204861111111112</v>
      </c>
      <c r="R1120" s="8">
        <v>0</v>
      </c>
      <c r="S1120" s="10">
        <v>14.558333333333334</v>
      </c>
      <c r="T1120" s="8" t="s">
        <v>4825</v>
      </c>
      <c r="U1120" s="8" t="s">
        <v>4826</v>
      </c>
      <c r="V1120" s="10">
        <v>0.123989750481732</v>
      </c>
      <c r="W1120">
        <v>3163.31</v>
      </c>
      <c r="X1120" s="8">
        <v>0</v>
      </c>
      <c r="Y1120" s="8">
        <v>0</v>
      </c>
      <c r="Z1120">
        <v>0</v>
      </c>
      <c r="AA1120">
        <v>0</v>
      </c>
      <c r="AB1120" s="8">
        <f>Solution[[#This Row],[Old Stop]] +1</f>
        <v>1</v>
      </c>
      <c r="AC1120" s="8" t="str">
        <f>_xlfn.CONCAT(Solution[[#This Row],[Old Rt '#]],"_",Solution[[#This Row],[Week '#]],"_", _xlfn.SWITCH(Solution[[#This Row],[Old Delivery Day]], "M", "Monday", "T", "Tuesday", "W", "Wednesday", "R", "Thursday", "F", "Friday"))</f>
        <v>101_Week3_Monday</v>
      </c>
      <c r="AD1120" s="20">
        <v>63.223500000000001</v>
      </c>
      <c r="AE1120" s="20">
        <v>44.1357</v>
      </c>
      <c r="AF1120" s="20">
        <v>50.084600000000002</v>
      </c>
      <c r="AG1120" s="20">
        <v>51.23</v>
      </c>
      <c r="AH1120">
        <v>44.66</v>
      </c>
      <c r="AI1120" s="8" t="s">
        <v>4667</v>
      </c>
      <c r="AJ1120" s="8" t="s">
        <v>5413</v>
      </c>
      <c r="AK1120" s="8">
        <v>1</v>
      </c>
      <c r="AL1120" s="8">
        <v>0</v>
      </c>
      <c r="AM1120" s="11">
        <v>54.011200000000002</v>
      </c>
      <c r="AN1120" s="11">
        <v>48.956200000000003</v>
      </c>
      <c r="AO1120" t="s">
        <v>163</v>
      </c>
      <c r="AP1120" s="8" t="s">
        <v>191</v>
      </c>
      <c r="AQ1120" s="8" t="s">
        <v>44</v>
      </c>
      <c r="AR1120" s="8" t="s">
        <v>163</v>
      </c>
      <c r="AS1120" s="8" t="s">
        <v>163</v>
      </c>
      <c r="AT1120" s="8" t="s">
        <v>168</v>
      </c>
      <c r="AU11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0" s="8">
        <v>0</v>
      </c>
      <c r="AW1120">
        <v>15.805875</v>
      </c>
      <c r="AX1120">
        <v>11.033925</v>
      </c>
      <c r="AY1120">
        <v>12.52115</v>
      </c>
      <c r="AZ1120">
        <v>12.807499999999999</v>
      </c>
    </row>
    <row r="1121" spans="1:52" x14ac:dyDescent="0.3">
      <c r="A1121" s="43" t="s">
        <v>1872</v>
      </c>
      <c r="B1121" t="s">
        <v>3522</v>
      </c>
      <c r="C1121" t="s">
        <v>110</v>
      </c>
      <c r="D1121" s="8" t="s">
        <v>103</v>
      </c>
      <c r="E1121" s="8" t="s">
        <v>126</v>
      </c>
      <c r="F1121" s="8" t="s">
        <v>15</v>
      </c>
      <c r="G1121" s="8" t="s">
        <v>9255</v>
      </c>
      <c r="H1121" s="8" t="s">
        <v>114</v>
      </c>
      <c r="I1121" s="8" t="s">
        <v>12</v>
      </c>
      <c r="J1121" s="8">
        <v>260</v>
      </c>
      <c r="K1121" s="14" t="s">
        <v>1871</v>
      </c>
      <c r="L1121" s="14" t="s">
        <v>5864</v>
      </c>
      <c r="M1121" s="10">
        <v>0</v>
      </c>
      <c r="N1121" s="8" t="s">
        <v>8465</v>
      </c>
      <c r="O1121" s="8" t="s">
        <v>147</v>
      </c>
      <c r="P1121" s="9">
        <v>0.66274305555555557</v>
      </c>
      <c r="Q1121" s="9">
        <v>0.6738425925925926</v>
      </c>
      <c r="R1121" s="8">
        <v>0</v>
      </c>
      <c r="S1121" s="10">
        <v>4.3708333333333336</v>
      </c>
      <c r="T1121" s="8" t="s">
        <v>4172</v>
      </c>
      <c r="U1121" s="8" t="s">
        <v>4173</v>
      </c>
      <c r="V1121" s="10"/>
      <c r="W1121">
        <v>5037.24</v>
      </c>
      <c r="X1121" s="8">
        <v>0</v>
      </c>
      <c r="Y1121" s="8">
        <v>0</v>
      </c>
      <c r="Z1121">
        <v>0</v>
      </c>
      <c r="AA1121">
        <v>0</v>
      </c>
      <c r="AB1121" s="8">
        <f>Solution[[#This Row],[Old Stop]] +1</f>
        <v>261</v>
      </c>
      <c r="AC1121" s="8" t="str">
        <f>_xlfn.CONCAT(Solution[[#This Row],[Old Rt '#]],"_",Solution[[#This Row],[Week '#]],"_", _xlfn.SWITCH(Solution[[#This Row],[Old Delivery Day]], "M", "Monday", "T", "Tuesday", "W", "Wednesday", "R", "Thursday", "F", "Friday"))</f>
        <v>102_Week3_Wednesday</v>
      </c>
      <c r="AD1121" s="20">
        <v>96.14</v>
      </c>
      <c r="AE1121" s="20">
        <v>96.14</v>
      </c>
      <c r="AF1121" s="20">
        <v>98.161500000000004</v>
      </c>
      <c r="AG1121" s="20">
        <v>99.06</v>
      </c>
      <c r="AH1121">
        <v>99.06</v>
      </c>
      <c r="AI1121" s="8" t="s">
        <v>4667</v>
      </c>
      <c r="AJ1121" s="8" t="s">
        <v>5413</v>
      </c>
      <c r="AK1121" s="8">
        <v>1</v>
      </c>
      <c r="AL1121" s="8">
        <v>0</v>
      </c>
      <c r="AM1121" s="11">
        <v>96.14</v>
      </c>
      <c r="AN1121" s="11">
        <v>99.06</v>
      </c>
      <c r="AO1121" t="s">
        <v>163</v>
      </c>
      <c r="AP1121" s="8" t="s">
        <v>191</v>
      </c>
      <c r="AQ1121" s="8" t="s">
        <v>44</v>
      </c>
      <c r="AR1121" s="8" t="s">
        <v>163</v>
      </c>
      <c r="AS1121" s="8" t="s">
        <v>163</v>
      </c>
      <c r="AT1121" s="8" t="s">
        <v>168</v>
      </c>
      <c r="AU11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21" s="8">
        <v>0</v>
      </c>
      <c r="AW1121">
        <v>24.035</v>
      </c>
      <c r="AX1121">
        <v>24.035</v>
      </c>
      <c r="AY1121">
        <v>24.540375000000001</v>
      </c>
      <c r="AZ1121">
        <v>24.765000000000001</v>
      </c>
    </row>
    <row r="1122" spans="1:52" x14ac:dyDescent="0.3">
      <c r="A1122" s="43" t="s">
        <v>894</v>
      </c>
      <c r="B1122" t="s">
        <v>4715</v>
      </c>
      <c r="C1122" t="s">
        <v>110</v>
      </c>
      <c r="D1122" s="8" t="s">
        <v>103</v>
      </c>
      <c r="E1122" s="8" t="s">
        <v>126</v>
      </c>
      <c r="F1122" s="8" t="s">
        <v>15</v>
      </c>
      <c r="G1122" s="8" t="s">
        <v>9247</v>
      </c>
      <c r="H1122" s="8" t="s">
        <v>160</v>
      </c>
      <c r="I1122" s="8" t="s">
        <v>13</v>
      </c>
      <c r="J1122" s="8">
        <v>0</v>
      </c>
      <c r="K1122" s="14" t="s">
        <v>893</v>
      </c>
      <c r="L1122" s="14" t="s">
        <v>5838</v>
      </c>
      <c r="M1122" s="10">
        <v>0.21161010410162401</v>
      </c>
      <c r="N1122" s="8" t="s">
        <v>8458</v>
      </c>
      <c r="O1122" s="8" t="s">
        <v>129</v>
      </c>
      <c r="P1122" s="9">
        <v>0.63233796296296296</v>
      </c>
      <c r="Q1122" s="9">
        <v>0.63450231481481478</v>
      </c>
      <c r="R1122" s="8">
        <v>0</v>
      </c>
      <c r="S1122" s="10">
        <v>2.6166666666666667</v>
      </c>
      <c r="T1122" s="8" t="s">
        <v>4717</v>
      </c>
      <c r="U1122" s="8" t="s">
        <v>4718</v>
      </c>
      <c r="V1122" s="10">
        <v>0.146185968066879</v>
      </c>
      <c r="W1122">
        <v>579.09</v>
      </c>
      <c r="X1122" s="8">
        <v>0</v>
      </c>
      <c r="Y1122" s="8">
        <v>0</v>
      </c>
      <c r="Z1122">
        <v>0</v>
      </c>
      <c r="AA1122">
        <v>0</v>
      </c>
      <c r="AB1122" s="8">
        <f>Solution[[#This Row],[Old Stop]] +1</f>
        <v>1</v>
      </c>
      <c r="AC1122" s="8" t="str">
        <f>_xlfn.CONCAT(Solution[[#This Row],[Old Rt '#]],"_",Solution[[#This Row],[Week '#]],"_", _xlfn.SWITCH(Solution[[#This Row],[Old Delivery Day]], "M", "Monday", "T", "Tuesday", "W", "Wednesday", "R", "Thursday", "F", "Friday"))</f>
        <v>101_Week3_Monday</v>
      </c>
      <c r="AD1122" s="20">
        <v>37.700000000000003</v>
      </c>
      <c r="AE1122" s="20">
        <v>49.13</v>
      </c>
      <c r="AF1122" s="20">
        <v>38.06</v>
      </c>
      <c r="AG1122" s="20">
        <v>38.06</v>
      </c>
      <c r="AH1122">
        <v>20.170000000000002</v>
      </c>
      <c r="AI1122" s="8" t="s">
        <v>4667</v>
      </c>
      <c r="AJ1122" s="8" t="s">
        <v>5413</v>
      </c>
      <c r="AK1122" s="8">
        <v>1</v>
      </c>
      <c r="AL1122" s="8">
        <v>0</v>
      </c>
      <c r="AM1122" s="11">
        <v>15.6562</v>
      </c>
      <c r="AN1122" s="11">
        <v>19.03</v>
      </c>
      <c r="AO1122" t="s">
        <v>163</v>
      </c>
      <c r="AP1122" s="8" t="s">
        <v>891</v>
      </c>
      <c r="AQ1122" s="8" t="s">
        <v>44</v>
      </c>
      <c r="AR1122" s="8" t="s">
        <v>163</v>
      </c>
      <c r="AS1122" s="8" t="s">
        <v>163</v>
      </c>
      <c r="AT1122" s="8" t="s">
        <v>168</v>
      </c>
      <c r="AU11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2" s="8">
        <v>0</v>
      </c>
      <c r="AW1122">
        <v>9.4250000000000007</v>
      </c>
      <c r="AX1122">
        <v>12.282500000000001</v>
      </c>
      <c r="AY1122">
        <v>9.5150000000000006</v>
      </c>
      <c r="AZ1122">
        <v>9.5150000000000006</v>
      </c>
    </row>
    <row r="1123" spans="1:52" x14ac:dyDescent="0.3">
      <c r="A1123" s="43" t="s">
        <v>77</v>
      </c>
      <c r="D1123" s="8" t="s">
        <v>103</v>
      </c>
      <c r="E1123" s="8" t="s">
        <v>126</v>
      </c>
      <c r="F1123" s="8" t="s">
        <v>14</v>
      </c>
      <c r="J1123" s="8"/>
      <c r="K1123" s="14" t="s">
        <v>3551</v>
      </c>
      <c r="L1123" s="14" t="s">
        <v>3552</v>
      </c>
      <c r="M1123" s="10">
        <v>8.9624990540402205</v>
      </c>
      <c r="N1123" s="8" t="s">
        <v>8055</v>
      </c>
      <c r="P1123" s="9">
        <v>0.48704861111111108</v>
      </c>
      <c r="Q1123" s="9">
        <v>0.48704861111111108</v>
      </c>
      <c r="R1123" s="8">
        <v>0</v>
      </c>
      <c r="T1123" s="8" t="s">
        <v>3553</v>
      </c>
      <c r="U1123" s="8" t="s">
        <v>3554</v>
      </c>
      <c r="V1123" s="10">
        <v>3.2960378825051202</v>
      </c>
      <c r="W1123"/>
      <c r="Z1123"/>
      <c r="AA1123"/>
      <c r="AB1123" s="8">
        <f>Solution[[#This Row],[Old Stop]] +1</f>
        <v>1</v>
      </c>
      <c r="AC1123" s="8" t="e">
        <f>_xlfn.CONCAT(Solution[[#This Row],[Old Rt '#]],"_",Solution[[#This Row],[Week '#]],"_", _xlfn.SWITCH(Solution[[#This Row],[Old Delivery Day]], "M", "Monday", "T", "Tuesday", "W", "Wednesday", "R", "Thursday", "F", "Friday"))</f>
        <v>#N/A</v>
      </c>
      <c r="AD1123" s="20"/>
      <c r="AE1123" s="20"/>
      <c r="AI1123" s="8" t="s">
        <v>4836</v>
      </c>
      <c r="AJ1123" s="8" t="s">
        <v>5697</v>
      </c>
      <c r="AK1123" s="8">
        <v>17</v>
      </c>
      <c r="AL1123" s="8"/>
      <c r="AM1123" s="11"/>
      <c r="AN1123" s="11"/>
      <c r="AO1123" t="s">
        <v>163</v>
      </c>
      <c r="AP1123" s="8"/>
      <c r="AQ1123" s="8"/>
      <c r="AR1123" s="8" t="s">
        <v>163</v>
      </c>
      <c r="AS1123" s="8" t="s">
        <v>163</v>
      </c>
      <c r="AT1123" s="8"/>
      <c r="AU11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23" s="8"/>
    </row>
    <row r="1124" spans="1:52" x14ac:dyDescent="0.3">
      <c r="A1124" s="43" t="s">
        <v>77</v>
      </c>
      <c r="D1124" s="8" t="s">
        <v>103</v>
      </c>
      <c r="E1124" s="8" t="s">
        <v>126</v>
      </c>
      <c r="F1124" s="8" t="s">
        <v>48</v>
      </c>
      <c r="J1124" s="8"/>
      <c r="K1124" s="14" t="s">
        <v>3551</v>
      </c>
      <c r="L1124" s="14" t="s">
        <v>3552</v>
      </c>
      <c r="M1124" s="10">
        <v>3.7126424418787001</v>
      </c>
      <c r="N1124" s="8" t="s">
        <v>8448</v>
      </c>
      <c r="P1124" s="9">
        <v>0.59324074074074074</v>
      </c>
      <c r="Q1124" s="9">
        <v>0.59324074074074074</v>
      </c>
      <c r="R1124" s="8">
        <v>0</v>
      </c>
      <c r="T1124" s="8" t="s">
        <v>3553</v>
      </c>
      <c r="U1124" s="8" t="s">
        <v>3554</v>
      </c>
      <c r="V1124" s="10">
        <v>1.1175362965714399</v>
      </c>
      <c r="W1124"/>
      <c r="Z1124"/>
      <c r="AA1124"/>
      <c r="AB1124" s="8">
        <f>Solution[[#This Row],[Old Stop]] +1</f>
        <v>1</v>
      </c>
      <c r="AC1124" s="8" t="e">
        <f>_xlfn.CONCAT(Solution[[#This Row],[Old Rt '#]],"_",Solution[[#This Row],[Week '#]],"_", _xlfn.SWITCH(Solution[[#This Row],[Old Delivery Day]], "M", "Monday", "T", "Tuesday", "W", "Wednesday", "R", "Thursday", "F", "Friday"))</f>
        <v>#N/A</v>
      </c>
      <c r="AD1124" s="20"/>
      <c r="AE1124" s="20"/>
      <c r="AI1124" s="8" t="s">
        <v>3810</v>
      </c>
      <c r="AJ1124" s="8" t="s">
        <v>5484</v>
      </c>
      <c r="AK1124" s="8">
        <v>17</v>
      </c>
      <c r="AL1124" s="8"/>
      <c r="AM1124" s="11"/>
      <c r="AN1124" s="11"/>
      <c r="AO1124" t="s">
        <v>163</v>
      </c>
      <c r="AP1124" s="8"/>
      <c r="AQ1124" s="8"/>
      <c r="AR1124" s="8" t="s">
        <v>163</v>
      </c>
      <c r="AS1124" s="8" t="s">
        <v>163</v>
      </c>
      <c r="AT1124" s="8"/>
      <c r="AU11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24" s="8"/>
    </row>
    <row r="1125" spans="1:52" x14ac:dyDescent="0.3">
      <c r="A1125" s="43" t="s">
        <v>629</v>
      </c>
      <c r="B1125" t="s">
        <v>3501</v>
      </c>
      <c r="C1125" t="s">
        <v>129</v>
      </c>
      <c r="D1125" s="8" t="s">
        <v>103</v>
      </c>
      <c r="E1125" s="8" t="s">
        <v>126</v>
      </c>
      <c r="F1125" s="8" t="s">
        <v>15</v>
      </c>
      <c r="G1125" s="8" t="s">
        <v>9257</v>
      </c>
      <c r="H1125" s="8" t="s">
        <v>114</v>
      </c>
      <c r="I1125" s="8" t="s">
        <v>12</v>
      </c>
      <c r="J1125" s="8">
        <v>280</v>
      </c>
      <c r="K1125" s="14" t="s">
        <v>628</v>
      </c>
      <c r="L1125" s="14" t="s">
        <v>5866</v>
      </c>
      <c r="M1125" s="10">
        <v>40.297494232752499</v>
      </c>
      <c r="N1125" s="8" t="s">
        <v>8462</v>
      </c>
      <c r="O1125" s="8" t="s">
        <v>147</v>
      </c>
      <c r="P1125" s="9">
        <v>0.66248842592592594</v>
      </c>
      <c r="Q1125" s="9">
        <v>0.66274305555555557</v>
      </c>
      <c r="R1125" s="8">
        <v>0</v>
      </c>
      <c r="S1125" s="10">
        <v>0.45416666666666666</v>
      </c>
      <c r="T1125" s="8" t="s">
        <v>4172</v>
      </c>
      <c r="U1125" s="8" t="s">
        <v>4173</v>
      </c>
      <c r="V1125" s="10">
        <v>36.122347970213099</v>
      </c>
      <c r="W1125">
        <v>4873.83</v>
      </c>
      <c r="X1125" s="8">
        <v>0</v>
      </c>
      <c r="Y1125" s="8">
        <v>0</v>
      </c>
      <c r="Z1125">
        <v>0</v>
      </c>
      <c r="AA1125">
        <v>0</v>
      </c>
      <c r="AB1125" s="8">
        <f>Solution[[#This Row],[Old Stop]] +1</f>
        <v>281</v>
      </c>
      <c r="AC1125" s="8" t="str">
        <f>_xlfn.CONCAT(Solution[[#This Row],[Old Rt '#]],"_",Solution[[#This Row],[Week '#]],"_", _xlfn.SWITCH(Solution[[#This Row],[Old Delivery Day]], "M", "Monday", "T", "Tuesday", "W", "Wednesday", "R", "Thursday", "F", "Friday"))</f>
        <v>102_Week3_Wednesday</v>
      </c>
      <c r="AD1125" s="20">
        <v>94.630700000000004</v>
      </c>
      <c r="AE1125" s="20">
        <v>93.657600000000002</v>
      </c>
      <c r="AF1125" s="20">
        <v>97.0715</v>
      </c>
      <c r="AG1125" s="20">
        <v>92.6584</v>
      </c>
      <c r="AH1125">
        <v>94.04</v>
      </c>
      <c r="AI1125" s="8" t="s">
        <v>4667</v>
      </c>
      <c r="AJ1125" s="8" t="s">
        <v>5413</v>
      </c>
      <c r="AK1125" s="8">
        <v>1</v>
      </c>
      <c r="AL1125" s="8">
        <v>0</v>
      </c>
      <c r="AM1125" s="11">
        <v>97.793700000000001</v>
      </c>
      <c r="AN1125" s="11">
        <v>94.653700000000001</v>
      </c>
      <c r="AO1125" t="s">
        <v>163</v>
      </c>
      <c r="AP1125" s="8" t="s">
        <v>191</v>
      </c>
      <c r="AQ1125" s="8" t="s">
        <v>44</v>
      </c>
      <c r="AR1125" s="8" t="s">
        <v>163</v>
      </c>
      <c r="AS1125" s="8" t="s">
        <v>163</v>
      </c>
      <c r="AT1125" s="8" t="s">
        <v>168</v>
      </c>
      <c r="AU11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25" s="8">
        <v>0</v>
      </c>
      <c r="AW1125">
        <v>23.657675000000001</v>
      </c>
      <c r="AX1125">
        <v>23.414400000000001</v>
      </c>
      <c r="AY1125">
        <v>24.267875</v>
      </c>
      <c r="AZ1125">
        <v>23.1646</v>
      </c>
    </row>
    <row r="1126" spans="1:52" x14ac:dyDescent="0.3">
      <c r="A1126" s="43" t="s">
        <v>1278</v>
      </c>
      <c r="B1126" t="s">
        <v>120</v>
      </c>
      <c r="C1126" t="s">
        <v>157</v>
      </c>
      <c r="D1126" s="8" t="s">
        <v>103</v>
      </c>
      <c r="E1126" s="8" t="s">
        <v>126</v>
      </c>
      <c r="F1126" s="8" t="s">
        <v>15</v>
      </c>
      <c r="G1126" s="8" t="s">
        <v>9251</v>
      </c>
      <c r="H1126" s="8" t="s">
        <v>160</v>
      </c>
      <c r="I1126" s="8" t="s">
        <v>13</v>
      </c>
      <c r="J1126" s="8">
        <v>0</v>
      </c>
      <c r="K1126" s="14" t="s">
        <v>1277</v>
      </c>
      <c r="L1126" s="14" t="s">
        <v>5919</v>
      </c>
      <c r="M1126" s="10">
        <v>3.0101085698606802</v>
      </c>
      <c r="N1126" s="8" t="s">
        <v>8449</v>
      </c>
      <c r="O1126" s="8" t="s">
        <v>147</v>
      </c>
      <c r="P1126" s="9">
        <v>0.3762152777777778</v>
      </c>
      <c r="Q1126" s="9">
        <v>0.37642361111111111</v>
      </c>
      <c r="R1126" s="8">
        <v>0</v>
      </c>
      <c r="S1126" s="10">
        <v>0.22500000000000001</v>
      </c>
      <c r="T1126" s="8" t="s">
        <v>4821</v>
      </c>
      <c r="U1126" s="8" t="s">
        <v>4822</v>
      </c>
      <c r="V1126" s="10">
        <v>1.6784930314776501</v>
      </c>
      <c r="W1126">
        <v>849.53</v>
      </c>
      <c r="X1126" s="8">
        <v>0</v>
      </c>
      <c r="Y1126" s="8">
        <v>0</v>
      </c>
      <c r="Z1126">
        <v>0</v>
      </c>
      <c r="AA1126">
        <v>0</v>
      </c>
      <c r="AB1126" s="8">
        <f>Solution[[#This Row],[Old Stop]] +1</f>
        <v>1</v>
      </c>
      <c r="AC1126" s="8" t="str">
        <f>_xlfn.CONCAT(Solution[[#This Row],[Old Rt '#]],"_",Solution[[#This Row],[Week '#]],"_", _xlfn.SWITCH(Solution[[#This Row],[Old Delivery Day]], "M", "Monday", "T", "Tuesday", "W", "Wednesday", "R", "Thursday", "F", "Friday"))</f>
        <v>101_Week3_Monday</v>
      </c>
      <c r="AD1126" s="20">
        <v>17.3507</v>
      </c>
      <c r="AE1126" s="20">
        <v>15.42</v>
      </c>
      <c r="AF1126" s="20">
        <v>15.42</v>
      </c>
      <c r="AG1126" s="20">
        <v>15.42</v>
      </c>
      <c r="AH1126">
        <v>15.62</v>
      </c>
      <c r="AI1126" s="8" t="s">
        <v>4667</v>
      </c>
      <c r="AJ1126" s="8" t="s">
        <v>5413</v>
      </c>
      <c r="AK1126" s="8">
        <v>1</v>
      </c>
      <c r="AL1126" s="8">
        <v>0</v>
      </c>
      <c r="AM1126" s="11">
        <v>15.42</v>
      </c>
      <c r="AN1126" s="11">
        <v>15.42</v>
      </c>
      <c r="AO1126" t="s">
        <v>163</v>
      </c>
      <c r="AP1126" s="8" t="s">
        <v>191</v>
      </c>
      <c r="AQ1126" s="8" t="s">
        <v>44</v>
      </c>
      <c r="AR1126" s="8" t="s">
        <v>163</v>
      </c>
      <c r="AS1126" s="8" t="s">
        <v>163</v>
      </c>
      <c r="AT1126" s="8" t="s">
        <v>168</v>
      </c>
      <c r="AU11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6" s="8">
        <v>0</v>
      </c>
      <c r="AW1126">
        <v>4.3376749999999999</v>
      </c>
      <c r="AX1126">
        <v>3.855</v>
      </c>
      <c r="AY1126">
        <v>3.855</v>
      </c>
      <c r="AZ1126">
        <v>3.855</v>
      </c>
    </row>
    <row r="1127" spans="1:52" x14ac:dyDescent="0.3">
      <c r="A1127" s="43" t="s">
        <v>930</v>
      </c>
      <c r="B1127" t="s">
        <v>120</v>
      </c>
      <c r="C1127" t="s">
        <v>135</v>
      </c>
      <c r="D1127" s="8" t="s">
        <v>103</v>
      </c>
      <c r="E1127" s="8" t="s">
        <v>126</v>
      </c>
      <c r="F1127" s="8" t="s">
        <v>15</v>
      </c>
      <c r="G1127" s="8" t="s">
        <v>140</v>
      </c>
      <c r="H1127" s="8" t="s">
        <v>160</v>
      </c>
      <c r="I1127" s="8" t="s">
        <v>13</v>
      </c>
      <c r="J1127" s="8">
        <v>0</v>
      </c>
      <c r="K1127" s="14" t="s">
        <v>929</v>
      </c>
      <c r="L1127" s="14" t="s">
        <v>5921</v>
      </c>
      <c r="M1127" s="10">
        <v>0.48337720320594701</v>
      </c>
      <c r="N1127" s="8" t="s">
        <v>8451</v>
      </c>
      <c r="O1127" s="8" t="s">
        <v>147</v>
      </c>
      <c r="P1127" s="9">
        <v>0.3767476851851852</v>
      </c>
      <c r="Q1127" s="9">
        <v>0.39120370370370372</v>
      </c>
      <c r="R1127" s="8">
        <v>0</v>
      </c>
      <c r="S1127" s="10">
        <v>20.775000000000002</v>
      </c>
      <c r="T1127" s="8" t="s">
        <v>4828</v>
      </c>
      <c r="U1127" s="8" t="s">
        <v>4829</v>
      </c>
      <c r="V1127" s="10">
        <v>0.112779438313693</v>
      </c>
      <c r="W1127">
        <v>1995.38</v>
      </c>
      <c r="X1127" s="8">
        <v>0</v>
      </c>
      <c r="Y1127" s="8">
        <v>0</v>
      </c>
      <c r="Z1127">
        <v>0</v>
      </c>
      <c r="AA1127">
        <v>0</v>
      </c>
      <c r="AB1127" s="8">
        <f>Solution[[#This Row],[Old Stop]] +1</f>
        <v>1</v>
      </c>
      <c r="AC1127" s="8" t="str">
        <f>_xlfn.CONCAT(Solution[[#This Row],[Old Rt '#]],"_",Solution[[#This Row],[Week '#]],"_", _xlfn.SWITCH(Solution[[#This Row],[Old Delivery Day]], "M", "Monday", "T", "Tuesday", "W", "Wednesday", "R", "Thursday", "F", "Friday"))</f>
        <v>101_Week3_Monday</v>
      </c>
      <c r="AD1127" s="20">
        <v>43.072299999999998</v>
      </c>
      <c r="AE1127" s="20">
        <v>35.08</v>
      </c>
      <c r="AF1127" s="20">
        <v>35.08</v>
      </c>
      <c r="AG1127" s="20">
        <v>35.316899999999997</v>
      </c>
      <c r="AH1127">
        <v>35.47</v>
      </c>
      <c r="AI1127" s="8" t="s">
        <v>4667</v>
      </c>
      <c r="AJ1127" s="8" t="s">
        <v>5413</v>
      </c>
      <c r="AK1127" s="8">
        <v>1</v>
      </c>
      <c r="AL1127" s="8">
        <v>0</v>
      </c>
      <c r="AM1127" s="11">
        <v>35.08</v>
      </c>
      <c r="AN1127" s="11">
        <v>35.08</v>
      </c>
      <c r="AO1127" t="s">
        <v>163</v>
      </c>
      <c r="AP1127" s="8" t="s">
        <v>191</v>
      </c>
      <c r="AQ1127" s="8" t="s">
        <v>44</v>
      </c>
      <c r="AR1127" s="8" t="s">
        <v>163</v>
      </c>
      <c r="AS1127" s="8" t="s">
        <v>163</v>
      </c>
      <c r="AT1127" s="8" t="s">
        <v>168</v>
      </c>
      <c r="AU11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7" s="8">
        <v>0</v>
      </c>
      <c r="AW1127">
        <v>10.768075</v>
      </c>
      <c r="AX1127">
        <v>8.77</v>
      </c>
      <c r="AY1127">
        <v>8.77</v>
      </c>
      <c r="AZ1127">
        <v>8.8292249999999992</v>
      </c>
    </row>
    <row r="1128" spans="1:52" x14ac:dyDescent="0.3">
      <c r="A1128" s="43" t="s">
        <v>904</v>
      </c>
      <c r="B1128" t="s">
        <v>4812</v>
      </c>
      <c r="C1128" t="s">
        <v>110</v>
      </c>
      <c r="D1128" s="8" t="s">
        <v>103</v>
      </c>
      <c r="E1128" s="8" t="s">
        <v>126</v>
      </c>
      <c r="F1128" s="8" t="s">
        <v>15</v>
      </c>
      <c r="G1128" s="8" t="s">
        <v>155</v>
      </c>
      <c r="H1128" s="8" t="s">
        <v>160</v>
      </c>
      <c r="I1128" s="8" t="s">
        <v>13</v>
      </c>
      <c r="J1128" s="8">
        <v>0</v>
      </c>
      <c r="K1128" s="14" t="s">
        <v>903</v>
      </c>
      <c r="L1128" s="14" t="s">
        <v>5898</v>
      </c>
      <c r="M1128" s="10">
        <v>6.0652108158718496</v>
      </c>
      <c r="N1128" s="8" t="s">
        <v>7848</v>
      </c>
      <c r="O1128" s="8" t="s">
        <v>125</v>
      </c>
      <c r="P1128" s="9">
        <v>0.33333333333333331</v>
      </c>
      <c r="Q1128" s="9">
        <v>0.33846064814814814</v>
      </c>
      <c r="R1128" s="8">
        <v>32.5</v>
      </c>
      <c r="S1128" s="10">
        <v>9.4583333333333339</v>
      </c>
      <c r="T1128" s="8" t="s">
        <v>4814</v>
      </c>
      <c r="U1128" s="8" t="s">
        <v>4815</v>
      </c>
      <c r="V1128" s="10">
        <v>5.56912016784334</v>
      </c>
      <c r="W1128">
        <v>1619.28</v>
      </c>
      <c r="X1128" s="8">
        <v>0</v>
      </c>
      <c r="Y1128" s="8">
        <v>0</v>
      </c>
      <c r="Z1128">
        <v>0</v>
      </c>
      <c r="AA1128">
        <v>0</v>
      </c>
      <c r="AB1128" s="8">
        <f>Solution[[#This Row],[Old Stop]] +1</f>
        <v>1</v>
      </c>
      <c r="AC1128" s="8" t="str">
        <f>_xlfn.CONCAT(Solution[[#This Row],[Old Rt '#]],"_",Solution[[#This Row],[Week '#]],"_", _xlfn.SWITCH(Solution[[#This Row],[Old Delivery Day]], "M", "Monday", "T", "Tuesday", "W", "Wednesday", "R", "Thursday", "F", "Friday"))</f>
        <v>101_Week3_Monday</v>
      </c>
      <c r="AD1128" s="20">
        <v>61.71</v>
      </c>
      <c r="AE1128" s="20">
        <v>61.71</v>
      </c>
      <c r="AF1128" s="20">
        <v>63.3566</v>
      </c>
      <c r="AG1128" s="20">
        <v>64.180000000000007</v>
      </c>
      <c r="AH1128">
        <v>32.090000000000003</v>
      </c>
      <c r="AI1128" s="8" t="s">
        <v>4667</v>
      </c>
      <c r="AJ1128" s="8" t="s">
        <v>5413</v>
      </c>
      <c r="AK1128" s="8">
        <v>1</v>
      </c>
      <c r="AL1128" s="8">
        <v>0</v>
      </c>
      <c r="AM1128" s="11">
        <v>30.855</v>
      </c>
      <c r="AN1128" s="11">
        <v>32.090000000000003</v>
      </c>
      <c r="AO1128" t="s">
        <v>163</v>
      </c>
      <c r="AP1128" s="8" t="s">
        <v>191</v>
      </c>
      <c r="AQ1128" s="8" t="s">
        <v>44</v>
      </c>
      <c r="AR1128" s="8" t="s">
        <v>163</v>
      </c>
      <c r="AS1128" s="8" t="s">
        <v>163</v>
      </c>
      <c r="AT1128" s="8" t="s">
        <v>168</v>
      </c>
      <c r="AU11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8" s="8">
        <v>0</v>
      </c>
      <c r="AW1128">
        <v>15.4275</v>
      </c>
      <c r="AX1128">
        <v>15.4275</v>
      </c>
      <c r="AY1128">
        <v>15.83915</v>
      </c>
      <c r="AZ1128">
        <v>16.045000000000002</v>
      </c>
    </row>
    <row r="1129" spans="1:52" x14ac:dyDescent="0.3">
      <c r="A1129" s="43" t="s">
        <v>922</v>
      </c>
      <c r="B1129" t="s">
        <v>4649</v>
      </c>
      <c r="C1129" t="s">
        <v>110</v>
      </c>
      <c r="D1129" s="8" t="s">
        <v>103</v>
      </c>
      <c r="E1129" s="8" t="s">
        <v>126</v>
      </c>
      <c r="F1129" s="8" t="s">
        <v>15</v>
      </c>
      <c r="G1129" s="8" t="s">
        <v>132</v>
      </c>
      <c r="H1129" s="8" t="s">
        <v>160</v>
      </c>
      <c r="I1129" s="8" t="s">
        <v>13</v>
      </c>
      <c r="J1129" s="8">
        <v>0</v>
      </c>
      <c r="K1129" s="14" t="s">
        <v>921</v>
      </c>
      <c r="L1129" s="14" t="s">
        <v>5894</v>
      </c>
      <c r="M1129" s="10">
        <v>69.432758773715506</v>
      </c>
      <c r="N1129" s="8" t="s">
        <v>7892</v>
      </c>
      <c r="O1129" s="8" t="s">
        <v>147</v>
      </c>
      <c r="P1129" s="9">
        <v>0.29820601851851852</v>
      </c>
      <c r="Q1129" s="9">
        <v>0.30653935185185183</v>
      </c>
      <c r="R1129" s="8">
        <v>0</v>
      </c>
      <c r="S1129" s="10">
        <v>9.5583333333333336</v>
      </c>
      <c r="T1129" s="8" t="s">
        <v>4651</v>
      </c>
      <c r="U1129" s="8" t="s">
        <v>4652</v>
      </c>
      <c r="V1129" s="10">
        <v>64.923619609556496</v>
      </c>
      <c r="W1129">
        <v>5755.02</v>
      </c>
      <c r="X1129" s="8">
        <v>16</v>
      </c>
      <c r="Y1129" s="8">
        <v>0.89808917197452198</v>
      </c>
      <c r="Z1129">
        <v>10</v>
      </c>
      <c r="AA1129">
        <v>169</v>
      </c>
      <c r="AB1129" s="8">
        <f>Solution[[#This Row],[Old Stop]] +1</f>
        <v>1</v>
      </c>
      <c r="AC1129" s="8" t="str">
        <f>_xlfn.CONCAT(Solution[[#This Row],[Old Rt '#]],"_",Solution[[#This Row],[Week '#]],"_", _xlfn.SWITCH(Solution[[#This Row],[Old Delivery Day]], "M", "Monday", "T", "Tuesday", "W", "Wednesday", "R", "Thursday", "F", "Friday"))</f>
        <v>101_Week3_Monday</v>
      </c>
      <c r="AD1129" s="20">
        <v>114.28</v>
      </c>
      <c r="AE1129" s="20">
        <v>110.883</v>
      </c>
      <c r="AF1129" s="20">
        <v>101.47920000000001</v>
      </c>
      <c r="AG1129" s="20">
        <v>114.1892</v>
      </c>
      <c r="AH1129">
        <v>105.64</v>
      </c>
      <c r="AI1129" s="8" t="s">
        <v>4667</v>
      </c>
      <c r="AJ1129" s="8" t="s">
        <v>5413</v>
      </c>
      <c r="AK1129" s="8">
        <v>1</v>
      </c>
      <c r="AL1129" s="8">
        <v>157</v>
      </c>
      <c r="AM1129" s="11">
        <v>101.01</v>
      </c>
      <c r="AN1129" s="11">
        <v>113.69370000000001</v>
      </c>
      <c r="AO1129" t="s">
        <v>163</v>
      </c>
      <c r="AP1129" s="8" t="s">
        <v>191</v>
      </c>
      <c r="AQ1129" s="8" t="s">
        <v>44</v>
      </c>
      <c r="AR1129" s="8" t="s">
        <v>163</v>
      </c>
      <c r="AS1129" s="8" t="s">
        <v>163</v>
      </c>
      <c r="AT1129" s="8" t="s">
        <v>168</v>
      </c>
      <c r="AU11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29" s="8">
        <v>157</v>
      </c>
      <c r="AW1129">
        <v>28.57</v>
      </c>
      <c r="AX1129">
        <v>27.720749999999999</v>
      </c>
      <c r="AY1129">
        <v>25.369800000000001</v>
      </c>
      <c r="AZ1129">
        <v>28.5473</v>
      </c>
    </row>
    <row r="1130" spans="1:52" x14ac:dyDescent="0.3">
      <c r="A1130" s="43" t="s">
        <v>1911</v>
      </c>
      <c r="B1130" t="s">
        <v>5173</v>
      </c>
      <c r="C1130" t="s">
        <v>110</v>
      </c>
      <c r="D1130" s="8" t="s">
        <v>103</v>
      </c>
      <c r="E1130" s="8" t="s">
        <v>126</v>
      </c>
      <c r="F1130" s="8" t="s">
        <v>14</v>
      </c>
      <c r="G1130" s="8" t="s">
        <v>9257</v>
      </c>
      <c r="H1130" s="8" t="s">
        <v>126</v>
      </c>
      <c r="I1130" s="8" t="s">
        <v>15</v>
      </c>
      <c r="J1130" s="8">
        <v>80</v>
      </c>
      <c r="K1130" s="14" t="s">
        <v>1910</v>
      </c>
      <c r="L1130" s="14" t="s">
        <v>6060</v>
      </c>
      <c r="M1130" s="10">
        <v>6.6623303500685997</v>
      </c>
      <c r="N1130" s="8" t="s">
        <v>8671</v>
      </c>
      <c r="O1130" s="8" t="s">
        <v>129</v>
      </c>
      <c r="P1130" s="9">
        <v>0.43736111111111109</v>
      </c>
      <c r="Q1130" s="9">
        <v>0.44880787037037034</v>
      </c>
      <c r="R1130" s="8">
        <v>0</v>
      </c>
      <c r="S1130" s="10">
        <v>11.441666666666666</v>
      </c>
      <c r="T1130" s="8" t="s">
        <v>5175</v>
      </c>
      <c r="U1130" s="8" t="s">
        <v>5176</v>
      </c>
      <c r="V1130" s="10">
        <v>3.61893062111263</v>
      </c>
      <c r="W1130">
        <v>1199.96</v>
      </c>
      <c r="X1130" s="8">
        <v>0</v>
      </c>
      <c r="Y1130" s="8">
        <v>0</v>
      </c>
      <c r="Z1130">
        <v>0</v>
      </c>
      <c r="AA1130">
        <v>0</v>
      </c>
      <c r="AB1130" s="8">
        <f>Solution[[#This Row],[Old Stop]] +1</f>
        <v>81</v>
      </c>
      <c r="AC1130" s="8" t="str">
        <f>_xlfn.CONCAT(Solution[[#This Row],[Old Rt '#]],"_",Solution[[#This Row],[Week '#]],"_", _xlfn.SWITCH(Solution[[#This Row],[Old Delivery Day]], "M", "Monday", "T", "Tuesday", "W", "Wednesday", "R", "Thursday", "F", "Friday"))</f>
        <v>103_Week3_Tuesday</v>
      </c>
      <c r="AD1130" s="20">
        <v>45.42</v>
      </c>
      <c r="AE1130" s="20">
        <v>45.42</v>
      </c>
      <c r="AF1130" s="20">
        <v>47.3628</v>
      </c>
      <c r="AG1130" s="20">
        <v>48.14</v>
      </c>
      <c r="AH1130">
        <v>25.52</v>
      </c>
      <c r="AI1130" s="8" t="s">
        <v>4836</v>
      </c>
      <c r="AJ1130" s="8" t="s">
        <v>5697</v>
      </c>
      <c r="AK1130" s="8">
        <v>1</v>
      </c>
      <c r="AL1130" s="8">
        <v>0</v>
      </c>
      <c r="AM1130" s="11">
        <v>22.71</v>
      </c>
      <c r="AN1130" s="11">
        <v>24.07</v>
      </c>
      <c r="AO1130" t="s">
        <v>163</v>
      </c>
      <c r="AP1130" s="8" t="s">
        <v>191</v>
      </c>
      <c r="AQ1130" s="8" t="s">
        <v>44</v>
      </c>
      <c r="AR1130" s="8" t="s">
        <v>164</v>
      </c>
      <c r="AS1130" s="8" t="s">
        <v>163</v>
      </c>
      <c r="AT1130" s="8" t="s">
        <v>168</v>
      </c>
      <c r="AU11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30" s="8">
        <v>0</v>
      </c>
      <c r="AW1130">
        <v>11.355</v>
      </c>
      <c r="AX1130">
        <v>11.355</v>
      </c>
      <c r="AY1130">
        <v>11.8407</v>
      </c>
      <c r="AZ1130">
        <v>12.035</v>
      </c>
    </row>
    <row r="1131" spans="1:52" x14ac:dyDescent="0.3">
      <c r="A1131" s="43" t="s">
        <v>351</v>
      </c>
      <c r="B1131" t="s">
        <v>5065</v>
      </c>
      <c r="C1131" t="s">
        <v>110</v>
      </c>
      <c r="D1131" s="8" t="s">
        <v>103</v>
      </c>
      <c r="E1131" s="8" t="s">
        <v>126</v>
      </c>
      <c r="F1131" s="8" t="s">
        <v>48</v>
      </c>
      <c r="G1131" s="8" t="s">
        <v>137</v>
      </c>
      <c r="H1131" s="8" t="s">
        <v>126</v>
      </c>
      <c r="I1131" s="8" t="s">
        <v>12</v>
      </c>
      <c r="J1131" s="8">
        <v>35</v>
      </c>
      <c r="K1131" s="14" t="s">
        <v>350</v>
      </c>
      <c r="L1131" s="14" t="s">
        <v>6075</v>
      </c>
      <c r="M1131" s="10">
        <v>0.64097783313115997</v>
      </c>
      <c r="N1131" s="8" t="s">
        <v>8475</v>
      </c>
      <c r="O1131" s="8" t="s">
        <v>125</v>
      </c>
      <c r="P1131" s="9">
        <v>0.37364583333333334</v>
      </c>
      <c r="Q1131" s="9">
        <v>0.37380787037037039</v>
      </c>
      <c r="R1131" s="8">
        <v>0</v>
      </c>
      <c r="S1131" s="10">
        <v>2.375</v>
      </c>
      <c r="T1131" s="8" t="s">
        <v>5067</v>
      </c>
      <c r="U1131" s="8" t="s">
        <v>5068</v>
      </c>
      <c r="V1131" s="10">
        <v>0.50291972292332798</v>
      </c>
      <c r="W1131">
        <v>1264.68</v>
      </c>
      <c r="X1131" s="8">
        <v>0</v>
      </c>
      <c r="Y1131" s="8">
        <v>0</v>
      </c>
      <c r="Z1131">
        <v>0</v>
      </c>
      <c r="AA1131">
        <v>0</v>
      </c>
      <c r="AB1131" s="8">
        <f>Solution[[#This Row],[Old Stop]] +1</f>
        <v>36</v>
      </c>
      <c r="AC1131" s="8" t="str">
        <f>_xlfn.CONCAT(Solution[[#This Row],[Old Rt '#]],"_",Solution[[#This Row],[Week '#]],"_", _xlfn.SWITCH(Solution[[#This Row],[Old Delivery Day]], "M", "Monday", "T", "Tuesday", "W", "Wednesday", "R", "Thursday", "F", "Friday"))</f>
        <v>103_Week3_Wednesday</v>
      </c>
      <c r="AD1131" s="20">
        <v>51.77</v>
      </c>
      <c r="AE1131" s="20">
        <v>49.984200000000001</v>
      </c>
      <c r="AF1131" s="20">
        <v>54.093299999999999</v>
      </c>
      <c r="AG1131" s="20">
        <v>55.041400000000003</v>
      </c>
      <c r="AH1131">
        <v>32.6</v>
      </c>
      <c r="AI1131" s="8" t="s">
        <v>3810</v>
      </c>
      <c r="AJ1131" s="8" t="s">
        <v>5484</v>
      </c>
      <c r="AK1131" s="8">
        <v>1</v>
      </c>
      <c r="AL1131" s="8">
        <v>0</v>
      </c>
      <c r="AM1131" s="11">
        <v>19.635000000000002</v>
      </c>
      <c r="AN1131" s="11">
        <v>32.29</v>
      </c>
      <c r="AO1131" t="s">
        <v>163</v>
      </c>
      <c r="AP1131" s="8" t="s">
        <v>191</v>
      </c>
      <c r="AQ1131" s="8" t="s">
        <v>44</v>
      </c>
      <c r="AR1131" s="8" t="s">
        <v>164</v>
      </c>
      <c r="AS1131" s="8" t="s">
        <v>163</v>
      </c>
      <c r="AT1131" s="8" t="s">
        <v>168</v>
      </c>
      <c r="AU11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31" s="8">
        <v>0</v>
      </c>
      <c r="AW1131">
        <v>12.942500000000001</v>
      </c>
      <c r="AX1131">
        <v>12.49605</v>
      </c>
      <c r="AY1131">
        <v>13.523325</v>
      </c>
      <c r="AZ1131">
        <v>13.760350000000001</v>
      </c>
    </row>
    <row r="1132" spans="1:52" x14ac:dyDescent="0.3">
      <c r="A1132" s="43" t="s">
        <v>1566</v>
      </c>
      <c r="B1132" t="s">
        <v>5001</v>
      </c>
      <c r="C1132" t="s">
        <v>110</v>
      </c>
      <c r="D1132" s="8" t="s">
        <v>103</v>
      </c>
      <c r="E1132" s="8" t="s">
        <v>126</v>
      </c>
      <c r="F1132" s="8" t="s">
        <v>14</v>
      </c>
      <c r="G1132" s="8" t="s">
        <v>9248</v>
      </c>
      <c r="H1132" s="8" t="s">
        <v>126</v>
      </c>
      <c r="I1132" s="8" t="s">
        <v>48</v>
      </c>
      <c r="J1132" s="8">
        <v>81</v>
      </c>
      <c r="K1132" s="14" t="s">
        <v>1565</v>
      </c>
      <c r="L1132" s="14" t="s">
        <v>6133</v>
      </c>
      <c r="M1132" s="10">
        <v>0.86144634935166697</v>
      </c>
      <c r="N1132" s="8" t="s">
        <v>6423</v>
      </c>
      <c r="O1132" s="8" t="s">
        <v>129</v>
      </c>
      <c r="P1132" s="9">
        <v>0.35333333333333333</v>
      </c>
      <c r="Q1132" s="9">
        <v>0.35555555555555557</v>
      </c>
      <c r="R1132" s="8">
        <v>0</v>
      </c>
      <c r="S1132" s="10">
        <v>4.875</v>
      </c>
      <c r="T1132" s="8" t="s">
        <v>5003</v>
      </c>
      <c r="U1132" s="8" t="s">
        <v>5004</v>
      </c>
      <c r="V1132" s="10">
        <v>0.32779864560424798</v>
      </c>
      <c r="W1132">
        <v>919.87</v>
      </c>
      <c r="X1132" s="8">
        <v>0</v>
      </c>
      <c r="Y1132" s="8">
        <v>0</v>
      </c>
      <c r="Z1132">
        <v>0</v>
      </c>
      <c r="AA1132">
        <v>0</v>
      </c>
      <c r="AB1132" s="8">
        <f>Solution[[#This Row],[Old Stop]] +1</f>
        <v>82</v>
      </c>
      <c r="AC1132" s="8" t="str">
        <f>_xlfn.CONCAT(Solution[[#This Row],[Old Rt '#]],"_",Solution[[#This Row],[Week '#]],"_", _xlfn.SWITCH(Solution[[#This Row],[Old Delivery Day]], "M", "Monday", "T", "Tuesday", "W", "Wednesday", "R", "Thursday", "F", "Friday"))</f>
        <v>103_Week3_Thursday</v>
      </c>
      <c r="AD1132" s="20">
        <v>35</v>
      </c>
      <c r="AE1132" s="20">
        <v>35</v>
      </c>
      <c r="AF1132" s="20">
        <v>36.007100000000001</v>
      </c>
      <c r="AG1132" s="20">
        <v>36.409999999999997</v>
      </c>
      <c r="AH1132">
        <v>19.3</v>
      </c>
      <c r="AI1132" s="8" t="s">
        <v>4836</v>
      </c>
      <c r="AJ1132" s="8" t="s">
        <v>5697</v>
      </c>
      <c r="AK1132" s="8">
        <v>1</v>
      </c>
      <c r="AL1132" s="8">
        <v>0</v>
      </c>
      <c r="AM1132" s="11">
        <v>17.5</v>
      </c>
      <c r="AN1132" s="11">
        <v>18.204999999999998</v>
      </c>
      <c r="AO1132" t="s">
        <v>163</v>
      </c>
      <c r="AP1132" s="8" t="s">
        <v>191</v>
      </c>
      <c r="AQ1132" s="8" t="s">
        <v>44</v>
      </c>
      <c r="AR1132" s="8" t="s">
        <v>164</v>
      </c>
      <c r="AS1132" s="8" t="s">
        <v>163</v>
      </c>
      <c r="AT1132" s="8" t="s">
        <v>168</v>
      </c>
      <c r="AU11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32" s="8">
        <v>0</v>
      </c>
      <c r="AW1132">
        <v>8.75</v>
      </c>
      <c r="AX1132">
        <v>8.75</v>
      </c>
      <c r="AY1132">
        <v>9.0017750000000003</v>
      </c>
      <c r="AZ1132">
        <v>9.1024999999999991</v>
      </c>
    </row>
    <row r="1133" spans="1:52" x14ac:dyDescent="0.3">
      <c r="A1133" s="43" t="s">
        <v>367</v>
      </c>
      <c r="B1133" t="s">
        <v>5061</v>
      </c>
      <c r="C1133" t="s">
        <v>110</v>
      </c>
      <c r="D1133" s="8" t="s">
        <v>103</v>
      </c>
      <c r="E1133" s="8" t="s">
        <v>126</v>
      </c>
      <c r="F1133" s="8" t="s">
        <v>48</v>
      </c>
      <c r="G1133" s="8" t="s">
        <v>9252</v>
      </c>
      <c r="H1133" s="8" t="s">
        <v>126</v>
      </c>
      <c r="I1133" s="8" t="s">
        <v>12</v>
      </c>
      <c r="J1133" s="8">
        <v>35</v>
      </c>
      <c r="K1133" s="14" t="s">
        <v>366</v>
      </c>
      <c r="L1133" s="14" t="s">
        <v>6084</v>
      </c>
      <c r="M1133" s="10">
        <v>0.65832564180416897</v>
      </c>
      <c r="N1133" s="8" t="s">
        <v>8445</v>
      </c>
      <c r="O1133" s="8" t="s">
        <v>129</v>
      </c>
      <c r="P1133" s="9">
        <v>0.36648148148148146</v>
      </c>
      <c r="Q1133" s="9">
        <v>0.37319444444444444</v>
      </c>
      <c r="R1133" s="8">
        <v>0</v>
      </c>
      <c r="S1133" s="10">
        <v>8.4833333333333343</v>
      </c>
      <c r="T1133" s="8" t="s">
        <v>5063</v>
      </c>
      <c r="U1133" s="8" t="s">
        <v>5064</v>
      </c>
      <c r="V1133" s="10">
        <v>0.50681607464711997</v>
      </c>
      <c r="W1133">
        <v>505.34</v>
      </c>
      <c r="X1133" s="8">
        <v>0</v>
      </c>
      <c r="Y1133" s="8">
        <v>0</v>
      </c>
      <c r="Z1133">
        <v>0</v>
      </c>
      <c r="AA1133">
        <v>0</v>
      </c>
      <c r="AB1133" s="8">
        <f>Solution[[#This Row],[Old Stop]] +1</f>
        <v>36</v>
      </c>
      <c r="AC1133" s="8" t="str">
        <f>_xlfn.CONCAT(Solution[[#This Row],[Old Rt '#]],"_",Solution[[#This Row],[Week '#]],"_", _xlfn.SWITCH(Solution[[#This Row],[Old Delivery Day]], "M", "Monday", "T", "Tuesday", "W", "Wednesday", "R", "Thursday", "F", "Friday"))</f>
        <v>103_Week3_Wednesday</v>
      </c>
      <c r="AD1133" s="20">
        <v>24.97</v>
      </c>
      <c r="AE1133" s="20">
        <v>24.97</v>
      </c>
      <c r="AF1133" s="20">
        <v>25.63</v>
      </c>
      <c r="AG1133" s="20">
        <v>26.313300000000002</v>
      </c>
      <c r="AH1133">
        <v>13.76</v>
      </c>
      <c r="AI1133" s="8" t="s">
        <v>3810</v>
      </c>
      <c r="AJ1133" s="8" t="s">
        <v>5484</v>
      </c>
      <c r="AK1133" s="8">
        <v>1</v>
      </c>
      <c r="AL1133" s="8">
        <v>0</v>
      </c>
      <c r="AM1133" s="11">
        <v>9.3636999999999997</v>
      </c>
      <c r="AN1133" s="11">
        <v>13.244999999999999</v>
      </c>
      <c r="AO1133" t="s">
        <v>163</v>
      </c>
      <c r="AP1133" s="8" t="s">
        <v>191</v>
      </c>
      <c r="AQ1133" s="8" t="s">
        <v>44</v>
      </c>
      <c r="AR1133" s="8" t="s">
        <v>164</v>
      </c>
      <c r="AS1133" s="8" t="s">
        <v>163</v>
      </c>
      <c r="AT1133" s="8" t="s">
        <v>168</v>
      </c>
      <c r="AU11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33" s="8">
        <v>0</v>
      </c>
      <c r="AW1133">
        <v>6.2424999999999997</v>
      </c>
      <c r="AX1133">
        <v>6.2424999999999997</v>
      </c>
      <c r="AY1133">
        <v>6.4074999999999998</v>
      </c>
      <c r="AZ1133">
        <v>6.5783250000000004</v>
      </c>
    </row>
    <row r="1134" spans="1:52" x14ac:dyDescent="0.3">
      <c r="A1134" s="43" t="s">
        <v>316</v>
      </c>
      <c r="B1134" t="s">
        <v>4959</v>
      </c>
      <c r="C1134" t="s">
        <v>110</v>
      </c>
      <c r="D1134" s="8" t="s">
        <v>103</v>
      </c>
      <c r="E1134" s="8" t="s">
        <v>126</v>
      </c>
      <c r="F1134" s="8" t="s">
        <v>48</v>
      </c>
      <c r="G1134" s="8" t="s">
        <v>180</v>
      </c>
      <c r="H1134" s="8" t="s">
        <v>126</v>
      </c>
      <c r="I1134" s="8" t="s">
        <v>12</v>
      </c>
      <c r="J1134" s="8">
        <v>80</v>
      </c>
      <c r="K1134" s="14" t="s">
        <v>315</v>
      </c>
      <c r="L1134" s="14" t="s">
        <v>6092</v>
      </c>
      <c r="M1134" s="10">
        <v>2.1119264697325901</v>
      </c>
      <c r="N1134" s="8" t="s">
        <v>8455</v>
      </c>
      <c r="O1134" s="8" t="s">
        <v>147</v>
      </c>
      <c r="P1134" s="9">
        <v>0.3588425925925926</v>
      </c>
      <c r="Q1134" s="9">
        <v>0.36538194444444444</v>
      </c>
      <c r="R1134" s="8">
        <v>0</v>
      </c>
      <c r="S1134" s="10">
        <v>14.104166666666666</v>
      </c>
      <c r="T1134" s="8" t="s">
        <v>4961</v>
      </c>
      <c r="U1134" s="8" t="s">
        <v>4962</v>
      </c>
      <c r="V1134" s="10">
        <v>0.85918089875928005</v>
      </c>
      <c r="W1134">
        <v>8321.6200000000008</v>
      </c>
      <c r="X1134" s="8">
        <v>0</v>
      </c>
      <c r="Y1134" s="8">
        <v>0</v>
      </c>
      <c r="Z1134">
        <v>0</v>
      </c>
      <c r="AA1134">
        <v>0</v>
      </c>
      <c r="AB1134" s="8">
        <f>Solution[[#This Row],[Old Stop]] +1</f>
        <v>81</v>
      </c>
      <c r="AC1134" s="8" t="str">
        <f>_xlfn.CONCAT(Solution[[#This Row],[Old Rt '#]],"_",Solution[[#This Row],[Week '#]],"_", _xlfn.SWITCH(Solution[[#This Row],[Old Delivery Day]], "M", "Monday", "T", "Tuesday", "W", "Wednesday", "R", "Thursday", "F", "Friday"))</f>
        <v>103_Week3_Wednesday</v>
      </c>
      <c r="AD1134" s="20">
        <v>181.73150000000001</v>
      </c>
      <c r="AE1134" s="20">
        <v>158.82300000000001</v>
      </c>
      <c r="AF1134" s="20">
        <v>149.88</v>
      </c>
      <c r="AG1134" s="20">
        <v>169.4084</v>
      </c>
      <c r="AH1134">
        <v>170.09</v>
      </c>
      <c r="AI1134" s="8" t="s">
        <v>3810</v>
      </c>
      <c r="AJ1134" s="8" t="s">
        <v>5484</v>
      </c>
      <c r="AK1134" s="8">
        <v>1</v>
      </c>
      <c r="AL1134" s="8">
        <v>0</v>
      </c>
      <c r="AM1134" s="11">
        <v>140.88999999999999</v>
      </c>
      <c r="AN1134" s="11">
        <v>174.4862</v>
      </c>
      <c r="AO1134" t="s">
        <v>163</v>
      </c>
      <c r="AP1134" s="8" t="s">
        <v>191</v>
      </c>
      <c r="AQ1134" s="8" t="s">
        <v>44</v>
      </c>
      <c r="AR1134" s="8" t="s">
        <v>164</v>
      </c>
      <c r="AS1134" s="8" t="s">
        <v>163</v>
      </c>
      <c r="AT1134" s="8" t="s">
        <v>168</v>
      </c>
      <c r="AU11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34" s="8">
        <v>0</v>
      </c>
      <c r="AW1134">
        <v>45.432875000000003</v>
      </c>
      <c r="AX1134">
        <v>39.705750000000002</v>
      </c>
      <c r="AY1134">
        <v>37.47</v>
      </c>
      <c r="AZ1134">
        <v>42.3521</v>
      </c>
    </row>
    <row r="1135" spans="1:52" x14ac:dyDescent="0.3">
      <c r="A1135" s="43" t="s">
        <v>1315</v>
      </c>
      <c r="B1135" t="s">
        <v>158</v>
      </c>
      <c r="C1135" t="s">
        <v>110</v>
      </c>
      <c r="D1135" s="8" t="s">
        <v>103</v>
      </c>
      <c r="E1135" s="8" t="s">
        <v>126</v>
      </c>
      <c r="F1135" s="8" t="s">
        <v>48</v>
      </c>
      <c r="G1135" s="8" t="s">
        <v>9250</v>
      </c>
      <c r="H1135" s="8" t="s">
        <v>126</v>
      </c>
      <c r="I1135" s="8" t="s">
        <v>12</v>
      </c>
      <c r="J1135" s="8">
        <v>275</v>
      </c>
      <c r="K1135" s="14" t="s">
        <v>1314</v>
      </c>
      <c r="L1135" s="14" t="s">
        <v>6093</v>
      </c>
      <c r="M1135" s="10">
        <v>0.767069159077295</v>
      </c>
      <c r="N1135" s="8" t="s">
        <v>8456</v>
      </c>
      <c r="O1135" s="8" t="s">
        <v>147</v>
      </c>
      <c r="P1135" s="9">
        <v>0.36591435185185184</v>
      </c>
      <c r="Q1135" s="9">
        <v>0.36603009259259262</v>
      </c>
      <c r="R1135" s="8">
        <v>0</v>
      </c>
      <c r="S1135" s="10">
        <v>11.55</v>
      </c>
      <c r="T1135" s="8" t="s">
        <v>4964</v>
      </c>
      <c r="U1135" s="8" t="s">
        <v>4965</v>
      </c>
      <c r="V1135" s="10">
        <v>0.53463701671066699</v>
      </c>
      <c r="W1135">
        <v>10037.69</v>
      </c>
      <c r="X1135" s="8">
        <v>0</v>
      </c>
      <c r="Y1135" s="8">
        <v>0</v>
      </c>
      <c r="Z1135">
        <v>0</v>
      </c>
      <c r="AA1135">
        <v>0</v>
      </c>
      <c r="AB1135" s="8">
        <f>Solution[[#This Row],[Old Stop]] +1</f>
        <v>276</v>
      </c>
      <c r="AC1135" s="8" t="str">
        <f>_xlfn.CONCAT(Solution[[#This Row],[Old Rt '#]],"_",Solution[[#This Row],[Week '#]],"_", _xlfn.SWITCH(Solution[[#This Row],[Old Delivery Day]], "M", "Monday", "T", "Tuesday", "W", "Wednesday", "R", "Thursday", "F", "Friday"))</f>
        <v>103_Week3_Wednesday</v>
      </c>
      <c r="AD1135" s="20">
        <v>194.17</v>
      </c>
      <c r="AE1135" s="20">
        <v>194.17</v>
      </c>
      <c r="AF1135" s="20">
        <v>191.02</v>
      </c>
      <c r="AG1135" s="20">
        <v>189.5676</v>
      </c>
      <c r="AH1135">
        <v>189.62</v>
      </c>
      <c r="AI1135" s="8" t="s">
        <v>3810</v>
      </c>
      <c r="AJ1135" s="8" t="s">
        <v>5484</v>
      </c>
      <c r="AK1135" s="8">
        <v>1</v>
      </c>
      <c r="AL1135" s="8">
        <v>0</v>
      </c>
      <c r="AM1135" s="11">
        <v>194.17</v>
      </c>
      <c r="AN1135" s="11">
        <v>189.57749999999999</v>
      </c>
      <c r="AO1135" t="s">
        <v>163</v>
      </c>
      <c r="AP1135" s="8" t="s">
        <v>191</v>
      </c>
      <c r="AQ1135" s="8" t="s">
        <v>44</v>
      </c>
      <c r="AR1135" s="8" t="s">
        <v>164</v>
      </c>
      <c r="AS1135" s="8" t="s">
        <v>163</v>
      </c>
      <c r="AT1135" s="8" t="s">
        <v>168</v>
      </c>
      <c r="AU11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35" s="8">
        <v>0</v>
      </c>
      <c r="AW1135">
        <v>48.542499999999997</v>
      </c>
      <c r="AX1135">
        <v>48.542499999999997</v>
      </c>
      <c r="AY1135">
        <v>47.755000000000003</v>
      </c>
      <c r="AZ1135">
        <v>47.3919</v>
      </c>
    </row>
    <row r="1136" spans="1:52" x14ac:dyDescent="0.3">
      <c r="A1136" s="43" t="s">
        <v>1917</v>
      </c>
      <c r="B1136" t="s">
        <v>3432</v>
      </c>
      <c r="C1136" t="s">
        <v>113</v>
      </c>
      <c r="D1136" s="8" t="s">
        <v>103</v>
      </c>
      <c r="E1136" s="8" t="s">
        <v>126</v>
      </c>
      <c r="F1136" s="8" t="s">
        <v>12</v>
      </c>
      <c r="G1136" s="8" t="s">
        <v>9269</v>
      </c>
      <c r="H1136" s="8" t="s">
        <v>126</v>
      </c>
      <c r="I1136" s="8" t="s">
        <v>15</v>
      </c>
      <c r="J1136" s="8">
        <v>283</v>
      </c>
      <c r="K1136" s="14" t="s">
        <v>1916</v>
      </c>
      <c r="L1136" s="14" t="s">
        <v>9005</v>
      </c>
      <c r="M1136" s="10">
        <v>7.38953386357338</v>
      </c>
      <c r="N1136" s="8" t="s">
        <v>7939</v>
      </c>
      <c r="O1136" s="8" t="s">
        <v>147</v>
      </c>
      <c r="P1136" s="9">
        <v>0.5559722222222222</v>
      </c>
      <c r="Q1136" s="9">
        <v>0.56268518518518518</v>
      </c>
      <c r="R1136" s="8">
        <v>0</v>
      </c>
      <c r="S1136" s="10">
        <v>0.1</v>
      </c>
      <c r="T1136" s="8" t="s">
        <v>9006</v>
      </c>
      <c r="U1136" s="8" t="s">
        <v>9007</v>
      </c>
      <c r="V1136" s="10">
        <v>3.1846725114757599</v>
      </c>
      <c r="W1136">
        <v>2144.52</v>
      </c>
      <c r="X1136" s="8">
        <v>0</v>
      </c>
      <c r="Y1136" s="8">
        <v>0</v>
      </c>
      <c r="Z1136">
        <v>0</v>
      </c>
      <c r="AA1136">
        <v>0</v>
      </c>
      <c r="AB1136" s="8">
        <f>Solution[[#This Row],[Old Stop]] +1</f>
        <v>284</v>
      </c>
      <c r="AC1136" s="8" t="str">
        <f>_xlfn.CONCAT(Solution[[#This Row],[Old Rt '#]],"_",Solution[[#This Row],[Week '#]],"_", _xlfn.SWITCH(Solution[[#This Row],[Old Delivery Day]], "M", "Monday", "T", "Tuesday", "W", "Wednesday", "R", "Thursday", "F", "Friday"))</f>
        <v>103_Week3_Tuesday</v>
      </c>
      <c r="AD1136" s="20">
        <v>42.096899999999998</v>
      </c>
      <c r="AE1136" s="20">
        <v>42</v>
      </c>
      <c r="AF1136" s="20">
        <v>42</v>
      </c>
      <c r="AG1136" s="20">
        <v>42</v>
      </c>
      <c r="AH1136">
        <v>44.52</v>
      </c>
      <c r="AI1136" s="8" t="s">
        <v>4626</v>
      </c>
      <c r="AJ1136" s="8" t="s">
        <v>5406</v>
      </c>
      <c r="AK1136" s="8">
        <v>1</v>
      </c>
      <c r="AL1136" s="8">
        <v>0</v>
      </c>
      <c r="AM1136" s="11">
        <v>42</v>
      </c>
      <c r="AN1136" s="11">
        <v>21</v>
      </c>
      <c r="AO1136" t="s">
        <v>163</v>
      </c>
      <c r="AP1136" s="8" t="s">
        <v>191</v>
      </c>
      <c r="AQ1136" s="8" t="s">
        <v>44</v>
      </c>
      <c r="AR1136" s="8" t="s">
        <v>164</v>
      </c>
      <c r="AS1136" s="8" t="s">
        <v>163</v>
      </c>
      <c r="AT1136" s="8" t="s">
        <v>168</v>
      </c>
      <c r="AU11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36" s="8">
        <v>0</v>
      </c>
      <c r="AW1136">
        <v>10.524224999999999</v>
      </c>
      <c r="AX1136">
        <v>10.5</v>
      </c>
      <c r="AY1136">
        <v>10.5</v>
      </c>
      <c r="AZ1136">
        <v>10.5</v>
      </c>
    </row>
    <row r="1137" spans="1:52" x14ac:dyDescent="0.3">
      <c r="A1137" s="43" t="s">
        <v>1346</v>
      </c>
      <c r="B1137" t="s">
        <v>3907</v>
      </c>
      <c r="C1137" t="s">
        <v>110</v>
      </c>
      <c r="D1137" s="8" t="s">
        <v>103</v>
      </c>
      <c r="E1137" s="8" t="s">
        <v>126</v>
      </c>
      <c r="F1137" s="8" t="s">
        <v>12</v>
      </c>
      <c r="G1137" s="8" t="s">
        <v>9260</v>
      </c>
      <c r="H1137" s="8" t="s">
        <v>126</v>
      </c>
      <c r="I1137" s="8" t="s">
        <v>12</v>
      </c>
      <c r="J1137" s="8">
        <v>130</v>
      </c>
      <c r="K1137" s="14" t="s">
        <v>1345</v>
      </c>
      <c r="L1137" s="14" t="s">
        <v>6079</v>
      </c>
      <c r="M1137" s="10">
        <v>83.316888848765004</v>
      </c>
      <c r="N1137" s="8" t="s">
        <v>7879</v>
      </c>
      <c r="O1137" s="8" t="s">
        <v>147</v>
      </c>
      <c r="P1137" s="9">
        <v>0.55075231481481479</v>
      </c>
      <c r="Q1137" s="9">
        <v>0.55084490740740744</v>
      </c>
      <c r="R1137" s="8">
        <v>0</v>
      </c>
      <c r="S1137" s="10">
        <v>4.7541666666666664</v>
      </c>
      <c r="T1137" s="8" t="s">
        <v>3909</v>
      </c>
      <c r="U1137" s="8" t="s">
        <v>3910</v>
      </c>
      <c r="V1137" s="10">
        <v>80.445956537085294</v>
      </c>
      <c r="W1137">
        <v>2969.77</v>
      </c>
      <c r="X1137" s="8">
        <v>25</v>
      </c>
      <c r="Y1137" s="8">
        <v>0.62121212121212099</v>
      </c>
      <c r="Z1137">
        <v>3</v>
      </c>
      <c r="AA1137">
        <v>77</v>
      </c>
      <c r="AB1137" s="8">
        <f>Solution[[#This Row],[Old Stop]] +1</f>
        <v>131</v>
      </c>
      <c r="AC1137" s="8" t="str">
        <f>_xlfn.CONCAT(Solution[[#This Row],[Old Rt '#]],"_",Solution[[#This Row],[Week '#]],"_", _xlfn.SWITCH(Solution[[#This Row],[Old Delivery Day]], "M", "Monday", "T", "Tuesday", "W", "Wednesday", "R", "Thursday", "F", "Friday"))</f>
        <v>103_Week3_Wednesday</v>
      </c>
      <c r="AD1137" s="20">
        <v>59.525300000000001</v>
      </c>
      <c r="AE1137" s="20">
        <v>55.117600000000003</v>
      </c>
      <c r="AF1137" s="20">
        <v>60.427599999999998</v>
      </c>
      <c r="AG1137" s="20">
        <v>56.086100000000002</v>
      </c>
      <c r="AH1137">
        <v>61.68</v>
      </c>
      <c r="AI1137" s="8" t="s">
        <v>4626</v>
      </c>
      <c r="AJ1137" s="8" t="s">
        <v>5406</v>
      </c>
      <c r="AK1137" s="8">
        <v>1</v>
      </c>
      <c r="AL1137" s="8">
        <v>66</v>
      </c>
      <c r="AM1137" s="11">
        <v>57.61</v>
      </c>
      <c r="AN1137" s="11">
        <v>54.965000000000003</v>
      </c>
      <c r="AO1137" t="s">
        <v>164</v>
      </c>
      <c r="AP1137" s="8" t="s">
        <v>191</v>
      </c>
      <c r="AQ1137" s="8" t="s">
        <v>44</v>
      </c>
      <c r="AR1137" s="8" t="s">
        <v>164</v>
      </c>
      <c r="AS1137" s="8" t="s">
        <v>164</v>
      </c>
      <c r="AT1137" s="8" t="s">
        <v>168</v>
      </c>
      <c r="AU11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37" s="8"/>
      <c r="AW1137">
        <v>14.881325</v>
      </c>
      <c r="AX1137">
        <v>13.779400000000001</v>
      </c>
      <c r="AY1137">
        <v>15.1069</v>
      </c>
      <c r="AZ1137">
        <v>14.021525</v>
      </c>
    </row>
    <row r="1138" spans="1:52" x14ac:dyDescent="0.3">
      <c r="A1138" s="43" t="s">
        <v>400</v>
      </c>
      <c r="B1138" t="s">
        <v>4846</v>
      </c>
      <c r="C1138" t="s">
        <v>110</v>
      </c>
      <c r="D1138" s="8" t="s">
        <v>103</v>
      </c>
      <c r="E1138" s="8" t="s">
        <v>126</v>
      </c>
      <c r="F1138" s="8" t="s">
        <v>12</v>
      </c>
      <c r="G1138" s="8" t="s">
        <v>9268</v>
      </c>
      <c r="H1138" s="8" t="s">
        <v>126</v>
      </c>
      <c r="I1138" s="8" t="s">
        <v>12</v>
      </c>
      <c r="J1138" s="8">
        <v>170</v>
      </c>
      <c r="K1138" s="14" t="s">
        <v>399</v>
      </c>
      <c r="L1138" s="14" t="s">
        <v>6051</v>
      </c>
      <c r="M1138" s="10">
        <v>0.73030976619327204</v>
      </c>
      <c r="N1138" s="8" t="s">
        <v>7936</v>
      </c>
      <c r="O1138" s="8" t="s">
        <v>147</v>
      </c>
      <c r="P1138" s="9">
        <v>0.56319444444444444</v>
      </c>
      <c r="Q1138" s="9">
        <v>0.56916666666666671</v>
      </c>
      <c r="R1138" s="8">
        <v>0</v>
      </c>
      <c r="S1138" s="10">
        <v>10.354166666666666</v>
      </c>
      <c r="T1138" s="8" t="s">
        <v>6052</v>
      </c>
      <c r="U1138" s="8" t="s">
        <v>6053</v>
      </c>
      <c r="V1138" s="10">
        <v>0.244974965418362</v>
      </c>
      <c r="W1138">
        <v>2814.13</v>
      </c>
      <c r="X1138" s="8">
        <v>7</v>
      </c>
      <c r="Y1138" s="8">
        <v>0.70833333333333304</v>
      </c>
      <c r="Z1138">
        <v>1</v>
      </c>
      <c r="AA1138">
        <v>26</v>
      </c>
      <c r="AB1138" s="8">
        <f>Solution[[#This Row],[Old Stop]] +1</f>
        <v>171</v>
      </c>
      <c r="AC1138" s="8" t="str">
        <f>_xlfn.CONCAT(Solution[[#This Row],[Old Rt '#]],"_",Solution[[#This Row],[Week '#]],"_", _xlfn.SWITCH(Solution[[#This Row],[Old Delivery Day]], "M", "Monday", "T", "Tuesday", "W", "Wednesday", "R", "Thursday", "F", "Friday"))</f>
        <v>103_Week3_Wednesday</v>
      </c>
      <c r="AD1138" s="20">
        <v>49.74</v>
      </c>
      <c r="AE1138" s="20">
        <v>53.969200000000001</v>
      </c>
      <c r="AF1138" s="20">
        <v>67.653300000000002</v>
      </c>
      <c r="AG1138" s="20">
        <v>72.597499999999997</v>
      </c>
      <c r="AH1138">
        <v>61.84</v>
      </c>
      <c r="AI1138" s="8" t="s">
        <v>4626</v>
      </c>
      <c r="AJ1138" s="8" t="s">
        <v>5406</v>
      </c>
      <c r="AK1138" s="8">
        <v>1</v>
      </c>
      <c r="AL1138" s="8">
        <v>24</v>
      </c>
      <c r="AM1138" s="11">
        <v>59.817500000000003</v>
      </c>
      <c r="AN1138" s="11">
        <v>70.66</v>
      </c>
      <c r="AO1138" t="s">
        <v>164</v>
      </c>
      <c r="AP1138" s="8" t="s">
        <v>191</v>
      </c>
      <c r="AQ1138" s="8" t="s">
        <v>44</v>
      </c>
      <c r="AR1138" s="8" t="s">
        <v>164</v>
      </c>
      <c r="AS1138" s="8" t="s">
        <v>164</v>
      </c>
      <c r="AT1138" s="8" t="s">
        <v>168</v>
      </c>
      <c r="AU11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38" s="8"/>
      <c r="AW1138">
        <v>12.435</v>
      </c>
      <c r="AX1138">
        <v>13.4923</v>
      </c>
      <c r="AY1138">
        <v>16.913325</v>
      </c>
      <c r="AZ1138">
        <v>18.149374999999999</v>
      </c>
    </row>
    <row r="1139" spans="1:52" x14ac:dyDescent="0.3">
      <c r="A1139" s="43" t="s">
        <v>357</v>
      </c>
      <c r="B1139" t="s">
        <v>4955</v>
      </c>
      <c r="C1139" t="s">
        <v>110</v>
      </c>
      <c r="D1139" s="8" t="s">
        <v>103</v>
      </c>
      <c r="E1139" s="8" t="s">
        <v>126</v>
      </c>
      <c r="F1139" s="8" t="s">
        <v>12</v>
      </c>
      <c r="G1139" s="8" t="s">
        <v>9270</v>
      </c>
      <c r="H1139" s="8" t="s">
        <v>126</v>
      </c>
      <c r="I1139" s="8" t="s">
        <v>12</v>
      </c>
      <c r="J1139" s="8">
        <v>36</v>
      </c>
      <c r="K1139" s="14" t="s">
        <v>356</v>
      </c>
      <c r="L1139" s="14" t="s">
        <v>6094</v>
      </c>
      <c r="M1139" s="10">
        <v>7.0507892561955696</v>
      </c>
      <c r="N1139" s="8" t="s">
        <v>7877</v>
      </c>
      <c r="O1139" s="8" t="s">
        <v>147</v>
      </c>
      <c r="P1139" s="9">
        <v>0.57633101851851853</v>
      </c>
      <c r="Q1139" s="9">
        <v>0.58331018518518518</v>
      </c>
      <c r="R1139" s="8">
        <v>0</v>
      </c>
      <c r="S1139" s="10">
        <v>16.766666666666666</v>
      </c>
      <c r="T1139" s="8" t="s">
        <v>4957</v>
      </c>
      <c r="U1139" s="8" t="s">
        <v>4958</v>
      </c>
      <c r="V1139" s="10">
        <v>2.7928416333542301</v>
      </c>
      <c r="W1139">
        <v>7386.35</v>
      </c>
      <c r="X1139" s="8">
        <v>2</v>
      </c>
      <c r="Y1139" s="8">
        <v>0.984615384615385</v>
      </c>
      <c r="Z1139">
        <v>7</v>
      </c>
      <c r="AA1139">
        <v>132</v>
      </c>
      <c r="AB1139" s="8">
        <f>Solution[[#This Row],[Old Stop]] +1</f>
        <v>37</v>
      </c>
      <c r="AC1139" s="8" t="str">
        <f>_xlfn.CONCAT(Solution[[#This Row],[Old Rt '#]],"_",Solution[[#This Row],[Week '#]],"_", _xlfn.SWITCH(Solution[[#This Row],[Old Delivery Day]], "M", "Monday", "T", "Tuesday", "W", "Wednesday", "R", "Thursday", "F", "Friday"))</f>
        <v>103_Week3_Wednesday</v>
      </c>
      <c r="AD1139" s="20">
        <v>119.8253</v>
      </c>
      <c r="AE1139" s="20">
        <v>113.94329999999999</v>
      </c>
      <c r="AF1139" s="20">
        <v>152.04</v>
      </c>
      <c r="AG1139" s="20">
        <v>159.2407</v>
      </c>
      <c r="AH1139">
        <v>181.53</v>
      </c>
      <c r="AI1139" s="8" t="s">
        <v>4626</v>
      </c>
      <c r="AJ1139" s="8" t="s">
        <v>5406</v>
      </c>
      <c r="AK1139" s="8">
        <v>1</v>
      </c>
      <c r="AL1139" s="8">
        <v>130</v>
      </c>
      <c r="AM1139" s="11">
        <v>134.62370000000001</v>
      </c>
      <c r="AN1139" s="11">
        <v>169.2587</v>
      </c>
      <c r="AO1139" t="s">
        <v>164</v>
      </c>
      <c r="AP1139" s="8" t="s">
        <v>191</v>
      </c>
      <c r="AQ1139" s="8" t="s">
        <v>44</v>
      </c>
      <c r="AR1139" s="8" t="s">
        <v>164</v>
      </c>
      <c r="AS1139" s="8" t="s">
        <v>164</v>
      </c>
      <c r="AT1139" s="8" t="s">
        <v>168</v>
      </c>
      <c r="AU11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39" s="8"/>
      <c r="AW1139">
        <v>29.956325</v>
      </c>
      <c r="AX1139">
        <v>28.485824999999998</v>
      </c>
      <c r="AY1139">
        <v>38.01</v>
      </c>
      <c r="AZ1139">
        <v>39.810175000000001</v>
      </c>
    </row>
    <row r="1140" spans="1:52" x14ac:dyDescent="0.3">
      <c r="A1140" s="43" t="s">
        <v>303</v>
      </c>
      <c r="B1140" t="s">
        <v>4838</v>
      </c>
      <c r="C1140" t="s">
        <v>110</v>
      </c>
      <c r="D1140" s="8" t="s">
        <v>103</v>
      </c>
      <c r="E1140" s="8" t="s">
        <v>126</v>
      </c>
      <c r="F1140" s="8" t="s">
        <v>12</v>
      </c>
      <c r="G1140" s="8" t="s">
        <v>9271</v>
      </c>
      <c r="H1140" s="8" t="s">
        <v>126</v>
      </c>
      <c r="I1140" s="8" t="s">
        <v>12</v>
      </c>
      <c r="J1140" s="8">
        <v>152</v>
      </c>
      <c r="K1140" s="14" t="s">
        <v>302</v>
      </c>
      <c r="L1140" s="14" t="s">
        <v>6046</v>
      </c>
      <c r="M1140" s="10">
        <v>3.1311713045698202</v>
      </c>
      <c r="N1140" s="8" t="s">
        <v>7935</v>
      </c>
      <c r="O1140" s="8" t="s">
        <v>147</v>
      </c>
      <c r="P1140" s="9">
        <v>0.57134259259259257</v>
      </c>
      <c r="Q1140" s="9">
        <v>0.57143518518518521</v>
      </c>
      <c r="R1140" s="8">
        <v>0</v>
      </c>
      <c r="S1140" s="10">
        <v>9.2874999999999996</v>
      </c>
      <c r="T1140" s="8" t="s">
        <v>4840</v>
      </c>
      <c r="U1140" s="8" t="s">
        <v>4841</v>
      </c>
      <c r="V1140" s="10">
        <v>1.1836728644725301</v>
      </c>
      <c r="W1140">
        <v>3511</v>
      </c>
      <c r="X1140" s="8">
        <v>23</v>
      </c>
      <c r="Y1140" s="8">
        <v>0.65151515151515205</v>
      </c>
      <c r="Z1140">
        <v>3</v>
      </c>
      <c r="AA1140">
        <v>72</v>
      </c>
      <c r="AB1140" s="8">
        <f>Solution[[#This Row],[Old Stop]] +1</f>
        <v>153</v>
      </c>
      <c r="AC1140" s="8" t="str">
        <f>_xlfn.CONCAT(Solution[[#This Row],[Old Rt '#]],"_",Solution[[#This Row],[Week '#]],"_", _xlfn.SWITCH(Solution[[#This Row],[Old Delivery Day]], "M", "Monday", "T", "Tuesday", "W", "Wednesday", "R", "Thursday", "F", "Friday"))</f>
        <v>103_Week3_Wednesday</v>
      </c>
      <c r="AD1140" s="20">
        <v>67.057599999999994</v>
      </c>
      <c r="AE1140" s="20">
        <v>66.740700000000004</v>
      </c>
      <c r="AF1140" s="20">
        <v>71.014600000000002</v>
      </c>
      <c r="AG1140" s="20">
        <v>72.27</v>
      </c>
      <c r="AH1140">
        <v>72.8</v>
      </c>
      <c r="AI1140" s="8" t="s">
        <v>4626</v>
      </c>
      <c r="AJ1140" s="8" t="s">
        <v>5406</v>
      </c>
      <c r="AK1140" s="8">
        <v>1</v>
      </c>
      <c r="AL1140" s="8">
        <v>66</v>
      </c>
      <c r="AM1140" s="11">
        <v>68.19</v>
      </c>
      <c r="AN1140" s="11">
        <v>72.27</v>
      </c>
      <c r="AO1140" t="s">
        <v>164</v>
      </c>
      <c r="AP1140" s="8" t="s">
        <v>191</v>
      </c>
      <c r="AQ1140" s="8" t="s">
        <v>44</v>
      </c>
      <c r="AR1140" s="8" t="s">
        <v>164</v>
      </c>
      <c r="AS1140" s="8" t="s">
        <v>164</v>
      </c>
      <c r="AT1140" s="8" t="s">
        <v>168</v>
      </c>
      <c r="AU11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0" s="8"/>
      <c r="AW1140">
        <v>16.764399999999998</v>
      </c>
      <c r="AX1140">
        <v>16.685175000000001</v>
      </c>
      <c r="AY1140">
        <v>17.75365</v>
      </c>
      <c r="AZ1140">
        <v>18.067499999999999</v>
      </c>
    </row>
    <row r="1141" spans="1:52" x14ac:dyDescent="0.3">
      <c r="A1141" s="43" t="s">
        <v>411</v>
      </c>
      <c r="B1141" t="s">
        <v>3522</v>
      </c>
      <c r="C1141" t="s">
        <v>146</v>
      </c>
      <c r="D1141" s="8" t="s">
        <v>103</v>
      </c>
      <c r="E1141" s="8" t="s">
        <v>126</v>
      </c>
      <c r="F1141" s="8" t="s">
        <v>48</v>
      </c>
      <c r="G1141" s="8" t="s">
        <v>9248</v>
      </c>
      <c r="H1141" s="8" t="s">
        <v>126</v>
      </c>
      <c r="I1141" s="8" t="s">
        <v>48</v>
      </c>
      <c r="J1141" s="8">
        <v>370</v>
      </c>
      <c r="K1141" s="14" t="s">
        <v>410</v>
      </c>
      <c r="L1141" s="14" t="s">
        <v>6087</v>
      </c>
      <c r="M1141" s="10">
        <v>4.2657999899751902</v>
      </c>
      <c r="N1141" s="8" t="s">
        <v>8482</v>
      </c>
      <c r="O1141" s="8" t="s">
        <v>125</v>
      </c>
      <c r="P1141" s="9">
        <v>0.37677083333333333</v>
      </c>
      <c r="Q1141" s="9">
        <v>0.37752314814814814</v>
      </c>
      <c r="R1141" s="8">
        <v>0</v>
      </c>
      <c r="S1141" s="10">
        <v>4.9222222216666669</v>
      </c>
      <c r="T1141" s="8" t="s">
        <v>6088</v>
      </c>
      <c r="U1141" s="8" t="s">
        <v>6089</v>
      </c>
      <c r="V1141" s="10">
        <v>3.09500051543914</v>
      </c>
      <c r="W1141">
        <v>3631.95</v>
      </c>
      <c r="X1141" s="8">
        <v>0</v>
      </c>
      <c r="Y1141" s="8">
        <v>0</v>
      </c>
      <c r="Z1141">
        <v>0</v>
      </c>
      <c r="AA1141">
        <v>0</v>
      </c>
      <c r="AB1141" s="8">
        <f>Solution[[#This Row],[Old Stop]] +1</f>
        <v>371</v>
      </c>
      <c r="AC1141" s="8" t="str">
        <f>_xlfn.CONCAT(Solution[[#This Row],[Old Rt '#]],"_",Solution[[#This Row],[Week '#]],"_", _xlfn.SWITCH(Solution[[#This Row],[Old Delivery Day]], "M", "Monday", "T", "Tuesday", "W", "Wednesday", "R", "Thursday", "F", "Friday"))</f>
        <v>103_Week3_Thursday</v>
      </c>
      <c r="AD1141" s="20">
        <v>129.37</v>
      </c>
      <c r="AE1141" s="20">
        <v>136.4066</v>
      </c>
      <c r="AF1141" s="20">
        <v>153.91999999999999</v>
      </c>
      <c r="AG1141" s="20">
        <v>156.5</v>
      </c>
      <c r="AH1141">
        <v>78.25</v>
      </c>
      <c r="AI1141" s="8" t="s">
        <v>3810</v>
      </c>
      <c r="AJ1141" s="8" t="s">
        <v>5484</v>
      </c>
      <c r="AK1141" s="8">
        <v>1</v>
      </c>
      <c r="AL1141" s="8">
        <v>0</v>
      </c>
      <c r="AM1141" s="11">
        <v>75.239999999999995</v>
      </c>
      <c r="AN1141" s="11">
        <v>78.25</v>
      </c>
      <c r="AO1141" t="s">
        <v>164</v>
      </c>
      <c r="AP1141" s="8" t="s">
        <v>191</v>
      </c>
      <c r="AQ1141" s="8" t="s">
        <v>44</v>
      </c>
      <c r="AR1141" s="8" t="s">
        <v>164</v>
      </c>
      <c r="AS1141" s="8" t="s">
        <v>164</v>
      </c>
      <c r="AT1141" s="8" t="s">
        <v>168</v>
      </c>
      <c r="AU11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1" s="8"/>
      <c r="AW1141">
        <v>32.342500000000001</v>
      </c>
      <c r="AX1141">
        <v>34.101649999999999</v>
      </c>
      <c r="AY1141">
        <v>38.479999999999997</v>
      </c>
      <c r="AZ1141">
        <v>39.125</v>
      </c>
    </row>
    <row r="1142" spans="1:52" x14ac:dyDescent="0.3">
      <c r="A1142" s="43" t="s">
        <v>320</v>
      </c>
      <c r="B1142" t="s">
        <v>4872</v>
      </c>
      <c r="C1142" t="s">
        <v>110</v>
      </c>
      <c r="D1142" s="8" t="s">
        <v>103</v>
      </c>
      <c r="E1142" s="8" t="s">
        <v>126</v>
      </c>
      <c r="F1142" s="8" t="s">
        <v>48</v>
      </c>
      <c r="G1142" s="8" t="s">
        <v>9249</v>
      </c>
      <c r="H1142" s="8" t="s">
        <v>126</v>
      </c>
      <c r="I1142" s="8" t="s">
        <v>48</v>
      </c>
      <c r="J1142" s="8">
        <v>260</v>
      </c>
      <c r="K1142" s="14" t="s">
        <v>319</v>
      </c>
      <c r="L1142" s="14" t="s">
        <v>6095</v>
      </c>
      <c r="M1142" s="10">
        <v>0.44136417006529899</v>
      </c>
      <c r="N1142" s="8" t="s">
        <v>8486</v>
      </c>
      <c r="O1142" s="8" t="s">
        <v>147</v>
      </c>
      <c r="P1142" s="9">
        <v>0.41969907407407409</v>
      </c>
      <c r="Q1142" s="9">
        <v>0.43119212962962961</v>
      </c>
      <c r="R1142" s="8">
        <v>0</v>
      </c>
      <c r="S1142" s="10">
        <v>19.827777778333335</v>
      </c>
      <c r="T1142" s="8" t="s">
        <v>4874</v>
      </c>
      <c r="U1142" s="8" t="s">
        <v>4875</v>
      </c>
      <c r="V1142" s="10">
        <v>0.13900142272764501</v>
      </c>
      <c r="W1142">
        <v>22981.14</v>
      </c>
      <c r="X1142" s="8">
        <v>28</v>
      </c>
      <c r="Y1142" s="8">
        <v>0.93548387096774199</v>
      </c>
      <c r="Z1142">
        <v>22</v>
      </c>
      <c r="AA1142">
        <v>403</v>
      </c>
      <c r="AB1142" s="8">
        <f>Solution[[#This Row],[Old Stop]] +1</f>
        <v>261</v>
      </c>
      <c r="AC1142" s="8" t="str">
        <f>_xlfn.CONCAT(Solution[[#This Row],[Old Rt '#]],"_",Solution[[#This Row],[Week '#]],"_", _xlfn.SWITCH(Solution[[#This Row],[Old Delivery Day]], "M", "Monday", "T", "Tuesday", "W", "Wednesday", "R", "Thursday", "F", "Friday"))</f>
        <v>103_Week3_Thursday</v>
      </c>
      <c r="AD1142" s="20">
        <v>319.88830000000002</v>
      </c>
      <c r="AE1142" s="20">
        <v>378.27929999999998</v>
      </c>
      <c r="AF1142" s="20">
        <v>464.315</v>
      </c>
      <c r="AG1142" s="20">
        <v>566.55349999999999</v>
      </c>
      <c r="AH1142">
        <v>569.94000000000005</v>
      </c>
      <c r="AI1142" s="8" t="s">
        <v>3810</v>
      </c>
      <c r="AJ1142" s="8" t="s">
        <v>5484</v>
      </c>
      <c r="AK1142" s="8">
        <v>1</v>
      </c>
      <c r="AL1142" s="8">
        <v>434</v>
      </c>
      <c r="AM1142" s="11">
        <v>511.745</v>
      </c>
      <c r="AN1142" s="11">
        <v>551.97370000000001</v>
      </c>
      <c r="AO1142" t="s">
        <v>164</v>
      </c>
      <c r="AP1142" s="8" t="s">
        <v>191</v>
      </c>
      <c r="AQ1142" s="8" t="s">
        <v>44</v>
      </c>
      <c r="AR1142" s="8" t="s">
        <v>164</v>
      </c>
      <c r="AS1142" s="8" t="s">
        <v>164</v>
      </c>
      <c r="AT1142" s="8" t="s">
        <v>168</v>
      </c>
      <c r="AU11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2" s="8"/>
      <c r="AW1142">
        <v>79.972075000000004</v>
      </c>
      <c r="AX1142">
        <v>94.569824999999994</v>
      </c>
      <c r="AY1142">
        <v>116.07875</v>
      </c>
      <c r="AZ1142">
        <v>141.638375</v>
      </c>
    </row>
    <row r="1143" spans="1:52" x14ac:dyDescent="0.3">
      <c r="A1143" s="43" t="s">
        <v>1362</v>
      </c>
      <c r="B1143" t="s">
        <v>4982</v>
      </c>
      <c r="C1143" t="s">
        <v>110</v>
      </c>
      <c r="D1143" s="8" t="s">
        <v>103</v>
      </c>
      <c r="E1143" s="8" t="s">
        <v>126</v>
      </c>
      <c r="F1143" s="8" t="s">
        <v>48</v>
      </c>
      <c r="G1143" s="8" t="s">
        <v>132</v>
      </c>
      <c r="H1143" s="8" t="s">
        <v>126</v>
      </c>
      <c r="I1143" s="8" t="s">
        <v>48</v>
      </c>
      <c r="J1143" s="8">
        <v>315</v>
      </c>
      <c r="K1143" s="14" t="s">
        <v>1361</v>
      </c>
      <c r="L1143" s="14" t="s">
        <v>6090</v>
      </c>
      <c r="M1143" s="10">
        <v>4.8388043760854798</v>
      </c>
      <c r="N1143" s="8" t="s">
        <v>7867</v>
      </c>
      <c r="O1143" s="8" t="s">
        <v>147</v>
      </c>
      <c r="P1143" s="9">
        <v>0.33333333333333331</v>
      </c>
      <c r="Q1143" s="9">
        <v>0.34712962962962962</v>
      </c>
      <c r="R1143" s="8">
        <v>115.15</v>
      </c>
      <c r="S1143" s="10">
        <v>16.016666666666666</v>
      </c>
      <c r="T1143" s="8" t="s">
        <v>4984</v>
      </c>
      <c r="U1143" s="8" t="s">
        <v>4985</v>
      </c>
      <c r="V1143" s="10">
        <v>1.8957843457204999</v>
      </c>
      <c r="W1143">
        <v>2904.42</v>
      </c>
      <c r="X1143" s="8">
        <v>0</v>
      </c>
      <c r="Y1143" s="8">
        <v>0</v>
      </c>
      <c r="Z1143">
        <v>0</v>
      </c>
      <c r="AA1143">
        <v>0</v>
      </c>
      <c r="AB1143" s="8">
        <f>Solution[[#This Row],[Old Stop]] +1</f>
        <v>316</v>
      </c>
      <c r="AC1143" s="8" t="str">
        <f>_xlfn.CONCAT(Solution[[#This Row],[Old Rt '#]],"_",Solution[[#This Row],[Week '#]],"_", _xlfn.SWITCH(Solution[[#This Row],[Old Delivery Day]], "M", "Monday", "T", "Tuesday", "W", "Wednesday", "R", "Thursday", "F", "Friday"))</f>
        <v>103_Week3_Thursday</v>
      </c>
      <c r="AD1143" s="20">
        <v>60.779000000000003</v>
      </c>
      <c r="AE1143" s="20">
        <v>61.27</v>
      </c>
      <c r="AF1143" s="20">
        <v>63.204999999999998</v>
      </c>
      <c r="AG1143" s="20">
        <v>64.28</v>
      </c>
      <c r="AH1143">
        <v>64.28</v>
      </c>
      <c r="AI1143" s="8" t="s">
        <v>3810</v>
      </c>
      <c r="AJ1143" s="8" t="s">
        <v>5484</v>
      </c>
      <c r="AK1143" s="8">
        <v>1</v>
      </c>
      <c r="AL1143" s="8">
        <v>0</v>
      </c>
      <c r="AM1143" s="11">
        <v>61.27</v>
      </c>
      <c r="AN1143" s="11">
        <v>64.28</v>
      </c>
      <c r="AO1143" t="s">
        <v>164</v>
      </c>
      <c r="AP1143" s="8" t="s">
        <v>191</v>
      </c>
      <c r="AQ1143" s="8" t="s">
        <v>44</v>
      </c>
      <c r="AR1143" s="8" t="s">
        <v>164</v>
      </c>
      <c r="AS1143" s="8" t="s">
        <v>164</v>
      </c>
      <c r="AT1143" s="8" t="s">
        <v>168</v>
      </c>
      <c r="AU11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3" s="8"/>
      <c r="AW1143">
        <v>15.194750000000001</v>
      </c>
      <c r="AX1143">
        <v>15.317500000000001</v>
      </c>
      <c r="AY1143">
        <v>15.80125</v>
      </c>
      <c r="AZ1143">
        <v>16.07</v>
      </c>
    </row>
    <row r="1144" spans="1:52" x14ac:dyDescent="0.3">
      <c r="A1144" s="43" t="s">
        <v>376</v>
      </c>
      <c r="B1144" t="s">
        <v>133</v>
      </c>
      <c r="C1144" t="s">
        <v>125</v>
      </c>
      <c r="D1144" s="8" t="s">
        <v>103</v>
      </c>
      <c r="E1144" s="8" t="s">
        <v>126</v>
      </c>
      <c r="F1144" s="8" t="s">
        <v>48</v>
      </c>
      <c r="G1144" s="8" t="s">
        <v>9259</v>
      </c>
      <c r="H1144" s="8" t="s">
        <v>126</v>
      </c>
      <c r="I1144" s="8" t="s">
        <v>48</v>
      </c>
      <c r="J1144" s="8">
        <v>280</v>
      </c>
      <c r="K1144" s="14" t="s">
        <v>375</v>
      </c>
      <c r="L1144" s="14" t="s">
        <v>6096</v>
      </c>
      <c r="M1144" s="10">
        <v>0.52041335831680202</v>
      </c>
      <c r="N1144" s="8" t="s">
        <v>8494</v>
      </c>
      <c r="O1144" s="8" t="s">
        <v>125</v>
      </c>
      <c r="P1144" s="9">
        <v>0.40032407407407405</v>
      </c>
      <c r="Q1144" s="9">
        <v>0.41938657407407409</v>
      </c>
      <c r="R1144" s="8">
        <v>0</v>
      </c>
      <c r="S1144" s="10">
        <v>20.873333333333335</v>
      </c>
      <c r="T1144" s="8" t="s">
        <v>4858</v>
      </c>
      <c r="U1144" s="8" t="s">
        <v>4859</v>
      </c>
      <c r="V1144" s="10">
        <v>9.40857561688105E-2</v>
      </c>
      <c r="W1144">
        <v>2513.98</v>
      </c>
      <c r="X1144" s="8">
        <v>0</v>
      </c>
      <c r="Y1144" s="8">
        <v>0</v>
      </c>
      <c r="Z1144">
        <v>0</v>
      </c>
      <c r="AA1144">
        <v>0</v>
      </c>
      <c r="AB1144" s="8">
        <f>Solution[[#This Row],[Old Stop]] +1</f>
        <v>281</v>
      </c>
      <c r="AC1144" s="8" t="str">
        <f>_xlfn.CONCAT(Solution[[#This Row],[Old Rt '#]],"_",Solution[[#This Row],[Week '#]],"_", _xlfn.SWITCH(Solution[[#This Row],[Old Delivery Day]], "M", "Monday", "T", "Tuesday", "W", "Wednesday", "R", "Thursday", "F", "Friday"))</f>
        <v>103_Week3_Thursday</v>
      </c>
      <c r="AD1144" s="20">
        <v>59.24</v>
      </c>
      <c r="AE1144" s="20">
        <v>63.638800000000003</v>
      </c>
      <c r="AF1144" s="20">
        <v>74.09</v>
      </c>
      <c r="AG1144" s="20">
        <v>71.931799999999996</v>
      </c>
      <c r="AH1144">
        <v>39.64</v>
      </c>
      <c r="AI1144" s="8" t="s">
        <v>3810</v>
      </c>
      <c r="AJ1144" s="8" t="s">
        <v>5484</v>
      </c>
      <c r="AK1144" s="8">
        <v>1</v>
      </c>
      <c r="AL1144" s="8">
        <v>0</v>
      </c>
      <c r="AM1144" s="11">
        <v>36.575000000000003</v>
      </c>
      <c r="AN1144" s="11">
        <v>70.930000000000007</v>
      </c>
      <c r="AO1144" t="s">
        <v>164</v>
      </c>
      <c r="AP1144" s="8" t="s">
        <v>191</v>
      </c>
      <c r="AQ1144" s="8" t="s">
        <v>44</v>
      </c>
      <c r="AR1144" s="8" t="s">
        <v>164</v>
      </c>
      <c r="AS1144" s="8" t="s">
        <v>164</v>
      </c>
      <c r="AT1144" s="8" t="s">
        <v>168</v>
      </c>
      <c r="AU11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4" s="8"/>
      <c r="AW1144">
        <v>14.81</v>
      </c>
      <c r="AX1144">
        <v>15.909700000000001</v>
      </c>
      <c r="AY1144">
        <v>18.522500000000001</v>
      </c>
      <c r="AZ1144">
        <v>17.982949999999999</v>
      </c>
    </row>
    <row r="1145" spans="1:52" x14ac:dyDescent="0.3">
      <c r="A1145" s="43" t="s">
        <v>485</v>
      </c>
      <c r="B1145" t="s">
        <v>3892</v>
      </c>
      <c r="C1145" t="s">
        <v>110</v>
      </c>
      <c r="D1145" s="8" t="s">
        <v>103</v>
      </c>
      <c r="E1145" s="8" t="s">
        <v>126</v>
      </c>
      <c r="F1145" s="8" t="s">
        <v>48</v>
      </c>
      <c r="G1145" s="8" t="s">
        <v>9254</v>
      </c>
      <c r="H1145" s="8" t="s">
        <v>126</v>
      </c>
      <c r="I1145" s="8" t="s">
        <v>48</v>
      </c>
      <c r="J1145" s="8">
        <v>400</v>
      </c>
      <c r="K1145" s="14" t="s">
        <v>484</v>
      </c>
      <c r="L1145" s="14" t="s">
        <v>6083</v>
      </c>
      <c r="M1145" s="10">
        <v>5.7235714982563204</v>
      </c>
      <c r="N1145" s="8" t="s">
        <v>8446</v>
      </c>
      <c r="O1145" s="8" t="s">
        <v>147</v>
      </c>
      <c r="P1145" s="9">
        <v>0.43516203703703704</v>
      </c>
      <c r="Q1145" s="9">
        <v>0.4447800925925926</v>
      </c>
      <c r="R1145" s="8">
        <v>0</v>
      </c>
      <c r="S1145" s="10">
        <v>10.52</v>
      </c>
      <c r="T1145" s="8" t="s">
        <v>3894</v>
      </c>
      <c r="U1145" s="8" t="s">
        <v>3895</v>
      </c>
      <c r="V1145" s="10">
        <v>2.56124967726329</v>
      </c>
      <c r="W1145">
        <v>2011.03</v>
      </c>
      <c r="X1145" s="8">
        <v>15</v>
      </c>
      <c r="Y1145" s="8">
        <v>0.65116279069767402</v>
      </c>
      <c r="Z1145">
        <v>3</v>
      </c>
      <c r="AA1145">
        <v>49</v>
      </c>
      <c r="AB1145" s="8">
        <f>Solution[[#This Row],[Old Stop]] +1</f>
        <v>401</v>
      </c>
      <c r="AC1145" s="8" t="str">
        <f>_xlfn.CONCAT(Solution[[#This Row],[Old Rt '#]],"_",Solution[[#This Row],[Week '#]],"_", _xlfn.SWITCH(Solution[[#This Row],[Old Delivery Day]], "M", "Monday", "T", "Tuesday", "W", "Wednesday", "R", "Thursday", "F", "Friday"))</f>
        <v>103_Week3_Thursday</v>
      </c>
      <c r="AD1145" s="20">
        <v>37.89</v>
      </c>
      <c r="AE1145" s="20">
        <v>37.89</v>
      </c>
      <c r="AF1145" s="20">
        <v>40.480699999999999</v>
      </c>
      <c r="AG1145" s="20">
        <v>42.371499999999997</v>
      </c>
      <c r="AH1145">
        <v>42.11</v>
      </c>
      <c r="AI1145" s="8" t="s">
        <v>3810</v>
      </c>
      <c r="AJ1145" s="8" t="s">
        <v>5484</v>
      </c>
      <c r="AK1145" s="8">
        <v>1</v>
      </c>
      <c r="AL1145" s="8">
        <v>43</v>
      </c>
      <c r="AM1145" s="11">
        <v>40.353700000000003</v>
      </c>
      <c r="AN1145" s="11">
        <v>43.712499999999999</v>
      </c>
      <c r="AO1145" t="s">
        <v>164</v>
      </c>
      <c r="AP1145" s="8" t="s">
        <v>191</v>
      </c>
      <c r="AQ1145" s="8" t="s">
        <v>44</v>
      </c>
      <c r="AR1145" s="8" t="s">
        <v>164</v>
      </c>
      <c r="AS1145" s="8" t="s">
        <v>164</v>
      </c>
      <c r="AT1145" s="8" t="s">
        <v>168</v>
      </c>
      <c r="AU11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5" s="8"/>
      <c r="AW1145">
        <v>9.4725000000000001</v>
      </c>
      <c r="AX1145">
        <v>9.4725000000000001</v>
      </c>
      <c r="AY1145">
        <v>10.120175</v>
      </c>
      <c r="AZ1145">
        <v>10.592874999999999</v>
      </c>
    </row>
    <row r="1146" spans="1:52" x14ac:dyDescent="0.3">
      <c r="A1146" s="43" t="s">
        <v>1417</v>
      </c>
      <c r="B1146" t="s">
        <v>111</v>
      </c>
      <c r="C1146" t="s">
        <v>150</v>
      </c>
      <c r="D1146" s="8" t="s">
        <v>103</v>
      </c>
      <c r="E1146" s="8" t="s">
        <v>126</v>
      </c>
      <c r="F1146" s="8" t="s">
        <v>48</v>
      </c>
      <c r="G1146" s="8" t="s">
        <v>4484</v>
      </c>
      <c r="H1146" s="8" t="s">
        <v>126</v>
      </c>
      <c r="I1146" s="8" t="s">
        <v>12</v>
      </c>
      <c r="J1146" s="8">
        <v>10</v>
      </c>
      <c r="K1146" s="14" t="s">
        <v>1416</v>
      </c>
      <c r="L1146" s="14" t="s">
        <v>6054</v>
      </c>
      <c r="M1146" s="10">
        <v>3.0729158558855501</v>
      </c>
      <c r="N1146" s="8" t="s">
        <v>8487</v>
      </c>
      <c r="O1146" s="8" t="s">
        <v>147</v>
      </c>
      <c r="P1146" s="9">
        <v>0.39982638888888888</v>
      </c>
      <c r="Q1146" s="9">
        <v>0.39996527777777779</v>
      </c>
      <c r="R1146" s="8">
        <v>0</v>
      </c>
      <c r="S1146" s="10">
        <v>1.0958333333333334</v>
      </c>
      <c r="T1146" s="8" t="s">
        <v>4855</v>
      </c>
      <c r="U1146" s="8" t="s">
        <v>4856</v>
      </c>
      <c r="V1146" s="10">
        <v>1.15591412692184</v>
      </c>
      <c r="W1146">
        <v>5324.04</v>
      </c>
      <c r="X1146" s="8">
        <v>0</v>
      </c>
      <c r="Y1146" s="8">
        <v>0</v>
      </c>
      <c r="Z1146">
        <v>0</v>
      </c>
      <c r="AA1146">
        <v>0</v>
      </c>
      <c r="AB1146" s="8">
        <f>Solution[[#This Row],[Old Stop]] +1</f>
        <v>11</v>
      </c>
      <c r="AC1146" s="8" t="str">
        <f>_xlfn.CONCAT(Solution[[#This Row],[Old Rt '#]],"_",Solution[[#This Row],[Week '#]],"_", _xlfn.SWITCH(Solution[[#This Row],[Old Delivery Day]], "M", "Monday", "T", "Tuesday", "W", "Wednesday", "R", "Thursday", "F", "Friday"))</f>
        <v>103_Week3_Wednesday</v>
      </c>
      <c r="AD1146" s="20">
        <v>113.99299999999999</v>
      </c>
      <c r="AE1146" s="20">
        <v>87.332300000000004</v>
      </c>
      <c r="AF1146" s="20">
        <v>83.645700000000005</v>
      </c>
      <c r="AG1146" s="20">
        <v>85.528000000000006</v>
      </c>
      <c r="AH1146">
        <v>96.28</v>
      </c>
      <c r="AI1146" s="8" t="s">
        <v>3810</v>
      </c>
      <c r="AJ1146" s="8" t="s">
        <v>5484</v>
      </c>
      <c r="AK1146" s="8">
        <v>1</v>
      </c>
      <c r="AL1146" s="8">
        <v>0</v>
      </c>
      <c r="AM1146" s="11">
        <v>84.212500000000006</v>
      </c>
      <c r="AN1146" s="11">
        <v>99.87</v>
      </c>
      <c r="AO1146" t="s">
        <v>163</v>
      </c>
      <c r="AP1146" s="8" t="s">
        <v>191</v>
      </c>
      <c r="AQ1146" s="8" t="s">
        <v>44</v>
      </c>
      <c r="AR1146" s="8" t="s">
        <v>164</v>
      </c>
      <c r="AS1146" s="8" t="s">
        <v>163</v>
      </c>
      <c r="AT1146" s="8" t="s">
        <v>168</v>
      </c>
      <c r="AU11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46" s="8">
        <v>0</v>
      </c>
      <c r="AW1146">
        <v>28.498249999999999</v>
      </c>
      <c r="AX1146">
        <v>21.833075000000001</v>
      </c>
      <c r="AY1146">
        <v>20.911425000000001</v>
      </c>
      <c r="AZ1146">
        <v>21.382000000000001</v>
      </c>
    </row>
    <row r="1147" spans="1:52" x14ac:dyDescent="0.3">
      <c r="A1147" s="43" t="s">
        <v>1331</v>
      </c>
      <c r="B1147" t="s">
        <v>4966</v>
      </c>
      <c r="C1147" t="s">
        <v>110</v>
      </c>
      <c r="D1147" s="8" t="s">
        <v>103</v>
      </c>
      <c r="E1147" s="8" t="s">
        <v>126</v>
      </c>
      <c r="F1147" s="8" t="s">
        <v>48</v>
      </c>
      <c r="G1147" s="8" t="s">
        <v>140</v>
      </c>
      <c r="H1147" s="8" t="s">
        <v>126</v>
      </c>
      <c r="I1147" s="8" t="s">
        <v>48</v>
      </c>
      <c r="J1147" s="8">
        <v>350</v>
      </c>
      <c r="K1147" s="14" t="s">
        <v>1330</v>
      </c>
      <c r="L1147" s="14" t="s">
        <v>6057</v>
      </c>
      <c r="M1147" s="10">
        <v>0.91391170845241698</v>
      </c>
      <c r="N1147" s="8" t="s">
        <v>8488</v>
      </c>
      <c r="O1147" s="8" t="s">
        <v>147</v>
      </c>
      <c r="P1147" s="9">
        <v>0.38523148148148151</v>
      </c>
      <c r="Q1147" s="9">
        <v>0.38851851851851854</v>
      </c>
      <c r="R1147" s="8">
        <v>0</v>
      </c>
      <c r="S1147" s="10">
        <v>5.1566666666666672</v>
      </c>
      <c r="T1147" s="8" t="s">
        <v>4968</v>
      </c>
      <c r="U1147" s="8" t="s">
        <v>4969</v>
      </c>
      <c r="V1147" s="10">
        <v>0.471416431372568</v>
      </c>
      <c r="W1147">
        <v>1862.64</v>
      </c>
      <c r="X1147" s="8">
        <v>0</v>
      </c>
      <c r="Y1147" s="8">
        <v>0</v>
      </c>
      <c r="Z1147">
        <v>0</v>
      </c>
      <c r="AA1147">
        <v>0</v>
      </c>
      <c r="AB1147" s="8">
        <f>Solution[[#This Row],[Old Stop]] +1</f>
        <v>351</v>
      </c>
      <c r="AC1147" s="8" t="str">
        <f>_xlfn.CONCAT(Solution[[#This Row],[Old Rt '#]],"_",Solution[[#This Row],[Week '#]],"_", _xlfn.SWITCH(Solution[[#This Row],[Old Delivery Day]], "M", "Monday", "T", "Tuesday", "W", "Wednesday", "R", "Thursday", "F", "Friday"))</f>
        <v>103_Week3_Thursday</v>
      </c>
      <c r="AD1147" s="20">
        <v>37.11</v>
      </c>
      <c r="AE1147" s="20">
        <v>36.136099999999999</v>
      </c>
      <c r="AF1147" s="20">
        <v>35</v>
      </c>
      <c r="AG1147" s="20">
        <v>24.060700000000001</v>
      </c>
      <c r="AH1147">
        <v>35</v>
      </c>
      <c r="AI1147" s="8" t="s">
        <v>3810</v>
      </c>
      <c r="AJ1147" s="8" t="s">
        <v>5484</v>
      </c>
      <c r="AK1147" s="8">
        <v>1</v>
      </c>
      <c r="AL1147" s="8">
        <v>0</v>
      </c>
      <c r="AM1147" s="11">
        <v>35</v>
      </c>
      <c r="AN1147" s="11">
        <v>20.998699999999999</v>
      </c>
      <c r="AO1147" t="s">
        <v>164</v>
      </c>
      <c r="AP1147" s="8" t="s">
        <v>191</v>
      </c>
      <c r="AQ1147" s="8" t="s">
        <v>44</v>
      </c>
      <c r="AR1147" s="8" t="s">
        <v>164</v>
      </c>
      <c r="AS1147" s="8" t="s">
        <v>164</v>
      </c>
      <c r="AT1147" s="8" t="s">
        <v>168</v>
      </c>
      <c r="AU11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7" s="8"/>
      <c r="AW1147">
        <v>9.2774999999999999</v>
      </c>
      <c r="AX1147">
        <v>9.0340249999999997</v>
      </c>
      <c r="AY1147">
        <v>8.75</v>
      </c>
      <c r="AZ1147">
        <v>6.0151750000000002</v>
      </c>
    </row>
    <row r="1148" spans="1:52" x14ac:dyDescent="0.3">
      <c r="A1148" s="43" t="s">
        <v>275</v>
      </c>
      <c r="B1148" t="s">
        <v>133</v>
      </c>
      <c r="C1148" t="s">
        <v>147</v>
      </c>
      <c r="D1148" s="8" t="s">
        <v>103</v>
      </c>
      <c r="E1148" s="8" t="s">
        <v>126</v>
      </c>
      <c r="F1148" s="8" t="s">
        <v>48</v>
      </c>
      <c r="G1148" s="8" t="s">
        <v>9251</v>
      </c>
      <c r="H1148" s="8" t="s">
        <v>126</v>
      </c>
      <c r="I1148" s="8" t="s">
        <v>48</v>
      </c>
      <c r="J1148" s="8">
        <v>380</v>
      </c>
      <c r="K1148" s="14" t="s">
        <v>274</v>
      </c>
      <c r="L1148" s="14" t="s">
        <v>6072</v>
      </c>
      <c r="M1148" s="10">
        <v>1.71415229495258</v>
      </c>
      <c r="N1148" s="8" t="s">
        <v>8484</v>
      </c>
      <c r="O1148" s="8" t="s">
        <v>125</v>
      </c>
      <c r="P1148" s="9">
        <v>0.37870370370370371</v>
      </c>
      <c r="Q1148" s="9">
        <v>0.38458333333333333</v>
      </c>
      <c r="R1148" s="8">
        <v>0</v>
      </c>
      <c r="S1148" s="10">
        <v>7.99</v>
      </c>
      <c r="T1148" s="8" t="s">
        <v>4971</v>
      </c>
      <c r="U1148" s="8" t="s">
        <v>4972</v>
      </c>
      <c r="V1148" s="10">
        <v>1.2752363187281099</v>
      </c>
      <c r="W1148">
        <v>3972.17</v>
      </c>
      <c r="X1148" s="8">
        <v>0</v>
      </c>
      <c r="Y1148" s="8">
        <v>0</v>
      </c>
      <c r="Z1148">
        <v>0</v>
      </c>
      <c r="AA1148">
        <v>0</v>
      </c>
      <c r="AB1148" s="8">
        <f>Solution[[#This Row],[Old Stop]] +1</f>
        <v>381</v>
      </c>
      <c r="AC1148" s="8" t="str">
        <f>_xlfn.CONCAT(Solution[[#This Row],[Old Rt '#]],"_",Solution[[#This Row],[Week '#]],"_", _xlfn.SWITCH(Solution[[#This Row],[Old Delivery Day]], "M", "Monday", "T", "Tuesday", "W", "Wednesday", "R", "Thursday", "F", "Friday"))</f>
        <v>103_Week3_Thursday</v>
      </c>
      <c r="AD1148" s="20">
        <v>95.35</v>
      </c>
      <c r="AE1148" s="20">
        <v>99.847700000000003</v>
      </c>
      <c r="AF1148" s="20">
        <v>118.5385</v>
      </c>
      <c r="AG1148" s="20">
        <v>99.708100000000002</v>
      </c>
      <c r="AH1148">
        <v>62.6</v>
      </c>
      <c r="AI1148" s="8" t="s">
        <v>3810</v>
      </c>
      <c r="AJ1148" s="8" t="s">
        <v>5484</v>
      </c>
      <c r="AK1148" s="8">
        <v>1</v>
      </c>
      <c r="AL1148" s="8">
        <v>0</v>
      </c>
      <c r="AM1148" s="11">
        <v>59.102499999999999</v>
      </c>
      <c r="AN1148" s="11">
        <v>95.665000000000006</v>
      </c>
      <c r="AO1148" t="s">
        <v>164</v>
      </c>
      <c r="AP1148" s="8" t="s">
        <v>191</v>
      </c>
      <c r="AQ1148" s="8" t="s">
        <v>44</v>
      </c>
      <c r="AR1148" s="8" t="s">
        <v>164</v>
      </c>
      <c r="AS1148" s="8" t="s">
        <v>164</v>
      </c>
      <c r="AT1148" s="8" t="s">
        <v>168</v>
      </c>
      <c r="AU11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8" s="8"/>
      <c r="AW1148">
        <v>23.837499999999999</v>
      </c>
      <c r="AX1148">
        <v>24.961925000000001</v>
      </c>
      <c r="AY1148">
        <v>29.634625</v>
      </c>
      <c r="AZ1148">
        <v>24.927025</v>
      </c>
    </row>
    <row r="1149" spans="1:52" x14ac:dyDescent="0.3">
      <c r="A1149" s="43" t="s">
        <v>1678</v>
      </c>
      <c r="B1149" t="s">
        <v>4860</v>
      </c>
      <c r="C1149" t="s">
        <v>110</v>
      </c>
      <c r="D1149" s="8" t="s">
        <v>103</v>
      </c>
      <c r="E1149" s="8" t="s">
        <v>126</v>
      </c>
      <c r="F1149" s="8" t="s">
        <v>48</v>
      </c>
      <c r="G1149" s="8" t="s">
        <v>9253</v>
      </c>
      <c r="H1149" s="8" t="s">
        <v>126</v>
      </c>
      <c r="I1149" s="8" t="s">
        <v>48</v>
      </c>
      <c r="J1149" s="8">
        <v>334</v>
      </c>
      <c r="K1149" s="14" t="s">
        <v>1677</v>
      </c>
      <c r="L1149" s="14" t="s">
        <v>6056</v>
      </c>
      <c r="M1149" s="10">
        <v>1.2592597794949001</v>
      </c>
      <c r="N1149" s="8" t="s">
        <v>8400</v>
      </c>
      <c r="O1149" s="8" t="s">
        <v>147</v>
      </c>
      <c r="P1149" s="9">
        <v>0.38938657407407407</v>
      </c>
      <c r="Q1149" s="9">
        <v>0.39097222222222222</v>
      </c>
      <c r="R1149" s="8">
        <v>0</v>
      </c>
      <c r="S1149" s="10">
        <v>5.82</v>
      </c>
      <c r="T1149" s="8" t="s">
        <v>4862</v>
      </c>
      <c r="U1149" s="8" t="s">
        <v>4863</v>
      </c>
      <c r="V1149" s="10">
        <v>0.34880850735028901</v>
      </c>
      <c r="W1149">
        <v>4689.29</v>
      </c>
      <c r="X1149" s="8">
        <v>0</v>
      </c>
      <c r="Y1149" s="8">
        <v>0</v>
      </c>
      <c r="Z1149">
        <v>0</v>
      </c>
      <c r="AA1149">
        <v>0</v>
      </c>
      <c r="AB1149" s="8">
        <f>Solution[[#This Row],[Old Stop]] +1</f>
        <v>335</v>
      </c>
      <c r="AC1149" s="8" t="str">
        <f>_xlfn.CONCAT(Solution[[#This Row],[Old Rt '#]],"_",Solution[[#This Row],[Week '#]],"_", _xlfn.SWITCH(Solution[[#This Row],[Old Delivery Day]], "M", "Monday", "T", "Tuesday", "W", "Wednesday", "R", "Thursday", "F", "Friday"))</f>
        <v>103_Week3_Thursday</v>
      </c>
      <c r="AD1149" s="20">
        <v>94.126599999999996</v>
      </c>
      <c r="AE1149" s="20">
        <v>94.75</v>
      </c>
      <c r="AF1149" s="20">
        <v>98.253500000000003</v>
      </c>
      <c r="AG1149" s="20">
        <v>100.2</v>
      </c>
      <c r="AH1149">
        <v>106.21</v>
      </c>
      <c r="AI1149" s="8" t="s">
        <v>3810</v>
      </c>
      <c r="AJ1149" s="8" t="s">
        <v>5484</v>
      </c>
      <c r="AK1149" s="8">
        <v>1</v>
      </c>
      <c r="AL1149" s="8">
        <v>0</v>
      </c>
      <c r="AM1149" s="11">
        <v>94.75</v>
      </c>
      <c r="AN1149" s="11">
        <v>100.2</v>
      </c>
      <c r="AO1149" t="s">
        <v>164</v>
      </c>
      <c r="AP1149" s="8" t="s">
        <v>191</v>
      </c>
      <c r="AQ1149" s="8" t="s">
        <v>44</v>
      </c>
      <c r="AR1149" s="8" t="s">
        <v>164</v>
      </c>
      <c r="AS1149" s="8" t="s">
        <v>164</v>
      </c>
      <c r="AT1149" s="8" t="s">
        <v>168</v>
      </c>
      <c r="AU11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49" s="8"/>
      <c r="AW1149">
        <v>23.531649999999999</v>
      </c>
      <c r="AX1149">
        <v>23.6875</v>
      </c>
      <c r="AY1149">
        <v>24.563375000000001</v>
      </c>
      <c r="AZ1149">
        <v>25.05</v>
      </c>
    </row>
    <row r="1150" spans="1:52" x14ac:dyDescent="0.3">
      <c r="A1150" s="43" t="s">
        <v>1366</v>
      </c>
      <c r="B1150" t="s">
        <v>4978</v>
      </c>
      <c r="C1150" t="s">
        <v>110</v>
      </c>
      <c r="D1150" s="8" t="s">
        <v>103</v>
      </c>
      <c r="E1150" s="8" t="s">
        <v>126</v>
      </c>
      <c r="F1150" s="8" t="s">
        <v>48</v>
      </c>
      <c r="G1150" s="8" t="s">
        <v>155</v>
      </c>
      <c r="H1150" s="8" t="s">
        <v>126</v>
      </c>
      <c r="I1150" s="8" t="s">
        <v>13</v>
      </c>
      <c r="J1150" s="8">
        <v>0</v>
      </c>
      <c r="K1150" s="14" t="s">
        <v>1365</v>
      </c>
      <c r="L1150" s="14" t="s">
        <v>6077</v>
      </c>
      <c r="M1150" s="10">
        <v>5.0771569255779196</v>
      </c>
      <c r="N1150" s="8" t="s">
        <v>8483</v>
      </c>
      <c r="O1150" s="8" t="s">
        <v>110</v>
      </c>
      <c r="P1150" s="9">
        <v>0.35065972222222225</v>
      </c>
      <c r="Q1150" s="9">
        <v>0.35737268518518517</v>
      </c>
      <c r="R1150" s="8">
        <v>0</v>
      </c>
      <c r="S1150" s="10">
        <v>9.4354006285390355</v>
      </c>
      <c r="T1150" s="8" t="s">
        <v>4980</v>
      </c>
      <c r="U1150" s="8" t="s">
        <v>4981</v>
      </c>
      <c r="V1150" s="10">
        <v>2.01105708959942</v>
      </c>
      <c r="W1150">
        <v>0</v>
      </c>
      <c r="X1150" s="8">
        <v>0</v>
      </c>
      <c r="Y1150" s="8">
        <v>0</v>
      </c>
      <c r="Z1150">
        <v>0</v>
      </c>
      <c r="AA1150">
        <v>0</v>
      </c>
      <c r="AB1150" s="8">
        <f>Solution[[#This Row],[Old Stop]] +1</f>
        <v>1</v>
      </c>
      <c r="AC1150" s="8" t="str">
        <f>_xlfn.CONCAT(Solution[[#This Row],[Old Rt '#]],"_",Solution[[#This Row],[Week '#]],"_", _xlfn.SWITCH(Solution[[#This Row],[Old Delivery Day]], "M", "Monday", "T", "Tuesday", "W", "Wednesday", "R", "Thursday", "F", "Friday"))</f>
        <v>103_Week3_Monday</v>
      </c>
      <c r="AD1150" s="20">
        <v>0</v>
      </c>
      <c r="AE1150" s="20">
        <v>0</v>
      </c>
      <c r="AF1150" s="20">
        <v>0</v>
      </c>
      <c r="AG1150" s="20">
        <v>0</v>
      </c>
      <c r="AH1150" t="s">
        <v>247</v>
      </c>
      <c r="AI1150" s="8" t="s">
        <v>3810</v>
      </c>
      <c r="AJ1150" s="8" t="s">
        <v>5484</v>
      </c>
      <c r="AK1150" s="8">
        <v>1</v>
      </c>
      <c r="AL1150" s="8">
        <v>0</v>
      </c>
      <c r="AM1150" s="11">
        <v>0</v>
      </c>
      <c r="AN1150" s="11">
        <v>0</v>
      </c>
      <c r="AO1150" t="s">
        <v>163</v>
      </c>
      <c r="AP1150" s="8" t="s">
        <v>191</v>
      </c>
      <c r="AQ1150" s="8" t="s">
        <v>44</v>
      </c>
      <c r="AR1150" s="8" t="s">
        <v>164</v>
      </c>
      <c r="AS1150" s="8" t="s">
        <v>163</v>
      </c>
      <c r="AT1150" s="8" t="s">
        <v>168</v>
      </c>
      <c r="AU11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50" s="8">
        <v>0</v>
      </c>
      <c r="AW1150">
        <v>0</v>
      </c>
      <c r="AX1150">
        <v>0</v>
      </c>
      <c r="AY1150">
        <v>0</v>
      </c>
      <c r="AZ1150">
        <v>0</v>
      </c>
    </row>
    <row r="1151" spans="1:52" x14ac:dyDescent="0.3">
      <c r="A1151" s="43" t="s">
        <v>1337</v>
      </c>
      <c r="B1151" t="s">
        <v>4127</v>
      </c>
      <c r="C1151" t="s">
        <v>110</v>
      </c>
      <c r="D1151" s="8" t="s">
        <v>103</v>
      </c>
      <c r="E1151" s="8" t="s">
        <v>160</v>
      </c>
      <c r="F1151" s="8" t="s">
        <v>13</v>
      </c>
      <c r="G1151" s="8" t="s">
        <v>9249</v>
      </c>
      <c r="H1151" s="8" t="s">
        <v>290</v>
      </c>
      <c r="I1151" s="8" t="s">
        <v>48</v>
      </c>
      <c r="J1151" s="8">
        <v>105</v>
      </c>
      <c r="K1151" s="14" t="s">
        <v>1336</v>
      </c>
      <c r="L1151" s="14" t="s">
        <v>5940</v>
      </c>
      <c r="M1151" s="10">
        <v>11.138311832705901</v>
      </c>
      <c r="N1151" s="8" t="s">
        <v>8791</v>
      </c>
      <c r="O1151" s="8" t="s">
        <v>147</v>
      </c>
      <c r="P1151" s="9">
        <v>0.40533564814814815</v>
      </c>
      <c r="Q1151" s="9">
        <v>0.41219907407407408</v>
      </c>
      <c r="R1151" s="8">
        <v>0</v>
      </c>
      <c r="S1151" s="10">
        <v>12.24</v>
      </c>
      <c r="T1151" s="8" t="s">
        <v>4129</v>
      </c>
      <c r="U1151" s="8" t="s">
        <v>4130</v>
      </c>
      <c r="V1151" s="10">
        <v>8.4157099217536704</v>
      </c>
      <c r="W1151">
        <v>5723.85</v>
      </c>
      <c r="X1151" s="8">
        <v>9</v>
      </c>
      <c r="Y1151" s="8">
        <v>0.79545454545454597</v>
      </c>
      <c r="Z1151">
        <v>3</v>
      </c>
      <c r="AA1151">
        <v>44</v>
      </c>
      <c r="AB1151" s="8">
        <f>Solution[[#This Row],[Old Stop]] +1</f>
        <v>106</v>
      </c>
      <c r="AC1151" s="8" t="str">
        <f>_xlfn.CONCAT(Solution[[#This Row],[Old Rt '#]],"_",Solution[[#This Row],[Week '#]],"_", _xlfn.SWITCH(Solution[[#This Row],[Old Delivery Day]], "M", "Monday", "T", "Tuesday", "W", "Wednesday", "R", "Thursday", "F", "Friday"))</f>
        <v>105_Week3_Thursday</v>
      </c>
      <c r="AD1151" s="20">
        <v>104.23</v>
      </c>
      <c r="AE1151" s="20">
        <v>101.6484</v>
      </c>
      <c r="AF1151" s="20">
        <v>127.4385</v>
      </c>
      <c r="AG1151" s="20">
        <v>102.193</v>
      </c>
      <c r="AH1151">
        <v>128.71</v>
      </c>
      <c r="AI1151" s="8" t="s">
        <v>3495</v>
      </c>
      <c r="AJ1151" s="8" t="s">
        <v>5698</v>
      </c>
      <c r="AK1151" s="8">
        <v>1</v>
      </c>
      <c r="AL1151" s="8">
        <v>44</v>
      </c>
      <c r="AM1151" s="11">
        <v>131.57</v>
      </c>
      <c r="AN1151" s="11">
        <v>103.36</v>
      </c>
      <c r="AO1151" t="s">
        <v>163</v>
      </c>
      <c r="AP1151" s="8" t="s">
        <v>191</v>
      </c>
      <c r="AQ1151" s="8" t="s">
        <v>44</v>
      </c>
      <c r="AR1151" s="8" t="s">
        <v>163</v>
      </c>
      <c r="AS1151" s="8" t="s">
        <v>163</v>
      </c>
      <c r="AT1151" s="8" t="s">
        <v>168</v>
      </c>
      <c r="AU11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51" s="8">
        <v>44</v>
      </c>
      <c r="AW1151">
        <v>26.057500000000001</v>
      </c>
      <c r="AX1151">
        <v>25.412099999999999</v>
      </c>
      <c r="AY1151">
        <v>31.859625000000001</v>
      </c>
      <c r="AZ1151">
        <v>25.548249999999999</v>
      </c>
    </row>
    <row r="1152" spans="1:52" x14ac:dyDescent="0.3">
      <c r="A1152" s="43" t="s">
        <v>1132</v>
      </c>
      <c r="B1152" t="s">
        <v>121</v>
      </c>
      <c r="C1152" t="s">
        <v>4912</v>
      </c>
      <c r="D1152" s="8" t="s">
        <v>103</v>
      </c>
      <c r="E1152" s="8" t="s">
        <v>126</v>
      </c>
      <c r="F1152" s="8" t="s">
        <v>13</v>
      </c>
      <c r="G1152" s="8" t="s">
        <v>9256</v>
      </c>
      <c r="H1152" s="8" t="s">
        <v>126</v>
      </c>
      <c r="I1152" s="8" t="s">
        <v>13</v>
      </c>
      <c r="J1152" s="8">
        <v>0</v>
      </c>
      <c r="K1152" s="14" t="s">
        <v>1131</v>
      </c>
      <c r="L1152" s="14" t="s">
        <v>5855</v>
      </c>
      <c r="M1152" s="10">
        <v>0</v>
      </c>
      <c r="N1152" s="8" t="s">
        <v>7853</v>
      </c>
      <c r="O1152" s="8" t="s">
        <v>147</v>
      </c>
      <c r="P1152" s="9">
        <v>0.48579861111111111</v>
      </c>
      <c r="Q1152" s="9">
        <v>0.50895833333333329</v>
      </c>
      <c r="R1152" s="8">
        <v>0</v>
      </c>
      <c r="S1152" s="10">
        <v>37.970833333333331</v>
      </c>
      <c r="T1152" s="8" t="s">
        <v>4914</v>
      </c>
      <c r="U1152" s="8" t="s">
        <v>4915</v>
      </c>
      <c r="V1152" s="10"/>
      <c r="W1152">
        <v>4597</v>
      </c>
      <c r="X1152" s="8">
        <v>7</v>
      </c>
      <c r="Y1152" s="8">
        <v>0.76666666666666605</v>
      </c>
      <c r="Z1152">
        <v>2</v>
      </c>
      <c r="AA1152">
        <v>29</v>
      </c>
      <c r="AB1152" s="8">
        <f>Solution[[#This Row],[Old Stop]] +1</f>
        <v>1</v>
      </c>
      <c r="AC1152" s="8" t="str">
        <f>_xlfn.CONCAT(Solution[[#This Row],[Old Rt '#]],"_",Solution[[#This Row],[Week '#]],"_", _xlfn.SWITCH(Solution[[#This Row],[Old Delivery Day]], "M", "Monday", "T", "Tuesday", "W", "Wednesday", "R", "Thursday", "F", "Friday"))</f>
        <v>103_Week3_Monday</v>
      </c>
      <c r="AD1152" s="20">
        <v>99.696399999999997</v>
      </c>
      <c r="AE1152" s="20">
        <v>101.2253</v>
      </c>
      <c r="AF1152" s="20">
        <v>72.362300000000005</v>
      </c>
      <c r="AG1152" s="20">
        <v>67.145700000000005</v>
      </c>
      <c r="AH1152">
        <v>77.459999999999994</v>
      </c>
      <c r="AI1152" s="8" t="s">
        <v>4488</v>
      </c>
      <c r="AJ1152" s="8" t="s">
        <v>5517</v>
      </c>
      <c r="AK1152" s="8">
        <v>1</v>
      </c>
      <c r="AL1152" s="8">
        <v>30</v>
      </c>
      <c r="AM1152" s="11">
        <v>71.307500000000005</v>
      </c>
      <c r="AN1152" s="11">
        <v>72.569999999999993</v>
      </c>
      <c r="AO1152" t="s">
        <v>164</v>
      </c>
      <c r="AP1152" s="8" t="s">
        <v>191</v>
      </c>
      <c r="AQ1152" s="8" t="s">
        <v>44</v>
      </c>
      <c r="AR1152" s="8" t="s">
        <v>164</v>
      </c>
      <c r="AS1152" s="8" t="s">
        <v>164</v>
      </c>
      <c r="AT1152" s="8" t="s">
        <v>168</v>
      </c>
      <c r="AU11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52" s="8"/>
      <c r="AW1152">
        <v>24.924099999999999</v>
      </c>
      <c r="AX1152">
        <v>25.306325000000001</v>
      </c>
      <c r="AY1152">
        <v>18.090575000000001</v>
      </c>
      <c r="AZ1152">
        <v>16.786425000000001</v>
      </c>
    </row>
    <row r="1153" spans="1:52" x14ac:dyDescent="0.3">
      <c r="A1153" s="43" t="s">
        <v>902</v>
      </c>
      <c r="B1153" t="s">
        <v>121</v>
      </c>
      <c r="C1153" t="s">
        <v>145</v>
      </c>
      <c r="D1153" s="8" t="s">
        <v>103</v>
      </c>
      <c r="E1153" s="8" t="s">
        <v>126</v>
      </c>
      <c r="F1153" s="8" t="s">
        <v>12</v>
      </c>
      <c r="G1153" s="8" t="s">
        <v>4497</v>
      </c>
      <c r="H1153" s="8" t="s">
        <v>290</v>
      </c>
      <c r="I1153" s="8" t="s">
        <v>15</v>
      </c>
      <c r="J1153" s="8">
        <v>85</v>
      </c>
      <c r="K1153" s="14" t="s">
        <v>901</v>
      </c>
      <c r="L1153" s="14" t="s">
        <v>5764</v>
      </c>
      <c r="M1153" s="10">
        <v>0</v>
      </c>
      <c r="N1153" s="8" t="s">
        <v>7964</v>
      </c>
      <c r="O1153" s="8" t="s">
        <v>147</v>
      </c>
      <c r="P1153" s="9">
        <v>0.35195601851851854</v>
      </c>
      <c r="Q1153" s="9">
        <v>0.35774305555555558</v>
      </c>
      <c r="R1153" s="8">
        <v>0</v>
      </c>
      <c r="S1153" s="10">
        <v>8.2458333333333336</v>
      </c>
      <c r="T1153" s="8" t="s">
        <v>4771</v>
      </c>
      <c r="U1153" s="8" t="s">
        <v>4772</v>
      </c>
      <c r="V1153" s="10"/>
      <c r="W1153">
        <v>1446.92</v>
      </c>
      <c r="X1153" s="8">
        <v>0</v>
      </c>
      <c r="Y1153" s="8">
        <v>0</v>
      </c>
      <c r="Z1153">
        <v>0</v>
      </c>
      <c r="AA1153">
        <v>0</v>
      </c>
      <c r="AB1153" s="8">
        <f>Solution[[#This Row],[Old Stop]] +1</f>
        <v>86</v>
      </c>
      <c r="AC1153" s="8" t="str">
        <f>_xlfn.CONCAT(Solution[[#This Row],[Old Rt '#]],"_",Solution[[#This Row],[Week '#]],"_", _xlfn.SWITCH(Solution[[#This Row],[Old Delivery Day]], "M", "Monday", "T", "Tuesday", "W", "Wednesday", "R", "Thursday", "F", "Friday"))</f>
        <v>105_Week3_Tuesday</v>
      </c>
      <c r="AD1153" s="20">
        <v>26.089200000000002</v>
      </c>
      <c r="AE1153" s="20">
        <v>28.0061</v>
      </c>
      <c r="AF1153" s="20">
        <v>30.126100000000001</v>
      </c>
      <c r="AG1153" s="20">
        <v>33.031500000000001</v>
      </c>
      <c r="AH1153">
        <v>30.57</v>
      </c>
      <c r="AI1153" s="8" t="s">
        <v>4626</v>
      </c>
      <c r="AJ1153" s="8" t="s">
        <v>5406</v>
      </c>
      <c r="AK1153" s="8">
        <v>1</v>
      </c>
      <c r="AL1153" s="8">
        <v>0</v>
      </c>
      <c r="AM1153" s="11">
        <v>29.09</v>
      </c>
      <c r="AN1153" s="11">
        <v>34.692500000000003</v>
      </c>
      <c r="AO1153" t="s">
        <v>163</v>
      </c>
      <c r="AP1153" s="8" t="s">
        <v>191</v>
      </c>
      <c r="AQ1153" s="8" t="s">
        <v>44</v>
      </c>
      <c r="AR1153" s="8" t="s">
        <v>163</v>
      </c>
      <c r="AS1153" s="8" t="s">
        <v>163</v>
      </c>
      <c r="AT1153" s="8" t="s">
        <v>168</v>
      </c>
      <c r="AU11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3" s="8">
        <v>0</v>
      </c>
      <c r="AW1153">
        <v>6.5223000000000004</v>
      </c>
      <c r="AX1153">
        <v>7.001525</v>
      </c>
      <c r="AY1153">
        <v>7.5315250000000002</v>
      </c>
      <c r="AZ1153">
        <v>8.2578750000000003</v>
      </c>
    </row>
    <row r="1154" spans="1:52" x14ac:dyDescent="0.3">
      <c r="A1154" s="43" t="s">
        <v>906</v>
      </c>
      <c r="B1154" t="s">
        <v>156</v>
      </c>
      <c r="C1154" t="s">
        <v>4762</v>
      </c>
      <c r="D1154" s="8" t="s">
        <v>103</v>
      </c>
      <c r="E1154" s="8" t="s">
        <v>126</v>
      </c>
      <c r="F1154" s="8" t="s">
        <v>12</v>
      </c>
      <c r="G1154" s="8" t="s">
        <v>4484</v>
      </c>
      <c r="H1154" s="8" t="s">
        <v>160</v>
      </c>
      <c r="I1154" s="8" t="s">
        <v>13</v>
      </c>
      <c r="J1154" s="8">
        <v>0</v>
      </c>
      <c r="K1154" s="14" t="s">
        <v>905</v>
      </c>
      <c r="L1154" s="14" t="s">
        <v>5781</v>
      </c>
      <c r="M1154" s="10">
        <v>0.32432891633601502</v>
      </c>
      <c r="N1154" s="8" t="s">
        <v>7889</v>
      </c>
      <c r="O1154" s="8" t="s">
        <v>147</v>
      </c>
      <c r="P1154" s="9">
        <v>0.35797453703703702</v>
      </c>
      <c r="Q1154" s="9">
        <v>0.36733796296296295</v>
      </c>
      <c r="R1154" s="8">
        <v>0</v>
      </c>
      <c r="S1154" s="10">
        <v>17.150000000000002</v>
      </c>
      <c r="T1154" s="8" t="s">
        <v>4764</v>
      </c>
      <c r="U1154" s="8" t="s">
        <v>4765</v>
      </c>
      <c r="V1154" s="10">
        <v>4.26869950819663E-2</v>
      </c>
      <c r="W1154">
        <v>6294.47</v>
      </c>
      <c r="X1154" s="8">
        <v>0</v>
      </c>
      <c r="Y1154" s="8">
        <v>0</v>
      </c>
      <c r="Z1154">
        <v>0</v>
      </c>
      <c r="AA1154">
        <v>0</v>
      </c>
      <c r="AB1154" s="8">
        <f>Solution[[#This Row],[Old Stop]] +1</f>
        <v>1</v>
      </c>
      <c r="AC1154" s="8" t="str">
        <f>_xlfn.CONCAT(Solution[[#This Row],[Old Rt '#]],"_",Solution[[#This Row],[Week '#]],"_", _xlfn.SWITCH(Solution[[#This Row],[Old Delivery Day]], "M", "Monday", "T", "Tuesday", "W", "Wednesday", "R", "Thursday", "F", "Friday"))</f>
        <v>101_Week3_Monday</v>
      </c>
      <c r="AD1154" s="20">
        <v>115.54689999999999</v>
      </c>
      <c r="AE1154" s="20">
        <v>120.643</v>
      </c>
      <c r="AF1154" s="20">
        <v>125.7976</v>
      </c>
      <c r="AG1154" s="20">
        <v>133.48689999999999</v>
      </c>
      <c r="AH1154">
        <v>133.83000000000001</v>
      </c>
      <c r="AI1154" s="8" t="s">
        <v>4626</v>
      </c>
      <c r="AJ1154" s="8" t="s">
        <v>5406</v>
      </c>
      <c r="AK1154" s="8">
        <v>1</v>
      </c>
      <c r="AL1154" s="8">
        <v>0</v>
      </c>
      <c r="AM1154" s="11">
        <v>121.0012</v>
      </c>
      <c r="AN1154" s="11">
        <v>129.85749999999999</v>
      </c>
      <c r="AO1154" t="s">
        <v>163</v>
      </c>
      <c r="AP1154" s="8" t="s">
        <v>191</v>
      </c>
      <c r="AQ1154" s="8" t="s">
        <v>44</v>
      </c>
      <c r="AR1154" s="8" t="s">
        <v>163</v>
      </c>
      <c r="AS1154" s="8" t="s">
        <v>163</v>
      </c>
      <c r="AT1154" s="8" t="s">
        <v>168</v>
      </c>
      <c r="AU11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4" s="8">
        <v>0</v>
      </c>
      <c r="AW1154">
        <v>28.886724999999998</v>
      </c>
      <c r="AX1154">
        <v>30.16075</v>
      </c>
      <c r="AY1154">
        <v>31.449400000000001</v>
      </c>
      <c r="AZ1154">
        <v>33.371724999999998</v>
      </c>
    </row>
    <row r="1155" spans="1:52" x14ac:dyDescent="0.3">
      <c r="A1155" s="43" t="s">
        <v>1761</v>
      </c>
      <c r="B1155" t="s">
        <v>116</v>
      </c>
      <c r="C1155" t="s">
        <v>4912</v>
      </c>
      <c r="D1155" s="8" t="s">
        <v>103</v>
      </c>
      <c r="E1155" s="8" t="s">
        <v>126</v>
      </c>
      <c r="F1155" s="8" t="s">
        <v>13</v>
      </c>
      <c r="G1155" s="8" t="s">
        <v>9264</v>
      </c>
      <c r="H1155" s="8" t="s">
        <v>126</v>
      </c>
      <c r="I1155" s="8" t="s">
        <v>13</v>
      </c>
      <c r="J1155" s="8">
        <v>0</v>
      </c>
      <c r="K1155" s="14" t="s">
        <v>1760</v>
      </c>
      <c r="L1155" s="14" t="s">
        <v>5842</v>
      </c>
      <c r="M1155" s="10">
        <v>1.0061825824513999</v>
      </c>
      <c r="N1155" s="8" t="s">
        <v>7859</v>
      </c>
      <c r="O1155" s="8" t="s">
        <v>147</v>
      </c>
      <c r="P1155" s="9">
        <v>0.47908564814814814</v>
      </c>
      <c r="Q1155" s="9">
        <v>0.48579861111111111</v>
      </c>
      <c r="R1155" s="8">
        <v>0</v>
      </c>
      <c r="S1155" s="10">
        <v>9.4354006285390355</v>
      </c>
      <c r="T1155" s="8" t="s">
        <v>4914</v>
      </c>
      <c r="U1155" s="8" t="s">
        <v>4915</v>
      </c>
      <c r="V1155" s="10">
        <v>0.31627238658642398</v>
      </c>
      <c r="W1155">
        <v>0</v>
      </c>
      <c r="X1155" s="8">
        <v>0</v>
      </c>
      <c r="Y1155" s="8">
        <v>0</v>
      </c>
      <c r="Z1155">
        <v>0</v>
      </c>
      <c r="AA1155">
        <v>0</v>
      </c>
      <c r="AB1155" s="8">
        <f>Solution[[#This Row],[Old Stop]] +1</f>
        <v>1</v>
      </c>
      <c r="AC1155" s="8" t="str">
        <f>_xlfn.CONCAT(Solution[[#This Row],[Old Rt '#]],"_",Solution[[#This Row],[Week '#]],"_", _xlfn.SWITCH(Solution[[#This Row],[Old Delivery Day]], "M", "Monday", "T", "Tuesday", "W", "Wednesday", "R", "Thursday", "F", "Friday"))</f>
        <v>103_Week3_Monday</v>
      </c>
      <c r="AD1155" s="20">
        <v>0</v>
      </c>
      <c r="AE1155" s="20">
        <v>0</v>
      </c>
      <c r="AF1155" s="20">
        <v>0</v>
      </c>
      <c r="AG1155" s="20">
        <v>0</v>
      </c>
      <c r="AH1155" t="s">
        <v>247</v>
      </c>
      <c r="AI1155" s="8" t="s">
        <v>4488</v>
      </c>
      <c r="AJ1155" s="8" t="s">
        <v>5517</v>
      </c>
      <c r="AK1155" s="8">
        <v>1</v>
      </c>
      <c r="AL1155" s="8">
        <v>0</v>
      </c>
      <c r="AM1155" s="11">
        <v>0</v>
      </c>
      <c r="AN1155" s="11">
        <v>0</v>
      </c>
      <c r="AO1155" t="s">
        <v>164</v>
      </c>
      <c r="AP1155" s="8" t="s">
        <v>191</v>
      </c>
      <c r="AQ1155" s="8" t="s">
        <v>44</v>
      </c>
      <c r="AR1155" s="8" t="s">
        <v>164</v>
      </c>
      <c r="AS1155" s="8" t="s">
        <v>164</v>
      </c>
      <c r="AT1155" s="8" t="s">
        <v>168</v>
      </c>
      <c r="AU11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55" s="8"/>
      <c r="AW1155">
        <v>0</v>
      </c>
      <c r="AX1155">
        <v>0</v>
      </c>
      <c r="AY1155">
        <v>0</v>
      </c>
      <c r="AZ1155">
        <v>0</v>
      </c>
    </row>
    <row r="1156" spans="1:52" x14ac:dyDescent="0.3">
      <c r="A1156" s="43" t="s">
        <v>915</v>
      </c>
      <c r="B1156" t="s">
        <v>120</v>
      </c>
      <c r="C1156" t="s">
        <v>108</v>
      </c>
      <c r="D1156" s="8" t="s">
        <v>103</v>
      </c>
      <c r="E1156" s="8" t="s">
        <v>126</v>
      </c>
      <c r="F1156" s="8" t="s">
        <v>12</v>
      </c>
      <c r="G1156" s="8" t="s">
        <v>9259</v>
      </c>
      <c r="H1156" s="8" t="s">
        <v>290</v>
      </c>
      <c r="I1156" s="8" t="s">
        <v>15</v>
      </c>
      <c r="J1156" s="8">
        <v>80</v>
      </c>
      <c r="K1156" s="14" t="s">
        <v>914</v>
      </c>
      <c r="L1156" s="14" t="s">
        <v>5775</v>
      </c>
      <c r="M1156" s="10">
        <v>1.05631348540501</v>
      </c>
      <c r="N1156" s="8" t="s">
        <v>7883</v>
      </c>
      <c r="O1156" s="8" t="s">
        <v>147</v>
      </c>
      <c r="P1156" s="9">
        <v>0.36806712962962962</v>
      </c>
      <c r="Q1156" s="9">
        <v>0.37605324074074076</v>
      </c>
      <c r="R1156" s="8">
        <v>0</v>
      </c>
      <c r="S1156" s="10">
        <v>12.458333333333334</v>
      </c>
      <c r="T1156" s="8" t="s">
        <v>4736</v>
      </c>
      <c r="U1156" s="8" t="s">
        <v>4737</v>
      </c>
      <c r="V1156" s="10">
        <v>0.30209668592455202</v>
      </c>
      <c r="W1156">
        <v>2869.96</v>
      </c>
      <c r="X1156" s="8">
        <v>0</v>
      </c>
      <c r="Y1156" s="8">
        <v>0</v>
      </c>
      <c r="Z1156">
        <v>0</v>
      </c>
      <c r="AA1156">
        <v>0</v>
      </c>
      <c r="AB1156" s="8">
        <f>Solution[[#This Row],[Old Stop]] +1</f>
        <v>81</v>
      </c>
      <c r="AC1156" s="8" t="str">
        <f>_xlfn.CONCAT(Solution[[#This Row],[Old Rt '#]],"_",Solution[[#This Row],[Week '#]],"_", _xlfn.SWITCH(Solution[[#This Row],[Old Delivery Day]], "M", "Monday", "T", "Tuesday", "W", "Wednesday", "R", "Thursday", "F", "Friday"))</f>
        <v>105_Week3_Tuesday</v>
      </c>
      <c r="AD1156" s="20">
        <v>68.231399999999994</v>
      </c>
      <c r="AE1156" s="20">
        <v>48.952300000000001</v>
      </c>
      <c r="AF1156" s="20">
        <v>43.77</v>
      </c>
      <c r="AG1156" s="20">
        <v>46.871499999999997</v>
      </c>
      <c r="AH1156">
        <v>44.6</v>
      </c>
      <c r="AI1156" s="8" t="s">
        <v>4626</v>
      </c>
      <c r="AJ1156" s="8" t="s">
        <v>5406</v>
      </c>
      <c r="AK1156" s="8">
        <v>1</v>
      </c>
      <c r="AL1156" s="8">
        <v>0</v>
      </c>
      <c r="AM1156" s="11">
        <v>43.77</v>
      </c>
      <c r="AN1156" s="11">
        <v>47.13</v>
      </c>
      <c r="AO1156" t="s">
        <v>163</v>
      </c>
      <c r="AP1156" s="8" t="s">
        <v>191</v>
      </c>
      <c r="AQ1156" s="8" t="s">
        <v>44</v>
      </c>
      <c r="AR1156" s="8" t="s">
        <v>163</v>
      </c>
      <c r="AS1156" s="8" t="s">
        <v>163</v>
      </c>
      <c r="AT1156" s="8" t="s">
        <v>168</v>
      </c>
      <c r="AU11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6" s="8">
        <v>0</v>
      </c>
      <c r="AW1156">
        <v>17.057849999999998</v>
      </c>
      <c r="AX1156">
        <v>12.238075</v>
      </c>
      <c r="AY1156">
        <v>10.942500000000001</v>
      </c>
      <c r="AZ1156">
        <v>11.717874999999999</v>
      </c>
    </row>
    <row r="1157" spans="1:52" x14ac:dyDescent="0.3">
      <c r="A1157" s="43" t="s">
        <v>900</v>
      </c>
      <c r="B1157" t="s">
        <v>121</v>
      </c>
      <c r="C1157" t="s">
        <v>4502</v>
      </c>
      <c r="D1157" s="8" t="s">
        <v>103</v>
      </c>
      <c r="E1157" s="8" t="s">
        <v>126</v>
      </c>
      <c r="F1157" s="8" t="s">
        <v>12</v>
      </c>
      <c r="G1157" s="8" t="s">
        <v>9248</v>
      </c>
      <c r="H1157" s="8" t="s">
        <v>290</v>
      </c>
      <c r="I1157" s="8" t="s">
        <v>15</v>
      </c>
      <c r="J1157" s="8">
        <v>150</v>
      </c>
      <c r="K1157" s="14" t="s">
        <v>899</v>
      </c>
      <c r="L1157" s="14" t="s">
        <v>5743</v>
      </c>
      <c r="M1157" s="10">
        <v>0</v>
      </c>
      <c r="N1157" s="8" t="s">
        <v>7851</v>
      </c>
      <c r="O1157" s="8" t="s">
        <v>147</v>
      </c>
      <c r="P1157" s="9">
        <v>0.31064814814814817</v>
      </c>
      <c r="Q1157" s="9">
        <v>0.34009259259259261</v>
      </c>
      <c r="R1157" s="8">
        <v>0</v>
      </c>
      <c r="S1157" s="10">
        <v>45.175000000000004</v>
      </c>
      <c r="T1157" s="8" t="s">
        <v>4486</v>
      </c>
      <c r="U1157" s="8" t="s">
        <v>4487</v>
      </c>
      <c r="V1157" s="10"/>
      <c r="W1157">
        <v>3458.75</v>
      </c>
      <c r="X1157" s="8">
        <v>9</v>
      </c>
      <c r="Y1157" s="8">
        <v>0.80851063829787195</v>
      </c>
      <c r="Z1157">
        <v>2</v>
      </c>
      <c r="AA1157">
        <v>47</v>
      </c>
      <c r="AB1157" s="8">
        <f>Solution[[#This Row],[Old Stop]] +1</f>
        <v>151</v>
      </c>
      <c r="AC1157" s="8" t="str">
        <f>_xlfn.CONCAT(Solution[[#This Row],[Old Rt '#]],"_",Solution[[#This Row],[Week '#]],"_", _xlfn.SWITCH(Solution[[#This Row],[Old Delivery Day]], "M", "Monday", "T", "Tuesday", "W", "Wednesday", "R", "Thursday", "F", "Friday"))</f>
        <v>105_Week3_Tuesday</v>
      </c>
      <c r="AD1157" s="20">
        <v>70.412999999999997</v>
      </c>
      <c r="AE1157" s="20">
        <v>58.269199999999998</v>
      </c>
      <c r="AF1157" s="20">
        <v>68.106899999999996</v>
      </c>
      <c r="AG1157" s="20">
        <v>74.390699999999995</v>
      </c>
      <c r="AH1157">
        <v>70.5</v>
      </c>
      <c r="AI1157" s="8" t="s">
        <v>4626</v>
      </c>
      <c r="AJ1157" s="8" t="s">
        <v>5406</v>
      </c>
      <c r="AK1157" s="8">
        <v>1</v>
      </c>
      <c r="AL1157" s="8">
        <v>47</v>
      </c>
      <c r="AM1157" s="11">
        <v>65.89</v>
      </c>
      <c r="AN1157" s="11">
        <v>76.592500000000001</v>
      </c>
      <c r="AO1157" t="s">
        <v>163</v>
      </c>
      <c r="AP1157" s="8" t="s">
        <v>191</v>
      </c>
      <c r="AQ1157" s="8" t="s">
        <v>44</v>
      </c>
      <c r="AR1157" s="8" t="s">
        <v>163</v>
      </c>
      <c r="AS1157" s="8" t="s">
        <v>163</v>
      </c>
      <c r="AT1157" s="8" t="s">
        <v>168</v>
      </c>
      <c r="AU11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7" s="8">
        <v>47</v>
      </c>
      <c r="AW1157">
        <v>17.603249999999999</v>
      </c>
      <c r="AX1157">
        <v>14.567299999999999</v>
      </c>
      <c r="AY1157">
        <v>17.026724999999999</v>
      </c>
      <c r="AZ1157">
        <v>18.597674999999999</v>
      </c>
    </row>
    <row r="1158" spans="1:52" x14ac:dyDescent="0.3">
      <c r="A1158" s="43" t="s">
        <v>1776</v>
      </c>
      <c r="B1158" t="s">
        <v>116</v>
      </c>
      <c r="C1158" t="s">
        <v>4497</v>
      </c>
      <c r="D1158" s="8" t="s">
        <v>103</v>
      </c>
      <c r="E1158" s="8" t="s">
        <v>126</v>
      </c>
      <c r="F1158" s="8" t="s">
        <v>12</v>
      </c>
      <c r="G1158" s="8" t="s">
        <v>140</v>
      </c>
      <c r="H1158" s="8" t="s">
        <v>290</v>
      </c>
      <c r="I1158" s="8" t="s">
        <v>15</v>
      </c>
      <c r="J1158" s="8">
        <v>1</v>
      </c>
      <c r="K1158" s="14" t="s">
        <v>1775</v>
      </c>
      <c r="L1158" s="14" t="s">
        <v>5743</v>
      </c>
      <c r="M1158" s="10">
        <v>0</v>
      </c>
      <c r="N1158" s="8" t="s">
        <v>7962</v>
      </c>
      <c r="O1158" s="8" t="s">
        <v>147</v>
      </c>
      <c r="P1158" s="9">
        <v>0.34497685185185184</v>
      </c>
      <c r="Q1158" s="9">
        <v>0.35168981481481482</v>
      </c>
      <c r="R1158" s="8">
        <v>0</v>
      </c>
      <c r="S1158" s="10">
        <v>9.4354006285390355</v>
      </c>
      <c r="T1158" s="8" t="s">
        <v>4486</v>
      </c>
      <c r="U1158" s="8" t="s">
        <v>4487</v>
      </c>
      <c r="V1158" s="10"/>
      <c r="W1158">
        <v>0</v>
      </c>
      <c r="X1158" s="8">
        <v>0</v>
      </c>
      <c r="Y1158" s="8">
        <v>0</v>
      </c>
      <c r="Z1158">
        <v>0</v>
      </c>
      <c r="AA1158">
        <v>0</v>
      </c>
      <c r="AB1158" s="8">
        <f>Solution[[#This Row],[Old Stop]] +1</f>
        <v>2</v>
      </c>
      <c r="AC1158" s="8" t="str">
        <f>_xlfn.CONCAT(Solution[[#This Row],[Old Rt '#]],"_",Solution[[#This Row],[Week '#]],"_", _xlfn.SWITCH(Solution[[#This Row],[Old Delivery Day]], "M", "Monday", "T", "Tuesday", "W", "Wednesday", "R", "Thursday", "F", "Friday"))</f>
        <v>105_Week3_Tuesday</v>
      </c>
      <c r="AD1158" s="20">
        <v>0</v>
      </c>
      <c r="AE1158" s="20">
        <v>0</v>
      </c>
      <c r="AF1158" s="20">
        <v>0</v>
      </c>
      <c r="AG1158" s="20">
        <v>0</v>
      </c>
      <c r="AH1158" t="s">
        <v>247</v>
      </c>
      <c r="AI1158" s="8" t="s">
        <v>4626</v>
      </c>
      <c r="AJ1158" s="8" t="s">
        <v>5406</v>
      </c>
      <c r="AK1158" s="8">
        <v>1</v>
      </c>
      <c r="AL1158" s="8">
        <v>0</v>
      </c>
      <c r="AM1158" s="11">
        <v>0</v>
      </c>
      <c r="AN1158" s="11">
        <v>0</v>
      </c>
      <c r="AO1158" t="s">
        <v>163</v>
      </c>
      <c r="AP1158" s="8" t="s">
        <v>191</v>
      </c>
      <c r="AQ1158" s="8" t="s">
        <v>44</v>
      </c>
      <c r="AR1158" s="8" t="s">
        <v>163</v>
      </c>
      <c r="AS1158" s="8" t="s">
        <v>163</v>
      </c>
      <c r="AT1158" s="8" t="s">
        <v>168</v>
      </c>
      <c r="AU11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8" s="8">
        <v>0</v>
      </c>
      <c r="AW1158">
        <v>0</v>
      </c>
      <c r="AX1158">
        <v>0</v>
      </c>
      <c r="AY1158">
        <v>0</v>
      </c>
      <c r="AZ1158">
        <v>0</v>
      </c>
    </row>
    <row r="1159" spans="1:52" x14ac:dyDescent="0.3">
      <c r="A1159" s="43" t="s">
        <v>810</v>
      </c>
      <c r="B1159" t="s">
        <v>4766</v>
      </c>
      <c r="C1159" t="s">
        <v>110</v>
      </c>
      <c r="D1159" s="8" t="s">
        <v>103</v>
      </c>
      <c r="E1159" s="8" t="s">
        <v>126</v>
      </c>
      <c r="F1159" s="8" t="s">
        <v>12</v>
      </c>
      <c r="G1159" s="8" t="s">
        <v>9249</v>
      </c>
      <c r="H1159" s="8" t="s">
        <v>160</v>
      </c>
      <c r="I1159" s="8" t="s">
        <v>13</v>
      </c>
      <c r="J1159" s="8">
        <v>0</v>
      </c>
      <c r="K1159" s="14" t="s">
        <v>809</v>
      </c>
      <c r="L1159" s="14" t="s">
        <v>5787</v>
      </c>
      <c r="M1159" s="10">
        <v>1.87934622686794</v>
      </c>
      <c r="N1159" s="8" t="s">
        <v>9132</v>
      </c>
      <c r="O1159" s="8" t="s">
        <v>147</v>
      </c>
      <c r="P1159" s="9">
        <v>0.37736111111111109</v>
      </c>
      <c r="Q1159" s="9">
        <v>0.38217592592592592</v>
      </c>
      <c r="R1159" s="8">
        <v>0</v>
      </c>
      <c r="S1159" s="10">
        <v>6.854166666666667</v>
      </c>
      <c r="T1159" s="8" t="s">
        <v>4768</v>
      </c>
      <c r="U1159" s="8" t="s">
        <v>4769</v>
      </c>
      <c r="V1159" s="10">
        <v>0.38491309472837798</v>
      </c>
      <c r="W1159">
        <v>2739.66</v>
      </c>
      <c r="X1159" s="8">
        <v>13</v>
      </c>
      <c r="Y1159" s="8">
        <v>0.51851851851851904</v>
      </c>
      <c r="Z1159">
        <v>2</v>
      </c>
      <c r="AA1159">
        <v>35</v>
      </c>
      <c r="AB1159" s="8">
        <f>Solution[[#This Row],[Old Stop]] +1</f>
        <v>1</v>
      </c>
      <c r="AC1159" s="8" t="str">
        <f>_xlfn.CONCAT(Solution[[#This Row],[Old Rt '#]],"_",Solution[[#This Row],[Week '#]],"_", _xlfn.SWITCH(Solution[[#This Row],[Old Delivery Day]], "M", "Monday", "T", "Tuesday", "W", "Wednesday", "R", "Thursday", "F", "Friday"))</f>
        <v>101_Week3_Monday</v>
      </c>
      <c r="AD1159" s="20">
        <v>51.205300000000001</v>
      </c>
      <c r="AE1159" s="20">
        <v>52.58</v>
      </c>
      <c r="AF1159" s="20">
        <v>54.7607</v>
      </c>
      <c r="AG1159" s="20">
        <v>58.056100000000001</v>
      </c>
      <c r="AH1159">
        <v>59.07</v>
      </c>
      <c r="AI1159" s="8" t="s">
        <v>4626</v>
      </c>
      <c r="AJ1159" s="8" t="s">
        <v>5406</v>
      </c>
      <c r="AK1159" s="8">
        <v>1</v>
      </c>
      <c r="AL1159" s="8">
        <v>27</v>
      </c>
      <c r="AM1159" s="11">
        <v>52.58</v>
      </c>
      <c r="AN1159" s="11">
        <v>59.09</v>
      </c>
      <c r="AO1159" t="s">
        <v>163</v>
      </c>
      <c r="AP1159" s="8" t="s">
        <v>191</v>
      </c>
      <c r="AQ1159" s="8" t="s">
        <v>44</v>
      </c>
      <c r="AR1159" s="8" t="s">
        <v>163</v>
      </c>
      <c r="AS1159" s="8" t="s">
        <v>163</v>
      </c>
      <c r="AT1159" s="8" t="s">
        <v>168</v>
      </c>
      <c r="AU11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59" s="8">
        <v>27</v>
      </c>
      <c r="AW1159">
        <v>12.801325</v>
      </c>
      <c r="AX1159">
        <v>13.145</v>
      </c>
      <c r="AY1159">
        <v>13.690175</v>
      </c>
      <c r="AZ1159">
        <v>14.514025</v>
      </c>
    </row>
    <row r="1160" spans="1:52" x14ac:dyDescent="0.3">
      <c r="A1160" s="43" t="s">
        <v>1772</v>
      </c>
      <c r="B1160" t="s">
        <v>116</v>
      </c>
      <c r="C1160" t="s">
        <v>145</v>
      </c>
      <c r="D1160" s="8" t="s">
        <v>103</v>
      </c>
      <c r="E1160" s="8" t="s">
        <v>126</v>
      </c>
      <c r="F1160" s="8" t="s">
        <v>12</v>
      </c>
      <c r="G1160" s="8" t="s">
        <v>9253</v>
      </c>
      <c r="H1160" s="8" t="s">
        <v>290</v>
      </c>
      <c r="I1160" s="8" t="s">
        <v>15</v>
      </c>
      <c r="J1160" s="8">
        <v>1</v>
      </c>
      <c r="K1160" s="14" t="s">
        <v>1771</v>
      </c>
      <c r="L1160" s="14" t="s">
        <v>5764</v>
      </c>
      <c r="M1160" s="10">
        <v>0.174098425456918</v>
      </c>
      <c r="N1160" s="8" t="s">
        <v>7965</v>
      </c>
      <c r="O1160" s="8" t="s">
        <v>147</v>
      </c>
      <c r="P1160" s="9">
        <v>0.35180555555555554</v>
      </c>
      <c r="Q1160" s="9">
        <v>0.35195601851851854</v>
      </c>
      <c r="R1160" s="8">
        <v>0</v>
      </c>
      <c r="S1160" s="10">
        <v>0.21666666666666667</v>
      </c>
      <c r="T1160" s="8" t="s">
        <v>4771</v>
      </c>
      <c r="U1160" s="8" t="s">
        <v>4772</v>
      </c>
      <c r="V1160" s="10">
        <v>7.8255428818316694E-2</v>
      </c>
      <c r="W1160">
        <v>0</v>
      </c>
      <c r="X1160" s="8">
        <v>0</v>
      </c>
      <c r="Y1160" s="8">
        <v>0</v>
      </c>
      <c r="Z1160">
        <v>0</v>
      </c>
      <c r="AA1160">
        <v>0</v>
      </c>
      <c r="AB1160" s="8">
        <f>Solution[[#This Row],[Old Stop]] +1</f>
        <v>2</v>
      </c>
      <c r="AC1160" s="8" t="str">
        <f>_xlfn.CONCAT(Solution[[#This Row],[Old Rt '#]],"_",Solution[[#This Row],[Week '#]],"_", _xlfn.SWITCH(Solution[[#This Row],[Old Delivery Day]], "M", "Monday", "T", "Tuesday", "W", "Wednesday", "R", "Thursday", "F", "Friday"))</f>
        <v>105_Week3_Tuesday</v>
      </c>
      <c r="AD1160" s="20">
        <v>0</v>
      </c>
      <c r="AE1160" s="20">
        <v>0</v>
      </c>
      <c r="AF1160" s="20">
        <v>0</v>
      </c>
      <c r="AG1160" s="20">
        <v>0</v>
      </c>
      <c r="AH1160" t="s">
        <v>247</v>
      </c>
      <c r="AI1160" s="8" t="s">
        <v>4626</v>
      </c>
      <c r="AJ1160" s="8" t="s">
        <v>5406</v>
      </c>
      <c r="AK1160" s="8">
        <v>1</v>
      </c>
      <c r="AL1160" s="8">
        <v>0</v>
      </c>
      <c r="AM1160" s="11">
        <v>0</v>
      </c>
      <c r="AN1160" s="11">
        <v>0</v>
      </c>
      <c r="AO1160" t="s">
        <v>163</v>
      </c>
      <c r="AP1160" s="8" t="s">
        <v>191</v>
      </c>
      <c r="AQ1160" s="8" t="s">
        <v>44</v>
      </c>
      <c r="AR1160" s="8" t="s">
        <v>163</v>
      </c>
      <c r="AS1160" s="8" t="s">
        <v>163</v>
      </c>
      <c r="AT1160" s="8" t="s">
        <v>168</v>
      </c>
      <c r="AU11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0" s="8">
        <v>0</v>
      </c>
      <c r="AW1160">
        <v>0</v>
      </c>
      <c r="AX1160">
        <v>0</v>
      </c>
      <c r="AY1160">
        <v>0</v>
      </c>
      <c r="AZ1160">
        <v>0</v>
      </c>
    </row>
    <row r="1161" spans="1:52" x14ac:dyDescent="0.3">
      <c r="A1161" s="43" t="s">
        <v>925</v>
      </c>
      <c r="B1161" t="s">
        <v>4620</v>
      </c>
      <c r="C1161" t="s">
        <v>110</v>
      </c>
      <c r="D1161" s="8" t="s">
        <v>103</v>
      </c>
      <c r="E1161" s="8" t="s">
        <v>126</v>
      </c>
      <c r="F1161" s="8" t="s">
        <v>12</v>
      </c>
      <c r="G1161" s="8" t="s">
        <v>9251</v>
      </c>
      <c r="H1161" s="8" t="s">
        <v>160</v>
      </c>
      <c r="I1161" s="8" t="s">
        <v>13</v>
      </c>
      <c r="J1161" s="8">
        <v>0</v>
      </c>
      <c r="K1161" s="14" t="s">
        <v>924</v>
      </c>
      <c r="L1161" s="14" t="s">
        <v>5773</v>
      </c>
      <c r="M1161" s="10">
        <v>0</v>
      </c>
      <c r="N1161" s="8" t="s">
        <v>7873</v>
      </c>
      <c r="O1161" s="8" t="s">
        <v>125</v>
      </c>
      <c r="P1161" s="9">
        <v>0.34009259259259261</v>
      </c>
      <c r="Q1161" s="9">
        <v>0.34497685185185184</v>
      </c>
      <c r="R1161" s="8">
        <v>0</v>
      </c>
      <c r="S1161" s="10">
        <v>7.05</v>
      </c>
      <c r="T1161" s="8" t="s">
        <v>4486</v>
      </c>
      <c r="U1161" s="8" t="s">
        <v>4487</v>
      </c>
      <c r="V1161" s="10"/>
      <c r="W1161">
        <v>2578.84</v>
      </c>
      <c r="X1161" s="8">
        <v>0</v>
      </c>
      <c r="Y1161" s="8">
        <v>0</v>
      </c>
      <c r="Z1161">
        <v>0</v>
      </c>
      <c r="AA1161">
        <v>0</v>
      </c>
      <c r="AB1161" s="8">
        <f>Solution[[#This Row],[Old Stop]] +1</f>
        <v>1</v>
      </c>
      <c r="AC1161" s="8" t="str">
        <f>_xlfn.CONCAT(Solution[[#This Row],[Old Rt '#]],"_",Solution[[#This Row],[Week '#]],"_", _xlfn.SWITCH(Solution[[#This Row],[Old Delivery Day]], "M", "Monday", "T", "Tuesday", "W", "Wednesday", "R", "Thursday", "F", "Friday"))</f>
        <v>101_Week3_Monday</v>
      </c>
      <c r="AD1161" s="20">
        <v>96.59</v>
      </c>
      <c r="AE1161" s="20">
        <v>99.49</v>
      </c>
      <c r="AF1161" s="20">
        <v>102.1566</v>
      </c>
      <c r="AG1161" s="20">
        <v>103.49</v>
      </c>
      <c r="AH1161">
        <v>54.85</v>
      </c>
      <c r="AI1161" s="8" t="s">
        <v>4626</v>
      </c>
      <c r="AJ1161" s="8" t="s">
        <v>5406</v>
      </c>
      <c r="AK1161" s="8">
        <v>1</v>
      </c>
      <c r="AL1161" s="8">
        <v>0</v>
      </c>
      <c r="AM1161" s="11">
        <v>49.744999999999997</v>
      </c>
      <c r="AN1161" s="11">
        <v>51.744999999999997</v>
      </c>
      <c r="AO1161" t="s">
        <v>163</v>
      </c>
      <c r="AP1161" s="8" t="s">
        <v>191</v>
      </c>
      <c r="AQ1161" s="8" t="s">
        <v>44</v>
      </c>
      <c r="AR1161" s="8" t="s">
        <v>163</v>
      </c>
      <c r="AS1161" s="8" t="s">
        <v>163</v>
      </c>
      <c r="AT1161" s="8" t="s">
        <v>168</v>
      </c>
      <c r="AU11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1" s="8">
        <v>0</v>
      </c>
      <c r="AW1161">
        <v>24.147500000000001</v>
      </c>
      <c r="AX1161">
        <v>24.872499999999999</v>
      </c>
      <c r="AY1161">
        <v>25.539149999999999</v>
      </c>
      <c r="AZ1161">
        <v>25.872499999999999</v>
      </c>
    </row>
    <row r="1162" spans="1:52" x14ac:dyDescent="0.3">
      <c r="A1162" s="43" t="s">
        <v>1581</v>
      </c>
      <c r="B1162" t="s">
        <v>111</v>
      </c>
      <c r="C1162" t="s">
        <v>4773</v>
      </c>
      <c r="D1162" s="8" t="s">
        <v>103</v>
      </c>
      <c r="E1162" s="8" t="s">
        <v>126</v>
      </c>
      <c r="F1162" s="8" t="s">
        <v>12</v>
      </c>
      <c r="G1162" s="8" t="s">
        <v>9254</v>
      </c>
      <c r="H1162" s="8" t="s">
        <v>290</v>
      </c>
      <c r="I1162" s="8" t="s">
        <v>15</v>
      </c>
      <c r="J1162" s="8">
        <v>50</v>
      </c>
      <c r="K1162" s="14" t="s">
        <v>1580</v>
      </c>
      <c r="L1162" s="14" t="s">
        <v>8920</v>
      </c>
      <c r="M1162" s="10">
        <v>4.3939065355505704</v>
      </c>
      <c r="N1162" s="8" t="s">
        <v>7850</v>
      </c>
      <c r="O1162" s="8" t="s">
        <v>147</v>
      </c>
      <c r="P1162" s="9">
        <v>0.38521990740740741</v>
      </c>
      <c r="Q1162" s="9">
        <v>0.39829861111111109</v>
      </c>
      <c r="R1162" s="8">
        <v>0</v>
      </c>
      <c r="S1162" s="10">
        <v>19.120833333333334</v>
      </c>
      <c r="T1162" s="8" t="s">
        <v>8921</v>
      </c>
      <c r="U1162" s="8" t="s">
        <v>8922</v>
      </c>
      <c r="V1162" s="10">
        <v>2.4804498221332101</v>
      </c>
      <c r="W1162">
        <v>8610.5300000000007</v>
      </c>
      <c r="X1162" s="8">
        <v>0</v>
      </c>
      <c r="Y1162" s="8">
        <v>0</v>
      </c>
      <c r="Z1162">
        <v>0</v>
      </c>
      <c r="AA1162">
        <v>0</v>
      </c>
      <c r="AB1162" s="8">
        <f>Solution[[#This Row],[Old Stop]] +1</f>
        <v>51</v>
      </c>
      <c r="AC1162" s="8" t="str">
        <f>_xlfn.CONCAT(Solution[[#This Row],[Old Rt '#]],"_",Solution[[#This Row],[Week '#]],"_", _xlfn.SWITCH(Solution[[#This Row],[Old Delivery Day]], "M", "Monday", "T", "Tuesday", "W", "Wednesday", "R", "Thursday", "F", "Friday"))</f>
        <v>105_Week3_Tuesday</v>
      </c>
      <c r="AD1162" s="20">
        <v>144.13069999999999</v>
      </c>
      <c r="AE1162" s="20">
        <v>148.43299999999999</v>
      </c>
      <c r="AF1162" s="20">
        <v>189.65379999999999</v>
      </c>
      <c r="AG1162" s="20">
        <v>167.00460000000001</v>
      </c>
      <c r="AH1162">
        <v>196.85</v>
      </c>
      <c r="AI1162" s="8" t="s">
        <v>4626</v>
      </c>
      <c r="AJ1162" s="8" t="s">
        <v>5406</v>
      </c>
      <c r="AK1162" s="8">
        <v>1</v>
      </c>
      <c r="AL1162" s="8">
        <v>0</v>
      </c>
      <c r="AM1162" s="11">
        <v>176.2337</v>
      </c>
      <c r="AN1162" s="11">
        <v>166.83619999999999</v>
      </c>
      <c r="AO1162" t="s">
        <v>163</v>
      </c>
      <c r="AP1162" s="8" t="s">
        <v>191</v>
      </c>
      <c r="AQ1162" s="8" t="s">
        <v>44</v>
      </c>
      <c r="AR1162" s="8" t="s">
        <v>163</v>
      </c>
      <c r="AS1162" s="8" t="s">
        <v>163</v>
      </c>
      <c r="AT1162" s="8" t="s">
        <v>168</v>
      </c>
      <c r="AU11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2" s="8">
        <v>0</v>
      </c>
      <c r="AW1162">
        <v>36.032674999999998</v>
      </c>
      <c r="AX1162">
        <v>37.108249999999998</v>
      </c>
      <c r="AY1162">
        <v>47.413449999999997</v>
      </c>
      <c r="AZ1162">
        <v>41.751150000000003</v>
      </c>
    </row>
    <row r="1163" spans="1:52" x14ac:dyDescent="0.3">
      <c r="A1163" s="43" t="s">
        <v>5707</v>
      </c>
      <c r="B1163" t="s">
        <v>5723</v>
      </c>
      <c r="C1163" t="s">
        <v>110</v>
      </c>
      <c r="D1163" s="8" t="s">
        <v>103</v>
      </c>
      <c r="E1163" s="8" t="s">
        <v>126</v>
      </c>
      <c r="F1163" s="8" t="s">
        <v>12</v>
      </c>
      <c r="G1163" s="8" t="s">
        <v>9261</v>
      </c>
      <c r="H1163" s="8" t="s">
        <v>160</v>
      </c>
      <c r="I1163" s="8" t="s">
        <v>13</v>
      </c>
      <c r="J1163" s="8">
        <v>0</v>
      </c>
      <c r="K1163" s="14" t="s">
        <v>3393</v>
      </c>
      <c r="L1163" s="14" t="s">
        <v>7649</v>
      </c>
      <c r="M1163" s="10">
        <v>0</v>
      </c>
      <c r="N1163" s="8" t="s">
        <v>7838</v>
      </c>
      <c r="O1163" s="8" t="s">
        <v>147</v>
      </c>
      <c r="P1163" s="9">
        <v>0.43797453703703704</v>
      </c>
      <c r="Q1163" s="9">
        <v>0.45394675925925926</v>
      </c>
      <c r="R1163" s="8">
        <v>0</v>
      </c>
      <c r="S1163" s="10">
        <v>5.2333333333333334</v>
      </c>
      <c r="T1163" s="8" t="s">
        <v>5747</v>
      </c>
      <c r="U1163" s="8" t="s">
        <v>5748</v>
      </c>
      <c r="V1163" s="10"/>
      <c r="W1163">
        <v>168.59</v>
      </c>
      <c r="Y1163" s="8">
        <v>0</v>
      </c>
      <c r="Z1163">
        <v>0</v>
      </c>
      <c r="AA1163">
        <v>0</v>
      </c>
      <c r="AB1163" s="8">
        <f>Solution[[#This Row],[Old Stop]] +1</f>
        <v>1</v>
      </c>
      <c r="AC1163" s="8" t="str">
        <f>_xlfn.CONCAT(Solution[[#This Row],[Old Rt '#]],"_",Solution[[#This Row],[Week '#]],"_", _xlfn.SWITCH(Solution[[#This Row],[Old Delivery Day]], "M", "Monday", "T", "Tuesday", "W", "Wednesday", "R", "Thursday", "F", "Friday"))</f>
        <v>101_Week3_Monday</v>
      </c>
      <c r="AD1163" s="20">
        <v>0</v>
      </c>
      <c r="AE1163" s="20">
        <v>0</v>
      </c>
      <c r="AF1163" s="20">
        <v>0</v>
      </c>
      <c r="AG1163" s="20">
        <v>0</v>
      </c>
      <c r="AH1163">
        <v>56.196599999999997</v>
      </c>
      <c r="AI1163" s="8" t="s">
        <v>4626</v>
      </c>
      <c r="AJ1163" s="8" t="s">
        <v>5406</v>
      </c>
      <c r="AK1163" s="8">
        <v>1</v>
      </c>
      <c r="AL1163" s="8"/>
      <c r="AM1163" s="11">
        <v>0</v>
      </c>
      <c r="AN1163" s="11">
        <v>0</v>
      </c>
      <c r="AO1163" t="s">
        <v>163</v>
      </c>
      <c r="AP1163" s="8" t="s">
        <v>77</v>
      </c>
      <c r="AQ1163" s="8" t="s">
        <v>44</v>
      </c>
      <c r="AR1163" s="8" t="s">
        <v>163</v>
      </c>
      <c r="AS1163" s="8" t="s">
        <v>163</v>
      </c>
      <c r="AT1163" s="8" t="s">
        <v>168</v>
      </c>
      <c r="AU11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3" s="8"/>
      <c r="AW1163">
        <v>0</v>
      </c>
      <c r="AX1163">
        <v>0</v>
      </c>
      <c r="AY1163">
        <v>0</v>
      </c>
      <c r="AZ1163">
        <v>0</v>
      </c>
    </row>
    <row r="1164" spans="1:52" x14ac:dyDescent="0.3">
      <c r="A1164" s="43" t="s">
        <v>1859</v>
      </c>
      <c r="B1164" t="s">
        <v>4661</v>
      </c>
      <c r="C1164" t="s">
        <v>112</v>
      </c>
      <c r="D1164" s="8" t="s">
        <v>103</v>
      </c>
      <c r="E1164" s="8" t="s">
        <v>126</v>
      </c>
      <c r="F1164" s="8" t="s">
        <v>12</v>
      </c>
      <c r="G1164" s="8" t="s">
        <v>9266</v>
      </c>
      <c r="H1164" s="8" t="s">
        <v>160</v>
      </c>
      <c r="I1164" s="8" t="s">
        <v>13</v>
      </c>
      <c r="J1164" s="8">
        <v>0</v>
      </c>
      <c r="K1164" s="14" t="s">
        <v>1858</v>
      </c>
      <c r="L1164" s="14" t="s">
        <v>5769</v>
      </c>
      <c r="M1164" s="10">
        <v>0</v>
      </c>
      <c r="N1164" s="8" t="s">
        <v>7876</v>
      </c>
      <c r="O1164" s="8" t="s">
        <v>147</v>
      </c>
      <c r="P1164" s="9">
        <v>0.42936342592592591</v>
      </c>
      <c r="Q1164" s="9">
        <v>0.43797453703703704</v>
      </c>
      <c r="R1164" s="8">
        <v>0</v>
      </c>
      <c r="S1164" s="10">
        <v>11.041666666666666</v>
      </c>
      <c r="T1164" s="8" t="s">
        <v>5747</v>
      </c>
      <c r="U1164" s="8" t="s">
        <v>5748</v>
      </c>
      <c r="V1164" s="10"/>
      <c r="W1164">
        <v>2782.05</v>
      </c>
      <c r="X1164" s="8">
        <v>0</v>
      </c>
      <c r="Y1164" s="8">
        <v>0</v>
      </c>
      <c r="Z1164">
        <v>0</v>
      </c>
      <c r="AA1164">
        <v>0</v>
      </c>
      <c r="AB1164" s="8">
        <f>Solution[[#This Row],[Old Stop]] +1</f>
        <v>1</v>
      </c>
      <c r="AC1164" s="8" t="str">
        <f>_xlfn.CONCAT(Solution[[#This Row],[Old Rt '#]],"_",Solution[[#This Row],[Week '#]],"_", _xlfn.SWITCH(Solution[[#This Row],[Old Delivery Day]], "M", "Monday", "T", "Tuesday", "W", "Wednesday", "R", "Thursday", "F", "Friday"))</f>
        <v>101_Week3_Monday</v>
      </c>
      <c r="AD1164" s="20">
        <v>53.815300000000001</v>
      </c>
      <c r="AE1164" s="20">
        <v>53.185299999999998</v>
      </c>
      <c r="AF1164" s="20">
        <v>54.314599999999999</v>
      </c>
      <c r="AG1164" s="20">
        <v>54.826099999999997</v>
      </c>
      <c r="AH1164">
        <v>58.72</v>
      </c>
      <c r="AI1164" s="8" t="s">
        <v>4626</v>
      </c>
      <c r="AJ1164" s="8" t="s">
        <v>5406</v>
      </c>
      <c r="AK1164" s="8">
        <v>1</v>
      </c>
      <c r="AL1164" s="8">
        <v>0</v>
      </c>
      <c r="AM1164" s="11">
        <v>53.725000000000001</v>
      </c>
      <c r="AN1164" s="11">
        <v>55.387500000000003</v>
      </c>
      <c r="AO1164" t="s">
        <v>163</v>
      </c>
      <c r="AP1164" s="8" t="s">
        <v>191</v>
      </c>
      <c r="AQ1164" s="8" t="s">
        <v>44</v>
      </c>
      <c r="AR1164" s="8" t="s">
        <v>163</v>
      </c>
      <c r="AS1164" s="8" t="s">
        <v>163</v>
      </c>
      <c r="AT1164" s="8" t="s">
        <v>168</v>
      </c>
      <c r="AU11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4" s="8">
        <v>0</v>
      </c>
      <c r="AW1164">
        <v>13.453825</v>
      </c>
      <c r="AX1164">
        <v>13.296325</v>
      </c>
      <c r="AY1164">
        <v>13.57865</v>
      </c>
      <c r="AZ1164">
        <v>13.706524999999999</v>
      </c>
    </row>
    <row r="1165" spans="1:52" x14ac:dyDescent="0.3">
      <c r="A1165" s="43" t="s">
        <v>1532</v>
      </c>
      <c r="B1165" t="s">
        <v>144</v>
      </c>
      <c r="C1165" t="s">
        <v>157</v>
      </c>
      <c r="D1165" s="8" t="s">
        <v>103</v>
      </c>
      <c r="E1165" s="8" t="s">
        <v>126</v>
      </c>
      <c r="F1165" s="8" t="s">
        <v>12</v>
      </c>
      <c r="G1165" s="8" t="s">
        <v>9264</v>
      </c>
      <c r="H1165" s="8" t="s">
        <v>290</v>
      </c>
      <c r="I1165" s="8" t="s">
        <v>15</v>
      </c>
      <c r="J1165" s="8">
        <v>160</v>
      </c>
      <c r="K1165" s="14" t="s">
        <v>92</v>
      </c>
      <c r="L1165" s="14" t="s">
        <v>5888</v>
      </c>
      <c r="M1165" s="10">
        <v>1.29005629194836</v>
      </c>
      <c r="N1165" s="8" t="s">
        <v>7840</v>
      </c>
      <c r="O1165" s="8" t="s">
        <v>147</v>
      </c>
      <c r="P1165" s="9">
        <v>0.45483796296296297</v>
      </c>
      <c r="Q1165" s="9">
        <v>0.45643518518518517</v>
      </c>
      <c r="R1165" s="8">
        <v>0</v>
      </c>
      <c r="S1165" s="10">
        <v>2.9958333333333336</v>
      </c>
      <c r="T1165" s="8" t="s">
        <v>4658</v>
      </c>
      <c r="U1165" s="8" t="s">
        <v>4659</v>
      </c>
      <c r="V1165" s="10">
        <v>0.400769847772804</v>
      </c>
      <c r="W1165">
        <v>1164.94</v>
      </c>
      <c r="X1165" s="8">
        <v>0</v>
      </c>
      <c r="Y1165" s="8">
        <v>0</v>
      </c>
      <c r="Z1165">
        <v>0</v>
      </c>
      <c r="AA1165">
        <v>0</v>
      </c>
      <c r="AB1165" s="8">
        <f>Solution[[#This Row],[Old Stop]] +1</f>
        <v>161</v>
      </c>
      <c r="AC1165" s="8" t="str">
        <f>_xlfn.CONCAT(Solution[[#This Row],[Old Rt '#]],"_",Solution[[#This Row],[Week '#]],"_", _xlfn.SWITCH(Solution[[#This Row],[Old Delivery Day]], "M", "Monday", "T", "Tuesday", "W", "Wednesday", "R", "Thursday", "F", "Friday"))</f>
        <v>105_Week3_Tuesday</v>
      </c>
      <c r="AD1165" s="20">
        <v>15.4015</v>
      </c>
      <c r="AE1165" s="20">
        <v>22.755299999999998</v>
      </c>
      <c r="AF1165" s="20">
        <v>28.48</v>
      </c>
      <c r="AG1165" s="20">
        <v>32.884599999999999</v>
      </c>
      <c r="AH1165">
        <v>33.97</v>
      </c>
      <c r="AI1165" s="8" t="s">
        <v>4626</v>
      </c>
      <c r="AJ1165" s="8" t="s">
        <v>5406</v>
      </c>
      <c r="AK1165" s="8">
        <v>1</v>
      </c>
      <c r="AL1165" s="8">
        <v>0</v>
      </c>
      <c r="AM1165" s="11">
        <v>24.89</v>
      </c>
      <c r="AN1165" s="11">
        <v>34.5</v>
      </c>
      <c r="AO1165" t="s">
        <v>163</v>
      </c>
      <c r="AP1165" s="8" t="s">
        <v>191</v>
      </c>
      <c r="AQ1165" s="8" t="s">
        <v>44</v>
      </c>
      <c r="AR1165" s="8" t="s">
        <v>163</v>
      </c>
      <c r="AS1165" s="8" t="s">
        <v>163</v>
      </c>
      <c r="AT1165" s="8" t="s">
        <v>168</v>
      </c>
      <c r="AU11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5" s="8">
        <v>0</v>
      </c>
      <c r="AW1165">
        <v>3.8503750000000001</v>
      </c>
      <c r="AX1165">
        <v>5.6888249999999996</v>
      </c>
      <c r="AY1165">
        <v>7.12</v>
      </c>
      <c r="AZ1165">
        <v>8.2211499999999997</v>
      </c>
    </row>
    <row r="1166" spans="1:52" x14ac:dyDescent="0.3">
      <c r="A1166" s="43" t="s">
        <v>1933</v>
      </c>
      <c r="B1166" t="s">
        <v>111</v>
      </c>
      <c r="C1166" t="s">
        <v>4622</v>
      </c>
      <c r="D1166" s="8" t="s">
        <v>103</v>
      </c>
      <c r="E1166" s="8" t="s">
        <v>126</v>
      </c>
      <c r="F1166" s="8" t="s">
        <v>12</v>
      </c>
      <c r="G1166" s="8" t="s">
        <v>9262</v>
      </c>
      <c r="H1166" s="8" t="s">
        <v>290</v>
      </c>
      <c r="I1166" s="8" t="s">
        <v>15</v>
      </c>
      <c r="J1166" s="8">
        <v>290</v>
      </c>
      <c r="K1166" s="14" t="s">
        <v>1932</v>
      </c>
      <c r="L1166" s="14" t="s">
        <v>5846</v>
      </c>
      <c r="M1166" s="10">
        <v>9.0150741356036406</v>
      </c>
      <c r="N1166" s="8" t="s">
        <v>7875</v>
      </c>
      <c r="O1166" s="8" t="s">
        <v>147</v>
      </c>
      <c r="P1166" s="9">
        <v>0.48451388888888891</v>
      </c>
      <c r="Q1166" s="9">
        <v>0.49289351851851854</v>
      </c>
      <c r="R1166" s="8">
        <v>0</v>
      </c>
      <c r="S1166" s="10">
        <v>15.004166666666666</v>
      </c>
      <c r="T1166" s="8" t="s">
        <v>4624</v>
      </c>
      <c r="U1166" s="8" t="s">
        <v>4625</v>
      </c>
      <c r="V1166" s="10">
        <v>7.3792637561857299</v>
      </c>
      <c r="W1166">
        <v>4961.97</v>
      </c>
      <c r="X1166" s="8">
        <v>0</v>
      </c>
      <c r="Y1166" s="8">
        <v>0</v>
      </c>
      <c r="Z1166">
        <v>0</v>
      </c>
      <c r="AA1166">
        <v>0</v>
      </c>
      <c r="AB1166" s="8">
        <f>Solution[[#This Row],[Old Stop]] +1</f>
        <v>291</v>
      </c>
      <c r="AC1166" s="8" t="str">
        <f>_xlfn.CONCAT(Solution[[#This Row],[Old Rt '#]],"_",Solution[[#This Row],[Week '#]],"_", _xlfn.SWITCH(Solution[[#This Row],[Old Delivery Day]], "M", "Monday", "T", "Tuesday", "W", "Wednesday", "R", "Thursday", "F", "Friday"))</f>
        <v>105_Week3_Tuesday</v>
      </c>
      <c r="AD1166" s="20">
        <v>127.57769999999999</v>
      </c>
      <c r="AE1166" s="20">
        <v>104.85299999999999</v>
      </c>
      <c r="AF1166" s="20">
        <v>150.0138</v>
      </c>
      <c r="AG1166" s="20">
        <v>138.4153</v>
      </c>
      <c r="AH1166">
        <v>146.57</v>
      </c>
      <c r="AI1166" s="8" t="s">
        <v>4626</v>
      </c>
      <c r="AJ1166" s="8" t="s">
        <v>5406</v>
      </c>
      <c r="AK1166" s="8">
        <v>1</v>
      </c>
      <c r="AL1166" s="8">
        <v>0</v>
      </c>
      <c r="AM1166" s="11">
        <v>140.09119999999999</v>
      </c>
      <c r="AN1166" s="11">
        <v>141.60499999999999</v>
      </c>
      <c r="AO1166" t="s">
        <v>163</v>
      </c>
      <c r="AP1166" s="8" t="s">
        <v>191</v>
      </c>
      <c r="AQ1166" s="8" t="s">
        <v>44</v>
      </c>
      <c r="AR1166" s="8" t="s">
        <v>163</v>
      </c>
      <c r="AS1166" s="8" t="s">
        <v>163</v>
      </c>
      <c r="AT1166" s="8" t="s">
        <v>168</v>
      </c>
      <c r="AU11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6" s="8">
        <v>0</v>
      </c>
      <c r="AW1166">
        <v>31.894424999999998</v>
      </c>
      <c r="AX1166">
        <v>26.213249999999999</v>
      </c>
      <c r="AY1166">
        <v>37.503450000000001</v>
      </c>
      <c r="AZ1166">
        <v>34.603825000000001</v>
      </c>
    </row>
    <row r="1167" spans="1:52" x14ac:dyDescent="0.3">
      <c r="A1167" s="43" t="s">
        <v>918</v>
      </c>
      <c r="B1167" t="s">
        <v>4750</v>
      </c>
      <c r="C1167" t="s">
        <v>110</v>
      </c>
      <c r="D1167" s="8" t="s">
        <v>103</v>
      </c>
      <c r="E1167" s="8" t="s">
        <v>126</v>
      </c>
      <c r="F1167" s="8" t="s">
        <v>12</v>
      </c>
      <c r="G1167" s="8" t="s">
        <v>9265</v>
      </c>
      <c r="H1167" s="8" t="s">
        <v>160</v>
      </c>
      <c r="I1167" s="8" t="s">
        <v>13</v>
      </c>
      <c r="J1167" s="8">
        <v>0</v>
      </c>
      <c r="K1167" s="14" t="s">
        <v>917</v>
      </c>
      <c r="L1167" s="14" t="s">
        <v>5903</v>
      </c>
      <c r="M1167" s="10">
        <v>0.207749659391993</v>
      </c>
      <c r="N1167" s="8" t="s">
        <v>7839</v>
      </c>
      <c r="O1167" s="8" t="s">
        <v>125</v>
      </c>
      <c r="P1167" s="9">
        <v>0.46598379629629627</v>
      </c>
      <c r="Q1167" s="9">
        <v>0.47825231481481484</v>
      </c>
      <c r="R1167" s="8">
        <v>0</v>
      </c>
      <c r="S1167" s="10">
        <v>15.983333333333334</v>
      </c>
      <c r="T1167" s="8" t="s">
        <v>4752</v>
      </c>
      <c r="U1167" s="8" t="s">
        <v>4753</v>
      </c>
      <c r="V1167" s="10">
        <v>0.120483678145582</v>
      </c>
      <c r="W1167">
        <v>10668.72</v>
      </c>
      <c r="X1167" s="8">
        <v>0</v>
      </c>
      <c r="Y1167" s="8">
        <v>0</v>
      </c>
      <c r="Z1167">
        <v>0</v>
      </c>
      <c r="AA1167">
        <v>0</v>
      </c>
      <c r="AB1167" s="8">
        <f>Solution[[#This Row],[Old Stop]] +1</f>
        <v>1</v>
      </c>
      <c r="AC1167" s="8" t="str">
        <f>_xlfn.CONCAT(Solution[[#This Row],[Old Rt '#]],"_",Solution[[#This Row],[Week '#]],"_", _xlfn.SWITCH(Solution[[#This Row],[Old Delivery Day]], "M", "Monday", "T", "Tuesday", "W", "Wednesday", "R", "Thursday", "F", "Friday"))</f>
        <v>101_Week3_Monday</v>
      </c>
      <c r="AD1167" s="20">
        <v>94.866600000000005</v>
      </c>
      <c r="AE1167" s="20">
        <v>151.893</v>
      </c>
      <c r="AF1167" s="20">
        <v>210.16159999999999</v>
      </c>
      <c r="AG1167" s="20">
        <v>208.54470000000001</v>
      </c>
      <c r="AH1167">
        <v>407.31</v>
      </c>
      <c r="AI1167" s="8" t="s">
        <v>4626</v>
      </c>
      <c r="AJ1167" s="8" t="s">
        <v>5406</v>
      </c>
      <c r="AK1167" s="8">
        <v>1</v>
      </c>
      <c r="AL1167" s="8">
        <v>0</v>
      </c>
      <c r="AM1167" s="11">
        <v>272.69869999999997</v>
      </c>
      <c r="AN1167" s="11">
        <v>351.71249999999998</v>
      </c>
      <c r="AO1167" t="s">
        <v>163</v>
      </c>
      <c r="AP1167" s="8" t="s">
        <v>191</v>
      </c>
      <c r="AQ1167" s="8" t="s">
        <v>44</v>
      </c>
      <c r="AR1167" s="8" t="s">
        <v>163</v>
      </c>
      <c r="AS1167" s="8" t="s">
        <v>163</v>
      </c>
      <c r="AT1167" s="8" t="s">
        <v>168</v>
      </c>
      <c r="AU11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7" s="8">
        <v>0</v>
      </c>
      <c r="AW1167">
        <v>23.716650000000001</v>
      </c>
      <c r="AX1167">
        <v>37.97325</v>
      </c>
      <c r="AY1167">
        <v>52.540399999999998</v>
      </c>
      <c r="AZ1167">
        <v>52.136175000000001</v>
      </c>
    </row>
    <row r="1168" spans="1:52" x14ac:dyDescent="0.3">
      <c r="A1168" s="43" t="s">
        <v>1660</v>
      </c>
      <c r="B1168" t="s">
        <v>4775</v>
      </c>
      <c r="C1168" t="s">
        <v>110</v>
      </c>
      <c r="D1168" s="8" t="s">
        <v>103</v>
      </c>
      <c r="E1168" s="8" t="s">
        <v>126</v>
      </c>
      <c r="F1168" s="8" t="s">
        <v>12</v>
      </c>
      <c r="G1168" s="8" t="s">
        <v>9247</v>
      </c>
      <c r="H1168" s="8" t="s">
        <v>290</v>
      </c>
      <c r="I1168" s="8" t="s">
        <v>15</v>
      </c>
      <c r="J1168" s="8">
        <v>40</v>
      </c>
      <c r="K1168" s="14" t="s">
        <v>1659</v>
      </c>
      <c r="L1168" s="14" t="s">
        <v>5783</v>
      </c>
      <c r="M1168" s="10">
        <v>0.808639878793457</v>
      </c>
      <c r="N1168" s="8" t="s">
        <v>7874</v>
      </c>
      <c r="O1168" s="8" t="s">
        <v>147</v>
      </c>
      <c r="P1168" s="9">
        <v>0.40353009259259259</v>
      </c>
      <c r="Q1168" s="9">
        <v>0.41336805555555556</v>
      </c>
      <c r="R1168" s="8">
        <v>0</v>
      </c>
      <c r="S1168" s="10">
        <v>13.925000000000001</v>
      </c>
      <c r="T1168" s="8" t="s">
        <v>4777</v>
      </c>
      <c r="U1168" s="8" t="s">
        <v>4778</v>
      </c>
      <c r="V1168" s="10">
        <v>0.313038880300684</v>
      </c>
      <c r="W1168">
        <v>4227.87</v>
      </c>
      <c r="X1168" s="8">
        <v>0</v>
      </c>
      <c r="Y1168" s="8">
        <v>0</v>
      </c>
      <c r="Z1168">
        <v>0</v>
      </c>
      <c r="AA1168">
        <v>0</v>
      </c>
      <c r="AB1168" s="8">
        <f>Solution[[#This Row],[Old Stop]] +1</f>
        <v>41</v>
      </c>
      <c r="AC1168" s="8" t="str">
        <f>_xlfn.CONCAT(Solution[[#This Row],[Old Rt '#]],"_",Solution[[#This Row],[Week '#]],"_", _xlfn.SWITCH(Solution[[#This Row],[Old Delivery Day]], "M", "Monday", "T", "Tuesday", "W", "Wednesday", "R", "Thursday", "F", "Friday"))</f>
        <v>105_Week3_Tuesday</v>
      </c>
      <c r="AD1168" s="20">
        <v>78.27</v>
      </c>
      <c r="AE1168" s="20">
        <v>79.885300000000001</v>
      </c>
      <c r="AF1168" s="20">
        <v>85.174599999999998</v>
      </c>
      <c r="AG1168" s="20">
        <v>87.568399999999997</v>
      </c>
      <c r="AH1168">
        <v>92.12</v>
      </c>
      <c r="AI1168" s="8" t="s">
        <v>4626</v>
      </c>
      <c r="AJ1168" s="8" t="s">
        <v>5406</v>
      </c>
      <c r="AK1168" s="8">
        <v>1</v>
      </c>
      <c r="AL1168" s="8">
        <v>0</v>
      </c>
      <c r="AM1168" s="11">
        <v>81.27</v>
      </c>
      <c r="AN1168" s="11">
        <v>87.846199999999996</v>
      </c>
      <c r="AO1168" t="s">
        <v>163</v>
      </c>
      <c r="AP1168" s="8" t="s">
        <v>191</v>
      </c>
      <c r="AQ1168" s="8" t="s">
        <v>44</v>
      </c>
      <c r="AR1168" s="8" t="s">
        <v>163</v>
      </c>
      <c r="AS1168" s="8" t="s">
        <v>163</v>
      </c>
      <c r="AT1168" s="8" t="s">
        <v>168</v>
      </c>
      <c r="AU11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8" s="8">
        <v>0</v>
      </c>
      <c r="AW1168">
        <v>19.567499999999999</v>
      </c>
      <c r="AX1168">
        <v>19.971325</v>
      </c>
      <c r="AY1168">
        <v>21.29365</v>
      </c>
      <c r="AZ1168">
        <v>21.892099999999999</v>
      </c>
    </row>
    <row r="1169" spans="1:52" x14ac:dyDescent="0.3">
      <c r="A1169" s="43" t="s">
        <v>1579</v>
      </c>
      <c r="B1169" t="s">
        <v>5084</v>
      </c>
      <c r="C1169" t="s">
        <v>110</v>
      </c>
      <c r="D1169" s="8" t="s">
        <v>103</v>
      </c>
      <c r="E1169" s="8" t="s">
        <v>126</v>
      </c>
      <c r="F1169" s="8" t="s">
        <v>12</v>
      </c>
      <c r="G1169" s="8" t="s">
        <v>9258</v>
      </c>
      <c r="H1169" s="8" t="s">
        <v>290</v>
      </c>
      <c r="I1169" s="8" t="s">
        <v>15</v>
      </c>
      <c r="J1169" s="8">
        <v>45</v>
      </c>
      <c r="K1169" s="14" t="s">
        <v>1578</v>
      </c>
      <c r="L1169" s="14" t="s">
        <v>5785</v>
      </c>
      <c r="M1169" s="10">
        <v>2.4795823566099702</v>
      </c>
      <c r="N1169" s="8" t="s">
        <v>7881</v>
      </c>
      <c r="O1169" s="8" t="s">
        <v>125</v>
      </c>
      <c r="P1169" s="9">
        <v>0.40002314814814816</v>
      </c>
      <c r="Q1169" s="9">
        <v>0.40296296296296297</v>
      </c>
      <c r="R1169" s="8">
        <v>0</v>
      </c>
      <c r="S1169" s="10">
        <v>4.1083333333333334</v>
      </c>
      <c r="T1169" s="8" t="s">
        <v>5086</v>
      </c>
      <c r="U1169" s="8" t="s">
        <v>5087</v>
      </c>
      <c r="V1169" s="10">
        <v>1.8199320532418899</v>
      </c>
      <c r="W1169">
        <v>1066.92</v>
      </c>
      <c r="X1169" s="8">
        <v>0</v>
      </c>
      <c r="Y1169" s="8">
        <v>0</v>
      </c>
      <c r="Z1169">
        <v>0</v>
      </c>
      <c r="AA1169">
        <v>0</v>
      </c>
      <c r="AB1169" s="8">
        <f>Solution[[#This Row],[Old Stop]] +1</f>
        <v>46</v>
      </c>
      <c r="AC1169" s="8" t="str">
        <f>_xlfn.CONCAT(Solution[[#This Row],[Old Rt '#]],"_",Solution[[#This Row],[Week '#]],"_", _xlfn.SWITCH(Solution[[#This Row],[Old Delivery Day]], "M", "Monday", "T", "Tuesday", "W", "Wednesday", "R", "Thursday", "F", "Friday"))</f>
        <v>105_Week3_Tuesday</v>
      </c>
      <c r="AD1169" s="20">
        <v>40.47</v>
      </c>
      <c r="AE1169" s="20">
        <v>40.47</v>
      </c>
      <c r="AF1169" s="20">
        <v>42.103299999999997</v>
      </c>
      <c r="AG1169" s="20">
        <v>42.92</v>
      </c>
      <c r="AH1169">
        <v>21.46</v>
      </c>
      <c r="AI1169" s="8" t="s">
        <v>4626</v>
      </c>
      <c r="AJ1169" s="8" t="s">
        <v>5406</v>
      </c>
      <c r="AK1169" s="8">
        <v>1</v>
      </c>
      <c r="AL1169" s="8">
        <v>0</v>
      </c>
      <c r="AM1169" s="11">
        <v>20.234999999999999</v>
      </c>
      <c r="AN1169" s="11">
        <v>21.46</v>
      </c>
      <c r="AO1169" t="s">
        <v>163</v>
      </c>
      <c r="AP1169" s="8" t="s">
        <v>191</v>
      </c>
      <c r="AQ1169" s="8" t="s">
        <v>44</v>
      </c>
      <c r="AR1169" s="8" t="s">
        <v>163</v>
      </c>
      <c r="AS1169" s="8" t="s">
        <v>163</v>
      </c>
      <c r="AT1169" s="8" t="s">
        <v>168</v>
      </c>
      <c r="AU11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69" s="8">
        <v>0</v>
      </c>
      <c r="AW1169">
        <v>10.1175</v>
      </c>
      <c r="AX1169">
        <v>10.1175</v>
      </c>
      <c r="AY1169">
        <v>10.525824999999999</v>
      </c>
      <c r="AZ1169">
        <v>10.73</v>
      </c>
    </row>
    <row r="1170" spans="1:52" x14ac:dyDescent="0.3">
      <c r="A1170" s="43" t="s">
        <v>688</v>
      </c>
      <c r="B1170" t="s">
        <v>3638</v>
      </c>
      <c r="C1170" t="s">
        <v>142</v>
      </c>
      <c r="D1170" s="8" t="s">
        <v>103</v>
      </c>
      <c r="E1170" s="8" t="s">
        <v>126</v>
      </c>
      <c r="F1170" s="8" t="s">
        <v>13</v>
      </c>
      <c r="G1170" s="8" t="s">
        <v>9261</v>
      </c>
      <c r="H1170" s="8" t="s">
        <v>126</v>
      </c>
      <c r="I1170" s="8" t="s">
        <v>13</v>
      </c>
      <c r="J1170" s="8">
        <v>0</v>
      </c>
      <c r="K1170" s="14" t="s">
        <v>687</v>
      </c>
      <c r="L1170" s="14" t="s">
        <v>5840</v>
      </c>
      <c r="M1170" s="10">
        <v>0.76145151751722995</v>
      </c>
      <c r="N1170" s="8" t="s">
        <v>7856</v>
      </c>
      <c r="O1170" s="8" t="s">
        <v>147</v>
      </c>
      <c r="P1170" s="9">
        <v>0.47113425925925928</v>
      </c>
      <c r="Q1170" s="9">
        <v>0.47839120370370369</v>
      </c>
      <c r="R1170" s="8">
        <v>0</v>
      </c>
      <c r="S1170" s="10">
        <v>19.125</v>
      </c>
      <c r="T1170" s="8" t="s">
        <v>4918</v>
      </c>
      <c r="U1170" s="8" t="s">
        <v>4919</v>
      </c>
      <c r="V1170" s="10">
        <v>0.37898018027353397</v>
      </c>
      <c r="W1170">
        <v>2749.77</v>
      </c>
      <c r="X1170" s="8">
        <v>0</v>
      </c>
      <c r="Y1170" s="8">
        <v>0</v>
      </c>
      <c r="Z1170">
        <v>0</v>
      </c>
      <c r="AA1170">
        <v>0</v>
      </c>
      <c r="AB1170" s="8">
        <f>Solution[[#This Row],[Old Stop]] +1</f>
        <v>1</v>
      </c>
      <c r="AC1170" s="8" t="str">
        <f>_xlfn.CONCAT(Solution[[#This Row],[Old Rt '#]],"_",Solution[[#This Row],[Week '#]],"_", _xlfn.SWITCH(Solution[[#This Row],[Old Delivery Day]], "M", "Monday", "T", "Tuesday", "W", "Wednesday", "R", "Thursday", "F", "Friday"))</f>
        <v>103_Week3_Monday</v>
      </c>
      <c r="AD1170" s="20">
        <v>51.4</v>
      </c>
      <c r="AE1170" s="20">
        <v>53.416899999999998</v>
      </c>
      <c r="AF1170" s="20">
        <v>55.162300000000002</v>
      </c>
      <c r="AG1170" s="20">
        <v>57.24</v>
      </c>
      <c r="AH1170">
        <v>60.14</v>
      </c>
      <c r="AI1170" s="8" t="s">
        <v>4488</v>
      </c>
      <c r="AJ1170" s="8" t="s">
        <v>5517</v>
      </c>
      <c r="AK1170" s="8">
        <v>1</v>
      </c>
      <c r="AL1170" s="8">
        <v>0</v>
      </c>
      <c r="AM1170" s="11">
        <v>52.177500000000002</v>
      </c>
      <c r="AN1170" s="11">
        <v>57.24</v>
      </c>
      <c r="AO1170" t="s">
        <v>164</v>
      </c>
      <c r="AP1170" s="8" t="s">
        <v>191</v>
      </c>
      <c r="AQ1170" s="8" t="s">
        <v>44</v>
      </c>
      <c r="AR1170" s="8" t="s">
        <v>164</v>
      </c>
      <c r="AS1170" s="8" t="s">
        <v>164</v>
      </c>
      <c r="AT1170" s="8" t="s">
        <v>168</v>
      </c>
      <c r="AU11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70" s="8"/>
      <c r="AW1170">
        <v>12.85</v>
      </c>
      <c r="AX1170">
        <v>13.354225</v>
      </c>
      <c r="AY1170">
        <v>13.790575</v>
      </c>
      <c r="AZ1170">
        <v>14.31</v>
      </c>
    </row>
    <row r="1171" spans="1:52" x14ac:dyDescent="0.3">
      <c r="A1171" s="43" t="s">
        <v>920</v>
      </c>
      <c r="B1171" t="s">
        <v>120</v>
      </c>
      <c r="C1171" t="s">
        <v>154</v>
      </c>
      <c r="D1171" s="8" t="s">
        <v>103</v>
      </c>
      <c r="E1171" s="8" t="s">
        <v>126</v>
      </c>
      <c r="F1171" s="8" t="s">
        <v>12</v>
      </c>
      <c r="G1171" s="8" t="s">
        <v>9263</v>
      </c>
      <c r="H1171" s="8" t="s">
        <v>290</v>
      </c>
      <c r="I1171" s="8" t="s">
        <v>15</v>
      </c>
      <c r="J1171" s="8">
        <v>30</v>
      </c>
      <c r="K1171" s="14" t="s">
        <v>919</v>
      </c>
      <c r="L1171" s="14" t="s">
        <v>5746</v>
      </c>
      <c r="M1171" s="10">
        <v>2.5917110411900799</v>
      </c>
      <c r="N1171" s="8" t="s">
        <v>7872</v>
      </c>
      <c r="O1171" s="8" t="s">
        <v>147</v>
      </c>
      <c r="P1171" s="9">
        <v>0.42401620370370369</v>
      </c>
      <c r="Q1171" s="9">
        <v>0.42936342592592591</v>
      </c>
      <c r="R1171" s="8">
        <v>0</v>
      </c>
      <c r="S1171" s="10">
        <v>7.0458333333333334</v>
      </c>
      <c r="T1171" s="8" t="s">
        <v>5747</v>
      </c>
      <c r="U1171" s="8" t="s">
        <v>5748</v>
      </c>
      <c r="V1171" s="10">
        <v>0.83648386936178698</v>
      </c>
      <c r="W1171">
        <v>1672.42</v>
      </c>
      <c r="X1171" s="8">
        <v>0</v>
      </c>
      <c r="Y1171" s="8">
        <v>0</v>
      </c>
      <c r="Z1171">
        <v>0</v>
      </c>
      <c r="AA1171">
        <v>0</v>
      </c>
      <c r="AB1171" s="8">
        <f>Solution[[#This Row],[Old Stop]] +1</f>
        <v>31</v>
      </c>
      <c r="AC1171" s="8" t="str">
        <f>_xlfn.CONCAT(Solution[[#This Row],[Old Rt '#]],"_",Solution[[#This Row],[Week '#]],"_", _xlfn.SWITCH(Solution[[#This Row],[Old Delivery Day]], "M", "Monday", "T", "Tuesday", "W", "Wednesday", "R", "Thursday", "F", "Friday"))</f>
        <v>105_Week3_Tuesday</v>
      </c>
      <c r="AD1171" s="20">
        <v>32.175699999999999</v>
      </c>
      <c r="AE1171" s="20">
        <v>48.375700000000002</v>
      </c>
      <c r="AF1171" s="20">
        <v>28.89</v>
      </c>
      <c r="AG1171" s="20">
        <v>28.89</v>
      </c>
      <c r="AH1171">
        <v>29.4</v>
      </c>
      <c r="AI1171" s="8" t="s">
        <v>4626</v>
      </c>
      <c r="AJ1171" s="8" t="s">
        <v>5406</v>
      </c>
      <c r="AK1171" s="8">
        <v>1</v>
      </c>
      <c r="AL1171" s="8">
        <v>0</v>
      </c>
      <c r="AM1171" s="11">
        <v>28.89</v>
      </c>
      <c r="AN1171" s="11">
        <v>28.89</v>
      </c>
      <c r="AO1171" t="s">
        <v>163</v>
      </c>
      <c r="AP1171" s="8" t="s">
        <v>191</v>
      </c>
      <c r="AQ1171" s="8" t="s">
        <v>44</v>
      </c>
      <c r="AR1171" s="8" t="s">
        <v>163</v>
      </c>
      <c r="AS1171" s="8" t="s">
        <v>163</v>
      </c>
      <c r="AT1171" s="8" t="s">
        <v>168</v>
      </c>
      <c r="AU11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71" s="8">
        <v>0</v>
      </c>
      <c r="AW1171">
        <v>8.0439249999999998</v>
      </c>
      <c r="AX1171">
        <v>12.093925</v>
      </c>
      <c r="AY1171">
        <v>7.2225000000000001</v>
      </c>
      <c r="AZ1171">
        <v>7.2225000000000001</v>
      </c>
    </row>
    <row r="1172" spans="1:52" x14ac:dyDescent="0.3">
      <c r="A1172" s="43" t="s">
        <v>1482</v>
      </c>
      <c r="B1172" t="s">
        <v>4779</v>
      </c>
      <c r="C1172" t="s">
        <v>110</v>
      </c>
      <c r="D1172" s="8" t="s">
        <v>103</v>
      </c>
      <c r="E1172" s="8" t="s">
        <v>126</v>
      </c>
      <c r="F1172" s="8" t="s">
        <v>12</v>
      </c>
      <c r="G1172" s="8" t="s">
        <v>9255</v>
      </c>
      <c r="H1172" s="8" t="s">
        <v>290</v>
      </c>
      <c r="I1172" s="8" t="s">
        <v>15</v>
      </c>
      <c r="J1172" s="8">
        <v>70</v>
      </c>
      <c r="K1172" s="14" t="s">
        <v>1481</v>
      </c>
      <c r="L1172" s="14" t="s">
        <v>5767</v>
      </c>
      <c r="M1172" s="10">
        <v>0.11163590082227901</v>
      </c>
      <c r="N1172" s="8" t="s">
        <v>6416</v>
      </c>
      <c r="O1172" s="8" t="s">
        <v>147</v>
      </c>
      <c r="P1172" s="9">
        <v>0.4160300925925926</v>
      </c>
      <c r="Q1172" s="9">
        <v>0.42222222222222222</v>
      </c>
      <c r="R1172" s="8">
        <v>0</v>
      </c>
      <c r="S1172" s="10">
        <v>10.058333333333334</v>
      </c>
      <c r="T1172" s="8" t="s">
        <v>4781</v>
      </c>
      <c r="U1172" s="8" t="s">
        <v>4782</v>
      </c>
      <c r="V1172" s="10">
        <v>6.0263927267229699E-2</v>
      </c>
      <c r="W1172">
        <v>2944.66</v>
      </c>
      <c r="X1172" s="8">
        <v>0</v>
      </c>
      <c r="Y1172" s="8">
        <v>0</v>
      </c>
      <c r="Z1172">
        <v>0</v>
      </c>
      <c r="AA1172">
        <v>0</v>
      </c>
      <c r="AB1172" s="8">
        <f>Solution[[#This Row],[Old Stop]] +1</f>
        <v>71</v>
      </c>
      <c r="AC1172" s="8" t="str">
        <f>_xlfn.CONCAT(Solution[[#This Row],[Old Rt '#]],"_",Solution[[#This Row],[Week '#]],"_", _xlfn.SWITCH(Solution[[#This Row],[Old Delivery Day]], "M", "Monday", "T", "Tuesday", "W", "Wednesday", "R", "Thursday", "F", "Friday"))</f>
        <v>105_Week3_Tuesday</v>
      </c>
      <c r="AD1172" s="20">
        <v>47.010800000000003</v>
      </c>
      <c r="AE1172" s="20">
        <v>66.063000000000002</v>
      </c>
      <c r="AF1172" s="20">
        <v>74.238399999999999</v>
      </c>
      <c r="AG1172" s="20">
        <v>80.08</v>
      </c>
      <c r="AH1172">
        <v>80.7</v>
      </c>
      <c r="AI1172" s="8" t="s">
        <v>4626</v>
      </c>
      <c r="AJ1172" s="8" t="s">
        <v>5406</v>
      </c>
      <c r="AK1172" s="8">
        <v>1</v>
      </c>
      <c r="AL1172" s="8">
        <v>0</v>
      </c>
      <c r="AM1172" s="11">
        <v>73.788700000000006</v>
      </c>
      <c r="AN1172" s="11">
        <v>80.08</v>
      </c>
      <c r="AO1172" t="s">
        <v>163</v>
      </c>
      <c r="AP1172" s="8" t="s">
        <v>191</v>
      </c>
      <c r="AQ1172" s="8" t="s">
        <v>44</v>
      </c>
      <c r="AR1172" s="8" t="s">
        <v>163</v>
      </c>
      <c r="AS1172" s="8" t="s">
        <v>163</v>
      </c>
      <c r="AT1172" s="8" t="s">
        <v>168</v>
      </c>
      <c r="AU11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72" s="8">
        <v>0</v>
      </c>
      <c r="AW1172">
        <v>11.752700000000001</v>
      </c>
      <c r="AX1172">
        <v>16.515750000000001</v>
      </c>
      <c r="AY1172">
        <v>18.5596</v>
      </c>
      <c r="AZ1172">
        <v>20.02</v>
      </c>
    </row>
    <row r="1173" spans="1:52" x14ac:dyDescent="0.3">
      <c r="A1173" s="43" t="s">
        <v>1338</v>
      </c>
      <c r="B1173" t="s">
        <v>4317</v>
      </c>
      <c r="C1173" t="s">
        <v>110</v>
      </c>
      <c r="D1173" s="8" t="s">
        <v>103</v>
      </c>
      <c r="E1173" s="8" t="s">
        <v>160</v>
      </c>
      <c r="F1173" s="8" t="s">
        <v>14</v>
      </c>
      <c r="G1173" s="8" t="s">
        <v>9252</v>
      </c>
      <c r="H1173" s="8" t="s">
        <v>160</v>
      </c>
      <c r="I1173" s="8" t="s">
        <v>14</v>
      </c>
      <c r="J1173" s="8">
        <v>55</v>
      </c>
      <c r="K1173" s="14" t="s">
        <v>1323</v>
      </c>
      <c r="L1173" s="14" t="s">
        <v>5772</v>
      </c>
      <c r="M1173" s="10">
        <v>0</v>
      </c>
      <c r="N1173" s="8" t="s">
        <v>8832</v>
      </c>
      <c r="O1173" s="8" t="s">
        <v>147</v>
      </c>
      <c r="P1173" s="9">
        <v>0.39708333333333334</v>
      </c>
      <c r="Q1173" s="9">
        <v>0.42418981481481483</v>
      </c>
      <c r="R1173" s="8">
        <v>0</v>
      </c>
      <c r="S1173" s="10">
        <v>35.88666666666667</v>
      </c>
      <c r="T1173" s="8" t="s">
        <v>4165</v>
      </c>
      <c r="U1173" s="8" t="s">
        <v>4166</v>
      </c>
      <c r="V1173" s="10"/>
      <c r="W1173">
        <v>11455.7</v>
      </c>
      <c r="X1173" s="8">
        <v>58</v>
      </c>
      <c r="Y1173" s="8">
        <v>0.78909090909090895</v>
      </c>
      <c r="Z1173">
        <v>13</v>
      </c>
      <c r="AA1173">
        <v>278</v>
      </c>
      <c r="AB1173" s="8">
        <f>Solution[[#This Row],[Old Stop]] +1</f>
        <v>56</v>
      </c>
      <c r="AC1173" s="8" t="str">
        <f>_xlfn.CONCAT(Solution[[#This Row],[Old Rt '#]],"_",Solution[[#This Row],[Week '#]],"_", _xlfn.SWITCH(Solution[[#This Row],[Old Delivery Day]], "M", "Monday", "T", "Tuesday", "W", "Wednesday", "R", "Thursday", "F", "Friday"))</f>
        <v>101_Week3_Friday</v>
      </c>
      <c r="AD1173" s="20">
        <v>218.71530000000001</v>
      </c>
      <c r="AE1173" s="20">
        <v>202.345</v>
      </c>
      <c r="AF1173" s="20">
        <v>226.19759999999999</v>
      </c>
      <c r="AG1173" s="20">
        <v>235.32499999999999</v>
      </c>
      <c r="AH1173">
        <v>243.36</v>
      </c>
      <c r="AI1173" s="8" t="s">
        <v>3402</v>
      </c>
      <c r="AJ1173" s="8" t="s">
        <v>5695</v>
      </c>
      <c r="AK1173" s="8">
        <v>1</v>
      </c>
      <c r="AL1173" s="8">
        <v>275</v>
      </c>
      <c r="AM1173" s="11">
        <v>217.33</v>
      </c>
      <c r="AN1173" s="11">
        <v>300.11250000000001</v>
      </c>
      <c r="AO1173" t="s">
        <v>164</v>
      </c>
      <c r="AP1173" s="8" t="s">
        <v>191</v>
      </c>
      <c r="AQ1173" s="8" t="s">
        <v>44</v>
      </c>
      <c r="AR1173" s="8" t="s">
        <v>164</v>
      </c>
      <c r="AS1173" s="8" t="s">
        <v>164</v>
      </c>
      <c r="AT1173" s="8" t="s">
        <v>168</v>
      </c>
      <c r="AU11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73" s="8"/>
      <c r="AW1173">
        <v>54.678825000000003</v>
      </c>
      <c r="AX1173">
        <v>50.58625</v>
      </c>
      <c r="AY1173">
        <v>56.549399999999999</v>
      </c>
      <c r="AZ1173">
        <v>58.831249999999997</v>
      </c>
    </row>
    <row r="1174" spans="1:52" x14ac:dyDescent="0.3">
      <c r="A1174" s="43" t="s">
        <v>1223</v>
      </c>
      <c r="B1174" t="s">
        <v>3522</v>
      </c>
      <c r="C1174" t="s">
        <v>125</v>
      </c>
      <c r="D1174" s="8" t="s">
        <v>103</v>
      </c>
      <c r="E1174" s="8" t="s">
        <v>160</v>
      </c>
      <c r="F1174" s="8" t="s">
        <v>14</v>
      </c>
      <c r="G1174" s="8" t="s">
        <v>137</v>
      </c>
      <c r="H1174" s="8" t="s">
        <v>160</v>
      </c>
      <c r="I1174" s="8" t="s">
        <v>12</v>
      </c>
      <c r="J1174" s="8">
        <v>5</v>
      </c>
      <c r="K1174" s="14" t="s">
        <v>1222</v>
      </c>
      <c r="L1174" s="14" t="s">
        <v>6141</v>
      </c>
      <c r="M1174" s="10">
        <v>2.4083370039362002</v>
      </c>
      <c r="N1174" s="8" t="s">
        <v>8833</v>
      </c>
      <c r="O1174" s="8" t="s">
        <v>107</v>
      </c>
      <c r="P1174" s="9">
        <v>0.42585648148148147</v>
      </c>
      <c r="Q1174" s="9">
        <v>0.43256944444444445</v>
      </c>
      <c r="R1174" s="8">
        <v>0</v>
      </c>
      <c r="S1174" s="10">
        <v>52.283333333333331</v>
      </c>
      <c r="T1174" s="8" t="s">
        <v>3524</v>
      </c>
      <c r="U1174" s="8" t="s">
        <v>3525</v>
      </c>
      <c r="V1174" s="10">
        <v>0.90080832521277199</v>
      </c>
      <c r="W1174">
        <v>4471.74</v>
      </c>
      <c r="X1174" s="8">
        <v>0</v>
      </c>
      <c r="Y1174" s="8">
        <v>0</v>
      </c>
      <c r="Z1174">
        <v>0</v>
      </c>
      <c r="AA1174">
        <v>0</v>
      </c>
      <c r="AB1174" s="8">
        <f>Solution[[#This Row],[Old Stop]] +1</f>
        <v>6</v>
      </c>
      <c r="AC1174" s="8" t="str">
        <f>_xlfn.CONCAT(Solution[[#This Row],[Old Rt '#]],"_",Solution[[#This Row],[Week '#]],"_", _xlfn.SWITCH(Solution[[#This Row],[Old Delivery Day]], "M", "Monday", "T", "Tuesday", "W", "Wednesday", "R", "Thursday", "F", "Friday"))</f>
        <v>101_Week3_Wednesday</v>
      </c>
      <c r="AD1174" s="20">
        <v>636.11</v>
      </c>
      <c r="AE1174" s="20">
        <v>655.08000000000004</v>
      </c>
      <c r="AF1174" s="20">
        <v>0</v>
      </c>
      <c r="AG1174" s="20">
        <v>681.34</v>
      </c>
      <c r="AH1174" t="s">
        <v>247</v>
      </c>
      <c r="AI1174" s="8" t="s">
        <v>3402</v>
      </c>
      <c r="AJ1174" s="8" t="s">
        <v>5695</v>
      </c>
      <c r="AK1174" s="8">
        <v>1</v>
      </c>
      <c r="AL1174" s="8">
        <v>0</v>
      </c>
      <c r="AM1174" s="11">
        <v>0</v>
      </c>
      <c r="AN1174" s="11">
        <v>170.33500000000001</v>
      </c>
      <c r="AO1174" t="s">
        <v>163</v>
      </c>
      <c r="AP1174" s="8" t="s">
        <v>191</v>
      </c>
      <c r="AQ1174" s="8" t="s">
        <v>44</v>
      </c>
      <c r="AR1174" s="8" t="s">
        <v>164</v>
      </c>
      <c r="AS1174" s="8" t="s">
        <v>163</v>
      </c>
      <c r="AT1174" s="8" t="s">
        <v>168</v>
      </c>
      <c r="AU11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74" s="8">
        <v>0</v>
      </c>
      <c r="AW1174">
        <v>159.0275</v>
      </c>
      <c r="AX1174">
        <v>163.77000000000001</v>
      </c>
      <c r="AY1174">
        <v>0</v>
      </c>
      <c r="AZ1174">
        <v>170.33500000000001</v>
      </c>
    </row>
    <row r="1175" spans="1:52" x14ac:dyDescent="0.3">
      <c r="A1175" s="43" t="s">
        <v>289</v>
      </c>
      <c r="B1175" t="s">
        <v>4314</v>
      </c>
      <c r="C1175" t="s">
        <v>110</v>
      </c>
      <c r="D1175" s="8" t="s">
        <v>103</v>
      </c>
      <c r="E1175" s="8" t="s">
        <v>160</v>
      </c>
      <c r="F1175" s="8" t="s">
        <v>14</v>
      </c>
      <c r="G1175" s="8" t="s">
        <v>9250</v>
      </c>
      <c r="H1175" s="8" t="s">
        <v>114</v>
      </c>
      <c r="I1175" s="8" t="s">
        <v>12</v>
      </c>
      <c r="J1175" s="8">
        <v>50</v>
      </c>
      <c r="K1175" s="14" t="s">
        <v>288</v>
      </c>
      <c r="L1175" s="14" t="s">
        <v>5770</v>
      </c>
      <c r="M1175" s="10">
        <v>0.18063917368218099</v>
      </c>
      <c r="N1175" s="8" t="s">
        <v>8831</v>
      </c>
      <c r="O1175" s="8" t="s">
        <v>147</v>
      </c>
      <c r="P1175" s="9">
        <v>0.39473379629629629</v>
      </c>
      <c r="Q1175" s="9">
        <v>0.39708333333333334</v>
      </c>
      <c r="R1175" s="8">
        <v>0</v>
      </c>
      <c r="S1175" s="10">
        <v>1.0666666666666667</v>
      </c>
      <c r="T1175" s="8" t="s">
        <v>4165</v>
      </c>
      <c r="U1175" s="8" t="s">
        <v>4166</v>
      </c>
      <c r="V1175" s="10">
        <v>7.4830389739735506E-2</v>
      </c>
      <c r="W1175">
        <v>1726.48</v>
      </c>
      <c r="X1175" s="8">
        <v>3</v>
      </c>
      <c r="Y1175" s="8">
        <v>5.7692307692307702E-2</v>
      </c>
      <c r="Z1175">
        <v>4</v>
      </c>
      <c r="AA1175">
        <v>54</v>
      </c>
      <c r="AB1175" s="8">
        <f>Solution[[#This Row],[Old Stop]] +1</f>
        <v>51</v>
      </c>
      <c r="AC1175" s="8" t="str">
        <f>_xlfn.CONCAT(Solution[[#This Row],[Old Rt '#]],"_",Solution[[#This Row],[Week '#]],"_", _xlfn.SWITCH(Solution[[#This Row],[Old Delivery Day]], "M", "Monday", "T", "Tuesday", "W", "Wednesday", "R", "Thursday", "F", "Friday"))</f>
        <v>102_Week3_Wednesday</v>
      </c>
      <c r="AD1175" s="20">
        <v>34.7776</v>
      </c>
      <c r="AE1175" s="20">
        <v>31.226900000000001</v>
      </c>
      <c r="AF1175" s="20">
        <v>31.620699999999999</v>
      </c>
      <c r="AG1175" s="20">
        <v>36.21</v>
      </c>
      <c r="AH1175">
        <v>34.520000000000003</v>
      </c>
      <c r="AI1175" s="8" t="s">
        <v>3402</v>
      </c>
      <c r="AJ1175" s="8" t="s">
        <v>5695</v>
      </c>
      <c r="AK1175" s="8">
        <v>1</v>
      </c>
      <c r="AL1175" s="8">
        <v>55</v>
      </c>
      <c r="AM1175" s="11">
        <v>30</v>
      </c>
      <c r="AN1175" s="11">
        <v>37.4375</v>
      </c>
      <c r="AO1175" t="s">
        <v>163</v>
      </c>
      <c r="AP1175" s="8" t="s">
        <v>191</v>
      </c>
      <c r="AQ1175" s="8" t="s">
        <v>44</v>
      </c>
      <c r="AR1175" s="8" t="s">
        <v>163</v>
      </c>
      <c r="AS1175" s="8" t="s">
        <v>163</v>
      </c>
      <c r="AT1175" s="8" t="s">
        <v>168</v>
      </c>
      <c r="AU11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75" s="8">
        <v>55</v>
      </c>
      <c r="AW1175">
        <v>8.6943999999999999</v>
      </c>
      <c r="AX1175">
        <v>7.8067250000000001</v>
      </c>
      <c r="AY1175">
        <v>7.9051749999999998</v>
      </c>
      <c r="AZ1175">
        <v>9.0525000000000002</v>
      </c>
    </row>
    <row r="1176" spans="1:52" x14ac:dyDescent="0.3">
      <c r="A1176" s="43" t="s">
        <v>1540</v>
      </c>
      <c r="B1176" t="s">
        <v>3491</v>
      </c>
      <c r="C1176" t="s">
        <v>110</v>
      </c>
      <c r="D1176" s="8" t="s">
        <v>103</v>
      </c>
      <c r="E1176" s="8" t="s">
        <v>160</v>
      </c>
      <c r="F1176" s="8" t="s">
        <v>14</v>
      </c>
      <c r="G1176" s="8" t="s">
        <v>155</v>
      </c>
      <c r="H1176" s="8" t="s">
        <v>160</v>
      </c>
      <c r="I1176" s="8" t="s">
        <v>14</v>
      </c>
      <c r="J1176" s="8">
        <v>58</v>
      </c>
      <c r="K1176" s="14" t="s">
        <v>1539</v>
      </c>
      <c r="L1176" s="14" t="s">
        <v>5774</v>
      </c>
      <c r="M1176" s="10">
        <v>6.5746252690977096</v>
      </c>
      <c r="N1176" s="8" t="s">
        <v>8825</v>
      </c>
      <c r="O1176" s="8" t="s">
        <v>147</v>
      </c>
      <c r="P1176" s="9">
        <v>0.36812499999999998</v>
      </c>
      <c r="Q1176" s="9">
        <v>0.37483796296296296</v>
      </c>
      <c r="R1176" s="8">
        <v>0</v>
      </c>
      <c r="S1176" s="10">
        <v>13.591666666666667</v>
      </c>
      <c r="T1176" s="8" t="s">
        <v>3493</v>
      </c>
      <c r="U1176" s="8" t="s">
        <v>3494</v>
      </c>
      <c r="V1176" s="10">
        <v>4.4701006046967198</v>
      </c>
      <c r="W1176">
        <v>3571.06</v>
      </c>
      <c r="X1176" s="8">
        <v>5</v>
      </c>
      <c r="Y1176" s="8">
        <v>0.931506849315068</v>
      </c>
      <c r="Z1176">
        <v>4</v>
      </c>
      <c r="AA1176">
        <v>77</v>
      </c>
      <c r="AB1176" s="8">
        <f>Solution[[#This Row],[Old Stop]] +1</f>
        <v>59</v>
      </c>
      <c r="AC1176" s="8" t="str">
        <f>_xlfn.CONCAT(Solution[[#This Row],[Old Rt '#]],"_",Solution[[#This Row],[Week '#]],"_", _xlfn.SWITCH(Solution[[#This Row],[Old Delivery Day]], "M", "Monday", "T", "Tuesday", "W", "Wednesday", "R", "Thursday", "F", "Friday"))</f>
        <v>101_Week3_Friday</v>
      </c>
      <c r="AD1176" s="20">
        <v>0</v>
      </c>
      <c r="AE1176" s="20">
        <v>102.46250000000001</v>
      </c>
      <c r="AF1176" s="20">
        <v>115.0692</v>
      </c>
      <c r="AG1176" s="20">
        <v>118.7437</v>
      </c>
      <c r="AH1176">
        <v>125.46</v>
      </c>
      <c r="AI1176" s="8" t="s">
        <v>3402</v>
      </c>
      <c r="AJ1176" s="8" t="s">
        <v>5695</v>
      </c>
      <c r="AK1176" s="8">
        <v>1</v>
      </c>
      <c r="AL1176" s="8">
        <v>73</v>
      </c>
      <c r="AM1176" s="11">
        <v>112.1125</v>
      </c>
      <c r="AN1176" s="11">
        <v>43.101199999999999</v>
      </c>
      <c r="AO1176" t="s">
        <v>164</v>
      </c>
      <c r="AP1176" s="8" t="s">
        <v>191</v>
      </c>
      <c r="AQ1176" s="8" t="s">
        <v>44</v>
      </c>
      <c r="AR1176" s="8" t="s">
        <v>164</v>
      </c>
      <c r="AS1176" s="8" t="s">
        <v>164</v>
      </c>
      <c r="AT1176" s="8" t="s">
        <v>168</v>
      </c>
      <c r="AU11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76" s="8"/>
      <c r="AW1176">
        <v>0</v>
      </c>
      <c r="AX1176">
        <v>25.615625000000001</v>
      </c>
      <c r="AY1176">
        <v>28.767299999999999</v>
      </c>
      <c r="AZ1176">
        <v>29.685925000000001</v>
      </c>
    </row>
    <row r="1177" spans="1:52" x14ac:dyDescent="0.3">
      <c r="A1177" s="43" t="s">
        <v>475</v>
      </c>
      <c r="B1177" t="s">
        <v>5201</v>
      </c>
      <c r="C1177" t="s">
        <v>110</v>
      </c>
      <c r="D1177" s="8" t="s">
        <v>103</v>
      </c>
      <c r="E1177" s="8" t="s">
        <v>160</v>
      </c>
      <c r="F1177" s="8" t="s">
        <v>14</v>
      </c>
      <c r="G1177" s="8" t="s">
        <v>180</v>
      </c>
      <c r="H1177" s="8" t="s">
        <v>160</v>
      </c>
      <c r="I1177" s="8" t="s">
        <v>12</v>
      </c>
      <c r="J1177" s="8">
        <v>140</v>
      </c>
      <c r="K1177" s="14" t="s">
        <v>474</v>
      </c>
      <c r="L1177" s="14" t="s">
        <v>6139</v>
      </c>
      <c r="M1177" s="10">
        <v>2.0913374374703402</v>
      </c>
      <c r="N1177" s="8" t="s">
        <v>8826</v>
      </c>
      <c r="O1177" s="8" t="s">
        <v>129</v>
      </c>
      <c r="P1177" s="9">
        <v>0.3762847222222222</v>
      </c>
      <c r="Q1177" s="9">
        <v>0.39460648148148147</v>
      </c>
      <c r="R1177" s="8">
        <v>0</v>
      </c>
      <c r="S1177" s="10">
        <v>20.766666666666666</v>
      </c>
      <c r="T1177" s="8" t="s">
        <v>5203</v>
      </c>
      <c r="U1177" s="8" t="s">
        <v>5204</v>
      </c>
      <c r="V1177" s="10">
        <v>1.4736773246964501</v>
      </c>
      <c r="W1177">
        <v>940.16</v>
      </c>
      <c r="X1177" s="8">
        <v>0</v>
      </c>
      <c r="Y1177" s="8">
        <v>0</v>
      </c>
      <c r="Z1177">
        <v>0</v>
      </c>
      <c r="AA1177">
        <v>0</v>
      </c>
      <c r="AB1177" s="8">
        <f>Solution[[#This Row],[Old Stop]] +1</f>
        <v>141</v>
      </c>
      <c r="AC1177" s="8" t="str">
        <f>_xlfn.CONCAT(Solution[[#This Row],[Old Rt '#]],"_",Solution[[#This Row],[Week '#]],"_", _xlfn.SWITCH(Solution[[#This Row],[Old Delivery Day]], "M", "Monday", "T", "Tuesday", "W", "Wednesday", "R", "Thursday", "F", "Friday"))</f>
        <v>101_Week3_Wednesday</v>
      </c>
      <c r="AD1177" s="20">
        <v>39.944000000000003</v>
      </c>
      <c r="AE1177" s="20">
        <v>41.881599999999999</v>
      </c>
      <c r="AF1177" s="20">
        <v>49.0871</v>
      </c>
      <c r="AG1177" s="20">
        <v>44.43</v>
      </c>
      <c r="AH1177">
        <v>26.09</v>
      </c>
      <c r="AI1177" s="8" t="s">
        <v>3402</v>
      </c>
      <c r="AJ1177" s="8" t="s">
        <v>5695</v>
      </c>
      <c r="AK1177" s="8">
        <v>1</v>
      </c>
      <c r="AL1177" s="8">
        <v>0</v>
      </c>
      <c r="AM1177" s="11">
        <v>23.975000000000001</v>
      </c>
      <c r="AN1177" s="11">
        <v>22.215</v>
      </c>
      <c r="AO1177" t="s">
        <v>163</v>
      </c>
      <c r="AP1177" s="8" t="s">
        <v>191</v>
      </c>
      <c r="AQ1177" s="8" t="s">
        <v>44</v>
      </c>
      <c r="AR1177" s="8" t="s">
        <v>164</v>
      </c>
      <c r="AS1177" s="8" t="s">
        <v>163</v>
      </c>
      <c r="AT1177" s="8" t="s">
        <v>168</v>
      </c>
      <c r="AU11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77" s="8">
        <v>0</v>
      </c>
      <c r="AW1177">
        <v>9.9860000000000007</v>
      </c>
      <c r="AX1177">
        <v>10.4704</v>
      </c>
      <c r="AY1177">
        <v>12.271775</v>
      </c>
      <c r="AZ1177">
        <v>11.1075</v>
      </c>
    </row>
    <row r="1178" spans="1:52" x14ac:dyDescent="0.3">
      <c r="A1178" s="43" t="s">
        <v>1102</v>
      </c>
      <c r="B1178" t="s">
        <v>3812</v>
      </c>
      <c r="C1178" t="s">
        <v>110</v>
      </c>
      <c r="D1178" s="8" t="s">
        <v>103</v>
      </c>
      <c r="E1178" s="8" t="s">
        <v>126</v>
      </c>
      <c r="F1178" s="8" t="s">
        <v>13</v>
      </c>
      <c r="G1178" s="8" t="s">
        <v>180</v>
      </c>
      <c r="H1178" s="8" t="s">
        <v>126</v>
      </c>
      <c r="I1178" s="8" t="s">
        <v>13</v>
      </c>
      <c r="J1178" s="8">
        <v>0</v>
      </c>
      <c r="K1178" s="14" t="s">
        <v>1101</v>
      </c>
      <c r="L1178" s="14" t="s">
        <v>5880</v>
      </c>
      <c r="M1178" s="10">
        <v>3.1011869006363901</v>
      </c>
      <c r="N1178" s="8" t="s">
        <v>6398</v>
      </c>
      <c r="O1178" s="8" t="s">
        <v>147</v>
      </c>
      <c r="P1178" s="9">
        <v>0.30437500000000001</v>
      </c>
      <c r="Q1178" s="9">
        <v>0.30677083333333333</v>
      </c>
      <c r="R1178" s="8">
        <v>0</v>
      </c>
      <c r="S1178" s="10">
        <v>4.8083333333333336</v>
      </c>
      <c r="T1178" s="8" t="s">
        <v>3814</v>
      </c>
      <c r="U1178" s="8" t="s">
        <v>3815</v>
      </c>
      <c r="V1178" s="10">
        <v>3.3721741146385198</v>
      </c>
      <c r="W1178">
        <v>2856.52</v>
      </c>
      <c r="X1178" s="8">
        <v>5</v>
      </c>
      <c r="Y1178" s="8">
        <v>0.77272727272727304</v>
      </c>
      <c r="Z1178">
        <v>1</v>
      </c>
      <c r="AA1178">
        <v>26</v>
      </c>
      <c r="AB1178" s="8">
        <f>Solution[[#This Row],[Old Stop]] +1</f>
        <v>1</v>
      </c>
      <c r="AC1178" s="8" t="str">
        <f>_xlfn.CONCAT(Solution[[#This Row],[Old Rt '#]],"_",Solution[[#This Row],[Week '#]],"_", _xlfn.SWITCH(Solution[[#This Row],[Old Delivery Day]], "M", "Monday", "T", "Tuesday", "W", "Wednesday", "R", "Thursday", "F", "Friday"))</f>
        <v>103_Week3_Monday</v>
      </c>
      <c r="AD1178" s="20">
        <v>55.9953</v>
      </c>
      <c r="AE1178" s="20">
        <v>58.28</v>
      </c>
      <c r="AF1178" s="20">
        <v>50.921500000000002</v>
      </c>
      <c r="AG1178" s="20">
        <v>51.310699999999997</v>
      </c>
      <c r="AH1178">
        <v>52.67</v>
      </c>
      <c r="AI1178" s="8" t="s">
        <v>4488</v>
      </c>
      <c r="AJ1178" s="8" t="s">
        <v>5517</v>
      </c>
      <c r="AK1178" s="8">
        <v>1</v>
      </c>
      <c r="AL1178" s="8">
        <v>22</v>
      </c>
      <c r="AM1178" s="11">
        <v>51.405000000000001</v>
      </c>
      <c r="AN1178" s="11">
        <v>52.67</v>
      </c>
      <c r="AO1178" t="s">
        <v>164</v>
      </c>
      <c r="AP1178" s="8" t="s">
        <v>191</v>
      </c>
      <c r="AQ1178" s="8" t="s">
        <v>44</v>
      </c>
      <c r="AR1178" s="8" t="s">
        <v>164</v>
      </c>
      <c r="AS1178" s="8" t="s">
        <v>164</v>
      </c>
      <c r="AT1178" s="8" t="s">
        <v>168</v>
      </c>
      <c r="AU11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78" s="8"/>
      <c r="AW1178">
        <v>13.998825</v>
      </c>
      <c r="AX1178">
        <v>14.57</v>
      </c>
      <c r="AY1178">
        <v>12.730375</v>
      </c>
      <c r="AZ1178">
        <v>12.827674999999999</v>
      </c>
    </row>
    <row r="1179" spans="1:52" x14ac:dyDescent="0.3">
      <c r="A1179" s="43" t="s">
        <v>1807</v>
      </c>
      <c r="B1179" t="s">
        <v>122</v>
      </c>
      <c r="C1179" t="s">
        <v>125</v>
      </c>
      <c r="D1179" s="8" t="s">
        <v>103</v>
      </c>
      <c r="E1179" s="8" t="s">
        <v>160</v>
      </c>
      <c r="F1179" s="8" t="s">
        <v>14</v>
      </c>
      <c r="G1179" s="8" t="s">
        <v>140</v>
      </c>
      <c r="H1179" s="8" t="s">
        <v>160</v>
      </c>
      <c r="I1179" s="8" t="s">
        <v>14</v>
      </c>
      <c r="J1179" s="8">
        <v>232</v>
      </c>
      <c r="K1179" s="14" t="s">
        <v>1806</v>
      </c>
      <c r="L1179" s="14" t="s">
        <v>5786</v>
      </c>
      <c r="M1179" s="10">
        <v>1.8635843517497499</v>
      </c>
      <c r="N1179" s="8" t="s">
        <v>9133</v>
      </c>
      <c r="O1179" s="8" t="s">
        <v>147</v>
      </c>
      <c r="P1179" s="9">
        <v>0.45467592592592593</v>
      </c>
      <c r="Q1179" s="9">
        <v>0.45936342592592594</v>
      </c>
      <c r="R1179" s="8">
        <v>0</v>
      </c>
      <c r="S1179" s="10">
        <v>7.43</v>
      </c>
      <c r="T1179" s="8" t="s">
        <v>4325</v>
      </c>
      <c r="U1179" s="8" t="s">
        <v>4326</v>
      </c>
      <c r="V1179" s="10">
        <v>0.54787796955446799</v>
      </c>
      <c r="W1179">
        <v>1194.67</v>
      </c>
      <c r="X1179" s="8">
        <v>0</v>
      </c>
      <c r="Y1179" s="8">
        <v>0</v>
      </c>
      <c r="Z1179">
        <v>0</v>
      </c>
      <c r="AA1179">
        <v>0</v>
      </c>
      <c r="AB1179" s="8">
        <f>Solution[[#This Row],[Old Stop]] +1</f>
        <v>233</v>
      </c>
      <c r="AC1179" s="8" t="str">
        <f>_xlfn.CONCAT(Solution[[#This Row],[Old Rt '#]],"_",Solution[[#This Row],[Week '#]],"_", _xlfn.SWITCH(Solution[[#This Row],[Old Delivery Day]], "M", "Monday", "T", "Tuesday", "W", "Wednesday", "R", "Thursday", "F", "Friday"))</f>
        <v>101_Week3_Friday</v>
      </c>
      <c r="AD1179" s="20">
        <v>24.03</v>
      </c>
      <c r="AE1179" s="20">
        <v>24.479199999999999</v>
      </c>
      <c r="AF1179" s="20">
        <v>22.0061</v>
      </c>
      <c r="AG1179" s="20">
        <v>22.1021</v>
      </c>
      <c r="AH1179">
        <v>23.46</v>
      </c>
      <c r="AI1179" s="8" t="s">
        <v>3402</v>
      </c>
      <c r="AJ1179" s="8" t="s">
        <v>5695</v>
      </c>
      <c r="AK1179" s="8">
        <v>1</v>
      </c>
      <c r="AL1179" s="8">
        <v>0</v>
      </c>
      <c r="AM1179" s="11">
        <v>22.914999999999999</v>
      </c>
      <c r="AN1179" s="11">
        <v>22.0975</v>
      </c>
      <c r="AO1179" t="s">
        <v>164</v>
      </c>
      <c r="AP1179" s="8" t="s">
        <v>191</v>
      </c>
      <c r="AQ1179" s="8" t="s">
        <v>44</v>
      </c>
      <c r="AR1179" s="8" t="s">
        <v>164</v>
      </c>
      <c r="AS1179" s="8" t="s">
        <v>164</v>
      </c>
      <c r="AT1179" s="8" t="s">
        <v>168</v>
      </c>
      <c r="AU11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79" s="8"/>
      <c r="AW1179">
        <v>6.0075000000000003</v>
      </c>
      <c r="AX1179">
        <v>6.1197999999999997</v>
      </c>
      <c r="AY1179">
        <v>5.501525</v>
      </c>
      <c r="AZ1179">
        <v>5.525525</v>
      </c>
    </row>
    <row r="1180" spans="1:52" x14ac:dyDescent="0.3">
      <c r="A1180" s="43" t="s">
        <v>1307</v>
      </c>
      <c r="B1180" t="s">
        <v>4799</v>
      </c>
      <c r="C1180" t="s">
        <v>110</v>
      </c>
      <c r="D1180" s="8" t="s">
        <v>103</v>
      </c>
      <c r="E1180" s="8" t="s">
        <v>126</v>
      </c>
      <c r="F1180" s="8" t="s">
        <v>15</v>
      </c>
      <c r="G1180" s="8" t="s">
        <v>9250</v>
      </c>
      <c r="H1180" s="8" t="s">
        <v>290</v>
      </c>
      <c r="I1180" s="8" t="s">
        <v>15</v>
      </c>
      <c r="J1180" s="8">
        <v>180</v>
      </c>
      <c r="K1180" s="14" t="s">
        <v>1306</v>
      </c>
      <c r="L1180" s="14" t="s">
        <v>5890</v>
      </c>
      <c r="M1180" s="10">
        <v>4.7812806497839802</v>
      </c>
      <c r="N1180" s="8" t="s">
        <v>7893</v>
      </c>
      <c r="O1180" s="8" t="s">
        <v>147</v>
      </c>
      <c r="P1180" s="9">
        <v>0.34743055555555558</v>
      </c>
      <c r="Q1180" s="9">
        <v>0.35487268518518517</v>
      </c>
      <c r="R1180" s="8">
        <v>0</v>
      </c>
      <c r="S1180" s="10">
        <v>8.0875000000000004</v>
      </c>
      <c r="T1180" s="8" t="s">
        <v>4801</v>
      </c>
      <c r="U1180" s="8" t="s">
        <v>4802</v>
      </c>
      <c r="V1180" s="10">
        <v>2.43133078501898</v>
      </c>
      <c r="W1180">
        <v>7089.49</v>
      </c>
      <c r="X1180" s="8">
        <v>7</v>
      </c>
      <c r="Y1180" s="8">
        <v>0.88709677419354804</v>
      </c>
      <c r="Z1180">
        <v>3</v>
      </c>
      <c r="AA1180">
        <v>69</v>
      </c>
      <c r="AB1180" s="8">
        <f>Solution[[#This Row],[Old Stop]] +1</f>
        <v>181</v>
      </c>
      <c r="AC1180" s="8" t="str">
        <f>_xlfn.CONCAT(Solution[[#This Row],[Old Rt '#]],"_",Solution[[#This Row],[Week '#]],"_", _xlfn.SWITCH(Solution[[#This Row],[Old Delivery Day]], "M", "Monday", "T", "Tuesday", "W", "Wednesday", "R", "Thursday", "F", "Friday"))</f>
        <v>105_Week3_Tuesday</v>
      </c>
      <c r="AD1180" s="20">
        <v>129.36000000000001</v>
      </c>
      <c r="AE1180" s="20">
        <v>129.2038</v>
      </c>
      <c r="AF1180" s="20">
        <v>154.2423</v>
      </c>
      <c r="AG1180" s="20">
        <v>132.21</v>
      </c>
      <c r="AH1180">
        <v>165.52</v>
      </c>
      <c r="AI1180" s="8" t="s">
        <v>4667</v>
      </c>
      <c r="AJ1180" s="8" t="s">
        <v>5413</v>
      </c>
      <c r="AK1180" s="8">
        <v>1</v>
      </c>
      <c r="AL1180" s="8">
        <v>62</v>
      </c>
      <c r="AM1180" s="11">
        <v>148.82</v>
      </c>
      <c r="AN1180" s="11">
        <v>132.5737</v>
      </c>
      <c r="AO1180" t="s">
        <v>163</v>
      </c>
      <c r="AP1180" s="8" t="s">
        <v>191</v>
      </c>
      <c r="AQ1180" s="8" t="s">
        <v>49</v>
      </c>
      <c r="AR1180" s="8" t="s">
        <v>163</v>
      </c>
      <c r="AS1180" s="8" t="s">
        <v>164</v>
      </c>
      <c r="AT1180" s="8" t="s">
        <v>168</v>
      </c>
      <c r="AU11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80" s="8">
        <v>62</v>
      </c>
      <c r="AW1180">
        <v>32.340000000000003</v>
      </c>
      <c r="AX1180">
        <v>32.30095</v>
      </c>
      <c r="AY1180">
        <v>38.560575</v>
      </c>
      <c r="AZ1180">
        <v>33.052500000000002</v>
      </c>
    </row>
    <row r="1181" spans="1:52" x14ac:dyDescent="0.3">
      <c r="A1181" s="43" t="s">
        <v>1591</v>
      </c>
      <c r="B1181" t="s">
        <v>3971</v>
      </c>
      <c r="C1181" t="s">
        <v>110</v>
      </c>
      <c r="D1181" s="8" t="s">
        <v>103</v>
      </c>
      <c r="E1181" s="8" t="s">
        <v>160</v>
      </c>
      <c r="F1181" s="8" t="s">
        <v>14</v>
      </c>
      <c r="G1181" s="8" t="s">
        <v>9248</v>
      </c>
      <c r="H1181" s="8" t="s">
        <v>160</v>
      </c>
      <c r="I1181" s="8" t="s">
        <v>14</v>
      </c>
      <c r="J1181" s="8">
        <v>60</v>
      </c>
      <c r="K1181" s="14" t="s">
        <v>1590</v>
      </c>
      <c r="L1181" s="14" t="s">
        <v>5776</v>
      </c>
      <c r="M1181" s="10">
        <v>1.6898488509298799</v>
      </c>
      <c r="N1181" s="8" t="s">
        <v>7986</v>
      </c>
      <c r="O1181" s="8" t="s">
        <v>147</v>
      </c>
      <c r="P1181" s="9">
        <v>0.43375000000000002</v>
      </c>
      <c r="Q1181" s="9">
        <v>0.44643518518518521</v>
      </c>
      <c r="R1181" s="8">
        <v>0</v>
      </c>
      <c r="S1181" s="10">
        <v>17.196666666666665</v>
      </c>
      <c r="T1181" s="8" t="s">
        <v>5777</v>
      </c>
      <c r="U1181" s="8" t="s">
        <v>5778</v>
      </c>
      <c r="V1181" s="10">
        <v>0.48582725514024899</v>
      </c>
      <c r="W1181">
        <v>7088.7</v>
      </c>
      <c r="X1181" s="8">
        <v>0</v>
      </c>
      <c r="Y1181" s="8">
        <v>0</v>
      </c>
      <c r="Z1181">
        <v>0</v>
      </c>
      <c r="AA1181">
        <v>0</v>
      </c>
      <c r="AB1181" s="8">
        <f>Solution[[#This Row],[Old Stop]] +1</f>
        <v>61</v>
      </c>
      <c r="AC1181" s="8" t="str">
        <f>_xlfn.CONCAT(Solution[[#This Row],[Old Rt '#]],"_",Solution[[#This Row],[Week '#]],"_", _xlfn.SWITCH(Solution[[#This Row],[Old Delivery Day]], "M", "Monday", "T", "Tuesday", "W", "Wednesday", "R", "Thursday", "F", "Friday"))</f>
        <v>101_Week3_Friday</v>
      </c>
      <c r="AD1181" s="20">
        <v>97.251400000000004</v>
      </c>
      <c r="AE1181" s="20">
        <v>197.38630000000001</v>
      </c>
      <c r="AF1181" s="20">
        <v>216.04150000000001</v>
      </c>
      <c r="AG1181" s="20">
        <v>217.9264</v>
      </c>
      <c r="AH1181">
        <v>231.86</v>
      </c>
      <c r="AI1181" s="8" t="s">
        <v>3402</v>
      </c>
      <c r="AJ1181" s="8" t="s">
        <v>5695</v>
      </c>
      <c r="AK1181" s="8">
        <v>1</v>
      </c>
      <c r="AL1181" s="8">
        <v>0</v>
      </c>
      <c r="AM1181" s="11">
        <v>214.66370000000001</v>
      </c>
      <c r="AN1181" s="11">
        <v>218.73750000000001</v>
      </c>
      <c r="AO1181" t="s">
        <v>164</v>
      </c>
      <c r="AP1181" s="8" t="s">
        <v>191</v>
      </c>
      <c r="AQ1181" s="8" t="s">
        <v>44</v>
      </c>
      <c r="AR1181" s="8" t="s">
        <v>164</v>
      </c>
      <c r="AS1181" s="8" t="s">
        <v>164</v>
      </c>
      <c r="AT1181" s="8" t="s">
        <v>168</v>
      </c>
      <c r="AU11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81" s="8"/>
      <c r="AW1181">
        <v>24.312850000000001</v>
      </c>
      <c r="AX1181">
        <v>49.346575000000001</v>
      </c>
      <c r="AY1181">
        <v>54.010375000000003</v>
      </c>
      <c r="AZ1181">
        <v>54.4816</v>
      </c>
    </row>
    <row r="1182" spans="1:52" x14ac:dyDescent="0.3">
      <c r="A1182" s="43" t="s">
        <v>1833</v>
      </c>
      <c r="B1182" t="s">
        <v>4319</v>
      </c>
      <c r="C1182" t="s">
        <v>110</v>
      </c>
      <c r="D1182" s="8" t="s">
        <v>103</v>
      </c>
      <c r="E1182" s="8" t="s">
        <v>160</v>
      </c>
      <c r="F1182" s="8" t="s">
        <v>14</v>
      </c>
      <c r="G1182" s="8" t="s">
        <v>9251</v>
      </c>
      <c r="H1182" s="8" t="s">
        <v>160</v>
      </c>
      <c r="I1182" s="8" t="s">
        <v>14</v>
      </c>
      <c r="J1182" s="8">
        <v>25</v>
      </c>
      <c r="K1182" s="14" t="s">
        <v>1832</v>
      </c>
      <c r="L1182" s="14" t="s">
        <v>5768</v>
      </c>
      <c r="M1182" s="10">
        <v>1.80264739379862</v>
      </c>
      <c r="N1182" s="8" t="s">
        <v>8830</v>
      </c>
      <c r="O1182" s="8" t="s">
        <v>147</v>
      </c>
      <c r="P1182" s="9">
        <v>0.44768518518518519</v>
      </c>
      <c r="Q1182" s="9">
        <v>0.45337962962962963</v>
      </c>
      <c r="R1182" s="8">
        <v>0</v>
      </c>
      <c r="S1182" s="10">
        <v>15.243333333333334</v>
      </c>
      <c r="T1182" s="8" t="s">
        <v>4321</v>
      </c>
      <c r="U1182" s="8" t="s">
        <v>4322</v>
      </c>
      <c r="V1182" s="10">
        <v>0.59362324477750295</v>
      </c>
      <c r="W1182">
        <v>9612.65</v>
      </c>
      <c r="X1182" s="8">
        <v>12</v>
      </c>
      <c r="Y1182" s="8">
        <v>0.95555555555555605</v>
      </c>
      <c r="Z1182">
        <v>14</v>
      </c>
      <c r="AA1182">
        <v>269</v>
      </c>
      <c r="AB1182" s="8">
        <f>Solution[[#This Row],[Old Stop]] +1</f>
        <v>26</v>
      </c>
      <c r="AC1182" s="8" t="str">
        <f>_xlfn.CONCAT(Solution[[#This Row],[Old Rt '#]],"_",Solution[[#This Row],[Week '#]],"_", _xlfn.SWITCH(Solution[[#This Row],[Old Delivery Day]], "M", "Monday", "T", "Tuesday", "W", "Wednesday", "R", "Thursday", "F", "Friday"))</f>
        <v>101_Week3_Friday</v>
      </c>
      <c r="AD1182" s="20">
        <v>174.3246</v>
      </c>
      <c r="AE1182" s="20">
        <v>201.8938</v>
      </c>
      <c r="AF1182" s="20">
        <v>170.37569999999999</v>
      </c>
      <c r="AG1182" s="20">
        <v>195.2764</v>
      </c>
      <c r="AH1182">
        <v>200.34</v>
      </c>
      <c r="AI1182" s="8" t="s">
        <v>3402</v>
      </c>
      <c r="AJ1182" s="8" t="s">
        <v>5695</v>
      </c>
      <c r="AK1182" s="8">
        <v>1</v>
      </c>
      <c r="AL1182" s="8">
        <v>270</v>
      </c>
      <c r="AM1182" s="11">
        <v>181.405</v>
      </c>
      <c r="AN1182" s="11">
        <v>175.10120000000001</v>
      </c>
      <c r="AO1182" t="s">
        <v>164</v>
      </c>
      <c r="AP1182" s="8" t="s">
        <v>191</v>
      </c>
      <c r="AQ1182" s="8" t="s">
        <v>44</v>
      </c>
      <c r="AR1182" s="8" t="s">
        <v>164</v>
      </c>
      <c r="AS1182" s="8" t="s">
        <v>164</v>
      </c>
      <c r="AT1182" s="8" t="s">
        <v>168</v>
      </c>
      <c r="AU11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82" s="8"/>
      <c r="AW1182">
        <v>43.581150000000001</v>
      </c>
      <c r="AX1182">
        <v>50.47345</v>
      </c>
      <c r="AY1182">
        <v>42.593924999999999</v>
      </c>
      <c r="AZ1182">
        <v>48.819099999999999</v>
      </c>
    </row>
    <row r="1183" spans="1:52" x14ac:dyDescent="0.3">
      <c r="A1183" s="43" t="s">
        <v>1372</v>
      </c>
      <c r="B1183" t="s">
        <v>4309</v>
      </c>
      <c r="C1183" t="s">
        <v>110</v>
      </c>
      <c r="D1183" s="8" t="s">
        <v>103</v>
      </c>
      <c r="E1183" s="8" t="s">
        <v>160</v>
      </c>
      <c r="F1183" s="8" t="s">
        <v>14</v>
      </c>
      <c r="G1183" s="8" t="s">
        <v>132</v>
      </c>
      <c r="H1183" s="8" t="s">
        <v>160</v>
      </c>
      <c r="I1183" s="8" t="s">
        <v>14</v>
      </c>
      <c r="J1183" s="8">
        <v>20</v>
      </c>
      <c r="K1183" s="14" t="s">
        <v>1371</v>
      </c>
      <c r="L1183" s="14" t="s">
        <v>5744</v>
      </c>
      <c r="M1183" s="10">
        <v>0.97589865353185701</v>
      </c>
      <c r="N1183" s="8" t="s">
        <v>8824</v>
      </c>
      <c r="O1183" s="8" t="s">
        <v>147</v>
      </c>
      <c r="P1183" s="9">
        <v>0.25067129629629631</v>
      </c>
      <c r="Q1183" s="9">
        <v>0.36355324074074075</v>
      </c>
      <c r="R1183" s="8">
        <v>0</v>
      </c>
      <c r="S1183" s="10">
        <v>169.52333333333334</v>
      </c>
      <c r="T1183" s="8" t="s">
        <v>4311</v>
      </c>
      <c r="U1183" s="8" t="s">
        <v>4312</v>
      </c>
      <c r="V1183" s="10">
        <v>0.414964024554073</v>
      </c>
      <c r="W1183">
        <v>24846.29</v>
      </c>
      <c r="X1183" s="8">
        <v>0</v>
      </c>
      <c r="Y1183" s="8">
        <v>0</v>
      </c>
      <c r="Z1183">
        <v>0</v>
      </c>
      <c r="AA1183">
        <v>0</v>
      </c>
      <c r="AB1183" s="8">
        <f>Solution[[#This Row],[Old Stop]] +1</f>
        <v>21</v>
      </c>
      <c r="AC1183" s="8" t="str">
        <f>_xlfn.CONCAT(Solution[[#This Row],[Old Rt '#]],"_",Solution[[#This Row],[Week '#]],"_", _xlfn.SWITCH(Solution[[#This Row],[Old Delivery Day]], "M", "Monday", "T", "Tuesday", "W", "Wednesday", "R", "Thursday", "F", "Friday"))</f>
        <v>101_Week3_Friday</v>
      </c>
      <c r="AD1183" s="20">
        <v>377.64920000000001</v>
      </c>
      <c r="AE1183" s="20">
        <v>700.43349999999998</v>
      </c>
      <c r="AF1183" s="20">
        <v>395.88690000000003</v>
      </c>
      <c r="AG1183" s="20">
        <v>404.61</v>
      </c>
      <c r="AH1183">
        <v>428.89</v>
      </c>
      <c r="AI1183" s="8" t="s">
        <v>3402</v>
      </c>
      <c r="AJ1183" s="8" t="s">
        <v>5695</v>
      </c>
      <c r="AK1183" s="8">
        <v>1</v>
      </c>
      <c r="AL1183" s="8">
        <v>0</v>
      </c>
      <c r="AM1183" s="11">
        <v>987.05250000000001</v>
      </c>
      <c r="AN1183" s="11">
        <v>404.61</v>
      </c>
      <c r="AO1183" t="s">
        <v>164</v>
      </c>
      <c r="AP1183" s="8" t="s">
        <v>191</v>
      </c>
      <c r="AQ1183" s="8" t="s">
        <v>44</v>
      </c>
      <c r="AR1183" s="8" t="s">
        <v>164</v>
      </c>
      <c r="AS1183" s="8" t="s">
        <v>164</v>
      </c>
      <c r="AT1183" s="8" t="s">
        <v>168</v>
      </c>
      <c r="AU11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83" s="8"/>
      <c r="AW1183">
        <v>94.412300000000002</v>
      </c>
      <c r="AX1183">
        <v>175.108375</v>
      </c>
      <c r="AY1183">
        <v>98.971725000000006</v>
      </c>
      <c r="AZ1183">
        <v>101.1525</v>
      </c>
    </row>
    <row r="1184" spans="1:52" x14ac:dyDescent="0.3">
      <c r="A1184" s="43" t="s">
        <v>1909</v>
      </c>
      <c r="B1184" t="s">
        <v>4412</v>
      </c>
      <c r="C1184" t="s">
        <v>110</v>
      </c>
      <c r="D1184" s="8" t="s">
        <v>103</v>
      </c>
      <c r="E1184" s="8" t="s">
        <v>160</v>
      </c>
      <c r="F1184" s="8" t="s">
        <v>48</v>
      </c>
      <c r="G1184" s="8" t="s">
        <v>9258</v>
      </c>
      <c r="H1184" s="8" t="s">
        <v>160</v>
      </c>
      <c r="I1184" s="8" t="s">
        <v>15</v>
      </c>
      <c r="J1184" s="8">
        <v>275</v>
      </c>
      <c r="K1184" s="14" t="s">
        <v>1908</v>
      </c>
      <c r="L1184" s="14" t="s">
        <v>5809</v>
      </c>
      <c r="M1184" s="10">
        <v>8.3261387587526805</v>
      </c>
      <c r="N1184" s="8" t="s">
        <v>8890</v>
      </c>
      <c r="O1184" s="8" t="s">
        <v>147</v>
      </c>
      <c r="P1184" s="9">
        <v>0.49756944444444445</v>
      </c>
      <c r="Q1184" s="9">
        <v>0.50361111111111112</v>
      </c>
      <c r="R1184" s="8">
        <v>0</v>
      </c>
      <c r="S1184" s="10">
        <v>6.0458333333333334</v>
      </c>
      <c r="T1184" s="8" t="s">
        <v>4414</v>
      </c>
      <c r="U1184" s="8" t="s">
        <v>4415</v>
      </c>
      <c r="V1184" s="10">
        <v>6.1295434506125197</v>
      </c>
      <c r="W1184">
        <v>2946.48</v>
      </c>
      <c r="X1184" s="8">
        <v>8</v>
      </c>
      <c r="Y1184" s="8">
        <v>0.91011235955056202</v>
      </c>
      <c r="Z1184">
        <v>4</v>
      </c>
      <c r="AA1184">
        <v>74</v>
      </c>
      <c r="AB1184" s="8">
        <f>Solution[[#This Row],[Old Stop]] +1</f>
        <v>276</v>
      </c>
      <c r="AC1184" s="8" t="str">
        <f>_xlfn.CONCAT(Solution[[#This Row],[Old Rt '#]],"_",Solution[[#This Row],[Week '#]],"_", _xlfn.SWITCH(Solution[[#This Row],[Old Delivery Day]], "M", "Monday", "T", "Tuesday", "W", "Wednesday", "R", "Thursday", "F", "Friday"))</f>
        <v>101_Week3_Tuesday</v>
      </c>
      <c r="AD1184" s="20">
        <v>60.897599999999997</v>
      </c>
      <c r="AE1184" s="20">
        <v>54.606900000000003</v>
      </c>
      <c r="AF1184" s="20">
        <v>63.292299999999997</v>
      </c>
      <c r="AG1184" s="20">
        <v>53.220700000000001</v>
      </c>
      <c r="AH1184">
        <v>70.510000000000005</v>
      </c>
      <c r="AI1184" s="8" t="s">
        <v>3446</v>
      </c>
      <c r="AJ1184" s="8" t="s">
        <v>5696</v>
      </c>
      <c r="AK1184" s="8">
        <v>1</v>
      </c>
      <c r="AL1184" s="8">
        <v>89</v>
      </c>
      <c r="AM1184" s="11">
        <v>57.45</v>
      </c>
      <c r="AN1184" s="11">
        <v>51.79</v>
      </c>
      <c r="AO1184" t="s">
        <v>163</v>
      </c>
      <c r="AP1184" s="8" t="s">
        <v>191</v>
      </c>
      <c r="AQ1184" s="8" t="s">
        <v>44</v>
      </c>
      <c r="AR1184" s="8" t="s">
        <v>164</v>
      </c>
      <c r="AS1184" s="8" t="s">
        <v>163</v>
      </c>
      <c r="AT1184" s="8" t="s">
        <v>168</v>
      </c>
      <c r="AU11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84" s="8">
        <v>89</v>
      </c>
      <c r="AW1184">
        <v>15.224399999999999</v>
      </c>
      <c r="AX1184">
        <v>13.651725000000001</v>
      </c>
      <c r="AY1184">
        <v>15.823074999999999</v>
      </c>
      <c r="AZ1184">
        <v>13.305175</v>
      </c>
    </row>
    <row r="1185" spans="1:52" x14ac:dyDescent="0.3">
      <c r="A1185" s="43" t="s">
        <v>1281</v>
      </c>
      <c r="B1185" t="s">
        <v>133</v>
      </c>
      <c r="C1185" t="s">
        <v>135</v>
      </c>
      <c r="D1185" s="8" t="s">
        <v>103</v>
      </c>
      <c r="E1185" s="8" t="s">
        <v>160</v>
      </c>
      <c r="F1185" s="8" t="s">
        <v>48</v>
      </c>
      <c r="G1185" s="8" t="s">
        <v>9247</v>
      </c>
      <c r="H1185" s="8" t="s">
        <v>160</v>
      </c>
      <c r="I1185" s="8" t="s">
        <v>15</v>
      </c>
      <c r="J1185" s="8">
        <v>335</v>
      </c>
      <c r="K1185" s="14" t="s">
        <v>1280</v>
      </c>
      <c r="L1185" s="14" t="s">
        <v>5808</v>
      </c>
      <c r="M1185" s="10">
        <v>8.9114869490375703</v>
      </c>
      <c r="N1185" s="8" t="s">
        <v>8842</v>
      </c>
      <c r="O1185" s="8" t="s">
        <v>125</v>
      </c>
      <c r="P1185" s="9">
        <v>0.50980324074074079</v>
      </c>
      <c r="Q1185" s="9">
        <v>0.5161458333333333</v>
      </c>
      <c r="R1185" s="8">
        <v>0</v>
      </c>
      <c r="S1185" s="10">
        <v>9.9875000000000007</v>
      </c>
      <c r="T1185" s="8" t="s">
        <v>4089</v>
      </c>
      <c r="U1185" s="8" t="s">
        <v>4090</v>
      </c>
      <c r="V1185" s="10">
        <v>6.5537674404257196</v>
      </c>
      <c r="W1185">
        <v>2684.82</v>
      </c>
      <c r="X1185" s="8">
        <v>0</v>
      </c>
      <c r="Y1185" s="8">
        <v>0</v>
      </c>
      <c r="Z1185">
        <v>0</v>
      </c>
      <c r="AA1185">
        <v>0</v>
      </c>
      <c r="AB1185" s="8">
        <f>Solution[[#This Row],[Old Stop]] +1</f>
        <v>336</v>
      </c>
      <c r="AC1185" s="8" t="str">
        <f>_xlfn.CONCAT(Solution[[#This Row],[Old Rt '#]],"_",Solution[[#This Row],[Week '#]],"_", _xlfn.SWITCH(Solution[[#This Row],[Old Delivery Day]], "M", "Monday", "T", "Tuesday", "W", "Wednesday", "R", "Thursday", "F", "Friday"))</f>
        <v>101_Week3_Tuesday</v>
      </c>
      <c r="AD1185" s="20">
        <v>58.17</v>
      </c>
      <c r="AE1185" s="20">
        <v>72.126599999999996</v>
      </c>
      <c r="AF1185" s="20">
        <v>90.103300000000004</v>
      </c>
      <c r="AG1185" s="20">
        <v>75.3172</v>
      </c>
      <c r="AH1185">
        <v>48.11</v>
      </c>
      <c r="AI1185" s="8" t="s">
        <v>3446</v>
      </c>
      <c r="AJ1185" s="8" t="s">
        <v>5696</v>
      </c>
      <c r="AK1185" s="8">
        <v>1</v>
      </c>
      <c r="AL1185" s="8">
        <v>0</v>
      </c>
      <c r="AM1185" s="11">
        <v>44.384999999999998</v>
      </c>
      <c r="AN1185" s="11">
        <v>70.819999999999993</v>
      </c>
      <c r="AO1185" t="s">
        <v>163</v>
      </c>
      <c r="AP1185" s="8" t="s">
        <v>191</v>
      </c>
      <c r="AQ1185" s="8" t="s">
        <v>44</v>
      </c>
      <c r="AR1185" s="8" t="s">
        <v>164</v>
      </c>
      <c r="AS1185" s="8" t="s">
        <v>163</v>
      </c>
      <c r="AT1185" s="8" t="s">
        <v>168</v>
      </c>
      <c r="AU11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85" s="8">
        <v>0</v>
      </c>
      <c r="AW1185">
        <v>14.5425</v>
      </c>
      <c r="AX1185">
        <v>18.031649999999999</v>
      </c>
      <c r="AY1185">
        <v>22.525825000000001</v>
      </c>
      <c r="AZ1185">
        <v>18.8293</v>
      </c>
    </row>
    <row r="1186" spans="1:52" x14ac:dyDescent="0.3">
      <c r="A1186" s="43" t="s">
        <v>1504</v>
      </c>
      <c r="B1186" t="s">
        <v>5344</v>
      </c>
      <c r="C1186" t="s">
        <v>110</v>
      </c>
      <c r="D1186" s="8" t="s">
        <v>103</v>
      </c>
      <c r="E1186" s="8" t="s">
        <v>160</v>
      </c>
      <c r="F1186" s="8" t="s">
        <v>48</v>
      </c>
      <c r="G1186" s="8" t="s">
        <v>9254</v>
      </c>
      <c r="H1186" s="8" t="s">
        <v>160</v>
      </c>
      <c r="I1186" s="8" t="s">
        <v>15</v>
      </c>
      <c r="J1186" s="8">
        <v>270</v>
      </c>
      <c r="K1186" s="14" t="s">
        <v>1503</v>
      </c>
      <c r="L1186" s="14" t="s">
        <v>5811</v>
      </c>
      <c r="M1186" s="10">
        <v>0.87445384858142505</v>
      </c>
      <c r="N1186" s="8" t="s">
        <v>8841</v>
      </c>
      <c r="O1186" s="8" t="s">
        <v>129</v>
      </c>
      <c r="P1186" s="9">
        <v>0.48098379629629628</v>
      </c>
      <c r="Q1186" s="9">
        <v>0.49178240740740742</v>
      </c>
      <c r="R1186" s="8">
        <v>0</v>
      </c>
      <c r="S1186" s="10">
        <v>14.133333333333333</v>
      </c>
      <c r="T1186" s="8" t="s">
        <v>5346</v>
      </c>
      <c r="U1186" s="8" t="s">
        <v>5347</v>
      </c>
      <c r="V1186" s="10">
        <v>0.50614207950073398</v>
      </c>
      <c r="W1186">
        <v>1203.01</v>
      </c>
      <c r="X1186" s="8">
        <v>0</v>
      </c>
      <c r="Y1186" s="8">
        <v>0</v>
      </c>
      <c r="Z1186">
        <v>0</v>
      </c>
      <c r="AA1186">
        <v>0</v>
      </c>
      <c r="AB1186" s="8">
        <f>Solution[[#This Row],[Old Stop]] +1</f>
        <v>271</v>
      </c>
      <c r="AC1186" s="8" t="str">
        <f>_xlfn.CONCAT(Solution[[#This Row],[Old Rt '#]],"_",Solution[[#This Row],[Week '#]],"_", _xlfn.SWITCH(Solution[[#This Row],[Old Delivery Day]], "M", "Monday", "T", "Tuesday", "W", "Wednesday", "R", "Thursday", "F", "Friday"))</f>
        <v>101_Week3_Tuesday</v>
      </c>
      <c r="AD1186" s="20">
        <v>41.852800000000002</v>
      </c>
      <c r="AE1186" s="20">
        <v>49.401600000000002</v>
      </c>
      <c r="AF1186" s="20">
        <v>55.495699999999999</v>
      </c>
      <c r="AG1186" s="20">
        <v>45.7483</v>
      </c>
      <c r="AH1186">
        <v>26.29</v>
      </c>
      <c r="AI1186" s="8" t="s">
        <v>3446</v>
      </c>
      <c r="AJ1186" s="8" t="s">
        <v>5696</v>
      </c>
      <c r="AK1186" s="8">
        <v>1</v>
      </c>
      <c r="AL1186" s="8">
        <v>0</v>
      </c>
      <c r="AM1186" s="11">
        <v>23.335000000000001</v>
      </c>
      <c r="AN1186" s="11">
        <v>24.496200000000002</v>
      </c>
      <c r="AO1186" t="s">
        <v>163</v>
      </c>
      <c r="AP1186" s="8" t="s">
        <v>191</v>
      </c>
      <c r="AQ1186" s="8" t="s">
        <v>44</v>
      </c>
      <c r="AR1186" s="8" t="s">
        <v>164</v>
      </c>
      <c r="AS1186" s="8" t="s">
        <v>163</v>
      </c>
      <c r="AT1186" s="8" t="s">
        <v>168</v>
      </c>
      <c r="AU11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86" s="8">
        <v>0</v>
      </c>
      <c r="AW1186">
        <v>10.463200000000001</v>
      </c>
      <c r="AX1186">
        <v>12.3504</v>
      </c>
      <c r="AY1186">
        <v>13.873925</v>
      </c>
      <c r="AZ1186">
        <v>11.437075</v>
      </c>
    </row>
    <row r="1187" spans="1:52" x14ac:dyDescent="0.3">
      <c r="A1187" s="43" t="s">
        <v>1607</v>
      </c>
      <c r="B1187" t="s">
        <v>4419</v>
      </c>
      <c r="C1187" t="s">
        <v>110</v>
      </c>
      <c r="D1187" s="8" t="s">
        <v>103</v>
      </c>
      <c r="E1187" s="8" t="s">
        <v>160</v>
      </c>
      <c r="F1187" s="8" t="s">
        <v>48</v>
      </c>
      <c r="G1187" s="8" t="s">
        <v>9259</v>
      </c>
      <c r="H1187" s="8" t="s">
        <v>160</v>
      </c>
      <c r="I1187" s="8" t="s">
        <v>15</v>
      </c>
      <c r="J1187" s="8">
        <v>125</v>
      </c>
      <c r="K1187" s="14" t="s">
        <v>1606</v>
      </c>
      <c r="L1187" s="14" t="s">
        <v>5845</v>
      </c>
      <c r="M1187" s="10">
        <v>9.9257323594470694</v>
      </c>
      <c r="N1187" s="8" t="s">
        <v>9134</v>
      </c>
      <c r="O1187" s="8" t="s">
        <v>147</v>
      </c>
      <c r="P1187" s="9">
        <v>0.46046296296296296</v>
      </c>
      <c r="Q1187" s="9">
        <v>0.46459490740740739</v>
      </c>
      <c r="R1187" s="8">
        <v>0</v>
      </c>
      <c r="S1187" s="10">
        <v>6.2666666666666666</v>
      </c>
      <c r="T1187" s="8" t="s">
        <v>4421</v>
      </c>
      <c r="U1187" s="8" t="s">
        <v>4422</v>
      </c>
      <c r="V1187" s="10">
        <v>6.9417697658583597</v>
      </c>
      <c r="W1187">
        <v>4160.9399999999996</v>
      </c>
      <c r="X1187" s="8">
        <v>0</v>
      </c>
      <c r="Y1187" s="8">
        <v>0</v>
      </c>
      <c r="Z1187">
        <v>0</v>
      </c>
      <c r="AA1187">
        <v>0</v>
      </c>
      <c r="AB1187" s="8">
        <f>Solution[[#This Row],[Old Stop]] +1</f>
        <v>126</v>
      </c>
      <c r="AC1187" s="8" t="str">
        <f>_xlfn.CONCAT(Solution[[#This Row],[Old Rt '#]],"_",Solution[[#This Row],[Week '#]],"_", _xlfn.SWITCH(Solution[[#This Row],[Old Delivery Day]], "M", "Monday", "T", "Tuesday", "W", "Wednesday", "R", "Thursday", "F", "Friday"))</f>
        <v>101_Week3_Tuesday</v>
      </c>
      <c r="AD1187" s="20">
        <v>63.2</v>
      </c>
      <c r="AE1187" s="20">
        <v>77.696899999999999</v>
      </c>
      <c r="AF1187" s="20">
        <v>94.601500000000001</v>
      </c>
      <c r="AG1187" s="20">
        <v>94.36</v>
      </c>
      <c r="AH1187">
        <v>100.89</v>
      </c>
      <c r="AI1187" s="8" t="s">
        <v>3446</v>
      </c>
      <c r="AJ1187" s="8" t="s">
        <v>5696</v>
      </c>
      <c r="AK1187" s="8">
        <v>1</v>
      </c>
      <c r="AL1187" s="8">
        <v>0</v>
      </c>
      <c r="AM1187" s="11">
        <v>93.18</v>
      </c>
      <c r="AN1187" s="11">
        <v>94.36</v>
      </c>
      <c r="AO1187" t="s">
        <v>163</v>
      </c>
      <c r="AP1187" s="8" t="s">
        <v>191</v>
      </c>
      <c r="AQ1187" s="8" t="s">
        <v>44</v>
      </c>
      <c r="AR1187" s="8" t="s">
        <v>164</v>
      </c>
      <c r="AS1187" s="8" t="s">
        <v>163</v>
      </c>
      <c r="AT1187" s="8" t="s">
        <v>168</v>
      </c>
      <c r="AU11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87" s="8">
        <v>0</v>
      </c>
      <c r="AW1187">
        <v>15.8</v>
      </c>
      <c r="AX1187">
        <v>19.424225</v>
      </c>
      <c r="AY1187">
        <v>23.650375</v>
      </c>
      <c r="AZ1187">
        <v>23.59</v>
      </c>
    </row>
    <row r="1188" spans="1:52" x14ac:dyDescent="0.3">
      <c r="A1188" s="43" t="s">
        <v>999</v>
      </c>
      <c r="B1188" t="s">
        <v>4426</v>
      </c>
      <c r="C1188" t="s">
        <v>110</v>
      </c>
      <c r="D1188" s="8" t="s">
        <v>103</v>
      </c>
      <c r="E1188" s="8" t="s">
        <v>160</v>
      </c>
      <c r="F1188" s="8" t="s">
        <v>48</v>
      </c>
      <c r="G1188" s="8" t="s">
        <v>9249</v>
      </c>
      <c r="H1188" s="8" t="s">
        <v>160</v>
      </c>
      <c r="I1188" s="8" t="s">
        <v>15</v>
      </c>
      <c r="J1188" s="8">
        <v>263</v>
      </c>
      <c r="K1188" s="14" t="s">
        <v>998</v>
      </c>
      <c r="L1188" s="14" t="s">
        <v>5813</v>
      </c>
      <c r="M1188" s="10">
        <v>13.055902128498101</v>
      </c>
      <c r="N1188" s="8" t="s">
        <v>8844</v>
      </c>
      <c r="O1188" s="8" t="s">
        <v>147</v>
      </c>
      <c r="P1188" s="9">
        <v>0.47365740740740742</v>
      </c>
      <c r="Q1188" s="9">
        <v>0.48037037037037039</v>
      </c>
      <c r="R1188" s="8">
        <v>0</v>
      </c>
      <c r="S1188" s="10">
        <v>9.4354006285390355</v>
      </c>
      <c r="T1188" s="8" t="s">
        <v>4428</v>
      </c>
      <c r="U1188" s="8" t="s">
        <v>4429</v>
      </c>
      <c r="V1188" s="10">
        <v>6.4823128332113402</v>
      </c>
      <c r="W1188">
        <v>2187.09</v>
      </c>
      <c r="X1188" s="8">
        <v>0</v>
      </c>
      <c r="Y1188" s="8">
        <v>0</v>
      </c>
      <c r="Z1188">
        <v>0</v>
      </c>
      <c r="AA1188">
        <v>0</v>
      </c>
      <c r="AB1188" s="8">
        <f>Solution[[#This Row],[Old Stop]] +1</f>
        <v>264</v>
      </c>
      <c r="AC1188" s="8" t="str">
        <f>_xlfn.CONCAT(Solution[[#This Row],[Old Rt '#]],"_",Solution[[#This Row],[Week '#]],"_", _xlfn.SWITCH(Solution[[#This Row],[Old Delivery Day]], "M", "Monday", "T", "Tuesday", "W", "Wednesday", "R", "Thursday", "F", "Friday"))</f>
        <v>101_Week3_Tuesday</v>
      </c>
      <c r="AD1188" s="20">
        <v>0</v>
      </c>
      <c r="AE1188" s="20">
        <v>85.727500000000006</v>
      </c>
      <c r="AF1188" s="20">
        <v>89.519199999999998</v>
      </c>
      <c r="AG1188" s="20">
        <v>84.38</v>
      </c>
      <c r="AH1188">
        <v>100.82</v>
      </c>
      <c r="AI1188" s="8" t="s">
        <v>3446</v>
      </c>
      <c r="AJ1188" s="8" t="s">
        <v>5696</v>
      </c>
      <c r="AK1188" s="8">
        <v>1</v>
      </c>
      <c r="AL1188" s="8">
        <v>0</v>
      </c>
      <c r="AM1188" s="11">
        <v>89.738699999999994</v>
      </c>
      <c r="AN1188" s="11">
        <v>10.547499999999999</v>
      </c>
      <c r="AO1188" t="s">
        <v>163</v>
      </c>
      <c r="AP1188" s="8" t="s">
        <v>191</v>
      </c>
      <c r="AQ1188" s="8" t="s">
        <v>44</v>
      </c>
      <c r="AR1188" s="8" t="s">
        <v>164</v>
      </c>
      <c r="AS1188" s="8" t="s">
        <v>163</v>
      </c>
      <c r="AT1188" s="8" t="s">
        <v>168</v>
      </c>
      <c r="AU11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88" s="8">
        <v>0</v>
      </c>
      <c r="AW1188">
        <v>0</v>
      </c>
      <c r="AX1188">
        <v>21.431875000000002</v>
      </c>
      <c r="AY1188">
        <v>22.379799999999999</v>
      </c>
      <c r="AZ1188">
        <v>21.094999999999999</v>
      </c>
    </row>
    <row r="1189" spans="1:52" x14ac:dyDescent="0.3">
      <c r="A1189" s="43" t="s">
        <v>223</v>
      </c>
      <c r="B1189" t="s">
        <v>3923</v>
      </c>
      <c r="C1189" t="s">
        <v>110</v>
      </c>
      <c r="D1189" s="8" t="s">
        <v>103</v>
      </c>
      <c r="E1189" s="8" t="s">
        <v>160</v>
      </c>
      <c r="F1189" s="8" t="s">
        <v>48</v>
      </c>
      <c r="G1189" s="8" t="s">
        <v>9263</v>
      </c>
      <c r="H1189" s="8" t="s">
        <v>160</v>
      </c>
      <c r="I1189" s="8" t="s">
        <v>12</v>
      </c>
      <c r="J1189" s="8">
        <v>170</v>
      </c>
      <c r="K1189" s="14" t="s">
        <v>222</v>
      </c>
      <c r="L1189" s="14" t="s">
        <v>5754</v>
      </c>
      <c r="M1189" s="10">
        <v>1.9870469810204601</v>
      </c>
      <c r="N1189" s="8" t="s">
        <v>8828</v>
      </c>
      <c r="O1189" s="8" t="s">
        <v>147</v>
      </c>
      <c r="P1189" s="9">
        <v>0.54193287037037041</v>
      </c>
      <c r="Q1189" s="9">
        <v>0.54494212962962962</v>
      </c>
      <c r="R1189" s="8">
        <v>0</v>
      </c>
      <c r="S1189" s="10">
        <v>7.2083333333333339</v>
      </c>
      <c r="T1189" s="8" t="s">
        <v>3925</v>
      </c>
      <c r="U1189" s="8" t="s">
        <v>3926</v>
      </c>
      <c r="V1189" s="10">
        <v>0.94907170541780295</v>
      </c>
      <c r="W1189">
        <v>4209.05</v>
      </c>
      <c r="X1189" s="8">
        <v>0</v>
      </c>
      <c r="Y1189" s="8">
        <v>0</v>
      </c>
      <c r="Z1189">
        <v>0</v>
      </c>
      <c r="AA1189">
        <v>0</v>
      </c>
      <c r="AB1189" s="8">
        <f>Solution[[#This Row],[Old Stop]] +1</f>
        <v>171</v>
      </c>
      <c r="AC1189" s="8" t="str">
        <f>_xlfn.CONCAT(Solution[[#This Row],[Old Rt '#]],"_",Solution[[#This Row],[Week '#]],"_", _xlfn.SWITCH(Solution[[#This Row],[Old Delivery Day]], "M", "Monday", "T", "Tuesday", "W", "Wednesday", "R", "Thursday", "F", "Friday"))</f>
        <v>101_Week3_Wednesday</v>
      </c>
      <c r="AD1189" s="20">
        <v>78.027600000000007</v>
      </c>
      <c r="AE1189" s="20">
        <v>83.970699999999994</v>
      </c>
      <c r="AF1189" s="20">
        <v>82.154600000000002</v>
      </c>
      <c r="AG1189" s="20">
        <v>86.195300000000003</v>
      </c>
      <c r="AH1189">
        <v>84.6</v>
      </c>
      <c r="AI1189" s="8" t="s">
        <v>3446</v>
      </c>
      <c r="AJ1189" s="8" t="s">
        <v>5696</v>
      </c>
      <c r="AK1189" s="8">
        <v>1</v>
      </c>
      <c r="AL1189" s="8">
        <v>0</v>
      </c>
      <c r="AM1189" s="11">
        <v>80.545000000000002</v>
      </c>
      <c r="AN1189" s="11">
        <v>88.722499999999997</v>
      </c>
      <c r="AO1189" t="s">
        <v>163</v>
      </c>
      <c r="AP1189" s="8" t="s">
        <v>191</v>
      </c>
      <c r="AQ1189" s="8" t="s">
        <v>44</v>
      </c>
      <c r="AR1189" s="8" t="s">
        <v>164</v>
      </c>
      <c r="AS1189" s="8" t="s">
        <v>163</v>
      </c>
      <c r="AT1189" s="8" t="s">
        <v>168</v>
      </c>
      <c r="AU11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89" s="8">
        <v>0</v>
      </c>
      <c r="AW1189">
        <v>19.506900000000002</v>
      </c>
      <c r="AX1189">
        <v>20.992674999999998</v>
      </c>
      <c r="AY1189">
        <v>20.538650000000001</v>
      </c>
      <c r="AZ1189">
        <v>21.548825000000001</v>
      </c>
    </row>
    <row r="1190" spans="1:52" x14ac:dyDescent="0.3">
      <c r="A1190" s="43" t="s">
        <v>77</v>
      </c>
      <c r="D1190" s="8" t="s">
        <v>103</v>
      </c>
      <c r="E1190" s="8" t="s">
        <v>160</v>
      </c>
      <c r="F1190" s="8" t="s">
        <v>48</v>
      </c>
      <c r="J1190" s="8"/>
      <c r="K1190" s="14" t="s">
        <v>3551</v>
      </c>
      <c r="L1190" s="14" t="s">
        <v>3552</v>
      </c>
      <c r="M1190" s="10">
        <v>6.5764045562538103</v>
      </c>
      <c r="N1190" s="8" t="s">
        <v>8829</v>
      </c>
      <c r="P1190" s="9">
        <v>0.54950231481481482</v>
      </c>
      <c r="Q1190" s="9">
        <v>0.54950231481481482</v>
      </c>
      <c r="R1190" s="8">
        <v>0</v>
      </c>
      <c r="T1190" s="8" t="s">
        <v>3553</v>
      </c>
      <c r="U1190" s="8" t="s">
        <v>3554</v>
      </c>
      <c r="V1190" s="10">
        <v>2.32366326900229</v>
      </c>
      <c r="W1190"/>
      <c r="Z1190"/>
      <c r="AA1190"/>
      <c r="AB1190" s="8">
        <f>Solution[[#This Row],[Old Stop]] +1</f>
        <v>1</v>
      </c>
      <c r="AC1190" s="8" t="e">
        <f>_xlfn.CONCAT(Solution[[#This Row],[Old Rt '#]],"_",Solution[[#This Row],[Week '#]],"_", _xlfn.SWITCH(Solution[[#This Row],[Old Delivery Day]], "M", "Monday", "T", "Tuesday", "W", "Wednesday", "R", "Thursday", "F", "Friday"))</f>
        <v>#N/A</v>
      </c>
      <c r="AD1190" s="20"/>
      <c r="AE1190" s="20"/>
      <c r="AI1190" s="8" t="s">
        <v>3446</v>
      </c>
      <c r="AJ1190" s="8" t="s">
        <v>5696</v>
      </c>
      <c r="AK1190" s="8">
        <v>17</v>
      </c>
      <c r="AL1190" s="8"/>
      <c r="AM1190" s="11"/>
      <c r="AN1190" s="11"/>
      <c r="AO1190" t="s">
        <v>163</v>
      </c>
      <c r="AP1190" s="8"/>
      <c r="AQ1190" s="8"/>
      <c r="AR1190" s="8" t="s">
        <v>163</v>
      </c>
      <c r="AS1190" s="8" t="s">
        <v>163</v>
      </c>
      <c r="AT1190" s="8"/>
      <c r="AU11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90" s="8"/>
    </row>
    <row r="1191" spans="1:52" x14ac:dyDescent="0.3">
      <c r="A1191" s="43" t="s">
        <v>428</v>
      </c>
      <c r="B1191" t="s">
        <v>5336</v>
      </c>
      <c r="C1191" t="s">
        <v>110</v>
      </c>
      <c r="D1191" s="8" t="s">
        <v>103</v>
      </c>
      <c r="E1191" s="8" t="s">
        <v>160</v>
      </c>
      <c r="F1191" s="8" t="s">
        <v>48</v>
      </c>
      <c r="G1191" s="8" t="s">
        <v>9255</v>
      </c>
      <c r="H1191" s="8" t="s">
        <v>160</v>
      </c>
      <c r="I1191" s="8" t="s">
        <v>14</v>
      </c>
      <c r="J1191" s="8">
        <v>130</v>
      </c>
      <c r="K1191" s="14" t="s">
        <v>427</v>
      </c>
      <c r="L1191" s="14" t="s">
        <v>5762</v>
      </c>
      <c r="M1191" s="10">
        <v>21.2967065735834</v>
      </c>
      <c r="N1191" s="8" t="s">
        <v>8827</v>
      </c>
      <c r="O1191" s="8" t="s">
        <v>129</v>
      </c>
      <c r="P1191" s="9">
        <v>0.53791666666666671</v>
      </c>
      <c r="Q1191" s="9">
        <v>0.54054398148148153</v>
      </c>
      <c r="R1191" s="8">
        <v>0</v>
      </c>
      <c r="S1191" s="10">
        <v>3.6583333333333332</v>
      </c>
      <c r="T1191" s="8" t="s">
        <v>5338</v>
      </c>
      <c r="U1191" s="8" t="s">
        <v>5339</v>
      </c>
      <c r="V1191" s="10">
        <v>17.402429913404401</v>
      </c>
      <c r="W1191">
        <v>986.79</v>
      </c>
      <c r="X1191" s="8">
        <v>0</v>
      </c>
      <c r="Y1191" s="8">
        <v>0</v>
      </c>
      <c r="Z1191">
        <v>0</v>
      </c>
      <c r="AA1191">
        <v>0</v>
      </c>
      <c r="AB1191" s="8">
        <f>Solution[[#This Row],[Old Stop]] +1</f>
        <v>131</v>
      </c>
      <c r="AC1191" s="8" t="str">
        <f>_xlfn.CONCAT(Solution[[#This Row],[Old Rt '#]],"_",Solution[[#This Row],[Week '#]],"_", _xlfn.SWITCH(Solution[[#This Row],[Old Delivery Day]], "M", "Monday", "T", "Tuesday", "W", "Wednesday", "R", "Thursday", "F", "Friday"))</f>
        <v>101_Week3_Friday</v>
      </c>
      <c r="AD1191" s="20">
        <v>40.74</v>
      </c>
      <c r="AE1191" s="20">
        <v>37.46</v>
      </c>
      <c r="AF1191" s="20">
        <v>35</v>
      </c>
      <c r="AG1191" s="20">
        <v>35</v>
      </c>
      <c r="AH1191">
        <v>18.55</v>
      </c>
      <c r="AI1191" s="8" t="s">
        <v>3446</v>
      </c>
      <c r="AJ1191" s="8" t="s">
        <v>5696</v>
      </c>
      <c r="AK1191" s="8">
        <v>1</v>
      </c>
      <c r="AL1191" s="8">
        <v>0</v>
      </c>
      <c r="AM1191" s="11">
        <v>17.5</v>
      </c>
      <c r="AN1191" s="11">
        <v>17.5</v>
      </c>
      <c r="AO1191" t="s">
        <v>163</v>
      </c>
      <c r="AP1191" s="8" t="s">
        <v>191</v>
      </c>
      <c r="AQ1191" s="8" t="s">
        <v>44</v>
      </c>
      <c r="AR1191" s="8" t="s">
        <v>164</v>
      </c>
      <c r="AS1191" s="8" t="s">
        <v>163</v>
      </c>
      <c r="AT1191" s="8" t="s">
        <v>168</v>
      </c>
      <c r="AU11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91" s="8">
        <v>0</v>
      </c>
      <c r="AW1191">
        <v>10.185</v>
      </c>
      <c r="AX1191">
        <v>9.3650000000000002</v>
      </c>
      <c r="AY1191">
        <v>8.75</v>
      </c>
      <c r="AZ1191">
        <v>8.75</v>
      </c>
    </row>
    <row r="1192" spans="1:52" x14ac:dyDescent="0.3">
      <c r="A1192" s="43" t="s">
        <v>1114</v>
      </c>
      <c r="B1192" t="s">
        <v>3806</v>
      </c>
      <c r="C1192" t="s">
        <v>110</v>
      </c>
      <c r="D1192" s="8" t="s">
        <v>103</v>
      </c>
      <c r="E1192" s="8" t="s">
        <v>126</v>
      </c>
      <c r="F1192" s="8" t="s">
        <v>13</v>
      </c>
      <c r="G1192" s="8" t="s">
        <v>9252</v>
      </c>
      <c r="H1192" s="8" t="s">
        <v>126</v>
      </c>
      <c r="I1192" s="8" t="s">
        <v>13</v>
      </c>
      <c r="J1192" s="8">
        <v>0</v>
      </c>
      <c r="K1192" s="14" t="s">
        <v>1113</v>
      </c>
      <c r="L1192" s="14" t="s">
        <v>5875</v>
      </c>
      <c r="M1192" s="10">
        <v>0.50896791272352004</v>
      </c>
      <c r="N1192" s="8" t="s">
        <v>7864</v>
      </c>
      <c r="O1192" s="8" t="s">
        <v>147</v>
      </c>
      <c r="P1192" s="9">
        <v>0.31115740740740738</v>
      </c>
      <c r="Q1192" s="9">
        <v>0.31162037037037038</v>
      </c>
      <c r="R1192" s="8">
        <v>0</v>
      </c>
      <c r="S1192" s="10">
        <v>2.4333333333333336</v>
      </c>
      <c r="T1192" s="8" t="s">
        <v>3808</v>
      </c>
      <c r="U1192" s="8" t="s">
        <v>3809</v>
      </c>
      <c r="V1192" s="10">
        <v>0.15646400318452999</v>
      </c>
      <c r="W1192">
        <v>3250.22</v>
      </c>
      <c r="X1192" s="8">
        <v>0</v>
      </c>
      <c r="Y1192" s="8">
        <v>0</v>
      </c>
      <c r="Z1192">
        <v>0</v>
      </c>
      <c r="AA1192">
        <v>0</v>
      </c>
      <c r="AB1192" s="8">
        <f>Solution[[#This Row],[Old Stop]] +1</f>
        <v>1</v>
      </c>
      <c r="AC1192" s="8" t="str">
        <f>_xlfn.CONCAT(Solution[[#This Row],[Old Rt '#]],"_",Solution[[#This Row],[Week '#]],"_", _xlfn.SWITCH(Solution[[#This Row],[Old Delivery Day]], "M", "Monday", "T", "Tuesday", "W", "Wednesday", "R", "Thursday", "F", "Friday"))</f>
        <v>103_Week3_Monday</v>
      </c>
      <c r="AD1192" s="20">
        <v>49.7181</v>
      </c>
      <c r="AE1192" s="20">
        <v>67.761499999999998</v>
      </c>
      <c r="AF1192" s="20">
        <v>82.232500000000002</v>
      </c>
      <c r="AG1192" s="20">
        <v>72.712500000000006</v>
      </c>
      <c r="AH1192">
        <v>81.36</v>
      </c>
      <c r="AI1192" s="8" t="s">
        <v>4488</v>
      </c>
      <c r="AJ1192" s="8" t="s">
        <v>5517</v>
      </c>
      <c r="AK1192" s="8">
        <v>1</v>
      </c>
      <c r="AL1192" s="8">
        <v>0</v>
      </c>
      <c r="AM1192" s="11">
        <v>72.056200000000004</v>
      </c>
      <c r="AN1192" s="11">
        <v>56.91</v>
      </c>
      <c r="AO1192" t="s">
        <v>164</v>
      </c>
      <c r="AP1192" s="8" t="s">
        <v>191</v>
      </c>
      <c r="AQ1192" s="8" t="s">
        <v>44</v>
      </c>
      <c r="AR1192" s="8" t="s">
        <v>164</v>
      </c>
      <c r="AS1192" s="8" t="s">
        <v>164</v>
      </c>
      <c r="AT1192" s="8" t="s">
        <v>168</v>
      </c>
      <c r="AU11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92" s="8"/>
      <c r="AW1192">
        <v>12.429525</v>
      </c>
      <c r="AX1192">
        <v>16.940375</v>
      </c>
      <c r="AY1192">
        <v>20.558125</v>
      </c>
      <c r="AZ1192">
        <v>18.178125000000001</v>
      </c>
    </row>
    <row r="1193" spans="1:52" x14ac:dyDescent="0.3">
      <c r="A1193" s="43" t="s">
        <v>1619</v>
      </c>
      <c r="B1193" t="s">
        <v>3994</v>
      </c>
      <c r="C1193" t="s">
        <v>110</v>
      </c>
      <c r="D1193" s="8" t="s">
        <v>103</v>
      </c>
      <c r="E1193" s="8" t="s">
        <v>160</v>
      </c>
      <c r="F1193" s="8" t="s">
        <v>48</v>
      </c>
      <c r="G1193" s="8" t="s">
        <v>9257</v>
      </c>
      <c r="H1193" s="8" t="s">
        <v>160</v>
      </c>
      <c r="I1193" s="8" t="s">
        <v>15</v>
      </c>
      <c r="J1193" s="8">
        <v>320</v>
      </c>
      <c r="K1193" s="14" t="s">
        <v>1618</v>
      </c>
      <c r="L1193" s="14" t="s">
        <v>5806</v>
      </c>
      <c r="M1193" s="10">
        <v>0.394862867666745</v>
      </c>
      <c r="N1193" s="8" t="s">
        <v>8843</v>
      </c>
      <c r="O1193" s="8" t="s">
        <v>147</v>
      </c>
      <c r="P1193" s="9">
        <v>0.51641203703703709</v>
      </c>
      <c r="Q1193" s="9">
        <v>0.52312499999999995</v>
      </c>
      <c r="R1193" s="8">
        <v>0</v>
      </c>
      <c r="S1193" s="10">
        <v>8.9250000000000007</v>
      </c>
      <c r="T1193" s="8" t="s">
        <v>3996</v>
      </c>
      <c r="U1193" s="8" t="s">
        <v>3997</v>
      </c>
      <c r="V1193" s="10">
        <v>0.150107928088862</v>
      </c>
      <c r="W1193">
        <v>2366.5</v>
      </c>
      <c r="X1193" s="8">
        <v>0</v>
      </c>
      <c r="Y1193" s="8">
        <v>0</v>
      </c>
      <c r="Z1193">
        <v>0</v>
      </c>
      <c r="AA1193">
        <v>0</v>
      </c>
      <c r="AB1193" s="8">
        <f>Solution[[#This Row],[Old Stop]] +1</f>
        <v>321</v>
      </c>
      <c r="AC1193" s="8" t="str">
        <f>_xlfn.CONCAT(Solution[[#This Row],[Old Rt '#]],"_",Solution[[#This Row],[Week '#]],"_", _xlfn.SWITCH(Solution[[#This Row],[Old Delivery Day]], "M", "Monday", "T", "Tuesday", "W", "Wednesday", "R", "Thursday", "F", "Friday"))</f>
        <v>101_Week3_Tuesday</v>
      </c>
      <c r="AD1193" s="20">
        <v>63.41</v>
      </c>
      <c r="AE1193" s="20">
        <v>58.2453</v>
      </c>
      <c r="AF1193" s="20">
        <v>73.590699999999998</v>
      </c>
      <c r="AG1193" s="20">
        <v>69.792299999999997</v>
      </c>
      <c r="AH1193">
        <v>75.31</v>
      </c>
      <c r="AI1193" s="8" t="s">
        <v>3446</v>
      </c>
      <c r="AJ1193" s="8" t="s">
        <v>5696</v>
      </c>
      <c r="AK1193" s="8">
        <v>1</v>
      </c>
      <c r="AL1193" s="8">
        <v>0</v>
      </c>
      <c r="AM1193" s="11">
        <v>63.31</v>
      </c>
      <c r="AN1193" s="11">
        <v>71.042500000000004</v>
      </c>
      <c r="AO1193" t="s">
        <v>163</v>
      </c>
      <c r="AP1193" s="8" t="s">
        <v>191</v>
      </c>
      <c r="AQ1193" s="8" t="s">
        <v>44</v>
      </c>
      <c r="AR1193" s="8" t="s">
        <v>164</v>
      </c>
      <c r="AS1193" s="8" t="s">
        <v>163</v>
      </c>
      <c r="AT1193" s="8" t="s">
        <v>168</v>
      </c>
      <c r="AU11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93" s="8">
        <v>0</v>
      </c>
      <c r="AW1193">
        <v>15.852499999999999</v>
      </c>
      <c r="AX1193">
        <v>14.561325</v>
      </c>
      <c r="AY1193">
        <v>18.397675</v>
      </c>
      <c r="AZ1193">
        <v>17.448074999999999</v>
      </c>
    </row>
    <row r="1194" spans="1:52" x14ac:dyDescent="0.3">
      <c r="A1194" s="43" t="s">
        <v>278</v>
      </c>
      <c r="B1194" t="s">
        <v>4275</v>
      </c>
      <c r="C1194" t="s">
        <v>110</v>
      </c>
      <c r="D1194" s="8" t="s">
        <v>103</v>
      </c>
      <c r="E1194" s="8" t="s">
        <v>160</v>
      </c>
      <c r="F1194" s="8" t="s">
        <v>14</v>
      </c>
      <c r="G1194" s="8" t="s">
        <v>9253</v>
      </c>
      <c r="H1194" s="8" t="s">
        <v>160</v>
      </c>
      <c r="I1194" s="8" t="s">
        <v>12</v>
      </c>
      <c r="J1194" s="8">
        <v>300</v>
      </c>
      <c r="K1194" s="14" t="s">
        <v>277</v>
      </c>
      <c r="L1194" s="14" t="s">
        <v>5788</v>
      </c>
      <c r="M1194" s="10">
        <v>2.1716939236278598</v>
      </c>
      <c r="N1194" s="8" t="s">
        <v>7988</v>
      </c>
      <c r="O1194" s="8" t="s">
        <v>147</v>
      </c>
      <c r="P1194" s="9">
        <v>0.46087962962962964</v>
      </c>
      <c r="Q1194" s="9">
        <v>0.46815972222222224</v>
      </c>
      <c r="R1194" s="8">
        <v>0</v>
      </c>
      <c r="S1194" s="10">
        <v>10.945833333333333</v>
      </c>
      <c r="T1194" s="8" t="s">
        <v>4277</v>
      </c>
      <c r="U1194" s="8" t="s">
        <v>4278</v>
      </c>
      <c r="V1194" s="10">
        <v>0.72171765577042402</v>
      </c>
      <c r="W1194">
        <v>2602.5300000000002</v>
      </c>
      <c r="X1194" s="8">
        <v>0</v>
      </c>
      <c r="Y1194" s="8">
        <v>0</v>
      </c>
      <c r="Z1194">
        <v>0</v>
      </c>
      <c r="AA1194">
        <v>0</v>
      </c>
      <c r="AB1194" s="8">
        <f>Solution[[#This Row],[Old Stop]] +1</f>
        <v>301</v>
      </c>
      <c r="AC1194" s="8" t="str">
        <f>_xlfn.CONCAT(Solution[[#This Row],[Old Rt '#]],"_",Solution[[#This Row],[Week '#]],"_", _xlfn.SWITCH(Solution[[#This Row],[Old Delivery Day]], "M", "Monday", "T", "Tuesday", "W", "Wednesday", "R", "Thursday", "F", "Friday"))</f>
        <v>101_Week3_Wednesday</v>
      </c>
      <c r="AD1194" s="20">
        <v>109.1683</v>
      </c>
      <c r="AE1194" s="20">
        <v>106.44499999999999</v>
      </c>
      <c r="AF1194" s="20">
        <v>81.661799999999999</v>
      </c>
      <c r="AG1194" s="20">
        <v>75.1661</v>
      </c>
      <c r="AH1194">
        <v>80.260000000000005</v>
      </c>
      <c r="AI1194" s="8" t="s">
        <v>3402</v>
      </c>
      <c r="AJ1194" s="8" t="s">
        <v>5695</v>
      </c>
      <c r="AK1194" s="8">
        <v>1</v>
      </c>
      <c r="AL1194" s="8">
        <v>0</v>
      </c>
      <c r="AM1194" s="11">
        <v>51.77</v>
      </c>
      <c r="AN1194" s="11">
        <v>75.717500000000001</v>
      </c>
      <c r="AO1194" t="s">
        <v>163</v>
      </c>
      <c r="AP1194" s="8" t="s">
        <v>191</v>
      </c>
      <c r="AQ1194" s="8" t="s">
        <v>44</v>
      </c>
      <c r="AR1194" s="8" t="s">
        <v>164</v>
      </c>
      <c r="AS1194" s="8" t="s">
        <v>163</v>
      </c>
      <c r="AT1194" s="8" t="s">
        <v>168</v>
      </c>
      <c r="AU11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94" s="8">
        <v>0</v>
      </c>
      <c r="AW1194">
        <v>27.292075000000001</v>
      </c>
      <c r="AX1194">
        <v>26.611249999999998</v>
      </c>
      <c r="AY1194">
        <v>20.41545</v>
      </c>
      <c r="AZ1194">
        <v>18.791525</v>
      </c>
    </row>
    <row r="1195" spans="1:52" x14ac:dyDescent="0.3">
      <c r="A1195" s="43" t="s">
        <v>555</v>
      </c>
      <c r="B1195" t="s">
        <v>3533</v>
      </c>
      <c r="C1195" t="s">
        <v>110</v>
      </c>
      <c r="D1195" s="8" t="s">
        <v>103</v>
      </c>
      <c r="E1195" s="8" t="s">
        <v>160</v>
      </c>
      <c r="F1195" s="8" t="s">
        <v>14</v>
      </c>
      <c r="G1195" s="8" t="s">
        <v>9247</v>
      </c>
      <c r="H1195" s="8" t="s">
        <v>160</v>
      </c>
      <c r="I1195" s="8" t="s">
        <v>12</v>
      </c>
      <c r="J1195" s="8">
        <v>322</v>
      </c>
      <c r="K1195" s="14" t="s">
        <v>554</v>
      </c>
      <c r="L1195" s="14" t="s">
        <v>5745</v>
      </c>
      <c r="M1195" s="10">
        <v>3.1412433453720001</v>
      </c>
      <c r="N1195" s="8" t="s">
        <v>7984</v>
      </c>
      <c r="O1195" s="8" t="s">
        <v>147</v>
      </c>
      <c r="P1195" s="9">
        <v>0.50724537037037032</v>
      </c>
      <c r="Q1195" s="9">
        <v>0.51173611111111106</v>
      </c>
      <c r="R1195" s="8">
        <v>0</v>
      </c>
      <c r="S1195" s="10">
        <v>6.1000000000000005</v>
      </c>
      <c r="T1195" s="8" t="s">
        <v>3535</v>
      </c>
      <c r="U1195" s="8" t="s">
        <v>3536</v>
      </c>
      <c r="V1195" s="10">
        <v>0.92834257885815297</v>
      </c>
      <c r="W1195">
        <v>3299.62</v>
      </c>
      <c r="X1195" s="8">
        <v>0</v>
      </c>
      <c r="Y1195" s="8">
        <v>0</v>
      </c>
      <c r="Z1195">
        <v>0</v>
      </c>
      <c r="AA1195">
        <v>0</v>
      </c>
      <c r="AB1195" s="8">
        <f>Solution[[#This Row],[Old Stop]] +1</f>
        <v>323</v>
      </c>
      <c r="AC1195" s="8" t="str">
        <f>_xlfn.CONCAT(Solution[[#This Row],[Old Rt '#]],"_",Solution[[#This Row],[Week '#]],"_", _xlfn.SWITCH(Solution[[#This Row],[Old Delivery Day]], "M", "Monday", "T", "Tuesday", "W", "Wednesday", "R", "Thursday", "F", "Friday"))</f>
        <v>101_Week3_Wednesday</v>
      </c>
      <c r="AD1195" s="20">
        <v>75.205500000000001</v>
      </c>
      <c r="AE1195" s="20">
        <v>78.6815</v>
      </c>
      <c r="AF1195" s="20">
        <v>83.485299999999995</v>
      </c>
      <c r="AG1195" s="20">
        <v>82.621499999999997</v>
      </c>
      <c r="AH1195">
        <v>87.93</v>
      </c>
      <c r="AI1195" s="8" t="s">
        <v>3402</v>
      </c>
      <c r="AJ1195" s="8" t="s">
        <v>5695</v>
      </c>
      <c r="AK1195" s="8">
        <v>1</v>
      </c>
      <c r="AL1195" s="8">
        <v>0</v>
      </c>
      <c r="AM1195" s="11">
        <v>85.28</v>
      </c>
      <c r="AN1195" s="11">
        <v>82.952500000000001</v>
      </c>
      <c r="AO1195" t="s">
        <v>163</v>
      </c>
      <c r="AP1195" s="8" t="s">
        <v>191</v>
      </c>
      <c r="AQ1195" s="8" t="s">
        <v>44</v>
      </c>
      <c r="AR1195" s="8" t="s">
        <v>164</v>
      </c>
      <c r="AS1195" s="8" t="s">
        <v>163</v>
      </c>
      <c r="AT1195" s="8" t="s">
        <v>168</v>
      </c>
      <c r="AU11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95" s="8">
        <v>0</v>
      </c>
      <c r="AW1195">
        <v>18.801375</v>
      </c>
      <c r="AX1195">
        <v>19.670375</v>
      </c>
      <c r="AY1195">
        <v>20.871324999999999</v>
      </c>
      <c r="AZ1195">
        <v>20.655374999999999</v>
      </c>
    </row>
    <row r="1196" spans="1:52" x14ac:dyDescent="0.3">
      <c r="A1196" s="43" t="s">
        <v>635</v>
      </c>
      <c r="B1196" t="s">
        <v>3501</v>
      </c>
      <c r="C1196" t="s">
        <v>123</v>
      </c>
      <c r="D1196" s="8" t="s">
        <v>103</v>
      </c>
      <c r="E1196" s="8" t="s">
        <v>126</v>
      </c>
      <c r="F1196" s="8" t="s">
        <v>13</v>
      </c>
      <c r="G1196" s="8" t="s">
        <v>4497</v>
      </c>
      <c r="H1196" s="8" t="s">
        <v>126</v>
      </c>
      <c r="I1196" s="8" t="s">
        <v>13</v>
      </c>
      <c r="J1196" s="8">
        <v>0</v>
      </c>
      <c r="K1196" s="14" t="s">
        <v>634</v>
      </c>
      <c r="L1196" s="14" t="s">
        <v>5873</v>
      </c>
      <c r="M1196" s="10">
        <v>0</v>
      </c>
      <c r="N1196" s="8" t="s">
        <v>7904</v>
      </c>
      <c r="O1196" s="8" t="s">
        <v>147</v>
      </c>
      <c r="P1196" s="9">
        <v>0.35532407407407407</v>
      </c>
      <c r="Q1196" s="9">
        <v>0.35841435185185183</v>
      </c>
      <c r="R1196" s="8">
        <v>0</v>
      </c>
      <c r="S1196" s="10">
        <v>5.7166666666666668</v>
      </c>
      <c r="T1196" s="8" t="s">
        <v>3881</v>
      </c>
      <c r="U1196" s="8" t="s">
        <v>3882</v>
      </c>
      <c r="V1196" s="10"/>
      <c r="W1196">
        <v>8466.07</v>
      </c>
      <c r="X1196" s="8">
        <v>0</v>
      </c>
      <c r="Y1196" s="8">
        <v>0</v>
      </c>
      <c r="Z1196">
        <v>0</v>
      </c>
      <c r="AA1196">
        <v>0</v>
      </c>
      <c r="AB1196" s="8">
        <f>Solution[[#This Row],[Old Stop]] +1</f>
        <v>1</v>
      </c>
      <c r="AC1196" s="8" t="str">
        <f>_xlfn.CONCAT(Solution[[#This Row],[Old Rt '#]],"_",Solution[[#This Row],[Week '#]],"_", _xlfn.SWITCH(Solution[[#This Row],[Old Delivery Day]], "M", "Monday", "T", "Tuesday", "W", "Wednesday", "R", "Thursday", "F", "Friday"))</f>
        <v>103_Week3_Monday</v>
      </c>
      <c r="AD1196" s="20">
        <v>159.9315</v>
      </c>
      <c r="AE1196" s="20">
        <v>155.63919999999999</v>
      </c>
      <c r="AF1196" s="20">
        <v>160.55070000000001</v>
      </c>
      <c r="AG1196" s="20">
        <v>159.5746</v>
      </c>
      <c r="AH1196">
        <v>168.43</v>
      </c>
      <c r="AI1196" s="8" t="s">
        <v>4488</v>
      </c>
      <c r="AJ1196" s="8" t="s">
        <v>5517</v>
      </c>
      <c r="AK1196" s="8">
        <v>1</v>
      </c>
      <c r="AL1196" s="8">
        <v>0</v>
      </c>
      <c r="AM1196" s="11">
        <v>152.32499999999999</v>
      </c>
      <c r="AN1196" s="11">
        <v>159.06</v>
      </c>
      <c r="AO1196" t="s">
        <v>164</v>
      </c>
      <c r="AP1196" s="8" t="s">
        <v>191</v>
      </c>
      <c r="AQ1196" s="8" t="s">
        <v>44</v>
      </c>
      <c r="AR1196" s="8" t="s">
        <v>164</v>
      </c>
      <c r="AS1196" s="8" t="s">
        <v>164</v>
      </c>
      <c r="AT1196" s="8" t="s">
        <v>168</v>
      </c>
      <c r="AU11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196" s="8"/>
      <c r="AW1196">
        <v>39.982875</v>
      </c>
      <c r="AX1196">
        <v>38.909799999999997</v>
      </c>
      <c r="AY1196">
        <v>40.137675000000002</v>
      </c>
      <c r="AZ1196">
        <v>39.893650000000001</v>
      </c>
    </row>
    <row r="1197" spans="1:52" x14ac:dyDescent="0.3">
      <c r="A1197" s="43" t="s">
        <v>511</v>
      </c>
      <c r="B1197" t="s">
        <v>5543</v>
      </c>
      <c r="C1197" t="s">
        <v>110</v>
      </c>
      <c r="D1197" s="8" t="s">
        <v>103</v>
      </c>
      <c r="E1197" s="8" t="s">
        <v>160</v>
      </c>
      <c r="F1197" s="8" t="s">
        <v>14</v>
      </c>
      <c r="G1197" s="8" t="s">
        <v>9258</v>
      </c>
      <c r="H1197" s="8" t="s">
        <v>160</v>
      </c>
      <c r="I1197" s="8" t="s">
        <v>12</v>
      </c>
      <c r="J1197" s="8">
        <v>70</v>
      </c>
      <c r="K1197" s="14" t="s">
        <v>510</v>
      </c>
      <c r="L1197" s="14" t="s">
        <v>5798</v>
      </c>
      <c r="M1197" s="10">
        <v>1.3618171634632299</v>
      </c>
      <c r="N1197" s="8" t="s">
        <v>8675</v>
      </c>
      <c r="O1197" s="8" t="s">
        <v>107</v>
      </c>
      <c r="P1197" s="9">
        <v>0.49834490740740739</v>
      </c>
      <c r="Q1197" s="9">
        <v>0.50505787037037042</v>
      </c>
      <c r="R1197" s="8">
        <v>0</v>
      </c>
      <c r="S1197" s="10">
        <v>3.1166666666666667</v>
      </c>
      <c r="T1197" s="8" t="s">
        <v>5545</v>
      </c>
      <c r="U1197" s="8" t="s">
        <v>5546</v>
      </c>
      <c r="V1197" s="10">
        <v>0.238115342508572</v>
      </c>
      <c r="W1197">
        <v>505.12</v>
      </c>
      <c r="X1197" s="8">
        <v>0</v>
      </c>
      <c r="Y1197" s="8">
        <v>0</v>
      </c>
      <c r="Z1197">
        <v>0</v>
      </c>
      <c r="AA1197">
        <v>0</v>
      </c>
      <c r="AB1197" s="8">
        <f>Solution[[#This Row],[Old Stop]] +1</f>
        <v>71</v>
      </c>
      <c r="AC1197" s="8" t="str">
        <f>_xlfn.CONCAT(Solution[[#This Row],[Old Rt '#]],"_",Solution[[#This Row],[Week '#]],"_", _xlfn.SWITCH(Solution[[#This Row],[Old Delivery Day]], "M", "Monday", "T", "Tuesday", "W", "Wednesday", "R", "Thursday", "F", "Friday"))</f>
        <v>101_Week3_Wednesday</v>
      </c>
      <c r="AD1197" s="20">
        <v>38.5</v>
      </c>
      <c r="AE1197" s="20">
        <v>38.5</v>
      </c>
      <c r="AF1197" s="20">
        <v>39.526600000000002</v>
      </c>
      <c r="AG1197" s="20">
        <v>41.113300000000002</v>
      </c>
      <c r="AH1197">
        <v>10.61</v>
      </c>
      <c r="AI1197" s="8" t="s">
        <v>3402</v>
      </c>
      <c r="AJ1197" s="8" t="s">
        <v>5695</v>
      </c>
      <c r="AK1197" s="8">
        <v>1</v>
      </c>
      <c r="AL1197" s="8">
        <v>0</v>
      </c>
      <c r="AM1197" s="11">
        <v>9.625</v>
      </c>
      <c r="AN1197" s="11">
        <v>10.4125</v>
      </c>
      <c r="AO1197" t="s">
        <v>163</v>
      </c>
      <c r="AP1197" s="8" t="s">
        <v>191</v>
      </c>
      <c r="AQ1197" s="8" t="s">
        <v>44</v>
      </c>
      <c r="AR1197" s="8" t="s">
        <v>164</v>
      </c>
      <c r="AS1197" s="8" t="s">
        <v>163</v>
      </c>
      <c r="AT1197" s="8" t="s">
        <v>168</v>
      </c>
      <c r="AU11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97" s="8">
        <v>0</v>
      </c>
      <c r="AW1197">
        <v>9.625</v>
      </c>
      <c r="AX1197">
        <v>9.625</v>
      </c>
      <c r="AY1197">
        <v>9.8816500000000005</v>
      </c>
      <c r="AZ1197">
        <v>10.278325000000001</v>
      </c>
    </row>
    <row r="1198" spans="1:52" x14ac:dyDescent="0.3">
      <c r="A1198" s="43" t="s">
        <v>282</v>
      </c>
      <c r="B1198" t="s">
        <v>4280</v>
      </c>
      <c r="C1198" t="s">
        <v>112</v>
      </c>
      <c r="D1198" s="8" t="s">
        <v>103</v>
      </c>
      <c r="E1198" s="8" t="s">
        <v>160</v>
      </c>
      <c r="F1198" s="8" t="s">
        <v>14</v>
      </c>
      <c r="G1198" s="8" t="s">
        <v>9249</v>
      </c>
      <c r="H1198" s="8" t="s">
        <v>160</v>
      </c>
      <c r="I1198" s="8" t="s">
        <v>12</v>
      </c>
      <c r="J1198" s="8">
        <v>80</v>
      </c>
      <c r="K1198" s="14" t="s">
        <v>281</v>
      </c>
      <c r="L1198" s="14" t="s">
        <v>5790</v>
      </c>
      <c r="M1198" s="10">
        <v>0.41138445059027601</v>
      </c>
      <c r="N1198" s="8" t="s">
        <v>7982</v>
      </c>
      <c r="O1198" s="8" t="s">
        <v>129</v>
      </c>
      <c r="P1198" s="9">
        <v>0.48734953703703704</v>
      </c>
      <c r="Q1198" s="9">
        <v>0.49197916666666669</v>
      </c>
      <c r="R1198" s="8">
        <v>0</v>
      </c>
      <c r="S1198" s="10">
        <v>6.625</v>
      </c>
      <c r="T1198" s="8" t="s">
        <v>4282</v>
      </c>
      <c r="U1198" s="8" t="s">
        <v>4283</v>
      </c>
      <c r="V1198" s="10">
        <v>0.18873250314367301</v>
      </c>
      <c r="W1198">
        <v>1015.38</v>
      </c>
      <c r="X1198" s="8">
        <v>0</v>
      </c>
      <c r="Y1198" s="8">
        <v>0</v>
      </c>
      <c r="Z1198">
        <v>0</v>
      </c>
      <c r="AA1198">
        <v>0</v>
      </c>
      <c r="AB1198" s="8">
        <f>Solution[[#This Row],[Old Stop]] +1</f>
        <v>81</v>
      </c>
      <c r="AC1198" s="8" t="str">
        <f>_xlfn.CONCAT(Solution[[#This Row],[Old Rt '#]],"_",Solution[[#This Row],[Week '#]],"_", _xlfn.SWITCH(Solution[[#This Row],[Old Delivery Day]], "M", "Monday", "T", "Tuesday", "W", "Wednesday", "R", "Thursday", "F", "Friday"))</f>
        <v>101_Week3_Wednesday</v>
      </c>
      <c r="AD1198" s="20">
        <v>38.590000000000003</v>
      </c>
      <c r="AE1198" s="20">
        <v>38.590000000000003</v>
      </c>
      <c r="AF1198" s="20">
        <v>39.8185</v>
      </c>
      <c r="AG1198" s="20">
        <v>40.31</v>
      </c>
      <c r="AH1198">
        <v>21.37</v>
      </c>
      <c r="AI1198" s="8" t="s">
        <v>3402</v>
      </c>
      <c r="AJ1198" s="8" t="s">
        <v>5695</v>
      </c>
      <c r="AK1198" s="8">
        <v>1</v>
      </c>
      <c r="AL1198" s="8">
        <v>0</v>
      </c>
      <c r="AM1198" s="11">
        <v>19.295000000000002</v>
      </c>
      <c r="AN1198" s="11">
        <v>20.155000000000001</v>
      </c>
      <c r="AO1198" t="s">
        <v>163</v>
      </c>
      <c r="AP1198" s="8" t="s">
        <v>191</v>
      </c>
      <c r="AQ1198" s="8" t="s">
        <v>44</v>
      </c>
      <c r="AR1198" s="8" t="s">
        <v>164</v>
      </c>
      <c r="AS1198" s="8" t="s">
        <v>163</v>
      </c>
      <c r="AT1198" s="8" t="s">
        <v>168</v>
      </c>
      <c r="AU11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98" s="8">
        <v>0</v>
      </c>
      <c r="AW1198">
        <v>9.6475000000000009</v>
      </c>
      <c r="AX1198">
        <v>9.6475000000000009</v>
      </c>
      <c r="AY1198">
        <v>9.9546250000000001</v>
      </c>
      <c r="AZ1198">
        <v>10.077500000000001</v>
      </c>
    </row>
    <row r="1199" spans="1:52" x14ac:dyDescent="0.3">
      <c r="A1199" s="43" t="s">
        <v>280</v>
      </c>
      <c r="B1199" t="s">
        <v>4284</v>
      </c>
      <c r="C1199" t="s">
        <v>110</v>
      </c>
      <c r="D1199" s="8" t="s">
        <v>103</v>
      </c>
      <c r="E1199" s="8" t="s">
        <v>160</v>
      </c>
      <c r="F1199" s="8" t="s">
        <v>14</v>
      </c>
      <c r="G1199" s="8" t="s">
        <v>9254</v>
      </c>
      <c r="H1199" s="8" t="s">
        <v>160</v>
      </c>
      <c r="I1199" s="8" t="s">
        <v>12</v>
      </c>
      <c r="J1199" s="8">
        <v>310</v>
      </c>
      <c r="K1199" s="14" t="s">
        <v>279</v>
      </c>
      <c r="L1199" s="14" t="s">
        <v>5792</v>
      </c>
      <c r="M1199" s="10">
        <v>0.24935750660273501</v>
      </c>
      <c r="N1199" s="8" t="s">
        <v>7981</v>
      </c>
      <c r="O1199" s="8" t="s">
        <v>147</v>
      </c>
      <c r="P1199" s="9">
        <v>0.49215277777777777</v>
      </c>
      <c r="Q1199" s="9">
        <v>0.49740740740740741</v>
      </c>
      <c r="R1199" s="8">
        <v>0</v>
      </c>
      <c r="S1199" s="10">
        <v>8.2583333333333329</v>
      </c>
      <c r="T1199" s="8" t="s">
        <v>4286</v>
      </c>
      <c r="U1199" s="8" t="s">
        <v>4287</v>
      </c>
      <c r="V1199" s="10">
        <v>0.103282762571967</v>
      </c>
      <c r="W1199">
        <v>2369.29</v>
      </c>
      <c r="X1199" s="8">
        <v>0</v>
      </c>
      <c r="Y1199" s="8">
        <v>0</v>
      </c>
      <c r="Z1199">
        <v>0</v>
      </c>
      <c r="AA1199">
        <v>0</v>
      </c>
      <c r="AB1199" s="8">
        <f>Solution[[#This Row],[Old Stop]] +1</f>
        <v>311</v>
      </c>
      <c r="AC1199" s="8" t="str">
        <f>_xlfn.CONCAT(Solution[[#This Row],[Old Rt '#]],"_",Solution[[#This Row],[Week '#]],"_", _xlfn.SWITCH(Solution[[#This Row],[Old Delivery Day]], "M", "Monday", "T", "Tuesday", "W", "Wednesday", "R", "Thursday", "F", "Friday"))</f>
        <v>101_Week3_Wednesday</v>
      </c>
      <c r="AD1199" s="20">
        <v>48.356999999999999</v>
      </c>
      <c r="AE1199" s="20">
        <v>55.470700000000001</v>
      </c>
      <c r="AF1199" s="20">
        <v>59.975299999999997</v>
      </c>
      <c r="AG1199" s="20">
        <v>61.857599999999998</v>
      </c>
      <c r="AH1199">
        <v>64.95</v>
      </c>
      <c r="AI1199" s="8" t="s">
        <v>3402</v>
      </c>
      <c r="AJ1199" s="8" t="s">
        <v>5695</v>
      </c>
      <c r="AK1199" s="8">
        <v>1</v>
      </c>
      <c r="AL1199" s="8">
        <v>0</v>
      </c>
      <c r="AM1199" s="11">
        <v>58.945</v>
      </c>
      <c r="AN1199" s="11">
        <v>61.274999999999999</v>
      </c>
      <c r="AO1199" t="s">
        <v>163</v>
      </c>
      <c r="AP1199" s="8" t="s">
        <v>191</v>
      </c>
      <c r="AQ1199" s="8" t="s">
        <v>44</v>
      </c>
      <c r="AR1199" s="8" t="s">
        <v>164</v>
      </c>
      <c r="AS1199" s="8" t="s">
        <v>163</v>
      </c>
      <c r="AT1199" s="8" t="s">
        <v>168</v>
      </c>
      <c r="AU11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199" s="8">
        <v>0</v>
      </c>
      <c r="AW1199">
        <v>12.08925</v>
      </c>
      <c r="AX1199">
        <v>13.867675</v>
      </c>
      <c r="AY1199">
        <v>14.993824999999999</v>
      </c>
      <c r="AZ1199">
        <v>15.464399999999999</v>
      </c>
    </row>
    <row r="1200" spans="1:52" x14ac:dyDescent="0.3">
      <c r="A1200" s="43" t="s">
        <v>1311</v>
      </c>
      <c r="B1200" t="s">
        <v>4703</v>
      </c>
      <c r="C1200" t="s">
        <v>110</v>
      </c>
      <c r="D1200" s="8" t="s">
        <v>103</v>
      </c>
      <c r="E1200" s="8" t="s">
        <v>126</v>
      </c>
      <c r="F1200" s="8" t="s">
        <v>13</v>
      </c>
      <c r="G1200" s="8" t="s">
        <v>9263</v>
      </c>
      <c r="H1200" s="8" t="s">
        <v>126</v>
      </c>
      <c r="I1200" s="8" t="s">
        <v>13</v>
      </c>
      <c r="J1200" s="8">
        <v>0</v>
      </c>
      <c r="K1200" s="14" t="s">
        <v>1126</v>
      </c>
      <c r="L1200" s="14" t="s">
        <v>5851</v>
      </c>
      <c r="M1200" s="10">
        <v>0</v>
      </c>
      <c r="N1200" s="8" t="s">
        <v>7906</v>
      </c>
      <c r="O1200" s="8" t="s">
        <v>147</v>
      </c>
      <c r="P1200" s="9">
        <v>0.44011574074074072</v>
      </c>
      <c r="Q1200" s="9">
        <v>0.46398148148148149</v>
      </c>
      <c r="R1200" s="8">
        <v>0</v>
      </c>
      <c r="S1200" s="10">
        <v>17.320833333333333</v>
      </c>
      <c r="T1200" s="8" t="s">
        <v>4701</v>
      </c>
      <c r="U1200" s="8" t="s">
        <v>4702</v>
      </c>
      <c r="V1200" s="10"/>
      <c r="W1200">
        <v>55379.42</v>
      </c>
      <c r="X1200" s="8">
        <v>0</v>
      </c>
      <c r="Y1200" s="8">
        <v>0</v>
      </c>
      <c r="Z1200">
        <v>0</v>
      </c>
      <c r="AA1200">
        <v>0</v>
      </c>
      <c r="AB1200" s="8">
        <f>Solution[[#This Row],[Old Stop]] +1</f>
        <v>1</v>
      </c>
      <c r="AC1200" s="8" t="str">
        <f>_xlfn.CONCAT(Solution[[#This Row],[Old Rt '#]],"_",Solution[[#This Row],[Week '#]],"_", _xlfn.SWITCH(Solution[[#This Row],[Old Delivery Day]], "M", "Monday", "T", "Tuesday", "W", "Wednesday", "R", "Thursday", "F", "Friday"))</f>
        <v>103_Week3_Monday</v>
      </c>
      <c r="AD1200" s="20">
        <v>889.53060000000005</v>
      </c>
      <c r="AE1200" s="20">
        <v>1025.6777999999999</v>
      </c>
      <c r="AF1200" s="20">
        <v>896.29750000000001</v>
      </c>
      <c r="AG1200" s="20">
        <v>942.90200000000004</v>
      </c>
      <c r="AH1200">
        <v>1238.8900000000001</v>
      </c>
      <c r="AI1200" s="8" t="s">
        <v>4488</v>
      </c>
      <c r="AJ1200" s="8" t="s">
        <v>5517</v>
      </c>
      <c r="AK1200" s="8">
        <v>1</v>
      </c>
      <c r="AL1200" s="8">
        <v>0</v>
      </c>
      <c r="AM1200" s="11">
        <v>1108.3525</v>
      </c>
      <c r="AN1200" s="11">
        <v>1026.2311999999999</v>
      </c>
      <c r="AO1200" t="s">
        <v>164</v>
      </c>
      <c r="AP1200" s="8" t="s">
        <v>191</v>
      </c>
      <c r="AQ1200" s="8" t="s">
        <v>44</v>
      </c>
      <c r="AR1200" s="8" t="s">
        <v>164</v>
      </c>
      <c r="AS1200" s="8" t="s">
        <v>164</v>
      </c>
      <c r="AT1200" s="8" t="s">
        <v>168</v>
      </c>
      <c r="AU12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0" s="8"/>
      <c r="AW1200">
        <v>222.38265000000001</v>
      </c>
      <c r="AX1200">
        <v>256.41944999999998</v>
      </c>
      <c r="AY1200">
        <v>224.074375</v>
      </c>
      <c r="AZ1200">
        <v>235.72550000000001</v>
      </c>
    </row>
    <row r="1201" spans="1:52" x14ac:dyDescent="0.3">
      <c r="A1201" s="43" t="s">
        <v>1313</v>
      </c>
      <c r="B1201" t="s">
        <v>4729</v>
      </c>
      <c r="C1201" t="s">
        <v>110</v>
      </c>
      <c r="D1201" s="8" t="s">
        <v>103</v>
      </c>
      <c r="E1201" s="8" t="s">
        <v>126</v>
      </c>
      <c r="F1201" s="8" t="s">
        <v>13</v>
      </c>
      <c r="G1201" s="8" t="s">
        <v>9266</v>
      </c>
      <c r="H1201" s="8" t="s">
        <v>126</v>
      </c>
      <c r="I1201" s="8" t="s">
        <v>13</v>
      </c>
      <c r="J1201" s="8">
        <v>0</v>
      </c>
      <c r="K1201" s="14" t="s">
        <v>1312</v>
      </c>
      <c r="L1201" s="14" t="s">
        <v>8911</v>
      </c>
      <c r="M1201" s="10">
        <v>2.9187713882266202</v>
      </c>
      <c r="N1201" s="8" t="s">
        <v>7908</v>
      </c>
      <c r="O1201" s="8" t="s">
        <v>147</v>
      </c>
      <c r="P1201" s="9">
        <v>0.46600694444444446</v>
      </c>
      <c r="Q1201" s="9">
        <v>0.47061342592592592</v>
      </c>
      <c r="R1201" s="8">
        <v>0</v>
      </c>
      <c r="S1201" s="10">
        <v>8.6916666666666664</v>
      </c>
      <c r="T1201" s="8" t="s">
        <v>8912</v>
      </c>
      <c r="U1201" s="8" t="s">
        <v>8913</v>
      </c>
      <c r="V1201" s="10">
        <v>1.4493827309743601</v>
      </c>
      <c r="W1201">
        <v>2934.61</v>
      </c>
      <c r="X1201" s="8">
        <v>0</v>
      </c>
      <c r="Y1201" s="8">
        <v>0</v>
      </c>
      <c r="Z1201">
        <v>0</v>
      </c>
      <c r="AA1201">
        <v>0</v>
      </c>
      <c r="AB1201" s="8">
        <f>Solution[[#This Row],[Old Stop]] +1</f>
        <v>1</v>
      </c>
      <c r="AC1201" s="8" t="str">
        <f>_xlfn.CONCAT(Solution[[#This Row],[Old Rt '#]],"_",Solution[[#This Row],[Week '#]],"_", _xlfn.SWITCH(Solution[[#This Row],[Old Delivery Day]], "M", "Monday", "T", "Tuesday", "W", "Wednesday", "R", "Thursday", "F", "Friday"))</f>
        <v>103_Week3_Monday</v>
      </c>
      <c r="AD1201" s="20">
        <v>46.006100000000004</v>
      </c>
      <c r="AE1201" s="20">
        <v>57.837600000000002</v>
      </c>
      <c r="AF1201" s="20">
        <v>79.989999999999995</v>
      </c>
      <c r="AG1201" s="20">
        <v>61.226599999999998</v>
      </c>
      <c r="AH1201">
        <v>82.96</v>
      </c>
      <c r="AI1201" s="8" t="s">
        <v>4488</v>
      </c>
      <c r="AJ1201" s="8" t="s">
        <v>5517</v>
      </c>
      <c r="AK1201" s="8">
        <v>1</v>
      </c>
      <c r="AL1201" s="8">
        <v>0</v>
      </c>
      <c r="AM1201" s="11">
        <v>75.152500000000003</v>
      </c>
      <c r="AN1201" s="11">
        <v>49.99</v>
      </c>
      <c r="AO1201" t="s">
        <v>164</v>
      </c>
      <c r="AP1201" s="8" t="s">
        <v>191</v>
      </c>
      <c r="AQ1201" s="8" t="s">
        <v>44</v>
      </c>
      <c r="AR1201" s="8" t="s">
        <v>164</v>
      </c>
      <c r="AS1201" s="8" t="s">
        <v>164</v>
      </c>
      <c r="AT1201" s="8" t="s">
        <v>168</v>
      </c>
      <c r="AU12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1" s="8"/>
      <c r="AW1201">
        <v>11.501525000000001</v>
      </c>
      <c r="AX1201">
        <v>14.4594</v>
      </c>
      <c r="AY1201">
        <v>19.997499999999999</v>
      </c>
      <c r="AZ1201">
        <v>15.306649999999999</v>
      </c>
    </row>
    <row r="1202" spans="1:52" x14ac:dyDescent="0.3">
      <c r="A1202" s="43" t="s">
        <v>1127</v>
      </c>
      <c r="B1202" t="s">
        <v>4699</v>
      </c>
      <c r="C1202" t="s">
        <v>110</v>
      </c>
      <c r="D1202" s="8" t="s">
        <v>103</v>
      </c>
      <c r="E1202" s="8" t="s">
        <v>126</v>
      </c>
      <c r="F1202" s="8" t="s">
        <v>13</v>
      </c>
      <c r="G1202" s="8" t="s">
        <v>9255</v>
      </c>
      <c r="H1202" s="8" t="s">
        <v>126</v>
      </c>
      <c r="I1202" s="8" t="s">
        <v>13</v>
      </c>
      <c r="J1202" s="8">
        <v>0</v>
      </c>
      <c r="K1202" s="14" t="s">
        <v>1126</v>
      </c>
      <c r="L1202" s="14" t="s">
        <v>5850</v>
      </c>
      <c r="M1202" s="10">
        <v>16.339745597600501</v>
      </c>
      <c r="N1202" s="8" t="s">
        <v>7910</v>
      </c>
      <c r="O1202" s="8" t="s">
        <v>147</v>
      </c>
      <c r="P1202" s="9">
        <v>0.43915509259259261</v>
      </c>
      <c r="Q1202" s="9">
        <v>0.44011574074074072</v>
      </c>
      <c r="R1202" s="8">
        <v>0</v>
      </c>
      <c r="S1202" s="10">
        <v>7.9433333333333334</v>
      </c>
      <c r="T1202" s="8" t="s">
        <v>4701</v>
      </c>
      <c r="U1202" s="8" t="s">
        <v>4702</v>
      </c>
      <c r="V1202" s="10">
        <v>12.698912293239401</v>
      </c>
      <c r="W1202">
        <v>4804.24</v>
      </c>
      <c r="X1202" s="8">
        <v>28</v>
      </c>
      <c r="Y1202" s="8">
        <v>0.87155963302752304</v>
      </c>
      <c r="Z1202">
        <v>14</v>
      </c>
      <c r="AA1202">
        <v>218</v>
      </c>
      <c r="AB1202" s="8">
        <f>Solution[[#This Row],[Old Stop]] +1</f>
        <v>1</v>
      </c>
      <c r="AC1202" s="8" t="str">
        <f>_xlfn.CONCAT(Solution[[#This Row],[Old Rt '#]],"_",Solution[[#This Row],[Week '#]],"_", _xlfn.SWITCH(Solution[[#This Row],[Old Delivery Day]], "M", "Monday", "T", "Tuesday", "W", "Wednesday", "R", "Thursday", "F", "Friday"))</f>
        <v>103_Week3_Monday</v>
      </c>
      <c r="AD1202" s="20">
        <v>93.624600000000001</v>
      </c>
      <c r="AE1202" s="20">
        <v>93.763000000000005</v>
      </c>
      <c r="AF1202" s="20">
        <v>83.495699999999999</v>
      </c>
      <c r="AG1202" s="20">
        <v>109.03149999999999</v>
      </c>
      <c r="AH1202">
        <v>97.29</v>
      </c>
      <c r="AI1202" s="8" t="s">
        <v>4488</v>
      </c>
      <c r="AJ1202" s="8" t="s">
        <v>5517</v>
      </c>
      <c r="AK1202" s="8">
        <v>1</v>
      </c>
      <c r="AL1202" s="8">
        <v>218</v>
      </c>
      <c r="AM1202" s="11">
        <v>89.454999999999998</v>
      </c>
      <c r="AN1202" s="11">
        <v>110.19</v>
      </c>
      <c r="AO1202" t="s">
        <v>164</v>
      </c>
      <c r="AP1202" s="8" t="s">
        <v>191</v>
      </c>
      <c r="AQ1202" s="8" t="s">
        <v>44</v>
      </c>
      <c r="AR1202" s="8" t="s">
        <v>164</v>
      </c>
      <c r="AS1202" s="8" t="s">
        <v>164</v>
      </c>
      <c r="AT1202" s="8" t="s">
        <v>168</v>
      </c>
      <c r="AU12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2" s="8"/>
      <c r="AW1202">
        <v>23.40615</v>
      </c>
      <c r="AX1202">
        <v>23.440750000000001</v>
      </c>
      <c r="AY1202">
        <v>20.873925</v>
      </c>
      <c r="AZ1202">
        <v>27.257874999999999</v>
      </c>
    </row>
    <row r="1203" spans="1:52" x14ac:dyDescent="0.3">
      <c r="A1203" s="43" t="s">
        <v>77</v>
      </c>
      <c r="D1203" s="8" t="s">
        <v>103</v>
      </c>
      <c r="E1203" s="8" t="s">
        <v>160</v>
      </c>
      <c r="F1203" s="8" t="s">
        <v>14</v>
      </c>
      <c r="J1203" s="8"/>
      <c r="K1203" s="14" t="s">
        <v>3551</v>
      </c>
      <c r="L1203" s="14" t="s">
        <v>3552</v>
      </c>
      <c r="M1203" s="10">
        <v>0.87952336136004305</v>
      </c>
      <c r="N1203" s="8" t="s">
        <v>7983</v>
      </c>
      <c r="P1203" s="9">
        <v>0.51234953703703701</v>
      </c>
      <c r="Q1203" s="9">
        <v>0.51234953703703701</v>
      </c>
      <c r="R1203" s="8">
        <v>0</v>
      </c>
      <c r="T1203" s="8" t="s">
        <v>3553</v>
      </c>
      <c r="U1203" s="8" t="s">
        <v>3554</v>
      </c>
      <c r="V1203" s="10">
        <v>0.21487544681548201</v>
      </c>
      <c r="W1203"/>
      <c r="Z1203"/>
      <c r="AA1203"/>
      <c r="AB1203" s="8">
        <f>Solution[[#This Row],[Old Stop]] +1</f>
        <v>1</v>
      </c>
      <c r="AC1203" s="8" t="e">
        <f>_xlfn.CONCAT(Solution[[#This Row],[Old Rt '#]],"_",Solution[[#This Row],[Week '#]],"_", _xlfn.SWITCH(Solution[[#This Row],[Old Delivery Day]], "M", "Monday", "T", "Tuesday", "W", "Wednesday", "R", "Thursday", "F", "Friday"))</f>
        <v>#N/A</v>
      </c>
      <c r="AD1203" s="20"/>
      <c r="AE1203" s="20"/>
      <c r="AI1203" s="8" t="s">
        <v>3402</v>
      </c>
      <c r="AJ1203" s="8" t="s">
        <v>5695</v>
      </c>
      <c r="AK1203" s="8">
        <v>17</v>
      </c>
      <c r="AL1203" s="8"/>
      <c r="AM1203" s="11"/>
      <c r="AN1203" s="11"/>
      <c r="AO1203" t="s">
        <v>163</v>
      </c>
      <c r="AP1203" s="8"/>
      <c r="AQ1203" s="8"/>
      <c r="AR1203" s="8" t="s">
        <v>163</v>
      </c>
      <c r="AS1203" s="8" t="s">
        <v>163</v>
      </c>
      <c r="AT1203" s="8"/>
      <c r="AU12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3" s="8"/>
    </row>
    <row r="1204" spans="1:52" x14ac:dyDescent="0.3">
      <c r="A1204" s="43" t="s">
        <v>1115</v>
      </c>
      <c r="B1204" t="s">
        <v>3883</v>
      </c>
      <c r="C1204" t="s">
        <v>110</v>
      </c>
      <c r="D1204" s="8" t="s">
        <v>103</v>
      </c>
      <c r="E1204" s="8" t="s">
        <v>126</v>
      </c>
      <c r="F1204" s="8" t="s">
        <v>13</v>
      </c>
      <c r="G1204" s="8" t="s">
        <v>9251</v>
      </c>
      <c r="H1204" s="8" t="s">
        <v>126</v>
      </c>
      <c r="I1204" s="8" t="s">
        <v>13</v>
      </c>
      <c r="J1204" s="8">
        <v>0</v>
      </c>
      <c r="K1204" s="14" t="s">
        <v>333</v>
      </c>
      <c r="L1204" s="14" t="s">
        <v>5853</v>
      </c>
      <c r="M1204" s="10">
        <v>2.8144970514414198</v>
      </c>
      <c r="N1204" s="8" t="s">
        <v>8423</v>
      </c>
      <c r="O1204" s="8" t="s">
        <v>125</v>
      </c>
      <c r="P1204" s="9">
        <v>0.33641203703703704</v>
      </c>
      <c r="Q1204" s="9">
        <v>0.3475347222222222</v>
      </c>
      <c r="R1204" s="8">
        <v>0</v>
      </c>
      <c r="S1204" s="10">
        <v>17.350000000000001</v>
      </c>
      <c r="T1204" s="8" t="s">
        <v>3885</v>
      </c>
      <c r="U1204" s="8" t="s">
        <v>3886</v>
      </c>
      <c r="V1204" s="10">
        <v>1.71177534334811</v>
      </c>
      <c r="W1204">
        <v>2758.57</v>
      </c>
      <c r="X1204" s="8">
        <v>0</v>
      </c>
      <c r="Y1204" s="8">
        <v>0</v>
      </c>
      <c r="Z1204">
        <v>0</v>
      </c>
      <c r="AA1204">
        <v>0</v>
      </c>
      <c r="AB1204" s="8">
        <f>Solution[[#This Row],[Old Stop]] +1</f>
        <v>1</v>
      </c>
      <c r="AC1204" s="8" t="str">
        <f>_xlfn.CONCAT(Solution[[#This Row],[Old Rt '#]],"_",Solution[[#This Row],[Week '#]],"_", _xlfn.SWITCH(Solution[[#This Row],[Old Delivery Day]], "M", "Monday", "T", "Tuesday", "W", "Wednesday", "R", "Thursday", "F", "Friday"))</f>
        <v>103_Week3_Monday</v>
      </c>
      <c r="AD1204" s="20">
        <v>131.88249999999999</v>
      </c>
      <c r="AE1204" s="20">
        <v>129.09280000000001</v>
      </c>
      <c r="AF1204" s="20">
        <v>131.04159999999999</v>
      </c>
      <c r="AG1204" s="20">
        <v>128.97569999999999</v>
      </c>
      <c r="AH1204">
        <v>70.89</v>
      </c>
      <c r="AI1204" s="8" t="s">
        <v>4488</v>
      </c>
      <c r="AJ1204" s="8" t="s">
        <v>5517</v>
      </c>
      <c r="AK1204" s="8">
        <v>1</v>
      </c>
      <c r="AL1204" s="8">
        <v>0</v>
      </c>
      <c r="AM1204" s="11">
        <v>58.657499999999999</v>
      </c>
      <c r="AN1204" s="11">
        <v>66.872500000000002</v>
      </c>
      <c r="AO1204" t="s">
        <v>164</v>
      </c>
      <c r="AP1204" s="8" t="s">
        <v>191</v>
      </c>
      <c r="AQ1204" s="8" t="s">
        <v>44</v>
      </c>
      <c r="AR1204" s="8" t="s">
        <v>164</v>
      </c>
      <c r="AS1204" s="8" t="s">
        <v>164</v>
      </c>
      <c r="AT1204" s="8" t="s">
        <v>168</v>
      </c>
      <c r="AU12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4" s="8"/>
      <c r="AW1204">
        <v>32.970624999999998</v>
      </c>
      <c r="AX1204">
        <v>32.273200000000003</v>
      </c>
      <c r="AY1204">
        <v>32.760399999999997</v>
      </c>
      <c r="AZ1204">
        <v>32.243924999999997</v>
      </c>
    </row>
    <row r="1205" spans="1:52" x14ac:dyDescent="0.3">
      <c r="A1205" s="43" t="s">
        <v>764</v>
      </c>
      <c r="B1205" t="s">
        <v>4554</v>
      </c>
      <c r="C1205" t="s">
        <v>110</v>
      </c>
      <c r="D1205" s="8" t="s">
        <v>103</v>
      </c>
      <c r="E1205" s="8" t="s">
        <v>160</v>
      </c>
      <c r="F1205" s="8" t="s">
        <v>14</v>
      </c>
      <c r="G1205" s="8" t="s">
        <v>9259</v>
      </c>
      <c r="H1205" s="8" t="s">
        <v>160</v>
      </c>
      <c r="I1205" s="8" t="s">
        <v>12</v>
      </c>
      <c r="J1205" s="8">
        <v>80</v>
      </c>
      <c r="K1205" s="14" t="s">
        <v>763</v>
      </c>
      <c r="L1205" s="14" t="s">
        <v>6219</v>
      </c>
      <c r="M1205" s="10">
        <v>1.49383177845596</v>
      </c>
      <c r="N1205" s="8" t="s">
        <v>7985</v>
      </c>
      <c r="O1205" s="8" t="s">
        <v>107</v>
      </c>
      <c r="P1205" s="9">
        <v>0.4803472222222222</v>
      </c>
      <c r="Q1205" s="9">
        <v>0.48706018518518518</v>
      </c>
      <c r="R1205" s="8">
        <v>0</v>
      </c>
      <c r="S1205" s="10">
        <v>3.5333333333333332</v>
      </c>
      <c r="T1205" s="8" t="s">
        <v>4556</v>
      </c>
      <c r="U1205" s="8" t="s">
        <v>4557</v>
      </c>
      <c r="V1205" s="10">
        <v>0.33045077052146099</v>
      </c>
      <c r="W1205">
        <v>568.25</v>
      </c>
      <c r="X1205" s="8">
        <v>0</v>
      </c>
      <c r="Y1205" s="8">
        <v>0</v>
      </c>
      <c r="Z1205">
        <v>0</v>
      </c>
      <c r="AA1205">
        <v>0</v>
      </c>
      <c r="AB1205" s="8">
        <f>Solution[[#This Row],[Old Stop]] +1</f>
        <v>81</v>
      </c>
      <c r="AC1205" s="8" t="str">
        <f>_xlfn.CONCAT(Solution[[#This Row],[Old Rt '#]],"_",Solution[[#This Row],[Week '#]],"_", _xlfn.SWITCH(Solution[[#This Row],[Old Delivery Day]], "M", "Monday", "T", "Tuesday", "W", "Wednesday", "R", "Thursday", "F", "Friday"))</f>
        <v>101_Week3_Wednesday</v>
      </c>
      <c r="AD1205" s="20">
        <v>43.31</v>
      </c>
      <c r="AE1205" s="20">
        <v>43.31</v>
      </c>
      <c r="AF1205" s="20">
        <v>44.47</v>
      </c>
      <c r="AG1205" s="20">
        <v>45.05</v>
      </c>
      <c r="AH1205">
        <v>11.94</v>
      </c>
      <c r="AI1205" s="8" t="s">
        <v>3402</v>
      </c>
      <c r="AJ1205" s="8" t="s">
        <v>5695</v>
      </c>
      <c r="AK1205" s="8">
        <v>1</v>
      </c>
      <c r="AL1205" s="8">
        <v>0</v>
      </c>
      <c r="AM1205" s="11">
        <v>10.827500000000001</v>
      </c>
      <c r="AN1205" s="11">
        <v>11.262499999999999</v>
      </c>
      <c r="AO1205" t="s">
        <v>163</v>
      </c>
      <c r="AP1205" s="8" t="s">
        <v>191</v>
      </c>
      <c r="AQ1205" s="8" t="s">
        <v>44</v>
      </c>
      <c r="AR1205" s="8" t="s">
        <v>164</v>
      </c>
      <c r="AS1205" s="8" t="s">
        <v>163</v>
      </c>
      <c r="AT1205" s="8" t="s">
        <v>168</v>
      </c>
      <c r="AU12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05" s="8">
        <v>0</v>
      </c>
      <c r="AW1205">
        <v>10.827500000000001</v>
      </c>
      <c r="AX1205">
        <v>10.827500000000001</v>
      </c>
      <c r="AY1205">
        <v>11.1175</v>
      </c>
      <c r="AZ1205">
        <v>11.262499999999999</v>
      </c>
    </row>
    <row r="1206" spans="1:52" x14ac:dyDescent="0.3">
      <c r="A1206" s="43" t="s">
        <v>1704</v>
      </c>
      <c r="B1206" t="s">
        <v>4935</v>
      </c>
      <c r="C1206" t="s">
        <v>110</v>
      </c>
      <c r="D1206" s="8" t="s">
        <v>103</v>
      </c>
      <c r="E1206" s="8" t="s">
        <v>126</v>
      </c>
      <c r="F1206" s="8" t="s">
        <v>13</v>
      </c>
      <c r="G1206" s="8" t="s">
        <v>9254</v>
      </c>
      <c r="H1206" s="8" t="s">
        <v>126</v>
      </c>
      <c r="I1206" s="8" t="s">
        <v>13</v>
      </c>
      <c r="J1206" s="8">
        <v>0</v>
      </c>
      <c r="K1206" s="14" t="s">
        <v>1703</v>
      </c>
      <c r="L1206" s="14" t="s">
        <v>5917</v>
      </c>
      <c r="M1206" s="10">
        <v>0.12451934603407699</v>
      </c>
      <c r="N1206" s="8" t="s">
        <v>7903</v>
      </c>
      <c r="O1206" s="8" t="s">
        <v>129</v>
      </c>
      <c r="P1206" s="9">
        <v>0.40432870370370372</v>
      </c>
      <c r="Q1206" s="9">
        <v>0.40991898148148148</v>
      </c>
      <c r="R1206" s="8">
        <v>0</v>
      </c>
      <c r="S1206" s="10">
        <v>8.0500000000000007</v>
      </c>
      <c r="T1206" s="8" t="s">
        <v>4937</v>
      </c>
      <c r="U1206" s="8" t="s">
        <v>4938</v>
      </c>
      <c r="V1206" s="10">
        <v>2.46471436124906E-2</v>
      </c>
      <c r="W1206">
        <v>1380.54</v>
      </c>
      <c r="X1206" s="8">
        <v>0</v>
      </c>
      <c r="Y1206" s="8">
        <v>0</v>
      </c>
      <c r="Z1206">
        <v>0</v>
      </c>
      <c r="AA1206">
        <v>0</v>
      </c>
      <c r="AB1206" s="8">
        <f>Solution[[#This Row],[Old Stop]] +1</f>
        <v>1</v>
      </c>
      <c r="AC1206" s="8" t="str">
        <f>_xlfn.CONCAT(Solution[[#This Row],[Old Rt '#]],"_",Solution[[#This Row],[Week '#]],"_", _xlfn.SWITCH(Solution[[#This Row],[Old Delivery Day]], "M", "Monday", "T", "Tuesday", "W", "Wednesday", "R", "Thursday", "F", "Friday"))</f>
        <v>103_Week3_Monday</v>
      </c>
      <c r="AD1206" s="20">
        <v>52.452800000000003</v>
      </c>
      <c r="AE1206" s="20">
        <v>53.85</v>
      </c>
      <c r="AF1206" s="20">
        <v>56.744199999999999</v>
      </c>
      <c r="AG1206" s="20">
        <v>57.63</v>
      </c>
      <c r="AH1206">
        <v>30.91</v>
      </c>
      <c r="AI1206" s="8" t="s">
        <v>4488</v>
      </c>
      <c r="AJ1206" s="8" t="s">
        <v>5517</v>
      </c>
      <c r="AK1206" s="8">
        <v>1</v>
      </c>
      <c r="AL1206" s="8">
        <v>0</v>
      </c>
      <c r="AM1206" s="11">
        <v>26.925000000000001</v>
      </c>
      <c r="AN1206" s="11">
        <v>29.155000000000001</v>
      </c>
      <c r="AO1206" t="s">
        <v>164</v>
      </c>
      <c r="AP1206" s="8" t="s">
        <v>191</v>
      </c>
      <c r="AQ1206" s="8" t="s">
        <v>44</v>
      </c>
      <c r="AR1206" s="8" t="s">
        <v>164</v>
      </c>
      <c r="AS1206" s="8" t="s">
        <v>164</v>
      </c>
      <c r="AT1206" s="8" t="s">
        <v>168</v>
      </c>
      <c r="AU12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6" s="8"/>
      <c r="AW1206">
        <v>13.113200000000001</v>
      </c>
      <c r="AX1206">
        <v>13.4625</v>
      </c>
      <c r="AY1206">
        <v>14.18605</v>
      </c>
      <c r="AZ1206">
        <v>14.407500000000001</v>
      </c>
    </row>
    <row r="1207" spans="1:52" x14ac:dyDescent="0.3">
      <c r="A1207" s="43" t="s">
        <v>1123</v>
      </c>
      <c r="B1207" t="s">
        <v>4942</v>
      </c>
      <c r="C1207" t="s">
        <v>110</v>
      </c>
      <c r="D1207" s="8" t="s">
        <v>103</v>
      </c>
      <c r="E1207" s="8" t="s">
        <v>126</v>
      </c>
      <c r="F1207" s="8" t="s">
        <v>13</v>
      </c>
      <c r="G1207" s="8" t="s">
        <v>9249</v>
      </c>
      <c r="H1207" s="8" t="s">
        <v>126</v>
      </c>
      <c r="I1207" s="8" t="s">
        <v>13</v>
      </c>
      <c r="J1207" s="8">
        <v>0</v>
      </c>
      <c r="K1207" s="14" t="s">
        <v>1122</v>
      </c>
      <c r="L1207" s="14" t="s">
        <v>5915</v>
      </c>
      <c r="M1207" s="10">
        <v>0.21191139158040101</v>
      </c>
      <c r="N1207" s="8" t="s">
        <v>9135</v>
      </c>
      <c r="O1207" s="8" t="s">
        <v>125</v>
      </c>
      <c r="P1207" s="9">
        <v>0.39408564814814817</v>
      </c>
      <c r="Q1207" s="9">
        <v>0.40423611111111113</v>
      </c>
      <c r="R1207" s="8">
        <v>0</v>
      </c>
      <c r="S1207" s="10">
        <v>14.125</v>
      </c>
      <c r="T1207" s="8" t="s">
        <v>4944</v>
      </c>
      <c r="U1207" s="8" t="s">
        <v>4945</v>
      </c>
      <c r="V1207" s="10">
        <v>7.1210092320767401E-2</v>
      </c>
      <c r="W1207">
        <v>1626.68</v>
      </c>
      <c r="X1207" s="8">
        <v>0</v>
      </c>
      <c r="Y1207" s="8">
        <v>0</v>
      </c>
      <c r="Z1207">
        <v>0</v>
      </c>
      <c r="AA1207">
        <v>0</v>
      </c>
      <c r="AB1207" s="8">
        <f>Solution[[#This Row],[Old Stop]] +1</f>
        <v>1</v>
      </c>
      <c r="AC1207" s="8" t="str">
        <f>_xlfn.CONCAT(Solution[[#This Row],[Old Rt '#]],"_",Solution[[#This Row],[Week '#]],"_", _xlfn.SWITCH(Solution[[#This Row],[Old Delivery Day]], "M", "Monday", "T", "Tuesday", "W", "Wednesday", "R", "Thursday", "F", "Friday"))</f>
        <v>103_Week3_Monday</v>
      </c>
      <c r="AD1207" s="20">
        <v>62.487499999999997</v>
      </c>
      <c r="AE1207" s="20">
        <v>72.05</v>
      </c>
      <c r="AF1207" s="20">
        <v>70.192800000000005</v>
      </c>
      <c r="AG1207" s="20">
        <v>75.650000000000006</v>
      </c>
      <c r="AH1207">
        <v>46.01</v>
      </c>
      <c r="AI1207" s="8" t="s">
        <v>4488</v>
      </c>
      <c r="AJ1207" s="8" t="s">
        <v>5517</v>
      </c>
      <c r="AK1207" s="8">
        <v>1</v>
      </c>
      <c r="AL1207" s="8">
        <v>0</v>
      </c>
      <c r="AM1207" s="11">
        <v>36.024999999999999</v>
      </c>
      <c r="AN1207" s="11">
        <v>37.825000000000003</v>
      </c>
      <c r="AO1207" t="s">
        <v>164</v>
      </c>
      <c r="AP1207" s="8" t="s">
        <v>191</v>
      </c>
      <c r="AQ1207" s="8" t="s">
        <v>44</v>
      </c>
      <c r="AR1207" s="8" t="s">
        <v>164</v>
      </c>
      <c r="AS1207" s="8" t="s">
        <v>164</v>
      </c>
      <c r="AT1207" s="8" t="s">
        <v>168</v>
      </c>
      <c r="AU12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07" s="8"/>
      <c r="AW1207">
        <v>15.621874999999999</v>
      </c>
      <c r="AX1207">
        <v>18.012499999999999</v>
      </c>
      <c r="AY1207">
        <v>17.548200000000001</v>
      </c>
      <c r="AZ1207">
        <v>18.912500000000001</v>
      </c>
    </row>
    <row r="1208" spans="1:52" x14ac:dyDescent="0.3">
      <c r="A1208" s="43" t="s">
        <v>487</v>
      </c>
      <c r="B1208" t="s">
        <v>5140</v>
      </c>
      <c r="C1208" t="s">
        <v>110</v>
      </c>
      <c r="D1208" s="8" t="s">
        <v>103</v>
      </c>
      <c r="E1208" s="8" t="s">
        <v>160</v>
      </c>
      <c r="F1208" s="8" t="s">
        <v>14</v>
      </c>
      <c r="G1208" s="8" t="s">
        <v>4497</v>
      </c>
      <c r="H1208" s="8" t="s">
        <v>160</v>
      </c>
      <c r="I1208" s="8" t="s">
        <v>12</v>
      </c>
      <c r="J1208" s="8">
        <v>90</v>
      </c>
      <c r="K1208" s="14" t="s">
        <v>486</v>
      </c>
      <c r="L1208" s="14" t="s">
        <v>6130</v>
      </c>
      <c r="M1208" s="10">
        <v>0.33503841991364403</v>
      </c>
      <c r="N1208" s="8" t="s">
        <v>7987</v>
      </c>
      <c r="O1208" s="8" t="s">
        <v>129</v>
      </c>
      <c r="P1208" s="9">
        <v>0.46839120370370368</v>
      </c>
      <c r="Q1208" s="9">
        <v>0.47437499999999999</v>
      </c>
      <c r="R1208" s="8">
        <v>0</v>
      </c>
      <c r="S1208" s="10">
        <v>9.4083333333333332</v>
      </c>
      <c r="T1208" s="8" t="s">
        <v>5142</v>
      </c>
      <c r="U1208" s="8" t="s">
        <v>5143</v>
      </c>
      <c r="V1208" s="10">
        <v>5.1019624810578798E-2</v>
      </c>
      <c r="W1208">
        <v>1353.44</v>
      </c>
      <c r="X1208" s="8">
        <v>0</v>
      </c>
      <c r="Y1208" s="8">
        <v>0</v>
      </c>
      <c r="Z1208">
        <v>0</v>
      </c>
      <c r="AA1208">
        <v>0</v>
      </c>
      <c r="AB1208" s="8">
        <f>Solution[[#This Row],[Old Stop]] +1</f>
        <v>91</v>
      </c>
      <c r="AC1208" s="8" t="str">
        <f>_xlfn.CONCAT(Solution[[#This Row],[Old Rt '#]],"_",Solution[[#This Row],[Week '#]],"_", _xlfn.SWITCH(Solution[[#This Row],[Old Delivery Day]], "M", "Monday", "T", "Tuesday", "W", "Wednesday", "R", "Thursday", "F", "Friday"))</f>
        <v>101_Week3_Wednesday</v>
      </c>
      <c r="AD1208" s="20">
        <v>68.352500000000006</v>
      </c>
      <c r="AE1208" s="20">
        <v>69.996600000000001</v>
      </c>
      <c r="AF1208" s="20">
        <v>68.900000000000006</v>
      </c>
      <c r="AG1208" s="20">
        <v>69.2166</v>
      </c>
      <c r="AH1208">
        <v>38.03</v>
      </c>
      <c r="AI1208" s="8" t="s">
        <v>3402</v>
      </c>
      <c r="AJ1208" s="8" t="s">
        <v>5695</v>
      </c>
      <c r="AK1208" s="8">
        <v>1</v>
      </c>
      <c r="AL1208" s="8">
        <v>0</v>
      </c>
      <c r="AM1208" s="11">
        <v>34.176200000000001</v>
      </c>
      <c r="AN1208" s="11">
        <v>35.267499999999998</v>
      </c>
      <c r="AO1208" t="s">
        <v>163</v>
      </c>
      <c r="AP1208" s="8" t="s">
        <v>191</v>
      </c>
      <c r="AQ1208" s="8" t="s">
        <v>44</v>
      </c>
      <c r="AR1208" s="8" t="s">
        <v>164</v>
      </c>
      <c r="AS1208" s="8" t="s">
        <v>163</v>
      </c>
      <c r="AT1208" s="8" t="s">
        <v>168</v>
      </c>
      <c r="AU12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08" s="8">
        <v>0</v>
      </c>
      <c r="AW1208">
        <v>17.088125000000002</v>
      </c>
      <c r="AX1208">
        <v>17.49915</v>
      </c>
      <c r="AY1208">
        <v>17.225000000000001</v>
      </c>
      <c r="AZ1208">
        <v>17.30415</v>
      </c>
    </row>
    <row r="1209" spans="1:52" x14ac:dyDescent="0.3">
      <c r="A1209" s="43" t="s">
        <v>409</v>
      </c>
      <c r="B1209" t="s">
        <v>5010</v>
      </c>
      <c r="C1209" t="s">
        <v>110</v>
      </c>
      <c r="D1209" s="8" t="s">
        <v>103</v>
      </c>
      <c r="E1209" s="8" t="s">
        <v>126</v>
      </c>
      <c r="F1209" s="8" t="s">
        <v>14</v>
      </c>
      <c r="G1209" s="8" t="s">
        <v>9253</v>
      </c>
      <c r="H1209" s="8" t="s">
        <v>126</v>
      </c>
      <c r="I1209" s="8" t="s">
        <v>12</v>
      </c>
      <c r="J1209" s="8">
        <v>215</v>
      </c>
      <c r="K1209" s="14" t="s">
        <v>408</v>
      </c>
      <c r="L1209" s="14" t="s">
        <v>6069</v>
      </c>
      <c r="M1209" s="10">
        <v>0.105582656165069</v>
      </c>
      <c r="N1209" s="8" t="s">
        <v>6428</v>
      </c>
      <c r="O1209" s="8" t="s">
        <v>129</v>
      </c>
      <c r="P1209" s="9">
        <v>0.38354166666666667</v>
      </c>
      <c r="Q1209" s="9">
        <v>0.39250000000000002</v>
      </c>
      <c r="R1209" s="8">
        <v>0</v>
      </c>
      <c r="S1209" s="10">
        <v>9.2666666666666675</v>
      </c>
      <c r="T1209" s="8" t="s">
        <v>5012</v>
      </c>
      <c r="U1209" s="8" t="s">
        <v>5013</v>
      </c>
      <c r="V1209" s="10">
        <v>6.5597524941595597E-2</v>
      </c>
      <c r="W1209">
        <v>927.98</v>
      </c>
      <c r="X1209" s="8">
        <v>0</v>
      </c>
      <c r="Y1209" s="8">
        <v>0</v>
      </c>
      <c r="Z1209">
        <v>0</v>
      </c>
      <c r="AA1209">
        <v>0</v>
      </c>
      <c r="AB1209" s="8">
        <f>Solution[[#This Row],[Old Stop]] +1</f>
        <v>216</v>
      </c>
      <c r="AC1209" s="8" t="str">
        <f>_xlfn.CONCAT(Solution[[#This Row],[Old Rt '#]],"_",Solution[[#This Row],[Week '#]],"_", _xlfn.SWITCH(Solution[[#This Row],[Old Delivery Day]], "M", "Monday", "T", "Tuesday", "W", "Wednesday", "R", "Thursday", "F", "Friday"))</f>
        <v>103_Week3_Wednesday</v>
      </c>
      <c r="AD1209" s="20">
        <v>35</v>
      </c>
      <c r="AE1209" s="20">
        <v>37.996600000000001</v>
      </c>
      <c r="AF1209" s="20">
        <v>35</v>
      </c>
      <c r="AG1209" s="20">
        <v>35</v>
      </c>
      <c r="AH1209">
        <v>18.55</v>
      </c>
      <c r="AI1209" s="8" t="s">
        <v>4836</v>
      </c>
      <c r="AJ1209" s="8" t="s">
        <v>5697</v>
      </c>
      <c r="AK1209" s="8">
        <v>1</v>
      </c>
      <c r="AL1209" s="8">
        <v>0</v>
      </c>
      <c r="AM1209" s="11">
        <v>17.5</v>
      </c>
      <c r="AN1209" s="11">
        <v>17.5</v>
      </c>
      <c r="AO1209" t="s">
        <v>163</v>
      </c>
      <c r="AP1209" s="8" t="s">
        <v>191</v>
      </c>
      <c r="AQ1209" s="8" t="s">
        <v>44</v>
      </c>
      <c r="AR1209" s="8" t="s">
        <v>164</v>
      </c>
      <c r="AS1209" s="8" t="s">
        <v>163</v>
      </c>
      <c r="AT1209" s="8" t="s">
        <v>168</v>
      </c>
      <c r="AU12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09" s="8">
        <v>0</v>
      </c>
      <c r="AW1209">
        <v>8.75</v>
      </c>
      <c r="AX1209">
        <v>9.4991500000000002</v>
      </c>
      <c r="AY1209">
        <v>8.75</v>
      </c>
      <c r="AZ1209">
        <v>8.75</v>
      </c>
    </row>
    <row r="1210" spans="1:52" x14ac:dyDescent="0.3">
      <c r="A1210" s="43" t="s">
        <v>602</v>
      </c>
      <c r="B1210" t="s">
        <v>3513</v>
      </c>
      <c r="C1210" t="s">
        <v>110</v>
      </c>
      <c r="D1210" s="8" t="s">
        <v>103</v>
      </c>
      <c r="E1210" s="8" t="s">
        <v>126</v>
      </c>
      <c r="F1210" s="8" t="s">
        <v>13</v>
      </c>
      <c r="G1210" s="8" t="s">
        <v>155</v>
      </c>
      <c r="H1210" s="8" t="s">
        <v>160</v>
      </c>
      <c r="I1210" s="8" t="s">
        <v>13</v>
      </c>
      <c r="J1210" s="8">
        <v>0</v>
      </c>
      <c r="K1210" s="14" t="s">
        <v>601</v>
      </c>
      <c r="L1210" s="14" t="s">
        <v>5878</v>
      </c>
      <c r="M1210" s="10">
        <v>0</v>
      </c>
      <c r="N1210" s="8" t="s">
        <v>6397</v>
      </c>
      <c r="O1210" s="8" t="s">
        <v>147</v>
      </c>
      <c r="P1210" s="9">
        <v>0.29837962962962961</v>
      </c>
      <c r="Q1210" s="9">
        <v>0.30222222222222223</v>
      </c>
      <c r="R1210" s="8">
        <v>0</v>
      </c>
      <c r="S1210" s="10">
        <v>12.279166666666667</v>
      </c>
      <c r="T1210" s="8" t="s">
        <v>3819</v>
      </c>
      <c r="U1210" s="8" t="s">
        <v>3820</v>
      </c>
      <c r="V1210" s="10"/>
      <c r="W1210">
        <v>6617.86</v>
      </c>
      <c r="X1210" s="8">
        <v>29</v>
      </c>
      <c r="Y1210" s="8">
        <v>0.72115384615384603</v>
      </c>
      <c r="Z1210">
        <v>4</v>
      </c>
      <c r="AA1210">
        <v>119</v>
      </c>
      <c r="AB1210" s="8">
        <f>Solution[[#This Row],[Old Stop]] +1</f>
        <v>1</v>
      </c>
      <c r="AC1210" s="8" t="str">
        <f>_xlfn.CONCAT(Solution[[#This Row],[Old Rt '#]],"_",Solution[[#This Row],[Week '#]],"_", _xlfn.SWITCH(Solution[[#This Row],[Old Delivery Day]], "M", "Monday", "T", "Tuesday", "W", "Wednesday", "R", "Thursday", "F", "Friday"))</f>
        <v>101_Week3_Monday</v>
      </c>
      <c r="AD1210" s="20">
        <v>110.03</v>
      </c>
      <c r="AE1210" s="20">
        <v>123.4207</v>
      </c>
      <c r="AF1210" s="20">
        <v>139.483</v>
      </c>
      <c r="AG1210" s="20">
        <v>132.2184</v>
      </c>
      <c r="AH1210">
        <v>152.86000000000001</v>
      </c>
      <c r="AI1210" s="8" t="s">
        <v>4488</v>
      </c>
      <c r="AJ1210" s="8" t="s">
        <v>5517</v>
      </c>
      <c r="AK1210" s="8">
        <v>1</v>
      </c>
      <c r="AL1210" s="8">
        <v>104</v>
      </c>
      <c r="AM1210" s="11">
        <v>130.20249999999999</v>
      </c>
      <c r="AN1210" s="11">
        <v>125.14</v>
      </c>
      <c r="AO1210" t="s">
        <v>163</v>
      </c>
      <c r="AP1210" s="8" t="s">
        <v>191</v>
      </c>
      <c r="AQ1210" s="8" t="s">
        <v>44</v>
      </c>
      <c r="AR1210" s="8" t="s">
        <v>163</v>
      </c>
      <c r="AS1210" s="8" t="s">
        <v>164</v>
      </c>
      <c r="AT1210" s="8" t="s">
        <v>168</v>
      </c>
      <c r="AU12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0" s="8">
        <v>104</v>
      </c>
      <c r="AW1210">
        <v>27.5075</v>
      </c>
      <c r="AX1210">
        <v>30.855174999999999</v>
      </c>
      <c r="AY1210">
        <v>34.870750000000001</v>
      </c>
      <c r="AZ1210">
        <v>33.054600000000001</v>
      </c>
    </row>
    <row r="1211" spans="1:52" x14ac:dyDescent="0.3">
      <c r="A1211" s="43" t="s">
        <v>1106</v>
      </c>
      <c r="B1211" t="s">
        <v>3872</v>
      </c>
      <c r="C1211" t="s">
        <v>123</v>
      </c>
      <c r="D1211" s="8" t="s">
        <v>103</v>
      </c>
      <c r="E1211" s="8" t="s">
        <v>126</v>
      </c>
      <c r="F1211" s="8" t="s">
        <v>13</v>
      </c>
      <c r="G1211" s="8" t="s">
        <v>4484</v>
      </c>
      <c r="H1211" s="8" t="s">
        <v>126</v>
      </c>
      <c r="I1211" s="8" t="s">
        <v>13</v>
      </c>
      <c r="J1211" s="8">
        <v>0</v>
      </c>
      <c r="K1211" s="14" t="s">
        <v>1105</v>
      </c>
      <c r="L1211" s="14" t="s">
        <v>5883</v>
      </c>
      <c r="M1211" s="10">
        <v>0.75606573285327305</v>
      </c>
      <c r="N1211" s="8" t="s">
        <v>7905</v>
      </c>
      <c r="O1211" s="8" t="s">
        <v>125</v>
      </c>
      <c r="P1211" s="9">
        <v>0.37444444444444447</v>
      </c>
      <c r="Q1211" s="9">
        <v>0.38115740740740739</v>
      </c>
      <c r="R1211" s="8">
        <v>0</v>
      </c>
      <c r="S1211" s="10">
        <v>11.1</v>
      </c>
      <c r="T1211" s="8" t="s">
        <v>3874</v>
      </c>
      <c r="U1211" s="8" t="s">
        <v>3875</v>
      </c>
      <c r="V1211" s="10">
        <v>0.500002337165524</v>
      </c>
      <c r="W1211">
        <v>1453.15</v>
      </c>
      <c r="X1211" s="8">
        <v>0</v>
      </c>
      <c r="Y1211" s="8">
        <v>0</v>
      </c>
      <c r="Z1211">
        <v>0</v>
      </c>
      <c r="AA1211">
        <v>0</v>
      </c>
      <c r="AB1211" s="8">
        <f>Solution[[#This Row],[Old Stop]] +1</f>
        <v>1</v>
      </c>
      <c r="AC1211" s="8" t="str">
        <f>_xlfn.CONCAT(Solution[[#This Row],[Old Rt '#]],"_",Solution[[#This Row],[Week '#]],"_", _xlfn.SWITCH(Solution[[#This Row],[Old Delivery Day]], "M", "Monday", "T", "Tuesday", "W", "Wednesday", "R", "Thursday", "F", "Friday"))</f>
        <v>103_Week3_Monday</v>
      </c>
      <c r="AD1211" s="20">
        <v>64.02</v>
      </c>
      <c r="AE1211" s="20">
        <v>71.646000000000001</v>
      </c>
      <c r="AF1211" s="20">
        <v>51.5428</v>
      </c>
      <c r="AG1211" s="20">
        <v>54.08</v>
      </c>
      <c r="AH1211">
        <v>27.66</v>
      </c>
      <c r="AI1211" s="8" t="s">
        <v>4488</v>
      </c>
      <c r="AJ1211" s="8" t="s">
        <v>5517</v>
      </c>
      <c r="AK1211" s="8">
        <v>1</v>
      </c>
      <c r="AL1211" s="8">
        <v>0</v>
      </c>
      <c r="AM1211" s="11">
        <v>35.115000000000002</v>
      </c>
      <c r="AN1211" s="11">
        <v>24.51</v>
      </c>
      <c r="AO1211" t="s">
        <v>164</v>
      </c>
      <c r="AP1211" s="8" t="s">
        <v>191</v>
      </c>
      <c r="AQ1211" s="8" t="s">
        <v>44</v>
      </c>
      <c r="AR1211" s="8" t="s">
        <v>164</v>
      </c>
      <c r="AS1211" s="8" t="s">
        <v>164</v>
      </c>
      <c r="AT1211" s="8" t="s">
        <v>168</v>
      </c>
      <c r="AU12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1" s="8"/>
      <c r="AW1211">
        <v>16.004999999999999</v>
      </c>
      <c r="AX1211">
        <v>17.9115</v>
      </c>
      <c r="AY1211">
        <v>12.8857</v>
      </c>
      <c r="AZ1211">
        <v>13.52</v>
      </c>
    </row>
    <row r="1212" spans="1:52" x14ac:dyDescent="0.3">
      <c r="A1212" s="43" t="s">
        <v>1797</v>
      </c>
      <c r="B1212" t="s">
        <v>3522</v>
      </c>
      <c r="C1212" t="s">
        <v>107</v>
      </c>
      <c r="D1212" s="8" t="s">
        <v>103</v>
      </c>
      <c r="E1212" s="8" t="s">
        <v>126</v>
      </c>
      <c r="F1212" s="8" t="s">
        <v>13</v>
      </c>
      <c r="G1212" s="8" t="s">
        <v>9253</v>
      </c>
      <c r="H1212" s="8" t="s">
        <v>126</v>
      </c>
      <c r="I1212" s="8" t="s">
        <v>13</v>
      </c>
      <c r="J1212" s="8">
        <v>0</v>
      </c>
      <c r="K1212" s="14" t="s">
        <v>1796</v>
      </c>
      <c r="L1212" s="14" t="s">
        <v>5881</v>
      </c>
      <c r="M1212" s="10">
        <v>0.34578709785006401</v>
      </c>
      <c r="N1212" s="8" t="s">
        <v>7938</v>
      </c>
      <c r="O1212" s="8" t="s">
        <v>147</v>
      </c>
      <c r="P1212" s="9">
        <v>0.35517361111111112</v>
      </c>
      <c r="Q1212" s="9">
        <v>0.35532407407407407</v>
      </c>
      <c r="R1212" s="8">
        <v>0</v>
      </c>
      <c r="S1212" s="10">
        <v>0.1875</v>
      </c>
      <c r="T1212" s="8" t="s">
        <v>3881</v>
      </c>
      <c r="U1212" s="8" t="s">
        <v>3882</v>
      </c>
      <c r="V1212" s="10">
        <v>0.30426145341669197</v>
      </c>
      <c r="W1212">
        <v>4273.88</v>
      </c>
      <c r="X1212" s="8">
        <v>0</v>
      </c>
      <c r="Y1212" s="8">
        <v>0</v>
      </c>
      <c r="Z1212">
        <v>0</v>
      </c>
      <c r="AA1212">
        <v>0</v>
      </c>
      <c r="AB1212" s="8">
        <f>Solution[[#This Row],[Old Stop]] +1</f>
        <v>1</v>
      </c>
      <c r="AC1212" s="8" t="str">
        <f>_xlfn.CONCAT(Solution[[#This Row],[Old Rt '#]],"_",Solution[[#This Row],[Week '#]],"_", _xlfn.SWITCH(Solution[[#This Row],[Old Delivery Day]], "M", "Monday", "T", "Tuesday", "W", "Wednesday", "R", "Thursday", "F", "Friday"))</f>
        <v>103_Week3_Monday</v>
      </c>
      <c r="AD1212" s="20">
        <v>81.569999999999993</v>
      </c>
      <c r="AE1212" s="20">
        <v>81.569999999999993</v>
      </c>
      <c r="AF1212" s="20">
        <v>83.286900000000003</v>
      </c>
      <c r="AG1212" s="20">
        <v>84.05</v>
      </c>
      <c r="AH1212">
        <v>84.05</v>
      </c>
      <c r="AI1212" s="8" t="s">
        <v>4488</v>
      </c>
      <c r="AJ1212" s="8" t="s">
        <v>5517</v>
      </c>
      <c r="AK1212" s="8">
        <v>1</v>
      </c>
      <c r="AL1212" s="8">
        <v>0</v>
      </c>
      <c r="AM1212" s="11">
        <v>81.569999999999993</v>
      </c>
      <c r="AN1212" s="11">
        <v>84.05</v>
      </c>
      <c r="AO1212" t="s">
        <v>164</v>
      </c>
      <c r="AP1212" s="8" t="s">
        <v>191</v>
      </c>
      <c r="AQ1212" s="8" t="s">
        <v>44</v>
      </c>
      <c r="AR1212" s="8" t="s">
        <v>164</v>
      </c>
      <c r="AS1212" s="8" t="s">
        <v>164</v>
      </c>
      <c r="AT1212" s="8" t="s">
        <v>168</v>
      </c>
      <c r="AU12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2" s="8"/>
      <c r="AW1212">
        <v>20.392499999999998</v>
      </c>
      <c r="AX1212">
        <v>20.392499999999998</v>
      </c>
      <c r="AY1212">
        <v>20.821725000000001</v>
      </c>
      <c r="AZ1212">
        <v>21.012499999999999</v>
      </c>
    </row>
    <row r="1213" spans="1:52" x14ac:dyDescent="0.3">
      <c r="A1213" s="43" t="s">
        <v>1780</v>
      </c>
      <c r="B1213" t="s">
        <v>4280</v>
      </c>
      <c r="C1213" t="s">
        <v>113</v>
      </c>
      <c r="D1213" s="8" t="s">
        <v>103</v>
      </c>
      <c r="E1213" s="8" t="s">
        <v>160</v>
      </c>
      <c r="F1213" s="8" t="s">
        <v>13</v>
      </c>
      <c r="G1213" s="8" t="s">
        <v>9254</v>
      </c>
      <c r="H1213" s="8" t="s">
        <v>290</v>
      </c>
      <c r="I1213" s="8" t="s">
        <v>48</v>
      </c>
      <c r="J1213" s="8">
        <v>150</v>
      </c>
      <c r="K1213" s="14" t="s">
        <v>281</v>
      </c>
      <c r="L1213" s="14" t="s">
        <v>5966</v>
      </c>
      <c r="M1213" s="10">
        <v>2.9556118161493399</v>
      </c>
      <c r="N1213" s="8" t="s">
        <v>9136</v>
      </c>
      <c r="O1213" s="8" t="s">
        <v>129</v>
      </c>
      <c r="P1213" s="9">
        <v>0.41425925925925927</v>
      </c>
      <c r="Q1213" s="9">
        <v>0.42127314814814815</v>
      </c>
      <c r="R1213" s="8">
        <v>0</v>
      </c>
      <c r="S1213" s="10">
        <v>8.6166666666666671</v>
      </c>
      <c r="T1213" s="8" t="s">
        <v>4569</v>
      </c>
      <c r="U1213" s="8" t="s">
        <v>4570</v>
      </c>
      <c r="V1213" s="10">
        <v>1.1693808255670901</v>
      </c>
      <c r="W1213">
        <v>1945.17</v>
      </c>
      <c r="X1213" s="8">
        <v>0</v>
      </c>
      <c r="Y1213" s="8">
        <v>0</v>
      </c>
      <c r="Z1213">
        <v>0</v>
      </c>
      <c r="AA1213">
        <v>0</v>
      </c>
      <c r="AB1213" s="8">
        <f>Solution[[#This Row],[Old Stop]] +1</f>
        <v>151</v>
      </c>
      <c r="AC1213" s="8" t="str">
        <f>_xlfn.CONCAT(Solution[[#This Row],[Old Rt '#]],"_",Solution[[#This Row],[Week '#]],"_", _xlfn.SWITCH(Solution[[#This Row],[Old Delivery Day]], "M", "Monday", "T", "Tuesday", "W", "Wednesday", "R", "Thursday", "F", "Friday"))</f>
        <v>105_Week3_Thursday</v>
      </c>
      <c r="AD1213" s="20">
        <v>73.02</v>
      </c>
      <c r="AE1213" s="20">
        <v>74.47</v>
      </c>
      <c r="AF1213" s="20">
        <v>76.862799999999993</v>
      </c>
      <c r="AG1213" s="20">
        <v>77.819999999999993</v>
      </c>
      <c r="AH1213">
        <v>41.25</v>
      </c>
      <c r="AI1213" s="8" t="s">
        <v>3495</v>
      </c>
      <c r="AJ1213" s="8" t="s">
        <v>5698</v>
      </c>
      <c r="AK1213" s="8">
        <v>1</v>
      </c>
      <c r="AL1213" s="8">
        <v>0</v>
      </c>
      <c r="AM1213" s="11">
        <v>37.234999999999999</v>
      </c>
      <c r="AN1213" s="11">
        <v>38.909999999999997</v>
      </c>
      <c r="AO1213" t="s">
        <v>163</v>
      </c>
      <c r="AP1213" s="8" t="s">
        <v>191</v>
      </c>
      <c r="AQ1213" s="8" t="s">
        <v>44</v>
      </c>
      <c r="AR1213" s="8" t="s">
        <v>163</v>
      </c>
      <c r="AS1213" s="8" t="s">
        <v>163</v>
      </c>
      <c r="AT1213" s="8" t="s">
        <v>168</v>
      </c>
      <c r="AU12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3" s="8">
        <v>0</v>
      </c>
      <c r="AW1213">
        <v>18.254999999999999</v>
      </c>
      <c r="AX1213">
        <v>18.6175</v>
      </c>
      <c r="AY1213">
        <v>19.215699999999998</v>
      </c>
      <c r="AZ1213">
        <v>19.454999999999998</v>
      </c>
    </row>
    <row r="1214" spans="1:52" x14ac:dyDescent="0.3">
      <c r="A1214" s="43" t="s">
        <v>419</v>
      </c>
      <c r="B1214" t="s">
        <v>5397</v>
      </c>
      <c r="C1214" t="s">
        <v>110</v>
      </c>
      <c r="D1214" s="8" t="s">
        <v>103</v>
      </c>
      <c r="E1214" s="8" t="s">
        <v>160</v>
      </c>
      <c r="F1214" s="8" t="s">
        <v>14</v>
      </c>
      <c r="G1214" s="8" t="s">
        <v>4484</v>
      </c>
      <c r="H1214" s="8" t="s">
        <v>160</v>
      </c>
      <c r="I1214" s="8" t="s">
        <v>12</v>
      </c>
      <c r="J1214" s="8">
        <v>100</v>
      </c>
      <c r="K1214" s="14" t="s">
        <v>418</v>
      </c>
      <c r="L1214" s="14" t="s">
        <v>6129</v>
      </c>
      <c r="M1214" s="10">
        <v>0.40294754368937902</v>
      </c>
      <c r="N1214" s="8" t="s">
        <v>8676</v>
      </c>
      <c r="O1214" s="8" t="s">
        <v>129</v>
      </c>
      <c r="P1214" s="9">
        <v>0.47465277777777776</v>
      </c>
      <c r="Q1214" s="9">
        <v>0.47930555555555554</v>
      </c>
      <c r="R1214" s="8">
        <v>0</v>
      </c>
      <c r="S1214" s="10">
        <v>6.2416666666666671</v>
      </c>
      <c r="T1214" s="8" t="s">
        <v>5399</v>
      </c>
      <c r="U1214" s="8" t="s">
        <v>5400</v>
      </c>
      <c r="V1214" s="10">
        <v>9.4730497800961599E-2</v>
      </c>
      <c r="W1214">
        <v>1224.1300000000001</v>
      </c>
      <c r="X1214" s="8">
        <v>0</v>
      </c>
      <c r="Y1214" s="8">
        <v>0</v>
      </c>
      <c r="Z1214">
        <v>0</v>
      </c>
      <c r="AA1214">
        <v>0</v>
      </c>
      <c r="AB1214" s="8">
        <f>Solution[[#This Row],[Old Stop]] +1</f>
        <v>101</v>
      </c>
      <c r="AC1214" s="8" t="str">
        <f>_xlfn.CONCAT(Solution[[#This Row],[Old Rt '#]],"_",Solution[[#This Row],[Week '#]],"_", _xlfn.SWITCH(Solution[[#This Row],[Old Delivery Day]], "M", "Monday", "T", "Tuesday", "W", "Wednesday", "R", "Thursday", "F", "Friday"))</f>
        <v>101_Week3_Wednesday</v>
      </c>
      <c r="AD1214" s="20">
        <v>47.768500000000003</v>
      </c>
      <c r="AE1214" s="20">
        <v>46.59</v>
      </c>
      <c r="AF1214" s="20">
        <v>46.702800000000003</v>
      </c>
      <c r="AG1214" s="20">
        <v>48.465000000000003</v>
      </c>
      <c r="AH1214">
        <v>25.69</v>
      </c>
      <c r="AI1214" s="8" t="s">
        <v>3402</v>
      </c>
      <c r="AJ1214" s="8" t="s">
        <v>5695</v>
      </c>
      <c r="AK1214" s="8">
        <v>1</v>
      </c>
      <c r="AL1214" s="8">
        <v>0</v>
      </c>
      <c r="AM1214" s="11">
        <v>23.295000000000002</v>
      </c>
      <c r="AN1214" s="11">
        <v>24.232500000000002</v>
      </c>
      <c r="AO1214" t="s">
        <v>163</v>
      </c>
      <c r="AP1214" s="8" t="s">
        <v>191</v>
      </c>
      <c r="AQ1214" s="8" t="s">
        <v>44</v>
      </c>
      <c r="AR1214" s="8" t="s">
        <v>164</v>
      </c>
      <c r="AS1214" s="8" t="s">
        <v>163</v>
      </c>
      <c r="AT1214" s="8" t="s">
        <v>168</v>
      </c>
      <c r="AU12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14" s="8">
        <v>0</v>
      </c>
      <c r="AW1214">
        <v>11.942125000000001</v>
      </c>
      <c r="AX1214">
        <v>11.647500000000001</v>
      </c>
      <c r="AY1214">
        <v>11.675700000000001</v>
      </c>
      <c r="AZ1214">
        <v>12.116250000000001</v>
      </c>
    </row>
    <row r="1215" spans="1:52" x14ac:dyDescent="0.3">
      <c r="A1215" s="43" t="s">
        <v>1587</v>
      </c>
      <c r="B1215" t="s">
        <v>4842</v>
      </c>
      <c r="C1215" t="s">
        <v>110</v>
      </c>
      <c r="D1215" s="8" t="s">
        <v>103</v>
      </c>
      <c r="E1215" s="8" t="s">
        <v>126</v>
      </c>
      <c r="F1215" s="8" t="s">
        <v>13</v>
      </c>
      <c r="G1215" s="8" t="s">
        <v>9259</v>
      </c>
      <c r="H1215" s="8" t="s">
        <v>126</v>
      </c>
      <c r="I1215" s="8" t="s">
        <v>13</v>
      </c>
      <c r="J1215" s="8">
        <v>0</v>
      </c>
      <c r="K1215" s="14" t="s">
        <v>1586</v>
      </c>
      <c r="L1215" s="14" t="s">
        <v>5913</v>
      </c>
      <c r="M1215" s="10">
        <v>0.43239145812330498</v>
      </c>
      <c r="N1215" s="8" t="s">
        <v>7901</v>
      </c>
      <c r="O1215" s="8" t="s">
        <v>125</v>
      </c>
      <c r="P1215" s="9">
        <v>0.38145833333333334</v>
      </c>
      <c r="Q1215" s="9">
        <v>0.39393518518518517</v>
      </c>
      <c r="R1215" s="8">
        <v>0</v>
      </c>
      <c r="S1215" s="10">
        <v>15.200000000000001</v>
      </c>
      <c r="T1215" s="8" t="s">
        <v>4844</v>
      </c>
      <c r="U1215" s="8" t="s">
        <v>4845</v>
      </c>
      <c r="V1215" s="10">
        <v>0.19942232311036201</v>
      </c>
      <c r="W1215">
        <v>4480.42</v>
      </c>
      <c r="X1215" s="8">
        <v>0</v>
      </c>
      <c r="Y1215" s="8">
        <v>0</v>
      </c>
      <c r="Z1215">
        <v>0</v>
      </c>
      <c r="AA1215">
        <v>0</v>
      </c>
      <c r="AB1215" s="8">
        <f>Solution[[#This Row],[Old Stop]] +1</f>
        <v>1</v>
      </c>
      <c r="AC1215" s="8" t="str">
        <f>_xlfn.CONCAT(Solution[[#This Row],[Old Rt '#]],"_",Solution[[#This Row],[Week '#]],"_", _xlfn.SWITCH(Solution[[#This Row],[Old Delivery Day]], "M", "Monday", "T", "Tuesday", "W", "Wednesday", "R", "Thursday", "F", "Friday"))</f>
        <v>103_Week3_Monday</v>
      </c>
      <c r="AD1215" s="20">
        <v>163.13659999999999</v>
      </c>
      <c r="AE1215" s="20">
        <v>173.1671</v>
      </c>
      <c r="AF1215" s="20">
        <v>168.1328</v>
      </c>
      <c r="AG1215" s="20">
        <v>201.22280000000001</v>
      </c>
      <c r="AH1215">
        <v>106.14</v>
      </c>
      <c r="AI1215" s="8" t="s">
        <v>4488</v>
      </c>
      <c r="AJ1215" s="8" t="s">
        <v>5517</v>
      </c>
      <c r="AK1215" s="8">
        <v>1</v>
      </c>
      <c r="AL1215" s="8">
        <v>0</v>
      </c>
      <c r="AM1215" s="11">
        <v>92.147499999999994</v>
      </c>
      <c r="AN1215" s="11">
        <v>95.322500000000005</v>
      </c>
      <c r="AO1215" t="s">
        <v>164</v>
      </c>
      <c r="AP1215" s="8" t="s">
        <v>191</v>
      </c>
      <c r="AQ1215" s="8" t="s">
        <v>44</v>
      </c>
      <c r="AR1215" s="8" t="s">
        <v>164</v>
      </c>
      <c r="AS1215" s="8" t="s">
        <v>164</v>
      </c>
      <c r="AT1215" s="8" t="s">
        <v>168</v>
      </c>
      <c r="AU12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5" s="8"/>
      <c r="AW1215">
        <v>40.784149999999997</v>
      </c>
      <c r="AX1215">
        <v>43.291775000000001</v>
      </c>
      <c r="AY1215">
        <v>42.033200000000001</v>
      </c>
      <c r="AZ1215">
        <v>50.305700000000002</v>
      </c>
    </row>
    <row r="1216" spans="1:52" x14ac:dyDescent="0.3">
      <c r="A1216" s="43" t="s">
        <v>1033</v>
      </c>
      <c r="B1216" t="s">
        <v>121</v>
      </c>
      <c r="C1216" t="s">
        <v>4537</v>
      </c>
      <c r="D1216" s="8" t="s">
        <v>103</v>
      </c>
      <c r="E1216" s="8" t="s">
        <v>160</v>
      </c>
      <c r="F1216" s="8" t="s">
        <v>12</v>
      </c>
      <c r="G1216" s="8" t="s">
        <v>9249</v>
      </c>
      <c r="H1216" s="8" t="s">
        <v>290</v>
      </c>
      <c r="I1216" s="8" t="s">
        <v>48</v>
      </c>
      <c r="J1216" s="8">
        <v>50</v>
      </c>
      <c r="K1216" s="14" t="s">
        <v>1032</v>
      </c>
      <c r="L1216" s="14" t="s">
        <v>5885</v>
      </c>
      <c r="M1216" s="10">
        <v>0</v>
      </c>
      <c r="N1216" s="8" t="s">
        <v>8816</v>
      </c>
      <c r="O1216" s="8" t="s">
        <v>147</v>
      </c>
      <c r="P1216" s="9">
        <v>0.52561342592592597</v>
      </c>
      <c r="Q1216" s="9">
        <v>0.55123842592592598</v>
      </c>
      <c r="R1216" s="8">
        <v>0</v>
      </c>
      <c r="S1216" s="10">
        <v>35.986666666666665</v>
      </c>
      <c r="T1216" s="8" t="s">
        <v>4539</v>
      </c>
      <c r="U1216" s="8" t="s">
        <v>4540</v>
      </c>
      <c r="V1216" s="10"/>
      <c r="W1216">
        <v>7632.52</v>
      </c>
      <c r="X1216" s="8">
        <v>4</v>
      </c>
      <c r="Y1216" s="8">
        <v>0.82608695652173902</v>
      </c>
      <c r="Z1216">
        <v>2</v>
      </c>
      <c r="AA1216">
        <v>23</v>
      </c>
      <c r="AB1216" s="8">
        <f>Solution[[#This Row],[Old Stop]] +1</f>
        <v>51</v>
      </c>
      <c r="AC1216" s="8" t="str">
        <f>_xlfn.CONCAT(Solution[[#This Row],[Old Rt '#]],"_",Solution[[#This Row],[Week '#]],"_", _xlfn.SWITCH(Solution[[#This Row],[Old Delivery Day]], "M", "Monday", "T", "Tuesday", "W", "Wednesday", "R", "Thursday", "F", "Friday"))</f>
        <v>105_Week3_Thursday</v>
      </c>
      <c r="AD1216" s="20">
        <v>148.3383</v>
      </c>
      <c r="AE1216" s="20">
        <v>142.25</v>
      </c>
      <c r="AF1216" s="20">
        <v>144.745</v>
      </c>
      <c r="AG1216" s="20">
        <v>156.22839999999999</v>
      </c>
      <c r="AH1216">
        <v>151.41</v>
      </c>
      <c r="AI1216" s="8" t="s">
        <v>4434</v>
      </c>
      <c r="AJ1216" s="8" t="s">
        <v>5542</v>
      </c>
      <c r="AK1216" s="8">
        <v>1</v>
      </c>
      <c r="AL1216" s="8">
        <v>23</v>
      </c>
      <c r="AM1216" s="11">
        <v>148.08369999999999</v>
      </c>
      <c r="AN1216" s="11">
        <v>160.32499999999999</v>
      </c>
      <c r="AO1216" t="s">
        <v>163</v>
      </c>
      <c r="AP1216" s="8" t="s">
        <v>191</v>
      </c>
      <c r="AQ1216" s="8" t="s">
        <v>44</v>
      </c>
      <c r="AR1216" s="8" t="s">
        <v>163</v>
      </c>
      <c r="AS1216" s="8" t="s">
        <v>163</v>
      </c>
      <c r="AT1216" s="8" t="s">
        <v>168</v>
      </c>
      <c r="AU12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6" s="8">
        <v>23</v>
      </c>
      <c r="AW1216">
        <v>37.084575000000001</v>
      </c>
      <c r="AX1216">
        <v>35.5625</v>
      </c>
      <c r="AY1216">
        <v>36.186250000000001</v>
      </c>
      <c r="AZ1216">
        <v>39.057099999999998</v>
      </c>
    </row>
    <row r="1217" spans="1:52" x14ac:dyDescent="0.3">
      <c r="A1217" s="43" t="s">
        <v>1078</v>
      </c>
      <c r="B1217" t="s">
        <v>4541</v>
      </c>
      <c r="C1217" t="s">
        <v>110</v>
      </c>
      <c r="D1217" s="8" t="s">
        <v>103</v>
      </c>
      <c r="E1217" s="8" t="s">
        <v>160</v>
      </c>
      <c r="F1217" s="8" t="s">
        <v>12</v>
      </c>
      <c r="G1217" s="8" t="s">
        <v>9254</v>
      </c>
      <c r="H1217" s="8" t="s">
        <v>160</v>
      </c>
      <c r="I1217" s="8" t="s">
        <v>48</v>
      </c>
      <c r="J1217" s="8">
        <v>90</v>
      </c>
      <c r="K1217" s="14" t="s">
        <v>1077</v>
      </c>
      <c r="L1217" s="14" t="s">
        <v>6197</v>
      </c>
      <c r="M1217" s="10">
        <v>0.42425094594784701</v>
      </c>
      <c r="N1217" s="8" t="s">
        <v>8817</v>
      </c>
      <c r="O1217" s="8" t="s">
        <v>107</v>
      </c>
      <c r="P1217" s="9">
        <v>0.55153935185185188</v>
      </c>
      <c r="Q1217" s="9">
        <v>0.55825231481481485</v>
      </c>
      <c r="R1217" s="8">
        <v>0</v>
      </c>
      <c r="S1217" s="10">
        <v>1.9000000000000001</v>
      </c>
      <c r="T1217" s="8" t="s">
        <v>4543</v>
      </c>
      <c r="U1217" s="8" t="s">
        <v>4544</v>
      </c>
      <c r="V1217" s="10">
        <v>0.34042427483352899</v>
      </c>
      <c r="W1217">
        <v>455</v>
      </c>
      <c r="X1217" s="8">
        <v>0</v>
      </c>
      <c r="Y1217" s="8">
        <v>0</v>
      </c>
      <c r="Z1217">
        <v>0</v>
      </c>
      <c r="AA1217">
        <v>0</v>
      </c>
      <c r="AB1217" s="8">
        <f>Solution[[#This Row],[Old Stop]] +1</f>
        <v>91</v>
      </c>
      <c r="AC1217" s="8" t="str">
        <f>_xlfn.CONCAT(Solution[[#This Row],[Old Rt '#]],"_",Solution[[#This Row],[Week '#]],"_", _xlfn.SWITCH(Solution[[#This Row],[Old Delivery Day]], "M", "Monday", "T", "Tuesday", "W", "Wednesday", "R", "Thursday", "F", "Friday"))</f>
        <v>101_Week3_Thursday</v>
      </c>
      <c r="AD1217" s="20">
        <v>35</v>
      </c>
      <c r="AE1217" s="20">
        <v>35</v>
      </c>
      <c r="AF1217" s="20">
        <v>35</v>
      </c>
      <c r="AG1217" s="20">
        <v>35</v>
      </c>
      <c r="AH1217">
        <v>8.75</v>
      </c>
      <c r="AI1217" s="8" t="s">
        <v>4434</v>
      </c>
      <c r="AJ1217" s="8" t="s">
        <v>5542</v>
      </c>
      <c r="AK1217" s="8">
        <v>1</v>
      </c>
      <c r="AL1217" s="8">
        <v>0</v>
      </c>
      <c r="AM1217" s="11">
        <v>8.75</v>
      </c>
      <c r="AN1217" s="11">
        <v>8.75</v>
      </c>
      <c r="AO1217" t="s">
        <v>163</v>
      </c>
      <c r="AP1217" s="8" t="s">
        <v>191</v>
      </c>
      <c r="AQ1217" s="8" t="s">
        <v>44</v>
      </c>
      <c r="AR1217" s="8" t="s">
        <v>164</v>
      </c>
      <c r="AS1217" s="8" t="s">
        <v>163</v>
      </c>
      <c r="AT1217" s="8" t="s">
        <v>168</v>
      </c>
      <c r="AU12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7" s="8">
        <v>0</v>
      </c>
      <c r="AW1217">
        <v>8.75</v>
      </c>
      <c r="AX1217">
        <v>8.75</v>
      </c>
      <c r="AY1217">
        <v>8.75</v>
      </c>
      <c r="AZ1217">
        <v>8.75</v>
      </c>
    </row>
    <row r="1218" spans="1:52" x14ac:dyDescent="0.3">
      <c r="A1218" s="43" t="s">
        <v>1768</v>
      </c>
      <c r="B1218" t="s">
        <v>116</v>
      </c>
      <c r="C1218" t="s">
        <v>4537</v>
      </c>
      <c r="D1218" s="8" t="s">
        <v>103</v>
      </c>
      <c r="E1218" s="8" t="s">
        <v>160</v>
      </c>
      <c r="F1218" s="8" t="s">
        <v>12</v>
      </c>
      <c r="G1218" s="8" t="s">
        <v>9259</v>
      </c>
      <c r="H1218" s="8" t="s">
        <v>290</v>
      </c>
      <c r="I1218" s="8" t="s">
        <v>48</v>
      </c>
      <c r="J1218" s="8">
        <v>1</v>
      </c>
      <c r="K1218" s="14" t="s">
        <v>1767</v>
      </c>
      <c r="L1218" s="14" t="s">
        <v>5884</v>
      </c>
      <c r="M1218" s="10">
        <v>1.0600794041947099</v>
      </c>
      <c r="N1218" s="8" t="s">
        <v>8889</v>
      </c>
      <c r="O1218" s="8" t="s">
        <v>147</v>
      </c>
      <c r="P1218" s="9">
        <v>0.51890046296296299</v>
      </c>
      <c r="Q1218" s="9">
        <v>0.52561342592592597</v>
      </c>
      <c r="R1218" s="8">
        <v>0</v>
      </c>
      <c r="S1218" s="10">
        <v>9.4354006285390355</v>
      </c>
      <c r="T1218" s="8" t="s">
        <v>4539</v>
      </c>
      <c r="U1218" s="8" t="s">
        <v>4540</v>
      </c>
      <c r="V1218" s="10">
        <v>0.48372112095686398</v>
      </c>
      <c r="W1218">
        <v>364</v>
      </c>
      <c r="X1218" s="8">
        <v>0</v>
      </c>
      <c r="Y1218" s="8">
        <v>0</v>
      </c>
      <c r="Z1218">
        <v>0</v>
      </c>
      <c r="AA1218">
        <v>0</v>
      </c>
      <c r="AB1218" s="8">
        <f>Solution[[#This Row],[Old Stop]] +1</f>
        <v>2</v>
      </c>
      <c r="AC1218" s="8" t="str">
        <f>_xlfn.CONCAT(Solution[[#This Row],[Old Rt '#]],"_",Solution[[#This Row],[Week '#]],"_", _xlfn.SWITCH(Solution[[#This Row],[Old Delivery Day]], "M", "Monday", "T", "Tuesday", "W", "Wednesday", "R", "Thursday", "F", "Friday"))</f>
        <v>105_Week3_Thursday</v>
      </c>
      <c r="AD1218" s="20">
        <v>80.59</v>
      </c>
      <c r="AE1218" s="20">
        <v>67.6066</v>
      </c>
      <c r="AF1218" s="20">
        <v>0</v>
      </c>
      <c r="AG1218" s="20">
        <v>210.6</v>
      </c>
      <c r="AH1218" t="s">
        <v>247</v>
      </c>
      <c r="AI1218" s="8" t="s">
        <v>4434</v>
      </c>
      <c r="AJ1218" s="8" t="s">
        <v>5542</v>
      </c>
      <c r="AK1218" s="8">
        <v>1</v>
      </c>
      <c r="AL1218" s="8">
        <v>0</v>
      </c>
      <c r="AM1218" s="11">
        <v>19.6175</v>
      </c>
      <c r="AN1218" s="11">
        <v>0</v>
      </c>
      <c r="AO1218" t="s">
        <v>163</v>
      </c>
      <c r="AP1218" s="8" t="s">
        <v>191</v>
      </c>
      <c r="AQ1218" s="8" t="s">
        <v>44</v>
      </c>
      <c r="AR1218" s="8" t="s">
        <v>163</v>
      </c>
      <c r="AS1218" s="8" t="s">
        <v>163</v>
      </c>
      <c r="AT1218" s="8" t="s">
        <v>168</v>
      </c>
      <c r="AU12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8" s="8">
        <v>0</v>
      </c>
      <c r="AW1218">
        <v>20.147500000000001</v>
      </c>
      <c r="AX1218">
        <v>16.90165</v>
      </c>
      <c r="AY1218">
        <v>0</v>
      </c>
      <c r="AZ1218">
        <v>52.65</v>
      </c>
    </row>
    <row r="1219" spans="1:52" x14ac:dyDescent="0.3">
      <c r="A1219" s="43" t="s">
        <v>1246</v>
      </c>
      <c r="B1219" t="s">
        <v>158</v>
      </c>
      <c r="C1219" t="s">
        <v>123</v>
      </c>
      <c r="D1219" s="8" t="s">
        <v>103</v>
      </c>
      <c r="E1219" s="8" t="s">
        <v>160</v>
      </c>
      <c r="F1219" s="8" t="s">
        <v>12</v>
      </c>
      <c r="G1219" s="8" t="s">
        <v>4497</v>
      </c>
      <c r="H1219" s="8" t="s">
        <v>290</v>
      </c>
      <c r="I1219" s="8" t="s">
        <v>48</v>
      </c>
      <c r="J1219" s="8">
        <v>80</v>
      </c>
      <c r="K1219" s="14" t="s">
        <v>1245</v>
      </c>
      <c r="L1219" s="14" t="s">
        <v>5879</v>
      </c>
      <c r="M1219" s="10">
        <v>0</v>
      </c>
      <c r="N1219" s="8" t="s">
        <v>8801</v>
      </c>
      <c r="O1219" s="8" t="s">
        <v>147</v>
      </c>
      <c r="P1219" s="9">
        <v>0.50532407407407409</v>
      </c>
      <c r="Q1219" s="9">
        <v>0.51162037037037034</v>
      </c>
      <c r="R1219" s="8">
        <v>0</v>
      </c>
      <c r="S1219" s="10">
        <v>10.48</v>
      </c>
      <c r="T1219" s="8" t="s">
        <v>4432</v>
      </c>
      <c r="U1219" s="8" t="s">
        <v>4433</v>
      </c>
      <c r="V1219" s="10"/>
      <c r="W1219">
        <v>6556.08</v>
      </c>
      <c r="X1219" s="8">
        <v>0</v>
      </c>
      <c r="Y1219" s="8">
        <v>0</v>
      </c>
      <c r="Z1219">
        <v>0</v>
      </c>
      <c r="AA1219">
        <v>0</v>
      </c>
      <c r="AB1219" s="8">
        <f>Solution[[#This Row],[Old Stop]] +1</f>
        <v>81</v>
      </c>
      <c r="AC1219" s="8" t="str">
        <f>_xlfn.CONCAT(Solution[[#This Row],[Old Rt '#]],"_",Solution[[#This Row],[Week '#]],"_", _xlfn.SWITCH(Solution[[#This Row],[Old Delivery Day]], "M", "Monday", "T", "Tuesday", "W", "Wednesday", "R", "Thursday", "F", "Friday"))</f>
        <v>105_Week3_Thursday</v>
      </c>
      <c r="AD1219" s="20">
        <v>124.0133</v>
      </c>
      <c r="AE1219" s="20">
        <v>133.96690000000001</v>
      </c>
      <c r="AF1219" s="20">
        <v>129.995</v>
      </c>
      <c r="AG1219" s="20">
        <v>130.0883</v>
      </c>
      <c r="AH1219">
        <v>131.53</v>
      </c>
      <c r="AI1219" s="8" t="s">
        <v>4434</v>
      </c>
      <c r="AJ1219" s="8" t="s">
        <v>5542</v>
      </c>
      <c r="AK1219" s="8">
        <v>1</v>
      </c>
      <c r="AL1219" s="8">
        <v>0</v>
      </c>
      <c r="AM1219" s="11">
        <v>126.46</v>
      </c>
      <c r="AN1219" s="11">
        <v>129.9237</v>
      </c>
      <c r="AO1219" t="s">
        <v>163</v>
      </c>
      <c r="AP1219" s="8" t="s">
        <v>793</v>
      </c>
      <c r="AQ1219" s="8" t="s">
        <v>44</v>
      </c>
      <c r="AR1219" s="8" t="s">
        <v>163</v>
      </c>
      <c r="AS1219" s="8" t="s">
        <v>163</v>
      </c>
      <c r="AT1219" s="8" t="s">
        <v>168</v>
      </c>
      <c r="AU12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19" s="8">
        <v>0</v>
      </c>
      <c r="AW1219">
        <v>31.003325</v>
      </c>
      <c r="AX1219">
        <v>33.491725000000002</v>
      </c>
      <c r="AY1219">
        <v>32.498750000000001</v>
      </c>
      <c r="AZ1219">
        <v>32.522075000000001</v>
      </c>
    </row>
    <row r="1220" spans="1:52" x14ac:dyDescent="0.3">
      <c r="A1220" s="43" t="s">
        <v>618</v>
      </c>
      <c r="B1220" t="s">
        <v>4442</v>
      </c>
      <c r="C1220" t="s">
        <v>110</v>
      </c>
      <c r="D1220" s="8" t="s">
        <v>103</v>
      </c>
      <c r="E1220" s="8" t="s">
        <v>160</v>
      </c>
      <c r="F1220" s="8" t="s">
        <v>12</v>
      </c>
      <c r="G1220" s="8" t="s">
        <v>4484</v>
      </c>
      <c r="H1220" s="8" t="s">
        <v>160</v>
      </c>
      <c r="I1220" s="8" t="s">
        <v>48</v>
      </c>
      <c r="J1220" s="8">
        <v>310</v>
      </c>
      <c r="K1220" s="14" t="s">
        <v>617</v>
      </c>
      <c r="L1220" s="14" t="s">
        <v>5882</v>
      </c>
      <c r="M1220" s="10">
        <v>2.3337423654414202</v>
      </c>
      <c r="N1220" s="8" t="s">
        <v>8802</v>
      </c>
      <c r="O1220" s="8" t="s">
        <v>147</v>
      </c>
      <c r="P1220" s="9">
        <v>0.51324074074074078</v>
      </c>
      <c r="Q1220" s="9">
        <v>0.51815972222222217</v>
      </c>
      <c r="R1220" s="8">
        <v>0</v>
      </c>
      <c r="S1220" s="10">
        <v>5.2733333333333334</v>
      </c>
      <c r="T1220" s="8" t="s">
        <v>4444</v>
      </c>
      <c r="U1220" s="8" t="s">
        <v>4445</v>
      </c>
      <c r="V1220" s="10">
        <v>1.5702920590974301</v>
      </c>
      <c r="W1220">
        <v>1871.79</v>
      </c>
      <c r="X1220" s="8">
        <v>0</v>
      </c>
      <c r="Y1220" s="8">
        <v>0</v>
      </c>
      <c r="Z1220">
        <v>0</v>
      </c>
      <c r="AA1220">
        <v>0</v>
      </c>
      <c r="AB1220" s="8">
        <f>Solution[[#This Row],[Old Stop]] +1</f>
        <v>311</v>
      </c>
      <c r="AC1220" s="8" t="str">
        <f>_xlfn.CONCAT(Solution[[#This Row],[Old Rt '#]],"_",Solution[[#This Row],[Week '#]],"_", _xlfn.SWITCH(Solution[[#This Row],[Old Delivery Day]], "M", "Monday", "T", "Tuesday", "W", "Wednesday", "R", "Thursday", "F", "Friday"))</f>
        <v>101_Week3_Thursday</v>
      </c>
      <c r="AD1220" s="20">
        <v>43.36</v>
      </c>
      <c r="AE1220" s="20">
        <v>43.466900000000003</v>
      </c>
      <c r="AF1220" s="20">
        <v>49.191400000000002</v>
      </c>
      <c r="AG1220" s="20">
        <v>47.953000000000003</v>
      </c>
      <c r="AH1220">
        <v>49.89</v>
      </c>
      <c r="AI1220" s="8" t="s">
        <v>4434</v>
      </c>
      <c r="AJ1220" s="8" t="s">
        <v>5542</v>
      </c>
      <c r="AK1220" s="8">
        <v>1</v>
      </c>
      <c r="AL1220" s="8">
        <v>0</v>
      </c>
      <c r="AM1220" s="11">
        <v>49.63</v>
      </c>
      <c r="AN1220" s="11">
        <v>47.935000000000002</v>
      </c>
      <c r="AO1220" t="s">
        <v>163</v>
      </c>
      <c r="AP1220" s="8" t="s">
        <v>191</v>
      </c>
      <c r="AQ1220" s="8" t="s">
        <v>44</v>
      </c>
      <c r="AR1220" s="8" t="s">
        <v>164</v>
      </c>
      <c r="AS1220" s="8" t="s">
        <v>163</v>
      </c>
      <c r="AT1220" s="8" t="s">
        <v>168</v>
      </c>
      <c r="AU12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0" s="8">
        <v>0</v>
      </c>
      <c r="AW1220">
        <v>10.84</v>
      </c>
      <c r="AX1220">
        <v>10.866725000000001</v>
      </c>
      <c r="AY1220">
        <v>12.29785</v>
      </c>
      <c r="AZ1220">
        <v>11.988250000000001</v>
      </c>
    </row>
    <row r="1221" spans="1:52" x14ac:dyDescent="0.3">
      <c r="A1221" s="43" t="s">
        <v>1388</v>
      </c>
      <c r="B1221" t="s">
        <v>4521</v>
      </c>
      <c r="C1221" t="s">
        <v>110</v>
      </c>
      <c r="D1221" s="8" t="s">
        <v>103</v>
      </c>
      <c r="E1221" s="8" t="s">
        <v>160</v>
      </c>
      <c r="F1221" s="8" t="s">
        <v>12</v>
      </c>
      <c r="G1221" s="8" t="s">
        <v>9258</v>
      </c>
      <c r="H1221" s="8" t="s">
        <v>290</v>
      </c>
      <c r="I1221" s="8" t="s">
        <v>48</v>
      </c>
      <c r="J1221" s="8">
        <v>46</v>
      </c>
      <c r="K1221" s="14" t="s">
        <v>1387</v>
      </c>
      <c r="L1221" s="14" t="s">
        <v>5887</v>
      </c>
      <c r="M1221" s="10">
        <v>1.7874987188506599</v>
      </c>
      <c r="N1221" s="8" t="s">
        <v>8819</v>
      </c>
      <c r="O1221" s="8" t="s">
        <v>147</v>
      </c>
      <c r="P1221" s="9">
        <v>0.55949074074074079</v>
      </c>
      <c r="Q1221" s="9">
        <v>0.57275462962962964</v>
      </c>
      <c r="R1221" s="8">
        <v>0</v>
      </c>
      <c r="S1221" s="10">
        <v>19.010000000000002</v>
      </c>
      <c r="T1221" s="8" t="s">
        <v>4523</v>
      </c>
      <c r="U1221" s="8" t="s">
        <v>4524</v>
      </c>
      <c r="V1221" s="10">
        <v>0.90542214064822302</v>
      </c>
      <c r="W1221">
        <v>7837.71</v>
      </c>
      <c r="X1221" s="8">
        <v>0</v>
      </c>
      <c r="Y1221" s="8">
        <v>0</v>
      </c>
      <c r="Z1221">
        <v>0</v>
      </c>
      <c r="AA1221">
        <v>0</v>
      </c>
      <c r="AB1221" s="8">
        <f>Solution[[#This Row],[Old Stop]] +1</f>
        <v>47</v>
      </c>
      <c r="AC1221" s="8" t="str">
        <f>_xlfn.CONCAT(Solution[[#This Row],[Old Rt '#]],"_",Solution[[#This Row],[Week '#]],"_", _xlfn.SWITCH(Solution[[#This Row],[Old Delivery Day]], "M", "Monday", "T", "Tuesday", "W", "Wednesday", "R", "Thursday", "F", "Friday"))</f>
        <v>105_Week3_Thursday</v>
      </c>
      <c r="AD1221" s="20">
        <v>71.332300000000004</v>
      </c>
      <c r="AE1221" s="20">
        <v>163.20930000000001</v>
      </c>
      <c r="AF1221" s="20">
        <v>172.53139999999999</v>
      </c>
      <c r="AG1221" s="20">
        <v>130.01660000000001</v>
      </c>
      <c r="AH1221">
        <v>183.63</v>
      </c>
      <c r="AI1221" s="8" t="s">
        <v>4434</v>
      </c>
      <c r="AJ1221" s="8" t="s">
        <v>5542</v>
      </c>
      <c r="AK1221" s="8">
        <v>1</v>
      </c>
      <c r="AL1221" s="8">
        <v>0</v>
      </c>
      <c r="AM1221" s="11">
        <v>162.11750000000001</v>
      </c>
      <c r="AN1221" s="11">
        <v>148.4075</v>
      </c>
      <c r="AO1221" t="s">
        <v>163</v>
      </c>
      <c r="AP1221" s="8" t="s">
        <v>191</v>
      </c>
      <c r="AQ1221" s="8" t="s">
        <v>81</v>
      </c>
      <c r="AR1221" s="8" t="s">
        <v>163</v>
      </c>
      <c r="AS1221" s="8" t="s">
        <v>163</v>
      </c>
      <c r="AT1221" s="8" t="s">
        <v>168</v>
      </c>
      <c r="AU12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1" s="8">
        <v>0</v>
      </c>
      <c r="AW1221">
        <v>17.833075000000001</v>
      </c>
      <c r="AX1221">
        <v>40.802325000000003</v>
      </c>
      <c r="AY1221">
        <v>43.132849999999998</v>
      </c>
      <c r="AZ1221">
        <v>32.504150000000003</v>
      </c>
    </row>
    <row r="1222" spans="1:52" x14ac:dyDescent="0.3">
      <c r="A1222" s="43" t="s">
        <v>1874</v>
      </c>
      <c r="B1222" t="s">
        <v>5360</v>
      </c>
      <c r="C1222" t="s">
        <v>110</v>
      </c>
      <c r="D1222" s="8" t="s">
        <v>103</v>
      </c>
      <c r="E1222" s="8" t="s">
        <v>160</v>
      </c>
      <c r="F1222" s="8" t="s">
        <v>48</v>
      </c>
      <c r="G1222" s="8" t="s">
        <v>132</v>
      </c>
      <c r="H1222" s="8" t="s">
        <v>160</v>
      </c>
      <c r="I1222" s="8" t="s">
        <v>14</v>
      </c>
      <c r="J1222" s="8">
        <v>225</v>
      </c>
      <c r="K1222" s="14" t="s">
        <v>1873</v>
      </c>
      <c r="L1222" s="14" t="s">
        <v>5752</v>
      </c>
      <c r="M1222" s="10">
        <v>5.5703423088134398</v>
      </c>
      <c r="N1222" s="8" t="s">
        <v>8737</v>
      </c>
      <c r="O1222" s="8" t="s">
        <v>129</v>
      </c>
      <c r="P1222" s="9">
        <v>0.33333333333333331</v>
      </c>
      <c r="Q1222" s="9">
        <v>0.3366898148148148</v>
      </c>
      <c r="R1222" s="8">
        <v>114.416666666667</v>
      </c>
      <c r="S1222" s="10">
        <v>6.5916666666666668</v>
      </c>
      <c r="T1222" s="8" t="s">
        <v>5362</v>
      </c>
      <c r="U1222" s="8" t="s">
        <v>5363</v>
      </c>
      <c r="V1222" s="10">
        <v>2.3728288430347901</v>
      </c>
      <c r="W1222">
        <v>1666.92</v>
      </c>
      <c r="X1222" s="8">
        <v>0</v>
      </c>
      <c r="Y1222" s="8">
        <v>0</v>
      </c>
      <c r="Z1222">
        <v>0</v>
      </c>
      <c r="AA1222">
        <v>0</v>
      </c>
      <c r="AB1222" s="8">
        <f>Solution[[#This Row],[Old Stop]] +1</f>
        <v>226</v>
      </c>
      <c r="AC1222" s="8" t="str">
        <f>_xlfn.CONCAT(Solution[[#This Row],[Old Rt '#]],"_",Solution[[#This Row],[Week '#]],"_", _xlfn.SWITCH(Solution[[#This Row],[Old Delivery Day]], "M", "Monday", "T", "Tuesday", "W", "Wednesday", "R", "Thursday", "F", "Friday"))</f>
        <v>101_Week3_Friday</v>
      </c>
      <c r="AD1222" s="20">
        <v>62.89</v>
      </c>
      <c r="AE1222" s="20">
        <v>63.73</v>
      </c>
      <c r="AF1222" s="20">
        <v>65.636600000000001</v>
      </c>
      <c r="AG1222" s="20">
        <v>66.59</v>
      </c>
      <c r="AH1222">
        <v>35.299999999999997</v>
      </c>
      <c r="AI1222" s="8" t="s">
        <v>3446</v>
      </c>
      <c r="AJ1222" s="8" t="s">
        <v>5696</v>
      </c>
      <c r="AK1222" s="8">
        <v>1</v>
      </c>
      <c r="AL1222" s="8">
        <v>0</v>
      </c>
      <c r="AM1222" s="11">
        <v>31.864999999999998</v>
      </c>
      <c r="AN1222" s="11">
        <v>33.295000000000002</v>
      </c>
      <c r="AO1222" t="s">
        <v>163</v>
      </c>
      <c r="AP1222" s="8" t="s">
        <v>191</v>
      </c>
      <c r="AQ1222" s="8" t="s">
        <v>44</v>
      </c>
      <c r="AR1222" s="8" t="s">
        <v>164</v>
      </c>
      <c r="AS1222" s="8" t="s">
        <v>163</v>
      </c>
      <c r="AT1222" s="8" t="s">
        <v>168</v>
      </c>
      <c r="AU12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2" s="8">
        <v>0</v>
      </c>
      <c r="AW1222">
        <v>15.7225</v>
      </c>
      <c r="AX1222">
        <v>15.932499999999999</v>
      </c>
      <c r="AY1222">
        <v>16.40915</v>
      </c>
      <c r="AZ1222">
        <v>16.647500000000001</v>
      </c>
    </row>
    <row r="1223" spans="1:52" x14ac:dyDescent="0.3">
      <c r="A1223" s="43" t="s">
        <v>370</v>
      </c>
      <c r="B1223" t="s">
        <v>3832</v>
      </c>
      <c r="C1223" t="s">
        <v>110</v>
      </c>
      <c r="D1223" s="8" t="s">
        <v>103</v>
      </c>
      <c r="E1223" s="8" t="s">
        <v>160</v>
      </c>
      <c r="F1223" s="8" t="s">
        <v>48</v>
      </c>
      <c r="G1223" s="8" t="s">
        <v>155</v>
      </c>
      <c r="H1223" s="8" t="s">
        <v>160</v>
      </c>
      <c r="I1223" s="8" t="s">
        <v>12</v>
      </c>
      <c r="J1223" s="8">
        <v>180</v>
      </c>
      <c r="K1223" s="14" t="s">
        <v>369</v>
      </c>
      <c r="L1223" s="14" t="s">
        <v>5758</v>
      </c>
      <c r="M1223" s="10">
        <v>0.372646731060712</v>
      </c>
      <c r="N1223" s="8" t="s">
        <v>8738</v>
      </c>
      <c r="O1223" s="8" t="s">
        <v>147</v>
      </c>
      <c r="P1223" s="9">
        <v>0.33694444444444444</v>
      </c>
      <c r="Q1223" s="9">
        <v>0.34712962962962962</v>
      </c>
      <c r="R1223" s="8">
        <v>0</v>
      </c>
      <c r="S1223" s="10">
        <v>15.366666666666667</v>
      </c>
      <c r="T1223" s="8" t="s">
        <v>3834</v>
      </c>
      <c r="U1223" s="8" t="s">
        <v>3835</v>
      </c>
      <c r="V1223" s="10">
        <v>0.14955901005432101</v>
      </c>
      <c r="W1223">
        <v>8641.31</v>
      </c>
      <c r="X1223" s="8">
        <v>0</v>
      </c>
      <c r="Y1223" s="8">
        <v>0</v>
      </c>
      <c r="Z1223">
        <v>0</v>
      </c>
      <c r="AA1223">
        <v>0</v>
      </c>
      <c r="AB1223" s="8">
        <f>Solution[[#This Row],[Old Stop]] +1</f>
        <v>181</v>
      </c>
      <c r="AC1223" s="8" t="str">
        <f>_xlfn.CONCAT(Solution[[#This Row],[Old Rt '#]],"_",Solution[[#This Row],[Week '#]],"_", _xlfn.SWITCH(Solution[[#This Row],[Old Delivery Day]], "M", "Monday", "T", "Tuesday", "W", "Wednesday", "R", "Thursday", "F", "Friday"))</f>
        <v>101_Week3_Wednesday</v>
      </c>
      <c r="AD1223" s="20">
        <v>170.33609999999999</v>
      </c>
      <c r="AE1223" s="20">
        <v>166.2792</v>
      </c>
      <c r="AF1223" s="20">
        <v>159.285</v>
      </c>
      <c r="AG1223" s="20">
        <v>155.75299999999999</v>
      </c>
      <c r="AH1223">
        <v>191.32</v>
      </c>
      <c r="AI1223" s="8" t="s">
        <v>3446</v>
      </c>
      <c r="AJ1223" s="8" t="s">
        <v>5696</v>
      </c>
      <c r="AK1223" s="8">
        <v>1</v>
      </c>
      <c r="AL1223" s="8">
        <v>0</v>
      </c>
      <c r="AM1223" s="11">
        <v>158.54249999999999</v>
      </c>
      <c r="AN1223" s="11">
        <v>149.9025</v>
      </c>
      <c r="AO1223" t="s">
        <v>163</v>
      </c>
      <c r="AP1223" s="8" t="s">
        <v>191</v>
      </c>
      <c r="AQ1223" s="8" t="s">
        <v>44</v>
      </c>
      <c r="AR1223" s="8" t="s">
        <v>164</v>
      </c>
      <c r="AS1223" s="8" t="s">
        <v>163</v>
      </c>
      <c r="AT1223" s="8" t="s">
        <v>168</v>
      </c>
      <c r="AU12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23" s="8">
        <v>0</v>
      </c>
      <c r="AW1223">
        <v>42.584024999999997</v>
      </c>
      <c r="AX1223">
        <v>41.569800000000001</v>
      </c>
      <c r="AY1223">
        <v>39.821249999999999</v>
      </c>
      <c r="AZ1223">
        <v>38.938249999999996</v>
      </c>
    </row>
    <row r="1224" spans="1:52" x14ac:dyDescent="0.3">
      <c r="A1224" s="43" t="s">
        <v>77</v>
      </c>
      <c r="D1224" s="8" t="s">
        <v>103</v>
      </c>
      <c r="E1224" s="8" t="s">
        <v>160</v>
      </c>
      <c r="F1224" s="8" t="s">
        <v>12</v>
      </c>
      <c r="J1224" s="8"/>
      <c r="K1224" s="14" t="s">
        <v>3551</v>
      </c>
      <c r="L1224" s="14" t="s">
        <v>3552</v>
      </c>
      <c r="M1224" s="10">
        <v>29.115758292765801</v>
      </c>
      <c r="N1224" s="8" t="s">
        <v>8818</v>
      </c>
      <c r="P1224" s="9">
        <v>0.64467592592592593</v>
      </c>
      <c r="Q1224" s="9">
        <v>0.64467592592592593</v>
      </c>
      <c r="R1224" s="8">
        <v>0</v>
      </c>
      <c r="T1224" s="8" t="s">
        <v>3553</v>
      </c>
      <c r="U1224" s="8" t="s">
        <v>3554</v>
      </c>
      <c r="V1224" s="10">
        <v>21.1073664434177</v>
      </c>
      <c r="W1224"/>
      <c r="Z1224"/>
      <c r="AA1224"/>
      <c r="AB1224" s="8">
        <f>Solution[[#This Row],[Old Stop]] +1</f>
        <v>1</v>
      </c>
      <c r="AC1224" s="8" t="e">
        <f>_xlfn.CONCAT(Solution[[#This Row],[Old Rt '#]],"_",Solution[[#This Row],[Week '#]],"_", _xlfn.SWITCH(Solution[[#This Row],[Old Delivery Day]], "M", "Monday", "T", "Tuesday", "W", "Wednesday", "R", "Thursday", "F", "Friday"))</f>
        <v>#N/A</v>
      </c>
      <c r="AD1224" s="20"/>
      <c r="AE1224" s="20"/>
      <c r="AI1224" s="8" t="s">
        <v>4434</v>
      </c>
      <c r="AJ1224" s="8" t="s">
        <v>5542</v>
      </c>
      <c r="AK1224" s="8">
        <v>17</v>
      </c>
      <c r="AL1224" s="8"/>
      <c r="AM1224" s="11"/>
      <c r="AN1224" s="11"/>
      <c r="AO1224" t="s">
        <v>163</v>
      </c>
      <c r="AP1224" s="8"/>
      <c r="AQ1224" s="8"/>
      <c r="AR1224" s="8" t="s">
        <v>163</v>
      </c>
      <c r="AS1224" s="8" t="s">
        <v>163</v>
      </c>
      <c r="AT1224" s="8"/>
      <c r="AU12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4" s="8"/>
    </row>
    <row r="1225" spans="1:52" x14ac:dyDescent="0.3">
      <c r="A1225" s="43" t="s">
        <v>1076</v>
      </c>
      <c r="B1225" t="s">
        <v>4564</v>
      </c>
      <c r="C1225" t="s">
        <v>110</v>
      </c>
      <c r="D1225" s="8" t="s">
        <v>103</v>
      </c>
      <c r="E1225" s="8" t="s">
        <v>160</v>
      </c>
      <c r="F1225" s="8" t="s">
        <v>12</v>
      </c>
      <c r="G1225" s="8" t="s">
        <v>9247</v>
      </c>
      <c r="H1225" s="8" t="s">
        <v>160</v>
      </c>
      <c r="I1225" s="8" t="s">
        <v>48</v>
      </c>
      <c r="J1225" s="8">
        <v>312</v>
      </c>
      <c r="K1225" s="14" t="s">
        <v>333</v>
      </c>
      <c r="L1225" s="14" t="s">
        <v>5889</v>
      </c>
      <c r="M1225" s="10">
        <v>2.2914124697486402</v>
      </c>
      <c r="N1225" s="8" t="s">
        <v>8820</v>
      </c>
      <c r="O1225" s="8" t="s">
        <v>147</v>
      </c>
      <c r="P1225" s="9">
        <v>0.58240740740740737</v>
      </c>
      <c r="Q1225" s="9">
        <v>0.58598379629629627</v>
      </c>
      <c r="R1225" s="8">
        <v>0</v>
      </c>
      <c r="S1225" s="10">
        <v>16.733333333333334</v>
      </c>
      <c r="T1225" s="8" t="s">
        <v>4566</v>
      </c>
      <c r="U1225" s="8" t="s">
        <v>4567</v>
      </c>
      <c r="V1225" s="10">
        <v>1.3851334282151</v>
      </c>
      <c r="W1225">
        <v>2441.71</v>
      </c>
      <c r="X1225" s="8">
        <v>0</v>
      </c>
      <c r="Y1225" s="8">
        <v>0</v>
      </c>
      <c r="Z1225">
        <v>0</v>
      </c>
      <c r="AA1225">
        <v>0</v>
      </c>
      <c r="AB1225" s="8">
        <f>Solution[[#This Row],[Old Stop]] +1</f>
        <v>313</v>
      </c>
      <c r="AC1225" s="8" t="str">
        <f>_xlfn.CONCAT(Solution[[#This Row],[Old Rt '#]],"_",Solution[[#This Row],[Week '#]],"_", _xlfn.SWITCH(Solution[[#This Row],[Old Delivery Day]], "M", "Monday", "T", "Tuesday", "W", "Wednesday", "R", "Thursday", "F", "Friday"))</f>
        <v>101_Week3_Thursday</v>
      </c>
      <c r="AD1225" s="20">
        <v>58.856200000000001</v>
      </c>
      <c r="AE1225" s="20">
        <v>55.388399999999997</v>
      </c>
      <c r="AF1225" s="20">
        <v>62.655999999999999</v>
      </c>
      <c r="AG1225" s="20">
        <v>60.276899999999998</v>
      </c>
      <c r="AH1225">
        <v>73.98</v>
      </c>
      <c r="AI1225" s="8" t="s">
        <v>4434</v>
      </c>
      <c r="AJ1225" s="8" t="s">
        <v>5542</v>
      </c>
      <c r="AK1225" s="8">
        <v>1</v>
      </c>
      <c r="AL1225" s="8">
        <v>0</v>
      </c>
      <c r="AM1225" s="11">
        <v>60.042499999999997</v>
      </c>
      <c r="AN1225" s="11">
        <v>58.4375</v>
      </c>
      <c r="AO1225" t="s">
        <v>163</v>
      </c>
      <c r="AP1225" s="8" t="s">
        <v>191</v>
      </c>
      <c r="AQ1225" s="8" t="s">
        <v>44</v>
      </c>
      <c r="AR1225" s="8" t="s">
        <v>164</v>
      </c>
      <c r="AS1225" s="8" t="s">
        <v>163</v>
      </c>
      <c r="AT1225" s="8" t="s">
        <v>168</v>
      </c>
      <c r="AU12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5" s="8">
        <v>0</v>
      </c>
      <c r="AW1225">
        <v>14.71405</v>
      </c>
      <c r="AX1225">
        <v>13.847099999999999</v>
      </c>
      <c r="AY1225">
        <v>15.664</v>
      </c>
      <c r="AZ1225">
        <v>15.069224999999999</v>
      </c>
    </row>
    <row r="1226" spans="1:52" x14ac:dyDescent="0.3">
      <c r="A1226" s="43" t="s">
        <v>1500</v>
      </c>
      <c r="B1226" t="s">
        <v>4336</v>
      </c>
      <c r="C1226" t="s">
        <v>110</v>
      </c>
      <c r="D1226" s="8" t="s">
        <v>103</v>
      </c>
      <c r="E1226" s="8" t="s">
        <v>160</v>
      </c>
      <c r="F1226" s="8" t="s">
        <v>12</v>
      </c>
      <c r="G1226" s="8" t="s">
        <v>9257</v>
      </c>
      <c r="H1226" s="8" t="s">
        <v>290</v>
      </c>
      <c r="I1226" s="8" t="s">
        <v>14</v>
      </c>
      <c r="J1226" s="8">
        <v>325</v>
      </c>
      <c r="K1226" s="14" t="s">
        <v>1499</v>
      </c>
      <c r="L1226" s="14" t="s">
        <v>6117</v>
      </c>
      <c r="M1226" s="10">
        <v>28.6095268075494</v>
      </c>
      <c r="N1226" s="8" t="s">
        <v>8821</v>
      </c>
      <c r="O1226" s="8" t="s">
        <v>129</v>
      </c>
      <c r="P1226" s="9">
        <v>0.60584490740740737</v>
      </c>
      <c r="Q1226" s="9">
        <v>0.62445601851851851</v>
      </c>
      <c r="R1226" s="8">
        <v>0</v>
      </c>
      <c r="S1226" s="10">
        <v>22.425000000000001</v>
      </c>
      <c r="T1226" s="8" t="s">
        <v>4338</v>
      </c>
      <c r="U1226" s="8" t="s">
        <v>4339</v>
      </c>
      <c r="V1226" s="10">
        <v>25.0423921778928</v>
      </c>
      <c r="W1226">
        <v>3757.09</v>
      </c>
      <c r="X1226" s="8">
        <v>0</v>
      </c>
      <c r="Y1226" s="8">
        <v>0</v>
      </c>
      <c r="Z1226">
        <v>0</v>
      </c>
      <c r="AA1226">
        <v>0</v>
      </c>
      <c r="AB1226" s="8">
        <f>Solution[[#This Row],[Old Stop]] +1</f>
        <v>326</v>
      </c>
      <c r="AC1226" s="8" t="str">
        <f>_xlfn.CONCAT(Solution[[#This Row],[Old Rt '#]],"_",Solution[[#This Row],[Week '#]],"_", _xlfn.SWITCH(Solution[[#This Row],[Old Delivery Day]], "M", "Monday", "T", "Tuesday", "W", "Wednesday", "R", "Thursday", "F", "Friday"))</f>
        <v>105_Week3_Friday</v>
      </c>
      <c r="AD1226" s="20">
        <v>109.25830000000001</v>
      </c>
      <c r="AE1226" s="20">
        <v>127.7814</v>
      </c>
      <c r="AF1226" s="20">
        <v>173.73159999999999</v>
      </c>
      <c r="AG1226" s="20">
        <v>193.55250000000001</v>
      </c>
      <c r="AH1226">
        <v>98.87</v>
      </c>
      <c r="AI1226" s="8" t="s">
        <v>4434</v>
      </c>
      <c r="AJ1226" s="8" t="s">
        <v>5542</v>
      </c>
      <c r="AK1226" s="8">
        <v>1</v>
      </c>
      <c r="AL1226" s="8">
        <v>0</v>
      </c>
      <c r="AM1226" s="11">
        <v>73.038700000000006</v>
      </c>
      <c r="AN1226" s="11">
        <v>88.094999999999999</v>
      </c>
      <c r="AO1226" t="s">
        <v>163</v>
      </c>
      <c r="AP1226" s="8" t="s">
        <v>191</v>
      </c>
      <c r="AQ1226" s="8" t="s">
        <v>44</v>
      </c>
      <c r="AR1226" s="8" t="s">
        <v>163</v>
      </c>
      <c r="AS1226" s="8" t="s">
        <v>163</v>
      </c>
      <c r="AT1226" s="8" t="s">
        <v>168</v>
      </c>
      <c r="AU12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6" s="8">
        <v>0</v>
      </c>
      <c r="AW1226">
        <v>27.314575000000001</v>
      </c>
      <c r="AX1226">
        <v>31.945350000000001</v>
      </c>
      <c r="AY1226">
        <v>43.432899999999997</v>
      </c>
      <c r="AZ1226">
        <v>48.388125000000002</v>
      </c>
    </row>
    <row r="1227" spans="1:52" x14ac:dyDescent="0.3">
      <c r="A1227" s="43" t="s">
        <v>1694</v>
      </c>
      <c r="B1227" t="s">
        <v>158</v>
      </c>
      <c r="C1227" t="s">
        <v>125</v>
      </c>
      <c r="D1227" s="8" t="s">
        <v>103</v>
      </c>
      <c r="E1227" s="8" t="s">
        <v>160</v>
      </c>
      <c r="F1227" s="8" t="s">
        <v>12</v>
      </c>
      <c r="G1227" s="8" t="s">
        <v>9253</v>
      </c>
      <c r="H1227" s="8" t="s">
        <v>290</v>
      </c>
      <c r="I1227" s="8" t="s">
        <v>48</v>
      </c>
      <c r="J1227" s="8">
        <v>90</v>
      </c>
      <c r="K1227" s="14" t="s">
        <v>1693</v>
      </c>
      <c r="L1227" s="14" t="s">
        <v>5879</v>
      </c>
      <c r="M1227" s="10">
        <v>0.66230186275527103</v>
      </c>
      <c r="N1227" s="8" t="s">
        <v>9137</v>
      </c>
      <c r="O1227" s="8" t="s">
        <v>147</v>
      </c>
      <c r="P1227" s="9">
        <v>0.50140046296296292</v>
      </c>
      <c r="Q1227" s="9">
        <v>0.50533564814814813</v>
      </c>
      <c r="R1227" s="8">
        <v>0</v>
      </c>
      <c r="S1227" s="10">
        <v>5.3533333333333335</v>
      </c>
      <c r="T1227" s="8" t="s">
        <v>4432</v>
      </c>
      <c r="U1227" s="8" t="s">
        <v>4433</v>
      </c>
      <c r="V1227" s="10">
        <v>0.54873633510522801</v>
      </c>
      <c r="W1227">
        <v>489.32</v>
      </c>
      <c r="X1227" s="8">
        <v>0</v>
      </c>
      <c r="Y1227" s="8">
        <v>0</v>
      </c>
      <c r="Z1227">
        <v>0</v>
      </c>
      <c r="AA1227">
        <v>0</v>
      </c>
      <c r="AB1227" s="8">
        <f>Solution[[#This Row],[Old Stop]] +1</f>
        <v>91</v>
      </c>
      <c r="AC1227" s="8" t="str">
        <f>_xlfn.CONCAT(Solution[[#This Row],[Old Rt '#]],"_",Solution[[#This Row],[Week '#]],"_", _xlfn.SWITCH(Solution[[#This Row],[Old Delivery Day]], "M", "Monday", "T", "Tuesday", "W", "Wednesday", "R", "Thursday", "F", "Friday"))</f>
        <v>105_Week3_Thursday</v>
      </c>
      <c r="AD1227" s="20">
        <v>9.2065999999999999</v>
      </c>
      <c r="AE1227" s="20">
        <v>9.3800000000000008</v>
      </c>
      <c r="AF1227" s="20">
        <v>9.6757000000000009</v>
      </c>
      <c r="AG1227" s="20">
        <v>11.563000000000001</v>
      </c>
      <c r="AH1227">
        <v>9.84</v>
      </c>
      <c r="AI1227" s="8" t="s">
        <v>4434</v>
      </c>
      <c r="AJ1227" s="8" t="s">
        <v>5542</v>
      </c>
      <c r="AK1227" s="8">
        <v>1</v>
      </c>
      <c r="AL1227" s="8">
        <v>0</v>
      </c>
      <c r="AM1227" s="11">
        <v>9.3800000000000008</v>
      </c>
      <c r="AN1227" s="11">
        <v>11.24</v>
      </c>
      <c r="AO1227" t="s">
        <v>163</v>
      </c>
      <c r="AP1227" s="8" t="s">
        <v>793</v>
      </c>
      <c r="AQ1227" s="8" t="s">
        <v>44</v>
      </c>
      <c r="AR1227" s="8" t="s">
        <v>163</v>
      </c>
      <c r="AS1227" s="8" t="s">
        <v>163</v>
      </c>
      <c r="AT1227" s="8" t="s">
        <v>168</v>
      </c>
      <c r="AU12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7" s="8">
        <v>0</v>
      </c>
      <c r="AW1227">
        <v>2.30165</v>
      </c>
      <c r="AX1227">
        <v>2.3450000000000002</v>
      </c>
      <c r="AY1227">
        <v>2.4189250000000002</v>
      </c>
      <c r="AZ1227">
        <v>2.8907500000000002</v>
      </c>
    </row>
    <row r="1228" spans="1:52" x14ac:dyDescent="0.3">
      <c r="A1228" s="43" t="s">
        <v>1460</v>
      </c>
      <c r="B1228" t="s">
        <v>3518</v>
      </c>
      <c r="C1228" t="s">
        <v>112</v>
      </c>
      <c r="D1228" s="8" t="s">
        <v>103</v>
      </c>
      <c r="E1228" s="8" t="s">
        <v>160</v>
      </c>
      <c r="F1228" s="8" t="s">
        <v>12</v>
      </c>
      <c r="G1228" s="8" t="s">
        <v>155</v>
      </c>
      <c r="H1228" s="8" t="s">
        <v>160</v>
      </c>
      <c r="I1228" s="8" t="s">
        <v>12</v>
      </c>
      <c r="J1228" s="8">
        <v>1</v>
      </c>
      <c r="K1228" s="14" t="s">
        <v>258</v>
      </c>
      <c r="L1228" s="14" t="s">
        <v>5749</v>
      </c>
      <c r="M1228" s="10">
        <v>4.8563271523487703</v>
      </c>
      <c r="N1228" s="8" t="s">
        <v>8509</v>
      </c>
      <c r="O1228" s="8" t="s">
        <v>147</v>
      </c>
      <c r="P1228" s="9">
        <v>0.3429861111111111</v>
      </c>
      <c r="Q1228" s="9">
        <v>0.34312500000000001</v>
      </c>
      <c r="R1228" s="8">
        <v>0</v>
      </c>
      <c r="S1228" s="10">
        <v>0.2</v>
      </c>
      <c r="T1228" s="8" t="s">
        <v>3520</v>
      </c>
      <c r="U1228" s="8" t="s">
        <v>3521</v>
      </c>
      <c r="V1228" s="10">
        <v>1.9106876084604401</v>
      </c>
      <c r="W1228">
        <v>20270.13</v>
      </c>
      <c r="X1228" s="8">
        <v>109</v>
      </c>
      <c r="Y1228" s="8">
        <v>0.84110787172011603</v>
      </c>
      <c r="Z1228">
        <v>37</v>
      </c>
      <c r="AA1228">
        <v>701</v>
      </c>
      <c r="AB1228" s="8">
        <f>Solution[[#This Row],[Old Stop]] +1</f>
        <v>2</v>
      </c>
      <c r="AC1228" s="8" t="str">
        <f>_xlfn.CONCAT(Solution[[#This Row],[Old Rt '#]],"_",Solution[[#This Row],[Week '#]],"_", _xlfn.SWITCH(Solution[[#This Row],[Old Delivery Day]], "M", "Monday", "T", "Tuesday", "W", "Wednesday", "R", "Thursday", "F", "Friday"))</f>
        <v>101_Week3_Wednesday</v>
      </c>
      <c r="AD1228" s="20">
        <v>381.83530000000002</v>
      </c>
      <c r="AE1228" s="20">
        <v>362.60849999999999</v>
      </c>
      <c r="AF1228" s="20">
        <v>404.99919999999997</v>
      </c>
      <c r="AG1228" s="20">
        <v>389.48570000000001</v>
      </c>
      <c r="AH1228">
        <v>427.28</v>
      </c>
      <c r="AI1228" s="8" t="s">
        <v>4434</v>
      </c>
      <c r="AJ1228" s="8" t="s">
        <v>5542</v>
      </c>
      <c r="AK1228" s="8">
        <v>1</v>
      </c>
      <c r="AL1228" s="8">
        <v>686</v>
      </c>
      <c r="AM1228" s="11">
        <v>392.83870000000002</v>
      </c>
      <c r="AN1228" s="11">
        <v>431.13119999999998</v>
      </c>
      <c r="AO1228" t="s">
        <v>164</v>
      </c>
      <c r="AP1228" s="8" t="s">
        <v>191</v>
      </c>
      <c r="AQ1228" s="8" t="s">
        <v>12</v>
      </c>
      <c r="AR1228" s="8" t="s">
        <v>164</v>
      </c>
      <c r="AS1228" s="8" t="s">
        <v>164</v>
      </c>
      <c r="AT1228" s="8" t="s">
        <v>168</v>
      </c>
      <c r="AU12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8" s="8"/>
      <c r="AW1228">
        <v>95.458825000000004</v>
      </c>
      <c r="AX1228">
        <v>90.652124999999998</v>
      </c>
      <c r="AY1228">
        <v>101.24979999999999</v>
      </c>
      <c r="AZ1228">
        <v>97.371425000000002</v>
      </c>
    </row>
    <row r="1229" spans="1:52" x14ac:dyDescent="0.3">
      <c r="A1229" s="43" t="s">
        <v>1541</v>
      </c>
      <c r="B1229" t="s">
        <v>3518</v>
      </c>
      <c r="C1229" t="s">
        <v>107</v>
      </c>
      <c r="D1229" s="8" t="s">
        <v>103</v>
      </c>
      <c r="E1229" s="8" t="s">
        <v>160</v>
      </c>
      <c r="F1229" s="8" t="s">
        <v>12</v>
      </c>
      <c r="G1229" s="8" t="s">
        <v>180</v>
      </c>
      <c r="H1229" s="8" t="s">
        <v>160</v>
      </c>
      <c r="I1229" s="8" t="s">
        <v>12</v>
      </c>
      <c r="J1229" s="8">
        <v>1</v>
      </c>
      <c r="K1229" s="14" t="s">
        <v>258</v>
      </c>
      <c r="L1229" s="14" t="s">
        <v>5749</v>
      </c>
      <c r="M1229" s="10">
        <v>0</v>
      </c>
      <c r="N1229" s="8" t="s">
        <v>7911</v>
      </c>
      <c r="O1229" s="8" t="s">
        <v>147</v>
      </c>
      <c r="P1229" s="9">
        <v>0.34312500000000001</v>
      </c>
      <c r="Q1229" s="9">
        <v>0.36503472222222222</v>
      </c>
      <c r="R1229" s="8">
        <v>0</v>
      </c>
      <c r="S1229" s="10">
        <v>15.866666666666667</v>
      </c>
      <c r="T1229" s="8" t="s">
        <v>3520</v>
      </c>
      <c r="U1229" s="8" t="s">
        <v>3521</v>
      </c>
      <c r="V1229" s="10"/>
      <c r="W1229">
        <v>10977.31</v>
      </c>
      <c r="X1229" s="8">
        <v>22</v>
      </c>
      <c r="Y1229" s="8">
        <v>0.85714285714285698</v>
      </c>
      <c r="Z1229">
        <v>7</v>
      </c>
      <c r="AA1229">
        <v>156</v>
      </c>
      <c r="AB1229" s="8">
        <f>Solution[[#This Row],[Old Stop]] +1</f>
        <v>2</v>
      </c>
      <c r="AC1229" s="8" t="str">
        <f>_xlfn.CONCAT(Solution[[#This Row],[Old Rt '#]],"_",Solution[[#This Row],[Week '#]],"_", _xlfn.SWITCH(Solution[[#This Row],[Old Delivery Day]], "M", "Monday", "T", "Tuesday", "W", "Wednesday", "R", "Thursday", "F", "Friday"))</f>
        <v>101_Week3_Wednesday</v>
      </c>
      <c r="AD1229" s="20">
        <v>237.75069999999999</v>
      </c>
      <c r="AE1229" s="20">
        <v>218.65610000000001</v>
      </c>
      <c r="AF1229" s="20">
        <v>169.89</v>
      </c>
      <c r="AG1229" s="20">
        <v>176.08</v>
      </c>
      <c r="AH1229">
        <v>184.53</v>
      </c>
      <c r="AI1229" s="8" t="s">
        <v>4434</v>
      </c>
      <c r="AJ1229" s="8" t="s">
        <v>5542</v>
      </c>
      <c r="AK1229" s="8">
        <v>1</v>
      </c>
      <c r="AL1229" s="8">
        <v>154</v>
      </c>
      <c r="AM1229" s="11">
        <v>183.51499999999999</v>
      </c>
      <c r="AN1229" s="11">
        <v>176.08</v>
      </c>
      <c r="AO1229" t="s">
        <v>164</v>
      </c>
      <c r="AP1229" s="8" t="s">
        <v>191</v>
      </c>
      <c r="AQ1229" s="8" t="s">
        <v>12</v>
      </c>
      <c r="AR1229" s="8" t="s">
        <v>164</v>
      </c>
      <c r="AS1229" s="8" t="s">
        <v>164</v>
      </c>
      <c r="AT1229" s="8" t="s">
        <v>168</v>
      </c>
      <c r="AU12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29" s="8"/>
      <c r="AW1229">
        <v>59.437674999999999</v>
      </c>
      <c r="AX1229">
        <v>54.664025000000002</v>
      </c>
      <c r="AY1229">
        <v>42.472499999999997</v>
      </c>
      <c r="AZ1229">
        <v>44.02</v>
      </c>
    </row>
    <row r="1230" spans="1:52" x14ac:dyDescent="0.3">
      <c r="A1230" s="43" t="s">
        <v>460</v>
      </c>
      <c r="B1230" t="s">
        <v>3854</v>
      </c>
      <c r="C1230" t="s">
        <v>110</v>
      </c>
      <c r="D1230" s="8" t="s">
        <v>103</v>
      </c>
      <c r="E1230" s="8" t="s">
        <v>160</v>
      </c>
      <c r="F1230" s="8" t="s">
        <v>12</v>
      </c>
      <c r="G1230" s="8" t="s">
        <v>132</v>
      </c>
      <c r="H1230" s="8" t="s">
        <v>160</v>
      </c>
      <c r="I1230" s="8" t="s">
        <v>12</v>
      </c>
      <c r="J1230" s="8">
        <v>190</v>
      </c>
      <c r="K1230" s="14" t="s">
        <v>459</v>
      </c>
      <c r="L1230" s="14" t="s">
        <v>8999</v>
      </c>
      <c r="M1230" s="10">
        <v>5.9969267024586799</v>
      </c>
      <c r="N1230" s="8" t="s">
        <v>7927</v>
      </c>
      <c r="O1230" s="8" t="s">
        <v>147</v>
      </c>
      <c r="P1230" s="9">
        <v>0.33333333333333331</v>
      </c>
      <c r="Q1230" s="9">
        <v>0.33961805555555558</v>
      </c>
      <c r="R1230" s="8">
        <v>114</v>
      </c>
      <c r="S1230" s="10">
        <v>11.308333333333334</v>
      </c>
      <c r="T1230" s="8" t="s">
        <v>9000</v>
      </c>
      <c r="U1230" s="8" t="s">
        <v>9001</v>
      </c>
      <c r="V1230" s="10">
        <v>2.5763185280648799</v>
      </c>
      <c r="W1230">
        <v>4310.28</v>
      </c>
      <c r="X1230" s="8">
        <v>11</v>
      </c>
      <c r="Y1230" s="8">
        <v>0.9</v>
      </c>
      <c r="Z1230">
        <v>6</v>
      </c>
      <c r="AA1230">
        <v>134</v>
      </c>
      <c r="AB1230" s="8">
        <f>Solution[[#This Row],[Old Stop]] +1</f>
        <v>191</v>
      </c>
      <c r="AC1230" s="8" t="str">
        <f>_xlfn.CONCAT(Solution[[#This Row],[Old Rt '#]],"_",Solution[[#This Row],[Week '#]],"_", _xlfn.SWITCH(Solution[[#This Row],[Old Delivery Day]], "M", "Monday", "T", "Tuesday", "W", "Wednesday", "R", "Thursday", "F", "Friday"))</f>
        <v>101_Week3_Wednesday</v>
      </c>
      <c r="AD1230" s="20">
        <v>70.66</v>
      </c>
      <c r="AE1230" s="20">
        <v>87.968000000000004</v>
      </c>
      <c r="AF1230" s="20">
        <v>72.096900000000005</v>
      </c>
      <c r="AG1230" s="20">
        <v>71.844200000000001</v>
      </c>
      <c r="AH1230">
        <v>80.38</v>
      </c>
      <c r="AI1230" s="8" t="s">
        <v>4434</v>
      </c>
      <c r="AJ1230" s="8" t="s">
        <v>5542</v>
      </c>
      <c r="AK1230" s="8">
        <v>1</v>
      </c>
      <c r="AL1230" s="8">
        <v>110</v>
      </c>
      <c r="AM1230" s="11">
        <v>105.97</v>
      </c>
      <c r="AN1230" s="11">
        <v>77.650000000000006</v>
      </c>
      <c r="AO1230" t="s">
        <v>164</v>
      </c>
      <c r="AP1230" s="8" t="s">
        <v>191</v>
      </c>
      <c r="AQ1230" s="8" t="s">
        <v>44</v>
      </c>
      <c r="AR1230" s="8" t="s">
        <v>164</v>
      </c>
      <c r="AS1230" s="8" t="s">
        <v>164</v>
      </c>
      <c r="AT1230" s="8" t="s">
        <v>168</v>
      </c>
      <c r="AU12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0" s="8"/>
      <c r="AW1230">
        <v>17.664999999999999</v>
      </c>
      <c r="AX1230">
        <v>21.992000000000001</v>
      </c>
      <c r="AY1230">
        <v>18.024225000000001</v>
      </c>
      <c r="AZ1230">
        <v>17.96105</v>
      </c>
    </row>
    <row r="1231" spans="1:52" x14ac:dyDescent="0.3">
      <c r="A1231" s="43" t="s">
        <v>1868</v>
      </c>
      <c r="B1231" t="s">
        <v>3836</v>
      </c>
      <c r="C1231" t="s">
        <v>125</v>
      </c>
      <c r="D1231" s="8" t="s">
        <v>103</v>
      </c>
      <c r="E1231" s="8" t="s">
        <v>160</v>
      </c>
      <c r="F1231" s="8" t="s">
        <v>15</v>
      </c>
      <c r="G1231" s="8" t="s">
        <v>9266</v>
      </c>
      <c r="H1231" s="8" t="s">
        <v>160</v>
      </c>
      <c r="I1231" s="8" t="s">
        <v>15</v>
      </c>
      <c r="J1231" s="8">
        <v>175</v>
      </c>
      <c r="K1231" s="14" t="s">
        <v>1867</v>
      </c>
      <c r="L1231" s="14" t="s">
        <v>8981</v>
      </c>
      <c r="M1231" s="10">
        <v>0.852088119985694</v>
      </c>
      <c r="N1231" s="8" t="s">
        <v>7926</v>
      </c>
      <c r="O1231" s="8" t="s">
        <v>107</v>
      </c>
      <c r="P1231" s="9">
        <v>0.44624999999999998</v>
      </c>
      <c r="Q1231" s="9">
        <v>0.45296296296296296</v>
      </c>
      <c r="R1231" s="8">
        <v>0</v>
      </c>
      <c r="S1231" s="10">
        <v>4.95</v>
      </c>
      <c r="T1231" s="8" t="s">
        <v>8982</v>
      </c>
      <c r="U1231" s="8" t="s">
        <v>8983</v>
      </c>
      <c r="V1231" s="10">
        <v>0.19974049988963299</v>
      </c>
      <c r="W1231">
        <v>1002.61</v>
      </c>
      <c r="X1231" s="8">
        <v>0</v>
      </c>
      <c r="Y1231" s="8">
        <v>0</v>
      </c>
      <c r="Z1231">
        <v>0</v>
      </c>
      <c r="AA1231">
        <v>0</v>
      </c>
      <c r="AB1231" s="8">
        <f>Solution[[#This Row],[Old Stop]] +1</f>
        <v>176</v>
      </c>
      <c r="AC1231" s="8" t="str">
        <f>_xlfn.CONCAT(Solution[[#This Row],[Old Rt '#]],"_",Solution[[#This Row],[Week '#]],"_", _xlfn.SWITCH(Solution[[#This Row],[Old Delivery Day]], "M", "Monday", "T", "Tuesday", "W", "Wednesday", "R", "Thursday", "F", "Friday"))</f>
        <v>101_Week3_Tuesday</v>
      </c>
      <c r="AD1231" s="20">
        <v>76.42</v>
      </c>
      <c r="AE1231" s="20">
        <v>76.42</v>
      </c>
      <c r="AF1231" s="20">
        <v>78.453299999999999</v>
      </c>
      <c r="AG1231" s="20">
        <v>79.47</v>
      </c>
      <c r="AH1231">
        <v>21.06</v>
      </c>
      <c r="AI1231" s="8" t="s">
        <v>4399</v>
      </c>
      <c r="AJ1231" s="8" t="s">
        <v>5559</v>
      </c>
      <c r="AK1231" s="8">
        <v>1</v>
      </c>
      <c r="AL1231" s="8">
        <v>0</v>
      </c>
      <c r="AM1231" s="11">
        <v>19.105</v>
      </c>
      <c r="AN1231" s="11">
        <v>19.8675</v>
      </c>
      <c r="AO1231" t="s">
        <v>164</v>
      </c>
      <c r="AP1231" s="8" t="s">
        <v>191</v>
      </c>
      <c r="AQ1231" s="8" t="s">
        <v>44</v>
      </c>
      <c r="AR1231" s="8" t="s">
        <v>164</v>
      </c>
      <c r="AS1231" s="8" t="s">
        <v>164</v>
      </c>
      <c r="AT1231" s="8" t="s">
        <v>168</v>
      </c>
      <c r="AU12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1" s="8"/>
      <c r="AW1231">
        <v>19.105</v>
      </c>
      <c r="AX1231">
        <v>19.105</v>
      </c>
      <c r="AY1231">
        <v>19.613325</v>
      </c>
      <c r="AZ1231">
        <v>19.8675</v>
      </c>
    </row>
    <row r="1232" spans="1:52" x14ac:dyDescent="0.3">
      <c r="A1232" s="43" t="s">
        <v>77</v>
      </c>
      <c r="D1232" s="8" t="s">
        <v>103</v>
      </c>
      <c r="E1232" s="8" t="s">
        <v>160</v>
      </c>
      <c r="F1232" s="8" t="s">
        <v>15</v>
      </c>
      <c r="J1232" s="8"/>
      <c r="K1232" s="14" t="s">
        <v>3551</v>
      </c>
      <c r="L1232" s="14" t="s">
        <v>3552</v>
      </c>
      <c r="M1232" s="10">
        <v>39.413902278678599</v>
      </c>
      <c r="N1232" s="8" t="s">
        <v>6284</v>
      </c>
      <c r="P1232" s="9">
        <v>0.48033564814814816</v>
      </c>
      <c r="Q1232" s="9">
        <v>0.48033564814814816</v>
      </c>
      <c r="R1232" s="8">
        <v>0</v>
      </c>
      <c r="T1232" s="8" t="s">
        <v>3553</v>
      </c>
      <c r="U1232" s="8" t="s">
        <v>3554</v>
      </c>
      <c r="V1232" s="10">
        <v>29.311351241994</v>
      </c>
      <c r="W1232"/>
      <c r="Z1232"/>
      <c r="AA1232"/>
      <c r="AB1232" s="8">
        <f>Solution[[#This Row],[Old Stop]] +1</f>
        <v>1</v>
      </c>
      <c r="AC1232" s="8" t="e">
        <f>_xlfn.CONCAT(Solution[[#This Row],[Old Rt '#]],"_",Solution[[#This Row],[Week '#]],"_", _xlfn.SWITCH(Solution[[#This Row],[Old Delivery Day]], "M", "Monday", "T", "Tuesday", "W", "Wednesday", "R", "Thursday", "F", "Friday"))</f>
        <v>#N/A</v>
      </c>
      <c r="AD1232" s="20"/>
      <c r="AE1232" s="20"/>
      <c r="AI1232" s="8" t="s">
        <v>4399</v>
      </c>
      <c r="AJ1232" s="8" t="s">
        <v>5559</v>
      </c>
      <c r="AK1232" s="8">
        <v>17</v>
      </c>
      <c r="AL1232" s="8"/>
      <c r="AM1232" s="11"/>
      <c r="AN1232" s="11"/>
      <c r="AO1232" t="s">
        <v>163</v>
      </c>
      <c r="AP1232" s="8"/>
      <c r="AQ1232" s="8"/>
      <c r="AR1232" s="8" t="s">
        <v>163</v>
      </c>
      <c r="AS1232" s="8" t="s">
        <v>163</v>
      </c>
      <c r="AT1232" s="8"/>
      <c r="AU12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2" s="8"/>
    </row>
    <row r="1233" spans="1:52" x14ac:dyDescent="0.3">
      <c r="A1233" s="43" t="s">
        <v>259</v>
      </c>
      <c r="B1233" t="s">
        <v>3518</v>
      </c>
      <c r="C1233" t="s">
        <v>110</v>
      </c>
      <c r="D1233" s="8" t="s">
        <v>103</v>
      </c>
      <c r="E1233" s="8" t="s">
        <v>160</v>
      </c>
      <c r="F1233" s="8" t="s">
        <v>12</v>
      </c>
      <c r="G1233" s="8" t="s">
        <v>9250</v>
      </c>
      <c r="H1233" s="8" t="s">
        <v>160</v>
      </c>
      <c r="I1233" s="8" t="s">
        <v>12</v>
      </c>
      <c r="J1233" s="8">
        <v>2</v>
      </c>
      <c r="K1233" s="14" t="s">
        <v>258</v>
      </c>
      <c r="L1233" s="14" t="s">
        <v>5749</v>
      </c>
      <c r="M1233" s="10">
        <v>0</v>
      </c>
      <c r="N1233" s="8" t="s">
        <v>7897</v>
      </c>
      <c r="O1233" s="8" t="s">
        <v>147</v>
      </c>
      <c r="P1233" s="9">
        <v>0.36502314814814812</v>
      </c>
      <c r="Q1233" s="9">
        <v>0.40469907407407407</v>
      </c>
      <c r="R1233" s="8">
        <v>0</v>
      </c>
      <c r="S1233" s="10">
        <v>66.429166666666674</v>
      </c>
      <c r="T1233" s="8" t="s">
        <v>3520</v>
      </c>
      <c r="U1233" s="8" t="s">
        <v>3521</v>
      </c>
      <c r="V1233" s="10"/>
      <c r="W1233">
        <v>21270.38</v>
      </c>
      <c r="X1233" s="8">
        <v>0</v>
      </c>
      <c r="Y1233" s="8">
        <v>0</v>
      </c>
      <c r="Z1233">
        <v>0</v>
      </c>
      <c r="AA1233">
        <v>0</v>
      </c>
      <c r="AB1233" s="8">
        <f>Solution[[#This Row],[Old Stop]] +1</f>
        <v>3</v>
      </c>
      <c r="AC1233" s="8" t="str">
        <f>_xlfn.CONCAT(Solution[[#This Row],[Old Rt '#]],"_",Solution[[#This Row],[Week '#]],"_", _xlfn.SWITCH(Solution[[#This Row],[Old Delivery Day]], "M", "Monday", "T", "Tuesday", "W", "Wednesday", "R", "Thursday", "F", "Friday"))</f>
        <v>101_Week3_Wednesday</v>
      </c>
      <c r="AD1233" s="20">
        <v>415.71069999999997</v>
      </c>
      <c r="AE1233" s="20">
        <v>402.90300000000002</v>
      </c>
      <c r="AF1233" s="20">
        <v>414.59530000000001</v>
      </c>
      <c r="AG1233" s="20">
        <v>414.51530000000002</v>
      </c>
      <c r="AH1233">
        <v>434.36</v>
      </c>
      <c r="AI1233" s="8" t="s">
        <v>4434</v>
      </c>
      <c r="AJ1233" s="8" t="s">
        <v>5542</v>
      </c>
      <c r="AK1233" s="8">
        <v>1</v>
      </c>
      <c r="AL1233" s="8">
        <v>0</v>
      </c>
      <c r="AM1233" s="11">
        <v>387.255</v>
      </c>
      <c r="AN1233" s="11">
        <v>388.52370000000002</v>
      </c>
      <c r="AO1233" t="s">
        <v>164</v>
      </c>
      <c r="AP1233" s="8" t="s">
        <v>191</v>
      </c>
      <c r="AQ1233" s="8" t="s">
        <v>12</v>
      </c>
      <c r="AR1233" s="8" t="s">
        <v>164</v>
      </c>
      <c r="AS1233" s="8" t="s">
        <v>164</v>
      </c>
      <c r="AT1233" s="8" t="s">
        <v>168</v>
      </c>
      <c r="AU12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3" s="8"/>
      <c r="AW1233">
        <v>103.92767499999999</v>
      </c>
      <c r="AX1233">
        <v>100.72575000000001</v>
      </c>
      <c r="AY1233">
        <v>103.648825</v>
      </c>
      <c r="AZ1233">
        <v>103.62882500000001</v>
      </c>
    </row>
    <row r="1234" spans="1:52" x14ac:dyDescent="0.3">
      <c r="A1234" s="43" t="s">
        <v>1921</v>
      </c>
      <c r="B1234" t="s">
        <v>4645</v>
      </c>
      <c r="C1234" t="s">
        <v>110</v>
      </c>
      <c r="D1234" s="8" t="s">
        <v>103</v>
      </c>
      <c r="E1234" s="8" t="s">
        <v>160</v>
      </c>
      <c r="F1234" s="8" t="s">
        <v>12</v>
      </c>
      <c r="G1234" s="8" t="s">
        <v>9251</v>
      </c>
      <c r="H1234" s="8" t="s">
        <v>160</v>
      </c>
      <c r="I1234" s="8" t="s">
        <v>48</v>
      </c>
      <c r="J1234" s="8">
        <v>95</v>
      </c>
      <c r="K1234" s="14" t="s">
        <v>1920</v>
      </c>
      <c r="L1234" s="14" t="s">
        <v>5974</v>
      </c>
      <c r="M1234" s="10">
        <v>11.8761056003243</v>
      </c>
      <c r="N1234" s="8" t="s">
        <v>7899</v>
      </c>
      <c r="O1234" s="8" t="s">
        <v>129</v>
      </c>
      <c r="P1234" s="9">
        <v>0.47187499999999999</v>
      </c>
      <c r="Q1234" s="9">
        <v>0.47648148148148151</v>
      </c>
      <c r="R1234" s="8">
        <v>0</v>
      </c>
      <c r="S1234" s="10">
        <v>5.8666666666666671</v>
      </c>
      <c r="T1234" s="8" t="s">
        <v>4647</v>
      </c>
      <c r="U1234" s="8" t="s">
        <v>4648</v>
      </c>
      <c r="V1234" s="10">
        <v>10.1762757476566</v>
      </c>
      <c r="W1234">
        <v>946.14</v>
      </c>
      <c r="X1234" s="8">
        <v>0</v>
      </c>
      <c r="Y1234" s="8">
        <v>0</v>
      </c>
      <c r="Z1234">
        <v>0</v>
      </c>
      <c r="AA1234">
        <v>0</v>
      </c>
      <c r="AB1234" s="8">
        <f>Solution[[#This Row],[Old Stop]] +1</f>
        <v>96</v>
      </c>
      <c r="AC1234" s="8" t="str">
        <f>_xlfn.CONCAT(Solution[[#This Row],[Old Rt '#]],"_",Solution[[#This Row],[Week '#]],"_", _xlfn.SWITCH(Solution[[#This Row],[Old Delivery Day]], "M", "Monday", "T", "Tuesday", "W", "Wednesday", "R", "Thursday", "F", "Friday"))</f>
        <v>101_Week3_Thursday</v>
      </c>
      <c r="AD1234" s="20">
        <v>37.44</v>
      </c>
      <c r="AE1234" s="20">
        <v>37.44</v>
      </c>
      <c r="AF1234" s="20">
        <v>38.647100000000002</v>
      </c>
      <c r="AG1234" s="20">
        <v>40.436599999999999</v>
      </c>
      <c r="AH1234">
        <v>20.74</v>
      </c>
      <c r="AI1234" s="8" t="s">
        <v>4434</v>
      </c>
      <c r="AJ1234" s="8" t="s">
        <v>5542</v>
      </c>
      <c r="AK1234" s="8">
        <v>1</v>
      </c>
      <c r="AL1234" s="8">
        <v>0</v>
      </c>
      <c r="AM1234" s="11">
        <v>18.72</v>
      </c>
      <c r="AN1234" s="11">
        <v>20.545000000000002</v>
      </c>
      <c r="AO1234" t="s">
        <v>163</v>
      </c>
      <c r="AP1234" s="8" t="s">
        <v>191</v>
      </c>
      <c r="AQ1234" s="8" t="s">
        <v>44</v>
      </c>
      <c r="AR1234" s="8" t="s">
        <v>164</v>
      </c>
      <c r="AS1234" s="8" t="s">
        <v>163</v>
      </c>
      <c r="AT1234" s="8" t="s">
        <v>168</v>
      </c>
      <c r="AU12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4" s="8">
        <v>0</v>
      </c>
      <c r="AW1234">
        <v>9.36</v>
      </c>
      <c r="AX1234">
        <v>9.36</v>
      </c>
      <c r="AY1234">
        <v>9.6617750000000004</v>
      </c>
      <c r="AZ1234">
        <v>10.10915</v>
      </c>
    </row>
    <row r="1235" spans="1:52" x14ac:dyDescent="0.3">
      <c r="A1235" s="43" t="s">
        <v>1057</v>
      </c>
      <c r="B1235" t="s">
        <v>4436</v>
      </c>
      <c r="C1235" t="s">
        <v>110</v>
      </c>
      <c r="D1235" s="8" t="s">
        <v>103</v>
      </c>
      <c r="E1235" s="8" t="s">
        <v>160</v>
      </c>
      <c r="F1235" s="8" t="s">
        <v>12</v>
      </c>
      <c r="G1235" s="8" t="s">
        <v>140</v>
      </c>
      <c r="H1235" s="8" t="s">
        <v>160</v>
      </c>
      <c r="I1235" s="8" t="s">
        <v>48</v>
      </c>
      <c r="J1235" s="8">
        <v>130</v>
      </c>
      <c r="K1235" s="14" t="s">
        <v>1056</v>
      </c>
      <c r="L1235" s="14" t="s">
        <v>5877</v>
      </c>
      <c r="M1235" s="10">
        <v>1.1802169012553301</v>
      </c>
      <c r="N1235" s="8" t="s">
        <v>7900</v>
      </c>
      <c r="O1235" s="8" t="s">
        <v>147</v>
      </c>
      <c r="P1235" s="9">
        <v>0.47730324074074076</v>
      </c>
      <c r="Q1235" s="9">
        <v>0.50093750000000004</v>
      </c>
      <c r="R1235" s="8">
        <v>0</v>
      </c>
      <c r="S1235" s="10">
        <v>35.843333333333334</v>
      </c>
      <c r="T1235" s="8" t="s">
        <v>4438</v>
      </c>
      <c r="U1235" s="8" t="s">
        <v>4439</v>
      </c>
      <c r="V1235" s="10">
        <v>0.94883666317413395</v>
      </c>
      <c r="W1235">
        <v>21795.1</v>
      </c>
      <c r="X1235" s="8">
        <v>0</v>
      </c>
      <c r="Y1235" s="8">
        <v>1</v>
      </c>
      <c r="Z1235">
        <v>1</v>
      </c>
      <c r="AA1235">
        <v>26</v>
      </c>
      <c r="AB1235" s="8">
        <f>Solution[[#This Row],[Old Stop]] +1</f>
        <v>131</v>
      </c>
      <c r="AC1235" s="8" t="str">
        <f>_xlfn.CONCAT(Solution[[#This Row],[Old Rt '#]],"_",Solution[[#This Row],[Week '#]],"_", _xlfn.SWITCH(Solution[[#This Row],[Old Delivery Day]], "M", "Monday", "T", "Tuesday", "W", "Wednesday", "R", "Thursday", "F", "Friday"))</f>
        <v>101_Week3_Thursday</v>
      </c>
      <c r="AD1235" s="20">
        <v>429.88909999999998</v>
      </c>
      <c r="AE1235" s="20">
        <v>414.88150000000002</v>
      </c>
      <c r="AF1235" s="20">
        <v>438.97140000000002</v>
      </c>
      <c r="AG1235" s="20">
        <v>417.38760000000002</v>
      </c>
      <c r="AH1235">
        <v>422.57</v>
      </c>
      <c r="AI1235" s="8" t="s">
        <v>4434</v>
      </c>
      <c r="AJ1235" s="8" t="s">
        <v>5542</v>
      </c>
      <c r="AK1235" s="8">
        <v>1</v>
      </c>
      <c r="AL1235" s="8">
        <v>24</v>
      </c>
      <c r="AM1235" s="11">
        <v>487.83499999999998</v>
      </c>
      <c r="AN1235" s="11">
        <v>377.86869999999999</v>
      </c>
      <c r="AO1235" t="s">
        <v>163</v>
      </c>
      <c r="AP1235" s="8" t="s">
        <v>191</v>
      </c>
      <c r="AQ1235" s="8" t="s">
        <v>44</v>
      </c>
      <c r="AR1235" s="8" t="s">
        <v>164</v>
      </c>
      <c r="AS1235" s="8" t="s">
        <v>163</v>
      </c>
      <c r="AT1235" s="8" t="s">
        <v>168</v>
      </c>
      <c r="AU12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5" s="8">
        <v>24</v>
      </c>
      <c r="AW1235">
        <v>107.472275</v>
      </c>
      <c r="AX1235">
        <v>103.720375</v>
      </c>
      <c r="AY1235">
        <v>109.74285</v>
      </c>
      <c r="AZ1235">
        <v>104.34690000000001</v>
      </c>
    </row>
    <row r="1236" spans="1:52" x14ac:dyDescent="0.3">
      <c r="A1236" s="43" t="s">
        <v>1941</v>
      </c>
      <c r="B1236" t="s">
        <v>4529</v>
      </c>
      <c r="C1236" t="s">
        <v>110</v>
      </c>
      <c r="D1236" s="8" t="s">
        <v>103</v>
      </c>
      <c r="E1236" s="8" t="s">
        <v>160</v>
      </c>
      <c r="F1236" s="8" t="s">
        <v>12</v>
      </c>
      <c r="G1236" s="8" t="s">
        <v>9248</v>
      </c>
      <c r="H1236" s="8" t="s">
        <v>290</v>
      </c>
      <c r="I1236" s="8" t="s">
        <v>48</v>
      </c>
      <c r="J1236" s="8">
        <v>15</v>
      </c>
      <c r="K1236" s="14" t="s">
        <v>1940</v>
      </c>
      <c r="L1236" s="14" t="s">
        <v>5874</v>
      </c>
      <c r="M1236" s="10">
        <v>5.8499265238484099</v>
      </c>
      <c r="N1236" s="8" t="s">
        <v>7896</v>
      </c>
      <c r="O1236" s="8" t="s">
        <v>147</v>
      </c>
      <c r="P1236" s="9">
        <v>0.45877314814814812</v>
      </c>
      <c r="Q1236" s="9">
        <v>0.46363425925925927</v>
      </c>
      <c r="R1236" s="8">
        <v>0</v>
      </c>
      <c r="S1236" s="10">
        <v>8</v>
      </c>
      <c r="T1236" s="8" t="s">
        <v>4531</v>
      </c>
      <c r="U1236" s="8" t="s">
        <v>4532</v>
      </c>
      <c r="V1236" s="10">
        <v>5.3140583579466396</v>
      </c>
      <c r="W1236">
        <v>1411.12</v>
      </c>
      <c r="X1236" s="8">
        <v>0</v>
      </c>
      <c r="Y1236" s="8">
        <v>0</v>
      </c>
      <c r="Z1236">
        <v>0</v>
      </c>
      <c r="AA1236">
        <v>0</v>
      </c>
      <c r="AB1236" s="8">
        <f>Solution[[#This Row],[Old Stop]] +1</f>
        <v>16</v>
      </c>
      <c r="AC1236" s="8" t="str">
        <f>_xlfn.CONCAT(Solution[[#This Row],[Old Rt '#]],"_",Solution[[#This Row],[Week '#]],"_", _xlfn.SWITCH(Solution[[#This Row],[Old Delivery Day]], "M", "Monday", "T", "Tuesday", "W", "Wednesday", "R", "Thursday", "F", "Friday"))</f>
        <v>105_Week3_Thursday</v>
      </c>
      <c r="AD1236" s="20">
        <v>36.869999999999997</v>
      </c>
      <c r="AE1236" s="20">
        <v>38.391500000000001</v>
      </c>
      <c r="AF1236" s="20">
        <v>40.711399999999998</v>
      </c>
      <c r="AG1236" s="20">
        <v>44.789200000000001</v>
      </c>
      <c r="AH1236">
        <v>42.59</v>
      </c>
      <c r="AI1236" s="8" t="s">
        <v>4434</v>
      </c>
      <c r="AJ1236" s="8" t="s">
        <v>5542</v>
      </c>
      <c r="AK1236" s="8">
        <v>1</v>
      </c>
      <c r="AL1236" s="8">
        <v>0</v>
      </c>
      <c r="AM1236" s="11">
        <v>40.924999999999997</v>
      </c>
      <c r="AN1236" s="11">
        <v>54.291200000000003</v>
      </c>
      <c r="AO1236" t="s">
        <v>163</v>
      </c>
      <c r="AP1236" s="8" t="s">
        <v>191</v>
      </c>
      <c r="AQ1236" s="8" t="s">
        <v>44</v>
      </c>
      <c r="AR1236" s="8" t="s">
        <v>163</v>
      </c>
      <c r="AS1236" s="8" t="s">
        <v>163</v>
      </c>
      <c r="AT1236" s="8" t="s">
        <v>168</v>
      </c>
      <c r="AU12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6" s="8">
        <v>0</v>
      </c>
      <c r="AW1236">
        <v>9.2174999999999994</v>
      </c>
      <c r="AX1236">
        <v>9.5978750000000002</v>
      </c>
      <c r="AY1236">
        <v>10.177849999999999</v>
      </c>
      <c r="AZ1236">
        <v>11.1973</v>
      </c>
    </row>
    <row r="1237" spans="1:52" x14ac:dyDescent="0.3">
      <c r="A1237" s="43" t="s">
        <v>381</v>
      </c>
      <c r="B1237" t="s">
        <v>133</v>
      </c>
      <c r="C1237" t="s">
        <v>132</v>
      </c>
      <c r="D1237" s="8" t="s">
        <v>103</v>
      </c>
      <c r="E1237" s="8" t="s">
        <v>160</v>
      </c>
      <c r="F1237" s="8" t="s">
        <v>12</v>
      </c>
      <c r="G1237" s="8" t="s">
        <v>9252</v>
      </c>
      <c r="H1237" s="8" t="s">
        <v>160</v>
      </c>
      <c r="I1237" s="8" t="s">
        <v>48</v>
      </c>
      <c r="J1237" s="8">
        <v>70</v>
      </c>
      <c r="K1237" s="14" t="s">
        <v>380</v>
      </c>
      <c r="L1237" s="14" t="s">
        <v>8917</v>
      </c>
      <c r="M1237" s="10">
        <v>41.996436124536402</v>
      </c>
      <c r="N1237" s="8" t="s">
        <v>7898</v>
      </c>
      <c r="O1237" s="8" t="s">
        <v>125</v>
      </c>
      <c r="P1237" s="9">
        <v>0.43386574074074075</v>
      </c>
      <c r="Q1237" s="9">
        <v>0.43936342592592592</v>
      </c>
      <c r="R1237" s="8">
        <v>0</v>
      </c>
      <c r="S1237" s="10">
        <v>8.82</v>
      </c>
      <c r="T1237" s="8" t="s">
        <v>8918</v>
      </c>
      <c r="U1237" s="8" t="s">
        <v>8919</v>
      </c>
      <c r="V1237" s="10">
        <v>32.495852084668201</v>
      </c>
      <c r="W1237">
        <v>1971.82</v>
      </c>
      <c r="X1237" s="8">
        <v>0</v>
      </c>
      <c r="Y1237" s="8">
        <v>0</v>
      </c>
      <c r="Z1237">
        <v>0</v>
      </c>
      <c r="AA1237">
        <v>0</v>
      </c>
      <c r="AB1237" s="8">
        <f>Solution[[#This Row],[Old Stop]] +1</f>
        <v>71</v>
      </c>
      <c r="AC1237" s="8" t="str">
        <f>_xlfn.CONCAT(Solution[[#This Row],[Old Rt '#]],"_",Solution[[#This Row],[Week '#]],"_", _xlfn.SWITCH(Solution[[#This Row],[Old Delivery Day]], "M", "Monday", "T", "Tuesday", "W", "Wednesday", "R", "Thursday", "F", "Friday"))</f>
        <v>101_Week3_Thursday</v>
      </c>
      <c r="AD1237" s="20">
        <v>41.96</v>
      </c>
      <c r="AE1237" s="20">
        <v>52.184399999999997</v>
      </c>
      <c r="AF1237" s="20">
        <v>68.514200000000002</v>
      </c>
      <c r="AG1237" s="20">
        <v>49.064500000000002</v>
      </c>
      <c r="AH1237">
        <v>36.659999999999997</v>
      </c>
      <c r="AI1237" s="8" t="s">
        <v>4434</v>
      </c>
      <c r="AJ1237" s="8" t="s">
        <v>5542</v>
      </c>
      <c r="AK1237" s="8">
        <v>1</v>
      </c>
      <c r="AL1237" s="8">
        <v>0</v>
      </c>
      <c r="AM1237" s="11">
        <v>33.82</v>
      </c>
      <c r="AN1237" s="11">
        <v>44.524999999999999</v>
      </c>
      <c r="AO1237" t="s">
        <v>163</v>
      </c>
      <c r="AP1237" s="8" t="s">
        <v>191</v>
      </c>
      <c r="AQ1237" s="8" t="s">
        <v>44</v>
      </c>
      <c r="AR1237" s="8" t="s">
        <v>164</v>
      </c>
      <c r="AS1237" s="8" t="s">
        <v>163</v>
      </c>
      <c r="AT1237" s="8" t="s">
        <v>168</v>
      </c>
      <c r="AU12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7" s="8">
        <v>0</v>
      </c>
      <c r="AW1237">
        <v>10.49</v>
      </c>
      <c r="AX1237">
        <v>13.046099999999999</v>
      </c>
      <c r="AY1237">
        <v>17.128550000000001</v>
      </c>
      <c r="AZ1237">
        <v>12.266125000000001</v>
      </c>
    </row>
    <row r="1238" spans="1:52" x14ac:dyDescent="0.3">
      <c r="A1238" s="43" t="s">
        <v>1236</v>
      </c>
      <c r="B1238" t="s">
        <v>4525</v>
      </c>
      <c r="C1238" t="s">
        <v>110</v>
      </c>
      <c r="D1238" s="8" t="s">
        <v>103</v>
      </c>
      <c r="E1238" s="8" t="s">
        <v>160</v>
      </c>
      <c r="F1238" s="8" t="s">
        <v>12</v>
      </c>
      <c r="G1238" s="8" t="s">
        <v>137</v>
      </c>
      <c r="H1238" s="8" t="s">
        <v>290</v>
      </c>
      <c r="I1238" s="8" t="s">
        <v>48</v>
      </c>
      <c r="J1238" s="8">
        <v>10</v>
      </c>
      <c r="K1238" s="14" t="s">
        <v>1235</v>
      </c>
      <c r="L1238" s="14" t="s">
        <v>5872</v>
      </c>
      <c r="M1238" s="10">
        <v>2.0753044197585999</v>
      </c>
      <c r="N1238" s="8" t="s">
        <v>7895</v>
      </c>
      <c r="O1238" s="8" t="s">
        <v>147</v>
      </c>
      <c r="P1238" s="9">
        <v>0.44081018518518517</v>
      </c>
      <c r="Q1238" s="9">
        <v>0.45471064814814816</v>
      </c>
      <c r="R1238" s="8">
        <v>0</v>
      </c>
      <c r="S1238" s="10">
        <v>19.836666666666666</v>
      </c>
      <c r="T1238" s="8" t="s">
        <v>4527</v>
      </c>
      <c r="U1238" s="8" t="s">
        <v>4528</v>
      </c>
      <c r="V1238" s="10">
        <v>1.54628288640473</v>
      </c>
      <c r="W1238">
        <v>15246.69</v>
      </c>
      <c r="X1238" s="8">
        <v>0</v>
      </c>
      <c r="Y1238" s="8">
        <v>0</v>
      </c>
      <c r="Z1238">
        <v>0</v>
      </c>
      <c r="AA1238">
        <v>0</v>
      </c>
      <c r="AB1238" s="8">
        <f>Solution[[#This Row],[Old Stop]] +1</f>
        <v>11</v>
      </c>
      <c r="AC1238" s="8" t="str">
        <f>_xlfn.CONCAT(Solution[[#This Row],[Old Rt '#]],"_",Solution[[#This Row],[Week '#]],"_", _xlfn.SWITCH(Solution[[#This Row],[Old Delivery Day]], "M", "Monday", "T", "Tuesday", "W", "Wednesday", "R", "Thursday", "F", "Friday"))</f>
        <v>105_Week3_Thursday</v>
      </c>
      <c r="AD1238" s="20">
        <v>295.58</v>
      </c>
      <c r="AE1238" s="20">
        <v>276.89690000000002</v>
      </c>
      <c r="AF1238" s="20">
        <v>313.17140000000001</v>
      </c>
      <c r="AG1238" s="20">
        <v>336.4384</v>
      </c>
      <c r="AH1238">
        <v>327.48</v>
      </c>
      <c r="AI1238" s="8" t="s">
        <v>4434</v>
      </c>
      <c r="AJ1238" s="8" t="s">
        <v>5542</v>
      </c>
      <c r="AK1238" s="8">
        <v>1</v>
      </c>
      <c r="AL1238" s="8">
        <v>0</v>
      </c>
      <c r="AM1238" s="11">
        <v>340.1712</v>
      </c>
      <c r="AN1238" s="11">
        <v>365.23869999999999</v>
      </c>
      <c r="AO1238" t="s">
        <v>163</v>
      </c>
      <c r="AP1238" s="8" t="s">
        <v>191</v>
      </c>
      <c r="AQ1238" s="8" t="s">
        <v>44</v>
      </c>
      <c r="AR1238" s="8" t="s">
        <v>163</v>
      </c>
      <c r="AS1238" s="8" t="s">
        <v>163</v>
      </c>
      <c r="AT1238" s="8" t="s">
        <v>168</v>
      </c>
      <c r="AU12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8" s="8">
        <v>0</v>
      </c>
      <c r="AW1238">
        <v>73.894999999999996</v>
      </c>
      <c r="AX1238">
        <v>69.224225000000004</v>
      </c>
      <c r="AY1238">
        <v>78.292850000000001</v>
      </c>
      <c r="AZ1238">
        <v>84.1096</v>
      </c>
    </row>
    <row r="1239" spans="1:52" x14ac:dyDescent="0.3">
      <c r="A1239" s="43" t="s">
        <v>444</v>
      </c>
      <c r="B1239" t="s">
        <v>5356</v>
      </c>
      <c r="C1239" t="s">
        <v>110</v>
      </c>
      <c r="D1239" s="8" t="s">
        <v>103</v>
      </c>
      <c r="E1239" s="8" t="s">
        <v>160</v>
      </c>
      <c r="F1239" s="8" t="s">
        <v>48</v>
      </c>
      <c r="G1239" s="8" t="s">
        <v>180</v>
      </c>
      <c r="H1239" s="8" t="s">
        <v>160</v>
      </c>
      <c r="I1239" s="8" t="s">
        <v>14</v>
      </c>
      <c r="J1239" s="8">
        <v>230</v>
      </c>
      <c r="K1239" s="14" t="s">
        <v>443</v>
      </c>
      <c r="L1239" s="14" t="s">
        <v>5760</v>
      </c>
      <c r="M1239" s="10">
        <v>1.11827770216019</v>
      </c>
      <c r="N1239" s="8" t="s">
        <v>8822</v>
      </c>
      <c r="O1239" s="8" t="s">
        <v>129</v>
      </c>
      <c r="P1239" s="9">
        <v>0.34790509259259261</v>
      </c>
      <c r="Q1239" s="9">
        <v>0.35171296296296295</v>
      </c>
      <c r="R1239" s="8">
        <v>0</v>
      </c>
      <c r="S1239" s="10">
        <v>6.1166666666666671</v>
      </c>
      <c r="T1239" s="8" t="s">
        <v>5358</v>
      </c>
      <c r="U1239" s="8" t="s">
        <v>5359</v>
      </c>
      <c r="V1239" s="10">
        <v>0.293567265746425</v>
      </c>
      <c r="W1239">
        <v>1347.56</v>
      </c>
      <c r="X1239" s="8">
        <v>0</v>
      </c>
      <c r="Y1239" s="8">
        <v>0</v>
      </c>
      <c r="Z1239">
        <v>0</v>
      </c>
      <c r="AA1239">
        <v>0</v>
      </c>
      <c r="AB1239" s="8">
        <f>Solution[[#This Row],[Old Stop]] +1</f>
        <v>231</v>
      </c>
      <c r="AC1239" s="8" t="str">
        <f>_xlfn.CONCAT(Solution[[#This Row],[Old Rt '#]],"_",Solution[[#This Row],[Week '#]],"_", _xlfn.SWITCH(Solution[[#This Row],[Old Delivery Day]], "M", "Monday", "T", "Tuesday", "W", "Wednesday", "R", "Thursday", "F", "Friday"))</f>
        <v>101_Week3_Friday</v>
      </c>
      <c r="AD1239" s="20">
        <v>51.28</v>
      </c>
      <c r="AE1239" s="20">
        <v>51.28</v>
      </c>
      <c r="AF1239" s="20">
        <v>52.64</v>
      </c>
      <c r="AG1239" s="20">
        <v>53.32</v>
      </c>
      <c r="AH1239">
        <v>28.26</v>
      </c>
      <c r="AI1239" s="8" t="s">
        <v>3446</v>
      </c>
      <c r="AJ1239" s="8" t="s">
        <v>5696</v>
      </c>
      <c r="AK1239" s="8">
        <v>1</v>
      </c>
      <c r="AL1239" s="8">
        <v>0</v>
      </c>
      <c r="AM1239" s="11">
        <v>25.64</v>
      </c>
      <c r="AN1239" s="11">
        <v>26.66</v>
      </c>
      <c r="AO1239" t="s">
        <v>163</v>
      </c>
      <c r="AP1239" s="8" t="s">
        <v>191</v>
      </c>
      <c r="AQ1239" s="8" t="s">
        <v>44</v>
      </c>
      <c r="AR1239" s="8" t="s">
        <v>164</v>
      </c>
      <c r="AS1239" s="8" t="s">
        <v>163</v>
      </c>
      <c r="AT1239" s="8" t="s">
        <v>168</v>
      </c>
      <c r="AU12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39" s="8">
        <v>0</v>
      </c>
      <c r="AW1239">
        <v>12.82</v>
      </c>
      <c r="AX1239">
        <v>12.82</v>
      </c>
      <c r="AY1239">
        <v>13.16</v>
      </c>
      <c r="AZ1239">
        <v>13.33</v>
      </c>
    </row>
    <row r="1240" spans="1:52" x14ac:dyDescent="0.3">
      <c r="A1240" s="43" t="s">
        <v>578</v>
      </c>
      <c r="B1240" t="s">
        <v>4360</v>
      </c>
      <c r="C1240" t="s">
        <v>110</v>
      </c>
      <c r="D1240" s="8" t="s">
        <v>103</v>
      </c>
      <c r="E1240" s="8" t="s">
        <v>160</v>
      </c>
      <c r="F1240" s="8" t="s">
        <v>48</v>
      </c>
      <c r="G1240" s="8" t="s">
        <v>9253</v>
      </c>
      <c r="H1240" s="8" t="s">
        <v>160</v>
      </c>
      <c r="I1240" s="8" t="s">
        <v>15</v>
      </c>
      <c r="J1240" s="8">
        <v>1</v>
      </c>
      <c r="K1240" s="14" t="s">
        <v>577</v>
      </c>
      <c r="L1240" s="14" t="s">
        <v>5804</v>
      </c>
      <c r="M1240" s="10">
        <v>1.6622127170921299</v>
      </c>
      <c r="N1240" s="8" t="s">
        <v>8836</v>
      </c>
      <c r="O1240" s="8" t="s">
        <v>147</v>
      </c>
      <c r="P1240" s="9">
        <v>0.41913194444444446</v>
      </c>
      <c r="Q1240" s="9">
        <v>0.42532407407407408</v>
      </c>
      <c r="R1240" s="8">
        <v>0</v>
      </c>
      <c r="S1240" s="10">
        <v>10.733333333333334</v>
      </c>
      <c r="T1240" s="8" t="s">
        <v>4362</v>
      </c>
      <c r="U1240" s="8" t="s">
        <v>4363</v>
      </c>
      <c r="V1240" s="10">
        <v>0.61395799840638898</v>
      </c>
      <c r="W1240">
        <v>2069.34</v>
      </c>
      <c r="X1240" s="8">
        <v>0</v>
      </c>
      <c r="Y1240" s="8">
        <v>0</v>
      </c>
      <c r="Z1240">
        <v>0</v>
      </c>
      <c r="AA1240">
        <v>0</v>
      </c>
      <c r="AB1240" s="8">
        <f>Solution[[#This Row],[Old Stop]] +1</f>
        <v>2</v>
      </c>
      <c r="AC1240" s="8" t="str">
        <f>_xlfn.CONCAT(Solution[[#This Row],[Old Rt '#]],"_",Solution[[#This Row],[Week '#]],"_", _xlfn.SWITCH(Solution[[#This Row],[Old Delivery Day]], "M", "Monday", "T", "Tuesday", "W", "Wednesday", "R", "Thursday", "F", "Friday"))</f>
        <v>101_Week3_Tuesday</v>
      </c>
      <c r="AD1240" s="20">
        <v>39.4</v>
      </c>
      <c r="AE1240" s="20">
        <v>39.4</v>
      </c>
      <c r="AF1240" s="20">
        <v>40.4938</v>
      </c>
      <c r="AG1240" s="20">
        <v>40.98</v>
      </c>
      <c r="AH1240">
        <v>40.98</v>
      </c>
      <c r="AI1240" s="8" t="s">
        <v>3446</v>
      </c>
      <c r="AJ1240" s="8" t="s">
        <v>5696</v>
      </c>
      <c r="AK1240" s="8">
        <v>1</v>
      </c>
      <c r="AL1240" s="8">
        <v>0</v>
      </c>
      <c r="AM1240" s="11">
        <v>39.4</v>
      </c>
      <c r="AN1240" s="11">
        <v>40.98</v>
      </c>
      <c r="AO1240" t="s">
        <v>163</v>
      </c>
      <c r="AP1240" s="8" t="s">
        <v>191</v>
      </c>
      <c r="AQ1240" s="8" t="s">
        <v>44</v>
      </c>
      <c r="AR1240" s="8" t="s">
        <v>164</v>
      </c>
      <c r="AS1240" s="8" t="s">
        <v>163</v>
      </c>
      <c r="AT1240" s="8" t="s">
        <v>168</v>
      </c>
      <c r="AU12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0" s="8">
        <v>0</v>
      </c>
      <c r="AW1240">
        <v>9.85</v>
      </c>
      <c r="AX1240">
        <v>9.85</v>
      </c>
      <c r="AY1240">
        <v>10.12345</v>
      </c>
      <c r="AZ1240">
        <v>10.244999999999999</v>
      </c>
    </row>
    <row r="1241" spans="1:52" x14ac:dyDescent="0.3">
      <c r="A1241" s="43" t="s">
        <v>1379</v>
      </c>
      <c r="B1241" t="s">
        <v>4190</v>
      </c>
      <c r="C1241" t="s">
        <v>110</v>
      </c>
      <c r="D1241" s="8" t="s">
        <v>103</v>
      </c>
      <c r="E1241" s="8" t="s">
        <v>160</v>
      </c>
      <c r="F1241" s="8" t="s">
        <v>48</v>
      </c>
      <c r="G1241" s="8" t="s">
        <v>137</v>
      </c>
      <c r="H1241" s="8" t="s">
        <v>160</v>
      </c>
      <c r="I1241" s="8" t="s">
        <v>14</v>
      </c>
      <c r="J1241" s="8">
        <v>165</v>
      </c>
      <c r="K1241" s="14" t="s">
        <v>1378</v>
      </c>
      <c r="L1241" s="14" t="s">
        <v>6134</v>
      </c>
      <c r="M1241" s="10">
        <v>8.8594868723829698</v>
      </c>
      <c r="N1241" s="8" t="s">
        <v>8840</v>
      </c>
      <c r="O1241" s="8" t="s">
        <v>107</v>
      </c>
      <c r="P1241" s="9">
        <v>0.38171296296296298</v>
      </c>
      <c r="Q1241" s="9">
        <v>0.38842592592592595</v>
      </c>
      <c r="R1241" s="8">
        <v>0</v>
      </c>
      <c r="S1241" s="10">
        <v>5.666666666666667</v>
      </c>
      <c r="T1241" s="8" t="s">
        <v>4192</v>
      </c>
      <c r="U1241" s="8" t="s">
        <v>4193</v>
      </c>
      <c r="V1241" s="10">
        <v>7.7913666772424603</v>
      </c>
      <c r="W1241">
        <v>718.91</v>
      </c>
      <c r="X1241" s="8">
        <v>0</v>
      </c>
      <c r="Y1241" s="8">
        <v>0</v>
      </c>
      <c r="Z1241">
        <v>0</v>
      </c>
      <c r="AA1241">
        <v>0</v>
      </c>
      <c r="AB1241" s="8">
        <f>Solution[[#This Row],[Old Stop]] +1</f>
        <v>166</v>
      </c>
      <c r="AC1241" s="8" t="str">
        <f>_xlfn.CONCAT(Solution[[#This Row],[Old Rt '#]],"_",Solution[[#This Row],[Week '#]],"_", _xlfn.SWITCH(Solution[[#This Row],[Old Delivery Day]], "M", "Monday", "T", "Tuesday", "W", "Wednesday", "R", "Thursday", "F", "Friday"))</f>
        <v>101_Week3_Friday</v>
      </c>
      <c r="AD1241" s="20">
        <v>54.616599999999998</v>
      </c>
      <c r="AE1241" s="20">
        <v>54.98</v>
      </c>
      <c r="AF1241" s="20">
        <v>56.633299999999998</v>
      </c>
      <c r="AG1241" s="20">
        <v>57.46</v>
      </c>
      <c r="AH1241">
        <v>15.23</v>
      </c>
      <c r="AI1241" s="8" t="s">
        <v>3446</v>
      </c>
      <c r="AJ1241" s="8" t="s">
        <v>5696</v>
      </c>
      <c r="AK1241" s="8">
        <v>1</v>
      </c>
      <c r="AL1241" s="8">
        <v>0</v>
      </c>
      <c r="AM1241" s="11">
        <v>13.744999999999999</v>
      </c>
      <c r="AN1241" s="11">
        <v>14.365</v>
      </c>
      <c r="AO1241" t="s">
        <v>163</v>
      </c>
      <c r="AP1241" s="8" t="s">
        <v>191</v>
      </c>
      <c r="AQ1241" s="8" t="s">
        <v>48</v>
      </c>
      <c r="AR1241" s="8" t="s">
        <v>164</v>
      </c>
      <c r="AS1241" s="8" t="s">
        <v>163</v>
      </c>
      <c r="AT1241" s="8" t="s">
        <v>168</v>
      </c>
      <c r="AU12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41" s="8">
        <v>0</v>
      </c>
      <c r="AW1241">
        <v>13.65415</v>
      </c>
      <c r="AX1241">
        <v>13.744999999999999</v>
      </c>
      <c r="AY1241">
        <v>14.158325</v>
      </c>
      <c r="AZ1241">
        <v>14.365</v>
      </c>
    </row>
    <row r="1242" spans="1:52" x14ac:dyDescent="0.3">
      <c r="A1242" s="43" t="s">
        <v>1809</v>
      </c>
      <c r="B1242" t="s">
        <v>122</v>
      </c>
      <c r="C1242" t="s">
        <v>147</v>
      </c>
      <c r="D1242" s="8" t="s">
        <v>103</v>
      </c>
      <c r="E1242" s="8" t="s">
        <v>160</v>
      </c>
      <c r="F1242" s="8" t="s">
        <v>48</v>
      </c>
      <c r="G1242" s="8" t="s">
        <v>9252</v>
      </c>
      <c r="H1242" s="8" t="s">
        <v>160</v>
      </c>
      <c r="I1242" s="8" t="s">
        <v>14</v>
      </c>
      <c r="J1242" s="8">
        <v>151</v>
      </c>
      <c r="K1242" s="14" t="s">
        <v>1808</v>
      </c>
      <c r="L1242" s="14" t="s">
        <v>5800</v>
      </c>
      <c r="M1242" s="10">
        <v>2.4233162838517002</v>
      </c>
      <c r="N1242" s="8" t="s">
        <v>8839</v>
      </c>
      <c r="O1242" s="8" t="s">
        <v>147</v>
      </c>
      <c r="P1242" s="9">
        <v>0.36743055555555554</v>
      </c>
      <c r="Q1242" s="9">
        <v>0.37555555555555553</v>
      </c>
      <c r="R1242" s="8">
        <v>0</v>
      </c>
      <c r="S1242" s="10">
        <v>8.7466666666666661</v>
      </c>
      <c r="T1242" s="8" t="s">
        <v>4329</v>
      </c>
      <c r="U1242" s="8" t="s">
        <v>4330</v>
      </c>
      <c r="V1242" s="10">
        <v>0.96280533692090398</v>
      </c>
      <c r="W1242">
        <v>780</v>
      </c>
      <c r="X1242" s="8">
        <v>0</v>
      </c>
      <c r="Y1242" s="8">
        <v>0</v>
      </c>
      <c r="Z1242">
        <v>0</v>
      </c>
      <c r="AA1242">
        <v>0</v>
      </c>
      <c r="AB1242" s="8">
        <f>Solution[[#This Row],[Old Stop]] +1</f>
        <v>152</v>
      </c>
      <c r="AC1242" s="8" t="str">
        <f>_xlfn.CONCAT(Solution[[#This Row],[Old Rt '#]],"_",Solution[[#This Row],[Week '#]],"_", _xlfn.SWITCH(Solution[[#This Row],[Old Delivery Day]], "M", "Monday", "T", "Tuesday", "W", "Wednesday", "R", "Thursday", "F", "Friday"))</f>
        <v>101_Week3_Friday</v>
      </c>
      <c r="AD1242" s="20">
        <v>15</v>
      </c>
      <c r="AE1242" s="20">
        <v>15</v>
      </c>
      <c r="AF1242" s="20">
        <v>15</v>
      </c>
      <c r="AG1242" s="20">
        <v>16.4285</v>
      </c>
      <c r="AH1242">
        <v>15.9</v>
      </c>
      <c r="AI1242" s="8" t="s">
        <v>3446</v>
      </c>
      <c r="AJ1242" s="8" t="s">
        <v>5696</v>
      </c>
      <c r="AK1242" s="8">
        <v>2</v>
      </c>
      <c r="AL1242" s="8">
        <v>0</v>
      </c>
      <c r="AM1242" s="11">
        <v>7.5</v>
      </c>
      <c r="AN1242" s="11">
        <v>8.4375</v>
      </c>
      <c r="AO1242" t="s">
        <v>163</v>
      </c>
      <c r="AP1242" s="8" t="s">
        <v>191</v>
      </c>
      <c r="AQ1242" s="8" t="s">
        <v>44</v>
      </c>
      <c r="AR1242" s="8" t="s">
        <v>164</v>
      </c>
      <c r="AS1242" s="8" t="s">
        <v>163</v>
      </c>
      <c r="AT1242" s="8" t="s">
        <v>168</v>
      </c>
      <c r="AU12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42" s="8">
        <v>0</v>
      </c>
      <c r="AW1242">
        <v>3.75</v>
      </c>
      <c r="AX1242">
        <v>3.75</v>
      </c>
      <c r="AY1242">
        <v>3.75</v>
      </c>
      <c r="AZ1242">
        <v>4.1071249999999999</v>
      </c>
    </row>
    <row r="1243" spans="1:52" x14ac:dyDescent="0.3">
      <c r="A1243" s="43" t="s">
        <v>1050</v>
      </c>
      <c r="B1243" t="s">
        <v>4140</v>
      </c>
      <c r="C1243" t="s">
        <v>110</v>
      </c>
      <c r="D1243" s="8" t="s">
        <v>103</v>
      </c>
      <c r="E1243" s="8" t="s">
        <v>160</v>
      </c>
      <c r="F1243" s="8" t="s">
        <v>13</v>
      </c>
      <c r="G1243" s="8" t="s">
        <v>9251</v>
      </c>
      <c r="H1243" s="8" t="s">
        <v>160</v>
      </c>
      <c r="I1243" s="8" t="s">
        <v>48</v>
      </c>
      <c r="J1243" s="8">
        <v>305</v>
      </c>
      <c r="K1243" s="14" t="s">
        <v>1049</v>
      </c>
      <c r="L1243" s="14" t="s">
        <v>5948</v>
      </c>
      <c r="M1243" s="10">
        <v>0.36294916174398401</v>
      </c>
      <c r="N1243" s="8" t="s">
        <v>7885</v>
      </c>
      <c r="O1243" s="8" t="s">
        <v>147</v>
      </c>
      <c r="P1243" s="9">
        <v>0.34716435185185185</v>
      </c>
      <c r="Q1243" s="9">
        <v>0.36109953703703701</v>
      </c>
      <c r="R1243" s="8">
        <v>0</v>
      </c>
      <c r="S1243" s="10">
        <v>22.330000000000002</v>
      </c>
      <c r="T1243" s="8" t="s">
        <v>4142</v>
      </c>
      <c r="U1243" s="8" t="s">
        <v>4143</v>
      </c>
      <c r="V1243" s="10">
        <v>0.14480184668743101</v>
      </c>
      <c r="W1243">
        <v>3162.01</v>
      </c>
      <c r="X1243" s="8">
        <v>0</v>
      </c>
      <c r="Y1243" s="8">
        <v>0</v>
      </c>
      <c r="Z1243">
        <v>0</v>
      </c>
      <c r="AA1243">
        <v>0</v>
      </c>
      <c r="AB1243" s="8">
        <f>Solution[[#This Row],[Old Stop]] +1</f>
        <v>306</v>
      </c>
      <c r="AC1243" s="8" t="str">
        <f>_xlfn.CONCAT(Solution[[#This Row],[Old Rt '#]],"_",Solution[[#This Row],[Week '#]],"_", _xlfn.SWITCH(Solution[[#This Row],[Old Delivery Day]], "M", "Monday", "T", "Tuesday", "W", "Wednesday", "R", "Thursday", "F", "Friday"))</f>
        <v>101_Week3_Thursday</v>
      </c>
      <c r="AD1243" s="20">
        <v>55.911200000000001</v>
      </c>
      <c r="AE1243" s="20">
        <v>73.301400000000001</v>
      </c>
      <c r="AF1243" s="20">
        <v>85.963499999999996</v>
      </c>
      <c r="AG1243" s="20">
        <v>83.806600000000003</v>
      </c>
      <c r="AH1243">
        <v>97.27</v>
      </c>
      <c r="AI1243" s="8" t="s">
        <v>3495</v>
      </c>
      <c r="AJ1243" s="8" t="s">
        <v>5698</v>
      </c>
      <c r="AK1243" s="8">
        <v>1</v>
      </c>
      <c r="AL1243" s="8">
        <v>0</v>
      </c>
      <c r="AM1243" s="11">
        <v>75.53</v>
      </c>
      <c r="AN1243" s="11">
        <v>79.795000000000002</v>
      </c>
      <c r="AO1243" t="s">
        <v>163</v>
      </c>
      <c r="AP1243" s="8" t="s">
        <v>191</v>
      </c>
      <c r="AQ1243" s="8" t="s">
        <v>44</v>
      </c>
      <c r="AR1243" s="8" t="s">
        <v>164</v>
      </c>
      <c r="AS1243" s="8" t="s">
        <v>163</v>
      </c>
      <c r="AT1243" s="8" t="s">
        <v>168</v>
      </c>
      <c r="AU12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43" s="8">
        <v>0</v>
      </c>
      <c r="AW1243">
        <v>13.9778</v>
      </c>
      <c r="AX1243">
        <v>18.32535</v>
      </c>
      <c r="AY1243">
        <v>21.490874999999999</v>
      </c>
      <c r="AZ1243">
        <v>20.951650000000001</v>
      </c>
    </row>
    <row r="1244" spans="1:52" x14ac:dyDescent="0.3">
      <c r="A1244" s="43" t="s">
        <v>1410</v>
      </c>
      <c r="B1244" t="s">
        <v>111</v>
      </c>
      <c r="C1244" t="s">
        <v>4383</v>
      </c>
      <c r="D1244" s="8" t="s">
        <v>103</v>
      </c>
      <c r="E1244" s="8" t="s">
        <v>160</v>
      </c>
      <c r="F1244" s="8" t="s">
        <v>48</v>
      </c>
      <c r="G1244" s="8" t="s">
        <v>9251</v>
      </c>
      <c r="H1244" s="8" t="s">
        <v>160</v>
      </c>
      <c r="I1244" s="8" t="s">
        <v>15</v>
      </c>
      <c r="J1244" s="8">
        <v>5</v>
      </c>
      <c r="K1244" s="14" t="s">
        <v>1409</v>
      </c>
      <c r="L1244" s="14" t="s">
        <v>5802</v>
      </c>
      <c r="M1244" s="10">
        <v>2.8982195581986301</v>
      </c>
      <c r="N1244" s="8" t="s">
        <v>8834</v>
      </c>
      <c r="O1244" s="8" t="s">
        <v>147</v>
      </c>
      <c r="P1244" s="9">
        <v>0.3982175925925926</v>
      </c>
      <c r="Q1244" s="9">
        <v>0.41123842592592591</v>
      </c>
      <c r="R1244" s="8">
        <v>0</v>
      </c>
      <c r="S1244" s="10">
        <v>20.491666666666667</v>
      </c>
      <c r="T1244" s="8" t="s">
        <v>4385</v>
      </c>
      <c r="U1244" s="8" t="s">
        <v>4386</v>
      </c>
      <c r="V1244" s="10">
        <v>1.6312140170376099</v>
      </c>
      <c r="W1244">
        <v>5083.08</v>
      </c>
      <c r="X1244" s="8">
        <v>0</v>
      </c>
      <c r="Y1244" s="8">
        <v>0</v>
      </c>
      <c r="Z1244">
        <v>0</v>
      </c>
      <c r="AA1244">
        <v>0</v>
      </c>
      <c r="AB1244" s="8">
        <f>Solution[[#This Row],[Old Stop]] +1</f>
        <v>6</v>
      </c>
      <c r="AC1244" s="8" t="str">
        <f>_xlfn.CONCAT(Solution[[#This Row],[Old Rt '#]],"_",Solution[[#This Row],[Week '#]],"_", _xlfn.SWITCH(Solution[[#This Row],[Old Delivery Day]], "M", "Monday", "T", "Tuesday", "W", "Wednesday", "R", "Thursday", "F", "Friday"))</f>
        <v>101_Week3_Tuesday</v>
      </c>
      <c r="AD1244" s="20">
        <v>97.8476</v>
      </c>
      <c r="AE1244" s="20">
        <v>81.032300000000006</v>
      </c>
      <c r="AF1244" s="20">
        <v>84.766400000000004</v>
      </c>
      <c r="AG1244" s="20">
        <v>107.2321</v>
      </c>
      <c r="AH1244">
        <v>99.07</v>
      </c>
      <c r="AI1244" s="8" t="s">
        <v>3446</v>
      </c>
      <c r="AJ1244" s="8" t="s">
        <v>5696</v>
      </c>
      <c r="AK1244" s="8">
        <v>1</v>
      </c>
      <c r="AL1244" s="8">
        <v>0</v>
      </c>
      <c r="AM1244" s="11">
        <v>83.688699999999997</v>
      </c>
      <c r="AN1244" s="11">
        <v>108.58750000000001</v>
      </c>
      <c r="AO1244" t="s">
        <v>163</v>
      </c>
      <c r="AP1244" s="8" t="s">
        <v>191</v>
      </c>
      <c r="AQ1244" s="8" t="s">
        <v>44</v>
      </c>
      <c r="AR1244" s="8" t="s">
        <v>164</v>
      </c>
      <c r="AS1244" s="8" t="s">
        <v>163</v>
      </c>
      <c r="AT1244" s="8" t="s">
        <v>168</v>
      </c>
      <c r="AU12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4" s="8">
        <v>0</v>
      </c>
      <c r="AW1244">
        <v>24.4619</v>
      </c>
      <c r="AX1244">
        <v>20.258075000000002</v>
      </c>
      <c r="AY1244">
        <v>21.191600000000001</v>
      </c>
      <c r="AZ1244">
        <v>26.808025000000001</v>
      </c>
    </row>
    <row r="1245" spans="1:52" x14ac:dyDescent="0.3">
      <c r="A1245" s="43" t="s">
        <v>588</v>
      </c>
      <c r="B1245" t="s">
        <v>4352</v>
      </c>
      <c r="C1245" t="s">
        <v>110</v>
      </c>
      <c r="D1245" s="8" t="s">
        <v>103</v>
      </c>
      <c r="E1245" s="8" t="s">
        <v>160</v>
      </c>
      <c r="F1245" s="8" t="s">
        <v>48</v>
      </c>
      <c r="G1245" s="8" t="s">
        <v>4497</v>
      </c>
      <c r="H1245" s="8" t="s">
        <v>160</v>
      </c>
      <c r="I1245" s="8" t="s">
        <v>15</v>
      </c>
      <c r="J1245" s="8">
        <v>50</v>
      </c>
      <c r="K1245" s="14" t="s">
        <v>587</v>
      </c>
      <c r="L1245" s="14" t="s">
        <v>5847</v>
      </c>
      <c r="M1245" s="10">
        <v>1.5878272864430001</v>
      </c>
      <c r="N1245" s="8" t="s">
        <v>8739</v>
      </c>
      <c r="O1245" s="8" t="s">
        <v>147</v>
      </c>
      <c r="P1245" s="9">
        <v>0.4264236111111111</v>
      </c>
      <c r="Q1245" s="9">
        <v>0.43947916666666664</v>
      </c>
      <c r="R1245" s="8">
        <v>0</v>
      </c>
      <c r="S1245" s="10">
        <v>16.304166666666667</v>
      </c>
      <c r="T1245" s="8" t="s">
        <v>4354</v>
      </c>
      <c r="U1245" s="8" t="s">
        <v>4355</v>
      </c>
      <c r="V1245" s="10">
        <v>0.36127790430307899</v>
      </c>
      <c r="W1245">
        <v>8805.34</v>
      </c>
      <c r="X1245" s="8">
        <v>23</v>
      </c>
      <c r="Y1245" s="8">
        <v>0.634920634920635</v>
      </c>
      <c r="Z1245">
        <v>3</v>
      </c>
      <c r="AA1245">
        <v>63</v>
      </c>
      <c r="AB1245" s="8">
        <f>Solution[[#This Row],[Old Stop]] +1</f>
        <v>51</v>
      </c>
      <c r="AC1245" s="8" t="str">
        <f>_xlfn.CONCAT(Solution[[#This Row],[Old Rt '#]],"_",Solution[[#This Row],[Week '#]],"_", _xlfn.SWITCH(Solution[[#This Row],[Old Delivery Day]], "M", "Monday", "T", "Tuesday", "W", "Wednesday", "R", "Thursday", "F", "Friday"))</f>
        <v>101_Week3_Tuesday</v>
      </c>
      <c r="AD1245" s="20">
        <v>169.91229999999999</v>
      </c>
      <c r="AE1245" s="20">
        <v>165.79</v>
      </c>
      <c r="AF1245" s="20">
        <v>166.6292</v>
      </c>
      <c r="AG1245" s="20">
        <v>169.7807</v>
      </c>
      <c r="AH1245">
        <v>165.68</v>
      </c>
      <c r="AI1245" s="8" t="s">
        <v>3446</v>
      </c>
      <c r="AJ1245" s="8" t="s">
        <v>5696</v>
      </c>
      <c r="AK1245" s="8">
        <v>1</v>
      </c>
      <c r="AL1245" s="8">
        <v>63</v>
      </c>
      <c r="AM1245" s="11">
        <v>161.45869999999999</v>
      </c>
      <c r="AN1245" s="11">
        <v>171.0712</v>
      </c>
      <c r="AO1245" t="s">
        <v>163</v>
      </c>
      <c r="AP1245" s="8" t="s">
        <v>191</v>
      </c>
      <c r="AQ1245" s="8" t="s">
        <v>44</v>
      </c>
      <c r="AR1245" s="8" t="s">
        <v>164</v>
      </c>
      <c r="AS1245" s="8" t="s">
        <v>163</v>
      </c>
      <c r="AT1245" s="8" t="s">
        <v>168</v>
      </c>
      <c r="AU12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5" s="8">
        <v>63</v>
      </c>
      <c r="AW1245">
        <v>42.478074999999997</v>
      </c>
      <c r="AX1245">
        <v>41.447499999999998</v>
      </c>
      <c r="AY1245">
        <v>41.657299999999999</v>
      </c>
      <c r="AZ1245">
        <v>42.445174999999999</v>
      </c>
    </row>
    <row r="1246" spans="1:52" x14ac:dyDescent="0.3">
      <c r="A1246" s="43" t="s">
        <v>581</v>
      </c>
      <c r="B1246" t="s">
        <v>4378</v>
      </c>
      <c r="C1246" t="s">
        <v>110</v>
      </c>
      <c r="D1246" s="8" t="s">
        <v>103</v>
      </c>
      <c r="E1246" s="8" t="s">
        <v>160</v>
      </c>
      <c r="F1246" s="8" t="s">
        <v>48</v>
      </c>
      <c r="G1246" s="8" t="s">
        <v>9248</v>
      </c>
      <c r="H1246" s="8" t="s">
        <v>160</v>
      </c>
      <c r="I1246" s="8" t="s">
        <v>15</v>
      </c>
      <c r="J1246" s="8">
        <v>25</v>
      </c>
      <c r="K1246" s="14" t="s">
        <v>580</v>
      </c>
      <c r="L1246" s="14" t="s">
        <v>6136</v>
      </c>
      <c r="M1246" s="10">
        <v>1.52868131544375</v>
      </c>
      <c r="N1246" s="8" t="s">
        <v>8837</v>
      </c>
      <c r="O1246" s="8" t="s">
        <v>107</v>
      </c>
      <c r="P1246" s="9">
        <v>0.38947916666666665</v>
      </c>
      <c r="Q1246" s="9">
        <v>0.39619212962962963</v>
      </c>
      <c r="R1246" s="8">
        <v>0</v>
      </c>
      <c r="S1246" s="10">
        <v>17.900000000000002</v>
      </c>
      <c r="T1246" s="8" t="s">
        <v>4380</v>
      </c>
      <c r="U1246" s="8" t="s">
        <v>4381</v>
      </c>
      <c r="V1246" s="10">
        <v>1.0065862027793799</v>
      </c>
      <c r="W1246">
        <v>1593.85</v>
      </c>
      <c r="X1246" s="8">
        <v>0</v>
      </c>
      <c r="Y1246" s="8">
        <v>0</v>
      </c>
      <c r="Z1246">
        <v>0</v>
      </c>
      <c r="AA1246">
        <v>0</v>
      </c>
      <c r="AB1246" s="8">
        <f>Solution[[#This Row],[Old Stop]] +1</f>
        <v>26</v>
      </c>
      <c r="AC1246" s="8" t="str">
        <f>_xlfn.CONCAT(Solution[[#This Row],[Old Rt '#]],"_",Solution[[#This Row],[Week '#]],"_", _xlfn.SWITCH(Solution[[#This Row],[Old Delivery Day]], "M", "Monday", "T", "Tuesday", "W", "Wednesday", "R", "Thursday", "F", "Friday"))</f>
        <v>101_Week3_Tuesday</v>
      </c>
      <c r="AD1246" s="20">
        <v>121.21</v>
      </c>
      <c r="AE1246" s="20">
        <v>121.21</v>
      </c>
      <c r="AF1246" s="20">
        <v>124.23</v>
      </c>
      <c r="AG1246" s="20">
        <v>130.27000000000001</v>
      </c>
      <c r="AH1246">
        <v>33.32</v>
      </c>
      <c r="AI1246" s="8" t="s">
        <v>3446</v>
      </c>
      <c r="AJ1246" s="8" t="s">
        <v>5696</v>
      </c>
      <c r="AK1246" s="8">
        <v>1</v>
      </c>
      <c r="AL1246" s="8">
        <v>0</v>
      </c>
      <c r="AM1246" s="11">
        <v>30.302499999999998</v>
      </c>
      <c r="AN1246" s="11">
        <v>32.567500000000003</v>
      </c>
      <c r="AO1246" t="s">
        <v>163</v>
      </c>
      <c r="AP1246" s="8" t="s">
        <v>191</v>
      </c>
      <c r="AQ1246" s="8" t="s">
        <v>44</v>
      </c>
      <c r="AR1246" s="8" t="s">
        <v>164</v>
      </c>
      <c r="AS1246" s="8" t="s">
        <v>163</v>
      </c>
      <c r="AT1246" s="8" t="s">
        <v>168</v>
      </c>
      <c r="AU12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6" s="8">
        <v>0</v>
      </c>
      <c r="AW1246">
        <v>30.302499999999998</v>
      </c>
      <c r="AX1246">
        <v>30.302499999999998</v>
      </c>
      <c r="AY1246">
        <v>31.057500000000001</v>
      </c>
      <c r="AZ1246">
        <v>32.567500000000003</v>
      </c>
    </row>
    <row r="1247" spans="1:52" x14ac:dyDescent="0.3">
      <c r="A1247" s="43" t="s">
        <v>575</v>
      </c>
      <c r="B1247" t="s">
        <v>3465</v>
      </c>
      <c r="C1247" t="s">
        <v>110</v>
      </c>
      <c r="D1247" s="8" t="s">
        <v>103</v>
      </c>
      <c r="E1247" s="8" t="s">
        <v>160</v>
      </c>
      <c r="F1247" s="8" t="s">
        <v>48</v>
      </c>
      <c r="G1247" s="8" t="s">
        <v>4484</v>
      </c>
      <c r="H1247" s="8" t="s">
        <v>160</v>
      </c>
      <c r="I1247" s="8" t="s">
        <v>14</v>
      </c>
      <c r="J1247" s="8">
        <v>200</v>
      </c>
      <c r="K1247" s="14" t="s">
        <v>574</v>
      </c>
      <c r="L1247" s="14" t="s">
        <v>6114</v>
      </c>
      <c r="M1247" s="10">
        <v>4.0951811128903701</v>
      </c>
      <c r="N1247" s="8" t="s">
        <v>8041</v>
      </c>
      <c r="O1247" s="8" t="s">
        <v>129</v>
      </c>
      <c r="P1247" s="9">
        <v>0.44233796296296296</v>
      </c>
      <c r="Q1247" s="9">
        <v>0.4535763888888889</v>
      </c>
      <c r="R1247" s="8">
        <v>0</v>
      </c>
      <c r="S1247" s="10">
        <v>12.558333333333334</v>
      </c>
      <c r="T1247" s="8" t="s">
        <v>3467</v>
      </c>
      <c r="U1247" s="8" t="s">
        <v>3468</v>
      </c>
      <c r="V1247" s="10">
        <v>3.6530512076452499</v>
      </c>
      <c r="W1247">
        <v>5667.21</v>
      </c>
      <c r="X1247" s="8">
        <v>0</v>
      </c>
      <c r="Y1247" s="8">
        <v>0</v>
      </c>
      <c r="Z1247">
        <v>0</v>
      </c>
      <c r="AA1247">
        <v>0</v>
      </c>
      <c r="AB1247" s="8">
        <f>Solution[[#This Row],[Old Stop]] +1</f>
        <v>201</v>
      </c>
      <c r="AC1247" s="8" t="str">
        <f>_xlfn.CONCAT(Solution[[#This Row],[Old Rt '#]],"_",Solution[[#This Row],[Week '#]],"_", _xlfn.SWITCH(Solution[[#This Row],[Old Delivery Day]], "M", "Monday", "T", "Tuesday", "W", "Wednesday", "R", "Thursday", "F", "Friday"))</f>
        <v>101_Week3_Friday</v>
      </c>
      <c r="AD1247" s="20">
        <v>230.44499999999999</v>
      </c>
      <c r="AE1247" s="20">
        <v>255.70849999999999</v>
      </c>
      <c r="AF1247" s="20">
        <v>285.39330000000001</v>
      </c>
      <c r="AG1247" s="20">
        <v>290.61</v>
      </c>
      <c r="AH1247">
        <v>154.11000000000001</v>
      </c>
      <c r="AI1247" s="8" t="s">
        <v>3446</v>
      </c>
      <c r="AJ1247" s="8" t="s">
        <v>5696</v>
      </c>
      <c r="AK1247" s="8">
        <v>1</v>
      </c>
      <c r="AL1247" s="8">
        <v>0</v>
      </c>
      <c r="AM1247" s="11">
        <v>134.56620000000001</v>
      </c>
      <c r="AN1247" s="11">
        <v>148.16999999999999</v>
      </c>
      <c r="AO1247" t="s">
        <v>163</v>
      </c>
      <c r="AP1247" s="8" t="s">
        <v>191</v>
      </c>
      <c r="AQ1247" s="8" t="s">
        <v>48</v>
      </c>
      <c r="AR1247" s="8" t="s">
        <v>164</v>
      </c>
      <c r="AS1247" s="8" t="s">
        <v>163</v>
      </c>
      <c r="AT1247" s="8" t="s">
        <v>168</v>
      </c>
      <c r="AU12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47" s="8">
        <v>0</v>
      </c>
      <c r="AW1247">
        <v>57.611249999999998</v>
      </c>
      <c r="AX1247">
        <v>63.927124999999997</v>
      </c>
      <c r="AY1247">
        <v>71.348325000000003</v>
      </c>
      <c r="AZ1247">
        <v>72.652500000000003</v>
      </c>
    </row>
    <row r="1248" spans="1:52" x14ac:dyDescent="0.3">
      <c r="A1248" s="43" t="s">
        <v>591</v>
      </c>
      <c r="B1248" t="s">
        <v>4373</v>
      </c>
      <c r="C1248" t="s">
        <v>110</v>
      </c>
      <c r="D1248" s="8" t="s">
        <v>103</v>
      </c>
      <c r="E1248" s="8" t="s">
        <v>160</v>
      </c>
      <c r="F1248" s="8" t="s">
        <v>48</v>
      </c>
      <c r="G1248" s="8" t="s">
        <v>140</v>
      </c>
      <c r="H1248" s="8" t="s">
        <v>160</v>
      </c>
      <c r="I1248" s="8" t="s">
        <v>15</v>
      </c>
      <c r="J1248" s="8">
        <v>30</v>
      </c>
      <c r="K1248" s="14" t="s">
        <v>590</v>
      </c>
      <c r="L1248" s="14" t="s">
        <v>5849</v>
      </c>
      <c r="M1248" s="10">
        <v>1.74922892629203</v>
      </c>
      <c r="N1248" s="8" t="s">
        <v>8835</v>
      </c>
      <c r="O1248" s="8" t="s">
        <v>147</v>
      </c>
      <c r="P1248" s="9">
        <v>0.41245370370370371</v>
      </c>
      <c r="Q1248" s="9">
        <v>0.41797453703703702</v>
      </c>
      <c r="R1248" s="8">
        <v>0</v>
      </c>
      <c r="S1248" s="10">
        <v>7.375</v>
      </c>
      <c r="T1248" s="8" t="s">
        <v>4375</v>
      </c>
      <c r="U1248" s="8" t="s">
        <v>4376</v>
      </c>
      <c r="V1248" s="10">
        <v>0.91284283055847504</v>
      </c>
      <c r="W1248">
        <v>3090.57</v>
      </c>
      <c r="X1248" s="8">
        <v>0</v>
      </c>
      <c r="Y1248" s="8">
        <v>0</v>
      </c>
      <c r="Z1248">
        <v>0</v>
      </c>
      <c r="AA1248">
        <v>0</v>
      </c>
      <c r="AB1248" s="8">
        <f>Solution[[#This Row],[Old Stop]] +1</f>
        <v>31</v>
      </c>
      <c r="AC1248" s="8" t="str">
        <f>_xlfn.CONCAT(Solution[[#This Row],[Old Rt '#]],"_",Solution[[#This Row],[Week '#]],"_", _xlfn.SWITCH(Solution[[#This Row],[Old Delivery Day]], "M", "Monday", "T", "Tuesday", "W", "Wednesday", "R", "Thursday", "F", "Friday"))</f>
        <v>101_Week3_Tuesday</v>
      </c>
      <c r="AD1248" s="20">
        <v>56.228400000000001</v>
      </c>
      <c r="AE1248" s="20">
        <v>69.964600000000004</v>
      </c>
      <c r="AF1248" s="20">
        <v>65.871499999999997</v>
      </c>
      <c r="AG1248" s="20">
        <v>66.864599999999996</v>
      </c>
      <c r="AH1248">
        <v>71.27</v>
      </c>
      <c r="AI1248" s="8" t="s">
        <v>3446</v>
      </c>
      <c r="AJ1248" s="8" t="s">
        <v>5696</v>
      </c>
      <c r="AK1248" s="8">
        <v>1</v>
      </c>
      <c r="AL1248" s="8">
        <v>0</v>
      </c>
      <c r="AM1248" s="11">
        <v>66.174999999999997</v>
      </c>
      <c r="AN1248" s="11">
        <v>67.234999999999999</v>
      </c>
      <c r="AO1248" t="s">
        <v>163</v>
      </c>
      <c r="AP1248" s="8" t="s">
        <v>191</v>
      </c>
      <c r="AQ1248" s="8" t="s">
        <v>44</v>
      </c>
      <c r="AR1248" s="8" t="s">
        <v>164</v>
      </c>
      <c r="AS1248" s="8" t="s">
        <v>163</v>
      </c>
      <c r="AT1248" s="8" t="s">
        <v>168</v>
      </c>
      <c r="AU12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8" s="8">
        <v>0</v>
      </c>
      <c r="AW1248">
        <v>14.0571</v>
      </c>
      <c r="AX1248">
        <v>17.491150000000001</v>
      </c>
      <c r="AY1248">
        <v>16.467874999999999</v>
      </c>
      <c r="AZ1248">
        <v>16.716149999999999</v>
      </c>
    </row>
    <row r="1249" spans="1:52" x14ac:dyDescent="0.3">
      <c r="A1249" s="43" t="s">
        <v>318</v>
      </c>
      <c r="B1249" t="s">
        <v>3848</v>
      </c>
      <c r="C1249" t="s">
        <v>110</v>
      </c>
      <c r="D1249" s="8" t="s">
        <v>103</v>
      </c>
      <c r="E1249" s="8" t="s">
        <v>160</v>
      </c>
      <c r="F1249" s="8" t="s">
        <v>48</v>
      </c>
      <c r="G1249" s="8" t="s">
        <v>9250</v>
      </c>
      <c r="H1249" s="8" t="s">
        <v>160</v>
      </c>
      <c r="I1249" s="8" t="s">
        <v>12</v>
      </c>
      <c r="J1249" s="8">
        <v>317</v>
      </c>
      <c r="K1249" s="14" t="s">
        <v>317</v>
      </c>
      <c r="L1249" s="14" t="s">
        <v>5852</v>
      </c>
      <c r="M1249" s="10">
        <v>0.26879844015189702</v>
      </c>
      <c r="N1249" s="8" t="s">
        <v>8838</v>
      </c>
      <c r="O1249" s="8" t="s">
        <v>147</v>
      </c>
      <c r="P1249" s="9">
        <v>0.35190972222222222</v>
      </c>
      <c r="Q1249" s="9">
        <v>0.36576388888888889</v>
      </c>
      <c r="R1249" s="8">
        <v>0</v>
      </c>
      <c r="S1249" s="10">
        <v>23.05</v>
      </c>
      <c r="T1249" s="8" t="s">
        <v>3850</v>
      </c>
      <c r="U1249" s="8" t="s">
        <v>3851</v>
      </c>
      <c r="V1249" s="10">
        <v>7.2338714135847998E-2</v>
      </c>
      <c r="W1249">
        <v>5335.39</v>
      </c>
      <c r="X1249" s="8">
        <v>0</v>
      </c>
      <c r="Y1249" s="8">
        <v>0</v>
      </c>
      <c r="Z1249">
        <v>0</v>
      </c>
      <c r="AA1249">
        <v>0</v>
      </c>
      <c r="AB1249" s="8">
        <f>Solution[[#This Row],[Old Stop]] +1</f>
        <v>318</v>
      </c>
      <c r="AC1249" s="8" t="str">
        <f>_xlfn.CONCAT(Solution[[#This Row],[Old Rt '#]],"_",Solution[[#This Row],[Week '#]],"_", _xlfn.SWITCH(Solution[[#This Row],[Old Delivery Day]], "M", "Monday", "T", "Tuesday", "W", "Wednesday", "R", "Thursday", "F", "Friday"))</f>
        <v>101_Week3_Wednesday</v>
      </c>
      <c r="AD1249" s="20">
        <v>115.36660000000001</v>
      </c>
      <c r="AE1249" s="20">
        <v>119.0921</v>
      </c>
      <c r="AF1249" s="20">
        <v>128.02610000000001</v>
      </c>
      <c r="AG1249" s="20">
        <v>131.8784</v>
      </c>
      <c r="AH1249">
        <v>133.41</v>
      </c>
      <c r="AI1249" s="8" t="s">
        <v>3446</v>
      </c>
      <c r="AJ1249" s="8" t="s">
        <v>5696</v>
      </c>
      <c r="AK1249" s="8">
        <v>1</v>
      </c>
      <c r="AL1249" s="8">
        <v>0</v>
      </c>
      <c r="AM1249" s="11">
        <v>129.74369999999999</v>
      </c>
      <c r="AN1249" s="11">
        <v>127.845</v>
      </c>
      <c r="AO1249" t="s">
        <v>163</v>
      </c>
      <c r="AP1249" s="8" t="s">
        <v>191</v>
      </c>
      <c r="AQ1249" s="8" t="s">
        <v>44</v>
      </c>
      <c r="AR1249" s="8" t="s">
        <v>164</v>
      </c>
      <c r="AS1249" s="8" t="s">
        <v>163</v>
      </c>
      <c r="AT1249" s="8" t="s">
        <v>168</v>
      </c>
      <c r="AU12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49" s="8">
        <v>0</v>
      </c>
      <c r="AW1249">
        <v>28.841650000000001</v>
      </c>
      <c r="AX1249">
        <v>29.773025000000001</v>
      </c>
      <c r="AY1249">
        <v>32.006525000000003</v>
      </c>
      <c r="AZ1249">
        <v>32.9696</v>
      </c>
    </row>
    <row r="1250" spans="1:52" x14ac:dyDescent="0.3">
      <c r="A1250" s="43" t="s">
        <v>1826</v>
      </c>
      <c r="B1250" t="s">
        <v>3844</v>
      </c>
      <c r="C1250" t="s">
        <v>110</v>
      </c>
      <c r="D1250" s="8" t="s">
        <v>104</v>
      </c>
      <c r="E1250" s="8" t="s">
        <v>290</v>
      </c>
      <c r="F1250" s="8" t="s">
        <v>13</v>
      </c>
      <c r="G1250" s="8" t="s">
        <v>155</v>
      </c>
      <c r="H1250" s="8" t="s">
        <v>290</v>
      </c>
      <c r="I1250" s="8" t="s">
        <v>13</v>
      </c>
      <c r="J1250" s="8">
        <v>0</v>
      </c>
      <c r="K1250" s="14" t="s">
        <v>1825</v>
      </c>
      <c r="L1250" s="14" t="s">
        <v>6039</v>
      </c>
      <c r="M1250" s="10">
        <v>23.177763497965699</v>
      </c>
      <c r="N1250" s="8" t="s">
        <v>7556</v>
      </c>
      <c r="O1250" s="8" t="s">
        <v>147</v>
      </c>
      <c r="P1250" s="9">
        <v>0.32750000000000001</v>
      </c>
      <c r="Q1250" s="9">
        <v>0.33231481481481484</v>
      </c>
      <c r="R1250" s="8">
        <v>0</v>
      </c>
      <c r="S1250" s="10">
        <v>6.9208333333333334</v>
      </c>
      <c r="T1250" s="8" t="s">
        <v>3846</v>
      </c>
      <c r="U1250" s="8" t="s">
        <v>3847</v>
      </c>
      <c r="V1250" s="10">
        <v>18.1140970326279</v>
      </c>
      <c r="W1250">
        <v>2897.93</v>
      </c>
      <c r="X1250" s="8">
        <v>0</v>
      </c>
      <c r="Y1250" s="8">
        <v>0</v>
      </c>
      <c r="Z1250">
        <v>0</v>
      </c>
      <c r="AA1250">
        <v>0</v>
      </c>
      <c r="AB1250" s="8">
        <f>Solution[[#This Row],[Old Stop]] +1</f>
        <v>1</v>
      </c>
      <c r="AC1250" s="8" t="str">
        <f>_xlfn.CONCAT(Solution[[#This Row],[Old Rt '#]],"_",Solution[[#This Row],[Week '#]],"_", _xlfn.SWITCH(Solution[[#This Row],[Old Delivery Day]], "M", "Monday", "T", "Tuesday", "W", "Wednesday", "R", "Thursday", "F", "Friday"))</f>
        <v>105_Week4_Monday</v>
      </c>
      <c r="AD1250" s="20">
        <v>52.755299999999998</v>
      </c>
      <c r="AE1250" s="20">
        <v>50.537100000000002</v>
      </c>
      <c r="AF1250" s="20">
        <v>64.724599999999995</v>
      </c>
      <c r="AG1250" s="20">
        <v>62.833300000000001</v>
      </c>
      <c r="AH1250">
        <v>71.19</v>
      </c>
      <c r="AI1250" s="8" t="s">
        <v>3636</v>
      </c>
      <c r="AJ1250" s="8" t="s">
        <v>5601</v>
      </c>
      <c r="AK1250" s="8">
        <v>1</v>
      </c>
      <c r="AL1250" s="8">
        <v>0</v>
      </c>
      <c r="AM1250" s="11">
        <v>59.476199999999999</v>
      </c>
      <c r="AN1250" s="11">
        <v>63.488700000000001</v>
      </c>
      <c r="AO1250" t="s">
        <v>164</v>
      </c>
      <c r="AP1250" s="8" t="s">
        <v>191</v>
      </c>
      <c r="AQ1250" s="8" t="s">
        <v>44</v>
      </c>
      <c r="AR1250" s="8" t="s">
        <v>164</v>
      </c>
      <c r="AS1250" s="8" t="s">
        <v>164</v>
      </c>
      <c r="AT1250" s="8" t="s">
        <v>168</v>
      </c>
      <c r="AU12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0" s="8"/>
      <c r="AW1250">
        <v>13.188825</v>
      </c>
      <c r="AX1250">
        <v>12.634275000000001</v>
      </c>
      <c r="AY1250">
        <v>16.181149999999999</v>
      </c>
      <c r="AZ1250">
        <v>15.708325</v>
      </c>
    </row>
    <row r="1251" spans="1:52" x14ac:dyDescent="0.3">
      <c r="A1251" s="43" t="s">
        <v>529</v>
      </c>
      <c r="B1251" t="s">
        <v>3480</v>
      </c>
      <c r="C1251" t="s">
        <v>129</v>
      </c>
      <c r="D1251" s="8" t="s">
        <v>104</v>
      </c>
      <c r="E1251" s="8" t="s">
        <v>290</v>
      </c>
      <c r="F1251" s="8" t="s">
        <v>14</v>
      </c>
      <c r="G1251" s="8" t="s">
        <v>180</v>
      </c>
      <c r="H1251" s="8" t="s">
        <v>126</v>
      </c>
      <c r="I1251" s="8" t="s">
        <v>15</v>
      </c>
      <c r="J1251" s="8">
        <v>70</v>
      </c>
      <c r="K1251" s="14" t="s">
        <v>528</v>
      </c>
      <c r="L1251" s="14" t="s">
        <v>5812</v>
      </c>
      <c r="M1251" s="10">
        <v>3.8451694791901398</v>
      </c>
      <c r="N1251" s="8" t="s">
        <v>9140</v>
      </c>
      <c r="O1251" s="8" t="s">
        <v>147</v>
      </c>
      <c r="P1251" s="9">
        <v>0.3332060185185185</v>
      </c>
      <c r="Q1251" s="9">
        <v>0.33935185185185185</v>
      </c>
      <c r="R1251" s="8">
        <v>0</v>
      </c>
      <c r="S1251" s="10">
        <v>4.479166666666667</v>
      </c>
      <c r="T1251" s="8" t="s">
        <v>3531</v>
      </c>
      <c r="U1251" s="8" t="s">
        <v>3532</v>
      </c>
      <c r="V1251" s="10">
        <v>2.2247251401607899</v>
      </c>
      <c r="W1251">
        <v>2677.5</v>
      </c>
      <c r="X1251" s="8">
        <v>0</v>
      </c>
      <c r="Y1251" s="8">
        <v>0</v>
      </c>
      <c r="Z1251">
        <v>0</v>
      </c>
      <c r="AA1251">
        <v>0</v>
      </c>
      <c r="AB1251" s="8">
        <f>Solution[[#This Row],[Old Stop]] +1</f>
        <v>71</v>
      </c>
      <c r="AC1251" s="8" t="str">
        <f>_xlfn.CONCAT(Solution[[#This Row],[Old Rt '#]],"_",Solution[[#This Row],[Week '#]],"_", _xlfn.SWITCH(Solution[[#This Row],[Old Delivery Day]], "M", "Monday", "T", "Tuesday", "W", "Wednesday", "R", "Thursday", "F", "Friday"))</f>
        <v>103_Week4_Tuesday</v>
      </c>
      <c r="AD1251" s="20">
        <v>51.04</v>
      </c>
      <c r="AE1251" s="20">
        <v>51.04</v>
      </c>
      <c r="AF1251" s="20">
        <v>52.1676</v>
      </c>
      <c r="AG1251" s="20">
        <v>53.23</v>
      </c>
      <c r="AH1251">
        <v>55.89</v>
      </c>
      <c r="AI1251" s="8" t="s">
        <v>3408</v>
      </c>
      <c r="AJ1251" s="8" t="s">
        <v>5700</v>
      </c>
      <c r="AK1251" s="8">
        <v>1</v>
      </c>
      <c r="AL1251" s="8">
        <v>0</v>
      </c>
      <c r="AM1251" s="11">
        <v>51.04</v>
      </c>
      <c r="AN1251" s="11">
        <v>53.23</v>
      </c>
      <c r="AO1251" t="s">
        <v>163</v>
      </c>
      <c r="AP1251" s="8" t="s">
        <v>191</v>
      </c>
      <c r="AQ1251" s="8" t="s">
        <v>44</v>
      </c>
      <c r="AR1251" s="8" t="s">
        <v>163</v>
      </c>
      <c r="AS1251" s="8" t="s">
        <v>163</v>
      </c>
      <c r="AT1251" s="8" t="s">
        <v>168</v>
      </c>
      <c r="AU12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1" s="8">
        <v>0</v>
      </c>
      <c r="AW1251">
        <v>12.76</v>
      </c>
      <c r="AX1251">
        <v>12.76</v>
      </c>
      <c r="AY1251">
        <v>13.0419</v>
      </c>
      <c r="AZ1251">
        <v>13.307499999999999</v>
      </c>
    </row>
    <row r="1252" spans="1:52" x14ac:dyDescent="0.3">
      <c r="A1252" s="43" t="s">
        <v>1089</v>
      </c>
      <c r="B1252" t="s">
        <v>5261</v>
      </c>
      <c r="C1252" t="s">
        <v>110</v>
      </c>
      <c r="D1252" s="8" t="s">
        <v>104</v>
      </c>
      <c r="E1252" s="8" t="s">
        <v>290</v>
      </c>
      <c r="F1252" s="8" t="s">
        <v>13</v>
      </c>
      <c r="G1252" s="8" t="s">
        <v>132</v>
      </c>
      <c r="H1252" s="8" t="s">
        <v>290</v>
      </c>
      <c r="I1252" s="8" t="s">
        <v>13</v>
      </c>
      <c r="J1252" s="8">
        <v>0</v>
      </c>
      <c r="K1252" s="14" t="s">
        <v>1088</v>
      </c>
      <c r="L1252" s="14" t="s">
        <v>6174</v>
      </c>
      <c r="M1252" s="10">
        <v>83.052686865253804</v>
      </c>
      <c r="N1252" s="8" t="s">
        <v>9305</v>
      </c>
      <c r="O1252" s="8" t="s">
        <v>125</v>
      </c>
      <c r="P1252" s="9">
        <v>0.30767361111111113</v>
      </c>
      <c r="Q1252" s="9">
        <v>0.31140046296296298</v>
      </c>
      <c r="R1252" s="8">
        <v>0</v>
      </c>
      <c r="S1252" s="10">
        <v>7.1222222216666671</v>
      </c>
      <c r="T1252" s="8" t="s">
        <v>5263</v>
      </c>
      <c r="U1252" s="8" t="s">
        <v>5264</v>
      </c>
      <c r="V1252" s="10">
        <v>83.262617639615002</v>
      </c>
      <c r="W1252">
        <v>2450.0100000000002</v>
      </c>
      <c r="X1252" s="8">
        <v>0</v>
      </c>
      <c r="Y1252" s="8">
        <v>0</v>
      </c>
      <c r="Z1252">
        <v>0</v>
      </c>
      <c r="AA1252">
        <v>0</v>
      </c>
      <c r="AB1252" s="8">
        <f>Solution[[#This Row],[Old Stop]] +1</f>
        <v>1</v>
      </c>
      <c r="AC1252" s="8" t="str">
        <f>_xlfn.CONCAT(Solution[[#This Row],[Old Rt '#]],"_",Solution[[#This Row],[Week '#]],"_", _xlfn.SWITCH(Solution[[#This Row],[Old Delivery Day]], "M", "Monday", "T", "Tuesday", "W", "Wednesday", "R", "Thursday", "F", "Friday"))</f>
        <v>105_Week4_Monday</v>
      </c>
      <c r="AD1252" s="20">
        <v>95.523300000000006</v>
      </c>
      <c r="AE1252" s="20">
        <v>91.658500000000004</v>
      </c>
      <c r="AF1252" s="20">
        <v>98.625</v>
      </c>
      <c r="AG1252" s="20">
        <v>96.38</v>
      </c>
      <c r="AH1252">
        <v>51.01</v>
      </c>
      <c r="AI1252" s="8" t="s">
        <v>3636</v>
      </c>
      <c r="AJ1252" s="8" t="s">
        <v>5601</v>
      </c>
      <c r="AK1252" s="8">
        <v>1</v>
      </c>
      <c r="AL1252" s="8">
        <v>0</v>
      </c>
      <c r="AM1252" s="11">
        <v>46.82</v>
      </c>
      <c r="AN1252" s="11">
        <v>48.19</v>
      </c>
      <c r="AO1252" t="s">
        <v>164</v>
      </c>
      <c r="AP1252" s="8" t="s">
        <v>191</v>
      </c>
      <c r="AQ1252" s="8" t="s">
        <v>44</v>
      </c>
      <c r="AR1252" s="8" t="s">
        <v>164</v>
      </c>
      <c r="AS1252" s="8" t="s">
        <v>164</v>
      </c>
      <c r="AT1252" s="8" t="s">
        <v>168</v>
      </c>
      <c r="AU12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2" s="8"/>
      <c r="AW1252">
        <v>23.880825000000002</v>
      </c>
      <c r="AX1252">
        <v>22.914625000000001</v>
      </c>
      <c r="AY1252">
        <v>24.65625</v>
      </c>
      <c r="AZ1252">
        <v>24.094999999999999</v>
      </c>
    </row>
    <row r="1253" spans="1:52" x14ac:dyDescent="0.3">
      <c r="A1253" s="43" t="s">
        <v>1841</v>
      </c>
      <c r="B1253" t="s">
        <v>3480</v>
      </c>
      <c r="C1253" t="s">
        <v>136</v>
      </c>
      <c r="D1253" s="8" t="s">
        <v>104</v>
      </c>
      <c r="E1253" s="8" t="s">
        <v>290</v>
      </c>
      <c r="F1253" s="8" t="s">
        <v>14</v>
      </c>
      <c r="G1253" s="8" t="s">
        <v>9250</v>
      </c>
      <c r="H1253" s="8" t="s">
        <v>126</v>
      </c>
      <c r="I1253" s="8" t="s">
        <v>15</v>
      </c>
      <c r="J1253" s="8">
        <v>71</v>
      </c>
      <c r="K1253" s="14" t="s">
        <v>1840</v>
      </c>
      <c r="L1253" s="14" t="s">
        <v>6021</v>
      </c>
      <c r="M1253" s="10">
        <v>0.79460950225001203</v>
      </c>
      <c r="N1253" s="8" t="s">
        <v>9138</v>
      </c>
      <c r="O1253" s="8" t="s">
        <v>125</v>
      </c>
      <c r="P1253" s="9">
        <v>0.33990740740740738</v>
      </c>
      <c r="Q1253" s="9">
        <v>0.33997685185185184</v>
      </c>
      <c r="R1253" s="8">
        <v>0</v>
      </c>
      <c r="S1253" s="10">
        <v>2.6166666666666667</v>
      </c>
      <c r="T1253" s="8" t="s">
        <v>5184</v>
      </c>
      <c r="U1253" s="8" t="s">
        <v>5185</v>
      </c>
      <c r="V1253" s="10">
        <v>0.32914782380929702</v>
      </c>
      <c r="W1253">
        <v>1360.34</v>
      </c>
      <c r="X1253" s="8">
        <v>0</v>
      </c>
      <c r="Y1253" s="8">
        <v>0</v>
      </c>
      <c r="Z1253">
        <v>0</v>
      </c>
      <c r="AA1253">
        <v>0</v>
      </c>
      <c r="AB1253" s="8">
        <f>Solution[[#This Row],[Old Stop]] +1</f>
        <v>72</v>
      </c>
      <c r="AC1253" s="8" t="str">
        <f>_xlfn.CONCAT(Solution[[#This Row],[Old Rt '#]],"_",Solution[[#This Row],[Week '#]],"_", _xlfn.SWITCH(Solution[[#This Row],[Old Delivery Day]], "M", "Monday", "T", "Tuesday", "W", "Wednesday", "R", "Thursday", "F", "Friday"))</f>
        <v>103_Week4_Tuesday</v>
      </c>
      <c r="AD1253" s="20">
        <v>51.8</v>
      </c>
      <c r="AE1253" s="20">
        <v>51.8</v>
      </c>
      <c r="AF1253" s="20">
        <v>53.126600000000003</v>
      </c>
      <c r="AG1253" s="20">
        <v>54.59</v>
      </c>
      <c r="AH1253">
        <v>28.51</v>
      </c>
      <c r="AI1253" s="8" t="s">
        <v>3408</v>
      </c>
      <c r="AJ1253" s="8" t="s">
        <v>5700</v>
      </c>
      <c r="AK1253" s="8">
        <v>1</v>
      </c>
      <c r="AL1253" s="8">
        <v>0</v>
      </c>
      <c r="AM1253" s="11">
        <v>25.9</v>
      </c>
      <c r="AN1253" s="11">
        <v>27.295000000000002</v>
      </c>
      <c r="AO1253" t="s">
        <v>163</v>
      </c>
      <c r="AP1253" s="8" t="s">
        <v>191</v>
      </c>
      <c r="AQ1253" s="8" t="s">
        <v>44</v>
      </c>
      <c r="AR1253" s="8" t="s">
        <v>163</v>
      </c>
      <c r="AS1253" s="8" t="s">
        <v>163</v>
      </c>
      <c r="AT1253" s="8" t="s">
        <v>168</v>
      </c>
      <c r="AU12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3" s="8">
        <v>0</v>
      </c>
      <c r="AW1253">
        <v>12.95</v>
      </c>
      <c r="AX1253">
        <v>12.95</v>
      </c>
      <c r="AY1253">
        <v>13.281650000000001</v>
      </c>
      <c r="AZ1253">
        <v>13.647500000000001</v>
      </c>
    </row>
    <row r="1254" spans="1:52" x14ac:dyDescent="0.3">
      <c r="A1254" s="43" t="s">
        <v>565</v>
      </c>
      <c r="B1254" t="s">
        <v>3537</v>
      </c>
      <c r="C1254" t="s">
        <v>147</v>
      </c>
      <c r="D1254" s="8" t="s">
        <v>104</v>
      </c>
      <c r="E1254" s="8" t="s">
        <v>290</v>
      </c>
      <c r="F1254" s="8" t="s">
        <v>14</v>
      </c>
      <c r="G1254" s="8" t="s">
        <v>9249</v>
      </c>
      <c r="H1254" s="8" t="s">
        <v>126</v>
      </c>
      <c r="I1254" s="8" t="s">
        <v>15</v>
      </c>
      <c r="J1254" s="8">
        <v>200</v>
      </c>
      <c r="K1254" s="14" t="s">
        <v>564</v>
      </c>
      <c r="L1254" s="14" t="s">
        <v>9030</v>
      </c>
      <c r="M1254" s="10">
        <v>2.8325111684084998</v>
      </c>
      <c r="N1254" s="8" t="s">
        <v>9085</v>
      </c>
      <c r="O1254" s="8" t="s">
        <v>123</v>
      </c>
      <c r="P1254" s="9">
        <v>0.41640046296296296</v>
      </c>
      <c r="Q1254" s="9">
        <v>0.42311342592592593</v>
      </c>
      <c r="R1254" s="8">
        <v>0</v>
      </c>
      <c r="S1254" s="10">
        <v>0.11666666666666667</v>
      </c>
      <c r="T1254" s="8" t="s">
        <v>9031</v>
      </c>
      <c r="U1254" s="8" t="s">
        <v>9032</v>
      </c>
      <c r="V1254" s="10">
        <v>1.39468430661177</v>
      </c>
      <c r="W1254">
        <v>983.95</v>
      </c>
      <c r="X1254" s="8">
        <v>0</v>
      </c>
      <c r="Y1254" s="8">
        <v>0</v>
      </c>
      <c r="Z1254">
        <v>0</v>
      </c>
      <c r="AA1254">
        <v>0</v>
      </c>
      <c r="AB1254" s="8">
        <f>Solution[[#This Row],[Old Stop]] +1</f>
        <v>201</v>
      </c>
      <c r="AC1254" s="8" t="str">
        <f>_xlfn.CONCAT(Solution[[#This Row],[Old Rt '#]],"_",Solution[[#This Row],[Week '#]],"_", _xlfn.SWITCH(Solution[[#This Row],[Old Delivery Day]], "M", "Monday", "T", "Tuesday", "W", "Wednesday", "R", "Thursday", "F", "Friday"))</f>
        <v>103_Week4_Tuesday</v>
      </c>
      <c r="AD1254" s="20">
        <v>35.753700000000002</v>
      </c>
      <c r="AE1254" s="20">
        <v>40.32</v>
      </c>
      <c r="AF1254" s="20">
        <v>39.8566</v>
      </c>
      <c r="AG1254" s="20">
        <v>53.486600000000003</v>
      </c>
      <c r="AH1254">
        <v>14.7</v>
      </c>
      <c r="AI1254" s="8" t="s">
        <v>3408</v>
      </c>
      <c r="AJ1254" s="8" t="s">
        <v>5700</v>
      </c>
      <c r="AK1254" s="8">
        <v>1</v>
      </c>
      <c r="AL1254" s="8">
        <v>0</v>
      </c>
      <c r="AM1254" s="11">
        <v>20.043700000000001</v>
      </c>
      <c r="AN1254" s="11">
        <v>13.5825</v>
      </c>
      <c r="AO1254" t="s">
        <v>163</v>
      </c>
      <c r="AP1254" s="8" t="s">
        <v>191</v>
      </c>
      <c r="AQ1254" s="8" t="s">
        <v>44</v>
      </c>
      <c r="AR1254" s="8" t="s">
        <v>163</v>
      </c>
      <c r="AS1254" s="8" t="s">
        <v>163</v>
      </c>
      <c r="AT1254" s="8" t="s">
        <v>168</v>
      </c>
      <c r="AU12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4" s="8">
        <v>0</v>
      </c>
      <c r="AW1254">
        <v>8.9384250000000005</v>
      </c>
      <c r="AX1254">
        <v>10.08</v>
      </c>
      <c r="AY1254">
        <v>9.9641500000000001</v>
      </c>
      <c r="AZ1254">
        <v>13.371650000000001</v>
      </c>
    </row>
    <row r="1255" spans="1:52" x14ac:dyDescent="0.3">
      <c r="A1255" s="43" t="s">
        <v>1748</v>
      </c>
      <c r="B1255" t="s">
        <v>3840</v>
      </c>
      <c r="C1255" t="s">
        <v>110</v>
      </c>
      <c r="D1255" s="8" t="s">
        <v>104</v>
      </c>
      <c r="E1255" s="8" t="s">
        <v>290</v>
      </c>
      <c r="F1255" s="8" t="s">
        <v>13</v>
      </c>
      <c r="G1255" s="8" t="s">
        <v>180</v>
      </c>
      <c r="H1255" s="8" t="s">
        <v>290</v>
      </c>
      <c r="I1255" s="8" t="s">
        <v>13</v>
      </c>
      <c r="J1255" s="8">
        <v>0</v>
      </c>
      <c r="K1255" s="14" t="s">
        <v>1747</v>
      </c>
      <c r="L1255" s="14" t="s">
        <v>5976</v>
      </c>
      <c r="M1255" s="10">
        <v>0.89667910396734396</v>
      </c>
      <c r="N1255" s="8" t="s">
        <v>7557</v>
      </c>
      <c r="O1255" s="8" t="s">
        <v>147</v>
      </c>
      <c r="P1255" s="9">
        <v>0.33293981481481483</v>
      </c>
      <c r="Q1255" s="9">
        <v>0.33783564814814815</v>
      </c>
      <c r="R1255" s="8">
        <v>0</v>
      </c>
      <c r="S1255" s="10">
        <v>14.175000000000001</v>
      </c>
      <c r="T1255" s="8" t="s">
        <v>3842</v>
      </c>
      <c r="U1255" s="8" t="s">
        <v>3843</v>
      </c>
      <c r="V1255" s="10">
        <v>0.487996779065619</v>
      </c>
      <c r="W1255">
        <v>4396.45</v>
      </c>
      <c r="X1255" s="8">
        <v>0</v>
      </c>
      <c r="Y1255" s="8">
        <v>0</v>
      </c>
      <c r="Z1255">
        <v>0</v>
      </c>
      <c r="AA1255">
        <v>0</v>
      </c>
      <c r="AB1255" s="8">
        <f>Solution[[#This Row],[Old Stop]] +1</f>
        <v>1</v>
      </c>
      <c r="AC1255" s="8" t="str">
        <f>_xlfn.CONCAT(Solution[[#This Row],[Old Rt '#]],"_",Solution[[#This Row],[Week '#]],"_", _xlfn.SWITCH(Solution[[#This Row],[Old Delivery Day]], "M", "Monday", "T", "Tuesday", "W", "Wednesday", "R", "Thursday", "F", "Friday"))</f>
        <v>105_Week4_Monday</v>
      </c>
      <c r="AD1255" s="20">
        <v>84.390900000000002</v>
      </c>
      <c r="AE1255" s="20">
        <v>92.790899999999993</v>
      </c>
      <c r="AF1255" s="20">
        <v>108.8553</v>
      </c>
      <c r="AG1255" s="20">
        <v>124.4584</v>
      </c>
      <c r="AH1255">
        <v>116.02</v>
      </c>
      <c r="AI1255" s="8" t="s">
        <v>3636</v>
      </c>
      <c r="AJ1255" s="8" t="s">
        <v>5601</v>
      </c>
      <c r="AK1255" s="8">
        <v>1</v>
      </c>
      <c r="AL1255" s="8">
        <v>0</v>
      </c>
      <c r="AM1255" s="11">
        <v>100.245</v>
      </c>
      <c r="AN1255" s="11">
        <v>127.2662</v>
      </c>
      <c r="AO1255" t="s">
        <v>164</v>
      </c>
      <c r="AP1255" s="8" t="s">
        <v>191</v>
      </c>
      <c r="AQ1255" s="8" t="s">
        <v>44</v>
      </c>
      <c r="AR1255" s="8" t="s">
        <v>164</v>
      </c>
      <c r="AS1255" s="8" t="s">
        <v>164</v>
      </c>
      <c r="AT1255" s="8" t="s">
        <v>168</v>
      </c>
      <c r="AU12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5" s="8"/>
      <c r="AW1255">
        <v>21.097725000000001</v>
      </c>
      <c r="AX1255">
        <v>23.197724999999998</v>
      </c>
      <c r="AY1255">
        <v>27.213825</v>
      </c>
      <c r="AZ1255">
        <v>31.114599999999999</v>
      </c>
    </row>
    <row r="1256" spans="1:52" x14ac:dyDescent="0.3">
      <c r="A1256" s="43" t="s">
        <v>516</v>
      </c>
      <c r="B1256" t="s">
        <v>3522</v>
      </c>
      <c r="C1256" t="s">
        <v>138</v>
      </c>
      <c r="D1256" s="8" t="s">
        <v>104</v>
      </c>
      <c r="E1256" s="8" t="s">
        <v>290</v>
      </c>
      <c r="F1256" s="8" t="s">
        <v>14</v>
      </c>
      <c r="G1256" s="8" t="s">
        <v>155</v>
      </c>
      <c r="H1256" s="8" t="s">
        <v>160</v>
      </c>
      <c r="I1256" s="8" t="s">
        <v>14</v>
      </c>
      <c r="J1256" s="8">
        <v>1</v>
      </c>
      <c r="K1256" s="14" t="s">
        <v>515</v>
      </c>
      <c r="L1256" s="14" t="s">
        <v>5791</v>
      </c>
      <c r="M1256" s="10">
        <v>4.5625515659080103</v>
      </c>
      <c r="N1256" s="8" t="s">
        <v>9153</v>
      </c>
      <c r="O1256" s="8" t="s">
        <v>138</v>
      </c>
      <c r="P1256" s="9">
        <v>0.31695601851851851</v>
      </c>
      <c r="Q1256" s="9">
        <v>0.32594907407407409</v>
      </c>
      <c r="R1256" s="8">
        <v>0</v>
      </c>
      <c r="S1256" s="10">
        <v>12.27037037</v>
      </c>
      <c r="T1256" s="8" t="s">
        <v>3524</v>
      </c>
      <c r="U1256" s="8" t="s">
        <v>3525</v>
      </c>
      <c r="V1256" s="10">
        <v>1.6112278537275899</v>
      </c>
      <c r="W1256">
        <v>13970.9</v>
      </c>
      <c r="X1256" s="8">
        <v>0</v>
      </c>
      <c r="Y1256" s="8">
        <v>0</v>
      </c>
      <c r="Z1256">
        <v>0</v>
      </c>
      <c r="AA1256">
        <v>0</v>
      </c>
      <c r="AB1256" s="8">
        <f>Solution[[#This Row],[Old Stop]] +1</f>
        <v>2</v>
      </c>
      <c r="AC1256" s="8" t="str">
        <f>_xlfn.CONCAT(Solution[[#This Row],[Old Rt '#]],"_",Solution[[#This Row],[Week '#]],"_", _xlfn.SWITCH(Solution[[#This Row],[Old Delivery Day]], "M", "Monday", "T", "Tuesday", "W", "Wednesday", "R", "Thursday", "F", "Friday"))</f>
        <v>101_Week4_Friday</v>
      </c>
      <c r="AD1256" s="20">
        <v>131.06190000000001</v>
      </c>
      <c r="AE1256" s="20">
        <v>143.6507</v>
      </c>
      <c r="AF1256" s="20">
        <v>130.0461</v>
      </c>
      <c r="AG1256" s="20">
        <v>119.5433</v>
      </c>
      <c r="AH1256">
        <v>238.36</v>
      </c>
      <c r="AI1256" s="8" t="s">
        <v>3408</v>
      </c>
      <c r="AJ1256" s="8" t="s">
        <v>5700</v>
      </c>
      <c r="AK1256" s="8">
        <v>1</v>
      </c>
      <c r="AL1256" s="8">
        <v>0</v>
      </c>
      <c r="AM1256" s="11">
        <v>279.41370000000001</v>
      </c>
      <c r="AN1256" s="11">
        <v>249.32249999999999</v>
      </c>
      <c r="AO1256" t="s">
        <v>163</v>
      </c>
      <c r="AP1256" s="8" t="s">
        <v>191</v>
      </c>
      <c r="AQ1256" s="8" t="s">
        <v>44</v>
      </c>
      <c r="AR1256" s="8" t="s">
        <v>163</v>
      </c>
      <c r="AS1256" s="8" t="s">
        <v>163</v>
      </c>
      <c r="AT1256" s="8" t="s">
        <v>168</v>
      </c>
      <c r="AU12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6" s="8">
        <v>0</v>
      </c>
      <c r="AW1256">
        <v>32.765475000000002</v>
      </c>
      <c r="AX1256">
        <v>35.912675</v>
      </c>
      <c r="AY1256">
        <v>32.511524999999999</v>
      </c>
      <c r="AZ1256">
        <v>29.885825000000001</v>
      </c>
    </row>
    <row r="1257" spans="1:52" x14ac:dyDescent="0.3">
      <c r="A1257" s="43" t="s">
        <v>5714</v>
      </c>
      <c r="B1257" t="s">
        <v>5729</v>
      </c>
      <c r="C1257" t="s">
        <v>110</v>
      </c>
      <c r="D1257" s="8" t="s">
        <v>104</v>
      </c>
      <c r="E1257" s="8" t="s">
        <v>290</v>
      </c>
      <c r="F1257" s="8" t="s">
        <v>14</v>
      </c>
      <c r="G1257" s="8" t="s">
        <v>9248</v>
      </c>
      <c r="H1257" s="8" t="s">
        <v>126</v>
      </c>
      <c r="I1257" s="8" t="s">
        <v>12</v>
      </c>
      <c r="J1257" s="8">
        <v>90</v>
      </c>
      <c r="K1257" s="14" t="s">
        <v>2643</v>
      </c>
      <c r="L1257" s="14" t="s">
        <v>7741</v>
      </c>
      <c r="M1257" s="10">
        <v>1.2101888376577099</v>
      </c>
      <c r="N1257" s="8" t="s">
        <v>9147</v>
      </c>
      <c r="O1257" s="8" t="s">
        <v>125</v>
      </c>
      <c r="P1257" s="9">
        <v>0.35311342592592593</v>
      </c>
      <c r="Q1257" s="9">
        <v>0.36071759259259262</v>
      </c>
      <c r="R1257" s="8">
        <v>0</v>
      </c>
      <c r="S1257" s="10">
        <v>3.4416666666666669</v>
      </c>
      <c r="T1257" s="8" t="s">
        <v>7742</v>
      </c>
      <c r="U1257" s="8" t="s">
        <v>7743</v>
      </c>
      <c r="V1257" s="10">
        <v>0.67494381186430497</v>
      </c>
      <c r="W1257">
        <v>191.95</v>
      </c>
      <c r="Y1257" s="8">
        <v>0</v>
      </c>
      <c r="Z1257">
        <v>0</v>
      </c>
      <c r="AA1257">
        <v>0</v>
      </c>
      <c r="AB1257" s="8">
        <f>Solution[[#This Row],[Old Stop]] +1</f>
        <v>91</v>
      </c>
      <c r="AC1257" s="8" t="str">
        <f>_xlfn.CONCAT(Solution[[#This Row],[Old Rt '#]],"_",Solution[[#This Row],[Week '#]],"_", _xlfn.SWITCH(Solution[[#This Row],[Old Delivery Day]], "M", "Monday", "T", "Tuesday", "W", "Wednesday", "R", "Thursday", "F", "Friday"))</f>
        <v>103_Week4_Wednesday</v>
      </c>
      <c r="AD1257" s="20">
        <v>0</v>
      </c>
      <c r="AE1257" s="20">
        <v>0</v>
      </c>
      <c r="AF1257" s="20">
        <v>0</v>
      </c>
      <c r="AG1257" s="20">
        <v>38.39</v>
      </c>
      <c r="AH1257">
        <v>21.3277</v>
      </c>
      <c r="AI1257" s="8" t="s">
        <v>3408</v>
      </c>
      <c r="AJ1257" s="8" t="s">
        <v>5700</v>
      </c>
      <c r="AK1257" s="8">
        <v>1</v>
      </c>
      <c r="AL1257" s="8"/>
      <c r="AM1257" s="11">
        <v>0</v>
      </c>
      <c r="AN1257" s="11">
        <v>0</v>
      </c>
      <c r="AO1257" t="s">
        <v>163</v>
      </c>
      <c r="AP1257" s="8" t="s">
        <v>77</v>
      </c>
      <c r="AQ1257" s="8" t="s">
        <v>44</v>
      </c>
      <c r="AR1257" s="8" t="s">
        <v>163</v>
      </c>
      <c r="AS1257" s="8" t="s">
        <v>163</v>
      </c>
      <c r="AT1257" s="8" t="s">
        <v>168</v>
      </c>
      <c r="AU12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57" s="8"/>
      <c r="AW1257">
        <v>0</v>
      </c>
      <c r="AX1257">
        <v>0</v>
      </c>
      <c r="AY1257">
        <v>0</v>
      </c>
      <c r="AZ1257">
        <v>9.5975000000000001</v>
      </c>
    </row>
    <row r="1258" spans="1:52" x14ac:dyDescent="0.3">
      <c r="A1258" s="43" t="s">
        <v>1132</v>
      </c>
      <c r="B1258" t="s">
        <v>121</v>
      </c>
      <c r="C1258" t="s">
        <v>4912</v>
      </c>
      <c r="D1258" s="8" t="s">
        <v>104</v>
      </c>
      <c r="E1258" s="8" t="s">
        <v>126</v>
      </c>
      <c r="F1258" s="8" t="s">
        <v>13</v>
      </c>
      <c r="G1258" s="8" t="s">
        <v>9253</v>
      </c>
      <c r="H1258" s="8" t="s">
        <v>126</v>
      </c>
      <c r="I1258" s="8" t="s">
        <v>13</v>
      </c>
      <c r="J1258" s="8">
        <v>0</v>
      </c>
      <c r="K1258" s="14" t="s">
        <v>1131</v>
      </c>
      <c r="L1258" s="14" t="s">
        <v>5855</v>
      </c>
      <c r="M1258" s="10">
        <v>0</v>
      </c>
      <c r="N1258" s="8" t="s">
        <v>8019</v>
      </c>
      <c r="O1258" s="8" t="s">
        <v>147</v>
      </c>
      <c r="P1258" s="9">
        <v>0.37291666666666667</v>
      </c>
      <c r="Q1258" s="9">
        <v>0.39607638888888891</v>
      </c>
      <c r="R1258" s="8">
        <v>0</v>
      </c>
      <c r="S1258" s="10">
        <v>37.970833333333331</v>
      </c>
      <c r="T1258" s="8" t="s">
        <v>4914</v>
      </c>
      <c r="U1258" s="8" t="s">
        <v>4915</v>
      </c>
      <c r="V1258" s="10"/>
      <c r="W1258">
        <v>4597</v>
      </c>
      <c r="X1258" s="8">
        <v>7</v>
      </c>
      <c r="Y1258" s="8">
        <v>0.76666666666666605</v>
      </c>
      <c r="Z1258">
        <v>2</v>
      </c>
      <c r="AA1258">
        <v>29</v>
      </c>
      <c r="AB1258" s="8">
        <f>Solution[[#This Row],[Old Stop]] +1</f>
        <v>1</v>
      </c>
      <c r="AC1258" s="8" t="str">
        <f>_xlfn.CONCAT(Solution[[#This Row],[Old Rt '#]],"_",Solution[[#This Row],[Week '#]],"_", _xlfn.SWITCH(Solution[[#This Row],[Old Delivery Day]], "M", "Monday", "T", "Tuesday", "W", "Wednesday", "R", "Thursday", "F", "Friday"))</f>
        <v>103_Week4_Monday</v>
      </c>
      <c r="AD1258" s="20">
        <v>99.696399999999997</v>
      </c>
      <c r="AE1258" s="20">
        <v>101.2253</v>
      </c>
      <c r="AF1258" s="20">
        <v>72.362300000000005</v>
      </c>
      <c r="AG1258" s="20">
        <v>67.145700000000005</v>
      </c>
      <c r="AH1258">
        <v>77.459999999999994</v>
      </c>
      <c r="AI1258" s="8" t="s">
        <v>4488</v>
      </c>
      <c r="AJ1258" s="8" t="s">
        <v>5706</v>
      </c>
      <c r="AK1258" s="8">
        <v>1</v>
      </c>
      <c r="AL1258" s="8">
        <v>30</v>
      </c>
      <c r="AM1258" s="11">
        <v>71.307500000000005</v>
      </c>
      <c r="AN1258" s="11">
        <v>72.569999999999993</v>
      </c>
      <c r="AO1258" t="s">
        <v>164</v>
      </c>
      <c r="AP1258" s="8" t="s">
        <v>191</v>
      </c>
      <c r="AQ1258" s="8" t="s">
        <v>44</v>
      </c>
      <c r="AR1258" s="8" t="s">
        <v>164</v>
      </c>
      <c r="AS1258" s="8" t="s">
        <v>164</v>
      </c>
      <c r="AT1258" s="8" t="s">
        <v>168</v>
      </c>
      <c r="AU12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58" s="8"/>
      <c r="AW1258">
        <v>24.924099999999999</v>
      </c>
      <c r="AX1258">
        <v>25.306325000000001</v>
      </c>
      <c r="AY1258">
        <v>18.090575000000001</v>
      </c>
      <c r="AZ1258">
        <v>16.786425000000001</v>
      </c>
    </row>
    <row r="1259" spans="1:52" x14ac:dyDescent="0.3">
      <c r="A1259" s="43" t="s">
        <v>534</v>
      </c>
      <c r="B1259" t="s">
        <v>4661</v>
      </c>
      <c r="C1259" t="s">
        <v>110</v>
      </c>
      <c r="D1259" s="8" t="s">
        <v>104</v>
      </c>
      <c r="E1259" s="8" t="s">
        <v>290</v>
      </c>
      <c r="F1259" s="8" t="s">
        <v>14</v>
      </c>
      <c r="G1259" s="8" t="s">
        <v>9251</v>
      </c>
      <c r="H1259" s="8" t="s">
        <v>160</v>
      </c>
      <c r="I1259" s="8" t="s">
        <v>12</v>
      </c>
      <c r="J1259" s="8">
        <v>150</v>
      </c>
      <c r="K1259" s="14" t="s">
        <v>533</v>
      </c>
      <c r="L1259" s="14" t="s">
        <v>6144</v>
      </c>
      <c r="M1259" s="10">
        <v>2.6252226488519899</v>
      </c>
      <c r="N1259" s="8" t="s">
        <v>9141</v>
      </c>
      <c r="O1259" s="8" t="s">
        <v>147</v>
      </c>
      <c r="P1259" s="9">
        <v>0.37483796296296296</v>
      </c>
      <c r="Q1259" s="9">
        <v>0.37969907407407405</v>
      </c>
      <c r="R1259" s="8">
        <v>0</v>
      </c>
      <c r="S1259" s="10">
        <v>7.0833333333333339</v>
      </c>
      <c r="T1259" s="8" t="s">
        <v>5206</v>
      </c>
      <c r="U1259" s="8" t="s">
        <v>5207</v>
      </c>
      <c r="V1259" s="10">
        <v>0.74968211683476504</v>
      </c>
      <c r="W1259">
        <v>5604.3</v>
      </c>
      <c r="X1259" s="8">
        <v>0</v>
      </c>
      <c r="Y1259" s="8">
        <v>1</v>
      </c>
      <c r="Z1259">
        <v>0</v>
      </c>
      <c r="AA1259">
        <v>0</v>
      </c>
      <c r="AB1259" s="8">
        <f>Solution[[#This Row],[Old Stop]] +1</f>
        <v>151</v>
      </c>
      <c r="AC1259" s="8" t="str">
        <f>_xlfn.CONCAT(Solution[[#This Row],[Old Rt '#]],"_",Solution[[#This Row],[Week '#]],"_", _xlfn.SWITCH(Solution[[#This Row],[Old Delivery Day]], "M", "Monday", "T", "Tuesday", "W", "Wednesday", "R", "Thursday", "F", "Friday"))</f>
        <v>101_Week4_Wednesday</v>
      </c>
      <c r="AD1259" s="20">
        <v>106.24420000000001</v>
      </c>
      <c r="AE1259" s="20">
        <v>109.6484</v>
      </c>
      <c r="AF1259" s="20">
        <v>111.25920000000001</v>
      </c>
      <c r="AG1259" s="20">
        <v>55.685000000000002</v>
      </c>
      <c r="AH1259">
        <v>121.07</v>
      </c>
      <c r="AI1259" s="8" t="s">
        <v>3408</v>
      </c>
      <c r="AJ1259" s="8" t="s">
        <v>5700</v>
      </c>
      <c r="AK1259" s="8">
        <v>1</v>
      </c>
      <c r="AL1259" s="8">
        <v>3</v>
      </c>
      <c r="AM1259" s="11">
        <v>107.6862</v>
      </c>
      <c r="AN1259" s="11">
        <v>41.225000000000001</v>
      </c>
      <c r="AO1259" t="s">
        <v>163</v>
      </c>
      <c r="AP1259" s="8" t="s">
        <v>191</v>
      </c>
      <c r="AQ1259" s="8" t="s">
        <v>44</v>
      </c>
      <c r="AR1259" s="8" t="s">
        <v>163</v>
      </c>
      <c r="AS1259" s="8" t="s">
        <v>163</v>
      </c>
      <c r="AT1259" s="8" t="s">
        <v>168</v>
      </c>
      <c r="AU12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59" s="8">
        <v>3</v>
      </c>
      <c r="AW1259">
        <v>26.561050000000002</v>
      </c>
      <c r="AX1259">
        <v>27.412099999999999</v>
      </c>
      <c r="AY1259">
        <v>27.814800000000002</v>
      </c>
      <c r="AZ1259">
        <v>13.921250000000001</v>
      </c>
    </row>
    <row r="1260" spans="1:52" x14ac:dyDescent="0.3">
      <c r="A1260" s="43" t="s">
        <v>1621</v>
      </c>
      <c r="B1260" t="s">
        <v>3938</v>
      </c>
      <c r="C1260" t="s">
        <v>110</v>
      </c>
      <c r="D1260" s="8" t="s">
        <v>104</v>
      </c>
      <c r="E1260" s="8" t="s">
        <v>290</v>
      </c>
      <c r="F1260" s="8" t="s">
        <v>14</v>
      </c>
      <c r="G1260" s="8" t="s">
        <v>4497</v>
      </c>
      <c r="H1260" s="8" t="s">
        <v>126</v>
      </c>
      <c r="I1260" s="8" t="s">
        <v>15</v>
      </c>
      <c r="J1260" s="8">
        <v>77</v>
      </c>
      <c r="K1260" s="14" t="s">
        <v>1620</v>
      </c>
      <c r="L1260" s="14" t="s">
        <v>6225</v>
      </c>
      <c r="M1260" s="10">
        <v>3.1095177794634901</v>
      </c>
      <c r="N1260" s="8" t="s">
        <v>9143</v>
      </c>
      <c r="O1260" s="8" t="s">
        <v>123</v>
      </c>
      <c r="P1260" s="9">
        <v>0.39395833333333335</v>
      </c>
      <c r="Q1260" s="9">
        <v>0.40067129629629628</v>
      </c>
      <c r="R1260" s="8">
        <v>0</v>
      </c>
      <c r="S1260" s="10">
        <v>14.25</v>
      </c>
      <c r="T1260" s="8" t="s">
        <v>3940</v>
      </c>
      <c r="U1260" s="8" t="s">
        <v>3941</v>
      </c>
      <c r="V1260" s="10">
        <v>1.04760041117484</v>
      </c>
      <c r="W1260">
        <v>556.04</v>
      </c>
      <c r="X1260" s="8">
        <v>0</v>
      </c>
      <c r="Y1260" s="8">
        <v>0</v>
      </c>
      <c r="Z1260">
        <v>0</v>
      </c>
      <c r="AA1260">
        <v>0</v>
      </c>
      <c r="AB1260" s="8">
        <f>Solution[[#This Row],[Old Stop]] +1</f>
        <v>78</v>
      </c>
      <c r="AC1260" s="8" t="str">
        <f>_xlfn.CONCAT(Solution[[#This Row],[Old Rt '#]],"_",Solution[[#This Row],[Week '#]],"_", _xlfn.SWITCH(Solution[[#This Row],[Old Delivery Day]], "M", "Monday", "T", "Tuesday", "W", "Wednesday", "R", "Thursday", "F", "Friday"))</f>
        <v>103_Week4_Tuesday</v>
      </c>
      <c r="AD1260" s="20">
        <v>42.38</v>
      </c>
      <c r="AE1260" s="20">
        <v>42.38</v>
      </c>
      <c r="AF1260" s="20">
        <v>43.513300000000001</v>
      </c>
      <c r="AG1260" s="20">
        <v>44.08</v>
      </c>
      <c r="AH1260">
        <v>11.68</v>
      </c>
      <c r="AI1260" s="8" t="s">
        <v>3408</v>
      </c>
      <c r="AJ1260" s="8" t="s">
        <v>5700</v>
      </c>
      <c r="AK1260" s="8">
        <v>1</v>
      </c>
      <c r="AL1260" s="8">
        <v>0</v>
      </c>
      <c r="AM1260" s="11">
        <v>10.595000000000001</v>
      </c>
      <c r="AN1260" s="11">
        <v>11.02</v>
      </c>
      <c r="AO1260" t="s">
        <v>163</v>
      </c>
      <c r="AP1260" s="8" t="s">
        <v>191</v>
      </c>
      <c r="AQ1260" s="8" t="s">
        <v>44</v>
      </c>
      <c r="AR1260" s="8" t="s">
        <v>163</v>
      </c>
      <c r="AS1260" s="8" t="s">
        <v>163</v>
      </c>
      <c r="AT1260" s="8" t="s">
        <v>168</v>
      </c>
      <c r="AU12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0" s="8">
        <v>0</v>
      </c>
      <c r="AW1260">
        <v>10.595000000000001</v>
      </c>
      <c r="AX1260">
        <v>10.595000000000001</v>
      </c>
      <c r="AY1260">
        <v>10.878325</v>
      </c>
      <c r="AZ1260">
        <v>11.02</v>
      </c>
    </row>
    <row r="1261" spans="1:52" x14ac:dyDescent="0.3">
      <c r="A1261" s="43" t="s">
        <v>688</v>
      </c>
      <c r="B1261" t="s">
        <v>3638</v>
      </c>
      <c r="C1261" t="s">
        <v>142</v>
      </c>
      <c r="D1261" s="8" t="s">
        <v>104</v>
      </c>
      <c r="E1261" s="8" t="s">
        <v>126</v>
      </c>
      <c r="F1261" s="8" t="s">
        <v>13</v>
      </c>
      <c r="G1261" s="8" t="s">
        <v>4497</v>
      </c>
      <c r="H1261" s="8" t="s">
        <v>126</v>
      </c>
      <c r="I1261" s="8" t="s">
        <v>13</v>
      </c>
      <c r="J1261" s="8">
        <v>0</v>
      </c>
      <c r="K1261" s="14" t="s">
        <v>687</v>
      </c>
      <c r="L1261" s="14" t="s">
        <v>5840</v>
      </c>
      <c r="M1261" s="10">
        <v>0.79764695868246305</v>
      </c>
      <c r="N1261" s="8" t="s">
        <v>8063</v>
      </c>
      <c r="O1261" s="8" t="s">
        <v>147</v>
      </c>
      <c r="P1261" s="9">
        <v>0.39662037037037035</v>
      </c>
      <c r="Q1261" s="9">
        <v>0.40387731481481481</v>
      </c>
      <c r="R1261" s="8">
        <v>0</v>
      </c>
      <c r="S1261" s="10">
        <v>19.125</v>
      </c>
      <c r="T1261" s="8" t="s">
        <v>4918</v>
      </c>
      <c r="U1261" s="8" t="s">
        <v>4919</v>
      </c>
      <c r="V1261" s="10">
        <v>0.316272386586406</v>
      </c>
      <c r="W1261">
        <v>2749.77</v>
      </c>
      <c r="X1261" s="8">
        <v>0</v>
      </c>
      <c r="Y1261" s="8">
        <v>0</v>
      </c>
      <c r="Z1261">
        <v>0</v>
      </c>
      <c r="AA1261">
        <v>0</v>
      </c>
      <c r="AB1261" s="8">
        <f>Solution[[#This Row],[Old Stop]] +1</f>
        <v>1</v>
      </c>
      <c r="AC1261" s="8" t="str">
        <f>_xlfn.CONCAT(Solution[[#This Row],[Old Rt '#]],"_",Solution[[#This Row],[Week '#]],"_", _xlfn.SWITCH(Solution[[#This Row],[Old Delivery Day]], "M", "Monday", "T", "Tuesday", "W", "Wednesday", "R", "Thursday", "F", "Friday"))</f>
        <v>103_Week4_Monday</v>
      </c>
      <c r="AD1261" s="20">
        <v>51.4</v>
      </c>
      <c r="AE1261" s="20">
        <v>53.416899999999998</v>
      </c>
      <c r="AF1261" s="20">
        <v>55.162300000000002</v>
      </c>
      <c r="AG1261" s="20">
        <v>57.24</v>
      </c>
      <c r="AH1261">
        <v>60.14</v>
      </c>
      <c r="AI1261" s="8" t="s">
        <v>4488</v>
      </c>
      <c r="AJ1261" s="8" t="s">
        <v>5706</v>
      </c>
      <c r="AK1261" s="8">
        <v>1</v>
      </c>
      <c r="AL1261" s="8">
        <v>0</v>
      </c>
      <c r="AM1261" s="11">
        <v>52.177500000000002</v>
      </c>
      <c r="AN1261" s="11">
        <v>57.24</v>
      </c>
      <c r="AO1261" t="s">
        <v>164</v>
      </c>
      <c r="AP1261" s="8" t="s">
        <v>191</v>
      </c>
      <c r="AQ1261" s="8" t="s">
        <v>44</v>
      </c>
      <c r="AR1261" s="8" t="s">
        <v>164</v>
      </c>
      <c r="AS1261" s="8" t="s">
        <v>164</v>
      </c>
      <c r="AT1261" s="8" t="s">
        <v>168</v>
      </c>
      <c r="AU12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1" s="8"/>
      <c r="AW1261">
        <v>12.85</v>
      </c>
      <c r="AX1261">
        <v>13.354225</v>
      </c>
      <c r="AY1261">
        <v>13.790575</v>
      </c>
      <c r="AZ1261">
        <v>14.31</v>
      </c>
    </row>
    <row r="1262" spans="1:52" x14ac:dyDescent="0.3">
      <c r="A1262" s="43" t="s">
        <v>395</v>
      </c>
      <c r="B1262" t="s">
        <v>3537</v>
      </c>
      <c r="C1262" t="s">
        <v>112</v>
      </c>
      <c r="D1262" s="8" t="s">
        <v>104</v>
      </c>
      <c r="E1262" s="8" t="s">
        <v>290</v>
      </c>
      <c r="F1262" s="8" t="s">
        <v>14</v>
      </c>
      <c r="G1262" s="8" t="s">
        <v>9253</v>
      </c>
      <c r="H1262" s="8" t="s">
        <v>126</v>
      </c>
      <c r="I1262" s="8" t="s">
        <v>15</v>
      </c>
      <c r="J1262" s="8">
        <v>40</v>
      </c>
      <c r="K1262" s="14" t="s">
        <v>394</v>
      </c>
      <c r="L1262" s="14" t="s">
        <v>5797</v>
      </c>
      <c r="M1262" s="10">
        <v>2.0532961005049502</v>
      </c>
      <c r="N1262" s="8" t="s">
        <v>9144</v>
      </c>
      <c r="O1262" s="8" t="s">
        <v>147</v>
      </c>
      <c r="P1262" s="9">
        <v>0.38414351851851852</v>
      </c>
      <c r="Q1262" s="9">
        <v>0.39178240740740738</v>
      </c>
      <c r="R1262" s="8">
        <v>0</v>
      </c>
      <c r="S1262" s="10">
        <v>11.166666666666666</v>
      </c>
      <c r="T1262" s="8" t="s">
        <v>3539</v>
      </c>
      <c r="U1262" s="8" t="s">
        <v>3540</v>
      </c>
      <c r="V1262" s="10">
        <v>0.88840371551845698</v>
      </c>
      <c r="W1262">
        <v>2006.53</v>
      </c>
      <c r="X1262" s="8">
        <v>0</v>
      </c>
      <c r="Y1262" s="8">
        <v>0</v>
      </c>
      <c r="Z1262">
        <v>0</v>
      </c>
      <c r="AA1262">
        <v>0</v>
      </c>
      <c r="AB1262" s="8">
        <f>Solution[[#This Row],[Old Stop]] +1</f>
        <v>41</v>
      </c>
      <c r="AC1262" s="8" t="str">
        <f>_xlfn.CONCAT(Solution[[#This Row],[Old Rt '#]],"_",Solution[[#This Row],[Week '#]],"_", _xlfn.SWITCH(Solution[[#This Row],[Old Delivery Day]], "M", "Monday", "T", "Tuesday", "W", "Wednesday", "R", "Thursday", "F", "Friday"))</f>
        <v>103_Week4_Tuesday</v>
      </c>
      <c r="AD1262" s="20">
        <v>37.333300000000001</v>
      </c>
      <c r="AE1262" s="20">
        <v>37.714599999999997</v>
      </c>
      <c r="AF1262" s="20">
        <v>38.107799999999997</v>
      </c>
      <c r="AG1262" s="20">
        <v>43.365299999999998</v>
      </c>
      <c r="AH1262">
        <v>45.72</v>
      </c>
      <c r="AI1262" s="8" t="s">
        <v>3408</v>
      </c>
      <c r="AJ1262" s="8" t="s">
        <v>5700</v>
      </c>
      <c r="AK1262" s="8">
        <v>1</v>
      </c>
      <c r="AL1262" s="8">
        <v>0</v>
      </c>
      <c r="AM1262" s="11">
        <v>31.98</v>
      </c>
      <c r="AN1262" s="11">
        <v>46.802500000000002</v>
      </c>
      <c r="AO1262" t="s">
        <v>163</v>
      </c>
      <c r="AP1262" s="8" t="s">
        <v>191</v>
      </c>
      <c r="AQ1262" s="8" t="s">
        <v>44</v>
      </c>
      <c r="AR1262" s="8" t="s">
        <v>163</v>
      </c>
      <c r="AS1262" s="8" t="s">
        <v>163</v>
      </c>
      <c r="AT1262" s="8" t="s">
        <v>168</v>
      </c>
      <c r="AU12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2" s="8">
        <v>0</v>
      </c>
      <c r="AW1262">
        <v>9.3333250000000003</v>
      </c>
      <c r="AX1262">
        <v>9.4286499999999993</v>
      </c>
      <c r="AY1262">
        <v>9.5269499999999994</v>
      </c>
      <c r="AZ1262">
        <v>10.841324999999999</v>
      </c>
    </row>
    <row r="1263" spans="1:52" x14ac:dyDescent="0.3">
      <c r="A1263" s="43" t="s">
        <v>1491</v>
      </c>
      <c r="B1263" t="s">
        <v>4906</v>
      </c>
      <c r="C1263" t="s">
        <v>110</v>
      </c>
      <c r="D1263" s="8" t="s">
        <v>104</v>
      </c>
      <c r="E1263" s="8" t="s">
        <v>290</v>
      </c>
      <c r="F1263" s="8" t="s">
        <v>14</v>
      </c>
      <c r="G1263" s="8" t="s">
        <v>140</v>
      </c>
      <c r="H1263" s="8" t="s">
        <v>126</v>
      </c>
      <c r="I1263" s="8" t="s">
        <v>48</v>
      </c>
      <c r="J1263" s="8">
        <v>335</v>
      </c>
      <c r="K1263" s="14" t="s">
        <v>1490</v>
      </c>
      <c r="L1263" s="14" t="s">
        <v>9017</v>
      </c>
      <c r="M1263" s="10">
        <v>1.56687252719357</v>
      </c>
      <c r="N1263" s="8" t="s">
        <v>9142</v>
      </c>
      <c r="O1263" s="8" t="s">
        <v>147</v>
      </c>
      <c r="P1263" s="9">
        <v>0.38078703703703703</v>
      </c>
      <c r="Q1263" s="9">
        <v>0.38271990740740741</v>
      </c>
      <c r="R1263" s="8">
        <v>0</v>
      </c>
      <c r="S1263" s="10">
        <v>2.7600000000000002</v>
      </c>
      <c r="T1263" s="8" t="s">
        <v>9018</v>
      </c>
      <c r="U1263" s="8" t="s">
        <v>9019</v>
      </c>
      <c r="V1263" s="10">
        <v>0.26105402902221397</v>
      </c>
      <c r="W1263">
        <v>2402.42</v>
      </c>
      <c r="X1263" s="8">
        <v>0</v>
      </c>
      <c r="Y1263" s="8">
        <v>0</v>
      </c>
      <c r="Z1263">
        <v>0</v>
      </c>
      <c r="AA1263">
        <v>0</v>
      </c>
      <c r="AB1263" s="8">
        <f>Solution[[#This Row],[Old Stop]] +1</f>
        <v>336</v>
      </c>
      <c r="AC1263" s="8" t="str">
        <f>_xlfn.CONCAT(Solution[[#This Row],[Old Rt '#]],"_",Solution[[#This Row],[Week '#]],"_", _xlfn.SWITCH(Solution[[#This Row],[Old Delivery Day]], "M", "Monday", "T", "Tuesday", "W", "Wednesday", "R", "Thursday", "F", "Friday"))</f>
        <v>103_Week4_Thursday</v>
      </c>
      <c r="AD1263" s="20">
        <v>41.48</v>
      </c>
      <c r="AE1263" s="20">
        <v>49.375</v>
      </c>
      <c r="AF1263" s="20">
        <v>52.607100000000003</v>
      </c>
      <c r="AG1263" s="20">
        <v>55.643300000000004</v>
      </c>
      <c r="AH1263">
        <v>56.82</v>
      </c>
      <c r="AI1263" s="8" t="s">
        <v>3408</v>
      </c>
      <c r="AJ1263" s="8" t="s">
        <v>5700</v>
      </c>
      <c r="AK1263" s="8">
        <v>1</v>
      </c>
      <c r="AL1263" s="8">
        <v>0</v>
      </c>
      <c r="AM1263" s="11">
        <v>44.467500000000001</v>
      </c>
      <c r="AN1263" s="11">
        <v>49.965000000000003</v>
      </c>
      <c r="AO1263" t="s">
        <v>163</v>
      </c>
      <c r="AP1263" s="8" t="s">
        <v>191</v>
      </c>
      <c r="AQ1263" s="8" t="s">
        <v>44</v>
      </c>
      <c r="AR1263" s="8" t="s">
        <v>163</v>
      </c>
      <c r="AS1263" s="8" t="s">
        <v>163</v>
      </c>
      <c r="AT1263" s="8" t="s">
        <v>168</v>
      </c>
      <c r="AU12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63" s="8">
        <v>0</v>
      </c>
      <c r="AW1263">
        <v>10.37</v>
      </c>
      <c r="AX1263">
        <v>12.34375</v>
      </c>
      <c r="AY1263">
        <v>13.151775000000001</v>
      </c>
      <c r="AZ1263">
        <v>13.910825000000001</v>
      </c>
    </row>
    <row r="1264" spans="1:52" x14ac:dyDescent="0.3">
      <c r="A1264" s="43" t="s">
        <v>266</v>
      </c>
      <c r="B1264" t="s">
        <v>5438</v>
      </c>
      <c r="C1264" t="s">
        <v>110</v>
      </c>
      <c r="D1264" s="8" t="s">
        <v>104</v>
      </c>
      <c r="E1264" s="8" t="s">
        <v>290</v>
      </c>
      <c r="F1264" s="8" t="s">
        <v>14</v>
      </c>
      <c r="G1264" s="8" t="s">
        <v>9259</v>
      </c>
      <c r="H1264" s="8" t="s">
        <v>126</v>
      </c>
      <c r="I1264" s="8" t="s">
        <v>15</v>
      </c>
      <c r="J1264" s="8">
        <v>99</v>
      </c>
      <c r="K1264" s="14" t="s">
        <v>265</v>
      </c>
      <c r="L1264" s="14" t="s">
        <v>6047</v>
      </c>
      <c r="M1264" s="10">
        <v>1.6780910498278001</v>
      </c>
      <c r="N1264" s="8" t="s">
        <v>9146</v>
      </c>
      <c r="O1264" s="8" t="s">
        <v>123</v>
      </c>
      <c r="P1264" s="9">
        <v>0.40771990740740743</v>
      </c>
      <c r="Q1264" s="9">
        <v>0.41443287037037035</v>
      </c>
      <c r="R1264" s="8">
        <v>0</v>
      </c>
      <c r="S1264" s="10">
        <v>7.8333333333333339</v>
      </c>
      <c r="T1264" s="8" t="s">
        <v>5440</v>
      </c>
      <c r="U1264" s="8" t="s">
        <v>5441</v>
      </c>
      <c r="V1264" s="10">
        <v>0.66013816559732297</v>
      </c>
      <c r="W1264">
        <v>325.26</v>
      </c>
      <c r="X1264" s="8">
        <v>0</v>
      </c>
      <c r="Y1264" s="8">
        <v>0</v>
      </c>
      <c r="Z1264">
        <v>0</v>
      </c>
      <c r="AA1264">
        <v>0</v>
      </c>
      <c r="AB1264" s="8">
        <f>Solution[[#This Row],[Old Stop]] +1</f>
        <v>100</v>
      </c>
      <c r="AC1264" s="8" t="str">
        <f>_xlfn.CONCAT(Solution[[#This Row],[Old Rt '#]],"_",Solution[[#This Row],[Week '#]],"_", _xlfn.SWITCH(Solution[[#This Row],[Old Delivery Day]], "M", "Monday", "T", "Tuesday", "W", "Wednesday", "R", "Thursday", "F", "Friday"))</f>
        <v>103_Week4_Tuesday</v>
      </c>
      <c r="AD1264" s="20">
        <v>36.14</v>
      </c>
      <c r="AE1264" s="20">
        <v>36.14</v>
      </c>
      <c r="AF1264" s="20">
        <v>0</v>
      </c>
      <c r="AG1264" s="20">
        <v>38.01</v>
      </c>
      <c r="AH1264" t="s">
        <v>247</v>
      </c>
      <c r="AI1264" s="8" t="s">
        <v>3408</v>
      </c>
      <c r="AJ1264" s="8" t="s">
        <v>5700</v>
      </c>
      <c r="AK1264" s="8">
        <v>1</v>
      </c>
      <c r="AL1264" s="8">
        <v>0</v>
      </c>
      <c r="AM1264" s="11">
        <v>4.5175000000000001</v>
      </c>
      <c r="AN1264" s="11">
        <v>9.5024999999999995</v>
      </c>
      <c r="AO1264" t="s">
        <v>163</v>
      </c>
      <c r="AP1264" s="8" t="s">
        <v>191</v>
      </c>
      <c r="AQ1264" s="8" t="s">
        <v>44</v>
      </c>
      <c r="AR1264" s="8" t="s">
        <v>163</v>
      </c>
      <c r="AS1264" s="8" t="s">
        <v>163</v>
      </c>
      <c r="AT1264" s="8" t="s">
        <v>168</v>
      </c>
      <c r="AU12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4" s="8">
        <v>0</v>
      </c>
      <c r="AW1264">
        <v>9.0350000000000001</v>
      </c>
      <c r="AX1264">
        <v>9.0350000000000001</v>
      </c>
      <c r="AY1264">
        <v>0</v>
      </c>
      <c r="AZ1264">
        <v>9.5024999999999995</v>
      </c>
    </row>
    <row r="1265" spans="1:52" x14ac:dyDescent="0.3">
      <c r="A1265" s="43" t="s">
        <v>1478</v>
      </c>
      <c r="B1265" t="s">
        <v>158</v>
      </c>
      <c r="C1265" t="s">
        <v>112</v>
      </c>
      <c r="D1265" s="8" t="s">
        <v>104</v>
      </c>
      <c r="E1265" s="8" t="s">
        <v>290</v>
      </c>
      <c r="F1265" s="8" t="s">
        <v>14</v>
      </c>
      <c r="G1265" s="8" t="s">
        <v>9252</v>
      </c>
      <c r="H1265" s="8" t="s">
        <v>126</v>
      </c>
      <c r="I1265" s="8" t="s">
        <v>12</v>
      </c>
      <c r="J1265" s="8">
        <v>37</v>
      </c>
      <c r="K1265" s="14" t="s">
        <v>1477</v>
      </c>
      <c r="L1265" s="14" t="s">
        <v>6093</v>
      </c>
      <c r="M1265" s="10">
        <v>2.5737385260847199</v>
      </c>
      <c r="N1265" s="8" t="s">
        <v>9139</v>
      </c>
      <c r="O1265" s="8" t="s">
        <v>147</v>
      </c>
      <c r="P1265" s="9">
        <v>0.34175925925925926</v>
      </c>
      <c r="Q1265" s="9">
        <v>0.34682870370370372</v>
      </c>
      <c r="R1265" s="8">
        <v>0</v>
      </c>
      <c r="S1265" s="10">
        <v>7.8916666666666666</v>
      </c>
      <c r="T1265" s="8" t="s">
        <v>4964</v>
      </c>
      <c r="U1265" s="8" t="s">
        <v>4965</v>
      </c>
      <c r="V1265" s="10">
        <v>1.4949562592441199</v>
      </c>
      <c r="W1265">
        <v>2809.78</v>
      </c>
      <c r="X1265" s="8">
        <v>0</v>
      </c>
      <c r="Y1265" s="8">
        <v>0</v>
      </c>
      <c r="Z1265">
        <v>0</v>
      </c>
      <c r="AA1265">
        <v>0</v>
      </c>
      <c r="AB1265" s="8">
        <f>Solution[[#This Row],[Old Stop]] +1</f>
        <v>38</v>
      </c>
      <c r="AC1265" s="8" t="str">
        <f>_xlfn.CONCAT(Solution[[#This Row],[Old Rt '#]],"_",Solution[[#This Row],[Week '#]],"_", _xlfn.SWITCH(Solution[[#This Row],[Old Delivery Day]], "M", "Monday", "T", "Tuesday", "W", "Wednesday", "R", "Thursday", "F", "Friday"))</f>
        <v>103_Week4_Wednesday</v>
      </c>
      <c r="AD1265" s="20">
        <v>52.933</v>
      </c>
      <c r="AE1265" s="20">
        <v>53.85</v>
      </c>
      <c r="AF1265" s="20">
        <v>55.4146</v>
      </c>
      <c r="AG1265" s="20">
        <v>57.982300000000002</v>
      </c>
      <c r="AH1265">
        <v>56.11</v>
      </c>
      <c r="AI1265" s="8" t="s">
        <v>3408</v>
      </c>
      <c r="AJ1265" s="8" t="s">
        <v>5700</v>
      </c>
      <c r="AK1265" s="8">
        <v>1</v>
      </c>
      <c r="AL1265" s="8">
        <v>0</v>
      </c>
      <c r="AM1265" s="11">
        <v>53.85</v>
      </c>
      <c r="AN1265" s="11">
        <v>57.6312</v>
      </c>
      <c r="AO1265" t="s">
        <v>163</v>
      </c>
      <c r="AP1265" s="8" t="s">
        <v>191</v>
      </c>
      <c r="AQ1265" s="8" t="s">
        <v>44</v>
      </c>
      <c r="AR1265" s="8" t="s">
        <v>163</v>
      </c>
      <c r="AS1265" s="8" t="s">
        <v>163</v>
      </c>
      <c r="AT1265" s="8" t="s">
        <v>168</v>
      </c>
      <c r="AU12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65" s="8">
        <v>0</v>
      </c>
      <c r="AW1265">
        <v>13.23325</v>
      </c>
      <c r="AX1265">
        <v>13.4625</v>
      </c>
      <c r="AY1265">
        <v>13.85365</v>
      </c>
      <c r="AZ1265">
        <v>14.495575000000001</v>
      </c>
    </row>
    <row r="1266" spans="1:52" x14ac:dyDescent="0.3">
      <c r="A1266" s="43" t="s">
        <v>268</v>
      </c>
      <c r="B1266" t="s">
        <v>4269</v>
      </c>
      <c r="C1266" t="s">
        <v>110</v>
      </c>
      <c r="D1266" s="8" t="s">
        <v>104</v>
      </c>
      <c r="E1266" s="8" t="s">
        <v>290</v>
      </c>
      <c r="F1266" s="8" t="s">
        <v>14</v>
      </c>
      <c r="G1266" s="8" t="s">
        <v>4484</v>
      </c>
      <c r="H1266" s="8" t="s">
        <v>160</v>
      </c>
      <c r="I1266" s="8" t="s">
        <v>12</v>
      </c>
      <c r="J1266" s="8">
        <v>295</v>
      </c>
      <c r="K1266" s="14" t="s">
        <v>267</v>
      </c>
      <c r="L1266" s="14" t="s">
        <v>5780</v>
      </c>
      <c r="M1266" s="10">
        <v>1.0069811551364001</v>
      </c>
      <c r="N1266" s="8" t="s">
        <v>9084</v>
      </c>
      <c r="O1266" s="8" t="s">
        <v>147</v>
      </c>
      <c r="P1266" s="9">
        <v>0.40136574074074072</v>
      </c>
      <c r="Q1266" s="9">
        <v>0.4065509259259259</v>
      </c>
      <c r="R1266" s="8">
        <v>0</v>
      </c>
      <c r="S1266" s="10">
        <v>7.0791666666666666</v>
      </c>
      <c r="T1266" s="8" t="s">
        <v>4271</v>
      </c>
      <c r="U1266" s="8" t="s">
        <v>4272</v>
      </c>
      <c r="V1266" s="10">
        <v>0.33167635937226098</v>
      </c>
      <c r="W1266">
        <v>4170.8900000000003</v>
      </c>
      <c r="X1266" s="8">
        <v>3</v>
      </c>
      <c r="Y1266" s="8">
        <v>0.8125</v>
      </c>
      <c r="Z1266">
        <v>2</v>
      </c>
      <c r="AA1266">
        <v>16</v>
      </c>
      <c r="AB1266" s="8">
        <f>Solution[[#This Row],[Old Stop]] +1</f>
        <v>296</v>
      </c>
      <c r="AC1266" s="8" t="str">
        <f>_xlfn.CONCAT(Solution[[#This Row],[Old Rt '#]],"_",Solution[[#This Row],[Week '#]],"_", _xlfn.SWITCH(Solution[[#This Row],[Old Delivery Day]], "M", "Monday", "T", "Tuesday", "W", "Wednesday", "R", "Thursday", "F", "Friday"))</f>
        <v>101_Week4_Wednesday</v>
      </c>
      <c r="AD1266" s="20">
        <v>77.901499999999999</v>
      </c>
      <c r="AE1266" s="20">
        <v>80.162999999999997</v>
      </c>
      <c r="AF1266" s="20">
        <v>73.88</v>
      </c>
      <c r="AG1266" s="20">
        <v>76.154600000000002</v>
      </c>
      <c r="AH1266">
        <v>77.61</v>
      </c>
      <c r="AI1266" s="8" t="s">
        <v>3408</v>
      </c>
      <c r="AJ1266" s="8" t="s">
        <v>5700</v>
      </c>
      <c r="AK1266" s="8">
        <v>1</v>
      </c>
      <c r="AL1266" s="8">
        <v>16</v>
      </c>
      <c r="AM1266" s="11">
        <v>76.14</v>
      </c>
      <c r="AN1266" s="11">
        <v>73.215000000000003</v>
      </c>
      <c r="AO1266" t="s">
        <v>163</v>
      </c>
      <c r="AP1266" s="8" t="s">
        <v>191</v>
      </c>
      <c r="AQ1266" s="8" t="s">
        <v>44</v>
      </c>
      <c r="AR1266" s="8" t="s">
        <v>163</v>
      </c>
      <c r="AS1266" s="8" t="s">
        <v>163</v>
      </c>
      <c r="AT1266" s="8" t="s">
        <v>168</v>
      </c>
      <c r="AU12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66" s="8">
        <v>16</v>
      </c>
      <c r="AW1266">
        <v>19.475375</v>
      </c>
      <c r="AX1266">
        <v>20.040749999999999</v>
      </c>
      <c r="AY1266">
        <v>18.47</v>
      </c>
      <c r="AZ1266">
        <v>19.038650000000001</v>
      </c>
    </row>
    <row r="1267" spans="1:52" x14ac:dyDescent="0.3">
      <c r="A1267" s="43" t="s">
        <v>1761</v>
      </c>
      <c r="B1267" t="s">
        <v>116</v>
      </c>
      <c r="C1267" t="s">
        <v>4912</v>
      </c>
      <c r="D1267" s="8" t="s">
        <v>104</v>
      </c>
      <c r="E1267" s="8" t="s">
        <v>126</v>
      </c>
      <c r="F1267" s="8" t="s">
        <v>13</v>
      </c>
      <c r="G1267" s="8" t="s">
        <v>140</v>
      </c>
      <c r="H1267" s="8" t="s">
        <v>126</v>
      </c>
      <c r="I1267" s="8" t="s">
        <v>13</v>
      </c>
      <c r="J1267" s="8">
        <v>0</v>
      </c>
      <c r="K1267" s="14" t="s">
        <v>1760</v>
      </c>
      <c r="L1267" s="14" t="s">
        <v>5842</v>
      </c>
      <c r="M1267" s="10">
        <v>2.8784302264447801</v>
      </c>
      <c r="N1267" s="8" t="s">
        <v>8021</v>
      </c>
      <c r="O1267" s="8" t="s">
        <v>147</v>
      </c>
      <c r="P1267" s="9">
        <v>0.3662037037037037</v>
      </c>
      <c r="Q1267" s="9">
        <v>0.37291666666666667</v>
      </c>
      <c r="R1267" s="8">
        <v>0</v>
      </c>
      <c r="S1267" s="10">
        <v>9.4354006285390355</v>
      </c>
      <c r="T1267" s="8" t="s">
        <v>4914</v>
      </c>
      <c r="U1267" s="8" t="s">
        <v>4915</v>
      </c>
      <c r="V1267" s="10">
        <v>1.6500466348155101</v>
      </c>
      <c r="W1267">
        <v>0</v>
      </c>
      <c r="X1267" s="8">
        <v>0</v>
      </c>
      <c r="Y1267" s="8">
        <v>0</v>
      </c>
      <c r="Z1267">
        <v>0</v>
      </c>
      <c r="AA1267">
        <v>0</v>
      </c>
      <c r="AB1267" s="8">
        <f>Solution[[#This Row],[Old Stop]] +1</f>
        <v>1</v>
      </c>
      <c r="AC1267" s="8" t="str">
        <f>_xlfn.CONCAT(Solution[[#This Row],[Old Rt '#]],"_",Solution[[#This Row],[Week '#]],"_", _xlfn.SWITCH(Solution[[#This Row],[Old Delivery Day]], "M", "Monday", "T", "Tuesday", "W", "Wednesday", "R", "Thursday", "F", "Friday"))</f>
        <v>103_Week4_Monday</v>
      </c>
      <c r="AD1267" s="20">
        <v>0</v>
      </c>
      <c r="AE1267" s="20">
        <v>0</v>
      </c>
      <c r="AF1267" s="20">
        <v>0</v>
      </c>
      <c r="AG1267" s="20">
        <v>0</v>
      </c>
      <c r="AH1267" t="s">
        <v>247</v>
      </c>
      <c r="AI1267" s="8" t="s">
        <v>4488</v>
      </c>
      <c r="AJ1267" s="8" t="s">
        <v>5706</v>
      </c>
      <c r="AK1267" s="8">
        <v>1</v>
      </c>
      <c r="AL1267" s="8">
        <v>0</v>
      </c>
      <c r="AM1267" s="11">
        <v>0</v>
      </c>
      <c r="AN1267" s="11">
        <v>0</v>
      </c>
      <c r="AO1267" t="s">
        <v>164</v>
      </c>
      <c r="AP1267" s="8" t="s">
        <v>191</v>
      </c>
      <c r="AQ1267" s="8" t="s">
        <v>44</v>
      </c>
      <c r="AR1267" s="8" t="s">
        <v>164</v>
      </c>
      <c r="AS1267" s="8" t="s">
        <v>164</v>
      </c>
      <c r="AT1267" s="8" t="s">
        <v>168</v>
      </c>
      <c r="AU12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7" s="8"/>
      <c r="AW1267">
        <v>0</v>
      </c>
      <c r="AX1267">
        <v>0</v>
      </c>
      <c r="AY1267">
        <v>0</v>
      </c>
      <c r="AZ1267">
        <v>0</v>
      </c>
    </row>
    <row r="1268" spans="1:52" x14ac:dyDescent="0.3">
      <c r="A1268" s="43" t="s">
        <v>273</v>
      </c>
      <c r="B1268" t="s">
        <v>5257</v>
      </c>
      <c r="C1268" t="s">
        <v>110</v>
      </c>
      <c r="D1268" s="8" t="s">
        <v>104</v>
      </c>
      <c r="E1268" s="8" t="s">
        <v>290</v>
      </c>
      <c r="F1268" s="8" t="s">
        <v>14</v>
      </c>
      <c r="G1268" s="8" t="s">
        <v>137</v>
      </c>
      <c r="H1268" s="8" t="s">
        <v>126</v>
      </c>
      <c r="I1268" s="8" t="s">
        <v>15</v>
      </c>
      <c r="J1268" s="8">
        <v>69</v>
      </c>
      <c r="K1268" s="14" t="s">
        <v>272</v>
      </c>
      <c r="L1268" s="14" t="s">
        <v>5831</v>
      </c>
      <c r="M1268" s="10">
        <v>1.08931955165784</v>
      </c>
      <c r="N1268" s="8" t="s">
        <v>9145</v>
      </c>
      <c r="O1268" s="8" t="s">
        <v>125</v>
      </c>
      <c r="P1268" s="9">
        <v>0.34759259259259262</v>
      </c>
      <c r="Q1268" s="9">
        <v>0.35228009259259258</v>
      </c>
      <c r="R1268" s="8">
        <v>0</v>
      </c>
      <c r="S1268" s="10">
        <v>6.65</v>
      </c>
      <c r="T1268" s="8" t="s">
        <v>5259</v>
      </c>
      <c r="U1268" s="8" t="s">
        <v>5260</v>
      </c>
      <c r="V1268" s="10">
        <v>0.66269285457814497</v>
      </c>
      <c r="W1268">
        <v>966.14</v>
      </c>
      <c r="X1268" s="8">
        <v>0</v>
      </c>
      <c r="Y1268" s="8">
        <v>0</v>
      </c>
      <c r="Z1268">
        <v>0</v>
      </c>
      <c r="AA1268">
        <v>0</v>
      </c>
      <c r="AB1268" s="8">
        <f>Solution[[#This Row],[Old Stop]] +1</f>
        <v>70</v>
      </c>
      <c r="AC1268" s="8" t="str">
        <f>_xlfn.CONCAT(Solution[[#This Row],[Old Rt '#]],"_",Solution[[#This Row],[Week '#]],"_", _xlfn.SWITCH(Solution[[#This Row],[Old Delivery Day]], "M", "Monday", "T", "Tuesday", "W", "Wednesday", "R", "Thursday", "F", "Friday"))</f>
        <v>103_Week4_Tuesday</v>
      </c>
      <c r="AD1268" s="20">
        <v>36.82</v>
      </c>
      <c r="AE1268" s="20">
        <v>36.82</v>
      </c>
      <c r="AF1268" s="20">
        <v>37.799999999999997</v>
      </c>
      <c r="AG1268" s="20">
        <v>38.29</v>
      </c>
      <c r="AH1268">
        <v>20.3</v>
      </c>
      <c r="AI1268" s="8" t="s">
        <v>3408</v>
      </c>
      <c r="AJ1268" s="8" t="s">
        <v>5700</v>
      </c>
      <c r="AK1268" s="8">
        <v>1</v>
      </c>
      <c r="AL1268" s="8">
        <v>0</v>
      </c>
      <c r="AM1268" s="11">
        <v>18.41</v>
      </c>
      <c r="AN1268" s="11">
        <v>19.145</v>
      </c>
      <c r="AO1268" t="s">
        <v>163</v>
      </c>
      <c r="AP1268" s="8" t="s">
        <v>191</v>
      </c>
      <c r="AQ1268" s="8" t="s">
        <v>44</v>
      </c>
      <c r="AR1268" s="8" t="s">
        <v>163</v>
      </c>
      <c r="AS1268" s="8" t="s">
        <v>163</v>
      </c>
      <c r="AT1268" s="8" t="s">
        <v>168</v>
      </c>
      <c r="AU12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8" s="8">
        <v>0</v>
      </c>
      <c r="AW1268">
        <v>9.2050000000000001</v>
      </c>
      <c r="AX1268">
        <v>9.2050000000000001</v>
      </c>
      <c r="AY1268">
        <v>9.4499999999999993</v>
      </c>
      <c r="AZ1268">
        <v>9.5724999999999998</v>
      </c>
    </row>
    <row r="1269" spans="1:52" x14ac:dyDescent="0.3">
      <c r="A1269" s="43" t="s">
        <v>7563</v>
      </c>
      <c r="B1269" t="s">
        <v>7619</v>
      </c>
      <c r="C1269" t="s">
        <v>110</v>
      </c>
      <c r="D1269" s="8" t="s">
        <v>104</v>
      </c>
      <c r="E1269" s="8" t="s">
        <v>290</v>
      </c>
      <c r="F1269" s="8" t="s">
        <v>13</v>
      </c>
      <c r="G1269" s="8" t="s">
        <v>9250</v>
      </c>
      <c r="H1269" s="8" t="s">
        <v>126</v>
      </c>
      <c r="I1269" s="8" t="s">
        <v>13</v>
      </c>
      <c r="J1269" s="8">
        <v>0</v>
      </c>
      <c r="K1269" s="14" t="s">
        <v>7620</v>
      </c>
      <c r="L1269" s="14" t="s">
        <v>7621</v>
      </c>
      <c r="M1269" s="10">
        <v>23.445758611358201</v>
      </c>
      <c r="N1269" s="8" t="s">
        <v>7558</v>
      </c>
      <c r="O1269" s="8" t="s">
        <v>110</v>
      </c>
      <c r="P1269" s="9">
        <v>0.35412037037037036</v>
      </c>
      <c r="Q1269" s="9">
        <v>0.35412037037037036</v>
      </c>
      <c r="R1269" s="8">
        <v>0</v>
      </c>
      <c r="S1269" s="10">
        <v>9.4354006285390355</v>
      </c>
      <c r="T1269" s="8" t="s">
        <v>7622</v>
      </c>
      <c r="U1269" s="8" t="s">
        <v>7623</v>
      </c>
      <c r="V1269" s="10">
        <v>19.0471809062409</v>
      </c>
      <c r="W1269"/>
      <c r="Y1269" s="8">
        <v>0</v>
      </c>
      <c r="Z1269">
        <v>0</v>
      </c>
      <c r="AA1269">
        <v>0</v>
      </c>
      <c r="AB1269" s="8">
        <f>Solution[[#This Row],[Old Stop]] +1</f>
        <v>1</v>
      </c>
      <c r="AC1269" s="8" t="str">
        <f>_xlfn.CONCAT(Solution[[#This Row],[Old Rt '#]],"_",Solution[[#This Row],[Week '#]],"_", _xlfn.SWITCH(Solution[[#This Row],[Old Delivery Day]], "M", "Monday", "T", "Tuesday", "W", "Wednesday", "R", "Thursday", "F", "Friday"))</f>
        <v>103_Week4_Monday</v>
      </c>
      <c r="AD1269" s="20">
        <v>0</v>
      </c>
      <c r="AE1269" s="20">
        <v>0</v>
      </c>
      <c r="AF1269" s="20">
        <v>0</v>
      </c>
      <c r="AG1269" s="20">
        <v>0</v>
      </c>
      <c r="AI1269" s="8" t="s">
        <v>3636</v>
      </c>
      <c r="AJ1269" s="8" t="s">
        <v>5601</v>
      </c>
      <c r="AK1269" s="8">
        <v>1</v>
      </c>
      <c r="AL1269" s="8"/>
      <c r="AM1269" s="11">
        <v>0</v>
      </c>
      <c r="AN1269" s="11">
        <v>0</v>
      </c>
      <c r="AO1269" t="s">
        <v>163</v>
      </c>
      <c r="AP1269" s="8" t="s">
        <v>77</v>
      </c>
      <c r="AQ1269" s="8" t="s">
        <v>44</v>
      </c>
      <c r="AR1269" s="8" t="s">
        <v>163</v>
      </c>
      <c r="AS1269" s="8" t="s">
        <v>164</v>
      </c>
      <c r="AT1269" s="8" t="s">
        <v>168</v>
      </c>
      <c r="AU12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69" s="8"/>
      <c r="AW1269">
        <v>0</v>
      </c>
      <c r="AX1269">
        <v>0</v>
      </c>
      <c r="AY1269">
        <v>0</v>
      </c>
      <c r="AZ1269">
        <v>0</v>
      </c>
    </row>
    <row r="1270" spans="1:52" x14ac:dyDescent="0.3">
      <c r="A1270" s="43" t="s">
        <v>766</v>
      </c>
      <c r="B1270" t="s">
        <v>5208</v>
      </c>
      <c r="C1270" t="s">
        <v>110</v>
      </c>
      <c r="D1270" s="8" t="s">
        <v>104</v>
      </c>
      <c r="E1270" s="8" t="s">
        <v>290</v>
      </c>
      <c r="F1270" s="8" t="s">
        <v>48</v>
      </c>
      <c r="G1270" s="8" t="s">
        <v>9268</v>
      </c>
      <c r="H1270" s="8" t="s">
        <v>290</v>
      </c>
      <c r="I1270" s="8" t="s">
        <v>14</v>
      </c>
      <c r="J1270" s="8">
        <v>25</v>
      </c>
      <c r="K1270" s="14" t="s">
        <v>765</v>
      </c>
      <c r="L1270" s="14" t="s">
        <v>6123</v>
      </c>
      <c r="M1270" s="10">
        <v>5.9653398744812902</v>
      </c>
      <c r="N1270" s="8" t="s">
        <v>9149</v>
      </c>
      <c r="O1270" s="8" t="s">
        <v>125</v>
      </c>
      <c r="P1270" s="9">
        <v>0.54535879629629624</v>
      </c>
      <c r="Q1270" s="9">
        <v>0.55792824074074077</v>
      </c>
      <c r="R1270" s="8">
        <v>0</v>
      </c>
      <c r="S1270" s="10">
        <v>14.244444445000001</v>
      </c>
      <c r="T1270" s="8" t="s">
        <v>5210</v>
      </c>
      <c r="U1270" s="8" t="s">
        <v>5211</v>
      </c>
      <c r="V1270" s="10">
        <v>4.0068281551324301</v>
      </c>
      <c r="W1270">
        <v>12656.98</v>
      </c>
      <c r="X1270" s="8">
        <v>0</v>
      </c>
      <c r="Y1270" s="8">
        <v>0</v>
      </c>
      <c r="Z1270">
        <v>0</v>
      </c>
      <c r="AA1270">
        <v>0</v>
      </c>
      <c r="AB1270" s="8">
        <f>Solution[[#This Row],[Old Stop]] +1</f>
        <v>26</v>
      </c>
      <c r="AC1270" s="8" t="str">
        <f>_xlfn.CONCAT(Solution[[#This Row],[Old Rt '#]],"_",Solution[[#This Row],[Week '#]],"_", _xlfn.SWITCH(Solution[[#This Row],[Old Delivery Day]], "M", "Monday", "T", "Tuesday", "W", "Wednesday", "R", "Thursday", "F", "Friday"))</f>
        <v>105_Week4_Friday</v>
      </c>
      <c r="AD1270" s="20">
        <v>481.35</v>
      </c>
      <c r="AE1270" s="20">
        <v>481.35</v>
      </c>
      <c r="AF1270" s="20">
        <v>491.48419999999999</v>
      </c>
      <c r="AG1270" s="20">
        <v>516.82000000000005</v>
      </c>
      <c r="AH1270">
        <v>264.52</v>
      </c>
      <c r="AI1270" s="8" t="s">
        <v>3549</v>
      </c>
      <c r="AJ1270" s="8" t="s">
        <v>5702</v>
      </c>
      <c r="AK1270" s="8">
        <v>1</v>
      </c>
      <c r="AL1270" s="8">
        <v>0</v>
      </c>
      <c r="AM1270" s="11">
        <v>240.67500000000001</v>
      </c>
      <c r="AN1270" s="11">
        <v>258.41000000000003</v>
      </c>
      <c r="AO1270" t="s">
        <v>163</v>
      </c>
      <c r="AP1270" s="8" t="s">
        <v>191</v>
      </c>
      <c r="AQ1270" s="8" t="s">
        <v>44</v>
      </c>
      <c r="AR1270" s="8" t="s">
        <v>164</v>
      </c>
      <c r="AS1270" s="8" t="s">
        <v>163</v>
      </c>
      <c r="AT1270" s="8" t="s">
        <v>168</v>
      </c>
      <c r="AU12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0" s="8">
        <v>0</v>
      </c>
      <c r="AW1270">
        <v>120.33750000000001</v>
      </c>
      <c r="AX1270">
        <v>120.33750000000001</v>
      </c>
      <c r="AY1270">
        <v>122.87105</v>
      </c>
      <c r="AZ1270">
        <v>129.20500000000001</v>
      </c>
    </row>
    <row r="1271" spans="1:52" x14ac:dyDescent="0.3">
      <c r="A1271" s="43" t="s">
        <v>1471</v>
      </c>
      <c r="B1271" t="s">
        <v>3632</v>
      </c>
      <c r="C1271" t="s">
        <v>110</v>
      </c>
      <c r="D1271" s="8" t="s">
        <v>104</v>
      </c>
      <c r="E1271" s="8" t="s">
        <v>290</v>
      </c>
      <c r="F1271" s="8" t="s">
        <v>13</v>
      </c>
      <c r="G1271" s="8" t="s">
        <v>9253</v>
      </c>
      <c r="H1271" s="8" t="s">
        <v>126</v>
      </c>
      <c r="I1271" s="8" t="s">
        <v>14</v>
      </c>
      <c r="J1271" s="8">
        <v>50</v>
      </c>
      <c r="K1271" s="14" t="s">
        <v>1470</v>
      </c>
      <c r="L1271" s="14" t="s">
        <v>6010</v>
      </c>
      <c r="M1271" s="10">
        <v>7.5362722534151799E-2</v>
      </c>
      <c r="N1271" s="8" t="s">
        <v>7550</v>
      </c>
      <c r="O1271" s="8" t="s">
        <v>147</v>
      </c>
      <c r="P1271" s="9">
        <v>0.40675925925925926</v>
      </c>
      <c r="Q1271" s="9">
        <v>0.41230324074074076</v>
      </c>
      <c r="R1271" s="8">
        <v>0</v>
      </c>
      <c r="S1271" s="10">
        <v>7.2266666666666666</v>
      </c>
      <c r="T1271" s="8" t="s">
        <v>3634</v>
      </c>
      <c r="U1271" s="8" t="s">
        <v>3635</v>
      </c>
      <c r="V1271" s="10">
        <v>3.4879431130129902E-2</v>
      </c>
      <c r="W1271">
        <v>2487.7600000000002</v>
      </c>
      <c r="X1271" s="8">
        <v>0</v>
      </c>
      <c r="Y1271" s="8">
        <v>0</v>
      </c>
      <c r="Z1271">
        <v>0</v>
      </c>
      <c r="AA1271">
        <v>0</v>
      </c>
      <c r="AB1271" s="8">
        <f>Solution[[#This Row],[Old Stop]] +1</f>
        <v>51</v>
      </c>
      <c r="AC1271" s="8" t="str">
        <f>_xlfn.CONCAT(Solution[[#This Row],[Old Rt '#]],"_",Solution[[#This Row],[Week '#]],"_", _xlfn.SWITCH(Solution[[#This Row],[Old Delivery Day]], "M", "Monday", "T", "Tuesday", "W", "Wednesday", "R", "Thursday", "F", "Friday"))</f>
        <v>103_Week4_Friday</v>
      </c>
      <c r="AD1271" s="20">
        <v>49.34</v>
      </c>
      <c r="AE1271" s="20">
        <v>49.34</v>
      </c>
      <c r="AF1271" s="20">
        <v>49.798400000000001</v>
      </c>
      <c r="AG1271" s="20">
        <v>52.3</v>
      </c>
      <c r="AH1271">
        <v>53.66</v>
      </c>
      <c r="AI1271" s="8" t="s">
        <v>3636</v>
      </c>
      <c r="AJ1271" s="8" t="s">
        <v>5601</v>
      </c>
      <c r="AK1271" s="8">
        <v>1</v>
      </c>
      <c r="AL1271" s="8">
        <v>0</v>
      </c>
      <c r="AM1271" s="11">
        <v>49.34</v>
      </c>
      <c r="AN1271" s="11">
        <v>45.762500000000003</v>
      </c>
      <c r="AO1271" t="s">
        <v>163</v>
      </c>
      <c r="AP1271" s="8" t="s">
        <v>191</v>
      </c>
      <c r="AQ1271" s="8" t="s">
        <v>44</v>
      </c>
      <c r="AR1271" s="8" t="s">
        <v>163</v>
      </c>
      <c r="AS1271" s="8" t="s">
        <v>163</v>
      </c>
      <c r="AT1271" s="8" t="s">
        <v>168</v>
      </c>
      <c r="AU12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1" s="8">
        <v>0</v>
      </c>
      <c r="AW1271">
        <v>12.335000000000001</v>
      </c>
      <c r="AX1271">
        <v>12.335000000000001</v>
      </c>
      <c r="AY1271">
        <v>12.4496</v>
      </c>
      <c r="AZ1271">
        <v>13.074999999999999</v>
      </c>
    </row>
    <row r="1272" spans="1:52" x14ac:dyDescent="0.3">
      <c r="A1272" s="43" t="s">
        <v>77</v>
      </c>
      <c r="D1272" s="8" t="s">
        <v>104</v>
      </c>
      <c r="E1272" s="8" t="s">
        <v>290</v>
      </c>
      <c r="F1272" s="8" t="s">
        <v>48</v>
      </c>
      <c r="J1272" s="8"/>
      <c r="K1272" s="14" t="s">
        <v>3551</v>
      </c>
      <c r="L1272" s="14" t="s">
        <v>3552</v>
      </c>
      <c r="M1272" s="10">
        <v>76.495477614116297</v>
      </c>
      <c r="N1272" s="8" t="s">
        <v>9148</v>
      </c>
      <c r="P1272" s="9">
        <v>0.61104166666666671</v>
      </c>
      <c r="Q1272" s="9">
        <v>0.61104166666666671</v>
      </c>
      <c r="R1272" s="8">
        <v>0</v>
      </c>
      <c r="T1272" s="8" t="s">
        <v>3553</v>
      </c>
      <c r="U1272" s="8" t="s">
        <v>3554</v>
      </c>
      <c r="V1272" s="10">
        <v>60.759241289264502</v>
      </c>
      <c r="W1272"/>
      <c r="Z1272"/>
      <c r="AA1272"/>
      <c r="AB1272" s="8">
        <f>Solution[[#This Row],[Old Stop]] +1</f>
        <v>1</v>
      </c>
      <c r="AC1272" s="8" t="e">
        <f>_xlfn.CONCAT(Solution[[#This Row],[Old Rt '#]],"_",Solution[[#This Row],[Week '#]],"_", _xlfn.SWITCH(Solution[[#This Row],[Old Delivery Day]], "M", "Monday", "T", "Tuesday", "W", "Wednesday", "R", "Thursday", "F", "Friday"))</f>
        <v>#N/A</v>
      </c>
      <c r="AD1272" s="20"/>
      <c r="AE1272" s="20"/>
      <c r="AI1272" s="8" t="s">
        <v>3549</v>
      </c>
      <c r="AJ1272" s="8" t="s">
        <v>5702</v>
      </c>
      <c r="AK1272" s="8">
        <v>17</v>
      </c>
      <c r="AL1272" s="8"/>
      <c r="AM1272" s="11"/>
      <c r="AN1272" s="11"/>
      <c r="AO1272" t="s">
        <v>163</v>
      </c>
      <c r="AP1272" s="8"/>
      <c r="AQ1272" s="8"/>
      <c r="AR1272" s="8" t="s">
        <v>163</v>
      </c>
      <c r="AS1272" s="8" t="s">
        <v>163</v>
      </c>
      <c r="AT1272" s="8"/>
      <c r="AU12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2" s="8"/>
    </row>
    <row r="1273" spans="1:52" x14ac:dyDescent="0.3">
      <c r="A1273" s="43" t="s">
        <v>1702</v>
      </c>
      <c r="B1273" t="s">
        <v>5684</v>
      </c>
      <c r="C1273" t="s">
        <v>110</v>
      </c>
      <c r="D1273" s="8" t="s">
        <v>104</v>
      </c>
      <c r="E1273" s="8" t="s">
        <v>290</v>
      </c>
      <c r="F1273" s="8" t="s">
        <v>48</v>
      </c>
      <c r="G1273" s="8" t="s">
        <v>9265</v>
      </c>
      <c r="H1273" s="8" t="s">
        <v>290</v>
      </c>
      <c r="I1273" s="8" t="s">
        <v>14</v>
      </c>
      <c r="J1273" s="8">
        <v>121</v>
      </c>
      <c r="K1273" s="14" t="s">
        <v>1701</v>
      </c>
      <c r="L1273" s="14" t="s">
        <v>6221</v>
      </c>
      <c r="M1273" s="10">
        <v>0.13171085671643801</v>
      </c>
      <c r="N1273" s="8" t="s">
        <v>9154</v>
      </c>
      <c r="O1273" s="8" t="s">
        <v>123</v>
      </c>
      <c r="P1273" s="9">
        <v>0.5178935185185185</v>
      </c>
      <c r="Q1273" s="9">
        <v>0.52082175925925922</v>
      </c>
      <c r="R1273" s="8">
        <v>0</v>
      </c>
      <c r="S1273" s="10">
        <v>7.3083333333333336</v>
      </c>
      <c r="T1273" s="8" t="s">
        <v>5686</v>
      </c>
      <c r="U1273" s="8" t="s">
        <v>5687</v>
      </c>
      <c r="V1273" s="10">
        <v>1.5096176555399601E-2</v>
      </c>
      <c r="W1273">
        <v>524.94000000000005</v>
      </c>
      <c r="X1273" s="8">
        <v>0</v>
      </c>
      <c r="Y1273" s="8">
        <v>0</v>
      </c>
      <c r="Z1273">
        <v>0</v>
      </c>
      <c r="AA1273">
        <v>0</v>
      </c>
      <c r="AB1273" s="8">
        <f>Solution[[#This Row],[Old Stop]] +1</f>
        <v>122</v>
      </c>
      <c r="AC1273" s="8" t="str">
        <f>_xlfn.CONCAT(Solution[[#This Row],[Old Rt '#]],"_",Solution[[#This Row],[Week '#]],"_", _xlfn.SWITCH(Solution[[#This Row],[Old Delivery Day]], "M", "Monday", "T", "Tuesday", "W", "Wednesday", "R", "Thursday", "F", "Friday"))</f>
        <v>105_Week4_Friday</v>
      </c>
      <c r="AD1273" s="20">
        <v>39.96</v>
      </c>
      <c r="AE1273" s="20">
        <v>39.96</v>
      </c>
      <c r="AF1273" s="20">
        <v>40.869999999999997</v>
      </c>
      <c r="AG1273" s="20">
        <v>41.78</v>
      </c>
      <c r="AH1273">
        <v>11.07</v>
      </c>
      <c r="AI1273" s="8" t="s">
        <v>3549</v>
      </c>
      <c r="AJ1273" s="8" t="s">
        <v>5702</v>
      </c>
      <c r="AK1273" s="8">
        <v>1</v>
      </c>
      <c r="AL1273" s="8">
        <v>0</v>
      </c>
      <c r="AM1273" s="11">
        <v>9.99</v>
      </c>
      <c r="AN1273" s="11">
        <v>10.445</v>
      </c>
      <c r="AO1273" t="s">
        <v>163</v>
      </c>
      <c r="AP1273" s="8" t="s">
        <v>191</v>
      </c>
      <c r="AQ1273" s="8" t="s">
        <v>44</v>
      </c>
      <c r="AR1273" s="8" t="s">
        <v>164</v>
      </c>
      <c r="AS1273" s="8" t="s">
        <v>163</v>
      </c>
      <c r="AT1273" s="8" t="s">
        <v>168</v>
      </c>
      <c r="AU12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3" s="8">
        <v>0</v>
      </c>
      <c r="AW1273">
        <v>9.99</v>
      </c>
      <c r="AX1273">
        <v>9.99</v>
      </c>
      <c r="AY1273">
        <v>10.217499999999999</v>
      </c>
      <c r="AZ1273">
        <v>10.445</v>
      </c>
    </row>
    <row r="1274" spans="1:52" x14ac:dyDescent="0.3">
      <c r="A1274" s="43" t="s">
        <v>1364</v>
      </c>
      <c r="B1274" t="s">
        <v>4022</v>
      </c>
      <c r="C1274" t="s">
        <v>110</v>
      </c>
      <c r="D1274" s="8" t="s">
        <v>104</v>
      </c>
      <c r="E1274" s="8" t="s">
        <v>290</v>
      </c>
      <c r="F1274" s="8" t="s">
        <v>13</v>
      </c>
      <c r="G1274" s="8" t="s">
        <v>137</v>
      </c>
      <c r="H1274" s="8" t="s">
        <v>290</v>
      </c>
      <c r="I1274" s="8" t="s">
        <v>13</v>
      </c>
      <c r="J1274" s="8">
        <v>0</v>
      </c>
      <c r="K1274" s="14" t="s">
        <v>1363</v>
      </c>
      <c r="L1274" s="14" t="s">
        <v>6027</v>
      </c>
      <c r="M1274" s="10">
        <v>4.9424819035849303</v>
      </c>
      <c r="N1274" s="8" t="s">
        <v>7549</v>
      </c>
      <c r="O1274" s="8" t="s">
        <v>147</v>
      </c>
      <c r="P1274" s="9">
        <v>0.38364583333333335</v>
      </c>
      <c r="Q1274" s="9">
        <v>0.39089120370370373</v>
      </c>
      <c r="R1274" s="8">
        <v>0</v>
      </c>
      <c r="S1274" s="10">
        <v>8.2333333333333343</v>
      </c>
      <c r="T1274" s="8" t="s">
        <v>4024</v>
      </c>
      <c r="U1274" s="8" t="s">
        <v>4025</v>
      </c>
      <c r="V1274" s="10">
        <v>3.8605708543068502</v>
      </c>
      <c r="W1274">
        <v>4571.04</v>
      </c>
      <c r="X1274" s="8">
        <v>0</v>
      </c>
      <c r="Y1274" s="8">
        <v>0</v>
      </c>
      <c r="Z1274">
        <v>0</v>
      </c>
      <c r="AA1274">
        <v>0</v>
      </c>
      <c r="AB1274" s="8">
        <f>Solution[[#This Row],[Old Stop]] +1</f>
        <v>1</v>
      </c>
      <c r="AC1274" s="8" t="str">
        <f>_xlfn.CONCAT(Solution[[#This Row],[Old Rt '#]],"_",Solution[[#This Row],[Week '#]],"_", _xlfn.SWITCH(Solution[[#This Row],[Old Delivery Day]], "M", "Monday", "T", "Tuesday", "W", "Wednesday", "R", "Thursday", "F", "Friday"))</f>
        <v>105_Week4_Monday</v>
      </c>
      <c r="AD1274" s="20">
        <v>85.223799999999997</v>
      </c>
      <c r="AE1274" s="20">
        <v>88.401499999999999</v>
      </c>
      <c r="AF1274" s="20">
        <v>95.505300000000005</v>
      </c>
      <c r="AG1274" s="20">
        <v>95.852999999999994</v>
      </c>
      <c r="AH1274">
        <v>103.59</v>
      </c>
      <c r="AI1274" s="8" t="s">
        <v>3636</v>
      </c>
      <c r="AJ1274" s="8" t="s">
        <v>5601</v>
      </c>
      <c r="AK1274" s="8">
        <v>1</v>
      </c>
      <c r="AL1274" s="8">
        <v>0</v>
      </c>
      <c r="AM1274" s="11">
        <v>93.084999999999994</v>
      </c>
      <c r="AN1274" s="11">
        <v>96.072500000000005</v>
      </c>
      <c r="AO1274" t="s">
        <v>164</v>
      </c>
      <c r="AP1274" s="8" t="s">
        <v>191</v>
      </c>
      <c r="AQ1274" s="8" t="s">
        <v>44</v>
      </c>
      <c r="AR1274" s="8" t="s">
        <v>164</v>
      </c>
      <c r="AS1274" s="8" t="s">
        <v>164</v>
      </c>
      <c r="AT1274" s="8" t="s">
        <v>168</v>
      </c>
      <c r="AU12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4" s="8"/>
      <c r="AW1274">
        <v>21.305949999999999</v>
      </c>
      <c r="AX1274">
        <v>22.100375</v>
      </c>
      <c r="AY1274">
        <v>23.876325000000001</v>
      </c>
      <c r="AZ1274">
        <v>23.963249999999999</v>
      </c>
    </row>
    <row r="1275" spans="1:52" x14ac:dyDescent="0.3">
      <c r="A1275" s="43" t="s">
        <v>740</v>
      </c>
      <c r="B1275" t="s">
        <v>4027</v>
      </c>
      <c r="C1275" t="s">
        <v>110</v>
      </c>
      <c r="D1275" s="8" t="s">
        <v>104</v>
      </c>
      <c r="E1275" s="8" t="s">
        <v>290</v>
      </c>
      <c r="F1275" s="8" t="s">
        <v>13</v>
      </c>
      <c r="G1275" s="8" t="s">
        <v>9248</v>
      </c>
      <c r="H1275" s="8" t="s">
        <v>126</v>
      </c>
      <c r="I1275" s="8" t="s">
        <v>14</v>
      </c>
      <c r="J1275" s="8">
        <v>60</v>
      </c>
      <c r="K1275" s="14" t="s">
        <v>739</v>
      </c>
      <c r="L1275" s="14" t="s">
        <v>5789</v>
      </c>
      <c r="M1275" s="10">
        <v>0.27883273942430298</v>
      </c>
      <c r="N1275" s="8" t="s">
        <v>7545</v>
      </c>
      <c r="O1275" s="8" t="s">
        <v>147</v>
      </c>
      <c r="P1275" s="9">
        <v>0.3910763888888889</v>
      </c>
      <c r="Q1275" s="9">
        <v>0.39114583333333336</v>
      </c>
      <c r="R1275" s="8">
        <v>0</v>
      </c>
      <c r="S1275" s="10">
        <v>1.37</v>
      </c>
      <c r="T1275" s="8" t="s">
        <v>3949</v>
      </c>
      <c r="U1275" s="8" t="s">
        <v>3950</v>
      </c>
      <c r="V1275" s="10">
        <v>0.14238146513713401</v>
      </c>
      <c r="W1275">
        <v>2652.12</v>
      </c>
      <c r="X1275" s="8">
        <v>0</v>
      </c>
      <c r="Y1275" s="8">
        <v>0</v>
      </c>
      <c r="Z1275">
        <v>0</v>
      </c>
      <c r="AA1275">
        <v>0</v>
      </c>
      <c r="AB1275" s="8">
        <f>Solution[[#This Row],[Old Stop]] +1</f>
        <v>61</v>
      </c>
      <c r="AC1275" s="8" t="str">
        <f>_xlfn.CONCAT(Solution[[#This Row],[Old Rt '#]],"_",Solution[[#This Row],[Week '#]],"_", _xlfn.SWITCH(Solution[[#This Row],[Old Delivery Day]], "M", "Monday", "T", "Tuesday", "W", "Wednesday", "R", "Thursday", "F", "Friday"))</f>
        <v>103_Week4_Friday</v>
      </c>
      <c r="AD1275" s="20">
        <v>45.94</v>
      </c>
      <c r="AE1275" s="20">
        <v>45.94</v>
      </c>
      <c r="AF1275" s="20">
        <v>55.347999999999999</v>
      </c>
      <c r="AG1275" s="20">
        <v>48.22</v>
      </c>
      <c r="AH1275">
        <v>79.569999999999993</v>
      </c>
      <c r="AI1275" s="8" t="s">
        <v>3636</v>
      </c>
      <c r="AJ1275" s="8" t="s">
        <v>5601</v>
      </c>
      <c r="AK1275" s="8">
        <v>1</v>
      </c>
      <c r="AL1275" s="8">
        <v>0</v>
      </c>
      <c r="AM1275" s="11">
        <v>45.94</v>
      </c>
      <c r="AN1275" s="11">
        <v>48.22</v>
      </c>
      <c r="AO1275" t="s">
        <v>163</v>
      </c>
      <c r="AP1275" s="8" t="s">
        <v>191</v>
      </c>
      <c r="AQ1275" s="8" t="s">
        <v>44</v>
      </c>
      <c r="AR1275" s="8" t="s">
        <v>163</v>
      </c>
      <c r="AS1275" s="8" t="s">
        <v>163</v>
      </c>
      <c r="AT1275" s="8" t="s">
        <v>168</v>
      </c>
      <c r="AU12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5" s="8">
        <v>0</v>
      </c>
      <c r="AW1275">
        <v>11.484999999999999</v>
      </c>
      <c r="AX1275">
        <v>11.484999999999999</v>
      </c>
      <c r="AY1275">
        <v>13.837</v>
      </c>
      <c r="AZ1275">
        <v>12.055</v>
      </c>
    </row>
    <row r="1276" spans="1:52" x14ac:dyDescent="0.3">
      <c r="A1276" s="43" t="s">
        <v>1368</v>
      </c>
      <c r="B1276" t="s">
        <v>4266</v>
      </c>
      <c r="C1276" t="s">
        <v>110</v>
      </c>
      <c r="D1276" s="8" t="s">
        <v>104</v>
      </c>
      <c r="E1276" s="8" t="s">
        <v>290</v>
      </c>
      <c r="F1276" s="8" t="s">
        <v>48</v>
      </c>
      <c r="G1276" s="8" t="s">
        <v>9269</v>
      </c>
      <c r="H1276" s="8" t="s">
        <v>160</v>
      </c>
      <c r="I1276" s="8" t="s">
        <v>48</v>
      </c>
      <c r="J1276" s="8">
        <v>295</v>
      </c>
      <c r="K1276" s="14" t="s">
        <v>1367</v>
      </c>
      <c r="L1276" s="14" t="s">
        <v>8955</v>
      </c>
      <c r="M1276" s="10">
        <v>1.11688933599947</v>
      </c>
      <c r="N1276" s="8" t="s">
        <v>9150</v>
      </c>
      <c r="O1276" s="8" t="s">
        <v>147</v>
      </c>
      <c r="P1276" s="9">
        <v>0.53377314814814814</v>
      </c>
      <c r="Q1276" s="9">
        <v>0.54121527777777778</v>
      </c>
      <c r="R1276" s="8">
        <v>0</v>
      </c>
      <c r="S1276" s="10">
        <v>10.193333333333333</v>
      </c>
      <c r="T1276" s="8" t="s">
        <v>8956</v>
      </c>
      <c r="U1276" s="8" t="s">
        <v>8957</v>
      </c>
      <c r="V1276" s="10">
        <v>0.162899698603093</v>
      </c>
      <c r="W1276">
        <v>5233.5600000000004</v>
      </c>
      <c r="X1276" s="8">
        <v>0</v>
      </c>
      <c r="Y1276" s="8">
        <v>0</v>
      </c>
      <c r="Z1276">
        <v>0</v>
      </c>
      <c r="AA1276">
        <v>0</v>
      </c>
      <c r="AB1276" s="8">
        <f>Solution[[#This Row],[Old Stop]] +1</f>
        <v>296</v>
      </c>
      <c r="AC1276" s="8" t="str">
        <f>_xlfn.CONCAT(Solution[[#This Row],[Old Rt '#]],"_",Solution[[#This Row],[Week '#]],"_", _xlfn.SWITCH(Solution[[#This Row],[Old Delivery Day]], "M", "Monday", "T", "Tuesday", "W", "Wednesday", "R", "Thursday", "F", "Friday"))</f>
        <v>101_Week4_Thursday</v>
      </c>
      <c r="AD1276" s="20">
        <v>78.756600000000006</v>
      </c>
      <c r="AE1276" s="20">
        <v>112.4969</v>
      </c>
      <c r="AF1276" s="20">
        <v>121.9828</v>
      </c>
      <c r="AG1276" s="20">
        <v>79.12</v>
      </c>
      <c r="AH1276">
        <v>116.81</v>
      </c>
      <c r="AI1276" s="8" t="s">
        <v>3549</v>
      </c>
      <c r="AJ1276" s="8" t="s">
        <v>5702</v>
      </c>
      <c r="AK1276" s="8">
        <v>1</v>
      </c>
      <c r="AL1276" s="8">
        <v>0</v>
      </c>
      <c r="AM1276" s="11">
        <v>126.9637</v>
      </c>
      <c r="AN1276" s="11">
        <v>79.12</v>
      </c>
      <c r="AO1276" t="s">
        <v>163</v>
      </c>
      <c r="AP1276" s="8" t="s">
        <v>191</v>
      </c>
      <c r="AQ1276" s="8" t="s">
        <v>44</v>
      </c>
      <c r="AR1276" s="8" t="s">
        <v>163</v>
      </c>
      <c r="AS1276" s="8" t="s">
        <v>164</v>
      </c>
      <c r="AT1276" s="8" t="s">
        <v>168</v>
      </c>
      <c r="AU12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6" s="8">
        <v>0</v>
      </c>
      <c r="AW1276">
        <v>19.689150000000001</v>
      </c>
      <c r="AX1276">
        <v>28.124224999999999</v>
      </c>
      <c r="AY1276">
        <v>30.495699999999999</v>
      </c>
      <c r="AZ1276">
        <v>19.78</v>
      </c>
    </row>
    <row r="1277" spans="1:52" x14ac:dyDescent="0.3">
      <c r="A1277" s="43" t="s">
        <v>772</v>
      </c>
      <c r="B1277" t="s">
        <v>5215</v>
      </c>
      <c r="C1277" t="s">
        <v>110</v>
      </c>
      <c r="D1277" s="8" t="s">
        <v>104</v>
      </c>
      <c r="E1277" s="8" t="s">
        <v>290</v>
      </c>
      <c r="F1277" s="8" t="s">
        <v>48</v>
      </c>
      <c r="G1277" s="8" t="s">
        <v>9260</v>
      </c>
      <c r="H1277" s="8" t="s">
        <v>290</v>
      </c>
      <c r="I1277" s="8" t="s">
        <v>14</v>
      </c>
      <c r="J1277" s="8">
        <v>135</v>
      </c>
      <c r="K1277" s="14" t="s">
        <v>771</v>
      </c>
      <c r="L1277" s="14" t="s">
        <v>6127</v>
      </c>
      <c r="M1277" s="10">
        <v>0.23814727668008101</v>
      </c>
      <c r="N1277" s="8" t="s">
        <v>9151</v>
      </c>
      <c r="O1277" s="8" t="s">
        <v>125</v>
      </c>
      <c r="P1277" s="9">
        <v>0.5287384259259259</v>
      </c>
      <c r="Q1277" s="9">
        <v>0.5329976851851852</v>
      </c>
      <c r="R1277" s="8">
        <v>0</v>
      </c>
      <c r="S1277" s="10">
        <v>9.0500000000000007</v>
      </c>
      <c r="T1277" s="8" t="s">
        <v>5217</v>
      </c>
      <c r="U1277" s="8" t="s">
        <v>5218</v>
      </c>
      <c r="V1277" s="10">
        <v>2.72256438520878E-2</v>
      </c>
      <c r="W1277">
        <v>1405.67</v>
      </c>
      <c r="X1277" s="8">
        <v>0</v>
      </c>
      <c r="Y1277" s="8">
        <v>0</v>
      </c>
      <c r="Z1277">
        <v>0</v>
      </c>
      <c r="AA1277">
        <v>0</v>
      </c>
      <c r="AB1277" s="8">
        <f>Solution[[#This Row],[Old Stop]] +1</f>
        <v>136</v>
      </c>
      <c r="AC1277" s="8" t="str">
        <f>_xlfn.CONCAT(Solution[[#This Row],[Old Rt '#]],"_",Solution[[#This Row],[Week '#]],"_", _xlfn.SWITCH(Solution[[#This Row],[Old Delivery Day]], "M", "Monday", "T", "Tuesday", "W", "Wednesday", "R", "Thursday", "F", "Friday"))</f>
        <v>105_Week4_Friday</v>
      </c>
      <c r="AD1277" s="20">
        <v>47.962800000000001</v>
      </c>
      <c r="AE1277" s="20">
        <v>56.475000000000001</v>
      </c>
      <c r="AF1277" s="20">
        <v>59.495699999999999</v>
      </c>
      <c r="AG1277" s="20">
        <v>56.92</v>
      </c>
      <c r="AH1277">
        <v>29.36</v>
      </c>
      <c r="AI1277" s="8" t="s">
        <v>3549</v>
      </c>
      <c r="AJ1277" s="8" t="s">
        <v>5702</v>
      </c>
      <c r="AK1277" s="8">
        <v>1</v>
      </c>
      <c r="AL1277" s="8">
        <v>0</v>
      </c>
      <c r="AM1277" s="11">
        <v>28.237500000000001</v>
      </c>
      <c r="AN1277" s="11">
        <v>29.362500000000001</v>
      </c>
      <c r="AO1277" t="s">
        <v>163</v>
      </c>
      <c r="AP1277" s="8" t="s">
        <v>191</v>
      </c>
      <c r="AQ1277" s="8" t="s">
        <v>44</v>
      </c>
      <c r="AR1277" s="8" t="s">
        <v>164</v>
      </c>
      <c r="AS1277" s="8" t="s">
        <v>163</v>
      </c>
      <c r="AT1277" s="8" t="s">
        <v>168</v>
      </c>
      <c r="AU12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7" s="8">
        <v>0</v>
      </c>
      <c r="AW1277">
        <v>11.9907</v>
      </c>
      <c r="AX1277">
        <v>14.11875</v>
      </c>
      <c r="AY1277">
        <v>14.873925</v>
      </c>
      <c r="AZ1277">
        <v>14.23</v>
      </c>
    </row>
    <row r="1278" spans="1:52" x14ac:dyDescent="0.3">
      <c r="A1278" s="43" t="s">
        <v>770</v>
      </c>
      <c r="B1278" t="s">
        <v>3398</v>
      </c>
      <c r="C1278" t="s">
        <v>110</v>
      </c>
      <c r="D1278" s="8" t="s">
        <v>104</v>
      </c>
      <c r="E1278" s="8" t="s">
        <v>290</v>
      </c>
      <c r="F1278" s="8" t="s">
        <v>48</v>
      </c>
      <c r="G1278" s="8" t="s">
        <v>9262</v>
      </c>
      <c r="H1278" s="8" t="s">
        <v>290</v>
      </c>
      <c r="I1278" s="8" t="s">
        <v>14</v>
      </c>
      <c r="J1278" s="8">
        <v>110</v>
      </c>
      <c r="K1278" s="14" t="s">
        <v>769</v>
      </c>
      <c r="L1278" s="14" t="s">
        <v>5899</v>
      </c>
      <c r="M1278" s="10">
        <v>0.33368600106427898</v>
      </c>
      <c r="N1278" s="8" t="s">
        <v>9086</v>
      </c>
      <c r="O1278" s="8" t="s">
        <v>147</v>
      </c>
      <c r="P1278" s="9">
        <v>0.52105324074074078</v>
      </c>
      <c r="Q1278" s="9">
        <v>0.52857638888888892</v>
      </c>
      <c r="R1278" s="8">
        <v>0</v>
      </c>
      <c r="S1278" s="10">
        <v>12.266666666666667</v>
      </c>
      <c r="T1278" s="8" t="s">
        <v>3400</v>
      </c>
      <c r="U1278" s="8" t="s">
        <v>3401</v>
      </c>
      <c r="V1278" s="10">
        <v>3.6925427791764297E-2</v>
      </c>
      <c r="W1278">
        <v>3319.47</v>
      </c>
      <c r="X1278" s="8">
        <v>0</v>
      </c>
      <c r="Y1278" s="8">
        <v>0</v>
      </c>
      <c r="Z1278">
        <v>0</v>
      </c>
      <c r="AA1278">
        <v>0</v>
      </c>
      <c r="AB1278" s="8">
        <f>Solution[[#This Row],[Old Stop]] +1</f>
        <v>111</v>
      </c>
      <c r="AC1278" s="8" t="str">
        <f>_xlfn.CONCAT(Solution[[#This Row],[Old Rt '#]],"_",Solution[[#This Row],[Week '#]],"_", _xlfn.SWITCH(Solution[[#This Row],[Old Delivery Day]], "M", "Monday", "T", "Tuesday", "W", "Wednesday", "R", "Thursday", "F", "Friday"))</f>
        <v>105_Week4_Friday</v>
      </c>
      <c r="AD1278" s="20">
        <v>62.04</v>
      </c>
      <c r="AE1278" s="20">
        <v>64.399199999999993</v>
      </c>
      <c r="AF1278" s="20">
        <v>63.58</v>
      </c>
      <c r="AG1278" s="20">
        <v>69.039199999999994</v>
      </c>
      <c r="AH1278">
        <v>64.78</v>
      </c>
      <c r="AI1278" s="8" t="s">
        <v>3549</v>
      </c>
      <c r="AJ1278" s="8" t="s">
        <v>5702</v>
      </c>
      <c r="AK1278" s="8">
        <v>1</v>
      </c>
      <c r="AL1278" s="8">
        <v>0</v>
      </c>
      <c r="AM1278" s="11">
        <v>61.66</v>
      </c>
      <c r="AN1278" s="11">
        <v>71.418700000000001</v>
      </c>
      <c r="AO1278" t="s">
        <v>163</v>
      </c>
      <c r="AP1278" s="8" t="s">
        <v>191</v>
      </c>
      <c r="AQ1278" s="8" t="s">
        <v>44</v>
      </c>
      <c r="AR1278" s="8" t="s">
        <v>164</v>
      </c>
      <c r="AS1278" s="8" t="s">
        <v>163</v>
      </c>
      <c r="AT1278" s="8" t="s">
        <v>168</v>
      </c>
      <c r="AU12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8" s="8">
        <v>0</v>
      </c>
      <c r="AW1278">
        <v>15.51</v>
      </c>
      <c r="AX1278">
        <v>16.099799999999998</v>
      </c>
      <c r="AY1278">
        <v>15.895</v>
      </c>
      <c r="AZ1278">
        <v>17.259799999999998</v>
      </c>
    </row>
    <row r="1279" spans="1:52" x14ac:dyDescent="0.3">
      <c r="A1279" s="43" t="s">
        <v>743</v>
      </c>
      <c r="B1279" t="s">
        <v>120</v>
      </c>
      <c r="C1279" t="s">
        <v>142</v>
      </c>
      <c r="D1279" s="8" t="s">
        <v>104</v>
      </c>
      <c r="E1279" s="8" t="s">
        <v>290</v>
      </c>
      <c r="F1279" s="8" t="s">
        <v>13</v>
      </c>
      <c r="G1279" s="8" t="s">
        <v>140</v>
      </c>
      <c r="H1279" s="8" t="s">
        <v>290</v>
      </c>
      <c r="I1279" s="8" t="s">
        <v>13</v>
      </c>
      <c r="J1279" s="8">
        <v>0</v>
      </c>
      <c r="K1279" s="14" t="s">
        <v>742</v>
      </c>
      <c r="L1279" s="14" t="s">
        <v>5821</v>
      </c>
      <c r="M1279" s="10">
        <v>0</v>
      </c>
      <c r="N1279" s="8" t="s">
        <v>7544</v>
      </c>
      <c r="O1279" s="8" t="s">
        <v>147</v>
      </c>
      <c r="P1279" s="9">
        <v>0.39856481481481482</v>
      </c>
      <c r="Q1279" s="9">
        <v>0.4067013888888889</v>
      </c>
      <c r="R1279" s="8">
        <v>0</v>
      </c>
      <c r="S1279" s="10">
        <v>12.308333333333334</v>
      </c>
      <c r="T1279" s="8" t="s">
        <v>3949</v>
      </c>
      <c r="U1279" s="8" t="s">
        <v>3950</v>
      </c>
      <c r="V1279" s="10"/>
      <c r="W1279">
        <v>3837.08</v>
      </c>
      <c r="X1279" s="8">
        <v>0</v>
      </c>
      <c r="Y1279" s="8">
        <v>0</v>
      </c>
      <c r="Z1279">
        <v>0</v>
      </c>
      <c r="AA1279">
        <v>0</v>
      </c>
      <c r="AB1279" s="8">
        <f>Solution[[#This Row],[Old Stop]] +1</f>
        <v>1</v>
      </c>
      <c r="AC1279" s="8" t="str">
        <f>_xlfn.CONCAT(Solution[[#This Row],[Old Rt '#]],"_",Solution[[#This Row],[Week '#]],"_", _xlfn.SWITCH(Solution[[#This Row],[Old Delivery Day]], "M", "Monday", "T", "Tuesday", "W", "Wednesday", "R", "Thursday", "F", "Friday"))</f>
        <v>105_Week4_Monday</v>
      </c>
      <c r="AD1279" s="20">
        <v>86.787599999999998</v>
      </c>
      <c r="AE1279" s="20">
        <v>61.36</v>
      </c>
      <c r="AF1279" s="20">
        <v>70.045699999999997</v>
      </c>
      <c r="AG1279" s="20">
        <v>61.36</v>
      </c>
      <c r="AH1279">
        <v>86.59</v>
      </c>
      <c r="AI1279" s="8" t="s">
        <v>3636</v>
      </c>
      <c r="AJ1279" s="8" t="s">
        <v>5601</v>
      </c>
      <c r="AK1279" s="8">
        <v>1</v>
      </c>
      <c r="AL1279" s="8">
        <v>0</v>
      </c>
      <c r="AM1279" s="11">
        <v>61.36</v>
      </c>
      <c r="AN1279" s="11">
        <v>61.36</v>
      </c>
      <c r="AO1279" t="s">
        <v>164</v>
      </c>
      <c r="AP1279" s="8" t="s">
        <v>191</v>
      </c>
      <c r="AQ1279" s="8" t="s">
        <v>44</v>
      </c>
      <c r="AR1279" s="8" t="s">
        <v>164</v>
      </c>
      <c r="AS1279" s="8" t="s">
        <v>164</v>
      </c>
      <c r="AT1279" s="8" t="s">
        <v>168</v>
      </c>
      <c r="AU12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79" s="8"/>
      <c r="AW1279">
        <v>21.696899999999999</v>
      </c>
      <c r="AX1279">
        <v>15.34</v>
      </c>
      <c r="AY1279">
        <v>17.511424999999999</v>
      </c>
      <c r="AZ1279">
        <v>15.34</v>
      </c>
    </row>
    <row r="1280" spans="1:52" x14ac:dyDescent="0.3">
      <c r="A1280" s="43" t="s">
        <v>1646</v>
      </c>
      <c r="B1280" t="s">
        <v>3593</v>
      </c>
      <c r="C1280" t="s">
        <v>112</v>
      </c>
      <c r="D1280" s="8" t="s">
        <v>104</v>
      </c>
      <c r="E1280" s="8" t="s">
        <v>290</v>
      </c>
      <c r="F1280" s="8" t="s">
        <v>13</v>
      </c>
      <c r="G1280" s="8" t="s">
        <v>4497</v>
      </c>
      <c r="H1280" s="8" t="s">
        <v>290</v>
      </c>
      <c r="I1280" s="8" t="s">
        <v>13</v>
      </c>
      <c r="J1280" s="8">
        <v>0</v>
      </c>
      <c r="K1280" s="14" t="s">
        <v>1643</v>
      </c>
      <c r="L1280" s="14" t="s">
        <v>5967</v>
      </c>
      <c r="M1280" s="10">
        <v>2.9003887403792401</v>
      </c>
      <c r="N1280" s="8" t="s">
        <v>7546</v>
      </c>
      <c r="O1280" s="8" t="s">
        <v>125</v>
      </c>
      <c r="P1280" s="9">
        <v>0.41431712962962963</v>
      </c>
      <c r="Q1280" s="9">
        <v>0.41818287037037039</v>
      </c>
      <c r="R1280" s="8">
        <v>0</v>
      </c>
      <c r="S1280" s="10">
        <v>5.9874999999999998</v>
      </c>
      <c r="T1280" s="8" t="s">
        <v>3830</v>
      </c>
      <c r="U1280" s="8" t="s">
        <v>3831</v>
      </c>
      <c r="V1280" s="10">
        <v>1.83066596884967</v>
      </c>
      <c r="W1280">
        <v>944.95</v>
      </c>
      <c r="X1280" s="8">
        <v>0</v>
      </c>
      <c r="Y1280" s="8">
        <v>0</v>
      </c>
      <c r="Z1280">
        <v>0</v>
      </c>
      <c r="AA1280">
        <v>0</v>
      </c>
      <c r="AB1280" s="8">
        <f>Solution[[#This Row],[Old Stop]] +1</f>
        <v>1</v>
      </c>
      <c r="AC1280" s="8" t="str">
        <f>_xlfn.CONCAT(Solution[[#This Row],[Old Rt '#]],"_",Solution[[#This Row],[Week '#]],"_", _xlfn.SWITCH(Solution[[#This Row],[Old Delivery Day]], "M", "Monday", "T", "Tuesday", "W", "Wednesday", "R", "Thursday", "F", "Friday"))</f>
        <v>105_Week4_Monday</v>
      </c>
      <c r="AD1280" s="20">
        <v>23.8461</v>
      </c>
      <c r="AE1280" s="20">
        <v>21.215</v>
      </c>
      <c r="AF1280" s="20">
        <v>24.05</v>
      </c>
      <c r="AG1280" s="20">
        <v>20.7363</v>
      </c>
      <c r="AH1280">
        <v>12.75</v>
      </c>
      <c r="AI1280" s="8" t="s">
        <v>3636</v>
      </c>
      <c r="AJ1280" s="8" t="s">
        <v>5601</v>
      </c>
      <c r="AK1280" s="8">
        <v>1</v>
      </c>
      <c r="AL1280" s="8">
        <v>0</v>
      </c>
      <c r="AM1280" s="11">
        <v>12.025</v>
      </c>
      <c r="AN1280" s="11">
        <v>20</v>
      </c>
      <c r="AO1280" t="s">
        <v>164</v>
      </c>
      <c r="AP1280" s="8" t="s">
        <v>191</v>
      </c>
      <c r="AQ1280" s="8" t="s">
        <v>44</v>
      </c>
      <c r="AR1280" s="8" t="s">
        <v>164</v>
      </c>
      <c r="AS1280" s="8" t="s">
        <v>164</v>
      </c>
      <c r="AT1280" s="8" t="s">
        <v>168</v>
      </c>
      <c r="AU12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0" s="8"/>
      <c r="AW1280">
        <v>5.961525</v>
      </c>
      <c r="AX1280">
        <v>5.30375</v>
      </c>
      <c r="AY1280">
        <v>6.0125000000000002</v>
      </c>
      <c r="AZ1280">
        <v>5.184075</v>
      </c>
    </row>
    <row r="1281" spans="1:52" x14ac:dyDescent="0.3">
      <c r="A1281" s="43" t="s">
        <v>796</v>
      </c>
      <c r="B1281" t="s">
        <v>3711</v>
      </c>
      <c r="C1281" t="s">
        <v>110</v>
      </c>
      <c r="D1281" s="8" t="s">
        <v>104</v>
      </c>
      <c r="E1281" s="8" t="s">
        <v>290</v>
      </c>
      <c r="F1281" s="8" t="s">
        <v>48</v>
      </c>
      <c r="G1281" s="8" t="s">
        <v>9263</v>
      </c>
      <c r="H1281" s="8" t="s">
        <v>290</v>
      </c>
      <c r="I1281" s="8" t="s">
        <v>14</v>
      </c>
      <c r="J1281" s="8">
        <v>101</v>
      </c>
      <c r="K1281" s="14" t="s">
        <v>795</v>
      </c>
      <c r="L1281" s="14" t="s">
        <v>5914</v>
      </c>
      <c r="M1281" s="10">
        <v>3.3527901728853098</v>
      </c>
      <c r="N1281" s="8" t="s">
        <v>9168</v>
      </c>
      <c r="O1281" s="8" t="s">
        <v>125</v>
      </c>
      <c r="P1281" s="9">
        <v>0.49452546296296296</v>
      </c>
      <c r="Q1281" s="9">
        <v>0.49707175925925928</v>
      </c>
      <c r="R1281" s="8">
        <v>0</v>
      </c>
      <c r="S1281" s="10">
        <v>3.7888888883333336</v>
      </c>
      <c r="T1281" s="8" t="s">
        <v>3713</v>
      </c>
      <c r="U1281" s="8" t="s">
        <v>3714</v>
      </c>
      <c r="V1281" s="10">
        <v>1.8456927729666499</v>
      </c>
      <c r="W1281">
        <v>1041.0899999999999</v>
      </c>
      <c r="X1281" s="8">
        <v>0</v>
      </c>
      <c r="Y1281" s="8">
        <v>0</v>
      </c>
      <c r="Z1281">
        <v>0</v>
      </c>
      <c r="AA1281">
        <v>0</v>
      </c>
      <c r="AB1281" s="8">
        <f>Solution[[#This Row],[Old Stop]] +1</f>
        <v>102</v>
      </c>
      <c r="AC1281" s="8" t="str">
        <f>_xlfn.CONCAT(Solution[[#This Row],[Old Rt '#]],"_",Solution[[#This Row],[Week '#]],"_", _xlfn.SWITCH(Solution[[#This Row],[Old Delivery Day]], "M", "Monday", "T", "Tuesday", "W", "Wednesday", "R", "Thursday", "F", "Friday"))</f>
        <v>105_Week4_Friday</v>
      </c>
      <c r="AD1281" s="20">
        <v>39.479999999999997</v>
      </c>
      <c r="AE1281" s="20">
        <v>39.61</v>
      </c>
      <c r="AF1281" s="20">
        <v>40.852800000000002</v>
      </c>
      <c r="AG1281" s="20">
        <v>41.59</v>
      </c>
      <c r="AH1281">
        <v>22.05</v>
      </c>
      <c r="AI1281" s="8" t="s">
        <v>3549</v>
      </c>
      <c r="AJ1281" s="8" t="s">
        <v>5702</v>
      </c>
      <c r="AK1281" s="8">
        <v>1</v>
      </c>
      <c r="AL1281" s="8">
        <v>0</v>
      </c>
      <c r="AM1281" s="11">
        <v>19.934999999999999</v>
      </c>
      <c r="AN1281" s="11">
        <v>20.795000000000002</v>
      </c>
      <c r="AO1281" t="s">
        <v>163</v>
      </c>
      <c r="AP1281" s="8" t="s">
        <v>793</v>
      </c>
      <c r="AQ1281" s="8" t="s">
        <v>44</v>
      </c>
      <c r="AR1281" s="8" t="s">
        <v>164</v>
      </c>
      <c r="AS1281" s="8" t="s">
        <v>163</v>
      </c>
      <c r="AT1281" s="8" t="s">
        <v>168</v>
      </c>
      <c r="AU12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1" s="8">
        <v>0</v>
      </c>
      <c r="AW1281">
        <v>9.8699999999999992</v>
      </c>
      <c r="AX1281">
        <v>9.9024999999999999</v>
      </c>
      <c r="AY1281">
        <v>10.213200000000001</v>
      </c>
      <c r="AZ1281">
        <v>10.397500000000001</v>
      </c>
    </row>
    <row r="1282" spans="1:52" x14ac:dyDescent="0.3">
      <c r="A1282" s="43" t="s">
        <v>724</v>
      </c>
      <c r="B1282" t="s">
        <v>4018</v>
      </c>
      <c r="C1282" t="s">
        <v>110</v>
      </c>
      <c r="D1282" s="8" t="s">
        <v>104</v>
      </c>
      <c r="E1282" s="8" t="s">
        <v>290</v>
      </c>
      <c r="F1282" s="8" t="s">
        <v>13</v>
      </c>
      <c r="G1282" s="8" t="s">
        <v>9252</v>
      </c>
      <c r="H1282" s="8" t="s">
        <v>290</v>
      </c>
      <c r="I1282" s="8" t="s">
        <v>13</v>
      </c>
      <c r="J1282" s="8">
        <v>0</v>
      </c>
      <c r="K1282" s="14" t="s">
        <v>723</v>
      </c>
      <c r="L1282" s="14" t="s">
        <v>5761</v>
      </c>
      <c r="M1282" s="10">
        <v>13.850231051621799</v>
      </c>
      <c r="N1282" s="8" t="s">
        <v>7540</v>
      </c>
      <c r="O1282" s="8" t="s">
        <v>147</v>
      </c>
      <c r="P1282" s="9">
        <v>0.36373842592592592</v>
      </c>
      <c r="Q1282" s="9">
        <v>0.38021990740740741</v>
      </c>
      <c r="R1282" s="8">
        <v>0</v>
      </c>
      <c r="S1282" s="10">
        <v>19.55</v>
      </c>
      <c r="T1282" s="8" t="s">
        <v>4020</v>
      </c>
      <c r="U1282" s="8" t="s">
        <v>4021</v>
      </c>
      <c r="V1282" s="10">
        <v>11.5729942975192</v>
      </c>
      <c r="W1282">
        <v>6888.59</v>
      </c>
      <c r="X1282" s="8">
        <v>37</v>
      </c>
      <c r="Y1282" s="8">
        <v>0.78977272727272696</v>
      </c>
      <c r="Z1282">
        <v>10</v>
      </c>
      <c r="AA1282">
        <v>204</v>
      </c>
      <c r="AB1282" s="8">
        <f>Solution[[#This Row],[Old Stop]] +1</f>
        <v>1</v>
      </c>
      <c r="AC1282" s="8" t="str">
        <f>_xlfn.CONCAT(Solution[[#This Row],[Old Rt '#]],"_",Solution[[#This Row],[Week '#]],"_", _xlfn.SWITCH(Solution[[#This Row],[Old Delivery Day]], "M", "Monday", "T", "Tuesday", "W", "Wednesday", "R", "Thursday", "F", "Friday"))</f>
        <v>105_Week4_Monday</v>
      </c>
      <c r="AD1282" s="20">
        <v>111.3192</v>
      </c>
      <c r="AE1282" s="20">
        <v>122.34569999999999</v>
      </c>
      <c r="AF1282" s="20">
        <v>126.7106</v>
      </c>
      <c r="AG1282" s="20">
        <v>170.2876</v>
      </c>
      <c r="AH1282">
        <v>150.53</v>
      </c>
      <c r="AI1282" s="8" t="s">
        <v>3636</v>
      </c>
      <c r="AJ1282" s="8" t="s">
        <v>5601</v>
      </c>
      <c r="AK1282" s="8">
        <v>1</v>
      </c>
      <c r="AL1282" s="8">
        <v>176</v>
      </c>
      <c r="AM1282" s="11">
        <v>136.47499999999999</v>
      </c>
      <c r="AN1282" s="11">
        <v>177.04499999999999</v>
      </c>
      <c r="AO1282" t="s">
        <v>164</v>
      </c>
      <c r="AP1282" s="8" t="s">
        <v>191</v>
      </c>
      <c r="AQ1282" s="8" t="s">
        <v>44</v>
      </c>
      <c r="AR1282" s="8" t="s">
        <v>164</v>
      </c>
      <c r="AS1282" s="8" t="s">
        <v>164</v>
      </c>
      <c r="AT1282" s="8" t="s">
        <v>168</v>
      </c>
      <c r="AU12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2" s="8"/>
      <c r="AW1282">
        <v>27.829799999999999</v>
      </c>
      <c r="AX1282">
        <v>30.586424999999998</v>
      </c>
      <c r="AY1282">
        <v>31.67765</v>
      </c>
      <c r="AZ1282">
        <v>42.571899999999999</v>
      </c>
    </row>
    <row r="1283" spans="1:52" x14ac:dyDescent="0.3">
      <c r="A1283" s="43" t="s">
        <v>1585</v>
      </c>
      <c r="B1283" t="s">
        <v>120</v>
      </c>
      <c r="C1283" t="s">
        <v>143</v>
      </c>
      <c r="D1283" s="8" t="s">
        <v>104</v>
      </c>
      <c r="E1283" s="8" t="s">
        <v>290</v>
      </c>
      <c r="F1283" s="8" t="s">
        <v>13</v>
      </c>
      <c r="G1283" s="8" t="s">
        <v>9251</v>
      </c>
      <c r="H1283" s="8" t="s">
        <v>126</v>
      </c>
      <c r="I1283" s="8" t="s">
        <v>14</v>
      </c>
      <c r="J1283" s="8">
        <v>59</v>
      </c>
      <c r="K1283" s="14" t="s">
        <v>1584</v>
      </c>
      <c r="L1283" s="14" t="s">
        <v>5956</v>
      </c>
      <c r="M1283" s="10">
        <v>0</v>
      </c>
      <c r="N1283" s="8" t="s">
        <v>7508</v>
      </c>
      <c r="O1283" s="8" t="s">
        <v>147</v>
      </c>
      <c r="P1283" s="9">
        <v>0.3911574074074074</v>
      </c>
      <c r="Q1283" s="9">
        <v>0.39856481481481482</v>
      </c>
      <c r="R1283" s="8">
        <v>0</v>
      </c>
      <c r="S1283" s="10">
        <v>16.2</v>
      </c>
      <c r="T1283" s="8" t="s">
        <v>3949</v>
      </c>
      <c r="U1283" s="8" t="s">
        <v>3950</v>
      </c>
      <c r="V1283" s="10"/>
      <c r="W1283">
        <v>11426.7</v>
      </c>
      <c r="X1283" s="8">
        <v>12</v>
      </c>
      <c r="Y1283" s="8">
        <v>0.91836734693877597</v>
      </c>
      <c r="Z1283">
        <v>7</v>
      </c>
      <c r="AA1283">
        <v>147</v>
      </c>
      <c r="AB1283" s="8">
        <f>Solution[[#This Row],[Old Stop]] +1</f>
        <v>60</v>
      </c>
      <c r="AC1283" s="8" t="str">
        <f>_xlfn.CONCAT(Solution[[#This Row],[Old Rt '#]],"_",Solution[[#This Row],[Week '#]],"_", _xlfn.SWITCH(Solution[[#This Row],[Old Delivery Day]], "M", "Monday", "T", "Tuesday", "W", "Wednesday", "R", "Thursday", "F", "Friday"))</f>
        <v>103_Week4_Friday</v>
      </c>
      <c r="AD1283" s="20">
        <v>169.16919999999999</v>
      </c>
      <c r="AE1283" s="20">
        <v>225.14920000000001</v>
      </c>
      <c r="AF1283" s="20">
        <v>225.2073</v>
      </c>
      <c r="AG1283" s="20">
        <v>236.2175</v>
      </c>
      <c r="AH1283">
        <v>274.12</v>
      </c>
      <c r="AI1283" s="8" t="s">
        <v>3636</v>
      </c>
      <c r="AJ1283" s="8" t="s">
        <v>5601</v>
      </c>
      <c r="AK1283" s="8">
        <v>1</v>
      </c>
      <c r="AL1283" s="8">
        <v>147</v>
      </c>
      <c r="AM1283" s="11">
        <v>231.56870000000001</v>
      </c>
      <c r="AN1283" s="11">
        <v>279.36369999999999</v>
      </c>
      <c r="AO1283" t="s">
        <v>163</v>
      </c>
      <c r="AP1283" s="8" t="s">
        <v>191</v>
      </c>
      <c r="AQ1283" s="8" t="s">
        <v>80</v>
      </c>
      <c r="AR1283" s="8" t="s">
        <v>163</v>
      </c>
      <c r="AS1283" s="8" t="s">
        <v>163</v>
      </c>
      <c r="AT1283" s="8" t="s">
        <v>168</v>
      </c>
      <c r="AU12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3" s="8">
        <v>147</v>
      </c>
      <c r="AW1283">
        <v>42.292299999999997</v>
      </c>
      <c r="AX1283">
        <v>56.287300000000002</v>
      </c>
      <c r="AY1283">
        <v>56.301825000000001</v>
      </c>
      <c r="AZ1283">
        <v>59.054375</v>
      </c>
    </row>
    <row r="1284" spans="1:52" x14ac:dyDescent="0.3">
      <c r="A1284" s="43" t="s">
        <v>1629</v>
      </c>
      <c r="B1284" t="s">
        <v>3601</v>
      </c>
      <c r="C1284" t="s">
        <v>110</v>
      </c>
      <c r="D1284" s="8" t="s">
        <v>104</v>
      </c>
      <c r="E1284" s="8" t="s">
        <v>290</v>
      </c>
      <c r="F1284" s="8" t="s">
        <v>13</v>
      </c>
      <c r="G1284" s="8" t="s">
        <v>9259</v>
      </c>
      <c r="H1284" s="8" t="s">
        <v>290</v>
      </c>
      <c r="I1284" s="8" t="s">
        <v>13</v>
      </c>
      <c r="J1284" s="8">
        <v>0</v>
      </c>
      <c r="K1284" s="14" t="s">
        <v>1628</v>
      </c>
      <c r="L1284" s="14" t="s">
        <v>5971</v>
      </c>
      <c r="M1284" s="10">
        <v>0.243621715338975</v>
      </c>
      <c r="N1284" s="8" t="s">
        <v>7541</v>
      </c>
      <c r="O1284" s="8" t="s">
        <v>147</v>
      </c>
      <c r="P1284" s="9">
        <v>0.42885416666666665</v>
      </c>
      <c r="Q1284" s="9">
        <v>0.43677083333333333</v>
      </c>
      <c r="R1284" s="8">
        <v>0</v>
      </c>
      <c r="S1284" s="10">
        <v>7.5375000000000005</v>
      </c>
      <c r="T1284" s="8" t="s">
        <v>3603</v>
      </c>
      <c r="U1284" s="8" t="s">
        <v>3604</v>
      </c>
      <c r="V1284" s="10">
        <v>0.221672956896905</v>
      </c>
      <c r="W1284">
        <v>2164.0100000000002</v>
      </c>
      <c r="X1284" s="8">
        <v>6</v>
      </c>
      <c r="Y1284" s="8">
        <v>0.79310344827586199</v>
      </c>
      <c r="Z1284">
        <v>2</v>
      </c>
      <c r="AA1284">
        <v>31</v>
      </c>
      <c r="AB1284" s="8">
        <f>Solution[[#This Row],[Old Stop]] +1</f>
        <v>1</v>
      </c>
      <c r="AC1284" s="8" t="str">
        <f>_xlfn.CONCAT(Solution[[#This Row],[Old Rt '#]],"_",Solution[[#This Row],[Week '#]],"_", _xlfn.SWITCH(Solution[[#This Row],[Old Delivery Day]], "M", "Monday", "T", "Tuesday", "W", "Wednesday", "R", "Thursday", "F", "Friday"))</f>
        <v>105_Week4_Monday</v>
      </c>
      <c r="AD1284" s="20">
        <v>44.54</v>
      </c>
      <c r="AE1284" s="20">
        <v>53.286099999999998</v>
      </c>
      <c r="AF1284" s="20">
        <v>50.593000000000004</v>
      </c>
      <c r="AG1284" s="20">
        <v>41.633800000000001</v>
      </c>
      <c r="AH1284">
        <v>16.57</v>
      </c>
      <c r="AI1284" s="8" t="s">
        <v>3636</v>
      </c>
      <c r="AJ1284" s="8" t="s">
        <v>5601</v>
      </c>
      <c r="AK1284" s="8">
        <v>1</v>
      </c>
      <c r="AL1284" s="8">
        <v>29</v>
      </c>
      <c r="AM1284" s="11">
        <v>55.91</v>
      </c>
      <c r="AN1284" s="11">
        <v>39.042499999999997</v>
      </c>
      <c r="AO1284" t="s">
        <v>164</v>
      </c>
      <c r="AP1284" s="8" t="s">
        <v>191</v>
      </c>
      <c r="AQ1284" s="8" t="s">
        <v>44</v>
      </c>
      <c r="AR1284" s="8" t="s">
        <v>164</v>
      </c>
      <c r="AS1284" s="8" t="s">
        <v>164</v>
      </c>
      <c r="AT1284" s="8" t="s">
        <v>168</v>
      </c>
      <c r="AU12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4" s="8"/>
      <c r="AW1284">
        <v>11.135</v>
      </c>
      <c r="AX1284">
        <v>13.321524999999999</v>
      </c>
      <c r="AY1284">
        <v>12.648250000000001</v>
      </c>
      <c r="AZ1284">
        <v>10.40845</v>
      </c>
    </row>
    <row r="1285" spans="1:52" x14ac:dyDescent="0.3">
      <c r="A1285" s="43" t="s">
        <v>309</v>
      </c>
      <c r="B1285" t="s">
        <v>3990</v>
      </c>
      <c r="C1285" t="s">
        <v>110</v>
      </c>
      <c r="D1285" s="8" t="s">
        <v>104</v>
      </c>
      <c r="E1285" s="8" t="s">
        <v>290</v>
      </c>
      <c r="F1285" s="8" t="s">
        <v>14</v>
      </c>
      <c r="G1285" s="8" t="s">
        <v>132</v>
      </c>
      <c r="H1285" s="8" t="s">
        <v>160</v>
      </c>
      <c r="I1285" s="8" t="s">
        <v>12</v>
      </c>
      <c r="J1285" s="8">
        <v>66</v>
      </c>
      <c r="K1285" s="14" t="s">
        <v>308</v>
      </c>
      <c r="L1285" s="14" t="s">
        <v>5750</v>
      </c>
      <c r="M1285" s="10">
        <v>2.1577307463342499</v>
      </c>
      <c r="N1285" s="8" t="s">
        <v>9301</v>
      </c>
      <c r="O1285" s="8" t="s">
        <v>147</v>
      </c>
      <c r="P1285" s="9">
        <v>0.29166666666666669</v>
      </c>
      <c r="Q1285" s="9">
        <v>0.3137962962962963</v>
      </c>
      <c r="R1285" s="8">
        <v>57.8333333333333</v>
      </c>
      <c r="S1285" s="10">
        <v>45.229166666666664</v>
      </c>
      <c r="T1285" s="8" t="s">
        <v>3992</v>
      </c>
      <c r="U1285" s="8" t="s">
        <v>3993</v>
      </c>
      <c r="V1285" s="10">
        <v>0.92624673425896997</v>
      </c>
      <c r="W1285">
        <v>15621.71</v>
      </c>
      <c r="X1285" s="8">
        <v>0</v>
      </c>
      <c r="Y1285" s="8">
        <v>0</v>
      </c>
      <c r="Z1285">
        <v>0</v>
      </c>
      <c r="AA1285">
        <v>0</v>
      </c>
      <c r="AB1285" s="8">
        <f>Solution[[#This Row],[Old Stop]] +1</f>
        <v>67</v>
      </c>
      <c r="AC1285" s="8" t="str">
        <f>_xlfn.CONCAT(Solution[[#This Row],[Old Rt '#]],"_",Solution[[#This Row],[Week '#]],"_", _xlfn.SWITCH(Solution[[#This Row],[Old Delivery Day]], "M", "Monday", "T", "Tuesday", "W", "Wednesday", "R", "Thursday", "F", "Friday"))</f>
        <v>101_Week4_Wednesday</v>
      </c>
      <c r="AD1285" s="20">
        <v>157.71129999999999</v>
      </c>
      <c r="AE1285" s="20">
        <v>317.47070000000002</v>
      </c>
      <c r="AF1285" s="20">
        <v>343.78</v>
      </c>
      <c r="AG1285" s="20">
        <v>382.57530000000003</v>
      </c>
      <c r="AH1285">
        <v>442.25</v>
      </c>
      <c r="AI1285" s="8" t="s">
        <v>3408</v>
      </c>
      <c r="AJ1285" s="8" t="s">
        <v>5700</v>
      </c>
      <c r="AK1285" s="8">
        <v>1</v>
      </c>
      <c r="AL1285" s="8">
        <v>0</v>
      </c>
      <c r="AM1285" s="11">
        <v>421.81619999999998</v>
      </c>
      <c r="AN1285" s="11">
        <v>366.84</v>
      </c>
      <c r="AO1285" t="s">
        <v>163</v>
      </c>
      <c r="AP1285" s="8" t="s">
        <v>191</v>
      </c>
      <c r="AQ1285" s="8" t="s">
        <v>44</v>
      </c>
      <c r="AR1285" s="8" t="s">
        <v>163</v>
      </c>
      <c r="AS1285" s="8" t="s">
        <v>163</v>
      </c>
      <c r="AT1285" s="8" t="s">
        <v>168</v>
      </c>
      <c r="AU12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85" s="8">
        <v>0</v>
      </c>
      <c r="AW1285">
        <v>39.427824999999999</v>
      </c>
      <c r="AX1285">
        <v>79.367675000000006</v>
      </c>
      <c r="AY1285">
        <v>85.944999999999993</v>
      </c>
      <c r="AZ1285">
        <v>95.643825000000007</v>
      </c>
    </row>
    <row r="1286" spans="1:52" x14ac:dyDescent="0.3">
      <c r="A1286" s="43" t="s">
        <v>729</v>
      </c>
      <c r="B1286" t="s">
        <v>4007</v>
      </c>
      <c r="C1286" t="s">
        <v>110</v>
      </c>
      <c r="D1286" s="8" t="s">
        <v>104</v>
      </c>
      <c r="E1286" s="8" t="s">
        <v>290</v>
      </c>
      <c r="F1286" s="8" t="s">
        <v>13</v>
      </c>
      <c r="G1286" s="8" t="s">
        <v>4484</v>
      </c>
      <c r="H1286" s="8" t="s">
        <v>290</v>
      </c>
      <c r="I1286" s="8" t="s">
        <v>13</v>
      </c>
      <c r="J1286" s="8">
        <v>0</v>
      </c>
      <c r="K1286" s="14" t="s">
        <v>728</v>
      </c>
      <c r="L1286" s="14" t="s">
        <v>5751</v>
      </c>
      <c r="M1286" s="10">
        <v>6.1000811385629801</v>
      </c>
      <c r="N1286" s="8" t="s">
        <v>7547</v>
      </c>
      <c r="O1286" s="8" t="s">
        <v>147</v>
      </c>
      <c r="P1286" s="9">
        <v>0.42241898148148149</v>
      </c>
      <c r="Q1286" s="9">
        <v>0.4286921296296296</v>
      </c>
      <c r="R1286" s="8">
        <v>0</v>
      </c>
      <c r="S1286" s="10">
        <v>10.466666666666667</v>
      </c>
      <c r="T1286" s="8" t="s">
        <v>4009</v>
      </c>
      <c r="U1286" s="8" t="s">
        <v>4010</v>
      </c>
      <c r="V1286" s="10">
        <v>4.5274428824230704</v>
      </c>
      <c r="W1286">
        <v>7448.64</v>
      </c>
      <c r="X1286" s="8">
        <v>27</v>
      </c>
      <c r="Y1286" s="8">
        <v>0.76315789473684204</v>
      </c>
      <c r="Z1286">
        <v>5</v>
      </c>
      <c r="AA1286">
        <v>151</v>
      </c>
      <c r="AB1286" s="8">
        <f>Solution[[#This Row],[Old Stop]] +1</f>
        <v>1</v>
      </c>
      <c r="AC1286" s="8" t="str">
        <f>_xlfn.CONCAT(Solution[[#This Row],[Old Rt '#]],"_",Solution[[#This Row],[Week '#]],"_", _xlfn.SWITCH(Solution[[#This Row],[Old Delivery Day]], "M", "Monday", "T", "Tuesday", "W", "Wednesday", "R", "Thursday", "F", "Friday"))</f>
        <v>105_Week4_Monday</v>
      </c>
      <c r="AD1286" s="20">
        <v>139.97069999999999</v>
      </c>
      <c r="AE1286" s="20">
        <v>141.4307</v>
      </c>
      <c r="AF1286" s="20">
        <v>148.5684</v>
      </c>
      <c r="AG1286" s="20">
        <v>150.73230000000001</v>
      </c>
      <c r="AH1286">
        <v>160.01</v>
      </c>
      <c r="AI1286" s="8" t="s">
        <v>3636</v>
      </c>
      <c r="AJ1286" s="8" t="s">
        <v>5601</v>
      </c>
      <c r="AK1286" s="8">
        <v>1</v>
      </c>
      <c r="AL1286" s="8">
        <v>114</v>
      </c>
      <c r="AM1286" s="11">
        <v>142.47499999999999</v>
      </c>
      <c r="AN1286" s="11">
        <v>150.95500000000001</v>
      </c>
      <c r="AO1286" t="s">
        <v>164</v>
      </c>
      <c r="AP1286" s="8" t="s">
        <v>191</v>
      </c>
      <c r="AQ1286" s="8" t="s">
        <v>44</v>
      </c>
      <c r="AR1286" s="8" t="s">
        <v>164</v>
      </c>
      <c r="AS1286" s="8" t="s">
        <v>164</v>
      </c>
      <c r="AT1286" s="8" t="s">
        <v>168</v>
      </c>
      <c r="AU12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6" s="8"/>
      <c r="AW1286">
        <v>34.992674999999998</v>
      </c>
      <c r="AX1286">
        <v>35.357675</v>
      </c>
      <c r="AY1286">
        <v>37.142099999999999</v>
      </c>
      <c r="AZ1286">
        <v>37.683075000000002</v>
      </c>
    </row>
    <row r="1287" spans="1:52" x14ac:dyDescent="0.3">
      <c r="A1287" s="43" t="s">
        <v>1974</v>
      </c>
      <c r="B1287" t="s">
        <v>4226</v>
      </c>
      <c r="C1287" t="s">
        <v>112</v>
      </c>
      <c r="D1287" s="8" t="s">
        <v>104</v>
      </c>
      <c r="E1287" s="8" t="s">
        <v>290</v>
      </c>
      <c r="F1287" s="8" t="s">
        <v>48</v>
      </c>
      <c r="G1287" s="8" t="s">
        <v>9256</v>
      </c>
      <c r="H1287" s="8" t="s">
        <v>290</v>
      </c>
      <c r="I1287" s="8" t="s">
        <v>14</v>
      </c>
      <c r="J1287" s="8">
        <v>115</v>
      </c>
      <c r="K1287" s="14" t="s">
        <v>1973</v>
      </c>
      <c r="L1287" s="14" t="s">
        <v>5897</v>
      </c>
      <c r="M1287" s="10">
        <v>0.50998997500687404</v>
      </c>
      <c r="N1287" s="8" t="s">
        <v>9155</v>
      </c>
      <c r="O1287" s="8" t="s">
        <v>147</v>
      </c>
      <c r="P1287" s="9">
        <v>0.51421296296296293</v>
      </c>
      <c r="Q1287" s="9">
        <v>0.51780092592592597</v>
      </c>
      <c r="R1287" s="8">
        <v>0</v>
      </c>
      <c r="S1287" s="10">
        <v>7.3500000000000005</v>
      </c>
      <c r="T1287" s="8" t="s">
        <v>4264</v>
      </c>
      <c r="U1287" s="8" t="s">
        <v>4265</v>
      </c>
      <c r="V1287" s="10">
        <v>6.2855380520476498E-2</v>
      </c>
      <c r="W1287">
        <v>559.17999999999995</v>
      </c>
      <c r="X1287" s="8">
        <v>0</v>
      </c>
      <c r="Y1287" s="8">
        <v>0</v>
      </c>
      <c r="Z1287">
        <v>0</v>
      </c>
      <c r="AA1287">
        <v>0</v>
      </c>
      <c r="AB1287" s="8">
        <f>Solution[[#This Row],[Old Stop]] +1</f>
        <v>116</v>
      </c>
      <c r="AC1287" s="8" t="str">
        <f>_xlfn.CONCAT(Solution[[#This Row],[Old Rt '#]],"_",Solution[[#This Row],[Week '#]],"_", _xlfn.SWITCH(Solution[[#This Row],[Old Delivery Day]], "M", "Monday", "T", "Tuesday", "W", "Wednesday", "R", "Thursday", "F", "Friday"))</f>
        <v>105_Week4_Friday</v>
      </c>
      <c r="AD1287" s="20">
        <v>0</v>
      </c>
      <c r="AE1287" s="20">
        <v>0</v>
      </c>
      <c r="AF1287" s="20">
        <v>38.6755</v>
      </c>
      <c r="AG1287" s="20">
        <v>42.22</v>
      </c>
      <c r="AH1287">
        <v>42.22</v>
      </c>
      <c r="AI1287" s="8" t="s">
        <v>3549</v>
      </c>
      <c r="AJ1287" s="8" t="s">
        <v>5702</v>
      </c>
      <c r="AK1287" s="8">
        <v>1</v>
      </c>
      <c r="AL1287" s="8">
        <v>0</v>
      </c>
      <c r="AM1287" s="11">
        <v>4.4800000000000004</v>
      </c>
      <c r="AN1287" s="11">
        <v>42.22</v>
      </c>
      <c r="AO1287" t="s">
        <v>163</v>
      </c>
      <c r="AP1287" s="8" t="s">
        <v>191</v>
      </c>
      <c r="AQ1287" s="8" t="s">
        <v>44</v>
      </c>
      <c r="AR1287" s="8" t="s">
        <v>164</v>
      </c>
      <c r="AS1287" s="8" t="s">
        <v>163</v>
      </c>
      <c r="AT1287" s="8" t="s">
        <v>168</v>
      </c>
      <c r="AU12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7" s="8">
        <v>0</v>
      </c>
      <c r="AW1287">
        <v>0</v>
      </c>
      <c r="AX1287">
        <v>0</v>
      </c>
      <c r="AY1287">
        <v>9.6688749999999999</v>
      </c>
      <c r="AZ1287">
        <v>10.555</v>
      </c>
    </row>
    <row r="1288" spans="1:52" x14ac:dyDescent="0.3">
      <c r="A1288" s="43" t="s">
        <v>559</v>
      </c>
      <c r="B1288" t="s">
        <v>3804</v>
      </c>
      <c r="C1288" t="s">
        <v>110</v>
      </c>
      <c r="D1288" s="8" t="s">
        <v>104</v>
      </c>
      <c r="E1288" s="8" t="s">
        <v>290</v>
      </c>
      <c r="F1288" s="8" t="s">
        <v>48</v>
      </c>
      <c r="G1288" s="8" t="s">
        <v>9264</v>
      </c>
      <c r="H1288" s="8" t="s">
        <v>290</v>
      </c>
      <c r="I1288" s="8" t="s">
        <v>14</v>
      </c>
      <c r="J1288" s="8">
        <v>120</v>
      </c>
      <c r="K1288" s="14" t="s">
        <v>558</v>
      </c>
      <c r="L1288" s="14" t="s">
        <v>8952</v>
      </c>
      <c r="M1288" s="10">
        <v>3.8806271758972501</v>
      </c>
      <c r="N1288" s="8" t="s">
        <v>9157</v>
      </c>
      <c r="O1288" s="8" t="s">
        <v>147</v>
      </c>
      <c r="P1288" s="9">
        <v>0.51076388888888891</v>
      </c>
      <c r="Q1288" s="9">
        <v>0.51385416666666661</v>
      </c>
      <c r="R1288" s="8">
        <v>0</v>
      </c>
      <c r="S1288" s="10">
        <v>7.5333333333333332</v>
      </c>
      <c r="T1288" s="8" t="s">
        <v>8953</v>
      </c>
      <c r="U1288" s="8" t="s">
        <v>8954</v>
      </c>
      <c r="V1288" s="10">
        <v>1.865124210696</v>
      </c>
      <c r="W1288">
        <v>3948.94</v>
      </c>
      <c r="X1288" s="8">
        <v>0</v>
      </c>
      <c r="Y1288" s="8">
        <v>0</v>
      </c>
      <c r="Z1288">
        <v>0</v>
      </c>
      <c r="AA1288">
        <v>0</v>
      </c>
      <c r="AB1288" s="8">
        <f>Solution[[#This Row],[Old Stop]] +1</f>
        <v>121</v>
      </c>
      <c r="AC1288" s="8" t="str">
        <f>_xlfn.CONCAT(Solution[[#This Row],[Old Rt '#]],"_",Solution[[#This Row],[Week '#]],"_", _xlfn.SWITCH(Solution[[#This Row],[Old Delivery Day]], "M", "Monday", "T", "Tuesday", "W", "Wednesday", "R", "Thursday", "F", "Friday"))</f>
        <v>105_Week4_Friday</v>
      </c>
      <c r="AD1288" s="20">
        <v>73.401499999999999</v>
      </c>
      <c r="AE1288" s="20">
        <v>75.98</v>
      </c>
      <c r="AF1288" s="20">
        <v>77.838399999999993</v>
      </c>
      <c r="AG1288" s="20">
        <v>81.539199999999994</v>
      </c>
      <c r="AH1288">
        <v>83.74</v>
      </c>
      <c r="AI1288" s="8" t="s">
        <v>3549</v>
      </c>
      <c r="AJ1288" s="8" t="s">
        <v>5702</v>
      </c>
      <c r="AK1288" s="8">
        <v>1</v>
      </c>
      <c r="AL1288" s="8">
        <v>0</v>
      </c>
      <c r="AM1288" s="11">
        <v>75.98</v>
      </c>
      <c r="AN1288" s="11">
        <v>82.95</v>
      </c>
      <c r="AO1288" t="s">
        <v>163</v>
      </c>
      <c r="AP1288" s="8" t="s">
        <v>191</v>
      </c>
      <c r="AQ1288" s="8" t="s">
        <v>44</v>
      </c>
      <c r="AR1288" s="8" t="s">
        <v>164</v>
      </c>
      <c r="AS1288" s="8" t="s">
        <v>163</v>
      </c>
      <c r="AT1288" s="8" t="s">
        <v>168</v>
      </c>
      <c r="AU12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8" s="8">
        <v>0</v>
      </c>
      <c r="AW1288">
        <v>18.350375</v>
      </c>
      <c r="AX1288">
        <v>18.995000000000001</v>
      </c>
      <c r="AY1288">
        <v>19.459599999999998</v>
      </c>
      <c r="AZ1288">
        <v>20.384799999999998</v>
      </c>
    </row>
    <row r="1289" spans="1:52" x14ac:dyDescent="0.3">
      <c r="A1289" s="43" t="s">
        <v>1818</v>
      </c>
      <c r="B1289" t="s">
        <v>4258</v>
      </c>
      <c r="C1289" t="s">
        <v>110</v>
      </c>
      <c r="D1289" s="8" t="s">
        <v>104</v>
      </c>
      <c r="E1289" s="8" t="s">
        <v>290</v>
      </c>
      <c r="F1289" s="8" t="s">
        <v>48</v>
      </c>
      <c r="G1289" s="8" t="s">
        <v>9266</v>
      </c>
      <c r="H1289" s="8" t="s">
        <v>290</v>
      </c>
      <c r="I1289" s="8" t="s">
        <v>14</v>
      </c>
      <c r="J1289" s="8">
        <v>126</v>
      </c>
      <c r="K1289" s="14" t="s">
        <v>1817</v>
      </c>
      <c r="L1289" s="14" t="s">
        <v>5916</v>
      </c>
      <c r="M1289" s="10">
        <v>1.94957718193928</v>
      </c>
      <c r="N1289" s="8" t="s">
        <v>9152</v>
      </c>
      <c r="O1289" s="8" t="s">
        <v>147</v>
      </c>
      <c r="P1289" s="9">
        <v>0.49842592592592594</v>
      </c>
      <c r="Q1289" s="9">
        <v>0.50472222222222218</v>
      </c>
      <c r="R1289" s="8">
        <v>0</v>
      </c>
      <c r="S1289" s="10">
        <v>10.136666666666667</v>
      </c>
      <c r="T1289" s="8" t="s">
        <v>4260</v>
      </c>
      <c r="U1289" s="8" t="s">
        <v>4261</v>
      </c>
      <c r="V1289" s="10">
        <v>0.805880414075963</v>
      </c>
      <c r="W1289">
        <v>4217.8900000000003</v>
      </c>
      <c r="X1289" s="8">
        <v>49</v>
      </c>
      <c r="Y1289" s="8">
        <v>0.82051282051282004</v>
      </c>
      <c r="Z1289">
        <v>13</v>
      </c>
      <c r="AA1289">
        <v>281</v>
      </c>
      <c r="AB1289" s="8">
        <f>Solution[[#This Row],[Old Stop]] +1</f>
        <v>127</v>
      </c>
      <c r="AC1289" s="8" t="str">
        <f>_xlfn.CONCAT(Solution[[#This Row],[Old Rt '#]],"_",Solution[[#This Row],[Week '#]],"_", _xlfn.SWITCH(Solution[[#This Row],[Old Delivery Day]], "M", "Monday", "T", "Tuesday", "W", "Wednesday", "R", "Thursday", "F", "Friday"))</f>
        <v>105_Week4_Friday</v>
      </c>
      <c r="AD1289" s="20">
        <v>79.659199999999998</v>
      </c>
      <c r="AE1289" s="20">
        <v>83.754599999999996</v>
      </c>
      <c r="AF1289" s="20">
        <v>80.143000000000001</v>
      </c>
      <c r="AG1289" s="20">
        <v>78.905000000000001</v>
      </c>
      <c r="AH1289">
        <v>84.71</v>
      </c>
      <c r="AI1289" s="8" t="s">
        <v>3549</v>
      </c>
      <c r="AJ1289" s="8" t="s">
        <v>5702</v>
      </c>
      <c r="AK1289" s="8">
        <v>1</v>
      </c>
      <c r="AL1289" s="8">
        <v>273</v>
      </c>
      <c r="AM1289" s="11">
        <v>81.025000000000006</v>
      </c>
      <c r="AN1289" s="11">
        <v>79.400000000000006</v>
      </c>
      <c r="AO1289" t="s">
        <v>163</v>
      </c>
      <c r="AP1289" s="8" t="s">
        <v>191</v>
      </c>
      <c r="AQ1289" s="8" t="s">
        <v>44</v>
      </c>
      <c r="AR1289" s="8" t="s">
        <v>164</v>
      </c>
      <c r="AS1289" s="8" t="s">
        <v>163</v>
      </c>
      <c r="AT1289" s="8" t="s">
        <v>168</v>
      </c>
      <c r="AU12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89" s="8">
        <v>273</v>
      </c>
      <c r="AW1289">
        <v>19.9148</v>
      </c>
      <c r="AX1289">
        <v>20.938649999999999</v>
      </c>
      <c r="AY1289">
        <v>20.03575</v>
      </c>
      <c r="AZ1289">
        <v>19.72625</v>
      </c>
    </row>
    <row r="1290" spans="1:52" x14ac:dyDescent="0.3">
      <c r="A1290" s="43" t="s">
        <v>792</v>
      </c>
      <c r="B1290" t="s">
        <v>3872</v>
      </c>
      <c r="C1290" t="s">
        <v>125</v>
      </c>
      <c r="D1290" s="8" t="s">
        <v>104</v>
      </c>
      <c r="E1290" s="8" t="s">
        <v>290</v>
      </c>
      <c r="F1290" s="8" t="s">
        <v>48</v>
      </c>
      <c r="G1290" s="8" t="s">
        <v>9261</v>
      </c>
      <c r="H1290" s="8" t="s">
        <v>160</v>
      </c>
      <c r="I1290" s="8" t="s">
        <v>48</v>
      </c>
      <c r="J1290" s="8">
        <v>302</v>
      </c>
      <c r="K1290" s="14" t="s">
        <v>791</v>
      </c>
      <c r="L1290" s="14" t="s">
        <v>5918</v>
      </c>
      <c r="M1290" s="10">
        <v>0.60152308130722099</v>
      </c>
      <c r="N1290" s="8" t="s">
        <v>9156</v>
      </c>
      <c r="O1290" s="8" t="s">
        <v>125</v>
      </c>
      <c r="P1290" s="9">
        <v>0.50513888888888892</v>
      </c>
      <c r="Q1290" s="9">
        <v>0.50806712962962963</v>
      </c>
      <c r="R1290" s="8">
        <v>0</v>
      </c>
      <c r="S1290" s="10">
        <v>4.122222223333333</v>
      </c>
      <c r="T1290" s="8" t="s">
        <v>5154</v>
      </c>
      <c r="U1290" s="8" t="s">
        <v>5155</v>
      </c>
      <c r="V1290" s="10">
        <v>0.31764560645724899</v>
      </c>
      <c r="W1290">
        <v>1588.48</v>
      </c>
      <c r="X1290" s="8">
        <v>0</v>
      </c>
      <c r="Y1290" s="8">
        <v>0</v>
      </c>
      <c r="Z1290">
        <v>0</v>
      </c>
      <c r="AA1290">
        <v>0</v>
      </c>
      <c r="AB1290" s="8">
        <f>Solution[[#This Row],[Old Stop]] +1</f>
        <v>303</v>
      </c>
      <c r="AC1290" s="8" t="str">
        <f>_xlfn.CONCAT(Solution[[#This Row],[Old Rt '#]],"_",Solution[[#This Row],[Week '#]],"_", _xlfn.SWITCH(Solution[[#This Row],[Old Delivery Day]], "M", "Monday", "T", "Tuesday", "W", "Wednesday", "R", "Thursday", "F", "Friday"))</f>
        <v>101_Week4_Thursday</v>
      </c>
      <c r="AD1290" s="20">
        <v>54.1233</v>
      </c>
      <c r="AE1290" s="20">
        <v>46.24</v>
      </c>
      <c r="AF1290" s="20">
        <v>60.974200000000003</v>
      </c>
      <c r="AG1290" s="20">
        <v>67.278700000000001</v>
      </c>
      <c r="AH1290">
        <v>25.64</v>
      </c>
      <c r="AI1290" s="8" t="s">
        <v>3549</v>
      </c>
      <c r="AJ1290" s="8" t="s">
        <v>5702</v>
      </c>
      <c r="AK1290" s="8">
        <v>1</v>
      </c>
      <c r="AL1290" s="8">
        <v>0</v>
      </c>
      <c r="AM1290" s="11">
        <v>34.945</v>
      </c>
      <c r="AN1290" s="11">
        <v>24.085000000000001</v>
      </c>
      <c r="AO1290" t="s">
        <v>163</v>
      </c>
      <c r="AP1290" s="8" t="s">
        <v>191</v>
      </c>
      <c r="AQ1290" s="8" t="s">
        <v>44</v>
      </c>
      <c r="AR1290" s="8" t="s">
        <v>163</v>
      </c>
      <c r="AS1290" s="8" t="s">
        <v>164</v>
      </c>
      <c r="AT1290" s="8" t="s">
        <v>168</v>
      </c>
      <c r="AU12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0" s="8">
        <v>0</v>
      </c>
      <c r="AW1290">
        <v>13.530825</v>
      </c>
      <c r="AX1290">
        <v>11.56</v>
      </c>
      <c r="AY1290">
        <v>15.243550000000001</v>
      </c>
      <c r="AZ1290">
        <v>16.819675</v>
      </c>
    </row>
    <row r="1291" spans="1:52" x14ac:dyDescent="0.3">
      <c r="A1291" s="43" t="s">
        <v>1376</v>
      </c>
      <c r="B1291" t="s">
        <v>4232</v>
      </c>
      <c r="C1291" t="s">
        <v>110</v>
      </c>
      <c r="D1291" s="8" t="s">
        <v>104</v>
      </c>
      <c r="E1291" s="8" t="s">
        <v>290</v>
      </c>
      <c r="F1291" s="8" t="s">
        <v>14</v>
      </c>
      <c r="G1291" s="8" t="s">
        <v>9254</v>
      </c>
      <c r="H1291" s="8" t="s">
        <v>160</v>
      </c>
      <c r="I1291" s="8" t="s">
        <v>12</v>
      </c>
      <c r="J1291" s="8">
        <v>252</v>
      </c>
      <c r="K1291" s="14" t="s">
        <v>1375</v>
      </c>
      <c r="L1291" s="14" t="s">
        <v>5854</v>
      </c>
      <c r="M1291" s="10">
        <v>0.43751815247912901</v>
      </c>
      <c r="N1291" s="8" t="s">
        <v>9083</v>
      </c>
      <c r="O1291" s="8" t="s">
        <v>147</v>
      </c>
      <c r="P1291" s="9">
        <v>0.42341435185185183</v>
      </c>
      <c r="Q1291" s="9">
        <v>0.42547453703703703</v>
      </c>
      <c r="R1291" s="8">
        <v>0</v>
      </c>
      <c r="S1291" s="10">
        <v>3.7708333333333335</v>
      </c>
      <c r="T1291" s="8" t="s">
        <v>4234</v>
      </c>
      <c r="U1291" s="8" t="s">
        <v>4235</v>
      </c>
      <c r="V1291" s="10">
        <v>0.33420122847107397</v>
      </c>
      <c r="W1291">
        <v>4326.34</v>
      </c>
      <c r="X1291" s="8">
        <v>0</v>
      </c>
      <c r="Y1291" s="8">
        <v>1</v>
      </c>
      <c r="Z1291">
        <v>2</v>
      </c>
      <c r="AA1291">
        <v>22</v>
      </c>
      <c r="AB1291" s="8">
        <f>Solution[[#This Row],[Old Stop]] +1</f>
        <v>253</v>
      </c>
      <c r="AC1291" s="8" t="str">
        <f>_xlfn.CONCAT(Solution[[#This Row],[Old Rt '#]],"_",Solution[[#This Row],[Week '#]],"_", _xlfn.SWITCH(Solution[[#This Row],[Old Delivery Day]], "M", "Monday", "T", "Tuesday", "W", "Wednesday", "R", "Thursday", "F", "Friday"))</f>
        <v>101_Week4_Wednesday</v>
      </c>
      <c r="AD1291" s="20">
        <v>56.9985</v>
      </c>
      <c r="AE1291" s="20">
        <v>85.876300000000001</v>
      </c>
      <c r="AF1291" s="20">
        <v>61.839300000000001</v>
      </c>
      <c r="AG1291" s="20">
        <v>70.621300000000005</v>
      </c>
      <c r="AH1291">
        <v>52.18</v>
      </c>
      <c r="AI1291" s="8" t="s">
        <v>3408</v>
      </c>
      <c r="AJ1291" s="8" t="s">
        <v>5700</v>
      </c>
      <c r="AK1291" s="8">
        <v>1</v>
      </c>
      <c r="AL1291" s="8">
        <v>22</v>
      </c>
      <c r="AM1291" s="11">
        <v>142.65369999999999</v>
      </c>
      <c r="AN1291" s="11">
        <v>96.415000000000006</v>
      </c>
      <c r="AO1291" t="s">
        <v>163</v>
      </c>
      <c r="AP1291" s="8" t="s">
        <v>191</v>
      </c>
      <c r="AQ1291" s="8" t="s">
        <v>44</v>
      </c>
      <c r="AR1291" s="8" t="s">
        <v>163</v>
      </c>
      <c r="AS1291" s="8" t="s">
        <v>163</v>
      </c>
      <c r="AT1291" s="8" t="s">
        <v>168</v>
      </c>
      <c r="AU12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91" s="8">
        <v>22</v>
      </c>
      <c r="AW1291">
        <v>14.249625</v>
      </c>
      <c r="AX1291">
        <v>21.469075</v>
      </c>
      <c r="AY1291">
        <v>15.459825</v>
      </c>
      <c r="AZ1291">
        <v>17.655325000000001</v>
      </c>
    </row>
    <row r="1292" spans="1:52" x14ac:dyDescent="0.3">
      <c r="A1292" s="43" t="s">
        <v>77</v>
      </c>
      <c r="D1292" s="8" t="s">
        <v>104</v>
      </c>
      <c r="E1292" s="8" t="s">
        <v>126</v>
      </c>
      <c r="F1292" s="8" t="s">
        <v>12</v>
      </c>
      <c r="J1292" s="8"/>
      <c r="K1292" s="14" t="s">
        <v>3551</v>
      </c>
      <c r="L1292" s="14" t="s">
        <v>3552</v>
      </c>
      <c r="M1292" s="10">
        <v>7.40242238394893</v>
      </c>
      <c r="N1292" s="8" t="s">
        <v>8016</v>
      </c>
      <c r="P1292" s="9">
        <v>0.56593749999999998</v>
      </c>
      <c r="Q1292" s="9">
        <v>0.56593749999999998</v>
      </c>
      <c r="R1292" s="8">
        <v>0</v>
      </c>
      <c r="T1292" s="8" t="s">
        <v>3553</v>
      </c>
      <c r="U1292" s="8" t="s">
        <v>3554</v>
      </c>
      <c r="V1292" s="10">
        <v>5.4833155931191797</v>
      </c>
      <c r="W1292"/>
      <c r="Z1292"/>
      <c r="AA1292"/>
      <c r="AB1292" s="8">
        <f>Solution[[#This Row],[Old Stop]] +1</f>
        <v>1</v>
      </c>
      <c r="AC1292" s="8" t="e">
        <f>_xlfn.CONCAT(Solution[[#This Row],[Old Rt '#]],"_",Solution[[#This Row],[Week '#]],"_", _xlfn.SWITCH(Solution[[#This Row],[Old Delivery Day]], "M", "Monday", "T", "Tuesday", "W", "Wednesday", "R", "Thursday", "F", "Friday"))</f>
        <v>#N/A</v>
      </c>
      <c r="AD1292" s="20"/>
      <c r="AE1292" s="20"/>
      <c r="AI1292" s="8" t="s">
        <v>4626</v>
      </c>
      <c r="AJ1292" s="8" t="s">
        <v>5699</v>
      </c>
      <c r="AK1292" s="8">
        <v>17</v>
      </c>
      <c r="AL1292" s="8"/>
      <c r="AM1292" s="11"/>
      <c r="AN1292" s="11"/>
      <c r="AO1292" t="s">
        <v>163</v>
      </c>
      <c r="AP1292" s="8"/>
      <c r="AQ1292" s="8"/>
      <c r="AR1292" s="8" t="s">
        <v>163</v>
      </c>
      <c r="AS1292" s="8" t="s">
        <v>163</v>
      </c>
      <c r="AT1292" s="8"/>
      <c r="AU12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2" s="8"/>
    </row>
    <row r="1293" spans="1:52" x14ac:dyDescent="0.3">
      <c r="A1293" s="43" t="s">
        <v>77</v>
      </c>
      <c r="D1293" s="8" t="s">
        <v>104</v>
      </c>
      <c r="E1293" s="8" t="s">
        <v>126</v>
      </c>
      <c r="F1293" s="8" t="s">
        <v>15</v>
      </c>
      <c r="J1293" s="8"/>
      <c r="K1293" s="14" t="s">
        <v>3551</v>
      </c>
      <c r="L1293" s="14" t="s">
        <v>3552</v>
      </c>
      <c r="M1293" s="10">
        <v>2.1746469824257701</v>
      </c>
      <c r="N1293" s="8" t="s">
        <v>8014</v>
      </c>
      <c r="P1293" s="9">
        <v>0.78447916666666662</v>
      </c>
      <c r="Q1293" s="9">
        <v>0.78447916666666662</v>
      </c>
      <c r="R1293" s="8">
        <v>0</v>
      </c>
      <c r="T1293" s="8" t="s">
        <v>3553</v>
      </c>
      <c r="U1293" s="8" t="s">
        <v>3554</v>
      </c>
      <c r="V1293" s="10">
        <v>0.58528716615987098</v>
      </c>
      <c r="W1293"/>
      <c r="Z1293"/>
      <c r="AA1293"/>
      <c r="AB1293" s="8">
        <f>Solution[[#This Row],[Old Stop]] +1</f>
        <v>1</v>
      </c>
      <c r="AC1293" s="8" t="e">
        <f>_xlfn.CONCAT(Solution[[#This Row],[Old Rt '#]],"_",Solution[[#This Row],[Week '#]],"_", _xlfn.SWITCH(Solution[[#This Row],[Old Delivery Day]], "M", "Monday", "T", "Tuesday", "W", "Wednesday", "R", "Thursday", "F", "Friday"))</f>
        <v>#N/A</v>
      </c>
      <c r="AD1293" s="20"/>
      <c r="AE1293" s="20"/>
      <c r="AI1293" s="8" t="s">
        <v>4667</v>
      </c>
      <c r="AJ1293" s="8" t="s">
        <v>5704</v>
      </c>
      <c r="AK1293" s="8">
        <v>17</v>
      </c>
      <c r="AL1293" s="8"/>
      <c r="AM1293" s="11"/>
      <c r="AN1293" s="11"/>
      <c r="AO1293" t="s">
        <v>163</v>
      </c>
      <c r="AP1293" s="8"/>
      <c r="AQ1293" s="8"/>
      <c r="AR1293" s="8" t="s">
        <v>163</v>
      </c>
      <c r="AS1293" s="8" t="s">
        <v>163</v>
      </c>
      <c r="AT1293" s="8"/>
      <c r="AU12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3" s="8"/>
    </row>
    <row r="1294" spans="1:52" x14ac:dyDescent="0.3">
      <c r="A1294" s="43" t="s">
        <v>77</v>
      </c>
      <c r="D1294" s="8" t="s">
        <v>104</v>
      </c>
      <c r="E1294" s="8" t="s">
        <v>126</v>
      </c>
      <c r="F1294" s="8" t="s">
        <v>48</v>
      </c>
      <c r="J1294" s="8"/>
      <c r="K1294" s="14" t="s">
        <v>3551</v>
      </c>
      <c r="L1294" s="14" t="s">
        <v>3552</v>
      </c>
      <c r="M1294" s="10">
        <v>3.71264244187876</v>
      </c>
      <c r="N1294" s="8" t="s">
        <v>8715</v>
      </c>
      <c r="P1294" s="9">
        <v>0.59310185185185182</v>
      </c>
      <c r="Q1294" s="9">
        <v>0.59310185185185182</v>
      </c>
      <c r="R1294" s="8">
        <v>0</v>
      </c>
      <c r="T1294" s="8" t="s">
        <v>3553</v>
      </c>
      <c r="U1294" s="8" t="s">
        <v>3554</v>
      </c>
      <c r="V1294" s="10">
        <v>1.1175362965714399</v>
      </c>
      <c r="W1294"/>
      <c r="Z1294"/>
      <c r="AA1294"/>
      <c r="AB1294" s="8">
        <f>Solution[[#This Row],[Old Stop]] +1</f>
        <v>1</v>
      </c>
      <c r="AC1294" s="8" t="e">
        <f>_xlfn.CONCAT(Solution[[#This Row],[Old Rt '#]],"_",Solution[[#This Row],[Week '#]],"_", _xlfn.SWITCH(Solution[[#This Row],[Old Delivery Day]], "M", "Monday", "T", "Tuesday", "W", "Wednesday", "R", "Thursday", "F", "Friday"))</f>
        <v>#N/A</v>
      </c>
      <c r="AD1294" s="20"/>
      <c r="AE1294" s="20"/>
      <c r="AI1294" s="8" t="s">
        <v>3810</v>
      </c>
      <c r="AJ1294" s="8" t="s">
        <v>5625</v>
      </c>
      <c r="AK1294" s="8">
        <v>17</v>
      </c>
      <c r="AL1294" s="8"/>
      <c r="AM1294" s="11"/>
      <c r="AN1294" s="11"/>
      <c r="AO1294" t="s">
        <v>163</v>
      </c>
      <c r="AP1294" s="8"/>
      <c r="AQ1294" s="8"/>
      <c r="AR1294" s="8" t="s">
        <v>163</v>
      </c>
      <c r="AS1294" s="8" t="s">
        <v>163</v>
      </c>
      <c r="AT1294" s="8"/>
      <c r="AU12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4" s="8"/>
    </row>
    <row r="1295" spans="1:52" x14ac:dyDescent="0.3">
      <c r="A1295" s="43" t="s">
        <v>77</v>
      </c>
      <c r="D1295" s="8" t="s">
        <v>104</v>
      </c>
      <c r="E1295" s="8" t="s">
        <v>126</v>
      </c>
      <c r="F1295" s="8" t="s">
        <v>14</v>
      </c>
      <c r="J1295" s="8"/>
      <c r="K1295" s="14" t="s">
        <v>3551</v>
      </c>
      <c r="L1295" s="14" t="s">
        <v>3552</v>
      </c>
      <c r="M1295" s="10">
        <v>2.54206826750629</v>
      </c>
      <c r="N1295" s="8" t="s">
        <v>7613</v>
      </c>
      <c r="P1295" s="9">
        <v>0.52912037037037041</v>
      </c>
      <c r="Q1295" s="9">
        <v>0.52912037037037041</v>
      </c>
      <c r="R1295" s="8">
        <v>0</v>
      </c>
      <c r="T1295" s="8" t="s">
        <v>3553</v>
      </c>
      <c r="U1295" s="8" t="s">
        <v>3554</v>
      </c>
      <c r="V1295" s="10">
        <v>0.80260356343932404</v>
      </c>
      <c r="W1295"/>
      <c r="Z1295"/>
      <c r="AA1295"/>
      <c r="AB1295" s="8">
        <f>Solution[[#This Row],[Old Stop]] +1</f>
        <v>1</v>
      </c>
      <c r="AC1295" s="8" t="e">
        <f>_xlfn.CONCAT(Solution[[#This Row],[Old Rt '#]],"_",Solution[[#This Row],[Week '#]],"_", _xlfn.SWITCH(Solution[[#This Row],[Old Delivery Day]], "M", "Monday", "T", "Tuesday", "W", "Wednesday", "R", "Thursday", "F", "Friday"))</f>
        <v>#N/A</v>
      </c>
      <c r="AD1295" s="20"/>
      <c r="AE1295" s="20"/>
      <c r="AI1295" s="8" t="s">
        <v>4836</v>
      </c>
      <c r="AJ1295" s="8" t="s">
        <v>5703</v>
      </c>
      <c r="AK1295" s="8">
        <v>17</v>
      </c>
      <c r="AL1295" s="8"/>
      <c r="AM1295" s="11"/>
      <c r="AN1295" s="11"/>
      <c r="AO1295" t="s">
        <v>163</v>
      </c>
      <c r="AP1295" s="8"/>
      <c r="AQ1295" s="8"/>
      <c r="AR1295" s="8" t="s">
        <v>163</v>
      </c>
      <c r="AS1295" s="8" t="s">
        <v>163</v>
      </c>
      <c r="AT1295" s="8"/>
      <c r="AU12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5" s="8"/>
    </row>
    <row r="1296" spans="1:52" x14ac:dyDescent="0.3">
      <c r="A1296" s="43" t="s">
        <v>1307</v>
      </c>
      <c r="B1296" t="s">
        <v>4799</v>
      </c>
      <c r="C1296" t="s">
        <v>110</v>
      </c>
      <c r="D1296" s="8" t="s">
        <v>104</v>
      </c>
      <c r="E1296" s="8" t="s">
        <v>126</v>
      </c>
      <c r="F1296" s="8" t="s">
        <v>15</v>
      </c>
      <c r="G1296" s="8" t="s">
        <v>155</v>
      </c>
      <c r="H1296" s="8" t="s">
        <v>290</v>
      </c>
      <c r="I1296" s="8" t="s">
        <v>15</v>
      </c>
      <c r="J1296" s="8">
        <v>180</v>
      </c>
      <c r="K1296" s="14" t="s">
        <v>1306</v>
      </c>
      <c r="L1296" s="14" t="s">
        <v>5890</v>
      </c>
      <c r="M1296" s="10">
        <v>9.65911058800374</v>
      </c>
      <c r="N1296" s="8" t="s">
        <v>8663</v>
      </c>
      <c r="O1296" s="8" t="s">
        <v>147</v>
      </c>
      <c r="P1296" s="9">
        <v>0.3132523148148148</v>
      </c>
      <c r="Q1296" s="9">
        <v>0.32069444444444445</v>
      </c>
      <c r="R1296" s="8">
        <v>0</v>
      </c>
      <c r="S1296" s="10">
        <v>8.0875000000000004</v>
      </c>
      <c r="T1296" s="8" t="s">
        <v>4801</v>
      </c>
      <c r="U1296" s="8" t="s">
        <v>4802</v>
      </c>
      <c r="V1296" s="10">
        <v>7.9117784084733804</v>
      </c>
      <c r="W1296">
        <v>7089.49</v>
      </c>
      <c r="X1296" s="8">
        <v>7</v>
      </c>
      <c r="Y1296" s="8">
        <v>0.88709677419354804</v>
      </c>
      <c r="Z1296">
        <v>3</v>
      </c>
      <c r="AA1296">
        <v>69</v>
      </c>
      <c r="AB1296" s="8">
        <f>Solution[[#This Row],[Old Stop]] +1</f>
        <v>181</v>
      </c>
      <c r="AC1296" s="8" t="str">
        <f>_xlfn.CONCAT(Solution[[#This Row],[Old Rt '#]],"_",Solution[[#This Row],[Week '#]],"_", _xlfn.SWITCH(Solution[[#This Row],[Old Delivery Day]], "M", "Monday", "T", "Tuesday", "W", "Wednesday", "R", "Thursday", "F", "Friday"))</f>
        <v>105_Week4_Tuesday</v>
      </c>
      <c r="AD1296" s="20">
        <v>129.36000000000001</v>
      </c>
      <c r="AE1296" s="20">
        <v>129.2038</v>
      </c>
      <c r="AF1296" s="20">
        <v>154.2423</v>
      </c>
      <c r="AG1296" s="20">
        <v>132.21</v>
      </c>
      <c r="AH1296">
        <v>165.52</v>
      </c>
      <c r="AI1296" s="8" t="s">
        <v>4667</v>
      </c>
      <c r="AJ1296" s="8" t="s">
        <v>5704</v>
      </c>
      <c r="AK1296" s="8">
        <v>1</v>
      </c>
      <c r="AL1296" s="8">
        <v>62</v>
      </c>
      <c r="AM1296" s="11">
        <v>148.82</v>
      </c>
      <c r="AN1296" s="11">
        <v>132.5737</v>
      </c>
      <c r="AO1296" t="s">
        <v>163</v>
      </c>
      <c r="AP1296" s="8" t="s">
        <v>191</v>
      </c>
      <c r="AQ1296" s="8" t="s">
        <v>49</v>
      </c>
      <c r="AR1296" s="8" t="s">
        <v>163</v>
      </c>
      <c r="AS1296" s="8" t="s">
        <v>164</v>
      </c>
      <c r="AT1296" s="8" t="s">
        <v>168</v>
      </c>
      <c r="AU12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6" s="8">
        <v>62</v>
      </c>
      <c r="AW1296">
        <v>32.340000000000003</v>
      </c>
      <c r="AX1296">
        <v>32.30095</v>
      </c>
      <c r="AY1296">
        <v>38.560575</v>
      </c>
      <c r="AZ1296">
        <v>33.052500000000002</v>
      </c>
    </row>
    <row r="1297" spans="1:52" x14ac:dyDescent="0.3">
      <c r="A1297" s="43" t="s">
        <v>1724</v>
      </c>
      <c r="B1297" t="s">
        <v>5486</v>
      </c>
      <c r="C1297" t="s">
        <v>110</v>
      </c>
      <c r="D1297" s="8" t="s">
        <v>104</v>
      </c>
      <c r="E1297" s="8" t="s">
        <v>126</v>
      </c>
      <c r="F1297" s="8" t="s">
        <v>14</v>
      </c>
      <c r="G1297" s="8" t="s">
        <v>4497</v>
      </c>
      <c r="H1297" s="8" t="s">
        <v>126</v>
      </c>
      <c r="I1297" s="8" t="s">
        <v>48</v>
      </c>
      <c r="J1297" s="8">
        <v>101</v>
      </c>
      <c r="K1297" s="14" t="s">
        <v>1723</v>
      </c>
      <c r="L1297" s="14" t="s">
        <v>6254</v>
      </c>
      <c r="M1297" s="10">
        <v>6.5698976319623598E-2</v>
      </c>
      <c r="N1297" s="8" t="s">
        <v>8717</v>
      </c>
      <c r="O1297" s="8" t="s">
        <v>112</v>
      </c>
      <c r="P1297" s="9">
        <v>0.42682870370370368</v>
      </c>
      <c r="Q1297" s="9">
        <v>0.42706018518518518</v>
      </c>
      <c r="R1297" s="8">
        <v>0</v>
      </c>
      <c r="S1297" s="10">
        <v>0.33333333333333331</v>
      </c>
      <c r="T1297" s="8" t="s">
        <v>5488</v>
      </c>
      <c r="U1297" s="8" t="s">
        <v>5489</v>
      </c>
      <c r="V1297" s="10">
        <v>3.8777258263361598E-2</v>
      </c>
      <c r="W1297">
        <v>480.14</v>
      </c>
      <c r="X1297" s="8">
        <v>0</v>
      </c>
      <c r="Y1297" s="8">
        <v>0</v>
      </c>
      <c r="Z1297">
        <v>0</v>
      </c>
      <c r="AA1297">
        <v>0</v>
      </c>
      <c r="AB1297" s="8">
        <f>Solution[[#This Row],[Old Stop]] +1</f>
        <v>102</v>
      </c>
      <c r="AC1297" s="8" t="str">
        <f>_xlfn.CONCAT(Solution[[#This Row],[Old Rt '#]],"_",Solution[[#This Row],[Week '#]],"_", _xlfn.SWITCH(Solution[[#This Row],[Old Delivery Day]], "M", "Monday", "T", "Tuesday", "W", "Wednesday", "R", "Thursday", "F", "Friday"))</f>
        <v>103_Week4_Thursday</v>
      </c>
      <c r="AD1297" s="20">
        <v>37.526600000000002</v>
      </c>
      <c r="AE1297" s="20">
        <v>35.71</v>
      </c>
      <c r="AF1297" s="20">
        <v>36.782499999999999</v>
      </c>
      <c r="AG1297" s="20">
        <v>37.14</v>
      </c>
      <c r="AH1297">
        <v>9.84</v>
      </c>
      <c r="AI1297" s="8" t="s">
        <v>4836</v>
      </c>
      <c r="AJ1297" s="8" t="s">
        <v>5703</v>
      </c>
      <c r="AK1297" s="8">
        <v>1</v>
      </c>
      <c r="AL1297" s="8">
        <v>0</v>
      </c>
      <c r="AM1297" s="11">
        <v>8.9275000000000002</v>
      </c>
      <c r="AN1297" s="11">
        <v>4.6425000000000001</v>
      </c>
      <c r="AO1297" t="s">
        <v>163</v>
      </c>
      <c r="AP1297" s="8" t="s">
        <v>191</v>
      </c>
      <c r="AQ1297" s="8" t="s">
        <v>44</v>
      </c>
      <c r="AR1297" s="8" t="s">
        <v>164</v>
      </c>
      <c r="AS1297" s="8" t="s">
        <v>163</v>
      </c>
      <c r="AT1297" s="8" t="s">
        <v>168</v>
      </c>
      <c r="AU12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297" s="8">
        <v>0</v>
      </c>
      <c r="AW1297">
        <v>9.3816500000000005</v>
      </c>
      <c r="AX1297">
        <v>8.9275000000000002</v>
      </c>
      <c r="AY1297">
        <v>9.1956249999999997</v>
      </c>
      <c r="AZ1297">
        <v>9.2850000000000001</v>
      </c>
    </row>
    <row r="1298" spans="1:52" x14ac:dyDescent="0.3">
      <c r="A1298" s="43" t="s">
        <v>1797</v>
      </c>
      <c r="B1298" t="s">
        <v>3522</v>
      </c>
      <c r="C1298" t="s">
        <v>107</v>
      </c>
      <c r="D1298" s="8" t="s">
        <v>104</v>
      </c>
      <c r="E1298" s="8" t="s">
        <v>126</v>
      </c>
      <c r="F1298" s="8" t="s">
        <v>13</v>
      </c>
      <c r="G1298" s="8" t="s">
        <v>9252</v>
      </c>
      <c r="H1298" s="8" t="s">
        <v>126</v>
      </c>
      <c r="I1298" s="8" t="s">
        <v>13</v>
      </c>
      <c r="J1298" s="8">
        <v>0</v>
      </c>
      <c r="K1298" s="14" t="s">
        <v>1796</v>
      </c>
      <c r="L1298" s="14" t="s">
        <v>5881</v>
      </c>
      <c r="M1298" s="10">
        <v>14.9075743401206</v>
      </c>
      <c r="N1298" s="8" t="s">
        <v>8020</v>
      </c>
      <c r="O1298" s="8" t="s">
        <v>147</v>
      </c>
      <c r="P1298" s="9">
        <v>0.3241087962962963</v>
      </c>
      <c r="Q1298" s="9">
        <v>0.32425925925925925</v>
      </c>
      <c r="R1298" s="8">
        <v>0</v>
      </c>
      <c r="S1298" s="10">
        <v>0.1875</v>
      </c>
      <c r="T1298" s="8" t="s">
        <v>3881</v>
      </c>
      <c r="U1298" s="8" t="s">
        <v>3882</v>
      </c>
      <c r="V1298" s="10">
        <v>13.546230838374701</v>
      </c>
      <c r="W1298">
        <v>4273.88</v>
      </c>
      <c r="X1298" s="8">
        <v>0</v>
      </c>
      <c r="Y1298" s="8">
        <v>0</v>
      </c>
      <c r="Z1298">
        <v>0</v>
      </c>
      <c r="AA1298">
        <v>0</v>
      </c>
      <c r="AB1298" s="8">
        <f>Solution[[#This Row],[Old Stop]] +1</f>
        <v>1</v>
      </c>
      <c r="AC1298" s="8" t="str">
        <f>_xlfn.CONCAT(Solution[[#This Row],[Old Rt '#]],"_",Solution[[#This Row],[Week '#]],"_", _xlfn.SWITCH(Solution[[#This Row],[Old Delivery Day]], "M", "Monday", "T", "Tuesday", "W", "Wednesday", "R", "Thursday", "F", "Friday"))</f>
        <v>103_Week4_Monday</v>
      </c>
      <c r="AD1298" s="20">
        <v>81.569999999999993</v>
      </c>
      <c r="AE1298" s="20">
        <v>81.569999999999993</v>
      </c>
      <c r="AF1298" s="20">
        <v>83.286900000000003</v>
      </c>
      <c r="AG1298" s="20">
        <v>84.05</v>
      </c>
      <c r="AH1298">
        <v>84.05</v>
      </c>
      <c r="AI1298" s="8" t="s">
        <v>4488</v>
      </c>
      <c r="AJ1298" s="8" t="s">
        <v>5706</v>
      </c>
      <c r="AK1298" s="8">
        <v>1</v>
      </c>
      <c r="AL1298" s="8">
        <v>0</v>
      </c>
      <c r="AM1298" s="11">
        <v>81.569999999999993</v>
      </c>
      <c r="AN1298" s="11">
        <v>84.05</v>
      </c>
      <c r="AO1298" t="s">
        <v>164</v>
      </c>
      <c r="AP1298" s="8" t="s">
        <v>191</v>
      </c>
      <c r="AQ1298" s="8" t="s">
        <v>44</v>
      </c>
      <c r="AR1298" s="8" t="s">
        <v>164</v>
      </c>
      <c r="AS1298" s="8" t="s">
        <v>164</v>
      </c>
      <c r="AT1298" s="8" t="s">
        <v>168</v>
      </c>
      <c r="AU12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8" s="8"/>
      <c r="AW1298">
        <v>20.392499999999998</v>
      </c>
      <c r="AX1298">
        <v>20.392499999999998</v>
      </c>
      <c r="AY1298">
        <v>20.821725000000001</v>
      </c>
      <c r="AZ1298">
        <v>21.012499999999999</v>
      </c>
    </row>
    <row r="1299" spans="1:52" x14ac:dyDescent="0.3">
      <c r="A1299" s="43" t="s">
        <v>602</v>
      </c>
      <c r="B1299" t="s">
        <v>3513</v>
      </c>
      <c r="C1299" t="s">
        <v>110</v>
      </c>
      <c r="D1299" s="8" t="s">
        <v>104</v>
      </c>
      <c r="E1299" s="8" t="s">
        <v>126</v>
      </c>
      <c r="F1299" s="8" t="s">
        <v>13</v>
      </c>
      <c r="G1299" s="8" t="s">
        <v>132</v>
      </c>
      <c r="H1299" s="8" t="s">
        <v>160</v>
      </c>
      <c r="I1299" s="8" t="s">
        <v>13</v>
      </c>
      <c r="J1299" s="8">
        <v>0</v>
      </c>
      <c r="K1299" s="14" t="s">
        <v>601</v>
      </c>
      <c r="L1299" s="14" t="s">
        <v>5878</v>
      </c>
      <c r="M1299" s="10">
        <v>36.785455231625001</v>
      </c>
      <c r="N1299" s="8" t="s">
        <v>8039</v>
      </c>
      <c r="O1299" s="8" t="s">
        <v>147</v>
      </c>
      <c r="P1299" s="9">
        <v>0.29166666666666669</v>
      </c>
      <c r="Q1299" s="9">
        <v>0.29550925925925925</v>
      </c>
      <c r="R1299" s="8">
        <v>23.2</v>
      </c>
      <c r="S1299" s="10">
        <v>12.279166666666667</v>
      </c>
      <c r="T1299" s="8" t="s">
        <v>3819</v>
      </c>
      <c r="U1299" s="8" t="s">
        <v>3820</v>
      </c>
      <c r="V1299" s="10">
        <v>35.105631186512703</v>
      </c>
      <c r="W1299">
        <v>6617.86</v>
      </c>
      <c r="X1299" s="8">
        <v>29</v>
      </c>
      <c r="Y1299" s="8">
        <v>0.72115384615384603</v>
      </c>
      <c r="Z1299">
        <v>4</v>
      </c>
      <c r="AA1299">
        <v>119</v>
      </c>
      <c r="AB1299" s="8">
        <f>Solution[[#This Row],[Old Stop]] +1</f>
        <v>1</v>
      </c>
      <c r="AC1299" s="8" t="str">
        <f>_xlfn.CONCAT(Solution[[#This Row],[Old Rt '#]],"_",Solution[[#This Row],[Week '#]],"_", _xlfn.SWITCH(Solution[[#This Row],[Old Delivery Day]], "M", "Monday", "T", "Tuesday", "W", "Wednesday", "R", "Thursday", "F", "Friday"))</f>
        <v>101_Week4_Monday</v>
      </c>
      <c r="AD1299" s="20">
        <v>110.03</v>
      </c>
      <c r="AE1299" s="20">
        <v>123.4207</v>
      </c>
      <c r="AF1299" s="20">
        <v>139.483</v>
      </c>
      <c r="AG1299" s="20">
        <v>132.2184</v>
      </c>
      <c r="AH1299">
        <v>152.86000000000001</v>
      </c>
      <c r="AI1299" s="8" t="s">
        <v>4488</v>
      </c>
      <c r="AJ1299" s="8" t="s">
        <v>5706</v>
      </c>
      <c r="AK1299" s="8">
        <v>1</v>
      </c>
      <c r="AL1299" s="8">
        <v>104</v>
      </c>
      <c r="AM1299" s="11">
        <v>130.20249999999999</v>
      </c>
      <c r="AN1299" s="11">
        <v>125.14</v>
      </c>
      <c r="AO1299" t="s">
        <v>163</v>
      </c>
      <c r="AP1299" s="8" t="s">
        <v>191</v>
      </c>
      <c r="AQ1299" s="8" t="s">
        <v>44</v>
      </c>
      <c r="AR1299" s="8" t="s">
        <v>163</v>
      </c>
      <c r="AS1299" s="8" t="s">
        <v>164</v>
      </c>
      <c r="AT1299" s="8" t="s">
        <v>168</v>
      </c>
      <c r="AU12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299" s="8">
        <v>104</v>
      </c>
      <c r="AW1299">
        <v>27.5075</v>
      </c>
      <c r="AX1299">
        <v>30.855174999999999</v>
      </c>
      <c r="AY1299">
        <v>34.870750000000001</v>
      </c>
      <c r="AZ1299">
        <v>33.054600000000001</v>
      </c>
    </row>
    <row r="1300" spans="1:52" x14ac:dyDescent="0.3">
      <c r="A1300" s="43" t="s">
        <v>1102</v>
      </c>
      <c r="B1300" t="s">
        <v>3812</v>
      </c>
      <c r="C1300" t="s">
        <v>110</v>
      </c>
      <c r="D1300" s="8" t="s">
        <v>104</v>
      </c>
      <c r="E1300" s="8" t="s">
        <v>126</v>
      </c>
      <c r="F1300" s="8" t="s">
        <v>13</v>
      </c>
      <c r="G1300" s="8" t="s">
        <v>155</v>
      </c>
      <c r="H1300" s="8" t="s">
        <v>126</v>
      </c>
      <c r="I1300" s="8" t="s">
        <v>13</v>
      </c>
      <c r="J1300" s="8">
        <v>0</v>
      </c>
      <c r="K1300" s="14" t="s">
        <v>1101</v>
      </c>
      <c r="L1300" s="14" t="s">
        <v>5880</v>
      </c>
      <c r="M1300" s="10">
        <v>3.1011869006363901</v>
      </c>
      <c r="N1300" s="8" t="s">
        <v>8058</v>
      </c>
      <c r="O1300" s="8" t="s">
        <v>147</v>
      </c>
      <c r="P1300" s="9">
        <v>0.29766203703703703</v>
      </c>
      <c r="Q1300" s="9">
        <v>0.30005787037037035</v>
      </c>
      <c r="R1300" s="8">
        <v>0</v>
      </c>
      <c r="S1300" s="10">
        <v>4.8083333333333336</v>
      </c>
      <c r="T1300" s="8" t="s">
        <v>3814</v>
      </c>
      <c r="U1300" s="8" t="s">
        <v>3815</v>
      </c>
      <c r="V1300" s="10">
        <v>3.3721741146385198</v>
      </c>
      <c r="W1300">
        <v>2856.52</v>
      </c>
      <c r="X1300" s="8">
        <v>5</v>
      </c>
      <c r="Y1300" s="8">
        <v>0.77272727272727304</v>
      </c>
      <c r="Z1300">
        <v>1</v>
      </c>
      <c r="AA1300">
        <v>26</v>
      </c>
      <c r="AB1300" s="8">
        <f>Solution[[#This Row],[Old Stop]] +1</f>
        <v>1</v>
      </c>
      <c r="AC1300" s="8" t="str">
        <f>_xlfn.CONCAT(Solution[[#This Row],[Old Rt '#]],"_",Solution[[#This Row],[Week '#]],"_", _xlfn.SWITCH(Solution[[#This Row],[Old Delivery Day]], "M", "Monday", "T", "Tuesday", "W", "Wednesday", "R", "Thursday", "F", "Friday"))</f>
        <v>103_Week4_Monday</v>
      </c>
      <c r="AD1300" s="20">
        <v>55.9953</v>
      </c>
      <c r="AE1300" s="20">
        <v>58.28</v>
      </c>
      <c r="AF1300" s="20">
        <v>50.921500000000002</v>
      </c>
      <c r="AG1300" s="20">
        <v>51.310699999999997</v>
      </c>
      <c r="AH1300">
        <v>52.67</v>
      </c>
      <c r="AI1300" s="8" t="s">
        <v>4488</v>
      </c>
      <c r="AJ1300" s="8" t="s">
        <v>5706</v>
      </c>
      <c r="AK1300" s="8">
        <v>1</v>
      </c>
      <c r="AL1300" s="8">
        <v>22</v>
      </c>
      <c r="AM1300" s="11">
        <v>51.405000000000001</v>
      </c>
      <c r="AN1300" s="11">
        <v>52.67</v>
      </c>
      <c r="AO1300" t="s">
        <v>164</v>
      </c>
      <c r="AP1300" s="8" t="s">
        <v>191</v>
      </c>
      <c r="AQ1300" s="8" t="s">
        <v>44</v>
      </c>
      <c r="AR1300" s="8" t="s">
        <v>164</v>
      </c>
      <c r="AS1300" s="8" t="s">
        <v>164</v>
      </c>
      <c r="AT1300" s="8" t="s">
        <v>168</v>
      </c>
      <c r="AU13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0" s="8"/>
      <c r="AW1300">
        <v>13.998825</v>
      </c>
      <c r="AX1300">
        <v>14.57</v>
      </c>
      <c r="AY1300">
        <v>12.730375</v>
      </c>
      <c r="AZ1300">
        <v>12.827674999999999</v>
      </c>
    </row>
    <row r="1301" spans="1:52" x14ac:dyDescent="0.3">
      <c r="A1301" s="43" t="s">
        <v>77</v>
      </c>
      <c r="D1301" s="8" t="s">
        <v>104</v>
      </c>
      <c r="E1301" s="8" t="s">
        <v>126</v>
      </c>
      <c r="F1301" s="8" t="s">
        <v>13</v>
      </c>
      <c r="J1301" s="8"/>
      <c r="K1301" s="14" t="s">
        <v>3551</v>
      </c>
      <c r="L1301" s="14" t="s">
        <v>3552</v>
      </c>
      <c r="M1301" s="10">
        <v>60.519748833271997</v>
      </c>
      <c r="N1301" s="8" t="s">
        <v>8064</v>
      </c>
      <c r="P1301" s="9">
        <v>0.63025462962962964</v>
      </c>
      <c r="Q1301" s="9">
        <v>0.63025462962962964</v>
      </c>
      <c r="R1301" s="8">
        <v>0</v>
      </c>
      <c r="T1301" s="8" t="s">
        <v>3553</v>
      </c>
      <c r="U1301" s="8" t="s">
        <v>3554</v>
      </c>
      <c r="V1301" s="10">
        <v>53.731757118688201</v>
      </c>
      <c r="W1301"/>
      <c r="Z1301"/>
      <c r="AA1301"/>
      <c r="AB1301" s="8">
        <f>Solution[[#This Row],[Old Stop]] +1</f>
        <v>1</v>
      </c>
      <c r="AC1301" s="8" t="e">
        <f>_xlfn.CONCAT(Solution[[#This Row],[Old Rt '#]],"_",Solution[[#This Row],[Week '#]],"_", _xlfn.SWITCH(Solution[[#This Row],[Old Delivery Day]], "M", "Monday", "T", "Tuesday", "W", "Wednesday", "R", "Thursday", "F", "Friday"))</f>
        <v>#N/A</v>
      </c>
      <c r="AD1301" s="20"/>
      <c r="AE1301" s="20"/>
      <c r="AI1301" s="8" t="s">
        <v>4488</v>
      </c>
      <c r="AJ1301" s="8" t="s">
        <v>5706</v>
      </c>
      <c r="AK1301" s="8">
        <v>17</v>
      </c>
      <c r="AL1301" s="8"/>
      <c r="AM1301" s="11"/>
      <c r="AN1301" s="11"/>
      <c r="AO1301" t="s">
        <v>163</v>
      </c>
      <c r="AP1301" s="8"/>
      <c r="AQ1301" s="8"/>
      <c r="AR1301" s="8" t="s">
        <v>163</v>
      </c>
      <c r="AS1301" s="8" t="s">
        <v>163</v>
      </c>
      <c r="AT1301" s="8"/>
      <c r="AU13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1" s="8"/>
    </row>
    <row r="1302" spans="1:52" x14ac:dyDescent="0.3">
      <c r="A1302" s="43" t="s">
        <v>813</v>
      </c>
      <c r="B1302" t="s">
        <v>4013</v>
      </c>
      <c r="C1302" t="s">
        <v>110</v>
      </c>
      <c r="D1302" s="8" t="s">
        <v>104</v>
      </c>
      <c r="E1302" s="8" t="s">
        <v>9308</v>
      </c>
      <c r="F1302" s="8" t="s">
        <v>13</v>
      </c>
      <c r="G1302" s="8" t="s">
        <v>9250</v>
      </c>
      <c r="H1302" s="8" t="s">
        <v>290</v>
      </c>
      <c r="I1302" s="8" t="s">
        <v>13</v>
      </c>
      <c r="J1302" s="8">
        <v>0</v>
      </c>
      <c r="K1302" s="14" t="s">
        <v>812</v>
      </c>
      <c r="L1302" s="14" t="s">
        <v>9337</v>
      </c>
      <c r="M1302" s="10"/>
      <c r="N1302" s="8" t="s">
        <v>9367</v>
      </c>
      <c r="O1302" s="8" t="s">
        <v>147</v>
      </c>
      <c r="P1302" s="9"/>
      <c r="Q1302" s="9"/>
      <c r="S1302" s="10">
        <v>16.3</v>
      </c>
      <c r="T1302" s="8" t="s">
        <v>9339</v>
      </c>
      <c r="U1302" s="8" t="s">
        <v>9340</v>
      </c>
      <c r="V1302" s="10"/>
      <c r="W1302">
        <v>5961.15</v>
      </c>
      <c r="X1302" s="8">
        <v>0</v>
      </c>
      <c r="Y1302" s="8">
        <v>0</v>
      </c>
      <c r="Z1302">
        <v>0</v>
      </c>
      <c r="AA1302">
        <v>0</v>
      </c>
      <c r="AB1302" s="8">
        <f>Solution[[#This Row],[Old Stop]] +1</f>
        <v>1</v>
      </c>
      <c r="AC1302" s="8" t="str">
        <f>_xlfn.CONCAT(Solution[[#This Row],[Old Rt '#]],"_",Solution[[#This Row],[Week '#]],"_", _xlfn.SWITCH(Solution[[#This Row],[Old Delivery Day]], "M", "Monday", "T", "Tuesday", "W", "Wednesday", "R", "Thursday", "F", "Friday"))</f>
        <v>105_Week4_Monday</v>
      </c>
      <c r="AD1302" s="20">
        <v>142.51769999999999</v>
      </c>
      <c r="AE1302" s="20">
        <v>140.3323</v>
      </c>
      <c r="AF1302" s="20">
        <v>140.61840000000001</v>
      </c>
      <c r="AG1302" s="20">
        <v>141.08920000000001</v>
      </c>
      <c r="AH1302">
        <v>148.81</v>
      </c>
      <c r="AI1302" s="8" t="s">
        <v>9313</v>
      </c>
      <c r="AJ1302" s="8" t="s">
        <v>9368</v>
      </c>
      <c r="AK1302" s="8">
        <v>1</v>
      </c>
      <c r="AL1302" s="8">
        <v>0</v>
      </c>
      <c r="AM1302" s="11">
        <v>136.42500000000001</v>
      </c>
      <c r="AN1302" s="11">
        <v>142.49250000000001</v>
      </c>
      <c r="AO1302" t="s">
        <v>163</v>
      </c>
      <c r="AP1302" s="8" t="s">
        <v>191</v>
      </c>
      <c r="AQ1302" s="8" t="s">
        <v>44</v>
      </c>
      <c r="AR1302" s="8" t="s">
        <v>163</v>
      </c>
      <c r="AS1302" s="8" t="s">
        <v>164</v>
      </c>
      <c r="AT1302" s="8" t="s">
        <v>168</v>
      </c>
      <c r="AU13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2" s="8">
        <v>0</v>
      </c>
      <c r="AW1302">
        <v>35.629424999999998</v>
      </c>
      <c r="AX1302">
        <v>35.083075000000001</v>
      </c>
      <c r="AY1302">
        <v>35.154600000000002</v>
      </c>
      <c r="AZ1302">
        <v>35.272300000000001</v>
      </c>
    </row>
    <row r="1303" spans="1:52" x14ac:dyDescent="0.3">
      <c r="A1303" s="43" t="s">
        <v>815</v>
      </c>
      <c r="B1303" t="s">
        <v>5287</v>
      </c>
      <c r="C1303" t="s">
        <v>110</v>
      </c>
      <c r="D1303" s="8" t="s">
        <v>104</v>
      </c>
      <c r="E1303" s="8" t="s">
        <v>9308</v>
      </c>
      <c r="F1303" s="8" t="s">
        <v>13</v>
      </c>
      <c r="G1303" s="8" t="s">
        <v>9252</v>
      </c>
      <c r="H1303" s="8" t="s">
        <v>290</v>
      </c>
      <c r="I1303" s="8" t="s">
        <v>13</v>
      </c>
      <c r="J1303" s="8">
        <v>0</v>
      </c>
      <c r="K1303" s="14" t="s">
        <v>814</v>
      </c>
      <c r="L1303" s="14" t="s">
        <v>9341</v>
      </c>
      <c r="M1303" s="10"/>
      <c r="N1303" s="8" t="s">
        <v>9369</v>
      </c>
      <c r="O1303" s="8" t="s">
        <v>125</v>
      </c>
      <c r="P1303" s="9"/>
      <c r="Q1303" s="9"/>
      <c r="S1303" s="10">
        <v>10.655555556666666</v>
      </c>
      <c r="T1303" s="8" t="s">
        <v>9343</v>
      </c>
      <c r="U1303" s="8" t="s">
        <v>9344</v>
      </c>
      <c r="V1303" s="10"/>
      <c r="W1303">
        <v>10647.22</v>
      </c>
      <c r="X1303" s="8">
        <v>0</v>
      </c>
      <c r="Y1303" s="8">
        <v>0</v>
      </c>
      <c r="Z1303">
        <v>0</v>
      </c>
      <c r="AA1303">
        <v>0</v>
      </c>
      <c r="AB1303" s="8">
        <f>Solution[[#This Row],[Old Stop]] +1</f>
        <v>1</v>
      </c>
      <c r="AC1303" s="8" t="str">
        <f>_xlfn.CONCAT(Solution[[#This Row],[Old Rt '#]],"_",Solution[[#This Row],[Week '#]],"_", _xlfn.SWITCH(Solution[[#This Row],[Old Delivery Day]], "M", "Monday", "T", "Tuesday", "W", "Wednesday", "R", "Thursday", "F", "Friday"))</f>
        <v>105_Week4_Monday</v>
      </c>
      <c r="AD1303" s="20">
        <v>258.02659999999997</v>
      </c>
      <c r="AE1303" s="20">
        <v>466.1</v>
      </c>
      <c r="AF1303" s="20">
        <v>506.84</v>
      </c>
      <c r="AG1303" s="20">
        <v>429.74709999999999</v>
      </c>
      <c r="AH1303">
        <v>360.89</v>
      </c>
      <c r="AI1303" s="8" t="s">
        <v>9313</v>
      </c>
      <c r="AJ1303" s="8" t="s">
        <v>9368</v>
      </c>
      <c r="AK1303" s="8">
        <v>1</v>
      </c>
      <c r="AL1303" s="8">
        <v>0</v>
      </c>
      <c r="AM1303" s="11">
        <v>203.59119999999999</v>
      </c>
      <c r="AN1303" s="11">
        <v>240.46369999999999</v>
      </c>
      <c r="AO1303" t="s">
        <v>163</v>
      </c>
      <c r="AP1303" s="8" t="s">
        <v>191</v>
      </c>
      <c r="AQ1303" s="8" t="s">
        <v>44</v>
      </c>
      <c r="AR1303" s="8" t="s">
        <v>163</v>
      </c>
      <c r="AS1303" s="8" t="s">
        <v>164</v>
      </c>
      <c r="AT1303" s="8" t="s">
        <v>168</v>
      </c>
      <c r="AU13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3" s="8">
        <v>0</v>
      </c>
      <c r="AW1303">
        <v>64.506649999999993</v>
      </c>
      <c r="AX1303">
        <v>116.52500000000001</v>
      </c>
      <c r="AY1303">
        <v>126.71</v>
      </c>
      <c r="AZ1303">
        <v>107.436775</v>
      </c>
    </row>
    <row r="1304" spans="1:52" x14ac:dyDescent="0.3">
      <c r="A1304" s="43" t="s">
        <v>1182</v>
      </c>
      <c r="B1304" t="s">
        <v>120</v>
      </c>
      <c r="C1304" t="s">
        <v>113</v>
      </c>
      <c r="D1304" s="8" t="s">
        <v>104</v>
      </c>
      <c r="E1304" s="8" t="s">
        <v>9308</v>
      </c>
      <c r="F1304" s="8" t="s">
        <v>13</v>
      </c>
      <c r="G1304" s="8" t="s">
        <v>180</v>
      </c>
      <c r="H1304" s="8" t="s">
        <v>290</v>
      </c>
      <c r="I1304" s="8" t="s">
        <v>13</v>
      </c>
      <c r="J1304" s="8">
        <v>0</v>
      </c>
      <c r="K1304" s="14" t="s">
        <v>1181</v>
      </c>
      <c r="L1304" s="14" t="s">
        <v>9333</v>
      </c>
      <c r="M1304" s="10"/>
      <c r="N1304" s="8" t="s">
        <v>9370</v>
      </c>
      <c r="O1304" s="8" t="s">
        <v>147</v>
      </c>
      <c r="P1304" s="9"/>
      <c r="Q1304" s="9"/>
      <c r="S1304" s="10">
        <v>14.316666666666666</v>
      </c>
      <c r="T1304" s="8" t="s">
        <v>9335</v>
      </c>
      <c r="U1304" s="8" t="s">
        <v>9336</v>
      </c>
      <c r="V1304" s="10"/>
      <c r="W1304">
        <v>3419.17</v>
      </c>
      <c r="X1304" s="8">
        <v>0</v>
      </c>
      <c r="Y1304" s="8">
        <v>0</v>
      </c>
      <c r="Z1304">
        <v>0</v>
      </c>
      <c r="AA1304">
        <v>0</v>
      </c>
      <c r="AB1304" s="8">
        <f>Solution[[#This Row],[Old Stop]] +1</f>
        <v>1</v>
      </c>
      <c r="AC1304" s="8" t="str">
        <f>_xlfn.CONCAT(Solution[[#This Row],[Old Rt '#]],"_",Solution[[#This Row],[Week '#]],"_", _xlfn.SWITCH(Solution[[#This Row],[Old Delivery Day]], "M", "Monday", "T", "Tuesday", "W", "Wednesday", "R", "Thursday", "F", "Friday"))</f>
        <v>105_Week4_Monday</v>
      </c>
      <c r="AD1304" s="20">
        <v>71.940700000000007</v>
      </c>
      <c r="AE1304" s="20">
        <v>55.662100000000002</v>
      </c>
      <c r="AF1304" s="20">
        <v>60.23</v>
      </c>
      <c r="AG1304" s="20">
        <v>60.23</v>
      </c>
      <c r="AH1304">
        <v>60.62</v>
      </c>
      <c r="AI1304" s="8" t="s">
        <v>9313</v>
      </c>
      <c r="AJ1304" s="8" t="s">
        <v>9368</v>
      </c>
      <c r="AK1304" s="8">
        <v>1</v>
      </c>
      <c r="AL1304" s="8">
        <v>0</v>
      </c>
      <c r="AM1304" s="11">
        <v>60.23</v>
      </c>
      <c r="AN1304" s="11">
        <v>60.23</v>
      </c>
      <c r="AO1304" t="s">
        <v>163</v>
      </c>
      <c r="AP1304" s="8" t="s">
        <v>191</v>
      </c>
      <c r="AQ1304" s="8" t="s">
        <v>44</v>
      </c>
      <c r="AR1304" s="8" t="s">
        <v>163</v>
      </c>
      <c r="AS1304" s="8" t="s">
        <v>164</v>
      </c>
      <c r="AT1304" s="8" t="s">
        <v>168</v>
      </c>
      <c r="AU13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4" s="8">
        <v>0</v>
      </c>
      <c r="AW1304">
        <v>17.985175000000002</v>
      </c>
      <c r="AX1304">
        <v>13.915525000000001</v>
      </c>
      <c r="AY1304">
        <v>15.057499999999999</v>
      </c>
      <c r="AZ1304">
        <v>15.057499999999999</v>
      </c>
    </row>
    <row r="1305" spans="1:52" x14ac:dyDescent="0.3">
      <c r="A1305" s="43" t="s">
        <v>1186</v>
      </c>
      <c r="B1305" t="s">
        <v>3507</v>
      </c>
      <c r="C1305" t="s">
        <v>110</v>
      </c>
      <c r="D1305" s="8" t="s">
        <v>104</v>
      </c>
      <c r="E1305" s="8" t="s">
        <v>9308</v>
      </c>
      <c r="F1305" s="8" t="s">
        <v>13</v>
      </c>
      <c r="G1305" s="8" t="s">
        <v>132</v>
      </c>
      <c r="H1305" s="8" t="s">
        <v>290</v>
      </c>
      <c r="I1305" s="8" t="s">
        <v>13</v>
      </c>
      <c r="J1305" s="8">
        <v>0</v>
      </c>
      <c r="K1305" s="14" t="s">
        <v>1185</v>
      </c>
      <c r="L1305" s="14" t="s">
        <v>9315</v>
      </c>
      <c r="M1305" s="10"/>
      <c r="N1305" s="8" t="s">
        <v>9371</v>
      </c>
      <c r="O1305" s="8" t="s">
        <v>147</v>
      </c>
      <c r="P1305" s="9"/>
      <c r="Q1305" s="9"/>
      <c r="S1305" s="10">
        <v>3.3625000000000003</v>
      </c>
      <c r="T1305" s="8" t="s">
        <v>9317</v>
      </c>
      <c r="U1305" s="8" t="s">
        <v>9318</v>
      </c>
      <c r="V1305" s="10"/>
      <c r="W1305">
        <v>1543.53</v>
      </c>
      <c r="X1305" s="8">
        <v>0</v>
      </c>
      <c r="Y1305" s="8">
        <v>0</v>
      </c>
      <c r="Z1305">
        <v>0</v>
      </c>
      <c r="AA1305">
        <v>0</v>
      </c>
      <c r="AB1305" s="8">
        <f>Solution[[#This Row],[Old Stop]] +1</f>
        <v>1</v>
      </c>
      <c r="AC1305" s="8" t="str">
        <f>_xlfn.CONCAT(Solution[[#This Row],[Old Rt '#]],"_",Solution[[#This Row],[Week '#]],"_", _xlfn.SWITCH(Solution[[#This Row],[Old Delivery Day]], "M", "Monday", "T", "Tuesday", "W", "Wednesday", "R", "Thursday", "F", "Friday"))</f>
        <v>105_Week4_Monday</v>
      </c>
      <c r="AD1305" s="20">
        <v>37.08</v>
      </c>
      <c r="AE1305" s="20">
        <v>37.08</v>
      </c>
      <c r="AF1305" s="20">
        <v>37.973999999999997</v>
      </c>
      <c r="AG1305" s="20">
        <v>42.704999999999998</v>
      </c>
      <c r="AH1305">
        <v>25.55</v>
      </c>
      <c r="AI1305" s="8" t="s">
        <v>9313</v>
      </c>
      <c r="AJ1305" s="8" t="s">
        <v>9368</v>
      </c>
      <c r="AK1305" s="8">
        <v>1</v>
      </c>
      <c r="AL1305" s="8">
        <v>0</v>
      </c>
      <c r="AM1305" s="11">
        <v>37.08</v>
      </c>
      <c r="AN1305" s="11">
        <v>39.755000000000003</v>
      </c>
      <c r="AO1305" t="s">
        <v>163</v>
      </c>
      <c r="AP1305" s="8" t="s">
        <v>793</v>
      </c>
      <c r="AQ1305" s="8" t="s">
        <v>49</v>
      </c>
      <c r="AR1305" s="8" t="s">
        <v>163</v>
      </c>
      <c r="AS1305" s="8" t="s">
        <v>164</v>
      </c>
      <c r="AT1305" s="8" t="s">
        <v>167</v>
      </c>
      <c r="AU13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5" s="8">
        <v>0</v>
      </c>
      <c r="AW1305">
        <v>9.27</v>
      </c>
      <c r="AX1305">
        <v>9.27</v>
      </c>
      <c r="AY1305">
        <v>9.4934999999999992</v>
      </c>
      <c r="AZ1305">
        <v>10.67625</v>
      </c>
    </row>
    <row r="1306" spans="1:52" x14ac:dyDescent="0.3">
      <c r="A1306" s="43" t="s">
        <v>1979</v>
      </c>
      <c r="B1306" t="s">
        <v>3852</v>
      </c>
      <c r="C1306" t="s">
        <v>110</v>
      </c>
      <c r="D1306" s="8" t="s">
        <v>104</v>
      </c>
      <c r="E1306" s="8" t="s">
        <v>9308</v>
      </c>
      <c r="F1306" s="8" t="s">
        <v>13</v>
      </c>
      <c r="G1306" s="8" t="s">
        <v>155</v>
      </c>
      <c r="H1306" s="8" t="s">
        <v>290</v>
      </c>
      <c r="I1306" s="8" t="s">
        <v>13</v>
      </c>
      <c r="J1306" s="8">
        <v>0</v>
      </c>
      <c r="K1306" s="14" t="s">
        <v>1978</v>
      </c>
      <c r="L1306" s="14" t="s">
        <v>9329</v>
      </c>
      <c r="M1306" s="10"/>
      <c r="N1306" s="8" t="s">
        <v>9372</v>
      </c>
      <c r="O1306" s="8" t="s">
        <v>147</v>
      </c>
      <c r="P1306" s="9"/>
      <c r="Q1306" s="9"/>
      <c r="S1306" s="10">
        <v>6.8583333333333334</v>
      </c>
      <c r="T1306" s="8" t="s">
        <v>9331</v>
      </c>
      <c r="U1306" s="8" t="s">
        <v>9332</v>
      </c>
      <c r="V1306" s="10"/>
      <c r="W1306">
        <v>463.36</v>
      </c>
      <c r="X1306" s="8">
        <v>0</v>
      </c>
      <c r="Y1306" s="8">
        <v>0</v>
      </c>
      <c r="Z1306">
        <v>0</v>
      </c>
      <c r="AA1306">
        <v>0</v>
      </c>
      <c r="AB1306" s="8">
        <f>Solution[[#This Row],[Old Stop]] +1</f>
        <v>1</v>
      </c>
      <c r="AC1306" s="8" t="str">
        <f>_xlfn.CONCAT(Solution[[#This Row],[Old Rt '#]],"_",Solution[[#This Row],[Week '#]],"_", _xlfn.SWITCH(Solution[[#This Row],[Old Delivery Day]], "M", "Monday", "T", "Tuesday", "W", "Wednesday", "R", "Thursday", "F", "Friday"))</f>
        <v>105_Week4_Monday</v>
      </c>
      <c r="AD1306" s="20">
        <v>0</v>
      </c>
      <c r="AE1306" s="20">
        <v>0</v>
      </c>
      <c r="AF1306" s="20">
        <v>41.268500000000003</v>
      </c>
      <c r="AG1306" s="20">
        <v>40.542999999999999</v>
      </c>
      <c r="AH1306">
        <v>38.28</v>
      </c>
      <c r="AI1306" s="8" t="s">
        <v>9313</v>
      </c>
      <c r="AJ1306" s="8" t="s">
        <v>9368</v>
      </c>
      <c r="AK1306" s="8">
        <v>1</v>
      </c>
      <c r="AL1306" s="8">
        <v>0</v>
      </c>
      <c r="AM1306" s="11">
        <v>0</v>
      </c>
      <c r="AN1306" s="11">
        <v>39.619999999999997</v>
      </c>
      <c r="AO1306" t="s">
        <v>163</v>
      </c>
      <c r="AP1306" s="8" t="s">
        <v>191</v>
      </c>
      <c r="AQ1306" s="8" t="s">
        <v>44</v>
      </c>
      <c r="AR1306" s="8" t="s">
        <v>163</v>
      </c>
      <c r="AS1306" s="8" t="s">
        <v>164</v>
      </c>
      <c r="AT1306" s="8" t="s">
        <v>168</v>
      </c>
      <c r="AU13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6" s="8">
        <v>0</v>
      </c>
      <c r="AW1306">
        <v>0</v>
      </c>
      <c r="AX1306">
        <v>0</v>
      </c>
      <c r="AY1306">
        <v>10.317125000000001</v>
      </c>
      <c r="AZ1306">
        <v>10.13575</v>
      </c>
    </row>
    <row r="1307" spans="1:52" x14ac:dyDescent="0.3">
      <c r="A1307" s="43" t="s">
        <v>1114</v>
      </c>
      <c r="B1307" t="s">
        <v>3806</v>
      </c>
      <c r="C1307" t="s">
        <v>110</v>
      </c>
      <c r="D1307" s="8" t="s">
        <v>104</v>
      </c>
      <c r="E1307" s="8" t="s">
        <v>126</v>
      </c>
      <c r="F1307" s="8" t="s">
        <v>13</v>
      </c>
      <c r="G1307" s="8" t="s">
        <v>180</v>
      </c>
      <c r="H1307" s="8" t="s">
        <v>126</v>
      </c>
      <c r="I1307" s="8" t="s">
        <v>13</v>
      </c>
      <c r="J1307" s="8">
        <v>0</v>
      </c>
      <c r="K1307" s="14" t="s">
        <v>1113</v>
      </c>
      <c r="L1307" s="14" t="s">
        <v>5875</v>
      </c>
      <c r="M1307" s="10">
        <v>1.3031696946296301</v>
      </c>
      <c r="N1307" s="8" t="s">
        <v>8057</v>
      </c>
      <c r="O1307" s="8" t="s">
        <v>147</v>
      </c>
      <c r="P1307" s="9">
        <v>0.30094907407407406</v>
      </c>
      <c r="Q1307" s="9">
        <v>0.30141203703703706</v>
      </c>
      <c r="R1307" s="8">
        <v>0</v>
      </c>
      <c r="S1307" s="10">
        <v>2.4333333333333336</v>
      </c>
      <c r="T1307" s="8" t="s">
        <v>3808</v>
      </c>
      <c r="U1307" s="8" t="s">
        <v>3809</v>
      </c>
      <c r="V1307" s="10">
        <v>1.0144825255898</v>
      </c>
      <c r="W1307">
        <v>3250.22</v>
      </c>
      <c r="X1307" s="8">
        <v>0</v>
      </c>
      <c r="Y1307" s="8">
        <v>0</v>
      </c>
      <c r="Z1307">
        <v>0</v>
      </c>
      <c r="AA1307">
        <v>0</v>
      </c>
      <c r="AB1307" s="8">
        <f>Solution[[#This Row],[Old Stop]] +1</f>
        <v>1</v>
      </c>
      <c r="AC1307" s="8" t="str">
        <f>_xlfn.CONCAT(Solution[[#This Row],[Old Rt '#]],"_",Solution[[#This Row],[Week '#]],"_", _xlfn.SWITCH(Solution[[#This Row],[Old Delivery Day]], "M", "Monday", "T", "Tuesday", "W", "Wednesday", "R", "Thursday", "F", "Friday"))</f>
        <v>103_Week4_Monday</v>
      </c>
      <c r="AD1307" s="20">
        <v>49.7181</v>
      </c>
      <c r="AE1307" s="20">
        <v>67.761499999999998</v>
      </c>
      <c r="AF1307" s="20">
        <v>82.232500000000002</v>
      </c>
      <c r="AG1307" s="20">
        <v>72.712500000000006</v>
      </c>
      <c r="AH1307">
        <v>81.36</v>
      </c>
      <c r="AI1307" s="8" t="s">
        <v>4488</v>
      </c>
      <c r="AJ1307" s="8" t="s">
        <v>5706</v>
      </c>
      <c r="AK1307" s="8">
        <v>1</v>
      </c>
      <c r="AL1307" s="8">
        <v>0</v>
      </c>
      <c r="AM1307" s="11">
        <v>72.056200000000004</v>
      </c>
      <c r="AN1307" s="11">
        <v>56.91</v>
      </c>
      <c r="AO1307" t="s">
        <v>164</v>
      </c>
      <c r="AP1307" s="8" t="s">
        <v>191</v>
      </c>
      <c r="AQ1307" s="8" t="s">
        <v>44</v>
      </c>
      <c r="AR1307" s="8" t="s">
        <v>164</v>
      </c>
      <c r="AS1307" s="8" t="s">
        <v>164</v>
      </c>
      <c r="AT1307" s="8" t="s">
        <v>168</v>
      </c>
      <c r="AU13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7" s="8"/>
      <c r="AW1307">
        <v>12.429525</v>
      </c>
      <c r="AX1307">
        <v>16.940375</v>
      </c>
      <c r="AY1307">
        <v>20.558125</v>
      </c>
      <c r="AZ1307">
        <v>18.178125000000001</v>
      </c>
    </row>
    <row r="1308" spans="1:52" x14ac:dyDescent="0.3">
      <c r="A1308" s="43" t="s">
        <v>77</v>
      </c>
      <c r="D1308" s="8" t="s">
        <v>104</v>
      </c>
      <c r="E1308" s="8" t="s">
        <v>9308</v>
      </c>
      <c r="F1308" s="8" t="s">
        <v>12</v>
      </c>
      <c r="J1308" s="8"/>
      <c r="K1308" s="14" t="s">
        <v>3551</v>
      </c>
      <c r="L1308" s="14" t="s">
        <v>3552</v>
      </c>
      <c r="M1308" s="10"/>
      <c r="N1308" s="8" t="s">
        <v>9373</v>
      </c>
      <c r="P1308" s="9"/>
      <c r="Q1308" s="9"/>
      <c r="T1308" s="8" t="s">
        <v>3553</v>
      </c>
      <c r="U1308" s="8" t="s">
        <v>3554</v>
      </c>
      <c r="V1308" s="10"/>
      <c r="W1308"/>
      <c r="Z1308"/>
      <c r="AA1308"/>
      <c r="AB1308" s="8">
        <f>Solution[[#This Row],[Old Stop]] +1</f>
        <v>1</v>
      </c>
      <c r="AC1308" s="8" t="e">
        <f>_xlfn.CONCAT(Solution[[#This Row],[Old Rt '#]],"_",Solution[[#This Row],[Week '#]],"_", _xlfn.SWITCH(Solution[[#This Row],[Old Delivery Day]], "M", "Monday", "T", "Tuesday", "W", "Wednesday", "R", "Thursday", "F", "Friday"))</f>
        <v>#N/A</v>
      </c>
      <c r="AD1308" s="20"/>
      <c r="AE1308" s="20"/>
      <c r="AI1308" s="8" t="s">
        <v>9323</v>
      </c>
      <c r="AJ1308" s="8" t="s">
        <v>9374</v>
      </c>
      <c r="AK1308" s="8">
        <v>17</v>
      </c>
      <c r="AL1308" s="8"/>
      <c r="AM1308" s="11"/>
      <c r="AN1308" s="11"/>
      <c r="AO1308" t="s">
        <v>163</v>
      </c>
      <c r="AP1308" s="8"/>
      <c r="AQ1308" s="8"/>
      <c r="AR1308" s="8" t="s">
        <v>163</v>
      </c>
      <c r="AS1308" s="8" t="s">
        <v>163</v>
      </c>
      <c r="AT1308" s="8"/>
      <c r="AU13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08" s="8"/>
    </row>
    <row r="1309" spans="1:52" x14ac:dyDescent="0.3">
      <c r="A1309" s="43" t="s">
        <v>5720</v>
      </c>
      <c r="B1309" t="s">
        <v>5735</v>
      </c>
      <c r="C1309" t="s">
        <v>110</v>
      </c>
      <c r="D1309" s="8" t="s">
        <v>104</v>
      </c>
      <c r="E1309" s="8" t="s">
        <v>9308</v>
      </c>
      <c r="F1309" s="8" t="s">
        <v>12</v>
      </c>
      <c r="G1309" s="8" t="s">
        <v>132</v>
      </c>
      <c r="H1309" s="8" t="s">
        <v>290</v>
      </c>
      <c r="I1309" s="8" t="s">
        <v>13</v>
      </c>
      <c r="J1309" s="8">
        <v>0</v>
      </c>
      <c r="K1309" s="14" t="s">
        <v>2138</v>
      </c>
      <c r="L1309" s="14" t="s">
        <v>9319</v>
      </c>
      <c r="M1309" s="10"/>
      <c r="N1309" s="8" t="s">
        <v>9375</v>
      </c>
      <c r="O1309" s="8" t="s">
        <v>147</v>
      </c>
      <c r="P1309" s="9"/>
      <c r="Q1309" s="9"/>
      <c r="S1309" s="10">
        <v>4.0791666666666666</v>
      </c>
      <c r="T1309" s="8" t="s">
        <v>9321</v>
      </c>
      <c r="U1309" s="8" t="s">
        <v>9322</v>
      </c>
      <c r="V1309" s="10"/>
      <c r="W1309">
        <v>837.46</v>
      </c>
      <c r="Y1309" s="8">
        <v>0</v>
      </c>
      <c r="Z1309">
        <v>0</v>
      </c>
      <c r="AA1309">
        <v>0</v>
      </c>
      <c r="AB1309" s="8">
        <f>Solution[[#This Row],[Old Stop]] +1</f>
        <v>1</v>
      </c>
      <c r="AC1309" s="8" t="str">
        <f>_xlfn.CONCAT(Solution[[#This Row],[Old Rt '#]],"_",Solution[[#This Row],[Week '#]],"_", _xlfn.SWITCH(Solution[[#This Row],[Old Delivery Day]], "M", "Monday", "T", "Tuesday", "W", "Wednesday", "R", "Thursday", "F", "Friday"))</f>
        <v>105_Week4_Monday</v>
      </c>
      <c r="AD1309" s="20">
        <v>0</v>
      </c>
      <c r="AE1309" s="20">
        <v>0</v>
      </c>
      <c r="AF1309" s="20">
        <v>0</v>
      </c>
      <c r="AG1309" s="20">
        <v>46.701099999999997</v>
      </c>
      <c r="AH1309">
        <v>49.262300000000003</v>
      </c>
      <c r="AI1309" s="8" t="s">
        <v>9323</v>
      </c>
      <c r="AJ1309" s="8" t="s">
        <v>9374</v>
      </c>
      <c r="AK1309" s="8">
        <v>1</v>
      </c>
      <c r="AL1309" s="8"/>
      <c r="AM1309" s="11">
        <v>0</v>
      </c>
      <c r="AN1309" s="11">
        <v>46.744999999999997</v>
      </c>
      <c r="AO1309" t="s">
        <v>163</v>
      </c>
      <c r="AP1309" s="8" t="s">
        <v>77</v>
      </c>
      <c r="AQ1309" s="8" t="s">
        <v>44</v>
      </c>
      <c r="AR1309" s="8" t="s">
        <v>163</v>
      </c>
      <c r="AS1309" s="8" t="s">
        <v>163</v>
      </c>
      <c r="AT1309" s="8" t="s">
        <v>168</v>
      </c>
      <c r="AU13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09" s="8"/>
      <c r="AW1309">
        <v>0</v>
      </c>
      <c r="AX1309">
        <v>0</v>
      </c>
      <c r="AY1309">
        <v>0</v>
      </c>
      <c r="AZ1309">
        <v>11.675274999999999</v>
      </c>
    </row>
    <row r="1310" spans="1:52" x14ac:dyDescent="0.3">
      <c r="A1310" s="43" t="s">
        <v>1210</v>
      </c>
      <c r="B1310" t="s">
        <v>4684</v>
      </c>
      <c r="C1310" t="s">
        <v>110</v>
      </c>
      <c r="D1310" s="8" t="s">
        <v>104</v>
      </c>
      <c r="E1310" s="8" t="s">
        <v>126</v>
      </c>
      <c r="F1310" s="8" t="s">
        <v>15</v>
      </c>
      <c r="G1310" s="8" t="s">
        <v>4484</v>
      </c>
      <c r="H1310" s="8" t="s">
        <v>290</v>
      </c>
      <c r="I1310" s="8" t="s">
        <v>15</v>
      </c>
      <c r="J1310" s="8">
        <v>293</v>
      </c>
      <c r="K1310" s="14" t="s">
        <v>1209</v>
      </c>
      <c r="L1310" s="14" t="s">
        <v>5844</v>
      </c>
      <c r="M1310" s="10">
        <v>13.298117443404401</v>
      </c>
      <c r="N1310" s="8" t="s">
        <v>8649</v>
      </c>
      <c r="O1310" s="8" t="s">
        <v>147</v>
      </c>
      <c r="P1310" s="9">
        <v>0.62434027777777779</v>
      </c>
      <c r="Q1310" s="9">
        <v>0.63140046296296293</v>
      </c>
      <c r="R1310" s="8">
        <v>0</v>
      </c>
      <c r="S1310" s="10">
        <v>11.845833333333333</v>
      </c>
      <c r="T1310" s="8" t="s">
        <v>4686</v>
      </c>
      <c r="U1310" s="8" t="s">
        <v>4687</v>
      </c>
      <c r="V1310" s="10">
        <v>10.741143675172699</v>
      </c>
      <c r="W1310">
        <v>2521.79</v>
      </c>
      <c r="X1310" s="8">
        <v>0</v>
      </c>
      <c r="Y1310" s="8">
        <v>0</v>
      </c>
      <c r="Z1310">
        <v>0</v>
      </c>
      <c r="AA1310">
        <v>0</v>
      </c>
      <c r="AB1310" s="8">
        <f>Solution[[#This Row],[Old Stop]] +1</f>
        <v>294</v>
      </c>
      <c r="AC1310" s="8" t="str">
        <f>_xlfn.CONCAT(Solution[[#This Row],[Old Rt '#]],"_",Solution[[#This Row],[Week '#]],"_", _xlfn.SWITCH(Solution[[#This Row],[Old Delivery Day]], "M", "Monday", "T", "Tuesday", "W", "Wednesday", "R", "Thursday", "F", "Friday"))</f>
        <v>105_Week4_Tuesday</v>
      </c>
      <c r="AD1310" s="20">
        <v>58.22</v>
      </c>
      <c r="AE1310" s="20">
        <v>58.604599999999998</v>
      </c>
      <c r="AF1310" s="20">
        <v>62.0886</v>
      </c>
      <c r="AG1310" s="20">
        <v>67.150700000000001</v>
      </c>
      <c r="AH1310">
        <v>74.150000000000006</v>
      </c>
      <c r="AI1310" s="8" t="s">
        <v>4667</v>
      </c>
      <c r="AJ1310" s="8" t="s">
        <v>5704</v>
      </c>
      <c r="AK1310" s="8">
        <v>1</v>
      </c>
      <c r="AL1310" s="8">
        <v>0</v>
      </c>
      <c r="AM1310" s="11">
        <v>68.376199999999997</v>
      </c>
      <c r="AN1310" s="11">
        <v>69.492500000000007</v>
      </c>
      <c r="AO1310" t="s">
        <v>163</v>
      </c>
      <c r="AP1310" s="8" t="s">
        <v>191</v>
      </c>
      <c r="AQ1310" s="8" t="s">
        <v>49</v>
      </c>
      <c r="AR1310" s="8" t="s">
        <v>163</v>
      </c>
      <c r="AS1310" s="8" t="s">
        <v>164</v>
      </c>
      <c r="AT1310" s="8" t="s">
        <v>168</v>
      </c>
      <c r="AU13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0" s="8">
        <v>0</v>
      </c>
      <c r="AW1310">
        <v>14.555</v>
      </c>
      <c r="AX1310">
        <v>14.651149999999999</v>
      </c>
      <c r="AY1310">
        <v>15.52215</v>
      </c>
      <c r="AZ1310">
        <v>16.787675</v>
      </c>
    </row>
    <row r="1311" spans="1:52" x14ac:dyDescent="0.3">
      <c r="A1311" s="43" t="s">
        <v>77</v>
      </c>
      <c r="D1311" s="8" t="s">
        <v>104</v>
      </c>
      <c r="E1311" s="8" t="s">
        <v>9308</v>
      </c>
      <c r="F1311" s="8" t="s">
        <v>13</v>
      </c>
      <c r="J1311" s="8"/>
      <c r="K1311" s="14" t="s">
        <v>3551</v>
      </c>
      <c r="L1311" s="14" t="s">
        <v>3552</v>
      </c>
      <c r="M1311" s="10"/>
      <c r="N1311" s="8" t="s">
        <v>9376</v>
      </c>
      <c r="P1311" s="9"/>
      <c r="Q1311" s="9"/>
      <c r="T1311" s="8" t="s">
        <v>3553</v>
      </c>
      <c r="U1311" s="8" t="s">
        <v>3554</v>
      </c>
      <c r="V1311" s="10"/>
      <c r="W1311"/>
      <c r="Z1311"/>
      <c r="AA1311"/>
      <c r="AB1311" s="8">
        <f>Solution[[#This Row],[Old Stop]] +1</f>
        <v>1</v>
      </c>
      <c r="AC1311" s="8" t="e">
        <f>_xlfn.CONCAT(Solution[[#This Row],[Old Rt '#]],"_",Solution[[#This Row],[Week '#]],"_", _xlfn.SWITCH(Solution[[#This Row],[Old Delivery Day]], "M", "Monday", "T", "Tuesday", "W", "Wednesday", "R", "Thursday", "F", "Friday"))</f>
        <v>#N/A</v>
      </c>
      <c r="AD1311" s="20"/>
      <c r="AE1311" s="20"/>
      <c r="AI1311" s="8" t="s">
        <v>9313</v>
      </c>
      <c r="AJ1311" s="8" t="s">
        <v>9368</v>
      </c>
      <c r="AK1311" s="8">
        <v>17</v>
      </c>
      <c r="AL1311" s="8"/>
      <c r="AM1311" s="11"/>
      <c r="AN1311" s="11"/>
      <c r="AO1311" t="s">
        <v>163</v>
      </c>
      <c r="AP1311" s="8"/>
      <c r="AQ1311" s="8"/>
      <c r="AR1311" s="8" t="s">
        <v>163</v>
      </c>
      <c r="AS1311" s="8" t="s">
        <v>163</v>
      </c>
      <c r="AT1311" s="8"/>
      <c r="AU13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1" s="8"/>
    </row>
    <row r="1312" spans="1:52" x14ac:dyDescent="0.3">
      <c r="A1312" s="43" t="s">
        <v>635</v>
      </c>
      <c r="B1312" t="s">
        <v>3501</v>
      </c>
      <c r="C1312" t="s">
        <v>123</v>
      </c>
      <c r="D1312" s="8" t="s">
        <v>104</v>
      </c>
      <c r="E1312" s="8" t="s">
        <v>126</v>
      </c>
      <c r="F1312" s="8" t="s">
        <v>13</v>
      </c>
      <c r="G1312" s="8" t="s">
        <v>137</v>
      </c>
      <c r="H1312" s="8" t="s">
        <v>126</v>
      </c>
      <c r="I1312" s="8" t="s">
        <v>13</v>
      </c>
      <c r="J1312" s="8">
        <v>0</v>
      </c>
      <c r="K1312" s="14" t="s">
        <v>634</v>
      </c>
      <c r="L1312" s="14" t="s">
        <v>5873</v>
      </c>
      <c r="M1312" s="10">
        <v>0</v>
      </c>
      <c r="N1312" s="8" t="s">
        <v>8018</v>
      </c>
      <c r="O1312" s="8" t="s">
        <v>147</v>
      </c>
      <c r="P1312" s="9">
        <v>0.32425925925925925</v>
      </c>
      <c r="Q1312" s="9">
        <v>0.32734953703703706</v>
      </c>
      <c r="R1312" s="8">
        <v>0</v>
      </c>
      <c r="S1312" s="10">
        <v>5.7166666666666668</v>
      </c>
      <c r="T1312" s="8" t="s">
        <v>3881</v>
      </c>
      <c r="U1312" s="8" t="s">
        <v>3882</v>
      </c>
      <c r="V1312" s="10"/>
      <c r="W1312">
        <v>8466.07</v>
      </c>
      <c r="X1312" s="8">
        <v>0</v>
      </c>
      <c r="Y1312" s="8">
        <v>0</v>
      </c>
      <c r="Z1312">
        <v>0</v>
      </c>
      <c r="AA1312">
        <v>0</v>
      </c>
      <c r="AB1312" s="8">
        <f>Solution[[#This Row],[Old Stop]] +1</f>
        <v>1</v>
      </c>
      <c r="AC1312" s="8" t="str">
        <f>_xlfn.CONCAT(Solution[[#This Row],[Old Rt '#]],"_",Solution[[#This Row],[Week '#]],"_", _xlfn.SWITCH(Solution[[#This Row],[Old Delivery Day]], "M", "Monday", "T", "Tuesday", "W", "Wednesday", "R", "Thursday", "F", "Friday"))</f>
        <v>103_Week4_Monday</v>
      </c>
      <c r="AD1312" s="20">
        <v>159.9315</v>
      </c>
      <c r="AE1312" s="20">
        <v>155.63919999999999</v>
      </c>
      <c r="AF1312" s="20">
        <v>160.55070000000001</v>
      </c>
      <c r="AG1312" s="20">
        <v>159.5746</v>
      </c>
      <c r="AH1312">
        <v>168.43</v>
      </c>
      <c r="AI1312" s="8" t="s">
        <v>4488</v>
      </c>
      <c r="AJ1312" s="8" t="s">
        <v>5706</v>
      </c>
      <c r="AK1312" s="8">
        <v>1</v>
      </c>
      <c r="AL1312" s="8">
        <v>0</v>
      </c>
      <c r="AM1312" s="11">
        <v>152.32499999999999</v>
      </c>
      <c r="AN1312" s="11">
        <v>159.06</v>
      </c>
      <c r="AO1312" t="s">
        <v>164</v>
      </c>
      <c r="AP1312" s="8" t="s">
        <v>191</v>
      </c>
      <c r="AQ1312" s="8" t="s">
        <v>44</v>
      </c>
      <c r="AR1312" s="8" t="s">
        <v>164</v>
      </c>
      <c r="AS1312" s="8" t="s">
        <v>164</v>
      </c>
      <c r="AT1312" s="8" t="s">
        <v>168</v>
      </c>
      <c r="AU13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2" s="8"/>
      <c r="AW1312">
        <v>39.982875</v>
      </c>
      <c r="AX1312">
        <v>38.909799999999997</v>
      </c>
      <c r="AY1312">
        <v>40.137675000000002</v>
      </c>
      <c r="AZ1312">
        <v>39.893650000000001</v>
      </c>
    </row>
    <row r="1313" spans="1:52" x14ac:dyDescent="0.3">
      <c r="A1313" s="43" t="s">
        <v>293</v>
      </c>
      <c r="B1313" t="s">
        <v>5426</v>
      </c>
      <c r="C1313" t="s">
        <v>110</v>
      </c>
      <c r="D1313" s="8" t="s">
        <v>104</v>
      </c>
      <c r="E1313" s="8" t="s">
        <v>290</v>
      </c>
      <c r="F1313" s="8" t="s">
        <v>14</v>
      </c>
      <c r="G1313" s="8" t="s">
        <v>9266</v>
      </c>
      <c r="H1313" s="8" t="s">
        <v>126</v>
      </c>
      <c r="I1313" s="8" t="s">
        <v>15</v>
      </c>
      <c r="J1313" s="8">
        <v>330</v>
      </c>
      <c r="K1313" s="14" t="s">
        <v>292</v>
      </c>
      <c r="L1313" s="14" t="s">
        <v>6195</v>
      </c>
      <c r="M1313" s="10">
        <v>0.553876051024076</v>
      </c>
      <c r="N1313" s="8" t="s">
        <v>9159</v>
      </c>
      <c r="O1313" s="8" t="s">
        <v>123</v>
      </c>
      <c r="P1313" s="9">
        <v>0.48218749999999999</v>
      </c>
      <c r="Q1313" s="9">
        <v>0.48890046296296297</v>
      </c>
      <c r="R1313" s="8">
        <v>0</v>
      </c>
      <c r="S1313" s="10">
        <v>4.1833333333333336</v>
      </c>
      <c r="T1313" s="8" t="s">
        <v>5428</v>
      </c>
      <c r="U1313" s="8" t="s">
        <v>5429</v>
      </c>
      <c r="V1313" s="10">
        <v>6.9539694017573206E-2</v>
      </c>
      <c r="W1313">
        <v>491.81</v>
      </c>
      <c r="X1313" s="8">
        <v>0</v>
      </c>
      <c r="Y1313" s="8">
        <v>0</v>
      </c>
      <c r="Z1313">
        <v>0</v>
      </c>
      <c r="AA1313">
        <v>0</v>
      </c>
      <c r="AB1313" s="8">
        <f>Solution[[#This Row],[Old Stop]] +1</f>
        <v>331</v>
      </c>
      <c r="AC1313" s="8" t="str">
        <f>_xlfn.CONCAT(Solution[[#This Row],[Old Rt '#]],"_",Solution[[#This Row],[Week '#]],"_", _xlfn.SWITCH(Solution[[#This Row],[Old Delivery Day]], "M", "Monday", "T", "Tuesday", "W", "Wednesday", "R", "Thursday", "F", "Friday"))</f>
        <v>103_Week4_Tuesday</v>
      </c>
      <c r="AD1313" s="20">
        <v>37.49</v>
      </c>
      <c r="AE1313" s="20">
        <v>37.49</v>
      </c>
      <c r="AF1313" s="20">
        <v>38.476599999999998</v>
      </c>
      <c r="AG1313" s="20">
        <v>38.97</v>
      </c>
      <c r="AH1313">
        <v>10.33</v>
      </c>
      <c r="AI1313" s="8" t="s">
        <v>3408</v>
      </c>
      <c r="AJ1313" s="8" t="s">
        <v>5700</v>
      </c>
      <c r="AK1313" s="8">
        <v>1</v>
      </c>
      <c r="AL1313" s="8">
        <v>0</v>
      </c>
      <c r="AM1313" s="11">
        <v>9.3725000000000005</v>
      </c>
      <c r="AN1313" s="11">
        <v>9.7424999999999997</v>
      </c>
      <c r="AO1313" t="s">
        <v>163</v>
      </c>
      <c r="AP1313" s="8" t="s">
        <v>191</v>
      </c>
      <c r="AQ1313" s="8" t="s">
        <v>44</v>
      </c>
      <c r="AR1313" s="8" t="s">
        <v>163</v>
      </c>
      <c r="AS1313" s="8" t="s">
        <v>163</v>
      </c>
      <c r="AT1313" s="8" t="s">
        <v>168</v>
      </c>
      <c r="AU13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3" s="8">
        <v>0</v>
      </c>
      <c r="AW1313">
        <v>9.3725000000000005</v>
      </c>
      <c r="AX1313">
        <v>9.3725000000000005</v>
      </c>
      <c r="AY1313">
        <v>9.6191499999999994</v>
      </c>
      <c r="AZ1313">
        <v>9.7424999999999997</v>
      </c>
    </row>
    <row r="1314" spans="1:52" x14ac:dyDescent="0.3">
      <c r="A1314" s="43" t="s">
        <v>1529</v>
      </c>
      <c r="B1314" t="s">
        <v>3497</v>
      </c>
      <c r="C1314" t="s">
        <v>110</v>
      </c>
      <c r="D1314" s="8" t="s">
        <v>104</v>
      </c>
      <c r="E1314" s="8" t="s">
        <v>290</v>
      </c>
      <c r="F1314" s="8" t="s">
        <v>14</v>
      </c>
      <c r="G1314" s="8" t="s">
        <v>9263</v>
      </c>
      <c r="H1314" s="8" t="s">
        <v>290</v>
      </c>
      <c r="I1314" s="8" t="s">
        <v>15</v>
      </c>
      <c r="J1314" s="8">
        <v>310</v>
      </c>
      <c r="K1314" s="14" t="s">
        <v>1528</v>
      </c>
      <c r="L1314" s="14" t="s">
        <v>5961</v>
      </c>
      <c r="M1314" s="10">
        <v>0.72057020542524697</v>
      </c>
      <c r="N1314" s="8" t="s">
        <v>9164</v>
      </c>
      <c r="O1314" s="8" t="s">
        <v>147</v>
      </c>
      <c r="P1314" s="9">
        <v>0.47519675925925925</v>
      </c>
      <c r="Q1314" s="9">
        <v>0.48181712962962964</v>
      </c>
      <c r="R1314" s="8">
        <v>0</v>
      </c>
      <c r="S1314" s="10">
        <v>7.7166666666666668</v>
      </c>
      <c r="T1314" s="8" t="s">
        <v>3499</v>
      </c>
      <c r="U1314" s="8" t="s">
        <v>3500</v>
      </c>
      <c r="V1314" s="10">
        <v>0.14024381632598401</v>
      </c>
      <c r="W1314">
        <v>8675.56</v>
      </c>
      <c r="X1314" s="8">
        <v>0</v>
      </c>
      <c r="Y1314" s="8">
        <v>0</v>
      </c>
      <c r="Z1314">
        <v>0</v>
      </c>
      <c r="AA1314">
        <v>0</v>
      </c>
      <c r="AB1314" s="8">
        <f>Solution[[#This Row],[Old Stop]] +1</f>
        <v>311</v>
      </c>
      <c r="AC1314" s="8" t="str">
        <f>_xlfn.CONCAT(Solution[[#This Row],[Old Rt '#]],"_",Solution[[#This Row],[Week '#]],"_", _xlfn.SWITCH(Solution[[#This Row],[Old Delivery Day]], "M", "Monday", "T", "Tuesday", "W", "Wednesday", "R", "Thursday", "F", "Friday"))</f>
        <v>105_Week4_Tuesday</v>
      </c>
      <c r="AD1314" s="20">
        <v>107.49</v>
      </c>
      <c r="AE1314" s="20">
        <v>174.38069999999999</v>
      </c>
      <c r="AF1314" s="20">
        <v>261.73349999999999</v>
      </c>
      <c r="AG1314" s="20">
        <v>174.19380000000001</v>
      </c>
      <c r="AH1314">
        <v>297.89</v>
      </c>
      <c r="AI1314" s="8" t="s">
        <v>3408</v>
      </c>
      <c r="AJ1314" s="8" t="s">
        <v>5700</v>
      </c>
      <c r="AK1314" s="8">
        <v>1</v>
      </c>
      <c r="AL1314" s="8">
        <v>0</v>
      </c>
      <c r="AM1314" s="11">
        <v>260.57619999999997</v>
      </c>
      <c r="AN1314" s="11">
        <v>159.16</v>
      </c>
      <c r="AO1314" t="s">
        <v>163</v>
      </c>
      <c r="AP1314" s="8" t="s">
        <v>191</v>
      </c>
      <c r="AQ1314" s="8" t="s">
        <v>44</v>
      </c>
      <c r="AR1314" s="8" t="s">
        <v>164</v>
      </c>
      <c r="AS1314" s="8" t="s">
        <v>163</v>
      </c>
      <c r="AT1314" s="8" t="s">
        <v>168</v>
      </c>
      <c r="AU13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4" s="8">
        <v>0</v>
      </c>
      <c r="AW1314">
        <v>26.872499999999999</v>
      </c>
      <c r="AX1314">
        <v>43.595174999999998</v>
      </c>
      <c r="AY1314">
        <v>65.433374999999998</v>
      </c>
      <c r="AZ1314">
        <v>43.548450000000003</v>
      </c>
    </row>
    <row r="1315" spans="1:52" x14ac:dyDescent="0.3">
      <c r="A1315" s="43" t="s">
        <v>1129</v>
      </c>
      <c r="B1315" t="s">
        <v>4908</v>
      </c>
      <c r="C1315" t="s">
        <v>110</v>
      </c>
      <c r="D1315" s="8" t="s">
        <v>104</v>
      </c>
      <c r="E1315" s="8" t="s">
        <v>126</v>
      </c>
      <c r="F1315" s="8" t="s">
        <v>13</v>
      </c>
      <c r="G1315" s="8" t="s">
        <v>9257</v>
      </c>
      <c r="H1315" s="8" t="s">
        <v>126</v>
      </c>
      <c r="I1315" s="8" t="s">
        <v>13</v>
      </c>
      <c r="J1315" s="8">
        <v>0</v>
      </c>
      <c r="K1315" s="14" t="s">
        <v>1128</v>
      </c>
      <c r="L1315" s="14" t="s">
        <v>5859</v>
      </c>
      <c r="M1315" s="10">
        <v>3.5476511535353001</v>
      </c>
      <c r="N1315" s="8" t="s">
        <v>6419</v>
      </c>
      <c r="O1315" s="8" t="s">
        <v>147</v>
      </c>
      <c r="P1315" s="9">
        <v>0.44686342592592593</v>
      </c>
      <c r="Q1315" s="9">
        <v>0.45416666666666666</v>
      </c>
      <c r="R1315" s="8">
        <v>0</v>
      </c>
      <c r="S1315" s="10">
        <v>7.3166666666666664</v>
      </c>
      <c r="T1315" s="8" t="s">
        <v>4910</v>
      </c>
      <c r="U1315" s="8" t="s">
        <v>4911</v>
      </c>
      <c r="V1315" s="10">
        <v>1.92499215909289</v>
      </c>
      <c r="W1315">
        <v>1958.48</v>
      </c>
      <c r="X1315" s="8">
        <v>6</v>
      </c>
      <c r="Y1315" s="8">
        <v>0.81818181818181801</v>
      </c>
      <c r="Z1315">
        <v>1</v>
      </c>
      <c r="AA1315">
        <v>33</v>
      </c>
      <c r="AB1315" s="8">
        <f>Solution[[#This Row],[Old Stop]] +1</f>
        <v>1</v>
      </c>
      <c r="AC1315" s="8" t="str">
        <f>_xlfn.CONCAT(Solution[[#This Row],[Old Rt '#]],"_",Solution[[#This Row],[Week '#]],"_", _xlfn.SWITCH(Solution[[#This Row],[Old Delivery Day]], "M", "Monday", "T", "Tuesday", "W", "Wednesday", "R", "Thursday", "F", "Friday"))</f>
        <v>103_Week4_Monday</v>
      </c>
      <c r="AD1315" s="20">
        <v>47.01</v>
      </c>
      <c r="AE1315" s="20">
        <v>47.01</v>
      </c>
      <c r="AF1315" s="20">
        <v>48.6646</v>
      </c>
      <c r="AG1315" s="20">
        <v>49.4</v>
      </c>
      <c r="AH1315">
        <v>52.36</v>
      </c>
      <c r="AI1315" s="8" t="s">
        <v>4488</v>
      </c>
      <c r="AJ1315" s="8" t="s">
        <v>5706</v>
      </c>
      <c r="AK1315" s="8">
        <v>1</v>
      </c>
      <c r="AL1315" s="8">
        <v>33</v>
      </c>
      <c r="AM1315" s="11">
        <v>47.01</v>
      </c>
      <c r="AN1315" s="11">
        <v>49.4</v>
      </c>
      <c r="AO1315" t="s">
        <v>164</v>
      </c>
      <c r="AP1315" s="8" t="s">
        <v>191</v>
      </c>
      <c r="AQ1315" s="8" t="s">
        <v>44</v>
      </c>
      <c r="AR1315" s="8" t="s">
        <v>164</v>
      </c>
      <c r="AS1315" s="8" t="s">
        <v>164</v>
      </c>
      <c r="AT1315" s="8" t="s">
        <v>168</v>
      </c>
      <c r="AU13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5" s="8"/>
      <c r="AW1315">
        <v>11.7525</v>
      </c>
      <c r="AX1315">
        <v>11.7525</v>
      </c>
      <c r="AY1315">
        <v>12.16615</v>
      </c>
      <c r="AZ1315">
        <v>12.35</v>
      </c>
    </row>
    <row r="1316" spans="1:52" x14ac:dyDescent="0.3">
      <c r="A1316" s="43" t="s">
        <v>1392</v>
      </c>
      <c r="B1316" t="s">
        <v>3480</v>
      </c>
      <c r="C1316" t="s">
        <v>112</v>
      </c>
      <c r="D1316" s="8" t="s">
        <v>104</v>
      </c>
      <c r="E1316" s="8" t="s">
        <v>290</v>
      </c>
      <c r="F1316" s="8" t="s">
        <v>14</v>
      </c>
      <c r="G1316" s="8" t="s">
        <v>9264</v>
      </c>
      <c r="H1316" s="8" t="s">
        <v>126</v>
      </c>
      <c r="I1316" s="8" t="s">
        <v>15</v>
      </c>
      <c r="J1316" s="8">
        <v>290</v>
      </c>
      <c r="K1316" s="14" t="s">
        <v>1391</v>
      </c>
      <c r="L1316" s="14" t="s">
        <v>6011</v>
      </c>
      <c r="M1316" s="10">
        <v>1.31685071979769</v>
      </c>
      <c r="N1316" s="8" t="s">
        <v>9161</v>
      </c>
      <c r="O1316" s="8" t="s">
        <v>125</v>
      </c>
      <c r="P1316" s="9">
        <v>0.49287037037037035</v>
      </c>
      <c r="Q1316" s="9">
        <v>0.4929513888888889</v>
      </c>
      <c r="R1316" s="8">
        <v>0</v>
      </c>
      <c r="S1316" s="10">
        <v>0.11666666666666667</v>
      </c>
      <c r="T1316" s="8" t="s">
        <v>3482</v>
      </c>
      <c r="U1316" s="8" t="s">
        <v>3483</v>
      </c>
      <c r="V1316" s="10">
        <v>0.24896928433062601</v>
      </c>
      <c r="W1316">
        <v>1468.43</v>
      </c>
      <c r="X1316" s="8">
        <v>0</v>
      </c>
      <c r="Y1316" s="8">
        <v>0</v>
      </c>
      <c r="Z1316">
        <v>0</v>
      </c>
      <c r="AA1316">
        <v>0</v>
      </c>
      <c r="AB1316" s="8">
        <f>Solution[[#This Row],[Old Stop]] +1</f>
        <v>291</v>
      </c>
      <c r="AC1316" s="8" t="str">
        <f>_xlfn.CONCAT(Solution[[#This Row],[Old Rt '#]],"_",Solution[[#This Row],[Week '#]],"_", _xlfn.SWITCH(Solution[[#This Row],[Old Delivery Day]], "M", "Monday", "T", "Tuesday", "W", "Wednesday", "R", "Thursday", "F", "Friday"))</f>
        <v>103_Week4_Tuesday</v>
      </c>
      <c r="AD1316" s="20">
        <v>56.31</v>
      </c>
      <c r="AE1316" s="20">
        <v>56.31</v>
      </c>
      <c r="AF1316" s="20">
        <v>56.97</v>
      </c>
      <c r="AG1316" s="20">
        <v>57.86</v>
      </c>
      <c r="AH1316">
        <v>30.37</v>
      </c>
      <c r="AI1316" s="8" t="s">
        <v>3408</v>
      </c>
      <c r="AJ1316" s="8" t="s">
        <v>5700</v>
      </c>
      <c r="AK1316" s="8">
        <v>1</v>
      </c>
      <c r="AL1316" s="8">
        <v>0</v>
      </c>
      <c r="AM1316" s="11">
        <v>28.155000000000001</v>
      </c>
      <c r="AN1316" s="11">
        <v>28.93</v>
      </c>
      <c r="AO1316" t="s">
        <v>163</v>
      </c>
      <c r="AP1316" s="8" t="s">
        <v>191</v>
      </c>
      <c r="AQ1316" s="8" t="s">
        <v>44</v>
      </c>
      <c r="AR1316" s="8" t="s">
        <v>163</v>
      </c>
      <c r="AS1316" s="8" t="s">
        <v>163</v>
      </c>
      <c r="AT1316" s="8" t="s">
        <v>168</v>
      </c>
      <c r="AU13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6" s="8">
        <v>0</v>
      </c>
      <c r="AW1316">
        <v>14.077500000000001</v>
      </c>
      <c r="AX1316">
        <v>14.077500000000001</v>
      </c>
      <c r="AY1316">
        <v>14.2425</v>
      </c>
      <c r="AZ1316">
        <v>14.465</v>
      </c>
    </row>
    <row r="1317" spans="1:52" x14ac:dyDescent="0.3">
      <c r="A1317" s="43" t="s">
        <v>549</v>
      </c>
      <c r="B1317" t="s">
        <v>3480</v>
      </c>
      <c r="C1317" t="s">
        <v>142</v>
      </c>
      <c r="D1317" s="8" t="s">
        <v>104</v>
      </c>
      <c r="E1317" s="8" t="s">
        <v>290</v>
      </c>
      <c r="F1317" s="8" t="s">
        <v>14</v>
      </c>
      <c r="G1317" s="8" t="s">
        <v>9261</v>
      </c>
      <c r="H1317" s="8" t="s">
        <v>126</v>
      </c>
      <c r="I1317" s="8" t="s">
        <v>15</v>
      </c>
      <c r="J1317" s="8">
        <v>286</v>
      </c>
      <c r="K1317" s="14" t="s">
        <v>548</v>
      </c>
      <c r="L1317" s="14" t="s">
        <v>5836</v>
      </c>
      <c r="M1317" s="10">
        <v>1.41291018278264</v>
      </c>
      <c r="N1317" s="8" t="s">
        <v>9087</v>
      </c>
      <c r="O1317" s="8" t="s">
        <v>147</v>
      </c>
      <c r="P1317" s="9">
        <v>0.48988425925925927</v>
      </c>
      <c r="Q1317" s="9">
        <v>0.4919560185185185</v>
      </c>
      <c r="R1317" s="8">
        <v>0</v>
      </c>
      <c r="S1317" s="10">
        <v>7.166666666666667</v>
      </c>
      <c r="T1317" s="8" t="s">
        <v>3489</v>
      </c>
      <c r="U1317" s="8" t="s">
        <v>3490</v>
      </c>
      <c r="V1317" s="10">
        <v>0.31061069849698503</v>
      </c>
      <c r="W1317">
        <v>283.52</v>
      </c>
      <c r="X1317" s="8">
        <v>0</v>
      </c>
      <c r="Y1317" s="8">
        <v>0</v>
      </c>
      <c r="Z1317">
        <v>0</v>
      </c>
      <c r="AA1317">
        <v>0</v>
      </c>
      <c r="AB1317" s="8">
        <f>Solution[[#This Row],[Old Stop]] +1</f>
        <v>287</v>
      </c>
      <c r="AC1317" s="8" t="str">
        <f>_xlfn.CONCAT(Solution[[#This Row],[Old Rt '#]],"_",Solution[[#This Row],[Week '#]],"_", _xlfn.SWITCH(Solution[[#This Row],[Old Delivery Day]], "M", "Monday", "T", "Tuesday", "W", "Wednesday", "R", "Thursday", "F", "Friday"))</f>
        <v>103_Week4_Tuesday</v>
      </c>
      <c r="AD1317" s="20">
        <v>15.18</v>
      </c>
      <c r="AE1317" s="20">
        <v>0</v>
      </c>
      <c r="AF1317" s="20">
        <v>0</v>
      </c>
      <c r="AG1317" s="20">
        <v>15.64</v>
      </c>
      <c r="AH1317" t="s">
        <v>247</v>
      </c>
      <c r="AI1317" s="8" t="s">
        <v>3408</v>
      </c>
      <c r="AJ1317" s="8" t="s">
        <v>5700</v>
      </c>
      <c r="AK1317" s="8">
        <v>1</v>
      </c>
      <c r="AL1317" s="8">
        <v>0</v>
      </c>
      <c r="AM1317" s="11">
        <v>0</v>
      </c>
      <c r="AN1317" s="11">
        <v>15.64</v>
      </c>
      <c r="AO1317" t="s">
        <v>163</v>
      </c>
      <c r="AP1317" s="8" t="s">
        <v>191</v>
      </c>
      <c r="AQ1317" s="8" t="s">
        <v>44</v>
      </c>
      <c r="AR1317" s="8" t="s">
        <v>163</v>
      </c>
      <c r="AS1317" s="8" t="s">
        <v>163</v>
      </c>
      <c r="AT1317" s="8" t="s">
        <v>168</v>
      </c>
      <c r="AU13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7" s="8">
        <v>0</v>
      </c>
      <c r="AW1317">
        <v>3.7949999999999999</v>
      </c>
      <c r="AX1317">
        <v>0</v>
      </c>
      <c r="AY1317">
        <v>0</v>
      </c>
      <c r="AZ1317">
        <v>3.91</v>
      </c>
    </row>
    <row r="1318" spans="1:52" x14ac:dyDescent="0.3">
      <c r="A1318" s="43" t="s">
        <v>446</v>
      </c>
      <c r="B1318" t="s">
        <v>5422</v>
      </c>
      <c r="C1318" t="s">
        <v>110</v>
      </c>
      <c r="D1318" s="8" t="s">
        <v>104</v>
      </c>
      <c r="E1318" s="8" t="s">
        <v>290</v>
      </c>
      <c r="F1318" s="8" t="s">
        <v>14</v>
      </c>
      <c r="G1318" s="8" t="s">
        <v>9247</v>
      </c>
      <c r="H1318" s="8" t="s">
        <v>126</v>
      </c>
      <c r="I1318" s="8" t="s">
        <v>15</v>
      </c>
      <c r="J1318" s="8">
        <v>130</v>
      </c>
      <c r="K1318" s="14" t="s">
        <v>445</v>
      </c>
      <c r="L1318" s="14" t="s">
        <v>6226</v>
      </c>
      <c r="M1318" s="10">
        <v>0.74331525620709704</v>
      </c>
      <c r="N1318" s="8" t="s">
        <v>9162</v>
      </c>
      <c r="O1318" s="8" t="s">
        <v>123</v>
      </c>
      <c r="P1318" s="9">
        <v>0.4403125</v>
      </c>
      <c r="Q1318" s="9">
        <v>0.44702546296296297</v>
      </c>
      <c r="R1318" s="8">
        <v>0</v>
      </c>
      <c r="S1318" s="10">
        <v>4.1166666666666671</v>
      </c>
      <c r="T1318" s="8" t="s">
        <v>5424</v>
      </c>
      <c r="U1318" s="8" t="s">
        <v>5425</v>
      </c>
      <c r="V1318" s="10">
        <v>0.17596777669317901</v>
      </c>
      <c r="W1318">
        <v>459.23</v>
      </c>
      <c r="X1318" s="8">
        <v>0</v>
      </c>
      <c r="Y1318" s="8">
        <v>0</v>
      </c>
      <c r="Z1318">
        <v>0</v>
      </c>
      <c r="AA1318">
        <v>0</v>
      </c>
      <c r="AB1318" s="8">
        <f>Solution[[#This Row],[Old Stop]] +1</f>
        <v>131</v>
      </c>
      <c r="AC1318" s="8" t="str">
        <f>_xlfn.CONCAT(Solution[[#This Row],[Old Rt '#]],"_",Solution[[#This Row],[Week '#]],"_", _xlfn.SWITCH(Solution[[#This Row],[Old Delivery Day]], "M", "Monday", "T", "Tuesday", "W", "Wednesday", "R", "Thursday", "F", "Friday"))</f>
        <v>103_Week4_Tuesday</v>
      </c>
      <c r="AD1318" s="20">
        <v>35</v>
      </c>
      <c r="AE1318" s="20">
        <v>35</v>
      </c>
      <c r="AF1318" s="20">
        <v>35.94</v>
      </c>
      <c r="AG1318" s="20">
        <v>37.376600000000003</v>
      </c>
      <c r="AH1318">
        <v>9.65</v>
      </c>
      <c r="AI1318" s="8" t="s">
        <v>3408</v>
      </c>
      <c r="AJ1318" s="8" t="s">
        <v>5700</v>
      </c>
      <c r="AK1318" s="8">
        <v>1</v>
      </c>
      <c r="AL1318" s="8">
        <v>0</v>
      </c>
      <c r="AM1318" s="11">
        <v>8.75</v>
      </c>
      <c r="AN1318" s="11">
        <v>9.4649999999999999</v>
      </c>
      <c r="AO1318" t="s">
        <v>163</v>
      </c>
      <c r="AP1318" s="8" t="s">
        <v>191</v>
      </c>
      <c r="AQ1318" s="8" t="s">
        <v>44</v>
      </c>
      <c r="AR1318" s="8" t="s">
        <v>163</v>
      </c>
      <c r="AS1318" s="8" t="s">
        <v>163</v>
      </c>
      <c r="AT1318" s="8" t="s">
        <v>168</v>
      </c>
      <c r="AU13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8" s="8">
        <v>0</v>
      </c>
      <c r="AW1318">
        <v>8.75</v>
      </c>
      <c r="AX1318">
        <v>8.75</v>
      </c>
      <c r="AY1318">
        <v>8.9849999999999994</v>
      </c>
      <c r="AZ1318">
        <v>9.3441500000000008</v>
      </c>
    </row>
    <row r="1319" spans="1:52" x14ac:dyDescent="0.3">
      <c r="A1319" s="43" t="s">
        <v>1522</v>
      </c>
      <c r="B1319" t="s">
        <v>5236</v>
      </c>
      <c r="C1319" t="s">
        <v>110</v>
      </c>
      <c r="D1319" s="8" t="s">
        <v>104</v>
      </c>
      <c r="E1319" s="8" t="s">
        <v>290</v>
      </c>
      <c r="F1319" s="8" t="s">
        <v>14</v>
      </c>
      <c r="G1319" s="8" t="s">
        <v>9258</v>
      </c>
      <c r="H1319" s="8" t="s">
        <v>126</v>
      </c>
      <c r="I1319" s="8" t="s">
        <v>15</v>
      </c>
      <c r="J1319" s="8">
        <v>120</v>
      </c>
      <c r="K1319" s="14" t="s">
        <v>1521</v>
      </c>
      <c r="L1319" s="14" t="s">
        <v>6016</v>
      </c>
      <c r="M1319" s="10">
        <v>3.8162977856410101</v>
      </c>
      <c r="N1319" s="8" t="s">
        <v>9158</v>
      </c>
      <c r="O1319" s="8" t="s">
        <v>125</v>
      </c>
      <c r="P1319" s="9">
        <v>0.42813657407407407</v>
      </c>
      <c r="Q1319" s="9">
        <v>0.43980324074074073</v>
      </c>
      <c r="R1319" s="8">
        <v>0</v>
      </c>
      <c r="S1319" s="10">
        <v>11.658333333333333</v>
      </c>
      <c r="T1319" s="8" t="s">
        <v>5238</v>
      </c>
      <c r="U1319" s="8" t="s">
        <v>5239</v>
      </c>
      <c r="V1319" s="10">
        <v>1.7983879840242001</v>
      </c>
      <c r="W1319">
        <v>2166.04</v>
      </c>
      <c r="X1319" s="8">
        <v>0</v>
      </c>
      <c r="Y1319" s="8">
        <v>0</v>
      </c>
      <c r="Z1319">
        <v>0</v>
      </c>
      <c r="AA1319">
        <v>0</v>
      </c>
      <c r="AB1319" s="8">
        <f>Solution[[#This Row],[Old Stop]] +1</f>
        <v>121</v>
      </c>
      <c r="AC1319" s="8" t="str">
        <f>_xlfn.CONCAT(Solution[[#This Row],[Old Rt '#]],"_",Solution[[#This Row],[Week '#]],"_", _xlfn.SWITCH(Solution[[#This Row],[Old Delivery Day]], "M", "Monday", "T", "Tuesday", "W", "Wednesday", "R", "Thursday", "F", "Friday"))</f>
        <v>103_Week4_Tuesday</v>
      </c>
      <c r="AD1319" s="20">
        <v>81.89</v>
      </c>
      <c r="AE1319" s="20">
        <v>81.89</v>
      </c>
      <c r="AF1319" s="20">
        <v>85.99</v>
      </c>
      <c r="AG1319" s="20">
        <v>88.04</v>
      </c>
      <c r="AH1319">
        <v>46.66</v>
      </c>
      <c r="AI1319" s="8" t="s">
        <v>3408</v>
      </c>
      <c r="AJ1319" s="8" t="s">
        <v>5700</v>
      </c>
      <c r="AK1319" s="8">
        <v>1</v>
      </c>
      <c r="AL1319" s="8">
        <v>0</v>
      </c>
      <c r="AM1319" s="11">
        <v>40.945</v>
      </c>
      <c r="AN1319" s="11">
        <v>44.02</v>
      </c>
      <c r="AO1319" t="s">
        <v>163</v>
      </c>
      <c r="AP1319" s="8" t="s">
        <v>191</v>
      </c>
      <c r="AQ1319" s="8" t="s">
        <v>44</v>
      </c>
      <c r="AR1319" s="8" t="s">
        <v>163</v>
      </c>
      <c r="AS1319" s="8" t="s">
        <v>163</v>
      </c>
      <c r="AT1319" s="8" t="s">
        <v>168</v>
      </c>
      <c r="AU13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19" s="8">
        <v>0</v>
      </c>
      <c r="AW1319">
        <v>20.4725</v>
      </c>
      <c r="AX1319">
        <v>20.4725</v>
      </c>
      <c r="AY1319">
        <v>21.497499999999999</v>
      </c>
      <c r="AZ1319">
        <v>22.01</v>
      </c>
    </row>
    <row r="1320" spans="1:52" x14ac:dyDescent="0.3">
      <c r="A1320" s="43" t="s">
        <v>1901</v>
      </c>
      <c r="B1320" t="s">
        <v>3424</v>
      </c>
      <c r="C1320" t="s">
        <v>110</v>
      </c>
      <c r="D1320" s="8" t="s">
        <v>104</v>
      </c>
      <c r="E1320" s="8" t="s">
        <v>290</v>
      </c>
      <c r="F1320" s="8" t="s">
        <v>14</v>
      </c>
      <c r="G1320" s="8" t="s">
        <v>9257</v>
      </c>
      <c r="H1320" s="8" t="s">
        <v>290</v>
      </c>
      <c r="I1320" s="8" t="s">
        <v>48</v>
      </c>
      <c r="J1320" s="8">
        <v>380</v>
      </c>
      <c r="K1320" s="14" t="s">
        <v>1900</v>
      </c>
      <c r="L1320" s="14" t="s">
        <v>6032</v>
      </c>
      <c r="M1320" s="10">
        <v>2.5844984517809202</v>
      </c>
      <c r="N1320" s="8" t="s">
        <v>9088</v>
      </c>
      <c r="O1320" s="8" t="s">
        <v>147</v>
      </c>
      <c r="P1320" s="9">
        <v>0.44883101851851853</v>
      </c>
      <c r="Q1320" s="9">
        <v>0.45327546296296295</v>
      </c>
      <c r="R1320" s="8">
        <v>0</v>
      </c>
      <c r="S1320" s="10">
        <v>9.33</v>
      </c>
      <c r="T1320" s="8" t="s">
        <v>3426</v>
      </c>
      <c r="U1320" s="8" t="s">
        <v>3427</v>
      </c>
      <c r="V1320" s="10">
        <v>0.90267317341383602</v>
      </c>
      <c r="W1320">
        <v>3277.75</v>
      </c>
      <c r="X1320" s="8">
        <v>0</v>
      </c>
      <c r="Y1320" s="8">
        <v>0</v>
      </c>
      <c r="Z1320">
        <v>0</v>
      </c>
      <c r="AA1320">
        <v>0</v>
      </c>
      <c r="AB1320" s="8">
        <f>Solution[[#This Row],[Old Stop]] +1</f>
        <v>381</v>
      </c>
      <c r="AC1320" s="8" t="str">
        <f>_xlfn.CONCAT(Solution[[#This Row],[Old Rt '#]],"_",Solution[[#This Row],[Week '#]],"_", _xlfn.SWITCH(Solution[[#This Row],[Old Delivery Day]], "M", "Monday", "T", "Tuesday", "W", "Wednesday", "R", "Thursday", "F", "Friday"))</f>
        <v>105_Week4_Thursday</v>
      </c>
      <c r="AD1320" s="20">
        <v>63.43</v>
      </c>
      <c r="AE1320" s="20">
        <v>64.685299999999998</v>
      </c>
      <c r="AF1320" s="20">
        <v>81.846400000000003</v>
      </c>
      <c r="AG1320" s="20">
        <v>78.826099999999997</v>
      </c>
      <c r="AH1320">
        <v>89.62</v>
      </c>
      <c r="AI1320" s="8" t="s">
        <v>3408</v>
      </c>
      <c r="AJ1320" s="8" t="s">
        <v>5700</v>
      </c>
      <c r="AK1320" s="8">
        <v>1</v>
      </c>
      <c r="AL1320" s="8">
        <v>0</v>
      </c>
      <c r="AM1320" s="11">
        <v>76.668700000000001</v>
      </c>
      <c r="AN1320" s="11">
        <v>79.267499999999998</v>
      </c>
      <c r="AO1320" t="s">
        <v>163</v>
      </c>
      <c r="AP1320" s="8" t="s">
        <v>191</v>
      </c>
      <c r="AQ1320" s="8" t="s">
        <v>44</v>
      </c>
      <c r="AR1320" s="8" t="s">
        <v>164</v>
      </c>
      <c r="AS1320" s="8" t="s">
        <v>163</v>
      </c>
      <c r="AT1320" s="8" t="s">
        <v>168</v>
      </c>
      <c r="AU13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20" s="8">
        <v>0</v>
      </c>
      <c r="AW1320">
        <v>15.8575</v>
      </c>
      <c r="AX1320">
        <v>16.171325</v>
      </c>
      <c r="AY1320">
        <v>20.461600000000001</v>
      </c>
      <c r="AZ1320">
        <v>19.706524999999999</v>
      </c>
    </row>
    <row r="1321" spans="1:52" x14ac:dyDescent="0.3">
      <c r="A1321" s="43" t="s">
        <v>1719</v>
      </c>
      <c r="B1321" t="s">
        <v>3416</v>
      </c>
      <c r="C1321" t="s">
        <v>110</v>
      </c>
      <c r="D1321" s="8" t="s">
        <v>104</v>
      </c>
      <c r="E1321" s="8" t="s">
        <v>290</v>
      </c>
      <c r="F1321" s="8" t="s">
        <v>14</v>
      </c>
      <c r="G1321" s="8" t="s">
        <v>9255</v>
      </c>
      <c r="H1321" s="8" t="s">
        <v>126</v>
      </c>
      <c r="I1321" s="8" t="s">
        <v>15</v>
      </c>
      <c r="J1321" s="8">
        <v>1</v>
      </c>
      <c r="K1321" s="14" t="s">
        <v>1718</v>
      </c>
      <c r="L1321" s="14" t="s">
        <v>5945</v>
      </c>
      <c r="M1321" s="10">
        <v>2.5805952049135499</v>
      </c>
      <c r="N1321" s="8" t="s">
        <v>9163</v>
      </c>
      <c r="O1321" s="8" t="s">
        <v>147</v>
      </c>
      <c r="P1321" s="9">
        <v>0.45506944444444447</v>
      </c>
      <c r="Q1321" s="9">
        <v>0.47469907407407408</v>
      </c>
      <c r="R1321" s="8">
        <v>0</v>
      </c>
      <c r="S1321" s="10">
        <v>18.104166666666668</v>
      </c>
      <c r="T1321" s="8" t="s">
        <v>3418</v>
      </c>
      <c r="U1321" s="8" t="s">
        <v>3419</v>
      </c>
      <c r="V1321" s="10">
        <v>1.1036116101153299</v>
      </c>
      <c r="W1321">
        <v>3780.68</v>
      </c>
      <c r="X1321" s="8">
        <v>0</v>
      </c>
      <c r="Y1321" s="8">
        <v>0</v>
      </c>
      <c r="Z1321">
        <v>0</v>
      </c>
      <c r="AA1321">
        <v>0</v>
      </c>
      <c r="AB1321" s="8">
        <f>Solution[[#This Row],[Old Stop]] +1</f>
        <v>2</v>
      </c>
      <c r="AC1321" s="8" t="str">
        <f>_xlfn.CONCAT(Solution[[#This Row],[Old Rt '#]],"_",Solution[[#This Row],[Week '#]],"_", _xlfn.SWITCH(Solution[[#This Row],[Old Delivery Day]], "M", "Monday", "T", "Tuesday", "W", "Wednesday", "R", "Thursday", "F", "Friday"))</f>
        <v>103_Week4_Tuesday</v>
      </c>
      <c r="AD1321" s="20">
        <v>71.483000000000004</v>
      </c>
      <c r="AE1321" s="20">
        <v>72.319999999999993</v>
      </c>
      <c r="AF1321" s="20">
        <v>74.618399999999994</v>
      </c>
      <c r="AG1321" s="20">
        <v>75.64</v>
      </c>
      <c r="AH1321">
        <v>80.180000000000007</v>
      </c>
      <c r="AI1321" s="8" t="s">
        <v>3408</v>
      </c>
      <c r="AJ1321" s="8" t="s">
        <v>5700</v>
      </c>
      <c r="AK1321" s="8">
        <v>1</v>
      </c>
      <c r="AL1321" s="8">
        <v>0</v>
      </c>
      <c r="AM1321" s="11">
        <v>72.319999999999993</v>
      </c>
      <c r="AN1321" s="11">
        <v>75.64</v>
      </c>
      <c r="AO1321" t="s">
        <v>163</v>
      </c>
      <c r="AP1321" s="8" t="s">
        <v>191</v>
      </c>
      <c r="AQ1321" s="8" t="s">
        <v>44</v>
      </c>
      <c r="AR1321" s="8" t="s">
        <v>163</v>
      </c>
      <c r="AS1321" s="8" t="s">
        <v>163</v>
      </c>
      <c r="AT1321" s="8" t="s">
        <v>168</v>
      </c>
      <c r="AU13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1" s="8">
        <v>0</v>
      </c>
      <c r="AW1321">
        <v>17.870750000000001</v>
      </c>
      <c r="AX1321">
        <v>18.079999999999998</v>
      </c>
      <c r="AY1321">
        <v>18.654599999999999</v>
      </c>
      <c r="AZ1321">
        <v>18.91</v>
      </c>
    </row>
    <row r="1322" spans="1:52" x14ac:dyDescent="0.3">
      <c r="A1322" s="43" t="s">
        <v>810</v>
      </c>
      <c r="B1322" t="s">
        <v>4766</v>
      </c>
      <c r="C1322" t="s">
        <v>110</v>
      </c>
      <c r="D1322" s="8" t="s">
        <v>104</v>
      </c>
      <c r="E1322" s="8" t="s">
        <v>126</v>
      </c>
      <c r="F1322" s="8" t="s">
        <v>12</v>
      </c>
      <c r="G1322" s="8" t="s">
        <v>137</v>
      </c>
      <c r="H1322" s="8" t="s">
        <v>160</v>
      </c>
      <c r="I1322" s="8" t="s">
        <v>13</v>
      </c>
      <c r="J1322" s="8">
        <v>0</v>
      </c>
      <c r="K1322" s="14" t="s">
        <v>809</v>
      </c>
      <c r="L1322" s="14" t="s">
        <v>5787</v>
      </c>
      <c r="M1322" s="10">
        <v>4.2742727804461298</v>
      </c>
      <c r="N1322" s="8" t="s">
        <v>8026</v>
      </c>
      <c r="O1322" s="8" t="s">
        <v>147</v>
      </c>
      <c r="P1322" s="9">
        <v>0.35170138888888891</v>
      </c>
      <c r="Q1322" s="9">
        <v>0.35651620370370368</v>
      </c>
      <c r="R1322" s="8">
        <v>0</v>
      </c>
      <c r="S1322" s="10">
        <v>6.854166666666667</v>
      </c>
      <c r="T1322" s="8" t="s">
        <v>4768</v>
      </c>
      <c r="U1322" s="8" t="s">
        <v>4769</v>
      </c>
      <c r="V1322" s="10">
        <v>2.4397534028644001</v>
      </c>
      <c r="W1322">
        <v>2739.66</v>
      </c>
      <c r="X1322" s="8">
        <v>13</v>
      </c>
      <c r="Y1322" s="8">
        <v>0.51851851851851904</v>
      </c>
      <c r="Z1322">
        <v>2</v>
      </c>
      <c r="AA1322">
        <v>35</v>
      </c>
      <c r="AB1322" s="8">
        <f>Solution[[#This Row],[Old Stop]] +1</f>
        <v>1</v>
      </c>
      <c r="AC1322" s="8" t="str">
        <f>_xlfn.CONCAT(Solution[[#This Row],[Old Rt '#]],"_",Solution[[#This Row],[Week '#]],"_", _xlfn.SWITCH(Solution[[#This Row],[Old Delivery Day]], "M", "Monday", "T", "Tuesday", "W", "Wednesday", "R", "Thursday", "F", "Friday"))</f>
        <v>101_Week4_Monday</v>
      </c>
      <c r="AD1322" s="20">
        <v>51.205300000000001</v>
      </c>
      <c r="AE1322" s="20">
        <v>52.58</v>
      </c>
      <c r="AF1322" s="20">
        <v>54.7607</v>
      </c>
      <c r="AG1322" s="20">
        <v>58.056100000000001</v>
      </c>
      <c r="AH1322">
        <v>59.07</v>
      </c>
      <c r="AI1322" s="8" t="s">
        <v>4626</v>
      </c>
      <c r="AJ1322" s="8" t="s">
        <v>5699</v>
      </c>
      <c r="AK1322" s="8">
        <v>1</v>
      </c>
      <c r="AL1322" s="8">
        <v>27</v>
      </c>
      <c r="AM1322" s="11">
        <v>52.58</v>
      </c>
      <c r="AN1322" s="11">
        <v>59.09</v>
      </c>
      <c r="AO1322" t="s">
        <v>163</v>
      </c>
      <c r="AP1322" s="8" t="s">
        <v>191</v>
      </c>
      <c r="AQ1322" s="8" t="s">
        <v>44</v>
      </c>
      <c r="AR1322" s="8" t="s">
        <v>163</v>
      </c>
      <c r="AS1322" s="8" t="s">
        <v>163</v>
      </c>
      <c r="AT1322" s="8" t="s">
        <v>168</v>
      </c>
      <c r="AU13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22" s="8">
        <v>27</v>
      </c>
      <c r="AW1322">
        <v>12.801325</v>
      </c>
      <c r="AX1322">
        <v>13.145</v>
      </c>
      <c r="AY1322">
        <v>13.690175</v>
      </c>
      <c r="AZ1322">
        <v>14.514025</v>
      </c>
    </row>
    <row r="1323" spans="1:52" x14ac:dyDescent="0.3">
      <c r="A1323" s="43" t="s">
        <v>1313</v>
      </c>
      <c r="B1323" t="s">
        <v>4729</v>
      </c>
      <c r="C1323" t="s">
        <v>110</v>
      </c>
      <c r="D1323" s="8" t="s">
        <v>104</v>
      </c>
      <c r="E1323" s="8" t="s">
        <v>126</v>
      </c>
      <c r="F1323" s="8" t="s">
        <v>13</v>
      </c>
      <c r="G1323" s="8" t="s">
        <v>9254</v>
      </c>
      <c r="H1323" s="8" t="s">
        <v>126</v>
      </c>
      <c r="I1323" s="8" t="s">
        <v>13</v>
      </c>
      <c r="J1323" s="8">
        <v>0</v>
      </c>
      <c r="K1323" s="14" t="s">
        <v>1312</v>
      </c>
      <c r="L1323" s="14" t="s">
        <v>8911</v>
      </c>
      <c r="M1323" s="10">
        <v>1.1080634360000099</v>
      </c>
      <c r="N1323" s="8" t="s">
        <v>8052</v>
      </c>
      <c r="O1323" s="8" t="s">
        <v>147</v>
      </c>
      <c r="P1323" s="9">
        <v>0.41951388888888891</v>
      </c>
      <c r="Q1323" s="9">
        <v>0.42412037037037037</v>
      </c>
      <c r="R1323" s="8">
        <v>0</v>
      </c>
      <c r="S1323" s="10">
        <v>8.6916666666666664</v>
      </c>
      <c r="T1323" s="8" t="s">
        <v>8912</v>
      </c>
      <c r="U1323" s="8" t="s">
        <v>8913</v>
      </c>
      <c r="V1323" s="10">
        <v>0.12880500813041099</v>
      </c>
      <c r="W1323">
        <v>2934.61</v>
      </c>
      <c r="X1323" s="8">
        <v>0</v>
      </c>
      <c r="Y1323" s="8">
        <v>0</v>
      </c>
      <c r="Z1323">
        <v>0</v>
      </c>
      <c r="AA1323">
        <v>0</v>
      </c>
      <c r="AB1323" s="8">
        <f>Solution[[#This Row],[Old Stop]] +1</f>
        <v>1</v>
      </c>
      <c r="AC1323" s="8" t="str">
        <f>_xlfn.CONCAT(Solution[[#This Row],[Old Rt '#]],"_",Solution[[#This Row],[Week '#]],"_", _xlfn.SWITCH(Solution[[#This Row],[Old Delivery Day]], "M", "Monday", "T", "Tuesday", "W", "Wednesday", "R", "Thursday", "F", "Friday"))</f>
        <v>103_Week4_Monday</v>
      </c>
      <c r="AD1323" s="20">
        <v>46.006100000000004</v>
      </c>
      <c r="AE1323" s="20">
        <v>57.837600000000002</v>
      </c>
      <c r="AF1323" s="20">
        <v>79.989999999999995</v>
      </c>
      <c r="AG1323" s="20">
        <v>61.226599999999998</v>
      </c>
      <c r="AH1323">
        <v>82.96</v>
      </c>
      <c r="AI1323" s="8" t="s">
        <v>4488</v>
      </c>
      <c r="AJ1323" s="8" t="s">
        <v>5706</v>
      </c>
      <c r="AK1323" s="8">
        <v>1</v>
      </c>
      <c r="AL1323" s="8">
        <v>0</v>
      </c>
      <c r="AM1323" s="11">
        <v>75.152500000000003</v>
      </c>
      <c r="AN1323" s="11">
        <v>49.99</v>
      </c>
      <c r="AO1323" t="s">
        <v>164</v>
      </c>
      <c r="AP1323" s="8" t="s">
        <v>191</v>
      </c>
      <c r="AQ1323" s="8" t="s">
        <v>44</v>
      </c>
      <c r="AR1323" s="8" t="s">
        <v>164</v>
      </c>
      <c r="AS1323" s="8" t="s">
        <v>164</v>
      </c>
      <c r="AT1323" s="8" t="s">
        <v>168</v>
      </c>
      <c r="AU13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3" s="8"/>
      <c r="AW1323">
        <v>11.501525000000001</v>
      </c>
      <c r="AX1323">
        <v>14.4594</v>
      </c>
      <c r="AY1323">
        <v>19.997499999999999</v>
      </c>
      <c r="AZ1323">
        <v>15.306649999999999</v>
      </c>
    </row>
    <row r="1324" spans="1:52" x14ac:dyDescent="0.3">
      <c r="A1324" s="43" t="s">
        <v>5710</v>
      </c>
      <c r="B1324" t="s">
        <v>5726</v>
      </c>
      <c r="C1324" t="s">
        <v>110</v>
      </c>
      <c r="D1324" s="8" t="s">
        <v>104</v>
      </c>
      <c r="E1324" s="8" t="s">
        <v>126</v>
      </c>
      <c r="F1324" s="8" t="s">
        <v>12</v>
      </c>
      <c r="G1324" s="8" t="s">
        <v>132</v>
      </c>
      <c r="H1324" s="8" t="s">
        <v>160</v>
      </c>
      <c r="I1324" s="8" t="s">
        <v>13</v>
      </c>
      <c r="J1324" s="8">
        <v>0</v>
      </c>
      <c r="K1324" s="14" t="s">
        <v>7645</v>
      </c>
      <c r="L1324" s="14" t="s">
        <v>7646</v>
      </c>
      <c r="M1324" s="10">
        <v>76.621066944248895</v>
      </c>
      <c r="N1324" s="8" t="s">
        <v>9165</v>
      </c>
      <c r="O1324" s="8" t="s">
        <v>147</v>
      </c>
      <c r="P1324" s="9">
        <v>0.30320601851851853</v>
      </c>
      <c r="Q1324" s="9">
        <v>0.30672453703703706</v>
      </c>
      <c r="R1324" s="8">
        <v>0</v>
      </c>
      <c r="S1324" s="10">
        <v>15.904166666666667</v>
      </c>
      <c r="T1324" s="8" t="s">
        <v>7647</v>
      </c>
      <c r="U1324" s="8" t="s">
        <v>7648</v>
      </c>
      <c r="V1324" s="10">
        <v>71.027092423385398</v>
      </c>
      <c r="W1324">
        <v>7299.99</v>
      </c>
      <c r="X1324" s="8">
        <v>10</v>
      </c>
      <c r="Y1324" s="8">
        <v>0.86842105263157898</v>
      </c>
      <c r="Z1324">
        <v>4</v>
      </c>
      <c r="AA1324">
        <v>76</v>
      </c>
      <c r="AB1324" s="8">
        <f>Solution[[#This Row],[Old Stop]] +1</f>
        <v>1</v>
      </c>
      <c r="AC1324" s="8" t="str">
        <f>_xlfn.CONCAT(Solution[[#This Row],[Old Rt '#]],"_",Solution[[#This Row],[Week '#]],"_", _xlfn.SWITCH(Solution[[#This Row],[Old Delivery Day]], "M", "Monday", "T", "Tuesday", "W", "Wednesday", "R", "Thursday", "F", "Friday"))</f>
        <v>101_Week4_Monday</v>
      </c>
      <c r="AD1324" s="20">
        <v>146.06610000000001</v>
      </c>
      <c r="AE1324" s="20">
        <v>133.50530000000001</v>
      </c>
      <c r="AF1324" s="20">
        <v>154.77070000000001</v>
      </c>
      <c r="AG1324" s="20">
        <v>134.5684</v>
      </c>
      <c r="AH1324">
        <v>140.3844</v>
      </c>
      <c r="AI1324" s="8" t="s">
        <v>4626</v>
      </c>
      <c r="AJ1324" s="8" t="s">
        <v>5699</v>
      </c>
      <c r="AK1324" s="8">
        <v>1</v>
      </c>
      <c r="AL1324" s="8">
        <v>76</v>
      </c>
      <c r="AM1324" s="11">
        <v>140.9862</v>
      </c>
      <c r="AN1324" s="11">
        <v>126.985</v>
      </c>
      <c r="AO1324" t="s">
        <v>163</v>
      </c>
      <c r="AP1324" s="8" t="s">
        <v>77</v>
      </c>
      <c r="AQ1324" s="8" t="s">
        <v>44</v>
      </c>
      <c r="AR1324" s="8" t="s">
        <v>163</v>
      </c>
      <c r="AS1324" s="8" t="s">
        <v>163</v>
      </c>
      <c r="AT1324" s="8" t="s">
        <v>168</v>
      </c>
      <c r="AU13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24" s="8">
        <v>76</v>
      </c>
      <c r="AW1324">
        <v>36.516525000000001</v>
      </c>
      <c r="AX1324">
        <v>33.376325000000001</v>
      </c>
      <c r="AY1324">
        <v>38.692675000000001</v>
      </c>
      <c r="AZ1324">
        <v>33.642099999999999</v>
      </c>
    </row>
    <row r="1325" spans="1:52" x14ac:dyDescent="0.3">
      <c r="A1325" s="43" t="s">
        <v>1311</v>
      </c>
      <c r="B1325" t="s">
        <v>4703</v>
      </c>
      <c r="C1325" t="s">
        <v>110</v>
      </c>
      <c r="D1325" s="8" t="s">
        <v>104</v>
      </c>
      <c r="E1325" s="8" t="s">
        <v>126</v>
      </c>
      <c r="F1325" s="8" t="s">
        <v>13</v>
      </c>
      <c r="G1325" s="8" t="s">
        <v>9251</v>
      </c>
      <c r="H1325" s="8" t="s">
        <v>126</v>
      </c>
      <c r="I1325" s="8" t="s">
        <v>13</v>
      </c>
      <c r="J1325" s="8">
        <v>0</v>
      </c>
      <c r="K1325" s="14" t="s">
        <v>1126</v>
      </c>
      <c r="L1325" s="14" t="s">
        <v>5851</v>
      </c>
      <c r="M1325" s="10">
        <v>0</v>
      </c>
      <c r="N1325" s="8" t="s">
        <v>8061</v>
      </c>
      <c r="O1325" s="8" t="s">
        <v>147</v>
      </c>
      <c r="P1325" s="9">
        <v>0.34032407407407406</v>
      </c>
      <c r="Q1325" s="9">
        <v>0.36418981481481483</v>
      </c>
      <c r="R1325" s="8">
        <v>0</v>
      </c>
      <c r="S1325" s="10">
        <v>17.320833333333333</v>
      </c>
      <c r="T1325" s="8" t="s">
        <v>4701</v>
      </c>
      <c r="U1325" s="8" t="s">
        <v>4702</v>
      </c>
      <c r="V1325" s="10"/>
      <c r="W1325">
        <v>55379.42</v>
      </c>
      <c r="X1325" s="8">
        <v>0</v>
      </c>
      <c r="Y1325" s="8">
        <v>0</v>
      </c>
      <c r="Z1325">
        <v>0</v>
      </c>
      <c r="AA1325">
        <v>0</v>
      </c>
      <c r="AB1325" s="8">
        <f>Solution[[#This Row],[Old Stop]] +1</f>
        <v>1</v>
      </c>
      <c r="AC1325" s="8" t="str">
        <f>_xlfn.CONCAT(Solution[[#This Row],[Old Rt '#]],"_",Solution[[#This Row],[Week '#]],"_", _xlfn.SWITCH(Solution[[#This Row],[Old Delivery Day]], "M", "Monday", "T", "Tuesday", "W", "Wednesday", "R", "Thursday", "F", "Friday"))</f>
        <v>103_Week4_Monday</v>
      </c>
      <c r="AD1325" s="20">
        <v>889.53060000000005</v>
      </c>
      <c r="AE1325" s="20">
        <v>1025.6777999999999</v>
      </c>
      <c r="AF1325" s="20">
        <v>896.29750000000001</v>
      </c>
      <c r="AG1325" s="20">
        <v>942.90200000000004</v>
      </c>
      <c r="AH1325">
        <v>1238.8900000000001</v>
      </c>
      <c r="AI1325" s="8" t="s">
        <v>4488</v>
      </c>
      <c r="AJ1325" s="8" t="s">
        <v>5706</v>
      </c>
      <c r="AK1325" s="8">
        <v>1</v>
      </c>
      <c r="AL1325" s="8">
        <v>0</v>
      </c>
      <c r="AM1325" s="11">
        <v>1108.3525</v>
      </c>
      <c r="AN1325" s="11">
        <v>1026.2311999999999</v>
      </c>
      <c r="AO1325" t="s">
        <v>164</v>
      </c>
      <c r="AP1325" s="8" t="s">
        <v>191</v>
      </c>
      <c r="AQ1325" s="8" t="s">
        <v>44</v>
      </c>
      <c r="AR1325" s="8" t="s">
        <v>164</v>
      </c>
      <c r="AS1325" s="8" t="s">
        <v>164</v>
      </c>
      <c r="AT1325" s="8" t="s">
        <v>168</v>
      </c>
      <c r="AU13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5" s="8"/>
      <c r="AW1325">
        <v>222.38265000000001</v>
      </c>
      <c r="AX1325">
        <v>256.41944999999998</v>
      </c>
      <c r="AY1325">
        <v>224.074375</v>
      </c>
      <c r="AZ1325">
        <v>235.72550000000001</v>
      </c>
    </row>
    <row r="1326" spans="1:52" x14ac:dyDescent="0.3">
      <c r="A1326" s="43" t="s">
        <v>1127</v>
      </c>
      <c r="B1326" t="s">
        <v>4699</v>
      </c>
      <c r="C1326" t="s">
        <v>110</v>
      </c>
      <c r="D1326" s="8" t="s">
        <v>104</v>
      </c>
      <c r="E1326" s="8" t="s">
        <v>126</v>
      </c>
      <c r="F1326" s="8" t="s">
        <v>13</v>
      </c>
      <c r="G1326" s="8" t="s">
        <v>9248</v>
      </c>
      <c r="H1326" s="8" t="s">
        <v>126</v>
      </c>
      <c r="I1326" s="8" t="s">
        <v>13</v>
      </c>
      <c r="J1326" s="8">
        <v>0</v>
      </c>
      <c r="K1326" s="14" t="s">
        <v>1126</v>
      </c>
      <c r="L1326" s="14" t="s">
        <v>5850</v>
      </c>
      <c r="M1326" s="10">
        <v>17.2971584343872</v>
      </c>
      <c r="N1326" s="8" t="s">
        <v>8062</v>
      </c>
      <c r="O1326" s="8" t="s">
        <v>147</v>
      </c>
      <c r="P1326" s="9">
        <v>0.33937499999999998</v>
      </c>
      <c r="Q1326" s="9">
        <v>0.34033564814814815</v>
      </c>
      <c r="R1326" s="8">
        <v>0</v>
      </c>
      <c r="S1326" s="10">
        <v>7.9433333333333334</v>
      </c>
      <c r="T1326" s="8" t="s">
        <v>4701</v>
      </c>
      <c r="U1326" s="8" t="s">
        <v>4702</v>
      </c>
      <c r="V1326" s="10">
        <v>14.0335548294665</v>
      </c>
      <c r="W1326">
        <v>4804.24</v>
      </c>
      <c r="X1326" s="8">
        <v>28</v>
      </c>
      <c r="Y1326" s="8">
        <v>0.87155963302752304</v>
      </c>
      <c r="Z1326">
        <v>14</v>
      </c>
      <c r="AA1326">
        <v>218</v>
      </c>
      <c r="AB1326" s="8">
        <f>Solution[[#This Row],[Old Stop]] +1</f>
        <v>1</v>
      </c>
      <c r="AC1326" s="8" t="str">
        <f>_xlfn.CONCAT(Solution[[#This Row],[Old Rt '#]],"_",Solution[[#This Row],[Week '#]],"_", _xlfn.SWITCH(Solution[[#This Row],[Old Delivery Day]], "M", "Monday", "T", "Tuesday", "W", "Wednesday", "R", "Thursday", "F", "Friday"))</f>
        <v>103_Week4_Monday</v>
      </c>
      <c r="AD1326" s="20">
        <v>93.624600000000001</v>
      </c>
      <c r="AE1326" s="20">
        <v>93.763000000000005</v>
      </c>
      <c r="AF1326" s="20">
        <v>83.495699999999999</v>
      </c>
      <c r="AG1326" s="20">
        <v>109.03149999999999</v>
      </c>
      <c r="AH1326">
        <v>97.29</v>
      </c>
      <c r="AI1326" s="8" t="s">
        <v>4488</v>
      </c>
      <c r="AJ1326" s="8" t="s">
        <v>5706</v>
      </c>
      <c r="AK1326" s="8">
        <v>1</v>
      </c>
      <c r="AL1326" s="8">
        <v>218</v>
      </c>
      <c r="AM1326" s="11">
        <v>89.454999999999998</v>
      </c>
      <c r="AN1326" s="11">
        <v>110.19</v>
      </c>
      <c r="AO1326" t="s">
        <v>164</v>
      </c>
      <c r="AP1326" s="8" t="s">
        <v>191</v>
      </c>
      <c r="AQ1326" s="8" t="s">
        <v>44</v>
      </c>
      <c r="AR1326" s="8" t="s">
        <v>164</v>
      </c>
      <c r="AS1326" s="8" t="s">
        <v>164</v>
      </c>
      <c r="AT1326" s="8" t="s">
        <v>168</v>
      </c>
      <c r="AU13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6" s="8"/>
      <c r="AW1326">
        <v>23.40615</v>
      </c>
      <c r="AX1326">
        <v>23.440750000000001</v>
      </c>
      <c r="AY1326">
        <v>20.873925</v>
      </c>
      <c r="AZ1326">
        <v>27.257874999999999</v>
      </c>
    </row>
    <row r="1327" spans="1:52" x14ac:dyDescent="0.3">
      <c r="A1327" s="43" t="s">
        <v>1135</v>
      </c>
      <c r="B1327" t="s">
        <v>4931</v>
      </c>
      <c r="C1327" t="s">
        <v>110</v>
      </c>
      <c r="D1327" s="8" t="s">
        <v>104</v>
      </c>
      <c r="E1327" s="8" t="s">
        <v>126</v>
      </c>
      <c r="F1327" s="8" t="s">
        <v>13</v>
      </c>
      <c r="G1327" s="8" t="s">
        <v>9255</v>
      </c>
      <c r="H1327" s="8" t="s">
        <v>126</v>
      </c>
      <c r="I1327" s="8" t="s">
        <v>13</v>
      </c>
      <c r="J1327" s="8">
        <v>0</v>
      </c>
      <c r="K1327" s="14" t="s">
        <v>1134</v>
      </c>
      <c r="L1327" s="14" t="s">
        <v>5860</v>
      </c>
      <c r="M1327" s="10">
        <v>2.7233769438694502</v>
      </c>
      <c r="N1327" s="8" t="s">
        <v>8049</v>
      </c>
      <c r="O1327" s="8" t="s">
        <v>147</v>
      </c>
      <c r="P1327" s="9">
        <v>0.58373842592592595</v>
      </c>
      <c r="Q1327" s="9">
        <v>0.58822916666666669</v>
      </c>
      <c r="R1327" s="8">
        <v>0</v>
      </c>
      <c r="S1327" s="10">
        <v>6.8375000000000004</v>
      </c>
      <c r="T1327" s="8" t="s">
        <v>4933</v>
      </c>
      <c r="U1327" s="8" t="s">
        <v>4934</v>
      </c>
      <c r="V1327" s="10">
        <v>1.7852348267209299</v>
      </c>
      <c r="W1327">
        <v>1059.7</v>
      </c>
      <c r="X1327" s="8">
        <v>0</v>
      </c>
      <c r="Y1327" s="8">
        <v>0</v>
      </c>
      <c r="Z1327">
        <v>0</v>
      </c>
      <c r="AA1327">
        <v>0</v>
      </c>
      <c r="AB1327" s="8">
        <f>Solution[[#This Row],[Old Stop]] +1</f>
        <v>1</v>
      </c>
      <c r="AC1327" s="8" t="str">
        <f>_xlfn.CONCAT(Solution[[#This Row],[Old Rt '#]],"_",Solution[[#This Row],[Week '#]],"_", _xlfn.SWITCH(Solution[[#This Row],[Old Delivery Day]], "M", "Monday", "T", "Tuesday", "W", "Wednesday", "R", "Thursday", "F", "Friday"))</f>
        <v>103_Week4_Monday</v>
      </c>
      <c r="AD1327" s="20">
        <v>58.99</v>
      </c>
      <c r="AE1327" s="20">
        <v>0</v>
      </c>
      <c r="AF1327" s="20">
        <v>51.881500000000003</v>
      </c>
      <c r="AG1327" s="20">
        <v>49.59</v>
      </c>
      <c r="AH1327">
        <v>51.57</v>
      </c>
      <c r="AI1327" s="8" t="s">
        <v>4488</v>
      </c>
      <c r="AJ1327" s="8" t="s">
        <v>5706</v>
      </c>
      <c r="AK1327" s="8">
        <v>1</v>
      </c>
      <c r="AL1327" s="8">
        <v>0</v>
      </c>
      <c r="AM1327" s="11">
        <v>30.403700000000001</v>
      </c>
      <c r="AN1327" s="11">
        <v>49.59</v>
      </c>
      <c r="AO1327" t="s">
        <v>164</v>
      </c>
      <c r="AP1327" s="8" t="s">
        <v>793</v>
      </c>
      <c r="AQ1327" s="8" t="s">
        <v>44</v>
      </c>
      <c r="AR1327" s="8" t="s">
        <v>164</v>
      </c>
      <c r="AS1327" s="8" t="s">
        <v>164</v>
      </c>
      <c r="AT1327" s="8" t="s">
        <v>168</v>
      </c>
      <c r="AU13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7" s="8"/>
      <c r="AW1327">
        <v>14.7475</v>
      </c>
      <c r="AX1327">
        <v>0</v>
      </c>
      <c r="AY1327">
        <v>12.970375000000001</v>
      </c>
      <c r="AZ1327">
        <v>12.397500000000001</v>
      </c>
    </row>
    <row r="1328" spans="1:52" x14ac:dyDescent="0.3">
      <c r="A1328" s="43" t="s">
        <v>1144</v>
      </c>
      <c r="B1328" t="s">
        <v>4705</v>
      </c>
      <c r="C1328" t="s">
        <v>110</v>
      </c>
      <c r="D1328" s="8" t="s">
        <v>104</v>
      </c>
      <c r="E1328" s="8" t="s">
        <v>126</v>
      </c>
      <c r="F1328" s="8" t="s">
        <v>13</v>
      </c>
      <c r="G1328" s="8" t="s">
        <v>9247</v>
      </c>
      <c r="H1328" s="8" t="s">
        <v>126</v>
      </c>
      <c r="I1328" s="8" t="s">
        <v>13</v>
      </c>
      <c r="J1328" s="8">
        <v>0</v>
      </c>
      <c r="K1328" s="14" t="s">
        <v>1143</v>
      </c>
      <c r="L1328" s="14" t="s">
        <v>5857</v>
      </c>
      <c r="M1328" s="10">
        <v>7.4836515585225802</v>
      </c>
      <c r="N1328" s="8" t="s">
        <v>8053</v>
      </c>
      <c r="O1328" s="8" t="s">
        <v>147</v>
      </c>
      <c r="P1328" s="9">
        <v>0.43806712962962963</v>
      </c>
      <c r="Q1328" s="9">
        <v>0.44439814814814815</v>
      </c>
      <c r="R1328" s="8">
        <v>0</v>
      </c>
      <c r="S1328" s="10">
        <v>20.693333333333335</v>
      </c>
      <c r="T1328" s="8" t="s">
        <v>4707</v>
      </c>
      <c r="U1328" s="8" t="s">
        <v>4708</v>
      </c>
      <c r="V1328" s="10">
        <v>4.2365376985894496</v>
      </c>
      <c r="W1328">
        <v>16292.78</v>
      </c>
      <c r="X1328" s="8">
        <v>0</v>
      </c>
      <c r="Y1328" s="8">
        <v>0</v>
      </c>
      <c r="Z1328">
        <v>0</v>
      </c>
      <c r="AA1328">
        <v>0</v>
      </c>
      <c r="AB1328" s="8">
        <f>Solution[[#This Row],[Old Stop]] +1</f>
        <v>1</v>
      </c>
      <c r="AC1328" s="8" t="str">
        <f>_xlfn.CONCAT(Solution[[#This Row],[Old Rt '#]],"_",Solution[[#This Row],[Week '#]],"_", _xlfn.SWITCH(Solution[[#This Row],[Old Delivery Day]], "M", "Monday", "T", "Tuesday", "W", "Wednesday", "R", "Thursday", "F", "Friday"))</f>
        <v>103_Week4_Monday</v>
      </c>
      <c r="AD1328" s="20">
        <v>145.19829999999999</v>
      </c>
      <c r="AE1328" s="20">
        <v>199.846</v>
      </c>
      <c r="AF1328" s="20">
        <v>259.71469999999999</v>
      </c>
      <c r="AG1328" s="20">
        <v>202.41300000000001</v>
      </c>
      <c r="AH1328">
        <v>425.62</v>
      </c>
      <c r="AI1328" s="8" t="s">
        <v>4488</v>
      </c>
      <c r="AJ1328" s="8" t="s">
        <v>5706</v>
      </c>
      <c r="AK1328" s="8">
        <v>1</v>
      </c>
      <c r="AL1328" s="8">
        <v>0</v>
      </c>
      <c r="AM1328" s="11">
        <v>523.23119999999994</v>
      </c>
      <c r="AN1328" s="11">
        <v>262.42250000000001</v>
      </c>
      <c r="AO1328" t="s">
        <v>164</v>
      </c>
      <c r="AP1328" s="8" t="s">
        <v>191</v>
      </c>
      <c r="AQ1328" s="8" t="s">
        <v>44</v>
      </c>
      <c r="AR1328" s="8" t="s">
        <v>164</v>
      </c>
      <c r="AS1328" s="8" t="s">
        <v>164</v>
      </c>
      <c r="AT1328" s="8" t="s">
        <v>168</v>
      </c>
      <c r="AU13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8" s="8"/>
      <c r="AW1328">
        <v>36.299574999999997</v>
      </c>
      <c r="AX1328">
        <v>49.961500000000001</v>
      </c>
      <c r="AY1328">
        <v>64.928674999999998</v>
      </c>
      <c r="AZ1328">
        <v>50.603250000000003</v>
      </c>
    </row>
    <row r="1329" spans="1:52" x14ac:dyDescent="0.3">
      <c r="A1329" s="43" t="s">
        <v>1514</v>
      </c>
      <c r="B1329" t="s">
        <v>3474</v>
      </c>
      <c r="C1329" t="s">
        <v>110</v>
      </c>
      <c r="D1329" s="8" t="s">
        <v>104</v>
      </c>
      <c r="E1329" s="8" t="s">
        <v>290</v>
      </c>
      <c r="F1329" s="8" t="s">
        <v>14</v>
      </c>
      <c r="G1329" s="8" t="s">
        <v>9256</v>
      </c>
      <c r="H1329" s="8" t="s">
        <v>126</v>
      </c>
      <c r="I1329" s="8" t="s">
        <v>15</v>
      </c>
      <c r="J1329" s="8">
        <v>325</v>
      </c>
      <c r="K1329" s="14" t="s">
        <v>1513</v>
      </c>
      <c r="L1329" s="14" t="s">
        <v>6014</v>
      </c>
      <c r="M1329" s="10">
        <v>1.3384780597191901</v>
      </c>
      <c r="N1329" s="8" t="s">
        <v>9160</v>
      </c>
      <c r="O1329" s="8" t="s">
        <v>147</v>
      </c>
      <c r="P1329" s="9">
        <v>0.49388888888888888</v>
      </c>
      <c r="Q1329" s="9">
        <v>0.49626157407407406</v>
      </c>
      <c r="R1329" s="8">
        <v>0</v>
      </c>
      <c r="S1329" s="10">
        <v>4.3875000000000002</v>
      </c>
      <c r="T1329" s="8" t="s">
        <v>3476</v>
      </c>
      <c r="U1329" s="8" t="s">
        <v>3477</v>
      </c>
      <c r="V1329" s="10">
        <v>0.23972145077528201</v>
      </c>
      <c r="W1329">
        <v>2039.31</v>
      </c>
      <c r="X1329" s="8">
        <v>0</v>
      </c>
      <c r="Y1329" s="8">
        <v>0</v>
      </c>
      <c r="Z1329">
        <v>0</v>
      </c>
      <c r="AA1329">
        <v>0</v>
      </c>
      <c r="AB1329" s="8">
        <f>Solution[[#This Row],[Old Stop]] +1</f>
        <v>326</v>
      </c>
      <c r="AC1329" s="8" t="str">
        <f>_xlfn.CONCAT(Solution[[#This Row],[Old Rt '#]],"_",Solution[[#This Row],[Week '#]],"_", _xlfn.SWITCH(Solution[[#This Row],[Old Delivery Day]], "M", "Monday", "T", "Tuesday", "W", "Wednesday", "R", "Thursday", "F", "Friday"))</f>
        <v>103_Week4_Tuesday</v>
      </c>
      <c r="AD1329" s="20">
        <v>38.729999999999997</v>
      </c>
      <c r="AE1329" s="20">
        <v>38.729999999999997</v>
      </c>
      <c r="AF1329" s="20">
        <v>40.08</v>
      </c>
      <c r="AG1329" s="20">
        <v>40.68</v>
      </c>
      <c r="AH1329">
        <v>43.12</v>
      </c>
      <c r="AI1329" s="8" t="s">
        <v>3408</v>
      </c>
      <c r="AJ1329" s="8" t="s">
        <v>5700</v>
      </c>
      <c r="AK1329" s="8">
        <v>1</v>
      </c>
      <c r="AL1329" s="8">
        <v>0</v>
      </c>
      <c r="AM1329" s="11">
        <v>38.729999999999997</v>
      </c>
      <c r="AN1329" s="11">
        <v>40.68</v>
      </c>
      <c r="AO1329" t="s">
        <v>163</v>
      </c>
      <c r="AP1329" s="8" t="s">
        <v>191</v>
      </c>
      <c r="AQ1329" s="8" t="s">
        <v>44</v>
      </c>
      <c r="AR1329" s="8" t="s">
        <v>163</v>
      </c>
      <c r="AS1329" s="8" t="s">
        <v>163</v>
      </c>
      <c r="AT1329" s="8" t="s">
        <v>168</v>
      </c>
      <c r="AU13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29" s="8">
        <v>0</v>
      </c>
      <c r="AW1329">
        <v>9.6824999999999992</v>
      </c>
      <c r="AX1329">
        <v>9.6824999999999992</v>
      </c>
      <c r="AY1329">
        <v>10.02</v>
      </c>
      <c r="AZ1329">
        <v>10.17</v>
      </c>
    </row>
    <row r="1330" spans="1:52" x14ac:dyDescent="0.3">
      <c r="A1330" s="43" t="s">
        <v>458</v>
      </c>
      <c r="B1330" t="s">
        <v>7469</v>
      </c>
      <c r="C1330" t="s">
        <v>110</v>
      </c>
      <c r="D1330" s="8" t="s">
        <v>104</v>
      </c>
      <c r="E1330" s="8" t="s">
        <v>290</v>
      </c>
      <c r="F1330" s="8" t="s">
        <v>14</v>
      </c>
      <c r="G1330" s="8" t="s">
        <v>9265</v>
      </c>
      <c r="H1330" s="8" t="s">
        <v>126</v>
      </c>
      <c r="I1330" s="8" t="s">
        <v>15</v>
      </c>
      <c r="J1330" s="8">
        <v>300</v>
      </c>
      <c r="K1330" s="14" t="s">
        <v>457</v>
      </c>
      <c r="L1330" s="14" t="s">
        <v>9033</v>
      </c>
      <c r="M1330" s="10">
        <v>0.87713668156965197</v>
      </c>
      <c r="N1330" s="8" t="s">
        <v>9166</v>
      </c>
      <c r="O1330" s="8" t="s">
        <v>123</v>
      </c>
      <c r="P1330" s="9">
        <v>0.49686342592592592</v>
      </c>
      <c r="Q1330" s="9">
        <v>0.50357638888888889</v>
      </c>
      <c r="R1330" s="8">
        <v>0</v>
      </c>
      <c r="S1330" s="10">
        <v>0.15</v>
      </c>
      <c r="T1330" s="8" t="s">
        <v>9034</v>
      </c>
      <c r="U1330" s="8" t="s">
        <v>9035</v>
      </c>
      <c r="V1330" s="10">
        <v>0.23189410516952599</v>
      </c>
      <c r="W1330">
        <v>964</v>
      </c>
      <c r="X1330" s="8">
        <v>0</v>
      </c>
      <c r="Y1330" s="8">
        <v>0</v>
      </c>
      <c r="Z1330">
        <v>0</v>
      </c>
      <c r="AA1330">
        <v>0</v>
      </c>
      <c r="AB1330" s="8">
        <f>Solution[[#This Row],[Old Stop]] +1</f>
        <v>301</v>
      </c>
      <c r="AC1330" s="8" t="str">
        <f>_xlfn.CONCAT(Solution[[#This Row],[Old Rt '#]],"_",Solution[[#This Row],[Week '#]],"_", _xlfn.SWITCH(Solution[[#This Row],[Old Delivery Day]], "M", "Monday", "T", "Tuesday", "W", "Wednesday", "R", "Thursday", "F", "Friday"))</f>
        <v>103_Week4_Tuesday</v>
      </c>
      <c r="AD1330" s="20">
        <v>72.569999999999993</v>
      </c>
      <c r="AE1330" s="20">
        <v>74.03</v>
      </c>
      <c r="AF1330" s="20">
        <v>75.515000000000001</v>
      </c>
      <c r="AG1330" s="20">
        <v>77</v>
      </c>
      <c r="AH1330">
        <v>20.41</v>
      </c>
      <c r="AI1330" s="8" t="s">
        <v>3408</v>
      </c>
      <c r="AJ1330" s="8" t="s">
        <v>5700</v>
      </c>
      <c r="AK1330" s="8">
        <v>1</v>
      </c>
      <c r="AL1330" s="8">
        <v>0</v>
      </c>
      <c r="AM1330" s="11">
        <v>18.5075</v>
      </c>
      <c r="AN1330" s="11">
        <v>19.25</v>
      </c>
      <c r="AO1330" t="s">
        <v>163</v>
      </c>
      <c r="AP1330" s="8" t="s">
        <v>191</v>
      </c>
      <c r="AQ1330" s="8" t="s">
        <v>80</v>
      </c>
      <c r="AR1330" s="8" t="s">
        <v>163</v>
      </c>
      <c r="AS1330" s="8" t="s">
        <v>163</v>
      </c>
      <c r="AT1330" s="8" t="s">
        <v>168</v>
      </c>
      <c r="AU13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0" s="8">
        <v>0</v>
      </c>
      <c r="AW1330">
        <v>18.142499999999998</v>
      </c>
      <c r="AX1330">
        <v>18.5075</v>
      </c>
      <c r="AY1330">
        <v>18.87875</v>
      </c>
      <c r="AZ1330">
        <v>19.25</v>
      </c>
    </row>
    <row r="1331" spans="1:52" x14ac:dyDescent="0.3">
      <c r="A1331" s="43" t="s">
        <v>77</v>
      </c>
      <c r="D1331" s="8" t="s">
        <v>104</v>
      </c>
      <c r="E1331" s="8" t="s">
        <v>290</v>
      </c>
      <c r="F1331" s="8" t="s">
        <v>14</v>
      </c>
      <c r="J1331" s="8"/>
      <c r="K1331" s="14" t="s">
        <v>3551</v>
      </c>
      <c r="L1331" s="14" t="s">
        <v>3552</v>
      </c>
      <c r="M1331" s="10">
        <v>3.0596531337867501</v>
      </c>
      <c r="N1331" s="8" t="s">
        <v>9167</v>
      </c>
      <c r="P1331" s="9">
        <v>0.508275462962963</v>
      </c>
      <c r="Q1331" s="9">
        <v>0.508275462962963</v>
      </c>
      <c r="R1331" s="8">
        <v>0</v>
      </c>
      <c r="T1331" s="8" t="s">
        <v>3553</v>
      </c>
      <c r="U1331" s="8" t="s">
        <v>3554</v>
      </c>
      <c r="V1331" s="10">
        <v>0.91209226733591398</v>
      </c>
      <c r="W1331"/>
      <c r="Z1331"/>
      <c r="AA1331"/>
      <c r="AB1331" s="8">
        <f>Solution[[#This Row],[Old Stop]] +1</f>
        <v>1</v>
      </c>
      <c r="AC1331" s="8" t="e">
        <f>_xlfn.CONCAT(Solution[[#This Row],[Old Rt '#]],"_",Solution[[#This Row],[Week '#]],"_", _xlfn.SWITCH(Solution[[#This Row],[Old Delivery Day]], "M", "Monday", "T", "Tuesday", "W", "Wednesday", "R", "Thursday", "F", "Friday"))</f>
        <v>#N/A</v>
      </c>
      <c r="AD1331" s="20"/>
      <c r="AE1331" s="20"/>
      <c r="AI1331" s="8" t="s">
        <v>3408</v>
      </c>
      <c r="AJ1331" s="8" t="s">
        <v>5700</v>
      </c>
      <c r="AK1331" s="8">
        <v>17</v>
      </c>
      <c r="AL1331" s="8"/>
      <c r="AM1331" s="11"/>
      <c r="AN1331" s="11"/>
      <c r="AO1331" t="s">
        <v>163</v>
      </c>
      <c r="AP1331" s="8"/>
      <c r="AQ1331" s="8"/>
      <c r="AR1331" s="8" t="s">
        <v>163</v>
      </c>
      <c r="AS1331" s="8" t="s">
        <v>163</v>
      </c>
      <c r="AT1331" s="8"/>
      <c r="AU13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1" s="8"/>
    </row>
    <row r="1332" spans="1:52" x14ac:dyDescent="0.3">
      <c r="A1332" s="43" t="s">
        <v>1698</v>
      </c>
      <c r="B1332" t="s">
        <v>158</v>
      </c>
      <c r="C1332" t="s">
        <v>147</v>
      </c>
      <c r="D1332" s="8" t="s">
        <v>104</v>
      </c>
      <c r="E1332" s="8" t="s">
        <v>290</v>
      </c>
      <c r="F1332" s="8" t="s">
        <v>14</v>
      </c>
      <c r="G1332" s="8" t="s">
        <v>9262</v>
      </c>
      <c r="H1332" s="8" t="s">
        <v>126</v>
      </c>
      <c r="I1332" s="8" t="s">
        <v>15</v>
      </c>
      <c r="J1332" s="8">
        <v>340</v>
      </c>
      <c r="K1332" s="14" t="s">
        <v>1697</v>
      </c>
      <c r="L1332" s="14" t="s">
        <v>5932</v>
      </c>
      <c r="M1332" s="10">
        <v>3.5292013606854802</v>
      </c>
      <c r="N1332" s="8" t="s">
        <v>9089</v>
      </c>
      <c r="O1332" s="8" t="s">
        <v>147</v>
      </c>
      <c r="P1332" s="9">
        <v>0.50603009259259257</v>
      </c>
      <c r="Q1332" s="9">
        <v>0.50614583333333329</v>
      </c>
      <c r="R1332" s="8">
        <v>0</v>
      </c>
      <c r="S1332" s="10">
        <v>0.90416666666666667</v>
      </c>
      <c r="T1332" s="8" t="s">
        <v>3543</v>
      </c>
      <c r="U1332" s="8" t="s">
        <v>3544</v>
      </c>
      <c r="V1332" s="10">
        <v>0.99948268858782896</v>
      </c>
      <c r="W1332">
        <v>3268.07</v>
      </c>
      <c r="X1332" s="8">
        <v>0</v>
      </c>
      <c r="Y1332" s="8">
        <v>0</v>
      </c>
      <c r="Z1332">
        <v>0</v>
      </c>
      <c r="AA1332">
        <v>0</v>
      </c>
      <c r="AB1332" s="8">
        <f>Solution[[#This Row],[Old Stop]] +1</f>
        <v>341</v>
      </c>
      <c r="AC1332" s="8" t="str">
        <f>_xlfn.CONCAT(Solution[[#This Row],[Old Rt '#]],"_",Solution[[#This Row],[Week '#]],"_", _xlfn.SWITCH(Solution[[#This Row],[Old Delivery Day]], "M", "Monday", "T", "Tuesday", "W", "Wednesday", "R", "Thursday", "F", "Friday"))</f>
        <v>103_Week4_Tuesday</v>
      </c>
      <c r="AD1332" s="20">
        <v>62.22</v>
      </c>
      <c r="AE1332" s="20">
        <v>62.22</v>
      </c>
      <c r="AF1332" s="20">
        <v>63.957599999999999</v>
      </c>
      <c r="AG1332" s="20">
        <v>64.728399999999993</v>
      </c>
      <c r="AH1332">
        <v>64.73</v>
      </c>
      <c r="AI1332" s="8" t="s">
        <v>3408</v>
      </c>
      <c r="AJ1332" s="8" t="s">
        <v>5700</v>
      </c>
      <c r="AK1332" s="8">
        <v>1</v>
      </c>
      <c r="AL1332" s="8">
        <v>0</v>
      </c>
      <c r="AM1332" s="11">
        <v>62.22</v>
      </c>
      <c r="AN1332" s="11">
        <v>64.728700000000003</v>
      </c>
      <c r="AO1332" t="s">
        <v>163</v>
      </c>
      <c r="AP1332" s="8" t="s">
        <v>191</v>
      </c>
      <c r="AQ1332" s="8" t="s">
        <v>44</v>
      </c>
      <c r="AR1332" s="8" t="s">
        <v>163</v>
      </c>
      <c r="AS1332" s="8" t="s">
        <v>163</v>
      </c>
      <c r="AT1332" s="8" t="s">
        <v>168</v>
      </c>
      <c r="AU13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2" s="8">
        <v>0</v>
      </c>
      <c r="AW1332">
        <v>15.555</v>
      </c>
      <c r="AX1332">
        <v>15.555</v>
      </c>
      <c r="AY1332">
        <v>15.9894</v>
      </c>
      <c r="AZ1332">
        <v>16.182099999999998</v>
      </c>
    </row>
    <row r="1333" spans="1:52" x14ac:dyDescent="0.3">
      <c r="A1333" s="43" t="s">
        <v>1384</v>
      </c>
      <c r="B1333" t="s">
        <v>4248</v>
      </c>
      <c r="C1333" t="s">
        <v>51</v>
      </c>
      <c r="D1333" s="8" t="s">
        <v>104</v>
      </c>
      <c r="E1333" s="8" t="s">
        <v>290</v>
      </c>
      <c r="F1333" s="8" t="s">
        <v>48</v>
      </c>
      <c r="G1333" s="8" t="s">
        <v>9255</v>
      </c>
      <c r="H1333" s="8" t="s">
        <v>160</v>
      </c>
      <c r="I1333" s="8" t="s">
        <v>48</v>
      </c>
      <c r="J1333" s="8">
        <v>315</v>
      </c>
      <c r="K1333" s="14" t="s">
        <v>4249</v>
      </c>
      <c r="L1333" s="14" t="s">
        <v>5912</v>
      </c>
      <c r="M1333" s="10">
        <v>0.490253572154074</v>
      </c>
      <c r="N1333" s="8" t="s">
        <v>9216</v>
      </c>
      <c r="O1333" s="8" t="s">
        <v>1380</v>
      </c>
      <c r="P1333" s="9">
        <v>0.48547453703703702</v>
      </c>
      <c r="Q1333" s="9">
        <v>0.4921875</v>
      </c>
      <c r="R1333" s="8">
        <v>0</v>
      </c>
      <c r="S1333" s="10">
        <v>9.4354006285390355</v>
      </c>
      <c r="T1333" s="8" t="s">
        <v>4251</v>
      </c>
      <c r="U1333" s="8" t="s">
        <v>4252</v>
      </c>
      <c r="V1333" s="10">
        <v>0.35869864306229898</v>
      </c>
      <c r="W1333">
        <v>112.78</v>
      </c>
      <c r="X1333" s="8">
        <v>0</v>
      </c>
      <c r="Y1333" s="8">
        <v>0</v>
      </c>
      <c r="Z1333">
        <v>0</v>
      </c>
      <c r="AA1333">
        <v>0</v>
      </c>
      <c r="AB1333" s="8">
        <f>Solution[[#This Row],[Old Stop]] +1</f>
        <v>316</v>
      </c>
      <c r="AC1333" s="8" t="str">
        <f>_xlfn.CONCAT(Solution[[#This Row],[Old Rt '#]],"_",Solution[[#This Row],[Week '#]],"_", _xlfn.SWITCH(Solution[[#This Row],[Old Delivery Day]], "M", "Monday", "T", "Tuesday", "W", "Wednesday", "R", "Thursday", "F", "Friday"))</f>
        <v>101_Week4_Thursday</v>
      </c>
      <c r="AD1333" s="20">
        <v>0</v>
      </c>
      <c r="AE1333" s="20">
        <v>0</v>
      </c>
      <c r="AF1333" s="20">
        <v>94.84</v>
      </c>
      <c r="AG1333" s="20">
        <v>0</v>
      </c>
      <c r="AH1333">
        <v>2.2113</v>
      </c>
      <c r="AI1333" s="8" t="s">
        <v>3549</v>
      </c>
      <c r="AJ1333" s="8" t="s">
        <v>5702</v>
      </c>
      <c r="AK1333" s="8">
        <v>1</v>
      </c>
      <c r="AL1333" s="8">
        <v>0</v>
      </c>
      <c r="AM1333" s="11">
        <v>11.855</v>
      </c>
      <c r="AN1333" s="11">
        <v>0</v>
      </c>
      <c r="AO1333" t="s">
        <v>163</v>
      </c>
      <c r="AP1333" s="8" t="s">
        <v>191</v>
      </c>
      <c r="AQ1333" s="8" t="s">
        <v>44</v>
      </c>
      <c r="AR1333" s="8" t="s">
        <v>163</v>
      </c>
      <c r="AS1333" s="8" t="s">
        <v>164</v>
      </c>
      <c r="AT1333" s="8" t="s">
        <v>168</v>
      </c>
      <c r="AU13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3" s="8">
        <v>0</v>
      </c>
      <c r="AW1333">
        <v>0</v>
      </c>
      <c r="AX1333">
        <v>0</v>
      </c>
      <c r="AY1333">
        <v>23.71</v>
      </c>
      <c r="AZ1333">
        <v>0</v>
      </c>
    </row>
    <row r="1334" spans="1:52" x14ac:dyDescent="0.3">
      <c r="A1334" s="43" t="s">
        <v>1055</v>
      </c>
      <c r="B1334" t="s">
        <v>5313</v>
      </c>
      <c r="C1334" t="s">
        <v>110</v>
      </c>
      <c r="D1334" s="8" t="s">
        <v>104</v>
      </c>
      <c r="E1334" s="8" t="s">
        <v>290</v>
      </c>
      <c r="F1334" s="8" t="s">
        <v>15</v>
      </c>
      <c r="G1334" s="8" t="s">
        <v>9255</v>
      </c>
      <c r="H1334" s="8" t="s">
        <v>290</v>
      </c>
      <c r="I1334" s="8" t="s">
        <v>12</v>
      </c>
      <c r="J1334" s="8">
        <v>240</v>
      </c>
      <c r="K1334" s="14" t="s">
        <v>795</v>
      </c>
      <c r="L1334" s="14" t="s">
        <v>5984</v>
      </c>
      <c r="M1334" s="10">
        <v>8.3526874244455498E-2</v>
      </c>
      <c r="N1334" s="8" t="s">
        <v>8887</v>
      </c>
      <c r="O1334" s="8" t="s">
        <v>125</v>
      </c>
      <c r="P1334" s="9">
        <v>0.53344907407407405</v>
      </c>
      <c r="Q1334" s="9">
        <v>0.53623842592592597</v>
      </c>
      <c r="R1334" s="8">
        <v>0</v>
      </c>
      <c r="S1334" s="10">
        <v>2.0750000000000002</v>
      </c>
      <c r="T1334" s="8" t="s">
        <v>5315</v>
      </c>
      <c r="U1334" s="8" t="s">
        <v>5316</v>
      </c>
      <c r="V1334" s="10">
        <v>6.9192224084895101E-2</v>
      </c>
      <c r="W1334">
        <v>1036.74</v>
      </c>
      <c r="X1334" s="8">
        <v>0</v>
      </c>
      <c r="Y1334" s="8">
        <v>0</v>
      </c>
      <c r="Z1334">
        <v>0</v>
      </c>
      <c r="AA1334">
        <v>0</v>
      </c>
      <c r="AB1334" s="8">
        <f>Solution[[#This Row],[Old Stop]] +1</f>
        <v>241</v>
      </c>
      <c r="AC1334" s="8" t="str">
        <f>_xlfn.CONCAT(Solution[[#This Row],[Old Rt '#]],"_",Solution[[#This Row],[Week '#]],"_", _xlfn.SWITCH(Solution[[#This Row],[Old Delivery Day]], "M", "Monday", "T", "Tuesday", "W", "Wednesday", "R", "Thursday", "F", "Friday"))</f>
        <v>105_Week4_Wednesday</v>
      </c>
      <c r="AD1334" s="20">
        <v>39.479999999999997</v>
      </c>
      <c r="AE1334" s="20">
        <v>39.479999999999997</v>
      </c>
      <c r="AF1334" s="20">
        <v>40.619999999999997</v>
      </c>
      <c r="AG1334" s="20">
        <v>41.19</v>
      </c>
      <c r="AH1334">
        <v>21.83</v>
      </c>
      <c r="AI1334" s="8" t="s">
        <v>3526</v>
      </c>
      <c r="AJ1334" s="8" t="s">
        <v>5593</v>
      </c>
      <c r="AK1334" s="8">
        <v>1</v>
      </c>
      <c r="AL1334" s="8">
        <v>0</v>
      </c>
      <c r="AM1334" s="11">
        <v>19.739999999999998</v>
      </c>
      <c r="AN1334" s="11">
        <v>20.594999999999999</v>
      </c>
      <c r="AO1334" t="s">
        <v>163</v>
      </c>
      <c r="AP1334" s="8" t="s">
        <v>793</v>
      </c>
      <c r="AQ1334" s="8" t="s">
        <v>44</v>
      </c>
      <c r="AR1334" s="8" t="s">
        <v>164</v>
      </c>
      <c r="AS1334" s="8" t="s">
        <v>163</v>
      </c>
      <c r="AT1334" s="8" t="s">
        <v>168</v>
      </c>
      <c r="AU13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4" s="8">
        <v>0</v>
      </c>
      <c r="AW1334">
        <v>9.8699999999999992</v>
      </c>
      <c r="AX1334">
        <v>9.8699999999999992</v>
      </c>
      <c r="AY1334">
        <v>10.154999999999999</v>
      </c>
      <c r="AZ1334">
        <v>10.297499999999999</v>
      </c>
    </row>
    <row r="1335" spans="1:52" x14ac:dyDescent="0.3">
      <c r="A1335" s="43" t="s">
        <v>882</v>
      </c>
      <c r="B1335" t="s">
        <v>5293</v>
      </c>
      <c r="C1335" t="s">
        <v>110</v>
      </c>
      <c r="D1335" s="8" t="s">
        <v>104</v>
      </c>
      <c r="E1335" s="8" t="s">
        <v>290</v>
      </c>
      <c r="F1335" s="8" t="s">
        <v>15</v>
      </c>
      <c r="G1335" s="8" t="s">
        <v>9263</v>
      </c>
      <c r="H1335" s="8" t="s">
        <v>290</v>
      </c>
      <c r="I1335" s="8" t="s">
        <v>12</v>
      </c>
      <c r="J1335" s="8">
        <v>252</v>
      </c>
      <c r="K1335" s="14" t="s">
        <v>881</v>
      </c>
      <c r="L1335" s="14" t="s">
        <v>6004</v>
      </c>
      <c r="M1335" s="10">
        <v>0.58211811451553797</v>
      </c>
      <c r="N1335" s="8" t="s">
        <v>8549</v>
      </c>
      <c r="O1335" s="8" t="s">
        <v>125</v>
      </c>
      <c r="P1335" s="9">
        <v>0.5366319444444444</v>
      </c>
      <c r="Q1335" s="9">
        <v>0.54097222222222219</v>
      </c>
      <c r="R1335" s="8">
        <v>0</v>
      </c>
      <c r="S1335" s="10">
        <v>5.2250000000000005</v>
      </c>
      <c r="T1335" s="8" t="s">
        <v>5295</v>
      </c>
      <c r="U1335" s="8" t="s">
        <v>5296</v>
      </c>
      <c r="V1335" s="10">
        <v>0.38443303183636801</v>
      </c>
      <c r="W1335">
        <v>986.68</v>
      </c>
      <c r="X1335" s="8">
        <v>0</v>
      </c>
      <c r="Y1335" s="8">
        <v>0</v>
      </c>
      <c r="Z1335">
        <v>0</v>
      </c>
      <c r="AA1335">
        <v>0</v>
      </c>
      <c r="AB1335" s="8">
        <f>Solution[[#This Row],[Old Stop]] +1</f>
        <v>253</v>
      </c>
      <c r="AC1335" s="8" t="str">
        <f>_xlfn.CONCAT(Solution[[#This Row],[Old Rt '#]],"_",Solution[[#This Row],[Week '#]],"_", _xlfn.SWITCH(Solution[[#This Row],[Old Delivery Day]], "M", "Monday", "T", "Tuesday", "W", "Wednesday", "R", "Thursday", "F", "Friday"))</f>
        <v>105_Week4_Wednesday</v>
      </c>
      <c r="AD1335" s="20">
        <v>37.520000000000003</v>
      </c>
      <c r="AE1335" s="20">
        <v>37.520000000000003</v>
      </c>
      <c r="AF1335" s="20">
        <v>38.76</v>
      </c>
      <c r="AG1335" s="20">
        <v>39.380000000000003</v>
      </c>
      <c r="AH1335">
        <v>20.87</v>
      </c>
      <c r="AI1335" s="8" t="s">
        <v>3526</v>
      </c>
      <c r="AJ1335" s="8" t="s">
        <v>5593</v>
      </c>
      <c r="AK1335" s="8">
        <v>1</v>
      </c>
      <c r="AL1335" s="8">
        <v>0</v>
      </c>
      <c r="AM1335" s="11">
        <v>18.760000000000002</v>
      </c>
      <c r="AN1335" s="11">
        <v>19.690000000000001</v>
      </c>
      <c r="AO1335" t="s">
        <v>163</v>
      </c>
      <c r="AP1335" s="8" t="s">
        <v>191</v>
      </c>
      <c r="AQ1335" s="8" t="s">
        <v>44</v>
      </c>
      <c r="AR1335" s="8" t="s">
        <v>164</v>
      </c>
      <c r="AS1335" s="8" t="s">
        <v>163</v>
      </c>
      <c r="AT1335" s="8" t="s">
        <v>168</v>
      </c>
      <c r="AU13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5" s="8">
        <v>0</v>
      </c>
      <c r="AW1335">
        <v>9.3800000000000008</v>
      </c>
      <c r="AX1335">
        <v>9.3800000000000008</v>
      </c>
      <c r="AY1335">
        <v>9.69</v>
      </c>
      <c r="AZ1335">
        <v>9.8450000000000006</v>
      </c>
    </row>
    <row r="1336" spans="1:52" x14ac:dyDescent="0.3">
      <c r="A1336" s="43" t="s">
        <v>884</v>
      </c>
      <c r="B1336" t="s">
        <v>120</v>
      </c>
      <c r="C1336" t="s">
        <v>146</v>
      </c>
      <c r="D1336" s="8" t="s">
        <v>104</v>
      </c>
      <c r="E1336" s="8" t="s">
        <v>290</v>
      </c>
      <c r="F1336" s="8" t="s">
        <v>15</v>
      </c>
      <c r="G1336" s="8" t="s">
        <v>9266</v>
      </c>
      <c r="H1336" s="8" t="s">
        <v>290</v>
      </c>
      <c r="I1336" s="8" t="s">
        <v>12</v>
      </c>
      <c r="J1336" s="8">
        <v>285</v>
      </c>
      <c r="K1336" s="14" t="s">
        <v>883</v>
      </c>
      <c r="L1336" s="14" t="s">
        <v>8935</v>
      </c>
      <c r="M1336" s="10">
        <v>0.52490525021158896</v>
      </c>
      <c r="N1336" s="8" t="s">
        <v>9169</v>
      </c>
      <c r="O1336" s="8" t="s">
        <v>147</v>
      </c>
      <c r="P1336" s="9">
        <v>0.54134259259259254</v>
      </c>
      <c r="Q1336" s="9">
        <v>0.54972222222222222</v>
      </c>
      <c r="R1336" s="8">
        <v>0</v>
      </c>
      <c r="S1336" s="10">
        <v>10.579166666666667</v>
      </c>
      <c r="T1336" s="8" t="s">
        <v>8936</v>
      </c>
      <c r="U1336" s="8" t="s">
        <v>8937</v>
      </c>
      <c r="V1336" s="10">
        <v>9.9614440249277E-2</v>
      </c>
      <c r="W1336">
        <v>2500.31</v>
      </c>
      <c r="X1336" s="8">
        <v>0</v>
      </c>
      <c r="Y1336" s="8">
        <v>0</v>
      </c>
      <c r="Z1336">
        <v>0</v>
      </c>
      <c r="AA1336">
        <v>0</v>
      </c>
      <c r="AB1336" s="8">
        <f>Solution[[#This Row],[Old Stop]] +1</f>
        <v>286</v>
      </c>
      <c r="AC1336" s="8" t="str">
        <f>_xlfn.CONCAT(Solution[[#This Row],[Old Rt '#]],"_",Solution[[#This Row],[Week '#]],"_", _xlfn.SWITCH(Solution[[#This Row],[Old Delivery Day]], "M", "Monday", "T", "Tuesday", "W", "Wednesday", "R", "Thursday", "F", "Friday"))</f>
        <v>105_Week4_Wednesday</v>
      </c>
      <c r="AD1336" s="20">
        <v>50.835299999999997</v>
      </c>
      <c r="AE1336" s="20">
        <v>44.781500000000001</v>
      </c>
      <c r="AF1336" s="20">
        <v>45.82</v>
      </c>
      <c r="AG1336" s="20">
        <v>45.82</v>
      </c>
      <c r="AH1336">
        <v>46.33</v>
      </c>
      <c r="AI1336" s="8" t="s">
        <v>3526</v>
      </c>
      <c r="AJ1336" s="8" t="s">
        <v>5593</v>
      </c>
      <c r="AK1336" s="8">
        <v>1</v>
      </c>
      <c r="AL1336" s="8">
        <v>0</v>
      </c>
      <c r="AM1336" s="11">
        <v>45.82</v>
      </c>
      <c r="AN1336" s="11">
        <v>45.82</v>
      </c>
      <c r="AO1336" t="s">
        <v>163</v>
      </c>
      <c r="AP1336" s="8" t="s">
        <v>191</v>
      </c>
      <c r="AQ1336" s="8" t="s">
        <v>44</v>
      </c>
      <c r="AR1336" s="8" t="s">
        <v>164</v>
      </c>
      <c r="AS1336" s="8" t="s">
        <v>163</v>
      </c>
      <c r="AT1336" s="8" t="s">
        <v>168</v>
      </c>
      <c r="AU13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6" s="8">
        <v>0</v>
      </c>
      <c r="AW1336">
        <v>12.708824999999999</v>
      </c>
      <c r="AX1336">
        <v>11.195375</v>
      </c>
      <c r="AY1336">
        <v>11.455</v>
      </c>
      <c r="AZ1336">
        <v>11.455</v>
      </c>
    </row>
    <row r="1337" spans="1:52" x14ac:dyDescent="0.3">
      <c r="A1337" s="43" t="s">
        <v>1676</v>
      </c>
      <c r="B1337" t="s">
        <v>3764</v>
      </c>
      <c r="C1337" t="s">
        <v>110</v>
      </c>
      <c r="D1337" s="8" t="s">
        <v>104</v>
      </c>
      <c r="E1337" s="8" t="s">
        <v>290</v>
      </c>
      <c r="F1337" s="8" t="s">
        <v>12</v>
      </c>
      <c r="G1337" s="8" t="s">
        <v>9254</v>
      </c>
      <c r="H1337" s="8" t="s">
        <v>126</v>
      </c>
      <c r="I1337" s="8" t="s">
        <v>14</v>
      </c>
      <c r="J1337" s="8">
        <v>282</v>
      </c>
      <c r="K1337" s="14" t="s">
        <v>1675</v>
      </c>
      <c r="L1337" s="14" t="s">
        <v>5939</v>
      </c>
      <c r="M1337" s="10">
        <v>2.6529324630500901</v>
      </c>
      <c r="N1337" s="8" t="s">
        <v>9171</v>
      </c>
      <c r="O1337" s="8" t="s">
        <v>125</v>
      </c>
      <c r="P1337" s="9">
        <v>0.46850694444444446</v>
      </c>
      <c r="Q1337" s="9">
        <v>0.47506944444444443</v>
      </c>
      <c r="R1337" s="8">
        <v>0</v>
      </c>
      <c r="S1337" s="10">
        <v>6.8500000000000005</v>
      </c>
      <c r="T1337" s="8" t="s">
        <v>3766</v>
      </c>
      <c r="U1337" s="8" t="s">
        <v>3767</v>
      </c>
      <c r="V1337" s="10">
        <v>1.6523780690320999</v>
      </c>
      <c r="W1337">
        <v>2100.83</v>
      </c>
      <c r="X1337" s="8">
        <v>0</v>
      </c>
      <c r="Y1337" s="8">
        <v>0</v>
      </c>
      <c r="Z1337">
        <v>0</v>
      </c>
      <c r="AA1337">
        <v>0</v>
      </c>
      <c r="AB1337" s="8">
        <f>Solution[[#This Row],[Old Stop]] +1</f>
        <v>283</v>
      </c>
      <c r="AC1337" s="8" t="str">
        <f>_xlfn.CONCAT(Solution[[#This Row],[Old Rt '#]],"_",Solution[[#This Row],[Week '#]],"_", _xlfn.SWITCH(Solution[[#This Row],[Old Delivery Day]], "M", "Monday", "T", "Tuesday", "W", "Wednesday", "R", "Thursday", "F", "Friday"))</f>
        <v>103_Week4_Friday</v>
      </c>
      <c r="AD1337" s="20">
        <v>114.4742</v>
      </c>
      <c r="AE1337" s="20">
        <v>58.69</v>
      </c>
      <c r="AF1337" s="20">
        <v>60.375700000000002</v>
      </c>
      <c r="AG1337" s="20">
        <v>83.171400000000006</v>
      </c>
      <c r="AH1337">
        <v>32.67</v>
      </c>
      <c r="AI1337" s="8" t="s">
        <v>3414</v>
      </c>
      <c r="AJ1337" s="8" t="s">
        <v>5604</v>
      </c>
      <c r="AK1337" s="8">
        <v>1</v>
      </c>
      <c r="AL1337" s="8">
        <v>0</v>
      </c>
      <c r="AM1337" s="11">
        <v>29.344999999999999</v>
      </c>
      <c r="AN1337" s="11">
        <v>43.38</v>
      </c>
      <c r="AO1337" t="s">
        <v>163</v>
      </c>
      <c r="AP1337" s="8" t="s">
        <v>191</v>
      </c>
      <c r="AQ1337" s="8" t="s">
        <v>44</v>
      </c>
      <c r="AR1337" s="8" t="s">
        <v>163</v>
      </c>
      <c r="AS1337" s="8" t="s">
        <v>163</v>
      </c>
      <c r="AT1337" s="8" t="s">
        <v>168</v>
      </c>
      <c r="AU13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7" s="8">
        <v>0</v>
      </c>
      <c r="AW1337">
        <v>28.618549999999999</v>
      </c>
      <c r="AX1337">
        <v>14.672499999999999</v>
      </c>
      <c r="AY1337">
        <v>15.093925</v>
      </c>
      <c r="AZ1337">
        <v>20.792850000000001</v>
      </c>
    </row>
    <row r="1338" spans="1:52" x14ac:dyDescent="0.3">
      <c r="A1338" s="43" t="s">
        <v>867</v>
      </c>
      <c r="B1338" t="s">
        <v>3754</v>
      </c>
      <c r="C1338" t="s">
        <v>110</v>
      </c>
      <c r="D1338" s="8" t="s">
        <v>104</v>
      </c>
      <c r="E1338" s="8" t="s">
        <v>290</v>
      </c>
      <c r="F1338" s="8" t="s">
        <v>15</v>
      </c>
      <c r="G1338" s="8" t="s">
        <v>9257</v>
      </c>
      <c r="H1338" s="8" t="s">
        <v>290</v>
      </c>
      <c r="I1338" s="8" t="s">
        <v>12</v>
      </c>
      <c r="J1338" s="8">
        <v>230</v>
      </c>
      <c r="K1338" s="14" t="s">
        <v>866</v>
      </c>
      <c r="L1338" s="14" t="s">
        <v>5999</v>
      </c>
      <c r="M1338" s="10">
        <v>0.81284997016803096</v>
      </c>
      <c r="N1338" s="8" t="s">
        <v>8551</v>
      </c>
      <c r="O1338" s="8" t="s">
        <v>147</v>
      </c>
      <c r="P1338" s="9">
        <v>0.52487268518518515</v>
      </c>
      <c r="Q1338" s="9">
        <v>0.53337962962962959</v>
      </c>
      <c r="R1338" s="8">
        <v>0</v>
      </c>
      <c r="S1338" s="10">
        <v>15.375</v>
      </c>
      <c r="T1338" s="8" t="s">
        <v>3756</v>
      </c>
      <c r="U1338" s="8" t="s">
        <v>3757</v>
      </c>
      <c r="V1338" s="10">
        <v>0.498138865484612</v>
      </c>
      <c r="W1338">
        <v>5018.6499999999996</v>
      </c>
      <c r="X1338" s="8">
        <v>6</v>
      </c>
      <c r="Y1338" s="8">
        <v>0.86363636363636398</v>
      </c>
      <c r="Z1338">
        <v>1</v>
      </c>
      <c r="AA1338">
        <v>50</v>
      </c>
      <c r="AB1338" s="8">
        <f>Solution[[#This Row],[Old Stop]] +1</f>
        <v>231</v>
      </c>
      <c r="AC1338" s="8" t="str">
        <f>_xlfn.CONCAT(Solution[[#This Row],[Old Rt '#]],"_",Solution[[#This Row],[Week '#]],"_", _xlfn.SWITCH(Solution[[#This Row],[Old Delivery Day]], "M", "Monday", "T", "Tuesday", "W", "Wednesday", "R", "Thursday", "F", "Friday"))</f>
        <v>105_Week4_Wednesday</v>
      </c>
      <c r="AD1338" s="20">
        <v>104.7384</v>
      </c>
      <c r="AE1338" s="20">
        <v>90.970699999999994</v>
      </c>
      <c r="AF1338" s="20">
        <v>95.920699999999997</v>
      </c>
      <c r="AG1338" s="20">
        <v>101.3215</v>
      </c>
      <c r="AH1338">
        <v>101.13</v>
      </c>
      <c r="AI1338" s="8" t="s">
        <v>3526</v>
      </c>
      <c r="AJ1338" s="8" t="s">
        <v>5593</v>
      </c>
      <c r="AK1338" s="8">
        <v>1</v>
      </c>
      <c r="AL1338" s="8">
        <v>44</v>
      </c>
      <c r="AM1338" s="11">
        <v>96.932500000000005</v>
      </c>
      <c r="AN1338" s="11">
        <v>106.8887</v>
      </c>
      <c r="AO1338" t="s">
        <v>163</v>
      </c>
      <c r="AP1338" s="8" t="s">
        <v>191</v>
      </c>
      <c r="AQ1338" s="8" t="s">
        <v>44</v>
      </c>
      <c r="AR1338" s="8" t="s">
        <v>164</v>
      </c>
      <c r="AS1338" s="8" t="s">
        <v>163</v>
      </c>
      <c r="AT1338" s="8" t="s">
        <v>168</v>
      </c>
      <c r="AU13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8" s="8">
        <v>44</v>
      </c>
      <c r="AW1338">
        <v>26.1846</v>
      </c>
      <c r="AX1338">
        <v>22.742674999999998</v>
      </c>
      <c r="AY1338">
        <v>23.980174999999999</v>
      </c>
      <c r="AZ1338">
        <v>25.330375</v>
      </c>
    </row>
    <row r="1339" spans="1:52" x14ac:dyDescent="0.3">
      <c r="A1339" s="43" t="s">
        <v>1254</v>
      </c>
      <c r="B1339" t="s">
        <v>3758</v>
      </c>
      <c r="C1339" t="s">
        <v>110</v>
      </c>
      <c r="D1339" s="8" t="s">
        <v>104</v>
      </c>
      <c r="E1339" s="8" t="s">
        <v>290</v>
      </c>
      <c r="F1339" s="8" t="s">
        <v>12</v>
      </c>
      <c r="G1339" s="8" t="s">
        <v>9249</v>
      </c>
      <c r="H1339" s="8" t="s">
        <v>126</v>
      </c>
      <c r="I1339" s="8" t="s">
        <v>14</v>
      </c>
      <c r="J1339" s="8">
        <v>281</v>
      </c>
      <c r="K1339" s="14" t="s">
        <v>1253</v>
      </c>
      <c r="L1339" s="14" t="s">
        <v>6028</v>
      </c>
      <c r="M1339" s="10">
        <v>7.9392219911961197</v>
      </c>
      <c r="N1339" s="8" t="s">
        <v>9090</v>
      </c>
      <c r="O1339" s="8" t="s">
        <v>125</v>
      </c>
      <c r="P1339" s="9">
        <v>0.46050925925925928</v>
      </c>
      <c r="Q1339" s="9">
        <v>0.46666666666666667</v>
      </c>
      <c r="R1339" s="8">
        <v>0</v>
      </c>
      <c r="S1339" s="10">
        <v>41.56666666666667</v>
      </c>
      <c r="T1339" s="8" t="s">
        <v>3760</v>
      </c>
      <c r="U1339" s="8" t="s">
        <v>3761</v>
      </c>
      <c r="V1339" s="10">
        <v>6.4879250871747196</v>
      </c>
      <c r="W1339">
        <v>1633.2</v>
      </c>
      <c r="X1339" s="8">
        <v>0</v>
      </c>
      <c r="Y1339" s="8">
        <v>0</v>
      </c>
      <c r="Z1339">
        <v>0</v>
      </c>
      <c r="AA1339">
        <v>0</v>
      </c>
      <c r="AB1339" s="8">
        <f>Solution[[#This Row],[Old Stop]] +1</f>
        <v>282</v>
      </c>
      <c r="AC1339" s="8" t="str">
        <f>_xlfn.CONCAT(Solution[[#This Row],[Old Rt '#]],"_",Solution[[#This Row],[Week '#]],"_", _xlfn.SWITCH(Solution[[#This Row],[Old Delivery Day]], "M", "Monday", "T", "Tuesday", "W", "Wednesday", "R", "Thursday", "F", "Friday"))</f>
        <v>103_Week4_Friday</v>
      </c>
      <c r="AD1339" s="20">
        <v>51.668500000000002</v>
      </c>
      <c r="AE1339" s="20">
        <v>67.3566</v>
      </c>
      <c r="AF1339" s="20">
        <v>53.448500000000003</v>
      </c>
      <c r="AG1339" s="20">
        <v>92.168499999999995</v>
      </c>
      <c r="AH1339">
        <v>27.11</v>
      </c>
      <c r="AI1339" s="8" t="s">
        <v>3414</v>
      </c>
      <c r="AJ1339" s="8" t="s">
        <v>5604</v>
      </c>
      <c r="AK1339" s="8">
        <v>1</v>
      </c>
      <c r="AL1339" s="8">
        <v>0</v>
      </c>
      <c r="AM1339" s="11">
        <v>25.362500000000001</v>
      </c>
      <c r="AN1339" s="11">
        <v>62.841200000000001</v>
      </c>
      <c r="AO1339" t="s">
        <v>163</v>
      </c>
      <c r="AP1339" s="8" t="s">
        <v>191</v>
      </c>
      <c r="AQ1339" s="8" t="s">
        <v>44</v>
      </c>
      <c r="AR1339" s="8" t="s">
        <v>163</v>
      </c>
      <c r="AS1339" s="8" t="s">
        <v>163</v>
      </c>
      <c r="AT1339" s="8" t="s">
        <v>168</v>
      </c>
      <c r="AU13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39" s="8">
        <v>0</v>
      </c>
      <c r="AW1339">
        <v>12.917125</v>
      </c>
      <c r="AX1339">
        <v>16.83915</v>
      </c>
      <c r="AY1339">
        <v>13.362125000000001</v>
      </c>
      <c r="AZ1339">
        <v>23.042124999999999</v>
      </c>
    </row>
    <row r="1340" spans="1:52" x14ac:dyDescent="0.3">
      <c r="A1340" s="43" t="s">
        <v>1708</v>
      </c>
      <c r="B1340" t="s">
        <v>119</v>
      </c>
      <c r="C1340" t="s">
        <v>3867</v>
      </c>
      <c r="D1340" s="8" t="s">
        <v>104</v>
      </c>
      <c r="E1340" s="8" t="s">
        <v>290</v>
      </c>
      <c r="F1340" s="8" t="s">
        <v>15</v>
      </c>
      <c r="G1340" s="8" t="s">
        <v>9265</v>
      </c>
      <c r="H1340" s="8" t="s">
        <v>290</v>
      </c>
      <c r="I1340" s="8" t="s">
        <v>12</v>
      </c>
      <c r="J1340" s="8">
        <v>170</v>
      </c>
      <c r="K1340" s="14" t="s">
        <v>1707</v>
      </c>
      <c r="L1340" s="14" t="s">
        <v>5934</v>
      </c>
      <c r="M1340" s="10">
        <v>0</v>
      </c>
      <c r="N1340" s="8" t="s">
        <v>9172</v>
      </c>
      <c r="O1340" s="8" t="s">
        <v>147</v>
      </c>
      <c r="P1340" s="9">
        <v>0.5690277777777778</v>
      </c>
      <c r="Q1340" s="9">
        <v>0.58378472222222222</v>
      </c>
      <c r="R1340" s="8">
        <v>0</v>
      </c>
      <c r="S1340" s="10">
        <v>16.212499999999999</v>
      </c>
      <c r="T1340" s="8" t="s">
        <v>3862</v>
      </c>
      <c r="U1340" s="8" t="s">
        <v>3863</v>
      </c>
      <c r="V1340" s="10"/>
      <c r="W1340">
        <v>4087.11</v>
      </c>
      <c r="X1340" s="8">
        <v>10</v>
      </c>
      <c r="Y1340" s="8">
        <v>0.73684210526315796</v>
      </c>
      <c r="Z1340">
        <v>2</v>
      </c>
      <c r="AA1340">
        <v>42</v>
      </c>
      <c r="AB1340" s="8">
        <f>Solution[[#This Row],[Old Stop]] +1</f>
        <v>171</v>
      </c>
      <c r="AC1340" s="8" t="str">
        <f>_xlfn.CONCAT(Solution[[#This Row],[Old Rt '#]],"_",Solution[[#This Row],[Week '#]],"_", _xlfn.SWITCH(Solution[[#This Row],[Old Delivery Day]], "M", "Monday", "T", "Tuesday", "W", "Wednesday", "R", "Thursday", "F", "Friday"))</f>
        <v>105_Week4_Wednesday</v>
      </c>
      <c r="AD1340" s="20">
        <v>89.717600000000004</v>
      </c>
      <c r="AE1340" s="20">
        <v>49.249200000000002</v>
      </c>
      <c r="AF1340" s="20">
        <v>70.08</v>
      </c>
      <c r="AG1340" s="20">
        <v>70.663799999999995</v>
      </c>
      <c r="AH1340">
        <v>74.28</v>
      </c>
      <c r="AI1340" s="8" t="s">
        <v>3526</v>
      </c>
      <c r="AJ1340" s="8" t="s">
        <v>5593</v>
      </c>
      <c r="AK1340" s="8">
        <v>1</v>
      </c>
      <c r="AL1340" s="8">
        <v>38</v>
      </c>
      <c r="AM1340" s="11">
        <v>62.666200000000003</v>
      </c>
      <c r="AN1340" s="11">
        <v>70.787499999999994</v>
      </c>
      <c r="AO1340" t="s">
        <v>163</v>
      </c>
      <c r="AP1340" s="8" t="s">
        <v>191</v>
      </c>
      <c r="AQ1340" s="8" t="s">
        <v>44</v>
      </c>
      <c r="AR1340" s="8" t="s">
        <v>164</v>
      </c>
      <c r="AS1340" s="8" t="s">
        <v>163</v>
      </c>
      <c r="AT1340" s="8" t="s">
        <v>168</v>
      </c>
      <c r="AU13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0" s="8">
        <v>38</v>
      </c>
      <c r="AW1340">
        <v>22.429400000000001</v>
      </c>
      <c r="AX1340">
        <v>12.3123</v>
      </c>
      <c r="AY1340">
        <v>17.52</v>
      </c>
      <c r="AZ1340">
        <v>17.665949999999999</v>
      </c>
    </row>
    <row r="1341" spans="1:52" x14ac:dyDescent="0.3">
      <c r="A1341" s="43" t="s">
        <v>873</v>
      </c>
      <c r="B1341" t="s">
        <v>5297</v>
      </c>
      <c r="C1341" t="s">
        <v>110</v>
      </c>
      <c r="D1341" s="8" t="s">
        <v>104</v>
      </c>
      <c r="E1341" s="8" t="s">
        <v>290</v>
      </c>
      <c r="F1341" s="8" t="s">
        <v>15</v>
      </c>
      <c r="G1341" s="8" t="s">
        <v>9262</v>
      </c>
      <c r="H1341" s="8" t="s">
        <v>290</v>
      </c>
      <c r="I1341" s="8" t="s">
        <v>12</v>
      </c>
      <c r="J1341" s="8">
        <v>160</v>
      </c>
      <c r="K1341" s="14" t="s">
        <v>872</v>
      </c>
      <c r="L1341" s="14" t="s">
        <v>5995</v>
      </c>
      <c r="M1341" s="10">
        <v>0.39581991484419599</v>
      </c>
      <c r="N1341" s="8" t="s">
        <v>9173</v>
      </c>
      <c r="O1341" s="8" t="s">
        <v>125</v>
      </c>
      <c r="P1341" s="9">
        <v>0.58406250000000004</v>
      </c>
      <c r="Q1341" s="9">
        <v>0.58946759259259263</v>
      </c>
      <c r="R1341" s="8">
        <v>0</v>
      </c>
      <c r="S1341" s="10">
        <v>15.041666666666668</v>
      </c>
      <c r="T1341" s="8" t="s">
        <v>5299</v>
      </c>
      <c r="U1341" s="8" t="s">
        <v>5300</v>
      </c>
      <c r="V1341" s="10">
        <v>0.24065002168025401</v>
      </c>
      <c r="W1341">
        <v>4110.5</v>
      </c>
      <c r="X1341" s="8">
        <v>0</v>
      </c>
      <c r="Y1341" s="8">
        <v>0</v>
      </c>
      <c r="Z1341">
        <v>0</v>
      </c>
      <c r="AA1341">
        <v>0</v>
      </c>
      <c r="AB1341" s="8">
        <f>Solution[[#This Row],[Old Stop]] +1</f>
        <v>161</v>
      </c>
      <c r="AC1341" s="8" t="str">
        <f>_xlfn.CONCAT(Solution[[#This Row],[Old Rt '#]],"_",Solution[[#This Row],[Week '#]],"_", _xlfn.SWITCH(Solution[[#This Row],[Old Delivery Day]], "M", "Monday", "T", "Tuesday", "W", "Wednesday", "R", "Thursday", "F", "Friday"))</f>
        <v>105_Week4_Wednesday</v>
      </c>
      <c r="AD1341" s="20">
        <v>129.98660000000001</v>
      </c>
      <c r="AE1341" s="20">
        <v>174.8185</v>
      </c>
      <c r="AF1341" s="20">
        <v>199.45660000000001</v>
      </c>
      <c r="AG1341" s="20">
        <v>151.06</v>
      </c>
      <c r="AH1341">
        <v>106.19</v>
      </c>
      <c r="AI1341" s="8" t="s">
        <v>3526</v>
      </c>
      <c r="AJ1341" s="8" t="s">
        <v>5593</v>
      </c>
      <c r="AK1341" s="8">
        <v>1</v>
      </c>
      <c r="AL1341" s="8">
        <v>0</v>
      </c>
      <c r="AM1341" s="11">
        <v>85.916200000000003</v>
      </c>
      <c r="AN1341" s="11">
        <v>81.691199999999995</v>
      </c>
      <c r="AO1341" t="s">
        <v>163</v>
      </c>
      <c r="AP1341" s="8" t="s">
        <v>191</v>
      </c>
      <c r="AQ1341" s="8" t="s">
        <v>44</v>
      </c>
      <c r="AR1341" s="8" t="s">
        <v>164</v>
      </c>
      <c r="AS1341" s="8" t="s">
        <v>163</v>
      </c>
      <c r="AT1341" s="8" t="s">
        <v>168</v>
      </c>
      <c r="AU13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1" s="8">
        <v>0</v>
      </c>
      <c r="AW1341">
        <v>32.496650000000002</v>
      </c>
      <c r="AX1341">
        <v>43.704625</v>
      </c>
      <c r="AY1341">
        <v>49.864150000000002</v>
      </c>
      <c r="AZ1341">
        <v>37.765000000000001</v>
      </c>
    </row>
    <row r="1342" spans="1:52" x14ac:dyDescent="0.3">
      <c r="A1342" s="43" t="s">
        <v>1953</v>
      </c>
      <c r="B1342" t="s">
        <v>3816</v>
      </c>
      <c r="C1342" t="s">
        <v>110</v>
      </c>
      <c r="D1342" s="8" t="s">
        <v>104</v>
      </c>
      <c r="E1342" s="8" t="s">
        <v>290</v>
      </c>
      <c r="F1342" s="8" t="s">
        <v>15</v>
      </c>
      <c r="G1342" s="8" t="s">
        <v>9260</v>
      </c>
      <c r="H1342" s="8" t="s">
        <v>290</v>
      </c>
      <c r="I1342" s="8" t="s">
        <v>12</v>
      </c>
      <c r="J1342" s="8">
        <v>128</v>
      </c>
      <c r="K1342" s="14" t="s">
        <v>1952</v>
      </c>
      <c r="L1342" s="14" t="s">
        <v>6036</v>
      </c>
      <c r="M1342" s="10">
        <v>8.1612706775040404</v>
      </c>
      <c r="N1342" s="8" t="s">
        <v>9174</v>
      </c>
      <c r="O1342" s="8" t="s">
        <v>147</v>
      </c>
      <c r="P1342" s="9">
        <v>0.59513888888888888</v>
      </c>
      <c r="Q1342" s="9">
        <v>0.60185185185185186</v>
      </c>
      <c r="R1342" s="8">
        <v>0</v>
      </c>
      <c r="S1342" s="10">
        <v>9.4354006285390355</v>
      </c>
      <c r="T1342" s="8" t="s">
        <v>6037</v>
      </c>
      <c r="U1342" s="8" t="s">
        <v>6038</v>
      </c>
      <c r="V1342" s="10">
        <v>5.9615303195034697</v>
      </c>
      <c r="W1342">
        <v>3224.62</v>
      </c>
      <c r="X1342" s="8">
        <v>0</v>
      </c>
      <c r="Y1342" s="8">
        <v>0</v>
      </c>
      <c r="Z1342">
        <v>0</v>
      </c>
      <c r="AA1342">
        <v>0</v>
      </c>
      <c r="AB1342" s="8">
        <f>Solution[[#This Row],[Old Stop]] +1</f>
        <v>129</v>
      </c>
      <c r="AC1342" s="8" t="str">
        <f>_xlfn.CONCAT(Solution[[#This Row],[Old Rt '#]],"_",Solution[[#This Row],[Week '#]],"_", _xlfn.SWITCH(Solution[[#This Row],[Old Delivery Day]], "M", "Monday", "T", "Tuesday", "W", "Wednesday", "R", "Thursday", "F", "Friday"))</f>
        <v>105_Week4_Wednesday</v>
      </c>
      <c r="AD1342" s="20">
        <v>0</v>
      </c>
      <c r="AE1342" s="20">
        <v>304.92570000000001</v>
      </c>
      <c r="AF1342" s="20">
        <v>65.266099999999994</v>
      </c>
      <c r="AG1342" s="20">
        <v>62.843000000000004</v>
      </c>
      <c r="AH1342">
        <v>68.22</v>
      </c>
      <c r="AI1342" s="8" t="s">
        <v>3526</v>
      </c>
      <c r="AJ1342" s="8" t="s">
        <v>5593</v>
      </c>
      <c r="AK1342" s="8">
        <v>1</v>
      </c>
      <c r="AL1342" s="8">
        <v>0</v>
      </c>
      <c r="AM1342" s="11">
        <v>274.23</v>
      </c>
      <c r="AN1342" s="11">
        <v>64.357500000000002</v>
      </c>
      <c r="AO1342" t="s">
        <v>163</v>
      </c>
      <c r="AP1342" s="8" t="s">
        <v>793</v>
      </c>
      <c r="AQ1342" s="8" t="s">
        <v>44</v>
      </c>
      <c r="AR1342" s="8" t="s">
        <v>164</v>
      </c>
      <c r="AS1342" s="8" t="s">
        <v>163</v>
      </c>
      <c r="AT1342" s="8" t="s">
        <v>168</v>
      </c>
      <c r="AU13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2" s="8">
        <v>0</v>
      </c>
      <c r="AW1342">
        <v>0</v>
      </c>
      <c r="AX1342">
        <v>76.231425000000002</v>
      </c>
      <c r="AY1342">
        <v>16.316524999999999</v>
      </c>
      <c r="AZ1342">
        <v>15.710750000000001</v>
      </c>
    </row>
    <row r="1343" spans="1:52" x14ac:dyDescent="0.3">
      <c r="A1343" s="43" t="s">
        <v>869</v>
      </c>
      <c r="B1343" t="s">
        <v>3624</v>
      </c>
      <c r="C1343" t="s">
        <v>110</v>
      </c>
      <c r="D1343" s="8" t="s">
        <v>104</v>
      </c>
      <c r="E1343" s="8" t="s">
        <v>290</v>
      </c>
      <c r="F1343" s="8" t="s">
        <v>15</v>
      </c>
      <c r="G1343" s="8" t="s">
        <v>9261</v>
      </c>
      <c r="H1343" s="8" t="s">
        <v>290</v>
      </c>
      <c r="I1343" s="8" t="s">
        <v>12</v>
      </c>
      <c r="J1343" s="8">
        <v>140</v>
      </c>
      <c r="K1343" s="14" t="s">
        <v>868</v>
      </c>
      <c r="L1343" s="14" t="s">
        <v>6000</v>
      </c>
      <c r="M1343" s="10">
        <v>0.26716039904073302</v>
      </c>
      <c r="N1343" s="8" t="s">
        <v>9175</v>
      </c>
      <c r="O1343" s="8" t="s">
        <v>147</v>
      </c>
      <c r="P1343" s="9">
        <v>0.54991898148148144</v>
      </c>
      <c r="Q1343" s="9">
        <v>0.55700231481481477</v>
      </c>
      <c r="R1343" s="8">
        <v>0</v>
      </c>
      <c r="S1343" s="10">
        <v>15.891666666666667</v>
      </c>
      <c r="T1343" s="8" t="s">
        <v>3626</v>
      </c>
      <c r="U1343" s="8" t="s">
        <v>3627</v>
      </c>
      <c r="V1343" s="10">
        <v>0.177351613335859</v>
      </c>
      <c r="W1343">
        <v>6037.33</v>
      </c>
      <c r="X1343" s="8">
        <v>1</v>
      </c>
      <c r="Y1343" s="8">
        <v>0.96</v>
      </c>
      <c r="Z1343">
        <v>2</v>
      </c>
      <c r="AA1343">
        <v>25</v>
      </c>
      <c r="AB1343" s="8">
        <f>Solution[[#This Row],[Old Stop]] +1</f>
        <v>141</v>
      </c>
      <c r="AC1343" s="8" t="str">
        <f>_xlfn.CONCAT(Solution[[#This Row],[Old Rt '#]],"_",Solution[[#This Row],[Week '#]],"_", _xlfn.SWITCH(Solution[[#This Row],[Old Delivery Day]], "M", "Monday", "T", "Tuesday", "W", "Wednesday", "R", "Thursday", "F", "Friday"))</f>
        <v>105_Week4_Wednesday</v>
      </c>
      <c r="AD1343" s="20">
        <v>132.23759999999999</v>
      </c>
      <c r="AE1343" s="20">
        <v>113.88760000000001</v>
      </c>
      <c r="AF1343" s="20">
        <v>106.7976</v>
      </c>
      <c r="AG1343" s="20">
        <v>97.900700000000001</v>
      </c>
      <c r="AH1343">
        <v>125.69</v>
      </c>
      <c r="AI1343" s="8" t="s">
        <v>3526</v>
      </c>
      <c r="AJ1343" s="8" t="s">
        <v>5593</v>
      </c>
      <c r="AK1343" s="8">
        <v>1</v>
      </c>
      <c r="AL1343" s="8">
        <v>25</v>
      </c>
      <c r="AM1343" s="11">
        <v>93.978700000000003</v>
      </c>
      <c r="AN1343" s="11">
        <v>104.9562</v>
      </c>
      <c r="AO1343" t="s">
        <v>163</v>
      </c>
      <c r="AP1343" s="8" t="s">
        <v>191</v>
      </c>
      <c r="AQ1343" s="8" t="s">
        <v>44</v>
      </c>
      <c r="AR1343" s="8" t="s">
        <v>164</v>
      </c>
      <c r="AS1343" s="8" t="s">
        <v>163</v>
      </c>
      <c r="AT1343" s="8" t="s">
        <v>168</v>
      </c>
      <c r="AU13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3" s="8">
        <v>25</v>
      </c>
      <c r="AW1343">
        <v>33.059399999999997</v>
      </c>
      <c r="AX1343">
        <v>28.471900000000002</v>
      </c>
      <c r="AY1343">
        <v>26.699400000000001</v>
      </c>
      <c r="AZ1343">
        <v>24.475175</v>
      </c>
    </row>
    <row r="1344" spans="1:52" x14ac:dyDescent="0.3">
      <c r="A1344" s="43" t="s">
        <v>871</v>
      </c>
      <c r="B1344" t="s">
        <v>120</v>
      </c>
      <c r="C1344" t="s">
        <v>147</v>
      </c>
      <c r="D1344" s="8" t="s">
        <v>104</v>
      </c>
      <c r="E1344" s="8" t="s">
        <v>290</v>
      </c>
      <c r="F1344" s="8" t="s">
        <v>15</v>
      </c>
      <c r="G1344" s="8" t="s">
        <v>9264</v>
      </c>
      <c r="H1344" s="8" t="s">
        <v>290</v>
      </c>
      <c r="I1344" s="8" t="s">
        <v>12</v>
      </c>
      <c r="J1344" s="8">
        <v>280</v>
      </c>
      <c r="K1344" s="14" t="s">
        <v>870</v>
      </c>
      <c r="L1344" s="14" t="s">
        <v>8932</v>
      </c>
      <c r="M1344" s="10">
        <v>0.36965417150167901</v>
      </c>
      <c r="N1344" s="8" t="s">
        <v>9176</v>
      </c>
      <c r="O1344" s="8" t="s">
        <v>147</v>
      </c>
      <c r="P1344" s="9">
        <v>0.5572569444444444</v>
      </c>
      <c r="Q1344" s="9">
        <v>0.56163194444444442</v>
      </c>
      <c r="R1344" s="8">
        <v>0</v>
      </c>
      <c r="S1344" s="10">
        <v>10.170833333333334</v>
      </c>
      <c r="T1344" s="8" t="s">
        <v>8933</v>
      </c>
      <c r="U1344" s="8" t="s">
        <v>8934</v>
      </c>
      <c r="V1344" s="10">
        <v>0.19183260519058801</v>
      </c>
      <c r="W1344">
        <v>2743.36</v>
      </c>
      <c r="X1344" s="8">
        <v>0</v>
      </c>
      <c r="Y1344" s="8">
        <v>0</v>
      </c>
      <c r="Z1344">
        <v>0</v>
      </c>
      <c r="AA1344">
        <v>0</v>
      </c>
      <c r="AB1344" s="8">
        <f>Solution[[#This Row],[Old Stop]] +1</f>
        <v>281</v>
      </c>
      <c r="AC1344" s="8" t="str">
        <f>_xlfn.CONCAT(Solution[[#This Row],[Old Rt '#]],"_",Solution[[#This Row],[Week '#]],"_", _xlfn.SWITCH(Solution[[#This Row],[Old Delivery Day]], "M", "Monday", "T", "Tuesday", "W", "Wednesday", "R", "Thursday", "F", "Friday"))</f>
        <v>105_Week4_Wednesday</v>
      </c>
      <c r="AD1344" s="20">
        <v>57.296100000000003</v>
      </c>
      <c r="AE1344" s="20">
        <v>48.65</v>
      </c>
      <c r="AF1344" s="20">
        <v>48.65</v>
      </c>
      <c r="AG1344" s="20">
        <v>48.65</v>
      </c>
      <c r="AH1344">
        <v>49.22</v>
      </c>
      <c r="AI1344" s="8" t="s">
        <v>3526</v>
      </c>
      <c r="AJ1344" s="8" t="s">
        <v>5593</v>
      </c>
      <c r="AK1344" s="8">
        <v>1</v>
      </c>
      <c r="AL1344" s="8">
        <v>0</v>
      </c>
      <c r="AM1344" s="11">
        <v>48.65</v>
      </c>
      <c r="AN1344" s="11">
        <v>48.65</v>
      </c>
      <c r="AO1344" t="s">
        <v>163</v>
      </c>
      <c r="AP1344" s="8" t="s">
        <v>191</v>
      </c>
      <c r="AQ1344" s="8" t="s">
        <v>44</v>
      </c>
      <c r="AR1344" s="8" t="s">
        <v>164</v>
      </c>
      <c r="AS1344" s="8" t="s">
        <v>163</v>
      </c>
      <c r="AT1344" s="8" t="s">
        <v>168</v>
      </c>
      <c r="AU13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4" s="8">
        <v>0</v>
      </c>
      <c r="AW1344">
        <v>14.324025000000001</v>
      </c>
      <c r="AX1344">
        <v>12.1625</v>
      </c>
      <c r="AY1344">
        <v>12.1625</v>
      </c>
      <c r="AZ1344">
        <v>12.1625</v>
      </c>
    </row>
    <row r="1345" spans="1:52" x14ac:dyDescent="0.3">
      <c r="A1345" s="43" t="s">
        <v>1938</v>
      </c>
      <c r="B1345" t="s">
        <v>116</v>
      </c>
      <c r="C1345" t="s">
        <v>1937</v>
      </c>
      <c r="D1345" s="8" t="s">
        <v>104</v>
      </c>
      <c r="E1345" s="8" t="s">
        <v>290</v>
      </c>
      <c r="F1345" s="8" t="s">
        <v>15</v>
      </c>
      <c r="G1345" s="8" t="s">
        <v>9256</v>
      </c>
      <c r="H1345" s="8" t="s">
        <v>290</v>
      </c>
      <c r="I1345" s="8" t="s">
        <v>12</v>
      </c>
      <c r="J1345" s="8">
        <v>1</v>
      </c>
      <c r="K1345" s="14" t="s">
        <v>3860</v>
      </c>
      <c r="L1345" s="14" t="s">
        <v>5934</v>
      </c>
      <c r="M1345" s="10">
        <v>0.97448535255477997</v>
      </c>
      <c r="N1345" s="8" t="s">
        <v>9177</v>
      </c>
      <c r="O1345" s="8" t="s">
        <v>1934</v>
      </c>
      <c r="P1345" s="9">
        <v>0.56231481481481482</v>
      </c>
      <c r="Q1345" s="9">
        <v>0.5690277777777778</v>
      </c>
      <c r="R1345" s="8">
        <v>0</v>
      </c>
      <c r="S1345" s="10">
        <v>9.4354006285390355</v>
      </c>
      <c r="T1345" s="8" t="s">
        <v>3862</v>
      </c>
      <c r="U1345" s="8" t="s">
        <v>3863</v>
      </c>
      <c r="V1345" s="10">
        <v>0.554375093569765</v>
      </c>
      <c r="W1345">
        <v>163.78</v>
      </c>
      <c r="X1345" s="8">
        <v>0</v>
      </c>
      <c r="Y1345" s="8">
        <v>0</v>
      </c>
      <c r="Z1345">
        <v>0</v>
      </c>
      <c r="AA1345">
        <v>0</v>
      </c>
      <c r="AB1345" s="8">
        <f>Solution[[#This Row],[Old Stop]] +1</f>
        <v>2</v>
      </c>
      <c r="AC1345" s="8" t="str">
        <f>_xlfn.CONCAT(Solution[[#This Row],[Old Rt '#]],"_",Solution[[#This Row],[Week '#]],"_", _xlfn.SWITCH(Solution[[#This Row],[Old Delivery Day]], "M", "Monday", "T", "Tuesday", "W", "Wednesday", "R", "Thursday", "F", "Friday"))</f>
        <v>105_Week4_Wednesday</v>
      </c>
      <c r="AD1345" s="20">
        <v>163.78</v>
      </c>
      <c r="AE1345" s="20">
        <v>0</v>
      </c>
      <c r="AF1345" s="20">
        <v>0</v>
      </c>
      <c r="AG1345" s="20">
        <v>0</v>
      </c>
      <c r="AH1345">
        <v>4.5494000000000003</v>
      </c>
      <c r="AI1345" s="8" t="s">
        <v>3526</v>
      </c>
      <c r="AJ1345" s="8" t="s">
        <v>5593</v>
      </c>
      <c r="AK1345" s="8">
        <v>1</v>
      </c>
      <c r="AL1345" s="8">
        <v>0</v>
      </c>
      <c r="AM1345" s="11">
        <v>0</v>
      </c>
      <c r="AN1345" s="11">
        <v>0</v>
      </c>
      <c r="AO1345" t="s">
        <v>163</v>
      </c>
      <c r="AP1345" s="8" t="s">
        <v>191</v>
      </c>
      <c r="AQ1345" s="8" t="s">
        <v>44</v>
      </c>
      <c r="AR1345" s="8" t="s">
        <v>164</v>
      </c>
      <c r="AS1345" s="8" t="s">
        <v>163</v>
      </c>
      <c r="AT1345" s="8" t="s">
        <v>168</v>
      </c>
      <c r="AU13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5" s="8">
        <v>0</v>
      </c>
      <c r="AW1345">
        <v>40.945</v>
      </c>
      <c r="AX1345">
        <v>0</v>
      </c>
      <c r="AY1345">
        <v>0</v>
      </c>
      <c r="AZ1345">
        <v>0</v>
      </c>
    </row>
    <row r="1346" spans="1:52" x14ac:dyDescent="0.3">
      <c r="A1346" s="43" t="s">
        <v>1870</v>
      </c>
      <c r="B1346" t="s">
        <v>3501</v>
      </c>
      <c r="C1346" t="s">
        <v>147</v>
      </c>
      <c r="D1346" s="8" t="s">
        <v>104</v>
      </c>
      <c r="E1346" s="8" t="s">
        <v>290</v>
      </c>
      <c r="F1346" s="8" t="s">
        <v>12</v>
      </c>
      <c r="G1346" s="8" t="s">
        <v>9258</v>
      </c>
      <c r="H1346" s="8" t="s">
        <v>126</v>
      </c>
      <c r="I1346" s="8" t="s">
        <v>14</v>
      </c>
      <c r="J1346" s="8">
        <v>1</v>
      </c>
      <c r="K1346" s="14" t="s">
        <v>1869</v>
      </c>
      <c r="L1346" s="14" t="s">
        <v>6040</v>
      </c>
      <c r="M1346" s="10">
        <v>7.5455129169244497</v>
      </c>
      <c r="N1346" s="8" t="s">
        <v>9170</v>
      </c>
      <c r="O1346" s="8" t="s">
        <v>147</v>
      </c>
      <c r="P1346" s="9">
        <v>0.48031249999999998</v>
      </c>
      <c r="Q1346" s="9">
        <v>0.48256944444444444</v>
      </c>
      <c r="R1346" s="8">
        <v>0</v>
      </c>
      <c r="S1346" s="10">
        <v>3.2033333333333336</v>
      </c>
      <c r="T1346" s="8" t="s">
        <v>3782</v>
      </c>
      <c r="U1346" s="8" t="s">
        <v>3783</v>
      </c>
      <c r="V1346" s="10">
        <v>6.4011324067619002</v>
      </c>
      <c r="W1346">
        <v>2486.34</v>
      </c>
      <c r="X1346" s="8">
        <v>0</v>
      </c>
      <c r="Y1346" s="8">
        <v>0</v>
      </c>
      <c r="Z1346">
        <v>0</v>
      </c>
      <c r="AA1346">
        <v>0</v>
      </c>
      <c r="AB1346" s="8">
        <f>Solution[[#This Row],[Old Stop]] +1</f>
        <v>2</v>
      </c>
      <c r="AC1346" s="8" t="str">
        <f>_xlfn.CONCAT(Solution[[#This Row],[Old Rt '#]],"_",Solution[[#This Row],[Week '#]],"_", _xlfn.SWITCH(Solution[[#This Row],[Old Delivery Day]], "M", "Monday", "T", "Tuesday", "W", "Wednesday", "R", "Thursday", "F", "Friday"))</f>
        <v>103_Week4_Friday</v>
      </c>
      <c r="AD1346" s="20">
        <v>47.41</v>
      </c>
      <c r="AE1346" s="20">
        <v>47.41</v>
      </c>
      <c r="AF1346" s="20">
        <v>48.326900000000002</v>
      </c>
      <c r="AG1346" s="20">
        <v>49.23</v>
      </c>
      <c r="AH1346">
        <v>48.96</v>
      </c>
      <c r="AI1346" s="8" t="s">
        <v>3414</v>
      </c>
      <c r="AJ1346" s="8" t="s">
        <v>5604</v>
      </c>
      <c r="AK1346" s="8">
        <v>1</v>
      </c>
      <c r="AL1346" s="8">
        <v>0</v>
      </c>
      <c r="AM1346" s="11">
        <v>47.41</v>
      </c>
      <c r="AN1346" s="11">
        <v>49.23</v>
      </c>
      <c r="AO1346" t="s">
        <v>163</v>
      </c>
      <c r="AP1346" s="8" t="s">
        <v>191</v>
      </c>
      <c r="AQ1346" s="8" t="s">
        <v>44</v>
      </c>
      <c r="AR1346" s="8" t="s">
        <v>163</v>
      </c>
      <c r="AS1346" s="8" t="s">
        <v>163</v>
      </c>
      <c r="AT1346" s="8" t="s">
        <v>168</v>
      </c>
      <c r="AU13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6" s="8">
        <v>0</v>
      </c>
      <c r="AW1346">
        <v>11.852499999999999</v>
      </c>
      <c r="AX1346">
        <v>11.852499999999999</v>
      </c>
      <c r="AY1346">
        <v>12.081725</v>
      </c>
      <c r="AZ1346">
        <v>12.307499999999999</v>
      </c>
    </row>
    <row r="1347" spans="1:52" x14ac:dyDescent="0.3">
      <c r="A1347" s="43" t="s">
        <v>1655</v>
      </c>
      <c r="B1347" t="s">
        <v>5506</v>
      </c>
      <c r="C1347" t="s">
        <v>110</v>
      </c>
      <c r="D1347" s="8" t="s">
        <v>104</v>
      </c>
      <c r="E1347" s="8" t="s">
        <v>290</v>
      </c>
      <c r="F1347" s="8" t="s">
        <v>15</v>
      </c>
      <c r="G1347" s="8" t="s">
        <v>9249</v>
      </c>
      <c r="H1347" s="8" t="s">
        <v>290</v>
      </c>
      <c r="I1347" s="8" t="s">
        <v>12</v>
      </c>
      <c r="J1347" s="8">
        <v>87</v>
      </c>
      <c r="K1347" s="14" t="s">
        <v>1654</v>
      </c>
      <c r="L1347" s="14" t="s">
        <v>6183</v>
      </c>
      <c r="M1347" s="10">
        <v>1.4297742655457499</v>
      </c>
      <c r="N1347" s="8" t="s">
        <v>8544</v>
      </c>
      <c r="O1347" s="8" t="s">
        <v>123</v>
      </c>
      <c r="P1347" s="9">
        <v>0.46069444444444446</v>
      </c>
      <c r="Q1347" s="9">
        <v>0.46740740740740738</v>
      </c>
      <c r="R1347" s="8">
        <v>0</v>
      </c>
      <c r="S1347" s="10">
        <v>4.9333333333333336</v>
      </c>
      <c r="T1347" s="8" t="s">
        <v>5508</v>
      </c>
      <c r="U1347" s="8" t="s">
        <v>5509</v>
      </c>
      <c r="V1347" s="10">
        <v>0.63749049512546796</v>
      </c>
      <c r="W1347">
        <v>1039.82</v>
      </c>
      <c r="X1347" s="8">
        <v>0</v>
      </c>
      <c r="Y1347" s="8">
        <v>0</v>
      </c>
      <c r="Z1347">
        <v>0</v>
      </c>
      <c r="AA1347">
        <v>0</v>
      </c>
      <c r="AB1347" s="8">
        <f>Solution[[#This Row],[Old Stop]] +1</f>
        <v>88</v>
      </c>
      <c r="AC1347" s="8" t="str">
        <f>_xlfn.CONCAT(Solution[[#This Row],[Old Rt '#]],"_",Solution[[#This Row],[Week '#]],"_", _xlfn.SWITCH(Solution[[#This Row],[Old Delivery Day]], "M", "Monday", "T", "Tuesday", "W", "Wednesday", "R", "Thursday", "F", "Friday"))</f>
        <v>105_Week4_Wednesday</v>
      </c>
      <c r="AD1347" s="20">
        <v>78.89</v>
      </c>
      <c r="AE1347" s="20">
        <v>78.89</v>
      </c>
      <c r="AF1347" s="20">
        <v>82.056600000000003</v>
      </c>
      <c r="AG1347" s="20">
        <v>83.64</v>
      </c>
      <c r="AH1347">
        <v>20.91</v>
      </c>
      <c r="AI1347" s="8" t="s">
        <v>3526</v>
      </c>
      <c r="AJ1347" s="8" t="s">
        <v>5593</v>
      </c>
      <c r="AK1347" s="8">
        <v>1</v>
      </c>
      <c r="AL1347" s="8">
        <v>0</v>
      </c>
      <c r="AM1347" s="11">
        <v>19.7225</v>
      </c>
      <c r="AN1347" s="11">
        <v>20.91</v>
      </c>
      <c r="AO1347" t="s">
        <v>163</v>
      </c>
      <c r="AP1347" s="8" t="s">
        <v>191</v>
      </c>
      <c r="AQ1347" s="8" t="s">
        <v>44</v>
      </c>
      <c r="AR1347" s="8" t="s">
        <v>164</v>
      </c>
      <c r="AS1347" s="8" t="s">
        <v>163</v>
      </c>
      <c r="AT1347" s="8" t="s">
        <v>168</v>
      </c>
      <c r="AU13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7" s="8">
        <v>0</v>
      </c>
      <c r="AW1347">
        <v>19.7225</v>
      </c>
      <c r="AX1347">
        <v>19.7225</v>
      </c>
      <c r="AY1347">
        <v>20.514150000000001</v>
      </c>
      <c r="AZ1347">
        <v>20.91</v>
      </c>
    </row>
    <row r="1348" spans="1:52" x14ac:dyDescent="0.3">
      <c r="A1348" s="43" t="s">
        <v>355</v>
      </c>
      <c r="B1348" t="s">
        <v>3579</v>
      </c>
      <c r="C1348" t="s">
        <v>110</v>
      </c>
      <c r="D1348" s="8" t="s">
        <v>104</v>
      </c>
      <c r="E1348" s="8" t="s">
        <v>290</v>
      </c>
      <c r="F1348" s="8" t="s">
        <v>12</v>
      </c>
      <c r="G1348" s="8" t="s">
        <v>9266</v>
      </c>
      <c r="H1348" s="8" t="s">
        <v>160</v>
      </c>
      <c r="I1348" s="8" t="s">
        <v>15</v>
      </c>
      <c r="J1348" s="8">
        <v>400</v>
      </c>
      <c r="K1348" s="14" t="s">
        <v>354</v>
      </c>
      <c r="L1348" s="14" t="s">
        <v>6044</v>
      </c>
      <c r="M1348" s="10">
        <v>5.2949379310021003</v>
      </c>
      <c r="N1348" s="8" t="s">
        <v>9184</v>
      </c>
      <c r="O1348" s="8" t="s">
        <v>125</v>
      </c>
      <c r="P1348" s="9">
        <v>0.55306712962962967</v>
      </c>
      <c r="Q1348" s="9">
        <v>0.55978009259259254</v>
      </c>
      <c r="R1348" s="8">
        <v>0</v>
      </c>
      <c r="S1348" s="10">
        <v>9.4354006285390355</v>
      </c>
      <c r="T1348" s="8" t="s">
        <v>3581</v>
      </c>
      <c r="U1348" s="8" t="s">
        <v>3582</v>
      </c>
      <c r="V1348" s="10">
        <v>3.9397518634514301</v>
      </c>
      <c r="W1348">
        <v>1730.83</v>
      </c>
      <c r="X1348" s="8">
        <v>0</v>
      </c>
      <c r="Y1348" s="8">
        <v>0</v>
      </c>
      <c r="Z1348">
        <v>0</v>
      </c>
      <c r="AA1348">
        <v>0</v>
      </c>
      <c r="AB1348" s="8">
        <f>Solution[[#This Row],[Old Stop]] +1</f>
        <v>401</v>
      </c>
      <c r="AC1348" s="8" t="str">
        <f>_xlfn.CONCAT(Solution[[#This Row],[Old Rt '#]],"_",Solution[[#This Row],[Week '#]],"_", _xlfn.SWITCH(Solution[[#This Row],[Old Delivery Day]], "M", "Monday", "T", "Tuesday", "W", "Wednesday", "R", "Thursday", "F", "Friday"))</f>
        <v>101_Week4_Tuesday</v>
      </c>
      <c r="AD1348" s="20">
        <v>0</v>
      </c>
      <c r="AE1348" s="20">
        <v>127.76</v>
      </c>
      <c r="AF1348" s="20">
        <v>132.88659999999999</v>
      </c>
      <c r="AG1348" s="20">
        <v>135.44999999999999</v>
      </c>
      <c r="AH1348">
        <v>71.790000000000006</v>
      </c>
      <c r="AI1348" s="8" t="s">
        <v>3414</v>
      </c>
      <c r="AJ1348" s="8" t="s">
        <v>5604</v>
      </c>
      <c r="AK1348" s="8">
        <v>1</v>
      </c>
      <c r="AL1348" s="8">
        <v>0</v>
      </c>
      <c r="AM1348" s="11">
        <v>63.88</v>
      </c>
      <c r="AN1348" s="11">
        <v>0</v>
      </c>
      <c r="AO1348" t="s">
        <v>163</v>
      </c>
      <c r="AP1348" s="8" t="s">
        <v>191</v>
      </c>
      <c r="AQ1348" s="8" t="s">
        <v>44</v>
      </c>
      <c r="AR1348" s="8" t="s">
        <v>163</v>
      </c>
      <c r="AS1348" s="8" t="s">
        <v>163</v>
      </c>
      <c r="AT1348" s="8" t="s">
        <v>168</v>
      </c>
      <c r="AU13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48" s="8">
        <v>0</v>
      </c>
      <c r="AW1348">
        <v>0</v>
      </c>
      <c r="AX1348">
        <v>31.94</v>
      </c>
      <c r="AY1348">
        <v>33.221649999999997</v>
      </c>
      <c r="AZ1348">
        <v>33.862499999999997</v>
      </c>
    </row>
    <row r="1349" spans="1:52" x14ac:dyDescent="0.3">
      <c r="A1349" s="43" t="s">
        <v>803</v>
      </c>
      <c r="B1349" t="s">
        <v>133</v>
      </c>
      <c r="C1349" t="s">
        <v>128</v>
      </c>
      <c r="D1349" s="8" t="s">
        <v>104</v>
      </c>
      <c r="E1349" s="8" t="s">
        <v>290</v>
      </c>
      <c r="F1349" s="8" t="s">
        <v>15</v>
      </c>
      <c r="G1349" s="8" t="s">
        <v>9254</v>
      </c>
      <c r="H1349" s="8" t="s">
        <v>290</v>
      </c>
      <c r="I1349" s="8" t="s">
        <v>12</v>
      </c>
      <c r="J1349" s="8">
        <v>90</v>
      </c>
      <c r="K1349" s="14" t="s">
        <v>802</v>
      </c>
      <c r="L1349" s="14" t="s">
        <v>5799</v>
      </c>
      <c r="M1349" s="10">
        <v>0.78606869055812501</v>
      </c>
      <c r="N1349" s="8" t="s">
        <v>8542</v>
      </c>
      <c r="O1349" s="8" t="s">
        <v>125</v>
      </c>
      <c r="P1349" s="9">
        <v>0.46795138888888888</v>
      </c>
      <c r="Q1349" s="9">
        <v>0.4786111111111111</v>
      </c>
      <c r="R1349" s="8">
        <v>0</v>
      </c>
      <c r="S1349" s="10">
        <v>15.645833333333334</v>
      </c>
      <c r="T1349" s="8" t="s">
        <v>3615</v>
      </c>
      <c r="U1349" s="8" t="s">
        <v>3616</v>
      </c>
      <c r="V1349" s="10">
        <v>0.42909369402590503</v>
      </c>
      <c r="W1349">
        <v>15058.58</v>
      </c>
      <c r="X1349" s="8">
        <v>2</v>
      </c>
      <c r="Y1349" s="8">
        <v>0.92</v>
      </c>
      <c r="Z1349">
        <v>3</v>
      </c>
      <c r="AA1349">
        <v>27</v>
      </c>
      <c r="AB1349" s="8">
        <f>Solution[[#This Row],[Old Stop]] +1</f>
        <v>91</v>
      </c>
      <c r="AC1349" s="8" t="str">
        <f>_xlfn.CONCAT(Solution[[#This Row],[Old Rt '#]],"_",Solution[[#This Row],[Week '#]],"_", _xlfn.SWITCH(Solution[[#This Row],[Old Delivery Day]], "M", "Monday", "T", "Tuesday", "W", "Wednesday", "R", "Thursday", "F", "Friday"))</f>
        <v>105_Week4_Wednesday</v>
      </c>
      <c r="AD1349" s="20">
        <v>253.72380000000001</v>
      </c>
      <c r="AE1349" s="20">
        <v>456.75549999999998</v>
      </c>
      <c r="AF1349" s="20">
        <v>524.11500000000001</v>
      </c>
      <c r="AG1349" s="20">
        <v>350.34089999999998</v>
      </c>
      <c r="AH1349">
        <v>361.18</v>
      </c>
      <c r="AI1349" s="8" t="s">
        <v>3526</v>
      </c>
      <c r="AJ1349" s="8" t="s">
        <v>5593</v>
      </c>
      <c r="AK1349" s="8">
        <v>1</v>
      </c>
      <c r="AL1349" s="8">
        <v>25</v>
      </c>
      <c r="AM1349" s="11">
        <v>333.99</v>
      </c>
      <c r="AN1349" s="11">
        <v>296.95249999999999</v>
      </c>
      <c r="AO1349" t="s">
        <v>163</v>
      </c>
      <c r="AP1349" s="8" t="s">
        <v>191</v>
      </c>
      <c r="AQ1349" s="8" t="s">
        <v>44</v>
      </c>
      <c r="AR1349" s="8" t="s">
        <v>164</v>
      </c>
      <c r="AS1349" s="8" t="s">
        <v>163</v>
      </c>
      <c r="AT1349" s="8" t="s">
        <v>168</v>
      </c>
      <c r="AU13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49" s="8">
        <v>25</v>
      </c>
      <c r="AW1349">
        <v>63.430950000000003</v>
      </c>
      <c r="AX1349">
        <v>114.188875</v>
      </c>
      <c r="AY1349">
        <v>131.02875</v>
      </c>
      <c r="AZ1349">
        <v>87.585224999999994</v>
      </c>
    </row>
    <row r="1350" spans="1:52" x14ac:dyDescent="0.3">
      <c r="A1350" s="43" t="s">
        <v>522</v>
      </c>
      <c r="B1350" t="s">
        <v>3537</v>
      </c>
      <c r="C1350" t="s">
        <v>107</v>
      </c>
      <c r="D1350" s="8" t="s">
        <v>104</v>
      </c>
      <c r="E1350" s="8" t="s">
        <v>290</v>
      </c>
      <c r="F1350" s="8" t="s">
        <v>12</v>
      </c>
      <c r="G1350" s="8" t="s">
        <v>9264</v>
      </c>
      <c r="H1350" s="8" t="s">
        <v>126</v>
      </c>
      <c r="I1350" s="8" t="s">
        <v>15</v>
      </c>
      <c r="J1350" s="8">
        <v>61</v>
      </c>
      <c r="K1350" s="14" t="s">
        <v>521</v>
      </c>
      <c r="L1350" s="14" t="s">
        <v>5814</v>
      </c>
      <c r="M1350" s="10">
        <v>0.85721945577728298</v>
      </c>
      <c r="N1350" s="8" t="s">
        <v>9181</v>
      </c>
      <c r="O1350" s="8" t="s">
        <v>125</v>
      </c>
      <c r="P1350" s="9">
        <v>0.56843750000000004</v>
      </c>
      <c r="Q1350" s="9">
        <v>0.56868055555555552</v>
      </c>
      <c r="R1350" s="8">
        <v>0</v>
      </c>
      <c r="S1350" s="10">
        <v>20.350000000000001</v>
      </c>
      <c r="T1350" s="8" t="s">
        <v>4145</v>
      </c>
      <c r="U1350" s="8" t="s">
        <v>4146</v>
      </c>
      <c r="V1350" s="10">
        <v>0.45352702463827099</v>
      </c>
      <c r="W1350">
        <v>871.83</v>
      </c>
      <c r="X1350" s="8">
        <v>0</v>
      </c>
      <c r="Y1350" s="8">
        <v>0</v>
      </c>
      <c r="Z1350">
        <v>0</v>
      </c>
      <c r="AA1350">
        <v>0</v>
      </c>
      <c r="AB1350" s="8">
        <f>Solution[[#This Row],[Old Stop]] +1</f>
        <v>62</v>
      </c>
      <c r="AC1350" s="8" t="str">
        <f>_xlfn.CONCAT(Solution[[#This Row],[Old Rt '#]],"_",Solution[[#This Row],[Week '#]],"_", _xlfn.SWITCH(Solution[[#This Row],[Old Delivery Day]], "M", "Monday", "T", "Tuesday", "W", "Wednesday", "R", "Thursday", "F", "Friday"))</f>
        <v>103_Week4_Tuesday</v>
      </c>
      <c r="AD1350" s="20">
        <v>33.986600000000003</v>
      </c>
      <c r="AE1350" s="20">
        <v>31.364000000000001</v>
      </c>
      <c r="AF1350" s="20">
        <v>38.909999999999997</v>
      </c>
      <c r="AG1350" s="20">
        <v>39.574199999999998</v>
      </c>
      <c r="AH1350">
        <v>20.04</v>
      </c>
      <c r="AI1350" s="8" t="s">
        <v>3414</v>
      </c>
      <c r="AJ1350" s="8" t="s">
        <v>5604</v>
      </c>
      <c r="AK1350" s="8">
        <v>1</v>
      </c>
      <c r="AL1350" s="8">
        <v>0</v>
      </c>
      <c r="AM1350" s="11">
        <v>9.14</v>
      </c>
      <c r="AN1350" s="11">
        <v>20.059999999999999</v>
      </c>
      <c r="AO1350" t="s">
        <v>163</v>
      </c>
      <c r="AP1350" s="8" t="s">
        <v>191</v>
      </c>
      <c r="AQ1350" s="8" t="s">
        <v>44</v>
      </c>
      <c r="AR1350" s="8" t="s">
        <v>163</v>
      </c>
      <c r="AS1350" s="8" t="s">
        <v>163</v>
      </c>
      <c r="AT1350" s="8" t="s">
        <v>168</v>
      </c>
      <c r="AU13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50" s="8">
        <v>0</v>
      </c>
      <c r="AW1350">
        <v>8.4966500000000007</v>
      </c>
      <c r="AX1350">
        <v>7.8410000000000002</v>
      </c>
      <c r="AY1350">
        <v>9.7274999999999991</v>
      </c>
      <c r="AZ1350">
        <v>9.8935499999999994</v>
      </c>
    </row>
    <row r="1351" spans="1:52" x14ac:dyDescent="0.3">
      <c r="A1351" s="43" t="s">
        <v>805</v>
      </c>
      <c r="B1351" t="s">
        <v>120</v>
      </c>
      <c r="C1351" t="s">
        <v>136</v>
      </c>
      <c r="D1351" s="8" t="s">
        <v>104</v>
      </c>
      <c r="E1351" s="8" t="s">
        <v>290</v>
      </c>
      <c r="F1351" s="8" t="s">
        <v>15</v>
      </c>
      <c r="G1351" s="8" t="s">
        <v>9259</v>
      </c>
      <c r="H1351" s="8" t="s">
        <v>290</v>
      </c>
      <c r="I1351" s="8" t="s">
        <v>12</v>
      </c>
      <c r="J1351" s="8">
        <v>65</v>
      </c>
      <c r="K1351" s="14" t="s">
        <v>804</v>
      </c>
      <c r="L1351" s="14" t="s">
        <v>5793</v>
      </c>
      <c r="M1351" s="10">
        <v>0.24627874253843601</v>
      </c>
      <c r="N1351" s="8" t="s">
        <v>8546</v>
      </c>
      <c r="O1351" s="8" t="s">
        <v>147</v>
      </c>
      <c r="P1351" s="9">
        <v>0.45181712962962961</v>
      </c>
      <c r="Q1351" s="9">
        <v>0.45969907407407407</v>
      </c>
      <c r="R1351" s="8">
        <v>0</v>
      </c>
      <c r="S1351" s="10">
        <v>12.566666666666666</v>
      </c>
      <c r="T1351" s="8" t="s">
        <v>3618</v>
      </c>
      <c r="U1351" s="8" t="s">
        <v>3619</v>
      </c>
      <c r="V1351" s="10">
        <v>4.7226380173885897E-2</v>
      </c>
      <c r="W1351">
        <v>2315.25</v>
      </c>
      <c r="X1351" s="8">
        <v>0</v>
      </c>
      <c r="Y1351" s="8">
        <v>0</v>
      </c>
      <c r="Z1351">
        <v>0</v>
      </c>
      <c r="AA1351">
        <v>0</v>
      </c>
      <c r="AB1351" s="8">
        <f>Solution[[#This Row],[Old Stop]] +1</f>
        <v>66</v>
      </c>
      <c r="AC1351" s="8" t="str">
        <f>_xlfn.CONCAT(Solution[[#This Row],[Old Rt '#]],"_",Solution[[#This Row],[Week '#]],"_", _xlfn.SWITCH(Solution[[#This Row],[Old Delivery Day]], "M", "Monday", "T", "Tuesday", "W", "Wednesday", "R", "Thursday", "F", "Friday"))</f>
        <v>105_Week4_Wednesday</v>
      </c>
      <c r="AD1351" s="20">
        <v>47.783000000000001</v>
      </c>
      <c r="AE1351" s="20">
        <v>41.86</v>
      </c>
      <c r="AF1351" s="20">
        <v>41.86</v>
      </c>
      <c r="AG1351" s="20">
        <v>41.86</v>
      </c>
      <c r="AH1351">
        <v>42.25</v>
      </c>
      <c r="AI1351" s="8" t="s">
        <v>3526</v>
      </c>
      <c r="AJ1351" s="8" t="s">
        <v>5593</v>
      </c>
      <c r="AK1351" s="8">
        <v>1</v>
      </c>
      <c r="AL1351" s="8">
        <v>0</v>
      </c>
      <c r="AM1351" s="11">
        <v>41.86</v>
      </c>
      <c r="AN1351" s="11">
        <v>41.86</v>
      </c>
      <c r="AO1351" t="s">
        <v>163</v>
      </c>
      <c r="AP1351" s="8" t="s">
        <v>191</v>
      </c>
      <c r="AQ1351" s="8" t="s">
        <v>44</v>
      </c>
      <c r="AR1351" s="8" t="s">
        <v>164</v>
      </c>
      <c r="AS1351" s="8" t="s">
        <v>163</v>
      </c>
      <c r="AT1351" s="8" t="s">
        <v>168</v>
      </c>
      <c r="AU13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1" s="8">
        <v>0</v>
      </c>
      <c r="AW1351">
        <v>11.94575</v>
      </c>
      <c r="AX1351">
        <v>10.465</v>
      </c>
      <c r="AY1351">
        <v>10.465</v>
      </c>
      <c r="AZ1351">
        <v>10.465</v>
      </c>
    </row>
    <row r="1352" spans="1:52" x14ac:dyDescent="0.3">
      <c r="A1352" s="43" t="s">
        <v>1256</v>
      </c>
      <c r="B1352" t="s">
        <v>3461</v>
      </c>
      <c r="C1352" t="s">
        <v>110</v>
      </c>
      <c r="D1352" s="8" t="s">
        <v>104</v>
      </c>
      <c r="E1352" s="8" t="s">
        <v>290</v>
      </c>
      <c r="F1352" s="8" t="s">
        <v>12</v>
      </c>
      <c r="G1352" s="8" t="s">
        <v>9261</v>
      </c>
      <c r="H1352" s="8" t="s">
        <v>126</v>
      </c>
      <c r="I1352" s="8" t="s">
        <v>15</v>
      </c>
      <c r="J1352" s="8">
        <v>240</v>
      </c>
      <c r="K1352" s="14" t="s">
        <v>1255</v>
      </c>
      <c r="L1352" s="14" t="s">
        <v>6029</v>
      </c>
      <c r="M1352" s="10">
        <v>11.316322226243001</v>
      </c>
      <c r="N1352" s="8" t="s">
        <v>9179</v>
      </c>
      <c r="O1352" s="8" t="s">
        <v>147</v>
      </c>
      <c r="P1352" s="9">
        <v>0.56763888888888892</v>
      </c>
      <c r="Q1352" s="9">
        <v>0.56784722222222217</v>
      </c>
      <c r="R1352" s="8">
        <v>0</v>
      </c>
      <c r="S1352" s="10">
        <v>5.7958333333333334</v>
      </c>
      <c r="T1352" s="8" t="s">
        <v>3463</v>
      </c>
      <c r="U1352" s="8" t="s">
        <v>3464</v>
      </c>
      <c r="V1352" s="10">
        <v>8.1051613266548905</v>
      </c>
      <c r="W1352">
        <v>1765.78</v>
      </c>
      <c r="X1352" s="8">
        <v>0</v>
      </c>
      <c r="Y1352" s="8">
        <v>0</v>
      </c>
      <c r="Z1352">
        <v>0</v>
      </c>
      <c r="AA1352">
        <v>0</v>
      </c>
      <c r="AB1352" s="8">
        <f>Solution[[#This Row],[Old Stop]] +1</f>
        <v>241</v>
      </c>
      <c r="AC1352" s="8" t="str">
        <f>_xlfn.CONCAT(Solution[[#This Row],[Old Rt '#]],"_",Solution[[#This Row],[Week '#]],"_", _xlfn.SWITCH(Solution[[#This Row],[Old Delivery Day]], "M", "Monday", "T", "Tuesday", "W", "Wednesday", "R", "Thursday", "F", "Friday"))</f>
        <v>103_Week4_Tuesday</v>
      </c>
      <c r="AD1352" s="20">
        <v>45.651200000000003</v>
      </c>
      <c r="AE1352" s="20">
        <v>42.460900000000002</v>
      </c>
      <c r="AF1352" s="20">
        <v>46.555300000000003</v>
      </c>
      <c r="AG1352" s="20">
        <v>45.78</v>
      </c>
      <c r="AH1352">
        <v>50.8</v>
      </c>
      <c r="AI1352" s="8" t="s">
        <v>3414</v>
      </c>
      <c r="AJ1352" s="8" t="s">
        <v>5604</v>
      </c>
      <c r="AK1352" s="8">
        <v>1</v>
      </c>
      <c r="AL1352" s="8">
        <v>0</v>
      </c>
      <c r="AM1352" s="11">
        <v>44.01</v>
      </c>
      <c r="AN1352" s="11">
        <v>40.057499999999997</v>
      </c>
      <c r="AO1352" t="s">
        <v>163</v>
      </c>
      <c r="AP1352" s="8" t="s">
        <v>191</v>
      </c>
      <c r="AQ1352" s="8" t="s">
        <v>44</v>
      </c>
      <c r="AR1352" s="8" t="s">
        <v>163</v>
      </c>
      <c r="AS1352" s="8" t="s">
        <v>163</v>
      </c>
      <c r="AT1352" s="8" t="s">
        <v>168</v>
      </c>
      <c r="AU13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52" s="8">
        <v>0</v>
      </c>
      <c r="AW1352">
        <v>11.412800000000001</v>
      </c>
      <c r="AX1352">
        <v>10.615225000000001</v>
      </c>
      <c r="AY1352">
        <v>11.638825000000001</v>
      </c>
      <c r="AZ1352">
        <v>11.445</v>
      </c>
    </row>
    <row r="1353" spans="1:52" x14ac:dyDescent="0.3">
      <c r="A1353" s="43" t="s">
        <v>1193</v>
      </c>
      <c r="B1353" t="s">
        <v>3673</v>
      </c>
      <c r="C1353" t="s">
        <v>110</v>
      </c>
      <c r="D1353" s="8" t="s">
        <v>104</v>
      </c>
      <c r="E1353" s="8" t="s">
        <v>290</v>
      </c>
      <c r="F1353" s="8" t="s">
        <v>12</v>
      </c>
      <c r="G1353" s="8" t="s">
        <v>9257</v>
      </c>
      <c r="H1353" s="8" t="s">
        <v>126</v>
      </c>
      <c r="I1353" s="8" t="s">
        <v>14</v>
      </c>
      <c r="J1353" s="8">
        <v>349</v>
      </c>
      <c r="K1353" s="14" t="s">
        <v>1192</v>
      </c>
      <c r="L1353" s="14" t="s">
        <v>6020</v>
      </c>
      <c r="M1353" s="10">
        <v>0.135035122881561</v>
      </c>
      <c r="N1353" s="8" t="s">
        <v>9183</v>
      </c>
      <c r="O1353" s="8" t="s">
        <v>147</v>
      </c>
      <c r="P1353" s="9">
        <v>0.48616898148148147</v>
      </c>
      <c r="Q1353" s="9">
        <v>0.49921296296296297</v>
      </c>
      <c r="R1353" s="8">
        <v>0</v>
      </c>
      <c r="S1353" s="10">
        <v>10.59</v>
      </c>
      <c r="T1353" s="8" t="s">
        <v>3675</v>
      </c>
      <c r="U1353" s="8" t="s">
        <v>3676</v>
      </c>
      <c r="V1353" s="10">
        <v>5.3539923810696902E-2</v>
      </c>
      <c r="W1353">
        <v>2858.58</v>
      </c>
      <c r="X1353" s="8">
        <v>13</v>
      </c>
      <c r="Y1353" s="8">
        <v>0.77192982456140402</v>
      </c>
      <c r="Z1353">
        <v>3</v>
      </c>
      <c r="AA1353">
        <v>58</v>
      </c>
      <c r="AB1353" s="8">
        <f>Solution[[#This Row],[Old Stop]] +1</f>
        <v>350</v>
      </c>
      <c r="AC1353" s="8" t="str">
        <f>_xlfn.CONCAT(Solution[[#This Row],[Old Rt '#]],"_",Solution[[#This Row],[Week '#]],"_", _xlfn.SWITCH(Solution[[#This Row],[Old Delivery Day]], "M", "Monday", "T", "Tuesday", "W", "Wednesday", "R", "Thursday", "F", "Friday"))</f>
        <v>103_Week4_Friday</v>
      </c>
      <c r="AD1353" s="20">
        <v>55.593000000000004</v>
      </c>
      <c r="AE1353" s="20">
        <v>48.37</v>
      </c>
      <c r="AF1353" s="20">
        <v>49.368400000000001</v>
      </c>
      <c r="AG1353" s="20">
        <v>55.8962</v>
      </c>
      <c r="AH1353">
        <v>59.95</v>
      </c>
      <c r="AI1353" s="8" t="s">
        <v>3414</v>
      </c>
      <c r="AJ1353" s="8" t="s">
        <v>5604</v>
      </c>
      <c r="AK1353" s="8">
        <v>1</v>
      </c>
      <c r="AL1353" s="8">
        <v>57</v>
      </c>
      <c r="AM1353" s="11">
        <v>42.645000000000003</v>
      </c>
      <c r="AN1353" s="11">
        <v>62.966200000000001</v>
      </c>
      <c r="AO1353" t="s">
        <v>163</v>
      </c>
      <c r="AP1353" s="8" t="s">
        <v>191</v>
      </c>
      <c r="AQ1353" s="8" t="s">
        <v>44</v>
      </c>
      <c r="AR1353" s="8" t="s">
        <v>163</v>
      </c>
      <c r="AS1353" s="8" t="s">
        <v>163</v>
      </c>
      <c r="AT1353" s="8" t="s">
        <v>168</v>
      </c>
      <c r="AU13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3" s="8">
        <v>57</v>
      </c>
      <c r="AW1353">
        <v>13.898250000000001</v>
      </c>
      <c r="AX1353">
        <v>12.092499999999999</v>
      </c>
      <c r="AY1353">
        <v>12.3421</v>
      </c>
      <c r="AZ1353">
        <v>13.97405</v>
      </c>
    </row>
    <row r="1354" spans="1:52" x14ac:dyDescent="0.3">
      <c r="A1354" s="43" t="s">
        <v>1710</v>
      </c>
      <c r="B1354" t="s">
        <v>3856</v>
      </c>
      <c r="C1354" t="s">
        <v>110</v>
      </c>
      <c r="D1354" s="8" t="s">
        <v>104</v>
      </c>
      <c r="E1354" s="8" t="s">
        <v>290</v>
      </c>
      <c r="F1354" s="8" t="s">
        <v>15</v>
      </c>
      <c r="G1354" s="8" t="s">
        <v>9247</v>
      </c>
      <c r="H1354" s="8" t="s">
        <v>290</v>
      </c>
      <c r="I1354" s="8" t="s">
        <v>12</v>
      </c>
      <c r="J1354" s="8">
        <v>173</v>
      </c>
      <c r="K1354" s="14" t="s">
        <v>1709</v>
      </c>
      <c r="L1354" s="14" t="s">
        <v>5947</v>
      </c>
      <c r="M1354" s="10">
        <v>44.380322012896002</v>
      </c>
      <c r="N1354" s="8" t="s">
        <v>8548</v>
      </c>
      <c r="O1354" s="8" t="s">
        <v>147</v>
      </c>
      <c r="P1354" s="9">
        <v>0.51503472222222224</v>
      </c>
      <c r="Q1354" s="9">
        <v>0.52430555555555558</v>
      </c>
      <c r="R1354" s="8">
        <v>0</v>
      </c>
      <c r="S1354" s="10">
        <v>14.204166666666667</v>
      </c>
      <c r="T1354" s="8" t="s">
        <v>3858</v>
      </c>
      <c r="U1354" s="8" t="s">
        <v>3859</v>
      </c>
      <c r="V1354" s="10">
        <v>39.623415408177102</v>
      </c>
      <c r="W1354">
        <v>5645.86</v>
      </c>
      <c r="X1354" s="8">
        <v>0</v>
      </c>
      <c r="Y1354" s="8">
        <v>0</v>
      </c>
      <c r="Z1354">
        <v>0</v>
      </c>
      <c r="AA1354">
        <v>0</v>
      </c>
      <c r="AB1354" s="8">
        <f>Solution[[#This Row],[Old Stop]] +1</f>
        <v>174</v>
      </c>
      <c r="AC1354" s="8" t="str">
        <f>_xlfn.CONCAT(Solution[[#This Row],[Old Rt '#]],"_",Solution[[#This Row],[Week '#]],"_", _xlfn.SWITCH(Solution[[#This Row],[Old Delivery Day]], "M", "Monday", "T", "Tuesday", "W", "Wednesday", "R", "Thursday", "F", "Friday"))</f>
        <v>105_Week4_Wednesday</v>
      </c>
      <c r="AD1354" s="20">
        <v>90.19</v>
      </c>
      <c r="AE1354" s="20">
        <v>100.6876</v>
      </c>
      <c r="AF1354" s="20">
        <v>126.1857</v>
      </c>
      <c r="AG1354" s="20">
        <v>116.2084</v>
      </c>
      <c r="AH1354">
        <v>133.78</v>
      </c>
      <c r="AI1354" s="8" t="s">
        <v>3526</v>
      </c>
      <c r="AJ1354" s="8" t="s">
        <v>5593</v>
      </c>
      <c r="AK1354" s="8">
        <v>1</v>
      </c>
      <c r="AL1354" s="8">
        <v>0</v>
      </c>
      <c r="AM1354" s="11">
        <v>130.63499999999999</v>
      </c>
      <c r="AN1354" s="11">
        <v>104.795</v>
      </c>
      <c r="AO1354" t="s">
        <v>163</v>
      </c>
      <c r="AP1354" s="8" t="s">
        <v>191</v>
      </c>
      <c r="AQ1354" s="8" t="s">
        <v>44</v>
      </c>
      <c r="AR1354" s="8" t="s">
        <v>164</v>
      </c>
      <c r="AS1354" s="8" t="s">
        <v>163</v>
      </c>
      <c r="AT1354" s="8" t="s">
        <v>168</v>
      </c>
      <c r="AU13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4" s="8">
        <v>0</v>
      </c>
      <c r="AW1354">
        <v>22.547499999999999</v>
      </c>
      <c r="AX1354">
        <v>25.171900000000001</v>
      </c>
      <c r="AY1354">
        <v>31.546424999999999</v>
      </c>
      <c r="AZ1354">
        <v>29.052099999999999</v>
      </c>
    </row>
    <row r="1355" spans="1:52" x14ac:dyDescent="0.3">
      <c r="A1355" s="43" t="s">
        <v>1644</v>
      </c>
      <c r="B1355" t="s">
        <v>3593</v>
      </c>
      <c r="C1355" t="s">
        <v>138</v>
      </c>
      <c r="D1355" s="8" t="s">
        <v>104</v>
      </c>
      <c r="E1355" s="8" t="s">
        <v>290</v>
      </c>
      <c r="F1355" s="8" t="s">
        <v>12</v>
      </c>
      <c r="G1355" s="8" t="s">
        <v>9247</v>
      </c>
      <c r="H1355" s="8" t="s">
        <v>126</v>
      </c>
      <c r="I1355" s="8" t="s">
        <v>14</v>
      </c>
      <c r="J1355" s="8">
        <v>348</v>
      </c>
      <c r="K1355" s="14" t="s">
        <v>1643</v>
      </c>
      <c r="L1355" s="14" t="s">
        <v>5973</v>
      </c>
      <c r="M1355" s="10">
        <v>0.24832041484131701</v>
      </c>
      <c r="N1355" s="8" t="s">
        <v>9178</v>
      </c>
      <c r="O1355" s="8" t="s">
        <v>129</v>
      </c>
      <c r="P1355" s="9">
        <v>0.48273148148148148</v>
      </c>
      <c r="Q1355" s="9">
        <v>0.48607638888888888</v>
      </c>
      <c r="R1355" s="8">
        <v>0</v>
      </c>
      <c r="S1355" s="10">
        <v>5.67</v>
      </c>
      <c r="T1355" s="8" t="s">
        <v>3786</v>
      </c>
      <c r="U1355" s="8" t="s">
        <v>3787</v>
      </c>
      <c r="V1355" s="10">
        <v>0.12532157278998399</v>
      </c>
      <c r="W1355">
        <v>660.65</v>
      </c>
      <c r="X1355" s="8">
        <v>0</v>
      </c>
      <c r="Y1355" s="8">
        <v>0</v>
      </c>
      <c r="Z1355">
        <v>0</v>
      </c>
      <c r="AA1355">
        <v>0</v>
      </c>
      <c r="AB1355" s="8">
        <f>Solution[[#This Row],[Old Stop]] +1</f>
        <v>349</v>
      </c>
      <c r="AC1355" s="8" t="str">
        <f>_xlfn.CONCAT(Solution[[#This Row],[Old Rt '#]],"_",Solution[[#This Row],[Week '#]],"_", _xlfn.SWITCH(Solution[[#This Row],[Old Delivery Day]], "M", "Monday", "T", "Tuesday", "W", "Wednesday", "R", "Thursday", "F", "Friday"))</f>
        <v>103_Week4_Friday</v>
      </c>
      <c r="AD1355" s="20">
        <v>15.2</v>
      </c>
      <c r="AE1355" s="20">
        <v>16.594999999999999</v>
      </c>
      <c r="AF1355" s="20">
        <v>19.850000000000001</v>
      </c>
      <c r="AG1355" s="20">
        <v>17.225000000000001</v>
      </c>
      <c r="AH1355">
        <v>10.52</v>
      </c>
      <c r="AI1355" s="8" t="s">
        <v>3414</v>
      </c>
      <c r="AJ1355" s="8" t="s">
        <v>5604</v>
      </c>
      <c r="AK1355" s="8">
        <v>1</v>
      </c>
      <c r="AL1355" s="8">
        <v>0</v>
      </c>
      <c r="AM1355" s="11">
        <v>9.9250000000000007</v>
      </c>
      <c r="AN1355" s="11">
        <v>16.7</v>
      </c>
      <c r="AO1355" t="s">
        <v>163</v>
      </c>
      <c r="AP1355" s="8" t="s">
        <v>191</v>
      </c>
      <c r="AQ1355" s="8" t="s">
        <v>44</v>
      </c>
      <c r="AR1355" s="8" t="s">
        <v>163</v>
      </c>
      <c r="AS1355" s="8" t="s">
        <v>163</v>
      </c>
      <c r="AT1355" s="8" t="s">
        <v>168</v>
      </c>
      <c r="AU13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5" s="8">
        <v>0</v>
      </c>
      <c r="AW1355">
        <v>3.8</v>
      </c>
      <c r="AX1355">
        <v>4.1487499999999997</v>
      </c>
      <c r="AY1355">
        <v>4.9625000000000004</v>
      </c>
      <c r="AZ1355">
        <v>4.3062500000000004</v>
      </c>
    </row>
    <row r="1356" spans="1:52" x14ac:dyDescent="0.3">
      <c r="A1356" s="43" t="s">
        <v>1476</v>
      </c>
      <c r="B1356" t="s">
        <v>5040</v>
      </c>
      <c r="C1356" t="s">
        <v>110</v>
      </c>
      <c r="D1356" s="8" t="s">
        <v>104</v>
      </c>
      <c r="E1356" s="8" t="s">
        <v>290</v>
      </c>
      <c r="F1356" s="8" t="s">
        <v>12</v>
      </c>
      <c r="G1356" s="8" t="s">
        <v>9263</v>
      </c>
      <c r="H1356" s="8" t="s">
        <v>126</v>
      </c>
      <c r="I1356" s="8" t="s">
        <v>14</v>
      </c>
      <c r="J1356" s="8">
        <v>380</v>
      </c>
      <c r="K1356" s="14" t="s">
        <v>1475</v>
      </c>
      <c r="L1356" s="14" t="s">
        <v>6119</v>
      </c>
      <c r="M1356" s="10">
        <v>30.651994007537301</v>
      </c>
      <c r="N1356" s="8" t="s">
        <v>9185</v>
      </c>
      <c r="O1356" s="8" t="s">
        <v>125</v>
      </c>
      <c r="P1356" s="9">
        <v>0.54777777777777781</v>
      </c>
      <c r="Q1356" s="9">
        <v>0.5493865740740741</v>
      </c>
      <c r="R1356" s="8">
        <v>0</v>
      </c>
      <c r="S1356" s="10">
        <v>1.1555555566666667</v>
      </c>
      <c r="T1356" s="8" t="s">
        <v>5042</v>
      </c>
      <c r="U1356" s="8" t="s">
        <v>5043</v>
      </c>
      <c r="V1356" s="10">
        <v>31.818926996487299</v>
      </c>
      <c r="W1356">
        <v>1022.04</v>
      </c>
      <c r="X1356" s="8">
        <v>0</v>
      </c>
      <c r="Y1356" s="8">
        <v>0</v>
      </c>
      <c r="Z1356">
        <v>0</v>
      </c>
      <c r="AA1356">
        <v>0</v>
      </c>
      <c r="AB1356" s="8">
        <f>Solution[[#This Row],[Old Stop]] +1</f>
        <v>381</v>
      </c>
      <c r="AC1356" s="8" t="str">
        <f>_xlfn.CONCAT(Solution[[#This Row],[Old Rt '#]],"_",Solution[[#This Row],[Week '#]],"_", _xlfn.SWITCH(Solution[[#This Row],[Old Delivery Day]], "M", "Monday", "T", "Tuesday", "W", "Wednesday", "R", "Thursday", "F", "Friday"))</f>
        <v>103_Week4_Friday</v>
      </c>
      <c r="AD1356" s="20">
        <v>38.82</v>
      </c>
      <c r="AE1356" s="20">
        <v>38.82</v>
      </c>
      <c r="AF1356" s="20">
        <v>40.031399999999998</v>
      </c>
      <c r="AG1356" s="20">
        <v>40.94</v>
      </c>
      <c r="AH1356">
        <v>21.7</v>
      </c>
      <c r="AI1356" s="8" t="s">
        <v>3414</v>
      </c>
      <c r="AJ1356" s="8" t="s">
        <v>5604</v>
      </c>
      <c r="AK1356" s="8">
        <v>1</v>
      </c>
      <c r="AL1356" s="8">
        <v>0</v>
      </c>
      <c r="AM1356" s="11">
        <v>19.41</v>
      </c>
      <c r="AN1356" s="11">
        <v>20.47</v>
      </c>
      <c r="AO1356" t="s">
        <v>163</v>
      </c>
      <c r="AP1356" s="8" t="s">
        <v>191</v>
      </c>
      <c r="AQ1356" s="8" t="s">
        <v>44</v>
      </c>
      <c r="AR1356" s="8" t="s">
        <v>163</v>
      </c>
      <c r="AS1356" s="8" t="s">
        <v>163</v>
      </c>
      <c r="AT1356" s="8" t="s">
        <v>168</v>
      </c>
      <c r="AU13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6" s="8">
        <v>0</v>
      </c>
      <c r="AW1356">
        <v>9.7050000000000001</v>
      </c>
      <c r="AX1356">
        <v>9.7050000000000001</v>
      </c>
      <c r="AY1356">
        <v>10.007849999999999</v>
      </c>
      <c r="AZ1356">
        <v>10.234999999999999</v>
      </c>
    </row>
    <row r="1357" spans="1:52" x14ac:dyDescent="0.3">
      <c r="A1357" s="43" t="s">
        <v>231</v>
      </c>
      <c r="B1357" t="s">
        <v>3606</v>
      </c>
      <c r="C1357" t="s">
        <v>110</v>
      </c>
      <c r="D1357" s="8" t="s">
        <v>104</v>
      </c>
      <c r="E1357" s="8" t="s">
        <v>290</v>
      </c>
      <c r="F1357" s="8" t="s">
        <v>15</v>
      </c>
      <c r="G1357" s="8" t="s">
        <v>9258</v>
      </c>
      <c r="H1357" s="8" t="s">
        <v>290</v>
      </c>
      <c r="I1357" s="8" t="s">
        <v>12</v>
      </c>
      <c r="J1357" s="8">
        <v>95</v>
      </c>
      <c r="K1357" s="14" t="s">
        <v>230</v>
      </c>
      <c r="L1357" s="14" t="s">
        <v>5757</v>
      </c>
      <c r="M1357" s="10">
        <v>0.97528904069105204</v>
      </c>
      <c r="N1357" s="8" t="s">
        <v>8538</v>
      </c>
      <c r="O1357" s="8" t="s">
        <v>147</v>
      </c>
      <c r="P1357" s="9">
        <v>0.47928240740740741</v>
      </c>
      <c r="Q1357" s="9">
        <v>0.48421296296296296</v>
      </c>
      <c r="R1357" s="8">
        <v>0</v>
      </c>
      <c r="S1357" s="10">
        <v>8.8541666666666661</v>
      </c>
      <c r="T1357" s="8" t="s">
        <v>3608</v>
      </c>
      <c r="U1357" s="8" t="s">
        <v>3609</v>
      </c>
      <c r="V1357" s="10">
        <v>0.62435562311278503</v>
      </c>
      <c r="W1357">
        <v>3605.97</v>
      </c>
      <c r="X1357" s="8">
        <v>0</v>
      </c>
      <c r="Y1357" s="8">
        <v>0</v>
      </c>
      <c r="Z1357">
        <v>0</v>
      </c>
      <c r="AA1357">
        <v>0</v>
      </c>
      <c r="AB1357" s="8">
        <f>Solution[[#This Row],[Old Stop]] +1</f>
        <v>96</v>
      </c>
      <c r="AC1357" s="8" t="str">
        <f>_xlfn.CONCAT(Solution[[#This Row],[Old Rt '#]],"_",Solution[[#This Row],[Week '#]],"_", _xlfn.SWITCH(Solution[[#This Row],[Old Delivery Day]], "M", "Monday", "T", "Tuesday", "W", "Wednesday", "R", "Thursday", "F", "Friday"))</f>
        <v>105_Week4_Wednesday</v>
      </c>
      <c r="AD1357" s="20">
        <v>83.6</v>
      </c>
      <c r="AE1357" s="20">
        <v>86.727599999999995</v>
      </c>
      <c r="AF1357" s="20">
        <v>90.332300000000004</v>
      </c>
      <c r="AG1357" s="20">
        <v>89.544600000000003</v>
      </c>
      <c r="AH1357">
        <v>96.47</v>
      </c>
      <c r="AI1357" s="8" t="s">
        <v>3526</v>
      </c>
      <c r="AJ1357" s="8" t="s">
        <v>5593</v>
      </c>
      <c r="AK1357" s="8">
        <v>1</v>
      </c>
      <c r="AL1357" s="8">
        <v>0</v>
      </c>
      <c r="AM1357" s="11">
        <v>89.133700000000005</v>
      </c>
      <c r="AN1357" s="11">
        <v>90.14</v>
      </c>
      <c r="AO1357" t="s">
        <v>163</v>
      </c>
      <c r="AP1357" s="8" t="s">
        <v>191</v>
      </c>
      <c r="AQ1357" s="8" t="s">
        <v>44</v>
      </c>
      <c r="AR1357" s="8" t="s">
        <v>164</v>
      </c>
      <c r="AS1357" s="8" t="s">
        <v>163</v>
      </c>
      <c r="AT1357" s="8" t="s">
        <v>168</v>
      </c>
      <c r="AU13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7" s="8">
        <v>0</v>
      </c>
      <c r="AW1357">
        <v>20.9</v>
      </c>
      <c r="AX1357">
        <v>21.681899999999999</v>
      </c>
      <c r="AY1357">
        <v>22.583075000000001</v>
      </c>
      <c r="AZ1357">
        <v>22.386150000000001</v>
      </c>
    </row>
    <row r="1358" spans="1:52" x14ac:dyDescent="0.3">
      <c r="A1358" s="43" t="s">
        <v>1189</v>
      </c>
      <c r="B1358" t="s">
        <v>3667</v>
      </c>
      <c r="C1358" t="s">
        <v>110</v>
      </c>
      <c r="D1358" s="8" t="s">
        <v>104</v>
      </c>
      <c r="E1358" s="8" t="s">
        <v>290</v>
      </c>
      <c r="F1358" s="8" t="s">
        <v>12</v>
      </c>
      <c r="G1358" s="8" t="s">
        <v>9255</v>
      </c>
      <c r="H1358" s="8" t="s">
        <v>290</v>
      </c>
      <c r="I1358" s="8" t="s">
        <v>12</v>
      </c>
      <c r="J1358" s="8">
        <v>60</v>
      </c>
      <c r="K1358" s="14" t="s">
        <v>1188</v>
      </c>
      <c r="L1358" s="14" t="s">
        <v>6025</v>
      </c>
      <c r="M1358" s="10">
        <v>5.6387336970003599</v>
      </c>
      <c r="N1358" s="8" t="s">
        <v>9182</v>
      </c>
      <c r="O1358" s="8" t="s">
        <v>110</v>
      </c>
      <c r="P1358" s="9">
        <v>0.50313657407407408</v>
      </c>
      <c r="Q1358" s="9">
        <v>0.52649305555555559</v>
      </c>
      <c r="R1358" s="8">
        <v>0</v>
      </c>
      <c r="S1358" s="10">
        <v>33.633333333333333</v>
      </c>
      <c r="T1358" s="8" t="s">
        <v>3669</v>
      </c>
      <c r="U1358" s="8" t="s">
        <v>3670</v>
      </c>
      <c r="V1358" s="10">
        <v>5.56545303118593</v>
      </c>
      <c r="W1358">
        <v>3995.75</v>
      </c>
      <c r="X1358" s="8">
        <v>0</v>
      </c>
      <c r="Y1358" s="8">
        <v>0</v>
      </c>
      <c r="Z1358">
        <v>0</v>
      </c>
      <c r="AA1358">
        <v>0</v>
      </c>
      <c r="AB1358" s="8">
        <f>Solution[[#This Row],[Old Stop]] +1</f>
        <v>61</v>
      </c>
      <c r="AC1358" s="8" t="str">
        <f>_xlfn.CONCAT(Solution[[#This Row],[Old Rt '#]],"_",Solution[[#This Row],[Week '#]],"_", _xlfn.SWITCH(Solution[[#This Row],[Old Delivery Day]], "M", "Monday", "T", "Tuesday", "W", "Wednesday", "R", "Thursday", "F", "Friday"))</f>
        <v>105_Week4_Wednesday</v>
      </c>
      <c r="AD1358" s="20">
        <v>155.11199999999999</v>
      </c>
      <c r="AE1358" s="20">
        <v>143.42330000000001</v>
      </c>
      <c r="AF1358" s="20">
        <v>201.31549999999999</v>
      </c>
      <c r="AG1358" s="20">
        <v>248.52330000000001</v>
      </c>
      <c r="AH1358">
        <v>145.52000000000001</v>
      </c>
      <c r="AI1358" s="8" t="s">
        <v>3414</v>
      </c>
      <c r="AJ1358" s="8" t="s">
        <v>5604</v>
      </c>
      <c r="AK1358" s="8">
        <v>1</v>
      </c>
      <c r="AL1358" s="8">
        <v>0</v>
      </c>
      <c r="AM1358" s="11">
        <v>106.17619999999999</v>
      </c>
      <c r="AN1358" s="11">
        <v>70.623699999999999</v>
      </c>
      <c r="AO1358" t="s">
        <v>164</v>
      </c>
      <c r="AP1358" s="8" t="s">
        <v>191</v>
      </c>
      <c r="AQ1358" s="8" t="s">
        <v>44</v>
      </c>
      <c r="AR1358" s="8" t="s">
        <v>164</v>
      </c>
      <c r="AS1358" s="8" t="s">
        <v>164</v>
      </c>
      <c r="AT1358" s="8" t="s">
        <v>168</v>
      </c>
      <c r="AU13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8" s="8"/>
      <c r="AW1358">
        <v>38.777999999999999</v>
      </c>
      <c r="AX1358">
        <v>35.855825000000003</v>
      </c>
      <c r="AY1358">
        <v>50.328874999999996</v>
      </c>
      <c r="AZ1358">
        <v>62.130825000000002</v>
      </c>
    </row>
    <row r="1359" spans="1:52" x14ac:dyDescent="0.3">
      <c r="A1359" s="43" t="s">
        <v>1258</v>
      </c>
      <c r="B1359" t="s">
        <v>3638</v>
      </c>
      <c r="C1359" t="s">
        <v>131</v>
      </c>
      <c r="D1359" s="8" t="s">
        <v>104</v>
      </c>
      <c r="E1359" s="8" t="s">
        <v>290</v>
      </c>
      <c r="F1359" s="8" t="s">
        <v>12</v>
      </c>
      <c r="G1359" s="8" t="s">
        <v>9252</v>
      </c>
      <c r="H1359" s="8" t="s">
        <v>126</v>
      </c>
      <c r="I1359" s="8" t="s">
        <v>14</v>
      </c>
      <c r="J1359" s="8">
        <v>255</v>
      </c>
      <c r="K1359" s="14" t="s">
        <v>1257</v>
      </c>
      <c r="L1359" s="14" t="s">
        <v>6030</v>
      </c>
      <c r="M1359" s="10">
        <v>0.78466505726621005</v>
      </c>
      <c r="N1359" s="8" t="s">
        <v>9191</v>
      </c>
      <c r="O1359" s="8" t="s">
        <v>147</v>
      </c>
      <c r="P1359" s="9">
        <v>0.36158564814814814</v>
      </c>
      <c r="Q1359" s="9">
        <v>0.3778009259259259</v>
      </c>
      <c r="R1359" s="8">
        <v>0</v>
      </c>
      <c r="S1359" s="10">
        <v>18.876666666666669</v>
      </c>
      <c r="T1359" s="8" t="s">
        <v>3716</v>
      </c>
      <c r="U1359" s="8" t="s">
        <v>3717</v>
      </c>
      <c r="V1359" s="10">
        <v>0.297602036119619</v>
      </c>
      <c r="W1359">
        <v>3007.41</v>
      </c>
      <c r="X1359" s="8">
        <v>0</v>
      </c>
      <c r="Y1359" s="8">
        <v>0</v>
      </c>
      <c r="Z1359">
        <v>0</v>
      </c>
      <c r="AA1359">
        <v>0</v>
      </c>
      <c r="AB1359" s="8">
        <f>Solution[[#This Row],[Old Stop]] +1</f>
        <v>256</v>
      </c>
      <c r="AC1359" s="8" t="str">
        <f>_xlfn.CONCAT(Solution[[#This Row],[Old Rt '#]],"_",Solution[[#This Row],[Week '#]],"_", _xlfn.SWITCH(Solution[[#This Row],[Old Delivery Day]], "M", "Monday", "T", "Tuesday", "W", "Wednesday", "R", "Thursday", "F", "Friday"))</f>
        <v>103_Week4_Friday</v>
      </c>
      <c r="AD1359" s="20">
        <v>64.767200000000003</v>
      </c>
      <c r="AE1359" s="20">
        <v>58.343499999999999</v>
      </c>
      <c r="AF1359" s="20">
        <v>66.316100000000006</v>
      </c>
      <c r="AG1359" s="20">
        <v>70.056399999999996</v>
      </c>
      <c r="AH1359">
        <v>71.39</v>
      </c>
      <c r="AI1359" s="8" t="s">
        <v>3414</v>
      </c>
      <c r="AJ1359" s="8" t="s">
        <v>5604</v>
      </c>
      <c r="AK1359" s="8">
        <v>1</v>
      </c>
      <c r="AL1359" s="8">
        <v>0</v>
      </c>
      <c r="AM1359" s="11">
        <v>65.31</v>
      </c>
      <c r="AN1359" s="11">
        <v>70.302499999999995</v>
      </c>
      <c r="AO1359" t="s">
        <v>163</v>
      </c>
      <c r="AP1359" s="8" t="s">
        <v>191</v>
      </c>
      <c r="AQ1359" s="8" t="s">
        <v>44</v>
      </c>
      <c r="AR1359" s="8" t="s">
        <v>163</v>
      </c>
      <c r="AS1359" s="8" t="s">
        <v>163</v>
      </c>
      <c r="AT1359" s="8" t="s">
        <v>168</v>
      </c>
      <c r="AU13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59" s="8">
        <v>0</v>
      </c>
      <c r="AW1359">
        <v>16.191800000000001</v>
      </c>
      <c r="AX1359">
        <v>14.585875</v>
      </c>
      <c r="AY1359">
        <v>16.579025000000001</v>
      </c>
      <c r="AZ1359">
        <v>17.514099999999999</v>
      </c>
    </row>
    <row r="1360" spans="1:52" x14ac:dyDescent="0.3">
      <c r="A1360" s="43" t="s">
        <v>384</v>
      </c>
      <c r="B1360" t="s">
        <v>133</v>
      </c>
      <c r="C1360" t="s">
        <v>146</v>
      </c>
      <c r="D1360" s="8" t="s">
        <v>104</v>
      </c>
      <c r="E1360" s="8" t="s">
        <v>290</v>
      </c>
      <c r="F1360" s="8" t="s">
        <v>12</v>
      </c>
      <c r="G1360" s="8" t="s">
        <v>137</v>
      </c>
      <c r="H1360" s="8" t="s">
        <v>290</v>
      </c>
      <c r="I1360" s="8" t="s">
        <v>13</v>
      </c>
      <c r="J1360" s="8">
        <v>0</v>
      </c>
      <c r="K1360" s="14" t="s">
        <v>383</v>
      </c>
      <c r="L1360" s="14" t="s">
        <v>8902</v>
      </c>
      <c r="M1360" s="10">
        <v>0.222108860933389</v>
      </c>
      <c r="N1360" s="8" t="s">
        <v>9186</v>
      </c>
      <c r="O1360" s="8" t="s">
        <v>125</v>
      </c>
      <c r="P1360" s="9">
        <v>0.37793981481481481</v>
      </c>
      <c r="Q1360" s="9">
        <v>0.3848611111111111</v>
      </c>
      <c r="R1360" s="8">
        <v>0</v>
      </c>
      <c r="S1360" s="10">
        <v>10.554166666666667</v>
      </c>
      <c r="T1360" s="8" t="s">
        <v>8903</v>
      </c>
      <c r="U1360" s="8" t="s">
        <v>8904</v>
      </c>
      <c r="V1360" s="10">
        <v>2.4112347848521998E-2</v>
      </c>
      <c r="W1360">
        <v>6540.3</v>
      </c>
      <c r="X1360" s="8">
        <v>0</v>
      </c>
      <c r="Y1360" s="8">
        <v>0</v>
      </c>
      <c r="Z1360">
        <v>0</v>
      </c>
      <c r="AA1360">
        <v>0</v>
      </c>
      <c r="AB1360" s="8">
        <f>Solution[[#This Row],[Old Stop]] +1</f>
        <v>1</v>
      </c>
      <c r="AC1360" s="8" t="str">
        <f>_xlfn.CONCAT(Solution[[#This Row],[Old Rt '#]],"_",Solution[[#This Row],[Week '#]],"_", _xlfn.SWITCH(Solution[[#This Row],[Old Delivery Day]], "M", "Monday", "T", "Tuesday", "W", "Wednesday", "R", "Thursday", "F", "Friday"))</f>
        <v>105_Week4_Monday</v>
      </c>
      <c r="AD1360" s="20">
        <v>118.893</v>
      </c>
      <c r="AE1360" s="20">
        <v>158.71180000000001</v>
      </c>
      <c r="AF1360" s="20">
        <v>236.85</v>
      </c>
      <c r="AG1360" s="20">
        <v>157.00450000000001</v>
      </c>
      <c r="AH1360">
        <v>153.09</v>
      </c>
      <c r="AI1360" s="8" t="s">
        <v>3414</v>
      </c>
      <c r="AJ1360" s="8" t="s">
        <v>5604</v>
      </c>
      <c r="AK1360" s="8">
        <v>1</v>
      </c>
      <c r="AL1360" s="8">
        <v>0</v>
      </c>
      <c r="AM1360" s="11">
        <v>131.94749999999999</v>
      </c>
      <c r="AN1360" s="11">
        <v>145.3125</v>
      </c>
      <c r="AO1360" t="s">
        <v>163</v>
      </c>
      <c r="AP1360" s="8" t="s">
        <v>191</v>
      </c>
      <c r="AQ1360" s="8" t="s">
        <v>44</v>
      </c>
      <c r="AR1360" s="8" t="s">
        <v>164</v>
      </c>
      <c r="AS1360" s="8" t="s">
        <v>163</v>
      </c>
      <c r="AT1360" s="8" t="s">
        <v>168</v>
      </c>
      <c r="AU13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60" s="8">
        <v>0</v>
      </c>
      <c r="AW1360">
        <v>29.72325</v>
      </c>
      <c r="AX1360">
        <v>39.677950000000003</v>
      </c>
      <c r="AY1360">
        <v>59.212499999999999</v>
      </c>
      <c r="AZ1360">
        <v>39.251125000000002</v>
      </c>
    </row>
    <row r="1361" spans="1:52" x14ac:dyDescent="0.3">
      <c r="A1361" s="43" t="s">
        <v>1175</v>
      </c>
      <c r="B1361" t="s">
        <v>3741</v>
      </c>
      <c r="C1361" t="s">
        <v>110</v>
      </c>
      <c r="D1361" s="8" t="s">
        <v>104</v>
      </c>
      <c r="E1361" s="8" t="s">
        <v>290</v>
      </c>
      <c r="F1361" s="8" t="s">
        <v>12</v>
      </c>
      <c r="G1361" s="8" t="s">
        <v>9248</v>
      </c>
      <c r="H1361" s="8" t="s">
        <v>126</v>
      </c>
      <c r="I1361" s="8" t="s">
        <v>14</v>
      </c>
      <c r="J1361" s="8">
        <v>236</v>
      </c>
      <c r="K1361" s="14" t="s">
        <v>1174</v>
      </c>
      <c r="L1361" s="14" t="s">
        <v>8978</v>
      </c>
      <c r="M1361" s="10">
        <v>0.84743287082324104</v>
      </c>
      <c r="N1361" s="8" t="s">
        <v>9187</v>
      </c>
      <c r="O1361" s="8" t="s">
        <v>125</v>
      </c>
      <c r="P1361" s="9">
        <v>0.38546296296296295</v>
      </c>
      <c r="Q1361" s="9">
        <v>0.39623842592592595</v>
      </c>
      <c r="R1361" s="8">
        <v>0</v>
      </c>
      <c r="S1361" s="10">
        <v>19.216666666666669</v>
      </c>
      <c r="T1361" s="8" t="s">
        <v>8979</v>
      </c>
      <c r="U1361" s="8" t="s">
        <v>8980</v>
      </c>
      <c r="V1361" s="10">
        <v>0.224283884842957</v>
      </c>
      <c r="W1361">
        <v>2874.01</v>
      </c>
      <c r="X1361" s="8">
        <v>0</v>
      </c>
      <c r="Y1361" s="8">
        <v>0</v>
      </c>
      <c r="Z1361">
        <v>0</v>
      </c>
      <c r="AA1361">
        <v>0</v>
      </c>
      <c r="AB1361" s="8">
        <f>Solution[[#This Row],[Old Stop]] +1</f>
        <v>237</v>
      </c>
      <c r="AC1361" s="8" t="str">
        <f>_xlfn.CONCAT(Solution[[#This Row],[Old Rt '#]],"_",Solution[[#This Row],[Week '#]],"_", _xlfn.SWITCH(Solution[[#This Row],[Old Delivery Day]], "M", "Monday", "T", "Tuesday", "W", "Wednesday", "R", "Thursday", "F", "Friday"))</f>
        <v>103_Week4_Friday</v>
      </c>
      <c r="AD1361" s="20">
        <v>125.372</v>
      </c>
      <c r="AE1361" s="20">
        <v>129.0283</v>
      </c>
      <c r="AF1361" s="20">
        <v>139.22139999999999</v>
      </c>
      <c r="AG1361" s="20">
        <v>145.46</v>
      </c>
      <c r="AH1361">
        <v>75.319999999999993</v>
      </c>
      <c r="AI1361" s="8" t="s">
        <v>3414</v>
      </c>
      <c r="AJ1361" s="8" t="s">
        <v>5604</v>
      </c>
      <c r="AK1361" s="8">
        <v>1</v>
      </c>
      <c r="AL1361" s="8">
        <v>0</v>
      </c>
      <c r="AM1361" s="11">
        <v>67.685000000000002</v>
      </c>
      <c r="AN1361" s="11">
        <v>73.52</v>
      </c>
      <c r="AO1361" t="s">
        <v>163</v>
      </c>
      <c r="AP1361" s="8" t="s">
        <v>191</v>
      </c>
      <c r="AQ1361" s="8" t="s">
        <v>44</v>
      </c>
      <c r="AR1361" s="8" t="s">
        <v>163</v>
      </c>
      <c r="AS1361" s="8" t="s">
        <v>163</v>
      </c>
      <c r="AT1361" s="8" t="s">
        <v>168</v>
      </c>
      <c r="AU13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1" s="8">
        <v>0</v>
      </c>
      <c r="AW1361">
        <v>31.343</v>
      </c>
      <c r="AX1361">
        <v>32.257075</v>
      </c>
      <c r="AY1361">
        <v>34.805349999999997</v>
      </c>
      <c r="AZ1361">
        <v>36.365000000000002</v>
      </c>
    </row>
    <row r="1362" spans="1:52" x14ac:dyDescent="0.3">
      <c r="A1362" s="43" t="s">
        <v>1861</v>
      </c>
      <c r="B1362" t="s">
        <v>3769</v>
      </c>
      <c r="C1362" t="s">
        <v>110</v>
      </c>
      <c r="D1362" s="8" t="s">
        <v>104</v>
      </c>
      <c r="E1362" s="8" t="s">
        <v>290</v>
      </c>
      <c r="F1362" s="8" t="s">
        <v>12</v>
      </c>
      <c r="G1362" s="8" t="s">
        <v>155</v>
      </c>
      <c r="H1362" s="8" t="s">
        <v>126</v>
      </c>
      <c r="I1362" s="8" t="s">
        <v>14</v>
      </c>
      <c r="J1362" s="8">
        <v>1</v>
      </c>
      <c r="K1362" s="14" t="s">
        <v>1860</v>
      </c>
      <c r="L1362" s="14" t="s">
        <v>6042</v>
      </c>
      <c r="M1362" s="10">
        <v>50.316591727191401</v>
      </c>
      <c r="N1362" s="8" t="s">
        <v>9197</v>
      </c>
      <c r="O1362" s="8" t="s">
        <v>147</v>
      </c>
      <c r="P1362" s="9">
        <v>0.33356481481481481</v>
      </c>
      <c r="Q1362" s="9">
        <v>0.33807870370370369</v>
      </c>
      <c r="R1362" s="8">
        <v>0</v>
      </c>
      <c r="S1362" s="10">
        <v>17.086666666666666</v>
      </c>
      <c r="T1362" s="8" t="s">
        <v>3771</v>
      </c>
      <c r="U1362" s="8" t="s">
        <v>3772</v>
      </c>
      <c r="V1362" s="10">
        <v>50.345748651586199</v>
      </c>
      <c r="W1362">
        <v>2804.08</v>
      </c>
      <c r="X1362" s="8">
        <v>0</v>
      </c>
      <c r="Y1362" s="8">
        <v>0</v>
      </c>
      <c r="Z1362">
        <v>0</v>
      </c>
      <c r="AA1362">
        <v>0</v>
      </c>
      <c r="AB1362" s="8">
        <f>Solution[[#This Row],[Old Stop]] +1</f>
        <v>2</v>
      </c>
      <c r="AC1362" s="8" t="str">
        <f>_xlfn.CONCAT(Solution[[#This Row],[Old Rt '#]],"_",Solution[[#This Row],[Week '#]],"_", _xlfn.SWITCH(Solution[[#This Row],[Old Delivery Day]], "M", "Monday", "T", "Tuesday", "W", "Wednesday", "R", "Thursday", "F", "Friday"))</f>
        <v>103_Week4_Friday</v>
      </c>
      <c r="AD1362" s="20">
        <v>53.285299999999999</v>
      </c>
      <c r="AE1362" s="20">
        <v>54.195300000000003</v>
      </c>
      <c r="AF1362" s="20">
        <v>58.463000000000001</v>
      </c>
      <c r="AG1362" s="20">
        <v>56.7057</v>
      </c>
      <c r="AH1362">
        <v>59.53</v>
      </c>
      <c r="AI1362" s="8" t="s">
        <v>3414</v>
      </c>
      <c r="AJ1362" s="8" t="s">
        <v>5604</v>
      </c>
      <c r="AK1362" s="8">
        <v>1</v>
      </c>
      <c r="AL1362" s="8">
        <v>0</v>
      </c>
      <c r="AM1362" s="11">
        <v>57.454999999999998</v>
      </c>
      <c r="AN1362" s="11">
        <v>56.153700000000001</v>
      </c>
      <c r="AO1362" t="s">
        <v>163</v>
      </c>
      <c r="AP1362" s="8" t="s">
        <v>191</v>
      </c>
      <c r="AQ1362" s="8" t="s">
        <v>44</v>
      </c>
      <c r="AR1362" s="8" t="s">
        <v>163</v>
      </c>
      <c r="AS1362" s="8" t="s">
        <v>163</v>
      </c>
      <c r="AT1362" s="8" t="s">
        <v>168</v>
      </c>
      <c r="AU13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2" s="8">
        <v>0</v>
      </c>
      <c r="AW1362">
        <v>13.321325</v>
      </c>
      <c r="AX1362">
        <v>13.548825000000001</v>
      </c>
      <c r="AY1362">
        <v>14.61575</v>
      </c>
      <c r="AZ1362">
        <v>14.176425</v>
      </c>
    </row>
    <row r="1363" spans="1:52" x14ac:dyDescent="0.3">
      <c r="A1363" s="43" t="s">
        <v>1173</v>
      </c>
      <c r="B1363" t="s">
        <v>3684</v>
      </c>
      <c r="C1363" t="s">
        <v>110</v>
      </c>
      <c r="D1363" s="8" t="s">
        <v>104</v>
      </c>
      <c r="E1363" s="8" t="s">
        <v>290</v>
      </c>
      <c r="F1363" s="8" t="s">
        <v>12</v>
      </c>
      <c r="G1363" s="8" t="s">
        <v>180</v>
      </c>
      <c r="H1363" s="8" t="s">
        <v>126</v>
      </c>
      <c r="I1363" s="8" t="s">
        <v>14</v>
      </c>
      <c r="J1363" s="8">
        <v>280</v>
      </c>
      <c r="K1363" s="14" t="s">
        <v>1172</v>
      </c>
      <c r="L1363" s="14" t="s">
        <v>5989</v>
      </c>
      <c r="M1363" s="10">
        <v>1.03670582996195</v>
      </c>
      <c r="N1363" s="8" t="s">
        <v>9189</v>
      </c>
      <c r="O1363" s="8" t="s">
        <v>147</v>
      </c>
      <c r="P1363" s="9">
        <v>0.33879629629629632</v>
      </c>
      <c r="Q1363" s="9">
        <v>0.34826388888888887</v>
      </c>
      <c r="R1363" s="8">
        <v>0</v>
      </c>
      <c r="S1363" s="10">
        <v>10.346666666666668</v>
      </c>
      <c r="T1363" s="8" t="s">
        <v>3686</v>
      </c>
      <c r="U1363" s="8" t="s">
        <v>3687</v>
      </c>
      <c r="V1363" s="10">
        <v>0.94568324442990004</v>
      </c>
      <c r="W1363">
        <v>1920.67</v>
      </c>
      <c r="X1363" s="8">
        <v>3</v>
      </c>
      <c r="Y1363" s="8">
        <v>0.72727272727272696</v>
      </c>
      <c r="Z1363">
        <v>1</v>
      </c>
      <c r="AA1363">
        <v>11</v>
      </c>
      <c r="AB1363" s="8">
        <f>Solution[[#This Row],[Old Stop]] +1</f>
        <v>281</v>
      </c>
      <c r="AC1363" s="8" t="str">
        <f>_xlfn.CONCAT(Solution[[#This Row],[Old Rt '#]],"_",Solution[[#This Row],[Week '#]],"_", _xlfn.SWITCH(Solution[[#This Row],[Old Delivery Day]], "M", "Monday", "T", "Tuesday", "W", "Wednesday", "R", "Thursday", "F", "Friday"))</f>
        <v>103_Week4_Friday</v>
      </c>
      <c r="AD1363" s="20">
        <v>39.481499999999997</v>
      </c>
      <c r="AE1363" s="20">
        <v>32.948500000000003</v>
      </c>
      <c r="AF1363" s="20">
        <v>35</v>
      </c>
      <c r="AG1363" s="20">
        <v>35</v>
      </c>
      <c r="AH1363">
        <v>32.46</v>
      </c>
      <c r="AI1363" s="8" t="s">
        <v>3414</v>
      </c>
      <c r="AJ1363" s="8" t="s">
        <v>5604</v>
      </c>
      <c r="AK1363" s="8">
        <v>1</v>
      </c>
      <c r="AL1363" s="8">
        <v>11</v>
      </c>
      <c r="AM1363" s="11">
        <v>35</v>
      </c>
      <c r="AN1363" s="11">
        <v>35</v>
      </c>
      <c r="AO1363" t="s">
        <v>163</v>
      </c>
      <c r="AP1363" s="8" t="s">
        <v>191</v>
      </c>
      <c r="AQ1363" s="8" t="s">
        <v>44</v>
      </c>
      <c r="AR1363" s="8" t="s">
        <v>163</v>
      </c>
      <c r="AS1363" s="8" t="s">
        <v>163</v>
      </c>
      <c r="AT1363" s="8" t="s">
        <v>168</v>
      </c>
      <c r="AU13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3" s="8">
        <v>11</v>
      </c>
      <c r="AW1363">
        <v>9.8703749999999992</v>
      </c>
      <c r="AX1363">
        <v>8.2371250000000007</v>
      </c>
      <c r="AY1363">
        <v>8.75</v>
      </c>
      <c r="AZ1363">
        <v>8.75</v>
      </c>
    </row>
    <row r="1364" spans="1:52" x14ac:dyDescent="0.3">
      <c r="A1364" s="43" t="s">
        <v>1169</v>
      </c>
      <c r="B1364" t="s">
        <v>3731</v>
      </c>
      <c r="C1364" t="s">
        <v>110</v>
      </c>
      <c r="D1364" s="8" t="s">
        <v>104</v>
      </c>
      <c r="E1364" s="8" t="s">
        <v>290</v>
      </c>
      <c r="F1364" s="8" t="s">
        <v>12</v>
      </c>
      <c r="G1364" s="8" t="s">
        <v>9250</v>
      </c>
      <c r="H1364" s="8" t="s">
        <v>126</v>
      </c>
      <c r="I1364" s="8" t="s">
        <v>14</v>
      </c>
      <c r="J1364" s="8">
        <v>257</v>
      </c>
      <c r="K1364" s="14" t="s">
        <v>1168</v>
      </c>
      <c r="L1364" s="14" t="s">
        <v>5987</v>
      </c>
      <c r="M1364" s="10">
        <v>4.0869030071723396</v>
      </c>
      <c r="N1364" s="8" t="s">
        <v>9190</v>
      </c>
      <c r="O1364" s="8" t="s">
        <v>147</v>
      </c>
      <c r="P1364" s="9">
        <v>0.35109953703703706</v>
      </c>
      <c r="Q1364" s="9">
        <v>0.36103009259259261</v>
      </c>
      <c r="R1364" s="8">
        <v>0</v>
      </c>
      <c r="S1364" s="10">
        <v>9.5366666666666671</v>
      </c>
      <c r="T1364" s="8" t="s">
        <v>3733</v>
      </c>
      <c r="U1364" s="8" t="s">
        <v>3734</v>
      </c>
      <c r="V1364" s="10">
        <v>2.5237416263422898</v>
      </c>
      <c r="W1364">
        <v>2207.9699999999998</v>
      </c>
      <c r="X1364" s="8">
        <v>13</v>
      </c>
      <c r="Y1364" s="8">
        <v>0.85227272727272696</v>
      </c>
      <c r="Z1364">
        <v>4</v>
      </c>
      <c r="AA1364">
        <v>90</v>
      </c>
      <c r="AB1364" s="8">
        <f>Solution[[#This Row],[Old Stop]] +1</f>
        <v>258</v>
      </c>
      <c r="AC1364" s="8" t="str">
        <f>_xlfn.CONCAT(Solution[[#This Row],[Old Rt '#]],"_",Solution[[#This Row],[Week '#]],"_", _xlfn.SWITCH(Solution[[#This Row],[Old Delivery Day]], "M", "Monday", "T", "Tuesday", "W", "Wednesday", "R", "Thursday", "F", "Friday"))</f>
        <v>103_Week4_Friday</v>
      </c>
      <c r="AD1364" s="20">
        <v>32.394599999999997</v>
      </c>
      <c r="AE1364" s="20">
        <v>41.8384</v>
      </c>
      <c r="AF1364" s="20">
        <v>46.082299999999996</v>
      </c>
      <c r="AG1364" s="20">
        <v>55.825000000000003</v>
      </c>
      <c r="AH1364">
        <v>50.38</v>
      </c>
      <c r="AI1364" s="8" t="s">
        <v>3414</v>
      </c>
      <c r="AJ1364" s="8" t="s">
        <v>5604</v>
      </c>
      <c r="AK1364" s="8">
        <v>1</v>
      </c>
      <c r="AL1364" s="8">
        <v>88</v>
      </c>
      <c r="AM1364" s="11">
        <v>45.134999999999998</v>
      </c>
      <c r="AN1364" s="11">
        <v>59.1875</v>
      </c>
      <c r="AO1364" t="s">
        <v>163</v>
      </c>
      <c r="AP1364" s="8" t="s">
        <v>191</v>
      </c>
      <c r="AQ1364" s="8" t="s">
        <v>44</v>
      </c>
      <c r="AR1364" s="8" t="s">
        <v>163</v>
      </c>
      <c r="AS1364" s="8" t="s">
        <v>163</v>
      </c>
      <c r="AT1364" s="8" t="s">
        <v>168</v>
      </c>
      <c r="AU13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4" s="8">
        <v>88</v>
      </c>
      <c r="AW1364">
        <v>8.0986499999999992</v>
      </c>
      <c r="AX1364">
        <v>10.4596</v>
      </c>
      <c r="AY1364">
        <v>11.520574999999999</v>
      </c>
      <c r="AZ1364">
        <v>13.956250000000001</v>
      </c>
    </row>
    <row r="1365" spans="1:52" x14ac:dyDescent="0.3">
      <c r="A1365" s="43" t="s">
        <v>1157</v>
      </c>
      <c r="B1365" t="s">
        <v>3643</v>
      </c>
      <c r="C1365" t="s">
        <v>110</v>
      </c>
      <c r="D1365" s="8" t="s">
        <v>104</v>
      </c>
      <c r="E1365" s="8" t="s">
        <v>290</v>
      </c>
      <c r="F1365" s="8" t="s">
        <v>12</v>
      </c>
      <c r="G1365" s="8" t="s">
        <v>4497</v>
      </c>
      <c r="H1365" s="8" t="s">
        <v>126</v>
      </c>
      <c r="I1365" s="8" t="s">
        <v>14</v>
      </c>
      <c r="J1365" s="8">
        <v>210</v>
      </c>
      <c r="K1365" s="14" t="s">
        <v>1156</v>
      </c>
      <c r="L1365" s="14" t="s">
        <v>5991</v>
      </c>
      <c r="M1365" s="10">
        <v>10.0153666399163</v>
      </c>
      <c r="N1365" s="8" t="s">
        <v>9196</v>
      </c>
      <c r="O1365" s="8" t="s">
        <v>147</v>
      </c>
      <c r="P1365" s="9">
        <v>0.43177083333333333</v>
      </c>
      <c r="Q1365" s="9">
        <v>0.44277777777777777</v>
      </c>
      <c r="R1365" s="8">
        <v>0</v>
      </c>
      <c r="S1365" s="10">
        <v>13.59</v>
      </c>
      <c r="T1365" s="8" t="s">
        <v>3645</v>
      </c>
      <c r="U1365" s="8" t="s">
        <v>3646</v>
      </c>
      <c r="V1365" s="10">
        <v>8.7816002109183895</v>
      </c>
      <c r="W1365">
        <v>10419.870000000001</v>
      </c>
      <c r="X1365" s="8">
        <v>0</v>
      </c>
      <c r="Y1365" s="8">
        <v>0</v>
      </c>
      <c r="Z1365">
        <v>0</v>
      </c>
      <c r="AA1365">
        <v>0</v>
      </c>
      <c r="AB1365" s="8">
        <f>Solution[[#This Row],[Old Stop]] +1</f>
        <v>211</v>
      </c>
      <c r="AC1365" s="8" t="str">
        <f>_xlfn.CONCAT(Solution[[#This Row],[Old Rt '#]],"_",Solution[[#This Row],[Week '#]],"_", _xlfn.SWITCH(Solution[[#This Row],[Old Delivery Day]], "M", "Monday", "T", "Tuesday", "W", "Wednesday", "R", "Thursday", "F", "Friday"))</f>
        <v>103_Week4_Friday</v>
      </c>
      <c r="AD1365" s="20">
        <v>168.02850000000001</v>
      </c>
      <c r="AE1365" s="20">
        <v>207.273</v>
      </c>
      <c r="AF1365" s="20">
        <v>227.83840000000001</v>
      </c>
      <c r="AG1365" s="20">
        <v>177.43279999999999</v>
      </c>
      <c r="AH1365">
        <v>215.65</v>
      </c>
      <c r="AI1365" s="8" t="s">
        <v>3414</v>
      </c>
      <c r="AJ1365" s="8" t="s">
        <v>5604</v>
      </c>
      <c r="AK1365" s="8">
        <v>1</v>
      </c>
      <c r="AL1365" s="8">
        <v>0</v>
      </c>
      <c r="AM1365" s="11">
        <v>214.59620000000001</v>
      </c>
      <c r="AN1365" s="11">
        <v>187.73500000000001</v>
      </c>
      <c r="AO1365" t="s">
        <v>163</v>
      </c>
      <c r="AP1365" s="8" t="s">
        <v>191</v>
      </c>
      <c r="AQ1365" s="8" t="s">
        <v>44</v>
      </c>
      <c r="AR1365" s="8" t="s">
        <v>163</v>
      </c>
      <c r="AS1365" s="8" t="s">
        <v>163</v>
      </c>
      <c r="AT1365" s="8" t="s">
        <v>168</v>
      </c>
      <c r="AU13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5" s="8">
        <v>0</v>
      </c>
      <c r="AW1365">
        <v>42.007125000000002</v>
      </c>
      <c r="AX1365">
        <v>51.818249999999999</v>
      </c>
      <c r="AY1365">
        <v>56.959600000000002</v>
      </c>
      <c r="AZ1365">
        <v>44.358199999999997</v>
      </c>
    </row>
    <row r="1366" spans="1:52" x14ac:dyDescent="0.3">
      <c r="A1366" s="43" t="s">
        <v>1636</v>
      </c>
      <c r="B1366" t="s">
        <v>3750</v>
      </c>
      <c r="C1366" t="s">
        <v>110</v>
      </c>
      <c r="D1366" s="8" t="s">
        <v>104</v>
      </c>
      <c r="E1366" s="8" t="s">
        <v>290</v>
      </c>
      <c r="F1366" s="8" t="s">
        <v>12</v>
      </c>
      <c r="G1366" s="8" t="s">
        <v>4484</v>
      </c>
      <c r="H1366" s="8" t="s">
        <v>126</v>
      </c>
      <c r="I1366" s="8" t="s">
        <v>14</v>
      </c>
      <c r="J1366" s="8">
        <v>209</v>
      </c>
      <c r="K1366" s="14" t="s">
        <v>1635</v>
      </c>
      <c r="L1366" s="14" t="s">
        <v>5972</v>
      </c>
      <c r="M1366" s="10">
        <v>8.5590611233158101E-2</v>
      </c>
      <c r="N1366" s="8" t="s">
        <v>9192</v>
      </c>
      <c r="O1366" s="8" t="s">
        <v>125</v>
      </c>
      <c r="P1366" s="9">
        <v>0.44283564814814813</v>
      </c>
      <c r="Q1366" s="9">
        <v>0.45019675925925928</v>
      </c>
      <c r="R1366" s="8">
        <v>0</v>
      </c>
      <c r="S1366" s="10">
        <v>8.4</v>
      </c>
      <c r="T1366" s="8" t="s">
        <v>3752</v>
      </c>
      <c r="U1366" s="8" t="s">
        <v>3753</v>
      </c>
      <c r="V1366" s="10">
        <v>4.77849363198651E-2</v>
      </c>
      <c r="W1366">
        <v>3808.08</v>
      </c>
      <c r="X1366" s="8">
        <v>0</v>
      </c>
      <c r="Y1366" s="8">
        <v>0</v>
      </c>
      <c r="Z1366">
        <v>0</v>
      </c>
      <c r="AA1366">
        <v>0</v>
      </c>
      <c r="AB1366" s="8">
        <f>Solution[[#This Row],[Old Stop]] +1</f>
        <v>210</v>
      </c>
      <c r="AC1366" s="8" t="str">
        <f>_xlfn.CONCAT(Solution[[#This Row],[Old Rt '#]],"_",Solution[[#This Row],[Week '#]],"_", _xlfn.SWITCH(Solution[[#This Row],[Old Delivery Day]], "M", "Monday", "T", "Tuesday", "W", "Wednesday", "R", "Thursday", "F", "Friday"))</f>
        <v>103_Week4_Friday</v>
      </c>
      <c r="AD1366" s="20">
        <v>114.4228</v>
      </c>
      <c r="AE1366" s="20">
        <v>140.97829999999999</v>
      </c>
      <c r="AF1366" s="20">
        <v>187.6557</v>
      </c>
      <c r="AG1366" s="20">
        <v>183.1728</v>
      </c>
      <c r="AH1366">
        <v>107.4</v>
      </c>
      <c r="AI1366" s="8" t="s">
        <v>3414</v>
      </c>
      <c r="AJ1366" s="8" t="s">
        <v>5604</v>
      </c>
      <c r="AK1366" s="8">
        <v>1</v>
      </c>
      <c r="AL1366" s="8">
        <v>0</v>
      </c>
      <c r="AM1366" s="11">
        <v>80.202500000000001</v>
      </c>
      <c r="AN1366" s="11">
        <v>88.546199999999999</v>
      </c>
      <c r="AO1366" t="s">
        <v>163</v>
      </c>
      <c r="AP1366" s="8" t="s">
        <v>191</v>
      </c>
      <c r="AQ1366" s="8" t="s">
        <v>44</v>
      </c>
      <c r="AR1366" s="8" t="s">
        <v>163</v>
      </c>
      <c r="AS1366" s="8" t="s">
        <v>163</v>
      </c>
      <c r="AT1366" s="8" t="s">
        <v>168</v>
      </c>
      <c r="AU13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6" s="8">
        <v>0</v>
      </c>
      <c r="AW1366">
        <v>28.605699999999999</v>
      </c>
      <c r="AX1366">
        <v>35.244574999999998</v>
      </c>
      <c r="AY1366">
        <v>46.913924999999999</v>
      </c>
      <c r="AZ1366">
        <v>45.793199999999999</v>
      </c>
    </row>
    <row r="1367" spans="1:52" x14ac:dyDescent="0.3">
      <c r="A1367" s="43" t="s">
        <v>1159</v>
      </c>
      <c r="B1367" t="s">
        <v>5470</v>
      </c>
      <c r="C1367" t="s">
        <v>110</v>
      </c>
      <c r="D1367" s="8" t="s">
        <v>104</v>
      </c>
      <c r="E1367" s="8" t="s">
        <v>290</v>
      </c>
      <c r="F1367" s="8" t="s">
        <v>12</v>
      </c>
      <c r="G1367" s="8" t="s">
        <v>9259</v>
      </c>
      <c r="H1367" s="8" t="s">
        <v>126</v>
      </c>
      <c r="I1367" s="8" t="s">
        <v>14</v>
      </c>
      <c r="J1367" s="8">
        <v>230</v>
      </c>
      <c r="K1367" s="14" t="s">
        <v>1158</v>
      </c>
      <c r="L1367" s="14" t="s">
        <v>6187</v>
      </c>
      <c r="M1367" s="10">
        <v>6.7568037721113097</v>
      </c>
      <c r="N1367" s="8" t="s">
        <v>9193</v>
      </c>
      <c r="O1367" s="8" t="s">
        <v>123</v>
      </c>
      <c r="P1367" s="9">
        <v>0.45489583333333333</v>
      </c>
      <c r="Q1367" s="9">
        <v>0.45500000000000002</v>
      </c>
      <c r="R1367" s="8">
        <v>0</v>
      </c>
      <c r="S1367" s="10">
        <v>3.9083333333333332</v>
      </c>
      <c r="T1367" s="8" t="s">
        <v>5472</v>
      </c>
      <c r="U1367" s="8" t="s">
        <v>5473</v>
      </c>
      <c r="V1367" s="10">
        <v>5.30429790627465</v>
      </c>
      <c r="W1367">
        <v>504.03</v>
      </c>
      <c r="X1367" s="8">
        <v>0</v>
      </c>
      <c r="Y1367" s="8">
        <v>0</v>
      </c>
      <c r="Z1367">
        <v>0</v>
      </c>
      <c r="AA1367">
        <v>0</v>
      </c>
      <c r="AB1367" s="8">
        <f>Solution[[#This Row],[Old Stop]] +1</f>
        <v>231</v>
      </c>
      <c r="AC1367" s="8" t="str">
        <f>_xlfn.CONCAT(Solution[[#This Row],[Old Rt '#]],"_",Solution[[#This Row],[Week '#]],"_", _xlfn.SWITCH(Solution[[#This Row],[Old Delivery Day]], "M", "Monday", "T", "Tuesday", "W", "Wednesday", "R", "Thursday", "F", "Friday"))</f>
        <v>103_Week4_Friday</v>
      </c>
      <c r="AD1367" s="20">
        <v>63.14</v>
      </c>
      <c r="AE1367" s="20">
        <v>63.14</v>
      </c>
      <c r="AF1367" s="20">
        <v>65.02</v>
      </c>
      <c r="AG1367" s="20">
        <v>66.900000000000006</v>
      </c>
      <c r="AH1367">
        <v>17.73</v>
      </c>
      <c r="AI1367" s="8" t="s">
        <v>3414</v>
      </c>
      <c r="AJ1367" s="8" t="s">
        <v>5604</v>
      </c>
      <c r="AK1367" s="8">
        <v>1</v>
      </c>
      <c r="AL1367" s="8">
        <v>0</v>
      </c>
      <c r="AM1367" s="11">
        <v>7.8925000000000001</v>
      </c>
      <c r="AN1367" s="11">
        <v>8.3625000000000007</v>
      </c>
      <c r="AO1367" t="s">
        <v>163</v>
      </c>
      <c r="AP1367" s="8" t="s">
        <v>191</v>
      </c>
      <c r="AQ1367" s="8" t="s">
        <v>44</v>
      </c>
      <c r="AR1367" s="8" t="s">
        <v>163</v>
      </c>
      <c r="AS1367" s="8" t="s">
        <v>163</v>
      </c>
      <c r="AT1367" s="8" t="s">
        <v>168</v>
      </c>
      <c r="AU13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7" s="8">
        <v>0</v>
      </c>
      <c r="AW1367">
        <v>15.785</v>
      </c>
      <c r="AX1367">
        <v>15.785</v>
      </c>
      <c r="AY1367">
        <v>16.254999999999999</v>
      </c>
      <c r="AZ1367">
        <v>16.725000000000001</v>
      </c>
    </row>
    <row r="1368" spans="1:52" x14ac:dyDescent="0.3">
      <c r="A1368" s="43" t="s">
        <v>1104</v>
      </c>
      <c r="B1368" t="s">
        <v>4070</v>
      </c>
      <c r="C1368" t="s">
        <v>110</v>
      </c>
      <c r="D1368" s="8" t="s">
        <v>104</v>
      </c>
      <c r="E1368" s="8" t="s">
        <v>290</v>
      </c>
      <c r="F1368" s="8" t="s">
        <v>12</v>
      </c>
      <c r="G1368" s="8" t="s">
        <v>9251</v>
      </c>
      <c r="H1368" s="8" t="s">
        <v>114</v>
      </c>
      <c r="I1368" s="8" t="s">
        <v>13</v>
      </c>
      <c r="J1368" s="8">
        <v>0</v>
      </c>
      <c r="K1368" s="14" t="s">
        <v>1103</v>
      </c>
      <c r="L1368" s="14" t="s">
        <v>5986</v>
      </c>
      <c r="M1368" s="10">
        <v>0.69384109853001497</v>
      </c>
      <c r="N1368" s="8" t="s">
        <v>9188</v>
      </c>
      <c r="O1368" s="8" t="s">
        <v>110</v>
      </c>
      <c r="P1368" s="9">
        <v>0.39671296296296299</v>
      </c>
      <c r="Q1368" s="9">
        <v>0.40342592592592591</v>
      </c>
      <c r="R1368" s="8">
        <v>0</v>
      </c>
      <c r="S1368" s="10">
        <v>9.4354006285390355</v>
      </c>
      <c r="T1368" s="8" t="s">
        <v>4072</v>
      </c>
      <c r="U1368" s="8" t="s">
        <v>4073</v>
      </c>
      <c r="V1368" s="10">
        <v>0.249409113006164</v>
      </c>
      <c r="W1368">
        <v>0</v>
      </c>
      <c r="X1368" s="8">
        <v>0</v>
      </c>
      <c r="Z1368">
        <v>0</v>
      </c>
      <c r="AA1368">
        <v>0</v>
      </c>
      <c r="AB1368" s="8">
        <f>Solution[[#This Row],[Old Stop]] +1</f>
        <v>1</v>
      </c>
      <c r="AC1368" s="8" t="str">
        <f>_xlfn.CONCAT(Solution[[#This Row],[Old Rt '#]],"_",Solution[[#This Row],[Week '#]],"_", _xlfn.SWITCH(Solution[[#This Row],[Old Delivery Day]], "M", "Monday", "T", "Tuesday", "W", "Wednesday", "R", "Thursday", "F", "Friday"))</f>
        <v>102_Week4_Monday</v>
      </c>
      <c r="AD1368" s="20">
        <v>0</v>
      </c>
      <c r="AE1368" s="20">
        <v>0</v>
      </c>
      <c r="AF1368" s="20">
        <v>0</v>
      </c>
      <c r="AG1368" s="20">
        <v>0</v>
      </c>
      <c r="AH1368" t="s">
        <v>247</v>
      </c>
      <c r="AI1368" s="8" t="s">
        <v>3414</v>
      </c>
      <c r="AJ1368" s="8" t="s">
        <v>5604</v>
      </c>
      <c r="AK1368" s="8">
        <v>1</v>
      </c>
      <c r="AL1368" s="8">
        <v>0</v>
      </c>
      <c r="AM1368" s="11">
        <v>0</v>
      </c>
      <c r="AN1368" s="11">
        <v>0</v>
      </c>
      <c r="AO1368" t="s">
        <v>163</v>
      </c>
      <c r="AP1368" s="8" t="s">
        <v>191</v>
      </c>
      <c r="AQ1368" s="8" t="s">
        <v>44</v>
      </c>
      <c r="AR1368" s="8" t="s">
        <v>163</v>
      </c>
      <c r="AS1368" s="8" t="s">
        <v>163</v>
      </c>
      <c r="AT1368" s="8" t="s">
        <v>168</v>
      </c>
      <c r="AU13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368" s="8">
        <v>0</v>
      </c>
      <c r="AW1368">
        <v>0</v>
      </c>
      <c r="AX1368">
        <v>0</v>
      </c>
      <c r="AY1368">
        <v>0</v>
      </c>
      <c r="AZ1368">
        <v>0</v>
      </c>
    </row>
    <row r="1369" spans="1:52" x14ac:dyDescent="0.3">
      <c r="A1369" s="43" t="s">
        <v>1764</v>
      </c>
      <c r="B1369" t="s">
        <v>116</v>
      </c>
      <c r="C1369" t="s">
        <v>3694</v>
      </c>
      <c r="D1369" s="8" t="s">
        <v>104</v>
      </c>
      <c r="E1369" s="8" t="s">
        <v>290</v>
      </c>
      <c r="F1369" s="8" t="s">
        <v>12</v>
      </c>
      <c r="G1369" s="8" t="s">
        <v>140</v>
      </c>
      <c r="H1369" s="8" t="s">
        <v>126</v>
      </c>
      <c r="I1369" s="8" t="s">
        <v>14</v>
      </c>
      <c r="J1369" s="8">
        <v>1</v>
      </c>
      <c r="K1369" s="14" t="s">
        <v>1763</v>
      </c>
      <c r="L1369" s="14" t="s">
        <v>8965</v>
      </c>
      <c r="M1369" s="10">
        <v>1.6432688170659699</v>
      </c>
      <c r="N1369" s="8" t="s">
        <v>9194</v>
      </c>
      <c r="O1369" s="8" t="s">
        <v>147</v>
      </c>
      <c r="P1369" s="9">
        <v>0.40457175925925926</v>
      </c>
      <c r="Q1369" s="9">
        <v>0.41128472222222223</v>
      </c>
      <c r="R1369" s="8">
        <v>0</v>
      </c>
      <c r="S1369" s="10">
        <v>9.4354006285390355</v>
      </c>
      <c r="T1369" s="8" t="s">
        <v>8963</v>
      </c>
      <c r="U1369" s="8" t="s">
        <v>8964</v>
      </c>
      <c r="V1369" s="10">
        <v>0.41724177958417702</v>
      </c>
      <c r="W1369">
        <v>0</v>
      </c>
      <c r="X1369" s="8">
        <v>0</v>
      </c>
      <c r="Y1369" s="8">
        <v>0</v>
      </c>
      <c r="Z1369">
        <v>0</v>
      </c>
      <c r="AA1369">
        <v>0</v>
      </c>
      <c r="AB1369" s="8">
        <f>Solution[[#This Row],[Old Stop]] +1</f>
        <v>2</v>
      </c>
      <c r="AC1369" s="8" t="str">
        <f>_xlfn.CONCAT(Solution[[#This Row],[Old Rt '#]],"_",Solution[[#This Row],[Week '#]],"_", _xlfn.SWITCH(Solution[[#This Row],[Old Delivery Day]], "M", "Monday", "T", "Tuesday", "W", "Wednesday", "R", "Thursday", "F", "Friday"))</f>
        <v>103_Week4_Friday</v>
      </c>
      <c r="AD1369" s="20">
        <v>0</v>
      </c>
      <c r="AE1369" s="20">
        <v>0</v>
      </c>
      <c r="AF1369" s="20">
        <v>0</v>
      </c>
      <c r="AG1369" s="20">
        <v>136.22999999999999</v>
      </c>
      <c r="AH1369">
        <v>1.6</v>
      </c>
      <c r="AI1369" s="8" t="s">
        <v>3414</v>
      </c>
      <c r="AJ1369" s="8" t="s">
        <v>5604</v>
      </c>
      <c r="AK1369" s="8">
        <v>1</v>
      </c>
      <c r="AL1369" s="8">
        <v>0</v>
      </c>
      <c r="AM1369" s="11">
        <v>0</v>
      </c>
      <c r="AN1369" s="11">
        <v>17.028700000000001</v>
      </c>
      <c r="AO1369" t="s">
        <v>163</v>
      </c>
      <c r="AP1369" s="8" t="s">
        <v>191</v>
      </c>
      <c r="AQ1369" s="8" t="s">
        <v>44</v>
      </c>
      <c r="AR1369" s="8" t="s">
        <v>163</v>
      </c>
      <c r="AS1369" s="8" t="s">
        <v>163</v>
      </c>
      <c r="AT1369" s="8" t="s">
        <v>168</v>
      </c>
      <c r="AU13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69" s="8">
        <v>0</v>
      </c>
      <c r="AW1369">
        <v>0</v>
      </c>
      <c r="AX1369">
        <v>0</v>
      </c>
      <c r="AY1369">
        <v>0</v>
      </c>
      <c r="AZ1369">
        <v>34.057499999999997</v>
      </c>
    </row>
    <row r="1370" spans="1:52" x14ac:dyDescent="0.3">
      <c r="A1370" s="43" t="s">
        <v>1164</v>
      </c>
      <c r="B1370" t="s">
        <v>121</v>
      </c>
      <c r="C1370" t="s">
        <v>3694</v>
      </c>
      <c r="D1370" s="8" t="s">
        <v>104</v>
      </c>
      <c r="E1370" s="8" t="s">
        <v>290</v>
      </c>
      <c r="F1370" s="8" t="s">
        <v>12</v>
      </c>
      <c r="G1370" s="8" t="s">
        <v>9253</v>
      </c>
      <c r="H1370" s="8" t="s">
        <v>126</v>
      </c>
      <c r="I1370" s="8" t="s">
        <v>14</v>
      </c>
      <c r="J1370" s="8">
        <v>260</v>
      </c>
      <c r="K1370" s="14" t="s">
        <v>1163</v>
      </c>
      <c r="L1370" s="14" t="s">
        <v>8962</v>
      </c>
      <c r="M1370" s="10">
        <v>0</v>
      </c>
      <c r="N1370" s="8" t="s">
        <v>9195</v>
      </c>
      <c r="O1370" s="8" t="s">
        <v>147</v>
      </c>
      <c r="P1370" s="9">
        <v>0.41128472222222223</v>
      </c>
      <c r="Q1370" s="9">
        <v>0.42481481481481481</v>
      </c>
      <c r="R1370" s="8">
        <v>0</v>
      </c>
      <c r="S1370" s="10">
        <v>17.113333333333333</v>
      </c>
      <c r="T1370" s="8" t="s">
        <v>8963</v>
      </c>
      <c r="U1370" s="8" t="s">
        <v>8964</v>
      </c>
      <c r="V1370" s="10"/>
      <c r="W1370">
        <v>4573.2299999999996</v>
      </c>
      <c r="X1370" s="8">
        <v>5</v>
      </c>
      <c r="Y1370" s="8">
        <v>0.79166666666666596</v>
      </c>
      <c r="Z1370">
        <v>2</v>
      </c>
      <c r="AA1370">
        <v>23</v>
      </c>
      <c r="AB1370" s="8">
        <f>Solution[[#This Row],[Old Stop]] +1</f>
        <v>261</v>
      </c>
      <c r="AC1370" s="8" t="str">
        <f>_xlfn.CONCAT(Solution[[#This Row],[Old Rt '#]],"_",Solution[[#This Row],[Week '#]],"_", _xlfn.SWITCH(Solution[[#This Row],[Old Delivery Day]], "M", "Monday", "T", "Tuesday", "W", "Wednesday", "R", "Thursday", "F", "Friday"))</f>
        <v>103_Week4_Friday</v>
      </c>
      <c r="AD1370" s="20">
        <v>86.110699999999994</v>
      </c>
      <c r="AE1370" s="20">
        <v>96.203500000000005</v>
      </c>
      <c r="AF1370" s="20">
        <v>78.808400000000006</v>
      </c>
      <c r="AG1370" s="20">
        <v>82.244200000000006</v>
      </c>
      <c r="AH1370">
        <v>84.3</v>
      </c>
      <c r="AI1370" s="8" t="s">
        <v>3414</v>
      </c>
      <c r="AJ1370" s="8" t="s">
        <v>5604</v>
      </c>
      <c r="AK1370" s="8">
        <v>1</v>
      </c>
      <c r="AL1370" s="8">
        <v>24</v>
      </c>
      <c r="AM1370" s="11">
        <v>80.082499999999996</v>
      </c>
      <c r="AN1370" s="11">
        <v>82.548699999999997</v>
      </c>
      <c r="AO1370" t="s">
        <v>163</v>
      </c>
      <c r="AP1370" s="8" t="s">
        <v>191</v>
      </c>
      <c r="AQ1370" s="8" t="s">
        <v>44</v>
      </c>
      <c r="AR1370" s="8" t="s">
        <v>163</v>
      </c>
      <c r="AS1370" s="8" t="s">
        <v>163</v>
      </c>
      <c r="AT1370" s="8" t="s">
        <v>168</v>
      </c>
      <c r="AU13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0" s="8">
        <v>24</v>
      </c>
      <c r="AW1370">
        <v>21.527674999999999</v>
      </c>
      <c r="AX1370">
        <v>24.050875000000001</v>
      </c>
      <c r="AY1370">
        <v>19.702100000000002</v>
      </c>
      <c r="AZ1370">
        <v>20.561050000000002</v>
      </c>
    </row>
    <row r="1371" spans="1:52" x14ac:dyDescent="0.3">
      <c r="A1371" s="43" t="s">
        <v>434</v>
      </c>
      <c r="B1371" t="s">
        <v>3448</v>
      </c>
      <c r="C1371" t="s">
        <v>110</v>
      </c>
      <c r="D1371" s="8" t="s">
        <v>104</v>
      </c>
      <c r="E1371" s="8" t="s">
        <v>290</v>
      </c>
      <c r="F1371" s="8" t="s">
        <v>12</v>
      </c>
      <c r="G1371" s="8" t="s">
        <v>132</v>
      </c>
      <c r="H1371" s="8" t="s">
        <v>290</v>
      </c>
      <c r="I1371" s="8" t="s">
        <v>12</v>
      </c>
      <c r="J1371" s="8">
        <v>435</v>
      </c>
      <c r="K1371" s="14" t="s">
        <v>433</v>
      </c>
      <c r="L1371" s="14" t="s">
        <v>5819</v>
      </c>
      <c r="M1371" s="10">
        <v>12.556974378928601</v>
      </c>
      <c r="N1371" s="8" t="s">
        <v>9306</v>
      </c>
      <c r="O1371" s="8" t="s">
        <v>147</v>
      </c>
      <c r="P1371" s="9">
        <v>0.29166666666666669</v>
      </c>
      <c r="Q1371" s="9">
        <v>0.29398148148148145</v>
      </c>
      <c r="R1371" s="8">
        <v>47.433333333333302</v>
      </c>
      <c r="S1371" s="10">
        <v>7.3833333333333337</v>
      </c>
      <c r="T1371" s="8" t="s">
        <v>3450</v>
      </c>
      <c r="U1371" s="8" t="s">
        <v>3451</v>
      </c>
      <c r="V1371" s="10">
        <v>7.3237317269900597</v>
      </c>
      <c r="W1371">
        <v>1478.97</v>
      </c>
      <c r="X1371" s="8">
        <v>6</v>
      </c>
      <c r="Y1371" s="8">
        <v>0.53846153846153799</v>
      </c>
      <c r="Z1371">
        <v>1</v>
      </c>
      <c r="AA1371">
        <v>13</v>
      </c>
      <c r="AB1371" s="8">
        <f>Solution[[#This Row],[Old Stop]] +1</f>
        <v>436</v>
      </c>
      <c r="AC1371" s="8" t="str">
        <f>_xlfn.CONCAT(Solution[[#This Row],[Old Rt '#]],"_",Solution[[#This Row],[Week '#]],"_", _xlfn.SWITCH(Solution[[#This Row],[Old Delivery Day]], "M", "Monday", "T", "Tuesday", "W", "Wednesday", "R", "Thursday", "F", "Friday"))</f>
        <v>105_Week4_Wednesday</v>
      </c>
      <c r="AD1371" s="20">
        <v>31.586099999999998</v>
      </c>
      <c r="AE1371" s="20">
        <v>26.610700000000001</v>
      </c>
      <c r="AF1371" s="20">
        <v>25</v>
      </c>
      <c r="AG1371" s="20">
        <v>35.627600000000001</v>
      </c>
      <c r="AH1371">
        <v>26.5</v>
      </c>
      <c r="AI1371" s="8" t="s">
        <v>3414</v>
      </c>
      <c r="AJ1371" s="8" t="s">
        <v>5604</v>
      </c>
      <c r="AK1371" s="8">
        <v>1</v>
      </c>
      <c r="AL1371" s="8">
        <v>13</v>
      </c>
      <c r="AM1371" s="11">
        <v>25</v>
      </c>
      <c r="AN1371" s="11">
        <v>35.793700000000001</v>
      </c>
      <c r="AO1371" t="s">
        <v>164</v>
      </c>
      <c r="AP1371" s="8" t="s">
        <v>191</v>
      </c>
      <c r="AQ1371" s="8" t="s">
        <v>44</v>
      </c>
      <c r="AR1371" s="8" t="s">
        <v>164</v>
      </c>
      <c r="AS1371" s="8" t="s">
        <v>164</v>
      </c>
      <c r="AT1371" s="8" t="s">
        <v>168</v>
      </c>
      <c r="AU13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1" s="8"/>
      <c r="AW1371">
        <v>7.8965249999999996</v>
      </c>
      <c r="AX1371">
        <v>6.6526750000000003</v>
      </c>
      <c r="AY1371">
        <v>6.25</v>
      </c>
      <c r="AZ1371">
        <v>8.9069000000000003</v>
      </c>
    </row>
    <row r="1372" spans="1:52" x14ac:dyDescent="0.3">
      <c r="A1372" s="43" t="s">
        <v>1572</v>
      </c>
      <c r="B1372" t="s">
        <v>3558</v>
      </c>
      <c r="C1372" t="s">
        <v>110</v>
      </c>
      <c r="D1372" s="8" t="s">
        <v>104</v>
      </c>
      <c r="E1372" s="8" t="s">
        <v>290</v>
      </c>
      <c r="F1372" s="8" t="s">
        <v>15</v>
      </c>
      <c r="G1372" s="8" t="s">
        <v>9270</v>
      </c>
      <c r="H1372" s="8" t="s">
        <v>290</v>
      </c>
      <c r="I1372" s="8" t="s">
        <v>12</v>
      </c>
      <c r="J1372" s="8">
        <v>381</v>
      </c>
      <c r="K1372" s="14" t="s">
        <v>1571</v>
      </c>
      <c r="L1372" s="14" t="s">
        <v>5955</v>
      </c>
      <c r="M1372" s="10">
        <v>11.7348870384</v>
      </c>
      <c r="N1372" s="8" t="s">
        <v>9198</v>
      </c>
      <c r="O1372" s="8" t="s">
        <v>110</v>
      </c>
      <c r="P1372" s="9">
        <v>0.63706018518518515</v>
      </c>
      <c r="Q1372" s="9">
        <v>0.64377314814814812</v>
      </c>
      <c r="R1372" s="8">
        <v>0</v>
      </c>
      <c r="S1372" s="10">
        <v>9.4354006285390355</v>
      </c>
      <c r="T1372" s="8" t="s">
        <v>3560</v>
      </c>
      <c r="U1372" s="8" t="s">
        <v>3561</v>
      </c>
      <c r="V1372" s="10">
        <v>12.075256787429399</v>
      </c>
      <c r="W1372">
        <v>164.85</v>
      </c>
      <c r="X1372" s="8">
        <v>0</v>
      </c>
      <c r="Y1372" s="8">
        <v>0</v>
      </c>
      <c r="Z1372">
        <v>0</v>
      </c>
      <c r="AA1372">
        <v>0</v>
      </c>
      <c r="AB1372" s="8">
        <f>Solution[[#This Row],[Old Stop]] +1</f>
        <v>382</v>
      </c>
      <c r="AC1372" s="8" t="str">
        <f>_xlfn.CONCAT(Solution[[#This Row],[Old Rt '#]],"_",Solution[[#This Row],[Week '#]],"_", _xlfn.SWITCH(Solution[[#This Row],[Old Delivery Day]], "M", "Monday", "T", "Tuesday", "W", "Wednesday", "R", "Thursday", "F", "Friday"))</f>
        <v>105_Week4_Wednesday</v>
      </c>
      <c r="AD1372" s="20">
        <v>0</v>
      </c>
      <c r="AE1372" s="20">
        <v>164.85</v>
      </c>
      <c r="AF1372" s="20">
        <v>0</v>
      </c>
      <c r="AG1372" s="20">
        <v>0</v>
      </c>
      <c r="AH1372" t="s">
        <v>247</v>
      </c>
      <c r="AI1372" s="8" t="s">
        <v>3526</v>
      </c>
      <c r="AJ1372" s="8" t="s">
        <v>5593</v>
      </c>
      <c r="AK1372" s="8">
        <v>1</v>
      </c>
      <c r="AL1372" s="8">
        <v>0</v>
      </c>
      <c r="AM1372" s="11">
        <v>20.606200000000001</v>
      </c>
      <c r="AN1372" s="11">
        <v>0</v>
      </c>
      <c r="AO1372" t="s">
        <v>163</v>
      </c>
      <c r="AP1372" s="8" t="s">
        <v>191</v>
      </c>
      <c r="AQ1372" s="8" t="s">
        <v>44</v>
      </c>
      <c r="AR1372" s="8" t="s">
        <v>164</v>
      </c>
      <c r="AS1372" s="8" t="s">
        <v>163</v>
      </c>
      <c r="AT1372" s="8" t="s">
        <v>168</v>
      </c>
      <c r="AU13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2" s="8">
        <v>0</v>
      </c>
      <c r="AW1372">
        <v>0</v>
      </c>
      <c r="AX1372">
        <v>41.212499999999999</v>
      </c>
      <c r="AY1372">
        <v>0</v>
      </c>
      <c r="AZ1372">
        <v>0</v>
      </c>
    </row>
    <row r="1373" spans="1:52" x14ac:dyDescent="0.3">
      <c r="A1373" s="43" t="s">
        <v>1467</v>
      </c>
      <c r="B1373" t="s">
        <v>3795</v>
      </c>
      <c r="C1373" t="s">
        <v>110</v>
      </c>
      <c r="D1373" s="8" t="s">
        <v>104</v>
      </c>
      <c r="E1373" s="8" t="s">
        <v>290</v>
      </c>
      <c r="F1373" s="8" t="s">
        <v>15</v>
      </c>
      <c r="G1373" s="8" t="s">
        <v>9267</v>
      </c>
      <c r="H1373" s="8" t="s">
        <v>290</v>
      </c>
      <c r="I1373" s="8" t="s">
        <v>12</v>
      </c>
      <c r="J1373" s="8">
        <v>386</v>
      </c>
      <c r="K1373" s="14" t="s">
        <v>1466</v>
      </c>
      <c r="L1373" s="14" t="s">
        <v>6009</v>
      </c>
      <c r="M1373" s="10">
        <v>2.0083369033990301</v>
      </c>
      <c r="N1373" s="8" t="s">
        <v>9199</v>
      </c>
      <c r="O1373" s="8" t="s">
        <v>147</v>
      </c>
      <c r="P1373" s="9">
        <v>0.64517361111111116</v>
      </c>
      <c r="Q1373" s="9">
        <v>0.65188657407407402</v>
      </c>
      <c r="R1373" s="8">
        <v>0</v>
      </c>
      <c r="S1373" s="10">
        <v>9.4354006285390355</v>
      </c>
      <c r="T1373" s="8" t="s">
        <v>3797</v>
      </c>
      <c r="U1373" s="8" t="s">
        <v>3798</v>
      </c>
      <c r="V1373" s="10">
        <v>1.89691453301404</v>
      </c>
      <c r="W1373">
        <v>1533.25</v>
      </c>
      <c r="X1373" s="8">
        <v>0</v>
      </c>
      <c r="Y1373" s="8">
        <v>0</v>
      </c>
      <c r="Z1373">
        <v>0</v>
      </c>
      <c r="AA1373">
        <v>0</v>
      </c>
      <c r="AB1373" s="8">
        <f>Solution[[#This Row],[Old Stop]] +1</f>
        <v>387</v>
      </c>
      <c r="AC1373" s="8" t="str">
        <f>_xlfn.CONCAT(Solution[[#This Row],[Old Rt '#]],"_",Solution[[#This Row],[Week '#]],"_", _xlfn.SWITCH(Solution[[#This Row],[Old Delivery Day]], "M", "Monday", "T", "Tuesday", "W", "Wednesday", "R", "Thursday", "F", "Friday"))</f>
        <v>105_Week4_Wednesday</v>
      </c>
      <c r="AD1373" s="20">
        <v>0</v>
      </c>
      <c r="AE1373" s="20">
        <v>86.42</v>
      </c>
      <c r="AF1373" s="20">
        <v>92.248099999999994</v>
      </c>
      <c r="AG1373" s="20">
        <v>0</v>
      </c>
      <c r="AH1373">
        <v>75.87</v>
      </c>
      <c r="AI1373" s="8" t="s">
        <v>3526</v>
      </c>
      <c r="AJ1373" s="8" t="s">
        <v>5593</v>
      </c>
      <c r="AK1373" s="8">
        <v>1</v>
      </c>
      <c r="AL1373" s="8">
        <v>0</v>
      </c>
      <c r="AM1373" s="11">
        <v>86.68</v>
      </c>
      <c r="AN1373" s="11">
        <v>0</v>
      </c>
      <c r="AO1373" t="s">
        <v>163</v>
      </c>
      <c r="AP1373" s="8" t="s">
        <v>191</v>
      </c>
      <c r="AQ1373" s="8" t="s">
        <v>44</v>
      </c>
      <c r="AR1373" s="8" t="s">
        <v>164</v>
      </c>
      <c r="AS1373" s="8" t="s">
        <v>163</v>
      </c>
      <c r="AT1373" s="8" t="s">
        <v>168</v>
      </c>
      <c r="AU13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3" s="8">
        <v>0</v>
      </c>
      <c r="AW1373">
        <v>0</v>
      </c>
      <c r="AX1373">
        <v>21.605</v>
      </c>
      <c r="AY1373">
        <v>23.062024999999998</v>
      </c>
      <c r="AZ1373">
        <v>0</v>
      </c>
    </row>
    <row r="1374" spans="1:52" x14ac:dyDescent="0.3">
      <c r="A1374" s="43" t="s">
        <v>1462</v>
      </c>
      <c r="B1374" t="s">
        <v>3677</v>
      </c>
      <c r="C1374" t="s">
        <v>110</v>
      </c>
      <c r="D1374" s="8" t="s">
        <v>104</v>
      </c>
      <c r="E1374" s="8" t="s">
        <v>290</v>
      </c>
      <c r="F1374" s="8" t="s">
        <v>15</v>
      </c>
      <c r="G1374" s="8" t="s">
        <v>9272</v>
      </c>
      <c r="H1374" s="8" t="s">
        <v>290</v>
      </c>
      <c r="I1374" s="8" t="s">
        <v>12</v>
      </c>
      <c r="J1374" s="8">
        <v>425</v>
      </c>
      <c r="K1374" s="14" t="s">
        <v>1461</v>
      </c>
      <c r="L1374" s="14" t="s">
        <v>5942</v>
      </c>
      <c r="M1374" s="10">
        <v>0.60801579543590401</v>
      </c>
      <c r="N1374" s="8" t="s">
        <v>9200</v>
      </c>
      <c r="O1374" s="8" t="s">
        <v>147</v>
      </c>
      <c r="P1374" s="9">
        <v>0.65231481481481479</v>
      </c>
      <c r="Q1374" s="9">
        <v>0.66013888888888894</v>
      </c>
      <c r="R1374" s="8">
        <v>0</v>
      </c>
      <c r="S1374" s="10">
        <v>8.2166666666666668</v>
      </c>
      <c r="T1374" s="8" t="s">
        <v>8070</v>
      </c>
      <c r="U1374" s="8" t="s">
        <v>8071</v>
      </c>
      <c r="V1374" s="10">
        <v>0.43402103060626401</v>
      </c>
      <c r="W1374">
        <v>4761.38</v>
      </c>
      <c r="X1374" s="8">
        <v>28</v>
      </c>
      <c r="Y1374" s="8">
        <v>0.73333333333333395</v>
      </c>
      <c r="Z1374">
        <v>5</v>
      </c>
      <c r="AA1374">
        <v>111</v>
      </c>
      <c r="AB1374" s="8">
        <f>Solution[[#This Row],[Old Stop]] +1</f>
        <v>426</v>
      </c>
      <c r="AC1374" s="8" t="str">
        <f>_xlfn.CONCAT(Solution[[#This Row],[Old Rt '#]],"_",Solution[[#This Row],[Week '#]],"_", _xlfn.SWITCH(Solution[[#This Row],[Old Delivery Day]], "M", "Monday", "T", "Tuesday", "W", "Wednesday", "R", "Thursday", "F", "Friday"))</f>
        <v>105_Week4_Wednesday</v>
      </c>
      <c r="AD1374" s="20">
        <v>88.7423</v>
      </c>
      <c r="AE1374" s="20">
        <v>91.769199999999998</v>
      </c>
      <c r="AF1374" s="20">
        <v>93.976900000000001</v>
      </c>
      <c r="AG1374" s="20">
        <v>96.03</v>
      </c>
      <c r="AH1374">
        <v>102.94</v>
      </c>
      <c r="AI1374" s="8" t="s">
        <v>3526</v>
      </c>
      <c r="AJ1374" s="8" t="s">
        <v>5593</v>
      </c>
      <c r="AK1374" s="8">
        <v>1</v>
      </c>
      <c r="AL1374" s="8">
        <v>105</v>
      </c>
      <c r="AM1374" s="11">
        <v>91.938699999999997</v>
      </c>
      <c r="AN1374" s="11">
        <v>95.995000000000005</v>
      </c>
      <c r="AO1374" t="s">
        <v>163</v>
      </c>
      <c r="AP1374" s="8" t="s">
        <v>191</v>
      </c>
      <c r="AQ1374" s="8" t="s">
        <v>44</v>
      </c>
      <c r="AR1374" s="8" t="s">
        <v>164</v>
      </c>
      <c r="AS1374" s="8" t="s">
        <v>163</v>
      </c>
      <c r="AT1374" s="8" t="s">
        <v>168</v>
      </c>
      <c r="AU13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4" s="8">
        <v>105</v>
      </c>
      <c r="AW1374">
        <v>22.185575</v>
      </c>
      <c r="AX1374">
        <v>22.942299999999999</v>
      </c>
      <c r="AY1374">
        <v>23.494225</v>
      </c>
      <c r="AZ1374">
        <v>24.0075</v>
      </c>
    </row>
    <row r="1375" spans="1:52" x14ac:dyDescent="0.3">
      <c r="A1375" s="43" t="s">
        <v>716</v>
      </c>
      <c r="B1375" t="s">
        <v>3457</v>
      </c>
      <c r="C1375" t="s">
        <v>110</v>
      </c>
      <c r="D1375" s="8" t="s">
        <v>104</v>
      </c>
      <c r="E1375" s="8" t="s">
        <v>290</v>
      </c>
      <c r="F1375" s="8" t="s">
        <v>15</v>
      </c>
      <c r="G1375" s="8" t="s">
        <v>9269</v>
      </c>
      <c r="H1375" s="8" t="s">
        <v>290</v>
      </c>
      <c r="I1375" s="8" t="s">
        <v>12</v>
      </c>
      <c r="J1375" s="8">
        <v>125</v>
      </c>
      <c r="K1375" s="14" t="s">
        <v>715</v>
      </c>
      <c r="L1375" s="14" t="s">
        <v>5759</v>
      </c>
      <c r="M1375" s="10">
        <v>0.371311872298691</v>
      </c>
      <c r="N1375" s="8" t="s">
        <v>9201</v>
      </c>
      <c r="O1375" s="8" t="s">
        <v>147</v>
      </c>
      <c r="P1375" s="9">
        <v>0.60210648148148149</v>
      </c>
      <c r="Q1375" s="9">
        <v>0.60916666666666663</v>
      </c>
      <c r="R1375" s="8">
        <v>0</v>
      </c>
      <c r="S1375" s="10">
        <v>13.254166666666666</v>
      </c>
      <c r="T1375" s="8" t="s">
        <v>3459</v>
      </c>
      <c r="U1375" s="8" t="s">
        <v>3460</v>
      </c>
      <c r="V1375" s="10">
        <v>0.19564040129277999</v>
      </c>
      <c r="W1375">
        <v>6152.85</v>
      </c>
      <c r="X1375" s="8">
        <v>0</v>
      </c>
      <c r="Y1375" s="8">
        <v>0</v>
      </c>
      <c r="Z1375">
        <v>0</v>
      </c>
      <c r="AA1375">
        <v>0</v>
      </c>
      <c r="AB1375" s="8">
        <f>Solution[[#This Row],[Old Stop]] +1</f>
        <v>126</v>
      </c>
      <c r="AC1375" s="8" t="str">
        <f>_xlfn.CONCAT(Solution[[#This Row],[Old Rt '#]],"_",Solution[[#This Row],[Week '#]],"_", _xlfn.SWITCH(Solution[[#This Row],[Old Delivery Day]], "M", "Monday", "T", "Tuesday", "W", "Wednesday", "R", "Thursday", "F", "Friday"))</f>
        <v>105_Week4_Wednesday</v>
      </c>
      <c r="AD1375" s="20">
        <v>109.539</v>
      </c>
      <c r="AE1375" s="20">
        <v>118.9271</v>
      </c>
      <c r="AF1375" s="20">
        <v>155.75530000000001</v>
      </c>
      <c r="AG1375" s="20">
        <v>147.4007</v>
      </c>
      <c r="AH1375">
        <v>169.14</v>
      </c>
      <c r="AI1375" s="8" t="s">
        <v>3526</v>
      </c>
      <c r="AJ1375" s="8" t="s">
        <v>5593</v>
      </c>
      <c r="AK1375" s="8">
        <v>1</v>
      </c>
      <c r="AL1375" s="8">
        <v>0</v>
      </c>
      <c r="AM1375" s="11">
        <v>146.19749999999999</v>
      </c>
      <c r="AN1375" s="11">
        <v>140.4975</v>
      </c>
      <c r="AO1375" t="s">
        <v>163</v>
      </c>
      <c r="AP1375" s="8" t="s">
        <v>191</v>
      </c>
      <c r="AQ1375" s="8" t="s">
        <v>44</v>
      </c>
      <c r="AR1375" s="8" t="s">
        <v>164</v>
      </c>
      <c r="AS1375" s="8" t="s">
        <v>163</v>
      </c>
      <c r="AT1375" s="8" t="s">
        <v>168</v>
      </c>
      <c r="AU13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5" s="8">
        <v>0</v>
      </c>
      <c r="AW1375">
        <v>27.38475</v>
      </c>
      <c r="AX1375">
        <v>29.731774999999999</v>
      </c>
      <c r="AY1375">
        <v>38.938825000000001</v>
      </c>
      <c r="AZ1375">
        <v>36.850175</v>
      </c>
    </row>
    <row r="1376" spans="1:52" x14ac:dyDescent="0.3">
      <c r="A1376" s="43" t="s">
        <v>1674</v>
      </c>
      <c r="B1376" t="s">
        <v>3825</v>
      </c>
      <c r="C1376" t="s">
        <v>110</v>
      </c>
      <c r="D1376" s="8" t="s">
        <v>104</v>
      </c>
      <c r="E1376" s="8" t="s">
        <v>290</v>
      </c>
      <c r="F1376" s="8" t="s">
        <v>15</v>
      </c>
      <c r="G1376" s="8" t="s">
        <v>9268</v>
      </c>
      <c r="H1376" s="8" t="s">
        <v>290</v>
      </c>
      <c r="I1376" s="8" t="s">
        <v>12</v>
      </c>
      <c r="J1376" s="8">
        <v>122</v>
      </c>
      <c r="K1376" s="14" t="s">
        <v>1673</v>
      </c>
      <c r="L1376" s="14" t="s">
        <v>5937</v>
      </c>
      <c r="M1376" s="10">
        <v>4.0248681413659098</v>
      </c>
      <c r="N1376" s="8" t="s">
        <v>9202</v>
      </c>
      <c r="O1376" s="8" t="s">
        <v>125</v>
      </c>
      <c r="P1376" s="9">
        <v>0.61196759259259259</v>
      </c>
      <c r="Q1376" s="9">
        <v>0.61921296296296291</v>
      </c>
      <c r="R1376" s="8">
        <v>0</v>
      </c>
      <c r="S1376" s="10">
        <v>12.225</v>
      </c>
      <c r="T1376" s="8" t="s">
        <v>3827</v>
      </c>
      <c r="U1376" s="8" t="s">
        <v>3828</v>
      </c>
      <c r="V1376" s="10">
        <v>3.2809107005353502</v>
      </c>
      <c r="W1376">
        <v>1828.13</v>
      </c>
      <c r="X1376" s="8">
        <v>0</v>
      </c>
      <c r="Y1376" s="8">
        <v>0</v>
      </c>
      <c r="Z1376">
        <v>0</v>
      </c>
      <c r="AA1376">
        <v>0</v>
      </c>
      <c r="AB1376" s="8">
        <f>Solution[[#This Row],[Old Stop]] +1</f>
        <v>123</v>
      </c>
      <c r="AC1376" s="8" t="str">
        <f>_xlfn.CONCAT(Solution[[#This Row],[Old Rt '#]],"_",Solution[[#This Row],[Week '#]],"_", _xlfn.SWITCH(Solution[[#This Row],[Old Delivery Day]], "M", "Monday", "T", "Tuesday", "W", "Wednesday", "R", "Thursday", "F", "Friday"))</f>
        <v>105_Week4_Wednesday</v>
      </c>
      <c r="AD1376" s="20">
        <v>69.41</v>
      </c>
      <c r="AE1376" s="20">
        <v>69.88</v>
      </c>
      <c r="AF1376" s="20">
        <v>72.226600000000005</v>
      </c>
      <c r="AG1376" s="20">
        <v>73.400000000000006</v>
      </c>
      <c r="AH1376">
        <v>38.9</v>
      </c>
      <c r="AI1376" s="8" t="s">
        <v>3526</v>
      </c>
      <c r="AJ1376" s="8" t="s">
        <v>5593</v>
      </c>
      <c r="AK1376" s="8">
        <v>1</v>
      </c>
      <c r="AL1376" s="8">
        <v>0</v>
      </c>
      <c r="AM1376" s="11">
        <v>34.94</v>
      </c>
      <c r="AN1376" s="11">
        <v>36.700000000000003</v>
      </c>
      <c r="AO1376" t="s">
        <v>163</v>
      </c>
      <c r="AP1376" s="8" t="s">
        <v>191</v>
      </c>
      <c r="AQ1376" s="8" t="s">
        <v>44</v>
      </c>
      <c r="AR1376" s="8" t="s">
        <v>164</v>
      </c>
      <c r="AS1376" s="8" t="s">
        <v>163</v>
      </c>
      <c r="AT1376" s="8" t="s">
        <v>168</v>
      </c>
      <c r="AU13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6" s="8">
        <v>0</v>
      </c>
      <c r="AW1376">
        <v>17.352499999999999</v>
      </c>
      <c r="AX1376">
        <v>17.47</v>
      </c>
      <c r="AY1376">
        <v>18.056650000000001</v>
      </c>
      <c r="AZ1376">
        <v>18.350000000000001</v>
      </c>
    </row>
    <row r="1377" spans="1:52" x14ac:dyDescent="0.3">
      <c r="A1377" s="43" t="s">
        <v>888</v>
      </c>
      <c r="B1377" t="s">
        <v>5301</v>
      </c>
      <c r="C1377" t="s">
        <v>110</v>
      </c>
      <c r="D1377" s="8" t="s">
        <v>104</v>
      </c>
      <c r="E1377" s="8" t="s">
        <v>290</v>
      </c>
      <c r="F1377" s="8" t="s">
        <v>15</v>
      </c>
      <c r="G1377" s="8" t="s">
        <v>9271</v>
      </c>
      <c r="H1377" s="8" t="s">
        <v>290</v>
      </c>
      <c r="I1377" s="8" t="s">
        <v>12</v>
      </c>
      <c r="J1377" s="8">
        <v>360</v>
      </c>
      <c r="K1377" s="14" t="s">
        <v>887</v>
      </c>
      <c r="L1377" s="14" t="s">
        <v>6005</v>
      </c>
      <c r="M1377" s="10">
        <v>6.8928732632517704</v>
      </c>
      <c r="N1377" s="8" t="s">
        <v>9203</v>
      </c>
      <c r="O1377" s="8" t="s">
        <v>125</v>
      </c>
      <c r="P1377" s="9">
        <v>0.62399305555555551</v>
      </c>
      <c r="Q1377" s="9">
        <v>0.62891203703703702</v>
      </c>
      <c r="R1377" s="8">
        <v>0</v>
      </c>
      <c r="S1377" s="10">
        <v>11.266666666666667</v>
      </c>
      <c r="T1377" s="8" t="s">
        <v>5303</v>
      </c>
      <c r="U1377" s="8" t="s">
        <v>5304</v>
      </c>
      <c r="V1377" s="10">
        <v>5.5570645526991598</v>
      </c>
      <c r="W1377">
        <v>6686.37</v>
      </c>
      <c r="X1377" s="8">
        <v>0</v>
      </c>
      <c r="Y1377" s="8">
        <v>0</v>
      </c>
      <c r="Z1377">
        <v>0</v>
      </c>
      <c r="AA1377">
        <v>0</v>
      </c>
      <c r="AB1377" s="8">
        <f>Solution[[#This Row],[Old Stop]] +1</f>
        <v>361</v>
      </c>
      <c r="AC1377" s="8" t="str">
        <f>_xlfn.CONCAT(Solution[[#This Row],[Old Rt '#]],"_",Solution[[#This Row],[Week '#]],"_", _xlfn.SWITCH(Solution[[#This Row],[Old Delivery Day]], "M", "Monday", "T", "Tuesday", "W", "Wednesday", "R", "Thursday", "F", "Friday"))</f>
        <v>105_Week4_Wednesday</v>
      </c>
      <c r="AD1377" s="20">
        <v>156.91</v>
      </c>
      <c r="AE1377" s="20">
        <v>287.79419999999999</v>
      </c>
      <c r="AF1377" s="20">
        <v>241.2433</v>
      </c>
      <c r="AG1377" s="20">
        <v>220.9057</v>
      </c>
      <c r="AH1377">
        <v>155.21</v>
      </c>
      <c r="AI1377" s="8" t="s">
        <v>3526</v>
      </c>
      <c r="AJ1377" s="8" t="s">
        <v>5593</v>
      </c>
      <c r="AK1377" s="8">
        <v>1</v>
      </c>
      <c r="AL1377" s="8">
        <v>0</v>
      </c>
      <c r="AM1377" s="11">
        <v>151.435</v>
      </c>
      <c r="AN1377" s="11">
        <v>147.41749999999999</v>
      </c>
      <c r="AO1377" t="s">
        <v>163</v>
      </c>
      <c r="AP1377" s="8" t="s">
        <v>191</v>
      </c>
      <c r="AQ1377" s="8" t="s">
        <v>44</v>
      </c>
      <c r="AR1377" s="8" t="s">
        <v>164</v>
      </c>
      <c r="AS1377" s="8" t="s">
        <v>163</v>
      </c>
      <c r="AT1377" s="8" t="s">
        <v>168</v>
      </c>
      <c r="AU13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7" s="8">
        <v>0</v>
      </c>
      <c r="AW1377">
        <v>39.227499999999999</v>
      </c>
      <c r="AX1377">
        <v>71.948549999999997</v>
      </c>
      <c r="AY1377">
        <v>60.310825000000001</v>
      </c>
      <c r="AZ1377">
        <v>55.226424999999999</v>
      </c>
    </row>
    <row r="1378" spans="1:52" x14ac:dyDescent="0.3">
      <c r="A1378" s="43" t="s">
        <v>988</v>
      </c>
      <c r="B1378" t="s">
        <v>3610</v>
      </c>
      <c r="C1378" t="s">
        <v>110</v>
      </c>
      <c r="D1378" s="8" t="s">
        <v>104</v>
      </c>
      <c r="E1378" s="8" t="s">
        <v>290</v>
      </c>
      <c r="F1378" s="8" t="s">
        <v>15</v>
      </c>
      <c r="G1378" s="8" t="s">
        <v>9275</v>
      </c>
      <c r="H1378" s="8" t="s">
        <v>290</v>
      </c>
      <c r="I1378" s="8" t="s">
        <v>12</v>
      </c>
      <c r="J1378" s="8">
        <v>430</v>
      </c>
      <c r="K1378" s="14" t="s">
        <v>987</v>
      </c>
      <c r="L1378" s="14" t="s">
        <v>5994</v>
      </c>
      <c r="M1378" s="10">
        <v>0.30924831624361099</v>
      </c>
      <c r="N1378" s="8" t="s">
        <v>9204</v>
      </c>
      <c r="O1378" s="8" t="s">
        <v>147</v>
      </c>
      <c r="P1378" s="9">
        <v>0.67773148148148143</v>
      </c>
      <c r="Q1378" s="9">
        <v>0.68437499999999996</v>
      </c>
      <c r="R1378" s="8">
        <v>0</v>
      </c>
      <c r="S1378" s="10">
        <v>10.9</v>
      </c>
      <c r="T1378" s="8" t="s">
        <v>3612</v>
      </c>
      <c r="U1378" s="8" t="s">
        <v>3613</v>
      </c>
      <c r="V1378" s="10">
        <v>8.3989200184824198E-2</v>
      </c>
      <c r="W1378">
        <v>4957.99</v>
      </c>
      <c r="X1378" s="8">
        <v>0</v>
      </c>
      <c r="Y1378" s="8">
        <v>0</v>
      </c>
      <c r="Z1378">
        <v>0</v>
      </c>
      <c r="AA1378">
        <v>0</v>
      </c>
      <c r="AB1378" s="8">
        <f>Solution[[#This Row],[Old Stop]] +1</f>
        <v>431</v>
      </c>
      <c r="AC1378" s="8" t="str">
        <f>_xlfn.CONCAT(Solution[[#This Row],[Old Rt '#]],"_",Solution[[#This Row],[Week '#]],"_", _xlfn.SWITCH(Solution[[#This Row],[Old Delivery Day]], "M", "Monday", "T", "Tuesday", "W", "Wednesday", "R", "Thursday", "F", "Friday"))</f>
        <v>105_Week4_Wednesday</v>
      </c>
      <c r="AD1378" s="20">
        <v>79.391499999999994</v>
      </c>
      <c r="AE1378" s="20">
        <v>93.735299999999995</v>
      </c>
      <c r="AF1378" s="20">
        <v>114.6369</v>
      </c>
      <c r="AG1378" s="20">
        <v>112.94459999999999</v>
      </c>
      <c r="AH1378">
        <v>128.29</v>
      </c>
      <c r="AI1378" s="8" t="s">
        <v>3526</v>
      </c>
      <c r="AJ1378" s="8" t="s">
        <v>5593</v>
      </c>
      <c r="AK1378" s="8">
        <v>1</v>
      </c>
      <c r="AL1378" s="8">
        <v>0</v>
      </c>
      <c r="AM1378" s="11">
        <v>102.77119999999999</v>
      </c>
      <c r="AN1378" s="11">
        <v>113.2187</v>
      </c>
      <c r="AO1378" t="s">
        <v>163</v>
      </c>
      <c r="AP1378" s="8" t="s">
        <v>191</v>
      </c>
      <c r="AQ1378" s="8" t="s">
        <v>44</v>
      </c>
      <c r="AR1378" s="8" t="s">
        <v>164</v>
      </c>
      <c r="AS1378" s="8" t="s">
        <v>163</v>
      </c>
      <c r="AT1378" s="8" t="s">
        <v>168</v>
      </c>
      <c r="AU13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8" s="8">
        <v>0</v>
      </c>
      <c r="AW1378">
        <v>19.847874999999998</v>
      </c>
      <c r="AX1378">
        <v>23.433824999999999</v>
      </c>
      <c r="AY1378">
        <v>28.659224999999999</v>
      </c>
      <c r="AZ1378">
        <v>28.236149999999999</v>
      </c>
    </row>
    <row r="1379" spans="1:52" x14ac:dyDescent="0.3">
      <c r="A1379" s="43" t="s">
        <v>982</v>
      </c>
      <c r="B1379" t="s">
        <v>3748</v>
      </c>
      <c r="C1379" t="s">
        <v>125</v>
      </c>
      <c r="D1379" s="8" t="s">
        <v>104</v>
      </c>
      <c r="E1379" s="8" t="s">
        <v>290</v>
      </c>
      <c r="F1379" s="8" t="s">
        <v>15</v>
      </c>
      <c r="G1379" s="8" t="s">
        <v>9276</v>
      </c>
      <c r="H1379" s="8" t="s">
        <v>290</v>
      </c>
      <c r="I1379" s="8" t="s">
        <v>12</v>
      </c>
      <c r="J1379" s="8">
        <v>410</v>
      </c>
      <c r="K1379" s="14" t="s">
        <v>981</v>
      </c>
      <c r="L1379" s="14" t="s">
        <v>6001</v>
      </c>
      <c r="M1379" s="10">
        <v>0.25319194199391898</v>
      </c>
      <c r="N1379" s="8" t="s">
        <v>9205</v>
      </c>
      <c r="O1379" s="8" t="s">
        <v>147</v>
      </c>
      <c r="P1379" s="9">
        <v>0.68454861111111109</v>
      </c>
      <c r="Q1379" s="9">
        <v>0.68756944444444446</v>
      </c>
      <c r="R1379" s="8">
        <v>0</v>
      </c>
      <c r="S1379" s="10">
        <v>4.4833333333333334</v>
      </c>
      <c r="T1379" s="8" t="s">
        <v>3791</v>
      </c>
      <c r="U1379" s="8" t="s">
        <v>3792</v>
      </c>
      <c r="V1379" s="10">
        <v>8.8441025803022599E-2</v>
      </c>
      <c r="W1379">
        <v>579.99</v>
      </c>
      <c r="X1379" s="8">
        <v>0</v>
      </c>
      <c r="Y1379" s="8">
        <v>0</v>
      </c>
      <c r="Z1379">
        <v>0</v>
      </c>
      <c r="AA1379">
        <v>0</v>
      </c>
      <c r="AB1379" s="8">
        <f>Solution[[#This Row],[Old Stop]] +1</f>
        <v>411</v>
      </c>
      <c r="AC1379" s="8" t="str">
        <f>_xlfn.CONCAT(Solution[[#This Row],[Old Rt '#]],"_",Solution[[#This Row],[Week '#]],"_", _xlfn.SWITCH(Solution[[#This Row],[Old Delivery Day]], "M", "Monday", "T", "Tuesday", "W", "Wednesday", "R", "Thursday", "F", "Friday"))</f>
        <v>105_Week4_Wednesday</v>
      </c>
      <c r="AD1379" s="20">
        <v>10.51</v>
      </c>
      <c r="AE1379" s="20">
        <v>10.51</v>
      </c>
      <c r="AF1379" s="20">
        <v>10.876899999999999</v>
      </c>
      <c r="AG1379" s="20">
        <v>12.113</v>
      </c>
      <c r="AH1379">
        <v>11.7</v>
      </c>
      <c r="AI1379" s="8" t="s">
        <v>3526</v>
      </c>
      <c r="AJ1379" s="8" t="s">
        <v>5593</v>
      </c>
      <c r="AK1379" s="8">
        <v>1</v>
      </c>
      <c r="AL1379" s="8">
        <v>0</v>
      </c>
      <c r="AM1379" s="11">
        <v>10.51</v>
      </c>
      <c r="AN1379" s="11">
        <v>12.7837</v>
      </c>
      <c r="AO1379" t="s">
        <v>163</v>
      </c>
      <c r="AP1379" s="8" t="s">
        <v>191</v>
      </c>
      <c r="AQ1379" s="8" t="s">
        <v>44</v>
      </c>
      <c r="AR1379" s="8" t="s">
        <v>164</v>
      </c>
      <c r="AS1379" s="8" t="s">
        <v>163</v>
      </c>
      <c r="AT1379" s="8" t="s">
        <v>168</v>
      </c>
      <c r="AU13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79" s="8">
        <v>0</v>
      </c>
      <c r="AW1379">
        <v>2.6274999999999999</v>
      </c>
      <c r="AX1379">
        <v>2.6274999999999999</v>
      </c>
      <c r="AY1379">
        <v>2.7192249999999998</v>
      </c>
      <c r="AZ1379">
        <v>3.0282499999999999</v>
      </c>
    </row>
    <row r="1380" spans="1:52" x14ac:dyDescent="0.3">
      <c r="A1380" s="43" t="s">
        <v>77</v>
      </c>
      <c r="D1380" s="8" t="s">
        <v>104</v>
      </c>
      <c r="E1380" s="8" t="s">
        <v>290</v>
      </c>
      <c r="F1380" s="8" t="s">
        <v>15</v>
      </c>
      <c r="J1380" s="8"/>
      <c r="K1380" s="14" t="s">
        <v>3551</v>
      </c>
      <c r="L1380" s="14" t="s">
        <v>3552</v>
      </c>
      <c r="M1380" s="10">
        <v>59.180504982031401</v>
      </c>
      <c r="N1380" s="8" t="s">
        <v>9307</v>
      </c>
      <c r="P1380" s="9">
        <v>0.72866898148148151</v>
      </c>
      <c r="Q1380" s="9">
        <v>0.72866898148148151</v>
      </c>
      <c r="R1380" s="8">
        <v>0</v>
      </c>
      <c r="T1380" s="8" t="s">
        <v>3553</v>
      </c>
      <c r="U1380" s="8" t="s">
        <v>3554</v>
      </c>
      <c r="V1380" s="10">
        <v>56.2162412293412</v>
      </c>
      <c r="W1380"/>
      <c r="Z1380"/>
      <c r="AA1380"/>
      <c r="AB1380" s="8">
        <f>Solution[[#This Row],[Old Stop]] +1</f>
        <v>1</v>
      </c>
      <c r="AC1380" s="8" t="e">
        <f>_xlfn.CONCAT(Solution[[#This Row],[Old Rt '#]],"_",Solution[[#This Row],[Week '#]],"_", _xlfn.SWITCH(Solution[[#This Row],[Old Delivery Day]], "M", "Monday", "T", "Tuesday", "W", "Wednesday", "R", "Thursday", "F", "Friday"))</f>
        <v>#N/A</v>
      </c>
      <c r="AD1380" s="20"/>
      <c r="AE1380" s="20"/>
      <c r="AI1380" s="8" t="s">
        <v>3526</v>
      </c>
      <c r="AJ1380" s="8" t="s">
        <v>5593</v>
      </c>
      <c r="AK1380" s="8">
        <v>17</v>
      </c>
      <c r="AL1380" s="8"/>
      <c r="AM1380" s="11"/>
      <c r="AN1380" s="11"/>
      <c r="AO1380" t="s">
        <v>163</v>
      </c>
      <c r="AP1380" s="8"/>
      <c r="AQ1380" s="8"/>
      <c r="AR1380" s="8" t="s">
        <v>163</v>
      </c>
      <c r="AS1380" s="8" t="s">
        <v>163</v>
      </c>
      <c r="AT1380" s="8"/>
      <c r="AU13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0" s="8"/>
    </row>
    <row r="1381" spans="1:52" x14ac:dyDescent="0.3">
      <c r="A1381" s="43" t="s">
        <v>980</v>
      </c>
      <c r="B1381" t="s">
        <v>5305</v>
      </c>
      <c r="C1381" t="s">
        <v>110</v>
      </c>
      <c r="D1381" s="8" t="s">
        <v>104</v>
      </c>
      <c r="E1381" s="8" t="s">
        <v>290</v>
      </c>
      <c r="F1381" s="8" t="s">
        <v>15</v>
      </c>
      <c r="G1381" s="8" t="s">
        <v>9273</v>
      </c>
      <c r="H1381" s="8" t="s">
        <v>290</v>
      </c>
      <c r="I1381" s="8" t="s">
        <v>12</v>
      </c>
      <c r="J1381" s="8">
        <v>390</v>
      </c>
      <c r="K1381" s="14" t="s">
        <v>979</v>
      </c>
      <c r="L1381" s="14" t="s">
        <v>6006</v>
      </c>
      <c r="M1381" s="10">
        <v>3.0900074770329401E-2</v>
      </c>
      <c r="N1381" s="8" t="s">
        <v>9206</v>
      </c>
      <c r="O1381" s="8" t="s">
        <v>125</v>
      </c>
      <c r="P1381" s="9">
        <v>0.66016203703703702</v>
      </c>
      <c r="Q1381" s="9">
        <v>0.66456018518518523</v>
      </c>
      <c r="R1381" s="8">
        <v>0</v>
      </c>
      <c r="S1381" s="10">
        <v>9.0250000000000004</v>
      </c>
      <c r="T1381" s="8" t="s">
        <v>5307</v>
      </c>
      <c r="U1381" s="8" t="s">
        <v>5308</v>
      </c>
      <c r="V1381" s="10">
        <v>1.4108509119264499E-2</v>
      </c>
      <c r="W1381">
        <v>2325.19</v>
      </c>
      <c r="X1381" s="8">
        <v>0</v>
      </c>
      <c r="Y1381" s="8">
        <v>0</v>
      </c>
      <c r="Z1381">
        <v>0</v>
      </c>
      <c r="AA1381">
        <v>0</v>
      </c>
      <c r="AB1381" s="8">
        <f>Solution[[#This Row],[Old Stop]] +1</f>
        <v>391</v>
      </c>
      <c r="AC1381" s="8" t="str">
        <f>_xlfn.CONCAT(Solution[[#This Row],[Old Rt '#]],"_",Solution[[#This Row],[Week '#]],"_", _xlfn.SWITCH(Solution[[#This Row],[Old Delivery Day]], "M", "Monday", "T", "Tuesday", "W", "Wednesday", "R", "Thursday", "F", "Friday"))</f>
        <v>105_Week4_Wednesday</v>
      </c>
      <c r="AD1381" s="20">
        <v>94.2</v>
      </c>
      <c r="AE1381" s="20">
        <v>84.89</v>
      </c>
      <c r="AF1381" s="20">
        <v>87.73</v>
      </c>
      <c r="AG1381" s="20">
        <v>96.1357</v>
      </c>
      <c r="AH1381">
        <v>47.25</v>
      </c>
      <c r="AI1381" s="8" t="s">
        <v>3526</v>
      </c>
      <c r="AJ1381" s="8" t="s">
        <v>5593</v>
      </c>
      <c r="AK1381" s="8">
        <v>1</v>
      </c>
      <c r="AL1381" s="8">
        <v>0</v>
      </c>
      <c r="AM1381" s="11">
        <v>42.445</v>
      </c>
      <c r="AN1381" s="11">
        <v>49.465000000000003</v>
      </c>
      <c r="AO1381" t="s">
        <v>163</v>
      </c>
      <c r="AP1381" s="8" t="s">
        <v>191</v>
      </c>
      <c r="AQ1381" s="8" t="s">
        <v>44</v>
      </c>
      <c r="AR1381" s="8" t="s">
        <v>164</v>
      </c>
      <c r="AS1381" s="8" t="s">
        <v>163</v>
      </c>
      <c r="AT1381" s="8" t="s">
        <v>168</v>
      </c>
      <c r="AU13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1" s="8">
        <v>0</v>
      </c>
      <c r="AW1381">
        <v>23.55</v>
      </c>
      <c r="AX1381">
        <v>21.2225</v>
      </c>
      <c r="AY1381">
        <v>21.932500000000001</v>
      </c>
      <c r="AZ1381">
        <v>24.033925</v>
      </c>
    </row>
    <row r="1382" spans="1:52" x14ac:dyDescent="0.3">
      <c r="A1382" s="43" t="s">
        <v>984</v>
      </c>
      <c r="B1382" t="s">
        <v>119</v>
      </c>
      <c r="C1382" t="s">
        <v>3545</v>
      </c>
      <c r="D1382" s="8" t="s">
        <v>104</v>
      </c>
      <c r="E1382" s="8" t="s">
        <v>290</v>
      </c>
      <c r="F1382" s="8" t="s">
        <v>15</v>
      </c>
      <c r="G1382" s="8" t="s">
        <v>9277</v>
      </c>
      <c r="H1382" s="8" t="s">
        <v>290</v>
      </c>
      <c r="I1382" s="8" t="s">
        <v>12</v>
      </c>
      <c r="J1382" s="8">
        <v>420</v>
      </c>
      <c r="K1382" s="14" t="s">
        <v>983</v>
      </c>
      <c r="L1382" s="14" t="s">
        <v>6002</v>
      </c>
      <c r="M1382" s="10">
        <v>0.60420470189092201</v>
      </c>
      <c r="N1382" s="8" t="s">
        <v>9207</v>
      </c>
      <c r="O1382" s="8" t="s">
        <v>147</v>
      </c>
      <c r="P1382" s="9">
        <v>0.66497685185185185</v>
      </c>
      <c r="Q1382" s="9">
        <v>0.67078703703703701</v>
      </c>
      <c r="R1382" s="8">
        <v>0</v>
      </c>
      <c r="S1382" s="10">
        <v>8.0875000000000004</v>
      </c>
      <c r="T1382" s="8" t="s">
        <v>3547</v>
      </c>
      <c r="U1382" s="8" t="s">
        <v>3548</v>
      </c>
      <c r="V1382" s="10">
        <v>0.14997692898828799</v>
      </c>
      <c r="W1382">
        <v>1251.9000000000001</v>
      </c>
      <c r="X1382" s="8">
        <v>3</v>
      </c>
      <c r="Y1382" s="8">
        <v>0.72727272727272696</v>
      </c>
      <c r="Z1382">
        <v>1</v>
      </c>
      <c r="AA1382">
        <v>11</v>
      </c>
      <c r="AB1382" s="8">
        <f>Solution[[#This Row],[Old Stop]] +1</f>
        <v>421</v>
      </c>
      <c r="AC1382" s="8" t="str">
        <f>_xlfn.CONCAT(Solution[[#This Row],[Old Rt '#]],"_",Solution[[#This Row],[Week '#]],"_", _xlfn.SWITCH(Solution[[#This Row],[Old Delivery Day]], "M", "Monday", "T", "Tuesday", "W", "Wednesday", "R", "Thursday", "F", "Friday"))</f>
        <v>105_Week4_Wednesday</v>
      </c>
      <c r="AD1382" s="20">
        <v>32.86</v>
      </c>
      <c r="AE1382" s="20">
        <v>20.613</v>
      </c>
      <c r="AF1382" s="20">
        <v>15.29</v>
      </c>
      <c r="AG1382" s="20">
        <v>15.476900000000001</v>
      </c>
      <c r="AH1382">
        <v>16.21</v>
      </c>
      <c r="AI1382" s="8" t="s">
        <v>3526</v>
      </c>
      <c r="AJ1382" s="8" t="s">
        <v>5593</v>
      </c>
      <c r="AK1382" s="8">
        <v>1</v>
      </c>
      <c r="AL1382" s="8">
        <v>11</v>
      </c>
      <c r="AM1382" s="11">
        <v>23.94</v>
      </c>
      <c r="AN1382" s="11">
        <v>15.4925</v>
      </c>
      <c r="AO1382" t="s">
        <v>163</v>
      </c>
      <c r="AP1382" s="8" t="s">
        <v>191</v>
      </c>
      <c r="AQ1382" s="8" t="s">
        <v>44</v>
      </c>
      <c r="AR1382" s="8" t="s">
        <v>164</v>
      </c>
      <c r="AS1382" s="8" t="s">
        <v>163</v>
      </c>
      <c r="AT1382" s="8" t="s">
        <v>168</v>
      </c>
      <c r="AU13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2" s="8">
        <v>11</v>
      </c>
      <c r="AW1382">
        <v>8.2149999999999999</v>
      </c>
      <c r="AX1382">
        <v>5.1532499999999999</v>
      </c>
      <c r="AY1382">
        <v>3.8224999999999998</v>
      </c>
      <c r="AZ1382">
        <v>3.8692250000000001</v>
      </c>
    </row>
    <row r="1383" spans="1:52" x14ac:dyDescent="0.3">
      <c r="A1383" s="43" t="s">
        <v>1945</v>
      </c>
      <c r="B1383" t="s">
        <v>116</v>
      </c>
      <c r="C1383" t="s">
        <v>1944</v>
      </c>
      <c r="D1383" s="8" t="s">
        <v>104</v>
      </c>
      <c r="E1383" s="8" t="s">
        <v>290</v>
      </c>
      <c r="F1383" s="8" t="s">
        <v>15</v>
      </c>
      <c r="G1383" s="8" t="s">
        <v>9274</v>
      </c>
      <c r="H1383" s="8" t="s">
        <v>290</v>
      </c>
      <c r="I1383" s="8" t="s">
        <v>12</v>
      </c>
      <c r="J1383" s="8">
        <v>1</v>
      </c>
      <c r="K1383" s="14" t="s">
        <v>1943</v>
      </c>
      <c r="L1383" s="14" t="s">
        <v>6034</v>
      </c>
      <c r="M1383" s="10">
        <v>0</v>
      </c>
      <c r="N1383" s="8" t="s">
        <v>9208</v>
      </c>
      <c r="O1383" s="8" t="s">
        <v>1934</v>
      </c>
      <c r="P1383" s="9">
        <v>0.67079861111111116</v>
      </c>
      <c r="Q1383" s="9">
        <v>0.67751157407407403</v>
      </c>
      <c r="R1383" s="8">
        <v>0</v>
      </c>
      <c r="S1383" s="10">
        <v>9.4354006285390355</v>
      </c>
      <c r="T1383" s="8" t="s">
        <v>3547</v>
      </c>
      <c r="U1383" s="8" t="s">
        <v>3548</v>
      </c>
      <c r="V1383" s="10"/>
      <c r="W1383">
        <v>185.12</v>
      </c>
      <c r="X1383" s="8">
        <v>0</v>
      </c>
      <c r="Y1383" s="8">
        <v>0</v>
      </c>
      <c r="Z1383">
        <v>0</v>
      </c>
      <c r="AA1383">
        <v>0</v>
      </c>
      <c r="AB1383" s="8">
        <f>Solution[[#This Row],[Old Stop]] +1</f>
        <v>2</v>
      </c>
      <c r="AC1383" s="8" t="str">
        <f>_xlfn.CONCAT(Solution[[#This Row],[Old Rt '#]],"_",Solution[[#This Row],[Week '#]],"_", _xlfn.SWITCH(Solution[[#This Row],[Old Delivery Day]], "M", "Monday", "T", "Tuesday", "W", "Wednesday", "R", "Thursday", "F", "Friday"))</f>
        <v>105_Week4_Wednesday</v>
      </c>
      <c r="AD1383" s="20">
        <v>185.12</v>
      </c>
      <c r="AE1383" s="20">
        <v>0</v>
      </c>
      <c r="AF1383" s="20">
        <v>0</v>
      </c>
      <c r="AG1383" s="20">
        <v>0</v>
      </c>
      <c r="AH1383">
        <v>5.2891000000000004</v>
      </c>
      <c r="AI1383" s="8" t="s">
        <v>3526</v>
      </c>
      <c r="AJ1383" s="8" t="s">
        <v>5593</v>
      </c>
      <c r="AK1383" s="8">
        <v>1</v>
      </c>
      <c r="AL1383" s="8">
        <v>0</v>
      </c>
      <c r="AM1383" s="11">
        <v>0</v>
      </c>
      <c r="AN1383" s="11">
        <v>0</v>
      </c>
      <c r="AO1383" t="s">
        <v>163</v>
      </c>
      <c r="AP1383" s="8" t="s">
        <v>191</v>
      </c>
      <c r="AQ1383" s="8" t="s">
        <v>44</v>
      </c>
      <c r="AR1383" s="8" t="s">
        <v>164</v>
      </c>
      <c r="AS1383" s="8" t="s">
        <v>163</v>
      </c>
      <c r="AT1383" s="8" t="s">
        <v>168</v>
      </c>
      <c r="AU13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3" s="8">
        <v>0</v>
      </c>
      <c r="AW1383">
        <v>46.28</v>
      </c>
      <c r="AX1383">
        <v>0</v>
      </c>
      <c r="AY1383">
        <v>0</v>
      </c>
      <c r="AZ1383">
        <v>0</v>
      </c>
    </row>
    <row r="1384" spans="1:52" x14ac:dyDescent="0.3">
      <c r="A1384" s="43" t="s">
        <v>1786</v>
      </c>
      <c r="B1384" t="s">
        <v>5135</v>
      </c>
      <c r="C1384" t="s">
        <v>110</v>
      </c>
      <c r="D1384" s="8" t="s">
        <v>104</v>
      </c>
      <c r="E1384" s="8" t="s">
        <v>290</v>
      </c>
      <c r="F1384" s="8" t="s">
        <v>13</v>
      </c>
      <c r="G1384" s="8" t="s">
        <v>9266</v>
      </c>
      <c r="H1384" s="8" t="s">
        <v>290</v>
      </c>
      <c r="I1384" s="8" t="s">
        <v>13</v>
      </c>
      <c r="J1384" s="8">
        <v>0</v>
      </c>
      <c r="K1384" s="14" t="s">
        <v>1785</v>
      </c>
      <c r="L1384" s="14" t="s">
        <v>6131</v>
      </c>
      <c r="M1384" s="10">
        <v>0.11533687787544999</v>
      </c>
      <c r="N1384" s="8" t="s">
        <v>8043</v>
      </c>
      <c r="O1384" s="8" t="s">
        <v>125</v>
      </c>
      <c r="P1384" s="9">
        <v>0.57878472222222221</v>
      </c>
      <c r="Q1384" s="9">
        <v>0.58717592592592593</v>
      </c>
      <c r="R1384" s="8">
        <v>0</v>
      </c>
      <c r="S1384" s="10">
        <v>11.275</v>
      </c>
      <c r="T1384" s="8" t="s">
        <v>5137</v>
      </c>
      <c r="U1384" s="8" t="s">
        <v>5138</v>
      </c>
      <c r="V1384" s="10">
        <v>2.9363416076948E-2</v>
      </c>
      <c r="W1384">
        <v>1980.01</v>
      </c>
      <c r="X1384" s="8">
        <v>0</v>
      </c>
      <c r="Y1384" s="8">
        <v>0</v>
      </c>
      <c r="Z1384">
        <v>0</v>
      </c>
      <c r="AA1384">
        <v>0</v>
      </c>
      <c r="AB1384" s="8">
        <f>Solution[[#This Row],[Old Stop]] +1</f>
        <v>1</v>
      </c>
      <c r="AC1384" s="8" t="str">
        <f>_xlfn.CONCAT(Solution[[#This Row],[Old Rt '#]],"_",Solution[[#This Row],[Week '#]],"_", _xlfn.SWITCH(Solution[[#This Row],[Old Delivery Day]], "M", "Monday", "T", "Tuesday", "W", "Wednesday", "R", "Thursday", "F", "Friday"))</f>
        <v>105_Week4_Monday</v>
      </c>
      <c r="AD1384" s="20">
        <v>69.47</v>
      </c>
      <c r="AE1384" s="20">
        <v>86.134200000000007</v>
      </c>
      <c r="AF1384" s="20">
        <v>83.751599999999996</v>
      </c>
      <c r="AG1384" s="20">
        <v>83.6785</v>
      </c>
      <c r="AH1384">
        <v>44.71</v>
      </c>
      <c r="AI1384" s="8" t="s">
        <v>3636</v>
      </c>
      <c r="AJ1384" s="8" t="s">
        <v>5601</v>
      </c>
      <c r="AK1384" s="8">
        <v>1</v>
      </c>
      <c r="AL1384" s="8">
        <v>0</v>
      </c>
      <c r="AM1384" s="11">
        <v>42.945</v>
      </c>
      <c r="AN1384" s="11">
        <v>42.6462</v>
      </c>
      <c r="AO1384" t="s">
        <v>164</v>
      </c>
      <c r="AP1384" s="8" t="s">
        <v>191</v>
      </c>
      <c r="AQ1384" s="8" t="s">
        <v>44</v>
      </c>
      <c r="AR1384" s="8" t="s">
        <v>164</v>
      </c>
      <c r="AS1384" s="8" t="s">
        <v>164</v>
      </c>
      <c r="AT1384" s="8" t="s">
        <v>168</v>
      </c>
      <c r="AU13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4" s="8"/>
      <c r="AW1384">
        <v>17.3675</v>
      </c>
      <c r="AX1384">
        <v>21.533550000000002</v>
      </c>
      <c r="AY1384">
        <v>20.937899999999999</v>
      </c>
      <c r="AZ1384">
        <v>20.919625</v>
      </c>
    </row>
    <row r="1385" spans="1:52" x14ac:dyDescent="0.3">
      <c r="A1385" s="43" t="s">
        <v>800</v>
      </c>
      <c r="B1385" t="s">
        <v>120</v>
      </c>
      <c r="C1385" t="s">
        <v>123</v>
      </c>
      <c r="D1385" s="8" t="s">
        <v>104</v>
      </c>
      <c r="E1385" s="8" t="s">
        <v>290</v>
      </c>
      <c r="F1385" s="8" t="s">
        <v>48</v>
      </c>
      <c r="G1385" s="8" t="s">
        <v>140</v>
      </c>
      <c r="H1385" s="8" t="s">
        <v>160</v>
      </c>
      <c r="I1385" s="8" t="s">
        <v>48</v>
      </c>
      <c r="J1385" s="8">
        <v>300</v>
      </c>
      <c r="K1385" s="14" t="s">
        <v>799</v>
      </c>
      <c r="L1385" s="14" t="s">
        <v>8948</v>
      </c>
      <c r="M1385" s="10">
        <v>2.9243313637650501</v>
      </c>
      <c r="N1385" s="8" t="s">
        <v>9213</v>
      </c>
      <c r="O1385" s="8" t="s">
        <v>147</v>
      </c>
      <c r="P1385" s="9">
        <v>0.40628472222222223</v>
      </c>
      <c r="Q1385" s="9">
        <v>0.42184027777777777</v>
      </c>
      <c r="R1385" s="8">
        <v>0</v>
      </c>
      <c r="S1385" s="10">
        <v>20.893333333333334</v>
      </c>
      <c r="T1385" s="8" t="s">
        <v>8949</v>
      </c>
      <c r="U1385" s="8" t="s">
        <v>8950</v>
      </c>
      <c r="V1385" s="10">
        <v>1.44333670731255</v>
      </c>
      <c r="W1385">
        <v>2734.81</v>
      </c>
      <c r="X1385" s="8">
        <v>0</v>
      </c>
      <c r="Y1385" s="8">
        <v>0</v>
      </c>
      <c r="Z1385">
        <v>0</v>
      </c>
      <c r="AA1385">
        <v>0</v>
      </c>
      <c r="AB1385" s="8">
        <f>Solution[[#This Row],[Old Stop]] +1</f>
        <v>301</v>
      </c>
      <c r="AC1385" s="8" t="str">
        <f>_xlfn.CONCAT(Solution[[#This Row],[Old Rt '#]],"_",Solution[[#This Row],[Week '#]],"_", _xlfn.SWITCH(Solution[[#This Row],[Old Delivery Day]], "M", "Monday", "T", "Tuesday", "W", "Wednesday", "R", "Thursday", "F", "Friday"))</f>
        <v>101_Week4_Thursday</v>
      </c>
      <c r="AD1385" s="20">
        <v>63.555</v>
      </c>
      <c r="AE1385" s="20">
        <v>48.662300000000002</v>
      </c>
      <c r="AF1385" s="20">
        <v>43.279200000000003</v>
      </c>
      <c r="AG1385" s="20">
        <v>52.89</v>
      </c>
      <c r="AH1385">
        <v>44.1</v>
      </c>
      <c r="AI1385" s="8" t="s">
        <v>3549</v>
      </c>
      <c r="AJ1385" s="8" t="s">
        <v>5702</v>
      </c>
      <c r="AK1385" s="8">
        <v>1</v>
      </c>
      <c r="AL1385" s="8">
        <v>0</v>
      </c>
      <c r="AM1385" s="11">
        <v>42.54</v>
      </c>
      <c r="AN1385" s="11">
        <v>52.89</v>
      </c>
      <c r="AO1385" t="s">
        <v>163</v>
      </c>
      <c r="AP1385" s="8" t="s">
        <v>191</v>
      </c>
      <c r="AQ1385" s="8" t="s">
        <v>44</v>
      </c>
      <c r="AR1385" s="8" t="s">
        <v>163</v>
      </c>
      <c r="AS1385" s="8" t="s">
        <v>164</v>
      </c>
      <c r="AT1385" s="8" t="s">
        <v>168</v>
      </c>
      <c r="AU13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5" s="8">
        <v>0</v>
      </c>
      <c r="AW1385">
        <v>15.88875</v>
      </c>
      <c r="AX1385">
        <v>12.165575</v>
      </c>
      <c r="AY1385">
        <v>10.819800000000001</v>
      </c>
      <c r="AZ1385">
        <v>13.2225</v>
      </c>
    </row>
    <row r="1386" spans="1:52" x14ac:dyDescent="0.3">
      <c r="A1386" s="43" t="s">
        <v>732</v>
      </c>
      <c r="B1386" t="s">
        <v>4046</v>
      </c>
      <c r="C1386" t="s">
        <v>110</v>
      </c>
      <c r="D1386" s="8" t="s">
        <v>104</v>
      </c>
      <c r="E1386" s="8" t="s">
        <v>290</v>
      </c>
      <c r="F1386" s="8" t="s">
        <v>13</v>
      </c>
      <c r="G1386" s="8" t="s">
        <v>9261</v>
      </c>
      <c r="H1386" s="8" t="s">
        <v>290</v>
      </c>
      <c r="I1386" s="8" t="s">
        <v>13</v>
      </c>
      <c r="J1386" s="8">
        <v>0</v>
      </c>
      <c r="K1386" s="14" t="s">
        <v>731</v>
      </c>
      <c r="L1386" s="14" t="s">
        <v>5753</v>
      </c>
      <c r="M1386" s="10">
        <v>0.19407996776675401</v>
      </c>
      <c r="N1386" s="8" t="s">
        <v>8042</v>
      </c>
      <c r="O1386" s="8" t="s">
        <v>147</v>
      </c>
      <c r="P1386" s="9">
        <v>0.5873032407407407</v>
      </c>
      <c r="Q1386" s="9">
        <v>0.59391203703703699</v>
      </c>
      <c r="R1386" s="8">
        <v>0</v>
      </c>
      <c r="S1386" s="10">
        <v>10.570833333333333</v>
      </c>
      <c r="T1386" s="8" t="s">
        <v>4048</v>
      </c>
      <c r="U1386" s="8" t="s">
        <v>4049</v>
      </c>
      <c r="V1386" s="10">
        <v>5.3021617290061003E-2</v>
      </c>
      <c r="W1386">
        <v>4368.66</v>
      </c>
      <c r="X1386" s="8">
        <v>0</v>
      </c>
      <c r="Y1386" s="8">
        <v>0</v>
      </c>
      <c r="Z1386">
        <v>0</v>
      </c>
      <c r="AA1386">
        <v>0</v>
      </c>
      <c r="AB1386" s="8">
        <f>Solution[[#This Row],[Old Stop]] +1</f>
        <v>1</v>
      </c>
      <c r="AC1386" s="8" t="str">
        <f>_xlfn.CONCAT(Solution[[#This Row],[Old Rt '#]],"_",Solution[[#This Row],[Week '#]],"_", _xlfn.SWITCH(Solution[[#This Row],[Old Delivery Day]], "M", "Monday", "T", "Tuesday", "W", "Wednesday", "R", "Thursday", "F", "Friday"))</f>
        <v>105_Week4_Monday</v>
      </c>
      <c r="AD1386" s="20">
        <v>71.839200000000005</v>
      </c>
      <c r="AE1386" s="20">
        <v>89.462999999999994</v>
      </c>
      <c r="AF1386" s="20">
        <v>109.9053</v>
      </c>
      <c r="AG1386" s="20">
        <v>108.16840000000001</v>
      </c>
      <c r="AH1386">
        <v>116.88</v>
      </c>
      <c r="AI1386" s="8" t="s">
        <v>3636</v>
      </c>
      <c r="AJ1386" s="8" t="s">
        <v>5601</v>
      </c>
      <c r="AK1386" s="8">
        <v>1</v>
      </c>
      <c r="AL1386" s="8">
        <v>0</v>
      </c>
      <c r="AM1386" s="11">
        <v>98.222499999999997</v>
      </c>
      <c r="AN1386" s="11">
        <v>112.99</v>
      </c>
      <c r="AO1386" t="s">
        <v>164</v>
      </c>
      <c r="AP1386" s="8" t="s">
        <v>191</v>
      </c>
      <c r="AQ1386" s="8" t="s">
        <v>44</v>
      </c>
      <c r="AR1386" s="8" t="s">
        <v>164</v>
      </c>
      <c r="AS1386" s="8" t="s">
        <v>164</v>
      </c>
      <c r="AT1386" s="8" t="s">
        <v>168</v>
      </c>
      <c r="AU13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6" s="8"/>
      <c r="AW1386">
        <v>17.959800000000001</v>
      </c>
      <c r="AX1386">
        <v>22.365749999999998</v>
      </c>
      <c r="AY1386">
        <v>27.476324999999999</v>
      </c>
      <c r="AZ1386">
        <v>27.042100000000001</v>
      </c>
    </row>
    <row r="1387" spans="1:52" x14ac:dyDescent="0.3">
      <c r="A1387" s="43" t="s">
        <v>1713</v>
      </c>
      <c r="B1387" t="s">
        <v>4226</v>
      </c>
      <c r="C1387" t="s">
        <v>110</v>
      </c>
      <c r="D1387" s="8" t="s">
        <v>104</v>
      </c>
      <c r="E1387" s="8" t="s">
        <v>290</v>
      </c>
      <c r="F1387" s="8" t="s">
        <v>48</v>
      </c>
      <c r="G1387" s="8" t="s">
        <v>4497</v>
      </c>
      <c r="H1387" s="8" t="s">
        <v>290</v>
      </c>
      <c r="I1387" s="8" t="s">
        <v>14</v>
      </c>
      <c r="J1387" s="8">
        <v>242</v>
      </c>
      <c r="K1387" s="14" t="s">
        <v>1712</v>
      </c>
      <c r="L1387" s="14" t="s">
        <v>5904</v>
      </c>
      <c r="M1387" s="10">
        <v>0.90092618764884902</v>
      </c>
      <c r="N1387" s="8" t="s">
        <v>9211</v>
      </c>
      <c r="O1387" s="8" t="s">
        <v>147</v>
      </c>
      <c r="P1387" s="9">
        <v>0.42497685185185186</v>
      </c>
      <c r="Q1387" s="9">
        <v>0.43402777777777779</v>
      </c>
      <c r="R1387" s="8">
        <v>0</v>
      </c>
      <c r="S1387" s="10">
        <v>15.243333333333334</v>
      </c>
      <c r="T1387" s="8" t="s">
        <v>4228</v>
      </c>
      <c r="U1387" s="8" t="s">
        <v>4229</v>
      </c>
      <c r="V1387" s="10">
        <v>0.40096039677622203</v>
      </c>
      <c r="W1387">
        <v>4145.45</v>
      </c>
      <c r="X1387" s="8">
        <v>0</v>
      </c>
      <c r="Y1387" s="8">
        <v>0</v>
      </c>
      <c r="Z1387">
        <v>0</v>
      </c>
      <c r="AA1387">
        <v>0</v>
      </c>
      <c r="AB1387" s="8">
        <f>Solution[[#This Row],[Old Stop]] +1</f>
        <v>243</v>
      </c>
      <c r="AC1387" s="8" t="str">
        <f>_xlfn.CONCAT(Solution[[#This Row],[Old Rt '#]],"_",Solution[[#This Row],[Week '#]],"_", _xlfn.SWITCH(Solution[[#This Row],[Old Delivery Day]], "M", "Monday", "T", "Tuesday", "W", "Wednesday", "R", "Thursday", "F", "Friday"))</f>
        <v>105_Week4_Friday</v>
      </c>
      <c r="AD1387" s="20">
        <v>70.680000000000007</v>
      </c>
      <c r="AE1387" s="20">
        <v>81.912300000000002</v>
      </c>
      <c r="AF1387" s="20">
        <v>90.902299999999997</v>
      </c>
      <c r="AG1387" s="20">
        <v>89.629199999999997</v>
      </c>
      <c r="AH1387">
        <v>98.17</v>
      </c>
      <c r="AI1387" s="8" t="s">
        <v>3549</v>
      </c>
      <c r="AJ1387" s="8" t="s">
        <v>5702</v>
      </c>
      <c r="AK1387" s="8">
        <v>1</v>
      </c>
      <c r="AL1387" s="8">
        <v>0</v>
      </c>
      <c r="AM1387" s="11">
        <v>87.476200000000006</v>
      </c>
      <c r="AN1387" s="11">
        <v>89.132499999999993</v>
      </c>
      <c r="AO1387" t="s">
        <v>163</v>
      </c>
      <c r="AP1387" s="8" t="s">
        <v>191</v>
      </c>
      <c r="AQ1387" s="8" t="s">
        <v>44</v>
      </c>
      <c r="AR1387" s="8" t="s">
        <v>164</v>
      </c>
      <c r="AS1387" s="8" t="s">
        <v>163</v>
      </c>
      <c r="AT1387" s="8" t="s">
        <v>168</v>
      </c>
      <c r="AU13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7" s="8">
        <v>0</v>
      </c>
      <c r="AW1387">
        <v>17.670000000000002</v>
      </c>
      <c r="AX1387">
        <v>20.478075</v>
      </c>
      <c r="AY1387">
        <v>22.725574999999999</v>
      </c>
      <c r="AZ1387">
        <v>22.407299999999999</v>
      </c>
    </row>
    <row r="1388" spans="1:52" x14ac:dyDescent="0.3">
      <c r="A1388" s="43" t="s">
        <v>737</v>
      </c>
      <c r="B1388" t="s">
        <v>4040</v>
      </c>
      <c r="C1388" t="s">
        <v>110</v>
      </c>
      <c r="D1388" s="8" t="s">
        <v>104</v>
      </c>
      <c r="E1388" s="8" t="s">
        <v>290</v>
      </c>
      <c r="F1388" s="8" t="s">
        <v>13</v>
      </c>
      <c r="G1388" s="8" t="s">
        <v>9263</v>
      </c>
      <c r="H1388" s="8" t="s">
        <v>290</v>
      </c>
      <c r="I1388" s="8" t="s">
        <v>13</v>
      </c>
      <c r="J1388" s="8">
        <v>0</v>
      </c>
      <c r="K1388" s="14" t="s">
        <v>736</v>
      </c>
      <c r="L1388" s="14" t="s">
        <v>5755</v>
      </c>
      <c r="M1388" s="10">
        <v>1.42849567059784E-2</v>
      </c>
      <c r="N1388" s="8" t="s">
        <v>8815</v>
      </c>
      <c r="O1388" s="8" t="s">
        <v>147</v>
      </c>
      <c r="P1388" s="9">
        <v>0.56938657407407411</v>
      </c>
      <c r="Q1388" s="9">
        <v>0.57869212962962968</v>
      </c>
      <c r="R1388" s="8">
        <v>0</v>
      </c>
      <c r="S1388" s="10">
        <v>14.629166666666666</v>
      </c>
      <c r="T1388" s="8" t="s">
        <v>4042</v>
      </c>
      <c r="U1388" s="8" t="s">
        <v>4043</v>
      </c>
      <c r="V1388" s="10">
        <v>5.0592435984258E-3</v>
      </c>
      <c r="W1388">
        <v>9994.4599999999991</v>
      </c>
      <c r="X1388" s="8">
        <v>0</v>
      </c>
      <c r="Y1388" s="8">
        <v>0</v>
      </c>
      <c r="Z1388">
        <v>0</v>
      </c>
      <c r="AA1388">
        <v>0</v>
      </c>
      <c r="AB1388" s="8">
        <f>Solution[[#This Row],[Old Stop]] +1</f>
        <v>1</v>
      </c>
      <c r="AC1388" s="8" t="str">
        <f>_xlfn.CONCAT(Solution[[#This Row],[Old Rt '#]],"_",Solution[[#This Row],[Week '#]],"_", _xlfn.SWITCH(Solution[[#This Row],[Old Delivery Day]], "M", "Monday", "T", "Tuesday", "W", "Wednesday", "R", "Thursday", "F", "Friday"))</f>
        <v>105_Week4_Monday</v>
      </c>
      <c r="AD1388" s="20">
        <v>156.1371</v>
      </c>
      <c r="AE1388" s="20">
        <v>196.3946</v>
      </c>
      <c r="AF1388" s="20">
        <v>202.965</v>
      </c>
      <c r="AG1388" s="20">
        <v>187.56379999999999</v>
      </c>
      <c r="AH1388">
        <v>223.37</v>
      </c>
      <c r="AI1388" s="8" t="s">
        <v>3636</v>
      </c>
      <c r="AJ1388" s="8" t="s">
        <v>5601</v>
      </c>
      <c r="AK1388" s="8">
        <v>1</v>
      </c>
      <c r="AL1388" s="8">
        <v>0</v>
      </c>
      <c r="AM1388" s="11">
        <v>227.79499999999999</v>
      </c>
      <c r="AN1388" s="11">
        <v>189.2525</v>
      </c>
      <c r="AO1388" t="s">
        <v>164</v>
      </c>
      <c r="AP1388" s="8" t="s">
        <v>191</v>
      </c>
      <c r="AQ1388" s="8" t="s">
        <v>44</v>
      </c>
      <c r="AR1388" s="8" t="s">
        <v>164</v>
      </c>
      <c r="AS1388" s="8" t="s">
        <v>164</v>
      </c>
      <c r="AT1388" s="8" t="s">
        <v>168</v>
      </c>
      <c r="AU13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8" s="8"/>
      <c r="AW1388">
        <v>39.034275000000001</v>
      </c>
      <c r="AX1388">
        <v>49.098649999999999</v>
      </c>
      <c r="AY1388">
        <v>50.741250000000001</v>
      </c>
      <c r="AZ1388">
        <v>46.890949999999997</v>
      </c>
    </row>
    <row r="1389" spans="1:52" x14ac:dyDescent="0.3">
      <c r="A1389" s="43" t="s">
        <v>1805</v>
      </c>
      <c r="B1389" t="s">
        <v>122</v>
      </c>
      <c r="C1389" t="s">
        <v>107</v>
      </c>
      <c r="D1389" s="8" t="s">
        <v>104</v>
      </c>
      <c r="E1389" s="8" t="s">
        <v>290</v>
      </c>
      <c r="F1389" s="8" t="s">
        <v>48</v>
      </c>
      <c r="G1389" s="8" t="s">
        <v>9253</v>
      </c>
      <c r="H1389" s="8" t="s">
        <v>290</v>
      </c>
      <c r="I1389" s="8" t="s">
        <v>14</v>
      </c>
      <c r="J1389" s="8">
        <v>30</v>
      </c>
      <c r="K1389" s="14" t="s">
        <v>1804</v>
      </c>
      <c r="L1389" s="14" t="s">
        <v>5900</v>
      </c>
      <c r="M1389" s="10">
        <v>0.29825501673187199</v>
      </c>
      <c r="N1389" s="8" t="s">
        <v>9209</v>
      </c>
      <c r="O1389" s="8" t="s">
        <v>147</v>
      </c>
      <c r="P1389" s="9">
        <v>0.42204861111111114</v>
      </c>
      <c r="Q1389" s="9">
        <v>0.42436342592592591</v>
      </c>
      <c r="R1389" s="8">
        <v>0</v>
      </c>
      <c r="S1389" s="10">
        <v>3.4766666666666666</v>
      </c>
      <c r="T1389" s="8" t="s">
        <v>4215</v>
      </c>
      <c r="U1389" s="8" t="s">
        <v>4216</v>
      </c>
      <c r="V1389" s="10">
        <v>0.16204781936618501</v>
      </c>
      <c r="W1389">
        <v>780</v>
      </c>
      <c r="X1389" s="8">
        <v>0</v>
      </c>
      <c r="Y1389" s="8">
        <v>0</v>
      </c>
      <c r="Z1389">
        <v>0</v>
      </c>
      <c r="AA1389">
        <v>0</v>
      </c>
      <c r="AB1389" s="8">
        <f>Solution[[#This Row],[Old Stop]] +1</f>
        <v>31</v>
      </c>
      <c r="AC1389" s="8" t="str">
        <f>_xlfn.CONCAT(Solution[[#This Row],[Old Rt '#]],"_",Solution[[#This Row],[Week '#]],"_", _xlfn.SWITCH(Solution[[#This Row],[Old Delivery Day]], "M", "Monday", "T", "Tuesday", "W", "Wednesday", "R", "Thursday", "F", "Friday"))</f>
        <v>105_Week4_Friday</v>
      </c>
      <c r="AD1389" s="20">
        <v>15</v>
      </c>
      <c r="AE1389" s="20">
        <v>15</v>
      </c>
      <c r="AF1389" s="20">
        <v>15</v>
      </c>
      <c r="AG1389" s="20">
        <v>16.4285</v>
      </c>
      <c r="AH1389">
        <v>15.9</v>
      </c>
      <c r="AI1389" s="8" t="s">
        <v>3549</v>
      </c>
      <c r="AJ1389" s="8" t="s">
        <v>5702</v>
      </c>
      <c r="AK1389" s="8">
        <v>1</v>
      </c>
      <c r="AL1389" s="8">
        <v>0</v>
      </c>
      <c r="AM1389" s="11">
        <v>15</v>
      </c>
      <c r="AN1389" s="11">
        <v>16.875</v>
      </c>
      <c r="AO1389" t="s">
        <v>163</v>
      </c>
      <c r="AP1389" s="8" t="s">
        <v>191</v>
      </c>
      <c r="AQ1389" s="8" t="s">
        <v>44</v>
      </c>
      <c r="AR1389" s="8" t="s">
        <v>164</v>
      </c>
      <c r="AS1389" s="8" t="s">
        <v>163</v>
      </c>
      <c r="AT1389" s="8" t="s">
        <v>168</v>
      </c>
      <c r="AU13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89" s="8">
        <v>0</v>
      </c>
      <c r="AW1389">
        <v>3.75</v>
      </c>
      <c r="AX1389">
        <v>3.75</v>
      </c>
      <c r="AY1389">
        <v>3.75</v>
      </c>
      <c r="AZ1389">
        <v>4.1071249999999999</v>
      </c>
    </row>
    <row r="1390" spans="1:52" x14ac:dyDescent="0.3">
      <c r="A1390" s="43" t="s">
        <v>1322</v>
      </c>
      <c r="B1390" t="s">
        <v>144</v>
      </c>
      <c r="C1390" t="s">
        <v>181</v>
      </c>
      <c r="D1390" s="8" t="s">
        <v>104</v>
      </c>
      <c r="E1390" s="8" t="s">
        <v>290</v>
      </c>
      <c r="F1390" s="8" t="s">
        <v>13</v>
      </c>
      <c r="G1390" s="8" t="s">
        <v>9256</v>
      </c>
      <c r="H1390" s="8" t="s">
        <v>126</v>
      </c>
      <c r="I1390" s="8" t="s">
        <v>14</v>
      </c>
      <c r="J1390" s="8">
        <v>105</v>
      </c>
      <c r="K1390" s="14" t="s">
        <v>1321</v>
      </c>
      <c r="L1390" s="14" t="s">
        <v>6169</v>
      </c>
      <c r="M1390" s="10">
        <v>1.78863660520028</v>
      </c>
      <c r="N1390" s="8" t="s">
        <v>8614</v>
      </c>
      <c r="O1390" s="8" t="s">
        <v>125</v>
      </c>
      <c r="P1390" s="9">
        <v>0.59826388888888893</v>
      </c>
      <c r="Q1390" s="9">
        <v>0.60630787037037037</v>
      </c>
      <c r="R1390" s="8">
        <v>0</v>
      </c>
      <c r="S1390" s="10">
        <v>18.211111110000001</v>
      </c>
      <c r="T1390" s="8" t="s">
        <v>4060</v>
      </c>
      <c r="U1390" s="8" t="s">
        <v>4061</v>
      </c>
      <c r="V1390" s="10">
        <v>1.10901634328304</v>
      </c>
      <c r="W1390">
        <v>3131.78</v>
      </c>
      <c r="X1390" s="8">
        <v>0</v>
      </c>
      <c r="Y1390" s="8">
        <v>0</v>
      </c>
      <c r="Z1390">
        <v>0</v>
      </c>
      <c r="AA1390">
        <v>0</v>
      </c>
      <c r="AB1390" s="8">
        <f>Solution[[#This Row],[Old Stop]] +1</f>
        <v>106</v>
      </c>
      <c r="AC1390" s="8" t="str">
        <f>_xlfn.CONCAT(Solution[[#This Row],[Old Rt '#]],"_",Solution[[#This Row],[Week '#]],"_", _xlfn.SWITCH(Solution[[#This Row],[Old Delivery Day]], "M", "Monday", "T", "Tuesday", "W", "Wednesday", "R", "Thursday", "F", "Friday"))</f>
        <v>103_Week4_Friday</v>
      </c>
      <c r="AD1390" s="20">
        <v>120.98</v>
      </c>
      <c r="AE1390" s="20">
        <v>117.78660000000001</v>
      </c>
      <c r="AF1390" s="20">
        <v>124.4542</v>
      </c>
      <c r="AG1390" s="20">
        <v>118.4228</v>
      </c>
      <c r="AH1390">
        <v>67.34</v>
      </c>
      <c r="AI1390" s="8" t="s">
        <v>3636</v>
      </c>
      <c r="AJ1390" s="8" t="s">
        <v>5601</v>
      </c>
      <c r="AK1390" s="8">
        <v>1</v>
      </c>
      <c r="AL1390" s="8">
        <v>0</v>
      </c>
      <c r="AM1390" s="11">
        <v>56.49</v>
      </c>
      <c r="AN1390" s="11">
        <v>59.33</v>
      </c>
      <c r="AO1390" t="s">
        <v>163</v>
      </c>
      <c r="AP1390" s="8" t="s">
        <v>191</v>
      </c>
      <c r="AQ1390" s="8" t="s">
        <v>44</v>
      </c>
      <c r="AR1390" s="8" t="s">
        <v>163</v>
      </c>
      <c r="AS1390" s="8" t="s">
        <v>163</v>
      </c>
      <c r="AT1390" s="8" t="s">
        <v>168</v>
      </c>
      <c r="AU13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0" s="8">
        <v>0</v>
      </c>
      <c r="AW1390">
        <v>30.245000000000001</v>
      </c>
      <c r="AX1390">
        <v>29.446650000000002</v>
      </c>
      <c r="AY1390">
        <v>31.11355</v>
      </c>
      <c r="AZ1390">
        <v>29.605699999999999</v>
      </c>
    </row>
    <row r="1391" spans="1:52" x14ac:dyDescent="0.3">
      <c r="A1391" s="43" t="s">
        <v>783</v>
      </c>
      <c r="B1391" t="s">
        <v>3696</v>
      </c>
      <c r="C1391" t="s">
        <v>110</v>
      </c>
      <c r="D1391" s="8" t="s">
        <v>104</v>
      </c>
      <c r="E1391" s="8" t="s">
        <v>290</v>
      </c>
      <c r="F1391" s="8" t="s">
        <v>48</v>
      </c>
      <c r="G1391" s="8" t="s">
        <v>137</v>
      </c>
      <c r="H1391" s="8" t="s">
        <v>290</v>
      </c>
      <c r="I1391" s="8" t="s">
        <v>14</v>
      </c>
      <c r="J1391" s="8">
        <v>300</v>
      </c>
      <c r="K1391" s="14" t="s">
        <v>782</v>
      </c>
      <c r="L1391" s="14" t="s">
        <v>5922</v>
      </c>
      <c r="M1391" s="10">
        <v>1.13570189805495</v>
      </c>
      <c r="N1391" s="8" t="s">
        <v>9228</v>
      </c>
      <c r="O1391" s="8" t="s">
        <v>147</v>
      </c>
      <c r="P1391" s="9">
        <v>0.38723379629629628</v>
      </c>
      <c r="Q1391" s="9">
        <v>0.38741898148148146</v>
      </c>
      <c r="R1391" s="8">
        <v>0</v>
      </c>
      <c r="S1391" s="10">
        <v>0.20666666666666667</v>
      </c>
      <c r="T1391" s="8" t="s">
        <v>3661</v>
      </c>
      <c r="U1391" s="8" t="s">
        <v>3662</v>
      </c>
      <c r="V1391" s="10">
        <v>0.84679699283444898</v>
      </c>
      <c r="W1391">
        <v>2555.4499999999998</v>
      </c>
      <c r="X1391" s="8">
        <v>0</v>
      </c>
      <c r="Y1391" s="8">
        <v>0</v>
      </c>
      <c r="Z1391">
        <v>0</v>
      </c>
      <c r="AA1391">
        <v>0</v>
      </c>
      <c r="AB1391" s="8">
        <f>Solution[[#This Row],[Old Stop]] +1</f>
        <v>301</v>
      </c>
      <c r="AC1391" s="8" t="str">
        <f>_xlfn.CONCAT(Solution[[#This Row],[Old Rt '#]],"_",Solution[[#This Row],[Week '#]],"_", _xlfn.SWITCH(Solution[[#This Row],[Old Delivery Day]], "M", "Monday", "T", "Tuesday", "W", "Wednesday", "R", "Thursday", "F", "Friday"))</f>
        <v>105_Week4_Friday</v>
      </c>
      <c r="AD1391" s="20">
        <v>33.295000000000002</v>
      </c>
      <c r="AE1391" s="20">
        <v>66.675299999999993</v>
      </c>
      <c r="AF1391" s="20">
        <v>71.002300000000005</v>
      </c>
      <c r="AG1391" s="20">
        <v>72.687799999999996</v>
      </c>
      <c r="AH1391">
        <v>79.819999999999993</v>
      </c>
      <c r="AI1391" s="8" t="s">
        <v>3549</v>
      </c>
      <c r="AJ1391" s="8" t="s">
        <v>5702</v>
      </c>
      <c r="AK1391" s="8">
        <v>1</v>
      </c>
      <c r="AL1391" s="8">
        <v>0</v>
      </c>
      <c r="AM1391" s="11">
        <v>62.48</v>
      </c>
      <c r="AN1391" s="11">
        <v>54.477499999999999</v>
      </c>
      <c r="AO1391" t="s">
        <v>163</v>
      </c>
      <c r="AP1391" s="8" t="s">
        <v>191</v>
      </c>
      <c r="AQ1391" s="8" t="s">
        <v>81</v>
      </c>
      <c r="AR1391" s="8" t="s">
        <v>164</v>
      </c>
      <c r="AS1391" s="8" t="s">
        <v>163</v>
      </c>
      <c r="AT1391" s="8" t="s">
        <v>168</v>
      </c>
      <c r="AU13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1" s="8">
        <v>0</v>
      </c>
      <c r="AW1391">
        <v>8.3237500000000004</v>
      </c>
      <c r="AX1391">
        <v>16.668824999999998</v>
      </c>
      <c r="AY1391">
        <v>17.750575000000001</v>
      </c>
      <c r="AZ1391">
        <v>18.171949999999999</v>
      </c>
    </row>
    <row r="1392" spans="1:52" x14ac:dyDescent="0.3">
      <c r="A1392" s="43" t="s">
        <v>77</v>
      </c>
      <c r="D1392" s="8" t="s">
        <v>104</v>
      </c>
      <c r="E1392" s="8" t="s">
        <v>290</v>
      </c>
      <c r="F1392" s="8" t="s">
        <v>13</v>
      </c>
      <c r="J1392" s="8"/>
      <c r="K1392" s="14" t="s">
        <v>3551</v>
      </c>
      <c r="L1392" s="14" t="s">
        <v>3552</v>
      </c>
      <c r="M1392" s="10">
        <v>107.37671369994899</v>
      </c>
      <c r="N1392" s="8" t="s">
        <v>9303</v>
      </c>
      <c r="P1392" s="9">
        <v>0.68087962962962967</v>
      </c>
      <c r="Q1392" s="9">
        <v>0.68087962962962967</v>
      </c>
      <c r="R1392" s="8">
        <v>0</v>
      </c>
      <c r="T1392" s="8" t="s">
        <v>3553</v>
      </c>
      <c r="U1392" s="8" t="s">
        <v>3554</v>
      </c>
      <c r="V1392" s="10">
        <v>94.772237475460201</v>
      </c>
      <c r="W1392"/>
      <c r="Z1392"/>
      <c r="AA1392"/>
      <c r="AB1392" s="8">
        <f>Solution[[#This Row],[Old Stop]] +1</f>
        <v>1</v>
      </c>
      <c r="AC1392" s="8" t="e">
        <f>_xlfn.CONCAT(Solution[[#This Row],[Old Rt '#]],"_",Solution[[#This Row],[Week '#]],"_", _xlfn.SWITCH(Solution[[#This Row],[Old Delivery Day]], "M", "Monday", "T", "Tuesday", "W", "Wednesday", "R", "Thursday", "F", "Friday"))</f>
        <v>#N/A</v>
      </c>
      <c r="AD1392" s="20"/>
      <c r="AE1392" s="20"/>
      <c r="AI1392" s="8" t="s">
        <v>3636</v>
      </c>
      <c r="AJ1392" s="8" t="s">
        <v>5601</v>
      </c>
      <c r="AK1392" s="8">
        <v>17</v>
      </c>
      <c r="AL1392" s="8"/>
      <c r="AM1392" s="11"/>
      <c r="AN1392" s="11"/>
      <c r="AO1392" t="s">
        <v>163</v>
      </c>
      <c r="AP1392" s="8"/>
      <c r="AQ1392" s="8"/>
      <c r="AR1392" s="8" t="s">
        <v>163</v>
      </c>
      <c r="AS1392" s="8" t="s">
        <v>163</v>
      </c>
      <c r="AT1392" s="8"/>
      <c r="AU13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2" s="8"/>
    </row>
    <row r="1393" spans="1:52" x14ac:dyDescent="0.3">
      <c r="A1393" s="43" t="s">
        <v>1583</v>
      </c>
      <c r="B1393" t="s">
        <v>3978</v>
      </c>
      <c r="C1393" t="s">
        <v>110</v>
      </c>
      <c r="D1393" s="8" t="s">
        <v>104</v>
      </c>
      <c r="E1393" s="8" t="s">
        <v>290</v>
      </c>
      <c r="F1393" s="8" t="s">
        <v>48</v>
      </c>
      <c r="G1393" s="8" t="s">
        <v>9251</v>
      </c>
      <c r="H1393" s="8" t="s">
        <v>290</v>
      </c>
      <c r="I1393" s="8" t="s">
        <v>14</v>
      </c>
      <c r="J1393" s="8">
        <v>281</v>
      </c>
      <c r="K1393" s="14" t="s">
        <v>1582</v>
      </c>
      <c r="L1393" s="14" t="s">
        <v>5895</v>
      </c>
      <c r="M1393" s="10">
        <v>0.75270373485187703</v>
      </c>
      <c r="N1393" s="8" t="s">
        <v>9214</v>
      </c>
      <c r="O1393" s="8" t="s">
        <v>147</v>
      </c>
      <c r="P1393" s="9">
        <v>0.39706018518518521</v>
      </c>
      <c r="Q1393" s="9">
        <v>0.40424768518518517</v>
      </c>
      <c r="R1393" s="8">
        <v>0</v>
      </c>
      <c r="S1393" s="10">
        <v>9.42</v>
      </c>
      <c r="T1393" s="8" t="s">
        <v>3980</v>
      </c>
      <c r="U1393" s="8" t="s">
        <v>3981</v>
      </c>
      <c r="V1393" s="10">
        <v>0.44918573536630102</v>
      </c>
      <c r="W1393">
        <v>3280.98</v>
      </c>
      <c r="X1393" s="8">
        <v>0</v>
      </c>
      <c r="Y1393" s="8">
        <v>0</v>
      </c>
      <c r="Z1393">
        <v>0</v>
      </c>
      <c r="AA1393">
        <v>0</v>
      </c>
      <c r="AB1393" s="8">
        <f>Solution[[#This Row],[Old Stop]] +1</f>
        <v>282</v>
      </c>
      <c r="AC1393" s="8" t="str">
        <f>_xlfn.CONCAT(Solution[[#This Row],[Old Rt '#]],"_",Solution[[#This Row],[Week '#]],"_", _xlfn.SWITCH(Solution[[#This Row],[Old Delivery Day]], "M", "Monday", "T", "Tuesday", "W", "Wednesday", "R", "Thursday", "F", "Friday"))</f>
        <v>105_Week4_Friday</v>
      </c>
      <c r="AD1393" s="20">
        <v>90.301599999999993</v>
      </c>
      <c r="AE1393" s="20">
        <v>106.4485</v>
      </c>
      <c r="AF1393" s="20">
        <v>101.8623</v>
      </c>
      <c r="AG1393" s="20">
        <v>100.17</v>
      </c>
      <c r="AH1393">
        <v>106.18</v>
      </c>
      <c r="AI1393" s="8" t="s">
        <v>3549</v>
      </c>
      <c r="AJ1393" s="8" t="s">
        <v>5702</v>
      </c>
      <c r="AK1393" s="8">
        <v>1</v>
      </c>
      <c r="AL1393" s="8">
        <v>0</v>
      </c>
      <c r="AM1393" s="11">
        <v>79.1387</v>
      </c>
      <c r="AN1393" s="11">
        <v>95.557500000000005</v>
      </c>
      <c r="AO1393" t="s">
        <v>163</v>
      </c>
      <c r="AP1393" s="8" t="s">
        <v>191</v>
      </c>
      <c r="AQ1393" s="8" t="s">
        <v>44</v>
      </c>
      <c r="AR1393" s="8" t="s">
        <v>164</v>
      </c>
      <c r="AS1393" s="8" t="s">
        <v>163</v>
      </c>
      <c r="AT1393" s="8" t="s">
        <v>168</v>
      </c>
      <c r="AU13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3" s="8">
        <v>0</v>
      </c>
      <c r="AW1393">
        <v>22.575399999999998</v>
      </c>
      <c r="AX1393">
        <v>26.612124999999999</v>
      </c>
      <c r="AY1393">
        <v>25.465575000000001</v>
      </c>
      <c r="AZ1393">
        <v>25.0425</v>
      </c>
    </row>
    <row r="1394" spans="1:52" x14ac:dyDescent="0.3">
      <c r="A1394" s="43" t="s">
        <v>1648</v>
      </c>
      <c r="B1394" t="s">
        <v>3593</v>
      </c>
      <c r="C1394" t="s">
        <v>107</v>
      </c>
      <c r="D1394" s="8" t="s">
        <v>104</v>
      </c>
      <c r="E1394" s="8" t="s">
        <v>290</v>
      </c>
      <c r="F1394" s="8" t="s">
        <v>13</v>
      </c>
      <c r="G1394" s="8" t="s">
        <v>9264</v>
      </c>
      <c r="H1394" s="8" t="s">
        <v>290</v>
      </c>
      <c r="I1394" s="8" t="s">
        <v>13</v>
      </c>
      <c r="J1394" s="8">
        <v>0</v>
      </c>
      <c r="K1394" s="14" t="s">
        <v>1643</v>
      </c>
      <c r="L1394" s="14" t="s">
        <v>5953</v>
      </c>
      <c r="M1394" s="10">
        <v>0.32595363814687101</v>
      </c>
      <c r="N1394" s="8" t="s">
        <v>9302</v>
      </c>
      <c r="O1394" s="8" t="s">
        <v>125</v>
      </c>
      <c r="P1394" s="9">
        <v>0.59414351851851854</v>
      </c>
      <c r="Q1394" s="9">
        <v>0.59702546296296299</v>
      </c>
      <c r="R1394" s="8">
        <v>0</v>
      </c>
      <c r="S1394" s="10">
        <v>4.5333333333333332</v>
      </c>
      <c r="T1394" s="8" t="s">
        <v>3905</v>
      </c>
      <c r="U1394" s="8" t="s">
        <v>3906</v>
      </c>
      <c r="V1394" s="10">
        <v>0.123615188387197</v>
      </c>
      <c r="W1394">
        <v>739.2</v>
      </c>
      <c r="X1394" s="8">
        <v>0</v>
      </c>
      <c r="Y1394" s="8">
        <v>0</v>
      </c>
      <c r="Z1394">
        <v>0</v>
      </c>
      <c r="AA1394">
        <v>0</v>
      </c>
      <c r="AB1394" s="8">
        <f>Solution[[#This Row],[Old Stop]] +1</f>
        <v>1</v>
      </c>
      <c r="AC1394" s="8" t="str">
        <f>_xlfn.CONCAT(Solution[[#This Row],[Old Rt '#]],"_",Solution[[#This Row],[Week '#]],"_", _xlfn.SWITCH(Solution[[#This Row],[Old Delivery Day]], "M", "Monday", "T", "Tuesday", "W", "Wednesday", "R", "Thursday", "F", "Friday"))</f>
        <v>105_Week4_Monday</v>
      </c>
      <c r="AD1394" s="20">
        <v>17.399999999999999</v>
      </c>
      <c r="AE1394" s="20">
        <v>18.48</v>
      </c>
      <c r="AF1394" s="20">
        <v>21</v>
      </c>
      <c r="AG1394" s="20">
        <v>18.054500000000001</v>
      </c>
      <c r="AH1394">
        <v>11.13</v>
      </c>
      <c r="AI1394" s="8" t="s">
        <v>3636</v>
      </c>
      <c r="AJ1394" s="8" t="s">
        <v>5601</v>
      </c>
      <c r="AK1394" s="8">
        <v>1</v>
      </c>
      <c r="AL1394" s="8">
        <v>0</v>
      </c>
      <c r="AM1394" s="11">
        <v>10.5</v>
      </c>
      <c r="AN1394" s="11">
        <v>17.399999999999999</v>
      </c>
      <c r="AO1394" t="s">
        <v>164</v>
      </c>
      <c r="AP1394" s="8" t="s">
        <v>191</v>
      </c>
      <c r="AQ1394" s="8" t="s">
        <v>44</v>
      </c>
      <c r="AR1394" s="8" t="s">
        <v>164</v>
      </c>
      <c r="AS1394" s="8" t="s">
        <v>164</v>
      </c>
      <c r="AT1394" s="8" t="s">
        <v>168</v>
      </c>
      <c r="AU13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4" s="8"/>
      <c r="AW1394">
        <v>4.3499999999999996</v>
      </c>
      <c r="AX1394">
        <v>4.62</v>
      </c>
      <c r="AY1394">
        <v>5.25</v>
      </c>
      <c r="AZ1394">
        <v>4.5136250000000002</v>
      </c>
    </row>
    <row r="1395" spans="1:52" x14ac:dyDescent="0.3">
      <c r="A1395" s="43" t="s">
        <v>781</v>
      </c>
      <c r="B1395" t="s">
        <v>3659</v>
      </c>
      <c r="C1395" t="s">
        <v>110</v>
      </c>
      <c r="D1395" s="8" t="s">
        <v>104</v>
      </c>
      <c r="E1395" s="8" t="s">
        <v>290</v>
      </c>
      <c r="F1395" s="8" t="s">
        <v>48</v>
      </c>
      <c r="G1395" s="8" t="s">
        <v>9248</v>
      </c>
      <c r="H1395" s="8" t="s">
        <v>290</v>
      </c>
      <c r="I1395" s="8" t="s">
        <v>14</v>
      </c>
      <c r="J1395" s="8">
        <v>305</v>
      </c>
      <c r="K1395" s="14" t="s">
        <v>780</v>
      </c>
      <c r="L1395" s="14" t="s">
        <v>5922</v>
      </c>
      <c r="M1395" s="10">
        <v>0</v>
      </c>
      <c r="N1395" s="8" t="s">
        <v>9212</v>
      </c>
      <c r="O1395" s="8" t="s">
        <v>147</v>
      </c>
      <c r="P1395" s="9">
        <v>0.38741898148148146</v>
      </c>
      <c r="Q1395" s="9">
        <v>0.39653935185185185</v>
      </c>
      <c r="R1395" s="8">
        <v>0</v>
      </c>
      <c r="S1395" s="10">
        <v>15.806666666666667</v>
      </c>
      <c r="T1395" s="8" t="s">
        <v>3661</v>
      </c>
      <c r="U1395" s="8" t="s">
        <v>3662</v>
      </c>
      <c r="V1395" s="10"/>
      <c r="W1395">
        <v>3375.92</v>
      </c>
      <c r="X1395" s="8">
        <v>0</v>
      </c>
      <c r="Y1395" s="8">
        <v>1</v>
      </c>
      <c r="Z1395">
        <v>3</v>
      </c>
      <c r="AA1395">
        <v>40</v>
      </c>
      <c r="AB1395" s="8">
        <f>Solution[[#This Row],[Old Stop]] +1</f>
        <v>306</v>
      </c>
      <c r="AC1395" s="8" t="str">
        <f>_xlfn.CONCAT(Solution[[#This Row],[Old Rt '#]],"_",Solution[[#This Row],[Week '#]],"_", _xlfn.SWITCH(Solution[[#This Row],[Old Delivery Day]], "M", "Monday", "T", "Tuesday", "W", "Wednesday", "R", "Thursday", "F", "Friday"))</f>
        <v>105_Week4_Friday</v>
      </c>
      <c r="AD1395" s="20">
        <v>58.015000000000001</v>
      </c>
      <c r="AE1395" s="20">
        <v>76.319999999999993</v>
      </c>
      <c r="AF1395" s="20">
        <v>69.2</v>
      </c>
      <c r="AG1395" s="20">
        <v>86.87</v>
      </c>
      <c r="AH1395">
        <v>85.82</v>
      </c>
      <c r="AI1395" s="8" t="s">
        <v>3549</v>
      </c>
      <c r="AJ1395" s="8" t="s">
        <v>5702</v>
      </c>
      <c r="AK1395" s="8">
        <v>1</v>
      </c>
      <c r="AL1395" s="8">
        <v>40</v>
      </c>
      <c r="AM1395" s="11">
        <v>78.17</v>
      </c>
      <c r="AN1395" s="11">
        <v>88.1875</v>
      </c>
      <c r="AO1395" t="s">
        <v>163</v>
      </c>
      <c r="AP1395" s="8" t="s">
        <v>191</v>
      </c>
      <c r="AQ1395" s="8" t="s">
        <v>44</v>
      </c>
      <c r="AR1395" s="8" t="s">
        <v>164</v>
      </c>
      <c r="AS1395" s="8" t="s">
        <v>163</v>
      </c>
      <c r="AT1395" s="8" t="s">
        <v>168</v>
      </c>
      <c r="AU13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5" s="8">
        <v>40</v>
      </c>
      <c r="AW1395">
        <v>14.50375</v>
      </c>
      <c r="AX1395">
        <v>19.079999999999998</v>
      </c>
      <c r="AY1395">
        <v>17.3</v>
      </c>
      <c r="AZ1395">
        <v>21.717500000000001</v>
      </c>
    </row>
    <row r="1396" spans="1:52" x14ac:dyDescent="0.3">
      <c r="A1396" s="43" t="s">
        <v>727</v>
      </c>
      <c r="B1396" t="s">
        <v>120</v>
      </c>
      <c r="C1396" t="s">
        <v>129</v>
      </c>
      <c r="D1396" s="8" t="s">
        <v>104</v>
      </c>
      <c r="E1396" s="8" t="s">
        <v>290</v>
      </c>
      <c r="F1396" s="8" t="s">
        <v>13</v>
      </c>
      <c r="G1396" s="8" t="s">
        <v>9255</v>
      </c>
      <c r="H1396" s="8" t="s">
        <v>290</v>
      </c>
      <c r="I1396" s="8" t="s">
        <v>13</v>
      </c>
      <c r="J1396" s="8">
        <v>0</v>
      </c>
      <c r="K1396" s="14" t="s">
        <v>726</v>
      </c>
      <c r="L1396" s="14" t="s">
        <v>8938</v>
      </c>
      <c r="M1396" s="10">
        <v>1.26640753495542</v>
      </c>
      <c r="N1396" s="8" t="s">
        <v>7551</v>
      </c>
      <c r="O1396" s="8" t="s">
        <v>147</v>
      </c>
      <c r="P1396" s="9">
        <v>0.56297453703703704</v>
      </c>
      <c r="Q1396" s="9">
        <v>0.56938657407407411</v>
      </c>
      <c r="R1396" s="8">
        <v>0</v>
      </c>
      <c r="S1396" s="10">
        <v>8.0250000000000004</v>
      </c>
      <c r="T1396" s="8" t="s">
        <v>8939</v>
      </c>
      <c r="U1396" s="8" t="s">
        <v>8940</v>
      </c>
      <c r="V1396" s="10">
        <v>0.59781373797603299</v>
      </c>
      <c r="W1396">
        <v>1265.02</v>
      </c>
      <c r="X1396" s="8">
        <v>0</v>
      </c>
      <c r="Y1396" s="8">
        <v>0</v>
      </c>
      <c r="Z1396">
        <v>0</v>
      </c>
      <c r="AA1396">
        <v>0</v>
      </c>
      <c r="AB1396" s="8">
        <f>Solution[[#This Row],[Old Stop]] +1</f>
        <v>1</v>
      </c>
      <c r="AC1396" s="8" t="str">
        <f>_xlfn.CONCAT(Solution[[#This Row],[Old Rt '#]],"_",Solution[[#This Row],[Week '#]],"_", _xlfn.SWITCH(Solution[[#This Row],[Old Delivery Day]], "M", "Monday", "T", "Tuesday", "W", "Wednesday", "R", "Thursday", "F", "Friday"))</f>
        <v>105_Week4_Monday</v>
      </c>
      <c r="AD1396" s="20">
        <v>26.645299999999999</v>
      </c>
      <c r="AE1396" s="20">
        <v>22.23</v>
      </c>
      <c r="AF1396" s="20">
        <v>22.23</v>
      </c>
      <c r="AG1396" s="20">
        <v>22.23</v>
      </c>
      <c r="AH1396">
        <v>22.43</v>
      </c>
      <c r="AI1396" s="8" t="s">
        <v>3636</v>
      </c>
      <c r="AJ1396" s="8" t="s">
        <v>5601</v>
      </c>
      <c r="AK1396" s="8">
        <v>1</v>
      </c>
      <c r="AL1396" s="8">
        <v>0</v>
      </c>
      <c r="AM1396" s="11">
        <v>22.23</v>
      </c>
      <c r="AN1396" s="11">
        <v>22.23</v>
      </c>
      <c r="AO1396" t="s">
        <v>164</v>
      </c>
      <c r="AP1396" s="8" t="s">
        <v>191</v>
      </c>
      <c r="AQ1396" s="8" t="s">
        <v>44</v>
      </c>
      <c r="AR1396" s="8" t="s">
        <v>164</v>
      </c>
      <c r="AS1396" s="8" t="s">
        <v>164</v>
      </c>
      <c r="AT1396" s="8" t="s">
        <v>168</v>
      </c>
      <c r="AU13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6" s="8"/>
      <c r="AW1396">
        <v>6.6613249999999997</v>
      </c>
      <c r="AX1396">
        <v>5.5575000000000001</v>
      </c>
      <c r="AY1396">
        <v>5.5575000000000001</v>
      </c>
      <c r="AZ1396">
        <v>5.5575000000000001</v>
      </c>
    </row>
    <row r="1397" spans="1:52" x14ac:dyDescent="0.3">
      <c r="A1397" s="43" t="s">
        <v>5718</v>
      </c>
      <c r="B1397" t="s">
        <v>111</v>
      </c>
      <c r="C1397" t="s">
        <v>137</v>
      </c>
      <c r="D1397" s="8" t="s">
        <v>104</v>
      </c>
      <c r="E1397" s="8" t="s">
        <v>290</v>
      </c>
      <c r="F1397" s="8" t="s">
        <v>13</v>
      </c>
      <c r="G1397" s="8" t="s">
        <v>9254</v>
      </c>
      <c r="H1397" s="8" t="s">
        <v>290</v>
      </c>
      <c r="I1397" s="8" t="s">
        <v>13</v>
      </c>
      <c r="J1397" s="8">
        <v>0</v>
      </c>
      <c r="K1397" s="14" t="s">
        <v>2388</v>
      </c>
      <c r="L1397" s="14" t="s">
        <v>7624</v>
      </c>
      <c r="M1397" s="10">
        <v>42.8369942097764</v>
      </c>
      <c r="N1397" s="8" t="s">
        <v>7543</v>
      </c>
      <c r="O1397" s="8" t="s">
        <v>147</v>
      </c>
      <c r="P1397" s="9">
        <v>0.4879398148148148</v>
      </c>
      <c r="Q1397" s="9">
        <v>0.49231481481481482</v>
      </c>
      <c r="R1397" s="8">
        <v>0</v>
      </c>
      <c r="S1397" s="10">
        <v>14.153333333333334</v>
      </c>
      <c r="T1397" s="8" t="s">
        <v>7625</v>
      </c>
      <c r="U1397" s="8" t="s">
        <v>7626</v>
      </c>
      <c r="V1397" s="10">
        <v>37.800866128038301</v>
      </c>
      <c r="W1397">
        <v>6001.21</v>
      </c>
      <c r="Y1397" s="8">
        <v>0</v>
      </c>
      <c r="Z1397">
        <v>0</v>
      </c>
      <c r="AA1397">
        <v>0</v>
      </c>
      <c r="AB1397" s="8">
        <f>Solution[[#This Row],[Old Stop]] +1</f>
        <v>1</v>
      </c>
      <c r="AC1397" s="8" t="str">
        <f>_xlfn.CONCAT(Solution[[#This Row],[Old Rt '#]],"_",Solution[[#This Row],[Week '#]],"_", _xlfn.SWITCH(Solution[[#This Row],[Old Delivery Day]], "M", "Monday", "T", "Tuesday", "W", "Wednesday", "R", "Thursday", "F", "Friday"))</f>
        <v>105_Week4_Monday</v>
      </c>
      <c r="AD1397" s="20">
        <v>369.20089999999999</v>
      </c>
      <c r="AE1397" s="20">
        <v>0</v>
      </c>
      <c r="AF1397" s="20">
        <v>0</v>
      </c>
      <c r="AG1397" s="20">
        <v>166.905</v>
      </c>
      <c r="AH1397">
        <v>112.7236</v>
      </c>
      <c r="AI1397" s="8" t="s">
        <v>3636</v>
      </c>
      <c r="AJ1397" s="8" t="s">
        <v>5601</v>
      </c>
      <c r="AK1397" s="8">
        <v>1</v>
      </c>
      <c r="AL1397" s="8"/>
      <c r="AM1397" s="11">
        <v>0</v>
      </c>
      <c r="AN1397" s="11">
        <v>197.84</v>
      </c>
      <c r="AO1397" t="s">
        <v>164</v>
      </c>
      <c r="AP1397" s="8" t="s">
        <v>77</v>
      </c>
      <c r="AQ1397" s="8" t="s">
        <v>44</v>
      </c>
      <c r="AR1397" s="8" t="s">
        <v>164</v>
      </c>
      <c r="AS1397" s="8" t="s">
        <v>164</v>
      </c>
      <c r="AT1397" s="8" t="s">
        <v>168</v>
      </c>
      <c r="AU13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7" s="8"/>
      <c r="AW1397">
        <v>92.300224999999998</v>
      </c>
      <c r="AX1397">
        <v>0</v>
      </c>
      <c r="AY1397">
        <v>0</v>
      </c>
      <c r="AZ1397">
        <v>41.72625</v>
      </c>
    </row>
    <row r="1398" spans="1:52" x14ac:dyDescent="0.3">
      <c r="A1398" s="43" t="s">
        <v>779</v>
      </c>
      <c r="B1398" t="s">
        <v>3484</v>
      </c>
      <c r="C1398" t="s">
        <v>110</v>
      </c>
      <c r="D1398" s="8" t="s">
        <v>104</v>
      </c>
      <c r="E1398" s="8" t="s">
        <v>290</v>
      </c>
      <c r="F1398" s="8" t="s">
        <v>48</v>
      </c>
      <c r="G1398" s="8" t="s">
        <v>9258</v>
      </c>
      <c r="H1398" s="8" t="s">
        <v>290</v>
      </c>
      <c r="I1398" s="8" t="s">
        <v>14</v>
      </c>
      <c r="J1398" s="8">
        <v>260</v>
      </c>
      <c r="K1398" s="14" t="s">
        <v>778</v>
      </c>
      <c r="L1398" s="14" t="s">
        <v>5910</v>
      </c>
      <c r="M1398" s="10">
        <v>0.34127080825985001</v>
      </c>
      <c r="N1398" s="8" t="s">
        <v>9220</v>
      </c>
      <c r="O1398" s="8" t="s">
        <v>125</v>
      </c>
      <c r="P1398" s="9">
        <v>0.46608796296296295</v>
      </c>
      <c r="Q1398" s="9">
        <v>0.47226851851851853</v>
      </c>
      <c r="R1398" s="8">
        <v>0</v>
      </c>
      <c r="S1398" s="10">
        <v>6.5555555566666666</v>
      </c>
      <c r="T1398" s="8" t="s">
        <v>3486</v>
      </c>
      <c r="U1398" s="8" t="s">
        <v>3487</v>
      </c>
      <c r="V1398" s="10">
        <v>4.9949308650124299E-2</v>
      </c>
      <c r="W1398">
        <v>1390.99</v>
      </c>
      <c r="X1398" s="8">
        <v>0</v>
      </c>
      <c r="Y1398" s="8">
        <v>0</v>
      </c>
      <c r="Z1398">
        <v>0</v>
      </c>
      <c r="AA1398">
        <v>0</v>
      </c>
      <c r="AB1398" s="8">
        <f>Solution[[#This Row],[Old Stop]] +1</f>
        <v>261</v>
      </c>
      <c r="AC1398" s="8" t="str">
        <f>_xlfn.CONCAT(Solution[[#This Row],[Old Rt '#]],"_",Solution[[#This Row],[Week '#]],"_", _xlfn.SWITCH(Solution[[#This Row],[Old Delivery Day]], "M", "Monday", "T", "Tuesday", "W", "Wednesday", "R", "Thursday", "F", "Friday"))</f>
        <v>105_Week4_Friday</v>
      </c>
      <c r="AD1398" s="20">
        <v>52.4</v>
      </c>
      <c r="AE1398" s="20">
        <v>53.45</v>
      </c>
      <c r="AF1398" s="20">
        <v>54.672800000000002</v>
      </c>
      <c r="AG1398" s="20">
        <v>55.59</v>
      </c>
      <c r="AH1398">
        <v>29.47</v>
      </c>
      <c r="AI1398" s="8" t="s">
        <v>3549</v>
      </c>
      <c r="AJ1398" s="8" t="s">
        <v>5702</v>
      </c>
      <c r="AK1398" s="8">
        <v>1</v>
      </c>
      <c r="AL1398" s="8">
        <v>0</v>
      </c>
      <c r="AM1398" s="11">
        <v>26.725000000000001</v>
      </c>
      <c r="AN1398" s="11">
        <v>27.795000000000002</v>
      </c>
      <c r="AO1398" t="s">
        <v>163</v>
      </c>
      <c r="AP1398" s="8" t="s">
        <v>191</v>
      </c>
      <c r="AQ1398" s="8" t="s">
        <v>44</v>
      </c>
      <c r="AR1398" s="8" t="s">
        <v>164</v>
      </c>
      <c r="AS1398" s="8" t="s">
        <v>163</v>
      </c>
      <c r="AT1398" s="8" t="s">
        <v>168</v>
      </c>
      <c r="AU13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8" s="8">
        <v>0</v>
      </c>
      <c r="AW1398">
        <v>13.1</v>
      </c>
      <c r="AX1398">
        <v>13.362500000000001</v>
      </c>
      <c r="AY1398">
        <v>13.668200000000001</v>
      </c>
      <c r="AZ1398">
        <v>13.897500000000001</v>
      </c>
    </row>
    <row r="1399" spans="1:52" x14ac:dyDescent="0.3">
      <c r="A1399" s="43" t="s">
        <v>836</v>
      </c>
      <c r="B1399" t="s">
        <v>121</v>
      </c>
      <c r="C1399" t="s">
        <v>161</v>
      </c>
      <c r="D1399" s="8" t="s">
        <v>104</v>
      </c>
      <c r="E1399" s="8" t="s">
        <v>290</v>
      </c>
      <c r="F1399" s="8" t="s">
        <v>13</v>
      </c>
      <c r="G1399" s="8" t="s">
        <v>9258</v>
      </c>
      <c r="H1399" s="8" t="s">
        <v>290</v>
      </c>
      <c r="I1399" s="8" t="s">
        <v>13</v>
      </c>
      <c r="J1399" s="8">
        <v>0</v>
      </c>
      <c r="K1399" s="14" t="s">
        <v>835</v>
      </c>
      <c r="L1399" s="14" t="s">
        <v>5803</v>
      </c>
      <c r="M1399" s="10">
        <v>40.672013191395997</v>
      </c>
      <c r="N1399" s="8" t="s">
        <v>7542</v>
      </c>
      <c r="O1399" s="8" t="s">
        <v>147</v>
      </c>
      <c r="P1399" s="9">
        <v>0.52055555555555555</v>
      </c>
      <c r="Q1399" s="9">
        <v>0.53451388888888884</v>
      </c>
      <c r="R1399" s="8">
        <v>0</v>
      </c>
      <c r="S1399" s="10">
        <v>18.658333333333335</v>
      </c>
      <c r="T1399" s="8" t="s">
        <v>3570</v>
      </c>
      <c r="U1399" s="8" t="s">
        <v>3571</v>
      </c>
      <c r="V1399" s="10">
        <v>36.743653838649202</v>
      </c>
      <c r="W1399">
        <v>2931.67</v>
      </c>
      <c r="X1399" s="8">
        <v>3</v>
      </c>
      <c r="Y1399" s="8">
        <v>0.89285714285714302</v>
      </c>
      <c r="Z1399">
        <v>3</v>
      </c>
      <c r="AA1399">
        <v>28</v>
      </c>
      <c r="AB1399" s="8">
        <f>Solution[[#This Row],[Old Stop]] +1</f>
        <v>1</v>
      </c>
      <c r="AC1399" s="8" t="str">
        <f>_xlfn.CONCAT(Solution[[#This Row],[Old Rt '#]],"_",Solution[[#This Row],[Week '#]],"_", _xlfn.SWITCH(Solution[[#This Row],[Old Delivery Day]], "M", "Monday", "T", "Tuesday", "W", "Wednesday", "R", "Thursday", "F", "Friday"))</f>
        <v>105_Week4_Monday</v>
      </c>
      <c r="AD1399" s="20">
        <v>56.028399999999998</v>
      </c>
      <c r="AE1399" s="20">
        <v>57.7376</v>
      </c>
      <c r="AF1399" s="20">
        <v>55.256900000000002</v>
      </c>
      <c r="AG1399" s="20">
        <v>65.606899999999996</v>
      </c>
      <c r="AH1399">
        <v>57.19</v>
      </c>
      <c r="AI1399" s="8" t="s">
        <v>3636</v>
      </c>
      <c r="AJ1399" s="8" t="s">
        <v>5601</v>
      </c>
      <c r="AK1399" s="8">
        <v>1</v>
      </c>
      <c r="AL1399" s="8">
        <v>28</v>
      </c>
      <c r="AM1399" s="11">
        <v>56.087499999999999</v>
      </c>
      <c r="AN1399" s="11">
        <v>69.186199999999999</v>
      </c>
      <c r="AO1399" t="s">
        <v>164</v>
      </c>
      <c r="AP1399" s="8" t="s">
        <v>191</v>
      </c>
      <c r="AQ1399" s="8" t="s">
        <v>44</v>
      </c>
      <c r="AR1399" s="8" t="s">
        <v>164</v>
      </c>
      <c r="AS1399" s="8" t="s">
        <v>164</v>
      </c>
      <c r="AT1399" s="8" t="s">
        <v>168</v>
      </c>
      <c r="AU13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399" s="8"/>
      <c r="AW1399">
        <v>14.007099999999999</v>
      </c>
      <c r="AX1399">
        <v>14.4344</v>
      </c>
      <c r="AY1399">
        <v>13.814225</v>
      </c>
      <c r="AZ1399">
        <v>16.401724999999999</v>
      </c>
    </row>
    <row r="1400" spans="1:52" x14ac:dyDescent="0.3">
      <c r="A1400" s="43" t="s">
        <v>1441</v>
      </c>
      <c r="B1400" t="s">
        <v>111</v>
      </c>
      <c r="C1400" t="s">
        <v>153</v>
      </c>
      <c r="D1400" s="8" t="s">
        <v>104</v>
      </c>
      <c r="E1400" s="8" t="s">
        <v>290</v>
      </c>
      <c r="F1400" s="8" t="s">
        <v>13</v>
      </c>
      <c r="G1400" s="8" t="s">
        <v>9249</v>
      </c>
      <c r="H1400" s="8" t="s">
        <v>290</v>
      </c>
      <c r="I1400" s="8" t="s">
        <v>13</v>
      </c>
      <c r="J1400" s="8">
        <v>0</v>
      </c>
      <c r="K1400" s="14" t="s">
        <v>7</v>
      </c>
      <c r="L1400" s="14" t="s">
        <v>6008</v>
      </c>
      <c r="M1400" s="10">
        <v>11.545357111764099</v>
      </c>
      <c r="N1400" s="8" t="s">
        <v>7539</v>
      </c>
      <c r="O1400" s="8" t="s">
        <v>147</v>
      </c>
      <c r="P1400" s="9">
        <v>0.44479166666666664</v>
      </c>
      <c r="Q1400" s="9">
        <v>0.45819444444444446</v>
      </c>
      <c r="R1400" s="8">
        <v>0</v>
      </c>
      <c r="S1400" s="10">
        <v>17.791666666666668</v>
      </c>
      <c r="T1400" s="8" t="s">
        <v>3589</v>
      </c>
      <c r="U1400" s="8" t="s">
        <v>3590</v>
      </c>
      <c r="V1400" s="10">
        <v>9.9898110561277598</v>
      </c>
      <c r="W1400">
        <v>4171.09</v>
      </c>
      <c r="X1400" s="8">
        <v>0</v>
      </c>
      <c r="Y1400" s="8">
        <v>0</v>
      </c>
      <c r="Z1400">
        <v>0</v>
      </c>
      <c r="AA1400">
        <v>0</v>
      </c>
      <c r="AB1400" s="8">
        <f>Solution[[#This Row],[Old Stop]] +1</f>
        <v>1</v>
      </c>
      <c r="AC1400" s="8" t="str">
        <f>_xlfn.CONCAT(Solution[[#This Row],[Old Rt '#]],"_",Solution[[#This Row],[Week '#]],"_", _xlfn.SWITCH(Solution[[#This Row],[Old Delivery Day]], "M", "Monday", "T", "Tuesday", "W", "Wednesday", "R", "Thursday", "F", "Friday"))</f>
        <v>105_Week4_Monday</v>
      </c>
      <c r="AD1400" s="20">
        <v>74.396100000000004</v>
      </c>
      <c r="AE1400" s="20">
        <v>75.867599999999996</v>
      </c>
      <c r="AF1400" s="20">
        <v>73.170699999999997</v>
      </c>
      <c r="AG1400" s="20">
        <v>75.720699999999994</v>
      </c>
      <c r="AH1400">
        <v>79.3</v>
      </c>
      <c r="AI1400" s="8" t="s">
        <v>3636</v>
      </c>
      <c r="AJ1400" s="8" t="s">
        <v>5601</v>
      </c>
      <c r="AK1400" s="8">
        <v>1</v>
      </c>
      <c r="AL1400" s="8">
        <v>0</v>
      </c>
      <c r="AM1400" s="11">
        <v>76.905000000000001</v>
      </c>
      <c r="AN1400" s="11">
        <v>73.316199999999995</v>
      </c>
      <c r="AO1400" t="s">
        <v>164</v>
      </c>
      <c r="AP1400" s="8" t="s">
        <v>191</v>
      </c>
      <c r="AQ1400" s="8" t="s">
        <v>44</v>
      </c>
      <c r="AR1400" s="8" t="s">
        <v>164</v>
      </c>
      <c r="AS1400" s="8" t="s">
        <v>164</v>
      </c>
      <c r="AT1400" s="8" t="s">
        <v>168</v>
      </c>
      <c r="AU14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0" s="8"/>
      <c r="AW1400">
        <v>18.599025000000001</v>
      </c>
      <c r="AX1400">
        <v>18.966899999999999</v>
      </c>
      <c r="AY1400">
        <v>18.292674999999999</v>
      </c>
      <c r="AZ1400">
        <v>18.930174999999998</v>
      </c>
    </row>
    <row r="1401" spans="1:52" x14ac:dyDescent="0.3">
      <c r="A1401" s="43" t="s">
        <v>789</v>
      </c>
      <c r="B1401" t="s">
        <v>3773</v>
      </c>
      <c r="C1401" t="s">
        <v>110</v>
      </c>
      <c r="D1401" s="8" t="s">
        <v>104</v>
      </c>
      <c r="E1401" s="8" t="s">
        <v>290</v>
      </c>
      <c r="F1401" s="8" t="s">
        <v>48</v>
      </c>
      <c r="G1401" s="8" t="s">
        <v>9257</v>
      </c>
      <c r="H1401" s="8" t="s">
        <v>290</v>
      </c>
      <c r="I1401" s="8" t="s">
        <v>14</v>
      </c>
      <c r="J1401" s="8">
        <v>240</v>
      </c>
      <c r="K1401" s="14" t="s">
        <v>788</v>
      </c>
      <c r="L1401" s="14" t="s">
        <v>8959</v>
      </c>
      <c r="M1401" s="10">
        <v>2.4530043582140602</v>
      </c>
      <c r="N1401" s="8" t="s">
        <v>9217</v>
      </c>
      <c r="O1401" s="8" t="s">
        <v>147</v>
      </c>
      <c r="P1401" s="9">
        <v>0.48015046296296299</v>
      </c>
      <c r="Q1401" s="9">
        <v>0.4851273148148148</v>
      </c>
      <c r="R1401" s="8">
        <v>0</v>
      </c>
      <c r="S1401" s="10">
        <v>7.2333333333333334</v>
      </c>
      <c r="T1401" s="8" t="s">
        <v>8960</v>
      </c>
      <c r="U1401" s="8" t="s">
        <v>8961</v>
      </c>
      <c r="V1401" s="10">
        <v>1.3915191266643001</v>
      </c>
      <c r="W1401">
        <v>4061.01</v>
      </c>
      <c r="X1401" s="8">
        <v>0</v>
      </c>
      <c r="Y1401" s="8">
        <v>0</v>
      </c>
      <c r="Z1401">
        <v>0</v>
      </c>
      <c r="AA1401">
        <v>0</v>
      </c>
      <c r="AB1401" s="8">
        <f>Solution[[#This Row],[Old Stop]] +1</f>
        <v>241</v>
      </c>
      <c r="AC1401" s="8" t="str">
        <f>_xlfn.CONCAT(Solution[[#This Row],[Old Rt '#]],"_",Solution[[#This Row],[Week '#]],"_", _xlfn.SWITCH(Solution[[#This Row],[Old Delivery Day]], "M", "Monday", "T", "Tuesday", "W", "Wednesday", "R", "Thursday", "F", "Friday"))</f>
        <v>105_Week4_Friday</v>
      </c>
      <c r="AD1401" s="20">
        <v>70.482299999999995</v>
      </c>
      <c r="AE1401" s="20">
        <v>74.793000000000006</v>
      </c>
      <c r="AF1401" s="20">
        <v>74.757599999999996</v>
      </c>
      <c r="AG1401" s="20">
        <v>76.2286</v>
      </c>
      <c r="AH1401">
        <v>75.2</v>
      </c>
      <c r="AI1401" s="8" t="s">
        <v>3549</v>
      </c>
      <c r="AJ1401" s="8" t="s">
        <v>5702</v>
      </c>
      <c r="AK1401" s="8">
        <v>1</v>
      </c>
      <c r="AL1401" s="8">
        <v>0</v>
      </c>
      <c r="AM1401" s="11">
        <v>78.681200000000004</v>
      </c>
      <c r="AN1401" s="11">
        <v>79.400000000000006</v>
      </c>
      <c r="AO1401" t="s">
        <v>163</v>
      </c>
      <c r="AP1401" s="8" t="s">
        <v>191</v>
      </c>
      <c r="AQ1401" s="8" t="s">
        <v>44</v>
      </c>
      <c r="AR1401" s="8" t="s">
        <v>164</v>
      </c>
      <c r="AS1401" s="8" t="s">
        <v>163</v>
      </c>
      <c r="AT1401" s="8" t="s">
        <v>168</v>
      </c>
      <c r="AU14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1" s="8">
        <v>0</v>
      </c>
      <c r="AW1401">
        <v>17.620574999999999</v>
      </c>
      <c r="AX1401">
        <v>18.698250000000002</v>
      </c>
      <c r="AY1401">
        <v>18.689399999999999</v>
      </c>
      <c r="AZ1401">
        <v>19.05715</v>
      </c>
    </row>
    <row r="1402" spans="1:52" x14ac:dyDescent="0.3">
      <c r="A1402" s="43" t="s">
        <v>1722</v>
      </c>
      <c r="B1402" t="s">
        <v>4244</v>
      </c>
      <c r="C1402" t="s">
        <v>290</v>
      </c>
      <c r="D1402" s="8" t="s">
        <v>104</v>
      </c>
      <c r="E1402" s="8" t="s">
        <v>290</v>
      </c>
      <c r="F1402" s="8" t="s">
        <v>48</v>
      </c>
      <c r="G1402" s="8" t="s">
        <v>9247</v>
      </c>
      <c r="H1402" s="8" t="s">
        <v>290</v>
      </c>
      <c r="I1402" s="8" t="s">
        <v>14</v>
      </c>
      <c r="J1402" s="8">
        <v>238</v>
      </c>
      <c r="K1402" s="14" t="s">
        <v>1721</v>
      </c>
      <c r="L1402" s="14" t="s">
        <v>5911</v>
      </c>
      <c r="M1402" s="10">
        <v>1.1927809475573701</v>
      </c>
      <c r="N1402" s="8" t="s">
        <v>9215</v>
      </c>
      <c r="O1402" s="8" t="s">
        <v>147</v>
      </c>
      <c r="P1402" s="9">
        <v>0.47309027777777779</v>
      </c>
      <c r="Q1402" s="9">
        <v>0.47844907407407405</v>
      </c>
      <c r="R1402" s="8">
        <v>0</v>
      </c>
      <c r="S1402" s="10">
        <v>6.99</v>
      </c>
      <c r="T1402" s="8" t="s">
        <v>4246</v>
      </c>
      <c r="U1402" s="8" t="s">
        <v>4247</v>
      </c>
      <c r="V1402" s="10">
        <v>0.32603029078995099</v>
      </c>
      <c r="W1402">
        <v>1709.82</v>
      </c>
      <c r="X1402" s="8">
        <v>0</v>
      </c>
      <c r="Y1402" s="8">
        <v>0</v>
      </c>
      <c r="Z1402">
        <v>0</v>
      </c>
      <c r="AA1402">
        <v>0</v>
      </c>
      <c r="AB1402" s="8">
        <f>Solution[[#This Row],[Old Stop]] +1</f>
        <v>239</v>
      </c>
      <c r="AC1402" s="8" t="str">
        <f>_xlfn.CONCAT(Solution[[#This Row],[Old Rt '#]],"_",Solution[[#This Row],[Week '#]],"_", _xlfn.SWITCH(Solution[[#This Row],[Old Delivery Day]], "M", "Monday", "T", "Tuesday", "W", "Wednesday", "R", "Thursday", "F", "Friday"))</f>
        <v>105_Week4_Friday</v>
      </c>
      <c r="AD1402" s="20">
        <v>0</v>
      </c>
      <c r="AE1402" s="20">
        <v>51.878300000000003</v>
      </c>
      <c r="AF1402" s="20">
        <v>64</v>
      </c>
      <c r="AG1402" s="20">
        <v>49.0321</v>
      </c>
      <c r="AH1402">
        <v>49.77</v>
      </c>
      <c r="AI1402" s="8" t="s">
        <v>3549</v>
      </c>
      <c r="AJ1402" s="8" t="s">
        <v>5702</v>
      </c>
      <c r="AK1402" s="8">
        <v>1</v>
      </c>
      <c r="AL1402" s="8">
        <v>0</v>
      </c>
      <c r="AM1402" s="11">
        <v>57.965000000000003</v>
      </c>
      <c r="AN1402" s="11">
        <v>50.422499999999999</v>
      </c>
      <c r="AO1402" t="s">
        <v>163</v>
      </c>
      <c r="AP1402" s="8" t="s">
        <v>191</v>
      </c>
      <c r="AQ1402" s="8" t="s">
        <v>1720</v>
      </c>
      <c r="AR1402" s="8" t="s">
        <v>164</v>
      </c>
      <c r="AS1402" s="8" t="s">
        <v>163</v>
      </c>
      <c r="AT1402" s="8" t="s">
        <v>168</v>
      </c>
      <c r="AU14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2" s="8">
        <v>0</v>
      </c>
      <c r="AW1402">
        <v>0</v>
      </c>
      <c r="AX1402">
        <v>12.969575000000001</v>
      </c>
      <c r="AY1402">
        <v>16</v>
      </c>
      <c r="AZ1402">
        <v>12.258025</v>
      </c>
    </row>
    <row r="1403" spans="1:52" x14ac:dyDescent="0.3">
      <c r="A1403" s="43" t="s">
        <v>1333</v>
      </c>
      <c r="B1403" t="s">
        <v>4238</v>
      </c>
      <c r="C1403" t="s">
        <v>110</v>
      </c>
      <c r="D1403" s="8" t="s">
        <v>104</v>
      </c>
      <c r="E1403" s="8" t="s">
        <v>290</v>
      </c>
      <c r="F1403" s="8" t="s">
        <v>48</v>
      </c>
      <c r="G1403" s="8" t="s">
        <v>9259</v>
      </c>
      <c r="H1403" s="8" t="s">
        <v>290</v>
      </c>
      <c r="I1403" s="8" t="s">
        <v>14</v>
      </c>
      <c r="J1403" s="8">
        <v>80</v>
      </c>
      <c r="K1403" s="14" t="s">
        <v>1332</v>
      </c>
      <c r="L1403" s="14" t="s">
        <v>8951</v>
      </c>
      <c r="M1403" s="10">
        <v>0</v>
      </c>
      <c r="N1403" s="8" t="s">
        <v>9219</v>
      </c>
      <c r="O1403" s="8" t="s">
        <v>147</v>
      </c>
      <c r="P1403" s="9">
        <v>0.43454861111111109</v>
      </c>
      <c r="Q1403" s="9">
        <v>0.4349884259259259</v>
      </c>
      <c r="R1403" s="8">
        <v>0</v>
      </c>
      <c r="S1403" s="10">
        <v>0.34666666666666668</v>
      </c>
      <c r="T1403" s="8" t="s">
        <v>3649</v>
      </c>
      <c r="U1403" s="8" t="s">
        <v>3650</v>
      </c>
      <c r="V1403" s="10"/>
      <c r="W1403">
        <v>1630.2</v>
      </c>
      <c r="X1403" s="8">
        <v>0</v>
      </c>
      <c r="Y1403" s="8">
        <v>0</v>
      </c>
      <c r="Z1403">
        <v>0</v>
      </c>
      <c r="AA1403">
        <v>0</v>
      </c>
      <c r="AB1403" s="8">
        <f>Solution[[#This Row],[Old Stop]] +1</f>
        <v>81</v>
      </c>
      <c r="AC1403" s="8" t="str">
        <f>_xlfn.CONCAT(Solution[[#This Row],[Old Rt '#]],"_",Solution[[#This Row],[Week '#]],"_", _xlfn.SWITCH(Solution[[#This Row],[Old Delivery Day]], "M", "Monday", "T", "Tuesday", "W", "Wednesday", "R", "Thursday", "F", "Friday"))</f>
        <v>105_Week4_Friday</v>
      </c>
      <c r="AD1403" s="20">
        <v>30.593800000000002</v>
      </c>
      <c r="AE1403" s="20">
        <v>31.19</v>
      </c>
      <c r="AF1403" s="20">
        <v>32.537599999999998</v>
      </c>
      <c r="AG1403" s="20">
        <v>33.380000000000003</v>
      </c>
      <c r="AH1403">
        <v>35.380000000000003</v>
      </c>
      <c r="AI1403" s="8" t="s">
        <v>3549</v>
      </c>
      <c r="AJ1403" s="8" t="s">
        <v>5702</v>
      </c>
      <c r="AK1403" s="8">
        <v>1</v>
      </c>
      <c r="AL1403" s="8">
        <v>0</v>
      </c>
      <c r="AM1403" s="11">
        <v>31.19</v>
      </c>
      <c r="AN1403" s="11">
        <v>33.380000000000003</v>
      </c>
      <c r="AO1403" t="s">
        <v>163</v>
      </c>
      <c r="AP1403" s="8" t="s">
        <v>191</v>
      </c>
      <c r="AQ1403" s="8" t="s">
        <v>44</v>
      </c>
      <c r="AR1403" s="8" t="s">
        <v>164</v>
      </c>
      <c r="AS1403" s="8" t="s">
        <v>163</v>
      </c>
      <c r="AT1403" s="8" t="s">
        <v>168</v>
      </c>
      <c r="AU14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3" s="8">
        <v>0</v>
      </c>
      <c r="AW1403">
        <v>7.6484500000000004</v>
      </c>
      <c r="AX1403">
        <v>7.7975000000000003</v>
      </c>
      <c r="AY1403">
        <v>8.1343999999999994</v>
      </c>
      <c r="AZ1403">
        <v>8.3450000000000006</v>
      </c>
    </row>
    <row r="1404" spans="1:52" x14ac:dyDescent="0.3">
      <c r="A1404" s="43" t="s">
        <v>1650</v>
      </c>
      <c r="B1404" t="s">
        <v>3913</v>
      </c>
      <c r="C1404" t="s">
        <v>110</v>
      </c>
      <c r="D1404" s="8" t="s">
        <v>104</v>
      </c>
      <c r="E1404" s="8" t="s">
        <v>290</v>
      </c>
      <c r="F1404" s="8" t="s">
        <v>13</v>
      </c>
      <c r="G1404" s="8" t="s">
        <v>9257</v>
      </c>
      <c r="H1404" s="8" t="s">
        <v>126</v>
      </c>
      <c r="I1404" s="8" t="s">
        <v>14</v>
      </c>
      <c r="J1404" s="8">
        <v>141</v>
      </c>
      <c r="K1404" s="14" t="s">
        <v>1649</v>
      </c>
      <c r="L1404" s="14" t="s">
        <v>5935</v>
      </c>
      <c r="M1404" s="10">
        <v>17.816997734429702</v>
      </c>
      <c r="N1404" s="8" t="s">
        <v>7553</v>
      </c>
      <c r="O1404" s="8" t="s">
        <v>147</v>
      </c>
      <c r="P1404" s="9">
        <v>0.55359953703703701</v>
      </c>
      <c r="Q1404" s="9">
        <v>0.56209490740740742</v>
      </c>
      <c r="R1404" s="8">
        <v>0</v>
      </c>
      <c r="S1404" s="10">
        <v>31.696666666666669</v>
      </c>
      <c r="T1404" s="8" t="s">
        <v>3915</v>
      </c>
      <c r="U1404" s="8" t="s">
        <v>3916</v>
      </c>
      <c r="V1404" s="10">
        <v>14.1237196947257</v>
      </c>
      <c r="W1404">
        <v>2552.83</v>
      </c>
      <c r="X1404" s="8">
        <v>2</v>
      </c>
      <c r="Y1404" s="8">
        <v>0.96153846153846201</v>
      </c>
      <c r="Z1404">
        <v>6</v>
      </c>
      <c r="AA1404">
        <v>58</v>
      </c>
      <c r="AB1404" s="8">
        <f>Solution[[#This Row],[Old Stop]] +1</f>
        <v>142</v>
      </c>
      <c r="AC1404" s="8" t="str">
        <f>_xlfn.CONCAT(Solution[[#This Row],[Old Rt '#]],"_",Solution[[#This Row],[Week '#]],"_", _xlfn.SWITCH(Solution[[#This Row],[Old Delivery Day]], "M", "Monday", "T", "Tuesday", "W", "Wednesday", "R", "Thursday", "F", "Friday"))</f>
        <v>103_Week4_Friday</v>
      </c>
      <c r="AD1404" s="20">
        <v>57.615000000000002</v>
      </c>
      <c r="AE1404" s="20">
        <v>61.311500000000002</v>
      </c>
      <c r="AF1404" s="20">
        <v>64.725300000000004</v>
      </c>
      <c r="AG1404" s="20">
        <v>62.366100000000003</v>
      </c>
      <c r="AH1404">
        <v>65.59</v>
      </c>
      <c r="AI1404" s="8" t="s">
        <v>3636</v>
      </c>
      <c r="AJ1404" s="8" t="s">
        <v>5601</v>
      </c>
      <c r="AK1404" s="8">
        <v>1</v>
      </c>
      <c r="AL1404" s="8">
        <v>52</v>
      </c>
      <c r="AM1404" s="11">
        <v>60.893700000000003</v>
      </c>
      <c r="AN1404" s="11">
        <v>59.7712</v>
      </c>
      <c r="AO1404" t="s">
        <v>163</v>
      </c>
      <c r="AP1404" s="8" t="s">
        <v>191</v>
      </c>
      <c r="AQ1404" s="8" t="s">
        <v>80</v>
      </c>
      <c r="AR1404" s="8" t="s">
        <v>163</v>
      </c>
      <c r="AS1404" s="8" t="s">
        <v>163</v>
      </c>
      <c r="AT1404" s="8" t="s">
        <v>168</v>
      </c>
      <c r="AU14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4" s="8">
        <v>52</v>
      </c>
      <c r="AW1404">
        <v>14.40375</v>
      </c>
      <c r="AX1404">
        <v>15.327875000000001</v>
      </c>
      <c r="AY1404">
        <v>16.181325000000001</v>
      </c>
      <c r="AZ1404">
        <v>15.591525000000001</v>
      </c>
    </row>
    <row r="1405" spans="1:52" x14ac:dyDescent="0.3">
      <c r="A1405" s="43" t="s">
        <v>1404</v>
      </c>
      <c r="B1405" t="s">
        <v>3647</v>
      </c>
      <c r="C1405" t="s">
        <v>112</v>
      </c>
      <c r="D1405" s="8" t="s">
        <v>104</v>
      </c>
      <c r="E1405" s="8" t="s">
        <v>290</v>
      </c>
      <c r="F1405" s="8" t="s">
        <v>48</v>
      </c>
      <c r="G1405" s="8" t="s">
        <v>4484</v>
      </c>
      <c r="H1405" s="8" t="s">
        <v>290</v>
      </c>
      <c r="I1405" s="8" t="s">
        <v>14</v>
      </c>
      <c r="J1405" s="8">
        <v>100</v>
      </c>
      <c r="K1405" s="14" t="s">
        <v>1403</v>
      </c>
      <c r="L1405" s="14" t="s">
        <v>8958</v>
      </c>
      <c r="M1405" s="10">
        <v>0.36671901328063</v>
      </c>
      <c r="N1405" s="8" t="s">
        <v>9210</v>
      </c>
      <c r="O1405" s="8" t="s">
        <v>147</v>
      </c>
      <c r="P1405" s="9">
        <v>0.43428240740740742</v>
      </c>
      <c r="Q1405" s="9">
        <v>0.43454861111111109</v>
      </c>
      <c r="R1405" s="8">
        <v>0</v>
      </c>
      <c r="S1405" s="10">
        <v>0.24666666666666667</v>
      </c>
      <c r="T1405" s="8" t="s">
        <v>3649</v>
      </c>
      <c r="U1405" s="8" t="s">
        <v>3650</v>
      </c>
      <c r="V1405" s="10">
        <v>0.121711450115335</v>
      </c>
      <c r="W1405">
        <v>2735.12</v>
      </c>
      <c r="X1405" s="8">
        <v>10</v>
      </c>
      <c r="Y1405" s="8">
        <v>0.65517241379310398</v>
      </c>
      <c r="Z1405">
        <v>3</v>
      </c>
      <c r="AA1405">
        <v>41</v>
      </c>
      <c r="AB1405" s="8">
        <f>Solution[[#This Row],[Old Stop]] +1</f>
        <v>101</v>
      </c>
      <c r="AC1405" s="8" t="str">
        <f>_xlfn.CONCAT(Solution[[#This Row],[Old Rt '#]],"_",Solution[[#This Row],[Week '#]],"_", _xlfn.SWITCH(Solution[[#This Row],[Old Delivery Day]], "M", "Monday", "T", "Tuesday", "W", "Wednesday", "R", "Thursday", "F", "Friday"))</f>
        <v>105_Week4_Friday</v>
      </c>
      <c r="AD1405" s="20">
        <v>48.572299999999998</v>
      </c>
      <c r="AE1405" s="20">
        <v>52.391500000000001</v>
      </c>
      <c r="AF1405" s="20">
        <v>57.354599999999998</v>
      </c>
      <c r="AG1405" s="20">
        <v>51.62</v>
      </c>
      <c r="AH1405">
        <v>59.45</v>
      </c>
      <c r="AI1405" s="8" t="s">
        <v>3549</v>
      </c>
      <c r="AJ1405" s="8" t="s">
        <v>5702</v>
      </c>
      <c r="AK1405" s="8">
        <v>1</v>
      </c>
      <c r="AL1405" s="8">
        <v>29</v>
      </c>
      <c r="AM1405" s="11">
        <v>57.61</v>
      </c>
      <c r="AN1405" s="11">
        <v>51.62</v>
      </c>
      <c r="AO1405" t="s">
        <v>163</v>
      </c>
      <c r="AP1405" s="8" t="s">
        <v>191</v>
      </c>
      <c r="AQ1405" s="8" t="s">
        <v>44</v>
      </c>
      <c r="AR1405" s="8" t="s">
        <v>164</v>
      </c>
      <c r="AS1405" s="8" t="s">
        <v>163</v>
      </c>
      <c r="AT1405" s="8" t="s">
        <v>168</v>
      </c>
      <c r="AU14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5" s="8">
        <v>29</v>
      </c>
      <c r="AW1405">
        <v>12.143075</v>
      </c>
      <c r="AX1405">
        <v>13.097875</v>
      </c>
      <c r="AY1405">
        <v>14.338649999999999</v>
      </c>
      <c r="AZ1405">
        <v>12.904999999999999</v>
      </c>
    </row>
    <row r="1406" spans="1:52" x14ac:dyDescent="0.3">
      <c r="A1406" s="43" t="s">
        <v>798</v>
      </c>
      <c r="B1406" t="s">
        <v>3647</v>
      </c>
      <c r="C1406" t="s">
        <v>110</v>
      </c>
      <c r="D1406" s="8" t="s">
        <v>104</v>
      </c>
      <c r="E1406" s="8" t="s">
        <v>290</v>
      </c>
      <c r="F1406" s="8" t="s">
        <v>48</v>
      </c>
      <c r="G1406" s="8" t="s">
        <v>9254</v>
      </c>
      <c r="H1406" s="8" t="s">
        <v>290</v>
      </c>
      <c r="I1406" s="8" t="s">
        <v>14</v>
      </c>
      <c r="J1406" s="8">
        <v>100</v>
      </c>
      <c r="K1406" s="14" t="s">
        <v>797</v>
      </c>
      <c r="L1406" s="14" t="s">
        <v>5906</v>
      </c>
      <c r="M1406" s="10">
        <v>0</v>
      </c>
      <c r="N1406" s="8" t="s">
        <v>9221</v>
      </c>
      <c r="O1406" s="8" t="s">
        <v>147</v>
      </c>
      <c r="P1406" s="9">
        <v>0.4352314814814815</v>
      </c>
      <c r="Q1406" s="9">
        <v>0.46584490740740742</v>
      </c>
      <c r="R1406" s="8">
        <v>0</v>
      </c>
      <c r="S1406" s="10">
        <v>43.64</v>
      </c>
      <c r="T1406" s="8" t="s">
        <v>3649</v>
      </c>
      <c r="U1406" s="8" t="s">
        <v>3650</v>
      </c>
      <c r="V1406" s="10"/>
      <c r="W1406">
        <v>10834.56</v>
      </c>
      <c r="X1406" s="8">
        <v>0</v>
      </c>
      <c r="Y1406" s="8">
        <v>0</v>
      </c>
      <c r="Z1406">
        <v>0</v>
      </c>
      <c r="AA1406">
        <v>0</v>
      </c>
      <c r="AB1406" s="8">
        <f>Solution[[#This Row],[Old Stop]] +1</f>
        <v>101</v>
      </c>
      <c r="AC1406" s="8" t="str">
        <f>_xlfn.CONCAT(Solution[[#This Row],[Old Rt '#]],"_",Solution[[#This Row],[Week '#]],"_", _xlfn.SWITCH(Solution[[#This Row],[Old Delivery Day]], "M", "Monday", "T", "Tuesday", "W", "Wednesday", "R", "Thursday", "F", "Friday"))</f>
        <v>105_Week4_Friday</v>
      </c>
      <c r="AD1406" s="20">
        <v>195.7569</v>
      </c>
      <c r="AE1406" s="20">
        <v>198.88</v>
      </c>
      <c r="AF1406" s="20">
        <v>223.84639999999999</v>
      </c>
      <c r="AG1406" s="20">
        <v>208.87</v>
      </c>
      <c r="AH1406">
        <v>221.4</v>
      </c>
      <c r="AI1406" s="8" t="s">
        <v>3549</v>
      </c>
      <c r="AJ1406" s="8" t="s">
        <v>5702</v>
      </c>
      <c r="AK1406" s="8">
        <v>1</v>
      </c>
      <c r="AL1406" s="8">
        <v>0</v>
      </c>
      <c r="AM1406" s="11">
        <v>257.44119999999998</v>
      </c>
      <c r="AN1406" s="11">
        <v>208.87</v>
      </c>
      <c r="AO1406" t="s">
        <v>163</v>
      </c>
      <c r="AP1406" s="8" t="s">
        <v>191</v>
      </c>
      <c r="AQ1406" s="8" t="s">
        <v>44</v>
      </c>
      <c r="AR1406" s="8" t="s">
        <v>164</v>
      </c>
      <c r="AS1406" s="8" t="s">
        <v>163</v>
      </c>
      <c r="AT1406" s="8" t="s">
        <v>168</v>
      </c>
      <c r="AU14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6" s="8">
        <v>0</v>
      </c>
      <c r="AW1406">
        <v>48.939225</v>
      </c>
      <c r="AX1406">
        <v>49.72</v>
      </c>
      <c r="AY1406">
        <v>55.961599999999997</v>
      </c>
      <c r="AZ1406">
        <v>52.217500000000001</v>
      </c>
    </row>
    <row r="1407" spans="1:52" x14ac:dyDescent="0.3">
      <c r="A1407" s="43" t="s">
        <v>1758</v>
      </c>
      <c r="B1407" t="s">
        <v>116</v>
      </c>
      <c r="C1407" t="s">
        <v>161</v>
      </c>
      <c r="D1407" s="8" t="s">
        <v>104</v>
      </c>
      <c r="E1407" s="8" t="s">
        <v>290</v>
      </c>
      <c r="F1407" s="8" t="s">
        <v>13</v>
      </c>
      <c r="G1407" s="8" t="s">
        <v>9247</v>
      </c>
      <c r="H1407" s="8" t="s">
        <v>290</v>
      </c>
      <c r="I1407" s="8" t="s">
        <v>13</v>
      </c>
      <c r="J1407" s="8">
        <v>0</v>
      </c>
      <c r="K1407" s="14" t="s">
        <v>1757</v>
      </c>
      <c r="L1407" s="14" t="s">
        <v>5975</v>
      </c>
      <c r="M1407" s="10">
        <v>0</v>
      </c>
      <c r="N1407" s="8" t="s">
        <v>7552</v>
      </c>
      <c r="O1407" s="8" t="s">
        <v>147</v>
      </c>
      <c r="P1407" s="9">
        <v>0.53451388888888884</v>
      </c>
      <c r="Q1407" s="9">
        <v>0.54122685185185182</v>
      </c>
      <c r="R1407" s="8">
        <v>0</v>
      </c>
      <c r="S1407" s="10">
        <v>9.4354006285390355</v>
      </c>
      <c r="T1407" s="8" t="s">
        <v>3570</v>
      </c>
      <c r="U1407" s="8" t="s">
        <v>3571</v>
      </c>
      <c r="V1407" s="10"/>
      <c r="W1407">
        <v>9.35</v>
      </c>
      <c r="X1407" s="8">
        <v>0</v>
      </c>
      <c r="Y1407" s="8">
        <v>0</v>
      </c>
      <c r="Z1407">
        <v>0</v>
      </c>
      <c r="AA1407">
        <v>0</v>
      </c>
      <c r="AB1407" s="8">
        <f>Solution[[#This Row],[Old Stop]] +1</f>
        <v>1</v>
      </c>
      <c r="AC1407" s="8" t="str">
        <f>_xlfn.CONCAT(Solution[[#This Row],[Old Rt '#]],"_",Solution[[#This Row],[Week '#]],"_", _xlfn.SWITCH(Solution[[#This Row],[Old Delivery Day]], "M", "Monday", "T", "Tuesday", "W", "Wednesday", "R", "Thursday", "F", "Friday"))</f>
        <v>105_Week4_Monday</v>
      </c>
      <c r="AD1407" s="20">
        <v>0</v>
      </c>
      <c r="AE1407" s="20">
        <v>0</v>
      </c>
      <c r="AF1407" s="20">
        <v>0</v>
      </c>
      <c r="AG1407" s="20">
        <v>0</v>
      </c>
      <c r="AH1407" t="s">
        <v>247</v>
      </c>
      <c r="AI1407" s="8" t="s">
        <v>3636</v>
      </c>
      <c r="AJ1407" s="8" t="s">
        <v>5601</v>
      </c>
      <c r="AK1407" s="8">
        <v>1</v>
      </c>
      <c r="AL1407" s="8">
        <v>0</v>
      </c>
      <c r="AM1407" s="11">
        <v>0</v>
      </c>
      <c r="AN1407" s="11">
        <v>0</v>
      </c>
      <c r="AO1407" t="s">
        <v>164</v>
      </c>
      <c r="AP1407" s="8" t="s">
        <v>191</v>
      </c>
      <c r="AQ1407" s="8" t="s">
        <v>44</v>
      </c>
      <c r="AR1407" s="8" t="s">
        <v>164</v>
      </c>
      <c r="AS1407" s="8" t="s">
        <v>164</v>
      </c>
      <c r="AT1407" s="8" t="s">
        <v>168</v>
      </c>
      <c r="AU14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7" s="8"/>
      <c r="AW1407">
        <v>0</v>
      </c>
      <c r="AX1407">
        <v>0</v>
      </c>
      <c r="AY1407">
        <v>0</v>
      </c>
      <c r="AZ1407">
        <v>0</v>
      </c>
    </row>
    <row r="1408" spans="1:52" x14ac:dyDescent="0.3">
      <c r="A1408" s="43" t="s">
        <v>1335</v>
      </c>
      <c r="B1408" t="s">
        <v>4236</v>
      </c>
      <c r="C1408" t="s">
        <v>110</v>
      </c>
      <c r="D1408" s="8" t="s">
        <v>104</v>
      </c>
      <c r="E1408" s="8" t="s">
        <v>290</v>
      </c>
      <c r="F1408" s="8" t="s">
        <v>48</v>
      </c>
      <c r="G1408" s="8" t="s">
        <v>9249</v>
      </c>
      <c r="H1408" s="8" t="s">
        <v>290</v>
      </c>
      <c r="I1408" s="8" t="s">
        <v>14</v>
      </c>
      <c r="J1408" s="8">
        <v>90</v>
      </c>
      <c r="K1408" s="14" t="s">
        <v>1334</v>
      </c>
      <c r="L1408" s="14" t="s">
        <v>5908</v>
      </c>
      <c r="M1408" s="10">
        <v>0</v>
      </c>
      <c r="N1408" s="8" t="s">
        <v>9218</v>
      </c>
      <c r="O1408" s="8" t="s">
        <v>147</v>
      </c>
      <c r="P1408" s="9">
        <v>0.4349884259259259</v>
      </c>
      <c r="Q1408" s="9">
        <v>0.4352314814814815</v>
      </c>
      <c r="R1408" s="8">
        <v>0</v>
      </c>
      <c r="S1408" s="10">
        <v>0.23666666666666666</v>
      </c>
      <c r="T1408" s="8" t="s">
        <v>3649</v>
      </c>
      <c r="U1408" s="8" t="s">
        <v>3650</v>
      </c>
      <c r="V1408" s="10"/>
      <c r="W1408">
        <v>810.5</v>
      </c>
      <c r="X1408" s="8">
        <v>0</v>
      </c>
      <c r="Y1408" s="8">
        <v>0</v>
      </c>
      <c r="Z1408">
        <v>0</v>
      </c>
      <c r="AA1408">
        <v>0</v>
      </c>
      <c r="AB1408" s="8">
        <f>Solution[[#This Row],[Old Stop]] +1</f>
        <v>91</v>
      </c>
      <c r="AC1408" s="8" t="str">
        <f>_xlfn.CONCAT(Solution[[#This Row],[Old Rt '#]],"_",Solution[[#This Row],[Week '#]],"_", _xlfn.SWITCH(Solution[[#This Row],[Old Delivery Day]], "M", "Monday", "T", "Tuesday", "W", "Wednesday", "R", "Thursday", "F", "Friday"))</f>
        <v>105_Week4_Friday</v>
      </c>
      <c r="AD1408" s="20">
        <v>13.7761</v>
      </c>
      <c r="AE1408" s="20">
        <v>13.98</v>
      </c>
      <c r="AF1408" s="20">
        <v>18.770700000000001</v>
      </c>
      <c r="AG1408" s="20">
        <v>19.61</v>
      </c>
      <c r="AH1408">
        <v>20.79</v>
      </c>
      <c r="AI1408" s="8" t="s">
        <v>3549</v>
      </c>
      <c r="AJ1408" s="8" t="s">
        <v>5702</v>
      </c>
      <c r="AK1408" s="8">
        <v>1</v>
      </c>
      <c r="AL1408" s="8">
        <v>0</v>
      </c>
      <c r="AM1408" s="11">
        <v>16.135000000000002</v>
      </c>
      <c r="AN1408" s="11">
        <v>12.2562</v>
      </c>
      <c r="AO1408" t="s">
        <v>163</v>
      </c>
      <c r="AP1408" s="8" t="s">
        <v>191</v>
      </c>
      <c r="AQ1408" s="8" t="s">
        <v>44</v>
      </c>
      <c r="AR1408" s="8" t="s">
        <v>164</v>
      </c>
      <c r="AS1408" s="8" t="s">
        <v>163</v>
      </c>
      <c r="AT1408" s="8" t="s">
        <v>168</v>
      </c>
      <c r="AU14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8" s="8">
        <v>0</v>
      </c>
      <c r="AW1408">
        <v>3.4440249999999999</v>
      </c>
      <c r="AX1408">
        <v>3.4950000000000001</v>
      </c>
      <c r="AY1408">
        <v>4.6926750000000004</v>
      </c>
      <c r="AZ1408">
        <v>4.9024999999999999</v>
      </c>
    </row>
    <row r="1409" spans="1:52" x14ac:dyDescent="0.3">
      <c r="A1409" s="43" t="s">
        <v>1261</v>
      </c>
      <c r="B1409" t="s">
        <v>3638</v>
      </c>
      <c r="C1409" t="s">
        <v>138</v>
      </c>
      <c r="D1409" s="8" t="s">
        <v>104</v>
      </c>
      <c r="E1409" s="8" t="s">
        <v>290</v>
      </c>
      <c r="F1409" s="8" t="s">
        <v>15</v>
      </c>
      <c r="G1409" s="8" t="s">
        <v>9251</v>
      </c>
      <c r="H1409" s="8" t="s">
        <v>290</v>
      </c>
      <c r="I1409" s="8" t="s">
        <v>12</v>
      </c>
      <c r="J1409" s="8">
        <v>80</v>
      </c>
      <c r="K1409" s="14" t="s">
        <v>1260</v>
      </c>
      <c r="L1409" s="14" t="s">
        <v>6026</v>
      </c>
      <c r="M1409" s="10">
        <v>22.438444597299899</v>
      </c>
      <c r="N1409" s="8" t="s">
        <v>8600</v>
      </c>
      <c r="O1409" s="8" t="s">
        <v>147</v>
      </c>
      <c r="P1409" s="9">
        <v>0.43079861111111112</v>
      </c>
      <c r="Q1409" s="9">
        <v>0.43902777777777779</v>
      </c>
      <c r="R1409" s="8">
        <v>0</v>
      </c>
      <c r="S1409" s="10">
        <v>12.125</v>
      </c>
      <c r="T1409" s="8" t="s">
        <v>3640</v>
      </c>
      <c r="U1409" s="8" t="s">
        <v>3641</v>
      </c>
      <c r="V1409" s="10">
        <v>18.5222421318282</v>
      </c>
      <c r="W1409">
        <v>2637.23</v>
      </c>
      <c r="X1409" s="8">
        <v>0</v>
      </c>
      <c r="Y1409" s="8">
        <v>0</v>
      </c>
      <c r="Z1409">
        <v>0</v>
      </c>
      <c r="AA1409">
        <v>0</v>
      </c>
      <c r="AB1409" s="8">
        <f>Solution[[#This Row],[Old Stop]] +1</f>
        <v>81</v>
      </c>
      <c r="AC1409" s="8" t="str">
        <f>_xlfn.CONCAT(Solution[[#This Row],[Old Rt '#]],"_",Solution[[#This Row],[Week '#]],"_", _xlfn.SWITCH(Solution[[#This Row],[Old Delivery Day]], "M", "Monday", "T", "Tuesday", "W", "Wednesday", "R", "Thursday", "F", "Friday"))</f>
        <v>105_Week4_Wednesday</v>
      </c>
      <c r="AD1409" s="20">
        <v>50.11</v>
      </c>
      <c r="AE1409" s="20">
        <v>50.444600000000001</v>
      </c>
      <c r="AF1409" s="20">
        <v>51.426900000000003</v>
      </c>
      <c r="AG1409" s="20">
        <v>52.62</v>
      </c>
      <c r="AH1409">
        <v>55.39</v>
      </c>
      <c r="AI1409" s="8" t="s">
        <v>3526</v>
      </c>
      <c r="AJ1409" s="8" t="s">
        <v>5593</v>
      </c>
      <c r="AK1409" s="8">
        <v>1</v>
      </c>
      <c r="AL1409" s="8">
        <v>0</v>
      </c>
      <c r="AM1409" s="11">
        <v>50.11</v>
      </c>
      <c r="AN1409" s="11">
        <v>52.62</v>
      </c>
      <c r="AO1409" t="s">
        <v>163</v>
      </c>
      <c r="AP1409" s="8" t="s">
        <v>191</v>
      </c>
      <c r="AQ1409" s="8" t="s">
        <v>44</v>
      </c>
      <c r="AR1409" s="8" t="s">
        <v>164</v>
      </c>
      <c r="AS1409" s="8" t="s">
        <v>163</v>
      </c>
      <c r="AT1409" s="8" t="s">
        <v>168</v>
      </c>
      <c r="AU14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09" s="8">
        <v>0</v>
      </c>
      <c r="AW1409">
        <v>12.5275</v>
      </c>
      <c r="AX1409">
        <v>12.61115</v>
      </c>
      <c r="AY1409">
        <v>12.856725000000001</v>
      </c>
      <c r="AZ1409">
        <v>13.154999999999999</v>
      </c>
    </row>
    <row r="1410" spans="1:52" x14ac:dyDescent="0.3">
      <c r="A1410" s="43" t="s">
        <v>473</v>
      </c>
      <c r="B1410" t="s">
        <v>3872</v>
      </c>
      <c r="C1410" t="s">
        <v>129</v>
      </c>
      <c r="D1410" s="8" t="s">
        <v>104</v>
      </c>
      <c r="E1410" s="8" t="s">
        <v>290</v>
      </c>
      <c r="F1410" s="8" t="s">
        <v>12</v>
      </c>
      <c r="G1410" s="8" t="s">
        <v>9260</v>
      </c>
      <c r="H1410" s="8" t="s">
        <v>160</v>
      </c>
      <c r="I1410" s="8" t="s">
        <v>12</v>
      </c>
      <c r="J1410" s="8">
        <v>269</v>
      </c>
      <c r="K1410" s="14" t="s">
        <v>472</v>
      </c>
      <c r="L1410" s="14" t="s">
        <v>5765</v>
      </c>
      <c r="M1410" s="10">
        <v>1.60380416646035</v>
      </c>
      <c r="N1410" s="8" t="s">
        <v>9226</v>
      </c>
      <c r="O1410" s="8" t="s">
        <v>125</v>
      </c>
      <c r="P1410" s="9">
        <v>0.59288194444444442</v>
      </c>
      <c r="Q1410" s="9">
        <v>0.61146990740740736</v>
      </c>
      <c r="R1410" s="8">
        <v>0</v>
      </c>
      <c r="S1410" s="10">
        <v>27.324999999999999</v>
      </c>
      <c r="T1410" s="8" t="s">
        <v>5213</v>
      </c>
      <c r="U1410" s="8" t="s">
        <v>5214</v>
      </c>
      <c r="V1410" s="10">
        <v>1.0245494524019101</v>
      </c>
      <c r="W1410">
        <v>5716.67</v>
      </c>
      <c r="X1410" s="8">
        <v>0</v>
      </c>
      <c r="Y1410" s="8">
        <v>0</v>
      </c>
      <c r="Z1410">
        <v>0</v>
      </c>
      <c r="AA1410">
        <v>0</v>
      </c>
      <c r="AB1410" s="8">
        <f>Solution[[#This Row],[Old Stop]] +1</f>
        <v>270</v>
      </c>
      <c r="AC1410" s="8" t="str">
        <f>_xlfn.CONCAT(Solution[[#This Row],[Old Rt '#]],"_",Solution[[#This Row],[Week '#]],"_", _xlfn.SWITCH(Solution[[#This Row],[Old Delivery Day]], "M", "Monday", "T", "Tuesday", "W", "Wednesday", "R", "Thursday", "F", "Friday"))</f>
        <v>101_Week4_Wednesday</v>
      </c>
      <c r="AD1410" s="20">
        <v>187.3477</v>
      </c>
      <c r="AE1410" s="20">
        <v>199.74</v>
      </c>
      <c r="AF1410" s="20">
        <v>206.42660000000001</v>
      </c>
      <c r="AG1410" s="20">
        <v>210.3562</v>
      </c>
      <c r="AH1410">
        <v>106.74</v>
      </c>
      <c r="AI1410" s="8" t="s">
        <v>3414</v>
      </c>
      <c r="AJ1410" s="8" t="s">
        <v>5604</v>
      </c>
      <c r="AK1410" s="8">
        <v>1</v>
      </c>
      <c r="AL1410" s="8">
        <v>0</v>
      </c>
      <c r="AM1410" s="11">
        <v>128.535</v>
      </c>
      <c r="AN1410" s="11">
        <v>137.33619999999999</v>
      </c>
      <c r="AO1410" t="s">
        <v>163</v>
      </c>
      <c r="AP1410" s="8" t="s">
        <v>191</v>
      </c>
      <c r="AQ1410" s="8" t="s">
        <v>44</v>
      </c>
      <c r="AR1410" s="8" t="s">
        <v>163</v>
      </c>
      <c r="AS1410" s="8" t="s">
        <v>164</v>
      </c>
      <c r="AT1410" s="8" t="s">
        <v>168</v>
      </c>
      <c r="AU14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0" s="8">
        <v>0</v>
      </c>
      <c r="AW1410">
        <v>46.836925000000001</v>
      </c>
      <c r="AX1410">
        <v>49.935000000000002</v>
      </c>
      <c r="AY1410">
        <v>51.606650000000002</v>
      </c>
      <c r="AZ1410">
        <v>52.58905</v>
      </c>
    </row>
    <row r="1411" spans="1:52" x14ac:dyDescent="0.3">
      <c r="A1411" s="43" t="s">
        <v>1820</v>
      </c>
      <c r="B1411" t="s">
        <v>4064</v>
      </c>
      <c r="C1411" t="s">
        <v>110</v>
      </c>
      <c r="D1411" s="8" t="s">
        <v>104</v>
      </c>
      <c r="E1411" s="8" t="s">
        <v>290</v>
      </c>
      <c r="F1411" s="8" t="s">
        <v>15</v>
      </c>
      <c r="G1411" s="8" t="s">
        <v>140</v>
      </c>
      <c r="H1411" s="8" t="s">
        <v>290</v>
      </c>
      <c r="I1411" s="8" t="s">
        <v>12</v>
      </c>
      <c r="J1411" s="8">
        <v>96</v>
      </c>
      <c r="K1411" s="14" t="s">
        <v>1819</v>
      </c>
      <c r="L1411" s="14" t="s">
        <v>6035</v>
      </c>
      <c r="M1411" s="10">
        <v>1.6995928527826401</v>
      </c>
      <c r="N1411" s="8" t="s">
        <v>8601</v>
      </c>
      <c r="O1411" s="8" t="s">
        <v>125</v>
      </c>
      <c r="P1411" s="9">
        <v>0.44019675925925927</v>
      </c>
      <c r="Q1411" s="9">
        <v>0.4425</v>
      </c>
      <c r="R1411" s="8">
        <v>0</v>
      </c>
      <c r="S1411" s="10">
        <v>8.5833333333333339</v>
      </c>
      <c r="T1411" s="8" t="s">
        <v>4066</v>
      </c>
      <c r="U1411" s="8" t="s">
        <v>4067</v>
      </c>
      <c r="V1411" s="10">
        <v>1.03788737830109</v>
      </c>
      <c r="W1411">
        <v>2294.61</v>
      </c>
      <c r="X1411" s="8">
        <v>0</v>
      </c>
      <c r="Y1411" s="8">
        <v>0</v>
      </c>
      <c r="Z1411">
        <v>0</v>
      </c>
      <c r="AA1411">
        <v>0</v>
      </c>
      <c r="AB1411" s="8">
        <f>Solution[[#This Row],[Old Stop]] +1</f>
        <v>97</v>
      </c>
      <c r="AC1411" s="8" t="str">
        <f>_xlfn.CONCAT(Solution[[#This Row],[Old Rt '#]],"_",Solution[[#This Row],[Week '#]],"_", _xlfn.SWITCH(Solution[[#This Row],[Old Delivery Day]], "M", "Monday", "T", "Tuesday", "W", "Wednesday", "R", "Thursday", "F", "Friday"))</f>
        <v>105_Week4_Wednesday</v>
      </c>
      <c r="AD1411" s="20">
        <v>82.938299999999998</v>
      </c>
      <c r="AE1411" s="20">
        <v>91.697100000000006</v>
      </c>
      <c r="AF1411" s="20">
        <v>105.59</v>
      </c>
      <c r="AG1411" s="20">
        <v>107.9085</v>
      </c>
      <c r="AH1411">
        <v>56.13</v>
      </c>
      <c r="AI1411" s="8" t="s">
        <v>3526</v>
      </c>
      <c r="AJ1411" s="8" t="s">
        <v>5593</v>
      </c>
      <c r="AK1411" s="8">
        <v>1</v>
      </c>
      <c r="AL1411" s="8">
        <v>0</v>
      </c>
      <c r="AM1411" s="11">
        <v>50.697499999999998</v>
      </c>
      <c r="AN1411" s="11">
        <v>51.09</v>
      </c>
      <c r="AO1411" t="s">
        <v>163</v>
      </c>
      <c r="AP1411" s="8" t="s">
        <v>191</v>
      </c>
      <c r="AQ1411" s="8" t="s">
        <v>44</v>
      </c>
      <c r="AR1411" s="8" t="s">
        <v>164</v>
      </c>
      <c r="AS1411" s="8" t="s">
        <v>163</v>
      </c>
      <c r="AT1411" s="8" t="s">
        <v>168</v>
      </c>
      <c r="AU14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1" s="8">
        <v>0</v>
      </c>
      <c r="AW1411">
        <v>20.734575</v>
      </c>
      <c r="AX1411">
        <v>22.924275000000002</v>
      </c>
      <c r="AY1411">
        <v>26.397500000000001</v>
      </c>
      <c r="AZ1411">
        <v>26.977125000000001</v>
      </c>
    </row>
    <row r="1412" spans="1:52" x14ac:dyDescent="0.3">
      <c r="A1412" s="43" t="s">
        <v>1283</v>
      </c>
      <c r="B1412" t="s">
        <v>158</v>
      </c>
      <c r="C1412" t="s">
        <v>129</v>
      </c>
      <c r="D1412" s="8" t="s">
        <v>104</v>
      </c>
      <c r="E1412" s="8" t="s">
        <v>290</v>
      </c>
      <c r="F1412" s="8" t="s">
        <v>12</v>
      </c>
      <c r="G1412" s="8" t="s">
        <v>9268</v>
      </c>
      <c r="H1412" s="8" t="s">
        <v>160</v>
      </c>
      <c r="I1412" s="8" t="s">
        <v>12</v>
      </c>
      <c r="J1412" s="8">
        <v>275</v>
      </c>
      <c r="K1412" s="14" t="s">
        <v>1282</v>
      </c>
      <c r="L1412" s="14" t="s">
        <v>5784</v>
      </c>
      <c r="M1412" s="10">
        <v>3.88764440405328</v>
      </c>
      <c r="N1412" s="8" t="s">
        <v>9224</v>
      </c>
      <c r="O1412" s="8" t="s">
        <v>125</v>
      </c>
      <c r="P1412" s="9">
        <v>0.61636574074074069</v>
      </c>
      <c r="Q1412" s="9">
        <v>0.62418981481481484</v>
      </c>
      <c r="R1412" s="8">
        <v>0</v>
      </c>
      <c r="S1412" s="10">
        <v>12.950000000000001</v>
      </c>
      <c r="T1412" s="8" t="s">
        <v>5232</v>
      </c>
      <c r="U1412" s="8" t="s">
        <v>5233</v>
      </c>
      <c r="V1412" s="10">
        <v>1.83840097514294</v>
      </c>
      <c r="W1412">
        <v>2676.06</v>
      </c>
      <c r="X1412" s="8">
        <v>0</v>
      </c>
      <c r="Y1412" s="8">
        <v>0</v>
      </c>
      <c r="Z1412">
        <v>0</v>
      </c>
      <c r="AA1412">
        <v>0</v>
      </c>
      <c r="AB1412" s="8">
        <f>Solution[[#This Row],[Old Stop]] +1</f>
        <v>276</v>
      </c>
      <c r="AC1412" s="8" t="str">
        <f>_xlfn.CONCAT(Solution[[#This Row],[Old Rt '#]],"_",Solution[[#This Row],[Week '#]],"_", _xlfn.SWITCH(Solution[[#This Row],[Old Delivery Day]], "M", "Monday", "T", "Tuesday", "W", "Wednesday", "R", "Thursday", "F", "Friday"))</f>
        <v>101_Week4_Wednesday</v>
      </c>
      <c r="AD1412" s="20">
        <v>101.52</v>
      </c>
      <c r="AE1412" s="20">
        <v>101.52</v>
      </c>
      <c r="AF1412" s="20">
        <v>105.58</v>
      </c>
      <c r="AG1412" s="20">
        <v>107.85850000000001</v>
      </c>
      <c r="AH1412">
        <v>53.81</v>
      </c>
      <c r="AI1412" s="8" t="s">
        <v>3414</v>
      </c>
      <c r="AJ1412" s="8" t="s">
        <v>5604</v>
      </c>
      <c r="AK1412" s="8">
        <v>1</v>
      </c>
      <c r="AL1412" s="8">
        <v>0</v>
      </c>
      <c r="AM1412" s="11">
        <v>50.76</v>
      </c>
      <c r="AN1412" s="11">
        <v>53.805</v>
      </c>
      <c r="AO1412" t="s">
        <v>163</v>
      </c>
      <c r="AP1412" s="8" t="s">
        <v>191</v>
      </c>
      <c r="AQ1412" s="8" t="s">
        <v>44</v>
      </c>
      <c r="AR1412" s="8" t="s">
        <v>163</v>
      </c>
      <c r="AS1412" s="8" t="s">
        <v>164</v>
      </c>
      <c r="AT1412" s="8" t="s">
        <v>168</v>
      </c>
      <c r="AU14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2" s="8">
        <v>0</v>
      </c>
      <c r="AW1412">
        <v>25.38</v>
      </c>
      <c r="AX1412">
        <v>25.38</v>
      </c>
      <c r="AY1412">
        <v>26.395</v>
      </c>
      <c r="AZ1412">
        <v>26.964625000000002</v>
      </c>
    </row>
    <row r="1413" spans="1:52" x14ac:dyDescent="0.3">
      <c r="A1413" s="43" t="s">
        <v>1647</v>
      </c>
      <c r="B1413" t="s">
        <v>3593</v>
      </c>
      <c r="C1413" t="s">
        <v>113</v>
      </c>
      <c r="D1413" s="8" t="s">
        <v>104</v>
      </c>
      <c r="E1413" s="8" t="s">
        <v>290</v>
      </c>
      <c r="F1413" s="8" t="s">
        <v>15</v>
      </c>
      <c r="G1413" s="8" t="s">
        <v>9248</v>
      </c>
      <c r="H1413" s="8" t="s">
        <v>126</v>
      </c>
      <c r="I1413" s="8" t="s">
        <v>14</v>
      </c>
      <c r="J1413" s="8">
        <v>179</v>
      </c>
      <c r="K1413" s="14" t="s">
        <v>1643</v>
      </c>
      <c r="L1413" s="14" t="s">
        <v>5969</v>
      </c>
      <c r="M1413" s="10">
        <v>6.36969244201563</v>
      </c>
      <c r="N1413" s="8" t="s">
        <v>8598</v>
      </c>
      <c r="O1413" s="8" t="s">
        <v>129</v>
      </c>
      <c r="P1413" s="9">
        <v>0.4107986111111111</v>
      </c>
      <c r="Q1413" s="9">
        <v>0.41520833333333335</v>
      </c>
      <c r="R1413" s="8">
        <v>0</v>
      </c>
      <c r="S1413" s="10">
        <v>5.3833333333333337</v>
      </c>
      <c r="T1413" s="8" t="s">
        <v>3595</v>
      </c>
      <c r="U1413" s="8" t="s">
        <v>3596</v>
      </c>
      <c r="V1413" s="10">
        <v>4.8938079391887204</v>
      </c>
      <c r="W1413">
        <v>861.6</v>
      </c>
      <c r="X1413" s="8">
        <v>0</v>
      </c>
      <c r="Y1413" s="8">
        <v>0</v>
      </c>
      <c r="Z1413">
        <v>0</v>
      </c>
      <c r="AA1413">
        <v>0</v>
      </c>
      <c r="AB1413" s="8">
        <f>Solution[[#This Row],[Old Stop]] +1</f>
        <v>180</v>
      </c>
      <c r="AC1413" s="8" t="str">
        <f>_xlfn.CONCAT(Solution[[#This Row],[Old Rt '#]],"_",Solution[[#This Row],[Week '#]],"_", _xlfn.SWITCH(Solution[[#This Row],[Old Delivery Day]], "M", "Monday", "T", "Tuesday", "W", "Wednesday", "R", "Thursday", "F", "Friday"))</f>
        <v>103_Week4_Friday</v>
      </c>
      <c r="AD1413" s="20">
        <v>21.2</v>
      </c>
      <c r="AE1413" s="20">
        <v>20.329999999999998</v>
      </c>
      <c r="AF1413" s="20">
        <v>23.9</v>
      </c>
      <c r="AG1413" s="20">
        <v>20.9</v>
      </c>
      <c r="AH1413">
        <v>12.67</v>
      </c>
      <c r="AI1413" s="8" t="s">
        <v>3526</v>
      </c>
      <c r="AJ1413" s="8" t="s">
        <v>5593</v>
      </c>
      <c r="AK1413" s="8">
        <v>1</v>
      </c>
      <c r="AL1413" s="8">
        <v>0</v>
      </c>
      <c r="AM1413" s="11">
        <v>11.95</v>
      </c>
      <c r="AN1413" s="11">
        <v>20.3</v>
      </c>
      <c r="AO1413" t="s">
        <v>163</v>
      </c>
      <c r="AP1413" s="8" t="s">
        <v>191</v>
      </c>
      <c r="AQ1413" s="8" t="s">
        <v>44</v>
      </c>
      <c r="AR1413" s="8" t="s">
        <v>163</v>
      </c>
      <c r="AS1413" s="8" t="s">
        <v>163</v>
      </c>
      <c r="AT1413" s="8" t="s">
        <v>168</v>
      </c>
      <c r="AU14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3" s="8">
        <v>0</v>
      </c>
      <c r="AW1413">
        <v>5.3</v>
      </c>
      <c r="AX1413">
        <v>5.0824999999999996</v>
      </c>
      <c r="AY1413">
        <v>5.9749999999999996</v>
      </c>
      <c r="AZ1413">
        <v>5.2249999999999996</v>
      </c>
    </row>
    <row r="1414" spans="1:52" x14ac:dyDescent="0.3">
      <c r="A1414" s="43" t="s">
        <v>334</v>
      </c>
      <c r="B1414" t="s">
        <v>3442</v>
      </c>
      <c r="C1414" t="s">
        <v>110</v>
      </c>
      <c r="D1414" s="8" t="s">
        <v>104</v>
      </c>
      <c r="E1414" s="8" t="s">
        <v>290</v>
      </c>
      <c r="F1414" s="8" t="s">
        <v>12</v>
      </c>
      <c r="G1414" s="8" t="s">
        <v>9269</v>
      </c>
      <c r="H1414" s="8" t="s">
        <v>160</v>
      </c>
      <c r="I1414" s="8" t="s">
        <v>12</v>
      </c>
      <c r="J1414" s="8">
        <v>250</v>
      </c>
      <c r="K1414" s="14" t="s">
        <v>333</v>
      </c>
      <c r="L1414" s="14" t="s">
        <v>5782</v>
      </c>
      <c r="M1414" s="10">
        <v>2.6447218543346498</v>
      </c>
      <c r="N1414" s="8" t="s">
        <v>9222</v>
      </c>
      <c r="O1414" s="8" t="s">
        <v>125</v>
      </c>
      <c r="P1414" s="9">
        <v>0.61331018518518521</v>
      </c>
      <c r="Q1414" s="9">
        <v>0.61366898148148152</v>
      </c>
      <c r="R1414" s="8">
        <v>0</v>
      </c>
      <c r="S1414" s="10">
        <v>5.65</v>
      </c>
      <c r="T1414" s="8" t="s">
        <v>3444</v>
      </c>
      <c r="U1414" s="8" t="s">
        <v>3445</v>
      </c>
      <c r="V1414" s="10">
        <v>1.14994869211773</v>
      </c>
      <c r="W1414">
        <v>1369.19</v>
      </c>
      <c r="X1414" s="8">
        <v>0</v>
      </c>
      <c r="Y1414" s="8">
        <v>0</v>
      </c>
      <c r="Z1414">
        <v>0</v>
      </c>
      <c r="AA1414">
        <v>0</v>
      </c>
      <c r="AB1414" s="8">
        <f>Solution[[#This Row],[Old Stop]] +1</f>
        <v>251</v>
      </c>
      <c r="AC1414" s="8" t="str">
        <f>_xlfn.CONCAT(Solution[[#This Row],[Old Rt '#]],"_",Solution[[#This Row],[Week '#]],"_", _xlfn.SWITCH(Solution[[#This Row],[Old Delivery Day]], "M", "Monday", "T", "Tuesday", "W", "Wednesday", "R", "Thursday", "F", "Friday"))</f>
        <v>101_Week4_Wednesday</v>
      </c>
      <c r="AD1414" s="20">
        <v>55.698</v>
      </c>
      <c r="AE1414" s="20">
        <v>65.638499999999993</v>
      </c>
      <c r="AF1414" s="20">
        <v>72.53</v>
      </c>
      <c r="AG1414" s="20">
        <v>73.7</v>
      </c>
      <c r="AH1414">
        <v>39.06</v>
      </c>
      <c r="AI1414" s="8" t="s">
        <v>3414</v>
      </c>
      <c r="AJ1414" s="8" t="s">
        <v>5604</v>
      </c>
      <c r="AK1414" s="8">
        <v>1</v>
      </c>
      <c r="AL1414" s="8">
        <v>0</v>
      </c>
      <c r="AM1414" s="11">
        <v>35.094999999999999</v>
      </c>
      <c r="AN1414" s="11">
        <v>36.85</v>
      </c>
      <c r="AO1414" t="s">
        <v>163</v>
      </c>
      <c r="AP1414" s="8" t="s">
        <v>191</v>
      </c>
      <c r="AQ1414" s="8" t="s">
        <v>44</v>
      </c>
      <c r="AR1414" s="8" t="s">
        <v>163</v>
      </c>
      <c r="AS1414" s="8" t="s">
        <v>164</v>
      </c>
      <c r="AT1414" s="8" t="s">
        <v>168</v>
      </c>
      <c r="AU14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4" s="8">
        <v>0</v>
      </c>
      <c r="AW1414">
        <v>13.9245</v>
      </c>
      <c r="AX1414">
        <v>16.409624999999998</v>
      </c>
      <c r="AY1414">
        <v>18.1325</v>
      </c>
      <c r="AZ1414">
        <v>18.425000000000001</v>
      </c>
    </row>
    <row r="1415" spans="1:52" x14ac:dyDescent="0.3">
      <c r="A1415" s="43" t="s">
        <v>807</v>
      </c>
      <c r="B1415" t="s">
        <v>3428</v>
      </c>
      <c r="C1415" t="s">
        <v>110</v>
      </c>
      <c r="D1415" s="8" t="s">
        <v>104</v>
      </c>
      <c r="E1415" s="8" t="s">
        <v>290</v>
      </c>
      <c r="F1415" s="8" t="s">
        <v>15</v>
      </c>
      <c r="G1415" s="8" t="s">
        <v>4497</v>
      </c>
      <c r="H1415" s="8" t="s">
        <v>290</v>
      </c>
      <c r="I1415" s="8" t="s">
        <v>12</v>
      </c>
      <c r="J1415" s="8">
        <v>67</v>
      </c>
      <c r="K1415" s="14" t="s">
        <v>806</v>
      </c>
      <c r="L1415" s="14" t="s">
        <v>5807</v>
      </c>
      <c r="M1415" s="10">
        <v>0.66210763484161805</v>
      </c>
      <c r="N1415" s="8" t="s">
        <v>8553</v>
      </c>
      <c r="O1415" s="8" t="s">
        <v>125</v>
      </c>
      <c r="P1415" s="9">
        <v>0.44800925925925927</v>
      </c>
      <c r="Q1415" s="9">
        <v>0.44817129629629632</v>
      </c>
      <c r="R1415" s="8">
        <v>0</v>
      </c>
      <c r="S1415" s="10">
        <v>5.8250000000000002</v>
      </c>
      <c r="T1415" s="8" t="s">
        <v>3430</v>
      </c>
      <c r="U1415" s="8" t="s">
        <v>3431</v>
      </c>
      <c r="V1415" s="10">
        <v>0.30419169297022502</v>
      </c>
      <c r="W1415">
        <v>1417.94</v>
      </c>
      <c r="X1415" s="8">
        <v>0</v>
      </c>
      <c r="Y1415" s="8">
        <v>0</v>
      </c>
      <c r="Z1415">
        <v>0</v>
      </c>
      <c r="AA1415">
        <v>0</v>
      </c>
      <c r="AB1415" s="8">
        <f>Solution[[#This Row],[Old Stop]] +1</f>
        <v>68</v>
      </c>
      <c r="AC1415" s="8" t="str">
        <f>_xlfn.CONCAT(Solution[[#This Row],[Old Rt '#]],"_",Solution[[#This Row],[Week '#]],"_", _xlfn.SWITCH(Solution[[#This Row],[Old Delivery Day]], "M", "Monday", "T", "Tuesday", "W", "Wednesday", "R", "Thursday", "F", "Friday"))</f>
        <v>105_Week4_Wednesday</v>
      </c>
      <c r="AD1415" s="20">
        <v>54.414999999999999</v>
      </c>
      <c r="AE1415" s="20">
        <v>54.031399999999998</v>
      </c>
      <c r="AF1415" s="20">
        <v>55.386600000000001</v>
      </c>
      <c r="AG1415" s="20">
        <v>40.747100000000003</v>
      </c>
      <c r="AH1415">
        <v>29.6</v>
      </c>
      <c r="AI1415" s="8" t="s">
        <v>3526</v>
      </c>
      <c r="AJ1415" s="8" t="s">
        <v>5593</v>
      </c>
      <c r="AK1415" s="8">
        <v>1</v>
      </c>
      <c r="AL1415" s="8">
        <v>0</v>
      </c>
      <c r="AM1415" s="11">
        <v>28.093699999999998</v>
      </c>
      <c r="AN1415" s="11">
        <v>20.491199999999999</v>
      </c>
      <c r="AO1415" t="s">
        <v>163</v>
      </c>
      <c r="AP1415" s="8" t="s">
        <v>191</v>
      </c>
      <c r="AQ1415" s="8" t="s">
        <v>49</v>
      </c>
      <c r="AR1415" s="8" t="s">
        <v>164</v>
      </c>
      <c r="AS1415" s="8" t="s">
        <v>163</v>
      </c>
      <c r="AT1415" s="8" t="s">
        <v>168</v>
      </c>
      <c r="AU14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5" s="8">
        <v>0</v>
      </c>
      <c r="AW1415">
        <v>13.60375</v>
      </c>
      <c r="AX1415">
        <v>13.507849999999999</v>
      </c>
      <c r="AY1415">
        <v>13.84665</v>
      </c>
      <c r="AZ1415">
        <v>10.186775000000001</v>
      </c>
    </row>
    <row r="1416" spans="1:52" x14ac:dyDescent="0.3">
      <c r="A1416" s="43" t="s">
        <v>1809</v>
      </c>
      <c r="B1416" t="s">
        <v>122</v>
      </c>
      <c r="C1416" t="s">
        <v>147</v>
      </c>
      <c r="D1416" s="8" t="s">
        <v>104</v>
      </c>
      <c r="E1416" s="8" t="s">
        <v>290</v>
      </c>
      <c r="F1416" s="8" t="s">
        <v>12</v>
      </c>
      <c r="G1416" s="8" t="s">
        <v>9256</v>
      </c>
      <c r="H1416" s="8" t="s">
        <v>160</v>
      </c>
      <c r="I1416" s="8" t="s">
        <v>14</v>
      </c>
      <c r="J1416" s="8">
        <v>151</v>
      </c>
      <c r="K1416" s="14" t="s">
        <v>1808</v>
      </c>
      <c r="L1416" s="14" t="s">
        <v>5800</v>
      </c>
      <c r="M1416" s="10">
        <v>1.40628472863807</v>
      </c>
      <c r="N1416" s="8" t="s">
        <v>9180</v>
      </c>
      <c r="O1416" s="8" t="s">
        <v>147</v>
      </c>
      <c r="P1416" s="9">
        <v>0.56966435185185182</v>
      </c>
      <c r="Q1416" s="9">
        <v>0.57778935185185187</v>
      </c>
      <c r="R1416" s="8">
        <v>0</v>
      </c>
      <c r="S1416" s="10">
        <v>8.7466666666666661</v>
      </c>
      <c r="T1416" s="8" t="s">
        <v>4329</v>
      </c>
      <c r="U1416" s="8" t="s">
        <v>4330</v>
      </c>
      <c r="V1416" s="10">
        <v>0.69720916921225595</v>
      </c>
      <c r="W1416">
        <v>780</v>
      </c>
      <c r="X1416" s="8">
        <v>0</v>
      </c>
      <c r="Y1416" s="8">
        <v>0</v>
      </c>
      <c r="Z1416">
        <v>0</v>
      </c>
      <c r="AA1416">
        <v>0</v>
      </c>
      <c r="AB1416" s="8">
        <f>Solution[[#This Row],[Old Stop]] +1</f>
        <v>152</v>
      </c>
      <c r="AC1416" s="8" t="str">
        <f>_xlfn.CONCAT(Solution[[#This Row],[Old Rt '#]],"_",Solution[[#This Row],[Week '#]],"_", _xlfn.SWITCH(Solution[[#This Row],[Old Delivery Day]], "M", "Monday", "T", "Tuesday", "W", "Wednesday", "R", "Thursday", "F", "Friday"))</f>
        <v>101_Week4_Friday</v>
      </c>
      <c r="AD1416" s="20">
        <v>15</v>
      </c>
      <c r="AE1416" s="20">
        <v>15</v>
      </c>
      <c r="AF1416" s="20">
        <v>15</v>
      </c>
      <c r="AG1416" s="20">
        <v>16.4285</v>
      </c>
      <c r="AH1416">
        <v>15.9</v>
      </c>
      <c r="AI1416" s="8" t="s">
        <v>3414</v>
      </c>
      <c r="AJ1416" s="8" t="s">
        <v>5604</v>
      </c>
      <c r="AK1416" s="8">
        <v>2</v>
      </c>
      <c r="AL1416" s="8">
        <v>0</v>
      </c>
      <c r="AM1416" s="11">
        <v>7.5</v>
      </c>
      <c r="AN1416" s="11">
        <v>8.4375</v>
      </c>
      <c r="AO1416" t="s">
        <v>163</v>
      </c>
      <c r="AP1416" s="8" t="s">
        <v>191</v>
      </c>
      <c r="AQ1416" s="8" t="s">
        <v>44</v>
      </c>
      <c r="AR1416" s="8" t="s">
        <v>163</v>
      </c>
      <c r="AS1416" s="8" t="s">
        <v>163</v>
      </c>
      <c r="AT1416" s="8" t="s">
        <v>168</v>
      </c>
      <c r="AU14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6" s="8">
        <v>0</v>
      </c>
      <c r="AW1416">
        <v>3.75</v>
      </c>
      <c r="AX1416">
        <v>3.75</v>
      </c>
      <c r="AY1416">
        <v>3.75</v>
      </c>
      <c r="AZ1416">
        <v>4.1071249999999999</v>
      </c>
    </row>
    <row r="1417" spans="1:52" x14ac:dyDescent="0.3">
      <c r="A1417" s="43" t="s">
        <v>1645</v>
      </c>
      <c r="B1417" t="s">
        <v>3593</v>
      </c>
      <c r="C1417" t="s">
        <v>110</v>
      </c>
      <c r="D1417" s="8" t="s">
        <v>104</v>
      </c>
      <c r="E1417" s="8" t="s">
        <v>290</v>
      </c>
      <c r="F1417" s="8" t="s">
        <v>15</v>
      </c>
      <c r="G1417" s="8" t="s">
        <v>4484</v>
      </c>
      <c r="H1417" s="8" t="s">
        <v>290</v>
      </c>
      <c r="I1417" s="8" t="s">
        <v>12</v>
      </c>
      <c r="J1417" s="8">
        <v>70</v>
      </c>
      <c r="K1417" s="14" t="s">
        <v>1643</v>
      </c>
      <c r="L1417" s="14" t="s">
        <v>5965</v>
      </c>
      <c r="M1417" s="10">
        <v>0.23951160864373799</v>
      </c>
      <c r="N1417" s="8" t="s">
        <v>8545</v>
      </c>
      <c r="O1417" s="8" t="s">
        <v>125</v>
      </c>
      <c r="P1417" s="9">
        <v>0.44833333333333331</v>
      </c>
      <c r="Q1417" s="9">
        <v>0.45164351851851853</v>
      </c>
      <c r="R1417" s="8">
        <v>0</v>
      </c>
      <c r="S1417" s="10">
        <v>7.5125000000000002</v>
      </c>
      <c r="T1417" s="8" t="s">
        <v>3622</v>
      </c>
      <c r="U1417" s="8" t="s">
        <v>3623</v>
      </c>
      <c r="V1417" s="10">
        <v>6.7520789321681304E-2</v>
      </c>
      <c r="W1417">
        <v>1144.3499999999999</v>
      </c>
      <c r="X1417" s="8">
        <v>0</v>
      </c>
      <c r="Y1417" s="8">
        <v>0</v>
      </c>
      <c r="Z1417">
        <v>0</v>
      </c>
      <c r="AA1417">
        <v>0</v>
      </c>
      <c r="AB1417" s="8">
        <f>Solution[[#This Row],[Old Stop]] +1</f>
        <v>71</v>
      </c>
      <c r="AC1417" s="8" t="str">
        <f>_xlfn.CONCAT(Solution[[#This Row],[Old Rt '#]],"_",Solution[[#This Row],[Week '#]],"_", _xlfn.SWITCH(Solution[[#This Row],[Old Delivery Day]], "M", "Monday", "T", "Tuesday", "W", "Wednesday", "R", "Thursday", "F", "Friday"))</f>
        <v>105_Week4_Wednesday</v>
      </c>
      <c r="AD1417" s="20">
        <v>27</v>
      </c>
      <c r="AE1417" s="20">
        <v>28.754999999999999</v>
      </c>
      <c r="AF1417" s="20">
        <v>32.85</v>
      </c>
      <c r="AG1417" s="20">
        <v>28.063600000000001</v>
      </c>
      <c r="AH1417">
        <v>17.41</v>
      </c>
      <c r="AI1417" s="8" t="s">
        <v>3526</v>
      </c>
      <c r="AJ1417" s="8" t="s">
        <v>5593</v>
      </c>
      <c r="AK1417" s="8">
        <v>1</v>
      </c>
      <c r="AL1417" s="8">
        <v>0</v>
      </c>
      <c r="AM1417" s="11">
        <v>16.425000000000001</v>
      </c>
      <c r="AN1417" s="11">
        <v>27</v>
      </c>
      <c r="AO1417" t="s">
        <v>163</v>
      </c>
      <c r="AP1417" s="8" t="s">
        <v>191</v>
      </c>
      <c r="AQ1417" s="8" t="s">
        <v>44</v>
      </c>
      <c r="AR1417" s="8" t="s">
        <v>164</v>
      </c>
      <c r="AS1417" s="8" t="s">
        <v>163</v>
      </c>
      <c r="AT1417" s="8" t="s">
        <v>168</v>
      </c>
      <c r="AU14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7" s="8">
        <v>0</v>
      </c>
      <c r="AW1417">
        <v>6.75</v>
      </c>
      <c r="AX1417">
        <v>7.1887499999999998</v>
      </c>
      <c r="AY1417">
        <v>8.2125000000000004</v>
      </c>
      <c r="AZ1417">
        <v>7.0159000000000002</v>
      </c>
    </row>
    <row r="1418" spans="1:52" x14ac:dyDescent="0.3">
      <c r="A1418" s="43" t="s">
        <v>345</v>
      </c>
      <c r="B1418" t="s">
        <v>5219</v>
      </c>
      <c r="C1418" t="s">
        <v>110</v>
      </c>
      <c r="D1418" s="8" t="s">
        <v>104</v>
      </c>
      <c r="E1418" s="8" t="s">
        <v>290</v>
      </c>
      <c r="F1418" s="8" t="s">
        <v>12</v>
      </c>
      <c r="G1418" s="8" t="s">
        <v>9262</v>
      </c>
      <c r="H1418" s="8" t="s">
        <v>160</v>
      </c>
      <c r="I1418" s="8" t="s">
        <v>12</v>
      </c>
      <c r="J1418" s="8">
        <v>270</v>
      </c>
      <c r="K1418" s="14" t="s">
        <v>344</v>
      </c>
      <c r="L1418" s="14" t="s">
        <v>5763</v>
      </c>
      <c r="M1418" s="10">
        <v>2.5195868829799801</v>
      </c>
      <c r="N1418" s="8" t="s">
        <v>9091</v>
      </c>
      <c r="O1418" s="8" t="s">
        <v>125</v>
      </c>
      <c r="P1418" s="9">
        <v>0.58701388888888884</v>
      </c>
      <c r="Q1418" s="9">
        <v>0.59177083333333336</v>
      </c>
      <c r="R1418" s="8">
        <v>0</v>
      </c>
      <c r="S1418" s="10">
        <v>7.7833333333333332</v>
      </c>
      <c r="T1418" s="8" t="s">
        <v>5221</v>
      </c>
      <c r="U1418" s="8" t="s">
        <v>5222</v>
      </c>
      <c r="V1418" s="10">
        <v>1.6090347041058299</v>
      </c>
      <c r="W1418">
        <v>1524.26</v>
      </c>
      <c r="X1418" s="8">
        <v>0</v>
      </c>
      <c r="Y1418" s="8">
        <v>0</v>
      </c>
      <c r="Z1418">
        <v>0</v>
      </c>
      <c r="AA1418">
        <v>0</v>
      </c>
      <c r="AB1418" s="8">
        <f>Solution[[#This Row],[Old Stop]] +1</f>
        <v>271</v>
      </c>
      <c r="AC1418" s="8" t="str">
        <f>_xlfn.CONCAT(Solution[[#This Row],[Old Rt '#]],"_",Solution[[#This Row],[Week '#]],"_", _xlfn.SWITCH(Solution[[#This Row],[Old Delivery Day]], "M", "Monday", "T", "Tuesday", "W", "Wednesday", "R", "Thursday", "F", "Friday"))</f>
        <v>101_Week4_Wednesday</v>
      </c>
      <c r="AD1418" s="20">
        <v>74.61</v>
      </c>
      <c r="AE1418" s="20">
        <v>70.086600000000004</v>
      </c>
      <c r="AF1418" s="20">
        <v>60.856000000000002</v>
      </c>
      <c r="AG1418" s="20">
        <v>74.745000000000005</v>
      </c>
      <c r="AH1418">
        <v>32.53</v>
      </c>
      <c r="AI1418" s="8" t="s">
        <v>3414</v>
      </c>
      <c r="AJ1418" s="8" t="s">
        <v>5604</v>
      </c>
      <c r="AK1418" s="8">
        <v>1</v>
      </c>
      <c r="AL1418" s="8">
        <v>0</v>
      </c>
      <c r="AM1418" s="11">
        <v>22.035</v>
      </c>
      <c r="AN1418" s="11">
        <v>39.825000000000003</v>
      </c>
      <c r="AO1418" t="s">
        <v>163</v>
      </c>
      <c r="AP1418" s="8" t="s">
        <v>191</v>
      </c>
      <c r="AQ1418" s="8" t="s">
        <v>44</v>
      </c>
      <c r="AR1418" s="8" t="s">
        <v>163</v>
      </c>
      <c r="AS1418" s="8" t="s">
        <v>164</v>
      </c>
      <c r="AT1418" s="8" t="s">
        <v>168</v>
      </c>
      <c r="AU14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8" s="8">
        <v>0</v>
      </c>
      <c r="AW1418">
        <v>18.6525</v>
      </c>
      <c r="AX1418">
        <v>17.521650000000001</v>
      </c>
      <c r="AY1418">
        <v>15.214</v>
      </c>
      <c r="AZ1418">
        <v>18.686250000000001</v>
      </c>
    </row>
    <row r="1419" spans="1:52" x14ac:dyDescent="0.3">
      <c r="A1419" s="43" t="s">
        <v>1740</v>
      </c>
      <c r="B1419" t="s">
        <v>3628</v>
      </c>
      <c r="C1419" t="s">
        <v>110</v>
      </c>
      <c r="D1419" s="8" t="s">
        <v>104</v>
      </c>
      <c r="E1419" s="8" t="s">
        <v>290</v>
      </c>
      <c r="F1419" s="8" t="s">
        <v>15</v>
      </c>
      <c r="G1419" s="8" t="s">
        <v>9253</v>
      </c>
      <c r="H1419" s="8" t="s">
        <v>290</v>
      </c>
      <c r="I1419" s="8" t="s">
        <v>12</v>
      </c>
      <c r="J1419" s="8">
        <v>92</v>
      </c>
      <c r="K1419" s="14" t="s">
        <v>1739</v>
      </c>
      <c r="L1419" s="14" t="s">
        <v>5978</v>
      </c>
      <c r="M1419" s="10">
        <v>0.69014032167984896</v>
      </c>
      <c r="N1419" s="8" t="s">
        <v>8554</v>
      </c>
      <c r="O1419" s="8" t="s">
        <v>147</v>
      </c>
      <c r="P1419" s="9">
        <v>0.44297453703703704</v>
      </c>
      <c r="Q1419" s="9">
        <v>0.44753472222222224</v>
      </c>
      <c r="R1419" s="8">
        <v>0</v>
      </c>
      <c r="S1419" s="10">
        <v>9.0291666666666668</v>
      </c>
      <c r="T1419" s="8" t="s">
        <v>3630</v>
      </c>
      <c r="U1419" s="8" t="s">
        <v>3631</v>
      </c>
      <c r="V1419" s="10">
        <v>0.26865669365808698</v>
      </c>
      <c r="W1419">
        <v>3154.42</v>
      </c>
      <c r="X1419" s="8">
        <v>3</v>
      </c>
      <c r="Y1419" s="8">
        <v>0.88</v>
      </c>
      <c r="Z1419">
        <v>1</v>
      </c>
      <c r="AA1419">
        <v>25</v>
      </c>
      <c r="AB1419" s="8">
        <f>Solution[[#This Row],[Old Stop]] +1</f>
        <v>93</v>
      </c>
      <c r="AC1419" s="8" t="str">
        <f>_xlfn.CONCAT(Solution[[#This Row],[Old Rt '#]],"_",Solution[[#This Row],[Week '#]],"_", _xlfn.SWITCH(Solution[[#This Row],[Old Delivery Day]], "M", "Monday", "T", "Tuesday", "W", "Wednesday", "R", "Thursday", "F", "Friday"))</f>
        <v>105_Week4_Wednesday</v>
      </c>
      <c r="AD1419" s="20">
        <v>79.447100000000006</v>
      </c>
      <c r="AE1419" s="20">
        <v>72.858400000000003</v>
      </c>
      <c r="AF1419" s="20">
        <v>73.616900000000001</v>
      </c>
      <c r="AG1419" s="20">
        <v>62.430700000000002</v>
      </c>
      <c r="AH1419">
        <v>80.61</v>
      </c>
      <c r="AI1419" s="8" t="s">
        <v>3526</v>
      </c>
      <c r="AJ1419" s="8" t="s">
        <v>5593</v>
      </c>
      <c r="AK1419" s="8">
        <v>1</v>
      </c>
      <c r="AL1419" s="8">
        <v>25</v>
      </c>
      <c r="AM1419" s="11">
        <v>78.27</v>
      </c>
      <c r="AN1419" s="11">
        <v>64.3262</v>
      </c>
      <c r="AO1419" t="s">
        <v>163</v>
      </c>
      <c r="AP1419" s="8" t="s">
        <v>191</v>
      </c>
      <c r="AQ1419" s="8" t="s">
        <v>44</v>
      </c>
      <c r="AR1419" s="8" t="s">
        <v>164</v>
      </c>
      <c r="AS1419" s="8" t="s">
        <v>163</v>
      </c>
      <c r="AT1419" s="8" t="s">
        <v>168</v>
      </c>
      <c r="AU14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19" s="8">
        <v>25</v>
      </c>
      <c r="AW1419">
        <v>19.861775000000002</v>
      </c>
      <c r="AX1419">
        <v>18.214600000000001</v>
      </c>
      <c r="AY1419">
        <v>18.404225</v>
      </c>
      <c r="AZ1419">
        <v>15.607675</v>
      </c>
    </row>
    <row r="1420" spans="1:52" x14ac:dyDescent="0.3">
      <c r="A1420" s="43" t="s">
        <v>453</v>
      </c>
      <c r="B1420" t="s">
        <v>3927</v>
      </c>
      <c r="C1420" t="s">
        <v>110</v>
      </c>
      <c r="D1420" s="8" t="s">
        <v>104</v>
      </c>
      <c r="E1420" s="8" t="s">
        <v>290</v>
      </c>
      <c r="F1420" s="8" t="s">
        <v>12</v>
      </c>
      <c r="G1420" s="8" t="s">
        <v>9265</v>
      </c>
      <c r="H1420" s="8" t="s">
        <v>126</v>
      </c>
      <c r="I1420" s="8" t="s">
        <v>15</v>
      </c>
      <c r="J1420" s="8">
        <v>182</v>
      </c>
      <c r="K1420" s="14" t="s">
        <v>452</v>
      </c>
      <c r="L1420" s="14" t="s">
        <v>6229</v>
      </c>
      <c r="M1420" s="10">
        <v>1.1075281530872301</v>
      </c>
      <c r="N1420" s="8" t="s">
        <v>9225</v>
      </c>
      <c r="O1420" s="8" t="s">
        <v>123</v>
      </c>
      <c r="P1420" s="9">
        <v>0.57855324074074077</v>
      </c>
      <c r="Q1420" s="9">
        <v>0.58526620370370375</v>
      </c>
      <c r="R1420" s="8">
        <v>0</v>
      </c>
      <c r="S1420" s="10">
        <v>9.4354006285390355</v>
      </c>
      <c r="T1420" s="8" t="s">
        <v>3929</v>
      </c>
      <c r="U1420" s="8" t="s">
        <v>3930</v>
      </c>
      <c r="V1420" s="10">
        <v>0.48344527854491298</v>
      </c>
      <c r="W1420">
        <v>569.13</v>
      </c>
      <c r="X1420" s="8">
        <v>0</v>
      </c>
      <c r="Y1420" s="8">
        <v>0</v>
      </c>
      <c r="Z1420">
        <v>0</v>
      </c>
      <c r="AA1420">
        <v>0</v>
      </c>
      <c r="AB1420" s="8">
        <f>Solution[[#This Row],[Old Stop]] +1</f>
        <v>183</v>
      </c>
      <c r="AC1420" s="8" t="str">
        <f>_xlfn.CONCAT(Solution[[#This Row],[Old Rt '#]],"_",Solution[[#This Row],[Week '#]],"_", _xlfn.SWITCH(Solution[[#This Row],[Old Delivery Day]], "M", "Monday", "T", "Tuesday", "W", "Wednesday", "R", "Thursday", "F", "Friday"))</f>
        <v>103_Week4_Tuesday</v>
      </c>
      <c r="AD1420" s="20">
        <v>48.19</v>
      </c>
      <c r="AE1420" s="20">
        <v>35</v>
      </c>
      <c r="AF1420" s="20">
        <v>45.706600000000002</v>
      </c>
      <c r="AG1420" s="20">
        <v>52.76</v>
      </c>
      <c r="AH1420">
        <v>13.53</v>
      </c>
      <c r="AI1420" s="8" t="s">
        <v>3414</v>
      </c>
      <c r="AJ1420" s="8" t="s">
        <v>5604</v>
      </c>
      <c r="AK1420" s="8">
        <v>1</v>
      </c>
      <c r="AL1420" s="8">
        <v>0</v>
      </c>
      <c r="AM1420" s="11">
        <v>8.75</v>
      </c>
      <c r="AN1420" s="11">
        <v>13.4025</v>
      </c>
      <c r="AO1420" t="s">
        <v>163</v>
      </c>
      <c r="AP1420" s="8" t="s">
        <v>191</v>
      </c>
      <c r="AQ1420" s="8" t="s">
        <v>44</v>
      </c>
      <c r="AR1420" s="8" t="s">
        <v>163</v>
      </c>
      <c r="AS1420" s="8" t="s">
        <v>163</v>
      </c>
      <c r="AT1420" s="8" t="s">
        <v>168</v>
      </c>
      <c r="AU14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20" s="8">
        <v>0</v>
      </c>
      <c r="AW1420">
        <v>12.047499999999999</v>
      </c>
      <c r="AX1420">
        <v>8.75</v>
      </c>
      <c r="AY1420">
        <v>11.42665</v>
      </c>
      <c r="AZ1420">
        <v>13.19</v>
      </c>
    </row>
    <row r="1421" spans="1:52" x14ac:dyDescent="0.3">
      <c r="A1421" s="43" t="s">
        <v>830</v>
      </c>
      <c r="B1421" t="s">
        <v>3410</v>
      </c>
      <c r="C1421" t="s">
        <v>110</v>
      </c>
      <c r="D1421" s="8" t="s">
        <v>104</v>
      </c>
      <c r="E1421" s="8" t="s">
        <v>290</v>
      </c>
      <c r="F1421" s="8" t="s">
        <v>15</v>
      </c>
      <c r="G1421" s="8" t="s">
        <v>137</v>
      </c>
      <c r="H1421" s="8" t="s">
        <v>290</v>
      </c>
      <c r="I1421" s="8" t="s">
        <v>12</v>
      </c>
      <c r="J1421" s="8">
        <v>62</v>
      </c>
      <c r="K1421" s="14" t="s">
        <v>829</v>
      </c>
      <c r="L1421" s="14" t="s">
        <v>5801</v>
      </c>
      <c r="M1421" s="10">
        <v>5.9262844623096704</v>
      </c>
      <c r="N1421" s="8" t="s">
        <v>9304</v>
      </c>
      <c r="O1421" s="8" t="s">
        <v>147</v>
      </c>
      <c r="P1421" s="9">
        <v>0.40026620370370369</v>
      </c>
      <c r="Q1421" s="9">
        <v>0.40637731481481482</v>
      </c>
      <c r="R1421" s="8">
        <v>0</v>
      </c>
      <c r="S1421" s="10">
        <v>11.770833333333334</v>
      </c>
      <c r="T1421" s="8" t="s">
        <v>3412</v>
      </c>
      <c r="U1421" s="8" t="s">
        <v>3413</v>
      </c>
      <c r="V1421" s="10">
        <v>4.6223653450867896</v>
      </c>
      <c r="W1421">
        <v>5602.92</v>
      </c>
      <c r="X1421" s="8">
        <v>0</v>
      </c>
      <c r="Y1421" s="8">
        <v>0</v>
      </c>
      <c r="Z1421">
        <v>0</v>
      </c>
      <c r="AA1421">
        <v>0</v>
      </c>
      <c r="AB1421" s="8">
        <f>Solution[[#This Row],[Old Stop]] +1</f>
        <v>63</v>
      </c>
      <c r="AC1421" s="8" t="str">
        <f>_xlfn.CONCAT(Solution[[#This Row],[Old Rt '#]],"_",Solution[[#This Row],[Week '#]],"_", _xlfn.SWITCH(Solution[[#This Row],[Old Delivery Day]], "M", "Monday", "T", "Tuesday", "W", "Wednesday", "R", "Thursday", "F", "Friday"))</f>
        <v>105_Week4_Wednesday</v>
      </c>
      <c r="AD1421" s="20">
        <v>109.00069999999999</v>
      </c>
      <c r="AE1421" s="20">
        <v>104.3092</v>
      </c>
      <c r="AF1421" s="20">
        <v>112.05759999999999</v>
      </c>
      <c r="AG1421" s="20">
        <v>112.23690000000001</v>
      </c>
      <c r="AH1421">
        <v>117.59</v>
      </c>
      <c r="AI1421" s="8" t="s">
        <v>3526</v>
      </c>
      <c r="AJ1421" s="8" t="s">
        <v>5593</v>
      </c>
      <c r="AK1421" s="8">
        <v>1</v>
      </c>
      <c r="AL1421" s="8">
        <v>0</v>
      </c>
      <c r="AM1421" s="11">
        <v>106.655</v>
      </c>
      <c r="AN1421" s="11">
        <v>116.515</v>
      </c>
      <c r="AO1421" t="s">
        <v>163</v>
      </c>
      <c r="AP1421" s="8" t="s">
        <v>191</v>
      </c>
      <c r="AQ1421" s="8" t="s">
        <v>44</v>
      </c>
      <c r="AR1421" s="8" t="s">
        <v>164</v>
      </c>
      <c r="AS1421" s="8" t="s">
        <v>163</v>
      </c>
      <c r="AT1421" s="8" t="s">
        <v>168</v>
      </c>
      <c r="AU14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1" s="8">
        <v>0</v>
      </c>
      <c r="AW1421">
        <v>27.250174999999999</v>
      </c>
      <c r="AX1421">
        <v>26.077300000000001</v>
      </c>
      <c r="AY1421">
        <v>28.014399999999998</v>
      </c>
      <c r="AZ1421">
        <v>28.059225000000001</v>
      </c>
    </row>
    <row r="1422" spans="1:52" x14ac:dyDescent="0.3">
      <c r="A1422" s="43" t="s">
        <v>838</v>
      </c>
      <c r="B1422" t="s">
        <v>5688</v>
      </c>
      <c r="C1422" t="s">
        <v>110</v>
      </c>
      <c r="D1422" s="8" t="s">
        <v>104</v>
      </c>
      <c r="E1422" s="8" t="s">
        <v>290</v>
      </c>
      <c r="F1422" s="8" t="s">
        <v>15</v>
      </c>
      <c r="G1422" s="8" t="s">
        <v>155</v>
      </c>
      <c r="H1422" s="8" t="s">
        <v>126</v>
      </c>
      <c r="I1422" s="8" t="s">
        <v>14</v>
      </c>
      <c r="J1422" s="8">
        <v>191</v>
      </c>
      <c r="K1422" s="14" t="s">
        <v>837</v>
      </c>
      <c r="L1422" s="14" t="s">
        <v>6154</v>
      </c>
      <c r="M1422" s="10">
        <v>2.2336835843576899</v>
      </c>
      <c r="N1422" s="8" t="s">
        <v>8590</v>
      </c>
      <c r="O1422" s="8" t="s">
        <v>123</v>
      </c>
      <c r="P1422" s="9">
        <v>0.37508101851851849</v>
      </c>
      <c r="Q1422" s="9">
        <v>0.38189814814814815</v>
      </c>
      <c r="R1422" s="8">
        <v>0</v>
      </c>
      <c r="S1422" s="10">
        <v>7.1416666666666666</v>
      </c>
      <c r="T1422" s="8" t="s">
        <v>5690</v>
      </c>
      <c r="U1422" s="8" t="s">
        <v>5691</v>
      </c>
      <c r="V1422" s="10">
        <v>1.7972819111162199</v>
      </c>
      <c r="W1422">
        <v>1758.35</v>
      </c>
      <c r="X1422" s="8">
        <v>0</v>
      </c>
      <c r="Y1422" s="8">
        <v>0</v>
      </c>
      <c r="Z1422">
        <v>0</v>
      </c>
      <c r="AA1422">
        <v>0</v>
      </c>
      <c r="AB1422" s="8">
        <f>Solution[[#This Row],[Old Stop]] +1</f>
        <v>192</v>
      </c>
      <c r="AC1422" s="8" t="str">
        <f>_xlfn.CONCAT(Solution[[#This Row],[Old Rt '#]],"_",Solution[[#This Row],[Week '#]],"_", _xlfn.SWITCH(Solution[[#This Row],[Old Delivery Day]], "M", "Monday", "T", "Tuesday", "W", "Wednesday", "R", "Thursday", "F", "Friday"))</f>
        <v>103_Week4_Friday</v>
      </c>
      <c r="AD1422" s="20">
        <v>120.2466</v>
      </c>
      <c r="AE1422" s="20">
        <v>121.84</v>
      </c>
      <c r="AF1422" s="20">
        <v>158.20500000000001</v>
      </c>
      <c r="AG1422" s="20">
        <v>149.5966</v>
      </c>
      <c r="AH1422">
        <v>42.5</v>
      </c>
      <c r="AI1422" s="8" t="s">
        <v>3526</v>
      </c>
      <c r="AJ1422" s="8" t="s">
        <v>5593</v>
      </c>
      <c r="AK1422" s="8">
        <v>1</v>
      </c>
      <c r="AL1422" s="8">
        <v>0</v>
      </c>
      <c r="AM1422" s="11">
        <v>39.01</v>
      </c>
      <c r="AN1422" s="11">
        <v>36.052500000000002</v>
      </c>
      <c r="AO1422" t="s">
        <v>163</v>
      </c>
      <c r="AP1422" s="8" t="s">
        <v>191</v>
      </c>
      <c r="AQ1422" s="8" t="s">
        <v>44</v>
      </c>
      <c r="AR1422" s="8" t="s">
        <v>163</v>
      </c>
      <c r="AS1422" s="8" t="s">
        <v>163</v>
      </c>
      <c r="AT1422" s="8" t="s">
        <v>168</v>
      </c>
      <c r="AU14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2" s="8">
        <v>0</v>
      </c>
      <c r="AW1422">
        <v>30.06165</v>
      </c>
      <c r="AX1422">
        <v>30.46</v>
      </c>
      <c r="AY1422">
        <v>39.551250000000003</v>
      </c>
      <c r="AZ1422">
        <v>37.399149999999999</v>
      </c>
    </row>
    <row r="1423" spans="1:52" x14ac:dyDescent="0.3">
      <c r="A1423" s="43" t="s">
        <v>1355</v>
      </c>
      <c r="B1423" t="s">
        <v>4157</v>
      </c>
      <c r="C1423" t="s">
        <v>110</v>
      </c>
      <c r="D1423" s="8" t="s">
        <v>104</v>
      </c>
      <c r="E1423" s="8" t="s">
        <v>290</v>
      </c>
      <c r="F1423" s="8" t="s">
        <v>48</v>
      </c>
      <c r="G1423" s="8" t="s">
        <v>180</v>
      </c>
      <c r="H1423" s="8" t="s">
        <v>160</v>
      </c>
      <c r="I1423" s="8" t="s">
        <v>48</v>
      </c>
      <c r="J1423" s="8">
        <v>285</v>
      </c>
      <c r="K1423" s="14" t="s">
        <v>1354</v>
      </c>
      <c r="L1423" s="14" t="s">
        <v>5950</v>
      </c>
      <c r="M1423" s="10">
        <v>2.42421868038541</v>
      </c>
      <c r="N1423" s="8" t="s">
        <v>9231</v>
      </c>
      <c r="O1423" s="8" t="s">
        <v>147</v>
      </c>
      <c r="P1423" s="9">
        <v>0.35192129629629632</v>
      </c>
      <c r="Q1423" s="9">
        <v>0.3674884259259259</v>
      </c>
      <c r="R1423" s="8">
        <v>0</v>
      </c>
      <c r="S1423" s="10">
        <v>28.836666666666666</v>
      </c>
      <c r="T1423" s="8" t="s">
        <v>4159</v>
      </c>
      <c r="U1423" s="8" t="s">
        <v>4160</v>
      </c>
      <c r="V1423" s="10">
        <v>1.9413603763310501</v>
      </c>
      <c r="W1423">
        <v>5306.8</v>
      </c>
      <c r="X1423" s="8">
        <v>19</v>
      </c>
      <c r="Y1423" s="8">
        <v>0.92936802973977695</v>
      </c>
      <c r="Z1423">
        <v>13</v>
      </c>
      <c r="AA1423">
        <v>269</v>
      </c>
      <c r="AB1423" s="8">
        <f>Solution[[#This Row],[Old Stop]] +1</f>
        <v>286</v>
      </c>
      <c r="AC1423" s="8" t="str">
        <f>_xlfn.CONCAT(Solution[[#This Row],[Old Rt '#]],"_",Solution[[#This Row],[Week '#]],"_", _xlfn.SWITCH(Solution[[#This Row],[Old Delivery Day]], "M", "Monday", "T", "Tuesday", "W", "Wednesday", "R", "Thursday", "F", "Friday"))</f>
        <v>101_Week4_Thursday</v>
      </c>
      <c r="AD1423" s="20">
        <v>102.3407</v>
      </c>
      <c r="AE1423" s="20">
        <v>96.884600000000006</v>
      </c>
      <c r="AF1423" s="20">
        <v>97.912800000000004</v>
      </c>
      <c r="AG1423" s="20">
        <v>114.5853</v>
      </c>
      <c r="AH1423">
        <v>109.04</v>
      </c>
      <c r="AI1423" s="8" t="s">
        <v>3549</v>
      </c>
      <c r="AJ1423" s="8" t="s">
        <v>5702</v>
      </c>
      <c r="AK1423" s="8">
        <v>1</v>
      </c>
      <c r="AL1423" s="8">
        <v>269</v>
      </c>
      <c r="AM1423" s="11">
        <v>95.935000000000002</v>
      </c>
      <c r="AN1423" s="11">
        <v>119.11620000000001</v>
      </c>
      <c r="AO1423" t="s">
        <v>163</v>
      </c>
      <c r="AP1423" s="8" t="s">
        <v>191</v>
      </c>
      <c r="AQ1423" s="8" t="s">
        <v>44</v>
      </c>
      <c r="AR1423" s="8" t="s">
        <v>163</v>
      </c>
      <c r="AS1423" s="8" t="s">
        <v>164</v>
      </c>
      <c r="AT1423" s="8" t="s">
        <v>168</v>
      </c>
      <c r="AU14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3" s="8">
        <v>269</v>
      </c>
      <c r="AW1423">
        <v>25.585175</v>
      </c>
      <c r="AX1423">
        <v>24.221150000000002</v>
      </c>
      <c r="AY1423">
        <v>24.478200000000001</v>
      </c>
      <c r="AZ1423">
        <v>28.646325000000001</v>
      </c>
    </row>
    <row r="1424" spans="1:52" x14ac:dyDescent="0.3">
      <c r="A1424" s="43" t="s">
        <v>845</v>
      </c>
      <c r="B1424" t="s">
        <v>3583</v>
      </c>
      <c r="C1424" t="s">
        <v>110</v>
      </c>
      <c r="D1424" s="8" t="s">
        <v>104</v>
      </c>
      <c r="E1424" s="8" t="s">
        <v>290</v>
      </c>
      <c r="F1424" s="8" t="s">
        <v>15</v>
      </c>
      <c r="G1424" s="8" t="s">
        <v>180</v>
      </c>
      <c r="H1424" s="8" t="s">
        <v>126</v>
      </c>
      <c r="I1424" s="8" t="s">
        <v>14</v>
      </c>
      <c r="J1424" s="8">
        <v>180</v>
      </c>
      <c r="K1424" s="14" t="s">
        <v>844</v>
      </c>
      <c r="L1424" s="14" t="s">
        <v>5998</v>
      </c>
      <c r="M1424" s="10">
        <v>0.39144690564185702</v>
      </c>
      <c r="N1424" s="8" t="s">
        <v>8592</v>
      </c>
      <c r="O1424" s="8" t="s">
        <v>147</v>
      </c>
      <c r="P1424" s="9">
        <v>0.38216435185185182</v>
      </c>
      <c r="Q1424" s="9">
        <v>0.38820601851851849</v>
      </c>
      <c r="R1424" s="8">
        <v>0</v>
      </c>
      <c r="S1424" s="10">
        <v>6.5766666666666671</v>
      </c>
      <c r="T1424" s="8" t="s">
        <v>3585</v>
      </c>
      <c r="U1424" s="8" t="s">
        <v>3586</v>
      </c>
      <c r="V1424" s="10">
        <v>0.1163264690875</v>
      </c>
      <c r="W1424">
        <v>1710.84</v>
      </c>
      <c r="X1424" s="8">
        <v>0</v>
      </c>
      <c r="Y1424" s="8">
        <v>0</v>
      </c>
      <c r="Z1424">
        <v>0</v>
      </c>
      <c r="AA1424">
        <v>0</v>
      </c>
      <c r="AB1424" s="8">
        <f>Solution[[#This Row],[Old Stop]] +1</f>
        <v>181</v>
      </c>
      <c r="AC1424" s="8" t="str">
        <f>_xlfn.CONCAT(Solution[[#This Row],[Old Rt '#]],"_",Solution[[#This Row],[Week '#]],"_", _xlfn.SWITCH(Solution[[#This Row],[Old Delivery Day]], "M", "Monday", "T", "Tuesday", "W", "Wednesday", "R", "Thursday", "F", "Friday"))</f>
        <v>103_Week4_Friday</v>
      </c>
      <c r="AD1424" s="20">
        <v>31.978400000000001</v>
      </c>
      <c r="AE1424" s="20">
        <v>31.718399999999999</v>
      </c>
      <c r="AF1424" s="20">
        <v>36.063800000000001</v>
      </c>
      <c r="AG1424" s="20">
        <v>33.4621</v>
      </c>
      <c r="AH1424">
        <v>37.75</v>
      </c>
      <c r="AI1424" s="8" t="s">
        <v>3526</v>
      </c>
      <c r="AJ1424" s="8" t="s">
        <v>5593</v>
      </c>
      <c r="AK1424" s="8">
        <v>1</v>
      </c>
      <c r="AL1424" s="8">
        <v>0</v>
      </c>
      <c r="AM1424" s="11">
        <v>33.922499999999999</v>
      </c>
      <c r="AN1424" s="11">
        <v>35.611199999999997</v>
      </c>
      <c r="AO1424" t="s">
        <v>163</v>
      </c>
      <c r="AP1424" s="8" t="s">
        <v>191</v>
      </c>
      <c r="AQ1424" s="8" t="s">
        <v>44</v>
      </c>
      <c r="AR1424" s="8" t="s">
        <v>163</v>
      </c>
      <c r="AS1424" s="8" t="s">
        <v>163</v>
      </c>
      <c r="AT1424" s="8" t="s">
        <v>168</v>
      </c>
      <c r="AU14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4" s="8">
        <v>0</v>
      </c>
      <c r="AW1424">
        <v>7.9946000000000002</v>
      </c>
      <c r="AX1424">
        <v>7.9295999999999998</v>
      </c>
      <c r="AY1424">
        <v>9.0159500000000001</v>
      </c>
      <c r="AZ1424">
        <v>8.3655249999999999</v>
      </c>
    </row>
    <row r="1425" spans="1:52" x14ac:dyDescent="0.3">
      <c r="A1425" s="43" t="s">
        <v>774</v>
      </c>
      <c r="B1425" t="s">
        <v>3469</v>
      </c>
      <c r="C1425" t="s">
        <v>110</v>
      </c>
      <c r="D1425" s="8" t="s">
        <v>104</v>
      </c>
      <c r="E1425" s="8" t="s">
        <v>290</v>
      </c>
      <c r="F1425" s="8" t="s">
        <v>48</v>
      </c>
      <c r="G1425" s="8" t="s">
        <v>9252</v>
      </c>
      <c r="H1425" s="8" t="s">
        <v>160</v>
      </c>
      <c r="I1425" s="8" t="s">
        <v>48</v>
      </c>
      <c r="J1425" s="8">
        <v>290</v>
      </c>
      <c r="K1425" s="14" t="s">
        <v>773</v>
      </c>
      <c r="L1425" s="14" t="s">
        <v>5925</v>
      </c>
      <c r="M1425" s="10">
        <v>0.42719002849952398</v>
      </c>
      <c r="N1425" s="8" t="s">
        <v>9229</v>
      </c>
      <c r="O1425" s="8" t="s">
        <v>147</v>
      </c>
      <c r="P1425" s="9">
        <v>0.37392361111111111</v>
      </c>
      <c r="Q1425" s="9">
        <v>0.38643518518518516</v>
      </c>
      <c r="R1425" s="8">
        <v>0</v>
      </c>
      <c r="S1425" s="10">
        <v>21.116666666666667</v>
      </c>
      <c r="T1425" s="8" t="s">
        <v>4098</v>
      </c>
      <c r="U1425" s="8" t="s">
        <v>4099</v>
      </c>
      <c r="V1425" s="10">
        <v>0.31565440500021402</v>
      </c>
      <c r="W1425">
        <v>2527.75</v>
      </c>
      <c r="X1425" s="8">
        <v>26</v>
      </c>
      <c r="Y1425" s="8">
        <v>0.65789473684210498</v>
      </c>
      <c r="Z1425">
        <v>3</v>
      </c>
      <c r="AA1425">
        <v>81</v>
      </c>
      <c r="AB1425" s="8">
        <f>Solution[[#This Row],[Old Stop]] +1</f>
        <v>291</v>
      </c>
      <c r="AC1425" s="8" t="str">
        <f>_xlfn.CONCAT(Solution[[#This Row],[Old Rt '#]],"_",Solution[[#This Row],[Week '#]],"_", _xlfn.SWITCH(Solution[[#This Row],[Old Delivery Day]], "M", "Monday", "T", "Tuesday", "W", "Wednesday", "R", "Thursday", "F", "Friday"))</f>
        <v>101_Week4_Thursday</v>
      </c>
      <c r="AD1425" s="20">
        <v>28.3858</v>
      </c>
      <c r="AE1425" s="20">
        <v>46.635300000000001</v>
      </c>
      <c r="AF1425" s="20">
        <v>61.604199999999999</v>
      </c>
      <c r="AG1425" s="20">
        <v>59.117800000000003</v>
      </c>
      <c r="AH1425">
        <v>69.260000000000005</v>
      </c>
      <c r="AI1425" s="8" t="s">
        <v>3549</v>
      </c>
      <c r="AJ1425" s="8" t="s">
        <v>5702</v>
      </c>
      <c r="AK1425" s="8">
        <v>1</v>
      </c>
      <c r="AL1425" s="8">
        <v>76</v>
      </c>
      <c r="AM1425" s="11">
        <v>54.88</v>
      </c>
      <c r="AN1425" s="11">
        <v>64.16</v>
      </c>
      <c r="AO1425" t="s">
        <v>163</v>
      </c>
      <c r="AP1425" s="8" t="s">
        <v>191</v>
      </c>
      <c r="AQ1425" s="8" t="s">
        <v>44</v>
      </c>
      <c r="AR1425" s="8" t="s">
        <v>163</v>
      </c>
      <c r="AS1425" s="8" t="s">
        <v>164</v>
      </c>
      <c r="AT1425" s="8" t="s">
        <v>168</v>
      </c>
      <c r="AU14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5" s="8">
        <v>76</v>
      </c>
      <c r="AW1425">
        <v>7.0964499999999999</v>
      </c>
      <c r="AX1425">
        <v>11.658825</v>
      </c>
      <c r="AY1425">
        <v>15.40105</v>
      </c>
      <c r="AZ1425">
        <v>14.779450000000001</v>
      </c>
    </row>
    <row r="1426" spans="1:52" x14ac:dyDescent="0.3">
      <c r="A1426" s="43" t="s">
        <v>841</v>
      </c>
      <c r="B1426" t="s">
        <v>3564</v>
      </c>
      <c r="C1426" t="s">
        <v>110</v>
      </c>
      <c r="D1426" s="8" t="s">
        <v>104</v>
      </c>
      <c r="E1426" s="8" t="s">
        <v>290</v>
      </c>
      <c r="F1426" s="8" t="s">
        <v>15</v>
      </c>
      <c r="G1426" s="8" t="s">
        <v>132</v>
      </c>
      <c r="H1426" s="8" t="s">
        <v>126</v>
      </c>
      <c r="I1426" s="8" t="s">
        <v>14</v>
      </c>
      <c r="J1426" s="8">
        <v>200</v>
      </c>
      <c r="K1426" s="14" t="s">
        <v>840</v>
      </c>
      <c r="L1426" s="14" t="s">
        <v>5805</v>
      </c>
      <c r="M1426" s="10">
        <v>81.455721118167602</v>
      </c>
      <c r="N1426" s="8" t="s">
        <v>8589</v>
      </c>
      <c r="O1426" s="8" t="s">
        <v>147</v>
      </c>
      <c r="P1426" s="9">
        <v>0.30656250000000002</v>
      </c>
      <c r="Q1426" s="9">
        <v>0.30873842592592593</v>
      </c>
      <c r="R1426" s="8">
        <v>0</v>
      </c>
      <c r="S1426" s="10">
        <v>2.4366666666666665</v>
      </c>
      <c r="T1426" s="8" t="s">
        <v>3566</v>
      </c>
      <c r="U1426" s="8" t="s">
        <v>3567</v>
      </c>
      <c r="V1426" s="10">
        <v>77.7430418995407</v>
      </c>
      <c r="W1426">
        <v>3565.69</v>
      </c>
      <c r="X1426" s="8">
        <v>16</v>
      </c>
      <c r="Y1426" s="8">
        <v>0.38461538461538503</v>
      </c>
      <c r="Z1426">
        <v>1</v>
      </c>
      <c r="AA1426">
        <v>27</v>
      </c>
      <c r="AB1426" s="8">
        <f>Solution[[#This Row],[Old Stop]] +1</f>
        <v>201</v>
      </c>
      <c r="AC1426" s="8" t="str">
        <f>_xlfn.CONCAT(Solution[[#This Row],[Old Rt '#]],"_",Solution[[#This Row],[Week '#]],"_", _xlfn.SWITCH(Solution[[#This Row],[Old Delivery Day]], "M", "Monday", "T", "Tuesday", "W", "Wednesday", "R", "Thursday", "F", "Friday"))</f>
        <v>103_Week4_Friday</v>
      </c>
      <c r="AD1426" s="20">
        <v>69.56</v>
      </c>
      <c r="AE1426" s="20">
        <v>57.654000000000003</v>
      </c>
      <c r="AF1426" s="20">
        <v>69.81</v>
      </c>
      <c r="AG1426" s="20">
        <v>51.820700000000002</v>
      </c>
      <c r="AH1426">
        <v>68.98</v>
      </c>
      <c r="AI1426" s="8" t="s">
        <v>3526</v>
      </c>
      <c r="AJ1426" s="8" t="s">
        <v>5593</v>
      </c>
      <c r="AK1426" s="8">
        <v>1</v>
      </c>
      <c r="AL1426" s="8">
        <v>26</v>
      </c>
      <c r="AM1426" s="11">
        <v>82.348699999999994</v>
      </c>
      <c r="AN1426" s="11">
        <v>50.838700000000003</v>
      </c>
      <c r="AO1426" t="s">
        <v>163</v>
      </c>
      <c r="AP1426" s="8" t="s">
        <v>191</v>
      </c>
      <c r="AQ1426" s="8" t="s">
        <v>44</v>
      </c>
      <c r="AR1426" s="8" t="s">
        <v>163</v>
      </c>
      <c r="AS1426" s="8" t="s">
        <v>163</v>
      </c>
      <c r="AT1426" s="8" t="s">
        <v>168</v>
      </c>
      <c r="AU14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6" s="8">
        <v>26</v>
      </c>
      <c r="AW1426">
        <v>17.39</v>
      </c>
      <c r="AX1426">
        <v>14.413500000000001</v>
      </c>
      <c r="AY1426">
        <v>17.452500000000001</v>
      </c>
      <c r="AZ1426">
        <v>12.955175000000001</v>
      </c>
    </row>
    <row r="1427" spans="1:52" x14ac:dyDescent="0.3">
      <c r="A1427" s="43" t="s">
        <v>768</v>
      </c>
      <c r="B1427" t="s">
        <v>4055</v>
      </c>
      <c r="C1427" t="s">
        <v>110</v>
      </c>
      <c r="D1427" s="8" t="s">
        <v>104</v>
      </c>
      <c r="E1427" s="8" t="s">
        <v>290</v>
      </c>
      <c r="F1427" s="8" t="s">
        <v>48</v>
      </c>
      <c r="G1427" s="8" t="s">
        <v>9250</v>
      </c>
      <c r="H1427" s="8" t="s">
        <v>290</v>
      </c>
      <c r="I1427" s="8" t="s">
        <v>14</v>
      </c>
      <c r="J1427" s="8">
        <v>122</v>
      </c>
      <c r="K1427" s="14" t="s">
        <v>767</v>
      </c>
      <c r="L1427" s="14" t="s">
        <v>5952</v>
      </c>
      <c r="M1427" s="10">
        <v>0.40018116263713899</v>
      </c>
      <c r="N1427" s="8" t="s">
        <v>9227</v>
      </c>
      <c r="O1427" s="8" t="s">
        <v>147</v>
      </c>
      <c r="P1427" s="9">
        <v>0.36776620370370372</v>
      </c>
      <c r="Q1427" s="9">
        <v>0.37363425925925925</v>
      </c>
      <c r="R1427" s="8">
        <v>0</v>
      </c>
      <c r="S1427" s="10">
        <v>9.0733333333333341</v>
      </c>
      <c r="T1427" s="8" t="s">
        <v>4057</v>
      </c>
      <c r="U1427" s="8" t="s">
        <v>4058</v>
      </c>
      <c r="V1427" s="10">
        <v>0.298347506517538</v>
      </c>
      <c r="W1427">
        <v>3635.82</v>
      </c>
      <c r="X1427" s="8">
        <v>23</v>
      </c>
      <c r="Y1427" s="8">
        <v>0.75</v>
      </c>
      <c r="Z1427">
        <v>6</v>
      </c>
      <c r="AA1427">
        <v>102</v>
      </c>
      <c r="AB1427" s="8">
        <f>Solution[[#This Row],[Old Stop]] +1</f>
        <v>123</v>
      </c>
      <c r="AC1427" s="8" t="str">
        <f>_xlfn.CONCAT(Solution[[#This Row],[Old Rt '#]],"_",Solution[[#This Row],[Week '#]],"_", _xlfn.SWITCH(Solution[[#This Row],[Old Delivery Day]], "M", "Monday", "T", "Tuesday", "W", "Wednesday", "R", "Thursday", "F", "Friday"))</f>
        <v>105_Week4_Friday</v>
      </c>
      <c r="AD1427" s="20">
        <v>65.138400000000004</v>
      </c>
      <c r="AE1427" s="20">
        <v>57.196899999999999</v>
      </c>
      <c r="AF1427" s="20">
        <v>69.077600000000004</v>
      </c>
      <c r="AG1427" s="20">
        <v>84.149199999999993</v>
      </c>
      <c r="AH1427">
        <v>82.41</v>
      </c>
      <c r="AI1427" s="8" t="s">
        <v>3549</v>
      </c>
      <c r="AJ1427" s="8" t="s">
        <v>5702</v>
      </c>
      <c r="AK1427" s="8">
        <v>1</v>
      </c>
      <c r="AL1427" s="8">
        <v>92</v>
      </c>
      <c r="AM1427" s="11">
        <v>56.96</v>
      </c>
      <c r="AN1427" s="11">
        <v>89.037499999999994</v>
      </c>
      <c r="AO1427" t="s">
        <v>163</v>
      </c>
      <c r="AP1427" s="8" t="s">
        <v>191</v>
      </c>
      <c r="AQ1427" s="8" t="s">
        <v>44</v>
      </c>
      <c r="AR1427" s="8" t="s">
        <v>164</v>
      </c>
      <c r="AS1427" s="8" t="s">
        <v>163</v>
      </c>
      <c r="AT1427" s="8" t="s">
        <v>168</v>
      </c>
      <c r="AU14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7" s="8">
        <v>92</v>
      </c>
      <c r="AW1427">
        <v>16.284600000000001</v>
      </c>
      <c r="AX1427">
        <v>14.299225</v>
      </c>
      <c r="AY1427">
        <v>17.269400000000001</v>
      </c>
      <c r="AZ1427">
        <v>21.037299999999998</v>
      </c>
    </row>
    <row r="1428" spans="1:52" x14ac:dyDescent="0.3">
      <c r="A1428" s="43" t="s">
        <v>843</v>
      </c>
      <c r="B1428" t="s">
        <v>120</v>
      </c>
      <c r="C1428" t="s">
        <v>125</v>
      </c>
      <c r="D1428" s="8" t="s">
        <v>104</v>
      </c>
      <c r="E1428" s="8" t="s">
        <v>290</v>
      </c>
      <c r="F1428" s="8" t="s">
        <v>15</v>
      </c>
      <c r="G1428" s="8" t="s">
        <v>9252</v>
      </c>
      <c r="H1428" s="8" t="s">
        <v>290</v>
      </c>
      <c r="I1428" s="8" t="s">
        <v>12</v>
      </c>
      <c r="J1428" s="8">
        <v>50</v>
      </c>
      <c r="K1428" s="14" t="s">
        <v>842</v>
      </c>
      <c r="L1428" s="14" t="s">
        <v>8941</v>
      </c>
      <c r="M1428" s="10">
        <v>0</v>
      </c>
      <c r="N1428" s="8" t="s">
        <v>8603</v>
      </c>
      <c r="O1428" s="8" t="s">
        <v>147</v>
      </c>
      <c r="P1428" s="9">
        <v>0.38855324074074077</v>
      </c>
      <c r="Q1428" s="9">
        <v>0.3961574074074074</v>
      </c>
      <c r="R1428" s="8">
        <v>0</v>
      </c>
      <c r="S1428" s="10">
        <v>11.762500000000001</v>
      </c>
      <c r="T1428" s="8" t="s">
        <v>8942</v>
      </c>
      <c r="U1428" s="8" t="s">
        <v>8943</v>
      </c>
      <c r="V1428" s="10"/>
      <c r="W1428">
        <v>2085.92</v>
      </c>
      <c r="X1428" s="8">
        <v>0</v>
      </c>
      <c r="Y1428" s="8">
        <v>0</v>
      </c>
      <c r="Z1428">
        <v>0</v>
      </c>
      <c r="AA1428">
        <v>0</v>
      </c>
      <c r="AB1428" s="8">
        <f>Solution[[#This Row],[Old Stop]] +1</f>
        <v>51</v>
      </c>
      <c r="AC1428" s="8" t="str">
        <f>_xlfn.CONCAT(Solution[[#This Row],[Old Rt '#]],"_",Solution[[#This Row],[Week '#]],"_", _xlfn.SWITCH(Solution[[#This Row],[Old Delivery Day]], "M", "Monday", "T", "Tuesday", "W", "Wednesday", "R", "Thursday", "F", "Friday"))</f>
        <v>105_Week4_Wednesday</v>
      </c>
      <c r="AD1428" s="20">
        <v>42.262300000000003</v>
      </c>
      <c r="AE1428" s="20">
        <v>38.17</v>
      </c>
      <c r="AF1428" s="20">
        <v>38.17</v>
      </c>
      <c r="AG1428" s="20">
        <v>38.17</v>
      </c>
      <c r="AH1428">
        <v>38.619999999999997</v>
      </c>
      <c r="AI1428" s="8" t="s">
        <v>3526</v>
      </c>
      <c r="AJ1428" s="8" t="s">
        <v>5593</v>
      </c>
      <c r="AK1428" s="8">
        <v>1</v>
      </c>
      <c r="AL1428" s="8">
        <v>0</v>
      </c>
      <c r="AM1428" s="11">
        <v>38.17</v>
      </c>
      <c r="AN1428" s="11">
        <v>38.17</v>
      </c>
      <c r="AO1428" t="s">
        <v>163</v>
      </c>
      <c r="AP1428" s="8" t="s">
        <v>191</v>
      </c>
      <c r="AQ1428" s="8" t="s">
        <v>44</v>
      </c>
      <c r="AR1428" s="8" t="s">
        <v>164</v>
      </c>
      <c r="AS1428" s="8" t="s">
        <v>163</v>
      </c>
      <c r="AT1428" s="8" t="s">
        <v>168</v>
      </c>
      <c r="AU14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8" s="8">
        <v>0</v>
      </c>
      <c r="AW1428">
        <v>10.565575000000001</v>
      </c>
      <c r="AX1428">
        <v>9.5425000000000004</v>
      </c>
      <c r="AY1428">
        <v>9.5425000000000004</v>
      </c>
      <c r="AZ1428">
        <v>9.5425000000000004</v>
      </c>
    </row>
    <row r="1429" spans="1:52" x14ac:dyDescent="0.3">
      <c r="A1429" s="43" t="s">
        <v>77</v>
      </c>
      <c r="D1429" s="8" t="s">
        <v>104</v>
      </c>
      <c r="E1429" s="8" t="s">
        <v>290</v>
      </c>
      <c r="F1429" s="8" t="s">
        <v>12</v>
      </c>
      <c r="J1429" s="8"/>
      <c r="K1429" s="14" t="s">
        <v>3551</v>
      </c>
      <c r="L1429" s="14" t="s">
        <v>3552</v>
      </c>
      <c r="M1429" s="10">
        <v>5.37632820861631</v>
      </c>
      <c r="N1429" s="8" t="s">
        <v>9230</v>
      </c>
      <c r="P1429" s="9">
        <v>0.63188657407407411</v>
      </c>
      <c r="Q1429" s="9">
        <v>0.63188657407407411</v>
      </c>
      <c r="R1429" s="8">
        <v>0</v>
      </c>
      <c r="T1429" s="8" t="s">
        <v>3553</v>
      </c>
      <c r="U1429" s="8" t="s">
        <v>3554</v>
      </c>
      <c r="V1429" s="10">
        <v>1.7390890912099899</v>
      </c>
      <c r="W1429"/>
      <c r="Z1429"/>
      <c r="AA1429"/>
      <c r="AB1429" s="8">
        <f>Solution[[#This Row],[Old Stop]] +1</f>
        <v>1</v>
      </c>
      <c r="AC1429" s="8" t="e">
        <f>_xlfn.CONCAT(Solution[[#This Row],[Old Rt '#]],"_",Solution[[#This Row],[Week '#]],"_", _xlfn.SWITCH(Solution[[#This Row],[Old Delivery Day]], "M", "Monday", "T", "Tuesday", "W", "Wednesday", "R", "Thursday", "F", "Friday"))</f>
        <v>#N/A</v>
      </c>
      <c r="AD1429" s="20"/>
      <c r="AE1429" s="20"/>
      <c r="AI1429" s="8" t="s">
        <v>3414</v>
      </c>
      <c r="AJ1429" s="8" t="s">
        <v>5604</v>
      </c>
      <c r="AK1429" s="8">
        <v>17</v>
      </c>
      <c r="AL1429" s="8"/>
      <c r="AM1429" s="11"/>
      <c r="AN1429" s="11"/>
      <c r="AO1429" t="s">
        <v>163</v>
      </c>
      <c r="AP1429" s="8"/>
      <c r="AQ1429" s="8"/>
      <c r="AR1429" s="8" t="s">
        <v>163</v>
      </c>
      <c r="AS1429" s="8" t="s">
        <v>163</v>
      </c>
      <c r="AT1429" s="8"/>
      <c r="AU14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29" s="8"/>
    </row>
    <row r="1430" spans="1:52" x14ac:dyDescent="0.3">
      <c r="A1430" s="43" t="s">
        <v>1976</v>
      </c>
      <c r="B1430" t="s">
        <v>4628</v>
      </c>
      <c r="C1430" t="s">
        <v>110</v>
      </c>
      <c r="D1430" s="8" t="s">
        <v>104</v>
      </c>
      <c r="E1430" s="8" t="s">
        <v>290</v>
      </c>
      <c r="F1430" s="8" t="s">
        <v>12</v>
      </c>
      <c r="G1430" s="8" t="s">
        <v>9271</v>
      </c>
      <c r="H1430" s="8" t="s">
        <v>160</v>
      </c>
      <c r="I1430" s="8" t="s">
        <v>12</v>
      </c>
      <c r="J1430" s="8">
        <v>155</v>
      </c>
      <c r="K1430" s="14" t="s">
        <v>1975</v>
      </c>
      <c r="L1430" s="14" t="s">
        <v>6099</v>
      </c>
      <c r="M1430" s="10">
        <v>3.4119458248925398</v>
      </c>
      <c r="N1430" s="8" t="s">
        <v>9223</v>
      </c>
      <c r="O1430" s="8" t="s">
        <v>125</v>
      </c>
      <c r="P1430" s="9">
        <v>0.62656250000000002</v>
      </c>
      <c r="Q1430" s="9">
        <v>0.62815972222222227</v>
      </c>
      <c r="R1430" s="8">
        <v>0</v>
      </c>
      <c r="S1430" s="10">
        <v>5.4916666666666671</v>
      </c>
      <c r="T1430" s="8" t="s">
        <v>6100</v>
      </c>
      <c r="U1430" s="8" t="s">
        <v>6101</v>
      </c>
      <c r="V1430" s="10">
        <v>1.1114246807205199</v>
      </c>
      <c r="W1430">
        <v>287.7</v>
      </c>
      <c r="X1430" s="8">
        <v>0</v>
      </c>
      <c r="Y1430" s="8">
        <v>0</v>
      </c>
      <c r="Z1430">
        <v>0</v>
      </c>
      <c r="AA1430">
        <v>0</v>
      </c>
      <c r="AB1430" s="8">
        <f>Solution[[#This Row],[Old Stop]] +1</f>
        <v>156</v>
      </c>
      <c r="AC1430" s="8" t="str">
        <f>_xlfn.CONCAT(Solution[[#This Row],[Old Rt '#]],"_",Solution[[#This Row],[Week '#]],"_", _xlfn.SWITCH(Solution[[#This Row],[Old Delivery Day]], "M", "Monday", "T", "Tuesday", "W", "Wednesday", "R", "Thursday", "F", "Friday"))</f>
        <v>101_Week4_Wednesday</v>
      </c>
      <c r="AD1430" s="20">
        <v>0</v>
      </c>
      <c r="AE1430" s="20">
        <v>0</v>
      </c>
      <c r="AF1430" s="20">
        <v>57.54</v>
      </c>
      <c r="AG1430" s="20">
        <v>57.54</v>
      </c>
      <c r="AH1430">
        <v>22.87</v>
      </c>
      <c r="AI1430" s="8" t="s">
        <v>3414</v>
      </c>
      <c r="AJ1430" s="8" t="s">
        <v>5604</v>
      </c>
      <c r="AK1430" s="8">
        <v>1</v>
      </c>
      <c r="AL1430" s="8">
        <v>0</v>
      </c>
      <c r="AM1430" s="11">
        <v>0</v>
      </c>
      <c r="AN1430" s="11">
        <v>28.77</v>
      </c>
      <c r="AO1430" t="s">
        <v>163</v>
      </c>
      <c r="AP1430" s="8" t="s">
        <v>191</v>
      </c>
      <c r="AQ1430" s="8" t="s">
        <v>53</v>
      </c>
      <c r="AR1430" s="8" t="s">
        <v>163</v>
      </c>
      <c r="AS1430" s="8" t="s">
        <v>164</v>
      </c>
      <c r="AT1430" s="8" t="s">
        <v>168</v>
      </c>
      <c r="AU14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0" s="8">
        <v>0</v>
      </c>
      <c r="AW1430">
        <v>0</v>
      </c>
      <c r="AX1430">
        <v>0</v>
      </c>
      <c r="AY1430">
        <v>14.385</v>
      </c>
      <c r="AZ1430">
        <v>14.385</v>
      </c>
    </row>
    <row r="1431" spans="1:52" x14ac:dyDescent="0.3">
      <c r="A1431" s="43" t="s">
        <v>1716</v>
      </c>
      <c r="B1431" t="s">
        <v>4149</v>
      </c>
      <c r="C1431" t="s">
        <v>110</v>
      </c>
      <c r="D1431" s="8" t="s">
        <v>104</v>
      </c>
      <c r="E1431" s="8" t="s">
        <v>290</v>
      </c>
      <c r="F1431" s="8" t="s">
        <v>48</v>
      </c>
      <c r="G1431" s="8" t="s">
        <v>155</v>
      </c>
      <c r="H1431" s="8" t="s">
        <v>290</v>
      </c>
      <c r="I1431" s="8" t="s">
        <v>14</v>
      </c>
      <c r="J1431" s="8">
        <v>1</v>
      </c>
      <c r="K1431" s="14" t="s">
        <v>1715</v>
      </c>
      <c r="L1431" s="14" t="s">
        <v>5954</v>
      </c>
      <c r="M1431" s="10">
        <v>0</v>
      </c>
      <c r="N1431" s="8" t="s">
        <v>9232</v>
      </c>
      <c r="O1431" s="8" t="s">
        <v>147</v>
      </c>
      <c r="P1431" s="9">
        <v>0.34314814814814815</v>
      </c>
      <c r="Q1431" s="9">
        <v>0.35023148148148148</v>
      </c>
      <c r="R1431" s="8">
        <v>0</v>
      </c>
      <c r="S1431" s="10">
        <v>7.21</v>
      </c>
      <c r="T1431" s="8" t="s">
        <v>4151</v>
      </c>
      <c r="U1431" s="8" t="s">
        <v>4152</v>
      </c>
      <c r="V1431" s="10"/>
      <c r="W1431">
        <v>1641.31</v>
      </c>
      <c r="X1431" s="8">
        <v>0</v>
      </c>
      <c r="Y1431" s="8">
        <v>0</v>
      </c>
      <c r="Z1431">
        <v>0</v>
      </c>
      <c r="AA1431">
        <v>0</v>
      </c>
      <c r="AB1431" s="8">
        <f>Solution[[#This Row],[Old Stop]] +1</f>
        <v>2</v>
      </c>
      <c r="AC1431" s="8" t="str">
        <f>_xlfn.CONCAT(Solution[[#This Row],[Old Rt '#]],"_",Solution[[#This Row],[Week '#]],"_", _xlfn.SWITCH(Solution[[#This Row],[Old Delivery Day]], "M", "Monday", "T", "Tuesday", "W", "Wednesday", "R", "Thursday", "F", "Friday"))</f>
        <v>105_Week4_Friday</v>
      </c>
      <c r="AD1431" s="20">
        <v>34.203000000000003</v>
      </c>
      <c r="AE1431" s="20">
        <v>31.975300000000001</v>
      </c>
      <c r="AF1431" s="20">
        <v>30.454599999999999</v>
      </c>
      <c r="AG1431" s="20">
        <v>33.184199999999997</v>
      </c>
      <c r="AH1431">
        <v>32.590000000000003</v>
      </c>
      <c r="AI1431" s="8" t="s">
        <v>3549</v>
      </c>
      <c r="AJ1431" s="8" t="s">
        <v>5702</v>
      </c>
      <c r="AK1431" s="8">
        <v>1</v>
      </c>
      <c r="AL1431" s="8">
        <v>0</v>
      </c>
      <c r="AM1431" s="11">
        <v>27.04</v>
      </c>
      <c r="AN1431" s="11">
        <v>36.7575</v>
      </c>
      <c r="AO1431" t="s">
        <v>163</v>
      </c>
      <c r="AP1431" s="8" t="s">
        <v>191</v>
      </c>
      <c r="AQ1431" s="8" t="s">
        <v>44</v>
      </c>
      <c r="AR1431" s="8" t="s">
        <v>164</v>
      </c>
      <c r="AS1431" s="8" t="s">
        <v>163</v>
      </c>
      <c r="AT1431" s="8" t="s">
        <v>168</v>
      </c>
      <c r="AU14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1" s="8">
        <v>0</v>
      </c>
      <c r="AW1431">
        <v>8.5507500000000007</v>
      </c>
      <c r="AX1431">
        <v>7.9938250000000002</v>
      </c>
      <c r="AY1431">
        <v>7.6136499999999998</v>
      </c>
      <c r="AZ1431">
        <v>8.2960499999999993</v>
      </c>
    </row>
    <row r="1432" spans="1:52" x14ac:dyDescent="0.3">
      <c r="A1432" s="43" t="s">
        <v>833</v>
      </c>
      <c r="B1432" t="s">
        <v>5734</v>
      </c>
      <c r="C1432" t="s">
        <v>110</v>
      </c>
      <c r="D1432" s="8" t="s">
        <v>104</v>
      </c>
      <c r="E1432" s="8" t="s">
        <v>290</v>
      </c>
      <c r="F1432" s="8" t="s">
        <v>15</v>
      </c>
      <c r="G1432" s="8" t="s">
        <v>9250</v>
      </c>
      <c r="H1432" s="8" t="s">
        <v>290</v>
      </c>
      <c r="I1432" s="8" t="s">
        <v>12</v>
      </c>
      <c r="J1432" s="8">
        <v>49</v>
      </c>
      <c r="K1432" s="14" t="s">
        <v>832</v>
      </c>
      <c r="L1432" s="14" t="s">
        <v>8947</v>
      </c>
      <c r="M1432" s="10">
        <v>0.29197396988945501</v>
      </c>
      <c r="N1432" s="8" t="s">
        <v>8597</v>
      </c>
      <c r="O1432" s="8" t="s">
        <v>147</v>
      </c>
      <c r="P1432" s="9">
        <v>0.38841435185185186</v>
      </c>
      <c r="Q1432" s="9">
        <v>0.38855324074074077</v>
      </c>
      <c r="R1432" s="8">
        <v>0</v>
      </c>
      <c r="S1432" s="10">
        <v>0.55833333333333335</v>
      </c>
      <c r="T1432" s="8" t="s">
        <v>8942</v>
      </c>
      <c r="U1432" s="8" t="s">
        <v>8943</v>
      </c>
      <c r="V1432" s="10">
        <v>4.2408946809573002E-2</v>
      </c>
      <c r="W1432">
        <v>634.37</v>
      </c>
      <c r="X1432" s="8">
        <v>5</v>
      </c>
      <c r="Y1432" s="8">
        <v>0.61538461538461497</v>
      </c>
      <c r="Z1432">
        <v>1</v>
      </c>
      <c r="AA1432">
        <v>15</v>
      </c>
      <c r="AB1432" s="8">
        <f>Solution[[#This Row],[Old Stop]] +1</f>
        <v>50</v>
      </c>
      <c r="AC1432" s="8" t="str">
        <f>_xlfn.CONCAT(Solution[[#This Row],[Old Rt '#]],"_",Solution[[#This Row],[Week '#]],"_", _xlfn.SWITCH(Solution[[#This Row],[Old Delivery Day]], "M", "Monday", "T", "Tuesday", "W", "Wednesday", "R", "Thursday", "F", "Friday"))</f>
        <v>105_Week4_Wednesday</v>
      </c>
      <c r="AD1432" s="20">
        <v>12.797599999999999</v>
      </c>
      <c r="AE1432" s="20">
        <v>12</v>
      </c>
      <c r="AF1432" s="20">
        <v>12</v>
      </c>
      <c r="AG1432" s="20">
        <v>12</v>
      </c>
      <c r="AH1432">
        <v>12.72</v>
      </c>
      <c r="AI1432" s="8" t="s">
        <v>3526</v>
      </c>
      <c r="AJ1432" s="8" t="s">
        <v>5593</v>
      </c>
      <c r="AK1432" s="8">
        <v>1</v>
      </c>
      <c r="AL1432" s="8">
        <v>13</v>
      </c>
      <c r="AM1432" s="11">
        <v>12</v>
      </c>
      <c r="AN1432" s="11">
        <v>12</v>
      </c>
      <c r="AO1432" t="s">
        <v>163</v>
      </c>
      <c r="AP1432" s="8" t="s">
        <v>191</v>
      </c>
      <c r="AQ1432" s="8" t="s">
        <v>44</v>
      </c>
      <c r="AR1432" s="8" t="s">
        <v>164</v>
      </c>
      <c r="AS1432" s="8" t="s">
        <v>163</v>
      </c>
      <c r="AT1432" s="8" t="s">
        <v>168</v>
      </c>
      <c r="AU14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2" s="8">
        <v>13</v>
      </c>
      <c r="AW1432">
        <v>3.1993999999999998</v>
      </c>
      <c r="AX1432">
        <v>3</v>
      </c>
      <c r="AY1432">
        <v>3</v>
      </c>
      <c r="AZ1432">
        <v>3</v>
      </c>
    </row>
    <row r="1433" spans="1:52" x14ac:dyDescent="0.3">
      <c r="A1433" s="43" t="s">
        <v>1717</v>
      </c>
      <c r="B1433" t="s">
        <v>4149</v>
      </c>
      <c r="C1433" t="s">
        <v>112</v>
      </c>
      <c r="D1433" s="8" t="s">
        <v>104</v>
      </c>
      <c r="E1433" s="8" t="s">
        <v>290</v>
      </c>
      <c r="F1433" s="8" t="s">
        <v>48</v>
      </c>
      <c r="G1433" s="8" t="s">
        <v>132</v>
      </c>
      <c r="H1433" s="8" t="s">
        <v>290</v>
      </c>
      <c r="I1433" s="8" t="s">
        <v>14</v>
      </c>
      <c r="J1433" s="8">
        <v>1</v>
      </c>
      <c r="K1433" s="14" t="s">
        <v>1715</v>
      </c>
      <c r="L1433" s="14" t="s">
        <v>5954</v>
      </c>
      <c r="M1433" s="10">
        <v>73.954829197765093</v>
      </c>
      <c r="N1433" s="8" t="s">
        <v>9300</v>
      </c>
      <c r="O1433" s="8" t="s">
        <v>147</v>
      </c>
      <c r="P1433" s="9">
        <v>0.34302083333333333</v>
      </c>
      <c r="Q1433" s="9">
        <v>0.34315972222222224</v>
      </c>
      <c r="R1433" s="8">
        <v>0</v>
      </c>
      <c r="S1433" s="10">
        <v>0.19666666666666668</v>
      </c>
      <c r="T1433" s="8" t="s">
        <v>4151</v>
      </c>
      <c r="U1433" s="8" t="s">
        <v>4152</v>
      </c>
      <c r="V1433" s="10">
        <v>60.513420385423402</v>
      </c>
      <c r="W1433">
        <v>986.57</v>
      </c>
      <c r="X1433" s="8">
        <v>6</v>
      </c>
      <c r="Y1433" s="8">
        <v>0.72727272727272696</v>
      </c>
      <c r="Z1433">
        <v>1</v>
      </c>
      <c r="AA1433">
        <v>23</v>
      </c>
      <c r="AB1433" s="8">
        <f>Solution[[#This Row],[Old Stop]] +1</f>
        <v>2</v>
      </c>
      <c r="AC1433" s="8" t="str">
        <f>_xlfn.CONCAT(Solution[[#This Row],[Old Rt '#]],"_",Solution[[#This Row],[Week '#]],"_", _xlfn.SWITCH(Solution[[#This Row],[Old Delivery Day]], "M", "Monday", "T", "Tuesday", "W", "Wednesday", "R", "Thursday", "F", "Friday"))</f>
        <v>105_Week4_Friday</v>
      </c>
      <c r="AD1433" s="20">
        <v>18.632999999999999</v>
      </c>
      <c r="AE1433" s="20">
        <v>18.91</v>
      </c>
      <c r="AF1433" s="20">
        <v>19.506900000000002</v>
      </c>
      <c r="AG1433" s="20">
        <v>19.88</v>
      </c>
      <c r="AH1433">
        <v>19.88</v>
      </c>
      <c r="AI1433" s="8" t="s">
        <v>3549</v>
      </c>
      <c r="AJ1433" s="8" t="s">
        <v>5702</v>
      </c>
      <c r="AK1433" s="8">
        <v>1</v>
      </c>
      <c r="AL1433" s="8">
        <v>22</v>
      </c>
      <c r="AM1433" s="11">
        <v>18.91</v>
      </c>
      <c r="AN1433" s="11">
        <v>19.88</v>
      </c>
      <c r="AO1433" t="s">
        <v>163</v>
      </c>
      <c r="AP1433" s="8" t="s">
        <v>191</v>
      </c>
      <c r="AQ1433" s="8" t="s">
        <v>44</v>
      </c>
      <c r="AR1433" s="8" t="s">
        <v>164</v>
      </c>
      <c r="AS1433" s="8" t="s">
        <v>163</v>
      </c>
      <c r="AT1433" s="8" t="s">
        <v>168</v>
      </c>
      <c r="AU14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3" s="8">
        <v>22</v>
      </c>
      <c r="AW1433">
        <v>4.6582499999999998</v>
      </c>
      <c r="AX1433">
        <v>4.7275</v>
      </c>
      <c r="AY1433">
        <v>4.8767250000000004</v>
      </c>
      <c r="AZ1433">
        <v>4.97</v>
      </c>
    </row>
    <row r="1434" spans="1:52" x14ac:dyDescent="0.3">
      <c r="A1434" s="43" t="s">
        <v>927</v>
      </c>
      <c r="B1434" t="s">
        <v>4795</v>
      </c>
      <c r="C1434" t="s">
        <v>110</v>
      </c>
      <c r="D1434" s="8" t="s">
        <v>104</v>
      </c>
      <c r="E1434" s="8" t="s">
        <v>126</v>
      </c>
      <c r="F1434" s="8" t="s">
        <v>15</v>
      </c>
      <c r="G1434" s="8" t="s">
        <v>4497</v>
      </c>
      <c r="H1434" s="8" t="s">
        <v>290</v>
      </c>
      <c r="I1434" s="8" t="s">
        <v>15</v>
      </c>
      <c r="J1434" s="8">
        <v>220</v>
      </c>
      <c r="K1434" s="14" t="s">
        <v>926</v>
      </c>
      <c r="L1434" s="14" t="s">
        <v>5892</v>
      </c>
      <c r="M1434" s="10">
        <v>3.7310384983401801</v>
      </c>
      <c r="N1434" s="8" t="s">
        <v>8648</v>
      </c>
      <c r="O1434" s="8" t="s">
        <v>147</v>
      </c>
      <c r="P1434" s="9">
        <v>0.4137615740740741</v>
      </c>
      <c r="Q1434" s="9">
        <v>0.41667824074074072</v>
      </c>
      <c r="R1434" s="8">
        <v>0</v>
      </c>
      <c r="S1434" s="10">
        <v>8.1374999999999993</v>
      </c>
      <c r="T1434" s="8" t="s">
        <v>4797</v>
      </c>
      <c r="U1434" s="8" t="s">
        <v>4798</v>
      </c>
      <c r="V1434" s="10">
        <v>2.0854666800754802</v>
      </c>
      <c r="W1434">
        <v>2401.21</v>
      </c>
      <c r="X1434" s="8">
        <v>7</v>
      </c>
      <c r="Y1434" s="8">
        <v>0.75</v>
      </c>
      <c r="Z1434">
        <v>2</v>
      </c>
      <c r="AA1434">
        <v>41</v>
      </c>
      <c r="AB1434" s="8">
        <f>Solution[[#This Row],[Old Stop]] +1</f>
        <v>221</v>
      </c>
      <c r="AC1434" s="8" t="str">
        <f>_xlfn.CONCAT(Solution[[#This Row],[Old Rt '#]],"_",Solution[[#This Row],[Week '#]],"_", _xlfn.SWITCH(Solution[[#This Row],[Old Delivery Day]], "M", "Monday", "T", "Tuesday", "W", "Wednesday", "R", "Thursday", "F", "Friday"))</f>
        <v>105_Week4_Tuesday</v>
      </c>
      <c r="AD1434" s="20">
        <v>45.232300000000002</v>
      </c>
      <c r="AE1434" s="20">
        <v>46.762999999999998</v>
      </c>
      <c r="AF1434" s="20">
        <v>46.506100000000004</v>
      </c>
      <c r="AG1434" s="20">
        <v>47.496099999999998</v>
      </c>
      <c r="AH1434">
        <v>50.44</v>
      </c>
      <c r="AI1434" s="8" t="s">
        <v>4667</v>
      </c>
      <c r="AJ1434" s="8" t="s">
        <v>5704</v>
      </c>
      <c r="AK1434" s="8">
        <v>1</v>
      </c>
      <c r="AL1434" s="8">
        <v>28</v>
      </c>
      <c r="AM1434" s="11">
        <v>45.715000000000003</v>
      </c>
      <c r="AN1434" s="11">
        <v>47.582500000000003</v>
      </c>
      <c r="AO1434" t="s">
        <v>163</v>
      </c>
      <c r="AP1434" s="8" t="s">
        <v>191</v>
      </c>
      <c r="AQ1434" s="8" t="s">
        <v>44</v>
      </c>
      <c r="AR1434" s="8" t="s">
        <v>163</v>
      </c>
      <c r="AS1434" s="8" t="s">
        <v>164</v>
      </c>
      <c r="AT1434" s="8" t="s">
        <v>168</v>
      </c>
      <c r="AU14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4" s="8">
        <v>28</v>
      </c>
      <c r="AW1434">
        <v>11.308075000000001</v>
      </c>
      <c r="AX1434">
        <v>11.69075</v>
      </c>
      <c r="AY1434">
        <v>11.626525000000001</v>
      </c>
      <c r="AZ1434">
        <v>11.874025</v>
      </c>
    </row>
    <row r="1435" spans="1:52" x14ac:dyDescent="0.3">
      <c r="A1435" s="43" t="s">
        <v>1243</v>
      </c>
      <c r="B1435" t="s">
        <v>3522</v>
      </c>
      <c r="C1435" t="s">
        <v>123</v>
      </c>
      <c r="D1435" s="8" t="s">
        <v>104</v>
      </c>
      <c r="E1435" s="8" t="s">
        <v>160</v>
      </c>
      <c r="F1435" s="8" t="s">
        <v>15</v>
      </c>
      <c r="G1435" s="8" t="s">
        <v>9249</v>
      </c>
      <c r="H1435" s="8" t="s">
        <v>290</v>
      </c>
      <c r="I1435" s="8" t="s">
        <v>48</v>
      </c>
      <c r="J1435" s="8">
        <v>70</v>
      </c>
      <c r="K1435" s="14" t="s">
        <v>1242</v>
      </c>
      <c r="L1435" s="14" t="s">
        <v>5858</v>
      </c>
      <c r="M1435" s="10">
        <v>1.80463434971853</v>
      </c>
      <c r="N1435" s="8" t="s">
        <v>8823</v>
      </c>
      <c r="O1435" s="8" t="s">
        <v>147</v>
      </c>
      <c r="P1435" s="9">
        <v>0.46370370370370373</v>
      </c>
      <c r="Q1435" s="9">
        <v>0.46878472222222223</v>
      </c>
      <c r="R1435" s="8">
        <v>0</v>
      </c>
      <c r="S1435" s="10">
        <v>6.2633333333333336</v>
      </c>
      <c r="T1435" s="8" t="s">
        <v>4417</v>
      </c>
      <c r="U1435" s="8" t="s">
        <v>4418</v>
      </c>
      <c r="V1435" s="10">
        <v>1.38019568386396</v>
      </c>
      <c r="W1435">
        <v>9282.9599999999991</v>
      </c>
      <c r="X1435" s="8">
        <v>0</v>
      </c>
      <c r="Y1435" s="8">
        <v>0</v>
      </c>
      <c r="Z1435">
        <v>0</v>
      </c>
      <c r="AA1435">
        <v>0</v>
      </c>
      <c r="AB1435" s="8">
        <f>Solution[[#This Row],[Old Stop]] +1</f>
        <v>71</v>
      </c>
      <c r="AC1435" s="8" t="str">
        <f>_xlfn.CONCAT(Solution[[#This Row],[Old Rt '#]],"_",Solution[[#This Row],[Week '#]],"_", _xlfn.SWITCH(Solution[[#This Row],[Old Delivery Day]], "M", "Monday", "T", "Tuesday", "W", "Wednesday", "R", "Thursday", "F", "Friday"))</f>
        <v>105_Week4_Thursday</v>
      </c>
      <c r="AD1435" s="20">
        <v>81.564999999999998</v>
      </c>
      <c r="AE1435" s="20">
        <v>241.70609999999999</v>
      </c>
      <c r="AF1435" s="20">
        <v>224.13499999999999</v>
      </c>
      <c r="AG1435" s="20">
        <v>259.4153</v>
      </c>
      <c r="AH1435">
        <v>231.43</v>
      </c>
      <c r="AI1435" s="8" t="s">
        <v>4399</v>
      </c>
      <c r="AJ1435" s="8" t="s">
        <v>5647</v>
      </c>
      <c r="AK1435" s="8">
        <v>1</v>
      </c>
      <c r="AL1435" s="8">
        <v>0</v>
      </c>
      <c r="AM1435" s="11">
        <v>212.34</v>
      </c>
      <c r="AN1435" s="11">
        <v>256.12619999999998</v>
      </c>
      <c r="AO1435" t="s">
        <v>163</v>
      </c>
      <c r="AP1435" s="8" t="s">
        <v>191</v>
      </c>
      <c r="AQ1435" s="8" t="s">
        <v>44</v>
      </c>
      <c r="AR1435" s="8" t="s">
        <v>163</v>
      </c>
      <c r="AS1435" s="8" t="s">
        <v>163</v>
      </c>
      <c r="AT1435" s="8" t="s">
        <v>168</v>
      </c>
      <c r="AU14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5" s="8">
        <v>0</v>
      </c>
      <c r="AW1435">
        <v>20.391249999999999</v>
      </c>
      <c r="AX1435">
        <v>60.426524999999998</v>
      </c>
      <c r="AY1435">
        <v>56.033749999999998</v>
      </c>
      <c r="AZ1435">
        <v>64.853825000000001</v>
      </c>
    </row>
    <row r="1436" spans="1:52" x14ac:dyDescent="0.3">
      <c r="A1436" s="43" t="s">
        <v>1013</v>
      </c>
      <c r="B1436" t="s">
        <v>4503</v>
      </c>
      <c r="C1436" t="s">
        <v>110</v>
      </c>
      <c r="D1436" s="8" t="s">
        <v>104</v>
      </c>
      <c r="E1436" s="8" t="s">
        <v>160</v>
      </c>
      <c r="F1436" s="8" t="s">
        <v>15</v>
      </c>
      <c r="G1436" s="8" t="s">
        <v>9259</v>
      </c>
      <c r="H1436" s="8" t="s">
        <v>290</v>
      </c>
      <c r="I1436" s="8" t="s">
        <v>48</v>
      </c>
      <c r="J1436" s="8">
        <v>350</v>
      </c>
      <c r="K1436" s="14" t="s">
        <v>1012</v>
      </c>
      <c r="L1436" s="14" t="s">
        <v>5856</v>
      </c>
      <c r="M1436" s="10">
        <v>0.20231715000556999</v>
      </c>
      <c r="N1436" s="8" t="s">
        <v>8009</v>
      </c>
      <c r="O1436" s="8" t="s">
        <v>147</v>
      </c>
      <c r="P1436" s="9">
        <v>0.45256944444444447</v>
      </c>
      <c r="Q1436" s="9">
        <v>0.4624537037037037</v>
      </c>
      <c r="R1436" s="8">
        <v>0</v>
      </c>
      <c r="S1436" s="10">
        <v>11.69</v>
      </c>
      <c r="T1436" s="8" t="s">
        <v>4505</v>
      </c>
      <c r="U1436" s="8" t="s">
        <v>4506</v>
      </c>
      <c r="V1436" s="10">
        <v>7.2746954612916803E-2</v>
      </c>
      <c r="W1436">
        <v>5234.6899999999996</v>
      </c>
      <c r="X1436" s="8">
        <v>0</v>
      </c>
      <c r="Y1436" s="8">
        <v>0</v>
      </c>
      <c r="Z1436">
        <v>0</v>
      </c>
      <c r="AA1436">
        <v>0</v>
      </c>
      <c r="AB1436" s="8">
        <f>Solution[[#This Row],[Old Stop]] +1</f>
        <v>351</v>
      </c>
      <c r="AC1436" s="8" t="str">
        <f>_xlfn.CONCAT(Solution[[#This Row],[Old Rt '#]],"_",Solution[[#This Row],[Week '#]],"_", _xlfn.SWITCH(Solution[[#This Row],[Old Delivery Day]], "M", "Monday", "T", "Tuesday", "W", "Wednesday", "R", "Thursday", "F", "Friday"))</f>
        <v>105_Week4_Thursday</v>
      </c>
      <c r="AD1436" s="20">
        <v>94.62</v>
      </c>
      <c r="AE1436" s="20">
        <v>91.2971</v>
      </c>
      <c r="AF1436" s="20">
        <v>109.0878</v>
      </c>
      <c r="AG1436" s="20">
        <v>105.7146</v>
      </c>
      <c r="AH1436">
        <v>117.2</v>
      </c>
      <c r="AI1436" s="8" t="s">
        <v>4399</v>
      </c>
      <c r="AJ1436" s="8" t="s">
        <v>5647</v>
      </c>
      <c r="AK1436" s="8">
        <v>1</v>
      </c>
      <c r="AL1436" s="8">
        <v>0</v>
      </c>
      <c r="AM1436" s="11">
        <v>104.17</v>
      </c>
      <c r="AN1436" s="11">
        <v>103.6662</v>
      </c>
      <c r="AO1436" t="s">
        <v>163</v>
      </c>
      <c r="AP1436" s="8" t="s">
        <v>191</v>
      </c>
      <c r="AQ1436" s="8" t="s">
        <v>44</v>
      </c>
      <c r="AR1436" s="8" t="s">
        <v>163</v>
      </c>
      <c r="AS1436" s="8" t="s">
        <v>163</v>
      </c>
      <c r="AT1436" s="8" t="s">
        <v>168</v>
      </c>
      <c r="AU14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6" s="8">
        <v>0</v>
      </c>
      <c r="AW1436">
        <v>23.655000000000001</v>
      </c>
      <c r="AX1436">
        <v>22.824275</v>
      </c>
      <c r="AY1436">
        <v>27.27195</v>
      </c>
      <c r="AZ1436">
        <v>26.428650000000001</v>
      </c>
    </row>
    <row r="1437" spans="1:52" x14ac:dyDescent="0.3">
      <c r="A1437" s="43" t="s">
        <v>1487</v>
      </c>
      <c r="B1437" t="s">
        <v>4498</v>
      </c>
      <c r="C1437" t="s">
        <v>110</v>
      </c>
      <c r="D1437" s="8" t="s">
        <v>104</v>
      </c>
      <c r="E1437" s="8" t="s">
        <v>160</v>
      </c>
      <c r="F1437" s="8" t="s">
        <v>15</v>
      </c>
      <c r="G1437" s="8" t="s">
        <v>4484</v>
      </c>
      <c r="H1437" s="8" t="s">
        <v>290</v>
      </c>
      <c r="I1437" s="8" t="s">
        <v>48</v>
      </c>
      <c r="J1437" s="8">
        <v>370</v>
      </c>
      <c r="K1437" s="14" t="s">
        <v>1486</v>
      </c>
      <c r="L1437" s="14" t="s">
        <v>5841</v>
      </c>
      <c r="M1437" s="10">
        <v>1.1036415389729699</v>
      </c>
      <c r="N1437" s="8" t="s">
        <v>8007</v>
      </c>
      <c r="O1437" s="8" t="s">
        <v>147</v>
      </c>
      <c r="P1437" s="9">
        <v>0.44672453703703702</v>
      </c>
      <c r="Q1437" s="9">
        <v>0.45243055555555556</v>
      </c>
      <c r="R1437" s="8">
        <v>0</v>
      </c>
      <c r="S1437" s="10">
        <v>7.91</v>
      </c>
      <c r="T1437" s="8" t="s">
        <v>4500</v>
      </c>
      <c r="U1437" s="8" t="s">
        <v>4501</v>
      </c>
      <c r="V1437" s="10">
        <v>0.19132285966322099</v>
      </c>
      <c r="W1437">
        <v>2889.66</v>
      </c>
      <c r="X1437" s="8">
        <v>0</v>
      </c>
      <c r="Y1437" s="8">
        <v>0</v>
      </c>
      <c r="Z1437">
        <v>0</v>
      </c>
      <c r="AA1437">
        <v>0</v>
      </c>
      <c r="AB1437" s="8">
        <f>Solution[[#This Row],[Old Stop]] +1</f>
        <v>371</v>
      </c>
      <c r="AC1437" s="8" t="str">
        <f>_xlfn.CONCAT(Solution[[#This Row],[Old Rt '#]],"_",Solution[[#This Row],[Week '#]],"_", _xlfn.SWITCH(Solution[[#This Row],[Old Delivery Day]], "M", "Monday", "T", "Tuesday", "W", "Wednesday", "R", "Thursday", "F", "Friday"))</f>
        <v>105_Week4_Thursday</v>
      </c>
      <c r="AD1437" s="20">
        <v>50.52</v>
      </c>
      <c r="AE1437" s="20">
        <v>50.52</v>
      </c>
      <c r="AF1437" s="20">
        <v>63.832799999999999</v>
      </c>
      <c r="AG1437" s="20">
        <v>69.58</v>
      </c>
      <c r="AH1437">
        <v>73.75</v>
      </c>
      <c r="AI1437" s="8" t="s">
        <v>4399</v>
      </c>
      <c r="AJ1437" s="8" t="s">
        <v>5647</v>
      </c>
      <c r="AK1437" s="8">
        <v>1</v>
      </c>
      <c r="AL1437" s="8">
        <v>0</v>
      </c>
      <c r="AM1437" s="11">
        <v>52.375</v>
      </c>
      <c r="AN1437" s="11">
        <v>69.58</v>
      </c>
      <c r="AO1437" t="s">
        <v>163</v>
      </c>
      <c r="AP1437" s="8" t="s">
        <v>191</v>
      </c>
      <c r="AQ1437" s="8" t="s">
        <v>44</v>
      </c>
      <c r="AR1437" s="8" t="s">
        <v>163</v>
      </c>
      <c r="AS1437" s="8" t="s">
        <v>163</v>
      </c>
      <c r="AT1437" s="8" t="s">
        <v>168</v>
      </c>
      <c r="AU14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7" s="8">
        <v>0</v>
      </c>
      <c r="AW1437">
        <v>12.63</v>
      </c>
      <c r="AX1437">
        <v>12.63</v>
      </c>
      <c r="AY1437">
        <v>15.9582</v>
      </c>
      <c r="AZ1437">
        <v>17.395</v>
      </c>
    </row>
    <row r="1438" spans="1:52" x14ac:dyDescent="0.3">
      <c r="A1438" s="43" t="s">
        <v>1915</v>
      </c>
      <c r="B1438" t="s">
        <v>4387</v>
      </c>
      <c r="C1438" t="s">
        <v>110</v>
      </c>
      <c r="D1438" s="8" t="s">
        <v>104</v>
      </c>
      <c r="E1438" s="8" t="s">
        <v>160</v>
      </c>
      <c r="F1438" s="8" t="s">
        <v>15</v>
      </c>
      <c r="G1438" s="8" t="s">
        <v>9247</v>
      </c>
      <c r="H1438" s="8" t="s">
        <v>160</v>
      </c>
      <c r="I1438" s="8" t="s">
        <v>48</v>
      </c>
      <c r="J1438" s="8">
        <v>400</v>
      </c>
      <c r="K1438" s="14" t="s">
        <v>1914</v>
      </c>
      <c r="L1438" s="14" t="s">
        <v>5979</v>
      </c>
      <c r="M1438" s="10">
        <v>20.322619503156801</v>
      </c>
      <c r="N1438" s="8" t="s">
        <v>8003</v>
      </c>
      <c r="O1438" s="8" t="s">
        <v>125</v>
      </c>
      <c r="P1438" s="9">
        <v>0.62593750000000004</v>
      </c>
      <c r="Q1438" s="9">
        <v>0.63104166666666661</v>
      </c>
      <c r="R1438" s="8">
        <v>0</v>
      </c>
      <c r="S1438" s="10">
        <v>4.9444444450000002</v>
      </c>
      <c r="T1438" s="8" t="s">
        <v>4389</v>
      </c>
      <c r="U1438" s="8" t="s">
        <v>4390</v>
      </c>
      <c r="V1438" s="10">
        <v>17.3771050375715</v>
      </c>
      <c r="W1438">
        <v>1592.9</v>
      </c>
      <c r="X1438" s="8">
        <v>0</v>
      </c>
      <c r="Y1438" s="8">
        <v>0</v>
      </c>
      <c r="Z1438">
        <v>0</v>
      </c>
      <c r="AA1438">
        <v>0</v>
      </c>
      <c r="AB1438" s="8">
        <f>Solution[[#This Row],[Old Stop]] +1</f>
        <v>401</v>
      </c>
      <c r="AC1438" s="8" t="str">
        <f>_xlfn.CONCAT(Solution[[#This Row],[Old Rt '#]],"_",Solution[[#This Row],[Week '#]],"_", _xlfn.SWITCH(Solution[[#This Row],[Old Delivery Day]], "M", "Monday", "T", "Tuesday", "W", "Wednesday", "R", "Thursday", "F", "Friday"))</f>
        <v>101_Week4_Thursday</v>
      </c>
      <c r="AD1438" s="20">
        <v>71.593999999999994</v>
      </c>
      <c r="AE1438" s="20">
        <v>78</v>
      </c>
      <c r="AF1438" s="20">
        <v>77.085700000000003</v>
      </c>
      <c r="AG1438" s="20">
        <v>65.17</v>
      </c>
      <c r="AH1438">
        <v>40.49</v>
      </c>
      <c r="AI1438" s="8" t="s">
        <v>4399</v>
      </c>
      <c r="AJ1438" s="8" t="s">
        <v>5647</v>
      </c>
      <c r="AK1438" s="8">
        <v>1</v>
      </c>
      <c r="AL1438" s="8">
        <v>0</v>
      </c>
      <c r="AM1438" s="11">
        <v>39</v>
      </c>
      <c r="AN1438" s="11">
        <v>33.9375</v>
      </c>
      <c r="AO1438" t="s">
        <v>163</v>
      </c>
      <c r="AP1438" s="8" t="s">
        <v>191</v>
      </c>
      <c r="AQ1438" s="8" t="s">
        <v>44</v>
      </c>
      <c r="AR1438" s="8" t="s">
        <v>164</v>
      </c>
      <c r="AS1438" s="8" t="s">
        <v>163</v>
      </c>
      <c r="AT1438" s="8" t="s">
        <v>168</v>
      </c>
      <c r="AU14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8" s="8">
        <v>0</v>
      </c>
      <c r="AW1438">
        <v>17.898499999999999</v>
      </c>
      <c r="AX1438">
        <v>19.5</v>
      </c>
      <c r="AY1438">
        <v>19.271425000000001</v>
      </c>
      <c r="AZ1438">
        <v>16.2925</v>
      </c>
    </row>
    <row r="1439" spans="1:52" x14ac:dyDescent="0.3">
      <c r="A1439" s="43" t="s">
        <v>1018</v>
      </c>
      <c r="B1439" t="s">
        <v>158</v>
      </c>
      <c r="C1439" t="s">
        <v>107</v>
      </c>
      <c r="D1439" s="8" t="s">
        <v>104</v>
      </c>
      <c r="E1439" s="8" t="s">
        <v>160</v>
      </c>
      <c r="F1439" s="8" t="s">
        <v>15</v>
      </c>
      <c r="G1439" s="8" t="s">
        <v>9258</v>
      </c>
      <c r="H1439" s="8" t="s">
        <v>290</v>
      </c>
      <c r="I1439" s="8" t="s">
        <v>48</v>
      </c>
      <c r="J1439" s="8">
        <v>310</v>
      </c>
      <c r="K1439" s="14" t="s">
        <v>1017</v>
      </c>
      <c r="L1439" s="14" t="s">
        <v>6105</v>
      </c>
      <c r="M1439" s="10">
        <v>0</v>
      </c>
      <c r="N1439" s="8" t="s">
        <v>8006</v>
      </c>
      <c r="O1439" s="8" t="s">
        <v>125</v>
      </c>
      <c r="P1439" s="9">
        <v>0.47335648148148146</v>
      </c>
      <c r="Q1439" s="9">
        <v>0.48023148148148148</v>
      </c>
      <c r="R1439" s="8">
        <v>0</v>
      </c>
      <c r="S1439" s="10">
        <v>8.2222222233333326</v>
      </c>
      <c r="T1439" s="8" t="s">
        <v>4417</v>
      </c>
      <c r="U1439" s="8" t="s">
        <v>4418</v>
      </c>
      <c r="V1439" s="10"/>
      <c r="W1439">
        <v>1614.33</v>
      </c>
      <c r="X1439" s="8">
        <v>0</v>
      </c>
      <c r="Y1439" s="8">
        <v>0</v>
      </c>
      <c r="Z1439">
        <v>0</v>
      </c>
      <c r="AA1439">
        <v>0</v>
      </c>
      <c r="AB1439" s="8">
        <f>Solution[[#This Row],[Old Stop]] +1</f>
        <v>311</v>
      </c>
      <c r="AC1439" s="8" t="str">
        <f>_xlfn.CONCAT(Solution[[#This Row],[Old Rt '#]],"_",Solution[[#This Row],[Week '#]],"_", _xlfn.SWITCH(Solution[[#This Row],[Old Delivery Day]], "M", "Monday", "T", "Tuesday", "W", "Wednesday", "R", "Thursday", "F", "Friday"))</f>
        <v>105_Week4_Thursday</v>
      </c>
      <c r="AD1439" s="20">
        <v>60.936599999999999</v>
      </c>
      <c r="AE1439" s="20">
        <v>62.13</v>
      </c>
      <c r="AF1439" s="20">
        <v>63.5642</v>
      </c>
      <c r="AG1439" s="20">
        <v>64.36</v>
      </c>
      <c r="AH1439">
        <v>32.32</v>
      </c>
      <c r="AI1439" s="8" t="s">
        <v>4399</v>
      </c>
      <c r="AJ1439" s="8" t="s">
        <v>5647</v>
      </c>
      <c r="AK1439" s="8">
        <v>1</v>
      </c>
      <c r="AL1439" s="8">
        <v>0</v>
      </c>
      <c r="AM1439" s="11">
        <v>31.065000000000001</v>
      </c>
      <c r="AN1439" s="11">
        <v>32.32</v>
      </c>
      <c r="AO1439" t="s">
        <v>163</v>
      </c>
      <c r="AP1439" s="8" t="s">
        <v>191</v>
      </c>
      <c r="AQ1439" s="8" t="s">
        <v>44</v>
      </c>
      <c r="AR1439" s="8" t="s">
        <v>163</v>
      </c>
      <c r="AS1439" s="8" t="s">
        <v>163</v>
      </c>
      <c r="AT1439" s="8" t="s">
        <v>168</v>
      </c>
      <c r="AU14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39" s="8">
        <v>0</v>
      </c>
      <c r="AW1439">
        <v>15.23415</v>
      </c>
      <c r="AX1439">
        <v>15.532500000000001</v>
      </c>
      <c r="AY1439">
        <v>15.89105</v>
      </c>
      <c r="AZ1439">
        <v>16.09</v>
      </c>
    </row>
    <row r="1440" spans="1:52" x14ac:dyDescent="0.3">
      <c r="A1440" s="43" t="s">
        <v>1792</v>
      </c>
      <c r="B1440" t="s">
        <v>3522</v>
      </c>
      <c r="C1440" t="s">
        <v>129</v>
      </c>
      <c r="D1440" s="8" t="s">
        <v>104</v>
      </c>
      <c r="E1440" s="8" t="s">
        <v>160</v>
      </c>
      <c r="F1440" s="8" t="s">
        <v>15</v>
      </c>
      <c r="G1440" s="8" t="s">
        <v>9254</v>
      </c>
      <c r="H1440" s="8" t="s">
        <v>290</v>
      </c>
      <c r="I1440" s="8" t="s">
        <v>48</v>
      </c>
      <c r="J1440" s="8">
        <v>300</v>
      </c>
      <c r="K1440" s="14" t="s">
        <v>1791</v>
      </c>
      <c r="L1440" s="14" t="s">
        <v>5858</v>
      </c>
      <c r="M1440" s="10">
        <v>0</v>
      </c>
      <c r="N1440" s="8" t="s">
        <v>9233</v>
      </c>
      <c r="O1440" s="8" t="s">
        <v>147</v>
      </c>
      <c r="P1440" s="9">
        <v>0.46878472222222223</v>
      </c>
      <c r="Q1440" s="9">
        <v>0.47335648148148146</v>
      </c>
      <c r="R1440" s="8">
        <v>0</v>
      </c>
      <c r="S1440" s="10">
        <v>6.8366666666666669</v>
      </c>
      <c r="T1440" s="8" t="s">
        <v>4417</v>
      </c>
      <c r="U1440" s="8" t="s">
        <v>4418</v>
      </c>
      <c r="V1440" s="10"/>
      <c r="W1440">
        <v>6069.19</v>
      </c>
      <c r="X1440" s="8">
        <v>0</v>
      </c>
      <c r="Y1440" s="8">
        <v>0</v>
      </c>
      <c r="Z1440">
        <v>0</v>
      </c>
      <c r="AA1440">
        <v>0</v>
      </c>
      <c r="AB1440" s="8">
        <f>Solution[[#This Row],[Old Stop]] +1</f>
        <v>301</v>
      </c>
      <c r="AC1440" s="8" t="str">
        <f>_xlfn.CONCAT(Solution[[#This Row],[Old Rt '#]],"_",Solution[[#This Row],[Week '#]],"_", _xlfn.SWITCH(Solution[[#This Row],[Old Delivery Day]], "M", "Monday", "T", "Tuesday", "W", "Wednesday", "R", "Thursday", "F", "Friday"))</f>
        <v>105_Week4_Thursday</v>
      </c>
      <c r="AD1440" s="20">
        <v>122.25579999999999</v>
      </c>
      <c r="AE1440" s="20">
        <v>115.7561</v>
      </c>
      <c r="AF1440" s="20">
        <v>121.5685</v>
      </c>
      <c r="AG1440" s="20">
        <v>125.50230000000001</v>
      </c>
      <c r="AH1440">
        <v>124.99</v>
      </c>
      <c r="AI1440" s="8" t="s">
        <v>4399</v>
      </c>
      <c r="AJ1440" s="8" t="s">
        <v>5647</v>
      </c>
      <c r="AK1440" s="8">
        <v>1</v>
      </c>
      <c r="AL1440" s="8">
        <v>0</v>
      </c>
      <c r="AM1440" s="11">
        <v>116.18</v>
      </c>
      <c r="AN1440" s="11">
        <v>124.99</v>
      </c>
      <c r="AO1440" t="s">
        <v>163</v>
      </c>
      <c r="AP1440" s="8" t="s">
        <v>191</v>
      </c>
      <c r="AQ1440" s="8" t="s">
        <v>44</v>
      </c>
      <c r="AR1440" s="8" t="s">
        <v>163</v>
      </c>
      <c r="AS1440" s="8" t="s">
        <v>163</v>
      </c>
      <c r="AT1440" s="8" t="s">
        <v>168</v>
      </c>
      <c r="AU14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0" s="8">
        <v>0</v>
      </c>
      <c r="AW1440">
        <v>30.563949999999998</v>
      </c>
      <c r="AX1440">
        <v>28.939025000000001</v>
      </c>
      <c r="AY1440">
        <v>30.392125</v>
      </c>
      <c r="AZ1440">
        <v>31.375575000000001</v>
      </c>
    </row>
    <row r="1441" spans="1:52" x14ac:dyDescent="0.3">
      <c r="A1441" s="43" t="s">
        <v>1690</v>
      </c>
      <c r="B1441" t="s">
        <v>4491</v>
      </c>
      <c r="C1441" t="s">
        <v>110</v>
      </c>
      <c r="D1441" s="8" t="s">
        <v>104</v>
      </c>
      <c r="E1441" s="8" t="s">
        <v>160</v>
      </c>
      <c r="F1441" s="8" t="s">
        <v>15</v>
      </c>
      <c r="G1441" s="8" t="s">
        <v>4497</v>
      </c>
      <c r="H1441" s="8" t="s">
        <v>160</v>
      </c>
      <c r="I1441" s="8" t="s">
        <v>15</v>
      </c>
      <c r="J1441" s="8">
        <v>137</v>
      </c>
      <c r="K1441" s="14" t="s">
        <v>1689</v>
      </c>
      <c r="L1441" s="14" t="s">
        <v>5839</v>
      </c>
      <c r="M1441" s="10">
        <v>0.96133485651984096</v>
      </c>
      <c r="N1441" s="8" t="s">
        <v>8008</v>
      </c>
      <c r="O1441" s="8" t="s">
        <v>147</v>
      </c>
      <c r="P1441" s="9">
        <v>0.4372800925925926</v>
      </c>
      <c r="Q1441" s="9">
        <v>0.44596064814814818</v>
      </c>
      <c r="R1441" s="8">
        <v>0</v>
      </c>
      <c r="S1441" s="10">
        <v>11.991666666666667</v>
      </c>
      <c r="T1441" s="8" t="s">
        <v>4493</v>
      </c>
      <c r="U1441" s="8" t="s">
        <v>4494</v>
      </c>
      <c r="V1441" s="10">
        <v>0.27013781770453599</v>
      </c>
      <c r="W1441">
        <v>1920.38</v>
      </c>
      <c r="X1441" s="8">
        <v>13</v>
      </c>
      <c r="Y1441" s="8">
        <v>0.72916666666666696</v>
      </c>
      <c r="Z1441">
        <v>3</v>
      </c>
      <c r="AA1441">
        <v>49</v>
      </c>
      <c r="AB1441" s="8">
        <f>Solution[[#This Row],[Old Stop]] +1</f>
        <v>138</v>
      </c>
      <c r="AC1441" s="8" t="str">
        <f>_xlfn.CONCAT(Solution[[#This Row],[Old Rt '#]],"_",Solution[[#This Row],[Week '#]],"_", _xlfn.SWITCH(Solution[[#This Row],[Old Delivery Day]], "M", "Monday", "T", "Tuesday", "W", "Wednesday", "R", "Thursday", "F", "Friday"))</f>
        <v>101_Week4_Tuesday</v>
      </c>
      <c r="AD1441" s="20">
        <v>38.08</v>
      </c>
      <c r="AE1441" s="20">
        <v>35.83</v>
      </c>
      <c r="AF1441" s="20">
        <v>37.491500000000002</v>
      </c>
      <c r="AG1441" s="20">
        <v>37.442300000000003</v>
      </c>
      <c r="AH1441">
        <v>40.520000000000003</v>
      </c>
      <c r="AI1441" s="8" t="s">
        <v>4399</v>
      </c>
      <c r="AJ1441" s="8" t="s">
        <v>5647</v>
      </c>
      <c r="AK1441" s="8">
        <v>1</v>
      </c>
      <c r="AL1441" s="8">
        <v>48</v>
      </c>
      <c r="AM1441" s="11">
        <v>35.83</v>
      </c>
      <c r="AN1441" s="11">
        <v>37.7575</v>
      </c>
      <c r="AO1441" t="s">
        <v>164</v>
      </c>
      <c r="AP1441" s="8" t="s">
        <v>191</v>
      </c>
      <c r="AQ1441" s="8" t="s">
        <v>44</v>
      </c>
      <c r="AR1441" s="8" t="s">
        <v>164</v>
      </c>
      <c r="AS1441" s="8" t="s">
        <v>164</v>
      </c>
      <c r="AT1441" s="8" t="s">
        <v>168</v>
      </c>
      <c r="AU14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1" s="8"/>
      <c r="AW1441">
        <v>9.52</v>
      </c>
      <c r="AX1441">
        <v>8.9574999999999996</v>
      </c>
      <c r="AY1441">
        <v>9.3728750000000005</v>
      </c>
      <c r="AZ1441">
        <v>9.3605750000000008</v>
      </c>
    </row>
    <row r="1442" spans="1:52" x14ac:dyDescent="0.3">
      <c r="A1442" s="43" t="s">
        <v>1004</v>
      </c>
      <c r="B1442" t="s">
        <v>4468</v>
      </c>
      <c r="C1442" t="s">
        <v>110</v>
      </c>
      <c r="D1442" s="8" t="s">
        <v>104</v>
      </c>
      <c r="E1442" s="8" t="s">
        <v>160</v>
      </c>
      <c r="F1442" s="8" t="s">
        <v>15</v>
      </c>
      <c r="G1442" s="8" t="s">
        <v>9248</v>
      </c>
      <c r="H1442" s="8" t="s">
        <v>160</v>
      </c>
      <c r="I1442" s="8" t="s">
        <v>15</v>
      </c>
      <c r="J1442" s="8">
        <v>170</v>
      </c>
      <c r="K1442" s="14" t="s">
        <v>1003</v>
      </c>
      <c r="L1442" s="14" t="s">
        <v>5828</v>
      </c>
      <c r="M1442" s="10">
        <v>0.12944769622458799</v>
      </c>
      <c r="N1442" s="8" t="s">
        <v>7975</v>
      </c>
      <c r="O1442" s="8" t="s">
        <v>147</v>
      </c>
      <c r="P1442" s="9">
        <v>0.4019212962962963</v>
      </c>
      <c r="Q1442" s="9">
        <v>0.4075347222222222</v>
      </c>
      <c r="R1442" s="8">
        <v>0</v>
      </c>
      <c r="S1442" s="10">
        <v>11.55</v>
      </c>
      <c r="T1442" s="8" t="s">
        <v>4470</v>
      </c>
      <c r="U1442" s="8" t="s">
        <v>4471</v>
      </c>
      <c r="V1442" s="10">
        <v>3.3673415053547102E-2</v>
      </c>
      <c r="W1442">
        <v>2078.88</v>
      </c>
      <c r="X1442" s="8">
        <v>4</v>
      </c>
      <c r="Y1442" s="8">
        <v>0.71428571428571397</v>
      </c>
      <c r="Z1442">
        <v>1</v>
      </c>
      <c r="AA1442">
        <v>17</v>
      </c>
      <c r="AB1442" s="8">
        <f>Solution[[#This Row],[Old Stop]] +1</f>
        <v>171</v>
      </c>
      <c r="AC1442" s="8" t="str">
        <f>_xlfn.CONCAT(Solution[[#This Row],[Old Rt '#]],"_",Solution[[#This Row],[Week '#]],"_", _xlfn.SWITCH(Solution[[#This Row],[Old Delivery Day]], "M", "Monday", "T", "Tuesday", "W", "Wednesday", "R", "Thursday", "F", "Friday"))</f>
        <v>101_Week4_Tuesday</v>
      </c>
      <c r="AD1442" s="20">
        <v>35</v>
      </c>
      <c r="AE1442" s="20">
        <v>33.944000000000003</v>
      </c>
      <c r="AF1442" s="20">
        <v>46.8461</v>
      </c>
      <c r="AG1442" s="20">
        <v>43.778399999999998</v>
      </c>
      <c r="AH1442">
        <v>47.68</v>
      </c>
      <c r="AI1442" s="8" t="s">
        <v>4399</v>
      </c>
      <c r="AJ1442" s="8" t="s">
        <v>5647</v>
      </c>
      <c r="AK1442" s="8">
        <v>1</v>
      </c>
      <c r="AL1442" s="8">
        <v>14</v>
      </c>
      <c r="AM1442" s="11">
        <v>45.09</v>
      </c>
      <c r="AN1442" s="11">
        <v>42.924999999999997</v>
      </c>
      <c r="AO1442" t="s">
        <v>164</v>
      </c>
      <c r="AP1442" s="8" t="s">
        <v>191</v>
      </c>
      <c r="AQ1442" s="8" t="s">
        <v>44</v>
      </c>
      <c r="AR1442" s="8" t="s">
        <v>164</v>
      </c>
      <c r="AS1442" s="8" t="s">
        <v>164</v>
      </c>
      <c r="AT1442" s="8" t="s">
        <v>168</v>
      </c>
      <c r="AU14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2" s="8"/>
      <c r="AW1442">
        <v>8.75</v>
      </c>
      <c r="AX1442">
        <v>8.4860000000000007</v>
      </c>
      <c r="AY1442">
        <v>11.711525</v>
      </c>
      <c r="AZ1442">
        <v>10.944599999999999</v>
      </c>
    </row>
    <row r="1443" spans="1:52" x14ac:dyDescent="0.3">
      <c r="A1443" s="43" t="s">
        <v>1016</v>
      </c>
      <c r="B1443" t="s">
        <v>4464</v>
      </c>
      <c r="C1443" t="s">
        <v>110</v>
      </c>
      <c r="D1443" s="8" t="s">
        <v>104</v>
      </c>
      <c r="E1443" s="8" t="s">
        <v>160</v>
      </c>
      <c r="F1443" s="8" t="s">
        <v>15</v>
      </c>
      <c r="G1443" s="8" t="s">
        <v>137</v>
      </c>
      <c r="H1443" s="8" t="s">
        <v>160</v>
      </c>
      <c r="I1443" s="8" t="s">
        <v>15</v>
      </c>
      <c r="J1443" s="8">
        <v>165</v>
      </c>
      <c r="K1443" s="14" t="s">
        <v>1015</v>
      </c>
      <c r="L1443" s="14" t="s">
        <v>5826</v>
      </c>
      <c r="M1443" s="10">
        <v>0.50654108892925398</v>
      </c>
      <c r="N1443" s="8" t="s">
        <v>7973</v>
      </c>
      <c r="O1443" s="8" t="s">
        <v>147</v>
      </c>
      <c r="P1443" s="9">
        <v>0.3974537037037037</v>
      </c>
      <c r="Q1443" s="9">
        <v>0.40182870370370372</v>
      </c>
      <c r="R1443" s="8">
        <v>0</v>
      </c>
      <c r="S1443" s="10">
        <v>5.8666666666666671</v>
      </c>
      <c r="T1443" s="8" t="s">
        <v>4466</v>
      </c>
      <c r="U1443" s="8" t="s">
        <v>4467</v>
      </c>
      <c r="V1443" s="10">
        <v>7.4945754827508801E-2</v>
      </c>
      <c r="W1443">
        <v>2089.5</v>
      </c>
      <c r="X1443" s="8">
        <v>0</v>
      </c>
      <c r="Y1443" s="8">
        <v>0</v>
      </c>
      <c r="Z1443">
        <v>0</v>
      </c>
      <c r="AA1443">
        <v>0</v>
      </c>
      <c r="AB1443" s="8">
        <f>Solution[[#This Row],[Old Stop]] +1</f>
        <v>166</v>
      </c>
      <c r="AC1443" s="8" t="str">
        <f>_xlfn.CONCAT(Solution[[#This Row],[Old Rt '#]],"_",Solution[[#This Row],[Week '#]],"_", _xlfn.SWITCH(Solution[[#This Row],[Old Delivery Day]], "M", "Monday", "T", "Tuesday", "W", "Wednesday", "R", "Thursday", "F", "Friday"))</f>
        <v>101_Week4_Tuesday</v>
      </c>
      <c r="AD1443" s="20">
        <v>39.592300000000002</v>
      </c>
      <c r="AE1443" s="20">
        <v>40.357599999999998</v>
      </c>
      <c r="AF1443" s="20">
        <v>40.146099999999997</v>
      </c>
      <c r="AG1443" s="20">
        <v>41.326900000000002</v>
      </c>
      <c r="AH1443">
        <v>40.880000000000003</v>
      </c>
      <c r="AI1443" s="8" t="s">
        <v>4399</v>
      </c>
      <c r="AJ1443" s="8" t="s">
        <v>5647</v>
      </c>
      <c r="AK1443" s="8">
        <v>1</v>
      </c>
      <c r="AL1443" s="8">
        <v>0</v>
      </c>
      <c r="AM1443" s="11">
        <v>39.975000000000001</v>
      </c>
      <c r="AN1443" s="11">
        <v>40.875</v>
      </c>
      <c r="AO1443" t="s">
        <v>164</v>
      </c>
      <c r="AP1443" s="8" t="s">
        <v>191</v>
      </c>
      <c r="AQ1443" s="8" t="s">
        <v>44</v>
      </c>
      <c r="AR1443" s="8" t="s">
        <v>164</v>
      </c>
      <c r="AS1443" s="8" t="s">
        <v>164</v>
      </c>
      <c r="AT1443" s="8" t="s">
        <v>168</v>
      </c>
      <c r="AU14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3" s="8"/>
      <c r="AW1443">
        <v>9.8980750000000004</v>
      </c>
      <c r="AX1443">
        <v>10.089399999999999</v>
      </c>
      <c r="AY1443">
        <v>10.036524999999999</v>
      </c>
      <c r="AZ1443">
        <v>10.331725</v>
      </c>
    </row>
    <row r="1444" spans="1:52" x14ac:dyDescent="0.3">
      <c r="A1444" s="43" t="s">
        <v>1846</v>
      </c>
      <c r="B1444" t="s">
        <v>4476</v>
      </c>
      <c r="C1444" t="s">
        <v>51</v>
      </c>
      <c r="D1444" s="8" t="s">
        <v>104</v>
      </c>
      <c r="E1444" s="8" t="s">
        <v>160</v>
      </c>
      <c r="F1444" s="8" t="s">
        <v>15</v>
      </c>
      <c r="G1444" s="8" t="s">
        <v>9252</v>
      </c>
      <c r="H1444" s="8" t="s">
        <v>160</v>
      </c>
      <c r="I1444" s="8" t="s">
        <v>15</v>
      </c>
      <c r="J1444" s="8">
        <v>160</v>
      </c>
      <c r="K1444" s="14" t="s">
        <v>1845</v>
      </c>
      <c r="L1444" s="14" t="s">
        <v>5830</v>
      </c>
      <c r="M1444" s="10">
        <v>0.10948401897658799</v>
      </c>
      <c r="N1444" s="8" t="s">
        <v>7974</v>
      </c>
      <c r="O1444" s="8" t="s">
        <v>1380</v>
      </c>
      <c r="P1444" s="9">
        <v>0.39409722222222221</v>
      </c>
      <c r="Q1444" s="9">
        <v>0.39710648148148148</v>
      </c>
      <c r="R1444" s="8">
        <v>0</v>
      </c>
      <c r="S1444" s="10">
        <v>4.333333333333333</v>
      </c>
      <c r="T1444" s="8" t="s">
        <v>4478</v>
      </c>
      <c r="U1444" s="8" t="s">
        <v>4479</v>
      </c>
      <c r="V1444" s="10">
        <v>1.82536952335677E-2</v>
      </c>
      <c r="W1444">
        <v>246.78</v>
      </c>
      <c r="X1444" s="8">
        <v>0</v>
      </c>
      <c r="Y1444" s="8">
        <v>0</v>
      </c>
      <c r="Z1444">
        <v>0</v>
      </c>
      <c r="AA1444">
        <v>0</v>
      </c>
      <c r="AB1444" s="8">
        <f>Solution[[#This Row],[Old Stop]] +1</f>
        <v>161</v>
      </c>
      <c r="AC1444" s="8" t="str">
        <f>_xlfn.CONCAT(Solution[[#This Row],[Old Rt '#]],"_",Solution[[#This Row],[Week '#]],"_", _xlfn.SWITCH(Solution[[#This Row],[Old Delivery Day]], "M", "Monday", "T", "Tuesday", "W", "Wednesday", "R", "Thursday", "F", "Friday"))</f>
        <v>101_Week4_Tuesday</v>
      </c>
      <c r="AD1444" s="20">
        <v>36.57</v>
      </c>
      <c r="AE1444" s="20">
        <v>42.35</v>
      </c>
      <c r="AF1444" s="20">
        <v>44.47</v>
      </c>
      <c r="AG1444" s="20">
        <v>46.26</v>
      </c>
      <c r="AH1444">
        <v>6.1695000000000002</v>
      </c>
      <c r="AI1444" s="8" t="s">
        <v>4399</v>
      </c>
      <c r="AJ1444" s="8" t="s">
        <v>5647</v>
      </c>
      <c r="AK1444" s="8">
        <v>1</v>
      </c>
      <c r="AL1444" s="8">
        <v>0</v>
      </c>
      <c r="AM1444" s="11">
        <v>5.2937000000000003</v>
      </c>
      <c r="AN1444" s="11">
        <v>6.0061999999999998</v>
      </c>
      <c r="AO1444" t="s">
        <v>164</v>
      </c>
      <c r="AP1444" s="8" t="s">
        <v>191</v>
      </c>
      <c r="AQ1444" s="8" t="s">
        <v>44</v>
      </c>
      <c r="AR1444" s="8" t="s">
        <v>164</v>
      </c>
      <c r="AS1444" s="8" t="s">
        <v>164</v>
      </c>
      <c r="AT1444" s="8" t="s">
        <v>168</v>
      </c>
      <c r="AU14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4" s="8"/>
      <c r="AW1444">
        <v>9.1425000000000001</v>
      </c>
      <c r="AX1444">
        <v>10.5875</v>
      </c>
      <c r="AY1444">
        <v>11.1175</v>
      </c>
      <c r="AZ1444">
        <v>11.565</v>
      </c>
    </row>
    <row r="1445" spans="1:52" x14ac:dyDescent="0.3">
      <c r="A1445" s="43" t="s">
        <v>253</v>
      </c>
      <c r="B1445" t="s">
        <v>4458</v>
      </c>
      <c r="C1445" t="s">
        <v>110</v>
      </c>
      <c r="D1445" s="8" t="s">
        <v>104</v>
      </c>
      <c r="E1445" s="8" t="s">
        <v>160</v>
      </c>
      <c r="F1445" s="8" t="s">
        <v>15</v>
      </c>
      <c r="G1445" s="8" t="s">
        <v>9253</v>
      </c>
      <c r="H1445" s="8" t="s">
        <v>160</v>
      </c>
      <c r="I1445" s="8" t="s">
        <v>15</v>
      </c>
      <c r="J1445" s="8">
        <v>185</v>
      </c>
      <c r="K1445" s="14" t="s">
        <v>252</v>
      </c>
      <c r="L1445" s="14" t="s">
        <v>5822</v>
      </c>
      <c r="M1445" s="10">
        <v>0.82780849664888501</v>
      </c>
      <c r="N1445" s="8" t="s">
        <v>7998</v>
      </c>
      <c r="O1445" s="8" t="s">
        <v>147</v>
      </c>
      <c r="P1445" s="9">
        <v>0.42648148148148146</v>
      </c>
      <c r="Q1445" s="9">
        <v>0.43660879629629629</v>
      </c>
      <c r="R1445" s="8">
        <v>0</v>
      </c>
      <c r="S1445" s="10">
        <v>12.766666666666667</v>
      </c>
      <c r="T1445" s="8" t="s">
        <v>5823</v>
      </c>
      <c r="U1445" s="8" t="s">
        <v>5824</v>
      </c>
      <c r="V1445" s="10">
        <v>0.33418753330249101</v>
      </c>
      <c r="W1445">
        <v>11605.22</v>
      </c>
      <c r="X1445" s="8">
        <v>37</v>
      </c>
      <c r="Y1445" s="8">
        <v>0.81407035175879405</v>
      </c>
      <c r="Z1445">
        <v>11</v>
      </c>
      <c r="AA1445">
        <v>202</v>
      </c>
      <c r="AB1445" s="8">
        <f>Solution[[#This Row],[Old Stop]] +1</f>
        <v>186</v>
      </c>
      <c r="AC1445" s="8" t="str">
        <f>_xlfn.CONCAT(Solution[[#This Row],[Old Rt '#]],"_",Solution[[#This Row],[Week '#]],"_", _xlfn.SWITCH(Solution[[#This Row],[Old Delivery Day]], "M", "Monday", "T", "Tuesday", "W", "Wednesday", "R", "Thursday", "F", "Friday"))</f>
        <v>101_Week4_Tuesday</v>
      </c>
      <c r="AD1445" s="20">
        <v>211.39920000000001</v>
      </c>
      <c r="AE1445" s="20">
        <v>222.2807</v>
      </c>
      <c r="AF1445" s="20">
        <v>235.24610000000001</v>
      </c>
      <c r="AG1445" s="20">
        <v>218.30840000000001</v>
      </c>
      <c r="AH1445">
        <v>236.86</v>
      </c>
      <c r="AI1445" s="8" t="s">
        <v>4399</v>
      </c>
      <c r="AJ1445" s="8" t="s">
        <v>5647</v>
      </c>
      <c r="AK1445" s="8">
        <v>1</v>
      </c>
      <c r="AL1445" s="8">
        <v>199</v>
      </c>
      <c r="AM1445" s="11">
        <v>233.06</v>
      </c>
      <c r="AN1445" s="11">
        <v>211.60249999999999</v>
      </c>
      <c r="AO1445" t="s">
        <v>164</v>
      </c>
      <c r="AP1445" s="8" t="s">
        <v>191</v>
      </c>
      <c r="AQ1445" s="8" t="s">
        <v>44</v>
      </c>
      <c r="AR1445" s="8" t="s">
        <v>164</v>
      </c>
      <c r="AS1445" s="8" t="s">
        <v>164</v>
      </c>
      <c r="AT1445" s="8" t="s">
        <v>168</v>
      </c>
      <c r="AU14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5" s="8"/>
      <c r="AW1445">
        <v>52.849800000000002</v>
      </c>
      <c r="AX1445">
        <v>55.570174999999999</v>
      </c>
      <c r="AY1445">
        <v>58.811525000000003</v>
      </c>
      <c r="AZ1445">
        <v>54.577100000000002</v>
      </c>
    </row>
    <row r="1446" spans="1:52" x14ac:dyDescent="0.3">
      <c r="A1446" s="43" t="s">
        <v>1009</v>
      </c>
      <c r="B1446" t="s">
        <v>4450</v>
      </c>
      <c r="C1446" t="s">
        <v>110</v>
      </c>
      <c r="D1446" s="8" t="s">
        <v>104</v>
      </c>
      <c r="E1446" s="8" t="s">
        <v>160</v>
      </c>
      <c r="F1446" s="8" t="s">
        <v>15</v>
      </c>
      <c r="G1446" s="8" t="s">
        <v>140</v>
      </c>
      <c r="H1446" s="8" t="s">
        <v>160</v>
      </c>
      <c r="I1446" s="8" t="s">
        <v>15</v>
      </c>
      <c r="J1446" s="8">
        <v>210</v>
      </c>
      <c r="K1446" s="14" t="s">
        <v>1008</v>
      </c>
      <c r="L1446" s="14" t="s">
        <v>5820</v>
      </c>
      <c r="M1446" s="10">
        <v>1.7910364628993101</v>
      </c>
      <c r="N1446" s="8" t="s">
        <v>7976</v>
      </c>
      <c r="O1446" s="8" t="s">
        <v>147</v>
      </c>
      <c r="P1446" s="9">
        <v>0.41848379629629628</v>
      </c>
      <c r="Q1446" s="9">
        <v>0.42591435185185184</v>
      </c>
      <c r="R1446" s="8">
        <v>0</v>
      </c>
      <c r="S1446" s="10">
        <v>9.7666666666666675</v>
      </c>
      <c r="T1446" s="8" t="s">
        <v>4452</v>
      </c>
      <c r="U1446" s="8" t="s">
        <v>4453</v>
      </c>
      <c r="V1446" s="10">
        <v>0.82455520885213995</v>
      </c>
      <c r="W1446">
        <v>7526.33</v>
      </c>
      <c r="X1446" s="8">
        <v>0</v>
      </c>
      <c r="Y1446" s="8">
        <v>0</v>
      </c>
      <c r="Z1446">
        <v>0</v>
      </c>
      <c r="AA1446">
        <v>0</v>
      </c>
      <c r="AB1446" s="8">
        <f>Solution[[#This Row],[Old Stop]] +1</f>
        <v>211</v>
      </c>
      <c r="AC1446" s="8" t="str">
        <f>_xlfn.CONCAT(Solution[[#This Row],[Old Rt '#]],"_",Solution[[#This Row],[Week '#]],"_", _xlfn.SWITCH(Solution[[#This Row],[Old Delivery Day]], "M", "Monday", "T", "Tuesday", "W", "Wednesday", "R", "Thursday", "F", "Friday"))</f>
        <v>101_Week4_Tuesday</v>
      </c>
      <c r="AD1446" s="20">
        <v>138.63380000000001</v>
      </c>
      <c r="AE1446" s="20">
        <v>145.0669</v>
      </c>
      <c r="AF1446" s="20">
        <v>149.57</v>
      </c>
      <c r="AG1446" s="20">
        <v>155.58920000000001</v>
      </c>
      <c r="AH1446">
        <v>155.36000000000001</v>
      </c>
      <c r="AI1446" s="8" t="s">
        <v>4399</v>
      </c>
      <c r="AJ1446" s="8" t="s">
        <v>5647</v>
      </c>
      <c r="AK1446" s="8">
        <v>1</v>
      </c>
      <c r="AL1446" s="8">
        <v>0</v>
      </c>
      <c r="AM1446" s="11">
        <v>145.23500000000001</v>
      </c>
      <c r="AN1446" s="11">
        <v>153.91499999999999</v>
      </c>
      <c r="AO1446" t="s">
        <v>164</v>
      </c>
      <c r="AP1446" s="8" t="s">
        <v>191</v>
      </c>
      <c r="AQ1446" s="8" t="s">
        <v>44</v>
      </c>
      <c r="AR1446" s="8" t="s">
        <v>164</v>
      </c>
      <c r="AS1446" s="8" t="s">
        <v>164</v>
      </c>
      <c r="AT1446" s="8" t="s">
        <v>168</v>
      </c>
      <c r="AU14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6" s="8"/>
      <c r="AW1446">
        <v>34.658450000000002</v>
      </c>
      <c r="AX1446">
        <v>36.266725000000001</v>
      </c>
      <c r="AY1446">
        <v>37.392499999999998</v>
      </c>
      <c r="AZ1446">
        <v>38.897300000000001</v>
      </c>
    </row>
    <row r="1447" spans="1:52" x14ac:dyDescent="0.3">
      <c r="A1447" s="43" t="s">
        <v>1011</v>
      </c>
      <c r="B1447" t="s">
        <v>4440</v>
      </c>
      <c r="C1447" t="s">
        <v>110</v>
      </c>
      <c r="D1447" s="8" t="s">
        <v>104</v>
      </c>
      <c r="E1447" s="8" t="s">
        <v>160</v>
      </c>
      <c r="F1447" s="8" t="s">
        <v>15</v>
      </c>
      <c r="G1447" s="8" t="s">
        <v>9251</v>
      </c>
      <c r="H1447" s="8" t="s">
        <v>160</v>
      </c>
      <c r="I1447" s="8" t="s">
        <v>15</v>
      </c>
      <c r="J1447" s="8">
        <v>245</v>
      </c>
      <c r="K1447" s="14" t="s">
        <v>1010</v>
      </c>
      <c r="L1447" s="14" t="s">
        <v>8926</v>
      </c>
      <c r="M1447" s="10">
        <v>1.7930402900576901</v>
      </c>
      <c r="N1447" s="8" t="s">
        <v>7977</v>
      </c>
      <c r="O1447" s="8" t="s">
        <v>147</v>
      </c>
      <c r="P1447" s="9">
        <v>0.40878472222222223</v>
      </c>
      <c r="Q1447" s="9">
        <v>0.41723379629629631</v>
      </c>
      <c r="R1447" s="8">
        <v>0</v>
      </c>
      <c r="S1447" s="10">
        <v>16.658333333333335</v>
      </c>
      <c r="T1447" s="8" t="s">
        <v>8927</v>
      </c>
      <c r="U1447" s="8" t="s">
        <v>8928</v>
      </c>
      <c r="V1447" s="10">
        <v>0.793606124537103</v>
      </c>
      <c r="W1447">
        <v>19842.46</v>
      </c>
      <c r="X1447" s="8">
        <v>28</v>
      </c>
      <c r="Y1447" s="8">
        <v>0.93086419753086402</v>
      </c>
      <c r="Z1447">
        <v>23</v>
      </c>
      <c r="AA1447">
        <v>498</v>
      </c>
      <c r="AB1447" s="8">
        <f>Solution[[#This Row],[Old Stop]] +1</f>
        <v>246</v>
      </c>
      <c r="AC1447" s="8" t="str">
        <f>_xlfn.CONCAT(Solution[[#This Row],[Old Rt '#]],"_",Solution[[#This Row],[Week '#]],"_", _xlfn.SWITCH(Solution[[#This Row],[Old Delivery Day]], "M", "Monday", "T", "Tuesday", "W", "Wednesday", "R", "Thursday", "F", "Friday"))</f>
        <v>101_Week4_Tuesday</v>
      </c>
      <c r="AD1447" s="20">
        <v>344.0838</v>
      </c>
      <c r="AE1447" s="20">
        <v>405.59840000000003</v>
      </c>
      <c r="AF1447" s="20">
        <v>439.31689999999998</v>
      </c>
      <c r="AG1447" s="20">
        <v>422.48689999999999</v>
      </c>
      <c r="AH1447">
        <v>438.45</v>
      </c>
      <c r="AI1447" s="8" t="s">
        <v>4399</v>
      </c>
      <c r="AJ1447" s="8" t="s">
        <v>5647</v>
      </c>
      <c r="AK1447" s="8">
        <v>1</v>
      </c>
      <c r="AL1447" s="8">
        <v>405</v>
      </c>
      <c r="AM1447" s="11">
        <v>427.38</v>
      </c>
      <c r="AN1447" s="11">
        <v>425.99</v>
      </c>
      <c r="AO1447" t="s">
        <v>164</v>
      </c>
      <c r="AP1447" s="8" t="s">
        <v>191</v>
      </c>
      <c r="AQ1447" s="8" t="s">
        <v>44</v>
      </c>
      <c r="AR1447" s="8" t="s">
        <v>164</v>
      </c>
      <c r="AS1447" s="8" t="s">
        <v>164</v>
      </c>
      <c r="AT1447" s="8" t="s">
        <v>168</v>
      </c>
      <c r="AU14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7" s="8"/>
      <c r="AW1447">
        <v>86.020949999999999</v>
      </c>
      <c r="AX1447">
        <v>101.39960000000001</v>
      </c>
      <c r="AY1447">
        <v>109.82922499999999</v>
      </c>
      <c r="AZ1447">
        <v>105.621725</v>
      </c>
    </row>
    <row r="1448" spans="1:52" x14ac:dyDescent="0.3">
      <c r="A1448" s="43" t="s">
        <v>77</v>
      </c>
      <c r="D1448" s="8" t="s">
        <v>104</v>
      </c>
      <c r="E1448" s="8" t="s">
        <v>160</v>
      </c>
      <c r="F1448" s="8" t="s">
        <v>15</v>
      </c>
      <c r="J1448" s="8"/>
      <c r="K1448" s="14" t="s">
        <v>3551</v>
      </c>
      <c r="L1448" s="14" t="s">
        <v>3552</v>
      </c>
      <c r="M1448" s="10">
        <v>20.097184558786498</v>
      </c>
      <c r="N1448" s="8" t="s">
        <v>8002</v>
      </c>
      <c r="P1448" s="9">
        <v>0.64500000000000002</v>
      </c>
      <c r="Q1448" s="9">
        <v>0.64500000000000002</v>
      </c>
      <c r="R1448" s="8">
        <v>0</v>
      </c>
      <c r="T1448" s="8" t="s">
        <v>3553</v>
      </c>
      <c r="U1448" s="8" t="s">
        <v>3554</v>
      </c>
      <c r="V1448" s="10">
        <v>13.7078686964804</v>
      </c>
      <c r="W1448"/>
      <c r="Z1448"/>
      <c r="AA1448"/>
      <c r="AB1448" s="8">
        <f>Solution[[#This Row],[Old Stop]] +1</f>
        <v>1</v>
      </c>
      <c r="AC1448" s="8" t="e">
        <f>_xlfn.CONCAT(Solution[[#This Row],[Old Rt '#]],"_",Solution[[#This Row],[Week '#]],"_", _xlfn.SWITCH(Solution[[#This Row],[Old Delivery Day]], "M", "Monday", "T", "Tuesday", "W", "Wednesday", "R", "Thursday", "F", "Friday"))</f>
        <v>#N/A</v>
      </c>
      <c r="AD1448" s="20"/>
      <c r="AE1448" s="20"/>
      <c r="AI1448" s="8" t="s">
        <v>4399</v>
      </c>
      <c r="AJ1448" s="8" t="s">
        <v>5647</v>
      </c>
      <c r="AK1448" s="8">
        <v>17</v>
      </c>
      <c r="AL1448" s="8"/>
      <c r="AM1448" s="11"/>
      <c r="AN1448" s="11"/>
      <c r="AO1448" t="s">
        <v>163</v>
      </c>
      <c r="AP1448" s="8"/>
      <c r="AQ1448" s="8"/>
      <c r="AR1448" s="8" t="s">
        <v>163</v>
      </c>
      <c r="AS1448" s="8" t="s">
        <v>163</v>
      </c>
      <c r="AT1448" s="8"/>
      <c r="AU14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8" s="8"/>
    </row>
    <row r="1449" spans="1:52" x14ac:dyDescent="0.3">
      <c r="A1449" s="43" t="s">
        <v>1768</v>
      </c>
      <c r="B1449" t="s">
        <v>116</v>
      </c>
      <c r="C1449" t="s">
        <v>4537</v>
      </c>
      <c r="D1449" s="8" t="s">
        <v>104</v>
      </c>
      <c r="E1449" s="8" t="s">
        <v>160</v>
      </c>
      <c r="F1449" s="8" t="s">
        <v>12</v>
      </c>
      <c r="G1449" s="8" t="s">
        <v>9253</v>
      </c>
      <c r="H1449" s="8" t="s">
        <v>290</v>
      </c>
      <c r="I1449" s="8" t="s">
        <v>48</v>
      </c>
      <c r="J1449" s="8">
        <v>1</v>
      </c>
      <c r="K1449" s="14" t="s">
        <v>1767</v>
      </c>
      <c r="L1449" s="14" t="s">
        <v>5884</v>
      </c>
      <c r="M1449" s="10">
        <v>1.0584607119602101</v>
      </c>
      <c r="N1449" s="8" t="s">
        <v>6271</v>
      </c>
      <c r="O1449" s="8" t="s">
        <v>147</v>
      </c>
      <c r="P1449" s="9">
        <v>0.49844907407407407</v>
      </c>
      <c r="Q1449" s="9">
        <v>0.50516203703703699</v>
      </c>
      <c r="R1449" s="8">
        <v>0</v>
      </c>
      <c r="S1449" s="10">
        <v>9.4354006285390355</v>
      </c>
      <c r="T1449" s="8" t="s">
        <v>4539</v>
      </c>
      <c r="U1449" s="8" t="s">
        <v>4540</v>
      </c>
      <c r="V1449" s="10">
        <v>0.48372112095687397</v>
      </c>
      <c r="W1449">
        <v>364</v>
      </c>
      <c r="X1449" s="8">
        <v>0</v>
      </c>
      <c r="Y1449" s="8">
        <v>0</v>
      </c>
      <c r="Z1449">
        <v>0</v>
      </c>
      <c r="AA1449">
        <v>0</v>
      </c>
      <c r="AB1449" s="8">
        <f>Solution[[#This Row],[Old Stop]] +1</f>
        <v>2</v>
      </c>
      <c r="AC1449" s="8" t="str">
        <f>_xlfn.CONCAT(Solution[[#This Row],[Old Rt '#]],"_",Solution[[#This Row],[Week '#]],"_", _xlfn.SWITCH(Solution[[#This Row],[Old Delivery Day]], "M", "Monday", "T", "Tuesday", "W", "Wednesday", "R", "Thursday", "F", "Friday"))</f>
        <v>105_Week4_Thursday</v>
      </c>
      <c r="AD1449" s="20">
        <v>80.59</v>
      </c>
      <c r="AE1449" s="20">
        <v>67.6066</v>
      </c>
      <c r="AF1449" s="20">
        <v>0</v>
      </c>
      <c r="AG1449" s="20">
        <v>210.6</v>
      </c>
      <c r="AH1449" t="s">
        <v>247</v>
      </c>
      <c r="AI1449" s="8" t="s">
        <v>4434</v>
      </c>
      <c r="AJ1449" s="8" t="s">
        <v>5609</v>
      </c>
      <c r="AK1449" s="8">
        <v>1</v>
      </c>
      <c r="AL1449" s="8">
        <v>0</v>
      </c>
      <c r="AM1449" s="11">
        <v>19.6175</v>
      </c>
      <c r="AN1449" s="11">
        <v>0</v>
      </c>
      <c r="AO1449" t="s">
        <v>163</v>
      </c>
      <c r="AP1449" s="8" t="s">
        <v>191</v>
      </c>
      <c r="AQ1449" s="8" t="s">
        <v>44</v>
      </c>
      <c r="AR1449" s="8" t="s">
        <v>163</v>
      </c>
      <c r="AS1449" s="8" t="s">
        <v>163</v>
      </c>
      <c r="AT1449" s="8" t="s">
        <v>168</v>
      </c>
      <c r="AU14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49" s="8">
        <v>0</v>
      </c>
      <c r="AW1449">
        <v>20.147500000000001</v>
      </c>
      <c r="AX1449">
        <v>16.90165</v>
      </c>
      <c r="AY1449">
        <v>0</v>
      </c>
      <c r="AZ1449">
        <v>52.65</v>
      </c>
    </row>
    <row r="1450" spans="1:52" x14ac:dyDescent="0.3">
      <c r="A1450" s="43" t="s">
        <v>618</v>
      </c>
      <c r="B1450" t="s">
        <v>4442</v>
      </c>
      <c r="C1450" t="s">
        <v>110</v>
      </c>
      <c r="D1450" s="8" t="s">
        <v>104</v>
      </c>
      <c r="E1450" s="8" t="s">
        <v>160</v>
      </c>
      <c r="F1450" s="8" t="s">
        <v>12</v>
      </c>
      <c r="G1450" s="8" t="s">
        <v>140</v>
      </c>
      <c r="H1450" s="8" t="s">
        <v>160</v>
      </c>
      <c r="I1450" s="8" t="s">
        <v>48</v>
      </c>
      <c r="J1450" s="8">
        <v>310</v>
      </c>
      <c r="K1450" s="14" t="s">
        <v>617</v>
      </c>
      <c r="L1450" s="14" t="s">
        <v>5882</v>
      </c>
      <c r="M1450" s="10">
        <v>1.82111854118051</v>
      </c>
      <c r="N1450" s="8" t="s">
        <v>6272</v>
      </c>
      <c r="O1450" s="8" t="s">
        <v>147</v>
      </c>
      <c r="P1450" s="9">
        <v>0.49278935185185185</v>
      </c>
      <c r="Q1450" s="9">
        <v>0.49770833333333331</v>
      </c>
      <c r="R1450" s="8">
        <v>0</v>
      </c>
      <c r="S1450" s="10">
        <v>5.2733333333333334</v>
      </c>
      <c r="T1450" s="8" t="s">
        <v>4444</v>
      </c>
      <c r="U1450" s="8" t="s">
        <v>4445</v>
      </c>
      <c r="V1450" s="10">
        <v>1.1593967372212799</v>
      </c>
      <c r="W1450">
        <v>1871.79</v>
      </c>
      <c r="X1450" s="8">
        <v>0</v>
      </c>
      <c r="Y1450" s="8">
        <v>0</v>
      </c>
      <c r="Z1450">
        <v>0</v>
      </c>
      <c r="AA1450">
        <v>0</v>
      </c>
      <c r="AB1450" s="8">
        <f>Solution[[#This Row],[Old Stop]] +1</f>
        <v>311</v>
      </c>
      <c r="AC1450" s="8" t="str">
        <f>_xlfn.CONCAT(Solution[[#This Row],[Old Rt '#]],"_",Solution[[#This Row],[Week '#]],"_", _xlfn.SWITCH(Solution[[#This Row],[Old Delivery Day]], "M", "Monday", "T", "Tuesday", "W", "Wednesday", "R", "Thursday", "F", "Friday"))</f>
        <v>101_Week4_Thursday</v>
      </c>
      <c r="AD1450" s="20">
        <v>43.36</v>
      </c>
      <c r="AE1450" s="20">
        <v>43.466900000000003</v>
      </c>
      <c r="AF1450" s="20">
        <v>49.191400000000002</v>
      </c>
      <c r="AG1450" s="20">
        <v>47.953000000000003</v>
      </c>
      <c r="AH1450">
        <v>49.89</v>
      </c>
      <c r="AI1450" s="8" t="s">
        <v>4434</v>
      </c>
      <c r="AJ1450" s="8" t="s">
        <v>5609</v>
      </c>
      <c r="AK1450" s="8">
        <v>1</v>
      </c>
      <c r="AL1450" s="8">
        <v>0</v>
      </c>
      <c r="AM1450" s="11">
        <v>49.63</v>
      </c>
      <c r="AN1450" s="11">
        <v>47.935000000000002</v>
      </c>
      <c r="AO1450" t="s">
        <v>163</v>
      </c>
      <c r="AP1450" s="8" t="s">
        <v>191</v>
      </c>
      <c r="AQ1450" s="8" t="s">
        <v>44</v>
      </c>
      <c r="AR1450" s="8" t="s">
        <v>164</v>
      </c>
      <c r="AS1450" s="8" t="s">
        <v>163</v>
      </c>
      <c r="AT1450" s="8" t="s">
        <v>168</v>
      </c>
      <c r="AU14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0" s="8">
        <v>0</v>
      </c>
      <c r="AW1450">
        <v>10.84</v>
      </c>
      <c r="AX1450">
        <v>10.866725000000001</v>
      </c>
      <c r="AY1450">
        <v>12.29785</v>
      </c>
      <c r="AZ1450">
        <v>11.988250000000001</v>
      </c>
    </row>
    <row r="1451" spans="1:52" x14ac:dyDescent="0.3">
      <c r="A1451" s="43" t="s">
        <v>616</v>
      </c>
      <c r="B1451" t="s">
        <v>4641</v>
      </c>
      <c r="C1451" t="s">
        <v>110</v>
      </c>
      <c r="D1451" s="8" t="s">
        <v>104</v>
      </c>
      <c r="E1451" s="8" t="s">
        <v>160</v>
      </c>
      <c r="F1451" s="8" t="s">
        <v>12</v>
      </c>
      <c r="G1451" s="8" t="s">
        <v>9251</v>
      </c>
      <c r="H1451" s="8" t="s">
        <v>160</v>
      </c>
      <c r="I1451" s="8" t="s">
        <v>48</v>
      </c>
      <c r="J1451" s="8">
        <v>120</v>
      </c>
      <c r="K1451" s="14" t="s">
        <v>615</v>
      </c>
      <c r="L1451" s="14" t="s">
        <v>5949</v>
      </c>
      <c r="M1451" s="10">
        <v>0.57520334941784801</v>
      </c>
      <c r="N1451" s="8" t="s">
        <v>6275</v>
      </c>
      <c r="O1451" s="8" t="s">
        <v>125</v>
      </c>
      <c r="P1451" s="9">
        <v>0.48076388888888888</v>
      </c>
      <c r="Q1451" s="9">
        <v>0.49152777777777779</v>
      </c>
      <c r="R1451" s="8">
        <v>0</v>
      </c>
      <c r="S1451" s="10">
        <v>14.483333333333334</v>
      </c>
      <c r="T1451" s="8" t="s">
        <v>4643</v>
      </c>
      <c r="U1451" s="8" t="s">
        <v>4644</v>
      </c>
      <c r="V1451" s="10">
        <v>0.467375924648601</v>
      </c>
      <c r="W1451">
        <v>2425.5300000000002</v>
      </c>
      <c r="X1451" s="8">
        <v>0</v>
      </c>
      <c r="Y1451" s="8">
        <v>0</v>
      </c>
      <c r="Z1451">
        <v>0</v>
      </c>
      <c r="AA1451">
        <v>0</v>
      </c>
      <c r="AB1451" s="8">
        <f>Solution[[#This Row],[Old Stop]] +1</f>
        <v>121</v>
      </c>
      <c r="AC1451" s="8" t="str">
        <f>_xlfn.CONCAT(Solution[[#This Row],[Old Rt '#]],"_",Solution[[#This Row],[Week '#]],"_", _xlfn.SWITCH(Solution[[#This Row],[Old Delivery Day]], "M", "Monday", "T", "Tuesday", "W", "Wednesday", "R", "Thursday", "F", "Friday"))</f>
        <v>101_Week4_Thursday</v>
      </c>
      <c r="AD1451" s="20">
        <v>79.674999999999997</v>
      </c>
      <c r="AE1451" s="20">
        <v>91.39</v>
      </c>
      <c r="AF1451" s="20">
        <v>104.7071</v>
      </c>
      <c r="AG1451" s="20">
        <v>99.124200000000002</v>
      </c>
      <c r="AH1451">
        <v>57.92</v>
      </c>
      <c r="AI1451" s="8" t="s">
        <v>4434</v>
      </c>
      <c r="AJ1451" s="8" t="s">
        <v>5609</v>
      </c>
      <c r="AK1451" s="8">
        <v>1</v>
      </c>
      <c r="AL1451" s="8">
        <v>0</v>
      </c>
      <c r="AM1451" s="11">
        <v>51.534999999999997</v>
      </c>
      <c r="AN1451" s="11">
        <v>47.53</v>
      </c>
      <c r="AO1451" t="s">
        <v>163</v>
      </c>
      <c r="AP1451" s="8" t="s">
        <v>191</v>
      </c>
      <c r="AQ1451" s="8" t="s">
        <v>44</v>
      </c>
      <c r="AR1451" s="8" t="s">
        <v>164</v>
      </c>
      <c r="AS1451" s="8" t="s">
        <v>163</v>
      </c>
      <c r="AT1451" s="8" t="s">
        <v>168</v>
      </c>
      <c r="AU14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1" s="8">
        <v>0</v>
      </c>
      <c r="AW1451">
        <v>19.918749999999999</v>
      </c>
      <c r="AX1451">
        <v>22.8475</v>
      </c>
      <c r="AY1451">
        <v>26.176774999999999</v>
      </c>
      <c r="AZ1451">
        <v>24.78105</v>
      </c>
    </row>
    <row r="1452" spans="1:52" x14ac:dyDescent="0.3">
      <c r="A1452" s="43" t="s">
        <v>1633</v>
      </c>
      <c r="B1452" t="s">
        <v>4517</v>
      </c>
      <c r="C1452" t="s">
        <v>110</v>
      </c>
      <c r="D1452" s="8" t="s">
        <v>104</v>
      </c>
      <c r="E1452" s="8" t="s">
        <v>160</v>
      </c>
      <c r="F1452" s="8" t="s">
        <v>12</v>
      </c>
      <c r="G1452" s="8" t="s">
        <v>9259</v>
      </c>
      <c r="H1452" s="8" t="s">
        <v>290</v>
      </c>
      <c r="I1452" s="8" t="s">
        <v>48</v>
      </c>
      <c r="J1452" s="8">
        <v>200</v>
      </c>
      <c r="K1452" s="14" t="s">
        <v>1632</v>
      </c>
      <c r="L1452" s="14" t="s">
        <v>5927</v>
      </c>
      <c r="M1452" s="10">
        <v>0.151462650107476</v>
      </c>
      <c r="N1452" s="8" t="s">
        <v>9234</v>
      </c>
      <c r="O1452" s="8" t="s">
        <v>125</v>
      </c>
      <c r="P1452" s="9">
        <v>0.53835648148148152</v>
      </c>
      <c r="Q1452" s="9">
        <v>0.54195601851851849</v>
      </c>
      <c r="R1452" s="8">
        <v>0</v>
      </c>
      <c r="S1452" s="10">
        <v>8.3555555550000005</v>
      </c>
      <c r="T1452" s="8" t="s">
        <v>4519</v>
      </c>
      <c r="U1452" s="8" t="s">
        <v>4520</v>
      </c>
      <c r="V1452" s="10">
        <v>0.13339716355758299</v>
      </c>
      <c r="W1452">
        <v>1054.8</v>
      </c>
      <c r="X1452" s="8">
        <v>0</v>
      </c>
      <c r="Y1452" s="8">
        <v>0</v>
      </c>
      <c r="Z1452">
        <v>0</v>
      </c>
      <c r="AA1452">
        <v>0</v>
      </c>
      <c r="AB1452" s="8">
        <f>Solution[[#This Row],[Old Stop]] +1</f>
        <v>201</v>
      </c>
      <c r="AC1452" s="8" t="str">
        <f>_xlfn.CONCAT(Solution[[#This Row],[Old Rt '#]],"_",Solution[[#This Row],[Week '#]],"_", _xlfn.SWITCH(Solution[[#This Row],[Old Delivery Day]], "M", "Monday", "T", "Tuesday", "W", "Wednesday", "R", "Thursday", "F", "Friday"))</f>
        <v>105_Week4_Thursday</v>
      </c>
      <c r="AD1452" s="20">
        <v>36.49</v>
      </c>
      <c r="AE1452" s="20">
        <v>40.643300000000004</v>
      </c>
      <c r="AF1452" s="20">
        <v>45.861400000000003</v>
      </c>
      <c r="AG1452" s="20">
        <v>46.8142</v>
      </c>
      <c r="AH1452">
        <v>24.97</v>
      </c>
      <c r="AI1452" s="8" t="s">
        <v>4434</v>
      </c>
      <c r="AJ1452" s="8" t="s">
        <v>5609</v>
      </c>
      <c r="AK1452" s="8">
        <v>1</v>
      </c>
      <c r="AL1452" s="8">
        <v>0</v>
      </c>
      <c r="AM1452" s="11">
        <v>22.105</v>
      </c>
      <c r="AN1452" s="11">
        <v>23.717500000000001</v>
      </c>
      <c r="AO1452" t="s">
        <v>163</v>
      </c>
      <c r="AP1452" s="8" t="s">
        <v>191</v>
      </c>
      <c r="AQ1452" s="8" t="s">
        <v>44</v>
      </c>
      <c r="AR1452" s="8" t="s">
        <v>163</v>
      </c>
      <c r="AS1452" s="8" t="s">
        <v>163</v>
      </c>
      <c r="AT1452" s="8" t="s">
        <v>168</v>
      </c>
      <c r="AU14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2" s="8">
        <v>0</v>
      </c>
      <c r="AW1452">
        <v>9.1225000000000005</v>
      </c>
      <c r="AX1452">
        <v>10.160825000000001</v>
      </c>
      <c r="AY1452">
        <v>11.465350000000001</v>
      </c>
      <c r="AZ1452">
        <v>11.70355</v>
      </c>
    </row>
    <row r="1453" spans="1:52" x14ac:dyDescent="0.3">
      <c r="A1453" s="43" t="s">
        <v>1317</v>
      </c>
      <c r="B1453" t="s">
        <v>4653</v>
      </c>
      <c r="C1453" t="s">
        <v>110</v>
      </c>
      <c r="D1453" s="8" t="s">
        <v>104</v>
      </c>
      <c r="E1453" s="8" t="s">
        <v>160</v>
      </c>
      <c r="F1453" s="8" t="s">
        <v>12</v>
      </c>
      <c r="G1453" s="8" t="s">
        <v>4484</v>
      </c>
      <c r="H1453" s="8" t="s">
        <v>290</v>
      </c>
      <c r="I1453" s="8" t="s">
        <v>48</v>
      </c>
      <c r="J1453" s="8">
        <v>45</v>
      </c>
      <c r="K1453" s="14" t="s">
        <v>1316</v>
      </c>
      <c r="L1453" s="14" t="s">
        <v>5929</v>
      </c>
      <c r="M1453" s="10">
        <v>0.54302600748678698</v>
      </c>
      <c r="N1453" s="8" t="s">
        <v>6274</v>
      </c>
      <c r="O1453" s="8" t="s">
        <v>125</v>
      </c>
      <c r="P1453" s="9">
        <v>0.53115740740740736</v>
      </c>
      <c r="Q1453" s="9">
        <v>0.53824074074074069</v>
      </c>
      <c r="R1453" s="8">
        <v>0</v>
      </c>
      <c r="S1453" s="10">
        <v>11.272222221666667</v>
      </c>
      <c r="T1453" s="8" t="s">
        <v>4655</v>
      </c>
      <c r="U1453" s="8" t="s">
        <v>4656</v>
      </c>
      <c r="V1453" s="10">
        <v>0.44337008077517698</v>
      </c>
      <c r="W1453">
        <v>2159.11</v>
      </c>
      <c r="X1453" s="8">
        <v>0</v>
      </c>
      <c r="Y1453" s="8">
        <v>0</v>
      </c>
      <c r="Z1453">
        <v>0</v>
      </c>
      <c r="AA1453">
        <v>0</v>
      </c>
      <c r="AB1453" s="8">
        <f>Solution[[#This Row],[Old Stop]] +1</f>
        <v>46</v>
      </c>
      <c r="AC1453" s="8" t="str">
        <f>_xlfn.CONCAT(Solution[[#This Row],[Old Rt '#]],"_",Solution[[#This Row],[Week '#]],"_", _xlfn.SWITCH(Solution[[#This Row],[Old Delivery Day]], "M", "Monday", "T", "Tuesday", "W", "Wednesday", "R", "Thursday", "F", "Friday"))</f>
        <v>105_Week4_Thursday</v>
      </c>
      <c r="AD1453" s="20">
        <v>75.101600000000005</v>
      </c>
      <c r="AE1453" s="20">
        <v>76.726600000000005</v>
      </c>
      <c r="AF1453" s="20">
        <v>74.264399999999995</v>
      </c>
      <c r="AG1453" s="20">
        <v>69.27</v>
      </c>
      <c r="AH1453">
        <v>50.13</v>
      </c>
      <c r="AI1453" s="8" t="s">
        <v>4434</v>
      </c>
      <c r="AJ1453" s="8" t="s">
        <v>5609</v>
      </c>
      <c r="AK1453" s="8">
        <v>1</v>
      </c>
      <c r="AL1453" s="8">
        <v>0</v>
      </c>
      <c r="AM1453" s="11">
        <v>44.641199999999998</v>
      </c>
      <c r="AN1453" s="11">
        <v>47.288699999999999</v>
      </c>
      <c r="AO1453" t="s">
        <v>163</v>
      </c>
      <c r="AP1453" s="8" t="s">
        <v>191</v>
      </c>
      <c r="AQ1453" s="8" t="s">
        <v>44</v>
      </c>
      <c r="AR1453" s="8" t="s">
        <v>163</v>
      </c>
      <c r="AS1453" s="8" t="s">
        <v>163</v>
      </c>
      <c r="AT1453" s="8" t="s">
        <v>168</v>
      </c>
      <c r="AU14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3" s="8">
        <v>0</v>
      </c>
      <c r="AW1453">
        <v>18.775400000000001</v>
      </c>
      <c r="AX1453">
        <v>19.181650000000001</v>
      </c>
      <c r="AY1453">
        <v>18.566099999999999</v>
      </c>
      <c r="AZ1453">
        <v>17.317499999999999</v>
      </c>
    </row>
    <row r="1454" spans="1:52" x14ac:dyDescent="0.3">
      <c r="A1454" s="43" t="s">
        <v>1033</v>
      </c>
      <c r="B1454" t="s">
        <v>121</v>
      </c>
      <c r="C1454" t="s">
        <v>4537</v>
      </c>
      <c r="D1454" s="8" t="s">
        <v>104</v>
      </c>
      <c r="E1454" s="8" t="s">
        <v>160</v>
      </c>
      <c r="F1454" s="8" t="s">
        <v>12</v>
      </c>
      <c r="G1454" s="8" t="s">
        <v>4497</v>
      </c>
      <c r="H1454" s="8" t="s">
        <v>290</v>
      </c>
      <c r="I1454" s="8" t="s">
        <v>48</v>
      </c>
      <c r="J1454" s="8">
        <v>50</v>
      </c>
      <c r="K1454" s="14" t="s">
        <v>1032</v>
      </c>
      <c r="L1454" s="14" t="s">
        <v>5885</v>
      </c>
      <c r="M1454" s="10">
        <v>0</v>
      </c>
      <c r="N1454" s="8" t="s">
        <v>6273</v>
      </c>
      <c r="O1454" s="8" t="s">
        <v>147</v>
      </c>
      <c r="P1454" s="9">
        <v>0.50516203703703699</v>
      </c>
      <c r="Q1454" s="9">
        <v>0.530787037037037</v>
      </c>
      <c r="R1454" s="8">
        <v>0</v>
      </c>
      <c r="S1454" s="10">
        <v>35.986666666666665</v>
      </c>
      <c r="T1454" s="8" t="s">
        <v>4539</v>
      </c>
      <c r="U1454" s="8" t="s">
        <v>4540</v>
      </c>
      <c r="V1454" s="10"/>
      <c r="W1454">
        <v>7632.52</v>
      </c>
      <c r="X1454" s="8">
        <v>4</v>
      </c>
      <c r="Y1454" s="8">
        <v>0.82608695652173902</v>
      </c>
      <c r="Z1454">
        <v>2</v>
      </c>
      <c r="AA1454">
        <v>23</v>
      </c>
      <c r="AB1454" s="8">
        <f>Solution[[#This Row],[Old Stop]] +1</f>
        <v>51</v>
      </c>
      <c r="AC1454" s="8" t="str">
        <f>_xlfn.CONCAT(Solution[[#This Row],[Old Rt '#]],"_",Solution[[#This Row],[Week '#]],"_", _xlfn.SWITCH(Solution[[#This Row],[Old Delivery Day]], "M", "Monday", "T", "Tuesday", "W", "Wednesday", "R", "Thursday", "F", "Friday"))</f>
        <v>105_Week4_Thursday</v>
      </c>
      <c r="AD1454" s="20">
        <v>148.3383</v>
      </c>
      <c r="AE1454" s="20">
        <v>142.25</v>
      </c>
      <c r="AF1454" s="20">
        <v>144.745</v>
      </c>
      <c r="AG1454" s="20">
        <v>156.22839999999999</v>
      </c>
      <c r="AH1454">
        <v>151.41</v>
      </c>
      <c r="AI1454" s="8" t="s">
        <v>4434</v>
      </c>
      <c r="AJ1454" s="8" t="s">
        <v>5609</v>
      </c>
      <c r="AK1454" s="8">
        <v>1</v>
      </c>
      <c r="AL1454" s="8">
        <v>23</v>
      </c>
      <c r="AM1454" s="11">
        <v>148.08369999999999</v>
      </c>
      <c r="AN1454" s="11">
        <v>160.32499999999999</v>
      </c>
      <c r="AO1454" t="s">
        <v>163</v>
      </c>
      <c r="AP1454" s="8" t="s">
        <v>191</v>
      </c>
      <c r="AQ1454" s="8" t="s">
        <v>44</v>
      </c>
      <c r="AR1454" s="8" t="s">
        <v>163</v>
      </c>
      <c r="AS1454" s="8" t="s">
        <v>163</v>
      </c>
      <c r="AT1454" s="8" t="s">
        <v>168</v>
      </c>
      <c r="AU14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4" s="8">
        <v>23</v>
      </c>
      <c r="AW1454">
        <v>37.084575000000001</v>
      </c>
      <c r="AX1454">
        <v>35.5625</v>
      </c>
      <c r="AY1454">
        <v>36.186250000000001</v>
      </c>
      <c r="AZ1454">
        <v>39.057099999999998</v>
      </c>
    </row>
    <row r="1455" spans="1:52" x14ac:dyDescent="0.3">
      <c r="A1455" s="43" t="s">
        <v>1246</v>
      </c>
      <c r="B1455" t="s">
        <v>158</v>
      </c>
      <c r="C1455" t="s">
        <v>123</v>
      </c>
      <c r="D1455" s="8" t="s">
        <v>104</v>
      </c>
      <c r="E1455" s="8" t="s">
        <v>160</v>
      </c>
      <c r="F1455" s="8" t="s">
        <v>12</v>
      </c>
      <c r="G1455" s="8" t="s">
        <v>9248</v>
      </c>
      <c r="H1455" s="8" t="s">
        <v>290</v>
      </c>
      <c r="I1455" s="8" t="s">
        <v>48</v>
      </c>
      <c r="J1455" s="8">
        <v>80</v>
      </c>
      <c r="K1455" s="14" t="s">
        <v>1245</v>
      </c>
      <c r="L1455" s="14" t="s">
        <v>5879</v>
      </c>
      <c r="M1455" s="10">
        <v>0</v>
      </c>
      <c r="N1455" s="8" t="s">
        <v>8012</v>
      </c>
      <c r="O1455" s="8" t="s">
        <v>147</v>
      </c>
      <c r="P1455" s="9">
        <v>0.47407407407407409</v>
      </c>
      <c r="Q1455" s="9">
        <v>0.48037037037037039</v>
      </c>
      <c r="R1455" s="8">
        <v>0</v>
      </c>
      <c r="S1455" s="10">
        <v>10.48</v>
      </c>
      <c r="T1455" s="8" t="s">
        <v>4432</v>
      </c>
      <c r="U1455" s="8" t="s">
        <v>4433</v>
      </c>
      <c r="V1455" s="10"/>
      <c r="W1455">
        <v>6556.08</v>
      </c>
      <c r="X1455" s="8">
        <v>0</v>
      </c>
      <c r="Y1455" s="8">
        <v>0</v>
      </c>
      <c r="Z1455">
        <v>0</v>
      </c>
      <c r="AA1455">
        <v>0</v>
      </c>
      <c r="AB1455" s="8">
        <f>Solution[[#This Row],[Old Stop]] +1</f>
        <v>81</v>
      </c>
      <c r="AC1455" s="8" t="str">
        <f>_xlfn.CONCAT(Solution[[#This Row],[Old Rt '#]],"_",Solution[[#This Row],[Week '#]],"_", _xlfn.SWITCH(Solution[[#This Row],[Old Delivery Day]], "M", "Monday", "T", "Tuesday", "W", "Wednesday", "R", "Thursday", "F", "Friday"))</f>
        <v>105_Week4_Thursday</v>
      </c>
      <c r="AD1455" s="20">
        <v>124.0133</v>
      </c>
      <c r="AE1455" s="20">
        <v>133.96690000000001</v>
      </c>
      <c r="AF1455" s="20">
        <v>129.995</v>
      </c>
      <c r="AG1455" s="20">
        <v>130.0883</v>
      </c>
      <c r="AH1455">
        <v>131.53</v>
      </c>
      <c r="AI1455" s="8" t="s">
        <v>4434</v>
      </c>
      <c r="AJ1455" s="8" t="s">
        <v>5609</v>
      </c>
      <c r="AK1455" s="8">
        <v>1</v>
      </c>
      <c r="AL1455" s="8">
        <v>0</v>
      </c>
      <c r="AM1455" s="11">
        <v>126.46</v>
      </c>
      <c r="AN1455" s="11">
        <v>129.9237</v>
      </c>
      <c r="AO1455" t="s">
        <v>163</v>
      </c>
      <c r="AP1455" s="8" t="s">
        <v>793</v>
      </c>
      <c r="AQ1455" s="8" t="s">
        <v>44</v>
      </c>
      <c r="AR1455" s="8" t="s">
        <v>163</v>
      </c>
      <c r="AS1455" s="8" t="s">
        <v>163</v>
      </c>
      <c r="AT1455" s="8" t="s">
        <v>168</v>
      </c>
      <c r="AU14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5" s="8">
        <v>0</v>
      </c>
      <c r="AW1455">
        <v>31.003325</v>
      </c>
      <c r="AX1455">
        <v>33.491725000000002</v>
      </c>
      <c r="AY1455">
        <v>32.498750000000001</v>
      </c>
      <c r="AZ1455">
        <v>32.522075000000001</v>
      </c>
    </row>
    <row r="1456" spans="1:52" x14ac:dyDescent="0.3">
      <c r="A1456" s="43" t="s">
        <v>1541</v>
      </c>
      <c r="B1456" t="s">
        <v>3518</v>
      </c>
      <c r="C1456" t="s">
        <v>107</v>
      </c>
      <c r="D1456" s="8" t="s">
        <v>104</v>
      </c>
      <c r="E1456" s="8" t="s">
        <v>160</v>
      </c>
      <c r="F1456" s="8" t="s">
        <v>12</v>
      </c>
      <c r="G1456" s="8" t="s">
        <v>180</v>
      </c>
      <c r="H1456" s="8" t="s">
        <v>160</v>
      </c>
      <c r="I1456" s="8" t="s">
        <v>12</v>
      </c>
      <c r="J1456" s="8">
        <v>1</v>
      </c>
      <c r="K1456" s="14" t="s">
        <v>258</v>
      </c>
      <c r="L1456" s="14" t="s">
        <v>5749</v>
      </c>
      <c r="M1456" s="10">
        <v>0</v>
      </c>
      <c r="N1456" s="8" t="s">
        <v>8011</v>
      </c>
      <c r="O1456" s="8" t="s">
        <v>147</v>
      </c>
      <c r="P1456" s="9">
        <v>0.34312500000000001</v>
      </c>
      <c r="Q1456" s="9">
        <v>0.36503472222222222</v>
      </c>
      <c r="R1456" s="8">
        <v>0</v>
      </c>
      <c r="S1456" s="10">
        <v>15.866666666666667</v>
      </c>
      <c r="T1456" s="8" t="s">
        <v>3520</v>
      </c>
      <c r="U1456" s="8" t="s">
        <v>3521</v>
      </c>
      <c r="V1456" s="10"/>
      <c r="W1456">
        <v>10977.31</v>
      </c>
      <c r="X1456" s="8">
        <v>22</v>
      </c>
      <c r="Y1456" s="8">
        <v>0.85714285714285698</v>
      </c>
      <c r="Z1456">
        <v>7</v>
      </c>
      <c r="AA1456">
        <v>156</v>
      </c>
      <c r="AB1456" s="8">
        <f>Solution[[#This Row],[Old Stop]] +1</f>
        <v>2</v>
      </c>
      <c r="AC1456" s="8" t="str">
        <f>_xlfn.CONCAT(Solution[[#This Row],[Old Rt '#]],"_",Solution[[#This Row],[Week '#]],"_", _xlfn.SWITCH(Solution[[#This Row],[Old Delivery Day]], "M", "Monday", "T", "Tuesday", "W", "Wednesday", "R", "Thursday", "F", "Friday"))</f>
        <v>101_Week4_Wednesday</v>
      </c>
      <c r="AD1456" s="20">
        <v>237.75069999999999</v>
      </c>
      <c r="AE1456" s="20">
        <v>218.65610000000001</v>
      </c>
      <c r="AF1456" s="20">
        <v>169.89</v>
      </c>
      <c r="AG1456" s="20">
        <v>176.08</v>
      </c>
      <c r="AH1456">
        <v>184.53</v>
      </c>
      <c r="AI1456" s="8" t="s">
        <v>4434</v>
      </c>
      <c r="AJ1456" s="8" t="s">
        <v>5609</v>
      </c>
      <c r="AK1456" s="8">
        <v>1</v>
      </c>
      <c r="AL1456" s="8">
        <v>154</v>
      </c>
      <c r="AM1456" s="11">
        <v>183.51499999999999</v>
      </c>
      <c r="AN1456" s="11">
        <v>176.08</v>
      </c>
      <c r="AO1456" t="s">
        <v>164</v>
      </c>
      <c r="AP1456" s="8" t="s">
        <v>191</v>
      </c>
      <c r="AQ1456" s="8" t="s">
        <v>12</v>
      </c>
      <c r="AR1456" s="8" t="s">
        <v>164</v>
      </c>
      <c r="AS1456" s="8" t="s">
        <v>164</v>
      </c>
      <c r="AT1456" s="8" t="s">
        <v>168</v>
      </c>
      <c r="AU14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6" s="8"/>
      <c r="AW1456">
        <v>59.437674999999999</v>
      </c>
      <c r="AX1456">
        <v>54.664025000000002</v>
      </c>
      <c r="AY1456">
        <v>42.472499999999997</v>
      </c>
      <c r="AZ1456">
        <v>44.02</v>
      </c>
    </row>
    <row r="1457" spans="1:52" x14ac:dyDescent="0.3">
      <c r="A1457" s="43" t="s">
        <v>1460</v>
      </c>
      <c r="B1457" t="s">
        <v>3518</v>
      </c>
      <c r="C1457" t="s">
        <v>112</v>
      </c>
      <c r="D1457" s="8" t="s">
        <v>104</v>
      </c>
      <c r="E1457" s="8" t="s">
        <v>160</v>
      </c>
      <c r="F1457" s="8" t="s">
        <v>12</v>
      </c>
      <c r="G1457" s="8" t="s">
        <v>155</v>
      </c>
      <c r="H1457" s="8" t="s">
        <v>160</v>
      </c>
      <c r="I1457" s="8" t="s">
        <v>12</v>
      </c>
      <c r="J1457" s="8">
        <v>1</v>
      </c>
      <c r="K1457" s="14" t="s">
        <v>258</v>
      </c>
      <c r="L1457" s="14" t="s">
        <v>5749</v>
      </c>
      <c r="M1457" s="10">
        <v>4.8563271523487703</v>
      </c>
      <c r="N1457" s="8" t="s">
        <v>8004</v>
      </c>
      <c r="O1457" s="8" t="s">
        <v>147</v>
      </c>
      <c r="P1457" s="9">
        <v>0.3429861111111111</v>
      </c>
      <c r="Q1457" s="9">
        <v>0.34312500000000001</v>
      </c>
      <c r="R1457" s="8">
        <v>0</v>
      </c>
      <c r="S1457" s="10">
        <v>0.2</v>
      </c>
      <c r="T1457" s="8" t="s">
        <v>3520</v>
      </c>
      <c r="U1457" s="8" t="s">
        <v>3521</v>
      </c>
      <c r="V1457" s="10">
        <v>1.9106876084604401</v>
      </c>
      <c r="W1457">
        <v>20270.13</v>
      </c>
      <c r="X1457" s="8">
        <v>109</v>
      </c>
      <c r="Y1457" s="8">
        <v>0.84110787172011603</v>
      </c>
      <c r="Z1457">
        <v>37</v>
      </c>
      <c r="AA1457">
        <v>701</v>
      </c>
      <c r="AB1457" s="8">
        <f>Solution[[#This Row],[Old Stop]] +1</f>
        <v>2</v>
      </c>
      <c r="AC1457" s="8" t="str">
        <f>_xlfn.CONCAT(Solution[[#This Row],[Old Rt '#]],"_",Solution[[#This Row],[Week '#]],"_", _xlfn.SWITCH(Solution[[#This Row],[Old Delivery Day]], "M", "Monday", "T", "Tuesday", "W", "Wednesday", "R", "Thursday", "F", "Friday"))</f>
        <v>101_Week4_Wednesday</v>
      </c>
      <c r="AD1457" s="20">
        <v>381.83530000000002</v>
      </c>
      <c r="AE1457" s="20">
        <v>362.60849999999999</v>
      </c>
      <c r="AF1457" s="20">
        <v>404.99919999999997</v>
      </c>
      <c r="AG1457" s="20">
        <v>389.48570000000001</v>
      </c>
      <c r="AH1457">
        <v>427.28</v>
      </c>
      <c r="AI1457" s="8" t="s">
        <v>4434</v>
      </c>
      <c r="AJ1457" s="8" t="s">
        <v>5609</v>
      </c>
      <c r="AK1457" s="8">
        <v>1</v>
      </c>
      <c r="AL1457" s="8">
        <v>686</v>
      </c>
      <c r="AM1457" s="11">
        <v>392.83870000000002</v>
      </c>
      <c r="AN1457" s="11">
        <v>431.13119999999998</v>
      </c>
      <c r="AO1457" t="s">
        <v>164</v>
      </c>
      <c r="AP1457" s="8" t="s">
        <v>191</v>
      </c>
      <c r="AQ1457" s="8" t="s">
        <v>12</v>
      </c>
      <c r="AR1457" s="8" t="s">
        <v>164</v>
      </c>
      <c r="AS1457" s="8" t="s">
        <v>164</v>
      </c>
      <c r="AT1457" s="8" t="s">
        <v>168</v>
      </c>
      <c r="AU14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7" s="8"/>
      <c r="AW1457">
        <v>95.458825000000004</v>
      </c>
      <c r="AX1457">
        <v>90.652124999999998</v>
      </c>
      <c r="AY1457">
        <v>101.24979999999999</v>
      </c>
      <c r="AZ1457">
        <v>97.371425000000002</v>
      </c>
    </row>
    <row r="1458" spans="1:52" x14ac:dyDescent="0.3">
      <c r="A1458" s="43" t="s">
        <v>460</v>
      </c>
      <c r="B1458" t="s">
        <v>3854</v>
      </c>
      <c r="C1458" t="s">
        <v>110</v>
      </c>
      <c r="D1458" s="8" t="s">
        <v>104</v>
      </c>
      <c r="E1458" s="8" t="s">
        <v>160</v>
      </c>
      <c r="F1458" s="8" t="s">
        <v>12</v>
      </c>
      <c r="G1458" s="8" t="s">
        <v>132</v>
      </c>
      <c r="H1458" s="8" t="s">
        <v>160</v>
      </c>
      <c r="I1458" s="8" t="s">
        <v>12</v>
      </c>
      <c r="J1458" s="8">
        <v>190</v>
      </c>
      <c r="K1458" s="14" t="s">
        <v>459</v>
      </c>
      <c r="L1458" s="14" t="s">
        <v>8999</v>
      </c>
      <c r="M1458" s="10">
        <v>5.9969267024586799</v>
      </c>
      <c r="N1458" s="8" t="s">
        <v>8005</v>
      </c>
      <c r="O1458" s="8" t="s">
        <v>147</v>
      </c>
      <c r="P1458" s="9">
        <v>0.33333333333333331</v>
      </c>
      <c r="Q1458" s="9">
        <v>0.33961805555555558</v>
      </c>
      <c r="R1458" s="8">
        <v>114</v>
      </c>
      <c r="S1458" s="10">
        <v>11.308333333333334</v>
      </c>
      <c r="T1458" s="8" t="s">
        <v>9000</v>
      </c>
      <c r="U1458" s="8" t="s">
        <v>9001</v>
      </c>
      <c r="V1458" s="10">
        <v>2.5763185280648799</v>
      </c>
      <c r="W1458">
        <v>4310.28</v>
      </c>
      <c r="X1458" s="8">
        <v>11</v>
      </c>
      <c r="Y1458" s="8">
        <v>0.9</v>
      </c>
      <c r="Z1458">
        <v>6</v>
      </c>
      <c r="AA1458">
        <v>134</v>
      </c>
      <c r="AB1458" s="8">
        <f>Solution[[#This Row],[Old Stop]] +1</f>
        <v>191</v>
      </c>
      <c r="AC1458" s="8" t="str">
        <f>_xlfn.CONCAT(Solution[[#This Row],[Old Rt '#]],"_",Solution[[#This Row],[Week '#]],"_", _xlfn.SWITCH(Solution[[#This Row],[Old Delivery Day]], "M", "Monday", "T", "Tuesday", "W", "Wednesday", "R", "Thursday", "F", "Friday"))</f>
        <v>101_Week4_Wednesday</v>
      </c>
      <c r="AD1458" s="20">
        <v>70.66</v>
      </c>
      <c r="AE1458" s="20">
        <v>87.968000000000004</v>
      </c>
      <c r="AF1458" s="20">
        <v>72.096900000000005</v>
      </c>
      <c r="AG1458" s="20">
        <v>71.844200000000001</v>
      </c>
      <c r="AH1458">
        <v>80.38</v>
      </c>
      <c r="AI1458" s="8" t="s">
        <v>4434</v>
      </c>
      <c r="AJ1458" s="8" t="s">
        <v>5609</v>
      </c>
      <c r="AK1458" s="8">
        <v>1</v>
      </c>
      <c r="AL1458" s="8">
        <v>110</v>
      </c>
      <c r="AM1458" s="11">
        <v>105.97</v>
      </c>
      <c r="AN1458" s="11">
        <v>77.650000000000006</v>
      </c>
      <c r="AO1458" t="s">
        <v>164</v>
      </c>
      <c r="AP1458" s="8" t="s">
        <v>191</v>
      </c>
      <c r="AQ1458" s="8" t="s">
        <v>44</v>
      </c>
      <c r="AR1458" s="8" t="s">
        <v>164</v>
      </c>
      <c r="AS1458" s="8" t="s">
        <v>164</v>
      </c>
      <c r="AT1458" s="8" t="s">
        <v>168</v>
      </c>
      <c r="AU14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8" s="8"/>
      <c r="AW1458">
        <v>17.664999999999999</v>
      </c>
      <c r="AX1458">
        <v>21.992000000000001</v>
      </c>
      <c r="AY1458">
        <v>18.024225000000001</v>
      </c>
      <c r="AZ1458">
        <v>17.96105</v>
      </c>
    </row>
    <row r="1459" spans="1:52" x14ac:dyDescent="0.3">
      <c r="A1459" s="43" t="s">
        <v>1694</v>
      </c>
      <c r="B1459" t="s">
        <v>158</v>
      </c>
      <c r="C1459" t="s">
        <v>125</v>
      </c>
      <c r="D1459" s="8" t="s">
        <v>104</v>
      </c>
      <c r="E1459" s="8" t="s">
        <v>160</v>
      </c>
      <c r="F1459" s="8" t="s">
        <v>12</v>
      </c>
      <c r="G1459" s="8" t="s">
        <v>137</v>
      </c>
      <c r="H1459" s="8" t="s">
        <v>290</v>
      </c>
      <c r="I1459" s="8" t="s">
        <v>48</v>
      </c>
      <c r="J1459" s="8">
        <v>90</v>
      </c>
      <c r="K1459" s="14" t="s">
        <v>1693</v>
      </c>
      <c r="L1459" s="14" t="s">
        <v>5879</v>
      </c>
      <c r="M1459" s="10">
        <v>0.66230186275532799</v>
      </c>
      <c r="N1459" s="8" t="s">
        <v>6276</v>
      </c>
      <c r="O1459" s="8" t="s">
        <v>147</v>
      </c>
      <c r="P1459" s="9">
        <v>0.47013888888888888</v>
      </c>
      <c r="Q1459" s="9">
        <v>0.47407407407407409</v>
      </c>
      <c r="R1459" s="8">
        <v>0</v>
      </c>
      <c r="S1459" s="10">
        <v>5.3533333333333335</v>
      </c>
      <c r="T1459" s="8" t="s">
        <v>4432</v>
      </c>
      <c r="U1459" s="8" t="s">
        <v>4433</v>
      </c>
      <c r="V1459" s="10">
        <v>0.54873633510523701</v>
      </c>
      <c r="W1459">
        <v>489.32</v>
      </c>
      <c r="X1459" s="8">
        <v>0</v>
      </c>
      <c r="Y1459" s="8">
        <v>0</v>
      </c>
      <c r="Z1459">
        <v>0</v>
      </c>
      <c r="AA1459">
        <v>0</v>
      </c>
      <c r="AB1459" s="8">
        <f>Solution[[#This Row],[Old Stop]] +1</f>
        <v>91</v>
      </c>
      <c r="AC1459" s="8" t="str">
        <f>_xlfn.CONCAT(Solution[[#This Row],[Old Rt '#]],"_",Solution[[#This Row],[Week '#]],"_", _xlfn.SWITCH(Solution[[#This Row],[Old Delivery Day]], "M", "Monday", "T", "Tuesday", "W", "Wednesday", "R", "Thursday", "F", "Friday"))</f>
        <v>105_Week4_Thursday</v>
      </c>
      <c r="AD1459" s="20">
        <v>9.2065999999999999</v>
      </c>
      <c r="AE1459" s="20">
        <v>9.3800000000000008</v>
      </c>
      <c r="AF1459" s="20">
        <v>9.6757000000000009</v>
      </c>
      <c r="AG1459" s="20">
        <v>11.563000000000001</v>
      </c>
      <c r="AH1459">
        <v>9.84</v>
      </c>
      <c r="AI1459" s="8" t="s">
        <v>4434</v>
      </c>
      <c r="AJ1459" s="8" t="s">
        <v>5609</v>
      </c>
      <c r="AK1459" s="8">
        <v>1</v>
      </c>
      <c r="AL1459" s="8">
        <v>0</v>
      </c>
      <c r="AM1459" s="11">
        <v>9.3800000000000008</v>
      </c>
      <c r="AN1459" s="11">
        <v>11.24</v>
      </c>
      <c r="AO1459" t="s">
        <v>163</v>
      </c>
      <c r="AP1459" s="8" t="s">
        <v>793</v>
      </c>
      <c r="AQ1459" s="8" t="s">
        <v>44</v>
      </c>
      <c r="AR1459" s="8" t="s">
        <v>163</v>
      </c>
      <c r="AS1459" s="8" t="s">
        <v>163</v>
      </c>
      <c r="AT1459" s="8" t="s">
        <v>168</v>
      </c>
      <c r="AU14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59" s="8">
        <v>0</v>
      </c>
      <c r="AW1459">
        <v>2.30165</v>
      </c>
      <c r="AX1459">
        <v>2.3450000000000002</v>
      </c>
      <c r="AY1459">
        <v>2.4189250000000002</v>
      </c>
      <c r="AZ1459">
        <v>2.8907500000000002</v>
      </c>
    </row>
    <row r="1460" spans="1:52" x14ac:dyDescent="0.3">
      <c r="A1460" s="43" t="s">
        <v>1057</v>
      </c>
      <c r="B1460" t="s">
        <v>4436</v>
      </c>
      <c r="C1460" t="s">
        <v>110</v>
      </c>
      <c r="D1460" s="8" t="s">
        <v>104</v>
      </c>
      <c r="E1460" s="8" t="s">
        <v>160</v>
      </c>
      <c r="F1460" s="8" t="s">
        <v>12</v>
      </c>
      <c r="G1460" s="8" t="s">
        <v>9252</v>
      </c>
      <c r="H1460" s="8" t="s">
        <v>160</v>
      </c>
      <c r="I1460" s="8" t="s">
        <v>48</v>
      </c>
      <c r="J1460" s="8">
        <v>130</v>
      </c>
      <c r="K1460" s="14" t="s">
        <v>1056</v>
      </c>
      <c r="L1460" s="14" t="s">
        <v>5877</v>
      </c>
      <c r="M1460" s="10">
        <v>59.531805367189797</v>
      </c>
      <c r="N1460" s="8" t="s">
        <v>8010</v>
      </c>
      <c r="O1460" s="8" t="s">
        <v>147</v>
      </c>
      <c r="P1460" s="9">
        <v>0.44604166666666667</v>
      </c>
      <c r="Q1460" s="9">
        <v>0.46967592592592594</v>
      </c>
      <c r="R1460" s="8">
        <v>0</v>
      </c>
      <c r="S1460" s="10">
        <v>35.843333333333334</v>
      </c>
      <c r="T1460" s="8" t="s">
        <v>4438</v>
      </c>
      <c r="U1460" s="8" t="s">
        <v>4439</v>
      </c>
      <c r="V1460" s="10">
        <v>47.234937930566403</v>
      </c>
      <c r="W1460">
        <v>21795.1</v>
      </c>
      <c r="X1460" s="8">
        <v>0</v>
      </c>
      <c r="Y1460" s="8">
        <v>1</v>
      </c>
      <c r="Z1460">
        <v>1</v>
      </c>
      <c r="AA1460">
        <v>26</v>
      </c>
      <c r="AB1460" s="8">
        <f>Solution[[#This Row],[Old Stop]] +1</f>
        <v>131</v>
      </c>
      <c r="AC1460" s="8" t="str">
        <f>_xlfn.CONCAT(Solution[[#This Row],[Old Rt '#]],"_",Solution[[#This Row],[Week '#]],"_", _xlfn.SWITCH(Solution[[#This Row],[Old Delivery Day]], "M", "Monday", "T", "Tuesday", "W", "Wednesday", "R", "Thursday", "F", "Friday"))</f>
        <v>101_Week4_Thursday</v>
      </c>
      <c r="AD1460" s="20">
        <v>429.88909999999998</v>
      </c>
      <c r="AE1460" s="20">
        <v>414.88150000000002</v>
      </c>
      <c r="AF1460" s="20">
        <v>438.97140000000002</v>
      </c>
      <c r="AG1460" s="20">
        <v>417.38760000000002</v>
      </c>
      <c r="AH1460">
        <v>422.57</v>
      </c>
      <c r="AI1460" s="8" t="s">
        <v>4434</v>
      </c>
      <c r="AJ1460" s="8" t="s">
        <v>5609</v>
      </c>
      <c r="AK1460" s="8">
        <v>1</v>
      </c>
      <c r="AL1460" s="8">
        <v>24</v>
      </c>
      <c r="AM1460" s="11">
        <v>487.83499999999998</v>
      </c>
      <c r="AN1460" s="11">
        <v>377.86869999999999</v>
      </c>
      <c r="AO1460" t="s">
        <v>163</v>
      </c>
      <c r="AP1460" s="8" t="s">
        <v>191</v>
      </c>
      <c r="AQ1460" s="8" t="s">
        <v>44</v>
      </c>
      <c r="AR1460" s="8" t="s">
        <v>164</v>
      </c>
      <c r="AS1460" s="8" t="s">
        <v>163</v>
      </c>
      <c r="AT1460" s="8" t="s">
        <v>168</v>
      </c>
      <c r="AU14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0" s="8">
        <v>24</v>
      </c>
      <c r="AW1460">
        <v>107.472275</v>
      </c>
      <c r="AX1460">
        <v>103.720375</v>
      </c>
      <c r="AY1460">
        <v>109.74285</v>
      </c>
      <c r="AZ1460">
        <v>104.34690000000001</v>
      </c>
    </row>
    <row r="1461" spans="1:52" x14ac:dyDescent="0.3">
      <c r="A1461" s="43" t="s">
        <v>259</v>
      </c>
      <c r="B1461" t="s">
        <v>3518</v>
      </c>
      <c r="C1461" t="s">
        <v>110</v>
      </c>
      <c r="D1461" s="8" t="s">
        <v>104</v>
      </c>
      <c r="E1461" s="8" t="s">
        <v>160</v>
      </c>
      <c r="F1461" s="8" t="s">
        <v>12</v>
      </c>
      <c r="G1461" s="8" t="s">
        <v>9250</v>
      </c>
      <c r="H1461" s="8" t="s">
        <v>160</v>
      </c>
      <c r="I1461" s="8" t="s">
        <v>12</v>
      </c>
      <c r="J1461" s="8">
        <v>2</v>
      </c>
      <c r="K1461" s="14" t="s">
        <v>258</v>
      </c>
      <c r="L1461" s="14" t="s">
        <v>5749</v>
      </c>
      <c r="M1461" s="10">
        <v>0</v>
      </c>
      <c r="N1461" s="8" t="s">
        <v>8665</v>
      </c>
      <c r="O1461" s="8" t="s">
        <v>147</v>
      </c>
      <c r="P1461" s="9">
        <v>0.36502314814814812</v>
      </c>
      <c r="Q1461" s="9">
        <v>0.40469907407407407</v>
      </c>
      <c r="R1461" s="8">
        <v>0</v>
      </c>
      <c r="S1461" s="10">
        <v>66.429166666666674</v>
      </c>
      <c r="T1461" s="8" t="s">
        <v>3520</v>
      </c>
      <c r="U1461" s="8" t="s">
        <v>3521</v>
      </c>
      <c r="V1461" s="10"/>
      <c r="W1461">
        <v>21270.38</v>
      </c>
      <c r="X1461" s="8">
        <v>0</v>
      </c>
      <c r="Y1461" s="8">
        <v>0</v>
      </c>
      <c r="Z1461">
        <v>0</v>
      </c>
      <c r="AA1461">
        <v>0</v>
      </c>
      <c r="AB1461" s="8">
        <f>Solution[[#This Row],[Old Stop]] +1</f>
        <v>3</v>
      </c>
      <c r="AC1461" s="8" t="str">
        <f>_xlfn.CONCAT(Solution[[#This Row],[Old Rt '#]],"_",Solution[[#This Row],[Week '#]],"_", _xlfn.SWITCH(Solution[[#This Row],[Old Delivery Day]], "M", "Monday", "T", "Tuesday", "W", "Wednesday", "R", "Thursday", "F", "Friday"))</f>
        <v>101_Week4_Wednesday</v>
      </c>
      <c r="AD1461" s="20">
        <v>415.71069999999997</v>
      </c>
      <c r="AE1461" s="20">
        <v>402.90300000000002</v>
      </c>
      <c r="AF1461" s="20">
        <v>414.59530000000001</v>
      </c>
      <c r="AG1461" s="20">
        <v>414.51530000000002</v>
      </c>
      <c r="AH1461">
        <v>434.36</v>
      </c>
      <c r="AI1461" s="8" t="s">
        <v>4434</v>
      </c>
      <c r="AJ1461" s="8" t="s">
        <v>5609</v>
      </c>
      <c r="AK1461" s="8">
        <v>1</v>
      </c>
      <c r="AL1461" s="8">
        <v>0</v>
      </c>
      <c r="AM1461" s="11">
        <v>387.255</v>
      </c>
      <c r="AN1461" s="11">
        <v>388.52370000000002</v>
      </c>
      <c r="AO1461" t="s">
        <v>164</v>
      </c>
      <c r="AP1461" s="8" t="s">
        <v>191</v>
      </c>
      <c r="AQ1461" s="8" t="s">
        <v>12</v>
      </c>
      <c r="AR1461" s="8" t="s">
        <v>164</v>
      </c>
      <c r="AS1461" s="8" t="s">
        <v>164</v>
      </c>
      <c r="AT1461" s="8" t="s">
        <v>168</v>
      </c>
      <c r="AU14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1" s="8"/>
      <c r="AW1461">
        <v>103.92767499999999</v>
      </c>
      <c r="AX1461">
        <v>100.72575000000001</v>
      </c>
      <c r="AY1461">
        <v>103.648825</v>
      </c>
      <c r="AZ1461">
        <v>103.62882500000001</v>
      </c>
    </row>
    <row r="1462" spans="1:52" x14ac:dyDescent="0.3">
      <c r="A1462" s="43" t="s">
        <v>1337</v>
      </c>
      <c r="B1462" t="s">
        <v>4127</v>
      </c>
      <c r="C1462" t="s">
        <v>110</v>
      </c>
      <c r="D1462" s="8" t="s">
        <v>104</v>
      </c>
      <c r="E1462" s="8" t="s">
        <v>160</v>
      </c>
      <c r="F1462" s="8" t="s">
        <v>13</v>
      </c>
      <c r="G1462" s="8" t="s">
        <v>4497</v>
      </c>
      <c r="H1462" s="8" t="s">
        <v>290</v>
      </c>
      <c r="I1462" s="8" t="s">
        <v>48</v>
      </c>
      <c r="J1462" s="8">
        <v>105</v>
      </c>
      <c r="K1462" s="14" t="s">
        <v>1336</v>
      </c>
      <c r="L1462" s="14" t="s">
        <v>5940</v>
      </c>
      <c r="M1462" s="10">
        <v>3.32040907024003</v>
      </c>
      <c r="N1462" s="8" t="s">
        <v>7980</v>
      </c>
      <c r="O1462" s="8" t="s">
        <v>147</v>
      </c>
      <c r="P1462" s="9">
        <v>0.4409837962962963</v>
      </c>
      <c r="Q1462" s="9">
        <v>0.44784722222222223</v>
      </c>
      <c r="R1462" s="8">
        <v>0</v>
      </c>
      <c r="S1462" s="10">
        <v>12.24</v>
      </c>
      <c r="T1462" s="8" t="s">
        <v>4129</v>
      </c>
      <c r="U1462" s="8" t="s">
        <v>4130</v>
      </c>
      <c r="V1462" s="10">
        <v>1.2911702913545</v>
      </c>
      <c r="W1462">
        <v>5723.85</v>
      </c>
      <c r="X1462" s="8">
        <v>9</v>
      </c>
      <c r="Y1462" s="8">
        <v>0.79545454545454597</v>
      </c>
      <c r="Z1462">
        <v>3</v>
      </c>
      <c r="AA1462">
        <v>44</v>
      </c>
      <c r="AB1462" s="8">
        <f>Solution[[#This Row],[Old Stop]] +1</f>
        <v>106</v>
      </c>
      <c r="AC1462" s="8" t="str">
        <f>_xlfn.CONCAT(Solution[[#This Row],[Old Rt '#]],"_",Solution[[#This Row],[Week '#]],"_", _xlfn.SWITCH(Solution[[#This Row],[Old Delivery Day]], "M", "Monday", "T", "Tuesday", "W", "Wednesday", "R", "Thursday", "F", "Friday"))</f>
        <v>105_Week4_Thursday</v>
      </c>
      <c r="AD1462" s="20">
        <v>104.23</v>
      </c>
      <c r="AE1462" s="20">
        <v>101.6484</v>
      </c>
      <c r="AF1462" s="20">
        <v>127.4385</v>
      </c>
      <c r="AG1462" s="20">
        <v>102.193</v>
      </c>
      <c r="AH1462">
        <v>128.71</v>
      </c>
      <c r="AI1462" s="8" t="s">
        <v>3495</v>
      </c>
      <c r="AJ1462" s="8" t="s">
        <v>5701</v>
      </c>
      <c r="AK1462" s="8">
        <v>1</v>
      </c>
      <c r="AL1462" s="8">
        <v>44</v>
      </c>
      <c r="AM1462" s="11">
        <v>131.57</v>
      </c>
      <c r="AN1462" s="11">
        <v>103.36</v>
      </c>
      <c r="AO1462" t="s">
        <v>163</v>
      </c>
      <c r="AP1462" s="8" t="s">
        <v>191</v>
      </c>
      <c r="AQ1462" s="8" t="s">
        <v>44</v>
      </c>
      <c r="AR1462" s="8" t="s">
        <v>163</v>
      </c>
      <c r="AS1462" s="8" t="s">
        <v>163</v>
      </c>
      <c r="AT1462" s="8" t="s">
        <v>168</v>
      </c>
      <c r="AU14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2" s="8">
        <v>44</v>
      </c>
      <c r="AW1462">
        <v>26.057500000000001</v>
      </c>
      <c r="AX1462">
        <v>25.412099999999999</v>
      </c>
      <c r="AY1462">
        <v>31.859625000000001</v>
      </c>
      <c r="AZ1462">
        <v>25.548249999999999</v>
      </c>
    </row>
    <row r="1463" spans="1:52" x14ac:dyDescent="0.3">
      <c r="A1463" s="43" t="s">
        <v>1812</v>
      </c>
      <c r="B1463" t="s">
        <v>122</v>
      </c>
      <c r="C1463" t="s">
        <v>151</v>
      </c>
      <c r="D1463" s="8" t="s">
        <v>104</v>
      </c>
      <c r="E1463" s="8" t="s">
        <v>160</v>
      </c>
      <c r="F1463" s="8" t="s">
        <v>13</v>
      </c>
      <c r="G1463" s="8" t="s">
        <v>9253</v>
      </c>
      <c r="H1463" s="8" t="s">
        <v>160</v>
      </c>
      <c r="I1463" s="8" t="s">
        <v>48</v>
      </c>
      <c r="J1463" s="8">
        <v>134</v>
      </c>
      <c r="K1463" s="14" t="s">
        <v>1811</v>
      </c>
      <c r="L1463" s="14" t="s">
        <v>5936</v>
      </c>
      <c r="M1463" s="10">
        <v>0.44513946153165301</v>
      </c>
      <c r="N1463" s="8" t="s">
        <v>7992</v>
      </c>
      <c r="O1463" s="8" t="s">
        <v>147</v>
      </c>
      <c r="P1463" s="9">
        <v>0.43564814814814817</v>
      </c>
      <c r="Q1463" s="9">
        <v>0.43866898148148148</v>
      </c>
      <c r="R1463" s="8">
        <v>0</v>
      </c>
      <c r="S1463" s="10">
        <v>4.2666666666666666</v>
      </c>
      <c r="T1463" s="8" t="s">
        <v>4119</v>
      </c>
      <c r="U1463" s="8" t="s">
        <v>4120</v>
      </c>
      <c r="V1463" s="10">
        <v>0.20870298311573399</v>
      </c>
      <c r="W1463">
        <v>780</v>
      </c>
      <c r="X1463" s="8">
        <v>0</v>
      </c>
      <c r="Y1463" s="8">
        <v>0</v>
      </c>
      <c r="Z1463">
        <v>0</v>
      </c>
      <c r="AA1463">
        <v>0</v>
      </c>
      <c r="AB1463" s="8">
        <f>Solution[[#This Row],[Old Stop]] +1</f>
        <v>135</v>
      </c>
      <c r="AC1463" s="8" t="str">
        <f>_xlfn.CONCAT(Solution[[#This Row],[Old Rt '#]],"_",Solution[[#This Row],[Week '#]],"_", _xlfn.SWITCH(Solution[[#This Row],[Old Delivery Day]], "M", "Monday", "T", "Tuesday", "W", "Wednesday", "R", "Thursday", "F", "Friday"))</f>
        <v>101_Week4_Thursday</v>
      </c>
      <c r="AD1463" s="20">
        <v>15</v>
      </c>
      <c r="AE1463" s="20">
        <v>15</v>
      </c>
      <c r="AF1463" s="20">
        <v>15</v>
      </c>
      <c r="AG1463" s="20">
        <v>16.538399999999999</v>
      </c>
      <c r="AH1463">
        <v>15.9</v>
      </c>
      <c r="AI1463" s="8" t="s">
        <v>3495</v>
      </c>
      <c r="AJ1463" s="8" t="s">
        <v>5701</v>
      </c>
      <c r="AK1463" s="8">
        <v>1</v>
      </c>
      <c r="AL1463" s="8">
        <v>0</v>
      </c>
      <c r="AM1463" s="11">
        <v>15</v>
      </c>
      <c r="AN1463" s="11">
        <v>16.875</v>
      </c>
      <c r="AO1463" t="s">
        <v>163</v>
      </c>
      <c r="AP1463" s="8" t="s">
        <v>191</v>
      </c>
      <c r="AQ1463" s="8" t="s">
        <v>44</v>
      </c>
      <c r="AR1463" s="8" t="s">
        <v>164</v>
      </c>
      <c r="AS1463" s="8" t="s">
        <v>163</v>
      </c>
      <c r="AT1463" s="8" t="s">
        <v>168</v>
      </c>
      <c r="AU14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3" s="8">
        <v>0</v>
      </c>
      <c r="AW1463">
        <v>3.75</v>
      </c>
      <c r="AX1463">
        <v>3.75</v>
      </c>
      <c r="AY1463">
        <v>3.75</v>
      </c>
      <c r="AZ1463">
        <v>4.1345999999999998</v>
      </c>
    </row>
    <row r="1464" spans="1:52" x14ac:dyDescent="0.3">
      <c r="A1464" s="43" t="s">
        <v>1534</v>
      </c>
      <c r="B1464" t="s">
        <v>4562</v>
      </c>
      <c r="C1464" t="s">
        <v>110</v>
      </c>
      <c r="D1464" s="8" t="s">
        <v>104</v>
      </c>
      <c r="E1464" s="8" t="s">
        <v>160</v>
      </c>
      <c r="F1464" s="8" t="s">
        <v>13</v>
      </c>
      <c r="G1464" s="8" t="s">
        <v>140</v>
      </c>
      <c r="H1464" s="8" t="s">
        <v>290</v>
      </c>
      <c r="I1464" s="8" t="s">
        <v>48</v>
      </c>
      <c r="J1464" s="8">
        <v>135</v>
      </c>
      <c r="K1464" s="14" t="s">
        <v>1533</v>
      </c>
      <c r="L1464" s="14" t="s">
        <v>6189</v>
      </c>
      <c r="M1464" s="10">
        <v>5.0636616065048698E-2</v>
      </c>
      <c r="N1464" s="8" t="s">
        <v>7993</v>
      </c>
      <c r="O1464" s="8" t="s">
        <v>123</v>
      </c>
      <c r="P1464" s="9">
        <v>0.43032407407407408</v>
      </c>
      <c r="Q1464" s="9">
        <v>0.43533564814814812</v>
      </c>
      <c r="R1464" s="8">
        <v>0</v>
      </c>
      <c r="S1464" s="10">
        <v>7.625</v>
      </c>
      <c r="T1464" s="8" t="s">
        <v>6190</v>
      </c>
      <c r="U1464" s="8" t="s">
        <v>6191</v>
      </c>
      <c r="V1464" s="10">
        <v>2.4653495752749201E-2</v>
      </c>
      <c r="W1464">
        <v>851.2</v>
      </c>
      <c r="X1464" s="8">
        <v>0</v>
      </c>
      <c r="Y1464" s="8">
        <v>0</v>
      </c>
      <c r="Z1464">
        <v>0</v>
      </c>
      <c r="AA1464">
        <v>0</v>
      </c>
      <c r="AB1464" s="8">
        <f>Solution[[#This Row],[Old Stop]] +1</f>
        <v>136</v>
      </c>
      <c r="AC1464" s="8" t="str">
        <f>_xlfn.CONCAT(Solution[[#This Row],[Old Rt '#]],"_",Solution[[#This Row],[Week '#]],"_", _xlfn.SWITCH(Solution[[#This Row],[Old Delivery Day]], "M", "Monday", "T", "Tuesday", "W", "Wednesday", "R", "Thursday", "F", "Friday"))</f>
        <v>105_Week4_Thursday</v>
      </c>
      <c r="AD1464" s="20">
        <v>64.746600000000001</v>
      </c>
      <c r="AE1464" s="20">
        <v>65.17</v>
      </c>
      <c r="AF1464" s="20">
        <v>66.47</v>
      </c>
      <c r="AG1464" s="20">
        <v>67.77</v>
      </c>
      <c r="AH1464">
        <v>16.940000000000001</v>
      </c>
      <c r="AI1464" s="8" t="s">
        <v>3495</v>
      </c>
      <c r="AJ1464" s="8" t="s">
        <v>5701</v>
      </c>
      <c r="AK1464" s="8">
        <v>1</v>
      </c>
      <c r="AL1464" s="8">
        <v>0</v>
      </c>
      <c r="AM1464" s="11">
        <v>16.2925</v>
      </c>
      <c r="AN1464" s="11">
        <v>16.942499999999999</v>
      </c>
      <c r="AO1464" t="s">
        <v>163</v>
      </c>
      <c r="AP1464" s="8" t="s">
        <v>191</v>
      </c>
      <c r="AQ1464" s="8" t="s">
        <v>44</v>
      </c>
      <c r="AR1464" s="8" t="s">
        <v>163</v>
      </c>
      <c r="AS1464" s="8" t="s">
        <v>163</v>
      </c>
      <c r="AT1464" s="8" t="s">
        <v>168</v>
      </c>
      <c r="AU14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4" s="8">
        <v>0</v>
      </c>
      <c r="AW1464">
        <v>16.18665</v>
      </c>
      <c r="AX1464">
        <v>16.2925</v>
      </c>
      <c r="AY1464">
        <v>16.6175</v>
      </c>
      <c r="AZ1464">
        <v>16.942499999999999</v>
      </c>
    </row>
    <row r="1465" spans="1:52" x14ac:dyDescent="0.3">
      <c r="A1465" s="43" t="s">
        <v>217</v>
      </c>
      <c r="B1465" t="s">
        <v>4034</v>
      </c>
      <c r="C1465" t="s">
        <v>110</v>
      </c>
      <c r="D1465" s="8" t="s">
        <v>104</v>
      </c>
      <c r="E1465" s="8" t="s">
        <v>160</v>
      </c>
      <c r="F1465" s="8" t="s">
        <v>13</v>
      </c>
      <c r="G1465" s="8" t="s">
        <v>9249</v>
      </c>
      <c r="H1465" s="8" t="s">
        <v>160</v>
      </c>
      <c r="I1465" s="8" t="s">
        <v>48</v>
      </c>
      <c r="J1465" s="8">
        <v>302</v>
      </c>
      <c r="K1465" s="14" t="s">
        <v>216</v>
      </c>
      <c r="L1465" s="14" t="s">
        <v>5957</v>
      </c>
      <c r="M1465" s="10">
        <v>3.6597326894483899</v>
      </c>
      <c r="N1465" s="8" t="s">
        <v>7970</v>
      </c>
      <c r="O1465" s="8" t="s">
        <v>147</v>
      </c>
      <c r="P1465" s="9">
        <v>0.46454861111111112</v>
      </c>
      <c r="Q1465" s="9">
        <v>0.4712615740740741</v>
      </c>
      <c r="R1465" s="8">
        <v>0</v>
      </c>
      <c r="S1465" s="10">
        <v>9.4354006285390355</v>
      </c>
      <c r="T1465" s="8" t="s">
        <v>4036</v>
      </c>
      <c r="U1465" s="8" t="s">
        <v>4037</v>
      </c>
      <c r="V1465" s="10">
        <v>2.4376427652901098</v>
      </c>
      <c r="W1465">
        <v>6863.82</v>
      </c>
      <c r="X1465" s="8">
        <v>0</v>
      </c>
      <c r="Y1465" s="8">
        <v>0</v>
      </c>
      <c r="Z1465">
        <v>0</v>
      </c>
      <c r="AA1465">
        <v>0</v>
      </c>
      <c r="AB1465" s="8">
        <f>Solution[[#This Row],[Old Stop]] +1</f>
        <v>303</v>
      </c>
      <c r="AC1465" s="8" t="str">
        <f>_xlfn.CONCAT(Solution[[#This Row],[Old Rt '#]],"_",Solution[[#This Row],[Week '#]],"_", _xlfn.SWITCH(Solution[[#This Row],[Old Delivery Day]], "M", "Monday", "T", "Tuesday", "W", "Wednesday", "R", "Thursday", "F", "Friday"))</f>
        <v>101_Week4_Thursday</v>
      </c>
      <c r="AD1465" s="20">
        <v>0</v>
      </c>
      <c r="AE1465" s="20">
        <v>318.37279999999998</v>
      </c>
      <c r="AF1465" s="20">
        <v>396.6841</v>
      </c>
      <c r="AG1465" s="20">
        <v>0</v>
      </c>
      <c r="AH1465">
        <v>354.92</v>
      </c>
      <c r="AI1465" s="8" t="s">
        <v>3495</v>
      </c>
      <c r="AJ1465" s="8" t="s">
        <v>5701</v>
      </c>
      <c r="AK1465" s="8">
        <v>1</v>
      </c>
      <c r="AL1465" s="8">
        <v>0</v>
      </c>
      <c r="AM1465" s="11">
        <v>396.34</v>
      </c>
      <c r="AN1465" s="11">
        <v>0</v>
      </c>
      <c r="AO1465" t="s">
        <v>163</v>
      </c>
      <c r="AP1465" s="8" t="s">
        <v>191</v>
      </c>
      <c r="AQ1465" s="8" t="s">
        <v>44</v>
      </c>
      <c r="AR1465" s="8" t="s">
        <v>164</v>
      </c>
      <c r="AS1465" s="8" t="s">
        <v>163</v>
      </c>
      <c r="AT1465" s="8" t="s">
        <v>168</v>
      </c>
      <c r="AU14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5" s="8">
        <v>0</v>
      </c>
      <c r="AW1465">
        <v>0</v>
      </c>
      <c r="AX1465">
        <v>79.593199999999996</v>
      </c>
      <c r="AY1465">
        <v>99.171025</v>
      </c>
      <c r="AZ1465">
        <v>0</v>
      </c>
    </row>
    <row r="1466" spans="1:52" x14ac:dyDescent="0.3">
      <c r="A1466" s="43" t="s">
        <v>1319</v>
      </c>
      <c r="B1466" t="s">
        <v>144</v>
      </c>
      <c r="C1466" t="s">
        <v>180</v>
      </c>
      <c r="D1466" s="8" t="s">
        <v>104</v>
      </c>
      <c r="E1466" s="8" t="s">
        <v>160</v>
      </c>
      <c r="F1466" s="8" t="s">
        <v>13</v>
      </c>
      <c r="G1466" s="8" t="s">
        <v>9259</v>
      </c>
      <c r="H1466" s="8" t="s">
        <v>290</v>
      </c>
      <c r="I1466" s="8" t="s">
        <v>48</v>
      </c>
      <c r="J1466" s="8">
        <v>145</v>
      </c>
      <c r="K1466" s="14" t="s">
        <v>1318</v>
      </c>
      <c r="L1466" s="14" t="s">
        <v>5960</v>
      </c>
      <c r="M1466" s="10">
        <v>3.32866258832729</v>
      </c>
      <c r="N1466" s="8" t="s">
        <v>7968</v>
      </c>
      <c r="O1466" s="8" t="s">
        <v>147</v>
      </c>
      <c r="P1466" s="9">
        <v>0.45777777777777778</v>
      </c>
      <c r="Q1466" s="9">
        <v>0.4620023148148148</v>
      </c>
      <c r="R1466" s="8">
        <v>0</v>
      </c>
      <c r="S1466" s="10">
        <v>7.8900000000000006</v>
      </c>
      <c r="T1466" s="8" t="s">
        <v>4136</v>
      </c>
      <c r="U1466" s="8" t="s">
        <v>4137</v>
      </c>
      <c r="V1466" s="10">
        <v>1.11447270342354</v>
      </c>
      <c r="W1466">
        <v>2176.9899999999998</v>
      </c>
      <c r="X1466" s="8">
        <v>0</v>
      </c>
      <c r="Y1466" s="8">
        <v>0</v>
      </c>
      <c r="Z1466">
        <v>0</v>
      </c>
      <c r="AA1466">
        <v>0</v>
      </c>
      <c r="AB1466" s="8">
        <f>Solution[[#This Row],[Old Stop]] +1</f>
        <v>146</v>
      </c>
      <c r="AC1466" s="8" t="str">
        <f>_xlfn.CONCAT(Solution[[#This Row],[Old Rt '#]],"_",Solution[[#This Row],[Week '#]],"_", _xlfn.SWITCH(Solution[[#This Row],[Old Delivery Day]], "M", "Monday", "T", "Tuesday", "W", "Wednesday", "R", "Thursday", "F", "Friday"))</f>
        <v>105_Week4_Thursday</v>
      </c>
      <c r="AD1466" s="20">
        <v>34.366599999999998</v>
      </c>
      <c r="AE1466" s="20">
        <v>43.369199999999999</v>
      </c>
      <c r="AF1466" s="20">
        <v>44.164999999999999</v>
      </c>
      <c r="AG1466" s="20">
        <v>38.9176</v>
      </c>
      <c r="AH1466">
        <v>44.23</v>
      </c>
      <c r="AI1466" s="8" t="s">
        <v>3495</v>
      </c>
      <c r="AJ1466" s="8" t="s">
        <v>5701</v>
      </c>
      <c r="AK1466" s="8">
        <v>1</v>
      </c>
      <c r="AL1466" s="8">
        <v>0</v>
      </c>
      <c r="AM1466" s="11">
        <v>47.325000000000003</v>
      </c>
      <c r="AN1466" s="11">
        <v>33.32</v>
      </c>
      <c r="AO1466" t="s">
        <v>163</v>
      </c>
      <c r="AP1466" s="8" t="s">
        <v>191</v>
      </c>
      <c r="AQ1466" s="8" t="s">
        <v>44</v>
      </c>
      <c r="AR1466" s="8" t="s">
        <v>163</v>
      </c>
      <c r="AS1466" s="8" t="s">
        <v>163</v>
      </c>
      <c r="AT1466" s="8" t="s">
        <v>168</v>
      </c>
      <c r="AU14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6" s="8">
        <v>0</v>
      </c>
      <c r="AW1466">
        <v>8.5916499999999996</v>
      </c>
      <c r="AX1466">
        <v>10.8423</v>
      </c>
      <c r="AY1466">
        <v>11.04125</v>
      </c>
      <c r="AZ1466">
        <v>9.7294</v>
      </c>
    </row>
    <row r="1467" spans="1:52" x14ac:dyDescent="0.3">
      <c r="A1467" s="43" t="s">
        <v>1480</v>
      </c>
      <c r="B1467" t="s">
        <v>4603</v>
      </c>
      <c r="C1467" t="s">
        <v>110</v>
      </c>
      <c r="D1467" s="8" t="s">
        <v>104</v>
      </c>
      <c r="E1467" s="8" t="s">
        <v>160</v>
      </c>
      <c r="F1467" s="8" t="s">
        <v>13</v>
      </c>
      <c r="G1467" s="8" t="s">
        <v>4484</v>
      </c>
      <c r="H1467" s="8" t="s">
        <v>290</v>
      </c>
      <c r="I1467" s="8" t="s">
        <v>48</v>
      </c>
      <c r="J1467" s="8">
        <v>112</v>
      </c>
      <c r="K1467" s="14" t="s">
        <v>1479</v>
      </c>
      <c r="L1467" s="14" t="s">
        <v>5938</v>
      </c>
      <c r="M1467" s="10">
        <v>1.0702883591949299</v>
      </c>
      <c r="N1467" s="8" t="s">
        <v>7969</v>
      </c>
      <c r="O1467" s="8" t="s">
        <v>125</v>
      </c>
      <c r="P1467" s="9">
        <v>0.44858796296296294</v>
      </c>
      <c r="Q1467" s="9">
        <v>0.45546296296296296</v>
      </c>
      <c r="R1467" s="8">
        <v>0</v>
      </c>
      <c r="S1467" s="10">
        <v>12.155555554999999</v>
      </c>
      <c r="T1467" s="8" t="s">
        <v>4605</v>
      </c>
      <c r="U1467" s="8" t="s">
        <v>4606</v>
      </c>
      <c r="V1467" s="10">
        <v>0.44337668058180402</v>
      </c>
      <c r="W1467">
        <v>3007.12</v>
      </c>
      <c r="X1467" s="8">
        <v>0</v>
      </c>
      <c r="Y1467" s="8">
        <v>0</v>
      </c>
      <c r="Z1467">
        <v>0</v>
      </c>
      <c r="AA1467">
        <v>0</v>
      </c>
      <c r="AB1467" s="8">
        <f>Solution[[#This Row],[Old Stop]] +1</f>
        <v>113</v>
      </c>
      <c r="AC1467" s="8" t="str">
        <f>_xlfn.CONCAT(Solution[[#This Row],[Old Rt '#]],"_",Solution[[#This Row],[Week '#]],"_", _xlfn.SWITCH(Solution[[#This Row],[Old Delivery Day]], "M", "Monday", "T", "Tuesday", "W", "Wednesday", "R", "Thursday", "F", "Friday"))</f>
        <v>105_Week4_Thursday</v>
      </c>
      <c r="AD1467" s="20">
        <v>118.996</v>
      </c>
      <c r="AE1467" s="20">
        <v>135.44159999999999</v>
      </c>
      <c r="AF1467" s="20">
        <v>136.1371</v>
      </c>
      <c r="AG1467" s="20">
        <v>140.08420000000001</v>
      </c>
      <c r="AH1467">
        <v>71.900000000000006</v>
      </c>
      <c r="AI1467" s="8" t="s">
        <v>3495</v>
      </c>
      <c r="AJ1467" s="8" t="s">
        <v>5701</v>
      </c>
      <c r="AK1467" s="8">
        <v>1</v>
      </c>
      <c r="AL1467" s="8">
        <v>0</v>
      </c>
      <c r="AM1467" s="11">
        <v>67.323700000000002</v>
      </c>
      <c r="AN1467" s="11">
        <v>72.25</v>
      </c>
      <c r="AO1467" t="s">
        <v>163</v>
      </c>
      <c r="AP1467" s="8" t="s">
        <v>191</v>
      </c>
      <c r="AQ1467" s="8" t="s">
        <v>44</v>
      </c>
      <c r="AR1467" s="8" t="s">
        <v>163</v>
      </c>
      <c r="AS1467" s="8" t="s">
        <v>163</v>
      </c>
      <c r="AT1467" s="8" t="s">
        <v>168</v>
      </c>
      <c r="AU14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7" s="8">
        <v>0</v>
      </c>
      <c r="AW1467">
        <v>29.748999999999999</v>
      </c>
      <c r="AX1467">
        <v>33.860399999999998</v>
      </c>
      <c r="AY1467">
        <v>34.034275000000001</v>
      </c>
      <c r="AZ1467">
        <v>35.021050000000002</v>
      </c>
    </row>
    <row r="1468" spans="1:52" x14ac:dyDescent="0.3">
      <c r="A1468" s="43" t="s">
        <v>1075</v>
      </c>
      <c r="B1468" t="s">
        <v>5614</v>
      </c>
      <c r="C1468" t="s">
        <v>110</v>
      </c>
      <c r="D1468" s="8" t="s">
        <v>104</v>
      </c>
      <c r="E1468" s="8" t="s">
        <v>160</v>
      </c>
      <c r="F1468" s="8" t="s">
        <v>13</v>
      </c>
      <c r="G1468" s="8" t="s">
        <v>9251</v>
      </c>
      <c r="H1468" s="8" t="s">
        <v>160</v>
      </c>
      <c r="I1468" s="8" t="s">
        <v>48</v>
      </c>
      <c r="J1468" s="8">
        <v>142</v>
      </c>
      <c r="K1468" s="14" t="s">
        <v>1074</v>
      </c>
      <c r="L1468" s="14" t="s">
        <v>6198</v>
      </c>
      <c r="M1468" s="10">
        <v>0.175507973074048</v>
      </c>
      <c r="N1468" s="8" t="s">
        <v>7991</v>
      </c>
      <c r="O1468" s="8" t="s">
        <v>123</v>
      </c>
      <c r="P1468" s="9">
        <v>0.42226851851851854</v>
      </c>
      <c r="Q1468" s="9">
        <v>0.43028935185185185</v>
      </c>
      <c r="R1468" s="8">
        <v>0</v>
      </c>
      <c r="S1468" s="10">
        <v>12.658333333333333</v>
      </c>
      <c r="T1468" s="8" t="s">
        <v>5616</v>
      </c>
      <c r="U1468" s="8" t="s">
        <v>5617</v>
      </c>
      <c r="V1468" s="10">
        <v>8.9003802331660206E-2</v>
      </c>
      <c r="W1468">
        <v>1554.53</v>
      </c>
      <c r="X1468" s="8">
        <v>0</v>
      </c>
      <c r="Y1468" s="8">
        <v>0</v>
      </c>
      <c r="Z1468">
        <v>0</v>
      </c>
      <c r="AA1468">
        <v>0</v>
      </c>
      <c r="AB1468" s="8">
        <f>Solution[[#This Row],[Old Stop]] +1</f>
        <v>143</v>
      </c>
      <c r="AC1468" s="8" t="str">
        <f>_xlfn.CONCAT(Solution[[#This Row],[Old Rt '#]],"_",Solution[[#This Row],[Week '#]],"_", _xlfn.SWITCH(Solution[[#This Row],[Old Delivery Day]], "M", "Monday", "T", "Tuesday", "W", "Wednesday", "R", "Thursday", "F", "Friday"))</f>
        <v>101_Week4_Thursday</v>
      </c>
      <c r="AD1468" s="20">
        <v>118.49</v>
      </c>
      <c r="AE1468" s="20">
        <v>118.49</v>
      </c>
      <c r="AF1468" s="20">
        <v>120.85</v>
      </c>
      <c r="AG1468" s="20">
        <v>123.21</v>
      </c>
      <c r="AH1468">
        <v>32.65</v>
      </c>
      <c r="AI1468" s="8" t="s">
        <v>3495</v>
      </c>
      <c r="AJ1468" s="8" t="s">
        <v>5701</v>
      </c>
      <c r="AK1468" s="8">
        <v>1</v>
      </c>
      <c r="AL1468" s="8">
        <v>0</v>
      </c>
      <c r="AM1468" s="11">
        <v>29.622499999999999</v>
      </c>
      <c r="AN1468" s="11">
        <v>30.802499999999998</v>
      </c>
      <c r="AO1468" t="s">
        <v>163</v>
      </c>
      <c r="AP1468" s="8" t="s">
        <v>191</v>
      </c>
      <c r="AQ1468" s="8" t="s">
        <v>44</v>
      </c>
      <c r="AR1468" s="8" t="s">
        <v>164</v>
      </c>
      <c r="AS1468" s="8" t="s">
        <v>163</v>
      </c>
      <c r="AT1468" s="8" t="s">
        <v>168</v>
      </c>
      <c r="AU14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8" s="8">
        <v>0</v>
      </c>
      <c r="AW1468">
        <v>29.622499999999999</v>
      </c>
      <c r="AX1468">
        <v>29.622499999999999</v>
      </c>
      <c r="AY1468">
        <v>30.212499999999999</v>
      </c>
      <c r="AZ1468">
        <v>30.802499999999998</v>
      </c>
    </row>
    <row r="1469" spans="1:52" x14ac:dyDescent="0.3">
      <c r="A1469" s="43" t="s">
        <v>1518</v>
      </c>
      <c r="B1469" t="s">
        <v>119</v>
      </c>
      <c r="C1469" t="s">
        <v>4484</v>
      </c>
      <c r="D1469" s="8" t="s">
        <v>104</v>
      </c>
      <c r="E1469" s="8" t="s">
        <v>160</v>
      </c>
      <c r="F1469" s="8" t="s">
        <v>13</v>
      </c>
      <c r="G1469" s="8" t="s">
        <v>9250</v>
      </c>
      <c r="H1469" s="8" t="s">
        <v>290</v>
      </c>
      <c r="I1469" s="8" t="s">
        <v>48</v>
      </c>
      <c r="J1469" s="8">
        <v>168</v>
      </c>
      <c r="K1469" s="14" t="s">
        <v>1517</v>
      </c>
      <c r="L1469" s="14" t="s">
        <v>5943</v>
      </c>
      <c r="M1469" s="10">
        <v>0.51196622683369197</v>
      </c>
      <c r="N1469" s="8" t="s">
        <v>7996</v>
      </c>
      <c r="O1469" s="8" t="s">
        <v>147</v>
      </c>
      <c r="P1469" s="9">
        <v>0.39552083333333332</v>
      </c>
      <c r="Q1469" s="9">
        <v>0.40516203703703701</v>
      </c>
      <c r="R1469" s="8">
        <v>0</v>
      </c>
      <c r="S1469" s="10">
        <v>14.01</v>
      </c>
      <c r="T1469" s="8" t="s">
        <v>4618</v>
      </c>
      <c r="U1469" s="8" t="s">
        <v>4619</v>
      </c>
      <c r="V1469" s="10">
        <v>0.28355199032079298</v>
      </c>
      <c r="W1469">
        <v>2242.98</v>
      </c>
      <c r="X1469" s="8">
        <v>10</v>
      </c>
      <c r="Y1469" s="8">
        <v>0.71428571428571397</v>
      </c>
      <c r="Z1469">
        <v>1</v>
      </c>
      <c r="AA1469">
        <v>35</v>
      </c>
      <c r="AB1469" s="8">
        <f>Solution[[#This Row],[Old Stop]] +1</f>
        <v>169</v>
      </c>
      <c r="AC1469" s="8" t="str">
        <f>_xlfn.CONCAT(Solution[[#This Row],[Old Rt '#]],"_",Solution[[#This Row],[Week '#]],"_", _xlfn.SWITCH(Solution[[#This Row],[Old Delivery Day]], "M", "Monday", "T", "Tuesday", "W", "Wednesday", "R", "Thursday", "F", "Friday"))</f>
        <v>105_Week4_Thursday</v>
      </c>
      <c r="AD1469" s="20">
        <v>54.752499999999998</v>
      </c>
      <c r="AE1469" s="20">
        <v>31.146899999999999</v>
      </c>
      <c r="AF1469" s="20">
        <v>34.0471</v>
      </c>
      <c r="AG1469" s="20">
        <v>30.547599999999999</v>
      </c>
      <c r="AH1469">
        <v>36.31</v>
      </c>
      <c r="AI1469" s="8" t="s">
        <v>3495</v>
      </c>
      <c r="AJ1469" s="8" t="s">
        <v>5701</v>
      </c>
      <c r="AK1469" s="8">
        <v>1</v>
      </c>
      <c r="AL1469" s="8">
        <v>35</v>
      </c>
      <c r="AM1469" s="11">
        <v>32.83</v>
      </c>
      <c r="AN1469" s="11">
        <v>29.797499999999999</v>
      </c>
      <c r="AO1469" t="s">
        <v>163</v>
      </c>
      <c r="AP1469" s="8" t="s">
        <v>191</v>
      </c>
      <c r="AQ1469" s="8" t="s">
        <v>44</v>
      </c>
      <c r="AR1469" s="8" t="s">
        <v>163</v>
      </c>
      <c r="AS1469" s="8" t="s">
        <v>163</v>
      </c>
      <c r="AT1469" s="8" t="s">
        <v>168</v>
      </c>
      <c r="AU14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69" s="8">
        <v>35</v>
      </c>
      <c r="AW1469">
        <v>13.688124999999999</v>
      </c>
      <c r="AX1469">
        <v>7.7867249999999997</v>
      </c>
      <c r="AY1469">
        <v>8.5117750000000001</v>
      </c>
      <c r="AZ1469">
        <v>7.6368999999999998</v>
      </c>
    </row>
    <row r="1470" spans="1:52" x14ac:dyDescent="0.3">
      <c r="A1470" s="43" t="s">
        <v>1060</v>
      </c>
      <c r="B1470" t="s">
        <v>4112</v>
      </c>
      <c r="C1470" t="s">
        <v>110</v>
      </c>
      <c r="D1470" s="8" t="s">
        <v>104</v>
      </c>
      <c r="E1470" s="8" t="s">
        <v>160</v>
      </c>
      <c r="F1470" s="8" t="s">
        <v>13</v>
      </c>
      <c r="G1470" s="8" t="s">
        <v>180</v>
      </c>
      <c r="H1470" s="8" t="s">
        <v>290</v>
      </c>
      <c r="I1470" s="8" t="s">
        <v>48</v>
      </c>
      <c r="J1470" s="8">
        <v>180</v>
      </c>
      <c r="K1470" s="14" t="s">
        <v>1059</v>
      </c>
      <c r="L1470" s="14" t="s">
        <v>5931</v>
      </c>
      <c r="M1470" s="10">
        <v>62.4299517832969</v>
      </c>
      <c r="N1470" s="8" t="s">
        <v>7997</v>
      </c>
      <c r="O1470" s="8" t="s">
        <v>147</v>
      </c>
      <c r="P1470" s="9">
        <v>0.38810185185185186</v>
      </c>
      <c r="Q1470" s="9">
        <v>0.39516203703703706</v>
      </c>
      <c r="R1470" s="8">
        <v>0</v>
      </c>
      <c r="S1470" s="10">
        <v>11.936666666666667</v>
      </c>
      <c r="T1470" s="8" t="s">
        <v>4114</v>
      </c>
      <c r="U1470" s="8" t="s">
        <v>4115</v>
      </c>
      <c r="V1470" s="10">
        <v>54.116409935004803</v>
      </c>
      <c r="W1470">
        <v>3470.12</v>
      </c>
      <c r="X1470" s="8">
        <v>0</v>
      </c>
      <c r="Y1470" s="8">
        <v>0</v>
      </c>
      <c r="Z1470">
        <v>0</v>
      </c>
      <c r="AA1470">
        <v>0</v>
      </c>
      <c r="AB1470" s="8">
        <f>Solution[[#This Row],[Old Stop]] +1</f>
        <v>181</v>
      </c>
      <c r="AC1470" s="8" t="str">
        <f>_xlfn.CONCAT(Solution[[#This Row],[Old Rt '#]],"_",Solution[[#This Row],[Week '#]],"_", _xlfn.SWITCH(Solution[[#This Row],[Old Delivery Day]], "M", "Monday", "T", "Tuesday", "W", "Wednesday", "R", "Thursday", "F", "Friday"))</f>
        <v>105_Week4_Thursday</v>
      </c>
      <c r="AD1470" s="20">
        <v>89.933700000000002</v>
      </c>
      <c r="AE1470" s="20">
        <v>97.848399999999998</v>
      </c>
      <c r="AF1470" s="20">
        <v>66.277100000000004</v>
      </c>
      <c r="AG1470" s="20">
        <v>101.1484</v>
      </c>
      <c r="AH1470">
        <v>75.739999999999995</v>
      </c>
      <c r="AI1470" s="8" t="s">
        <v>3495</v>
      </c>
      <c r="AJ1470" s="8" t="s">
        <v>5701</v>
      </c>
      <c r="AK1470" s="8">
        <v>1</v>
      </c>
      <c r="AL1470" s="8">
        <v>0</v>
      </c>
      <c r="AM1470" s="11">
        <v>61.323700000000002</v>
      </c>
      <c r="AN1470" s="11">
        <v>105.7037</v>
      </c>
      <c r="AO1470" t="s">
        <v>163</v>
      </c>
      <c r="AP1470" s="8" t="s">
        <v>191</v>
      </c>
      <c r="AQ1470" s="8" t="s">
        <v>80</v>
      </c>
      <c r="AR1470" s="8" t="s">
        <v>163</v>
      </c>
      <c r="AS1470" s="8" t="s">
        <v>163</v>
      </c>
      <c r="AT1470" s="8" t="s">
        <v>168</v>
      </c>
      <c r="AU14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0" s="8">
        <v>0</v>
      </c>
      <c r="AW1470">
        <v>22.483425</v>
      </c>
      <c r="AX1470">
        <v>24.4621</v>
      </c>
      <c r="AY1470">
        <v>16.569275000000001</v>
      </c>
      <c r="AZ1470">
        <v>25.287099999999999</v>
      </c>
    </row>
    <row r="1471" spans="1:52" x14ac:dyDescent="0.3">
      <c r="A1471" s="43" t="s">
        <v>1790</v>
      </c>
      <c r="B1471" t="s">
        <v>4832</v>
      </c>
      <c r="C1471" t="s">
        <v>110</v>
      </c>
      <c r="D1471" s="8" t="s">
        <v>104</v>
      </c>
      <c r="E1471" s="8" t="s">
        <v>160</v>
      </c>
      <c r="F1471" s="8" t="s">
        <v>13</v>
      </c>
      <c r="G1471" s="8" t="s">
        <v>155</v>
      </c>
      <c r="H1471" s="8" t="s">
        <v>160</v>
      </c>
      <c r="I1471" s="8" t="s">
        <v>13</v>
      </c>
      <c r="J1471" s="8">
        <v>0</v>
      </c>
      <c r="K1471" s="14" t="s">
        <v>1789</v>
      </c>
      <c r="L1471" s="14" t="s">
        <v>6080</v>
      </c>
      <c r="M1471" s="10">
        <v>7.19669660909938</v>
      </c>
      <c r="N1471" s="8" t="s">
        <v>7995</v>
      </c>
      <c r="O1471" s="8" t="s">
        <v>147</v>
      </c>
      <c r="P1471" s="9">
        <v>0.3334259259259259</v>
      </c>
      <c r="Q1471" s="9">
        <v>0.3447453703703704</v>
      </c>
      <c r="R1471" s="8">
        <v>0</v>
      </c>
      <c r="S1471" s="10">
        <v>16.237500000000001</v>
      </c>
      <c r="T1471" s="8" t="s">
        <v>4834</v>
      </c>
      <c r="U1471" s="8" t="s">
        <v>4835</v>
      </c>
      <c r="V1471" s="10">
        <v>6.5916704112701998</v>
      </c>
      <c r="W1471">
        <v>8301.16</v>
      </c>
      <c r="X1471" s="8">
        <v>16</v>
      </c>
      <c r="Y1471" s="8">
        <v>0.85046728971962604</v>
      </c>
      <c r="Z1471">
        <v>5</v>
      </c>
      <c r="AA1471">
        <v>106</v>
      </c>
      <c r="AB1471" s="8">
        <f>Solution[[#This Row],[Old Stop]] +1</f>
        <v>1</v>
      </c>
      <c r="AC1471" s="8" t="str">
        <f>_xlfn.CONCAT(Solution[[#This Row],[Old Rt '#]],"_",Solution[[#This Row],[Week '#]],"_", _xlfn.SWITCH(Solution[[#This Row],[Old Delivery Day]], "M", "Monday", "T", "Tuesday", "W", "Wednesday", "R", "Thursday", "F", "Friday"))</f>
        <v>101_Week4_Monday</v>
      </c>
      <c r="AD1471" s="20">
        <v>138.53460000000001</v>
      </c>
      <c r="AE1471" s="20">
        <v>180.46729999999999</v>
      </c>
      <c r="AF1471" s="20">
        <v>150.2176</v>
      </c>
      <c r="AG1471" s="20">
        <v>149.76070000000001</v>
      </c>
      <c r="AH1471">
        <v>160.37</v>
      </c>
      <c r="AI1471" s="8" t="s">
        <v>3495</v>
      </c>
      <c r="AJ1471" s="8" t="s">
        <v>5701</v>
      </c>
      <c r="AK1471" s="8">
        <v>1</v>
      </c>
      <c r="AL1471" s="8">
        <v>107</v>
      </c>
      <c r="AM1471" s="11">
        <v>248.30250000000001</v>
      </c>
      <c r="AN1471" s="11">
        <v>147.02500000000001</v>
      </c>
      <c r="AO1471" t="s">
        <v>164</v>
      </c>
      <c r="AP1471" s="8" t="s">
        <v>191</v>
      </c>
      <c r="AQ1471" s="8" t="s">
        <v>44</v>
      </c>
      <c r="AR1471" s="8" t="s">
        <v>164</v>
      </c>
      <c r="AS1471" s="8" t="s">
        <v>164</v>
      </c>
      <c r="AT1471" s="8" t="s">
        <v>168</v>
      </c>
      <c r="AU14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1" s="8"/>
      <c r="AW1471">
        <v>34.633650000000003</v>
      </c>
      <c r="AX1471">
        <v>45.116824999999999</v>
      </c>
      <c r="AY1471">
        <v>37.554400000000001</v>
      </c>
      <c r="AZ1471">
        <v>37.440175000000004</v>
      </c>
    </row>
    <row r="1472" spans="1:52" x14ac:dyDescent="0.3">
      <c r="A1472" s="43" t="s">
        <v>1669</v>
      </c>
      <c r="B1472" t="s">
        <v>4611</v>
      </c>
      <c r="C1472" t="s">
        <v>113</v>
      </c>
      <c r="D1472" s="8" t="s">
        <v>104</v>
      </c>
      <c r="E1472" s="8" t="s">
        <v>160</v>
      </c>
      <c r="F1472" s="8" t="s">
        <v>13</v>
      </c>
      <c r="G1472" s="8" t="s">
        <v>9248</v>
      </c>
      <c r="H1472" s="8" t="s">
        <v>290</v>
      </c>
      <c r="I1472" s="8" t="s">
        <v>48</v>
      </c>
      <c r="J1472" s="8">
        <v>102</v>
      </c>
      <c r="K1472" s="14" t="s">
        <v>1668</v>
      </c>
      <c r="L1472" s="14" t="s">
        <v>5970</v>
      </c>
      <c r="M1472" s="10">
        <v>3.9997772860573398E-2</v>
      </c>
      <c r="N1472" s="8" t="s">
        <v>7989</v>
      </c>
      <c r="O1472" s="8" t="s">
        <v>125</v>
      </c>
      <c r="P1472" s="9">
        <v>0.41827546296296297</v>
      </c>
      <c r="Q1472" s="9">
        <v>0.42215277777777777</v>
      </c>
      <c r="R1472" s="8">
        <v>0</v>
      </c>
      <c r="S1472" s="10">
        <v>4.8833333333333337</v>
      </c>
      <c r="T1472" s="8" t="s">
        <v>4613</v>
      </c>
      <c r="U1472" s="8" t="s">
        <v>4614</v>
      </c>
      <c r="V1472" s="10">
        <v>2.3196566511706301E-2</v>
      </c>
      <c r="W1472">
        <v>1142.24</v>
      </c>
      <c r="X1472" s="8">
        <v>0</v>
      </c>
      <c r="Y1472" s="8">
        <v>0</v>
      </c>
      <c r="Z1472">
        <v>0</v>
      </c>
      <c r="AA1472">
        <v>0</v>
      </c>
      <c r="AB1472" s="8">
        <f>Solution[[#This Row],[Old Stop]] +1</f>
        <v>103</v>
      </c>
      <c r="AC1472" s="8" t="str">
        <f>_xlfn.CONCAT(Solution[[#This Row],[Old Rt '#]],"_",Solution[[#This Row],[Week '#]],"_", _xlfn.SWITCH(Solution[[#This Row],[Old Delivery Day]], "M", "Monday", "T", "Tuesday", "W", "Wednesday", "R", "Thursday", "F", "Friday"))</f>
        <v>105_Week4_Thursday</v>
      </c>
      <c r="AD1472" s="20">
        <v>43.62</v>
      </c>
      <c r="AE1472" s="20">
        <v>43.5533</v>
      </c>
      <c r="AF1472" s="20">
        <v>44.402799999999999</v>
      </c>
      <c r="AG1472" s="20">
        <v>45.14</v>
      </c>
      <c r="AH1472">
        <v>23.93</v>
      </c>
      <c r="AI1472" s="8" t="s">
        <v>3495</v>
      </c>
      <c r="AJ1472" s="8" t="s">
        <v>5701</v>
      </c>
      <c r="AK1472" s="8">
        <v>1</v>
      </c>
      <c r="AL1472" s="8">
        <v>0</v>
      </c>
      <c r="AM1472" s="11">
        <v>21.71</v>
      </c>
      <c r="AN1472" s="11">
        <v>22.57</v>
      </c>
      <c r="AO1472" t="s">
        <v>163</v>
      </c>
      <c r="AP1472" s="8" t="s">
        <v>191</v>
      </c>
      <c r="AQ1472" s="8" t="s">
        <v>44</v>
      </c>
      <c r="AR1472" s="8" t="s">
        <v>163</v>
      </c>
      <c r="AS1472" s="8" t="s">
        <v>163</v>
      </c>
      <c r="AT1472" s="8" t="s">
        <v>168</v>
      </c>
      <c r="AU14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2" s="8">
        <v>0</v>
      </c>
      <c r="AW1472">
        <v>10.904999999999999</v>
      </c>
      <c r="AX1472">
        <v>10.888325</v>
      </c>
      <c r="AY1472">
        <v>11.1007</v>
      </c>
      <c r="AZ1472">
        <v>11.285</v>
      </c>
    </row>
    <row r="1473" spans="1:52" x14ac:dyDescent="0.3">
      <c r="A1473" s="43" t="s">
        <v>1848</v>
      </c>
      <c r="B1473" t="s">
        <v>4558</v>
      </c>
      <c r="C1473" t="s">
        <v>112</v>
      </c>
      <c r="D1473" s="8" t="s">
        <v>104</v>
      </c>
      <c r="E1473" s="8" t="s">
        <v>160</v>
      </c>
      <c r="F1473" s="8" t="s">
        <v>13</v>
      </c>
      <c r="G1473" s="8" t="s">
        <v>137</v>
      </c>
      <c r="H1473" s="8" t="s">
        <v>290</v>
      </c>
      <c r="I1473" s="8" t="s">
        <v>48</v>
      </c>
      <c r="J1473" s="8">
        <v>95</v>
      </c>
      <c r="K1473" s="14" t="s">
        <v>1847</v>
      </c>
      <c r="L1473" s="14" t="s">
        <v>5933</v>
      </c>
      <c r="M1473" s="10">
        <v>0</v>
      </c>
      <c r="N1473" s="8" t="s">
        <v>7990</v>
      </c>
      <c r="O1473" s="8" t="s">
        <v>147</v>
      </c>
      <c r="P1473" s="9">
        <v>0.41062500000000002</v>
      </c>
      <c r="Q1473" s="9">
        <v>0.41824074074074075</v>
      </c>
      <c r="R1473" s="8">
        <v>0</v>
      </c>
      <c r="S1473" s="10">
        <v>11.836666666666668</v>
      </c>
      <c r="T1473" s="8" t="s">
        <v>4560</v>
      </c>
      <c r="U1473" s="8" t="s">
        <v>4561</v>
      </c>
      <c r="V1473" s="10"/>
      <c r="W1473">
        <v>4673.88</v>
      </c>
      <c r="X1473" s="8">
        <v>24</v>
      </c>
      <c r="Y1473" s="8">
        <v>0.73333333333333395</v>
      </c>
      <c r="Z1473">
        <v>5</v>
      </c>
      <c r="AA1473">
        <v>91</v>
      </c>
      <c r="AB1473" s="8">
        <f>Solution[[#This Row],[Old Stop]] +1</f>
        <v>96</v>
      </c>
      <c r="AC1473" s="8" t="str">
        <f>_xlfn.CONCAT(Solution[[#This Row],[Old Rt '#]],"_",Solution[[#This Row],[Week '#]],"_", _xlfn.SWITCH(Solution[[#This Row],[Old Delivery Day]], "M", "Monday", "T", "Tuesday", "W", "Wednesday", "R", "Thursday", "F", "Friday"))</f>
        <v>105_Week4_Thursday</v>
      </c>
      <c r="AD1473" s="20">
        <v>91.92</v>
      </c>
      <c r="AE1473" s="20">
        <v>92.612300000000005</v>
      </c>
      <c r="AF1473" s="20">
        <v>90.122799999999998</v>
      </c>
      <c r="AG1473" s="20">
        <v>72.988399999999999</v>
      </c>
      <c r="AH1473">
        <v>93.28</v>
      </c>
      <c r="AI1473" s="8" t="s">
        <v>3495</v>
      </c>
      <c r="AJ1473" s="8" t="s">
        <v>5701</v>
      </c>
      <c r="AK1473" s="8">
        <v>1</v>
      </c>
      <c r="AL1473" s="8">
        <v>90</v>
      </c>
      <c r="AM1473" s="11">
        <v>91.92</v>
      </c>
      <c r="AN1473" s="11">
        <v>73.064999999999998</v>
      </c>
      <c r="AO1473" t="s">
        <v>163</v>
      </c>
      <c r="AP1473" s="8" t="s">
        <v>793</v>
      </c>
      <c r="AQ1473" s="8" t="s">
        <v>44</v>
      </c>
      <c r="AR1473" s="8" t="s">
        <v>163</v>
      </c>
      <c r="AS1473" s="8" t="s">
        <v>163</v>
      </c>
      <c r="AT1473" s="8" t="s">
        <v>168</v>
      </c>
      <c r="AU14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3" s="8">
        <v>90</v>
      </c>
      <c r="AW1473">
        <v>22.98</v>
      </c>
      <c r="AX1473">
        <v>23.153075000000001</v>
      </c>
      <c r="AY1473">
        <v>22.5307</v>
      </c>
      <c r="AZ1473">
        <v>18.2471</v>
      </c>
    </row>
    <row r="1474" spans="1:52" x14ac:dyDescent="0.3">
      <c r="A1474" s="43" t="s">
        <v>1839</v>
      </c>
      <c r="B1474" t="s">
        <v>4558</v>
      </c>
      <c r="C1474" t="s">
        <v>110</v>
      </c>
      <c r="D1474" s="8" t="s">
        <v>104</v>
      </c>
      <c r="E1474" s="8" t="s">
        <v>160</v>
      </c>
      <c r="F1474" s="8" t="s">
        <v>13</v>
      </c>
      <c r="G1474" s="8" t="s">
        <v>9252</v>
      </c>
      <c r="H1474" s="8" t="s">
        <v>290</v>
      </c>
      <c r="I1474" s="8" t="s">
        <v>48</v>
      </c>
      <c r="J1474" s="8">
        <v>170</v>
      </c>
      <c r="K1474" s="14" t="s">
        <v>1838</v>
      </c>
      <c r="L1474" s="14" t="s">
        <v>5933</v>
      </c>
      <c r="M1474" s="10">
        <v>0.48480920727752203</v>
      </c>
      <c r="N1474" s="8" t="s">
        <v>6285</v>
      </c>
      <c r="O1474" s="8" t="s">
        <v>147</v>
      </c>
      <c r="P1474" s="9">
        <v>0.4054976851851852</v>
      </c>
      <c r="Q1474" s="9">
        <v>0.41062500000000002</v>
      </c>
      <c r="R1474" s="8">
        <v>0</v>
      </c>
      <c r="S1474" s="10">
        <v>7.4033333333333333</v>
      </c>
      <c r="T1474" s="8" t="s">
        <v>4560</v>
      </c>
      <c r="U1474" s="8" t="s">
        <v>4561</v>
      </c>
      <c r="V1474" s="10">
        <v>0.292975448001146</v>
      </c>
      <c r="W1474">
        <v>2481.94</v>
      </c>
      <c r="X1474" s="8">
        <v>4</v>
      </c>
      <c r="Y1474" s="8">
        <v>0.81818181818181801</v>
      </c>
      <c r="Z1474">
        <v>1</v>
      </c>
      <c r="AA1474">
        <v>22</v>
      </c>
      <c r="AB1474" s="8">
        <f>Solution[[#This Row],[Old Stop]] +1</f>
        <v>171</v>
      </c>
      <c r="AC1474" s="8" t="str">
        <f>_xlfn.CONCAT(Solution[[#This Row],[Old Rt '#]],"_",Solution[[#This Row],[Week '#]],"_", _xlfn.SWITCH(Solution[[#This Row],[Old Delivery Day]], "M", "Monday", "T", "Tuesday", "W", "Wednesday", "R", "Thursday", "F", "Friday"))</f>
        <v>105_Week4_Thursday</v>
      </c>
      <c r="AD1474" s="20">
        <v>47.65</v>
      </c>
      <c r="AE1474" s="20">
        <v>41.083799999999997</v>
      </c>
      <c r="AF1474" s="20">
        <v>41.458500000000001</v>
      </c>
      <c r="AG1474" s="20">
        <v>52.859200000000001</v>
      </c>
      <c r="AH1474">
        <v>44.87</v>
      </c>
      <c r="AI1474" s="8" t="s">
        <v>3495</v>
      </c>
      <c r="AJ1474" s="8" t="s">
        <v>5701</v>
      </c>
      <c r="AK1474" s="8">
        <v>1</v>
      </c>
      <c r="AL1474" s="8">
        <v>22</v>
      </c>
      <c r="AM1474" s="11">
        <v>39.89</v>
      </c>
      <c r="AN1474" s="11">
        <v>54.02</v>
      </c>
      <c r="AO1474" t="s">
        <v>163</v>
      </c>
      <c r="AP1474" s="8" t="s">
        <v>191</v>
      </c>
      <c r="AQ1474" s="8" t="s">
        <v>44</v>
      </c>
      <c r="AR1474" s="8" t="s">
        <v>163</v>
      </c>
      <c r="AS1474" s="8" t="s">
        <v>163</v>
      </c>
      <c r="AT1474" s="8" t="s">
        <v>168</v>
      </c>
      <c r="AU14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4" s="8">
        <v>22</v>
      </c>
      <c r="AW1474">
        <v>11.9125</v>
      </c>
      <c r="AX1474">
        <v>10.270949999999999</v>
      </c>
      <c r="AY1474">
        <v>10.364625</v>
      </c>
      <c r="AZ1474">
        <v>13.2148</v>
      </c>
    </row>
    <row r="1475" spans="1:52" x14ac:dyDescent="0.3">
      <c r="A1475" s="43" t="s">
        <v>1050</v>
      </c>
      <c r="B1475" t="s">
        <v>4140</v>
      </c>
      <c r="C1475" t="s">
        <v>110</v>
      </c>
      <c r="D1475" s="8" t="s">
        <v>104</v>
      </c>
      <c r="E1475" s="8" t="s">
        <v>160</v>
      </c>
      <c r="F1475" s="8" t="s">
        <v>13</v>
      </c>
      <c r="G1475" s="8" t="s">
        <v>9254</v>
      </c>
      <c r="H1475" s="8" t="s">
        <v>160</v>
      </c>
      <c r="I1475" s="8" t="s">
        <v>48</v>
      </c>
      <c r="J1475" s="8">
        <v>305</v>
      </c>
      <c r="K1475" s="14" t="s">
        <v>1049</v>
      </c>
      <c r="L1475" s="14" t="s">
        <v>5948</v>
      </c>
      <c r="M1475" s="10">
        <v>2.7949593728639601</v>
      </c>
      <c r="N1475" s="8" t="s">
        <v>7972</v>
      </c>
      <c r="O1475" s="8" t="s">
        <v>147</v>
      </c>
      <c r="P1475" s="9">
        <v>0.47319444444444442</v>
      </c>
      <c r="Q1475" s="9">
        <v>0.48712962962962963</v>
      </c>
      <c r="R1475" s="8">
        <v>0</v>
      </c>
      <c r="S1475" s="10">
        <v>22.330000000000002</v>
      </c>
      <c r="T1475" s="8" t="s">
        <v>4142</v>
      </c>
      <c r="U1475" s="8" t="s">
        <v>4143</v>
      </c>
      <c r="V1475" s="10">
        <v>2.3732187033182601</v>
      </c>
      <c r="W1475">
        <v>3162.01</v>
      </c>
      <c r="X1475" s="8">
        <v>0</v>
      </c>
      <c r="Y1475" s="8">
        <v>0</v>
      </c>
      <c r="Z1475">
        <v>0</v>
      </c>
      <c r="AA1475">
        <v>0</v>
      </c>
      <c r="AB1475" s="8">
        <f>Solution[[#This Row],[Old Stop]] +1</f>
        <v>306</v>
      </c>
      <c r="AC1475" s="8" t="str">
        <f>_xlfn.CONCAT(Solution[[#This Row],[Old Rt '#]],"_",Solution[[#This Row],[Week '#]],"_", _xlfn.SWITCH(Solution[[#This Row],[Old Delivery Day]], "M", "Monday", "T", "Tuesday", "W", "Wednesday", "R", "Thursday", "F", "Friday"))</f>
        <v>101_Week4_Thursday</v>
      </c>
      <c r="AD1475" s="20">
        <v>55.911200000000001</v>
      </c>
      <c r="AE1475" s="20">
        <v>73.301400000000001</v>
      </c>
      <c r="AF1475" s="20">
        <v>85.963499999999996</v>
      </c>
      <c r="AG1475" s="20">
        <v>83.806600000000003</v>
      </c>
      <c r="AH1475">
        <v>97.27</v>
      </c>
      <c r="AI1475" s="8" t="s">
        <v>3495</v>
      </c>
      <c r="AJ1475" s="8" t="s">
        <v>5701</v>
      </c>
      <c r="AK1475" s="8">
        <v>1</v>
      </c>
      <c r="AL1475" s="8">
        <v>0</v>
      </c>
      <c r="AM1475" s="11">
        <v>75.53</v>
      </c>
      <c r="AN1475" s="11">
        <v>79.795000000000002</v>
      </c>
      <c r="AO1475" t="s">
        <v>163</v>
      </c>
      <c r="AP1475" s="8" t="s">
        <v>191</v>
      </c>
      <c r="AQ1475" s="8" t="s">
        <v>44</v>
      </c>
      <c r="AR1475" s="8" t="s">
        <v>164</v>
      </c>
      <c r="AS1475" s="8" t="s">
        <v>163</v>
      </c>
      <c r="AT1475" s="8" t="s">
        <v>168</v>
      </c>
      <c r="AU14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5" s="8">
        <v>0</v>
      </c>
      <c r="AW1475">
        <v>13.9778</v>
      </c>
      <c r="AX1475">
        <v>18.32535</v>
      </c>
      <c r="AY1475">
        <v>21.490874999999999</v>
      </c>
      <c r="AZ1475">
        <v>20.951650000000001</v>
      </c>
    </row>
    <row r="1476" spans="1:52" x14ac:dyDescent="0.3">
      <c r="A1476" s="43" t="s">
        <v>8088</v>
      </c>
      <c r="B1476" t="s">
        <v>8251</v>
      </c>
      <c r="C1476" t="s">
        <v>110</v>
      </c>
      <c r="D1476" s="8" t="s">
        <v>104</v>
      </c>
      <c r="E1476" s="8" t="s">
        <v>160</v>
      </c>
      <c r="F1476" s="8" t="s">
        <v>15</v>
      </c>
      <c r="G1476" s="8" t="s">
        <v>132</v>
      </c>
      <c r="H1476" s="8" t="s">
        <v>160</v>
      </c>
      <c r="I1476" s="8" t="s">
        <v>14</v>
      </c>
      <c r="J1476" s="8">
        <v>1</v>
      </c>
      <c r="K1476" s="14" t="s">
        <v>8089</v>
      </c>
      <c r="L1476" s="14" t="s">
        <v>8252</v>
      </c>
      <c r="M1476" s="10">
        <v>8.9743258103016608</v>
      </c>
      <c r="N1476" s="8" t="s">
        <v>8666</v>
      </c>
      <c r="O1476" s="8" t="s">
        <v>147</v>
      </c>
      <c r="P1476" s="9">
        <v>0.25622685185185184</v>
      </c>
      <c r="Q1476" s="9">
        <v>0.26317129629629632</v>
      </c>
      <c r="R1476" s="8">
        <v>0</v>
      </c>
      <c r="S1476" s="10">
        <v>9.4354006285390355</v>
      </c>
      <c r="T1476" s="8" t="s">
        <v>8253</v>
      </c>
      <c r="U1476" s="8" t="s">
        <v>8254</v>
      </c>
      <c r="V1476" s="10">
        <v>4.2598960533794603</v>
      </c>
      <c r="W1476"/>
      <c r="Y1476" s="8">
        <v>1</v>
      </c>
      <c r="Z1476">
        <v>0</v>
      </c>
      <c r="AA1476">
        <v>0</v>
      </c>
      <c r="AB1476" s="8">
        <f>Solution[[#This Row],[Old Stop]] +1</f>
        <v>2</v>
      </c>
      <c r="AC1476" s="8" t="str">
        <f>_xlfn.CONCAT(Solution[[#This Row],[Old Rt '#]],"_",Solution[[#This Row],[Week '#]],"_", _xlfn.SWITCH(Solution[[#This Row],[Old Delivery Day]], "M", "Monday", "T", "Tuesday", "W", "Wednesday", "R", "Thursday", "F", "Friday"))</f>
        <v>101_Week4_Friday</v>
      </c>
      <c r="AD1476" s="20">
        <v>0</v>
      </c>
      <c r="AE1476" s="20">
        <v>0</v>
      </c>
      <c r="AF1476" s="20">
        <v>0</v>
      </c>
      <c r="AG1476" s="20">
        <v>0</v>
      </c>
      <c r="AI1476" s="8" t="s">
        <v>4399</v>
      </c>
      <c r="AJ1476" s="8" t="s">
        <v>5647</v>
      </c>
      <c r="AK1476" s="8">
        <v>1</v>
      </c>
      <c r="AL1476" s="8">
        <v>121</v>
      </c>
      <c r="AM1476" s="11">
        <v>0</v>
      </c>
      <c r="AN1476" s="11">
        <v>0</v>
      </c>
      <c r="AO1476" t="s">
        <v>163</v>
      </c>
      <c r="AP1476" s="8"/>
      <c r="AQ1476" s="8" t="s">
        <v>44</v>
      </c>
      <c r="AR1476" s="8" t="s">
        <v>164</v>
      </c>
      <c r="AS1476" s="8" t="s">
        <v>163</v>
      </c>
      <c r="AT1476" s="8" t="s">
        <v>168</v>
      </c>
      <c r="AU14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6" s="8">
        <v>121</v>
      </c>
      <c r="AW1476">
        <v>0</v>
      </c>
      <c r="AX1476">
        <v>0</v>
      </c>
      <c r="AY1476">
        <v>0</v>
      </c>
      <c r="AZ1476">
        <v>0</v>
      </c>
    </row>
    <row r="1477" spans="1:52" x14ac:dyDescent="0.3">
      <c r="A1477" s="43" t="s">
        <v>77</v>
      </c>
      <c r="D1477" s="8" t="s">
        <v>104</v>
      </c>
      <c r="E1477" s="8" t="s">
        <v>160</v>
      </c>
      <c r="F1477" s="8" t="s">
        <v>13</v>
      </c>
      <c r="J1477" s="8"/>
      <c r="K1477" s="14" t="s">
        <v>3551</v>
      </c>
      <c r="L1477" s="14" t="s">
        <v>3552</v>
      </c>
      <c r="M1477" s="10">
        <v>46.824049827670898</v>
      </c>
      <c r="N1477" s="8" t="s">
        <v>8667</v>
      </c>
      <c r="P1477" s="9">
        <v>0.66829861111111111</v>
      </c>
      <c r="Q1477" s="9">
        <v>0.66829861111111111</v>
      </c>
      <c r="R1477" s="8">
        <v>0</v>
      </c>
      <c r="T1477" s="8" t="s">
        <v>3553</v>
      </c>
      <c r="U1477" s="8" t="s">
        <v>3554</v>
      </c>
      <c r="V1477" s="10">
        <v>36.195321357518402</v>
      </c>
      <c r="W1477"/>
      <c r="Z1477"/>
      <c r="AA1477"/>
      <c r="AB1477" s="8">
        <f>Solution[[#This Row],[Old Stop]] +1</f>
        <v>1</v>
      </c>
      <c r="AC1477" s="8" t="e">
        <f>_xlfn.CONCAT(Solution[[#This Row],[Old Rt '#]],"_",Solution[[#This Row],[Week '#]],"_", _xlfn.SWITCH(Solution[[#This Row],[Old Delivery Day]], "M", "Monday", "T", "Tuesday", "W", "Wednesday", "R", "Thursday", "F", "Friday"))</f>
        <v>#N/A</v>
      </c>
      <c r="AD1477" s="20"/>
      <c r="AE1477" s="20"/>
      <c r="AI1477" s="8" t="s">
        <v>3495</v>
      </c>
      <c r="AJ1477" s="8" t="s">
        <v>5701</v>
      </c>
      <c r="AK1477" s="8">
        <v>17</v>
      </c>
      <c r="AL1477" s="8"/>
      <c r="AM1477" s="11"/>
      <c r="AN1477" s="11"/>
      <c r="AO1477" t="s">
        <v>163</v>
      </c>
      <c r="AP1477" s="8"/>
      <c r="AQ1477" s="8"/>
      <c r="AR1477" s="8" t="s">
        <v>163</v>
      </c>
      <c r="AS1477" s="8" t="s">
        <v>163</v>
      </c>
      <c r="AT1477" s="8"/>
      <c r="AU14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7" s="8"/>
    </row>
    <row r="1478" spans="1:52" x14ac:dyDescent="0.3">
      <c r="A1478" s="43" t="s">
        <v>1030</v>
      </c>
      <c r="B1478" t="s">
        <v>4513</v>
      </c>
      <c r="C1478" t="s">
        <v>110</v>
      </c>
      <c r="D1478" s="8" t="s">
        <v>104</v>
      </c>
      <c r="E1478" s="8" t="s">
        <v>160</v>
      </c>
      <c r="F1478" s="8" t="s">
        <v>13</v>
      </c>
      <c r="G1478" s="8" t="s">
        <v>9264</v>
      </c>
      <c r="H1478" s="8" t="s">
        <v>160</v>
      </c>
      <c r="I1478" s="8" t="s">
        <v>48</v>
      </c>
      <c r="J1478" s="8">
        <v>365</v>
      </c>
      <c r="K1478" s="14" t="s">
        <v>1029</v>
      </c>
      <c r="L1478" s="14" t="s">
        <v>6122</v>
      </c>
      <c r="M1478" s="10">
        <v>16.353829965540399</v>
      </c>
      <c r="N1478" s="8" t="s">
        <v>8670</v>
      </c>
      <c r="O1478" s="8" t="s">
        <v>125</v>
      </c>
      <c r="P1478" s="9">
        <v>0.62462962962962965</v>
      </c>
      <c r="Q1478" s="9">
        <v>0.63577546296296295</v>
      </c>
      <c r="R1478" s="8">
        <v>0</v>
      </c>
      <c r="S1478" s="10">
        <v>26.36111111</v>
      </c>
      <c r="T1478" s="8" t="s">
        <v>4515</v>
      </c>
      <c r="U1478" s="8" t="s">
        <v>4516</v>
      </c>
      <c r="V1478" s="10">
        <v>13.6277641280534</v>
      </c>
      <c r="W1478">
        <v>918.8</v>
      </c>
      <c r="X1478" s="8">
        <v>0</v>
      </c>
      <c r="Y1478" s="8">
        <v>0</v>
      </c>
      <c r="Z1478">
        <v>0</v>
      </c>
      <c r="AA1478">
        <v>0</v>
      </c>
      <c r="AB1478" s="8">
        <f>Solution[[#This Row],[Old Stop]] +1</f>
        <v>366</v>
      </c>
      <c r="AC1478" s="8" t="str">
        <f>_xlfn.CONCAT(Solution[[#This Row],[Old Rt '#]],"_",Solution[[#This Row],[Week '#]],"_", _xlfn.SWITCH(Solution[[#This Row],[Old Delivery Day]], "M", "Monday", "T", "Tuesday", "W", "Wednesday", "R", "Thursday", "F", "Friday"))</f>
        <v>101_Week4_Thursday</v>
      </c>
      <c r="AD1478" s="20">
        <v>35</v>
      </c>
      <c r="AE1478" s="20">
        <v>35.9833</v>
      </c>
      <c r="AF1478" s="20">
        <v>61.945700000000002</v>
      </c>
      <c r="AG1478" s="20">
        <v>52.496600000000001</v>
      </c>
      <c r="AH1478">
        <v>29.24</v>
      </c>
      <c r="AI1478" s="8" t="s">
        <v>3495</v>
      </c>
      <c r="AJ1478" s="8" t="s">
        <v>5701</v>
      </c>
      <c r="AK1478" s="8">
        <v>1</v>
      </c>
      <c r="AL1478" s="8">
        <v>0</v>
      </c>
      <c r="AM1478" s="11">
        <v>31.293700000000001</v>
      </c>
      <c r="AN1478" s="11">
        <v>21.695</v>
      </c>
      <c r="AO1478" t="s">
        <v>163</v>
      </c>
      <c r="AP1478" s="8" t="s">
        <v>191</v>
      </c>
      <c r="AQ1478" s="8" t="s">
        <v>44</v>
      </c>
      <c r="AR1478" s="8" t="s">
        <v>164</v>
      </c>
      <c r="AS1478" s="8" t="s">
        <v>163</v>
      </c>
      <c r="AT1478" s="8" t="s">
        <v>168</v>
      </c>
      <c r="AU14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8" s="8">
        <v>0</v>
      </c>
      <c r="AW1478">
        <v>8.75</v>
      </c>
      <c r="AX1478">
        <v>8.995825</v>
      </c>
      <c r="AY1478">
        <v>15.486425000000001</v>
      </c>
      <c r="AZ1478">
        <v>13.12415</v>
      </c>
    </row>
    <row r="1479" spans="1:52" x14ac:dyDescent="0.3">
      <c r="A1479" s="43" t="s">
        <v>1212</v>
      </c>
      <c r="B1479" t="s">
        <v>5393</v>
      </c>
      <c r="C1479" t="s">
        <v>110</v>
      </c>
      <c r="D1479" s="8" t="s">
        <v>104</v>
      </c>
      <c r="E1479" s="8" t="s">
        <v>160</v>
      </c>
      <c r="F1479" s="8" t="s">
        <v>15</v>
      </c>
      <c r="G1479" s="8" t="s">
        <v>9250</v>
      </c>
      <c r="H1479" s="8" t="s">
        <v>290</v>
      </c>
      <c r="I1479" s="8" t="s">
        <v>48</v>
      </c>
      <c r="J1479" s="8">
        <v>380</v>
      </c>
      <c r="K1479" s="14" t="s">
        <v>1211</v>
      </c>
      <c r="L1479" s="14" t="s">
        <v>5832</v>
      </c>
      <c r="M1479" s="10">
        <v>1.40617152508389</v>
      </c>
      <c r="N1479" s="8" t="s">
        <v>7978</v>
      </c>
      <c r="O1479" s="8" t="s">
        <v>125</v>
      </c>
      <c r="P1479" s="9">
        <v>0.38924768518518521</v>
      </c>
      <c r="Q1479" s="9">
        <v>0.39401620370370372</v>
      </c>
      <c r="R1479" s="8">
        <v>0</v>
      </c>
      <c r="S1479" s="10">
        <v>5.3944444433333336</v>
      </c>
      <c r="T1479" s="8" t="s">
        <v>5395</v>
      </c>
      <c r="U1479" s="8" t="s">
        <v>5396</v>
      </c>
      <c r="V1479" s="10">
        <v>0.36424862953779602</v>
      </c>
      <c r="W1479">
        <v>1951.96</v>
      </c>
      <c r="X1479" s="8">
        <v>0</v>
      </c>
      <c r="Y1479" s="8">
        <v>0</v>
      </c>
      <c r="Z1479">
        <v>0</v>
      </c>
      <c r="AA1479">
        <v>0</v>
      </c>
      <c r="AB1479" s="8">
        <f>Solution[[#This Row],[Old Stop]] +1</f>
        <v>381</v>
      </c>
      <c r="AC1479" s="8" t="str">
        <f>_xlfn.CONCAT(Solution[[#This Row],[Old Rt '#]],"_",Solution[[#This Row],[Week '#]],"_", _xlfn.SWITCH(Solution[[#This Row],[Old Delivery Day]], "M", "Monday", "T", "Tuesday", "W", "Wednesday", "R", "Thursday", "F", "Friday"))</f>
        <v>105_Week4_Thursday</v>
      </c>
      <c r="AD1479" s="20">
        <v>75.47</v>
      </c>
      <c r="AE1479" s="20">
        <v>75.47</v>
      </c>
      <c r="AF1479" s="20">
        <v>73.138499999999993</v>
      </c>
      <c r="AG1479" s="20">
        <v>78.5</v>
      </c>
      <c r="AH1479">
        <v>37.840000000000003</v>
      </c>
      <c r="AI1479" s="8" t="s">
        <v>4399</v>
      </c>
      <c r="AJ1479" s="8" t="s">
        <v>5647</v>
      </c>
      <c r="AK1479" s="8">
        <v>1</v>
      </c>
      <c r="AL1479" s="8">
        <v>0</v>
      </c>
      <c r="AM1479" s="11">
        <v>37.734999999999999</v>
      </c>
      <c r="AN1479" s="11">
        <v>39.25</v>
      </c>
      <c r="AO1479" t="s">
        <v>163</v>
      </c>
      <c r="AP1479" s="8" t="s">
        <v>191</v>
      </c>
      <c r="AQ1479" s="8" t="s">
        <v>44</v>
      </c>
      <c r="AR1479" s="8" t="s">
        <v>163</v>
      </c>
      <c r="AS1479" s="8" t="s">
        <v>163</v>
      </c>
      <c r="AT1479" s="8" t="s">
        <v>168</v>
      </c>
      <c r="AU14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79" s="8">
        <v>0</v>
      </c>
      <c r="AW1479">
        <v>18.8675</v>
      </c>
      <c r="AX1479">
        <v>18.8675</v>
      </c>
      <c r="AY1479">
        <v>18.284624999999998</v>
      </c>
      <c r="AZ1479">
        <v>19.625</v>
      </c>
    </row>
    <row r="1480" spans="1:52" x14ac:dyDescent="0.3">
      <c r="A1480" s="43" t="s">
        <v>1021</v>
      </c>
      <c r="B1480" t="s">
        <v>4480</v>
      </c>
      <c r="C1480" t="s">
        <v>110</v>
      </c>
      <c r="D1480" s="8" t="s">
        <v>104</v>
      </c>
      <c r="E1480" s="8" t="s">
        <v>160</v>
      </c>
      <c r="F1480" s="8" t="s">
        <v>15</v>
      </c>
      <c r="G1480" s="8" t="s">
        <v>180</v>
      </c>
      <c r="H1480" s="8" t="s">
        <v>160</v>
      </c>
      <c r="I1480" s="8" t="s">
        <v>15</v>
      </c>
      <c r="J1480" s="8">
        <v>150</v>
      </c>
      <c r="K1480" s="14" t="s">
        <v>1020</v>
      </c>
      <c r="L1480" s="14" t="s">
        <v>5833</v>
      </c>
      <c r="M1480" s="10">
        <v>1.54410566166501</v>
      </c>
      <c r="N1480" s="8" t="s">
        <v>6277</v>
      </c>
      <c r="O1480" s="8" t="s">
        <v>147</v>
      </c>
      <c r="P1480" s="9">
        <v>0.38050925925925927</v>
      </c>
      <c r="Q1480" s="9">
        <v>0.38826388888888891</v>
      </c>
      <c r="R1480" s="8">
        <v>0</v>
      </c>
      <c r="S1480" s="10">
        <v>16.212499999999999</v>
      </c>
      <c r="T1480" s="8" t="s">
        <v>4482</v>
      </c>
      <c r="U1480" s="8" t="s">
        <v>4483</v>
      </c>
      <c r="V1480" s="10">
        <v>0.51358976907493303</v>
      </c>
      <c r="W1480">
        <v>7468.23</v>
      </c>
      <c r="X1480" s="8">
        <v>14</v>
      </c>
      <c r="Y1480" s="8">
        <v>0.72549019607843102</v>
      </c>
      <c r="Z1480">
        <v>2</v>
      </c>
      <c r="AA1480">
        <v>53</v>
      </c>
      <c r="AB1480" s="8">
        <f>Solution[[#This Row],[Old Stop]] +1</f>
        <v>151</v>
      </c>
      <c r="AC1480" s="8" t="str">
        <f>_xlfn.CONCAT(Solution[[#This Row],[Old Rt '#]],"_",Solution[[#This Row],[Week '#]],"_", _xlfn.SWITCH(Solution[[#This Row],[Old Delivery Day]], "M", "Monday", "T", "Tuesday", "W", "Wednesday", "R", "Thursday", "F", "Friday"))</f>
        <v>101_Week4_Tuesday</v>
      </c>
      <c r="AD1480" s="20">
        <v>144.19149999999999</v>
      </c>
      <c r="AE1480" s="20">
        <v>140.93610000000001</v>
      </c>
      <c r="AF1480" s="20">
        <v>146.16300000000001</v>
      </c>
      <c r="AG1480" s="20">
        <v>134.6285</v>
      </c>
      <c r="AH1480">
        <v>144.03</v>
      </c>
      <c r="AI1480" s="8" t="s">
        <v>4399</v>
      </c>
      <c r="AJ1480" s="8" t="s">
        <v>5647</v>
      </c>
      <c r="AK1480" s="8">
        <v>1</v>
      </c>
      <c r="AL1480" s="8">
        <v>51</v>
      </c>
      <c r="AM1480" s="11">
        <v>143.90119999999999</v>
      </c>
      <c r="AN1480" s="11">
        <v>146.16249999999999</v>
      </c>
      <c r="AO1480" t="s">
        <v>164</v>
      </c>
      <c r="AP1480" s="8" t="s">
        <v>191</v>
      </c>
      <c r="AQ1480" s="8" t="s">
        <v>44</v>
      </c>
      <c r="AR1480" s="8" t="s">
        <v>164</v>
      </c>
      <c r="AS1480" s="8" t="s">
        <v>164</v>
      </c>
      <c r="AT1480" s="8" t="s">
        <v>168</v>
      </c>
      <c r="AU14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0" s="8"/>
      <c r="AW1480">
        <v>36.047874999999998</v>
      </c>
      <c r="AX1480">
        <v>35.234025000000003</v>
      </c>
      <c r="AY1480">
        <v>36.540750000000003</v>
      </c>
      <c r="AZ1480">
        <v>33.657125000000001</v>
      </c>
    </row>
    <row r="1481" spans="1:52" x14ac:dyDescent="0.3">
      <c r="A1481" s="43" t="s">
        <v>1025</v>
      </c>
      <c r="B1481" t="s">
        <v>3872</v>
      </c>
      <c r="C1481" t="s">
        <v>113</v>
      </c>
      <c r="D1481" s="8" t="s">
        <v>104</v>
      </c>
      <c r="E1481" s="8" t="s">
        <v>160</v>
      </c>
      <c r="F1481" s="8" t="s">
        <v>15</v>
      </c>
      <c r="G1481" s="8" t="s">
        <v>155</v>
      </c>
      <c r="H1481" s="8" t="s">
        <v>160</v>
      </c>
      <c r="I1481" s="8" t="s">
        <v>15</v>
      </c>
      <c r="J1481" s="8">
        <v>140</v>
      </c>
      <c r="K1481" s="14" t="s">
        <v>1024</v>
      </c>
      <c r="L1481" s="14" t="s">
        <v>5835</v>
      </c>
      <c r="M1481" s="10">
        <v>28.2767237398213</v>
      </c>
      <c r="N1481" s="8" t="s">
        <v>7979</v>
      </c>
      <c r="O1481" s="8" t="s">
        <v>125</v>
      </c>
      <c r="P1481" s="9">
        <v>0.375</v>
      </c>
      <c r="Q1481" s="9">
        <v>0.37944444444444442</v>
      </c>
      <c r="R1481" s="8">
        <v>132.75</v>
      </c>
      <c r="S1481" s="10">
        <v>6.8083333333333336</v>
      </c>
      <c r="T1481" s="8" t="s">
        <v>5402</v>
      </c>
      <c r="U1481" s="8" t="s">
        <v>5403</v>
      </c>
      <c r="V1481" s="10">
        <v>24.987081214455301</v>
      </c>
      <c r="W1481">
        <v>1845.91</v>
      </c>
      <c r="X1481" s="8">
        <v>0</v>
      </c>
      <c r="Y1481" s="8">
        <v>0</v>
      </c>
      <c r="Z1481">
        <v>0</v>
      </c>
      <c r="AA1481">
        <v>0</v>
      </c>
      <c r="AB1481" s="8">
        <f>Solution[[#This Row],[Old Stop]] +1</f>
        <v>141</v>
      </c>
      <c r="AC1481" s="8" t="str">
        <f>_xlfn.CONCAT(Solution[[#This Row],[Old Rt '#]],"_",Solution[[#This Row],[Week '#]],"_", _xlfn.SWITCH(Solution[[#This Row],[Old Delivery Day]], "M", "Monday", "T", "Tuesday", "W", "Wednesday", "R", "Thursday", "F", "Friday"))</f>
        <v>101_Week4_Tuesday</v>
      </c>
      <c r="AD1481" s="20">
        <v>127.31</v>
      </c>
      <c r="AE1481" s="20">
        <v>91.77</v>
      </c>
      <c r="AF1481" s="20">
        <v>115.66500000000001</v>
      </c>
      <c r="AG1481" s="20">
        <v>81.181100000000001</v>
      </c>
      <c r="AH1481">
        <v>64.81</v>
      </c>
      <c r="AI1481" s="8" t="s">
        <v>4399</v>
      </c>
      <c r="AJ1481" s="8" t="s">
        <v>5647</v>
      </c>
      <c r="AK1481" s="8">
        <v>1</v>
      </c>
      <c r="AL1481" s="8">
        <v>0</v>
      </c>
      <c r="AM1481" s="11">
        <v>57.76</v>
      </c>
      <c r="AN1481" s="11">
        <v>53.31</v>
      </c>
      <c r="AO1481" t="s">
        <v>164</v>
      </c>
      <c r="AP1481" s="8" t="s">
        <v>191</v>
      </c>
      <c r="AQ1481" s="8" t="s">
        <v>44</v>
      </c>
      <c r="AR1481" s="8" t="s">
        <v>164</v>
      </c>
      <c r="AS1481" s="8" t="s">
        <v>164</v>
      </c>
      <c r="AT1481" s="8" t="s">
        <v>168</v>
      </c>
      <c r="AU14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1" s="8"/>
      <c r="AW1481">
        <v>31.827500000000001</v>
      </c>
      <c r="AX1481">
        <v>22.942499999999999</v>
      </c>
      <c r="AY1481">
        <v>28.916250000000002</v>
      </c>
      <c r="AZ1481">
        <v>20.295275</v>
      </c>
    </row>
    <row r="1482" spans="1:52" x14ac:dyDescent="0.3">
      <c r="A1482" s="43" t="s">
        <v>1035</v>
      </c>
      <c r="B1482" t="s">
        <v>4533</v>
      </c>
      <c r="C1482" t="s">
        <v>110</v>
      </c>
      <c r="D1482" s="8" t="s">
        <v>104</v>
      </c>
      <c r="E1482" s="8" t="s">
        <v>160</v>
      </c>
      <c r="F1482" s="8" t="s">
        <v>13</v>
      </c>
      <c r="G1482" s="8" t="s">
        <v>9261</v>
      </c>
      <c r="H1482" s="8" t="s">
        <v>290</v>
      </c>
      <c r="I1482" s="8" t="s">
        <v>48</v>
      </c>
      <c r="J1482" s="8">
        <v>190</v>
      </c>
      <c r="K1482" s="14" t="s">
        <v>1034</v>
      </c>
      <c r="L1482" s="14" t="s">
        <v>5941</v>
      </c>
      <c r="M1482" s="10">
        <v>2.1268649030986402</v>
      </c>
      <c r="N1482" s="8" t="s">
        <v>8669</v>
      </c>
      <c r="O1482" s="8" t="s">
        <v>147</v>
      </c>
      <c r="P1482" s="9">
        <v>0.53645833333333337</v>
      </c>
      <c r="Q1482" s="9">
        <v>0.54803240740740744</v>
      </c>
      <c r="R1482" s="8">
        <v>0</v>
      </c>
      <c r="S1482" s="10">
        <v>12.66</v>
      </c>
      <c r="T1482" s="8" t="s">
        <v>4535</v>
      </c>
      <c r="U1482" s="8" t="s">
        <v>4536</v>
      </c>
      <c r="V1482" s="10">
        <v>0.74075063694654997</v>
      </c>
      <c r="W1482">
        <v>6582.51</v>
      </c>
      <c r="X1482" s="8">
        <v>0</v>
      </c>
      <c r="Y1482" s="8">
        <v>0</v>
      </c>
      <c r="Z1482">
        <v>0</v>
      </c>
      <c r="AA1482">
        <v>0</v>
      </c>
      <c r="AB1482" s="8">
        <f>Solution[[#This Row],[Old Stop]] +1</f>
        <v>191</v>
      </c>
      <c r="AC1482" s="8" t="str">
        <f>_xlfn.CONCAT(Solution[[#This Row],[Old Rt '#]],"_",Solution[[#This Row],[Week '#]],"_", _xlfn.SWITCH(Solution[[#This Row],[Old Delivery Day]], "M", "Monday", "T", "Tuesday", "W", "Wednesday", "R", "Thursday", "F", "Friday"))</f>
        <v>105_Week4_Thursday</v>
      </c>
      <c r="AD1482" s="20">
        <v>101.7775</v>
      </c>
      <c r="AE1482" s="20">
        <v>115.25279999999999</v>
      </c>
      <c r="AF1482" s="20">
        <v>153.66569999999999</v>
      </c>
      <c r="AG1482" s="20">
        <v>131.21690000000001</v>
      </c>
      <c r="AH1482">
        <v>154.55000000000001</v>
      </c>
      <c r="AI1482" s="8" t="s">
        <v>3495</v>
      </c>
      <c r="AJ1482" s="8" t="s">
        <v>5701</v>
      </c>
      <c r="AK1482" s="8">
        <v>1</v>
      </c>
      <c r="AL1482" s="8">
        <v>0</v>
      </c>
      <c r="AM1482" s="11">
        <v>159.7825</v>
      </c>
      <c r="AN1482" s="11">
        <v>131.3912</v>
      </c>
      <c r="AO1482" t="s">
        <v>163</v>
      </c>
      <c r="AP1482" s="8" t="s">
        <v>191</v>
      </c>
      <c r="AQ1482" s="8" t="s">
        <v>44</v>
      </c>
      <c r="AR1482" s="8" t="s">
        <v>163</v>
      </c>
      <c r="AS1482" s="8" t="s">
        <v>163</v>
      </c>
      <c r="AT1482" s="8" t="s">
        <v>168</v>
      </c>
      <c r="AU14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2" s="8">
        <v>0</v>
      </c>
      <c r="AW1482">
        <v>25.444375000000001</v>
      </c>
      <c r="AX1482">
        <v>28.813199999999998</v>
      </c>
      <c r="AY1482">
        <v>38.416424999999997</v>
      </c>
      <c r="AZ1482">
        <v>32.804225000000002</v>
      </c>
    </row>
    <row r="1483" spans="1:52" x14ac:dyDescent="0.3">
      <c r="A1483" s="43" t="s">
        <v>1966</v>
      </c>
      <c r="B1483" t="s">
        <v>4123</v>
      </c>
      <c r="C1483" t="s">
        <v>110</v>
      </c>
      <c r="D1483" s="8" t="s">
        <v>104</v>
      </c>
      <c r="E1483" s="8" t="s">
        <v>160</v>
      </c>
      <c r="F1483" s="8" t="s">
        <v>13</v>
      </c>
      <c r="G1483" s="8" t="s">
        <v>9257</v>
      </c>
      <c r="H1483" s="8" t="s">
        <v>290</v>
      </c>
      <c r="I1483" s="8" t="s">
        <v>48</v>
      </c>
      <c r="J1483" s="8">
        <v>147</v>
      </c>
      <c r="K1483" s="14" t="s">
        <v>1965</v>
      </c>
      <c r="L1483" s="14" t="s">
        <v>5944</v>
      </c>
      <c r="M1483" s="10">
        <v>1.31690029030727</v>
      </c>
      <c r="N1483" s="8" t="s">
        <v>9235</v>
      </c>
      <c r="O1483" s="8" t="s">
        <v>147</v>
      </c>
      <c r="P1483" s="9">
        <v>0.49572916666666667</v>
      </c>
      <c r="Q1483" s="9">
        <v>0.50259259259259259</v>
      </c>
      <c r="R1483" s="8">
        <v>0</v>
      </c>
      <c r="S1483" s="10">
        <v>10.950000000000001</v>
      </c>
      <c r="T1483" s="8" t="s">
        <v>4125</v>
      </c>
      <c r="U1483" s="8" t="s">
        <v>4126</v>
      </c>
      <c r="V1483" s="10">
        <v>0.38910097613032302</v>
      </c>
      <c r="W1483">
        <v>1492.6</v>
      </c>
      <c r="X1483" s="8">
        <v>0</v>
      </c>
      <c r="Y1483" s="8">
        <v>0</v>
      </c>
      <c r="Z1483">
        <v>0</v>
      </c>
      <c r="AA1483">
        <v>0</v>
      </c>
      <c r="AB1483" s="8">
        <f>Solution[[#This Row],[Old Stop]] +1</f>
        <v>148</v>
      </c>
      <c r="AC1483" s="8" t="str">
        <f>_xlfn.CONCAT(Solution[[#This Row],[Old Rt '#]],"_",Solution[[#This Row],[Week '#]],"_", _xlfn.SWITCH(Solution[[#This Row],[Old Delivery Day]], "M", "Monday", "T", "Tuesday", "W", "Wednesday", "R", "Thursday", "F", "Friday"))</f>
        <v>105_Week4_Thursday</v>
      </c>
      <c r="AD1483" s="20">
        <v>0</v>
      </c>
      <c r="AE1483" s="20">
        <v>0</v>
      </c>
      <c r="AF1483" s="20">
        <v>90.04</v>
      </c>
      <c r="AG1483" s="20">
        <v>77.330699999999993</v>
      </c>
      <c r="AH1483">
        <v>100.08</v>
      </c>
      <c r="AI1483" s="8" t="s">
        <v>3495</v>
      </c>
      <c r="AJ1483" s="8" t="s">
        <v>5701</v>
      </c>
      <c r="AK1483" s="8">
        <v>1</v>
      </c>
      <c r="AL1483" s="8">
        <v>0</v>
      </c>
      <c r="AM1483" s="11">
        <v>39.986199999999997</v>
      </c>
      <c r="AN1483" s="11">
        <v>77.064999999999998</v>
      </c>
      <c r="AO1483" t="s">
        <v>163</v>
      </c>
      <c r="AP1483" s="8" t="s">
        <v>191</v>
      </c>
      <c r="AQ1483" s="8" t="s">
        <v>44</v>
      </c>
      <c r="AR1483" s="8" t="s">
        <v>163</v>
      </c>
      <c r="AS1483" s="8" t="s">
        <v>163</v>
      </c>
      <c r="AT1483" s="8" t="s">
        <v>168</v>
      </c>
      <c r="AU14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3" s="8">
        <v>0</v>
      </c>
      <c r="AW1483">
        <v>0</v>
      </c>
      <c r="AX1483">
        <v>0</v>
      </c>
      <c r="AY1483">
        <v>22.51</v>
      </c>
      <c r="AZ1483">
        <v>19.332674999999998</v>
      </c>
    </row>
    <row r="1484" spans="1:52" x14ac:dyDescent="0.3">
      <c r="A1484" s="43" t="s">
        <v>1263</v>
      </c>
      <c r="B1484" t="s">
        <v>4590</v>
      </c>
      <c r="C1484" t="s">
        <v>110</v>
      </c>
      <c r="D1484" s="8" t="s">
        <v>104</v>
      </c>
      <c r="E1484" s="8" t="s">
        <v>160</v>
      </c>
      <c r="F1484" s="8" t="s">
        <v>13</v>
      </c>
      <c r="G1484" s="8" t="s">
        <v>9247</v>
      </c>
      <c r="H1484" s="8" t="s">
        <v>160</v>
      </c>
      <c r="I1484" s="8" t="s">
        <v>48</v>
      </c>
      <c r="J1484" s="8">
        <v>306</v>
      </c>
      <c r="K1484" s="14" t="s">
        <v>1262</v>
      </c>
      <c r="L1484" s="14" t="s">
        <v>8972</v>
      </c>
      <c r="M1484" s="10">
        <v>0.253685911051377</v>
      </c>
      <c r="N1484" s="8" t="s">
        <v>8845</v>
      </c>
      <c r="O1484" s="8" t="s">
        <v>125</v>
      </c>
      <c r="P1484" s="9">
        <v>0.49251157407407409</v>
      </c>
      <c r="Q1484" s="9">
        <v>0.49481481481481482</v>
      </c>
      <c r="R1484" s="8">
        <v>0</v>
      </c>
      <c r="S1484" s="10">
        <v>7.7833333333333332</v>
      </c>
      <c r="T1484" s="8" t="s">
        <v>8973</v>
      </c>
      <c r="U1484" s="8" t="s">
        <v>8974</v>
      </c>
      <c r="V1484" s="10">
        <v>7.8008945221610407E-2</v>
      </c>
      <c r="W1484">
        <v>863.05</v>
      </c>
      <c r="X1484" s="8">
        <v>0</v>
      </c>
      <c r="Y1484" s="8">
        <v>0</v>
      </c>
      <c r="Z1484">
        <v>0</v>
      </c>
      <c r="AA1484">
        <v>0</v>
      </c>
      <c r="AB1484" s="8">
        <f>Solution[[#This Row],[Old Stop]] +1</f>
        <v>307</v>
      </c>
      <c r="AC1484" s="8" t="str">
        <f>_xlfn.CONCAT(Solution[[#This Row],[Old Rt '#]],"_",Solution[[#This Row],[Week '#]],"_", _xlfn.SWITCH(Solution[[#This Row],[Old Delivery Day]], "M", "Monday", "T", "Tuesday", "W", "Wednesday", "R", "Thursday", "F", "Friday"))</f>
        <v>101_Week4_Thursday</v>
      </c>
      <c r="AD1484" s="20">
        <v>42.634999999999998</v>
      </c>
      <c r="AE1484" s="20">
        <v>42.634999999999998</v>
      </c>
      <c r="AF1484" s="20">
        <v>44.268500000000003</v>
      </c>
      <c r="AG1484" s="20">
        <v>43.687100000000001</v>
      </c>
      <c r="AH1484">
        <v>23.51</v>
      </c>
      <c r="AI1484" s="8" t="s">
        <v>3495</v>
      </c>
      <c r="AJ1484" s="8" t="s">
        <v>5701</v>
      </c>
      <c r="AK1484" s="8">
        <v>1</v>
      </c>
      <c r="AL1484" s="8">
        <v>0</v>
      </c>
      <c r="AM1484" s="11">
        <v>21.317499999999999</v>
      </c>
      <c r="AN1484" s="11">
        <v>22.18</v>
      </c>
      <c r="AO1484" t="s">
        <v>163</v>
      </c>
      <c r="AP1484" s="8" t="s">
        <v>191</v>
      </c>
      <c r="AQ1484" s="8" t="s">
        <v>44</v>
      </c>
      <c r="AR1484" s="8" t="s">
        <v>164</v>
      </c>
      <c r="AS1484" s="8" t="s">
        <v>163</v>
      </c>
      <c r="AT1484" s="8" t="s">
        <v>168</v>
      </c>
      <c r="AU14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4" s="8">
        <v>0</v>
      </c>
      <c r="AW1484">
        <v>10.65875</v>
      </c>
      <c r="AX1484">
        <v>10.65875</v>
      </c>
      <c r="AY1484">
        <v>11.067125000000001</v>
      </c>
      <c r="AZ1484">
        <v>10.921775</v>
      </c>
    </row>
    <row r="1485" spans="1:52" x14ac:dyDescent="0.3">
      <c r="A1485" s="43" t="s">
        <v>1043</v>
      </c>
      <c r="B1485" t="s">
        <v>4582</v>
      </c>
      <c r="C1485" t="s">
        <v>110</v>
      </c>
      <c r="D1485" s="8" t="s">
        <v>104</v>
      </c>
      <c r="E1485" s="8" t="s">
        <v>160</v>
      </c>
      <c r="F1485" s="8" t="s">
        <v>13</v>
      </c>
      <c r="G1485" s="8" t="s">
        <v>9258</v>
      </c>
      <c r="H1485" s="8" t="s">
        <v>160</v>
      </c>
      <c r="I1485" s="8" t="s">
        <v>48</v>
      </c>
      <c r="J1485" s="8">
        <v>307</v>
      </c>
      <c r="K1485" s="14" t="s">
        <v>1042</v>
      </c>
      <c r="L1485" s="14" t="s">
        <v>5946</v>
      </c>
      <c r="M1485" s="10">
        <v>0.56552371058069195</v>
      </c>
      <c r="N1485" s="8" t="s">
        <v>7971</v>
      </c>
      <c r="O1485" s="8" t="s">
        <v>125</v>
      </c>
      <c r="P1485" s="9">
        <v>0.48752314814814812</v>
      </c>
      <c r="Q1485" s="9">
        <v>0.49233796296296295</v>
      </c>
      <c r="R1485" s="8">
        <v>0</v>
      </c>
      <c r="S1485" s="10">
        <v>4.7277777783333335</v>
      </c>
      <c r="T1485" s="8" t="s">
        <v>4584</v>
      </c>
      <c r="U1485" s="8" t="s">
        <v>4585</v>
      </c>
      <c r="V1485" s="10">
        <v>0.209186937690999</v>
      </c>
      <c r="W1485">
        <v>963.04</v>
      </c>
      <c r="X1485" s="8">
        <v>0</v>
      </c>
      <c r="Y1485" s="8">
        <v>0</v>
      </c>
      <c r="Z1485">
        <v>0</v>
      </c>
      <c r="AA1485">
        <v>0</v>
      </c>
      <c r="AB1485" s="8">
        <f>Solution[[#This Row],[Old Stop]] +1</f>
        <v>308</v>
      </c>
      <c r="AC1485" s="8" t="str">
        <f>_xlfn.CONCAT(Solution[[#This Row],[Old Rt '#]],"_",Solution[[#This Row],[Week '#]],"_", _xlfn.SWITCH(Solution[[#This Row],[Old Delivery Day]], "M", "Monday", "T", "Tuesday", "W", "Wednesday", "R", "Thursday", "F", "Friday"))</f>
        <v>101_Week4_Thursday</v>
      </c>
      <c r="AD1485" s="20">
        <v>47.25</v>
      </c>
      <c r="AE1485" s="20">
        <v>47.72</v>
      </c>
      <c r="AF1485" s="20">
        <v>48.811399999999999</v>
      </c>
      <c r="AG1485" s="20">
        <v>49.63</v>
      </c>
      <c r="AH1485">
        <v>26.31</v>
      </c>
      <c r="AI1485" s="8" t="s">
        <v>3495</v>
      </c>
      <c r="AJ1485" s="8" t="s">
        <v>5701</v>
      </c>
      <c r="AK1485" s="8">
        <v>1</v>
      </c>
      <c r="AL1485" s="8">
        <v>0</v>
      </c>
      <c r="AM1485" s="11">
        <v>23.86</v>
      </c>
      <c r="AN1485" s="11">
        <v>24.815000000000001</v>
      </c>
      <c r="AO1485" t="s">
        <v>163</v>
      </c>
      <c r="AP1485" s="8" t="s">
        <v>191</v>
      </c>
      <c r="AQ1485" s="8" t="s">
        <v>44</v>
      </c>
      <c r="AR1485" s="8" t="s">
        <v>164</v>
      </c>
      <c r="AS1485" s="8" t="s">
        <v>163</v>
      </c>
      <c r="AT1485" s="8" t="s">
        <v>168</v>
      </c>
      <c r="AU14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5" s="8">
        <v>0</v>
      </c>
      <c r="AW1485">
        <v>11.8125</v>
      </c>
      <c r="AX1485">
        <v>11.93</v>
      </c>
      <c r="AY1485">
        <v>12.20285</v>
      </c>
      <c r="AZ1485">
        <v>12.407500000000001</v>
      </c>
    </row>
    <row r="1486" spans="1:52" x14ac:dyDescent="0.3">
      <c r="A1486" s="43" t="s">
        <v>389</v>
      </c>
      <c r="B1486" t="s">
        <v>133</v>
      </c>
      <c r="C1486" t="s">
        <v>108</v>
      </c>
      <c r="D1486" s="8" t="s">
        <v>104</v>
      </c>
      <c r="E1486" s="8" t="s">
        <v>160</v>
      </c>
      <c r="F1486" s="8" t="s">
        <v>13</v>
      </c>
      <c r="G1486" s="8" t="s">
        <v>9266</v>
      </c>
      <c r="H1486" s="8" t="s">
        <v>160</v>
      </c>
      <c r="I1486" s="8" t="s">
        <v>48</v>
      </c>
      <c r="J1486" s="8">
        <v>132</v>
      </c>
      <c r="K1486" s="14" t="s">
        <v>388</v>
      </c>
      <c r="L1486" s="14" t="s">
        <v>5968</v>
      </c>
      <c r="M1486" s="10">
        <v>0.59266993917481203</v>
      </c>
      <c r="N1486" s="8" t="s">
        <v>8668</v>
      </c>
      <c r="O1486" s="8" t="s">
        <v>125</v>
      </c>
      <c r="P1486" s="9">
        <v>0.51556712962962958</v>
      </c>
      <c r="Q1486" s="9">
        <v>0.53497685185185184</v>
      </c>
      <c r="R1486" s="8">
        <v>0</v>
      </c>
      <c r="S1486" s="10">
        <v>28.03</v>
      </c>
      <c r="T1486" s="8" t="s">
        <v>4075</v>
      </c>
      <c r="U1486" s="8" t="s">
        <v>4076</v>
      </c>
      <c r="V1486" s="10">
        <v>0.14262583042320601</v>
      </c>
      <c r="W1486">
        <v>8510.69</v>
      </c>
      <c r="X1486" s="8">
        <v>0</v>
      </c>
      <c r="Y1486" s="8">
        <v>0</v>
      </c>
      <c r="Z1486">
        <v>0</v>
      </c>
      <c r="AA1486">
        <v>0</v>
      </c>
      <c r="AB1486" s="8">
        <f>Solution[[#This Row],[Old Stop]] +1</f>
        <v>133</v>
      </c>
      <c r="AC1486" s="8" t="str">
        <f>_xlfn.CONCAT(Solution[[#This Row],[Old Rt '#]],"_",Solution[[#This Row],[Week '#]],"_", _xlfn.SWITCH(Solution[[#This Row],[Old Delivery Day]], "M", "Monday", "T", "Tuesday", "W", "Wednesday", "R", "Thursday", "F", "Friday"))</f>
        <v>101_Week4_Thursday</v>
      </c>
      <c r="AD1486" s="20">
        <v>181.26660000000001</v>
      </c>
      <c r="AE1486" s="20">
        <v>212.1644</v>
      </c>
      <c r="AF1486" s="20">
        <v>247.76570000000001</v>
      </c>
      <c r="AG1486" s="20">
        <v>211.19630000000001</v>
      </c>
      <c r="AH1486">
        <v>132.57</v>
      </c>
      <c r="AI1486" s="8" t="s">
        <v>3495</v>
      </c>
      <c r="AJ1486" s="8" t="s">
        <v>5701</v>
      </c>
      <c r="AK1486" s="8">
        <v>1</v>
      </c>
      <c r="AL1486" s="8">
        <v>0</v>
      </c>
      <c r="AM1486" s="11">
        <v>122.31</v>
      </c>
      <c r="AN1486" s="11">
        <v>201.55619999999999</v>
      </c>
      <c r="AO1486" t="s">
        <v>163</v>
      </c>
      <c r="AP1486" s="8" t="s">
        <v>191</v>
      </c>
      <c r="AQ1486" s="8" t="s">
        <v>44</v>
      </c>
      <c r="AR1486" s="8" t="s">
        <v>164</v>
      </c>
      <c r="AS1486" s="8" t="s">
        <v>163</v>
      </c>
      <c r="AT1486" s="8" t="s">
        <v>168</v>
      </c>
      <c r="AU14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6" s="8">
        <v>0</v>
      </c>
      <c r="AW1486">
        <v>45.316650000000003</v>
      </c>
      <c r="AX1486">
        <v>53.0411</v>
      </c>
      <c r="AY1486">
        <v>61.941425000000002</v>
      </c>
      <c r="AZ1486">
        <v>52.799075000000002</v>
      </c>
    </row>
    <row r="1487" spans="1:52" x14ac:dyDescent="0.3">
      <c r="A1487" s="43" t="s">
        <v>1048</v>
      </c>
      <c r="B1487" t="s">
        <v>5605</v>
      </c>
      <c r="C1487" t="s">
        <v>110</v>
      </c>
      <c r="D1487" s="8" t="s">
        <v>104</v>
      </c>
      <c r="E1487" s="8" t="s">
        <v>160</v>
      </c>
      <c r="F1487" s="8" t="s">
        <v>13</v>
      </c>
      <c r="G1487" s="8" t="s">
        <v>9263</v>
      </c>
      <c r="H1487" s="8" t="s">
        <v>160</v>
      </c>
      <c r="I1487" s="8" t="s">
        <v>48</v>
      </c>
      <c r="J1487" s="8">
        <v>230</v>
      </c>
      <c r="K1487" s="14" t="s">
        <v>1047</v>
      </c>
      <c r="L1487" s="14" t="s">
        <v>6205</v>
      </c>
      <c r="M1487" s="10">
        <v>0.88671175717485096</v>
      </c>
      <c r="N1487" s="8" t="s">
        <v>7967</v>
      </c>
      <c r="O1487" s="8" t="s">
        <v>123</v>
      </c>
      <c r="P1487" s="9">
        <v>0.50844907407407403</v>
      </c>
      <c r="Q1487" s="9">
        <v>0.515162037037037</v>
      </c>
      <c r="R1487" s="8">
        <v>0</v>
      </c>
      <c r="S1487" s="10">
        <v>9.4354006285390355</v>
      </c>
      <c r="T1487" s="8" t="s">
        <v>5607</v>
      </c>
      <c r="U1487" s="8" t="s">
        <v>5608</v>
      </c>
      <c r="V1487" s="10">
        <v>0.27604882467209801</v>
      </c>
      <c r="W1487">
        <v>383.25</v>
      </c>
      <c r="X1487" s="8">
        <v>0</v>
      </c>
      <c r="Y1487" s="8">
        <v>0</v>
      </c>
      <c r="Z1487">
        <v>0</v>
      </c>
      <c r="AA1487">
        <v>0</v>
      </c>
      <c r="AB1487" s="8">
        <f>Solution[[#This Row],[Old Stop]] +1</f>
        <v>231</v>
      </c>
      <c r="AC1487" s="8" t="str">
        <f>_xlfn.CONCAT(Solution[[#This Row],[Old Rt '#]],"_",Solution[[#This Row],[Week '#]],"_", _xlfn.SWITCH(Solution[[#This Row],[Old Delivery Day]], "M", "Monday", "T", "Tuesday", "W", "Wednesday", "R", "Thursday", "F", "Friday"))</f>
        <v>101_Week4_Thursday</v>
      </c>
      <c r="AD1487" s="20">
        <v>45.37</v>
      </c>
      <c r="AE1487" s="20">
        <v>45.37</v>
      </c>
      <c r="AF1487" s="20">
        <v>15.62</v>
      </c>
      <c r="AG1487" s="20">
        <v>46.926600000000001</v>
      </c>
      <c r="AH1487">
        <v>2.0699999999999998</v>
      </c>
      <c r="AI1487" s="8" t="s">
        <v>3495</v>
      </c>
      <c r="AJ1487" s="8" t="s">
        <v>5701</v>
      </c>
      <c r="AK1487" s="8">
        <v>1</v>
      </c>
      <c r="AL1487" s="8">
        <v>0</v>
      </c>
      <c r="AM1487" s="11">
        <v>0</v>
      </c>
      <c r="AN1487" s="11">
        <v>11.342499999999999</v>
      </c>
      <c r="AO1487" t="s">
        <v>163</v>
      </c>
      <c r="AP1487" s="8" t="s">
        <v>891</v>
      </c>
      <c r="AQ1487" s="8" t="s">
        <v>44</v>
      </c>
      <c r="AR1487" s="8" t="s">
        <v>164</v>
      </c>
      <c r="AS1487" s="8" t="s">
        <v>163</v>
      </c>
      <c r="AT1487" s="8" t="s">
        <v>168</v>
      </c>
      <c r="AU14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7" s="8">
        <v>0</v>
      </c>
      <c r="AW1487">
        <v>11.342499999999999</v>
      </c>
      <c r="AX1487">
        <v>11.342499999999999</v>
      </c>
      <c r="AY1487">
        <v>3.9049999999999998</v>
      </c>
      <c r="AZ1487">
        <v>11.73165</v>
      </c>
    </row>
    <row r="1488" spans="1:52" x14ac:dyDescent="0.3">
      <c r="A1488" s="43" t="s">
        <v>1065</v>
      </c>
      <c r="B1488" t="s">
        <v>4580</v>
      </c>
      <c r="C1488" t="s">
        <v>110</v>
      </c>
      <c r="D1488" s="8" t="s">
        <v>104</v>
      </c>
      <c r="E1488" s="8" t="s">
        <v>160</v>
      </c>
      <c r="F1488" s="8" t="s">
        <v>13</v>
      </c>
      <c r="G1488" s="8" t="s">
        <v>9255</v>
      </c>
      <c r="H1488" s="8" t="s">
        <v>290</v>
      </c>
      <c r="I1488" s="8" t="s">
        <v>48</v>
      </c>
      <c r="J1488" s="8">
        <v>133</v>
      </c>
      <c r="K1488" s="14" t="s">
        <v>1064</v>
      </c>
      <c r="L1488" s="14" t="s">
        <v>8969</v>
      </c>
      <c r="M1488" s="10">
        <v>0.64089398127612196</v>
      </c>
      <c r="N1488" s="8" t="s">
        <v>7966</v>
      </c>
      <c r="O1488" s="8" t="s">
        <v>125</v>
      </c>
      <c r="P1488" s="9">
        <v>0.50304398148148144</v>
      </c>
      <c r="Q1488" s="9">
        <v>0.50783564814814819</v>
      </c>
      <c r="R1488" s="8">
        <v>0</v>
      </c>
      <c r="S1488" s="10">
        <v>6.916666666666667</v>
      </c>
      <c r="T1488" s="8" t="s">
        <v>8970</v>
      </c>
      <c r="U1488" s="8" t="s">
        <v>8971</v>
      </c>
      <c r="V1488" s="10">
        <v>0.26334324496054201</v>
      </c>
      <c r="W1488">
        <v>1309.1400000000001</v>
      </c>
      <c r="X1488" s="8">
        <v>0</v>
      </c>
      <c r="Y1488" s="8">
        <v>0</v>
      </c>
      <c r="Z1488">
        <v>0</v>
      </c>
      <c r="AA1488">
        <v>0</v>
      </c>
      <c r="AB1488" s="8">
        <f>Solution[[#This Row],[Old Stop]] +1</f>
        <v>134</v>
      </c>
      <c r="AC1488" s="8" t="str">
        <f>_xlfn.CONCAT(Solution[[#This Row],[Old Rt '#]],"_",Solution[[#This Row],[Week '#]],"_", _xlfn.SWITCH(Solution[[#This Row],[Old Delivery Day]], "M", "Monday", "T", "Tuesday", "W", "Wednesday", "R", "Thursday", "F", "Friday"))</f>
        <v>105_Week4_Thursday</v>
      </c>
      <c r="AD1488" s="20">
        <v>49.89</v>
      </c>
      <c r="AE1488" s="20">
        <v>49.89</v>
      </c>
      <c r="AF1488" s="20">
        <v>51.032800000000002</v>
      </c>
      <c r="AG1488" s="20">
        <v>51.89</v>
      </c>
      <c r="AH1488">
        <v>27.5</v>
      </c>
      <c r="AI1488" s="8" t="s">
        <v>3495</v>
      </c>
      <c r="AJ1488" s="8" t="s">
        <v>5701</v>
      </c>
      <c r="AK1488" s="8">
        <v>1</v>
      </c>
      <c r="AL1488" s="8">
        <v>0</v>
      </c>
      <c r="AM1488" s="11">
        <v>24.945</v>
      </c>
      <c r="AN1488" s="11">
        <v>25.945</v>
      </c>
      <c r="AO1488" t="s">
        <v>163</v>
      </c>
      <c r="AP1488" s="8" t="s">
        <v>191</v>
      </c>
      <c r="AQ1488" s="8" t="s">
        <v>44</v>
      </c>
      <c r="AR1488" s="8" t="s">
        <v>163</v>
      </c>
      <c r="AS1488" s="8" t="s">
        <v>163</v>
      </c>
      <c r="AT1488" s="8" t="s">
        <v>168</v>
      </c>
      <c r="AU14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88" s="8">
        <v>0</v>
      </c>
      <c r="AW1488">
        <v>12.4725</v>
      </c>
      <c r="AX1488">
        <v>12.4725</v>
      </c>
      <c r="AY1488">
        <v>12.7582</v>
      </c>
      <c r="AZ1488">
        <v>12.9725</v>
      </c>
    </row>
    <row r="1489" spans="1:52" x14ac:dyDescent="0.3">
      <c r="A1489" s="43" t="s">
        <v>223</v>
      </c>
      <c r="B1489" t="s">
        <v>3923</v>
      </c>
      <c r="C1489" t="s">
        <v>110</v>
      </c>
      <c r="D1489" s="8" t="s">
        <v>104</v>
      </c>
      <c r="E1489" s="8" t="s">
        <v>160</v>
      </c>
      <c r="F1489" s="8" t="s">
        <v>48</v>
      </c>
      <c r="G1489" s="8" t="s">
        <v>9266</v>
      </c>
      <c r="H1489" s="8" t="s">
        <v>160</v>
      </c>
      <c r="I1489" s="8" t="s">
        <v>12</v>
      </c>
      <c r="J1489" s="8">
        <v>170</v>
      </c>
      <c r="K1489" s="14" t="s">
        <v>222</v>
      </c>
      <c r="L1489" s="14" t="s">
        <v>5754</v>
      </c>
      <c r="M1489" s="10">
        <v>22.625376951059</v>
      </c>
      <c r="N1489" s="8" t="s">
        <v>8870</v>
      </c>
      <c r="O1489" s="8" t="s">
        <v>147</v>
      </c>
      <c r="P1489" s="9">
        <v>0.52704861111111112</v>
      </c>
      <c r="Q1489" s="9">
        <v>0.53005787037037033</v>
      </c>
      <c r="R1489" s="8">
        <v>0</v>
      </c>
      <c r="S1489" s="10">
        <v>7.2083333333333339</v>
      </c>
      <c r="T1489" s="8" t="s">
        <v>3925</v>
      </c>
      <c r="U1489" s="8" t="s">
        <v>3926</v>
      </c>
      <c r="V1489" s="10">
        <v>18.049289995110001</v>
      </c>
      <c r="W1489">
        <v>4209.05</v>
      </c>
      <c r="X1489" s="8">
        <v>0</v>
      </c>
      <c r="Y1489" s="8">
        <v>0</v>
      </c>
      <c r="Z1489">
        <v>0</v>
      </c>
      <c r="AA1489">
        <v>0</v>
      </c>
      <c r="AB1489" s="8">
        <f>Solution[[#This Row],[Old Stop]] +1</f>
        <v>171</v>
      </c>
      <c r="AC1489" s="8" t="str">
        <f>_xlfn.CONCAT(Solution[[#This Row],[Old Rt '#]],"_",Solution[[#This Row],[Week '#]],"_", _xlfn.SWITCH(Solution[[#This Row],[Old Delivery Day]], "M", "Monday", "T", "Tuesday", "W", "Wednesday", "R", "Thursday", "F", "Friday"))</f>
        <v>101_Week4_Wednesday</v>
      </c>
      <c r="AD1489" s="20">
        <v>78.027600000000007</v>
      </c>
      <c r="AE1489" s="20">
        <v>83.970699999999994</v>
      </c>
      <c r="AF1489" s="20">
        <v>82.154600000000002</v>
      </c>
      <c r="AG1489" s="20">
        <v>86.195300000000003</v>
      </c>
      <c r="AH1489">
        <v>84.6</v>
      </c>
      <c r="AI1489" s="8" t="s">
        <v>3446</v>
      </c>
      <c r="AJ1489" s="8" t="s">
        <v>5705</v>
      </c>
      <c r="AK1489" s="8">
        <v>1</v>
      </c>
      <c r="AL1489" s="8">
        <v>0</v>
      </c>
      <c r="AM1489" s="11">
        <v>80.545000000000002</v>
      </c>
      <c r="AN1489" s="11">
        <v>88.722499999999997</v>
      </c>
      <c r="AO1489" t="s">
        <v>163</v>
      </c>
      <c r="AP1489" s="8" t="s">
        <v>191</v>
      </c>
      <c r="AQ1489" s="8" t="s">
        <v>44</v>
      </c>
      <c r="AR1489" s="8" t="s">
        <v>164</v>
      </c>
      <c r="AS1489" s="8" t="s">
        <v>163</v>
      </c>
      <c r="AT1489" s="8" t="s">
        <v>168</v>
      </c>
      <c r="AU14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89" s="8">
        <v>0</v>
      </c>
      <c r="AW1489">
        <v>19.506900000000002</v>
      </c>
      <c r="AX1489">
        <v>20.992674999999998</v>
      </c>
      <c r="AY1489">
        <v>20.538650000000001</v>
      </c>
      <c r="AZ1489">
        <v>21.548825000000001</v>
      </c>
    </row>
    <row r="1490" spans="1:52" x14ac:dyDescent="0.3">
      <c r="A1490" s="43" t="s">
        <v>1619</v>
      </c>
      <c r="B1490" t="s">
        <v>3994</v>
      </c>
      <c r="C1490" t="s">
        <v>110</v>
      </c>
      <c r="D1490" s="8" t="s">
        <v>104</v>
      </c>
      <c r="E1490" s="8" t="s">
        <v>160</v>
      </c>
      <c r="F1490" s="8" t="s">
        <v>48</v>
      </c>
      <c r="G1490" s="8" t="s">
        <v>9263</v>
      </c>
      <c r="H1490" s="8" t="s">
        <v>160</v>
      </c>
      <c r="I1490" s="8" t="s">
        <v>15</v>
      </c>
      <c r="J1490" s="8">
        <v>320</v>
      </c>
      <c r="K1490" s="14" t="s">
        <v>1618</v>
      </c>
      <c r="L1490" s="14" t="s">
        <v>5806</v>
      </c>
      <c r="M1490" s="10">
        <v>0.39486286766668899</v>
      </c>
      <c r="N1490" s="8" t="s">
        <v>8869</v>
      </c>
      <c r="O1490" s="8" t="s">
        <v>147</v>
      </c>
      <c r="P1490" s="9">
        <v>0.5046180555555555</v>
      </c>
      <c r="Q1490" s="9">
        <v>0.51133101851851848</v>
      </c>
      <c r="R1490" s="8">
        <v>0</v>
      </c>
      <c r="S1490" s="10">
        <v>8.9250000000000007</v>
      </c>
      <c r="T1490" s="8" t="s">
        <v>3996</v>
      </c>
      <c r="U1490" s="8" t="s">
        <v>3997</v>
      </c>
      <c r="V1490" s="10">
        <v>0.15010792808885301</v>
      </c>
      <c r="W1490">
        <v>2366.5</v>
      </c>
      <c r="X1490" s="8">
        <v>0</v>
      </c>
      <c r="Y1490" s="8">
        <v>0</v>
      </c>
      <c r="Z1490">
        <v>0</v>
      </c>
      <c r="AA1490">
        <v>0</v>
      </c>
      <c r="AB1490" s="8">
        <f>Solution[[#This Row],[Old Stop]] +1</f>
        <v>321</v>
      </c>
      <c r="AC1490" s="8" t="str">
        <f>_xlfn.CONCAT(Solution[[#This Row],[Old Rt '#]],"_",Solution[[#This Row],[Week '#]],"_", _xlfn.SWITCH(Solution[[#This Row],[Old Delivery Day]], "M", "Monday", "T", "Tuesday", "W", "Wednesday", "R", "Thursday", "F", "Friday"))</f>
        <v>101_Week4_Tuesday</v>
      </c>
      <c r="AD1490" s="20">
        <v>63.41</v>
      </c>
      <c r="AE1490" s="20">
        <v>58.2453</v>
      </c>
      <c r="AF1490" s="20">
        <v>73.590699999999998</v>
      </c>
      <c r="AG1490" s="20">
        <v>69.792299999999997</v>
      </c>
      <c r="AH1490">
        <v>75.31</v>
      </c>
      <c r="AI1490" s="8" t="s">
        <v>3446</v>
      </c>
      <c r="AJ1490" s="8" t="s">
        <v>5705</v>
      </c>
      <c r="AK1490" s="8">
        <v>1</v>
      </c>
      <c r="AL1490" s="8">
        <v>0</v>
      </c>
      <c r="AM1490" s="11">
        <v>63.31</v>
      </c>
      <c r="AN1490" s="11">
        <v>71.042500000000004</v>
      </c>
      <c r="AO1490" t="s">
        <v>163</v>
      </c>
      <c r="AP1490" s="8" t="s">
        <v>191</v>
      </c>
      <c r="AQ1490" s="8" t="s">
        <v>44</v>
      </c>
      <c r="AR1490" s="8" t="s">
        <v>164</v>
      </c>
      <c r="AS1490" s="8" t="s">
        <v>163</v>
      </c>
      <c r="AT1490" s="8" t="s">
        <v>168</v>
      </c>
      <c r="AU14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0" s="8">
        <v>0</v>
      </c>
      <c r="AW1490">
        <v>15.852499999999999</v>
      </c>
      <c r="AX1490">
        <v>14.561325</v>
      </c>
      <c r="AY1490">
        <v>18.397675</v>
      </c>
      <c r="AZ1490">
        <v>17.448074999999999</v>
      </c>
    </row>
    <row r="1491" spans="1:52" x14ac:dyDescent="0.3">
      <c r="A1491" s="43" t="s">
        <v>1281</v>
      </c>
      <c r="B1491" t="s">
        <v>133</v>
      </c>
      <c r="C1491" t="s">
        <v>135</v>
      </c>
      <c r="D1491" s="8" t="s">
        <v>104</v>
      </c>
      <c r="E1491" s="8" t="s">
        <v>160</v>
      </c>
      <c r="F1491" s="8" t="s">
        <v>48</v>
      </c>
      <c r="G1491" s="8" t="s">
        <v>9255</v>
      </c>
      <c r="H1491" s="8" t="s">
        <v>160</v>
      </c>
      <c r="I1491" s="8" t="s">
        <v>15</v>
      </c>
      <c r="J1491" s="8">
        <v>335</v>
      </c>
      <c r="K1491" s="14" t="s">
        <v>1280</v>
      </c>
      <c r="L1491" s="14" t="s">
        <v>5808</v>
      </c>
      <c r="M1491" s="10">
        <v>4.51940596068994E-2</v>
      </c>
      <c r="N1491" s="8" t="s">
        <v>8866</v>
      </c>
      <c r="O1491" s="8" t="s">
        <v>125</v>
      </c>
      <c r="P1491" s="9">
        <v>0.49799768518518517</v>
      </c>
      <c r="Q1491" s="9">
        <v>0.50434027777777779</v>
      </c>
      <c r="R1491" s="8">
        <v>0</v>
      </c>
      <c r="S1491" s="10">
        <v>9.9875000000000007</v>
      </c>
      <c r="T1491" s="8" t="s">
        <v>4089</v>
      </c>
      <c r="U1491" s="8" t="s">
        <v>4090</v>
      </c>
      <c r="V1491" s="10">
        <v>1.43969846600394E-2</v>
      </c>
      <c r="W1491">
        <v>2684.82</v>
      </c>
      <c r="X1491" s="8">
        <v>0</v>
      </c>
      <c r="Y1491" s="8">
        <v>0</v>
      </c>
      <c r="Z1491">
        <v>0</v>
      </c>
      <c r="AA1491">
        <v>0</v>
      </c>
      <c r="AB1491" s="8">
        <f>Solution[[#This Row],[Old Stop]] +1</f>
        <v>336</v>
      </c>
      <c r="AC1491" s="8" t="str">
        <f>_xlfn.CONCAT(Solution[[#This Row],[Old Rt '#]],"_",Solution[[#This Row],[Week '#]],"_", _xlfn.SWITCH(Solution[[#This Row],[Old Delivery Day]], "M", "Monday", "T", "Tuesday", "W", "Wednesday", "R", "Thursday", "F", "Friday"))</f>
        <v>101_Week4_Tuesday</v>
      </c>
      <c r="AD1491" s="20">
        <v>58.17</v>
      </c>
      <c r="AE1491" s="20">
        <v>72.126599999999996</v>
      </c>
      <c r="AF1491" s="20">
        <v>90.103300000000004</v>
      </c>
      <c r="AG1491" s="20">
        <v>75.3172</v>
      </c>
      <c r="AH1491">
        <v>48.11</v>
      </c>
      <c r="AI1491" s="8" t="s">
        <v>3446</v>
      </c>
      <c r="AJ1491" s="8" t="s">
        <v>5705</v>
      </c>
      <c r="AK1491" s="8">
        <v>1</v>
      </c>
      <c r="AL1491" s="8">
        <v>0</v>
      </c>
      <c r="AM1491" s="11">
        <v>44.384999999999998</v>
      </c>
      <c r="AN1491" s="11">
        <v>70.819999999999993</v>
      </c>
      <c r="AO1491" t="s">
        <v>163</v>
      </c>
      <c r="AP1491" s="8" t="s">
        <v>191</v>
      </c>
      <c r="AQ1491" s="8" t="s">
        <v>44</v>
      </c>
      <c r="AR1491" s="8" t="s">
        <v>164</v>
      </c>
      <c r="AS1491" s="8" t="s">
        <v>163</v>
      </c>
      <c r="AT1491" s="8" t="s">
        <v>168</v>
      </c>
      <c r="AU14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1" s="8">
        <v>0</v>
      </c>
      <c r="AW1491">
        <v>14.5425</v>
      </c>
      <c r="AX1491">
        <v>18.031649999999999</v>
      </c>
      <c r="AY1491">
        <v>22.525825000000001</v>
      </c>
      <c r="AZ1491">
        <v>18.8293</v>
      </c>
    </row>
    <row r="1492" spans="1:52" x14ac:dyDescent="0.3">
      <c r="A1492" s="43" t="s">
        <v>1540</v>
      </c>
      <c r="B1492" t="s">
        <v>3491</v>
      </c>
      <c r="C1492" t="s">
        <v>110</v>
      </c>
      <c r="D1492" s="8" t="s">
        <v>104</v>
      </c>
      <c r="E1492" s="8" t="s">
        <v>160</v>
      </c>
      <c r="F1492" s="8" t="s">
        <v>14</v>
      </c>
      <c r="G1492" s="8" t="s">
        <v>155</v>
      </c>
      <c r="H1492" s="8" t="s">
        <v>160</v>
      </c>
      <c r="I1492" s="8" t="s">
        <v>14</v>
      </c>
      <c r="J1492" s="8">
        <v>58</v>
      </c>
      <c r="K1492" s="14" t="s">
        <v>1539</v>
      </c>
      <c r="L1492" s="14" t="s">
        <v>5774</v>
      </c>
      <c r="M1492" s="10">
        <v>6.5746252690977096</v>
      </c>
      <c r="N1492" s="8" t="s">
        <v>8852</v>
      </c>
      <c r="O1492" s="8" t="s">
        <v>147</v>
      </c>
      <c r="P1492" s="9">
        <v>0.36812499999999998</v>
      </c>
      <c r="Q1492" s="9">
        <v>0.37483796296296296</v>
      </c>
      <c r="R1492" s="8">
        <v>0</v>
      </c>
      <c r="S1492" s="10">
        <v>13.591666666666667</v>
      </c>
      <c r="T1492" s="8" t="s">
        <v>3493</v>
      </c>
      <c r="U1492" s="8" t="s">
        <v>3494</v>
      </c>
      <c r="V1492" s="10">
        <v>4.4701006046967198</v>
      </c>
      <c r="W1492">
        <v>3571.06</v>
      </c>
      <c r="X1492" s="8">
        <v>5</v>
      </c>
      <c r="Y1492" s="8">
        <v>0.931506849315068</v>
      </c>
      <c r="Z1492">
        <v>4</v>
      </c>
      <c r="AA1492">
        <v>77</v>
      </c>
      <c r="AB1492" s="8">
        <f>Solution[[#This Row],[Old Stop]] +1</f>
        <v>59</v>
      </c>
      <c r="AC1492" s="8" t="str">
        <f>_xlfn.CONCAT(Solution[[#This Row],[Old Rt '#]],"_",Solution[[#This Row],[Week '#]],"_", _xlfn.SWITCH(Solution[[#This Row],[Old Delivery Day]], "M", "Monday", "T", "Tuesday", "W", "Wednesday", "R", "Thursday", "F", "Friday"))</f>
        <v>101_Week4_Friday</v>
      </c>
      <c r="AD1492" s="20">
        <v>0</v>
      </c>
      <c r="AE1492" s="20">
        <v>102.46250000000001</v>
      </c>
      <c r="AF1492" s="20">
        <v>115.0692</v>
      </c>
      <c r="AG1492" s="20">
        <v>118.7437</v>
      </c>
      <c r="AH1492">
        <v>125.46</v>
      </c>
      <c r="AI1492" s="8" t="s">
        <v>3402</v>
      </c>
      <c r="AJ1492" s="8" t="s">
        <v>5597</v>
      </c>
      <c r="AK1492" s="8">
        <v>1</v>
      </c>
      <c r="AL1492" s="8">
        <v>73</v>
      </c>
      <c r="AM1492" s="11">
        <v>112.1125</v>
      </c>
      <c r="AN1492" s="11">
        <v>43.101199999999999</v>
      </c>
      <c r="AO1492" t="s">
        <v>164</v>
      </c>
      <c r="AP1492" s="8" t="s">
        <v>191</v>
      </c>
      <c r="AQ1492" s="8" t="s">
        <v>44</v>
      </c>
      <c r="AR1492" s="8" t="s">
        <v>164</v>
      </c>
      <c r="AS1492" s="8" t="s">
        <v>164</v>
      </c>
      <c r="AT1492" s="8" t="s">
        <v>168</v>
      </c>
      <c r="AU14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92" s="8"/>
      <c r="AW1492">
        <v>0</v>
      </c>
      <c r="AX1492">
        <v>25.615625000000001</v>
      </c>
      <c r="AY1492">
        <v>28.767299999999999</v>
      </c>
      <c r="AZ1492">
        <v>29.685925000000001</v>
      </c>
    </row>
    <row r="1493" spans="1:52" x14ac:dyDescent="0.3">
      <c r="A1493" s="43" t="s">
        <v>1372</v>
      </c>
      <c r="B1493" t="s">
        <v>4309</v>
      </c>
      <c r="C1493" t="s">
        <v>110</v>
      </c>
      <c r="D1493" s="8" t="s">
        <v>104</v>
      </c>
      <c r="E1493" s="8" t="s">
        <v>160</v>
      </c>
      <c r="F1493" s="8" t="s">
        <v>14</v>
      </c>
      <c r="G1493" s="8" t="s">
        <v>132</v>
      </c>
      <c r="H1493" s="8" t="s">
        <v>160</v>
      </c>
      <c r="I1493" s="8" t="s">
        <v>14</v>
      </c>
      <c r="J1493" s="8">
        <v>20</v>
      </c>
      <c r="K1493" s="14" t="s">
        <v>1371</v>
      </c>
      <c r="L1493" s="14" t="s">
        <v>5744</v>
      </c>
      <c r="M1493" s="10">
        <v>0.97589865353185701</v>
      </c>
      <c r="N1493" s="8" t="s">
        <v>8850</v>
      </c>
      <c r="O1493" s="8" t="s">
        <v>147</v>
      </c>
      <c r="P1493" s="9">
        <v>0.25067129629629631</v>
      </c>
      <c r="Q1493" s="9">
        <v>0.36355324074074075</v>
      </c>
      <c r="R1493" s="8">
        <v>0</v>
      </c>
      <c r="S1493" s="10">
        <v>169.52333333333334</v>
      </c>
      <c r="T1493" s="8" t="s">
        <v>4311</v>
      </c>
      <c r="U1493" s="8" t="s">
        <v>4312</v>
      </c>
      <c r="V1493" s="10">
        <v>0.414964024554073</v>
      </c>
      <c r="W1493">
        <v>24846.29</v>
      </c>
      <c r="X1493" s="8">
        <v>0</v>
      </c>
      <c r="Y1493" s="8">
        <v>0</v>
      </c>
      <c r="Z1493">
        <v>0</v>
      </c>
      <c r="AA1493">
        <v>0</v>
      </c>
      <c r="AB1493" s="8">
        <f>Solution[[#This Row],[Old Stop]] +1</f>
        <v>21</v>
      </c>
      <c r="AC1493" s="8" t="str">
        <f>_xlfn.CONCAT(Solution[[#This Row],[Old Rt '#]],"_",Solution[[#This Row],[Week '#]],"_", _xlfn.SWITCH(Solution[[#This Row],[Old Delivery Day]], "M", "Monday", "T", "Tuesday", "W", "Wednesday", "R", "Thursday", "F", "Friday"))</f>
        <v>101_Week4_Friday</v>
      </c>
      <c r="AD1493" s="20">
        <v>377.64920000000001</v>
      </c>
      <c r="AE1493" s="20">
        <v>700.43349999999998</v>
      </c>
      <c r="AF1493" s="20">
        <v>395.88690000000003</v>
      </c>
      <c r="AG1493" s="20">
        <v>404.61</v>
      </c>
      <c r="AH1493">
        <v>428.89</v>
      </c>
      <c r="AI1493" s="8" t="s">
        <v>3402</v>
      </c>
      <c r="AJ1493" s="8" t="s">
        <v>5597</v>
      </c>
      <c r="AK1493" s="8">
        <v>1</v>
      </c>
      <c r="AL1493" s="8">
        <v>0</v>
      </c>
      <c r="AM1493" s="11">
        <v>987.05250000000001</v>
      </c>
      <c r="AN1493" s="11">
        <v>404.61</v>
      </c>
      <c r="AO1493" t="s">
        <v>164</v>
      </c>
      <c r="AP1493" s="8" t="s">
        <v>191</v>
      </c>
      <c r="AQ1493" s="8" t="s">
        <v>44</v>
      </c>
      <c r="AR1493" s="8" t="s">
        <v>164</v>
      </c>
      <c r="AS1493" s="8" t="s">
        <v>164</v>
      </c>
      <c r="AT1493" s="8" t="s">
        <v>168</v>
      </c>
      <c r="AU14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93" s="8"/>
      <c r="AW1493">
        <v>94.412300000000002</v>
      </c>
      <c r="AX1493">
        <v>175.108375</v>
      </c>
      <c r="AY1493">
        <v>98.971725000000006</v>
      </c>
      <c r="AZ1493">
        <v>101.1525</v>
      </c>
    </row>
    <row r="1494" spans="1:52" x14ac:dyDescent="0.3">
      <c r="A1494" s="43" t="s">
        <v>77</v>
      </c>
      <c r="D1494" s="8" t="s">
        <v>104</v>
      </c>
      <c r="E1494" s="8" t="s">
        <v>160</v>
      </c>
      <c r="F1494" s="8" t="s">
        <v>48</v>
      </c>
      <c r="J1494" s="8"/>
      <c r="K1494" s="14" t="s">
        <v>3551</v>
      </c>
      <c r="L1494" s="14" t="s">
        <v>3552</v>
      </c>
      <c r="M1494" s="10">
        <v>6.6170217791056398</v>
      </c>
      <c r="N1494" s="8" t="s">
        <v>8868</v>
      </c>
      <c r="P1494" s="9">
        <v>0.53464120370370372</v>
      </c>
      <c r="Q1494" s="9">
        <v>0.53464120370370372</v>
      </c>
      <c r="R1494" s="8">
        <v>0</v>
      </c>
      <c r="T1494" s="8" t="s">
        <v>3553</v>
      </c>
      <c r="U1494" s="8" t="s">
        <v>3554</v>
      </c>
      <c r="V1494" s="10">
        <v>2.32366326900229</v>
      </c>
      <c r="W1494"/>
      <c r="Z1494"/>
      <c r="AA1494"/>
      <c r="AB1494" s="8">
        <f>Solution[[#This Row],[Old Stop]] +1</f>
        <v>1</v>
      </c>
      <c r="AC1494" s="8" t="e">
        <f>_xlfn.CONCAT(Solution[[#This Row],[Old Rt '#]],"_",Solution[[#This Row],[Week '#]],"_", _xlfn.SWITCH(Solution[[#This Row],[Old Delivery Day]], "M", "Monday", "T", "Tuesday", "W", "Wednesday", "R", "Thursday", "F", "Friday"))</f>
        <v>#N/A</v>
      </c>
      <c r="AD1494" s="20"/>
      <c r="AE1494" s="20"/>
      <c r="AI1494" s="8" t="s">
        <v>3446</v>
      </c>
      <c r="AJ1494" s="8" t="s">
        <v>5705</v>
      </c>
      <c r="AK1494" s="8">
        <v>17</v>
      </c>
      <c r="AL1494" s="8"/>
      <c r="AM1494" s="11"/>
      <c r="AN1494" s="11"/>
      <c r="AO1494" t="s">
        <v>163</v>
      </c>
      <c r="AP1494" s="8"/>
      <c r="AQ1494" s="8"/>
      <c r="AR1494" s="8" t="s">
        <v>163</v>
      </c>
      <c r="AS1494" s="8" t="s">
        <v>163</v>
      </c>
      <c r="AT1494" s="8"/>
      <c r="AU14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494" s="8"/>
    </row>
    <row r="1495" spans="1:52" x14ac:dyDescent="0.3">
      <c r="A1495" s="43" t="s">
        <v>861</v>
      </c>
      <c r="B1495" t="s">
        <v>4182</v>
      </c>
      <c r="C1495" t="s">
        <v>110</v>
      </c>
      <c r="D1495" s="8" t="s">
        <v>104</v>
      </c>
      <c r="E1495" s="8" t="s">
        <v>160</v>
      </c>
      <c r="F1495" s="8" t="s">
        <v>48</v>
      </c>
      <c r="G1495" s="8" t="s">
        <v>9257</v>
      </c>
      <c r="H1495" s="8" t="s">
        <v>160</v>
      </c>
      <c r="I1495" s="8" t="s">
        <v>15</v>
      </c>
      <c r="J1495" s="8">
        <v>340</v>
      </c>
      <c r="K1495" s="14" t="s">
        <v>860</v>
      </c>
      <c r="L1495" s="14" t="s">
        <v>6112</v>
      </c>
      <c r="M1495" s="10">
        <v>8.96806228765581</v>
      </c>
      <c r="N1495" s="8" t="s">
        <v>8867</v>
      </c>
      <c r="O1495" s="8" t="s">
        <v>125</v>
      </c>
      <c r="P1495" s="9">
        <v>0.48249999999999998</v>
      </c>
      <c r="Q1495" s="9">
        <v>0.49797453703703703</v>
      </c>
      <c r="R1495" s="8">
        <v>0</v>
      </c>
      <c r="S1495" s="10">
        <v>25.708333333333332</v>
      </c>
      <c r="T1495" s="8" t="s">
        <v>4184</v>
      </c>
      <c r="U1495" s="8" t="s">
        <v>4185</v>
      </c>
      <c r="V1495" s="10">
        <v>6.5681644250857696</v>
      </c>
      <c r="W1495">
        <v>1990.89</v>
      </c>
      <c r="X1495" s="8">
        <v>0</v>
      </c>
      <c r="Y1495" s="8">
        <v>0</v>
      </c>
      <c r="Z1495">
        <v>0</v>
      </c>
      <c r="AA1495">
        <v>0</v>
      </c>
      <c r="AB1495" s="8">
        <f>Solution[[#This Row],[Old Stop]] +1</f>
        <v>341</v>
      </c>
      <c r="AC1495" s="8" t="str">
        <f>_xlfn.CONCAT(Solution[[#This Row],[Old Rt '#]],"_",Solution[[#This Row],[Week '#]],"_", _xlfn.SWITCH(Solution[[#This Row],[Old Delivery Day]], "M", "Monday", "T", "Tuesday", "W", "Wednesday", "R", "Thursday", "F", "Friday"))</f>
        <v>101_Week4_Tuesday</v>
      </c>
      <c r="AD1495" s="20">
        <v>91.15</v>
      </c>
      <c r="AE1495" s="20">
        <v>98.221400000000003</v>
      </c>
      <c r="AF1495" s="20">
        <v>94.176599999999993</v>
      </c>
      <c r="AG1495" s="20">
        <v>99.55</v>
      </c>
      <c r="AH1495">
        <v>50.72</v>
      </c>
      <c r="AI1495" s="8" t="s">
        <v>3446</v>
      </c>
      <c r="AJ1495" s="8" t="s">
        <v>5705</v>
      </c>
      <c r="AK1495" s="8">
        <v>1</v>
      </c>
      <c r="AL1495" s="8">
        <v>0</v>
      </c>
      <c r="AM1495" s="11">
        <v>45.575000000000003</v>
      </c>
      <c r="AN1495" s="11">
        <v>38.055</v>
      </c>
      <c r="AO1495" t="s">
        <v>163</v>
      </c>
      <c r="AP1495" s="8" t="s">
        <v>191</v>
      </c>
      <c r="AQ1495" s="8" t="s">
        <v>44</v>
      </c>
      <c r="AR1495" s="8" t="s">
        <v>164</v>
      </c>
      <c r="AS1495" s="8" t="s">
        <v>163</v>
      </c>
      <c r="AT1495" s="8" t="s">
        <v>168</v>
      </c>
      <c r="AU14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5" s="8">
        <v>0</v>
      </c>
      <c r="AW1495">
        <v>22.787500000000001</v>
      </c>
      <c r="AX1495">
        <v>24.555350000000001</v>
      </c>
      <c r="AY1495">
        <v>23.544149999999998</v>
      </c>
      <c r="AZ1495">
        <v>24.887499999999999</v>
      </c>
    </row>
    <row r="1496" spans="1:52" x14ac:dyDescent="0.3">
      <c r="A1496" s="43" t="s">
        <v>1607</v>
      </c>
      <c r="B1496" t="s">
        <v>4419</v>
      </c>
      <c r="C1496" t="s">
        <v>110</v>
      </c>
      <c r="D1496" s="8" t="s">
        <v>104</v>
      </c>
      <c r="E1496" s="8" t="s">
        <v>160</v>
      </c>
      <c r="F1496" s="8" t="s">
        <v>48</v>
      </c>
      <c r="G1496" s="8" t="s">
        <v>9249</v>
      </c>
      <c r="H1496" s="8" t="s">
        <v>160</v>
      </c>
      <c r="I1496" s="8" t="s">
        <v>15</v>
      </c>
      <c r="J1496" s="8">
        <v>125</v>
      </c>
      <c r="K1496" s="14" t="s">
        <v>1606</v>
      </c>
      <c r="L1496" s="14" t="s">
        <v>5845</v>
      </c>
      <c r="M1496" s="10">
        <v>9.0796857463366205</v>
      </c>
      <c r="N1496" s="8" t="s">
        <v>9236</v>
      </c>
      <c r="O1496" s="8" t="s">
        <v>147</v>
      </c>
      <c r="P1496" s="9">
        <v>0.44225694444444447</v>
      </c>
      <c r="Q1496" s="9">
        <v>0.44638888888888889</v>
      </c>
      <c r="R1496" s="8">
        <v>0</v>
      </c>
      <c r="S1496" s="10">
        <v>6.2666666666666666</v>
      </c>
      <c r="T1496" s="8" t="s">
        <v>4421</v>
      </c>
      <c r="U1496" s="8" t="s">
        <v>4422</v>
      </c>
      <c r="V1496" s="10">
        <v>6.1619680824522201</v>
      </c>
      <c r="W1496">
        <v>4160.9399999999996</v>
      </c>
      <c r="X1496" s="8">
        <v>0</v>
      </c>
      <c r="Y1496" s="8">
        <v>0</v>
      </c>
      <c r="Z1496">
        <v>0</v>
      </c>
      <c r="AA1496">
        <v>0</v>
      </c>
      <c r="AB1496" s="8">
        <f>Solution[[#This Row],[Old Stop]] +1</f>
        <v>126</v>
      </c>
      <c r="AC1496" s="8" t="str">
        <f>_xlfn.CONCAT(Solution[[#This Row],[Old Rt '#]],"_",Solution[[#This Row],[Week '#]],"_", _xlfn.SWITCH(Solution[[#This Row],[Old Delivery Day]], "M", "Monday", "T", "Tuesday", "W", "Wednesday", "R", "Thursday", "F", "Friday"))</f>
        <v>101_Week4_Tuesday</v>
      </c>
      <c r="AD1496" s="20">
        <v>63.2</v>
      </c>
      <c r="AE1496" s="20">
        <v>77.696899999999999</v>
      </c>
      <c r="AF1496" s="20">
        <v>94.601500000000001</v>
      </c>
      <c r="AG1496" s="20">
        <v>94.36</v>
      </c>
      <c r="AH1496">
        <v>100.89</v>
      </c>
      <c r="AI1496" s="8" t="s">
        <v>3446</v>
      </c>
      <c r="AJ1496" s="8" t="s">
        <v>5705</v>
      </c>
      <c r="AK1496" s="8">
        <v>1</v>
      </c>
      <c r="AL1496" s="8">
        <v>0</v>
      </c>
      <c r="AM1496" s="11">
        <v>93.18</v>
      </c>
      <c r="AN1496" s="11">
        <v>94.36</v>
      </c>
      <c r="AO1496" t="s">
        <v>163</v>
      </c>
      <c r="AP1496" s="8" t="s">
        <v>191</v>
      </c>
      <c r="AQ1496" s="8" t="s">
        <v>44</v>
      </c>
      <c r="AR1496" s="8" t="s">
        <v>164</v>
      </c>
      <c r="AS1496" s="8" t="s">
        <v>163</v>
      </c>
      <c r="AT1496" s="8" t="s">
        <v>168</v>
      </c>
      <c r="AU14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6" s="8">
        <v>0</v>
      </c>
      <c r="AW1496">
        <v>15.8</v>
      </c>
      <c r="AX1496">
        <v>19.424225</v>
      </c>
      <c r="AY1496">
        <v>23.650375</v>
      </c>
      <c r="AZ1496">
        <v>23.59</v>
      </c>
    </row>
    <row r="1497" spans="1:52" x14ac:dyDescent="0.3">
      <c r="A1497" s="43" t="s">
        <v>594</v>
      </c>
      <c r="B1497" t="s">
        <v>3574</v>
      </c>
      <c r="C1497" t="s">
        <v>110</v>
      </c>
      <c r="D1497" s="8" t="s">
        <v>104</v>
      </c>
      <c r="E1497" s="8" t="s">
        <v>160</v>
      </c>
      <c r="F1497" s="8" t="s">
        <v>48</v>
      </c>
      <c r="G1497" s="8" t="s">
        <v>9259</v>
      </c>
      <c r="H1497" s="8" t="s">
        <v>160</v>
      </c>
      <c r="I1497" s="8" t="s">
        <v>15</v>
      </c>
      <c r="J1497" s="8">
        <v>120</v>
      </c>
      <c r="K1497" s="14" t="s">
        <v>593</v>
      </c>
      <c r="L1497" s="14" t="s">
        <v>6242</v>
      </c>
      <c r="M1497" s="10">
        <v>1.1127390882991199</v>
      </c>
      <c r="N1497" s="8" t="s">
        <v>8099</v>
      </c>
      <c r="O1497" s="8" t="s">
        <v>123</v>
      </c>
      <c r="P1497" s="9">
        <v>0.4292361111111111</v>
      </c>
      <c r="Q1497" s="9">
        <v>0.43594907407407407</v>
      </c>
      <c r="R1497" s="8">
        <v>0</v>
      </c>
      <c r="S1497" s="10">
        <v>13</v>
      </c>
      <c r="T1497" s="8" t="s">
        <v>3576</v>
      </c>
      <c r="U1497" s="8" t="s">
        <v>3577</v>
      </c>
      <c r="V1497" s="10">
        <v>0.98220939292860199</v>
      </c>
      <c r="W1497">
        <v>828.84</v>
      </c>
      <c r="X1497" s="8">
        <v>0</v>
      </c>
      <c r="Y1497" s="8">
        <v>0</v>
      </c>
      <c r="Z1497">
        <v>0</v>
      </c>
      <c r="AA1497">
        <v>0</v>
      </c>
      <c r="AB1497" s="8">
        <f>Solution[[#This Row],[Old Stop]] +1</f>
        <v>121</v>
      </c>
      <c r="AC1497" s="8" t="str">
        <f>_xlfn.CONCAT(Solution[[#This Row],[Old Rt '#]],"_",Solution[[#This Row],[Week '#]],"_", _xlfn.SWITCH(Solution[[#This Row],[Old Delivery Day]], "M", "Monday", "T", "Tuesday", "W", "Wednesday", "R", "Thursday", "F", "Friday"))</f>
        <v>101_Week4_Tuesday</v>
      </c>
      <c r="AD1497" s="20">
        <v>63.03</v>
      </c>
      <c r="AE1497" s="20">
        <v>63.03</v>
      </c>
      <c r="AF1497" s="20">
        <v>65.13</v>
      </c>
      <c r="AG1497" s="20">
        <v>66.180000000000007</v>
      </c>
      <c r="AH1497">
        <v>17.54</v>
      </c>
      <c r="AI1497" s="8" t="s">
        <v>3446</v>
      </c>
      <c r="AJ1497" s="8" t="s">
        <v>5705</v>
      </c>
      <c r="AK1497" s="8">
        <v>1</v>
      </c>
      <c r="AL1497" s="8">
        <v>0</v>
      </c>
      <c r="AM1497" s="11">
        <v>15.7575</v>
      </c>
      <c r="AN1497" s="11">
        <v>16.545000000000002</v>
      </c>
      <c r="AO1497" t="s">
        <v>163</v>
      </c>
      <c r="AP1497" s="8" t="s">
        <v>191</v>
      </c>
      <c r="AQ1497" s="8" t="s">
        <v>44</v>
      </c>
      <c r="AR1497" s="8" t="s">
        <v>164</v>
      </c>
      <c r="AS1497" s="8" t="s">
        <v>163</v>
      </c>
      <c r="AT1497" s="8" t="s">
        <v>168</v>
      </c>
      <c r="AU14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7" s="8">
        <v>0</v>
      </c>
      <c r="AW1497">
        <v>15.7575</v>
      </c>
      <c r="AX1497">
        <v>15.7575</v>
      </c>
      <c r="AY1497">
        <v>16.282499999999999</v>
      </c>
      <c r="AZ1497">
        <v>16.545000000000002</v>
      </c>
    </row>
    <row r="1498" spans="1:52" x14ac:dyDescent="0.3">
      <c r="A1498" s="43" t="s">
        <v>589</v>
      </c>
      <c r="B1498" t="s">
        <v>3597</v>
      </c>
      <c r="C1498" t="s">
        <v>110</v>
      </c>
      <c r="D1498" s="8" t="s">
        <v>104</v>
      </c>
      <c r="E1498" s="8" t="s">
        <v>160</v>
      </c>
      <c r="F1498" s="8" t="s">
        <v>48</v>
      </c>
      <c r="G1498" s="8" t="s">
        <v>4484</v>
      </c>
      <c r="H1498" s="8" t="s">
        <v>160</v>
      </c>
      <c r="I1498" s="8" t="s">
        <v>15</v>
      </c>
      <c r="J1498" s="8">
        <v>92</v>
      </c>
      <c r="K1498" s="14" t="s">
        <v>333</v>
      </c>
      <c r="L1498" s="14" t="s">
        <v>6116</v>
      </c>
      <c r="M1498" s="10">
        <v>3.6625546993821598</v>
      </c>
      <c r="N1498" s="8" t="s">
        <v>8226</v>
      </c>
      <c r="O1498" s="8" t="s">
        <v>123</v>
      </c>
      <c r="P1498" s="9">
        <v>0.42174768518518518</v>
      </c>
      <c r="Q1498" s="9">
        <v>0.42846064814814816</v>
      </c>
      <c r="R1498" s="8">
        <v>0</v>
      </c>
      <c r="S1498" s="10">
        <v>8.5666666666666664</v>
      </c>
      <c r="T1498" s="8" t="s">
        <v>3599</v>
      </c>
      <c r="U1498" s="8" t="s">
        <v>3600</v>
      </c>
      <c r="V1498" s="10">
        <v>3.3250706124007499</v>
      </c>
      <c r="W1498">
        <v>984.83</v>
      </c>
      <c r="X1498" s="8">
        <v>0</v>
      </c>
      <c r="Y1498" s="8">
        <v>0</v>
      </c>
      <c r="Z1498">
        <v>0</v>
      </c>
      <c r="AA1498">
        <v>0</v>
      </c>
      <c r="AB1498" s="8">
        <f>Solution[[#This Row],[Old Stop]] +1</f>
        <v>93</v>
      </c>
      <c r="AC1498" s="8" t="str">
        <f>_xlfn.CONCAT(Solution[[#This Row],[Old Rt '#]],"_",Solution[[#This Row],[Week '#]],"_", _xlfn.SWITCH(Solution[[#This Row],[Old Delivery Day]], "M", "Monday", "T", "Tuesday", "W", "Wednesday", "R", "Thursday", "F", "Friday"))</f>
        <v>101_Week4_Tuesday</v>
      </c>
      <c r="AD1498" s="20">
        <v>77.41</v>
      </c>
      <c r="AE1498" s="20">
        <v>99.952500000000001</v>
      </c>
      <c r="AF1498" s="20">
        <v>107.12</v>
      </c>
      <c r="AG1498" s="20">
        <v>108.84</v>
      </c>
      <c r="AH1498">
        <v>28.84</v>
      </c>
      <c r="AI1498" s="8" t="s">
        <v>3446</v>
      </c>
      <c r="AJ1498" s="8" t="s">
        <v>5705</v>
      </c>
      <c r="AK1498" s="8">
        <v>1</v>
      </c>
      <c r="AL1498" s="8">
        <v>0</v>
      </c>
      <c r="AM1498" s="11">
        <v>25.92</v>
      </c>
      <c r="AN1498" s="11">
        <v>27.21</v>
      </c>
      <c r="AO1498" t="s">
        <v>163</v>
      </c>
      <c r="AP1498" s="8" t="s">
        <v>191</v>
      </c>
      <c r="AQ1498" s="8" t="s">
        <v>44</v>
      </c>
      <c r="AR1498" s="8" t="s">
        <v>164</v>
      </c>
      <c r="AS1498" s="8" t="s">
        <v>163</v>
      </c>
      <c r="AT1498" s="8" t="s">
        <v>168</v>
      </c>
      <c r="AU14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8" s="8">
        <v>0</v>
      </c>
      <c r="AW1498">
        <v>19.352499999999999</v>
      </c>
      <c r="AX1498">
        <v>24.988125</v>
      </c>
      <c r="AY1498">
        <v>26.78</v>
      </c>
      <c r="AZ1498">
        <v>27.21</v>
      </c>
    </row>
    <row r="1499" spans="1:52" x14ac:dyDescent="0.3">
      <c r="A1499" s="43" t="s">
        <v>1909</v>
      </c>
      <c r="B1499" t="s">
        <v>4412</v>
      </c>
      <c r="C1499" t="s">
        <v>110</v>
      </c>
      <c r="D1499" s="8" t="s">
        <v>104</v>
      </c>
      <c r="E1499" s="8" t="s">
        <v>160</v>
      </c>
      <c r="F1499" s="8" t="s">
        <v>48</v>
      </c>
      <c r="G1499" s="8" t="s">
        <v>9247</v>
      </c>
      <c r="H1499" s="8" t="s">
        <v>160</v>
      </c>
      <c r="I1499" s="8" t="s">
        <v>15</v>
      </c>
      <c r="J1499" s="8">
        <v>275</v>
      </c>
      <c r="K1499" s="14" t="s">
        <v>1908</v>
      </c>
      <c r="L1499" s="14" t="s">
        <v>5809</v>
      </c>
      <c r="M1499" s="10">
        <v>8.1041392276789601</v>
      </c>
      <c r="N1499" s="8" t="s">
        <v>8746</v>
      </c>
      <c r="O1499" s="8" t="s">
        <v>147</v>
      </c>
      <c r="P1499" s="9">
        <v>0.47021990740740743</v>
      </c>
      <c r="Q1499" s="9">
        <v>0.4762615740740741</v>
      </c>
      <c r="R1499" s="8">
        <v>0</v>
      </c>
      <c r="S1499" s="10">
        <v>6.0458333333333334</v>
      </c>
      <c r="T1499" s="8" t="s">
        <v>4414</v>
      </c>
      <c r="U1499" s="8" t="s">
        <v>4415</v>
      </c>
      <c r="V1499" s="10">
        <v>5.9247949710857704</v>
      </c>
      <c r="W1499">
        <v>2946.48</v>
      </c>
      <c r="X1499" s="8">
        <v>8</v>
      </c>
      <c r="Y1499" s="8">
        <v>0.91011235955056202</v>
      </c>
      <c r="Z1499">
        <v>4</v>
      </c>
      <c r="AA1499">
        <v>74</v>
      </c>
      <c r="AB1499" s="8">
        <f>Solution[[#This Row],[Old Stop]] +1</f>
        <v>276</v>
      </c>
      <c r="AC1499" s="8" t="str">
        <f>_xlfn.CONCAT(Solution[[#This Row],[Old Rt '#]],"_",Solution[[#This Row],[Week '#]],"_", _xlfn.SWITCH(Solution[[#This Row],[Old Delivery Day]], "M", "Monday", "T", "Tuesday", "W", "Wednesday", "R", "Thursday", "F", "Friday"))</f>
        <v>101_Week4_Tuesday</v>
      </c>
      <c r="AD1499" s="20">
        <v>60.897599999999997</v>
      </c>
      <c r="AE1499" s="20">
        <v>54.606900000000003</v>
      </c>
      <c r="AF1499" s="20">
        <v>63.292299999999997</v>
      </c>
      <c r="AG1499" s="20">
        <v>53.220700000000001</v>
      </c>
      <c r="AH1499">
        <v>70.510000000000005</v>
      </c>
      <c r="AI1499" s="8" t="s">
        <v>3446</v>
      </c>
      <c r="AJ1499" s="8" t="s">
        <v>5705</v>
      </c>
      <c r="AK1499" s="8">
        <v>1</v>
      </c>
      <c r="AL1499" s="8">
        <v>89</v>
      </c>
      <c r="AM1499" s="11">
        <v>57.45</v>
      </c>
      <c r="AN1499" s="11">
        <v>51.79</v>
      </c>
      <c r="AO1499" t="s">
        <v>163</v>
      </c>
      <c r="AP1499" s="8" t="s">
        <v>191</v>
      </c>
      <c r="AQ1499" s="8" t="s">
        <v>44</v>
      </c>
      <c r="AR1499" s="8" t="s">
        <v>164</v>
      </c>
      <c r="AS1499" s="8" t="s">
        <v>163</v>
      </c>
      <c r="AT1499" s="8" t="s">
        <v>168</v>
      </c>
      <c r="AU14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499" s="8">
        <v>89</v>
      </c>
      <c r="AW1499">
        <v>15.224399999999999</v>
      </c>
      <c r="AX1499">
        <v>13.651725000000001</v>
      </c>
      <c r="AY1499">
        <v>15.823074999999999</v>
      </c>
      <c r="AZ1499">
        <v>13.305175</v>
      </c>
    </row>
    <row r="1500" spans="1:52" x14ac:dyDescent="0.3">
      <c r="A1500" s="43" t="s">
        <v>999</v>
      </c>
      <c r="B1500" t="s">
        <v>4426</v>
      </c>
      <c r="C1500" t="s">
        <v>110</v>
      </c>
      <c r="D1500" s="8" t="s">
        <v>104</v>
      </c>
      <c r="E1500" s="8" t="s">
        <v>160</v>
      </c>
      <c r="F1500" s="8" t="s">
        <v>48</v>
      </c>
      <c r="G1500" s="8" t="s">
        <v>9258</v>
      </c>
      <c r="H1500" s="8" t="s">
        <v>160</v>
      </c>
      <c r="I1500" s="8" t="s">
        <v>15</v>
      </c>
      <c r="J1500" s="8">
        <v>263</v>
      </c>
      <c r="K1500" s="14" t="s">
        <v>998</v>
      </c>
      <c r="L1500" s="14" t="s">
        <v>5813</v>
      </c>
      <c r="M1500" s="10">
        <v>1.5876199415013701</v>
      </c>
      <c r="N1500" s="8" t="s">
        <v>8872</v>
      </c>
      <c r="O1500" s="8" t="s">
        <v>147</v>
      </c>
      <c r="P1500" s="9">
        <v>0.45788194444444447</v>
      </c>
      <c r="Q1500" s="9">
        <v>0.46459490740740739</v>
      </c>
      <c r="R1500" s="8">
        <v>0</v>
      </c>
      <c r="S1500" s="10">
        <v>9.4354006285390355</v>
      </c>
      <c r="T1500" s="8" t="s">
        <v>4428</v>
      </c>
      <c r="U1500" s="8" t="s">
        <v>4429</v>
      </c>
      <c r="V1500" s="10">
        <v>0.90527196546154498</v>
      </c>
      <c r="W1500">
        <v>2187.09</v>
      </c>
      <c r="X1500" s="8">
        <v>0</v>
      </c>
      <c r="Y1500" s="8">
        <v>0</v>
      </c>
      <c r="Z1500">
        <v>0</v>
      </c>
      <c r="AA1500">
        <v>0</v>
      </c>
      <c r="AB1500" s="8">
        <f>Solution[[#This Row],[Old Stop]] +1</f>
        <v>264</v>
      </c>
      <c r="AC1500" s="8" t="str">
        <f>_xlfn.CONCAT(Solution[[#This Row],[Old Rt '#]],"_",Solution[[#This Row],[Week '#]],"_", _xlfn.SWITCH(Solution[[#This Row],[Old Delivery Day]], "M", "Monday", "T", "Tuesday", "W", "Wednesday", "R", "Thursday", "F", "Friday"))</f>
        <v>101_Week4_Tuesday</v>
      </c>
      <c r="AD1500" s="20">
        <v>0</v>
      </c>
      <c r="AE1500" s="20">
        <v>85.727500000000006</v>
      </c>
      <c r="AF1500" s="20">
        <v>89.519199999999998</v>
      </c>
      <c r="AG1500" s="20">
        <v>84.38</v>
      </c>
      <c r="AH1500">
        <v>100.82</v>
      </c>
      <c r="AI1500" s="8" t="s">
        <v>3446</v>
      </c>
      <c r="AJ1500" s="8" t="s">
        <v>5705</v>
      </c>
      <c r="AK1500" s="8">
        <v>1</v>
      </c>
      <c r="AL1500" s="8">
        <v>0</v>
      </c>
      <c r="AM1500" s="11">
        <v>89.738699999999994</v>
      </c>
      <c r="AN1500" s="11">
        <v>10.547499999999999</v>
      </c>
      <c r="AO1500" t="s">
        <v>163</v>
      </c>
      <c r="AP1500" s="8" t="s">
        <v>191</v>
      </c>
      <c r="AQ1500" s="8" t="s">
        <v>44</v>
      </c>
      <c r="AR1500" s="8" t="s">
        <v>164</v>
      </c>
      <c r="AS1500" s="8" t="s">
        <v>163</v>
      </c>
      <c r="AT1500" s="8" t="s">
        <v>168</v>
      </c>
      <c r="AU15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00" s="8">
        <v>0</v>
      </c>
      <c r="AW1500">
        <v>0</v>
      </c>
      <c r="AX1500">
        <v>21.431875000000002</v>
      </c>
      <c r="AY1500">
        <v>22.379799999999999</v>
      </c>
      <c r="AZ1500">
        <v>21.094999999999999</v>
      </c>
    </row>
    <row r="1501" spans="1:52" x14ac:dyDescent="0.3">
      <c r="A1501" s="43" t="s">
        <v>1002</v>
      </c>
      <c r="B1501" t="s">
        <v>5569</v>
      </c>
      <c r="C1501" t="s">
        <v>110</v>
      </c>
      <c r="D1501" s="8" t="s">
        <v>104</v>
      </c>
      <c r="E1501" s="8" t="s">
        <v>160</v>
      </c>
      <c r="F1501" s="8" t="s">
        <v>48</v>
      </c>
      <c r="G1501" s="8" t="s">
        <v>9254</v>
      </c>
      <c r="H1501" s="8" t="s">
        <v>290</v>
      </c>
      <c r="I1501" s="8" t="s">
        <v>48</v>
      </c>
      <c r="J1501" s="8">
        <v>2</v>
      </c>
      <c r="K1501" s="14" t="s">
        <v>1001</v>
      </c>
      <c r="L1501" s="14" t="s">
        <v>8990</v>
      </c>
      <c r="M1501" s="10">
        <v>13.906103160885699</v>
      </c>
      <c r="N1501" s="8" t="s">
        <v>8871</v>
      </c>
      <c r="O1501" s="8" t="s">
        <v>123</v>
      </c>
      <c r="P1501" s="9">
        <v>0.45604166666666668</v>
      </c>
      <c r="Q1501" s="9">
        <v>0.45677083333333335</v>
      </c>
      <c r="R1501" s="8">
        <v>0</v>
      </c>
      <c r="S1501" s="10">
        <v>3.0166666666666666</v>
      </c>
      <c r="T1501" s="8" t="s">
        <v>8991</v>
      </c>
      <c r="U1501" s="8" t="s">
        <v>8992</v>
      </c>
      <c r="V1501" s="10">
        <v>7.0861911986989599</v>
      </c>
      <c r="W1501">
        <v>502.85</v>
      </c>
      <c r="X1501" s="8">
        <v>0</v>
      </c>
      <c r="Y1501" s="8">
        <v>0</v>
      </c>
      <c r="Z1501">
        <v>0</v>
      </c>
      <c r="AA1501">
        <v>0</v>
      </c>
      <c r="AB1501" s="8">
        <f>Solution[[#This Row],[Old Stop]] +1</f>
        <v>3</v>
      </c>
      <c r="AC1501" s="8" t="str">
        <f>_xlfn.CONCAT(Solution[[#This Row],[Old Rt '#]],"_",Solution[[#This Row],[Week '#]],"_", _xlfn.SWITCH(Solution[[#This Row],[Old Delivery Day]], "M", "Monday", "T", "Tuesday", "W", "Wednesday", "R", "Thursday", "F", "Friday"))</f>
        <v>105_Week4_Thursday</v>
      </c>
      <c r="AD1501" s="20">
        <v>37.39</v>
      </c>
      <c r="AE1501" s="20">
        <v>38.15</v>
      </c>
      <c r="AF1501" s="20">
        <v>40.06</v>
      </c>
      <c r="AG1501" s="20">
        <v>41.97</v>
      </c>
      <c r="AH1501">
        <v>10.49</v>
      </c>
      <c r="AI1501" s="8" t="s">
        <v>3446</v>
      </c>
      <c r="AJ1501" s="8" t="s">
        <v>5705</v>
      </c>
      <c r="AK1501" s="8">
        <v>1</v>
      </c>
      <c r="AL1501" s="8">
        <v>0</v>
      </c>
      <c r="AM1501" s="11">
        <v>9.5374999999999996</v>
      </c>
      <c r="AN1501" s="11">
        <v>10.4925</v>
      </c>
      <c r="AO1501" t="s">
        <v>163</v>
      </c>
      <c r="AP1501" s="8" t="s">
        <v>793</v>
      </c>
      <c r="AQ1501" s="8" t="s">
        <v>44</v>
      </c>
      <c r="AR1501" s="8" t="s">
        <v>163</v>
      </c>
      <c r="AS1501" s="8" t="s">
        <v>164</v>
      </c>
      <c r="AT1501" s="8" t="s">
        <v>168</v>
      </c>
      <c r="AU15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01" s="8">
        <v>0</v>
      </c>
      <c r="AW1501">
        <v>9.3475000000000001</v>
      </c>
      <c r="AX1501">
        <v>9.5374999999999996</v>
      </c>
      <c r="AY1501">
        <v>10.015000000000001</v>
      </c>
      <c r="AZ1501">
        <v>10.4925</v>
      </c>
    </row>
    <row r="1502" spans="1:52" x14ac:dyDescent="0.3">
      <c r="A1502" s="43" t="s">
        <v>513</v>
      </c>
      <c r="B1502" t="s">
        <v>5197</v>
      </c>
      <c r="C1502" t="s">
        <v>110</v>
      </c>
      <c r="D1502" s="8" t="s">
        <v>104</v>
      </c>
      <c r="E1502" s="8" t="s">
        <v>160</v>
      </c>
      <c r="F1502" s="8" t="s">
        <v>14</v>
      </c>
      <c r="G1502" s="8" t="s">
        <v>180</v>
      </c>
      <c r="H1502" s="8" t="s">
        <v>160</v>
      </c>
      <c r="I1502" s="8" t="s">
        <v>12</v>
      </c>
      <c r="J1502" s="8">
        <v>130</v>
      </c>
      <c r="K1502" s="14" t="s">
        <v>512</v>
      </c>
      <c r="L1502" s="14" t="s">
        <v>6138</v>
      </c>
      <c r="M1502" s="10">
        <v>1.3454990094180601</v>
      </c>
      <c r="N1502" s="8" t="s">
        <v>8853</v>
      </c>
      <c r="O1502" s="8" t="s">
        <v>125</v>
      </c>
      <c r="P1502" s="9">
        <v>0.3757638888888889</v>
      </c>
      <c r="Q1502" s="9">
        <v>0.39150462962962962</v>
      </c>
      <c r="R1502" s="8">
        <v>0</v>
      </c>
      <c r="S1502" s="10">
        <v>14.591666666666667</v>
      </c>
      <c r="T1502" s="8" t="s">
        <v>5199</v>
      </c>
      <c r="U1502" s="8" t="s">
        <v>5200</v>
      </c>
      <c r="V1502" s="10">
        <v>1.1057416207904001</v>
      </c>
      <c r="W1502">
        <v>974.38</v>
      </c>
      <c r="X1502" s="8">
        <v>0</v>
      </c>
      <c r="Y1502" s="8">
        <v>0</v>
      </c>
      <c r="Z1502">
        <v>0</v>
      </c>
      <c r="AA1502">
        <v>0</v>
      </c>
      <c r="AB1502" s="8">
        <f>Solution[[#This Row],[Old Stop]] +1</f>
        <v>131</v>
      </c>
      <c r="AC1502" s="8" t="str">
        <f>_xlfn.CONCAT(Solution[[#This Row],[Old Rt '#]],"_",Solution[[#This Row],[Week '#]],"_", _xlfn.SWITCH(Solution[[#This Row],[Old Delivery Day]], "M", "Monday", "T", "Tuesday", "W", "Wednesday", "R", "Thursday", "F", "Friday"))</f>
        <v>101_Week4_Wednesday</v>
      </c>
      <c r="AD1502" s="20">
        <v>35</v>
      </c>
      <c r="AE1502" s="20">
        <v>40.2485</v>
      </c>
      <c r="AF1502" s="20">
        <v>35</v>
      </c>
      <c r="AG1502" s="20">
        <v>38.948500000000003</v>
      </c>
      <c r="AH1502">
        <v>18.55</v>
      </c>
      <c r="AI1502" s="8" t="s">
        <v>3402</v>
      </c>
      <c r="AJ1502" s="8" t="s">
        <v>5597</v>
      </c>
      <c r="AK1502" s="8">
        <v>1</v>
      </c>
      <c r="AL1502" s="8">
        <v>0</v>
      </c>
      <c r="AM1502" s="11">
        <v>17.5</v>
      </c>
      <c r="AN1502" s="11">
        <v>17.5</v>
      </c>
      <c r="AO1502" t="s">
        <v>163</v>
      </c>
      <c r="AP1502" s="8" t="s">
        <v>191</v>
      </c>
      <c r="AQ1502" s="8" t="s">
        <v>44</v>
      </c>
      <c r="AR1502" s="8" t="s">
        <v>164</v>
      </c>
      <c r="AS1502" s="8" t="s">
        <v>163</v>
      </c>
      <c r="AT1502" s="8" t="s">
        <v>168</v>
      </c>
      <c r="AU15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02" s="8">
        <v>0</v>
      </c>
      <c r="AW1502">
        <v>8.75</v>
      </c>
      <c r="AX1502">
        <v>10.062125</v>
      </c>
      <c r="AY1502">
        <v>8.75</v>
      </c>
      <c r="AZ1502">
        <v>9.7371250000000007</v>
      </c>
    </row>
    <row r="1503" spans="1:52" x14ac:dyDescent="0.3">
      <c r="A1503" s="43" t="s">
        <v>280</v>
      </c>
      <c r="B1503" t="s">
        <v>4284</v>
      </c>
      <c r="C1503" t="s">
        <v>110</v>
      </c>
      <c r="D1503" s="8" t="s">
        <v>104</v>
      </c>
      <c r="E1503" s="8" t="s">
        <v>160</v>
      </c>
      <c r="F1503" s="8" t="s">
        <v>14</v>
      </c>
      <c r="G1503" s="8" t="s">
        <v>9259</v>
      </c>
      <c r="H1503" s="8" t="s">
        <v>160</v>
      </c>
      <c r="I1503" s="8" t="s">
        <v>12</v>
      </c>
      <c r="J1503" s="8">
        <v>310</v>
      </c>
      <c r="K1503" s="14" t="s">
        <v>279</v>
      </c>
      <c r="L1503" s="14" t="s">
        <v>5792</v>
      </c>
      <c r="M1503" s="10">
        <v>2.3437677710447198</v>
      </c>
      <c r="N1503" s="8" t="s">
        <v>8863</v>
      </c>
      <c r="O1503" s="8" t="s">
        <v>147</v>
      </c>
      <c r="P1503" s="9">
        <v>0.48590277777777779</v>
      </c>
      <c r="Q1503" s="9">
        <v>0.49115740740740743</v>
      </c>
      <c r="R1503" s="8">
        <v>0</v>
      </c>
      <c r="S1503" s="10">
        <v>8.2583333333333329</v>
      </c>
      <c r="T1503" s="8" t="s">
        <v>4286</v>
      </c>
      <c r="U1503" s="8" t="s">
        <v>4287</v>
      </c>
      <c r="V1503" s="10">
        <v>0.90433325734872905</v>
      </c>
      <c r="W1503">
        <v>2369.29</v>
      </c>
      <c r="X1503" s="8">
        <v>0</v>
      </c>
      <c r="Y1503" s="8">
        <v>0</v>
      </c>
      <c r="Z1503">
        <v>0</v>
      </c>
      <c r="AA1503">
        <v>0</v>
      </c>
      <c r="AB1503" s="8">
        <f>Solution[[#This Row],[Old Stop]] +1</f>
        <v>311</v>
      </c>
      <c r="AC1503" s="8" t="str">
        <f>_xlfn.CONCAT(Solution[[#This Row],[Old Rt '#]],"_",Solution[[#This Row],[Week '#]],"_", _xlfn.SWITCH(Solution[[#This Row],[Old Delivery Day]], "M", "Monday", "T", "Tuesday", "W", "Wednesday", "R", "Thursday", "F", "Friday"))</f>
        <v>101_Week4_Wednesday</v>
      </c>
      <c r="AD1503" s="20">
        <v>48.356999999999999</v>
      </c>
      <c r="AE1503" s="20">
        <v>55.470700000000001</v>
      </c>
      <c r="AF1503" s="20">
        <v>59.975299999999997</v>
      </c>
      <c r="AG1503" s="20">
        <v>61.857599999999998</v>
      </c>
      <c r="AH1503">
        <v>64.95</v>
      </c>
      <c r="AI1503" s="8" t="s">
        <v>3402</v>
      </c>
      <c r="AJ1503" s="8" t="s">
        <v>5597</v>
      </c>
      <c r="AK1503" s="8">
        <v>1</v>
      </c>
      <c r="AL1503" s="8">
        <v>0</v>
      </c>
      <c r="AM1503" s="11">
        <v>58.945</v>
      </c>
      <c r="AN1503" s="11">
        <v>61.274999999999999</v>
      </c>
      <c r="AO1503" t="s">
        <v>163</v>
      </c>
      <c r="AP1503" s="8" t="s">
        <v>191</v>
      </c>
      <c r="AQ1503" s="8" t="s">
        <v>44</v>
      </c>
      <c r="AR1503" s="8" t="s">
        <v>164</v>
      </c>
      <c r="AS1503" s="8" t="s">
        <v>163</v>
      </c>
      <c r="AT1503" s="8" t="s">
        <v>168</v>
      </c>
      <c r="AU15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03" s="8">
        <v>0</v>
      </c>
      <c r="AW1503">
        <v>12.08925</v>
      </c>
      <c r="AX1503">
        <v>13.867675</v>
      </c>
      <c r="AY1503">
        <v>14.993824999999999</v>
      </c>
      <c r="AZ1503">
        <v>15.464399999999999</v>
      </c>
    </row>
    <row r="1504" spans="1:52" x14ac:dyDescent="0.3">
      <c r="A1504" s="43" t="s">
        <v>1807</v>
      </c>
      <c r="B1504" t="s">
        <v>122</v>
      </c>
      <c r="C1504" t="s">
        <v>125</v>
      </c>
      <c r="D1504" s="8" t="s">
        <v>104</v>
      </c>
      <c r="E1504" s="8" t="s">
        <v>160</v>
      </c>
      <c r="F1504" s="8" t="s">
        <v>14</v>
      </c>
      <c r="G1504" s="8" t="s">
        <v>4484</v>
      </c>
      <c r="H1504" s="8" t="s">
        <v>160</v>
      </c>
      <c r="I1504" s="8" t="s">
        <v>14</v>
      </c>
      <c r="J1504" s="8">
        <v>232</v>
      </c>
      <c r="K1504" s="14" t="s">
        <v>1806</v>
      </c>
      <c r="L1504" s="14" t="s">
        <v>5786</v>
      </c>
      <c r="M1504" s="10">
        <v>1.86827072687259</v>
      </c>
      <c r="N1504" s="8" t="s">
        <v>8859</v>
      </c>
      <c r="O1504" s="8" t="s">
        <v>147</v>
      </c>
      <c r="P1504" s="9">
        <v>0.47958333333333331</v>
      </c>
      <c r="Q1504" s="9">
        <v>0.48427083333333332</v>
      </c>
      <c r="R1504" s="8">
        <v>0</v>
      </c>
      <c r="S1504" s="10">
        <v>7.43</v>
      </c>
      <c r="T1504" s="8" t="s">
        <v>4325</v>
      </c>
      <c r="U1504" s="8" t="s">
        <v>4326</v>
      </c>
      <c r="V1504" s="10">
        <v>0.54787796955446699</v>
      </c>
      <c r="W1504">
        <v>1194.67</v>
      </c>
      <c r="X1504" s="8">
        <v>0</v>
      </c>
      <c r="Y1504" s="8">
        <v>0</v>
      </c>
      <c r="Z1504">
        <v>0</v>
      </c>
      <c r="AA1504">
        <v>0</v>
      </c>
      <c r="AB1504" s="8">
        <f>Solution[[#This Row],[Old Stop]] +1</f>
        <v>233</v>
      </c>
      <c r="AC1504" s="8" t="str">
        <f>_xlfn.CONCAT(Solution[[#This Row],[Old Rt '#]],"_",Solution[[#This Row],[Week '#]],"_", _xlfn.SWITCH(Solution[[#This Row],[Old Delivery Day]], "M", "Monday", "T", "Tuesday", "W", "Wednesday", "R", "Thursday", "F", "Friday"))</f>
        <v>101_Week4_Friday</v>
      </c>
      <c r="AD1504" s="20">
        <v>24.03</v>
      </c>
      <c r="AE1504" s="20">
        <v>24.479199999999999</v>
      </c>
      <c r="AF1504" s="20">
        <v>22.0061</v>
      </c>
      <c r="AG1504" s="20">
        <v>22.1021</v>
      </c>
      <c r="AH1504">
        <v>23.46</v>
      </c>
      <c r="AI1504" s="8" t="s">
        <v>3402</v>
      </c>
      <c r="AJ1504" s="8" t="s">
        <v>5597</v>
      </c>
      <c r="AK1504" s="8">
        <v>1</v>
      </c>
      <c r="AL1504" s="8">
        <v>0</v>
      </c>
      <c r="AM1504" s="11">
        <v>22.914999999999999</v>
      </c>
      <c r="AN1504" s="11">
        <v>22.0975</v>
      </c>
      <c r="AO1504" t="s">
        <v>164</v>
      </c>
      <c r="AP1504" s="8" t="s">
        <v>191</v>
      </c>
      <c r="AQ1504" s="8" t="s">
        <v>44</v>
      </c>
      <c r="AR1504" s="8" t="s">
        <v>164</v>
      </c>
      <c r="AS1504" s="8" t="s">
        <v>164</v>
      </c>
      <c r="AT1504" s="8" t="s">
        <v>168</v>
      </c>
      <c r="AU15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04" s="8"/>
      <c r="AW1504">
        <v>6.0075000000000003</v>
      </c>
      <c r="AX1504">
        <v>6.1197999999999997</v>
      </c>
      <c r="AY1504">
        <v>5.501525</v>
      </c>
      <c r="AZ1504">
        <v>5.525525</v>
      </c>
    </row>
    <row r="1505" spans="1:70" x14ac:dyDescent="0.3">
      <c r="A1505" s="43" t="s">
        <v>1833</v>
      </c>
      <c r="B1505" t="s">
        <v>4319</v>
      </c>
      <c r="C1505" t="s">
        <v>110</v>
      </c>
      <c r="D1505" s="8" t="s">
        <v>104</v>
      </c>
      <c r="E1505" s="8" t="s">
        <v>160</v>
      </c>
      <c r="F1505" s="8" t="s">
        <v>14</v>
      </c>
      <c r="G1505" s="8" t="s">
        <v>4497</v>
      </c>
      <c r="H1505" s="8" t="s">
        <v>160</v>
      </c>
      <c r="I1505" s="8" t="s">
        <v>14</v>
      </c>
      <c r="J1505" s="8">
        <v>25</v>
      </c>
      <c r="K1505" s="14" t="s">
        <v>1832</v>
      </c>
      <c r="L1505" s="14" t="s">
        <v>5768</v>
      </c>
      <c r="M1505" s="10">
        <v>1.6801019636075101</v>
      </c>
      <c r="N1505" s="8" t="s">
        <v>8861</v>
      </c>
      <c r="O1505" s="8" t="s">
        <v>147</v>
      </c>
      <c r="P1505" s="9">
        <v>0.47259259259259262</v>
      </c>
      <c r="Q1505" s="9">
        <v>0.47828703703703701</v>
      </c>
      <c r="R1505" s="8">
        <v>0</v>
      </c>
      <c r="S1505" s="10">
        <v>15.243333333333334</v>
      </c>
      <c r="T1505" s="8" t="s">
        <v>4321</v>
      </c>
      <c r="U1505" s="8" t="s">
        <v>4322</v>
      </c>
      <c r="V1505" s="10">
        <v>0.49113854323499601</v>
      </c>
      <c r="W1505">
        <v>9612.65</v>
      </c>
      <c r="X1505" s="8">
        <v>12</v>
      </c>
      <c r="Y1505" s="8">
        <v>0.95555555555555605</v>
      </c>
      <c r="Z1505">
        <v>14</v>
      </c>
      <c r="AA1505">
        <v>269</v>
      </c>
      <c r="AB1505" s="8">
        <f>Solution[[#This Row],[Old Stop]] +1</f>
        <v>26</v>
      </c>
      <c r="AC1505" s="8" t="str">
        <f>_xlfn.CONCAT(Solution[[#This Row],[Old Rt '#]],"_",Solution[[#This Row],[Week '#]],"_", _xlfn.SWITCH(Solution[[#This Row],[Old Delivery Day]], "M", "Monday", "T", "Tuesday", "W", "Wednesday", "R", "Thursday", "F", "Friday"))</f>
        <v>101_Week4_Friday</v>
      </c>
      <c r="AD1505" s="20">
        <v>174.3246</v>
      </c>
      <c r="AE1505" s="20">
        <v>201.8938</v>
      </c>
      <c r="AF1505" s="20">
        <v>170.37569999999999</v>
      </c>
      <c r="AG1505" s="20">
        <v>195.2764</v>
      </c>
      <c r="AH1505">
        <v>200.34</v>
      </c>
      <c r="AI1505" s="8" t="s">
        <v>3402</v>
      </c>
      <c r="AJ1505" s="8" t="s">
        <v>5597</v>
      </c>
      <c r="AK1505" s="8">
        <v>1</v>
      </c>
      <c r="AL1505" s="8">
        <v>270</v>
      </c>
      <c r="AM1505" s="11">
        <v>181.405</v>
      </c>
      <c r="AN1505" s="11">
        <v>175.10120000000001</v>
      </c>
      <c r="AO1505" t="s">
        <v>164</v>
      </c>
      <c r="AP1505" s="8" t="s">
        <v>191</v>
      </c>
      <c r="AQ1505" s="8" t="s">
        <v>44</v>
      </c>
      <c r="AR1505" s="8" t="s">
        <v>164</v>
      </c>
      <c r="AS1505" s="8" t="s">
        <v>164</v>
      </c>
      <c r="AT1505" s="8" t="s">
        <v>168</v>
      </c>
      <c r="AU15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05" s="8"/>
      <c r="AW1505">
        <v>43.581150000000001</v>
      </c>
      <c r="AX1505">
        <v>50.47345</v>
      </c>
      <c r="AY1505">
        <v>42.593924999999999</v>
      </c>
      <c r="AZ1505">
        <v>48.819099999999999</v>
      </c>
    </row>
    <row r="1506" spans="1:70" x14ac:dyDescent="0.3">
      <c r="A1506" s="43" t="s">
        <v>77</v>
      </c>
      <c r="D1506" s="8" t="s">
        <v>104</v>
      </c>
      <c r="E1506" s="8" t="s">
        <v>160</v>
      </c>
      <c r="F1506" s="8" t="s">
        <v>14</v>
      </c>
      <c r="J1506" s="8"/>
      <c r="K1506" s="14" t="s">
        <v>3551</v>
      </c>
      <c r="L1506" s="14" t="s">
        <v>3552</v>
      </c>
      <c r="M1506" s="10">
        <v>0.87952336136004305</v>
      </c>
      <c r="N1506" s="8" t="s">
        <v>8856</v>
      </c>
      <c r="P1506" s="9">
        <v>0.50353009259259263</v>
      </c>
      <c r="Q1506" s="9">
        <v>0.50353009259259263</v>
      </c>
      <c r="R1506" s="8">
        <v>0</v>
      </c>
      <c r="T1506" s="8" t="s">
        <v>3553</v>
      </c>
      <c r="U1506" s="8" t="s">
        <v>3554</v>
      </c>
      <c r="V1506" s="10">
        <v>0.21487544681548201</v>
      </c>
      <c r="W1506"/>
      <c r="Z1506"/>
      <c r="AA1506"/>
      <c r="AB1506" s="8">
        <f>Solution[[#This Row],[Old Stop]] +1</f>
        <v>1</v>
      </c>
      <c r="AC1506" s="8" t="e">
        <f>_xlfn.CONCAT(Solution[[#This Row],[Old Rt '#]],"_",Solution[[#This Row],[Week '#]],"_", _xlfn.SWITCH(Solution[[#This Row],[Old Delivery Day]], "M", "Monday", "T", "Tuesday", "W", "Wednesday", "R", "Thursday", "F", "Friday"))</f>
        <v>#N/A</v>
      </c>
      <c r="AD1506" s="20"/>
      <c r="AE1506" s="20"/>
      <c r="AI1506" s="8" t="s">
        <v>3402</v>
      </c>
      <c r="AJ1506" s="8" t="s">
        <v>5597</v>
      </c>
      <c r="AK1506" s="8">
        <v>17</v>
      </c>
      <c r="AL1506" s="8"/>
      <c r="AM1506" s="11"/>
      <c r="AN1506" s="11"/>
      <c r="AO1506" t="s">
        <v>163</v>
      </c>
      <c r="AP1506" s="8"/>
      <c r="AQ1506" s="8"/>
      <c r="AR1506" s="8" t="s">
        <v>163</v>
      </c>
      <c r="AS1506" s="8" t="s">
        <v>163</v>
      </c>
      <c r="AT1506" s="8"/>
      <c r="AU15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06" s="8"/>
    </row>
    <row r="1507" spans="1:70" x14ac:dyDescent="0.3">
      <c r="A1507" s="43" t="s">
        <v>555</v>
      </c>
      <c r="B1507" t="s">
        <v>3533</v>
      </c>
      <c r="C1507" t="s">
        <v>110</v>
      </c>
      <c r="D1507" s="8" t="s">
        <v>104</v>
      </c>
      <c r="E1507" s="8" t="s">
        <v>160</v>
      </c>
      <c r="F1507" s="8" t="s">
        <v>14</v>
      </c>
      <c r="G1507" s="8" t="s">
        <v>9254</v>
      </c>
      <c r="H1507" s="8" t="s">
        <v>160</v>
      </c>
      <c r="I1507" s="8" t="s">
        <v>12</v>
      </c>
      <c r="J1507" s="8">
        <v>322</v>
      </c>
      <c r="K1507" s="14" t="s">
        <v>554</v>
      </c>
      <c r="L1507" s="14" t="s">
        <v>5745</v>
      </c>
      <c r="M1507" s="10">
        <v>3.9444716688662398</v>
      </c>
      <c r="N1507" s="8" t="s">
        <v>8862</v>
      </c>
      <c r="O1507" s="8" t="s">
        <v>147</v>
      </c>
      <c r="P1507" s="9">
        <v>0.49842592592592594</v>
      </c>
      <c r="Q1507" s="9">
        <v>0.50291666666666668</v>
      </c>
      <c r="R1507" s="8">
        <v>0</v>
      </c>
      <c r="S1507" s="10">
        <v>6.1000000000000005</v>
      </c>
      <c r="T1507" s="8" t="s">
        <v>3535</v>
      </c>
      <c r="U1507" s="8" t="s">
        <v>3536</v>
      </c>
      <c r="V1507" s="10">
        <v>1.08449134225364</v>
      </c>
      <c r="W1507">
        <v>3299.62</v>
      </c>
      <c r="X1507" s="8">
        <v>0</v>
      </c>
      <c r="Y1507" s="8">
        <v>0</v>
      </c>
      <c r="Z1507">
        <v>0</v>
      </c>
      <c r="AA1507">
        <v>0</v>
      </c>
      <c r="AB1507" s="8">
        <f>Solution[[#This Row],[Old Stop]] +1</f>
        <v>323</v>
      </c>
      <c r="AC1507" s="8" t="str">
        <f>_xlfn.CONCAT(Solution[[#This Row],[Old Rt '#]],"_",Solution[[#This Row],[Week '#]],"_", _xlfn.SWITCH(Solution[[#This Row],[Old Delivery Day]], "M", "Monday", "T", "Tuesday", "W", "Wednesday", "R", "Thursday", "F", "Friday"))</f>
        <v>101_Week4_Wednesday</v>
      </c>
      <c r="AD1507" s="20">
        <v>75.205500000000001</v>
      </c>
      <c r="AE1507" s="20">
        <v>78.6815</v>
      </c>
      <c r="AF1507" s="20">
        <v>83.485299999999995</v>
      </c>
      <c r="AG1507" s="20">
        <v>82.621499999999997</v>
      </c>
      <c r="AH1507">
        <v>87.93</v>
      </c>
      <c r="AI1507" s="8" t="s">
        <v>3402</v>
      </c>
      <c r="AJ1507" s="8" t="s">
        <v>5597</v>
      </c>
      <c r="AK1507" s="8">
        <v>1</v>
      </c>
      <c r="AL1507" s="8">
        <v>0</v>
      </c>
      <c r="AM1507" s="11">
        <v>85.28</v>
      </c>
      <c r="AN1507" s="11">
        <v>82.952500000000001</v>
      </c>
      <c r="AO1507" t="s">
        <v>163</v>
      </c>
      <c r="AP1507" s="8" t="s">
        <v>191</v>
      </c>
      <c r="AQ1507" s="8" t="s">
        <v>44</v>
      </c>
      <c r="AR1507" s="8" t="s">
        <v>164</v>
      </c>
      <c r="AS1507" s="8" t="s">
        <v>163</v>
      </c>
      <c r="AT1507" s="8" t="s">
        <v>168</v>
      </c>
      <c r="AU15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07" s="8">
        <v>0</v>
      </c>
      <c r="AW1507">
        <v>18.801375</v>
      </c>
      <c r="AX1507">
        <v>19.670375</v>
      </c>
      <c r="AY1507">
        <v>20.871324999999999</v>
      </c>
      <c r="AZ1507">
        <v>20.655374999999999</v>
      </c>
    </row>
    <row r="1508" spans="1:70" x14ac:dyDescent="0.3">
      <c r="A1508" s="43" t="s">
        <v>760</v>
      </c>
      <c r="B1508" t="s">
        <v>3434</v>
      </c>
      <c r="C1508" t="s">
        <v>110</v>
      </c>
      <c r="D1508" s="8" t="s">
        <v>104</v>
      </c>
      <c r="E1508" s="8" t="s">
        <v>160</v>
      </c>
      <c r="F1508" s="8" t="s">
        <v>14</v>
      </c>
      <c r="G1508" s="8" t="s">
        <v>9249</v>
      </c>
      <c r="H1508" s="8" t="s">
        <v>160</v>
      </c>
      <c r="I1508" s="8" t="s">
        <v>12</v>
      </c>
      <c r="J1508" s="8">
        <v>315</v>
      </c>
      <c r="K1508" s="14" t="s">
        <v>759</v>
      </c>
      <c r="L1508" s="14" t="s">
        <v>5794</v>
      </c>
      <c r="M1508" s="10">
        <v>0.30133464384414299</v>
      </c>
      <c r="N1508" s="8" t="s">
        <v>8864</v>
      </c>
      <c r="O1508" s="8" t="s">
        <v>125</v>
      </c>
      <c r="P1508" s="9">
        <v>0.49136574074074074</v>
      </c>
      <c r="Q1508" s="9">
        <v>0.49568287037037034</v>
      </c>
      <c r="R1508" s="8">
        <v>0</v>
      </c>
      <c r="S1508" s="10">
        <v>5.1000000000000005</v>
      </c>
      <c r="T1508" s="8" t="s">
        <v>3436</v>
      </c>
      <c r="U1508" s="8" t="s">
        <v>3437</v>
      </c>
      <c r="V1508" s="10">
        <v>8.02788948845643E-2</v>
      </c>
      <c r="W1508">
        <v>1589.74</v>
      </c>
      <c r="X1508" s="8">
        <v>0</v>
      </c>
      <c r="Y1508" s="8">
        <v>0</v>
      </c>
      <c r="Z1508">
        <v>0</v>
      </c>
      <c r="AA1508">
        <v>0</v>
      </c>
      <c r="AB1508" s="8">
        <f>Solution[[#This Row],[Old Stop]] +1</f>
        <v>316</v>
      </c>
      <c r="AC1508" s="8" t="str">
        <f>_xlfn.CONCAT(Solution[[#This Row],[Old Rt '#]],"_",Solution[[#This Row],[Week '#]],"_", _xlfn.SWITCH(Solution[[#This Row],[Old Delivery Day]], "M", "Monday", "T", "Tuesday", "W", "Wednesday", "R", "Thursday", "F", "Friday"))</f>
        <v>101_Week4_Wednesday</v>
      </c>
      <c r="AD1508" s="20">
        <v>60.59</v>
      </c>
      <c r="AE1508" s="20">
        <v>60.59</v>
      </c>
      <c r="AF1508" s="20">
        <v>62.19</v>
      </c>
      <c r="AG1508" s="20">
        <v>62.99</v>
      </c>
      <c r="AH1508">
        <v>33.39</v>
      </c>
      <c r="AI1508" s="8" t="s">
        <v>3402</v>
      </c>
      <c r="AJ1508" s="8" t="s">
        <v>5597</v>
      </c>
      <c r="AK1508" s="8">
        <v>1</v>
      </c>
      <c r="AL1508" s="8">
        <v>0</v>
      </c>
      <c r="AM1508" s="11">
        <v>30.295000000000002</v>
      </c>
      <c r="AN1508" s="11">
        <v>31.495000000000001</v>
      </c>
      <c r="AO1508" t="s">
        <v>163</v>
      </c>
      <c r="AP1508" s="8" t="s">
        <v>191</v>
      </c>
      <c r="AQ1508" s="8" t="s">
        <v>44</v>
      </c>
      <c r="AR1508" s="8" t="s">
        <v>164</v>
      </c>
      <c r="AS1508" s="8" t="s">
        <v>163</v>
      </c>
      <c r="AT1508" s="8" t="s">
        <v>168</v>
      </c>
      <c r="AU15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08" s="8">
        <v>0</v>
      </c>
      <c r="AW1508">
        <v>15.147500000000001</v>
      </c>
      <c r="AX1508">
        <v>15.147500000000001</v>
      </c>
      <c r="AY1508">
        <v>15.547499999999999</v>
      </c>
      <c r="AZ1508">
        <v>15.7475</v>
      </c>
    </row>
    <row r="1509" spans="1:70" x14ac:dyDescent="0.3">
      <c r="A1509" s="43" t="s">
        <v>278</v>
      </c>
      <c r="B1509" t="s">
        <v>4275</v>
      </c>
      <c r="C1509" t="s">
        <v>110</v>
      </c>
      <c r="D1509" s="8" t="s">
        <v>104</v>
      </c>
      <c r="E1509" s="8" t="s">
        <v>160</v>
      </c>
      <c r="F1509" s="8" t="s">
        <v>14</v>
      </c>
      <c r="G1509" s="8" t="s">
        <v>9253</v>
      </c>
      <c r="H1509" s="8" t="s">
        <v>160</v>
      </c>
      <c r="I1509" s="8" t="s">
        <v>12</v>
      </c>
      <c r="J1509" s="8">
        <v>300</v>
      </c>
      <c r="K1509" s="14" t="s">
        <v>277</v>
      </c>
      <c r="L1509" s="14" t="s">
        <v>5788</v>
      </c>
      <c r="M1509" s="10">
        <v>1.2149140624777</v>
      </c>
      <c r="N1509" s="8" t="s">
        <v>8860</v>
      </c>
      <c r="O1509" s="8" t="s">
        <v>147</v>
      </c>
      <c r="P1509" s="9">
        <v>0.46414351851851854</v>
      </c>
      <c r="Q1509" s="9">
        <v>0.47142361111111108</v>
      </c>
      <c r="R1509" s="8">
        <v>0</v>
      </c>
      <c r="S1509" s="10">
        <v>10.945833333333333</v>
      </c>
      <c r="T1509" s="8" t="s">
        <v>4277</v>
      </c>
      <c r="U1509" s="8" t="s">
        <v>4278</v>
      </c>
      <c r="V1509" s="10">
        <v>0.33544131565136198</v>
      </c>
      <c r="W1509">
        <v>2602.5300000000002</v>
      </c>
      <c r="X1509" s="8">
        <v>0</v>
      </c>
      <c r="Y1509" s="8">
        <v>0</v>
      </c>
      <c r="Z1509">
        <v>0</v>
      </c>
      <c r="AA1509">
        <v>0</v>
      </c>
      <c r="AB1509" s="8">
        <f>Solution[[#This Row],[Old Stop]] +1</f>
        <v>301</v>
      </c>
      <c r="AC1509" s="8" t="str">
        <f>_xlfn.CONCAT(Solution[[#This Row],[Old Rt '#]],"_",Solution[[#This Row],[Week '#]],"_", _xlfn.SWITCH(Solution[[#This Row],[Old Delivery Day]], "M", "Monday", "T", "Tuesday", "W", "Wednesday", "R", "Thursday", "F", "Friday"))</f>
        <v>101_Week4_Wednesday</v>
      </c>
      <c r="AD1509" s="20">
        <v>109.1683</v>
      </c>
      <c r="AE1509" s="20">
        <v>106.44499999999999</v>
      </c>
      <c r="AF1509" s="20">
        <v>81.661799999999999</v>
      </c>
      <c r="AG1509" s="20">
        <v>75.1661</v>
      </c>
      <c r="AH1509">
        <v>80.260000000000005</v>
      </c>
      <c r="AI1509" s="8" t="s">
        <v>3402</v>
      </c>
      <c r="AJ1509" s="8" t="s">
        <v>5597</v>
      </c>
      <c r="AK1509" s="8">
        <v>1</v>
      </c>
      <c r="AL1509" s="8">
        <v>0</v>
      </c>
      <c r="AM1509" s="11">
        <v>51.77</v>
      </c>
      <c r="AN1509" s="11">
        <v>75.717500000000001</v>
      </c>
      <c r="AO1509" t="s">
        <v>163</v>
      </c>
      <c r="AP1509" s="8" t="s">
        <v>191</v>
      </c>
      <c r="AQ1509" s="8" t="s">
        <v>44</v>
      </c>
      <c r="AR1509" s="8" t="s">
        <v>164</v>
      </c>
      <c r="AS1509" s="8" t="s">
        <v>163</v>
      </c>
      <c r="AT1509" s="8" t="s">
        <v>168</v>
      </c>
      <c r="AU15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09" s="8">
        <v>0</v>
      </c>
      <c r="AW1509">
        <v>27.292075000000001</v>
      </c>
      <c r="AX1509">
        <v>26.611249999999998</v>
      </c>
      <c r="AY1509">
        <v>20.41545</v>
      </c>
      <c r="AZ1509">
        <v>18.791525</v>
      </c>
      <c r="BF1509" s="8"/>
      <c r="BG1509" s="8"/>
      <c r="BH1509" s="8"/>
      <c r="BI1509" s="11"/>
      <c r="BJ1509" s="11"/>
      <c r="BK1509" s="8"/>
      <c r="BL1509" s="8"/>
      <c r="BM1509" s="8"/>
      <c r="BN1509" s="8"/>
      <c r="BO1509" s="8"/>
      <c r="BP1509" s="8"/>
      <c r="BQ1509" s="8"/>
      <c r="BR1509" s="8"/>
    </row>
    <row r="1510" spans="1:70" x14ac:dyDescent="0.3">
      <c r="A1510" s="43" t="s">
        <v>1341</v>
      </c>
      <c r="B1510">
        <v>73073</v>
      </c>
      <c r="C1510" t="s">
        <v>110</v>
      </c>
      <c r="D1510" s="8" t="s">
        <v>104</v>
      </c>
      <c r="E1510" s="8" t="s">
        <v>160</v>
      </c>
      <c r="F1510" s="8" t="s">
        <v>14</v>
      </c>
      <c r="G1510" s="8" t="s">
        <v>137</v>
      </c>
      <c r="H1510" s="8" t="s">
        <v>160</v>
      </c>
      <c r="I1510" s="8" t="s">
        <v>14</v>
      </c>
      <c r="J1510" s="8">
        <v>54</v>
      </c>
      <c r="K1510" s="14" t="s">
        <v>1340</v>
      </c>
      <c r="L1510" s="14" t="s">
        <v>6143</v>
      </c>
      <c r="M1510" s="10">
        <v>0</v>
      </c>
      <c r="N1510" s="8" t="s">
        <v>8848</v>
      </c>
      <c r="O1510" s="8" t="s">
        <v>125</v>
      </c>
      <c r="P1510" s="9">
        <v>0.42730324074074072</v>
      </c>
      <c r="Q1510" s="9">
        <v>0.4340162037037037</v>
      </c>
      <c r="R1510" s="8">
        <v>0</v>
      </c>
      <c r="S1510" s="10">
        <v>9.4354006285390355</v>
      </c>
      <c r="T1510" s="8" t="s">
        <v>4165</v>
      </c>
      <c r="U1510" s="8" t="s">
        <v>4166</v>
      </c>
      <c r="V1510" s="10"/>
      <c r="W1510">
        <v>0</v>
      </c>
      <c r="X1510" s="8">
        <v>0</v>
      </c>
      <c r="Y1510" s="8">
        <v>0</v>
      </c>
      <c r="Z1510">
        <v>0</v>
      </c>
      <c r="AA1510">
        <v>0</v>
      </c>
      <c r="AB1510" s="8">
        <f>Solution[[#This Row],[Old Stop]] +1</f>
        <v>55</v>
      </c>
      <c r="AC1510" s="8" t="str">
        <f>_xlfn.CONCAT(Solution[[#This Row],[Old Rt '#]],"_",Solution[[#This Row],[Week '#]],"_", _xlfn.SWITCH(Solution[[#This Row],[Old Delivery Day]], "M", "Monday", "T", "Tuesday", "W", "Wednesday", "R", "Thursday", "F", "Friday"))</f>
        <v>101_Week4_Friday</v>
      </c>
      <c r="AD1510" s="20">
        <v>0</v>
      </c>
      <c r="AE1510" s="20">
        <v>0</v>
      </c>
      <c r="AF1510" s="20">
        <v>0</v>
      </c>
      <c r="AG1510" s="20">
        <v>0</v>
      </c>
      <c r="AH1510" t="s">
        <v>247</v>
      </c>
      <c r="AI1510" s="8" t="s">
        <v>3402</v>
      </c>
      <c r="AJ1510" s="8" t="s">
        <v>5597</v>
      </c>
      <c r="AK1510" s="8">
        <v>1</v>
      </c>
      <c r="AL1510" s="8">
        <v>0</v>
      </c>
      <c r="AM1510" s="11">
        <v>0</v>
      </c>
      <c r="AN1510" s="11">
        <v>0</v>
      </c>
      <c r="AO1510" t="s">
        <v>164</v>
      </c>
      <c r="AP1510" s="8" t="s">
        <v>191</v>
      </c>
      <c r="AQ1510" s="8" t="s">
        <v>44</v>
      </c>
      <c r="AR1510" s="8" t="s">
        <v>164</v>
      </c>
      <c r="AS1510" s="8" t="s">
        <v>164</v>
      </c>
      <c r="AT1510" s="8" t="s">
        <v>168</v>
      </c>
      <c r="AU15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0" s="8"/>
      <c r="AW1510">
        <v>0</v>
      </c>
      <c r="AX1510">
        <v>0</v>
      </c>
      <c r="AY1510">
        <v>0</v>
      </c>
      <c r="AZ1510">
        <v>0</v>
      </c>
      <c r="BF1510" s="8"/>
      <c r="BG1510" s="8"/>
      <c r="BH1510" s="8"/>
      <c r="BI1510" s="11"/>
      <c r="BJ1510" s="11"/>
      <c r="BK1510" s="8"/>
      <c r="BL1510" s="8"/>
      <c r="BM1510" s="8"/>
      <c r="BN1510" s="8"/>
      <c r="BO1510" s="8"/>
      <c r="BP1510" s="8"/>
      <c r="BQ1510" s="8"/>
      <c r="BR1510" s="8"/>
    </row>
    <row r="1511" spans="1:70" x14ac:dyDescent="0.3">
      <c r="A1511" s="43" t="s">
        <v>1338</v>
      </c>
      <c r="B1511" t="s">
        <v>4317</v>
      </c>
      <c r="C1511" t="s">
        <v>110</v>
      </c>
      <c r="D1511" s="8" t="s">
        <v>104</v>
      </c>
      <c r="E1511" s="8" t="s">
        <v>160</v>
      </c>
      <c r="F1511" s="8" t="s">
        <v>14</v>
      </c>
      <c r="G1511" s="8" t="s">
        <v>9252</v>
      </c>
      <c r="H1511" s="8" t="s">
        <v>160</v>
      </c>
      <c r="I1511" s="8" t="s">
        <v>14</v>
      </c>
      <c r="J1511" s="8">
        <v>55</v>
      </c>
      <c r="K1511" s="14" t="s">
        <v>1323</v>
      </c>
      <c r="L1511" s="14" t="s">
        <v>5772</v>
      </c>
      <c r="M1511" s="10">
        <v>1.1387415987796301</v>
      </c>
      <c r="N1511" s="8" t="s">
        <v>8847</v>
      </c>
      <c r="O1511" s="8" t="s">
        <v>147</v>
      </c>
      <c r="P1511" s="9">
        <v>0.40019675925925924</v>
      </c>
      <c r="Q1511" s="9">
        <v>0.42730324074074072</v>
      </c>
      <c r="R1511" s="8">
        <v>0</v>
      </c>
      <c r="S1511" s="10">
        <v>35.88666666666667</v>
      </c>
      <c r="T1511" s="8" t="s">
        <v>4165</v>
      </c>
      <c r="U1511" s="8" t="s">
        <v>4166</v>
      </c>
      <c r="V1511" s="10">
        <v>0.58675514935414097</v>
      </c>
      <c r="W1511">
        <v>11455.7</v>
      </c>
      <c r="X1511" s="8">
        <v>58</v>
      </c>
      <c r="Y1511" s="8">
        <v>0.78909090909090895</v>
      </c>
      <c r="Z1511">
        <v>13</v>
      </c>
      <c r="AA1511">
        <v>278</v>
      </c>
      <c r="AB1511" s="8">
        <f>Solution[[#This Row],[Old Stop]] +1</f>
        <v>56</v>
      </c>
      <c r="AC1511" s="8" t="str">
        <f>_xlfn.CONCAT(Solution[[#This Row],[Old Rt '#]],"_",Solution[[#This Row],[Week '#]],"_", _xlfn.SWITCH(Solution[[#This Row],[Old Delivery Day]], "M", "Monday", "T", "Tuesday", "W", "Wednesday", "R", "Thursday", "F", "Friday"))</f>
        <v>101_Week4_Friday</v>
      </c>
      <c r="AD1511" s="20">
        <v>218.71530000000001</v>
      </c>
      <c r="AE1511" s="20">
        <v>202.345</v>
      </c>
      <c r="AF1511" s="20">
        <v>226.19759999999999</v>
      </c>
      <c r="AG1511" s="20">
        <v>235.32499999999999</v>
      </c>
      <c r="AH1511">
        <v>243.36</v>
      </c>
      <c r="AI1511" s="8" t="s">
        <v>3402</v>
      </c>
      <c r="AJ1511" s="8" t="s">
        <v>5597</v>
      </c>
      <c r="AK1511" s="8">
        <v>1</v>
      </c>
      <c r="AL1511" s="8">
        <v>275</v>
      </c>
      <c r="AM1511" s="11">
        <v>217.33</v>
      </c>
      <c r="AN1511" s="11">
        <v>300.11250000000001</v>
      </c>
      <c r="AO1511" t="s">
        <v>164</v>
      </c>
      <c r="AP1511" s="8" t="s">
        <v>191</v>
      </c>
      <c r="AQ1511" s="8" t="s">
        <v>44</v>
      </c>
      <c r="AR1511" s="8" t="s">
        <v>164</v>
      </c>
      <c r="AS1511" s="8" t="s">
        <v>164</v>
      </c>
      <c r="AT1511" s="8" t="s">
        <v>168</v>
      </c>
      <c r="AU15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1" s="8"/>
      <c r="AW1511">
        <v>54.678825000000003</v>
      </c>
      <c r="AX1511">
        <v>50.58625</v>
      </c>
      <c r="AY1511">
        <v>56.549399999999999</v>
      </c>
      <c r="AZ1511">
        <v>58.831249999999997</v>
      </c>
      <c r="BF1511" s="8"/>
      <c r="BG1511" s="8"/>
      <c r="BH1511" s="8"/>
      <c r="BI1511" s="11"/>
      <c r="BJ1511" s="11"/>
      <c r="BK1511" s="8"/>
      <c r="BL1511" s="8"/>
      <c r="BM1511" s="8"/>
      <c r="BN1511" s="8"/>
      <c r="BO1511" s="8"/>
      <c r="BP1511" s="8"/>
      <c r="BQ1511" s="8"/>
      <c r="BR1511" s="8"/>
    </row>
    <row r="1512" spans="1:70" x14ac:dyDescent="0.3">
      <c r="A1512" s="43" t="s">
        <v>347</v>
      </c>
      <c r="B1512" t="s">
        <v>5340</v>
      </c>
      <c r="C1512" t="s">
        <v>110</v>
      </c>
      <c r="D1512" s="8" t="s">
        <v>104</v>
      </c>
      <c r="E1512" s="8" t="s">
        <v>160</v>
      </c>
      <c r="F1512" s="8" t="s">
        <v>14</v>
      </c>
      <c r="G1512" s="8" t="s">
        <v>9250</v>
      </c>
      <c r="H1512" s="8" t="s">
        <v>160</v>
      </c>
      <c r="I1512" s="8" t="s">
        <v>14</v>
      </c>
      <c r="J1512" s="8">
        <v>80</v>
      </c>
      <c r="K1512" s="14" t="s">
        <v>346</v>
      </c>
      <c r="L1512" s="14" t="s">
        <v>6147</v>
      </c>
      <c r="M1512" s="10">
        <v>1.70394085314967</v>
      </c>
      <c r="N1512" s="8" t="s">
        <v>8851</v>
      </c>
      <c r="O1512" s="8" t="s">
        <v>125</v>
      </c>
      <c r="P1512" s="9">
        <v>0.39269675925925923</v>
      </c>
      <c r="Q1512" s="9">
        <v>0.39940972222222221</v>
      </c>
      <c r="R1512" s="8">
        <v>0</v>
      </c>
      <c r="S1512" s="10">
        <v>9.4354006285390355</v>
      </c>
      <c r="T1512" s="8" t="s">
        <v>5342</v>
      </c>
      <c r="U1512" s="8" t="s">
        <v>5343</v>
      </c>
      <c r="V1512" s="10">
        <v>0.87986046352045399</v>
      </c>
      <c r="W1512">
        <v>930.64</v>
      </c>
      <c r="X1512" s="8">
        <v>0</v>
      </c>
      <c r="Y1512" s="8">
        <v>0</v>
      </c>
      <c r="Z1512">
        <v>0</v>
      </c>
      <c r="AA1512">
        <v>0</v>
      </c>
      <c r="AB1512" s="8">
        <f>Solution[[#This Row],[Old Stop]] +1</f>
        <v>81</v>
      </c>
      <c r="AC1512" s="8" t="str">
        <f>_xlfn.CONCAT(Solution[[#This Row],[Old Rt '#]],"_",Solution[[#This Row],[Week '#]],"_", _xlfn.SWITCH(Solution[[#This Row],[Old Delivery Day]], "M", "Monday", "T", "Tuesday", "W", "Wednesday", "R", "Thursday", "F", "Friday"))</f>
        <v>101_Week4_Friday</v>
      </c>
      <c r="AD1512" s="20">
        <v>0</v>
      </c>
      <c r="AE1512" s="20">
        <v>63.32</v>
      </c>
      <c r="AF1512" s="20">
        <v>93.04</v>
      </c>
      <c r="AG1512" s="20">
        <v>123</v>
      </c>
      <c r="AH1512">
        <v>55.07</v>
      </c>
      <c r="AI1512" s="8" t="s">
        <v>3402</v>
      </c>
      <c r="AJ1512" s="8" t="s">
        <v>5597</v>
      </c>
      <c r="AK1512" s="8">
        <v>1</v>
      </c>
      <c r="AL1512" s="8">
        <v>0</v>
      </c>
      <c r="AM1512" s="11">
        <v>48.998699999999999</v>
      </c>
      <c r="AN1512" s="11">
        <v>0</v>
      </c>
      <c r="AO1512" t="s">
        <v>164</v>
      </c>
      <c r="AP1512" s="8" t="s">
        <v>191</v>
      </c>
      <c r="AQ1512" s="8" t="s">
        <v>44</v>
      </c>
      <c r="AR1512" s="8" t="s">
        <v>164</v>
      </c>
      <c r="AS1512" s="8" t="s">
        <v>164</v>
      </c>
      <c r="AT1512" s="8" t="s">
        <v>168</v>
      </c>
      <c r="AU15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2" s="8"/>
      <c r="AW1512">
        <v>0</v>
      </c>
      <c r="AX1512">
        <v>15.83</v>
      </c>
      <c r="AY1512">
        <v>23.26</v>
      </c>
      <c r="AZ1512">
        <v>30.75</v>
      </c>
      <c r="BF1512" s="8"/>
      <c r="BG1512" s="8"/>
      <c r="BH1512" s="8"/>
      <c r="BI1512" s="11"/>
      <c r="BJ1512" s="11"/>
      <c r="BK1512" s="8"/>
      <c r="BL1512" s="8"/>
      <c r="BM1512" s="8"/>
      <c r="BN1512" s="8"/>
      <c r="BO1512" s="8"/>
      <c r="BP1512" s="8"/>
      <c r="BQ1512" s="8"/>
      <c r="BR1512" s="8"/>
    </row>
    <row r="1513" spans="1:70" x14ac:dyDescent="0.3">
      <c r="A1513" s="43" t="s">
        <v>1591</v>
      </c>
      <c r="B1513" t="s">
        <v>3971</v>
      </c>
      <c r="C1513" t="s">
        <v>110</v>
      </c>
      <c r="D1513" s="8" t="s">
        <v>104</v>
      </c>
      <c r="E1513" s="8" t="s">
        <v>160</v>
      </c>
      <c r="F1513" s="8" t="s">
        <v>14</v>
      </c>
      <c r="G1513" s="8" t="s">
        <v>140</v>
      </c>
      <c r="H1513" s="8" t="s">
        <v>160</v>
      </c>
      <c r="I1513" s="8" t="s">
        <v>14</v>
      </c>
      <c r="J1513" s="8">
        <v>60</v>
      </c>
      <c r="K1513" s="14" t="s">
        <v>1590</v>
      </c>
      <c r="L1513" s="14" t="s">
        <v>5776</v>
      </c>
      <c r="M1513" s="10">
        <v>2.44760518365206</v>
      </c>
      <c r="N1513" s="8" t="s">
        <v>9237</v>
      </c>
      <c r="O1513" s="8" t="s">
        <v>147</v>
      </c>
      <c r="P1513" s="9">
        <v>0.4506134259259259</v>
      </c>
      <c r="Q1513" s="9">
        <v>0.46329861111111109</v>
      </c>
      <c r="R1513" s="8">
        <v>0</v>
      </c>
      <c r="S1513" s="10">
        <v>17.196666666666665</v>
      </c>
      <c r="T1513" s="8" t="s">
        <v>5777</v>
      </c>
      <c r="U1513" s="8" t="s">
        <v>5778</v>
      </c>
      <c r="V1513" s="10">
        <v>1.0069438453863599</v>
      </c>
      <c r="W1513">
        <v>7088.7</v>
      </c>
      <c r="X1513" s="8">
        <v>0</v>
      </c>
      <c r="Y1513" s="8">
        <v>0</v>
      </c>
      <c r="Z1513">
        <v>0</v>
      </c>
      <c r="AA1513">
        <v>0</v>
      </c>
      <c r="AB1513" s="8">
        <f>Solution[[#This Row],[Old Stop]] +1</f>
        <v>61</v>
      </c>
      <c r="AC1513" s="8" t="str">
        <f>_xlfn.CONCAT(Solution[[#This Row],[Old Rt '#]],"_",Solution[[#This Row],[Week '#]],"_", _xlfn.SWITCH(Solution[[#This Row],[Old Delivery Day]], "M", "Monday", "T", "Tuesday", "W", "Wednesday", "R", "Thursday", "F", "Friday"))</f>
        <v>101_Week4_Friday</v>
      </c>
      <c r="AD1513" s="20">
        <v>97.251400000000004</v>
      </c>
      <c r="AE1513" s="20">
        <v>197.38630000000001</v>
      </c>
      <c r="AF1513" s="20">
        <v>216.04150000000001</v>
      </c>
      <c r="AG1513" s="20">
        <v>217.9264</v>
      </c>
      <c r="AH1513">
        <v>231.86</v>
      </c>
      <c r="AI1513" s="8" t="s">
        <v>3402</v>
      </c>
      <c r="AJ1513" s="8" t="s">
        <v>5597</v>
      </c>
      <c r="AK1513" s="8">
        <v>1</v>
      </c>
      <c r="AL1513" s="8">
        <v>0</v>
      </c>
      <c r="AM1513" s="11">
        <v>214.66370000000001</v>
      </c>
      <c r="AN1513" s="11">
        <v>218.73750000000001</v>
      </c>
      <c r="AO1513" t="s">
        <v>164</v>
      </c>
      <c r="AP1513" s="8" t="s">
        <v>191</v>
      </c>
      <c r="AQ1513" s="8" t="s">
        <v>44</v>
      </c>
      <c r="AR1513" s="8" t="s">
        <v>164</v>
      </c>
      <c r="AS1513" s="8" t="s">
        <v>164</v>
      </c>
      <c r="AT1513" s="8" t="s">
        <v>168</v>
      </c>
      <c r="AU15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3" s="8"/>
      <c r="AW1513">
        <v>24.312850000000001</v>
      </c>
      <c r="AX1513">
        <v>49.346575000000001</v>
      </c>
      <c r="AY1513">
        <v>54.010375000000003</v>
      </c>
      <c r="AZ1513">
        <v>54.4816</v>
      </c>
      <c r="BF1513" s="8"/>
      <c r="BG1513" s="8"/>
      <c r="BH1513" s="8"/>
      <c r="BI1513" s="11"/>
      <c r="BJ1513" s="11"/>
      <c r="BK1513" s="8"/>
      <c r="BL1513" s="8"/>
      <c r="BM1513" s="8"/>
      <c r="BN1513" s="8"/>
      <c r="BO1513" s="8"/>
      <c r="BP1513" s="8"/>
      <c r="BQ1513" s="8"/>
      <c r="BR1513" s="8"/>
    </row>
    <row r="1514" spans="1:70" x14ac:dyDescent="0.3">
      <c r="A1514" s="43" t="s">
        <v>762</v>
      </c>
      <c r="B1514" t="s">
        <v>3872</v>
      </c>
      <c r="C1514" t="s">
        <v>107</v>
      </c>
      <c r="D1514" s="8" t="s">
        <v>104</v>
      </c>
      <c r="E1514" s="8" t="s">
        <v>160</v>
      </c>
      <c r="F1514" s="8" t="s">
        <v>14</v>
      </c>
      <c r="G1514" s="8" t="s">
        <v>9251</v>
      </c>
      <c r="H1514" s="8" t="s">
        <v>160</v>
      </c>
      <c r="I1514" s="8" t="s">
        <v>12</v>
      </c>
      <c r="J1514" s="8">
        <v>140</v>
      </c>
      <c r="K1514" s="14" t="s">
        <v>761</v>
      </c>
      <c r="L1514" s="14" t="s">
        <v>6140</v>
      </c>
      <c r="M1514" s="10">
        <v>0.58659740064922505</v>
      </c>
      <c r="N1514" s="8" t="s">
        <v>8849</v>
      </c>
      <c r="O1514" s="8" t="s">
        <v>125</v>
      </c>
      <c r="P1514" s="9">
        <v>0.43677083333333333</v>
      </c>
      <c r="Q1514" s="9">
        <v>0.44891203703703703</v>
      </c>
      <c r="R1514" s="8">
        <v>0</v>
      </c>
      <c r="S1514" s="10">
        <v>20.400000000000002</v>
      </c>
      <c r="T1514" s="8" t="s">
        <v>5151</v>
      </c>
      <c r="U1514" s="8" t="s">
        <v>5152</v>
      </c>
      <c r="V1514" s="10">
        <v>0.31049140039933298</v>
      </c>
      <c r="W1514">
        <v>3713.5</v>
      </c>
      <c r="X1514" s="8">
        <v>0</v>
      </c>
      <c r="Y1514" s="8">
        <v>0</v>
      </c>
      <c r="Z1514">
        <v>0</v>
      </c>
      <c r="AA1514">
        <v>0</v>
      </c>
      <c r="AB1514" s="8">
        <f>Solution[[#This Row],[Old Stop]] +1</f>
        <v>141</v>
      </c>
      <c r="AC1514" s="8" t="str">
        <f>_xlfn.CONCAT(Solution[[#This Row],[Old Rt '#]],"_",Solution[[#This Row],[Week '#]],"_", _xlfn.SWITCH(Solution[[#This Row],[Old Delivery Day]], "M", "Monday", "T", "Tuesday", "W", "Wednesday", "R", "Thursday", "F", "Friday"))</f>
        <v>101_Week4_Wednesday</v>
      </c>
      <c r="AD1514" s="20">
        <v>145.3466</v>
      </c>
      <c r="AE1514" s="20">
        <v>125.6371</v>
      </c>
      <c r="AF1514" s="20">
        <v>153.97829999999999</v>
      </c>
      <c r="AG1514" s="20">
        <v>159.43279999999999</v>
      </c>
      <c r="AH1514">
        <v>84.45</v>
      </c>
      <c r="AI1514" s="8" t="s">
        <v>3402</v>
      </c>
      <c r="AJ1514" s="8" t="s">
        <v>5597</v>
      </c>
      <c r="AK1514" s="8">
        <v>1</v>
      </c>
      <c r="AL1514" s="8">
        <v>0</v>
      </c>
      <c r="AM1514" s="11">
        <v>83.222499999999997</v>
      </c>
      <c r="AN1514" s="11">
        <v>94.882499999999993</v>
      </c>
      <c r="AO1514" t="s">
        <v>163</v>
      </c>
      <c r="AP1514" s="8" t="s">
        <v>191</v>
      </c>
      <c r="AQ1514" s="8" t="s">
        <v>44</v>
      </c>
      <c r="AR1514" s="8" t="s">
        <v>164</v>
      </c>
      <c r="AS1514" s="8" t="s">
        <v>163</v>
      </c>
      <c r="AT1514" s="8" t="s">
        <v>168</v>
      </c>
      <c r="AU15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14" s="8">
        <v>0</v>
      </c>
      <c r="AW1514">
        <v>36.336649999999999</v>
      </c>
      <c r="AX1514">
        <v>31.409275000000001</v>
      </c>
      <c r="AY1514">
        <v>38.494574999999998</v>
      </c>
      <c r="AZ1514">
        <v>39.858199999999997</v>
      </c>
      <c r="BF1514" s="8"/>
      <c r="BG1514" s="8"/>
      <c r="BH1514" s="8"/>
      <c r="BI1514" s="11"/>
      <c r="BJ1514" s="11"/>
      <c r="BK1514" s="8"/>
      <c r="BL1514" s="8"/>
      <c r="BM1514" s="8"/>
      <c r="BN1514" s="8"/>
      <c r="BO1514" s="8"/>
      <c r="BP1514" s="8"/>
      <c r="BQ1514" s="8"/>
      <c r="BR1514" s="8"/>
    </row>
    <row r="1515" spans="1:70" x14ac:dyDescent="0.3">
      <c r="A1515" s="43" t="s">
        <v>289</v>
      </c>
      <c r="B1515" t="s">
        <v>4314</v>
      </c>
      <c r="C1515" t="s">
        <v>110</v>
      </c>
      <c r="D1515" s="8" t="s">
        <v>104</v>
      </c>
      <c r="E1515" s="8" t="s">
        <v>160</v>
      </c>
      <c r="F1515" s="8" t="s">
        <v>14</v>
      </c>
      <c r="G1515" s="8" t="s">
        <v>9248</v>
      </c>
      <c r="H1515" s="8" t="s">
        <v>114</v>
      </c>
      <c r="I1515" s="8" t="s">
        <v>12</v>
      </c>
      <c r="J1515" s="8">
        <v>50</v>
      </c>
      <c r="K1515" s="14" t="s">
        <v>288</v>
      </c>
      <c r="L1515" s="14" t="s">
        <v>5770</v>
      </c>
      <c r="M1515" s="10">
        <v>0</v>
      </c>
      <c r="N1515" s="8" t="s">
        <v>8846</v>
      </c>
      <c r="O1515" s="8" t="s">
        <v>147</v>
      </c>
      <c r="P1515" s="9">
        <v>0.4340162037037037</v>
      </c>
      <c r="Q1515" s="9">
        <v>0.43636574074074075</v>
      </c>
      <c r="R1515" s="8">
        <v>0</v>
      </c>
      <c r="S1515" s="10">
        <v>1.0666666666666667</v>
      </c>
      <c r="T1515" s="8" t="s">
        <v>4165</v>
      </c>
      <c r="U1515" s="8" t="s">
        <v>4166</v>
      </c>
      <c r="V1515" s="10"/>
      <c r="W1515">
        <v>1726.48</v>
      </c>
      <c r="X1515" s="8">
        <v>3</v>
      </c>
      <c r="Y1515" s="8">
        <v>5.7692307692307702E-2</v>
      </c>
      <c r="Z1515">
        <v>4</v>
      </c>
      <c r="AA1515">
        <v>54</v>
      </c>
      <c r="AB1515" s="8">
        <f>Solution[[#This Row],[Old Stop]] +1</f>
        <v>51</v>
      </c>
      <c r="AC1515" s="8" t="str">
        <f>_xlfn.CONCAT(Solution[[#This Row],[Old Rt '#]],"_",Solution[[#This Row],[Week '#]],"_", _xlfn.SWITCH(Solution[[#This Row],[Old Delivery Day]], "M", "Monday", "T", "Tuesday", "W", "Wednesday", "R", "Thursday", "F", "Friday"))</f>
        <v>102_Week4_Wednesday</v>
      </c>
      <c r="AD1515" s="20">
        <v>34.7776</v>
      </c>
      <c r="AE1515" s="20">
        <v>31.226900000000001</v>
      </c>
      <c r="AF1515" s="20">
        <v>31.620699999999999</v>
      </c>
      <c r="AG1515" s="20">
        <v>36.21</v>
      </c>
      <c r="AH1515">
        <v>34.520000000000003</v>
      </c>
      <c r="AI1515" s="8" t="s">
        <v>3402</v>
      </c>
      <c r="AJ1515" s="8" t="s">
        <v>5597</v>
      </c>
      <c r="AK1515" s="8">
        <v>1</v>
      </c>
      <c r="AL1515" s="8">
        <v>55</v>
      </c>
      <c r="AM1515" s="11">
        <v>30</v>
      </c>
      <c r="AN1515" s="11">
        <v>37.4375</v>
      </c>
      <c r="AO1515" t="s">
        <v>163</v>
      </c>
      <c r="AP1515" s="8" t="s">
        <v>191</v>
      </c>
      <c r="AQ1515" s="8" t="s">
        <v>44</v>
      </c>
      <c r="AR1515" s="8" t="s">
        <v>163</v>
      </c>
      <c r="AS1515" s="8" t="s">
        <v>163</v>
      </c>
      <c r="AT1515" s="8" t="s">
        <v>168</v>
      </c>
      <c r="AU15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15" s="8">
        <v>55</v>
      </c>
      <c r="AW1515">
        <v>8.6943999999999999</v>
      </c>
      <c r="AX1515">
        <v>7.8067250000000001</v>
      </c>
      <c r="AY1515">
        <v>7.9051749999999998</v>
      </c>
      <c r="AZ1515">
        <v>9.0525000000000002</v>
      </c>
      <c r="BF1515" s="8"/>
      <c r="BG1515" s="8"/>
      <c r="BH1515" s="8"/>
      <c r="BI1515" s="11"/>
      <c r="BJ1515" s="11"/>
      <c r="BK1515" s="8"/>
      <c r="BL1515" s="8"/>
      <c r="BM1515" s="8"/>
      <c r="BN1515" s="8"/>
      <c r="BO1515" s="8"/>
      <c r="BP1515" s="8"/>
      <c r="BQ1515" s="8"/>
      <c r="BR1515" s="8"/>
    </row>
    <row r="1516" spans="1:70" x14ac:dyDescent="0.3">
      <c r="A1516" s="43" t="s">
        <v>854</v>
      </c>
      <c r="B1516" t="s">
        <v>4404</v>
      </c>
      <c r="C1516" t="s">
        <v>110</v>
      </c>
      <c r="D1516" s="8" t="s">
        <v>104</v>
      </c>
      <c r="E1516" s="8" t="s">
        <v>160</v>
      </c>
      <c r="F1516" s="8" t="s">
        <v>12</v>
      </c>
      <c r="G1516" s="8" t="s">
        <v>9264</v>
      </c>
      <c r="H1516" s="8" t="s">
        <v>160</v>
      </c>
      <c r="I1516" s="8" t="s">
        <v>48</v>
      </c>
      <c r="J1516" s="8">
        <v>50</v>
      </c>
      <c r="K1516" s="14" t="s">
        <v>853</v>
      </c>
      <c r="L1516" s="14" t="s">
        <v>5865</v>
      </c>
      <c r="M1516" s="10">
        <v>1.4063867742373799</v>
      </c>
      <c r="N1516" s="8" t="s">
        <v>8244</v>
      </c>
      <c r="O1516" s="8" t="s">
        <v>147</v>
      </c>
      <c r="P1516" s="9">
        <v>0.6582175925925926</v>
      </c>
      <c r="Q1516" s="9">
        <v>0.66366898148148146</v>
      </c>
      <c r="R1516" s="8">
        <v>0</v>
      </c>
      <c r="S1516" s="10">
        <v>8.2766666666666673</v>
      </c>
      <c r="T1516" s="8" t="s">
        <v>4406</v>
      </c>
      <c r="U1516" s="8" t="s">
        <v>4407</v>
      </c>
      <c r="V1516" s="10">
        <v>0.366473685779581</v>
      </c>
      <c r="W1516">
        <v>7266.38</v>
      </c>
      <c r="X1516" s="8">
        <v>3</v>
      </c>
      <c r="Y1516" s="8">
        <v>0.90909090909090895</v>
      </c>
      <c r="Z1516">
        <v>2</v>
      </c>
      <c r="AA1516">
        <v>33</v>
      </c>
      <c r="AB1516" s="8">
        <f>Solution[[#This Row],[Old Stop]] +1</f>
        <v>51</v>
      </c>
      <c r="AC1516" s="8" t="str">
        <f>_xlfn.CONCAT(Solution[[#This Row],[Old Rt '#]],"_",Solution[[#This Row],[Week '#]],"_", _xlfn.SWITCH(Solution[[#This Row],[Old Delivery Day]], "M", "Monday", "T", "Tuesday", "W", "Wednesday", "R", "Thursday", "F", "Friday"))</f>
        <v>101_Week4_Thursday</v>
      </c>
      <c r="AD1516" s="20">
        <v>138.00749999999999</v>
      </c>
      <c r="AE1516" s="20">
        <v>137.75839999999999</v>
      </c>
      <c r="AF1516" s="20">
        <v>141.9914</v>
      </c>
      <c r="AG1516" s="20">
        <v>148.16380000000001</v>
      </c>
      <c r="AH1516">
        <v>146.09</v>
      </c>
      <c r="AI1516" s="8" t="s">
        <v>4434</v>
      </c>
      <c r="AJ1516" s="8" t="s">
        <v>5609</v>
      </c>
      <c r="AK1516" s="8">
        <v>2</v>
      </c>
      <c r="AL1516" s="8">
        <v>33</v>
      </c>
      <c r="AM1516" s="11">
        <v>69.003749999999997</v>
      </c>
      <c r="AN1516" s="11">
        <v>74.168750000000003</v>
      </c>
      <c r="AO1516" t="s">
        <v>163</v>
      </c>
      <c r="AP1516" s="8" t="s">
        <v>191</v>
      </c>
      <c r="AQ1516" s="8" t="s">
        <v>44</v>
      </c>
      <c r="AR1516" s="8" t="s">
        <v>164</v>
      </c>
      <c r="AS1516" s="8" t="s">
        <v>163</v>
      </c>
      <c r="AT1516" s="8" t="s">
        <v>168</v>
      </c>
      <c r="AU15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6" s="8">
        <v>33</v>
      </c>
      <c r="AW1516">
        <v>34.501874999999998</v>
      </c>
      <c r="AX1516">
        <v>34.439599999999999</v>
      </c>
      <c r="AY1516">
        <v>35.49785</v>
      </c>
      <c r="AZ1516">
        <v>37.040950000000002</v>
      </c>
      <c r="BF1516" s="8"/>
      <c r="BG1516" s="8"/>
      <c r="BH1516" s="8"/>
      <c r="BI1516" s="11"/>
      <c r="BJ1516" s="11"/>
      <c r="BK1516" s="8"/>
      <c r="BL1516" s="8"/>
      <c r="BM1516" s="8"/>
      <c r="BN1516" s="8"/>
      <c r="BO1516" s="8"/>
      <c r="BP1516" s="8"/>
      <c r="BQ1516" s="8"/>
      <c r="BR1516" s="8"/>
    </row>
    <row r="1517" spans="1:70" x14ac:dyDescent="0.3">
      <c r="A1517" s="43" t="s">
        <v>857</v>
      </c>
      <c r="B1517" t="s">
        <v>4454</v>
      </c>
      <c r="C1517" t="s">
        <v>110</v>
      </c>
      <c r="D1517" s="8" t="s">
        <v>104</v>
      </c>
      <c r="E1517" s="8" t="s">
        <v>160</v>
      </c>
      <c r="F1517" s="8" t="s">
        <v>12</v>
      </c>
      <c r="G1517" s="8" t="s">
        <v>9261</v>
      </c>
      <c r="H1517" s="8" t="s">
        <v>290</v>
      </c>
      <c r="I1517" s="8" t="s">
        <v>48</v>
      </c>
      <c r="J1517" s="8">
        <v>260</v>
      </c>
      <c r="K1517" s="14" t="s">
        <v>856</v>
      </c>
      <c r="L1517" s="14" t="s">
        <v>5891</v>
      </c>
      <c r="M1517" s="10">
        <v>0.51196800881700699</v>
      </c>
      <c r="N1517" s="8" t="s">
        <v>6278</v>
      </c>
      <c r="O1517" s="8" t="s">
        <v>147</v>
      </c>
      <c r="P1517" s="9">
        <v>0.64990740740740738</v>
      </c>
      <c r="Q1517" s="9">
        <v>0.6572337962962963</v>
      </c>
      <c r="R1517" s="8">
        <v>0</v>
      </c>
      <c r="S1517" s="10">
        <v>10.233333333333334</v>
      </c>
      <c r="T1517" s="8" t="s">
        <v>4456</v>
      </c>
      <c r="U1517" s="8" t="s">
        <v>4457</v>
      </c>
      <c r="V1517" s="10">
        <v>0.19268980174468101</v>
      </c>
      <c r="W1517">
        <v>4402.9799999999996</v>
      </c>
      <c r="X1517" s="8">
        <v>0</v>
      </c>
      <c r="Y1517" s="8">
        <v>0</v>
      </c>
      <c r="Z1517">
        <v>0</v>
      </c>
      <c r="AA1517">
        <v>0</v>
      </c>
      <c r="AB1517" s="8">
        <f>Solution[[#This Row],[Old Stop]] +1</f>
        <v>261</v>
      </c>
      <c r="AC1517" s="8" t="str">
        <f>_xlfn.CONCAT(Solution[[#This Row],[Old Rt '#]],"_",Solution[[#This Row],[Week '#]],"_", _xlfn.SWITCH(Solution[[#This Row],[Old Delivery Day]], "M", "Monday", "T", "Tuesday", "W", "Wednesday", "R", "Thursday", "F", "Friday"))</f>
        <v>105_Week4_Thursday</v>
      </c>
      <c r="AD1517" s="20">
        <v>105.7337</v>
      </c>
      <c r="AE1517" s="20">
        <v>107.0916</v>
      </c>
      <c r="AF1517" s="20">
        <v>109.77209999999999</v>
      </c>
      <c r="AG1517" s="20">
        <v>115.58069999999999</v>
      </c>
      <c r="AH1517">
        <v>118.39</v>
      </c>
      <c r="AI1517" s="8" t="s">
        <v>4434</v>
      </c>
      <c r="AJ1517" s="8" t="s">
        <v>5609</v>
      </c>
      <c r="AK1517" s="8">
        <v>2</v>
      </c>
      <c r="AL1517" s="8">
        <v>0</v>
      </c>
      <c r="AM1517" s="11">
        <v>53.16</v>
      </c>
      <c r="AN1517" s="11">
        <v>58.655000000000001</v>
      </c>
      <c r="AO1517" t="s">
        <v>163</v>
      </c>
      <c r="AP1517" s="8" t="s">
        <v>191</v>
      </c>
      <c r="AQ1517" s="8" t="s">
        <v>44</v>
      </c>
      <c r="AR1517" s="8" t="s">
        <v>163</v>
      </c>
      <c r="AS1517" s="8" t="s">
        <v>163</v>
      </c>
      <c r="AT1517" s="8" t="s">
        <v>168</v>
      </c>
      <c r="AU15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7" s="8">
        <v>0</v>
      </c>
      <c r="AW1517">
        <v>26.433425</v>
      </c>
      <c r="AX1517">
        <v>26.7729</v>
      </c>
      <c r="AY1517">
        <v>27.443024999999999</v>
      </c>
      <c r="AZ1517">
        <v>28.895174999999998</v>
      </c>
      <c r="BF1517" s="8"/>
      <c r="BG1517" s="8"/>
      <c r="BH1517" s="8"/>
      <c r="BI1517" s="11"/>
      <c r="BJ1517" s="11"/>
      <c r="BK1517" s="8"/>
      <c r="BL1517" s="8"/>
      <c r="BM1517" s="8"/>
      <c r="BN1517" s="8"/>
      <c r="BO1517" s="8"/>
      <c r="BP1517" s="8"/>
      <c r="BQ1517" s="8"/>
      <c r="BR1517" s="8"/>
    </row>
    <row r="1518" spans="1:70" x14ac:dyDescent="0.3">
      <c r="A1518" s="43" t="s">
        <v>381</v>
      </c>
      <c r="B1518" t="s">
        <v>133</v>
      </c>
      <c r="C1518" t="s">
        <v>132</v>
      </c>
      <c r="D1518" s="8" t="s">
        <v>104</v>
      </c>
      <c r="E1518" s="8" t="s">
        <v>160</v>
      </c>
      <c r="F1518" s="8" t="s">
        <v>12</v>
      </c>
      <c r="G1518" s="8" t="s">
        <v>9266</v>
      </c>
      <c r="H1518" s="8" t="s">
        <v>160</v>
      </c>
      <c r="I1518" s="8" t="s">
        <v>48</v>
      </c>
      <c r="J1518" s="8">
        <v>70</v>
      </c>
      <c r="K1518" s="14" t="s">
        <v>380</v>
      </c>
      <c r="L1518" s="14" t="s">
        <v>8917</v>
      </c>
      <c r="M1518" s="10">
        <v>1.1790324491531701</v>
      </c>
      <c r="N1518" s="8" t="s">
        <v>6279</v>
      </c>
      <c r="O1518" s="8" t="s">
        <v>125</v>
      </c>
      <c r="P1518" s="9">
        <v>0.64405092592592594</v>
      </c>
      <c r="Q1518" s="9">
        <v>0.64954861111111106</v>
      </c>
      <c r="R1518" s="8">
        <v>0</v>
      </c>
      <c r="S1518" s="10">
        <v>8.82</v>
      </c>
      <c r="T1518" s="8" t="s">
        <v>8918</v>
      </c>
      <c r="U1518" s="8" t="s">
        <v>8919</v>
      </c>
      <c r="V1518" s="10">
        <v>0.84088497083796299</v>
      </c>
      <c r="W1518">
        <v>1971.82</v>
      </c>
      <c r="X1518" s="8">
        <v>0</v>
      </c>
      <c r="Y1518" s="8">
        <v>0</v>
      </c>
      <c r="Z1518">
        <v>0</v>
      </c>
      <c r="AA1518">
        <v>0</v>
      </c>
      <c r="AB1518" s="8">
        <f>Solution[[#This Row],[Old Stop]] +1</f>
        <v>71</v>
      </c>
      <c r="AC1518" s="8" t="str">
        <f>_xlfn.CONCAT(Solution[[#This Row],[Old Rt '#]],"_",Solution[[#This Row],[Week '#]],"_", _xlfn.SWITCH(Solution[[#This Row],[Old Delivery Day]], "M", "Monday", "T", "Tuesday", "W", "Wednesday", "R", "Thursday", "F", "Friday"))</f>
        <v>101_Week4_Thursday</v>
      </c>
      <c r="AD1518" s="20">
        <v>41.96</v>
      </c>
      <c r="AE1518" s="20">
        <v>52.184399999999997</v>
      </c>
      <c r="AF1518" s="20">
        <v>68.514200000000002</v>
      </c>
      <c r="AG1518" s="20">
        <v>49.064500000000002</v>
      </c>
      <c r="AH1518">
        <v>36.659999999999997</v>
      </c>
      <c r="AI1518" s="8" t="s">
        <v>4434</v>
      </c>
      <c r="AJ1518" s="8" t="s">
        <v>5609</v>
      </c>
      <c r="AK1518" s="8">
        <v>1</v>
      </c>
      <c r="AL1518" s="8">
        <v>0</v>
      </c>
      <c r="AM1518" s="11">
        <v>33.82</v>
      </c>
      <c r="AN1518" s="11">
        <v>44.524999999999999</v>
      </c>
      <c r="AO1518" t="s">
        <v>163</v>
      </c>
      <c r="AP1518" s="8" t="s">
        <v>191</v>
      </c>
      <c r="AQ1518" s="8" t="s">
        <v>44</v>
      </c>
      <c r="AR1518" s="8" t="s">
        <v>164</v>
      </c>
      <c r="AS1518" s="8" t="s">
        <v>163</v>
      </c>
      <c r="AT1518" s="8" t="s">
        <v>168</v>
      </c>
      <c r="AU15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8" s="8">
        <v>0</v>
      </c>
      <c r="AW1518">
        <v>10.49</v>
      </c>
      <c r="AX1518">
        <v>13.046099999999999</v>
      </c>
      <c r="AY1518">
        <v>17.128550000000001</v>
      </c>
      <c r="AZ1518">
        <v>12.266125000000001</v>
      </c>
      <c r="BF1518" s="8"/>
      <c r="BG1518" s="8"/>
      <c r="BH1518" s="8"/>
      <c r="BI1518" s="11"/>
      <c r="BJ1518" s="11"/>
      <c r="BK1518" s="8"/>
      <c r="BL1518" s="8"/>
      <c r="BM1518" s="8"/>
      <c r="BN1518" s="8"/>
      <c r="BO1518" s="8"/>
      <c r="BP1518" s="8"/>
      <c r="BQ1518" s="8"/>
      <c r="BR1518" s="8"/>
    </row>
    <row r="1519" spans="1:70" x14ac:dyDescent="0.3">
      <c r="A1519" s="43" t="s">
        <v>849</v>
      </c>
      <c r="B1519" t="s">
        <v>158</v>
      </c>
      <c r="C1519" t="s">
        <v>113</v>
      </c>
      <c r="D1519" s="8" t="s">
        <v>104</v>
      </c>
      <c r="E1519" s="8" t="s">
        <v>160</v>
      </c>
      <c r="F1519" s="8" t="s">
        <v>12</v>
      </c>
      <c r="G1519" s="8" t="s">
        <v>9262</v>
      </c>
      <c r="H1519" s="8" t="s">
        <v>290</v>
      </c>
      <c r="I1519" s="8" t="s">
        <v>14</v>
      </c>
      <c r="J1519" s="8">
        <v>315</v>
      </c>
      <c r="K1519" s="14" t="s">
        <v>848</v>
      </c>
      <c r="L1519" s="14" t="s">
        <v>5867</v>
      </c>
      <c r="M1519" s="10">
        <v>1.1792978172201201</v>
      </c>
      <c r="N1519" s="8" t="s">
        <v>8245</v>
      </c>
      <c r="O1519" s="8" t="s">
        <v>147</v>
      </c>
      <c r="P1519" s="9">
        <v>0.6832407407407407</v>
      </c>
      <c r="Q1519" s="9">
        <v>0.68745370370370373</v>
      </c>
      <c r="R1519" s="8">
        <v>0</v>
      </c>
      <c r="S1519" s="10">
        <v>6.1633333333333331</v>
      </c>
      <c r="T1519" s="8" t="s">
        <v>4424</v>
      </c>
      <c r="U1519" s="8" t="s">
        <v>4425</v>
      </c>
      <c r="V1519" s="10">
        <v>0.25280786319712301</v>
      </c>
      <c r="W1519">
        <v>1571.48</v>
      </c>
      <c r="X1519" s="8">
        <v>0</v>
      </c>
      <c r="Y1519" s="8">
        <v>0</v>
      </c>
      <c r="Z1519">
        <v>0</v>
      </c>
      <c r="AA1519">
        <v>0</v>
      </c>
      <c r="AB1519" s="8">
        <f>Solution[[#This Row],[Old Stop]] +1</f>
        <v>316</v>
      </c>
      <c r="AC1519" s="8" t="str">
        <f>_xlfn.CONCAT(Solution[[#This Row],[Old Rt '#]],"_",Solution[[#This Row],[Week '#]],"_", _xlfn.SWITCH(Solution[[#This Row],[Old Delivery Day]], "M", "Monday", "T", "Tuesday", "W", "Wednesday", "R", "Thursday", "F", "Friday"))</f>
        <v>105_Week4_Friday</v>
      </c>
      <c r="AD1519" s="20">
        <v>29.5869</v>
      </c>
      <c r="AE1519" s="20">
        <v>30.21</v>
      </c>
      <c r="AF1519" s="20">
        <v>30.960699999999999</v>
      </c>
      <c r="AG1519" s="20">
        <v>31.404199999999999</v>
      </c>
      <c r="AH1519">
        <v>31.43</v>
      </c>
      <c r="AI1519" s="8" t="s">
        <v>4434</v>
      </c>
      <c r="AJ1519" s="8" t="s">
        <v>5609</v>
      </c>
      <c r="AK1519" s="8">
        <v>2</v>
      </c>
      <c r="AL1519" s="8">
        <v>0</v>
      </c>
      <c r="AM1519" s="11">
        <v>15.105</v>
      </c>
      <c r="AN1519" s="11">
        <v>15.703749999999999</v>
      </c>
      <c r="AO1519" t="s">
        <v>163</v>
      </c>
      <c r="AP1519" s="8" t="s">
        <v>191</v>
      </c>
      <c r="AQ1519" s="8" t="s">
        <v>44</v>
      </c>
      <c r="AR1519" s="8" t="s">
        <v>163</v>
      </c>
      <c r="AS1519" s="8" t="s">
        <v>163</v>
      </c>
      <c r="AT1519" s="8" t="s">
        <v>168</v>
      </c>
      <c r="AU15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19" s="8">
        <v>0</v>
      </c>
      <c r="AW1519">
        <v>7.396725</v>
      </c>
      <c r="AX1519">
        <v>7.5525000000000002</v>
      </c>
      <c r="AY1519">
        <v>7.7401749999999998</v>
      </c>
      <c r="AZ1519">
        <v>7.8510499999999999</v>
      </c>
      <c r="BF1519" s="8"/>
      <c r="BG1519" s="8"/>
      <c r="BH1519" s="8"/>
      <c r="BI1519" s="11"/>
      <c r="BJ1519" s="11"/>
      <c r="BK1519" s="8"/>
      <c r="BL1519" s="8"/>
      <c r="BM1519" s="8"/>
      <c r="BN1519" s="8"/>
      <c r="BO1519" s="8"/>
      <c r="BP1519" s="8"/>
      <c r="BQ1519" s="8"/>
      <c r="BR1519" s="8"/>
    </row>
    <row r="1520" spans="1:70" x14ac:dyDescent="0.3">
      <c r="A1520" s="43" t="s">
        <v>606</v>
      </c>
      <c r="B1520" t="s">
        <v>4395</v>
      </c>
      <c r="C1520" t="s">
        <v>110</v>
      </c>
      <c r="D1520" s="8" t="s">
        <v>104</v>
      </c>
      <c r="E1520" s="8" t="s">
        <v>160</v>
      </c>
      <c r="F1520" s="8" t="s">
        <v>12</v>
      </c>
      <c r="G1520" s="8" t="s">
        <v>9265</v>
      </c>
      <c r="H1520" s="8" t="s">
        <v>160</v>
      </c>
      <c r="I1520" s="8" t="s">
        <v>48</v>
      </c>
      <c r="J1520" s="8">
        <v>20</v>
      </c>
      <c r="K1520" s="14" t="s">
        <v>605</v>
      </c>
      <c r="L1520" s="14" t="s">
        <v>5861</v>
      </c>
      <c r="M1520" s="10">
        <v>3.0642231429828799</v>
      </c>
      <c r="N1520" s="8" t="s">
        <v>8248</v>
      </c>
      <c r="O1520" s="8" t="s">
        <v>147</v>
      </c>
      <c r="P1520" s="9">
        <v>0.67626157407407406</v>
      </c>
      <c r="Q1520" s="9">
        <v>0.6824189814814815</v>
      </c>
      <c r="R1520" s="8">
        <v>0</v>
      </c>
      <c r="S1520" s="10">
        <v>10.936666666666667</v>
      </c>
      <c r="T1520" s="8" t="s">
        <v>4397</v>
      </c>
      <c r="U1520" s="8" t="s">
        <v>4398</v>
      </c>
      <c r="V1520" s="10">
        <v>0.58308704180384396</v>
      </c>
      <c r="W1520">
        <v>2017.78</v>
      </c>
      <c r="X1520" s="8">
        <v>3</v>
      </c>
      <c r="Y1520" s="8">
        <v>0.86363636363636398</v>
      </c>
      <c r="Z1520">
        <v>1</v>
      </c>
      <c r="AA1520">
        <v>22</v>
      </c>
      <c r="AB1520" s="8">
        <f>Solution[[#This Row],[Old Stop]] +1</f>
        <v>21</v>
      </c>
      <c r="AC1520" s="8" t="str">
        <f>_xlfn.CONCAT(Solution[[#This Row],[Old Rt '#]],"_",Solution[[#This Row],[Week '#]],"_", _xlfn.SWITCH(Solution[[#This Row],[Old Delivery Day]], "M", "Monday", "T", "Tuesday", "W", "Wednesday", "R", "Thursday", "F", "Friday"))</f>
        <v>101_Week4_Thursday</v>
      </c>
      <c r="AD1520" s="20">
        <v>36.79</v>
      </c>
      <c r="AE1520" s="20">
        <v>39.969200000000001</v>
      </c>
      <c r="AF1520" s="20">
        <v>37.947099999999999</v>
      </c>
      <c r="AG1520" s="20">
        <v>38.590000000000003</v>
      </c>
      <c r="AH1520">
        <v>38.590000000000003</v>
      </c>
      <c r="AI1520" s="8" t="s">
        <v>4434</v>
      </c>
      <c r="AJ1520" s="8" t="s">
        <v>5609</v>
      </c>
      <c r="AK1520" s="8">
        <v>2</v>
      </c>
      <c r="AL1520" s="8">
        <v>22</v>
      </c>
      <c r="AM1520" s="11">
        <v>18.395</v>
      </c>
      <c r="AN1520" s="11">
        <v>19.295000000000002</v>
      </c>
      <c r="AO1520" t="s">
        <v>163</v>
      </c>
      <c r="AP1520" s="8" t="s">
        <v>191</v>
      </c>
      <c r="AQ1520" s="8" t="s">
        <v>44</v>
      </c>
      <c r="AR1520" s="8" t="s">
        <v>164</v>
      </c>
      <c r="AS1520" s="8" t="s">
        <v>163</v>
      </c>
      <c r="AT1520" s="8" t="s">
        <v>168</v>
      </c>
      <c r="AU15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0" s="8">
        <v>22</v>
      </c>
      <c r="AW1520">
        <v>9.1974999999999998</v>
      </c>
      <c r="AX1520">
        <v>9.9923000000000002</v>
      </c>
      <c r="AY1520">
        <v>9.4867749999999997</v>
      </c>
      <c r="AZ1520">
        <v>9.6475000000000009</v>
      </c>
      <c r="BF1520" s="8"/>
      <c r="BG1520" s="8"/>
      <c r="BH1520" s="8"/>
      <c r="BI1520" s="11"/>
      <c r="BJ1520" s="11"/>
      <c r="BK1520" s="8"/>
      <c r="BL1520" s="8"/>
      <c r="BM1520" s="8"/>
      <c r="BN1520" s="8"/>
      <c r="BO1520" s="8"/>
      <c r="BP1520" s="8"/>
      <c r="BQ1520" s="8"/>
      <c r="BR1520" s="8"/>
    </row>
    <row r="1521" spans="1:70" x14ac:dyDescent="0.3">
      <c r="A1521" s="43" t="s">
        <v>851</v>
      </c>
      <c r="B1521" t="s">
        <v>4460</v>
      </c>
      <c r="C1521" t="s">
        <v>110</v>
      </c>
      <c r="D1521" s="8" t="s">
        <v>104</v>
      </c>
      <c r="E1521" s="8" t="s">
        <v>160</v>
      </c>
      <c r="F1521" s="8" t="s">
        <v>12</v>
      </c>
      <c r="G1521" s="8" t="s">
        <v>9256</v>
      </c>
      <c r="H1521" s="8" t="s">
        <v>160</v>
      </c>
      <c r="I1521" s="8" t="s">
        <v>48</v>
      </c>
      <c r="J1521" s="8">
        <v>40</v>
      </c>
      <c r="K1521" s="14" t="s">
        <v>850</v>
      </c>
      <c r="L1521" s="14" t="s">
        <v>5863</v>
      </c>
      <c r="M1521" s="10">
        <v>0.142324229429732</v>
      </c>
      <c r="N1521" s="8" t="s">
        <v>8242</v>
      </c>
      <c r="O1521" s="8" t="s">
        <v>147</v>
      </c>
      <c r="P1521" s="9">
        <v>0.6637615740740741</v>
      </c>
      <c r="Q1521" s="9">
        <v>0.67413194444444446</v>
      </c>
      <c r="R1521" s="8">
        <v>0</v>
      </c>
      <c r="S1521" s="10">
        <v>14.683333333333334</v>
      </c>
      <c r="T1521" s="8" t="s">
        <v>4462</v>
      </c>
      <c r="U1521" s="8" t="s">
        <v>4463</v>
      </c>
      <c r="V1521" s="10">
        <v>3.7164213424241997E-2</v>
      </c>
      <c r="W1521">
        <v>2893.36</v>
      </c>
      <c r="X1521" s="8">
        <v>0</v>
      </c>
      <c r="Y1521" s="8">
        <v>0</v>
      </c>
      <c r="Z1521">
        <v>0</v>
      </c>
      <c r="AA1521">
        <v>0</v>
      </c>
      <c r="AB1521" s="8">
        <f>Solution[[#This Row],[Old Stop]] +1</f>
        <v>41</v>
      </c>
      <c r="AC1521" s="8" t="str">
        <f>_xlfn.CONCAT(Solution[[#This Row],[Old Rt '#]],"_",Solution[[#This Row],[Week '#]],"_", _xlfn.SWITCH(Solution[[#This Row],[Old Delivery Day]], "M", "Monday", "T", "Tuesday", "W", "Wednesday", "R", "Thursday", "F", "Friday"))</f>
        <v>101_Week4_Thursday</v>
      </c>
      <c r="AD1521" s="20">
        <v>55.673299999999998</v>
      </c>
      <c r="AE1521" s="20">
        <v>53.767600000000002</v>
      </c>
      <c r="AF1521" s="20">
        <v>57.609200000000001</v>
      </c>
      <c r="AG1521" s="20">
        <v>61.272300000000001</v>
      </c>
      <c r="AH1521">
        <v>60.45</v>
      </c>
      <c r="AI1521" s="8" t="s">
        <v>4434</v>
      </c>
      <c r="AJ1521" s="8" t="s">
        <v>5609</v>
      </c>
      <c r="AK1521" s="8">
        <v>2</v>
      </c>
      <c r="AL1521" s="8">
        <v>0</v>
      </c>
      <c r="AM1521" s="11">
        <v>27.032499999999999</v>
      </c>
      <c r="AN1521" s="11">
        <v>31.422499999999999</v>
      </c>
      <c r="AO1521" t="s">
        <v>163</v>
      </c>
      <c r="AP1521" s="8" t="s">
        <v>191</v>
      </c>
      <c r="AQ1521" s="8" t="s">
        <v>44</v>
      </c>
      <c r="AR1521" s="8" t="s">
        <v>164</v>
      </c>
      <c r="AS1521" s="8" t="s">
        <v>163</v>
      </c>
      <c r="AT1521" s="8" t="s">
        <v>168</v>
      </c>
      <c r="AU15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1" s="8">
        <v>0</v>
      </c>
      <c r="AW1521">
        <v>13.918324999999999</v>
      </c>
      <c r="AX1521">
        <v>13.4419</v>
      </c>
      <c r="AY1521">
        <v>14.4023</v>
      </c>
      <c r="AZ1521">
        <v>15.318075</v>
      </c>
      <c r="BF1521" s="8"/>
      <c r="BG1521" s="8"/>
      <c r="BH1521" s="8"/>
      <c r="BI1521" s="11"/>
      <c r="BJ1521" s="11"/>
      <c r="BK1521" s="8"/>
      <c r="BL1521" s="8"/>
      <c r="BM1521" s="8"/>
      <c r="BN1521" s="8"/>
      <c r="BO1521" s="8"/>
      <c r="BP1521" s="8"/>
      <c r="BQ1521" s="8"/>
      <c r="BR1521" s="8"/>
    </row>
    <row r="1522" spans="1:70" x14ac:dyDescent="0.3">
      <c r="A1522" s="43" t="s">
        <v>1423</v>
      </c>
      <c r="B1522" t="s">
        <v>111</v>
      </c>
      <c r="C1522" t="s">
        <v>4408</v>
      </c>
      <c r="D1522" s="8" t="s">
        <v>104</v>
      </c>
      <c r="E1522" s="8" t="s">
        <v>160</v>
      </c>
      <c r="F1522" s="8" t="s">
        <v>12</v>
      </c>
      <c r="G1522" s="8" t="s">
        <v>9263</v>
      </c>
      <c r="H1522" s="8" t="s">
        <v>290</v>
      </c>
      <c r="I1522" s="8" t="s">
        <v>48</v>
      </c>
      <c r="J1522" s="8">
        <v>5</v>
      </c>
      <c r="K1522" s="14" t="s">
        <v>1422</v>
      </c>
      <c r="L1522" s="14" t="s">
        <v>5869</v>
      </c>
      <c r="M1522" s="10">
        <v>0.79482715230108203</v>
      </c>
      <c r="N1522" s="8" t="s">
        <v>6280</v>
      </c>
      <c r="O1522" s="8" t="s">
        <v>147</v>
      </c>
      <c r="P1522" s="9">
        <v>0.63304398148148144</v>
      </c>
      <c r="Q1522" s="9">
        <v>0.64322916666666663</v>
      </c>
      <c r="R1522" s="8">
        <v>0</v>
      </c>
      <c r="S1522" s="10">
        <v>17.076666666666668</v>
      </c>
      <c r="T1522" s="8" t="s">
        <v>4410</v>
      </c>
      <c r="U1522" s="8" t="s">
        <v>4411</v>
      </c>
      <c r="V1522" s="10">
        <v>0.70539791556676201</v>
      </c>
      <c r="W1522">
        <v>5661.82</v>
      </c>
      <c r="X1522" s="8">
        <v>0</v>
      </c>
      <c r="Y1522" s="8">
        <v>0</v>
      </c>
      <c r="Z1522">
        <v>0</v>
      </c>
      <c r="AA1522">
        <v>0</v>
      </c>
      <c r="AB1522" s="8">
        <f>Solution[[#This Row],[Old Stop]] +1</f>
        <v>6</v>
      </c>
      <c r="AC1522" s="8" t="str">
        <f>_xlfn.CONCAT(Solution[[#This Row],[Old Rt '#]],"_",Solution[[#This Row],[Week '#]],"_", _xlfn.SWITCH(Solution[[#This Row],[Old Delivery Day]], "M", "Monday", "T", "Tuesday", "W", "Wednesday", "R", "Thursday", "F", "Friday"))</f>
        <v>105_Week4_Thursday</v>
      </c>
      <c r="AD1522" s="20">
        <v>101.6225</v>
      </c>
      <c r="AE1522" s="20">
        <v>94.270700000000005</v>
      </c>
      <c r="AF1522" s="20">
        <v>116.9314</v>
      </c>
      <c r="AG1522" s="20">
        <v>104.5153</v>
      </c>
      <c r="AH1522">
        <v>113.1</v>
      </c>
      <c r="AI1522" s="8" t="s">
        <v>4434</v>
      </c>
      <c r="AJ1522" s="8" t="s">
        <v>5609</v>
      </c>
      <c r="AK1522" s="8">
        <v>2</v>
      </c>
      <c r="AL1522" s="8">
        <v>0</v>
      </c>
      <c r="AM1522" s="11">
        <v>56.546250000000001</v>
      </c>
      <c r="AN1522" s="11">
        <v>49.004350000000002</v>
      </c>
      <c r="AO1522" t="s">
        <v>163</v>
      </c>
      <c r="AP1522" s="8" t="s">
        <v>191</v>
      </c>
      <c r="AQ1522" s="8" t="s">
        <v>44</v>
      </c>
      <c r="AR1522" s="8" t="s">
        <v>163</v>
      </c>
      <c r="AS1522" s="8" t="s">
        <v>163</v>
      </c>
      <c r="AT1522" s="8" t="s">
        <v>168</v>
      </c>
      <c r="AU15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2" s="8">
        <v>0</v>
      </c>
      <c r="AW1522">
        <v>25.405625000000001</v>
      </c>
      <c r="AX1522">
        <v>23.567675000000001</v>
      </c>
      <c r="AY1522">
        <v>29.232849999999999</v>
      </c>
      <c r="AZ1522">
        <v>26.128824999999999</v>
      </c>
      <c r="BF1522" s="8"/>
      <c r="BG1522" s="8"/>
      <c r="BH1522" s="8"/>
      <c r="BI1522" s="11"/>
      <c r="BJ1522" s="11"/>
      <c r="BK1522" s="8"/>
      <c r="BL1522" s="8"/>
      <c r="BM1522" s="8"/>
      <c r="BN1522" s="8"/>
      <c r="BO1522" s="8"/>
      <c r="BP1522" s="8"/>
      <c r="BQ1522" s="8"/>
      <c r="BR1522" s="8"/>
    </row>
    <row r="1523" spans="1:70" x14ac:dyDescent="0.3">
      <c r="A1523" s="43" t="s">
        <v>1076</v>
      </c>
      <c r="B1523" t="s">
        <v>4564</v>
      </c>
      <c r="C1523" t="s">
        <v>110</v>
      </c>
      <c r="D1523" s="8" t="s">
        <v>104</v>
      </c>
      <c r="E1523" s="8" t="s">
        <v>160</v>
      </c>
      <c r="F1523" s="8" t="s">
        <v>12</v>
      </c>
      <c r="G1523" s="8" t="s">
        <v>9258</v>
      </c>
      <c r="H1523" s="8" t="s">
        <v>160</v>
      </c>
      <c r="I1523" s="8" t="s">
        <v>48</v>
      </c>
      <c r="J1523" s="8">
        <v>312</v>
      </c>
      <c r="K1523" s="14" t="s">
        <v>333</v>
      </c>
      <c r="L1523" s="14" t="s">
        <v>5889</v>
      </c>
      <c r="M1523" s="10">
        <v>0.35358894558571302</v>
      </c>
      <c r="N1523" s="8" t="s">
        <v>9238</v>
      </c>
      <c r="O1523" s="8" t="s">
        <v>147</v>
      </c>
      <c r="P1523" s="9">
        <v>0.58347222222222217</v>
      </c>
      <c r="Q1523" s="9">
        <v>0.58704861111111106</v>
      </c>
      <c r="R1523" s="8">
        <v>0</v>
      </c>
      <c r="S1523" s="10">
        <v>16.733333333333334</v>
      </c>
      <c r="T1523" s="8" t="s">
        <v>4566</v>
      </c>
      <c r="U1523" s="8" t="s">
        <v>4567</v>
      </c>
      <c r="V1523" s="10">
        <v>0.319631830892669</v>
      </c>
      <c r="W1523">
        <v>2441.71</v>
      </c>
      <c r="X1523" s="8">
        <v>0</v>
      </c>
      <c r="Y1523" s="8">
        <v>0</v>
      </c>
      <c r="Z1523">
        <v>0</v>
      </c>
      <c r="AA1523">
        <v>0</v>
      </c>
      <c r="AB1523" s="8">
        <f>Solution[[#This Row],[Old Stop]] +1</f>
        <v>313</v>
      </c>
      <c r="AC1523" s="8" t="str">
        <f>_xlfn.CONCAT(Solution[[#This Row],[Old Rt '#]],"_",Solution[[#This Row],[Week '#]],"_", _xlfn.SWITCH(Solution[[#This Row],[Old Delivery Day]], "M", "Monday", "T", "Tuesday", "W", "Wednesday", "R", "Thursday", "F", "Friday"))</f>
        <v>101_Week4_Thursday</v>
      </c>
      <c r="AD1523" s="20">
        <v>58.856200000000001</v>
      </c>
      <c r="AE1523" s="20">
        <v>55.388399999999997</v>
      </c>
      <c r="AF1523" s="20">
        <v>62.655999999999999</v>
      </c>
      <c r="AG1523" s="20">
        <v>60.276899999999998</v>
      </c>
      <c r="AH1523">
        <v>73.98</v>
      </c>
      <c r="AI1523" s="8" t="s">
        <v>4434</v>
      </c>
      <c r="AJ1523" s="8" t="s">
        <v>5609</v>
      </c>
      <c r="AK1523" s="8">
        <v>1</v>
      </c>
      <c r="AL1523" s="8">
        <v>0</v>
      </c>
      <c r="AM1523" s="11">
        <v>60.042499999999997</v>
      </c>
      <c r="AN1523" s="11">
        <v>58.4375</v>
      </c>
      <c r="AO1523" t="s">
        <v>163</v>
      </c>
      <c r="AP1523" s="8" t="s">
        <v>191</v>
      </c>
      <c r="AQ1523" s="8" t="s">
        <v>44</v>
      </c>
      <c r="AR1523" s="8" t="s">
        <v>164</v>
      </c>
      <c r="AS1523" s="8" t="s">
        <v>163</v>
      </c>
      <c r="AT1523" s="8" t="s">
        <v>168</v>
      </c>
      <c r="AU15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3" s="8">
        <v>0</v>
      </c>
      <c r="AW1523">
        <v>14.71405</v>
      </c>
      <c r="AX1523">
        <v>13.847099999999999</v>
      </c>
      <c r="AY1523">
        <v>15.664</v>
      </c>
      <c r="AZ1523">
        <v>15.069224999999999</v>
      </c>
      <c r="BF1523" s="8"/>
      <c r="BG1523" s="8"/>
      <c r="BH1523" s="8"/>
      <c r="BI1523" s="11"/>
      <c r="BJ1523" s="11"/>
      <c r="BK1523" s="8"/>
      <c r="BL1523" s="8"/>
      <c r="BM1523" s="8"/>
      <c r="BN1523" s="8"/>
      <c r="BO1523" s="8"/>
      <c r="BP1523" s="8"/>
      <c r="BQ1523" s="8"/>
      <c r="BR1523" s="8"/>
    </row>
    <row r="1524" spans="1:70" x14ac:dyDescent="0.3">
      <c r="A1524" s="43" t="s">
        <v>1039</v>
      </c>
      <c r="B1524" t="s">
        <v>4637</v>
      </c>
      <c r="C1524" t="s">
        <v>110</v>
      </c>
      <c r="D1524" s="8" t="s">
        <v>104</v>
      </c>
      <c r="E1524" s="8" t="s">
        <v>160</v>
      </c>
      <c r="F1524" s="8" t="s">
        <v>12</v>
      </c>
      <c r="G1524" s="8" t="s">
        <v>9254</v>
      </c>
      <c r="H1524" s="8" t="s">
        <v>160</v>
      </c>
      <c r="I1524" s="8" t="s">
        <v>48</v>
      </c>
      <c r="J1524" s="8">
        <v>100</v>
      </c>
      <c r="K1524" s="14" t="s">
        <v>1038</v>
      </c>
      <c r="L1524" s="14" t="s">
        <v>6203</v>
      </c>
      <c r="M1524" s="10">
        <v>1.98847257373637</v>
      </c>
      <c r="N1524" s="8" t="s">
        <v>9092</v>
      </c>
      <c r="O1524" s="8" t="s">
        <v>123</v>
      </c>
      <c r="P1524" s="9">
        <v>0.55766203703703698</v>
      </c>
      <c r="Q1524" s="9">
        <v>0.56383101851851847</v>
      </c>
      <c r="R1524" s="8">
        <v>0</v>
      </c>
      <c r="S1524" s="10">
        <v>7.7250000000000005</v>
      </c>
      <c r="T1524" s="8" t="s">
        <v>4639</v>
      </c>
      <c r="U1524" s="8" t="s">
        <v>4640</v>
      </c>
      <c r="V1524" s="10">
        <v>1.1074622582478399</v>
      </c>
      <c r="W1524">
        <v>485.68</v>
      </c>
      <c r="X1524" s="8">
        <v>0</v>
      </c>
      <c r="Y1524" s="8">
        <v>0</v>
      </c>
      <c r="Z1524">
        <v>0</v>
      </c>
      <c r="AA1524">
        <v>0</v>
      </c>
      <c r="AB1524" s="8">
        <f>Solution[[#This Row],[Old Stop]] +1</f>
        <v>101</v>
      </c>
      <c r="AC1524" s="8" t="str">
        <f>_xlfn.CONCAT(Solution[[#This Row],[Old Rt '#]],"_",Solution[[#This Row],[Week '#]],"_", _xlfn.SWITCH(Solution[[#This Row],[Old Delivery Day]], "M", "Monday", "T", "Tuesday", "W", "Wednesday", "R", "Thursday", "F", "Friday"))</f>
        <v>101_Week4_Thursday</v>
      </c>
      <c r="AD1524" s="20">
        <v>37.36</v>
      </c>
      <c r="AE1524" s="20">
        <v>37.36</v>
      </c>
      <c r="AF1524" s="20">
        <v>37.36</v>
      </c>
      <c r="AG1524" s="20">
        <v>37.36</v>
      </c>
      <c r="AH1524">
        <v>9.34</v>
      </c>
      <c r="AI1524" s="8" t="s">
        <v>4434</v>
      </c>
      <c r="AJ1524" s="8" t="s">
        <v>5609</v>
      </c>
      <c r="AK1524" s="8">
        <v>1</v>
      </c>
      <c r="AL1524" s="8">
        <v>0</v>
      </c>
      <c r="AM1524" s="11">
        <v>9.34</v>
      </c>
      <c r="AN1524" s="11">
        <v>9.34</v>
      </c>
      <c r="AO1524" t="s">
        <v>163</v>
      </c>
      <c r="AP1524" s="8" t="s">
        <v>191</v>
      </c>
      <c r="AQ1524" s="8" t="s">
        <v>44</v>
      </c>
      <c r="AR1524" s="8" t="s">
        <v>164</v>
      </c>
      <c r="AS1524" s="8" t="s">
        <v>163</v>
      </c>
      <c r="AT1524" s="8" t="s">
        <v>168</v>
      </c>
      <c r="AU15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4" s="8">
        <v>0</v>
      </c>
      <c r="AW1524">
        <v>9.34</v>
      </c>
      <c r="AX1524">
        <v>9.34</v>
      </c>
      <c r="AY1524">
        <v>9.34</v>
      </c>
      <c r="AZ1524">
        <v>9.34</v>
      </c>
      <c r="BF1524" s="8"/>
      <c r="BG1524" s="8"/>
      <c r="BH1524" s="8"/>
      <c r="BI1524" s="11"/>
      <c r="BJ1524" s="11"/>
      <c r="BK1524" s="8"/>
      <c r="BL1524" s="8"/>
      <c r="BM1524" s="8"/>
      <c r="BN1524" s="8"/>
      <c r="BO1524" s="8"/>
      <c r="BP1524" s="8"/>
      <c r="BQ1524" s="8"/>
      <c r="BR1524" s="8"/>
    </row>
    <row r="1525" spans="1:70" x14ac:dyDescent="0.3">
      <c r="A1525" s="43" t="s">
        <v>1388</v>
      </c>
      <c r="B1525" t="s">
        <v>4521</v>
      </c>
      <c r="C1525" t="s">
        <v>110</v>
      </c>
      <c r="D1525" s="8" t="s">
        <v>104</v>
      </c>
      <c r="E1525" s="8" t="s">
        <v>160</v>
      </c>
      <c r="F1525" s="8" t="s">
        <v>12</v>
      </c>
      <c r="G1525" s="8" t="s">
        <v>9249</v>
      </c>
      <c r="H1525" s="8" t="s">
        <v>290</v>
      </c>
      <c r="I1525" s="8" t="s">
        <v>48</v>
      </c>
      <c r="J1525" s="8">
        <v>46</v>
      </c>
      <c r="K1525" s="14" t="s">
        <v>1387</v>
      </c>
      <c r="L1525" s="14" t="s">
        <v>5887</v>
      </c>
      <c r="M1525" s="10">
        <v>1.5247166710822699</v>
      </c>
      <c r="N1525" s="8" t="s">
        <v>9239</v>
      </c>
      <c r="O1525" s="8" t="s">
        <v>147</v>
      </c>
      <c r="P1525" s="9">
        <v>0.54300925925925925</v>
      </c>
      <c r="Q1525" s="9">
        <v>0.5562731481481481</v>
      </c>
      <c r="R1525" s="8">
        <v>0</v>
      </c>
      <c r="S1525" s="10">
        <v>19.010000000000002</v>
      </c>
      <c r="T1525" s="8" t="s">
        <v>4523</v>
      </c>
      <c r="U1525" s="8" t="s">
        <v>4524</v>
      </c>
      <c r="V1525" s="10">
        <v>0.66907917114900195</v>
      </c>
      <c r="W1525">
        <v>7837.71</v>
      </c>
      <c r="X1525" s="8">
        <v>0</v>
      </c>
      <c r="Y1525" s="8">
        <v>0</v>
      </c>
      <c r="Z1525">
        <v>0</v>
      </c>
      <c r="AA1525">
        <v>0</v>
      </c>
      <c r="AB1525" s="8">
        <f>Solution[[#This Row],[Old Stop]] +1</f>
        <v>47</v>
      </c>
      <c r="AC1525" s="8" t="str">
        <f>_xlfn.CONCAT(Solution[[#This Row],[Old Rt '#]],"_",Solution[[#This Row],[Week '#]],"_", _xlfn.SWITCH(Solution[[#This Row],[Old Delivery Day]], "M", "Monday", "T", "Tuesday", "W", "Wednesday", "R", "Thursday", "F", "Friday"))</f>
        <v>105_Week4_Thursday</v>
      </c>
      <c r="AD1525" s="20">
        <v>71.332300000000004</v>
      </c>
      <c r="AE1525" s="20">
        <v>163.20930000000001</v>
      </c>
      <c r="AF1525" s="20">
        <v>172.53139999999999</v>
      </c>
      <c r="AG1525" s="20">
        <v>130.01660000000001</v>
      </c>
      <c r="AH1525">
        <v>183.63</v>
      </c>
      <c r="AI1525" s="8" t="s">
        <v>4434</v>
      </c>
      <c r="AJ1525" s="8" t="s">
        <v>5609</v>
      </c>
      <c r="AK1525" s="8">
        <v>1</v>
      </c>
      <c r="AL1525" s="8">
        <v>0</v>
      </c>
      <c r="AM1525" s="11">
        <v>162.11750000000001</v>
      </c>
      <c r="AN1525" s="11">
        <v>148.4075</v>
      </c>
      <c r="AO1525" t="s">
        <v>163</v>
      </c>
      <c r="AP1525" s="8" t="s">
        <v>191</v>
      </c>
      <c r="AQ1525" s="8" t="s">
        <v>81</v>
      </c>
      <c r="AR1525" s="8" t="s">
        <v>163</v>
      </c>
      <c r="AS1525" s="8" t="s">
        <v>163</v>
      </c>
      <c r="AT1525" s="8" t="s">
        <v>168</v>
      </c>
      <c r="AU15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5" s="8">
        <v>0</v>
      </c>
      <c r="AW1525">
        <v>17.833075000000001</v>
      </c>
      <c r="AX1525">
        <v>40.802325000000003</v>
      </c>
      <c r="AY1525">
        <v>43.132849999999998</v>
      </c>
      <c r="AZ1525">
        <v>32.504150000000003</v>
      </c>
      <c r="BF1525" s="8"/>
      <c r="BG1525" s="8"/>
      <c r="BH1525" s="8"/>
      <c r="BI1525" s="11"/>
      <c r="BJ1525" s="11"/>
      <c r="BK1525" s="8"/>
      <c r="BL1525" s="8"/>
      <c r="BM1525" s="8"/>
      <c r="BN1525" s="8"/>
      <c r="BO1525" s="8"/>
      <c r="BP1525" s="8"/>
      <c r="BQ1525" s="8"/>
      <c r="BR1525" s="8"/>
    </row>
    <row r="1526" spans="1:70" x14ac:dyDescent="0.3">
      <c r="A1526" s="43" t="s">
        <v>1236</v>
      </c>
      <c r="B1526" t="s">
        <v>4525</v>
      </c>
      <c r="C1526" t="s">
        <v>110</v>
      </c>
      <c r="D1526" s="8" t="s">
        <v>104</v>
      </c>
      <c r="E1526" s="8" t="s">
        <v>160</v>
      </c>
      <c r="F1526" s="8" t="s">
        <v>12</v>
      </c>
      <c r="G1526" s="8" t="s">
        <v>9255</v>
      </c>
      <c r="H1526" s="8" t="s">
        <v>290</v>
      </c>
      <c r="I1526" s="8" t="s">
        <v>48</v>
      </c>
      <c r="J1526" s="8">
        <v>10</v>
      </c>
      <c r="K1526" s="14" t="s">
        <v>1235</v>
      </c>
      <c r="L1526" s="14" t="s">
        <v>5872</v>
      </c>
      <c r="M1526" s="10">
        <v>5.8231156782950402</v>
      </c>
      <c r="N1526" s="8" t="s">
        <v>6282</v>
      </c>
      <c r="O1526" s="8" t="s">
        <v>147</v>
      </c>
      <c r="P1526" s="9">
        <v>0.61858796296296292</v>
      </c>
      <c r="Q1526" s="9">
        <v>0.63248842592592591</v>
      </c>
      <c r="R1526" s="8">
        <v>0</v>
      </c>
      <c r="S1526" s="10">
        <v>19.836666666666666</v>
      </c>
      <c r="T1526" s="8" t="s">
        <v>4527</v>
      </c>
      <c r="U1526" s="8" t="s">
        <v>4528</v>
      </c>
      <c r="V1526" s="10">
        <v>5.31403939520251</v>
      </c>
      <c r="W1526">
        <v>15246.69</v>
      </c>
      <c r="X1526" s="8">
        <v>0</v>
      </c>
      <c r="Y1526" s="8">
        <v>0</v>
      </c>
      <c r="Z1526">
        <v>0</v>
      </c>
      <c r="AA1526">
        <v>0</v>
      </c>
      <c r="AB1526" s="8">
        <f>Solution[[#This Row],[Old Stop]] +1</f>
        <v>11</v>
      </c>
      <c r="AC1526" s="8" t="str">
        <f>_xlfn.CONCAT(Solution[[#This Row],[Old Rt '#]],"_",Solution[[#This Row],[Week '#]],"_", _xlfn.SWITCH(Solution[[#This Row],[Old Delivery Day]], "M", "Monday", "T", "Tuesday", "W", "Wednesday", "R", "Thursday", "F", "Friday"))</f>
        <v>105_Week4_Thursday</v>
      </c>
      <c r="AD1526" s="20">
        <v>295.58</v>
      </c>
      <c r="AE1526" s="20">
        <v>276.89690000000002</v>
      </c>
      <c r="AF1526" s="20">
        <v>313.17140000000001</v>
      </c>
      <c r="AG1526" s="20">
        <v>336.4384</v>
      </c>
      <c r="AH1526">
        <v>327.48</v>
      </c>
      <c r="AI1526" s="8" t="s">
        <v>4434</v>
      </c>
      <c r="AJ1526" s="8" t="s">
        <v>5609</v>
      </c>
      <c r="AK1526" s="8">
        <v>1</v>
      </c>
      <c r="AL1526" s="8">
        <v>0</v>
      </c>
      <c r="AM1526" s="11">
        <v>340.1712</v>
      </c>
      <c r="AN1526" s="11">
        <v>365.23869999999999</v>
      </c>
      <c r="AO1526" t="s">
        <v>163</v>
      </c>
      <c r="AP1526" s="8" t="s">
        <v>191</v>
      </c>
      <c r="AQ1526" s="8" t="s">
        <v>44</v>
      </c>
      <c r="AR1526" s="8" t="s">
        <v>163</v>
      </c>
      <c r="AS1526" s="8" t="s">
        <v>163</v>
      </c>
      <c r="AT1526" s="8" t="s">
        <v>168</v>
      </c>
      <c r="AU15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6" s="8">
        <v>0</v>
      </c>
      <c r="AW1526">
        <v>73.894999999999996</v>
      </c>
      <c r="AX1526">
        <v>69.224225000000004</v>
      </c>
      <c r="AY1526">
        <v>78.292850000000001</v>
      </c>
      <c r="AZ1526">
        <v>84.1096</v>
      </c>
      <c r="BF1526" s="8"/>
      <c r="BG1526" s="8"/>
      <c r="BH1526" s="8"/>
      <c r="BI1526" s="11"/>
      <c r="BJ1526" s="11"/>
      <c r="BK1526" s="8"/>
      <c r="BL1526" s="8"/>
      <c r="BM1526" s="8"/>
      <c r="BN1526" s="8"/>
      <c r="BO1526" s="8"/>
      <c r="BP1526" s="8"/>
      <c r="BQ1526" s="8"/>
      <c r="BR1526" s="8"/>
    </row>
    <row r="1527" spans="1:70" x14ac:dyDescent="0.3">
      <c r="A1527" s="43" t="s">
        <v>1941</v>
      </c>
      <c r="B1527" t="s">
        <v>4529</v>
      </c>
      <c r="C1527" t="s">
        <v>110</v>
      </c>
      <c r="D1527" s="8" t="s">
        <v>104</v>
      </c>
      <c r="E1527" s="8" t="s">
        <v>160</v>
      </c>
      <c r="F1527" s="8" t="s">
        <v>12</v>
      </c>
      <c r="G1527" s="8" t="s">
        <v>9257</v>
      </c>
      <c r="H1527" s="8" t="s">
        <v>290</v>
      </c>
      <c r="I1527" s="8" t="s">
        <v>48</v>
      </c>
      <c r="J1527" s="8">
        <v>15</v>
      </c>
      <c r="K1527" s="14" t="s">
        <v>1940</v>
      </c>
      <c r="L1527" s="14" t="s">
        <v>5874</v>
      </c>
      <c r="M1527" s="10">
        <v>5.3842238413604901</v>
      </c>
      <c r="N1527" s="8" t="s">
        <v>6283</v>
      </c>
      <c r="O1527" s="8" t="s">
        <v>147</v>
      </c>
      <c r="P1527" s="9">
        <v>0.60968750000000005</v>
      </c>
      <c r="Q1527" s="9">
        <v>0.61454861111111114</v>
      </c>
      <c r="R1527" s="8">
        <v>0</v>
      </c>
      <c r="S1527" s="10">
        <v>8</v>
      </c>
      <c r="T1527" s="8" t="s">
        <v>4531</v>
      </c>
      <c r="U1527" s="8" t="s">
        <v>4532</v>
      </c>
      <c r="V1527" s="10">
        <v>4.8415960759422001</v>
      </c>
      <c r="W1527">
        <v>1411.12</v>
      </c>
      <c r="X1527" s="8">
        <v>0</v>
      </c>
      <c r="Y1527" s="8">
        <v>0</v>
      </c>
      <c r="Z1527">
        <v>0</v>
      </c>
      <c r="AA1527">
        <v>0</v>
      </c>
      <c r="AB1527" s="8">
        <f>Solution[[#This Row],[Old Stop]] +1</f>
        <v>16</v>
      </c>
      <c r="AC1527" s="8" t="str">
        <f>_xlfn.CONCAT(Solution[[#This Row],[Old Rt '#]],"_",Solution[[#This Row],[Week '#]],"_", _xlfn.SWITCH(Solution[[#This Row],[Old Delivery Day]], "M", "Monday", "T", "Tuesday", "W", "Wednesday", "R", "Thursday", "F", "Friday"))</f>
        <v>105_Week4_Thursday</v>
      </c>
      <c r="AD1527" s="20">
        <v>36.869999999999997</v>
      </c>
      <c r="AE1527" s="20">
        <v>38.391500000000001</v>
      </c>
      <c r="AF1527" s="20">
        <v>40.711399999999998</v>
      </c>
      <c r="AG1527" s="20">
        <v>44.789200000000001</v>
      </c>
      <c r="AH1527">
        <v>42.59</v>
      </c>
      <c r="AI1527" s="8" t="s">
        <v>4434</v>
      </c>
      <c r="AJ1527" s="8" t="s">
        <v>5609</v>
      </c>
      <c r="AK1527" s="8">
        <v>1</v>
      </c>
      <c r="AL1527" s="8">
        <v>0</v>
      </c>
      <c r="AM1527" s="11">
        <v>40.924999999999997</v>
      </c>
      <c r="AN1527" s="11">
        <v>54.291200000000003</v>
      </c>
      <c r="AO1527" t="s">
        <v>163</v>
      </c>
      <c r="AP1527" s="8" t="s">
        <v>191</v>
      </c>
      <c r="AQ1527" s="8" t="s">
        <v>44</v>
      </c>
      <c r="AR1527" s="8" t="s">
        <v>163</v>
      </c>
      <c r="AS1527" s="8" t="s">
        <v>163</v>
      </c>
      <c r="AT1527" s="8" t="s">
        <v>168</v>
      </c>
      <c r="AU15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7" s="8">
        <v>0</v>
      </c>
      <c r="AW1527">
        <v>9.2174999999999994</v>
      </c>
      <c r="AX1527">
        <v>9.5978750000000002</v>
      </c>
      <c r="AY1527">
        <v>10.177849999999999</v>
      </c>
      <c r="AZ1527">
        <v>11.1973</v>
      </c>
      <c r="BF1527" s="8"/>
      <c r="BG1527" s="8"/>
      <c r="BH1527" s="8"/>
      <c r="BI1527" s="11"/>
      <c r="BJ1527" s="11"/>
      <c r="BK1527" s="8"/>
      <c r="BL1527" s="8"/>
      <c r="BM1527" s="8"/>
      <c r="BN1527" s="8"/>
      <c r="BO1527" s="8"/>
      <c r="BP1527" s="8"/>
      <c r="BQ1527" s="8"/>
      <c r="BR1527" s="8"/>
    </row>
    <row r="1528" spans="1:70" x14ac:dyDescent="0.3">
      <c r="A1528" s="43" t="s">
        <v>1041</v>
      </c>
      <c r="B1528" t="s">
        <v>4633</v>
      </c>
      <c r="C1528" t="s">
        <v>110</v>
      </c>
      <c r="D1528" s="8" t="s">
        <v>104</v>
      </c>
      <c r="E1528" s="8" t="s">
        <v>160</v>
      </c>
      <c r="F1528" s="8" t="s">
        <v>12</v>
      </c>
      <c r="G1528" s="8" t="s">
        <v>9247</v>
      </c>
      <c r="H1528" s="8" t="s">
        <v>290</v>
      </c>
      <c r="I1528" s="8" t="s">
        <v>48</v>
      </c>
      <c r="J1528" s="8">
        <v>225</v>
      </c>
      <c r="K1528" s="14" t="s">
        <v>1040</v>
      </c>
      <c r="L1528" s="14" t="s">
        <v>5876</v>
      </c>
      <c r="M1528" s="10">
        <v>3.2932273590769801</v>
      </c>
      <c r="N1528" s="8" t="s">
        <v>6281</v>
      </c>
      <c r="O1528" s="8" t="s">
        <v>113</v>
      </c>
      <c r="P1528" s="9">
        <v>0.58932870370370372</v>
      </c>
      <c r="Q1528" s="9">
        <v>0.60594907407407406</v>
      </c>
      <c r="R1528" s="8">
        <v>0</v>
      </c>
      <c r="S1528" s="10">
        <v>18.641666666666666</v>
      </c>
      <c r="T1528" s="8" t="s">
        <v>4635</v>
      </c>
      <c r="U1528" s="8" t="s">
        <v>4636</v>
      </c>
      <c r="V1528" s="10">
        <v>2.9062715926278599</v>
      </c>
      <c r="W1528">
        <v>1103.94</v>
      </c>
      <c r="X1528" s="8">
        <v>0</v>
      </c>
      <c r="Y1528" s="8">
        <v>0</v>
      </c>
      <c r="Z1528">
        <v>0</v>
      </c>
      <c r="AA1528">
        <v>0</v>
      </c>
      <c r="AB1528" s="8">
        <f>Solution[[#This Row],[Old Stop]] +1</f>
        <v>226</v>
      </c>
      <c r="AC1528" s="8" t="str">
        <f>_xlfn.CONCAT(Solution[[#This Row],[Old Rt '#]],"_",Solution[[#This Row],[Week '#]],"_", _xlfn.SWITCH(Solution[[#This Row],[Old Delivery Day]], "M", "Monday", "T", "Tuesday", "W", "Wednesday", "R", "Thursday", "F", "Friday"))</f>
        <v>105_Week4_Thursday</v>
      </c>
      <c r="AD1528" s="20">
        <v>62.033299999999997</v>
      </c>
      <c r="AE1528" s="20">
        <v>73</v>
      </c>
      <c r="AF1528" s="20">
        <v>67.754999999999995</v>
      </c>
      <c r="AG1528" s="20">
        <v>78.557500000000005</v>
      </c>
      <c r="AH1528">
        <v>26.24</v>
      </c>
      <c r="AI1528" s="8" t="s">
        <v>4434</v>
      </c>
      <c r="AJ1528" s="8" t="s">
        <v>5609</v>
      </c>
      <c r="AK1528" s="8">
        <v>1</v>
      </c>
      <c r="AL1528" s="8">
        <v>0</v>
      </c>
      <c r="AM1528" s="11">
        <v>18.25</v>
      </c>
      <c r="AN1528" s="11">
        <v>19.878699999999998</v>
      </c>
      <c r="AO1528" t="s">
        <v>163</v>
      </c>
      <c r="AP1528" s="8" t="s">
        <v>191</v>
      </c>
      <c r="AQ1528" s="8" t="s">
        <v>44</v>
      </c>
      <c r="AR1528" s="8" t="s">
        <v>163</v>
      </c>
      <c r="AS1528" s="8" t="s">
        <v>163</v>
      </c>
      <c r="AT1528" s="8" t="s">
        <v>168</v>
      </c>
      <c r="AU15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8" s="8">
        <v>0</v>
      </c>
      <c r="AW1528">
        <v>15.508324999999999</v>
      </c>
      <c r="AX1528">
        <v>18.25</v>
      </c>
      <c r="AY1528">
        <v>16.938749999999999</v>
      </c>
      <c r="AZ1528">
        <v>19.639375000000001</v>
      </c>
      <c r="BF1528" s="8"/>
      <c r="BG1528" s="8"/>
      <c r="BH1528" s="8"/>
      <c r="BI1528" s="11"/>
      <c r="BJ1528" s="11"/>
      <c r="BK1528" s="8"/>
      <c r="BL1528" s="8"/>
      <c r="BM1528" s="8"/>
      <c r="BN1528" s="8"/>
      <c r="BO1528" s="8"/>
      <c r="BP1528" s="8"/>
      <c r="BQ1528" s="8"/>
      <c r="BR1528" s="8"/>
    </row>
    <row r="1529" spans="1:70" x14ac:dyDescent="0.3">
      <c r="A1529" s="43" t="s">
        <v>1799</v>
      </c>
      <c r="B1529" t="s">
        <v>4186</v>
      </c>
      <c r="C1529" t="s">
        <v>110</v>
      </c>
      <c r="D1529" s="8" t="s">
        <v>104</v>
      </c>
      <c r="E1529" s="8" t="s">
        <v>160</v>
      </c>
      <c r="F1529" s="8" t="s">
        <v>12</v>
      </c>
      <c r="G1529" s="8" t="s">
        <v>9260</v>
      </c>
      <c r="H1529" s="8" t="s">
        <v>290</v>
      </c>
      <c r="I1529" s="8" t="s">
        <v>48</v>
      </c>
      <c r="J1529" s="8">
        <v>280</v>
      </c>
      <c r="K1529" s="14" t="s">
        <v>1798</v>
      </c>
      <c r="L1529" s="14" t="s">
        <v>5893</v>
      </c>
      <c r="M1529" s="10">
        <v>1.83324344504319</v>
      </c>
      <c r="N1529" s="8" t="s">
        <v>8266</v>
      </c>
      <c r="O1529" s="8" t="s">
        <v>147</v>
      </c>
      <c r="P1529" s="9">
        <v>0.6887268518518519</v>
      </c>
      <c r="Q1529" s="9">
        <v>0.69420138888888894</v>
      </c>
      <c r="R1529" s="8">
        <v>0</v>
      </c>
      <c r="S1529" s="10">
        <v>9.0400000000000009</v>
      </c>
      <c r="T1529" s="8" t="s">
        <v>4188</v>
      </c>
      <c r="U1529" s="8" t="s">
        <v>4189</v>
      </c>
      <c r="V1529" s="10">
        <v>1.27592636749042</v>
      </c>
      <c r="W1529">
        <v>4361.42</v>
      </c>
      <c r="X1529" s="8">
        <v>0</v>
      </c>
      <c r="Y1529" s="8">
        <v>0</v>
      </c>
      <c r="Z1529">
        <v>0</v>
      </c>
      <c r="AA1529">
        <v>0</v>
      </c>
      <c r="AB1529" s="8">
        <f>Solution[[#This Row],[Old Stop]] +1</f>
        <v>281</v>
      </c>
      <c r="AC1529" s="8" t="str">
        <f>_xlfn.CONCAT(Solution[[#This Row],[Old Rt '#]],"_",Solution[[#This Row],[Week '#]],"_", _xlfn.SWITCH(Solution[[#This Row],[Old Delivery Day]], "M", "Monday", "T", "Tuesday", "W", "Wednesday", "R", "Thursday", "F", "Friday"))</f>
        <v>105_Week4_Thursday</v>
      </c>
      <c r="AD1529" s="20">
        <v>69.52</v>
      </c>
      <c r="AE1529" s="20">
        <v>78.889200000000002</v>
      </c>
      <c r="AF1529" s="20">
        <v>98.940700000000007</v>
      </c>
      <c r="AG1529" s="20">
        <v>98.877600000000001</v>
      </c>
      <c r="AH1529">
        <v>109.98</v>
      </c>
      <c r="AI1529" s="8" t="s">
        <v>4434</v>
      </c>
      <c r="AJ1529" s="8" t="s">
        <v>5609</v>
      </c>
      <c r="AK1529" s="8">
        <v>2</v>
      </c>
      <c r="AL1529" s="8">
        <v>0</v>
      </c>
      <c r="AM1529" s="11">
        <v>45.503100000000003</v>
      </c>
      <c r="AN1529" s="11">
        <v>50.154350000000001</v>
      </c>
      <c r="AO1529" t="s">
        <v>163</v>
      </c>
      <c r="AP1529" s="8" t="s">
        <v>191</v>
      </c>
      <c r="AQ1529" s="8" t="s">
        <v>81</v>
      </c>
      <c r="AR1529" s="8" t="s">
        <v>163</v>
      </c>
      <c r="AS1529" s="8" t="s">
        <v>163</v>
      </c>
      <c r="AT1529" s="8" t="s">
        <v>168</v>
      </c>
      <c r="AU15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29" s="8">
        <v>0</v>
      </c>
      <c r="AW1529">
        <v>17.38</v>
      </c>
      <c r="AX1529">
        <v>19.722300000000001</v>
      </c>
      <c r="AY1529">
        <v>24.735175000000002</v>
      </c>
      <c r="AZ1529">
        <v>24.7194</v>
      </c>
      <c r="BF1529" s="8"/>
      <c r="BG1529" s="8"/>
      <c r="BH1529" s="8"/>
      <c r="BI1529" s="11"/>
      <c r="BJ1529" s="11"/>
      <c r="BK1529" s="8"/>
      <c r="BL1529" s="8"/>
      <c r="BM1529" s="8"/>
      <c r="BN1529" s="8"/>
      <c r="BO1529" s="8"/>
      <c r="BP1529" s="8"/>
      <c r="BQ1529" s="8"/>
      <c r="BR1529" s="8"/>
    </row>
    <row r="1530" spans="1:70" x14ac:dyDescent="0.3">
      <c r="A1530" s="43" t="s">
        <v>585</v>
      </c>
      <c r="B1530" t="s">
        <v>4365</v>
      </c>
      <c r="C1530" t="s">
        <v>110</v>
      </c>
      <c r="D1530" s="8" t="s">
        <v>104</v>
      </c>
      <c r="E1530" s="8" t="s">
        <v>160</v>
      </c>
      <c r="F1530" s="8" t="s">
        <v>48</v>
      </c>
      <c r="G1530" s="8" t="s">
        <v>9251</v>
      </c>
      <c r="H1530" s="8" t="s">
        <v>160</v>
      </c>
      <c r="I1530" s="8" t="s">
        <v>15</v>
      </c>
      <c r="J1530" s="8">
        <v>72</v>
      </c>
      <c r="K1530" s="14" t="s">
        <v>584</v>
      </c>
      <c r="L1530" s="14" t="s">
        <v>6113</v>
      </c>
      <c r="M1530" s="10">
        <v>0.29594813216257898</v>
      </c>
      <c r="N1530" s="8" t="s">
        <v>8230</v>
      </c>
      <c r="O1530" s="8" t="s">
        <v>125</v>
      </c>
      <c r="P1530" s="9">
        <v>0.39797453703703706</v>
      </c>
      <c r="Q1530" s="9">
        <v>0.39997685185185183</v>
      </c>
      <c r="R1530" s="8">
        <v>0</v>
      </c>
      <c r="S1530" s="10">
        <v>2.7666666666666666</v>
      </c>
      <c r="T1530" s="8" t="s">
        <v>4367</v>
      </c>
      <c r="U1530" s="8" t="s">
        <v>4368</v>
      </c>
      <c r="V1530" s="10">
        <v>8.8921080313973402E-2</v>
      </c>
      <c r="W1530">
        <v>1258.8</v>
      </c>
      <c r="X1530" s="8">
        <v>0</v>
      </c>
      <c r="Y1530" s="8">
        <v>0</v>
      </c>
      <c r="Z1530">
        <v>0</v>
      </c>
      <c r="AA1530">
        <v>0</v>
      </c>
      <c r="AB1530" s="8">
        <f>Solution[[#This Row],[Old Stop]] +1</f>
        <v>73</v>
      </c>
      <c r="AC1530" s="8" t="str">
        <f>_xlfn.CONCAT(Solution[[#This Row],[Old Rt '#]],"_",Solution[[#This Row],[Week '#]],"_", _xlfn.SWITCH(Solution[[#This Row],[Old Delivery Day]], "M", "Monday", "T", "Tuesday", "W", "Wednesday", "R", "Thursday", "F", "Friday"))</f>
        <v>101_Week4_Tuesday</v>
      </c>
      <c r="AD1530" s="20">
        <v>46.32</v>
      </c>
      <c r="AE1530" s="20">
        <v>46.32</v>
      </c>
      <c r="AF1530" s="20">
        <v>47.546599999999998</v>
      </c>
      <c r="AG1530" s="20">
        <v>48.16</v>
      </c>
      <c r="AH1530">
        <v>24.08</v>
      </c>
      <c r="AI1530" s="8" t="s">
        <v>3446</v>
      </c>
      <c r="AJ1530" s="8" t="s">
        <v>5705</v>
      </c>
      <c r="AK1530" s="8">
        <v>1</v>
      </c>
      <c r="AL1530" s="8">
        <v>0</v>
      </c>
      <c r="AM1530" s="11">
        <v>23.16</v>
      </c>
      <c r="AN1530" s="11">
        <v>24.08</v>
      </c>
      <c r="AO1530" t="s">
        <v>163</v>
      </c>
      <c r="AP1530" s="8" t="s">
        <v>191</v>
      </c>
      <c r="AQ1530" s="8" t="s">
        <v>44</v>
      </c>
      <c r="AR1530" s="8" t="s">
        <v>164</v>
      </c>
      <c r="AS1530" s="8" t="s">
        <v>163</v>
      </c>
      <c r="AT1530" s="8" t="s">
        <v>168</v>
      </c>
      <c r="AU15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0" s="8">
        <v>0</v>
      </c>
      <c r="AW1530">
        <v>11.58</v>
      </c>
      <c r="AX1530">
        <v>11.58</v>
      </c>
      <c r="AY1530">
        <v>11.886649999999999</v>
      </c>
      <c r="AZ1530">
        <v>12.04</v>
      </c>
      <c r="BF1530" s="8"/>
      <c r="BG1530" s="8"/>
      <c r="BH1530" s="8"/>
      <c r="BI1530" s="11"/>
      <c r="BJ1530" s="11"/>
      <c r="BK1530" s="8"/>
      <c r="BL1530" s="8"/>
      <c r="BM1530" s="8"/>
      <c r="BN1530" s="8"/>
      <c r="BO1530" s="8"/>
      <c r="BP1530" s="8"/>
      <c r="BQ1530" s="8"/>
      <c r="BR1530" s="8"/>
    </row>
    <row r="1531" spans="1:70" x14ac:dyDescent="0.3">
      <c r="A1531" s="43" t="s">
        <v>583</v>
      </c>
      <c r="B1531" t="s">
        <v>3872</v>
      </c>
      <c r="C1531" t="s">
        <v>112</v>
      </c>
      <c r="D1531" s="8" t="s">
        <v>104</v>
      </c>
      <c r="E1531" s="8" t="s">
        <v>160</v>
      </c>
      <c r="F1531" s="8" t="s">
        <v>48</v>
      </c>
      <c r="G1531" s="8" t="s">
        <v>9248</v>
      </c>
      <c r="H1531" s="8" t="s">
        <v>160</v>
      </c>
      <c r="I1531" s="8" t="s">
        <v>15</v>
      </c>
      <c r="J1531" s="8">
        <v>75</v>
      </c>
      <c r="K1531" s="14" t="s">
        <v>582</v>
      </c>
      <c r="L1531" s="14" t="s">
        <v>6135</v>
      </c>
      <c r="M1531" s="10">
        <v>1.4913560978885401</v>
      </c>
      <c r="N1531" s="8" t="s">
        <v>9240</v>
      </c>
      <c r="O1531" s="8" t="s">
        <v>125</v>
      </c>
      <c r="P1531" s="9">
        <v>0.39277777777777778</v>
      </c>
      <c r="Q1531" s="9">
        <v>0.39776620370370369</v>
      </c>
      <c r="R1531" s="8">
        <v>0</v>
      </c>
      <c r="S1531" s="10">
        <v>10.888888888333334</v>
      </c>
      <c r="T1531" s="8" t="s">
        <v>4370</v>
      </c>
      <c r="U1531" s="8" t="s">
        <v>4371</v>
      </c>
      <c r="V1531" s="10">
        <v>0.36469064908854798</v>
      </c>
      <c r="W1531">
        <v>2160.35</v>
      </c>
      <c r="X1531" s="8">
        <v>0</v>
      </c>
      <c r="Y1531" s="8">
        <v>0</v>
      </c>
      <c r="Z1531">
        <v>0</v>
      </c>
      <c r="AA1531">
        <v>0</v>
      </c>
      <c r="AB1531" s="8">
        <f>Solution[[#This Row],[Old Stop]] +1</f>
        <v>76</v>
      </c>
      <c r="AC1531" s="8" t="str">
        <f>_xlfn.CONCAT(Solution[[#This Row],[Old Rt '#]],"_",Solution[[#This Row],[Week '#]],"_", _xlfn.SWITCH(Solution[[#This Row],[Old Delivery Day]], "M", "Monday", "T", "Tuesday", "W", "Wednesday", "R", "Thursday", "F", "Friday"))</f>
        <v>101_Week4_Tuesday</v>
      </c>
      <c r="AD1531" s="20">
        <v>83.92</v>
      </c>
      <c r="AE1531" s="20">
        <v>88.148499999999999</v>
      </c>
      <c r="AF1531" s="20">
        <v>91.861599999999996</v>
      </c>
      <c r="AG1531" s="20">
        <v>79.184200000000004</v>
      </c>
      <c r="AH1531">
        <v>38.549999999999997</v>
      </c>
      <c r="AI1531" s="8" t="s">
        <v>3446</v>
      </c>
      <c r="AJ1531" s="8" t="s">
        <v>5705</v>
      </c>
      <c r="AK1531" s="8">
        <v>1</v>
      </c>
      <c r="AL1531" s="8">
        <v>0</v>
      </c>
      <c r="AM1531" s="11">
        <v>55.884999999999998</v>
      </c>
      <c r="AN1531" s="11">
        <v>42.226199999999999</v>
      </c>
      <c r="AO1531" t="s">
        <v>163</v>
      </c>
      <c r="AP1531" s="8" t="s">
        <v>191</v>
      </c>
      <c r="AQ1531" s="8" t="s">
        <v>44</v>
      </c>
      <c r="AR1531" s="8" t="s">
        <v>164</v>
      </c>
      <c r="AS1531" s="8" t="s">
        <v>163</v>
      </c>
      <c r="AT1531" s="8" t="s">
        <v>168</v>
      </c>
      <c r="AU15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1" s="8">
        <v>0</v>
      </c>
      <c r="AW1531">
        <v>20.98</v>
      </c>
      <c r="AX1531">
        <v>22.037125</v>
      </c>
      <c r="AY1531">
        <v>22.965399999999999</v>
      </c>
      <c r="AZ1531">
        <v>19.796050000000001</v>
      </c>
      <c r="BF1531" s="8"/>
      <c r="BG1531" s="8"/>
      <c r="BH1531" s="8"/>
      <c r="BI1531" s="11"/>
      <c r="BJ1531" s="11"/>
      <c r="BK1531" s="8"/>
      <c r="BL1531" s="8"/>
      <c r="BM1531" s="8"/>
      <c r="BN1531" s="8"/>
      <c r="BO1531" s="8"/>
      <c r="BP1531" s="8"/>
      <c r="BQ1531" s="8"/>
      <c r="BR1531" s="8"/>
    </row>
    <row r="1532" spans="1:70" x14ac:dyDescent="0.3">
      <c r="A1532" s="43" t="s">
        <v>578</v>
      </c>
      <c r="B1532" t="s">
        <v>4360</v>
      </c>
      <c r="C1532" t="s">
        <v>110</v>
      </c>
      <c r="D1532" s="8" t="s">
        <v>104</v>
      </c>
      <c r="E1532" s="8" t="s">
        <v>160</v>
      </c>
      <c r="F1532" s="8" t="s">
        <v>48</v>
      </c>
      <c r="G1532" s="8" t="s">
        <v>137</v>
      </c>
      <c r="H1532" s="8" t="s">
        <v>160</v>
      </c>
      <c r="I1532" s="8" t="s">
        <v>15</v>
      </c>
      <c r="J1532" s="8">
        <v>1</v>
      </c>
      <c r="K1532" s="14" t="s">
        <v>577</v>
      </c>
      <c r="L1532" s="14" t="s">
        <v>5804</v>
      </c>
      <c r="M1532" s="10">
        <v>1.6495736251445701</v>
      </c>
      <c r="N1532" s="8" t="s">
        <v>8240</v>
      </c>
      <c r="O1532" s="8" t="s">
        <v>147</v>
      </c>
      <c r="P1532" s="9">
        <v>0.3855439814814815</v>
      </c>
      <c r="Q1532" s="9">
        <v>0.39173611111111112</v>
      </c>
      <c r="R1532" s="8">
        <v>0</v>
      </c>
      <c r="S1532" s="10">
        <v>10.733333333333334</v>
      </c>
      <c r="T1532" s="8" t="s">
        <v>4362</v>
      </c>
      <c r="U1532" s="8" t="s">
        <v>4363</v>
      </c>
      <c r="V1532" s="10">
        <v>0.61395799840639098</v>
      </c>
      <c r="W1532">
        <v>2069.34</v>
      </c>
      <c r="X1532" s="8">
        <v>0</v>
      </c>
      <c r="Y1532" s="8">
        <v>0</v>
      </c>
      <c r="Z1532">
        <v>0</v>
      </c>
      <c r="AA1532">
        <v>0</v>
      </c>
      <c r="AB1532" s="8">
        <f>Solution[[#This Row],[Old Stop]] +1</f>
        <v>2</v>
      </c>
      <c r="AC1532" s="8" t="str">
        <f>_xlfn.CONCAT(Solution[[#This Row],[Old Rt '#]],"_",Solution[[#This Row],[Week '#]],"_", _xlfn.SWITCH(Solution[[#This Row],[Old Delivery Day]], "M", "Monday", "T", "Tuesday", "W", "Wednesday", "R", "Thursday", "F", "Friday"))</f>
        <v>101_Week4_Tuesday</v>
      </c>
      <c r="AD1532" s="20">
        <v>39.4</v>
      </c>
      <c r="AE1532" s="20">
        <v>39.4</v>
      </c>
      <c r="AF1532" s="20">
        <v>40.4938</v>
      </c>
      <c r="AG1532" s="20">
        <v>40.98</v>
      </c>
      <c r="AH1532">
        <v>40.98</v>
      </c>
      <c r="AI1532" s="8" t="s">
        <v>3446</v>
      </c>
      <c r="AJ1532" s="8" t="s">
        <v>5705</v>
      </c>
      <c r="AK1532" s="8">
        <v>1</v>
      </c>
      <c r="AL1532" s="8">
        <v>0</v>
      </c>
      <c r="AM1532" s="11">
        <v>39.4</v>
      </c>
      <c r="AN1532" s="11">
        <v>40.98</v>
      </c>
      <c r="AO1532" t="s">
        <v>163</v>
      </c>
      <c r="AP1532" s="8" t="s">
        <v>191</v>
      </c>
      <c r="AQ1532" s="8" t="s">
        <v>44</v>
      </c>
      <c r="AR1532" s="8" t="s">
        <v>164</v>
      </c>
      <c r="AS1532" s="8" t="s">
        <v>163</v>
      </c>
      <c r="AT1532" s="8" t="s">
        <v>168</v>
      </c>
      <c r="AU15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2" s="8">
        <v>0</v>
      </c>
      <c r="AW1532">
        <v>9.85</v>
      </c>
      <c r="AX1532">
        <v>9.85</v>
      </c>
      <c r="AY1532">
        <v>10.12345</v>
      </c>
      <c r="AZ1532">
        <v>10.244999999999999</v>
      </c>
      <c r="BF1532" s="8"/>
      <c r="BG1532" s="8"/>
      <c r="BH1532" s="8"/>
      <c r="BI1532" s="11"/>
      <c r="BJ1532" s="11"/>
      <c r="BK1532" s="8"/>
      <c r="BL1532" s="8"/>
      <c r="BM1532" s="8"/>
      <c r="BN1532" s="8"/>
      <c r="BO1532" s="8"/>
      <c r="BP1532" s="8"/>
      <c r="BQ1532" s="8"/>
      <c r="BR1532" s="8"/>
    </row>
    <row r="1533" spans="1:70" x14ac:dyDescent="0.3">
      <c r="A1533" s="43" t="s">
        <v>525</v>
      </c>
      <c r="B1533" t="s">
        <v>3537</v>
      </c>
      <c r="C1533" t="s">
        <v>123</v>
      </c>
      <c r="D1533" s="8" t="s">
        <v>104</v>
      </c>
      <c r="E1533" s="8" t="s">
        <v>160</v>
      </c>
      <c r="F1533" s="8" t="s">
        <v>48</v>
      </c>
      <c r="G1533" s="8" t="s">
        <v>4497</v>
      </c>
      <c r="H1533" s="8" t="s">
        <v>160</v>
      </c>
      <c r="I1533" s="8" t="s">
        <v>15</v>
      </c>
      <c r="J1533" s="8">
        <v>80</v>
      </c>
      <c r="K1533" s="14" t="s">
        <v>524</v>
      </c>
      <c r="L1533" s="14" t="s">
        <v>6107</v>
      </c>
      <c r="M1533" s="10">
        <v>0.75762579676981501</v>
      </c>
      <c r="N1533" s="8" t="s">
        <v>8228</v>
      </c>
      <c r="O1533" s="8" t="s">
        <v>125</v>
      </c>
      <c r="P1533" s="9">
        <v>0.41740740740740739</v>
      </c>
      <c r="Q1533" s="9">
        <v>0.41920138888888892</v>
      </c>
      <c r="R1533" s="8">
        <v>0</v>
      </c>
      <c r="S1533" s="10">
        <v>2.7583333333333333</v>
      </c>
      <c r="T1533" s="8" t="s">
        <v>4349</v>
      </c>
      <c r="U1533" s="8" t="s">
        <v>4350</v>
      </c>
      <c r="V1533" s="10">
        <v>0.22403056311568001</v>
      </c>
      <c r="W1533">
        <v>871.45</v>
      </c>
      <c r="X1533" s="8">
        <v>0</v>
      </c>
      <c r="Y1533" s="8">
        <v>0</v>
      </c>
      <c r="Z1533">
        <v>0</v>
      </c>
      <c r="AA1533">
        <v>0</v>
      </c>
      <c r="AB1533" s="8">
        <f>Solution[[#This Row],[Old Stop]] +1</f>
        <v>81</v>
      </c>
      <c r="AC1533" s="8" t="str">
        <f>_xlfn.CONCAT(Solution[[#This Row],[Old Rt '#]],"_",Solution[[#This Row],[Week '#]],"_", _xlfn.SWITCH(Solution[[#This Row],[Old Delivery Day]], "M", "Monday", "T", "Tuesday", "W", "Wednesday", "R", "Thursday", "F", "Friday"))</f>
        <v>101_Week4_Tuesday</v>
      </c>
      <c r="AD1533" s="20">
        <v>32.020000000000003</v>
      </c>
      <c r="AE1533" s="20">
        <v>31.0762</v>
      </c>
      <c r="AF1533" s="20">
        <v>33.6633</v>
      </c>
      <c r="AG1533" s="20">
        <v>35.522799999999997</v>
      </c>
      <c r="AH1533">
        <v>17.16</v>
      </c>
      <c r="AI1533" s="8" t="s">
        <v>3446</v>
      </c>
      <c r="AJ1533" s="8" t="s">
        <v>5705</v>
      </c>
      <c r="AK1533" s="8">
        <v>1</v>
      </c>
      <c r="AL1533" s="8">
        <v>0</v>
      </c>
      <c r="AM1533" s="11">
        <v>16.37</v>
      </c>
      <c r="AN1533" s="11">
        <v>18.03</v>
      </c>
      <c r="AO1533" t="s">
        <v>163</v>
      </c>
      <c r="AP1533" s="8" t="s">
        <v>191</v>
      </c>
      <c r="AQ1533" s="8" t="s">
        <v>44</v>
      </c>
      <c r="AR1533" s="8" t="s">
        <v>164</v>
      </c>
      <c r="AS1533" s="8" t="s">
        <v>163</v>
      </c>
      <c r="AT1533" s="8" t="s">
        <v>168</v>
      </c>
      <c r="AU15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3" s="8">
        <v>0</v>
      </c>
      <c r="AW1533">
        <v>8.0050000000000008</v>
      </c>
      <c r="AX1533">
        <v>7.76905</v>
      </c>
      <c r="AY1533">
        <v>8.4158249999999999</v>
      </c>
      <c r="AZ1533">
        <v>8.8806999999999992</v>
      </c>
      <c r="BF1533" s="8"/>
      <c r="BG1533" s="8"/>
      <c r="BH1533" s="8"/>
      <c r="BI1533" s="11"/>
      <c r="BJ1533" s="11"/>
      <c r="BK1533" s="8"/>
      <c r="BL1533" s="8"/>
      <c r="BM1533" s="8"/>
      <c r="BN1533" s="8"/>
      <c r="BO1533" s="8"/>
      <c r="BP1533" s="8"/>
      <c r="BQ1533" s="8"/>
      <c r="BR1533" s="8"/>
    </row>
    <row r="1534" spans="1:70" x14ac:dyDescent="0.3">
      <c r="A1534" s="43" t="s">
        <v>1960</v>
      </c>
      <c r="B1534" t="s">
        <v>4356</v>
      </c>
      <c r="C1534" t="s">
        <v>110</v>
      </c>
      <c r="D1534" s="8" t="s">
        <v>104</v>
      </c>
      <c r="E1534" s="8" t="s">
        <v>160</v>
      </c>
      <c r="F1534" s="8" t="s">
        <v>48</v>
      </c>
      <c r="G1534" s="8" t="s">
        <v>9253</v>
      </c>
      <c r="H1534" s="8" t="s">
        <v>160</v>
      </c>
      <c r="I1534" s="8" t="s">
        <v>15</v>
      </c>
      <c r="J1534" s="8">
        <v>55</v>
      </c>
      <c r="K1534" s="14" t="s">
        <v>1959</v>
      </c>
      <c r="L1534" s="14" t="s">
        <v>5977</v>
      </c>
      <c r="M1534" s="10">
        <v>0.37130044005542101</v>
      </c>
      <c r="N1534" s="8" t="s">
        <v>9241</v>
      </c>
      <c r="O1534" s="8" t="s">
        <v>125</v>
      </c>
      <c r="P1534" s="9">
        <v>0.41354166666666664</v>
      </c>
      <c r="Q1534" s="9">
        <v>0.41688657407407409</v>
      </c>
      <c r="R1534" s="8">
        <v>0</v>
      </c>
      <c r="S1534" s="10">
        <v>6.3</v>
      </c>
      <c r="T1534" s="8" t="s">
        <v>4358</v>
      </c>
      <c r="U1534" s="8" t="s">
        <v>4359</v>
      </c>
      <c r="V1534" s="10">
        <v>9.6018090575523393E-2</v>
      </c>
      <c r="W1534">
        <v>423</v>
      </c>
      <c r="X1534" s="8">
        <v>0</v>
      </c>
      <c r="Y1534" s="8">
        <v>0</v>
      </c>
      <c r="Z1534">
        <v>0</v>
      </c>
      <c r="AA1534">
        <v>0</v>
      </c>
      <c r="AB1534" s="8">
        <f>Solution[[#This Row],[Old Stop]] +1</f>
        <v>56</v>
      </c>
      <c r="AC1534" s="8" t="str">
        <f>_xlfn.CONCAT(Solution[[#This Row],[Old Rt '#]],"_",Solution[[#This Row],[Week '#]],"_", _xlfn.SWITCH(Solution[[#This Row],[Old Delivery Day]], "M", "Monday", "T", "Tuesday", "W", "Wednesday", "R", "Thursday", "F", "Friday"))</f>
        <v>101_Week4_Tuesday</v>
      </c>
      <c r="AD1534" s="20">
        <v>0</v>
      </c>
      <c r="AE1534" s="20">
        <v>35.25</v>
      </c>
      <c r="AF1534" s="20">
        <v>35.25</v>
      </c>
      <c r="AG1534" s="20">
        <v>35.25</v>
      </c>
      <c r="AH1534">
        <v>18.690000000000001</v>
      </c>
      <c r="AI1534" s="8" t="s">
        <v>3446</v>
      </c>
      <c r="AJ1534" s="8" t="s">
        <v>5705</v>
      </c>
      <c r="AK1534" s="8">
        <v>1</v>
      </c>
      <c r="AL1534" s="8">
        <v>0</v>
      </c>
      <c r="AM1534" s="11">
        <v>17.625</v>
      </c>
      <c r="AN1534" s="11">
        <v>17.625</v>
      </c>
      <c r="AO1534" t="s">
        <v>163</v>
      </c>
      <c r="AP1534" s="8" t="s">
        <v>191</v>
      </c>
      <c r="AQ1534" s="8" t="s">
        <v>44</v>
      </c>
      <c r="AR1534" s="8" t="s">
        <v>164</v>
      </c>
      <c r="AS1534" s="8" t="s">
        <v>163</v>
      </c>
      <c r="AT1534" s="8" t="s">
        <v>168</v>
      </c>
      <c r="AU15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4" s="8">
        <v>0</v>
      </c>
      <c r="AW1534">
        <v>0</v>
      </c>
      <c r="AX1534">
        <v>8.8125</v>
      </c>
      <c r="AY1534">
        <v>8.8125</v>
      </c>
      <c r="AZ1534">
        <v>8.8125</v>
      </c>
      <c r="BF1534" s="8"/>
      <c r="BG1534" s="8"/>
      <c r="BH1534" s="8"/>
      <c r="BI1534" s="11"/>
      <c r="BJ1534" s="11"/>
      <c r="BK1534" s="8"/>
      <c r="BL1534" s="8"/>
      <c r="BM1534" s="8"/>
      <c r="BN1534" s="8"/>
      <c r="BO1534" s="8"/>
      <c r="BP1534" s="8"/>
      <c r="BQ1534" s="8"/>
      <c r="BR1534" s="8"/>
    </row>
    <row r="1535" spans="1:70" x14ac:dyDescent="0.3">
      <c r="A1535" s="43" t="s">
        <v>588</v>
      </c>
      <c r="B1535" t="s">
        <v>4352</v>
      </c>
      <c r="C1535" t="s">
        <v>110</v>
      </c>
      <c r="D1535" s="8" t="s">
        <v>104</v>
      </c>
      <c r="E1535" s="8" t="s">
        <v>160</v>
      </c>
      <c r="F1535" s="8" t="s">
        <v>48</v>
      </c>
      <c r="G1535" s="8" t="s">
        <v>140</v>
      </c>
      <c r="H1535" s="8" t="s">
        <v>160</v>
      </c>
      <c r="I1535" s="8" t="s">
        <v>15</v>
      </c>
      <c r="J1535" s="8">
        <v>50</v>
      </c>
      <c r="K1535" s="14" t="s">
        <v>587</v>
      </c>
      <c r="L1535" s="14" t="s">
        <v>5847</v>
      </c>
      <c r="M1535" s="10">
        <v>0.34995435052087498</v>
      </c>
      <c r="N1535" s="8" t="s">
        <v>8234</v>
      </c>
      <c r="O1535" s="8" t="s">
        <v>147</v>
      </c>
      <c r="P1535" s="9">
        <v>0.40021990740740743</v>
      </c>
      <c r="Q1535" s="9">
        <v>0.41327546296296297</v>
      </c>
      <c r="R1535" s="8">
        <v>0</v>
      </c>
      <c r="S1535" s="10">
        <v>16.304166666666667</v>
      </c>
      <c r="T1535" s="8" t="s">
        <v>4354</v>
      </c>
      <c r="U1535" s="8" t="s">
        <v>4355</v>
      </c>
      <c r="V1535" s="10">
        <v>8.5508335528495599E-2</v>
      </c>
      <c r="W1535">
        <v>8805.34</v>
      </c>
      <c r="X1535" s="8">
        <v>23</v>
      </c>
      <c r="Y1535" s="8">
        <v>0.634920634920635</v>
      </c>
      <c r="Z1535">
        <v>3</v>
      </c>
      <c r="AA1535">
        <v>63</v>
      </c>
      <c r="AB1535" s="8">
        <f>Solution[[#This Row],[Old Stop]] +1</f>
        <v>51</v>
      </c>
      <c r="AC1535" s="8" t="str">
        <f>_xlfn.CONCAT(Solution[[#This Row],[Old Rt '#]],"_",Solution[[#This Row],[Week '#]],"_", _xlfn.SWITCH(Solution[[#This Row],[Old Delivery Day]], "M", "Monday", "T", "Tuesday", "W", "Wednesday", "R", "Thursday", "F", "Friday"))</f>
        <v>101_Week4_Tuesday</v>
      </c>
      <c r="AD1535" s="20">
        <v>169.91229999999999</v>
      </c>
      <c r="AE1535" s="20">
        <v>165.79</v>
      </c>
      <c r="AF1535" s="20">
        <v>166.6292</v>
      </c>
      <c r="AG1535" s="20">
        <v>169.7807</v>
      </c>
      <c r="AH1535">
        <v>165.68</v>
      </c>
      <c r="AI1535" s="8" t="s">
        <v>3446</v>
      </c>
      <c r="AJ1535" s="8" t="s">
        <v>5705</v>
      </c>
      <c r="AK1535" s="8">
        <v>1</v>
      </c>
      <c r="AL1535" s="8">
        <v>63</v>
      </c>
      <c r="AM1535" s="11">
        <v>161.45869999999999</v>
      </c>
      <c r="AN1535" s="11">
        <v>171.0712</v>
      </c>
      <c r="AO1535" t="s">
        <v>163</v>
      </c>
      <c r="AP1535" s="8" t="s">
        <v>191</v>
      </c>
      <c r="AQ1535" s="8" t="s">
        <v>44</v>
      </c>
      <c r="AR1535" s="8" t="s">
        <v>164</v>
      </c>
      <c r="AS1535" s="8" t="s">
        <v>163</v>
      </c>
      <c r="AT1535" s="8" t="s">
        <v>168</v>
      </c>
      <c r="AU15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5" s="8">
        <v>63</v>
      </c>
      <c r="AW1535">
        <v>42.478074999999997</v>
      </c>
      <c r="AX1535">
        <v>41.447499999999998</v>
      </c>
      <c r="AY1535">
        <v>41.657299999999999</v>
      </c>
      <c r="AZ1535">
        <v>42.445174999999999</v>
      </c>
      <c r="BF1535" s="8"/>
      <c r="BG1535" s="8"/>
      <c r="BH1535" s="8"/>
      <c r="BI1535" s="11"/>
      <c r="BJ1535" s="11"/>
      <c r="BK1535" s="8"/>
      <c r="BL1535" s="8"/>
      <c r="BM1535" s="8"/>
      <c r="BN1535" s="8"/>
      <c r="BO1535" s="8"/>
      <c r="BP1535" s="8"/>
      <c r="BQ1535" s="8"/>
      <c r="BR1535" s="8"/>
    </row>
    <row r="1536" spans="1:70" x14ac:dyDescent="0.3">
      <c r="A1536" s="43" t="s">
        <v>591</v>
      </c>
      <c r="B1536" t="s">
        <v>4373</v>
      </c>
      <c r="C1536" t="s">
        <v>110</v>
      </c>
      <c r="D1536" s="8" t="s">
        <v>104</v>
      </c>
      <c r="E1536" s="8" t="s">
        <v>160</v>
      </c>
      <c r="F1536" s="8" t="s">
        <v>48</v>
      </c>
      <c r="G1536" s="8" t="s">
        <v>9252</v>
      </c>
      <c r="H1536" s="8" t="s">
        <v>160</v>
      </c>
      <c r="I1536" s="8" t="s">
        <v>15</v>
      </c>
      <c r="J1536" s="8">
        <v>30</v>
      </c>
      <c r="K1536" s="14" t="s">
        <v>590</v>
      </c>
      <c r="L1536" s="14" t="s">
        <v>5849</v>
      </c>
      <c r="M1536" s="10">
        <v>1.7454638235976501</v>
      </c>
      <c r="N1536" s="8" t="s">
        <v>9242</v>
      </c>
      <c r="O1536" s="8" t="s">
        <v>147</v>
      </c>
      <c r="P1536" s="9">
        <v>0.37888888888888889</v>
      </c>
      <c r="Q1536" s="9">
        <v>0.38440972222222225</v>
      </c>
      <c r="R1536" s="8">
        <v>0</v>
      </c>
      <c r="S1536" s="10">
        <v>7.375</v>
      </c>
      <c r="T1536" s="8" t="s">
        <v>4375</v>
      </c>
      <c r="U1536" s="8" t="s">
        <v>4376</v>
      </c>
      <c r="V1536" s="10">
        <v>0.91284283055847504</v>
      </c>
      <c r="W1536">
        <v>3090.57</v>
      </c>
      <c r="X1536" s="8">
        <v>0</v>
      </c>
      <c r="Y1536" s="8">
        <v>0</v>
      </c>
      <c r="Z1536">
        <v>0</v>
      </c>
      <c r="AA1536">
        <v>0</v>
      </c>
      <c r="AB1536" s="8">
        <f>Solution[[#This Row],[Old Stop]] +1</f>
        <v>31</v>
      </c>
      <c r="AC1536" s="8" t="str">
        <f>_xlfn.CONCAT(Solution[[#This Row],[Old Rt '#]],"_",Solution[[#This Row],[Week '#]],"_", _xlfn.SWITCH(Solution[[#This Row],[Old Delivery Day]], "M", "Monday", "T", "Tuesday", "W", "Wednesday", "R", "Thursday", "F", "Friday"))</f>
        <v>101_Week4_Tuesday</v>
      </c>
      <c r="AD1536" s="20">
        <v>56.228400000000001</v>
      </c>
      <c r="AE1536" s="20">
        <v>69.964600000000004</v>
      </c>
      <c r="AF1536" s="20">
        <v>65.871499999999997</v>
      </c>
      <c r="AG1536" s="20">
        <v>66.864599999999996</v>
      </c>
      <c r="AH1536">
        <v>71.27</v>
      </c>
      <c r="AI1536" s="8" t="s">
        <v>3446</v>
      </c>
      <c r="AJ1536" s="8" t="s">
        <v>5705</v>
      </c>
      <c r="AK1536" s="8">
        <v>1</v>
      </c>
      <c r="AL1536" s="8">
        <v>0</v>
      </c>
      <c r="AM1536" s="11">
        <v>66.174999999999997</v>
      </c>
      <c r="AN1536" s="11">
        <v>67.234999999999999</v>
      </c>
      <c r="AO1536" t="s">
        <v>163</v>
      </c>
      <c r="AP1536" s="8" t="s">
        <v>191</v>
      </c>
      <c r="AQ1536" s="8" t="s">
        <v>44</v>
      </c>
      <c r="AR1536" s="8" t="s">
        <v>164</v>
      </c>
      <c r="AS1536" s="8" t="s">
        <v>163</v>
      </c>
      <c r="AT1536" s="8" t="s">
        <v>168</v>
      </c>
      <c r="AU15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6" s="8">
        <v>0</v>
      </c>
      <c r="AW1536">
        <v>14.0571</v>
      </c>
      <c r="AX1536">
        <v>17.491150000000001</v>
      </c>
      <c r="AY1536">
        <v>16.467874999999999</v>
      </c>
      <c r="AZ1536">
        <v>16.716149999999999</v>
      </c>
      <c r="BF1536" s="8"/>
      <c r="BG1536" s="8"/>
      <c r="BH1536" s="8"/>
      <c r="BI1536" s="11"/>
      <c r="BJ1536" s="11"/>
      <c r="BK1536" s="8"/>
      <c r="BL1536" s="8"/>
      <c r="BM1536" s="8"/>
      <c r="BN1536" s="8"/>
      <c r="BO1536" s="8"/>
      <c r="BP1536" s="8"/>
      <c r="BQ1536" s="8"/>
      <c r="BR1536" s="8"/>
    </row>
    <row r="1537" spans="1:70" x14ac:dyDescent="0.3">
      <c r="A1537" s="43" t="s">
        <v>370</v>
      </c>
      <c r="B1537" t="s">
        <v>3832</v>
      </c>
      <c r="C1537" t="s">
        <v>110</v>
      </c>
      <c r="D1537" s="8" t="s">
        <v>104</v>
      </c>
      <c r="E1537" s="8" t="s">
        <v>160</v>
      </c>
      <c r="F1537" s="8" t="s">
        <v>48</v>
      </c>
      <c r="G1537" s="8" t="s">
        <v>132</v>
      </c>
      <c r="H1537" s="8" t="s">
        <v>160</v>
      </c>
      <c r="I1537" s="8" t="s">
        <v>12</v>
      </c>
      <c r="J1537" s="8">
        <v>180</v>
      </c>
      <c r="K1537" s="14" t="s">
        <v>369</v>
      </c>
      <c r="L1537" s="14" t="s">
        <v>5758</v>
      </c>
      <c r="M1537" s="10">
        <v>5.9290685889492698</v>
      </c>
      <c r="N1537" s="8" t="s">
        <v>8263</v>
      </c>
      <c r="O1537" s="8" t="s">
        <v>147</v>
      </c>
      <c r="P1537" s="9">
        <v>0.25410879629629629</v>
      </c>
      <c r="Q1537" s="9">
        <v>0.26429398148148148</v>
      </c>
      <c r="R1537" s="8">
        <v>0</v>
      </c>
      <c r="S1537" s="10">
        <v>15.366666666666667</v>
      </c>
      <c r="T1537" s="8" t="s">
        <v>3834</v>
      </c>
      <c r="U1537" s="8" t="s">
        <v>3835</v>
      </c>
      <c r="V1537" s="10">
        <v>2.5223878530891102</v>
      </c>
      <c r="W1537">
        <v>8641.31</v>
      </c>
      <c r="X1537" s="8">
        <v>0</v>
      </c>
      <c r="Y1537" s="8">
        <v>0</v>
      </c>
      <c r="Z1537">
        <v>0</v>
      </c>
      <c r="AA1537">
        <v>0</v>
      </c>
      <c r="AB1537" s="8">
        <f>Solution[[#This Row],[Old Stop]] +1</f>
        <v>181</v>
      </c>
      <c r="AC1537" s="8" t="str">
        <f>_xlfn.CONCAT(Solution[[#This Row],[Old Rt '#]],"_",Solution[[#This Row],[Week '#]],"_", _xlfn.SWITCH(Solution[[#This Row],[Old Delivery Day]], "M", "Monday", "T", "Tuesday", "W", "Wednesday", "R", "Thursday", "F", "Friday"))</f>
        <v>101_Week4_Wednesday</v>
      </c>
      <c r="AD1537" s="20">
        <v>170.33609999999999</v>
      </c>
      <c r="AE1537" s="20">
        <v>166.2792</v>
      </c>
      <c r="AF1537" s="20">
        <v>159.285</v>
      </c>
      <c r="AG1537" s="20">
        <v>155.75299999999999</v>
      </c>
      <c r="AH1537">
        <v>191.32</v>
      </c>
      <c r="AI1537" s="8" t="s">
        <v>3446</v>
      </c>
      <c r="AJ1537" s="8" t="s">
        <v>5705</v>
      </c>
      <c r="AK1537" s="8">
        <v>1</v>
      </c>
      <c r="AL1537" s="8">
        <v>0</v>
      </c>
      <c r="AM1537" s="11">
        <v>158.54249999999999</v>
      </c>
      <c r="AN1537" s="11">
        <v>149.9025</v>
      </c>
      <c r="AO1537" t="s">
        <v>163</v>
      </c>
      <c r="AP1537" s="8" t="s">
        <v>191</v>
      </c>
      <c r="AQ1537" s="8" t="s">
        <v>44</v>
      </c>
      <c r="AR1537" s="8" t="s">
        <v>164</v>
      </c>
      <c r="AS1537" s="8" t="s">
        <v>163</v>
      </c>
      <c r="AT1537" s="8" t="s">
        <v>168</v>
      </c>
      <c r="AU15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37" s="8">
        <v>0</v>
      </c>
      <c r="AW1537">
        <v>42.584024999999997</v>
      </c>
      <c r="AX1537">
        <v>41.569800000000001</v>
      </c>
      <c r="AY1537">
        <v>39.821249999999999</v>
      </c>
      <c r="AZ1537">
        <v>38.938249999999996</v>
      </c>
      <c r="BF1537" s="8"/>
      <c r="BG1537" s="8"/>
      <c r="BH1537" s="8"/>
      <c r="BI1537" s="11"/>
      <c r="BJ1537" s="11"/>
      <c r="BK1537" s="8"/>
      <c r="BL1537" s="8"/>
      <c r="BM1537" s="8"/>
      <c r="BN1537" s="8"/>
      <c r="BO1537" s="8"/>
      <c r="BP1537" s="8"/>
      <c r="BQ1537" s="8"/>
      <c r="BR1537" s="8"/>
    </row>
    <row r="1538" spans="1:70" x14ac:dyDescent="0.3">
      <c r="A1538" s="43" t="s">
        <v>77</v>
      </c>
      <c r="D1538" s="8" t="s">
        <v>104</v>
      </c>
      <c r="E1538" s="8" t="s">
        <v>160</v>
      </c>
      <c r="F1538" s="8" t="s">
        <v>12</v>
      </c>
      <c r="J1538" s="8"/>
      <c r="K1538" s="14" t="s">
        <v>3551</v>
      </c>
      <c r="L1538" s="14" t="s">
        <v>3552</v>
      </c>
      <c r="M1538" s="10">
        <v>43.939276492675702</v>
      </c>
      <c r="N1538" s="8" t="s">
        <v>8269</v>
      </c>
      <c r="P1538" s="9">
        <v>0.73265046296296299</v>
      </c>
      <c r="Q1538" s="9">
        <v>0.73265046296296299</v>
      </c>
      <c r="R1538" s="8">
        <v>0</v>
      </c>
      <c r="T1538" s="8" t="s">
        <v>3553</v>
      </c>
      <c r="U1538" s="8" t="s">
        <v>3554</v>
      </c>
      <c r="V1538" s="10">
        <v>33.923691701307597</v>
      </c>
      <c r="W1538"/>
      <c r="Z1538"/>
      <c r="AA1538"/>
      <c r="AB1538" s="8">
        <f>Solution[[#This Row],[Old Stop]] +1</f>
        <v>1</v>
      </c>
      <c r="AC1538" s="8" t="e">
        <f>_xlfn.CONCAT(Solution[[#This Row],[Old Rt '#]],"_",Solution[[#This Row],[Week '#]],"_", _xlfn.SWITCH(Solution[[#This Row],[Old Delivery Day]], "M", "Monday", "T", "Tuesday", "W", "Wednesday", "R", "Thursday", "F", "Friday"))</f>
        <v>#N/A</v>
      </c>
      <c r="AD1538" s="20"/>
      <c r="AE1538" s="20"/>
      <c r="AI1538" s="8" t="s">
        <v>4434</v>
      </c>
      <c r="AJ1538" s="8" t="s">
        <v>5609</v>
      </c>
      <c r="AK1538" s="8">
        <v>17</v>
      </c>
      <c r="AL1538" s="8"/>
      <c r="AM1538" s="11"/>
      <c r="AN1538" s="11"/>
      <c r="AO1538" t="s">
        <v>163</v>
      </c>
      <c r="AP1538" s="8"/>
      <c r="AQ1538" s="8"/>
      <c r="AR1538" s="8" t="s">
        <v>163</v>
      </c>
      <c r="AS1538" s="8" t="s">
        <v>163</v>
      </c>
      <c r="AT1538" s="8"/>
      <c r="AU15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38" s="8"/>
      <c r="BF1538" s="8"/>
      <c r="BG1538" s="8"/>
      <c r="BH1538" s="8"/>
      <c r="BI1538" s="11"/>
      <c r="BJ1538" s="11"/>
      <c r="BK1538" s="8"/>
      <c r="BL1538" s="8"/>
      <c r="BM1538" s="8"/>
      <c r="BN1538" s="8"/>
      <c r="BO1538" s="8"/>
      <c r="BP1538" s="8"/>
      <c r="BQ1538" s="8"/>
      <c r="BR1538" s="8"/>
    </row>
    <row r="1539" spans="1:70" x14ac:dyDescent="0.3">
      <c r="A1539" s="43" t="s">
        <v>1425</v>
      </c>
      <c r="B1539" t="s">
        <v>111</v>
      </c>
      <c r="C1539" t="s">
        <v>4571</v>
      </c>
      <c r="D1539" s="8" t="s">
        <v>104</v>
      </c>
      <c r="E1539" s="8" t="s">
        <v>160</v>
      </c>
      <c r="F1539" s="8" t="s">
        <v>12</v>
      </c>
      <c r="G1539" s="8" t="s">
        <v>9269</v>
      </c>
      <c r="H1539" s="8" t="s">
        <v>290</v>
      </c>
      <c r="I1539" s="8" t="s">
        <v>48</v>
      </c>
      <c r="J1539" s="8">
        <v>6</v>
      </c>
      <c r="K1539" s="14" t="s">
        <v>1424</v>
      </c>
      <c r="L1539" s="14" t="s">
        <v>5869</v>
      </c>
      <c r="M1539" s="10">
        <v>3.69541293470445</v>
      </c>
      <c r="N1539" s="8" t="s">
        <v>8264</v>
      </c>
      <c r="O1539" s="8" t="s">
        <v>147</v>
      </c>
      <c r="P1539" s="9">
        <v>0.69677083333333334</v>
      </c>
      <c r="Q1539" s="9">
        <v>0.7021412037037037</v>
      </c>
      <c r="R1539" s="8">
        <v>0</v>
      </c>
      <c r="S1539" s="10">
        <v>4.7233333333333336</v>
      </c>
      <c r="T1539" s="8" t="s">
        <v>4410</v>
      </c>
      <c r="U1539" s="8" t="s">
        <v>4411</v>
      </c>
      <c r="V1539" s="10">
        <v>2.3828598606701701</v>
      </c>
      <c r="W1539">
        <v>1656.48</v>
      </c>
      <c r="X1539" s="8">
        <v>0</v>
      </c>
      <c r="Y1539" s="8">
        <v>0</v>
      </c>
      <c r="Z1539">
        <v>0</v>
      </c>
      <c r="AA1539">
        <v>0</v>
      </c>
      <c r="AB1539" s="8">
        <f>Solution[[#This Row],[Old Stop]] +1</f>
        <v>7</v>
      </c>
      <c r="AC1539" s="8" t="str">
        <f>_xlfn.CONCAT(Solution[[#This Row],[Old Rt '#]],"_",Solution[[#This Row],[Week '#]],"_", _xlfn.SWITCH(Solution[[#This Row],[Old Delivery Day]], "M", "Monday", "T", "Tuesday", "W", "Wednesday", "R", "Thursday", "F", "Friday"))</f>
        <v>105_Week4_Thursday</v>
      </c>
      <c r="AD1539" s="20">
        <v>37.190800000000003</v>
      </c>
      <c r="AE1539" s="20">
        <v>24.112300000000001</v>
      </c>
      <c r="AF1539" s="20">
        <v>21.1464</v>
      </c>
      <c r="AG1539" s="20">
        <v>24.4846</v>
      </c>
      <c r="AH1539">
        <v>21.81</v>
      </c>
      <c r="AI1539" s="8" t="s">
        <v>4434</v>
      </c>
      <c r="AJ1539" s="8" t="s">
        <v>5609</v>
      </c>
      <c r="AK1539" s="8">
        <v>2</v>
      </c>
      <c r="AL1539" s="8">
        <v>0</v>
      </c>
      <c r="AM1539" s="11">
        <v>10.255000000000001</v>
      </c>
      <c r="AN1539" s="11">
        <v>11.1531</v>
      </c>
      <c r="AO1539" t="s">
        <v>163</v>
      </c>
      <c r="AP1539" s="8" t="s">
        <v>191</v>
      </c>
      <c r="AQ1539" s="8" t="s">
        <v>44</v>
      </c>
      <c r="AR1539" s="8" t="s">
        <v>163</v>
      </c>
      <c r="AS1539" s="8" t="s">
        <v>163</v>
      </c>
      <c r="AT1539" s="8" t="s">
        <v>168</v>
      </c>
      <c r="AU15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39" s="8">
        <v>0</v>
      </c>
      <c r="AW1539">
        <v>9.2977000000000007</v>
      </c>
      <c r="AX1539">
        <v>6.0280750000000003</v>
      </c>
      <c r="AY1539">
        <v>5.2866</v>
      </c>
      <c r="AZ1539">
        <v>6.1211500000000001</v>
      </c>
      <c r="BF1539" s="8"/>
      <c r="BG1539" s="8"/>
      <c r="BH1539" s="8"/>
      <c r="BI1539" s="11"/>
      <c r="BJ1539" s="11"/>
      <c r="BK1539" s="8"/>
      <c r="BL1539" s="8"/>
      <c r="BM1539" s="8"/>
      <c r="BN1539" s="8"/>
      <c r="BO1539" s="8"/>
      <c r="BP1539" s="8"/>
      <c r="BQ1539" s="8"/>
      <c r="BR1539" s="8"/>
    </row>
    <row r="1540" spans="1:70" x14ac:dyDescent="0.3">
      <c r="A1540" s="43" t="s">
        <v>1410</v>
      </c>
      <c r="B1540" t="s">
        <v>111</v>
      </c>
      <c r="C1540" t="s">
        <v>4383</v>
      </c>
      <c r="D1540" s="8" t="s">
        <v>104</v>
      </c>
      <c r="E1540" s="8" t="s">
        <v>160</v>
      </c>
      <c r="F1540" s="8" t="s">
        <v>48</v>
      </c>
      <c r="G1540" s="8" t="s">
        <v>9250</v>
      </c>
      <c r="H1540" s="8" t="s">
        <v>160</v>
      </c>
      <c r="I1540" s="8" t="s">
        <v>15</v>
      </c>
      <c r="J1540" s="8">
        <v>5</v>
      </c>
      <c r="K1540" s="14" t="s">
        <v>1409</v>
      </c>
      <c r="L1540" s="14" t="s">
        <v>5802</v>
      </c>
      <c r="M1540" s="10">
        <v>11.3871081171031</v>
      </c>
      <c r="N1540" s="8" t="s">
        <v>9243</v>
      </c>
      <c r="O1540" s="8" t="s">
        <v>147</v>
      </c>
      <c r="P1540" s="9">
        <v>0.36464120370370373</v>
      </c>
      <c r="Q1540" s="9">
        <v>0.37766203703703705</v>
      </c>
      <c r="R1540" s="8">
        <v>0</v>
      </c>
      <c r="S1540" s="10">
        <v>20.491666666666667</v>
      </c>
      <c r="T1540" s="8" t="s">
        <v>4385</v>
      </c>
      <c r="U1540" s="8" t="s">
        <v>4386</v>
      </c>
      <c r="V1540" s="10">
        <v>9.4916122698601306</v>
      </c>
      <c r="W1540">
        <v>5083.08</v>
      </c>
      <c r="X1540" s="8">
        <v>0</v>
      </c>
      <c r="Y1540" s="8">
        <v>0</v>
      </c>
      <c r="Z1540">
        <v>0</v>
      </c>
      <c r="AA1540">
        <v>0</v>
      </c>
      <c r="AB1540" s="8">
        <f>Solution[[#This Row],[Old Stop]] +1</f>
        <v>6</v>
      </c>
      <c r="AC1540" s="8" t="str">
        <f>_xlfn.CONCAT(Solution[[#This Row],[Old Rt '#]],"_",Solution[[#This Row],[Week '#]],"_", _xlfn.SWITCH(Solution[[#This Row],[Old Delivery Day]], "M", "Monday", "T", "Tuesday", "W", "Wednesday", "R", "Thursday", "F", "Friday"))</f>
        <v>101_Week4_Tuesday</v>
      </c>
      <c r="AD1540" s="20">
        <v>97.8476</v>
      </c>
      <c r="AE1540" s="20">
        <v>81.032300000000006</v>
      </c>
      <c r="AF1540" s="20">
        <v>84.766400000000004</v>
      </c>
      <c r="AG1540" s="20">
        <v>107.2321</v>
      </c>
      <c r="AH1540">
        <v>99.07</v>
      </c>
      <c r="AI1540" s="8" t="s">
        <v>3446</v>
      </c>
      <c r="AJ1540" s="8" t="s">
        <v>5705</v>
      </c>
      <c r="AK1540" s="8">
        <v>1</v>
      </c>
      <c r="AL1540" s="8">
        <v>0</v>
      </c>
      <c r="AM1540" s="11">
        <v>83.688699999999997</v>
      </c>
      <c r="AN1540" s="11">
        <v>108.58750000000001</v>
      </c>
      <c r="AO1540" t="s">
        <v>163</v>
      </c>
      <c r="AP1540" s="8" t="s">
        <v>191</v>
      </c>
      <c r="AQ1540" s="8" t="s">
        <v>44</v>
      </c>
      <c r="AR1540" s="8" t="s">
        <v>164</v>
      </c>
      <c r="AS1540" s="8" t="s">
        <v>163</v>
      </c>
      <c r="AT1540" s="8" t="s">
        <v>168</v>
      </c>
      <c r="AU15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0" s="8">
        <v>0</v>
      </c>
      <c r="AW1540">
        <v>24.4619</v>
      </c>
      <c r="AX1540">
        <v>20.258075000000002</v>
      </c>
      <c r="AY1540">
        <v>21.191600000000001</v>
      </c>
      <c r="AZ1540">
        <v>26.808025000000001</v>
      </c>
      <c r="BF1540" s="8"/>
      <c r="BG1540" s="8"/>
      <c r="BH1540" s="8"/>
      <c r="BI1540" s="11"/>
      <c r="BJ1540" s="11"/>
      <c r="BK1540" s="8"/>
      <c r="BL1540" s="8"/>
      <c r="BM1540" s="8"/>
      <c r="BN1540" s="8"/>
      <c r="BO1540" s="8"/>
      <c r="BP1540" s="8"/>
      <c r="BQ1540" s="8"/>
      <c r="BR1540" s="8"/>
    </row>
    <row r="1541" spans="1:70" x14ac:dyDescent="0.3">
      <c r="A1541" s="43" t="s">
        <v>1809</v>
      </c>
      <c r="B1541" t="s">
        <v>122</v>
      </c>
      <c r="C1541" t="s">
        <v>147</v>
      </c>
      <c r="D1541" s="8" t="s">
        <v>104</v>
      </c>
      <c r="E1541" s="8" t="s">
        <v>160</v>
      </c>
      <c r="F1541" s="8" t="s">
        <v>48</v>
      </c>
      <c r="G1541" s="8" t="s">
        <v>180</v>
      </c>
      <c r="H1541" s="8" t="s">
        <v>160</v>
      </c>
      <c r="I1541" s="8" t="s">
        <v>14</v>
      </c>
      <c r="J1541" s="8">
        <v>151</v>
      </c>
      <c r="K1541" s="14" t="s">
        <v>1808</v>
      </c>
      <c r="L1541" s="14" t="s">
        <v>5800</v>
      </c>
      <c r="M1541" s="10">
        <v>2.4011719492821402</v>
      </c>
      <c r="N1541" s="8" t="s">
        <v>8258</v>
      </c>
      <c r="O1541" s="8" t="s">
        <v>147</v>
      </c>
      <c r="P1541" s="9">
        <v>0.34862268518518519</v>
      </c>
      <c r="Q1541" s="9">
        <v>0.35674768518518518</v>
      </c>
      <c r="R1541" s="8">
        <v>0</v>
      </c>
      <c r="S1541" s="10">
        <v>8.7466666666666661</v>
      </c>
      <c r="T1541" s="8" t="s">
        <v>4329</v>
      </c>
      <c r="U1541" s="8" t="s">
        <v>4330</v>
      </c>
      <c r="V1541" s="10">
        <v>0.96280533692090398</v>
      </c>
      <c r="W1541">
        <v>780</v>
      </c>
      <c r="X1541" s="8">
        <v>0</v>
      </c>
      <c r="Y1541" s="8">
        <v>0</v>
      </c>
      <c r="Z1541">
        <v>0</v>
      </c>
      <c r="AA1541">
        <v>0</v>
      </c>
      <c r="AB1541" s="8">
        <f>Solution[[#This Row],[Old Stop]] +1</f>
        <v>152</v>
      </c>
      <c r="AC1541" s="8" t="str">
        <f>_xlfn.CONCAT(Solution[[#This Row],[Old Rt '#]],"_",Solution[[#This Row],[Week '#]],"_", _xlfn.SWITCH(Solution[[#This Row],[Old Delivery Day]], "M", "Monday", "T", "Tuesday", "W", "Wednesday", "R", "Thursday", "F", "Friday"))</f>
        <v>101_Week4_Friday</v>
      </c>
      <c r="AD1541" s="20">
        <v>15</v>
      </c>
      <c r="AE1541" s="20">
        <v>15</v>
      </c>
      <c r="AF1541" s="20">
        <v>15</v>
      </c>
      <c r="AG1541" s="20">
        <v>16.4285</v>
      </c>
      <c r="AH1541">
        <v>15.9</v>
      </c>
      <c r="AI1541" s="8" t="s">
        <v>3446</v>
      </c>
      <c r="AJ1541" s="8" t="s">
        <v>5705</v>
      </c>
      <c r="AK1541" s="8">
        <v>2</v>
      </c>
      <c r="AL1541" s="8">
        <v>0</v>
      </c>
      <c r="AM1541" s="11">
        <v>7.5</v>
      </c>
      <c r="AN1541" s="11">
        <v>8.4375</v>
      </c>
      <c r="AO1541" t="s">
        <v>163</v>
      </c>
      <c r="AP1541" s="8" t="s">
        <v>191</v>
      </c>
      <c r="AQ1541" s="8" t="s">
        <v>44</v>
      </c>
      <c r="AR1541" s="8" t="s">
        <v>164</v>
      </c>
      <c r="AS1541" s="8" t="s">
        <v>163</v>
      </c>
      <c r="AT1541" s="8" t="s">
        <v>168</v>
      </c>
      <c r="AU15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41" s="8">
        <v>0</v>
      </c>
      <c r="AW1541">
        <v>3.75</v>
      </c>
      <c r="AX1541">
        <v>3.75</v>
      </c>
      <c r="AY1541">
        <v>3.75</v>
      </c>
      <c r="AZ1541">
        <v>4.1071249999999999</v>
      </c>
      <c r="BF1541" s="8"/>
      <c r="BG1541" s="8"/>
      <c r="BH1541" s="8"/>
      <c r="BI1541" s="11"/>
      <c r="BJ1541" s="11"/>
      <c r="BK1541" s="8"/>
      <c r="BL1541" s="8"/>
      <c r="BM1541" s="8"/>
      <c r="BN1541" s="8"/>
      <c r="BO1541" s="8"/>
      <c r="BP1541" s="8"/>
      <c r="BQ1541" s="8"/>
      <c r="BR1541" s="8"/>
    </row>
    <row r="1542" spans="1:70" x14ac:dyDescent="0.3">
      <c r="A1542" s="43" t="s">
        <v>318</v>
      </c>
      <c r="B1542" t="s">
        <v>3848</v>
      </c>
      <c r="C1542" t="s">
        <v>110</v>
      </c>
      <c r="D1542" s="8" t="s">
        <v>104</v>
      </c>
      <c r="E1542" s="8" t="s">
        <v>160</v>
      </c>
      <c r="F1542" s="8" t="s">
        <v>48</v>
      </c>
      <c r="G1542" s="8" t="s">
        <v>155</v>
      </c>
      <c r="H1542" s="8" t="s">
        <v>160</v>
      </c>
      <c r="I1542" s="8" t="s">
        <v>12</v>
      </c>
      <c r="J1542" s="8">
        <v>317</v>
      </c>
      <c r="K1542" s="14" t="s">
        <v>317</v>
      </c>
      <c r="L1542" s="14" t="s">
        <v>5852</v>
      </c>
      <c r="M1542" s="10">
        <v>0.93645105871755197</v>
      </c>
      <c r="N1542" s="8" t="s">
        <v>9244</v>
      </c>
      <c r="O1542" s="8" t="s">
        <v>147</v>
      </c>
      <c r="P1542" s="9">
        <v>0.33310185185185187</v>
      </c>
      <c r="Q1542" s="9">
        <v>0.34695601851851854</v>
      </c>
      <c r="R1542" s="8">
        <v>0</v>
      </c>
      <c r="S1542" s="10">
        <v>23.05</v>
      </c>
      <c r="T1542" s="8" t="s">
        <v>3850</v>
      </c>
      <c r="U1542" s="8" t="s">
        <v>3851</v>
      </c>
      <c r="V1542" s="10">
        <v>0.36590597988227302</v>
      </c>
      <c r="W1542">
        <v>5335.39</v>
      </c>
      <c r="X1542" s="8">
        <v>0</v>
      </c>
      <c r="Y1542" s="8">
        <v>0</v>
      </c>
      <c r="Z1542">
        <v>0</v>
      </c>
      <c r="AA1542">
        <v>0</v>
      </c>
      <c r="AB1542" s="8">
        <f>Solution[[#This Row],[Old Stop]] +1</f>
        <v>318</v>
      </c>
      <c r="AC1542" s="8" t="str">
        <f>_xlfn.CONCAT(Solution[[#This Row],[Old Rt '#]],"_",Solution[[#This Row],[Week '#]],"_", _xlfn.SWITCH(Solution[[#This Row],[Old Delivery Day]], "M", "Monday", "T", "Tuesday", "W", "Wednesday", "R", "Thursday", "F", "Friday"))</f>
        <v>101_Week4_Wednesday</v>
      </c>
      <c r="AD1542" s="20">
        <v>115.36660000000001</v>
      </c>
      <c r="AE1542" s="20">
        <v>119.0921</v>
      </c>
      <c r="AF1542" s="20">
        <v>128.02610000000001</v>
      </c>
      <c r="AG1542" s="20">
        <v>131.8784</v>
      </c>
      <c r="AH1542">
        <v>133.41</v>
      </c>
      <c r="AI1542" s="8" t="s">
        <v>3446</v>
      </c>
      <c r="AJ1542" s="8" t="s">
        <v>5705</v>
      </c>
      <c r="AK1542" s="8">
        <v>1</v>
      </c>
      <c r="AL1542" s="8">
        <v>0</v>
      </c>
      <c r="AM1542" s="11">
        <v>129.74369999999999</v>
      </c>
      <c r="AN1542" s="11">
        <v>127.845</v>
      </c>
      <c r="AO1542" t="s">
        <v>163</v>
      </c>
      <c r="AP1542" s="8" t="s">
        <v>191</v>
      </c>
      <c r="AQ1542" s="8" t="s">
        <v>44</v>
      </c>
      <c r="AR1542" s="8" t="s">
        <v>164</v>
      </c>
      <c r="AS1542" s="8" t="s">
        <v>163</v>
      </c>
      <c r="AT1542" s="8" t="s">
        <v>168</v>
      </c>
      <c r="AU15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2" s="8">
        <v>0</v>
      </c>
      <c r="AW1542">
        <v>28.841650000000001</v>
      </c>
      <c r="AX1542">
        <v>29.773025000000001</v>
      </c>
      <c r="AY1542">
        <v>32.006525000000003</v>
      </c>
      <c r="AZ1542">
        <v>32.9696</v>
      </c>
      <c r="BF1542" s="8"/>
      <c r="BG1542" s="8"/>
      <c r="BH1542" s="8"/>
      <c r="BI1542" s="11"/>
      <c r="BJ1542" s="11"/>
      <c r="BK1542" s="8"/>
      <c r="BL1542" s="8"/>
      <c r="BM1542" s="8"/>
      <c r="BN1542" s="8"/>
      <c r="BO1542" s="8"/>
      <c r="BP1542" s="8"/>
      <c r="BQ1542" s="8"/>
      <c r="BR1542" s="8"/>
    </row>
    <row r="1543" spans="1:70" x14ac:dyDescent="0.3">
      <c r="A1543" s="43" t="s">
        <v>299</v>
      </c>
      <c r="B1543" t="s">
        <v>3438</v>
      </c>
      <c r="C1543" t="s">
        <v>110</v>
      </c>
      <c r="D1543" s="8" t="s">
        <v>104</v>
      </c>
      <c r="E1543" s="8" t="s">
        <v>160</v>
      </c>
      <c r="F1543" s="8" t="s">
        <v>13</v>
      </c>
      <c r="G1543" s="8" t="s">
        <v>132</v>
      </c>
      <c r="H1543" s="8" t="s">
        <v>160</v>
      </c>
      <c r="I1543" s="8" t="s">
        <v>13</v>
      </c>
      <c r="J1543" s="8">
        <v>0</v>
      </c>
      <c r="K1543" s="14" t="s">
        <v>298</v>
      </c>
      <c r="L1543" s="14" t="s">
        <v>5795</v>
      </c>
      <c r="M1543" s="10">
        <v>7.46437667997448</v>
      </c>
      <c r="N1543" s="8" t="s">
        <v>7994</v>
      </c>
      <c r="O1543" s="8" t="s">
        <v>147</v>
      </c>
      <c r="P1543" s="9">
        <v>0.25517361111111109</v>
      </c>
      <c r="Q1543" s="9">
        <v>0.27263888888888888</v>
      </c>
      <c r="R1543" s="8">
        <v>0</v>
      </c>
      <c r="S1543" s="10">
        <v>20.704166666666666</v>
      </c>
      <c r="T1543" s="8" t="s">
        <v>3440</v>
      </c>
      <c r="U1543" s="8" t="s">
        <v>3441</v>
      </c>
      <c r="V1543" s="10">
        <v>3.5662229060520101</v>
      </c>
      <c r="W1543">
        <v>12200.16</v>
      </c>
      <c r="X1543" s="8">
        <v>2</v>
      </c>
      <c r="Y1543" s="8">
        <v>0.98581560283687897</v>
      </c>
      <c r="Z1543">
        <v>25</v>
      </c>
      <c r="AA1543">
        <v>152</v>
      </c>
      <c r="AB1543" s="8">
        <f>Solution[[#This Row],[Old Stop]] +1</f>
        <v>1</v>
      </c>
      <c r="AC1543" s="8" t="str">
        <f>_xlfn.CONCAT(Solution[[#This Row],[Old Rt '#]],"_",Solution[[#This Row],[Week '#]],"_", _xlfn.SWITCH(Solution[[#This Row],[Old Delivery Day]], "M", "Monday", "T", "Tuesday", "W", "Wednesday", "R", "Thursday", "F", "Friday"))</f>
        <v>101_Week4_Monday</v>
      </c>
      <c r="AD1543" s="20">
        <v>224.55709999999999</v>
      </c>
      <c r="AE1543" s="20">
        <v>232.54920000000001</v>
      </c>
      <c r="AF1543" s="20">
        <v>240.01609999999999</v>
      </c>
      <c r="AG1543" s="20">
        <v>237.76689999999999</v>
      </c>
      <c r="AH1543">
        <v>238.52</v>
      </c>
      <c r="AI1543" s="8" t="s">
        <v>3495</v>
      </c>
      <c r="AJ1543" s="8" t="s">
        <v>5701</v>
      </c>
      <c r="AK1543" s="8">
        <v>1</v>
      </c>
      <c r="AL1543" s="8">
        <v>141</v>
      </c>
      <c r="AM1543" s="11">
        <v>238.6712</v>
      </c>
      <c r="AN1543" s="11">
        <v>243.41249999999999</v>
      </c>
      <c r="AO1543" t="s">
        <v>164</v>
      </c>
      <c r="AP1543" s="8" t="s">
        <v>191</v>
      </c>
      <c r="AQ1543" s="8" t="s">
        <v>44</v>
      </c>
      <c r="AR1543" s="8" t="s">
        <v>164</v>
      </c>
      <c r="AS1543" s="8" t="s">
        <v>164</v>
      </c>
      <c r="AT1543" s="8" t="s">
        <v>168</v>
      </c>
      <c r="AU15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43" s="8"/>
      <c r="AW1543">
        <v>56.139274999999998</v>
      </c>
      <c r="AX1543">
        <v>58.137300000000003</v>
      </c>
      <c r="AY1543">
        <v>60.004024999999999</v>
      </c>
      <c r="AZ1543">
        <v>59.441724999999998</v>
      </c>
      <c r="BF1543" s="8"/>
      <c r="BG1543" s="8"/>
      <c r="BH1543" s="8"/>
      <c r="BI1543" s="11"/>
      <c r="BJ1543" s="11"/>
      <c r="BK1543" s="8"/>
      <c r="BL1543" s="8"/>
      <c r="BM1543" s="8"/>
      <c r="BN1543" s="8"/>
      <c r="BO1543" s="8"/>
      <c r="BP1543" s="8"/>
      <c r="BQ1543" s="8"/>
      <c r="BR1543" s="8"/>
    </row>
    <row r="1544" spans="1:70" x14ac:dyDescent="0.3">
      <c r="A1544" s="43" t="s">
        <v>1686</v>
      </c>
      <c r="B1544" t="s">
        <v>4725</v>
      </c>
      <c r="C1544" t="s">
        <v>110</v>
      </c>
      <c r="D1544" s="8" t="s">
        <v>104</v>
      </c>
      <c r="E1544" s="8" t="s">
        <v>126</v>
      </c>
      <c r="F1544" s="8" t="s">
        <v>13</v>
      </c>
      <c r="G1544" s="8" t="s">
        <v>9249</v>
      </c>
      <c r="H1544" s="8" t="s">
        <v>126</v>
      </c>
      <c r="I1544" s="8" t="s">
        <v>13</v>
      </c>
      <c r="J1544" s="8">
        <v>0</v>
      </c>
      <c r="K1544" s="14" t="s">
        <v>1685</v>
      </c>
      <c r="L1544" s="14" t="s">
        <v>6149</v>
      </c>
      <c r="M1544" s="10">
        <v>2.12785730768638</v>
      </c>
      <c r="N1544" s="8" t="s">
        <v>8050</v>
      </c>
      <c r="O1544" s="8" t="s">
        <v>125</v>
      </c>
      <c r="P1544" s="9">
        <v>0.41412037037037036</v>
      </c>
      <c r="Q1544" s="9">
        <v>0.41875000000000001</v>
      </c>
      <c r="R1544" s="8">
        <v>0</v>
      </c>
      <c r="S1544" s="10">
        <v>3.4166666666666665</v>
      </c>
      <c r="T1544" s="8" t="s">
        <v>4727</v>
      </c>
      <c r="U1544" s="8" t="s">
        <v>4728</v>
      </c>
      <c r="V1544" s="10">
        <v>0.55245242929237004</v>
      </c>
      <c r="W1544">
        <v>869.09</v>
      </c>
      <c r="X1544" s="8">
        <v>0</v>
      </c>
      <c r="Y1544" s="8">
        <v>0</v>
      </c>
      <c r="Z1544">
        <v>0</v>
      </c>
      <c r="AA1544">
        <v>0</v>
      </c>
      <c r="AB1544" s="8">
        <f>Solution[[#This Row],[Old Stop]] +1</f>
        <v>1</v>
      </c>
      <c r="AC1544" s="8" t="str">
        <f>_xlfn.CONCAT(Solution[[#This Row],[Old Rt '#]],"_",Solution[[#This Row],[Week '#]],"_", _xlfn.SWITCH(Solution[[#This Row],[Old Delivery Day]], "M", "Monday", "T", "Tuesday", "W", "Wednesday", "R", "Thursday", "F", "Friday"))</f>
        <v>103_Week4_Monday</v>
      </c>
      <c r="AD1544" s="20">
        <v>36.51</v>
      </c>
      <c r="AE1544" s="20">
        <v>39.502800000000001</v>
      </c>
      <c r="AF1544" s="20">
        <v>41.923999999999999</v>
      </c>
      <c r="AG1544" s="20">
        <v>42.74</v>
      </c>
      <c r="AH1544">
        <v>16.989999999999998</v>
      </c>
      <c r="AI1544" s="8" t="s">
        <v>4488</v>
      </c>
      <c r="AJ1544" s="8" t="s">
        <v>5706</v>
      </c>
      <c r="AK1544" s="8">
        <v>1</v>
      </c>
      <c r="AL1544" s="8">
        <v>0</v>
      </c>
      <c r="AM1544" s="11">
        <v>20.350000000000001</v>
      </c>
      <c r="AN1544" s="11">
        <v>16.0275</v>
      </c>
      <c r="AO1544" t="s">
        <v>164</v>
      </c>
      <c r="AP1544" s="8" t="s">
        <v>793</v>
      </c>
      <c r="AQ1544" s="8" t="s">
        <v>44</v>
      </c>
      <c r="AR1544" s="8" t="s">
        <v>164</v>
      </c>
      <c r="AS1544" s="8" t="s">
        <v>164</v>
      </c>
      <c r="AT1544" s="8" t="s">
        <v>168</v>
      </c>
      <c r="AU15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44" s="8"/>
      <c r="AW1544">
        <v>9.1274999999999995</v>
      </c>
      <c r="AX1544">
        <v>9.8757000000000001</v>
      </c>
      <c r="AY1544">
        <v>10.481</v>
      </c>
      <c r="AZ1544">
        <v>10.685</v>
      </c>
      <c r="BF1544" s="8"/>
      <c r="BG1544" s="8"/>
      <c r="BH1544" s="8"/>
      <c r="BI1544" s="11"/>
      <c r="BJ1544" s="11"/>
      <c r="BK1544" s="8"/>
      <c r="BL1544" s="8"/>
      <c r="BM1544" s="8"/>
      <c r="BN1544" s="8"/>
      <c r="BO1544" s="8"/>
      <c r="BP1544" s="8"/>
      <c r="BQ1544" s="8"/>
      <c r="BR1544" s="8"/>
    </row>
    <row r="1545" spans="1:70" x14ac:dyDescent="0.3">
      <c r="A1545" s="43" t="s">
        <v>1532</v>
      </c>
      <c r="B1545" t="s">
        <v>144</v>
      </c>
      <c r="C1545" t="s">
        <v>157</v>
      </c>
      <c r="D1545" s="8" t="s">
        <v>104</v>
      </c>
      <c r="E1545" s="8" t="s">
        <v>126</v>
      </c>
      <c r="F1545" s="8" t="s">
        <v>12</v>
      </c>
      <c r="G1545" s="8" t="s">
        <v>9247</v>
      </c>
      <c r="H1545" s="8" t="s">
        <v>290</v>
      </c>
      <c r="I1545" s="8" t="s">
        <v>15</v>
      </c>
      <c r="J1545" s="8">
        <v>160</v>
      </c>
      <c r="K1545" s="14" t="s">
        <v>92</v>
      </c>
      <c r="L1545" s="14" t="s">
        <v>5888</v>
      </c>
      <c r="M1545" s="10">
        <v>0.72827941856797895</v>
      </c>
      <c r="N1545" s="8" t="s">
        <v>8000</v>
      </c>
      <c r="O1545" s="8" t="s">
        <v>147</v>
      </c>
      <c r="P1545" s="9">
        <v>0.42277777777777775</v>
      </c>
      <c r="Q1545" s="9">
        <v>0.424375</v>
      </c>
      <c r="R1545" s="8">
        <v>0</v>
      </c>
      <c r="S1545" s="10">
        <v>2.9958333333333336</v>
      </c>
      <c r="T1545" s="8" t="s">
        <v>4658</v>
      </c>
      <c r="U1545" s="8" t="s">
        <v>4659</v>
      </c>
      <c r="V1545" s="10">
        <v>9.10685162344545E-2</v>
      </c>
      <c r="W1545">
        <v>1164.94</v>
      </c>
      <c r="X1545" s="8">
        <v>0</v>
      </c>
      <c r="Y1545" s="8">
        <v>0</v>
      </c>
      <c r="Z1545">
        <v>0</v>
      </c>
      <c r="AA1545">
        <v>0</v>
      </c>
      <c r="AB1545" s="8">
        <f>Solution[[#This Row],[Old Stop]] +1</f>
        <v>161</v>
      </c>
      <c r="AC1545" s="8" t="str">
        <f>_xlfn.CONCAT(Solution[[#This Row],[Old Rt '#]],"_",Solution[[#This Row],[Week '#]],"_", _xlfn.SWITCH(Solution[[#This Row],[Old Delivery Day]], "M", "Monday", "T", "Tuesday", "W", "Wednesday", "R", "Thursday", "F", "Friday"))</f>
        <v>105_Week4_Tuesday</v>
      </c>
      <c r="AD1545" s="20">
        <v>15.4015</v>
      </c>
      <c r="AE1545" s="20">
        <v>22.755299999999998</v>
      </c>
      <c r="AF1545" s="20">
        <v>28.48</v>
      </c>
      <c r="AG1545" s="20">
        <v>32.884599999999999</v>
      </c>
      <c r="AH1545">
        <v>33.97</v>
      </c>
      <c r="AI1545" s="8" t="s">
        <v>4626</v>
      </c>
      <c r="AJ1545" s="8" t="s">
        <v>5699</v>
      </c>
      <c r="AK1545" s="8">
        <v>1</v>
      </c>
      <c r="AL1545" s="8">
        <v>0</v>
      </c>
      <c r="AM1545" s="11">
        <v>24.89</v>
      </c>
      <c r="AN1545" s="11">
        <v>34.5</v>
      </c>
      <c r="AO1545" t="s">
        <v>163</v>
      </c>
      <c r="AP1545" s="8" t="s">
        <v>191</v>
      </c>
      <c r="AQ1545" s="8" t="s">
        <v>44</v>
      </c>
      <c r="AR1545" s="8" t="s">
        <v>163</v>
      </c>
      <c r="AS1545" s="8" t="s">
        <v>163</v>
      </c>
      <c r="AT1545" s="8" t="s">
        <v>168</v>
      </c>
      <c r="AU15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5" s="8">
        <v>0</v>
      </c>
      <c r="AW1545">
        <v>3.8503750000000001</v>
      </c>
      <c r="AX1545">
        <v>5.6888249999999996</v>
      </c>
      <c r="AY1545">
        <v>7.12</v>
      </c>
      <c r="AZ1545">
        <v>8.2211499999999997</v>
      </c>
      <c r="BF1545" s="8"/>
      <c r="BG1545" s="8"/>
      <c r="BH1545" s="8"/>
      <c r="BI1545" s="11"/>
      <c r="BJ1545" s="11"/>
      <c r="BK1545" s="8"/>
      <c r="BL1545" s="8"/>
      <c r="BM1545" s="8"/>
      <c r="BN1545" s="8"/>
      <c r="BO1545" s="8"/>
      <c r="BP1545" s="8"/>
      <c r="BQ1545" s="8"/>
      <c r="BR1545" s="8"/>
    </row>
    <row r="1546" spans="1:70" x14ac:dyDescent="0.3">
      <c r="A1546" s="43" t="s">
        <v>5707</v>
      </c>
      <c r="B1546" t="s">
        <v>5723</v>
      </c>
      <c r="C1546" t="s">
        <v>110</v>
      </c>
      <c r="D1546" s="8" t="s">
        <v>104</v>
      </c>
      <c r="E1546" s="8" t="s">
        <v>126</v>
      </c>
      <c r="F1546" s="8" t="s">
        <v>12</v>
      </c>
      <c r="G1546" s="8" t="s">
        <v>9263</v>
      </c>
      <c r="H1546" s="8" t="s">
        <v>160</v>
      </c>
      <c r="I1546" s="8" t="s">
        <v>13</v>
      </c>
      <c r="J1546" s="8">
        <v>0</v>
      </c>
      <c r="K1546" s="14" t="s">
        <v>3393</v>
      </c>
      <c r="L1546" s="14" t="s">
        <v>7649</v>
      </c>
      <c r="M1546" s="10">
        <v>0</v>
      </c>
      <c r="N1546" s="8" t="s">
        <v>8032</v>
      </c>
      <c r="O1546" s="8" t="s">
        <v>147</v>
      </c>
      <c r="P1546" s="9">
        <v>0.43950231481481483</v>
      </c>
      <c r="Q1546" s="9">
        <v>0.45547453703703705</v>
      </c>
      <c r="R1546" s="8">
        <v>0</v>
      </c>
      <c r="S1546" s="10">
        <v>5.2333333333333334</v>
      </c>
      <c r="T1546" s="8" t="s">
        <v>5747</v>
      </c>
      <c r="U1546" s="8" t="s">
        <v>5748</v>
      </c>
      <c r="V1546" s="10"/>
      <c r="W1546">
        <v>168.59</v>
      </c>
      <c r="Y1546" s="8">
        <v>0</v>
      </c>
      <c r="Z1546">
        <v>0</v>
      </c>
      <c r="AA1546">
        <v>0</v>
      </c>
      <c r="AB1546" s="8">
        <f>Solution[[#This Row],[Old Stop]] +1</f>
        <v>1</v>
      </c>
      <c r="AC1546" s="8" t="str">
        <f>_xlfn.CONCAT(Solution[[#This Row],[Old Rt '#]],"_",Solution[[#This Row],[Week '#]],"_", _xlfn.SWITCH(Solution[[#This Row],[Old Delivery Day]], "M", "Monday", "T", "Tuesday", "W", "Wednesday", "R", "Thursday", "F", "Friday"))</f>
        <v>101_Week4_Monday</v>
      </c>
      <c r="AD1546" s="20">
        <v>0</v>
      </c>
      <c r="AE1546" s="20">
        <v>0</v>
      </c>
      <c r="AF1546" s="20">
        <v>0</v>
      </c>
      <c r="AG1546" s="20">
        <v>0</v>
      </c>
      <c r="AH1546">
        <v>56.196599999999997</v>
      </c>
      <c r="AI1546" s="8" t="s">
        <v>4626</v>
      </c>
      <c r="AJ1546" s="8" t="s">
        <v>5699</v>
      </c>
      <c r="AK1546" s="8">
        <v>1</v>
      </c>
      <c r="AL1546" s="8"/>
      <c r="AM1546" s="11">
        <v>0</v>
      </c>
      <c r="AN1546" s="11">
        <v>0</v>
      </c>
      <c r="AO1546" t="s">
        <v>163</v>
      </c>
      <c r="AP1546" s="8" t="s">
        <v>77</v>
      </c>
      <c r="AQ1546" s="8" t="s">
        <v>44</v>
      </c>
      <c r="AR1546" s="8" t="s">
        <v>163</v>
      </c>
      <c r="AS1546" s="8" t="s">
        <v>163</v>
      </c>
      <c r="AT1546" s="8" t="s">
        <v>168</v>
      </c>
      <c r="AU15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6" s="8"/>
      <c r="AW1546">
        <v>0</v>
      </c>
      <c r="AX1546">
        <v>0</v>
      </c>
      <c r="AY1546">
        <v>0</v>
      </c>
      <c r="AZ1546">
        <v>0</v>
      </c>
      <c r="BF1546" s="8"/>
      <c r="BG1546" s="8"/>
      <c r="BH1546" s="8"/>
      <c r="BI1546" s="11"/>
      <c r="BJ1546" s="11"/>
      <c r="BK1546" s="8"/>
      <c r="BL1546" s="8"/>
      <c r="BM1546" s="8"/>
      <c r="BN1546" s="8"/>
      <c r="BO1546" s="8"/>
      <c r="BP1546" s="8"/>
      <c r="BQ1546" s="8"/>
      <c r="BR1546" s="8"/>
    </row>
    <row r="1547" spans="1:70" x14ac:dyDescent="0.3">
      <c r="A1547" s="43" t="s">
        <v>1917</v>
      </c>
      <c r="B1547" t="s">
        <v>3432</v>
      </c>
      <c r="C1547" t="s">
        <v>113</v>
      </c>
      <c r="D1547" s="8" t="s">
        <v>104</v>
      </c>
      <c r="E1547" s="8" t="s">
        <v>126</v>
      </c>
      <c r="F1547" s="8" t="s">
        <v>12</v>
      </c>
      <c r="G1547" s="8" t="s">
        <v>9264</v>
      </c>
      <c r="H1547" s="8" t="s">
        <v>126</v>
      </c>
      <c r="I1547" s="8" t="s">
        <v>15</v>
      </c>
      <c r="J1547" s="8">
        <v>283</v>
      </c>
      <c r="K1547" s="14" t="s">
        <v>1916</v>
      </c>
      <c r="L1547" s="14" t="s">
        <v>9005</v>
      </c>
      <c r="M1547" s="10">
        <v>7.35787226820361</v>
      </c>
      <c r="N1547" s="8" t="s">
        <v>8030</v>
      </c>
      <c r="O1547" s="8" t="s">
        <v>147</v>
      </c>
      <c r="P1547" s="9">
        <v>0.53349537037037043</v>
      </c>
      <c r="Q1547" s="9">
        <v>0.54020833333333329</v>
      </c>
      <c r="R1547" s="8">
        <v>0</v>
      </c>
      <c r="S1547" s="10">
        <v>0.1</v>
      </c>
      <c r="T1547" s="8" t="s">
        <v>9006</v>
      </c>
      <c r="U1547" s="8" t="s">
        <v>9007</v>
      </c>
      <c r="V1547" s="10">
        <v>3.1846725114757599</v>
      </c>
      <c r="W1547">
        <v>2144.52</v>
      </c>
      <c r="X1547" s="8">
        <v>0</v>
      </c>
      <c r="Y1547" s="8">
        <v>0</v>
      </c>
      <c r="Z1547">
        <v>0</v>
      </c>
      <c r="AA1547">
        <v>0</v>
      </c>
      <c r="AB1547" s="8">
        <f>Solution[[#This Row],[Old Stop]] +1</f>
        <v>284</v>
      </c>
      <c r="AC1547" s="8" t="str">
        <f>_xlfn.CONCAT(Solution[[#This Row],[Old Rt '#]],"_",Solution[[#This Row],[Week '#]],"_", _xlfn.SWITCH(Solution[[#This Row],[Old Delivery Day]], "M", "Monday", "T", "Tuesday", "W", "Wednesday", "R", "Thursday", "F", "Friday"))</f>
        <v>103_Week4_Tuesday</v>
      </c>
      <c r="AD1547" s="20">
        <v>42.096899999999998</v>
      </c>
      <c r="AE1547" s="20">
        <v>42</v>
      </c>
      <c r="AF1547" s="20">
        <v>42</v>
      </c>
      <c r="AG1547" s="20">
        <v>42</v>
      </c>
      <c r="AH1547">
        <v>44.52</v>
      </c>
      <c r="AI1547" s="8" t="s">
        <v>4626</v>
      </c>
      <c r="AJ1547" s="8" t="s">
        <v>5699</v>
      </c>
      <c r="AK1547" s="8">
        <v>1</v>
      </c>
      <c r="AL1547" s="8">
        <v>0</v>
      </c>
      <c r="AM1547" s="11">
        <v>42</v>
      </c>
      <c r="AN1547" s="11">
        <v>21</v>
      </c>
      <c r="AO1547" t="s">
        <v>163</v>
      </c>
      <c r="AP1547" s="8" t="s">
        <v>191</v>
      </c>
      <c r="AQ1547" s="8" t="s">
        <v>44</v>
      </c>
      <c r="AR1547" s="8" t="s">
        <v>164</v>
      </c>
      <c r="AS1547" s="8" t="s">
        <v>163</v>
      </c>
      <c r="AT1547" s="8" t="s">
        <v>168</v>
      </c>
      <c r="AU15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7" s="8">
        <v>0</v>
      </c>
      <c r="AW1547">
        <v>10.524224999999999</v>
      </c>
      <c r="AX1547">
        <v>10.5</v>
      </c>
      <c r="AY1547">
        <v>10.5</v>
      </c>
      <c r="AZ1547">
        <v>10.5</v>
      </c>
      <c r="BF1547" s="8"/>
      <c r="BG1547" s="8"/>
      <c r="BH1547" s="8"/>
      <c r="BI1547" s="11"/>
      <c r="BJ1547" s="11"/>
      <c r="BK1547" s="8"/>
      <c r="BL1547" s="8"/>
      <c r="BM1547" s="8"/>
      <c r="BN1547" s="8"/>
      <c r="BO1547" s="8"/>
      <c r="BP1547" s="8"/>
      <c r="BQ1547" s="8"/>
      <c r="BR1547" s="8"/>
    </row>
    <row r="1548" spans="1:70" x14ac:dyDescent="0.3">
      <c r="A1548" s="43" t="s">
        <v>1346</v>
      </c>
      <c r="B1548" t="s">
        <v>3907</v>
      </c>
      <c r="C1548" t="s">
        <v>110</v>
      </c>
      <c r="D1548" s="8" t="s">
        <v>104</v>
      </c>
      <c r="E1548" s="8" t="s">
        <v>126</v>
      </c>
      <c r="F1548" s="8" t="s">
        <v>12</v>
      </c>
      <c r="G1548" s="8" t="s">
        <v>9261</v>
      </c>
      <c r="H1548" s="8" t="s">
        <v>126</v>
      </c>
      <c r="I1548" s="8" t="s">
        <v>12</v>
      </c>
      <c r="J1548" s="8">
        <v>130</v>
      </c>
      <c r="K1548" s="14" t="s">
        <v>1345</v>
      </c>
      <c r="L1548" s="14" t="s">
        <v>6079</v>
      </c>
      <c r="M1548" s="10">
        <v>83.298251637116095</v>
      </c>
      <c r="N1548" s="8" t="s">
        <v>8060</v>
      </c>
      <c r="O1548" s="8" t="s">
        <v>147</v>
      </c>
      <c r="P1548" s="9">
        <v>0.52829861111111109</v>
      </c>
      <c r="Q1548" s="9">
        <v>0.52839120370370374</v>
      </c>
      <c r="R1548" s="8">
        <v>0</v>
      </c>
      <c r="S1548" s="10">
        <v>4.7541666666666664</v>
      </c>
      <c r="T1548" s="8" t="s">
        <v>3909</v>
      </c>
      <c r="U1548" s="8" t="s">
        <v>3910</v>
      </c>
      <c r="V1548" s="10">
        <v>80.446515938037095</v>
      </c>
      <c r="W1548">
        <v>2969.77</v>
      </c>
      <c r="X1548" s="8">
        <v>25</v>
      </c>
      <c r="Y1548" s="8">
        <v>0.62121212121212099</v>
      </c>
      <c r="Z1548">
        <v>3</v>
      </c>
      <c r="AA1548">
        <v>77</v>
      </c>
      <c r="AB1548" s="8">
        <f>Solution[[#This Row],[Old Stop]] +1</f>
        <v>131</v>
      </c>
      <c r="AC1548" s="8" t="str">
        <f>_xlfn.CONCAT(Solution[[#This Row],[Old Rt '#]],"_",Solution[[#This Row],[Week '#]],"_", _xlfn.SWITCH(Solution[[#This Row],[Old Delivery Day]], "M", "Monday", "T", "Tuesday", "W", "Wednesday", "R", "Thursday", "F", "Friday"))</f>
        <v>103_Week4_Wednesday</v>
      </c>
      <c r="AD1548" s="20">
        <v>59.525300000000001</v>
      </c>
      <c r="AE1548" s="20">
        <v>55.117600000000003</v>
      </c>
      <c r="AF1548" s="20">
        <v>60.427599999999998</v>
      </c>
      <c r="AG1548" s="20">
        <v>56.086100000000002</v>
      </c>
      <c r="AH1548">
        <v>61.68</v>
      </c>
      <c r="AI1548" s="8" t="s">
        <v>4626</v>
      </c>
      <c r="AJ1548" s="8" t="s">
        <v>5699</v>
      </c>
      <c r="AK1548" s="8">
        <v>1</v>
      </c>
      <c r="AL1548" s="8">
        <v>66</v>
      </c>
      <c r="AM1548" s="11">
        <v>57.61</v>
      </c>
      <c r="AN1548" s="11">
        <v>54.965000000000003</v>
      </c>
      <c r="AO1548" t="s">
        <v>164</v>
      </c>
      <c r="AP1548" s="8" t="s">
        <v>191</v>
      </c>
      <c r="AQ1548" s="8" t="s">
        <v>44</v>
      </c>
      <c r="AR1548" s="8" t="s">
        <v>164</v>
      </c>
      <c r="AS1548" s="8" t="s">
        <v>164</v>
      </c>
      <c r="AT1548" s="8" t="s">
        <v>168</v>
      </c>
      <c r="AU15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48" s="8"/>
      <c r="AW1548">
        <v>14.881325</v>
      </c>
      <c r="AX1548">
        <v>13.779400000000001</v>
      </c>
      <c r="AY1548">
        <v>15.1069</v>
      </c>
      <c r="AZ1548">
        <v>14.021525</v>
      </c>
      <c r="BF1548" s="8"/>
      <c r="BG1548" s="8"/>
      <c r="BH1548" s="8"/>
      <c r="BI1548" s="11"/>
      <c r="BJ1548" s="11"/>
      <c r="BK1548" s="8"/>
      <c r="BL1548" s="8"/>
      <c r="BM1548" s="8"/>
      <c r="BN1548" s="8"/>
      <c r="BO1548" s="8"/>
      <c r="BP1548" s="8"/>
      <c r="BQ1548" s="8"/>
      <c r="BR1548" s="8"/>
    </row>
    <row r="1549" spans="1:70" x14ac:dyDescent="0.3">
      <c r="A1549" s="43" t="s">
        <v>1933</v>
      </c>
      <c r="B1549" t="s">
        <v>111</v>
      </c>
      <c r="C1549" t="s">
        <v>4622</v>
      </c>
      <c r="D1549" s="8" t="s">
        <v>104</v>
      </c>
      <c r="E1549" s="8" t="s">
        <v>126</v>
      </c>
      <c r="F1549" s="8" t="s">
        <v>12</v>
      </c>
      <c r="G1549" s="8" t="s">
        <v>9266</v>
      </c>
      <c r="H1549" s="8" t="s">
        <v>290</v>
      </c>
      <c r="I1549" s="8" t="s">
        <v>15</v>
      </c>
      <c r="J1549" s="8">
        <v>290</v>
      </c>
      <c r="K1549" s="14" t="s">
        <v>1932</v>
      </c>
      <c r="L1549" s="14" t="s">
        <v>5846</v>
      </c>
      <c r="M1549" s="10">
        <v>9.4913779039891306</v>
      </c>
      <c r="N1549" s="8" t="s">
        <v>8033</v>
      </c>
      <c r="O1549" s="8" t="s">
        <v>147</v>
      </c>
      <c r="P1549" s="9">
        <v>0.46207175925925925</v>
      </c>
      <c r="Q1549" s="9">
        <v>0.47045138888888888</v>
      </c>
      <c r="R1549" s="8">
        <v>0</v>
      </c>
      <c r="S1549" s="10">
        <v>15.004166666666666</v>
      </c>
      <c r="T1549" s="8" t="s">
        <v>4624</v>
      </c>
      <c r="U1549" s="8" t="s">
        <v>4625</v>
      </c>
      <c r="V1549" s="10">
        <v>9.5606144713626104</v>
      </c>
      <c r="W1549">
        <v>4961.97</v>
      </c>
      <c r="X1549" s="8">
        <v>0</v>
      </c>
      <c r="Y1549" s="8">
        <v>0</v>
      </c>
      <c r="Z1549">
        <v>0</v>
      </c>
      <c r="AA1549">
        <v>0</v>
      </c>
      <c r="AB1549" s="8">
        <f>Solution[[#This Row],[Old Stop]] +1</f>
        <v>291</v>
      </c>
      <c r="AC1549" s="8" t="str">
        <f>_xlfn.CONCAT(Solution[[#This Row],[Old Rt '#]],"_",Solution[[#This Row],[Week '#]],"_", _xlfn.SWITCH(Solution[[#This Row],[Old Delivery Day]], "M", "Monday", "T", "Tuesday", "W", "Wednesday", "R", "Thursday", "F", "Friday"))</f>
        <v>105_Week4_Tuesday</v>
      </c>
      <c r="AD1549" s="20">
        <v>127.57769999999999</v>
      </c>
      <c r="AE1549" s="20">
        <v>104.85299999999999</v>
      </c>
      <c r="AF1549" s="20">
        <v>150.0138</v>
      </c>
      <c r="AG1549" s="20">
        <v>138.4153</v>
      </c>
      <c r="AH1549">
        <v>146.57</v>
      </c>
      <c r="AI1549" s="8" t="s">
        <v>4626</v>
      </c>
      <c r="AJ1549" s="8" t="s">
        <v>5699</v>
      </c>
      <c r="AK1549" s="8">
        <v>1</v>
      </c>
      <c r="AL1549" s="8">
        <v>0</v>
      </c>
      <c r="AM1549" s="11">
        <v>140.09119999999999</v>
      </c>
      <c r="AN1549" s="11">
        <v>141.60499999999999</v>
      </c>
      <c r="AO1549" t="s">
        <v>163</v>
      </c>
      <c r="AP1549" s="8" t="s">
        <v>191</v>
      </c>
      <c r="AQ1549" s="8" t="s">
        <v>44</v>
      </c>
      <c r="AR1549" s="8" t="s">
        <v>163</v>
      </c>
      <c r="AS1549" s="8" t="s">
        <v>163</v>
      </c>
      <c r="AT1549" s="8" t="s">
        <v>168</v>
      </c>
      <c r="AU15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49" s="8">
        <v>0</v>
      </c>
      <c r="AW1549">
        <v>31.894424999999998</v>
      </c>
      <c r="AX1549">
        <v>26.213249999999999</v>
      </c>
      <c r="AY1549">
        <v>37.503450000000001</v>
      </c>
      <c r="AZ1549">
        <v>34.603825000000001</v>
      </c>
      <c r="BF1549" s="8"/>
      <c r="BG1549" s="8"/>
      <c r="BH1549" s="8"/>
      <c r="BI1549" s="11"/>
      <c r="BJ1549" s="11"/>
      <c r="BK1549" s="8"/>
      <c r="BL1549" s="8"/>
      <c r="BM1549" s="8"/>
      <c r="BN1549" s="8"/>
      <c r="BO1549" s="8"/>
      <c r="BP1549" s="8"/>
      <c r="BQ1549" s="8"/>
      <c r="BR1549" s="8"/>
    </row>
    <row r="1550" spans="1:70" x14ac:dyDescent="0.3">
      <c r="A1550" s="43" t="s">
        <v>1859</v>
      </c>
      <c r="B1550" t="s">
        <v>4661</v>
      </c>
      <c r="C1550" t="s">
        <v>112</v>
      </c>
      <c r="D1550" s="8" t="s">
        <v>104</v>
      </c>
      <c r="E1550" s="8" t="s">
        <v>126</v>
      </c>
      <c r="F1550" s="8" t="s">
        <v>12</v>
      </c>
      <c r="G1550" s="8" t="s">
        <v>9255</v>
      </c>
      <c r="H1550" s="8" t="s">
        <v>160</v>
      </c>
      <c r="I1550" s="8" t="s">
        <v>13</v>
      </c>
      <c r="J1550" s="8">
        <v>0</v>
      </c>
      <c r="K1550" s="14" t="s">
        <v>1858</v>
      </c>
      <c r="L1550" s="14" t="s">
        <v>5769</v>
      </c>
      <c r="M1550" s="10">
        <v>0</v>
      </c>
      <c r="N1550" s="8" t="s">
        <v>8035</v>
      </c>
      <c r="O1550" s="8" t="s">
        <v>147</v>
      </c>
      <c r="P1550" s="9">
        <v>0.4309027777777778</v>
      </c>
      <c r="Q1550" s="9">
        <v>0.43951388888888887</v>
      </c>
      <c r="R1550" s="8">
        <v>0</v>
      </c>
      <c r="S1550" s="10">
        <v>11.041666666666666</v>
      </c>
      <c r="T1550" s="8" t="s">
        <v>5747</v>
      </c>
      <c r="U1550" s="8" t="s">
        <v>5748</v>
      </c>
      <c r="V1550" s="10"/>
      <c r="W1550">
        <v>2782.05</v>
      </c>
      <c r="X1550" s="8">
        <v>0</v>
      </c>
      <c r="Y1550" s="8">
        <v>0</v>
      </c>
      <c r="Z1550">
        <v>0</v>
      </c>
      <c r="AA1550">
        <v>0</v>
      </c>
      <c r="AB1550" s="8">
        <f>Solution[[#This Row],[Old Stop]] +1</f>
        <v>1</v>
      </c>
      <c r="AC1550" s="8" t="str">
        <f>_xlfn.CONCAT(Solution[[#This Row],[Old Rt '#]],"_",Solution[[#This Row],[Week '#]],"_", _xlfn.SWITCH(Solution[[#This Row],[Old Delivery Day]], "M", "Monday", "T", "Tuesday", "W", "Wednesday", "R", "Thursday", "F", "Friday"))</f>
        <v>101_Week4_Monday</v>
      </c>
      <c r="AD1550" s="20">
        <v>53.815300000000001</v>
      </c>
      <c r="AE1550" s="20">
        <v>53.185299999999998</v>
      </c>
      <c r="AF1550" s="20">
        <v>54.314599999999999</v>
      </c>
      <c r="AG1550" s="20">
        <v>54.826099999999997</v>
      </c>
      <c r="AH1550">
        <v>58.72</v>
      </c>
      <c r="AI1550" s="8" t="s">
        <v>4626</v>
      </c>
      <c r="AJ1550" s="8" t="s">
        <v>5699</v>
      </c>
      <c r="AK1550" s="8">
        <v>1</v>
      </c>
      <c r="AL1550" s="8">
        <v>0</v>
      </c>
      <c r="AM1550" s="11">
        <v>53.725000000000001</v>
      </c>
      <c r="AN1550" s="11">
        <v>55.387500000000003</v>
      </c>
      <c r="AO1550" t="s">
        <v>163</v>
      </c>
      <c r="AP1550" s="8" t="s">
        <v>191</v>
      </c>
      <c r="AQ1550" s="8" t="s">
        <v>44</v>
      </c>
      <c r="AR1550" s="8" t="s">
        <v>163</v>
      </c>
      <c r="AS1550" s="8" t="s">
        <v>163</v>
      </c>
      <c r="AT1550" s="8" t="s">
        <v>168</v>
      </c>
      <c r="AU15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0" s="8">
        <v>0</v>
      </c>
      <c r="AW1550">
        <v>13.453825</v>
      </c>
      <c r="AX1550">
        <v>13.296325</v>
      </c>
      <c r="AY1550">
        <v>13.57865</v>
      </c>
      <c r="AZ1550">
        <v>13.706524999999999</v>
      </c>
      <c r="BF1550" s="8"/>
      <c r="BG1550" s="8"/>
      <c r="BH1550" s="8"/>
      <c r="BI1550" s="11"/>
      <c r="BJ1550" s="11"/>
      <c r="BK1550" s="8"/>
      <c r="BL1550" s="8"/>
      <c r="BM1550" s="8"/>
      <c r="BN1550" s="8"/>
      <c r="BO1550" s="8"/>
      <c r="BP1550" s="8"/>
      <c r="BQ1550" s="8"/>
      <c r="BR1550" s="8"/>
    </row>
    <row r="1551" spans="1:70" x14ac:dyDescent="0.3">
      <c r="A1551" s="43" t="s">
        <v>1581</v>
      </c>
      <c r="B1551" t="s">
        <v>111</v>
      </c>
      <c r="C1551" t="s">
        <v>4773</v>
      </c>
      <c r="D1551" s="8" t="s">
        <v>104</v>
      </c>
      <c r="E1551" s="8" t="s">
        <v>126</v>
      </c>
      <c r="F1551" s="8" t="s">
        <v>12</v>
      </c>
      <c r="G1551" s="8" t="s">
        <v>9252</v>
      </c>
      <c r="H1551" s="8" t="s">
        <v>290</v>
      </c>
      <c r="I1551" s="8" t="s">
        <v>15</v>
      </c>
      <c r="J1551" s="8">
        <v>50</v>
      </c>
      <c r="K1551" s="14" t="s">
        <v>1580</v>
      </c>
      <c r="L1551" s="14" t="s">
        <v>8920</v>
      </c>
      <c r="M1551" s="10">
        <v>2.5716276093074599</v>
      </c>
      <c r="N1551" s="8" t="s">
        <v>8013</v>
      </c>
      <c r="O1551" s="8" t="s">
        <v>147</v>
      </c>
      <c r="P1551" s="9">
        <v>0.33565972222222223</v>
      </c>
      <c r="Q1551" s="9">
        <v>0.34873842592592591</v>
      </c>
      <c r="R1551" s="8">
        <v>0</v>
      </c>
      <c r="S1551" s="10">
        <v>19.120833333333334</v>
      </c>
      <c r="T1551" s="8" t="s">
        <v>8921</v>
      </c>
      <c r="U1551" s="8" t="s">
        <v>8922</v>
      </c>
      <c r="V1551" s="10">
        <v>2.0032818811366901</v>
      </c>
      <c r="W1551">
        <v>8610.5300000000007</v>
      </c>
      <c r="X1551" s="8">
        <v>0</v>
      </c>
      <c r="Y1551" s="8">
        <v>0</v>
      </c>
      <c r="Z1551">
        <v>0</v>
      </c>
      <c r="AA1551">
        <v>0</v>
      </c>
      <c r="AB1551" s="8">
        <f>Solution[[#This Row],[Old Stop]] +1</f>
        <v>51</v>
      </c>
      <c r="AC1551" s="8" t="str">
        <f>_xlfn.CONCAT(Solution[[#This Row],[Old Rt '#]],"_",Solution[[#This Row],[Week '#]],"_", _xlfn.SWITCH(Solution[[#This Row],[Old Delivery Day]], "M", "Monday", "T", "Tuesday", "W", "Wednesday", "R", "Thursday", "F", "Friday"))</f>
        <v>105_Week4_Tuesday</v>
      </c>
      <c r="AD1551" s="20">
        <v>144.13069999999999</v>
      </c>
      <c r="AE1551" s="20">
        <v>148.43299999999999</v>
      </c>
      <c r="AF1551" s="20">
        <v>189.65379999999999</v>
      </c>
      <c r="AG1551" s="20">
        <v>167.00460000000001</v>
      </c>
      <c r="AH1551">
        <v>196.85</v>
      </c>
      <c r="AI1551" s="8" t="s">
        <v>4626</v>
      </c>
      <c r="AJ1551" s="8" t="s">
        <v>5699</v>
      </c>
      <c r="AK1551" s="8">
        <v>1</v>
      </c>
      <c r="AL1551" s="8">
        <v>0</v>
      </c>
      <c r="AM1551" s="11">
        <v>176.2337</v>
      </c>
      <c r="AN1551" s="11">
        <v>166.83619999999999</v>
      </c>
      <c r="AO1551" t="s">
        <v>163</v>
      </c>
      <c r="AP1551" s="8" t="s">
        <v>191</v>
      </c>
      <c r="AQ1551" s="8" t="s">
        <v>44</v>
      </c>
      <c r="AR1551" s="8" t="s">
        <v>163</v>
      </c>
      <c r="AS1551" s="8" t="s">
        <v>163</v>
      </c>
      <c r="AT1551" s="8" t="s">
        <v>168</v>
      </c>
      <c r="AU15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1" s="8">
        <v>0</v>
      </c>
      <c r="AW1551">
        <v>36.032674999999998</v>
      </c>
      <c r="AX1551">
        <v>37.108249999999998</v>
      </c>
      <c r="AY1551">
        <v>47.413449999999997</v>
      </c>
      <c r="AZ1551">
        <v>41.751150000000003</v>
      </c>
      <c r="BF1551" s="8"/>
      <c r="BG1551" s="8"/>
      <c r="BH1551" s="8"/>
      <c r="BI1551" s="11"/>
      <c r="BJ1551" s="11"/>
      <c r="BK1551" s="8"/>
      <c r="BL1551" s="8"/>
      <c r="BM1551" s="8"/>
      <c r="BN1551" s="8"/>
      <c r="BO1551" s="8"/>
      <c r="BP1551" s="8"/>
      <c r="BQ1551" s="8"/>
      <c r="BR1551" s="8"/>
    </row>
    <row r="1552" spans="1:70" x14ac:dyDescent="0.3">
      <c r="A1552" s="43" t="s">
        <v>915</v>
      </c>
      <c r="B1552" t="s">
        <v>120</v>
      </c>
      <c r="C1552" t="s">
        <v>108</v>
      </c>
      <c r="D1552" s="8" t="s">
        <v>104</v>
      </c>
      <c r="E1552" s="8" t="s">
        <v>126</v>
      </c>
      <c r="F1552" s="8" t="s">
        <v>12</v>
      </c>
      <c r="G1552" s="8" t="s">
        <v>155</v>
      </c>
      <c r="H1552" s="8" t="s">
        <v>290</v>
      </c>
      <c r="I1552" s="8" t="s">
        <v>15</v>
      </c>
      <c r="J1552" s="8">
        <v>80</v>
      </c>
      <c r="K1552" s="14" t="s">
        <v>914</v>
      </c>
      <c r="L1552" s="14" t="s">
        <v>5775</v>
      </c>
      <c r="M1552" s="10">
        <v>3.6518971915209</v>
      </c>
      <c r="N1552" s="8" t="s">
        <v>8023</v>
      </c>
      <c r="O1552" s="8" t="s">
        <v>147</v>
      </c>
      <c r="P1552" s="9">
        <v>0.30925925925925923</v>
      </c>
      <c r="Q1552" s="9">
        <v>0.31724537037037037</v>
      </c>
      <c r="R1552" s="8">
        <v>0</v>
      </c>
      <c r="S1552" s="10">
        <v>12.458333333333334</v>
      </c>
      <c r="T1552" s="8" t="s">
        <v>4736</v>
      </c>
      <c r="U1552" s="8" t="s">
        <v>4737</v>
      </c>
      <c r="V1552" s="10">
        <v>2.28440407600378</v>
      </c>
      <c r="W1552">
        <v>2869.96</v>
      </c>
      <c r="X1552" s="8">
        <v>0</v>
      </c>
      <c r="Y1552" s="8">
        <v>0</v>
      </c>
      <c r="Z1552">
        <v>0</v>
      </c>
      <c r="AA1552">
        <v>0</v>
      </c>
      <c r="AB1552" s="8">
        <f>Solution[[#This Row],[Old Stop]] +1</f>
        <v>81</v>
      </c>
      <c r="AC1552" s="8" t="str">
        <f>_xlfn.CONCAT(Solution[[#This Row],[Old Rt '#]],"_",Solution[[#This Row],[Week '#]],"_", _xlfn.SWITCH(Solution[[#This Row],[Old Delivery Day]], "M", "Monday", "T", "Tuesday", "W", "Wednesday", "R", "Thursday", "F", "Friday"))</f>
        <v>105_Week4_Tuesday</v>
      </c>
      <c r="AD1552" s="20">
        <v>68.231399999999994</v>
      </c>
      <c r="AE1552" s="20">
        <v>48.952300000000001</v>
      </c>
      <c r="AF1552" s="20">
        <v>43.77</v>
      </c>
      <c r="AG1552" s="20">
        <v>46.871499999999997</v>
      </c>
      <c r="AH1552">
        <v>44.6</v>
      </c>
      <c r="AI1552" s="8" t="s">
        <v>4626</v>
      </c>
      <c r="AJ1552" s="8" t="s">
        <v>5699</v>
      </c>
      <c r="AK1552" s="8">
        <v>1</v>
      </c>
      <c r="AL1552" s="8">
        <v>0</v>
      </c>
      <c r="AM1552" s="11">
        <v>43.77</v>
      </c>
      <c r="AN1552" s="11">
        <v>47.13</v>
      </c>
      <c r="AO1552" t="s">
        <v>163</v>
      </c>
      <c r="AP1552" s="8" t="s">
        <v>191</v>
      </c>
      <c r="AQ1552" s="8" t="s">
        <v>44</v>
      </c>
      <c r="AR1552" s="8" t="s">
        <v>163</v>
      </c>
      <c r="AS1552" s="8" t="s">
        <v>163</v>
      </c>
      <c r="AT1552" s="8" t="s">
        <v>168</v>
      </c>
      <c r="AU155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2" s="8">
        <v>0</v>
      </c>
      <c r="AW1552">
        <v>17.057849999999998</v>
      </c>
      <c r="AX1552">
        <v>12.238075</v>
      </c>
      <c r="AY1552">
        <v>10.942500000000001</v>
      </c>
      <c r="AZ1552">
        <v>11.717874999999999</v>
      </c>
      <c r="BF1552" s="8"/>
      <c r="BG1552" s="8"/>
      <c r="BH1552" s="8"/>
      <c r="BI1552" s="11"/>
      <c r="BJ1552" s="11"/>
      <c r="BK1552" s="8"/>
      <c r="BL1552" s="8"/>
      <c r="BM1552" s="8"/>
      <c r="BN1552" s="8"/>
      <c r="BO1552" s="8"/>
      <c r="BP1552" s="8"/>
      <c r="BQ1552" s="8"/>
      <c r="BR1552" s="8"/>
    </row>
    <row r="1553" spans="1:70" x14ac:dyDescent="0.3">
      <c r="A1553" s="43" t="s">
        <v>906</v>
      </c>
      <c r="B1553" t="s">
        <v>156</v>
      </c>
      <c r="C1553" t="s">
        <v>4762</v>
      </c>
      <c r="D1553" s="8" t="s">
        <v>104</v>
      </c>
      <c r="E1553" s="8" t="s">
        <v>126</v>
      </c>
      <c r="F1553" s="8" t="s">
        <v>12</v>
      </c>
      <c r="G1553" s="8" t="s">
        <v>9248</v>
      </c>
      <c r="H1553" s="8" t="s">
        <v>160</v>
      </c>
      <c r="I1553" s="8" t="s">
        <v>13</v>
      </c>
      <c r="J1553" s="8">
        <v>0</v>
      </c>
      <c r="K1553" s="14" t="s">
        <v>905</v>
      </c>
      <c r="L1553" s="14" t="s">
        <v>5781</v>
      </c>
      <c r="M1553" s="10">
        <v>2.90224757773038</v>
      </c>
      <c r="N1553" s="8" t="s">
        <v>8037</v>
      </c>
      <c r="O1553" s="8" t="s">
        <v>147</v>
      </c>
      <c r="P1553" s="9">
        <v>0.35853009259259261</v>
      </c>
      <c r="Q1553" s="9">
        <v>0.36789351851851854</v>
      </c>
      <c r="R1553" s="8">
        <v>0</v>
      </c>
      <c r="S1553" s="10">
        <v>17.150000000000002</v>
      </c>
      <c r="T1553" s="8" t="s">
        <v>4764</v>
      </c>
      <c r="U1553" s="8" t="s">
        <v>4765</v>
      </c>
      <c r="V1553" s="10">
        <v>0.61949607701454801</v>
      </c>
      <c r="W1553">
        <v>6294.47</v>
      </c>
      <c r="X1553" s="8">
        <v>0</v>
      </c>
      <c r="Y1553" s="8">
        <v>0</v>
      </c>
      <c r="Z1553">
        <v>0</v>
      </c>
      <c r="AA1553">
        <v>0</v>
      </c>
      <c r="AB1553" s="8">
        <f>Solution[[#This Row],[Old Stop]] +1</f>
        <v>1</v>
      </c>
      <c r="AC1553" s="8" t="str">
        <f>_xlfn.CONCAT(Solution[[#This Row],[Old Rt '#]],"_",Solution[[#This Row],[Week '#]],"_", _xlfn.SWITCH(Solution[[#This Row],[Old Delivery Day]], "M", "Monday", "T", "Tuesday", "W", "Wednesday", "R", "Thursday", "F", "Friday"))</f>
        <v>101_Week4_Monday</v>
      </c>
      <c r="AD1553" s="20">
        <v>115.54689999999999</v>
      </c>
      <c r="AE1553" s="20">
        <v>120.643</v>
      </c>
      <c r="AF1553" s="20">
        <v>125.7976</v>
      </c>
      <c r="AG1553" s="20">
        <v>133.48689999999999</v>
      </c>
      <c r="AH1553">
        <v>133.83000000000001</v>
      </c>
      <c r="AI1553" s="8" t="s">
        <v>4626</v>
      </c>
      <c r="AJ1553" s="8" t="s">
        <v>5699</v>
      </c>
      <c r="AK1553" s="8">
        <v>1</v>
      </c>
      <c r="AL1553" s="8">
        <v>0</v>
      </c>
      <c r="AM1553" s="11">
        <v>121.0012</v>
      </c>
      <c r="AN1553" s="11">
        <v>129.85749999999999</v>
      </c>
      <c r="AO1553" t="s">
        <v>163</v>
      </c>
      <c r="AP1553" s="8" t="s">
        <v>191</v>
      </c>
      <c r="AQ1553" s="8" t="s">
        <v>44</v>
      </c>
      <c r="AR1553" s="8" t="s">
        <v>163</v>
      </c>
      <c r="AS1553" s="8" t="s">
        <v>163</v>
      </c>
      <c r="AT1553" s="8" t="s">
        <v>168</v>
      </c>
      <c r="AU155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3" s="8">
        <v>0</v>
      </c>
      <c r="AW1553">
        <v>28.886724999999998</v>
      </c>
      <c r="AX1553">
        <v>30.16075</v>
      </c>
      <c r="AY1553">
        <v>31.449400000000001</v>
      </c>
      <c r="AZ1553">
        <v>33.371724999999998</v>
      </c>
      <c r="BF1553" s="8"/>
      <c r="BG1553" s="8"/>
      <c r="BH1553" s="8"/>
      <c r="BI1553" s="11"/>
      <c r="BJ1553" s="11"/>
      <c r="BK1553" s="8"/>
      <c r="BL1553" s="8"/>
      <c r="BM1553" s="8"/>
      <c r="BN1553" s="8"/>
      <c r="BO1553" s="8"/>
      <c r="BP1553" s="8"/>
      <c r="BQ1553" s="8"/>
      <c r="BR1553" s="8"/>
    </row>
    <row r="1554" spans="1:70" x14ac:dyDescent="0.3">
      <c r="A1554" s="43" t="s">
        <v>920</v>
      </c>
      <c r="B1554" t="s">
        <v>120</v>
      </c>
      <c r="C1554" t="s">
        <v>154</v>
      </c>
      <c r="D1554" s="8" t="s">
        <v>104</v>
      </c>
      <c r="E1554" s="8" t="s">
        <v>126</v>
      </c>
      <c r="F1554" s="8" t="s">
        <v>12</v>
      </c>
      <c r="G1554" s="8" t="s">
        <v>9257</v>
      </c>
      <c r="H1554" s="8" t="s">
        <v>290</v>
      </c>
      <c r="I1554" s="8" t="s">
        <v>15</v>
      </c>
      <c r="J1554" s="8">
        <v>30</v>
      </c>
      <c r="K1554" s="14" t="s">
        <v>919</v>
      </c>
      <c r="L1554" s="14" t="s">
        <v>5746</v>
      </c>
      <c r="M1554" s="10">
        <v>1.6868654639873999</v>
      </c>
      <c r="N1554" s="8" t="s">
        <v>6432</v>
      </c>
      <c r="O1554" s="8" t="s">
        <v>147</v>
      </c>
      <c r="P1554" s="9">
        <v>0.42555555555555558</v>
      </c>
      <c r="Q1554" s="9">
        <v>0.4309027777777778</v>
      </c>
      <c r="R1554" s="8">
        <v>0</v>
      </c>
      <c r="S1554" s="10">
        <v>7.0458333333333334</v>
      </c>
      <c r="T1554" s="8" t="s">
        <v>5747</v>
      </c>
      <c r="U1554" s="8" t="s">
        <v>5748</v>
      </c>
      <c r="V1554" s="10">
        <v>0.40076984777278601</v>
      </c>
      <c r="W1554">
        <v>1672.42</v>
      </c>
      <c r="X1554" s="8">
        <v>0</v>
      </c>
      <c r="Y1554" s="8">
        <v>0</v>
      </c>
      <c r="Z1554">
        <v>0</v>
      </c>
      <c r="AA1554">
        <v>0</v>
      </c>
      <c r="AB1554" s="8">
        <f>Solution[[#This Row],[Old Stop]] +1</f>
        <v>31</v>
      </c>
      <c r="AC1554" s="8" t="str">
        <f>_xlfn.CONCAT(Solution[[#This Row],[Old Rt '#]],"_",Solution[[#This Row],[Week '#]],"_", _xlfn.SWITCH(Solution[[#This Row],[Old Delivery Day]], "M", "Monday", "T", "Tuesday", "W", "Wednesday", "R", "Thursday", "F", "Friday"))</f>
        <v>105_Week4_Tuesday</v>
      </c>
      <c r="AD1554" s="20">
        <v>32.175699999999999</v>
      </c>
      <c r="AE1554" s="20">
        <v>48.375700000000002</v>
      </c>
      <c r="AF1554" s="20">
        <v>28.89</v>
      </c>
      <c r="AG1554" s="20">
        <v>28.89</v>
      </c>
      <c r="AH1554">
        <v>29.4</v>
      </c>
      <c r="AI1554" s="8" t="s">
        <v>4626</v>
      </c>
      <c r="AJ1554" s="8" t="s">
        <v>5699</v>
      </c>
      <c r="AK1554" s="8">
        <v>1</v>
      </c>
      <c r="AL1554" s="8">
        <v>0</v>
      </c>
      <c r="AM1554" s="11">
        <v>28.89</v>
      </c>
      <c r="AN1554" s="11">
        <v>28.89</v>
      </c>
      <c r="AO1554" t="s">
        <v>163</v>
      </c>
      <c r="AP1554" s="8" t="s">
        <v>191</v>
      </c>
      <c r="AQ1554" s="8" t="s">
        <v>44</v>
      </c>
      <c r="AR1554" s="8" t="s">
        <v>163</v>
      </c>
      <c r="AS1554" s="8" t="s">
        <v>163</v>
      </c>
      <c r="AT1554" s="8" t="s">
        <v>168</v>
      </c>
      <c r="AU155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4" s="8">
        <v>0</v>
      </c>
      <c r="AW1554">
        <v>8.0439249999999998</v>
      </c>
      <c r="AX1554">
        <v>12.093925</v>
      </c>
      <c r="AY1554">
        <v>7.2225000000000001</v>
      </c>
      <c r="AZ1554">
        <v>7.2225000000000001</v>
      </c>
      <c r="BF1554" s="8"/>
      <c r="BG1554" s="8"/>
      <c r="BH1554" s="8"/>
      <c r="BI1554" s="11"/>
      <c r="BJ1554" s="11"/>
      <c r="BK1554" s="8"/>
      <c r="BL1554" s="8"/>
      <c r="BM1554" s="8"/>
      <c r="BN1554" s="8"/>
      <c r="BO1554" s="8"/>
      <c r="BP1554" s="8"/>
      <c r="BQ1554" s="8"/>
      <c r="BR1554" s="8"/>
    </row>
    <row r="1555" spans="1:70" x14ac:dyDescent="0.3">
      <c r="A1555" s="43" t="s">
        <v>1482</v>
      </c>
      <c r="B1555" t="s">
        <v>4779</v>
      </c>
      <c r="C1555" t="s">
        <v>110</v>
      </c>
      <c r="D1555" s="8" t="s">
        <v>104</v>
      </c>
      <c r="E1555" s="8" t="s">
        <v>126</v>
      </c>
      <c r="F1555" s="8" t="s">
        <v>12</v>
      </c>
      <c r="G1555" s="8" t="s">
        <v>180</v>
      </c>
      <c r="H1555" s="8" t="s">
        <v>290</v>
      </c>
      <c r="I1555" s="8" t="s">
        <v>15</v>
      </c>
      <c r="J1555" s="8">
        <v>70</v>
      </c>
      <c r="K1555" s="14" t="s">
        <v>1481</v>
      </c>
      <c r="L1555" s="14" t="s">
        <v>5767</v>
      </c>
      <c r="M1555" s="10">
        <v>0.60251709076345605</v>
      </c>
      <c r="N1555" s="8" t="s">
        <v>8022</v>
      </c>
      <c r="O1555" s="8" t="s">
        <v>147</v>
      </c>
      <c r="P1555" s="9">
        <v>0.31767361111111109</v>
      </c>
      <c r="Q1555" s="9">
        <v>0.32386574074074076</v>
      </c>
      <c r="R1555" s="8">
        <v>0</v>
      </c>
      <c r="S1555" s="10">
        <v>10.058333333333334</v>
      </c>
      <c r="T1555" s="8" t="s">
        <v>4781</v>
      </c>
      <c r="U1555" s="8" t="s">
        <v>4782</v>
      </c>
      <c r="V1555" s="10">
        <v>0.26705217477663601</v>
      </c>
      <c r="W1555">
        <v>2944.66</v>
      </c>
      <c r="X1555" s="8">
        <v>0</v>
      </c>
      <c r="Y1555" s="8">
        <v>0</v>
      </c>
      <c r="Z1555">
        <v>0</v>
      </c>
      <c r="AA1555">
        <v>0</v>
      </c>
      <c r="AB1555" s="8">
        <f>Solution[[#This Row],[Old Stop]] +1</f>
        <v>71</v>
      </c>
      <c r="AC1555" s="8" t="str">
        <f>_xlfn.CONCAT(Solution[[#This Row],[Old Rt '#]],"_",Solution[[#This Row],[Week '#]],"_", _xlfn.SWITCH(Solution[[#This Row],[Old Delivery Day]], "M", "Monday", "T", "Tuesday", "W", "Wednesday", "R", "Thursday", "F", "Friday"))</f>
        <v>105_Week4_Tuesday</v>
      </c>
      <c r="AD1555" s="20">
        <v>47.010800000000003</v>
      </c>
      <c r="AE1555" s="20">
        <v>66.063000000000002</v>
      </c>
      <c r="AF1555" s="20">
        <v>74.238399999999999</v>
      </c>
      <c r="AG1555" s="20">
        <v>80.08</v>
      </c>
      <c r="AH1555">
        <v>80.7</v>
      </c>
      <c r="AI1555" s="8" t="s">
        <v>4626</v>
      </c>
      <c r="AJ1555" s="8" t="s">
        <v>5699</v>
      </c>
      <c r="AK1555" s="8">
        <v>1</v>
      </c>
      <c r="AL1555" s="8">
        <v>0</v>
      </c>
      <c r="AM1555" s="11">
        <v>73.788700000000006</v>
      </c>
      <c r="AN1555" s="11">
        <v>80.08</v>
      </c>
      <c r="AO1555" t="s">
        <v>163</v>
      </c>
      <c r="AP1555" s="8" t="s">
        <v>191</v>
      </c>
      <c r="AQ1555" s="8" t="s">
        <v>44</v>
      </c>
      <c r="AR1555" s="8" t="s">
        <v>163</v>
      </c>
      <c r="AS1555" s="8" t="s">
        <v>163</v>
      </c>
      <c r="AT1555" s="8" t="s">
        <v>168</v>
      </c>
      <c r="AU155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5" s="8">
        <v>0</v>
      </c>
      <c r="AW1555">
        <v>11.752700000000001</v>
      </c>
      <c r="AX1555">
        <v>16.515750000000001</v>
      </c>
      <c r="AY1555">
        <v>18.5596</v>
      </c>
      <c r="AZ1555">
        <v>20.02</v>
      </c>
      <c r="BF1555" s="8"/>
      <c r="BG1555" s="8"/>
      <c r="BH1555" s="8"/>
      <c r="BI1555" s="11"/>
      <c r="BJ1555" s="11"/>
      <c r="BK1555" s="8"/>
      <c r="BL1555" s="8"/>
      <c r="BM1555" s="8"/>
      <c r="BN1555" s="8"/>
      <c r="BO1555" s="8"/>
      <c r="BP1555" s="8"/>
      <c r="BQ1555" s="8"/>
      <c r="BR1555" s="8"/>
    </row>
    <row r="1556" spans="1:70" x14ac:dyDescent="0.3">
      <c r="A1556" s="43" t="s">
        <v>1660</v>
      </c>
      <c r="B1556" t="s">
        <v>4775</v>
      </c>
      <c r="C1556" t="s">
        <v>110</v>
      </c>
      <c r="D1556" s="8" t="s">
        <v>104</v>
      </c>
      <c r="E1556" s="8" t="s">
        <v>126</v>
      </c>
      <c r="F1556" s="8" t="s">
        <v>12</v>
      </c>
      <c r="G1556" s="8" t="s">
        <v>9250</v>
      </c>
      <c r="H1556" s="8" t="s">
        <v>290</v>
      </c>
      <c r="I1556" s="8" t="s">
        <v>15</v>
      </c>
      <c r="J1556" s="8">
        <v>40</v>
      </c>
      <c r="K1556" s="14" t="s">
        <v>1659</v>
      </c>
      <c r="L1556" s="14" t="s">
        <v>5783</v>
      </c>
      <c r="M1556" s="10">
        <v>0.23924660136488299</v>
      </c>
      <c r="N1556" s="8" t="s">
        <v>8024</v>
      </c>
      <c r="O1556" s="8" t="s">
        <v>147</v>
      </c>
      <c r="P1556" s="9">
        <v>0.3240277777777778</v>
      </c>
      <c r="Q1556" s="9">
        <v>0.33386574074074077</v>
      </c>
      <c r="R1556" s="8">
        <v>0</v>
      </c>
      <c r="S1556" s="10">
        <v>13.925000000000001</v>
      </c>
      <c r="T1556" s="8" t="s">
        <v>4777</v>
      </c>
      <c r="U1556" s="8" t="s">
        <v>4778</v>
      </c>
      <c r="V1556" s="10">
        <v>0.158571677638424</v>
      </c>
      <c r="W1556">
        <v>4227.87</v>
      </c>
      <c r="X1556" s="8">
        <v>0</v>
      </c>
      <c r="Y1556" s="8">
        <v>0</v>
      </c>
      <c r="Z1556">
        <v>0</v>
      </c>
      <c r="AA1556">
        <v>0</v>
      </c>
      <c r="AB1556" s="8">
        <f>Solution[[#This Row],[Old Stop]] +1</f>
        <v>41</v>
      </c>
      <c r="AC1556" s="8" t="str">
        <f>_xlfn.CONCAT(Solution[[#This Row],[Old Rt '#]],"_",Solution[[#This Row],[Week '#]],"_", _xlfn.SWITCH(Solution[[#This Row],[Old Delivery Day]], "M", "Monday", "T", "Tuesday", "W", "Wednesday", "R", "Thursday", "F", "Friday"))</f>
        <v>105_Week4_Tuesday</v>
      </c>
      <c r="AD1556" s="20">
        <v>78.27</v>
      </c>
      <c r="AE1556" s="20">
        <v>79.885300000000001</v>
      </c>
      <c r="AF1556" s="20">
        <v>85.174599999999998</v>
      </c>
      <c r="AG1556" s="20">
        <v>87.568399999999997</v>
      </c>
      <c r="AH1556">
        <v>92.12</v>
      </c>
      <c r="AI1556" s="8" t="s">
        <v>4626</v>
      </c>
      <c r="AJ1556" s="8" t="s">
        <v>5699</v>
      </c>
      <c r="AK1556" s="8">
        <v>1</v>
      </c>
      <c r="AL1556" s="8">
        <v>0</v>
      </c>
      <c r="AM1556" s="11">
        <v>81.27</v>
      </c>
      <c r="AN1556" s="11">
        <v>87.846199999999996</v>
      </c>
      <c r="AO1556" t="s">
        <v>163</v>
      </c>
      <c r="AP1556" s="8" t="s">
        <v>191</v>
      </c>
      <c r="AQ1556" s="8" t="s">
        <v>44</v>
      </c>
      <c r="AR1556" s="8" t="s">
        <v>163</v>
      </c>
      <c r="AS1556" s="8" t="s">
        <v>163</v>
      </c>
      <c r="AT1556" s="8" t="s">
        <v>168</v>
      </c>
      <c r="AU155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56" s="8">
        <v>0</v>
      </c>
      <c r="AW1556">
        <v>19.567499999999999</v>
      </c>
      <c r="AX1556">
        <v>19.971325</v>
      </c>
      <c r="AY1556">
        <v>21.29365</v>
      </c>
      <c r="AZ1556">
        <v>21.892099999999999</v>
      </c>
      <c r="BF1556" s="8"/>
      <c r="BG1556" s="8"/>
      <c r="BH1556" s="8"/>
      <c r="BI1556" s="11"/>
      <c r="BJ1556" s="11"/>
      <c r="BK1556" s="8"/>
      <c r="BL1556" s="8"/>
      <c r="BM1556" s="8"/>
      <c r="BN1556" s="8"/>
      <c r="BO1556" s="8"/>
      <c r="BP1556" s="8"/>
      <c r="BQ1556" s="8"/>
      <c r="BR1556" s="8"/>
    </row>
    <row r="1557" spans="1:70" x14ac:dyDescent="0.3">
      <c r="A1557" s="43" t="s">
        <v>400</v>
      </c>
      <c r="B1557" t="s">
        <v>4846</v>
      </c>
      <c r="C1557" t="s">
        <v>110</v>
      </c>
      <c r="D1557" s="8" t="s">
        <v>104</v>
      </c>
      <c r="E1557" s="8" t="s">
        <v>126</v>
      </c>
      <c r="F1557" s="8" t="s">
        <v>12</v>
      </c>
      <c r="G1557" s="8" t="s">
        <v>9256</v>
      </c>
      <c r="H1557" s="8" t="s">
        <v>126</v>
      </c>
      <c r="I1557" s="8" t="s">
        <v>12</v>
      </c>
      <c r="J1557" s="8">
        <v>170</v>
      </c>
      <c r="K1557" s="14" t="s">
        <v>399</v>
      </c>
      <c r="L1557" s="14" t="s">
        <v>6051</v>
      </c>
      <c r="M1557" s="10">
        <v>0.73343935058954901</v>
      </c>
      <c r="N1557" s="8" t="s">
        <v>8034</v>
      </c>
      <c r="O1557" s="8" t="s">
        <v>147</v>
      </c>
      <c r="P1557" s="9">
        <v>0.54071759259259256</v>
      </c>
      <c r="Q1557" s="9">
        <v>0.54668981481481482</v>
      </c>
      <c r="R1557" s="8">
        <v>0</v>
      </c>
      <c r="S1557" s="10">
        <v>10.354166666666666</v>
      </c>
      <c r="T1557" s="8" t="s">
        <v>6052</v>
      </c>
      <c r="U1557" s="8" t="s">
        <v>6053</v>
      </c>
      <c r="V1557" s="10">
        <v>0.244974965418362</v>
      </c>
      <c r="W1557">
        <v>2814.13</v>
      </c>
      <c r="X1557" s="8">
        <v>7</v>
      </c>
      <c r="Y1557" s="8">
        <v>0.70833333333333304</v>
      </c>
      <c r="Z1557">
        <v>1</v>
      </c>
      <c r="AA1557">
        <v>26</v>
      </c>
      <c r="AB1557" s="8">
        <f>Solution[[#This Row],[Old Stop]] +1</f>
        <v>171</v>
      </c>
      <c r="AC1557" s="8" t="str">
        <f>_xlfn.CONCAT(Solution[[#This Row],[Old Rt '#]],"_",Solution[[#This Row],[Week '#]],"_", _xlfn.SWITCH(Solution[[#This Row],[Old Delivery Day]], "M", "Monday", "T", "Tuesday", "W", "Wednesday", "R", "Thursday", "F", "Friday"))</f>
        <v>103_Week4_Wednesday</v>
      </c>
      <c r="AD1557" s="20">
        <v>49.74</v>
      </c>
      <c r="AE1557" s="20">
        <v>53.969200000000001</v>
      </c>
      <c r="AF1557" s="20">
        <v>67.653300000000002</v>
      </c>
      <c r="AG1557" s="20">
        <v>72.597499999999997</v>
      </c>
      <c r="AH1557">
        <v>61.84</v>
      </c>
      <c r="AI1557" s="8" t="s">
        <v>4626</v>
      </c>
      <c r="AJ1557" s="8" t="s">
        <v>5699</v>
      </c>
      <c r="AK1557" s="8">
        <v>1</v>
      </c>
      <c r="AL1557" s="8">
        <v>24</v>
      </c>
      <c r="AM1557" s="11">
        <v>59.817500000000003</v>
      </c>
      <c r="AN1557" s="11">
        <v>70.66</v>
      </c>
      <c r="AO1557" t="s">
        <v>164</v>
      </c>
      <c r="AP1557" s="8" t="s">
        <v>191</v>
      </c>
      <c r="AQ1557" s="8" t="s">
        <v>44</v>
      </c>
      <c r="AR1557" s="8" t="s">
        <v>164</v>
      </c>
      <c r="AS1557" s="8" t="s">
        <v>164</v>
      </c>
      <c r="AT1557" s="8" t="s">
        <v>168</v>
      </c>
      <c r="AU155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57" s="8"/>
      <c r="AW1557">
        <v>12.435</v>
      </c>
      <c r="AX1557">
        <v>13.4923</v>
      </c>
      <c r="AY1557">
        <v>16.913325</v>
      </c>
      <c r="AZ1557">
        <v>18.149374999999999</v>
      </c>
      <c r="BF1557" s="8"/>
      <c r="BG1557" s="8"/>
      <c r="BH1557" s="8"/>
      <c r="BI1557" s="11"/>
      <c r="BJ1557" s="11"/>
      <c r="BK1557" s="8"/>
      <c r="BL1557" s="8"/>
      <c r="BM1557" s="8"/>
      <c r="BN1557" s="8"/>
      <c r="BO1557" s="8"/>
      <c r="BP1557" s="8"/>
      <c r="BQ1557" s="8"/>
      <c r="BR1557" s="8"/>
    </row>
    <row r="1558" spans="1:70" x14ac:dyDescent="0.3">
      <c r="A1558" s="43" t="s">
        <v>320</v>
      </c>
      <c r="B1558" t="s">
        <v>4872</v>
      </c>
      <c r="C1558" t="s">
        <v>110</v>
      </c>
      <c r="D1558" s="8" t="s">
        <v>104</v>
      </c>
      <c r="E1558" s="8" t="s">
        <v>126</v>
      </c>
      <c r="F1558" s="8" t="s">
        <v>48</v>
      </c>
      <c r="G1558" s="8" t="s">
        <v>4484</v>
      </c>
      <c r="H1558" s="8" t="s">
        <v>126</v>
      </c>
      <c r="I1558" s="8" t="s">
        <v>48</v>
      </c>
      <c r="J1558" s="8">
        <v>260</v>
      </c>
      <c r="K1558" s="14" t="s">
        <v>319</v>
      </c>
      <c r="L1558" s="14" t="s">
        <v>6095</v>
      </c>
      <c r="M1558" s="10">
        <v>0.43828557056554002</v>
      </c>
      <c r="N1558" s="8" t="s">
        <v>8620</v>
      </c>
      <c r="O1558" s="8" t="s">
        <v>147</v>
      </c>
      <c r="P1558" s="9">
        <v>0.41193287037037035</v>
      </c>
      <c r="Q1558" s="9">
        <v>0.42342592592592593</v>
      </c>
      <c r="R1558" s="8">
        <v>0</v>
      </c>
      <c r="S1558" s="10">
        <v>19.827777778333335</v>
      </c>
      <c r="T1558" s="8" t="s">
        <v>4874</v>
      </c>
      <c r="U1558" s="8" t="s">
        <v>4875</v>
      </c>
      <c r="V1558" s="10">
        <v>0.13900142272764601</v>
      </c>
      <c r="W1558">
        <v>22981.14</v>
      </c>
      <c r="X1558" s="8">
        <v>28</v>
      </c>
      <c r="Y1558" s="8">
        <v>0.93548387096774199</v>
      </c>
      <c r="Z1558">
        <v>22</v>
      </c>
      <c r="AA1558">
        <v>403</v>
      </c>
      <c r="AB1558" s="8">
        <f>Solution[[#This Row],[Old Stop]] +1</f>
        <v>261</v>
      </c>
      <c r="AC1558" s="8" t="str">
        <f>_xlfn.CONCAT(Solution[[#This Row],[Old Rt '#]],"_",Solution[[#This Row],[Week '#]],"_", _xlfn.SWITCH(Solution[[#This Row],[Old Delivery Day]], "M", "Monday", "T", "Tuesday", "W", "Wednesday", "R", "Thursday", "F", "Friday"))</f>
        <v>103_Week4_Thursday</v>
      </c>
      <c r="AD1558" s="20">
        <v>319.88830000000002</v>
      </c>
      <c r="AE1558" s="20">
        <v>378.27929999999998</v>
      </c>
      <c r="AF1558" s="20">
        <v>464.315</v>
      </c>
      <c r="AG1558" s="20">
        <v>566.55349999999999</v>
      </c>
      <c r="AH1558">
        <v>569.94000000000005</v>
      </c>
      <c r="AI1558" s="8" t="s">
        <v>3810</v>
      </c>
      <c r="AJ1558" s="8" t="s">
        <v>5625</v>
      </c>
      <c r="AK1558" s="8">
        <v>1</v>
      </c>
      <c r="AL1558" s="8">
        <v>434</v>
      </c>
      <c r="AM1558" s="11">
        <v>511.745</v>
      </c>
      <c r="AN1558" s="11">
        <v>551.97370000000001</v>
      </c>
      <c r="AO1558" t="s">
        <v>164</v>
      </c>
      <c r="AP1558" s="8" t="s">
        <v>191</v>
      </c>
      <c r="AQ1558" s="8" t="s">
        <v>44</v>
      </c>
      <c r="AR1558" s="8" t="s">
        <v>164</v>
      </c>
      <c r="AS1558" s="8" t="s">
        <v>164</v>
      </c>
      <c r="AT1558" s="8" t="s">
        <v>168</v>
      </c>
      <c r="AU155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58" s="8"/>
      <c r="AW1558">
        <v>79.972075000000004</v>
      </c>
      <c r="AX1558">
        <v>94.569824999999994</v>
      </c>
      <c r="AY1558">
        <v>116.07875</v>
      </c>
      <c r="AZ1558">
        <v>141.638375</v>
      </c>
      <c r="BF1558" s="8"/>
      <c r="BG1558" s="8"/>
      <c r="BH1558" s="8"/>
      <c r="BI1558" s="11"/>
      <c r="BJ1558" s="11"/>
      <c r="BK1558" s="8"/>
      <c r="BL1558" s="8"/>
      <c r="BM1558" s="8"/>
      <c r="BN1558" s="8"/>
      <c r="BO1558" s="8"/>
      <c r="BP1558" s="8"/>
      <c r="BQ1558" s="8"/>
      <c r="BR1558" s="8"/>
    </row>
    <row r="1559" spans="1:70" x14ac:dyDescent="0.3">
      <c r="A1559" s="43" t="s">
        <v>1362</v>
      </c>
      <c r="B1559" t="s">
        <v>4982</v>
      </c>
      <c r="C1559" t="s">
        <v>110</v>
      </c>
      <c r="D1559" s="8" t="s">
        <v>104</v>
      </c>
      <c r="E1559" s="8" t="s">
        <v>126</v>
      </c>
      <c r="F1559" s="8" t="s">
        <v>48</v>
      </c>
      <c r="G1559" s="8" t="s">
        <v>132</v>
      </c>
      <c r="H1559" s="8" t="s">
        <v>126</v>
      </c>
      <c r="I1559" s="8" t="s">
        <v>48</v>
      </c>
      <c r="J1559" s="8">
        <v>315</v>
      </c>
      <c r="K1559" s="14" t="s">
        <v>1361</v>
      </c>
      <c r="L1559" s="14" t="s">
        <v>6090</v>
      </c>
      <c r="M1559" s="10">
        <v>4.8388043760854798</v>
      </c>
      <c r="N1559" s="8" t="s">
        <v>8047</v>
      </c>
      <c r="O1559" s="8" t="s">
        <v>147</v>
      </c>
      <c r="P1559" s="9">
        <v>0.33333333333333331</v>
      </c>
      <c r="Q1559" s="9">
        <v>0.34712962962962962</v>
      </c>
      <c r="R1559" s="8">
        <v>115.15</v>
      </c>
      <c r="S1559" s="10">
        <v>16.016666666666666</v>
      </c>
      <c r="T1559" s="8" t="s">
        <v>4984</v>
      </c>
      <c r="U1559" s="8" t="s">
        <v>4985</v>
      </c>
      <c r="V1559" s="10">
        <v>1.8957843457204999</v>
      </c>
      <c r="W1559">
        <v>2904.42</v>
      </c>
      <c r="X1559" s="8">
        <v>0</v>
      </c>
      <c r="Y1559" s="8">
        <v>0</v>
      </c>
      <c r="Z1559">
        <v>0</v>
      </c>
      <c r="AA1559">
        <v>0</v>
      </c>
      <c r="AB1559" s="8">
        <f>Solution[[#This Row],[Old Stop]] +1</f>
        <v>316</v>
      </c>
      <c r="AC1559" s="8" t="str">
        <f>_xlfn.CONCAT(Solution[[#This Row],[Old Rt '#]],"_",Solution[[#This Row],[Week '#]],"_", _xlfn.SWITCH(Solution[[#This Row],[Old Delivery Day]], "M", "Monday", "T", "Tuesday", "W", "Wednesday", "R", "Thursday", "F", "Friday"))</f>
        <v>103_Week4_Thursday</v>
      </c>
      <c r="AD1559" s="20">
        <v>60.779000000000003</v>
      </c>
      <c r="AE1559" s="20">
        <v>61.27</v>
      </c>
      <c r="AF1559" s="20">
        <v>63.204999999999998</v>
      </c>
      <c r="AG1559" s="20">
        <v>64.28</v>
      </c>
      <c r="AH1559">
        <v>64.28</v>
      </c>
      <c r="AI1559" s="8" t="s">
        <v>3810</v>
      </c>
      <c r="AJ1559" s="8" t="s">
        <v>5625</v>
      </c>
      <c r="AK1559" s="8">
        <v>1</v>
      </c>
      <c r="AL1559" s="8">
        <v>0</v>
      </c>
      <c r="AM1559" s="11">
        <v>61.27</v>
      </c>
      <c r="AN1559" s="11">
        <v>64.28</v>
      </c>
      <c r="AO1559" t="s">
        <v>164</v>
      </c>
      <c r="AP1559" s="8" t="s">
        <v>191</v>
      </c>
      <c r="AQ1559" s="8" t="s">
        <v>44</v>
      </c>
      <c r="AR1559" s="8" t="s">
        <v>164</v>
      </c>
      <c r="AS1559" s="8" t="s">
        <v>164</v>
      </c>
      <c r="AT1559" s="8" t="s">
        <v>168</v>
      </c>
      <c r="AU155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59" s="8"/>
      <c r="AW1559">
        <v>15.194750000000001</v>
      </c>
      <c r="AX1559">
        <v>15.317500000000001</v>
      </c>
      <c r="AY1559">
        <v>15.80125</v>
      </c>
      <c r="AZ1559">
        <v>16.07</v>
      </c>
      <c r="BF1559" s="8"/>
      <c r="BG1559" s="8"/>
      <c r="BH1559" s="8"/>
      <c r="BI1559" s="11"/>
      <c r="BJ1559" s="11"/>
      <c r="BK1559" s="8"/>
      <c r="BL1559" s="8"/>
      <c r="BM1559" s="8"/>
      <c r="BN1559" s="8"/>
      <c r="BO1559" s="8"/>
      <c r="BP1559" s="8"/>
      <c r="BQ1559" s="8"/>
      <c r="BR1559" s="8"/>
    </row>
    <row r="1560" spans="1:70" x14ac:dyDescent="0.3">
      <c r="A1560" s="43" t="s">
        <v>1366</v>
      </c>
      <c r="B1560" t="s">
        <v>4978</v>
      </c>
      <c r="C1560" t="s">
        <v>110</v>
      </c>
      <c r="D1560" s="8" t="s">
        <v>104</v>
      </c>
      <c r="E1560" s="8" t="s">
        <v>126</v>
      </c>
      <c r="F1560" s="8" t="s">
        <v>48</v>
      </c>
      <c r="G1560" s="8" t="s">
        <v>180</v>
      </c>
      <c r="H1560" s="8" t="s">
        <v>126</v>
      </c>
      <c r="I1560" s="8" t="s">
        <v>13</v>
      </c>
      <c r="J1560" s="8">
        <v>0</v>
      </c>
      <c r="K1560" s="14" t="s">
        <v>1365</v>
      </c>
      <c r="L1560" s="14" t="s">
        <v>6077</v>
      </c>
      <c r="M1560" s="10">
        <v>0</v>
      </c>
      <c r="N1560" s="8" t="s">
        <v>8617</v>
      </c>
      <c r="O1560" s="8" t="s">
        <v>110</v>
      </c>
      <c r="P1560" s="9">
        <v>0.35074074074074074</v>
      </c>
      <c r="Q1560" s="9">
        <v>0.35745370370370372</v>
      </c>
      <c r="R1560" s="8">
        <v>0</v>
      </c>
      <c r="S1560" s="10">
        <v>9.4354006285390355</v>
      </c>
      <c r="T1560" s="8" t="s">
        <v>4980</v>
      </c>
      <c r="U1560" s="8" t="s">
        <v>4981</v>
      </c>
      <c r="V1560" s="10"/>
      <c r="W1560">
        <v>0</v>
      </c>
      <c r="X1560" s="8">
        <v>0</v>
      </c>
      <c r="Y1560" s="8">
        <v>0</v>
      </c>
      <c r="Z1560">
        <v>0</v>
      </c>
      <c r="AA1560">
        <v>0</v>
      </c>
      <c r="AB1560" s="8">
        <f>Solution[[#This Row],[Old Stop]] +1</f>
        <v>1</v>
      </c>
      <c r="AC1560" s="8" t="str">
        <f>_xlfn.CONCAT(Solution[[#This Row],[Old Rt '#]],"_",Solution[[#This Row],[Week '#]],"_", _xlfn.SWITCH(Solution[[#This Row],[Old Delivery Day]], "M", "Monday", "T", "Tuesday", "W", "Wednesday", "R", "Thursday", "F", "Friday"))</f>
        <v>103_Week4_Monday</v>
      </c>
      <c r="AD1560" s="20">
        <v>0</v>
      </c>
      <c r="AE1560" s="20">
        <v>0</v>
      </c>
      <c r="AF1560" s="20">
        <v>0</v>
      </c>
      <c r="AG1560" s="20">
        <v>0</v>
      </c>
      <c r="AH1560" t="s">
        <v>247</v>
      </c>
      <c r="AI1560" s="8" t="s">
        <v>3810</v>
      </c>
      <c r="AJ1560" s="8" t="s">
        <v>5625</v>
      </c>
      <c r="AK1560" s="8">
        <v>1</v>
      </c>
      <c r="AL1560" s="8">
        <v>0</v>
      </c>
      <c r="AM1560" s="11">
        <v>0</v>
      </c>
      <c r="AN1560" s="11">
        <v>0</v>
      </c>
      <c r="AO1560" t="s">
        <v>163</v>
      </c>
      <c r="AP1560" s="8" t="s">
        <v>191</v>
      </c>
      <c r="AQ1560" s="8" t="s">
        <v>44</v>
      </c>
      <c r="AR1560" s="8" t="s">
        <v>164</v>
      </c>
      <c r="AS1560" s="8" t="s">
        <v>163</v>
      </c>
      <c r="AT1560" s="8" t="s">
        <v>168</v>
      </c>
      <c r="AU156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0" s="8">
        <v>0</v>
      </c>
      <c r="AW1560">
        <v>0</v>
      </c>
      <c r="AX1560">
        <v>0</v>
      </c>
      <c r="AY1560">
        <v>0</v>
      </c>
      <c r="AZ1560">
        <v>0</v>
      </c>
      <c r="BF1560" s="8"/>
      <c r="BG1560" s="8"/>
      <c r="BH1560" s="8"/>
      <c r="BI1560" s="11"/>
      <c r="BJ1560" s="11"/>
      <c r="BK1560" s="8"/>
      <c r="BL1560" s="8"/>
      <c r="BM1560" s="8"/>
      <c r="BN1560" s="8"/>
      <c r="BO1560" s="8"/>
      <c r="BP1560" s="8"/>
      <c r="BQ1560" s="8"/>
      <c r="BR1560" s="8"/>
    </row>
    <row r="1561" spans="1:70" x14ac:dyDescent="0.3">
      <c r="A1561" s="43" t="s">
        <v>485</v>
      </c>
      <c r="B1561" t="s">
        <v>3892</v>
      </c>
      <c r="C1561" t="s">
        <v>110</v>
      </c>
      <c r="D1561" s="8" t="s">
        <v>104</v>
      </c>
      <c r="E1561" s="8" t="s">
        <v>126</v>
      </c>
      <c r="F1561" s="8" t="s">
        <v>48</v>
      </c>
      <c r="G1561" s="8" t="s">
        <v>9262</v>
      </c>
      <c r="H1561" s="8" t="s">
        <v>126</v>
      </c>
      <c r="I1561" s="8" t="s">
        <v>48</v>
      </c>
      <c r="J1561" s="8">
        <v>400</v>
      </c>
      <c r="K1561" s="14" t="s">
        <v>484</v>
      </c>
      <c r="L1561" s="14" t="s">
        <v>6083</v>
      </c>
      <c r="M1561" s="10">
        <v>6.4993993977813602</v>
      </c>
      <c r="N1561" s="8" t="s">
        <v>8625</v>
      </c>
      <c r="O1561" s="8" t="s">
        <v>147</v>
      </c>
      <c r="P1561" s="9">
        <v>0.53383101851851855</v>
      </c>
      <c r="Q1561" s="9">
        <v>0.54344907407407406</v>
      </c>
      <c r="R1561" s="8">
        <v>0</v>
      </c>
      <c r="S1561" s="10">
        <v>10.52</v>
      </c>
      <c r="T1561" s="8" t="s">
        <v>3894</v>
      </c>
      <c r="U1561" s="8" t="s">
        <v>3895</v>
      </c>
      <c r="V1561" s="10">
        <v>3.0123248961667199</v>
      </c>
      <c r="W1561">
        <v>2011.03</v>
      </c>
      <c r="X1561" s="8">
        <v>15</v>
      </c>
      <c r="Y1561" s="8">
        <v>0.65116279069767402</v>
      </c>
      <c r="Z1561">
        <v>3</v>
      </c>
      <c r="AA1561">
        <v>49</v>
      </c>
      <c r="AB1561" s="8">
        <f>Solution[[#This Row],[Old Stop]] +1</f>
        <v>401</v>
      </c>
      <c r="AC1561" s="8" t="str">
        <f>_xlfn.CONCAT(Solution[[#This Row],[Old Rt '#]],"_",Solution[[#This Row],[Week '#]],"_", _xlfn.SWITCH(Solution[[#This Row],[Old Delivery Day]], "M", "Monday", "T", "Tuesday", "W", "Wednesday", "R", "Thursday", "F", "Friday"))</f>
        <v>103_Week4_Thursday</v>
      </c>
      <c r="AD1561" s="20">
        <v>37.89</v>
      </c>
      <c r="AE1561" s="20">
        <v>37.89</v>
      </c>
      <c r="AF1561" s="20">
        <v>40.480699999999999</v>
      </c>
      <c r="AG1561" s="20">
        <v>42.371499999999997</v>
      </c>
      <c r="AH1561">
        <v>42.11</v>
      </c>
      <c r="AI1561" s="8" t="s">
        <v>3810</v>
      </c>
      <c r="AJ1561" s="8" t="s">
        <v>5625</v>
      </c>
      <c r="AK1561" s="8">
        <v>1</v>
      </c>
      <c r="AL1561" s="8">
        <v>43</v>
      </c>
      <c r="AM1561" s="11">
        <v>40.353700000000003</v>
      </c>
      <c r="AN1561" s="11">
        <v>43.712499999999999</v>
      </c>
      <c r="AO1561" t="s">
        <v>164</v>
      </c>
      <c r="AP1561" s="8" t="s">
        <v>191</v>
      </c>
      <c r="AQ1561" s="8" t="s">
        <v>44</v>
      </c>
      <c r="AR1561" s="8" t="s">
        <v>164</v>
      </c>
      <c r="AS1561" s="8" t="s">
        <v>164</v>
      </c>
      <c r="AT1561" s="8" t="s">
        <v>168</v>
      </c>
      <c r="AU156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1" s="8"/>
      <c r="AW1561">
        <v>9.4725000000000001</v>
      </c>
      <c r="AX1561">
        <v>9.4725000000000001</v>
      </c>
      <c r="AY1561">
        <v>10.120175</v>
      </c>
      <c r="AZ1561">
        <v>10.592874999999999</v>
      </c>
      <c r="BF1561" s="8"/>
      <c r="BG1561" s="8"/>
      <c r="BH1561" s="8"/>
      <c r="BI1561" s="11"/>
      <c r="BJ1561" s="11"/>
      <c r="BK1561" s="8"/>
      <c r="BL1561" s="8"/>
      <c r="BM1561" s="8"/>
      <c r="BN1561" s="8"/>
      <c r="BO1561" s="8"/>
      <c r="BP1561" s="8"/>
      <c r="BQ1561" s="8"/>
      <c r="BR1561" s="8"/>
    </row>
    <row r="1562" spans="1:70" x14ac:dyDescent="0.3">
      <c r="A1562" s="43" t="s">
        <v>1417</v>
      </c>
      <c r="B1562" t="s">
        <v>111</v>
      </c>
      <c r="C1562" t="s">
        <v>150</v>
      </c>
      <c r="D1562" s="8" t="s">
        <v>104</v>
      </c>
      <c r="E1562" s="8" t="s">
        <v>126</v>
      </c>
      <c r="F1562" s="8" t="s">
        <v>48</v>
      </c>
      <c r="G1562" s="8" t="s">
        <v>9253</v>
      </c>
      <c r="H1562" s="8" t="s">
        <v>126</v>
      </c>
      <c r="I1562" s="8" t="s">
        <v>12</v>
      </c>
      <c r="J1562" s="8">
        <v>10</v>
      </c>
      <c r="K1562" s="14" t="s">
        <v>1416</v>
      </c>
      <c r="L1562" s="14" t="s">
        <v>6054</v>
      </c>
      <c r="M1562" s="10">
        <v>3.0505594485897198</v>
      </c>
      <c r="N1562" s="8" t="s">
        <v>8660</v>
      </c>
      <c r="O1562" s="8" t="s">
        <v>147</v>
      </c>
      <c r="P1562" s="9">
        <v>0.39207175925925924</v>
      </c>
      <c r="Q1562" s="9">
        <v>0.39221064814814816</v>
      </c>
      <c r="R1562" s="8">
        <v>0</v>
      </c>
      <c r="S1562" s="10">
        <v>1.0958333333333334</v>
      </c>
      <c r="T1562" s="8" t="s">
        <v>4855</v>
      </c>
      <c r="U1562" s="8" t="s">
        <v>4856</v>
      </c>
      <c r="V1562" s="10">
        <v>1.15591412692184</v>
      </c>
      <c r="W1562">
        <v>5324.04</v>
      </c>
      <c r="X1562" s="8">
        <v>0</v>
      </c>
      <c r="Y1562" s="8">
        <v>0</v>
      </c>
      <c r="Z1562">
        <v>0</v>
      </c>
      <c r="AA1562">
        <v>0</v>
      </c>
      <c r="AB1562" s="8">
        <f>Solution[[#This Row],[Old Stop]] +1</f>
        <v>11</v>
      </c>
      <c r="AC1562" s="8" t="str">
        <f>_xlfn.CONCAT(Solution[[#This Row],[Old Rt '#]],"_",Solution[[#This Row],[Week '#]],"_", _xlfn.SWITCH(Solution[[#This Row],[Old Delivery Day]], "M", "Monday", "T", "Tuesday", "W", "Wednesday", "R", "Thursday", "F", "Friday"))</f>
        <v>103_Week4_Wednesday</v>
      </c>
      <c r="AD1562" s="20">
        <v>113.99299999999999</v>
      </c>
      <c r="AE1562" s="20">
        <v>87.332300000000004</v>
      </c>
      <c r="AF1562" s="20">
        <v>83.645700000000005</v>
      </c>
      <c r="AG1562" s="20">
        <v>85.528000000000006</v>
      </c>
      <c r="AH1562">
        <v>96.28</v>
      </c>
      <c r="AI1562" s="8" t="s">
        <v>3810</v>
      </c>
      <c r="AJ1562" s="8" t="s">
        <v>5625</v>
      </c>
      <c r="AK1562" s="8">
        <v>1</v>
      </c>
      <c r="AL1562" s="8">
        <v>0</v>
      </c>
      <c r="AM1562" s="11">
        <v>84.212500000000006</v>
      </c>
      <c r="AN1562" s="11">
        <v>99.87</v>
      </c>
      <c r="AO1562" t="s">
        <v>163</v>
      </c>
      <c r="AP1562" s="8" t="s">
        <v>191</v>
      </c>
      <c r="AQ1562" s="8" t="s">
        <v>44</v>
      </c>
      <c r="AR1562" s="8" t="s">
        <v>164</v>
      </c>
      <c r="AS1562" s="8" t="s">
        <v>163</v>
      </c>
      <c r="AT1562" s="8" t="s">
        <v>168</v>
      </c>
      <c r="AU156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62" s="8">
        <v>0</v>
      </c>
      <c r="AW1562">
        <v>28.498249999999999</v>
      </c>
      <c r="AX1562">
        <v>21.833075000000001</v>
      </c>
      <c r="AY1562">
        <v>20.911425000000001</v>
      </c>
      <c r="AZ1562">
        <v>21.382000000000001</v>
      </c>
      <c r="BF1562" s="8"/>
      <c r="BG1562" s="8"/>
      <c r="BH1562" s="8"/>
      <c r="BI1562" s="11"/>
      <c r="BJ1562" s="11"/>
      <c r="BK1562" s="8"/>
      <c r="BL1562" s="8"/>
      <c r="BM1562" s="8"/>
      <c r="BN1562" s="8"/>
      <c r="BO1562" s="8"/>
      <c r="BP1562" s="8"/>
      <c r="BQ1562" s="8"/>
      <c r="BR1562" s="8"/>
    </row>
    <row r="1563" spans="1:70" x14ac:dyDescent="0.3">
      <c r="A1563" s="43" t="s">
        <v>376</v>
      </c>
      <c r="B1563" t="s">
        <v>133</v>
      </c>
      <c r="C1563" t="s">
        <v>125</v>
      </c>
      <c r="D1563" s="8" t="s">
        <v>104</v>
      </c>
      <c r="E1563" s="8" t="s">
        <v>126</v>
      </c>
      <c r="F1563" s="8" t="s">
        <v>48</v>
      </c>
      <c r="G1563" s="8" t="s">
        <v>4497</v>
      </c>
      <c r="H1563" s="8" t="s">
        <v>126</v>
      </c>
      <c r="I1563" s="8" t="s">
        <v>48</v>
      </c>
      <c r="J1563" s="8">
        <v>280</v>
      </c>
      <c r="K1563" s="14" t="s">
        <v>375</v>
      </c>
      <c r="L1563" s="14" t="s">
        <v>6096</v>
      </c>
      <c r="M1563" s="10">
        <v>0.50843109975116396</v>
      </c>
      <c r="N1563" s="8" t="s">
        <v>8618</v>
      </c>
      <c r="O1563" s="8" t="s">
        <v>125</v>
      </c>
      <c r="P1563" s="9">
        <v>0.39256944444444447</v>
      </c>
      <c r="Q1563" s="9">
        <v>0.41163194444444445</v>
      </c>
      <c r="R1563" s="8">
        <v>0</v>
      </c>
      <c r="S1563" s="10">
        <v>20.873333333333335</v>
      </c>
      <c r="T1563" s="8" t="s">
        <v>4858</v>
      </c>
      <c r="U1563" s="8" t="s">
        <v>4859</v>
      </c>
      <c r="V1563" s="10">
        <v>9.4085756168813595E-2</v>
      </c>
      <c r="W1563">
        <v>2513.98</v>
      </c>
      <c r="X1563" s="8">
        <v>0</v>
      </c>
      <c r="Y1563" s="8">
        <v>0</v>
      </c>
      <c r="Z1563">
        <v>0</v>
      </c>
      <c r="AA1563">
        <v>0</v>
      </c>
      <c r="AB1563" s="8">
        <f>Solution[[#This Row],[Old Stop]] +1</f>
        <v>281</v>
      </c>
      <c r="AC1563" s="8" t="str">
        <f>_xlfn.CONCAT(Solution[[#This Row],[Old Rt '#]],"_",Solution[[#This Row],[Week '#]],"_", _xlfn.SWITCH(Solution[[#This Row],[Old Delivery Day]], "M", "Monday", "T", "Tuesday", "W", "Wednesday", "R", "Thursday", "F", "Friday"))</f>
        <v>103_Week4_Thursday</v>
      </c>
      <c r="AD1563" s="20">
        <v>59.24</v>
      </c>
      <c r="AE1563" s="20">
        <v>63.638800000000003</v>
      </c>
      <c r="AF1563" s="20">
        <v>74.09</v>
      </c>
      <c r="AG1563" s="20">
        <v>71.931799999999996</v>
      </c>
      <c r="AH1563">
        <v>39.64</v>
      </c>
      <c r="AI1563" s="8" t="s">
        <v>3810</v>
      </c>
      <c r="AJ1563" s="8" t="s">
        <v>5625</v>
      </c>
      <c r="AK1563" s="8">
        <v>1</v>
      </c>
      <c r="AL1563" s="8">
        <v>0</v>
      </c>
      <c r="AM1563" s="11">
        <v>36.575000000000003</v>
      </c>
      <c r="AN1563" s="11">
        <v>70.930000000000007</v>
      </c>
      <c r="AO1563" t="s">
        <v>164</v>
      </c>
      <c r="AP1563" s="8" t="s">
        <v>191</v>
      </c>
      <c r="AQ1563" s="8" t="s">
        <v>44</v>
      </c>
      <c r="AR1563" s="8" t="s">
        <v>164</v>
      </c>
      <c r="AS1563" s="8" t="s">
        <v>164</v>
      </c>
      <c r="AT1563" s="8" t="s">
        <v>168</v>
      </c>
      <c r="AU156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3" s="8"/>
      <c r="AW1563">
        <v>14.81</v>
      </c>
      <c r="AX1563">
        <v>15.909700000000001</v>
      </c>
      <c r="AY1563">
        <v>18.522500000000001</v>
      </c>
      <c r="AZ1563">
        <v>17.982949999999999</v>
      </c>
      <c r="BF1563" s="8"/>
      <c r="BG1563" s="8"/>
      <c r="BH1563" s="8"/>
      <c r="BI1563" s="11"/>
      <c r="BJ1563" s="11"/>
      <c r="BK1563" s="8"/>
      <c r="BL1563" s="8"/>
      <c r="BM1563" s="8"/>
      <c r="BN1563" s="8"/>
      <c r="BO1563" s="8"/>
      <c r="BP1563" s="8"/>
      <c r="BQ1563" s="8"/>
      <c r="BR1563" s="8"/>
    </row>
    <row r="1564" spans="1:70" x14ac:dyDescent="0.3">
      <c r="A1564" s="43" t="s">
        <v>1678</v>
      </c>
      <c r="B1564" t="s">
        <v>4860</v>
      </c>
      <c r="C1564" t="s">
        <v>110</v>
      </c>
      <c r="D1564" s="8" t="s">
        <v>104</v>
      </c>
      <c r="E1564" s="8" t="s">
        <v>126</v>
      </c>
      <c r="F1564" s="8" t="s">
        <v>48</v>
      </c>
      <c r="G1564" s="8" t="s">
        <v>140</v>
      </c>
      <c r="H1564" s="8" t="s">
        <v>126</v>
      </c>
      <c r="I1564" s="8" t="s">
        <v>48</v>
      </c>
      <c r="J1564" s="8">
        <v>334</v>
      </c>
      <c r="K1564" s="14" t="s">
        <v>1677</v>
      </c>
      <c r="L1564" s="14" t="s">
        <v>6056</v>
      </c>
      <c r="M1564" s="10">
        <v>1.5510331210205399</v>
      </c>
      <c r="N1564" s="8" t="s">
        <v>8640</v>
      </c>
      <c r="O1564" s="8" t="s">
        <v>147</v>
      </c>
      <c r="P1564" s="9">
        <v>0.38836805555555554</v>
      </c>
      <c r="Q1564" s="9">
        <v>0.38995370370370369</v>
      </c>
      <c r="R1564" s="8">
        <v>0</v>
      </c>
      <c r="S1564" s="10">
        <v>5.82</v>
      </c>
      <c r="T1564" s="8" t="s">
        <v>4862</v>
      </c>
      <c r="U1564" s="8" t="s">
        <v>4863</v>
      </c>
      <c r="V1564" s="10">
        <v>0.400184650704897</v>
      </c>
      <c r="W1564">
        <v>4689.29</v>
      </c>
      <c r="X1564" s="8">
        <v>0</v>
      </c>
      <c r="Y1564" s="8">
        <v>0</v>
      </c>
      <c r="Z1564">
        <v>0</v>
      </c>
      <c r="AA1564">
        <v>0</v>
      </c>
      <c r="AB1564" s="8">
        <f>Solution[[#This Row],[Old Stop]] +1</f>
        <v>335</v>
      </c>
      <c r="AC1564" s="8" t="str">
        <f>_xlfn.CONCAT(Solution[[#This Row],[Old Rt '#]],"_",Solution[[#This Row],[Week '#]],"_", _xlfn.SWITCH(Solution[[#This Row],[Old Delivery Day]], "M", "Monday", "T", "Tuesday", "W", "Wednesday", "R", "Thursday", "F", "Friday"))</f>
        <v>103_Week4_Thursday</v>
      </c>
      <c r="AD1564" s="20">
        <v>94.126599999999996</v>
      </c>
      <c r="AE1564" s="20">
        <v>94.75</v>
      </c>
      <c r="AF1564" s="20">
        <v>98.253500000000003</v>
      </c>
      <c r="AG1564" s="20">
        <v>100.2</v>
      </c>
      <c r="AH1564">
        <v>106.21</v>
      </c>
      <c r="AI1564" s="8" t="s">
        <v>3810</v>
      </c>
      <c r="AJ1564" s="8" t="s">
        <v>5625</v>
      </c>
      <c r="AK1564" s="8">
        <v>1</v>
      </c>
      <c r="AL1564" s="8">
        <v>0</v>
      </c>
      <c r="AM1564" s="11">
        <v>94.75</v>
      </c>
      <c r="AN1564" s="11">
        <v>100.2</v>
      </c>
      <c r="AO1564" t="s">
        <v>164</v>
      </c>
      <c r="AP1564" s="8" t="s">
        <v>191</v>
      </c>
      <c r="AQ1564" s="8" t="s">
        <v>44</v>
      </c>
      <c r="AR1564" s="8" t="s">
        <v>164</v>
      </c>
      <c r="AS1564" s="8" t="s">
        <v>164</v>
      </c>
      <c r="AT1564" s="8" t="s">
        <v>168</v>
      </c>
      <c r="AU156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4" s="8"/>
      <c r="AW1564">
        <v>23.531649999999999</v>
      </c>
      <c r="AX1564">
        <v>23.6875</v>
      </c>
      <c r="AY1564">
        <v>24.563375000000001</v>
      </c>
      <c r="AZ1564">
        <v>25.05</v>
      </c>
      <c r="BF1564" s="8"/>
      <c r="BG1564" s="8"/>
      <c r="BH1564" s="8"/>
      <c r="BI1564" s="11"/>
      <c r="BJ1564" s="11"/>
      <c r="BK1564" s="8"/>
      <c r="BL1564" s="8"/>
      <c r="BM1564" s="8"/>
      <c r="BN1564" s="8"/>
      <c r="BO1564" s="8"/>
      <c r="BP1564" s="8"/>
      <c r="BQ1564" s="8"/>
      <c r="BR1564" s="8"/>
    </row>
    <row r="1565" spans="1:70" x14ac:dyDescent="0.3">
      <c r="A1565" s="43" t="s">
        <v>1315</v>
      </c>
      <c r="B1565" t="s">
        <v>158</v>
      </c>
      <c r="C1565" t="s">
        <v>110</v>
      </c>
      <c r="D1565" s="8" t="s">
        <v>104</v>
      </c>
      <c r="E1565" s="8" t="s">
        <v>126</v>
      </c>
      <c r="F1565" s="8" t="s">
        <v>48</v>
      </c>
      <c r="G1565" s="8" t="s">
        <v>9250</v>
      </c>
      <c r="H1565" s="8" t="s">
        <v>126</v>
      </c>
      <c r="I1565" s="8" t="s">
        <v>12</v>
      </c>
      <c r="J1565" s="8">
        <v>275</v>
      </c>
      <c r="K1565" s="14" t="s">
        <v>1314</v>
      </c>
      <c r="L1565" s="14" t="s">
        <v>6093</v>
      </c>
      <c r="M1565" s="10">
        <v>2.7474156124057698</v>
      </c>
      <c r="N1565" s="8" t="s">
        <v>8657</v>
      </c>
      <c r="O1565" s="8" t="s">
        <v>147</v>
      </c>
      <c r="P1565" s="9">
        <v>0.35936342592592591</v>
      </c>
      <c r="Q1565" s="9">
        <v>0.35947916666666668</v>
      </c>
      <c r="R1565" s="8">
        <v>0</v>
      </c>
      <c r="S1565" s="10">
        <v>11.55</v>
      </c>
      <c r="T1565" s="8" t="s">
        <v>4964</v>
      </c>
      <c r="U1565" s="8" t="s">
        <v>4965</v>
      </c>
      <c r="V1565" s="10">
        <v>1.28793781034566</v>
      </c>
      <c r="W1565">
        <v>10037.69</v>
      </c>
      <c r="X1565" s="8">
        <v>0</v>
      </c>
      <c r="Y1565" s="8">
        <v>0</v>
      </c>
      <c r="Z1565">
        <v>0</v>
      </c>
      <c r="AA1565">
        <v>0</v>
      </c>
      <c r="AB1565" s="8">
        <f>Solution[[#This Row],[Old Stop]] +1</f>
        <v>276</v>
      </c>
      <c r="AC1565" s="8" t="str">
        <f>_xlfn.CONCAT(Solution[[#This Row],[Old Rt '#]],"_",Solution[[#This Row],[Week '#]],"_", _xlfn.SWITCH(Solution[[#This Row],[Old Delivery Day]], "M", "Monday", "T", "Tuesday", "W", "Wednesday", "R", "Thursday", "F", "Friday"))</f>
        <v>103_Week4_Wednesday</v>
      </c>
      <c r="AD1565" s="20">
        <v>194.17</v>
      </c>
      <c r="AE1565" s="20">
        <v>194.17</v>
      </c>
      <c r="AF1565" s="20">
        <v>191.02</v>
      </c>
      <c r="AG1565" s="20">
        <v>189.5676</v>
      </c>
      <c r="AH1565">
        <v>189.62</v>
      </c>
      <c r="AI1565" s="8" t="s">
        <v>3810</v>
      </c>
      <c r="AJ1565" s="8" t="s">
        <v>5625</v>
      </c>
      <c r="AK1565" s="8">
        <v>1</v>
      </c>
      <c r="AL1565" s="8">
        <v>0</v>
      </c>
      <c r="AM1565" s="11">
        <v>194.17</v>
      </c>
      <c r="AN1565" s="11">
        <v>189.57749999999999</v>
      </c>
      <c r="AO1565" t="s">
        <v>163</v>
      </c>
      <c r="AP1565" s="8" t="s">
        <v>191</v>
      </c>
      <c r="AQ1565" s="8" t="s">
        <v>44</v>
      </c>
      <c r="AR1565" s="8" t="s">
        <v>164</v>
      </c>
      <c r="AS1565" s="8" t="s">
        <v>163</v>
      </c>
      <c r="AT1565" s="8" t="s">
        <v>168</v>
      </c>
      <c r="AU156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65" s="8">
        <v>0</v>
      </c>
      <c r="AW1565">
        <v>48.542499999999997</v>
      </c>
      <c r="AX1565">
        <v>48.542499999999997</v>
      </c>
      <c r="AY1565">
        <v>47.755000000000003</v>
      </c>
      <c r="AZ1565">
        <v>47.3919</v>
      </c>
      <c r="BF1565" s="8"/>
      <c r="BG1565" s="8"/>
      <c r="BH1565" s="8"/>
      <c r="BI1565" s="11"/>
      <c r="BJ1565" s="11"/>
      <c r="BK1565" s="8"/>
      <c r="BL1565" s="8"/>
      <c r="BM1565" s="8"/>
      <c r="BN1565" s="8"/>
      <c r="BO1565" s="8"/>
      <c r="BP1565" s="8"/>
      <c r="BQ1565" s="8"/>
      <c r="BR1565" s="8"/>
    </row>
    <row r="1566" spans="1:70" x14ac:dyDescent="0.3">
      <c r="A1566" s="43" t="s">
        <v>357</v>
      </c>
      <c r="B1566" t="s">
        <v>4955</v>
      </c>
      <c r="C1566" t="s">
        <v>110</v>
      </c>
      <c r="D1566" s="8" t="s">
        <v>104</v>
      </c>
      <c r="E1566" s="8" t="s">
        <v>126</v>
      </c>
      <c r="F1566" s="8" t="s">
        <v>12</v>
      </c>
      <c r="G1566" s="8" t="s">
        <v>9262</v>
      </c>
      <c r="H1566" s="8" t="s">
        <v>126</v>
      </c>
      <c r="I1566" s="8" t="s">
        <v>12</v>
      </c>
      <c r="J1566" s="8">
        <v>36</v>
      </c>
      <c r="K1566" s="14" t="s">
        <v>356</v>
      </c>
      <c r="L1566" s="14" t="s">
        <v>6094</v>
      </c>
      <c r="M1566" s="10">
        <v>6.9809830916678903</v>
      </c>
      <c r="N1566" s="8" t="s">
        <v>8017</v>
      </c>
      <c r="O1566" s="8" t="s">
        <v>147</v>
      </c>
      <c r="P1566" s="9">
        <v>0.55383101851851857</v>
      </c>
      <c r="Q1566" s="9">
        <v>0.56081018518518522</v>
      </c>
      <c r="R1566" s="8">
        <v>0</v>
      </c>
      <c r="S1566" s="10">
        <v>16.766666666666666</v>
      </c>
      <c r="T1566" s="8" t="s">
        <v>4957</v>
      </c>
      <c r="U1566" s="8" t="s">
        <v>4958</v>
      </c>
      <c r="V1566" s="10">
        <v>2.7928416333542301</v>
      </c>
      <c r="W1566">
        <v>7386.35</v>
      </c>
      <c r="X1566" s="8">
        <v>2</v>
      </c>
      <c r="Y1566" s="8">
        <v>0.984615384615385</v>
      </c>
      <c r="Z1566">
        <v>7</v>
      </c>
      <c r="AA1566">
        <v>132</v>
      </c>
      <c r="AB1566" s="8">
        <f>Solution[[#This Row],[Old Stop]] +1</f>
        <v>37</v>
      </c>
      <c r="AC1566" s="8" t="str">
        <f>_xlfn.CONCAT(Solution[[#This Row],[Old Rt '#]],"_",Solution[[#This Row],[Week '#]],"_", _xlfn.SWITCH(Solution[[#This Row],[Old Delivery Day]], "M", "Monday", "T", "Tuesday", "W", "Wednesday", "R", "Thursday", "F", "Friday"))</f>
        <v>103_Week4_Wednesday</v>
      </c>
      <c r="AD1566" s="20">
        <v>119.8253</v>
      </c>
      <c r="AE1566" s="20">
        <v>113.94329999999999</v>
      </c>
      <c r="AF1566" s="20">
        <v>152.04</v>
      </c>
      <c r="AG1566" s="20">
        <v>159.2407</v>
      </c>
      <c r="AH1566">
        <v>181.53</v>
      </c>
      <c r="AI1566" s="8" t="s">
        <v>4626</v>
      </c>
      <c r="AJ1566" s="8" t="s">
        <v>5699</v>
      </c>
      <c r="AK1566" s="8">
        <v>1</v>
      </c>
      <c r="AL1566" s="8">
        <v>130</v>
      </c>
      <c r="AM1566" s="11">
        <v>134.62370000000001</v>
      </c>
      <c r="AN1566" s="11">
        <v>169.2587</v>
      </c>
      <c r="AO1566" t="s">
        <v>164</v>
      </c>
      <c r="AP1566" s="8" t="s">
        <v>191</v>
      </c>
      <c r="AQ1566" s="8" t="s">
        <v>44</v>
      </c>
      <c r="AR1566" s="8" t="s">
        <v>164</v>
      </c>
      <c r="AS1566" s="8" t="s">
        <v>164</v>
      </c>
      <c r="AT1566" s="8" t="s">
        <v>168</v>
      </c>
      <c r="AU156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6" s="8"/>
      <c r="AW1566">
        <v>29.956325</v>
      </c>
      <c r="AX1566">
        <v>28.485824999999998</v>
      </c>
      <c r="AY1566">
        <v>38.01</v>
      </c>
      <c r="AZ1566">
        <v>39.810175000000001</v>
      </c>
      <c r="BF1566" s="8"/>
      <c r="BG1566" s="8"/>
      <c r="BH1566" s="8"/>
      <c r="BI1566" s="11"/>
      <c r="BJ1566" s="11"/>
      <c r="BK1566" s="8"/>
      <c r="BL1566" s="8"/>
      <c r="BM1566" s="8"/>
      <c r="BN1566" s="8"/>
      <c r="BO1566" s="8"/>
      <c r="BP1566" s="8"/>
      <c r="BQ1566" s="8"/>
      <c r="BR1566" s="8"/>
    </row>
    <row r="1567" spans="1:70" x14ac:dyDescent="0.3">
      <c r="A1567" s="43" t="s">
        <v>303</v>
      </c>
      <c r="B1567" t="s">
        <v>4838</v>
      </c>
      <c r="C1567" t="s">
        <v>110</v>
      </c>
      <c r="D1567" s="8" t="s">
        <v>104</v>
      </c>
      <c r="E1567" s="8" t="s">
        <v>126</v>
      </c>
      <c r="F1567" s="8" t="s">
        <v>12</v>
      </c>
      <c r="G1567" s="8" t="s">
        <v>9265</v>
      </c>
      <c r="H1567" s="8" t="s">
        <v>126</v>
      </c>
      <c r="I1567" s="8" t="s">
        <v>12</v>
      </c>
      <c r="J1567" s="8">
        <v>152</v>
      </c>
      <c r="K1567" s="14" t="s">
        <v>302</v>
      </c>
      <c r="L1567" s="14" t="s">
        <v>6046</v>
      </c>
      <c r="M1567" s="10">
        <v>3.15417264618958</v>
      </c>
      <c r="N1567" s="8" t="s">
        <v>8040</v>
      </c>
      <c r="O1567" s="8" t="s">
        <v>147</v>
      </c>
      <c r="P1567" s="9">
        <v>0.54888888888888887</v>
      </c>
      <c r="Q1567" s="9">
        <v>0.54898148148148151</v>
      </c>
      <c r="R1567" s="8">
        <v>0</v>
      </c>
      <c r="S1567" s="10">
        <v>9.2874999999999996</v>
      </c>
      <c r="T1567" s="8" t="s">
        <v>4840</v>
      </c>
      <c r="U1567" s="8" t="s">
        <v>4841</v>
      </c>
      <c r="V1567" s="10">
        <v>1.1836728644725301</v>
      </c>
      <c r="W1567">
        <v>3511</v>
      </c>
      <c r="X1567" s="8">
        <v>23</v>
      </c>
      <c r="Y1567" s="8">
        <v>0.65151515151515205</v>
      </c>
      <c r="Z1567">
        <v>3</v>
      </c>
      <c r="AA1567">
        <v>72</v>
      </c>
      <c r="AB1567" s="8">
        <f>Solution[[#This Row],[Old Stop]] +1</f>
        <v>153</v>
      </c>
      <c r="AC1567" s="8" t="str">
        <f>_xlfn.CONCAT(Solution[[#This Row],[Old Rt '#]],"_",Solution[[#This Row],[Week '#]],"_", _xlfn.SWITCH(Solution[[#This Row],[Old Delivery Day]], "M", "Monday", "T", "Tuesday", "W", "Wednesday", "R", "Thursday", "F", "Friday"))</f>
        <v>103_Week4_Wednesday</v>
      </c>
      <c r="AD1567" s="20">
        <v>67.057599999999994</v>
      </c>
      <c r="AE1567" s="20">
        <v>66.740700000000004</v>
      </c>
      <c r="AF1567" s="20">
        <v>71.014600000000002</v>
      </c>
      <c r="AG1567" s="20">
        <v>72.27</v>
      </c>
      <c r="AH1567">
        <v>72.8</v>
      </c>
      <c r="AI1567" s="8" t="s">
        <v>4626</v>
      </c>
      <c r="AJ1567" s="8" t="s">
        <v>5699</v>
      </c>
      <c r="AK1567" s="8">
        <v>1</v>
      </c>
      <c r="AL1567" s="8">
        <v>66</v>
      </c>
      <c r="AM1567" s="11">
        <v>68.19</v>
      </c>
      <c r="AN1567" s="11">
        <v>72.27</v>
      </c>
      <c r="AO1567" t="s">
        <v>164</v>
      </c>
      <c r="AP1567" s="8" t="s">
        <v>191</v>
      </c>
      <c r="AQ1567" s="8" t="s">
        <v>44</v>
      </c>
      <c r="AR1567" s="8" t="s">
        <v>164</v>
      </c>
      <c r="AS1567" s="8" t="s">
        <v>164</v>
      </c>
      <c r="AT1567" s="8" t="s">
        <v>168</v>
      </c>
      <c r="AU156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7" s="8"/>
      <c r="AW1567">
        <v>16.764399999999998</v>
      </c>
      <c r="AX1567">
        <v>16.685175000000001</v>
      </c>
      <c r="AY1567">
        <v>17.75365</v>
      </c>
      <c r="AZ1567">
        <v>18.067499999999999</v>
      </c>
      <c r="BF1567" s="8"/>
      <c r="BG1567" s="8"/>
      <c r="BH1567" s="8"/>
      <c r="BI1567" s="11"/>
      <c r="BJ1567" s="11"/>
      <c r="BK1567" s="8"/>
      <c r="BL1567" s="8"/>
      <c r="BM1567" s="8"/>
      <c r="BN1567" s="8"/>
      <c r="BO1567" s="8"/>
      <c r="BP1567" s="8"/>
      <c r="BQ1567" s="8"/>
      <c r="BR1567" s="8"/>
    </row>
    <row r="1568" spans="1:70" x14ac:dyDescent="0.3">
      <c r="A1568" s="43" t="s">
        <v>1331</v>
      </c>
      <c r="B1568" t="s">
        <v>4966</v>
      </c>
      <c r="C1568" t="s">
        <v>110</v>
      </c>
      <c r="D1568" s="8" t="s">
        <v>104</v>
      </c>
      <c r="E1568" s="8" t="s">
        <v>126</v>
      </c>
      <c r="F1568" s="8" t="s">
        <v>48</v>
      </c>
      <c r="G1568" s="8" t="s">
        <v>9248</v>
      </c>
      <c r="H1568" s="8" t="s">
        <v>126</v>
      </c>
      <c r="I1568" s="8" t="s">
        <v>48</v>
      </c>
      <c r="J1568" s="8">
        <v>350</v>
      </c>
      <c r="K1568" s="14" t="s">
        <v>1330</v>
      </c>
      <c r="L1568" s="14" t="s">
        <v>6057</v>
      </c>
      <c r="M1568" s="10">
        <v>0.91154007090227696</v>
      </c>
      <c r="N1568" s="8" t="s">
        <v>8626</v>
      </c>
      <c r="O1568" s="8" t="s">
        <v>147</v>
      </c>
      <c r="P1568" s="9">
        <v>0.37445601851851851</v>
      </c>
      <c r="Q1568" s="9">
        <v>0.37774305555555554</v>
      </c>
      <c r="R1568" s="8">
        <v>0</v>
      </c>
      <c r="S1568" s="10">
        <v>5.1566666666666672</v>
      </c>
      <c r="T1568" s="8" t="s">
        <v>4968</v>
      </c>
      <c r="U1568" s="8" t="s">
        <v>4969</v>
      </c>
      <c r="V1568" s="10">
        <v>0.471416431372568</v>
      </c>
      <c r="W1568">
        <v>1862.64</v>
      </c>
      <c r="X1568" s="8">
        <v>0</v>
      </c>
      <c r="Y1568" s="8">
        <v>0</v>
      </c>
      <c r="Z1568">
        <v>0</v>
      </c>
      <c r="AA1568">
        <v>0</v>
      </c>
      <c r="AB1568" s="8">
        <f>Solution[[#This Row],[Old Stop]] +1</f>
        <v>351</v>
      </c>
      <c r="AC1568" s="8" t="str">
        <f>_xlfn.CONCAT(Solution[[#This Row],[Old Rt '#]],"_",Solution[[#This Row],[Week '#]],"_", _xlfn.SWITCH(Solution[[#This Row],[Old Delivery Day]], "M", "Monday", "T", "Tuesday", "W", "Wednesday", "R", "Thursday", "F", "Friday"))</f>
        <v>103_Week4_Thursday</v>
      </c>
      <c r="AD1568" s="20">
        <v>37.11</v>
      </c>
      <c r="AE1568" s="20">
        <v>36.136099999999999</v>
      </c>
      <c r="AF1568" s="20">
        <v>35</v>
      </c>
      <c r="AG1568" s="20">
        <v>24.060700000000001</v>
      </c>
      <c r="AH1568">
        <v>35</v>
      </c>
      <c r="AI1568" s="8" t="s">
        <v>3810</v>
      </c>
      <c r="AJ1568" s="8" t="s">
        <v>5625</v>
      </c>
      <c r="AK1568" s="8">
        <v>1</v>
      </c>
      <c r="AL1568" s="8">
        <v>0</v>
      </c>
      <c r="AM1568" s="11">
        <v>35</v>
      </c>
      <c r="AN1568" s="11">
        <v>20.998699999999999</v>
      </c>
      <c r="AO1568" t="s">
        <v>164</v>
      </c>
      <c r="AP1568" s="8" t="s">
        <v>191</v>
      </c>
      <c r="AQ1568" s="8" t="s">
        <v>44</v>
      </c>
      <c r="AR1568" s="8" t="s">
        <v>164</v>
      </c>
      <c r="AS1568" s="8" t="s">
        <v>164</v>
      </c>
      <c r="AT1568" s="8" t="s">
        <v>168</v>
      </c>
      <c r="AU156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8" s="8"/>
      <c r="AW1568">
        <v>9.2774999999999999</v>
      </c>
      <c r="AX1568">
        <v>9.0340249999999997</v>
      </c>
      <c r="AY1568">
        <v>8.75</v>
      </c>
      <c r="AZ1568">
        <v>6.0151750000000002</v>
      </c>
      <c r="BF1568" s="8"/>
      <c r="BG1568" s="8"/>
      <c r="BH1568" s="8"/>
      <c r="BI1568" s="11"/>
      <c r="BJ1568" s="11"/>
      <c r="BK1568" s="8"/>
      <c r="BL1568" s="8"/>
      <c r="BM1568" s="8"/>
      <c r="BN1568" s="8"/>
      <c r="BO1568" s="8"/>
      <c r="BP1568" s="8"/>
      <c r="BQ1568" s="8"/>
      <c r="BR1568" s="8"/>
    </row>
    <row r="1569" spans="1:70" x14ac:dyDescent="0.3">
      <c r="A1569" s="43" t="s">
        <v>275</v>
      </c>
      <c r="B1569" t="s">
        <v>133</v>
      </c>
      <c r="C1569" t="s">
        <v>147</v>
      </c>
      <c r="D1569" s="8" t="s">
        <v>104</v>
      </c>
      <c r="E1569" s="8" t="s">
        <v>126</v>
      </c>
      <c r="F1569" s="8" t="s">
        <v>48</v>
      </c>
      <c r="G1569" s="8" t="s">
        <v>137</v>
      </c>
      <c r="H1569" s="8" t="s">
        <v>126</v>
      </c>
      <c r="I1569" s="8" t="s">
        <v>48</v>
      </c>
      <c r="J1569" s="8">
        <v>380</v>
      </c>
      <c r="K1569" s="14" t="s">
        <v>274</v>
      </c>
      <c r="L1569" s="14" t="s">
        <v>6072</v>
      </c>
      <c r="M1569" s="10">
        <v>2.0069525174840801</v>
      </c>
      <c r="N1569" s="8" t="s">
        <v>9245</v>
      </c>
      <c r="O1569" s="8" t="s">
        <v>125</v>
      </c>
      <c r="P1569" s="9">
        <v>0.3679398148148148</v>
      </c>
      <c r="Q1569" s="9">
        <v>0.37381944444444443</v>
      </c>
      <c r="R1569" s="8">
        <v>0</v>
      </c>
      <c r="S1569" s="10">
        <v>7.99</v>
      </c>
      <c r="T1569" s="8" t="s">
        <v>4971</v>
      </c>
      <c r="U1569" s="8" t="s">
        <v>4972</v>
      </c>
      <c r="V1569" s="10">
        <v>1.1893921029266801</v>
      </c>
      <c r="W1569">
        <v>3972.17</v>
      </c>
      <c r="X1569" s="8">
        <v>0</v>
      </c>
      <c r="Y1569" s="8">
        <v>0</v>
      </c>
      <c r="Z1569">
        <v>0</v>
      </c>
      <c r="AA1569">
        <v>0</v>
      </c>
      <c r="AB1569" s="8">
        <f>Solution[[#This Row],[Old Stop]] +1</f>
        <v>381</v>
      </c>
      <c r="AC1569" s="8" t="str">
        <f>_xlfn.CONCAT(Solution[[#This Row],[Old Rt '#]],"_",Solution[[#This Row],[Week '#]],"_", _xlfn.SWITCH(Solution[[#This Row],[Old Delivery Day]], "M", "Monday", "T", "Tuesday", "W", "Wednesday", "R", "Thursday", "F", "Friday"))</f>
        <v>103_Week4_Thursday</v>
      </c>
      <c r="AD1569" s="20">
        <v>95.35</v>
      </c>
      <c r="AE1569" s="20">
        <v>99.847700000000003</v>
      </c>
      <c r="AF1569" s="20">
        <v>118.5385</v>
      </c>
      <c r="AG1569" s="20">
        <v>99.708100000000002</v>
      </c>
      <c r="AH1569">
        <v>62.6</v>
      </c>
      <c r="AI1569" s="8" t="s">
        <v>3810</v>
      </c>
      <c r="AJ1569" s="8" t="s">
        <v>5625</v>
      </c>
      <c r="AK1569" s="8">
        <v>1</v>
      </c>
      <c r="AL1569" s="8">
        <v>0</v>
      </c>
      <c r="AM1569" s="11">
        <v>59.102499999999999</v>
      </c>
      <c r="AN1569" s="11">
        <v>95.665000000000006</v>
      </c>
      <c r="AO1569" t="s">
        <v>164</v>
      </c>
      <c r="AP1569" s="8" t="s">
        <v>191</v>
      </c>
      <c r="AQ1569" s="8" t="s">
        <v>44</v>
      </c>
      <c r="AR1569" s="8" t="s">
        <v>164</v>
      </c>
      <c r="AS1569" s="8" t="s">
        <v>164</v>
      </c>
      <c r="AT1569" s="8" t="s">
        <v>168</v>
      </c>
      <c r="AU156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69" s="8"/>
      <c r="AW1569">
        <v>23.837499999999999</v>
      </c>
      <c r="AX1569">
        <v>24.961925000000001</v>
      </c>
      <c r="AY1569">
        <v>29.634625</v>
      </c>
      <c r="AZ1569">
        <v>24.927025</v>
      </c>
      <c r="BF1569" s="8"/>
      <c r="BG1569" s="8"/>
      <c r="BH1569" s="8"/>
      <c r="BI1569" s="11"/>
      <c r="BJ1569" s="11"/>
      <c r="BK1569" s="8"/>
      <c r="BL1569" s="8"/>
      <c r="BM1569" s="8"/>
      <c r="BN1569" s="8"/>
      <c r="BO1569" s="8"/>
      <c r="BP1569" s="8"/>
      <c r="BQ1569" s="8"/>
      <c r="BR1569" s="8"/>
    </row>
    <row r="1570" spans="1:70" x14ac:dyDescent="0.3">
      <c r="A1570" s="43" t="s">
        <v>316</v>
      </c>
      <c r="B1570" t="s">
        <v>4959</v>
      </c>
      <c r="C1570" t="s">
        <v>110</v>
      </c>
      <c r="D1570" s="8" t="s">
        <v>104</v>
      </c>
      <c r="E1570" s="8" t="s">
        <v>126</v>
      </c>
      <c r="F1570" s="8" t="s">
        <v>48</v>
      </c>
      <c r="G1570" s="8" t="s">
        <v>9252</v>
      </c>
      <c r="H1570" s="8" t="s">
        <v>126</v>
      </c>
      <c r="I1570" s="8" t="s">
        <v>12</v>
      </c>
      <c r="J1570" s="8">
        <v>80</v>
      </c>
      <c r="K1570" s="14" t="s">
        <v>315</v>
      </c>
      <c r="L1570" s="14" t="s">
        <v>6092</v>
      </c>
      <c r="M1570" s="10">
        <v>0.76416746556373005</v>
      </c>
      <c r="N1570" s="8" t="s">
        <v>8673</v>
      </c>
      <c r="O1570" s="8" t="s">
        <v>147</v>
      </c>
      <c r="P1570" s="9">
        <v>0.36</v>
      </c>
      <c r="Q1570" s="9">
        <v>0.36653935185185182</v>
      </c>
      <c r="R1570" s="8">
        <v>0</v>
      </c>
      <c r="S1570" s="10">
        <v>14.104166666666666</v>
      </c>
      <c r="T1570" s="8" t="s">
        <v>4961</v>
      </c>
      <c r="U1570" s="8" t="s">
        <v>4962</v>
      </c>
      <c r="V1570" s="10">
        <v>0.53463701671066699</v>
      </c>
      <c r="W1570">
        <v>8321.6200000000008</v>
      </c>
      <c r="X1570" s="8">
        <v>0</v>
      </c>
      <c r="Y1570" s="8">
        <v>0</v>
      </c>
      <c r="Z1570">
        <v>0</v>
      </c>
      <c r="AA1570">
        <v>0</v>
      </c>
      <c r="AB1570" s="8">
        <f>Solution[[#This Row],[Old Stop]] +1</f>
        <v>81</v>
      </c>
      <c r="AC1570" s="8" t="str">
        <f>_xlfn.CONCAT(Solution[[#This Row],[Old Rt '#]],"_",Solution[[#This Row],[Week '#]],"_", _xlfn.SWITCH(Solution[[#This Row],[Old Delivery Day]], "M", "Monday", "T", "Tuesday", "W", "Wednesday", "R", "Thursday", "F", "Friday"))</f>
        <v>103_Week4_Wednesday</v>
      </c>
      <c r="AD1570" s="20">
        <v>181.73150000000001</v>
      </c>
      <c r="AE1570" s="20">
        <v>158.82300000000001</v>
      </c>
      <c r="AF1570" s="20">
        <v>149.88</v>
      </c>
      <c r="AG1570" s="20">
        <v>169.4084</v>
      </c>
      <c r="AH1570">
        <v>170.09</v>
      </c>
      <c r="AI1570" s="8" t="s">
        <v>3810</v>
      </c>
      <c r="AJ1570" s="8" t="s">
        <v>5625</v>
      </c>
      <c r="AK1570" s="8">
        <v>1</v>
      </c>
      <c r="AL1570" s="8">
        <v>0</v>
      </c>
      <c r="AM1570" s="11">
        <v>140.88999999999999</v>
      </c>
      <c r="AN1570" s="11">
        <v>174.4862</v>
      </c>
      <c r="AO1570" t="s">
        <v>163</v>
      </c>
      <c r="AP1570" s="8" t="s">
        <v>191</v>
      </c>
      <c r="AQ1570" s="8" t="s">
        <v>44</v>
      </c>
      <c r="AR1570" s="8" t="s">
        <v>164</v>
      </c>
      <c r="AS1570" s="8" t="s">
        <v>163</v>
      </c>
      <c r="AT1570" s="8" t="s">
        <v>168</v>
      </c>
      <c r="AU157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70" s="8">
        <v>0</v>
      </c>
      <c r="AW1570">
        <v>45.432875000000003</v>
      </c>
      <c r="AX1570">
        <v>39.705750000000002</v>
      </c>
      <c r="AY1570">
        <v>37.47</v>
      </c>
      <c r="AZ1570">
        <v>42.3521</v>
      </c>
      <c r="BF1570" s="8"/>
      <c r="BG1570" s="8"/>
      <c r="BH1570" s="8"/>
      <c r="BI1570" s="11"/>
      <c r="BJ1570" s="11"/>
      <c r="BK1570" s="8"/>
      <c r="BL1570" s="8"/>
      <c r="BM1570" s="8"/>
      <c r="BN1570" s="8"/>
      <c r="BO1570" s="8"/>
      <c r="BP1570" s="8"/>
      <c r="BQ1570" s="8"/>
      <c r="BR1570" s="8"/>
    </row>
    <row r="1571" spans="1:70" x14ac:dyDescent="0.3">
      <c r="A1571" s="43" t="s">
        <v>922</v>
      </c>
      <c r="B1571" t="s">
        <v>4649</v>
      </c>
      <c r="C1571" t="s">
        <v>110</v>
      </c>
      <c r="D1571" s="8" t="s">
        <v>104</v>
      </c>
      <c r="E1571" s="8" t="s">
        <v>126</v>
      </c>
      <c r="F1571" s="8" t="s">
        <v>15</v>
      </c>
      <c r="G1571" s="8" t="s">
        <v>132</v>
      </c>
      <c r="H1571" s="8" t="s">
        <v>160</v>
      </c>
      <c r="I1571" s="8" t="s">
        <v>13</v>
      </c>
      <c r="J1571" s="8">
        <v>0</v>
      </c>
      <c r="K1571" s="14" t="s">
        <v>921</v>
      </c>
      <c r="L1571" s="14" t="s">
        <v>5894</v>
      </c>
      <c r="M1571" s="10">
        <v>69.432758773715506</v>
      </c>
      <c r="N1571" s="8" t="s">
        <v>8044</v>
      </c>
      <c r="O1571" s="8" t="s">
        <v>147</v>
      </c>
      <c r="P1571" s="9">
        <v>0.29820601851851852</v>
      </c>
      <c r="Q1571" s="9">
        <v>0.30653935185185183</v>
      </c>
      <c r="R1571" s="8">
        <v>0</v>
      </c>
      <c r="S1571" s="10">
        <v>9.5583333333333336</v>
      </c>
      <c r="T1571" s="8" t="s">
        <v>4651</v>
      </c>
      <c r="U1571" s="8" t="s">
        <v>4652</v>
      </c>
      <c r="V1571" s="10">
        <v>64.923619609556496</v>
      </c>
      <c r="W1571">
        <v>5755.02</v>
      </c>
      <c r="X1571" s="8">
        <v>16</v>
      </c>
      <c r="Y1571" s="8">
        <v>0.89808917197452198</v>
      </c>
      <c r="Z1571">
        <v>10</v>
      </c>
      <c r="AA1571">
        <v>169</v>
      </c>
      <c r="AB1571" s="8">
        <f>Solution[[#This Row],[Old Stop]] +1</f>
        <v>1</v>
      </c>
      <c r="AC1571" s="8" t="str">
        <f>_xlfn.CONCAT(Solution[[#This Row],[Old Rt '#]],"_",Solution[[#This Row],[Week '#]],"_", _xlfn.SWITCH(Solution[[#This Row],[Old Delivery Day]], "M", "Monday", "T", "Tuesday", "W", "Wednesday", "R", "Thursday", "F", "Friday"))</f>
        <v>101_Week4_Monday</v>
      </c>
      <c r="AD1571" s="20">
        <v>114.28</v>
      </c>
      <c r="AE1571" s="20">
        <v>110.883</v>
      </c>
      <c r="AF1571" s="20">
        <v>101.47920000000001</v>
      </c>
      <c r="AG1571" s="20">
        <v>114.1892</v>
      </c>
      <c r="AH1571">
        <v>105.64</v>
      </c>
      <c r="AI1571" s="8" t="s">
        <v>4667</v>
      </c>
      <c r="AJ1571" s="8" t="s">
        <v>5704</v>
      </c>
      <c r="AK1571" s="8">
        <v>1</v>
      </c>
      <c r="AL1571" s="8">
        <v>157</v>
      </c>
      <c r="AM1571" s="11">
        <v>101.01</v>
      </c>
      <c r="AN1571" s="11">
        <v>113.69370000000001</v>
      </c>
      <c r="AO1571" t="s">
        <v>163</v>
      </c>
      <c r="AP1571" s="8" t="s">
        <v>191</v>
      </c>
      <c r="AQ1571" s="8" t="s">
        <v>44</v>
      </c>
      <c r="AR1571" s="8" t="s">
        <v>163</v>
      </c>
      <c r="AS1571" s="8" t="s">
        <v>163</v>
      </c>
      <c r="AT1571" s="8" t="s">
        <v>168</v>
      </c>
      <c r="AU157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71" s="8">
        <v>157</v>
      </c>
      <c r="AW1571">
        <v>28.57</v>
      </c>
      <c r="AX1571">
        <v>27.720749999999999</v>
      </c>
      <c r="AY1571">
        <v>25.369800000000001</v>
      </c>
      <c r="AZ1571">
        <v>28.5473</v>
      </c>
      <c r="BF1571" s="8"/>
      <c r="BG1571" s="8"/>
      <c r="BH1571" s="8"/>
      <c r="BI1571" s="11"/>
      <c r="BJ1571" s="11"/>
      <c r="BK1571" s="8"/>
      <c r="BL1571" s="8"/>
      <c r="BM1571" s="8"/>
      <c r="BN1571" s="8"/>
      <c r="BO1571" s="8"/>
      <c r="BP1571" s="8"/>
      <c r="BQ1571" s="8"/>
      <c r="BR1571" s="8"/>
    </row>
    <row r="1572" spans="1:70" x14ac:dyDescent="0.3">
      <c r="A1572" s="43" t="s">
        <v>1137</v>
      </c>
      <c r="B1572" t="s">
        <v>4719</v>
      </c>
      <c r="C1572" t="s">
        <v>110</v>
      </c>
      <c r="D1572" s="8" t="s">
        <v>104</v>
      </c>
      <c r="E1572" s="8" t="s">
        <v>126</v>
      </c>
      <c r="F1572" s="8" t="s">
        <v>13</v>
      </c>
      <c r="G1572" s="8" t="s">
        <v>9258</v>
      </c>
      <c r="H1572" s="8" t="s">
        <v>126</v>
      </c>
      <c r="I1572" s="8" t="s">
        <v>13</v>
      </c>
      <c r="J1572" s="8">
        <v>0</v>
      </c>
      <c r="K1572" s="14" t="s">
        <v>1136</v>
      </c>
      <c r="L1572" s="14" t="s">
        <v>6173</v>
      </c>
      <c r="M1572" s="10">
        <v>4.4148661740002</v>
      </c>
      <c r="N1572" s="8" t="s">
        <v>8054</v>
      </c>
      <c r="O1572" s="8" t="s">
        <v>125</v>
      </c>
      <c r="P1572" s="9">
        <v>0.4271875</v>
      </c>
      <c r="Q1572" s="9">
        <v>0.43287037037037035</v>
      </c>
      <c r="R1572" s="8">
        <v>0</v>
      </c>
      <c r="S1572" s="10">
        <v>7.0833333333333339</v>
      </c>
      <c r="T1572" s="8" t="s">
        <v>4721</v>
      </c>
      <c r="U1572" s="8" t="s">
        <v>4722</v>
      </c>
      <c r="V1572" s="10">
        <v>3.3373592111529602</v>
      </c>
      <c r="W1572">
        <v>864.54</v>
      </c>
      <c r="X1572" s="8">
        <v>0</v>
      </c>
      <c r="Y1572" s="8">
        <v>0</v>
      </c>
      <c r="Z1572">
        <v>0</v>
      </c>
      <c r="AA1572">
        <v>0</v>
      </c>
      <c r="AB1572" s="8">
        <f>Solution[[#This Row],[Old Stop]] +1</f>
        <v>1</v>
      </c>
      <c r="AC1572" s="8" t="str">
        <f>_xlfn.CONCAT(Solution[[#This Row],[Old Rt '#]],"_",Solution[[#This Row],[Week '#]],"_", _xlfn.SWITCH(Solution[[#This Row],[Old Delivery Day]], "M", "Monday", "T", "Tuesday", "W", "Wednesday", "R", "Thursday", "F", "Friday"))</f>
        <v>103_Week4_Monday</v>
      </c>
      <c r="AD1572" s="20">
        <v>35.479999999999997</v>
      </c>
      <c r="AE1572" s="20">
        <v>35.479999999999997</v>
      </c>
      <c r="AF1572" s="20">
        <v>36.926600000000001</v>
      </c>
      <c r="AG1572" s="20">
        <v>42.825699999999998</v>
      </c>
      <c r="AH1572">
        <v>19.96</v>
      </c>
      <c r="AI1572" s="8" t="s">
        <v>4488</v>
      </c>
      <c r="AJ1572" s="8" t="s">
        <v>5706</v>
      </c>
      <c r="AK1572" s="8">
        <v>1</v>
      </c>
      <c r="AL1572" s="8">
        <v>0</v>
      </c>
      <c r="AM1572" s="11">
        <v>17.739999999999998</v>
      </c>
      <c r="AN1572" s="11">
        <v>21.44</v>
      </c>
      <c r="AO1572" t="s">
        <v>164</v>
      </c>
      <c r="AP1572" s="8" t="s">
        <v>191</v>
      </c>
      <c r="AQ1572" s="8" t="s">
        <v>44</v>
      </c>
      <c r="AR1572" s="8" t="s">
        <v>164</v>
      </c>
      <c r="AS1572" s="8" t="s">
        <v>164</v>
      </c>
      <c r="AT1572" s="8" t="s">
        <v>168</v>
      </c>
      <c r="AU157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72" s="8"/>
      <c r="AW1572">
        <v>8.8699999999999992</v>
      </c>
      <c r="AX1572">
        <v>8.8699999999999992</v>
      </c>
      <c r="AY1572">
        <v>9.2316500000000001</v>
      </c>
      <c r="AZ1572">
        <v>10.706424999999999</v>
      </c>
      <c r="BF1572" s="8"/>
      <c r="BG1572" s="8"/>
      <c r="BH1572" s="8"/>
      <c r="BI1572" s="11"/>
      <c r="BJ1572" s="11"/>
      <c r="BK1572" s="8"/>
      <c r="BL1572" s="8"/>
      <c r="BM1572" s="8"/>
      <c r="BN1572" s="8"/>
      <c r="BO1572" s="8"/>
      <c r="BP1572" s="8"/>
      <c r="BQ1572" s="8"/>
      <c r="BR1572" s="8"/>
    </row>
    <row r="1573" spans="1:70" x14ac:dyDescent="0.3">
      <c r="A1573" s="43" t="s">
        <v>1278</v>
      </c>
      <c r="B1573" t="s">
        <v>120</v>
      </c>
      <c r="C1573" t="s">
        <v>157</v>
      </c>
      <c r="D1573" s="8" t="s">
        <v>104</v>
      </c>
      <c r="E1573" s="8" t="s">
        <v>126</v>
      </c>
      <c r="F1573" s="8" t="s">
        <v>15</v>
      </c>
      <c r="G1573" s="8" t="s">
        <v>9253</v>
      </c>
      <c r="H1573" s="8" t="s">
        <v>160</v>
      </c>
      <c r="I1573" s="8" t="s">
        <v>13</v>
      </c>
      <c r="J1573" s="8">
        <v>0</v>
      </c>
      <c r="K1573" s="14" t="s">
        <v>1277</v>
      </c>
      <c r="L1573" s="14" t="s">
        <v>5919</v>
      </c>
      <c r="M1573" s="10">
        <v>0.50764732760933395</v>
      </c>
      <c r="N1573" s="8" t="s">
        <v>8650</v>
      </c>
      <c r="O1573" s="8" t="s">
        <v>147</v>
      </c>
      <c r="P1573" s="9">
        <v>0.41097222222222224</v>
      </c>
      <c r="Q1573" s="9">
        <v>0.41118055555555555</v>
      </c>
      <c r="R1573" s="8">
        <v>0</v>
      </c>
      <c r="S1573" s="10">
        <v>0.22500000000000001</v>
      </c>
      <c r="T1573" s="8" t="s">
        <v>4821</v>
      </c>
      <c r="U1573" s="8" t="s">
        <v>4822</v>
      </c>
      <c r="V1573" s="10">
        <v>0.112779438313693</v>
      </c>
      <c r="W1573">
        <v>849.53</v>
      </c>
      <c r="X1573" s="8">
        <v>0</v>
      </c>
      <c r="Y1573" s="8">
        <v>0</v>
      </c>
      <c r="Z1573">
        <v>0</v>
      </c>
      <c r="AA1573">
        <v>0</v>
      </c>
      <c r="AB1573" s="8">
        <f>Solution[[#This Row],[Old Stop]] +1</f>
        <v>1</v>
      </c>
      <c r="AC1573" s="8" t="str">
        <f>_xlfn.CONCAT(Solution[[#This Row],[Old Rt '#]],"_",Solution[[#This Row],[Week '#]],"_", _xlfn.SWITCH(Solution[[#This Row],[Old Delivery Day]], "M", "Monday", "T", "Tuesday", "W", "Wednesday", "R", "Thursday", "F", "Friday"))</f>
        <v>101_Week4_Monday</v>
      </c>
      <c r="AD1573" s="20">
        <v>17.3507</v>
      </c>
      <c r="AE1573" s="20">
        <v>15.42</v>
      </c>
      <c r="AF1573" s="20">
        <v>15.42</v>
      </c>
      <c r="AG1573" s="20">
        <v>15.42</v>
      </c>
      <c r="AH1573">
        <v>15.62</v>
      </c>
      <c r="AI1573" s="8" t="s">
        <v>4667</v>
      </c>
      <c r="AJ1573" s="8" t="s">
        <v>5704</v>
      </c>
      <c r="AK1573" s="8">
        <v>1</v>
      </c>
      <c r="AL1573" s="8">
        <v>0</v>
      </c>
      <c r="AM1573" s="11">
        <v>15.42</v>
      </c>
      <c r="AN1573" s="11">
        <v>15.42</v>
      </c>
      <c r="AO1573" t="s">
        <v>163</v>
      </c>
      <c r="AP1573" s="8" t="s">
        <v>191</v>
      </c>
      <c r="AQ1573" s="8" t="s">
        <v>44</v>
      </c>
      <c r="AR1573" s="8" t="s">
        <v>163</v>
      </c>
      <c r="AS1573" s="8" t="s">
        <v>163</v>
      </c>
      <c r="AT1573" s="8" t="s">
        <v>168</v>
      </c>
      <c r="AU157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73" s="8">
        <v>0</v>
      </c>
      <c r="AW1573">
        <v>4.3376749999999999</v>
      </c>
      <c r="AX1573">
        <v>3.855</v>
      </c>
      <c r="AY1573">
        <v>3.855</v>
      </c>
      <c r="AZ1573">
        <v>3.855</v>
      </c>
      <c r="BF1573" s="8"/>
      <c r="BG1573" s="8"/>
      <c r="BH1573" s="8"/>
      <c r="BI1573" s="11"/>
      <c r="BJ1573" s="11"/>
      <c r="BK1573" s="8"/>
      <c r="BL1573" s="8"/>
      <c r="BM1573" s="8"/>
      <c r="BN1573" s="8"/>
      <c r="BO1573" s="8"/>
      <c r="BP1573" s="8"/>
      <c r="BQ1573" s="8"/>
      <c r="BR1573" s="8"/>
    </row>
    <row r="1574" spans="1:70" x14ac:dyDescent="0.3">
      <c r="A1574" s="43" t="s">
        <v>1084</v>
      </c>
      <c r="B1574" t="s">
        <v>4816</v>
      </c>
      <c r="C1574" t="s">
        <v>110</v>
      </c>
      <c r="D1574" s="8" t="s">
        <v>104</v>
      </c>
      <c r="E1574" s="8" t="s">
        <v>126</v>
      </c>
      <c r="F1574" s="8" t="s">
        <v>15</v>
      </c>
      <c r="G1574" s="8" t="s">
        <v>9263</v>
      </c>
      <c r="H1574" s="8" t="s">
        <v>126</v>
      </c>
      <c r="I1574" s="8" t="s">
        <v>13</v>
      </c>
      <c r="J1574" s="8">
        <v>0</v>
      </c>
      <c r="K1574" s="14" t="s">
        <v>1083</v>
      </c>
      <c r="L1574" s="14" t="s">
        <v>5862</v>
      </c>
      <c r="M1574" s="10">
        <v>0.92927986873030499</v>
      </c>
      <c r="N1574" s="8" t="s">
        <v>8639</v>
      </c>
      <c r="O1574" s="8" t="s">
        <v>147</v>
      </c>
      <c r="P1574" s="9">
        <v>0.70297453703703705</v>
      </c>
      <c r="Q1574" s="9">
        <v>0.70607638888888891</v>
      </c>
      <c r="R1574" s="8">
        <v>0</v>
      </c>
      <c r="S1574" s="10">
        <v>5.958333333333333</v>
      </c>
      <c r="T1574" s="8" t="s">
        <v>4818</v>
      </c>
      <c r="U1574" s="8" t="s">
        <v>4819</v>
      </c>
      <c r="V1574" s="10">
        <v>0.84083632493976002</v>
      </c>
      <c r="W1574">
        <v>2458.4</v>
      </c>
      <c r="X1574" s="8">
        <v>0</v>
      </c>
      <c r="Y1574" s="8">
        <v>0</v>
      </c>
      <c r="Z1574">
        <v>0</v>
      </c>
      <c r="AA1574">
        <v>0</v>
      </c>
      <c r="AB1574" s="8">
        <f>Solution[[#This Row],[Old Stop]] +1</f>
        <v>1</v>
      </c>
      <c r="AC1574" s="8" t="str">
        <f>_xlfn.CONCAT(Solution[[#This Row],[Old Rt '#]],"_",Solution[[#This Row],[Week '#]],"_", _xlfn.SWITCH(Solution[[#This Row],[Old Delivery Day]], "M", "Monday", "T", "Tuesday", "W", "Wednesday", "R", "Thursday", "F", "Friday"))</f>
        <v>103_Week4_Monday</v>
      </c>
      <c r="AD1574" s="20">
        <v>45.136099999999999</v>
      </c>
      <c r="AE1574" s="20">
        <v>47.504600000000003</v>
      </c>
      <c r="AF1574" s="20">
        <v>48.386899999999997</v>
      </c>
      <c r="AG1574" s="20">
        <v>51.023000000000003</v>
      </c>
      <c r="AH1574">
        <v>53.15</v>
      </c>
      <c r="AI1574" s="8" t="s">
        <v>4667</v>
      </c>
      <c r="AJ1574" s="8" t="s">
        <v>5704</v>
      </c>
      <c r="AK1574" s="8">
        <v>1</v>
      </c>
      <c r="AL1574" s="8">
        <v>0</v>
      </c>
      <c r="AM1574" s="11">
        <v>47.284999999999997</v>
      </c>
      <c r="AN1574" s="11">
        <v>50.145000000000003</v>
      </c>
      <c r="AO1574" t="s">
        <v>163</v>
      </c>
      <c r="AP1574" s="8" t="s">
        <v>191</v>
      </c>
      <c r="AQ1574" s="8" t="s">
        <v>44</v>
      </c>
      <c r="AR1574" s="8" t="s">
        <v>164</v>
      </c>
      <c r="AS1574" s="8" t="s">
        <v>163</v>
      </c>
      <c r="AT1574" s="8" t="s">
        <v>168</v>
      </c>
      <c r="AU157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74" s="8">
        <v>0</v>
      </c>
      <c r="AW1574">
        <v>11.284025</v>
      </c>
      <c r="AX1574">
        <v>11.876150000000001</v>
      </c>
      <c r="AY1574">
        <v>12.096724999999999</v>
      </c>
      <c r="AZ1574">
        <v>12.755750000000001</v>
      </c>
      <c r="BF1574" s="8"/>
      <c r="BG1574" s="8"/>
      <c r="BH1574" s="8"/>
      <c r="BI1574" s="11"/>
      <c r="BJ1574" s="11"/>
      <c r="BK1574" s="8"/>
      <c r="BL1574" s="8"/>
      <c r="BM1574" s="8"/>
      <c r="BN1574" s="8"/>
      <c r="BO1574" s="8"/>
      <c r="BP1574" s="8"/>
      <c r="BQ1574" s="8"/>
      <c r="BR1574" s="8"/>
    </row>
    <row r="1575" spans="1:70" x14ac:dyDescent="0.3">
      <c r="A1575" s="43" t="s">
        <v>629</v>
      </c>
      <c r="B1575" t="s">
        <v>3501</v>
      </c>
      <c r="C1575" t="s">
        <v>129</v>
      </c>
      <c r="D1575" s="8" t="s">
        <v>104</v>
      </c>
      <c r="E1575" s="8" t="s">
        <v>126</v>
      </c>
      <c r="F1575" s="8" t="s">
        <v>15</v>
      </c>
      <c r="G1575" s="8" t="s">
        <v>9258</v>
      </c>
      <c r="H1575" s="8" t="s">
        <v>114</v>
      </c>
      <c r="I1575" s="8" t="s">
        <v>12</v>
      </c>
      <c r="J1575" s="8">
        <v>280</v>
      </c>
      <c r="K1575" s="14" t="s">
        <v>628</v>
      </c>
      <c r="L1575" s="14" t="s">
        <v>5866</v>
      </c>
      <c r="M1575" s="10">
        <v>0</v>
      </c>
      <c r="N1575" s="8" t="s">
        <v>8651</v>
      </c>
      <c r="O1575" s="8" t="s">
        <v>147</v>
      </c>
      <c r="P1575" s="9">
        <v>0.67759259259259264</v>
      </c>
      <c r="Q1575" s="9">
        <v>0.67784722222222227</v>
      </c>
      <c r="R1575" s="8">
        <v>0</v>
      </c>
      <c r="S1575" s="10">
        <v>0.45416666666666666</v>
      </c>
      <c r="T1575" s="8" t="s">
        <v>4172</v>
      </c>
      <c r="U1575" s="8" t="s">
        <v>4173</v>
      </c>
      <c r="V1575" s="10"/>
      <c r="W1575">
        <v>4873.83</v>
      </c>
      <c r="X1575" s="8">
        <v>0</v>
      </c>
      <c r="Y1575" s="8">
        <v>0</v>
      </c>
      <c r="Z1575">
        <v>0</v>
      </c>
      <c r="AA1575">
        <v>0</v>
      </c>
      <c r="AB1575" s="8">
        <f>Solution[[#This Row],[Old Stop]] +1</f>
        <v>281</v>
      </c>
      <c r="AC1575" s="8" t="str">
        <f>_xlfn.CONCAT(Solution[[#This Row],[Old Rt '#]],"_",Solution[[#This Row],[Week '#]],"_", _xlfn.SWITCH(Solution[[#This Row],[Old Delivery Day]], "M", "Monday", "T", "Tuesday", "W", "Wednesday", "R", "Thursday", "F", "Friday"))</f>
        <v>102_Week4_Wednesday</v>
      </c>
      <c r="AD1575" s="20">
        <v>94.630700000000004</v>
      </c>
      <c r="AE1575" s="20">
        <v>93.657600000000002</v>
      </c>
      <c r="AF1575" s="20">
        <v>97.0715</v>
      </c>
      <c r="AG1575" s="20">
        <v>92.6584</v>
      </c>
      <c r="AH1575">
        <v>94.04</v>
      </c>
      <c r="AI1575" s="8" t="s">
        <v>4667</v>
      </c>
      <c r="AJ1575" s="8" t="s">
        <v>5704</v>
      </c>
      <c r="AK1575" s="8">
        <v>1</v>
      </c>
      <c r="AL1575" s="8">
        <v>0</v>
      </c>
      <c r="AM1575" s="11">
        <v>97.793700000000001</v>
      </c>
      <c r="AN1575" s="11">
        <v>94.653700000000001</v>
      </c>
      <c r="AO1575" t="s">
        <v>163</v>
      </c>
      <c r="AP1575" s="8" t="s">
        <v>191</v>
      </c>
      <c r="AQ1575" s="8" t="s">
        <v>44</v>
      </c>
      <c r="AR1575" s="8" t="s">
        <v>163</v>
      </c>
      <c r="AS1575" s="8" t="s">
        <v>163</v>
      </c>
      <c r="AT1575" s="8" t="s">
        <v>168</v>
      </c>
      <c r="AU157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75" s="8">
        <v>0</v>
      </c>
      <c r="AW1575">
        <v>23.657675000000001</v>
      </c>
      <c r="AX1575">
        <v>23.414400000000001</v>
      </c>
      <c r="AY1575">
        <v>24.267875</v>
      </c>
      <c r="AZ1575">
        <v>23.1646</v>
      </c>
      <c r="BF1575" s="8"/>
      <c r="BG1575" s="8"/>
      <c r="BH1575" s="8"/>
      <c r="BI1575" s="11"/>
      <c r="BJ1575" s="11"/>
      <c r="BK1575" s="8"/>
      <c r="BL1575" s="8"/>
      <c r="BM1575" s="8"/>
      <c r="BN1575" s="8"/>
      <c r="BO1575" s="8"/>
      <c r="BP1575" s="8"/>
      <c r="BQ1575" s="8"/>
      <c r="BR1575" s="8"/>
    </row>
    <row r="1576" spans="1:70" x14ac:dyDescent="0.3">
      <c r="A1576" s="43" t="s">
        <v>1872</v>
      </c>
      <c r="B1576" t="s">
        <v>3522</v>
      </c>
      <c r="C1576" t="s">
        <v>110</v>
      </c>
      <c r="D1576" s="8" t="s">
        <v>104</v>
      </c>
      <c r="E1576" s="8" t="s">
        <v>126</v>
      </c>
      <c r="F1576" s="8" t="s">
        <v>15</v>
      </c>
      <c r="G1576" s="8" t="s">
        <v>9254</v>
      </c>
      <c r="H1576" s="8" t="s">
        <v>114</v>
      </c>
      <c r="I1576" s="8" t="s">
        <v>12</v>
      </c>
      <c r="J1576" s="8">
        <v>260</v>
      </c>
      <c r="K1576" s="14" t="s">
        <v>1871</v>
      </c>
      <c r="L1576" s="14" t="s">
        <v>5864</v>
      </c>
      <c r="M1576" s="10">
        <v>1.7054529890474399</v>
      </c>
      <c r="N1576" s="8" t="s">
        <v>8636</v>
      </c>
      <c r="O1576" s="8" t="s">
        <v>147</v>
      </c>
      <c r="P1576" s="9">
        <v>0.6664930555555556</v>
      </c>
      <c r="Q1576" s="9">
        <v>0.67759259259259264</v>
      </c>
      <c r="R1576" s="8">
        <v>0</v>
      </c>
      <c r="S1576" s="10">
        <v>4.3708333333333336</v>
      </c>
      <c r="T1576" s="8" t="s">
        <v>4172</v>
      </c>
      <c r="U1576" s="8" t="s">
        <v>4173</v>
      </c>
      <c r="V1576" s="10">
        <v>0.535851829829467</v>
      </c>
      <c r="W1576">
        <v>5037.24</v>
      </c>
      <c r="X1576" s="8">
        <v>0</v>
      </c>
      <c r="Y1576" s="8">
        <v>0</v>
      </c>
      <c r="Z1576">
        <v>0</v>
      </c>
      <c r="AA1576">
        <v>0</v>
      </c>
      <c r="AB1576" s="8">
        <f>Solution[[#This Row],[Old Stop]] +1</f>
        <v>261</v>
      </c>
      <c r="AC1576" s="8" t="str">
        <f>_xlfn.CONCAT(Solution[[#This Row],[Old Rt '#]],"_",Solution[[#This Row],[Week '#]],"_", _xlfn.SWITCH(Solution[[#This Row],[Old Delivery Day]], "M", "Monday", "T", "Tuesday", "W", "Wednesday", "R", "Thursday", "F", "Friday"))</f>
        <v>102_Week4_Wednesday</v>
      </c>
      <c r="AD1576" s="20">
        <v>96.14</v>
      </c>
      <c r="AE1576" s="20">
        <v>96.14</v>
      </c>
      <c r="AF1576" s="20">
        <v>98.161500000000004</v>
      </c>
      <c r="AG1576" s="20">
        <v>99.06</v>
      </c>
      <c r="AH1576">
        <v>99.06</v>
      </c>
      <c r="AI1576" s="8" t="s">
        <v>4667</v>
      </c>
      <c r="AJ1576" s="8" t="s">
        <v>5704</v>
      </c>
      <c r="AK1576" s="8">
        <v>1</v>
      </c>
      <c r="AL1576" s="8">
        <v>0</v>
      </c>
      <c r="AM1576" s="11">
        <v>96.14</v>
      </c>
      <c r="AN1576" s="11">
        <v>99.06</v>
      </c>
      <c r="AO1576" t="s">
        <v>163</v>
      </c>
      <c r="AP1576" s="8" t="s">
        <v>191</v>
      </c>
      <c r="AQ1576" s="8" t="s">
        <v>44</v>
      </c>
      <c r="AR1576" s="8" t="s">
        <v>163</v>
      </c>
      <c r="AS1576" s="8" t="s">
        <v>163</v>
      </c>
      <c r="AT1576" s="8" t="s">
        <v>168</v>
      </c>
      <c r="AU157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76" s="8">
        <v>0</v>
      </c>
      <c r="AW1576">
        <v>24.035</v>
      </c>
      <c r="AX1576">
        <v>24.035</v>
      </c>
      <c r="AY1576">
        <v>24.540375000000001</v>
      </c>
      <c r="AZ1576">
        <v>24.765000000000001</v>
      </c>
      <c r="BF1576" s="8"/>
      <c r="BG1576" s="8"/>
      <c r="BH1576" s="8"/>
      <c r="BI1576" s="11"/>
      <c r="BJ1576" s="11"/>
      <c r="BK1576" s="8"/>
      <c r="BL1576" s="8"/>
      <c r="BM1576" s="8"/>
      <c r="BN1576" s="8"/>
      <c r="BO1576" s="8"/>
      <c r="BP1576" s="8"/>
      <c r="BQ1576" s="8"/>
      <c r="BR1576" s="8"/>
    </row>
    <row r="1577" spans="1:70" x14ac:dyDescent="0.3">
      <c r="A1577" s="43" t="s">
        <v>930</v>
      </c>
      <c r="B1577" t="s">
        <v>120</v>
      </c>
      <c r="C1577" t="s">
        <v>135</v>
      </c>
      <c r="D1577" s="8" t="s">
        <v>104</v>
      </c>
      <c r="E1577" s="8" t="s">
        <v>126</v>
      </c>
      <c r="F1577" s="8" t="s">
        <v>15</v>
      </c>
      <c r="G1577" s="8" t="s">
        <v>140</v>
      </c>
      <c r="H1577" s="8" t="s">
        <v>160</v>
      </c>
      <c r="I1577" s="8" t="s">
        <v>13</v>
      </c>
      <c r="J1577" s="8">
        <v>0</v>
      </c>
      <c r="K1577" s="14" t="s">
        <v>929</v>
      </c>
      <c r="L1577" s="14" t="s">
        <v>5921</v>
      </c>
      <c r="M1577" s="10">
        <v>0.22943719524647599</v>
      </c>
      <c r="N1577" s="8" t="s">
        <v>8644</v>
      </c>
      <c r="O1577" s="8" t="s">
        <v>147</v>
      </c>
      <c r="P1577" s="9">
        <v>0.3961574074074074</v>
      </c>
      <c r="Q1577" s="9">
        <v>0.41061342592592592</v>
      </c>
      <c r="R1577" s="8">
        <v>0</v>
      </c>
      <c r="S1577" s="10">
        <v>20.775000000000002</v>
      </c>
      <c r="T1577" s="8" t="s">
        <v>4828</v>
      </c>
      <c r="U1577" s="8" t="s">
        <v>4829</v>
      </c>
      <c r="V1577" s="10">
        <v>0.12398975048175</v>
      </c>
      <c r="W1577">
        <v>1995.38</v>
      </c>
      <c r="X1577" s="8">
        <v>0</v>
      </c>
      <c r="Y1577" s="8">
        <v>0</v>
      </c>
      <c r="Z1577">
        <v>0</v>
      </c>
      <c r="AA1577">
        <v>0</v>
      </c>
      <c r="AB1577" s="8">
        <f>Solution[[#This Row],[Old Stop]] +1</f>
        <v>1</v>
      </c>
      <c r="AC1577" s="8" t="str">
        <f>_xlfn.CONCAT(Solution[[#This Row],[Old Rt '#]],"_",Solution[[#This Row],[Week '#]],"_", _xlfn.SWITCH(Solution[[#This Row],[Old Delivery Day]], "M", "Monday", "T", "Tuesday", "W", "Wednesday", "R", "Thursday", "F", "Friday"))</f>
        <v>101_Week4_Monday</v>
      </c>
      <c r="AD1577" s="20">
        <v>43.072299999999998</v>
      </c>
      <c r="AE1577" s="20">
        <v>35.08</v>
      </c>
      <c r="AF1577" s="20">
        <v>35.08</v>
      </c>
      <c r="AG1577" s="20">
        <v>35.316899999999997</v>
      </c>
      <c r="AH1577">
        <v>35.47</v>
      </c>
      <c r="AI1577" s="8" t="s">
        <v>4667</v>
      </c>
      <c r="AJ1577" s="8" t="s">
        <v>5704</v>
      </c>
      <c r="AK1577" s="8">
        <v>1</v>
      </c>
      <c r="AL1577" s="8">
        <v>0</v>
      </c>
      <c r="AM1577" s="11">
        <v>35.08</v>
      </c>
      <c r="AN1577" s="11">
        <v>35.08</v>
      </c>
      <c r="AO1577" t="s">
        <v>163</v>
      </c>
      <c r="AP1577" s="8" t="s">
        <v>191</v>
      </c>
      <c r="AQ1577" s="8" t="s">
        <v>44</v>
      </c>
      <c r="AR1577" s="8" t="s">
        <v>163</v>
      </c>
      <c r="AS1577" s="8" t="s">
        <v>163</v>
      </c>
      <c r="AT1577" s="8" t="s">
        <v>168</v>
      </c>
      <c r="AU157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77" s="8">
        <v>0</v>
      </c>
      <c r="AW1577">
        <v>10.768075</v>
      </c>
      <c r="AX1577">
        <v>8.77</v>
      </c>
      <c r="AY1577">
        <v>8.77</v>
      </c>
      <c r="AZ1577">
        <v>8.8292249999999992</v>
      </c>
      <c r="BF1577" s="8"/>
      <c r="BG1577" s="8"/>
      <c r="BH1577" s="8"/>
      <c r="BI1577" s="11"/>
      <c r="BJ1577" s="11"/>
      <c r="BK1577" s="8"/>
      <c r="BL1577" s="8"/>
      <c r="BM1577" s="8"/>
      <c r="BN1577" s="8"/>
      <c r="BO1577" s="8"/>
      <c r="BP1577" s="8"/>
      <c r="BQ1577" s="8"/>
      <c r="BR1577" s="8"/>
    </row>
    <row r="1578" spans="1:70" x14ac:dyDescent="0.3">
      <c r="A1578" s="43" t="s">
        <v>1527</v>
      </c>
      <c r="B1578" t="s">
        <v>111</v>
      </c>
      <c r="C1578" t="s">
        <v>4497</v>
      </c>
      <c r="D1578" s="8" t="s">
        <v>104</v>
      </c>
      <c r="E1578" s="8" t="s">
        <v>126</v>
      </c>
      <c r="F1578" s="8" t="s">
        <v>15</v>
      </c>
      <c r="G1578" s="8" t="s">
        <v>9252</v>
      </c>
      <c r="H1578" s="8" t="s">
        <v>290</v>
      </c>
      <c r="I1578" s="8" t="s">
        <v>15</v>
      </c>
      <c r="J1578" s="8">
        <v>280</v>
      </c>
      <c r="K1578" s="14" t="s">
        <v>1526</v>
      </c>
      <c r="L1578" s="14" t="s">
        <v>8923</v>
      </c>
      <c r="M1578" s="10">
        <v>9.4161533717132802</v>
      </c>
      <c r="N1578" s="8" t="s">
        <v>8641</v>
      </c>
      <c r="O1578" s="8" t="s">
        <v>147</v>
      </c>
      <c r="P1578" s="9">
        <v>0.35258101851851853</v>
      </c>
      <c r="Q1578" s="9">
        <v>0.36556712962962962</v>
      </c>
      <c r="R1578" s="8">
        <v>0</v>
      </c>
      <c r="S1578" s="10">
        <v>21.987500000000001</v>
      </c>
      <c r="T1578" s="8" t="s">
        <v>8924</v>
      </c>
      <c r="U1578" s="8" t="s">
        <v>8925</v>
      </c>
      <c r="V1578" s="10">
        <v>9.7339337299766893</v>
      </c>
      <c r="W1578">
        <v>8279.56</v>
      </c>
      <c r="X1578" s="8">
        <v>0</v>
      </c>
      <c r="Y1578" s="8">
        <v>0</v>
      </c>
      <c r="Z1578">
        <v>0</v>
      </c>
      <c r="AA1578">
        <v>0</v>
      </c>
      <c r="AB1578" s="8">
        <f>Solution[[#This Row],[Old Stop]] +1</f>
        <v>281</v>
      </c>
      <c r="AC1578" s="8" t="str">
        <f>_xlfn.CONCAT(Solution[[#This Row],[Old Rt '#]],"_",Solution[[#This Row],[Week '#]],"_", _xlfn.SWITCH(Solution[[#This Row],[Old Delivery Day]], "M", "Monday", "T", "Tuesday", "W", "Wednesday", "R", "Thursday", "F", "Friday"))</f>
        <v>105_Week4_Tuesday</v>
      </c>
      <c r="AD1578" s="20">
        <v>155.42570000000001</v>
      </c>
      <c r="AE1578" s="20">
        <v>121.0061</v>
      </c>
      <c r="AF1578" s="20">
        <v>146.20529999999999</v>
      </c>
      <c r="AG1578" s="20">
        <v>151.50380000000001</v>
      </c>
      <c r="AH1578">
        <v>140.80000000000001</v>
      </c>
      <c r="AI1578" s="8" t="s">
        <v>4667</v>
      </c>
      <c r="AJ1578" s="8" t="s">
        <v>5704</v>
      </c>
      <c r="AK1578" s="8">
        <v>1</v>
      </c>
      <c r="AL1578" s="8">
        <v>0</v>
      </c>
      <c r="AM1578" s="11">
        <v>151.59119999999999</v>
      </c>
      <c r="AN1578" s="11">
        <v>152.30869999999999</v>
      </c>
      <c r="AO1578" t="s">
        <v>163</v>
      </c>
      <c r="AP1578" s="8" t="s">
        <v>191</v>
      </c>
      <c r="AQ1578" s="8" t="s">
        <v>44</v>
      </c>
      <c r="AR1578" s="8" t="s">
        <v>163</v>
      </c>
      <c r="AS1578" s="8" t="s">
        <v>164</v>
      </c>
      <c r="AT1578" s="8" t="s">
        <v>168</v>
      </c>
      <c r="AU157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78" s="8">
        <v>0</v>
      </c>
      <c r="AW1578">
        <v>38.856425000000002</v>
      </c>
      <c r="AX1578">
        <v>30.251525000000001</v>
      </c>
      <c r="AY1578">
        <v>36.551324999999999</v>
      </c>
      <c r="AZ1578">
        <v>37.875950000000003</v>
      </c>
      <c r="BF1578" s="8"/>
      <c r="BG1578" s="8"/>
      <c r="BH1578" s="8"/>
      <c r="BI1578" s="11"/>
      <c r="BJ1578" s="11"/>
      <c r="BK1578" s="8"/>
      <c r="BL1578" s="8"/>
      <c r="BM1578" s="8"/>
      <c r="BN1578" s="8"/>
      <c r="BO1578" s="8"/>
      <c r="BP1578" s="8"/>
      <c r="BQ1578" s="8"/>
      <c r="BR1578" s="8"/>
    </row>
    <row r="1579" spans="1:70" x14ac:dyDescent="0.3">
      <c r="A1579" s="43" t="s">
        <v>1671</v>
      </c>
      <c r="B1579" t="s">
        <v>5099</v>
      </c>
      <c r="C1579" t="s">
        <v>110</v>
      </c>
      <c r="D1579" s="8" t="s">
        <v>104</v>
      </c>
      <c r="E1579" s="8" t="s">
        <v>126</v>
      </c>
      <c r="F1579" s="8" t="s">
        <v>15</v>
      </c>
      <c r="G1579" s="8" t="s">
        <v>9255</v>
      </c>
      <c r="H1579" s="8" t="s">
        <v>290</v>
      </c>
      <c r="I1579" s="8" t="s">
        <v>15</v>
      </c>
      <c r="J1579" s="8">
        <v>296</v>
      </c>
      <c r="K1579" s="14" t="s">
        <v>1670</v>
      </c>
      <c r="L1579" s="14" t="s">
        <v>6175</v>
      </c>
      <c r="M1579" s="10">
        <v>2.0611796926906401</v>
      </c>
      <c r="N1579" s="8" t="s">
        <v>8624</v>
      </c>
      <c r="O1579" s="8" t="s">
        <v>125</v>
      </c>
      <c r="P1579" s="9">
        <v>0.69409722222222225</v>
      </c>
      <c r="Q1579" s="9">
        <v>0.70232638888888888</v>
      </c>
      <c r="R1579" s="8">
        <v>0</v>
      </c>
      <c r="S1579" s="10">
        <v>8.6</v>
      </c>
      <c r="T1579" s="8" t="s">
        <v>5101</v>
      </c>
      <c r="U1579" s="8" t="s">
        <v>5102</v>
      </c>
      <c r="V1579" s="10">
        <v>0.80740646399917504</v>
      </c>
      <c r="W1579">
        <v>2360.8200000000002</v>
      </c>
      <c r="X1579" s="8">
        <v>0</v>
      </c>
      <c r="Y1579" s="8">
        <v>0</v>
      </c>
      <c r="Z1579">
        <v>0</v>
      </c>
      <c r="AA1579">
        <v>0</v>
      </c>
      <c r="AB1579" s="8">
        <f>Solution[[#This Row],[Old Stop]] +1</f>
        <v>297</v>
      </c>
      <c r="AC1579" s="8" t="str">
        <f>_xlfn.CONCAT(Solution[[#This Row],[Old Rt '#]],"_",Solution[[#This Row],[Week '#]],"_", _xlfn.SWITCH(Solution[[#This Row],[Old Delivery Day]], "M", "Monday", "T", "Tuesday", "W", "Wednesday", "R", "Thursday", "F", "Friday"))</f>
        <v>105_Week4_Tuesday</v>
      </c>
      <c r="AD1579" s="20">
        <v>73.561599999999999</v>
      </c>
      <c r="AE1579" s="20">
        <v>100.04</v>
      </c>
      <c r="AF1579" s="20">
        <v>94.554199999999994</v>
      </c>
      <c r="AG1579" s="20">
        <v>104.31570000000001</v>
      </c>
      <c r="AH1579">
        <v>55.79</v>
      </c>
      <c r="AI1579" s="8" t="s">
        <v>4667</v>
      </c>
      <c r="AJ1579" s="8" t="s">
        <v>5704</v>
      </c>
      <c r="AK1579" s="8">
        <v>1</v>
      </c>
      <c r="AL1579" s="8">
        <v>0</v>
      </c>
      <c r="AM1579" s="11">
        <v>53.7712</v>
      </c>
      <c r="AN1579" s="11">
        <v>51.623699999999999</v>
      </c>
      <c r="AO1579" t="s">
        <v>163</v>
      </c>
      <c r="AP1579" s="8" t="s">
        <v>191</v>
      </c>
      <c r="AQ1579" s="8" t="s">
        <v>44</v>
      </c>
      <c r="AR1579" s="8" t="s">
        <v>163</v>
      </c>
      <c r="AS1579" s="8" t="s">
        <v>164</v>
      </c>
      <c r="AT1579" s="8" t="s">
        <v>168</v>
      </c>
      <c r="AU157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79" s="8">
        <v>0</v>
      </c>
      <c r="AW1579">
        <v>18.3904</v>
      </c>
      <c r="AX1579">
        <v>25.01</v>
      </c>
      <c r="AY1579">
        <v>23.638549999999999</v>
      </c>
      <c r="AZ1579">
        <v>26.078925000000002</v>
      </c>
      <c r="BF1579" s="8"/>
      <c r="BG1579" s="8"/>
      <c r="BH1579" s="8"/>
      <c r="BI1579" s="11"/>
      <c r="BJ1579" s="11"/>
      <c r="BK1579" s="8"/>
      <c r="BL1579" s="8"/>
      <c r="BM1579" s="8"/>
      <c r="BN1579" s="8"/>
      <c r="BO1579" s="8"/>
      <c r="BP1579" s="8"/>
      <c r="BQ1579" s="8"/>
      <c r="BR1579" s="8"/>
    </row>
    <row r="1580" spans="1:70" x14ac:dyDescent="0.3">
      <c r="A1580" s="43" t="s">
        <v>1927</v>
      </c>
      <c r="B1580" t="s">
        <v>4807</v>
      </c>
      <c r="C1580" t="s">
        <v>110</v>
      </c>
      <c r="D1580" s="8" t="s">
        <v>104</v>
      </c>
      <c r="E1580" s="8" t="s">
        <v>126</v>
      </c>
      <c r="F1580" s="8" t="s">
        <v>15</v>
      </c>
      <c r="G1580" s="8" t="s">
        <v>180</v>
      </c>
      <c r="H1580" s="8" t="s">
        <v>160</v>
      </c>
      <c r="I1580" s="8" t="s">
        <v>13</v>
      </c>
      <c r="J1580" s="8">
        <v>0</v>
      </c>
      <c r="K1580" s="14" t="s">
        <v>1926</v>
      </c>
      <c r="L1580" s="14" t="s">
        <v>5923</v>
      </c>
      <c r="M1580" s="10">
        <v>3.5434046633819598</v>
      </c>
      <c r="N1580" s="8" t="s">
        <v>8672</v>
      </c>
      <c r="O1580" s="8" t="s">
        <v>147</v>
      </c>
      <c r="P1580" s="9">
        <v>0.333125</v>
      </c>
      <c r="Q1580" s="9">
        <v>0.33854166666666669</v>
      </c>
      <c r="R1580" s="8">
        <v>0</v>
      </c>
      <c r="S1580" s="10">
        <v>8.3083333333333336</v>
      </c>
      <c r="T1580" s="8" t="s">
        <v>4809</v>
      </c>
      <c r="U1580" s="8" t="s">
        <v>4810</v>
      </c>
      <c r="V1580" s="10">
        <v>1.8591365979102501</v>
      </c>
      <c r="W1580">
        <v>2422</v>
      </c>
      <c r="X1580" s="8">
        <v>11</v>
      </c>
      <c r="Y1580" s="8">
        <v>0.81666666666666698</v>
      </c>
      <c r="Z1580">
        <v>5</v>
      </c>
      <c r="AA1580">
        <v>60</v>
      </c>
      <c r="AB1580" s="8">
        <f>Solution[[#This Row],[Old Stop]] +1</f>
        <v>1</v>
      </c>
      <c r="AC1580" s="8" t="str">
        <f>_xlfn.CONCAT(Solution[[#This Row],[Old Rt '#]],"_",Solution[[#This Row],[Week '#]],"_", _xlfn.SWITCH(Solution[[#This Row],[Old Delivery Day]], "M", "Monday", "T", "Tuesday", "W", "Wednesday", "R", "Thursday", "F", "Friday"))</f>
        <v>101_Week4_Monday</v>
      </c>
      <c r="AD1580" s="20">
        <v>49.37</v>
      </c>
      <c r="AE1580" s="20">
        <v>63.569200000000002</v>
      </c>
      <c r="AF1580" s="20">
        <v>63.972999999999999</v>
      </c>
      <c r="AG1580" s="20">
        <v>60.976900000000001</v>
      </c>
      <c r="AH1580">
        <v>66.69</v>
      </c>
      <c r="AI1580" s="8" t="s">
        <v>4667</v>
      </c>
      <c r="AJ1580" s="8" t="s">
        <v>5704</v>
      </c>
      <c r="AK1580" s="8">
        <v>1</v>
      </c>
      <c r="AL1580" s="8">
        <v>60</v>
      </c>
      <c r="AM1580" s="11">
        <v>67.674999999999997</v>
      </c>
      <c r="AN1580" s="11">
        <v>58.05</v>
      </c>
      <c r="AO1580" t="s">
        <v>163</v>
      </c>
      <c r="AP1580" s="8" t="s">
        <v>191</v>
      </c>
      <c r="AQ1580" s="8" t="s">
        <v>44</v>
      </c>
      <c r="AR1580" s="8" t="s">
        <v>163</v>
      </c>
      <c r="AS1580" s="8" t="s">
        <v>163</v>
      </c>
      <c r="AT1580" s="8" t="s">
        <v>168</v>
      </c>
      <c r="AU158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0" s="8">
        <v>60</v>
      </c>
      <c r="AW1580">
        <v>12.342499999999999</v>
      </c>
      <c r="AX1580">
        <v>15.892300000000001</v>
      </c>
      <c r="AY1580">
        <v>15.99325</v>
      </c>
      <c r="AZ1580">
        <v>15.244225</v>
      </c>
      <c r="BF1580" s="8"/>
      <c r="BG1580" s="8"/>
      <c r="BH1580" s="8"/>
      <c r="BI1580" s="11"/>
      <c r="BJ1580" s="11"/>
      <c r="BK1580" s="8"/>
      <c r="BL1580" s="8"/>
      <c r="BM1580" s="8"/>
      <c r="BN1580" s="8"/>
      <c r="BO1580" s="8"/>
      <c r="BP1580" s="8"/>
      <c r="BQ1580" s="8"/>
      <c r="BR1580" s="8"/>
    </row>
    <row r="1581" spans="1:70" x14ac:dyDescent="0.3">
      <c r="A1581" s="43" t="s">
        <v>1412</v>
      </c>
      <c r="B1581" t="s">
        <v>111</v>
      </c>
      <c r="C1581" t="s">
        <v>4823</v>
      </c>
      <c r="D1581" s="8" t="s">
        <v>104</v>
      </c>
      <c r="E1581" s="8" t="s">
        <v>126</v>
      </c>
      <c r="F1581" s="8" t="s">
        <v>15</v>
      </c>
      <c r="G1581" s="8" t="s">
        <v>9251</v>
      </c>
      <c r="H1581" s="8" t="s">
        <v>160</v>
      </c>
      <c r="I1581" s="8" t="s">
        <v>13</v>
      </c>
      <c r="J1581" s="8">
        <v>0</v>
      </c>
      <c r="K1581" s="14" t="s">
        <v>1411</v>
      </c>
      <c r="L1581" s="14" t="s">
        <v>5928</v>
      </c>
      <c r="M1581" s="10">
        <v>1.7622572585481699</v>
      </c>
      <c r="N1581" s="8" t="s">
        <v>8646</v>
      </c>
      <c r="O1581" s="8" t="s">
        <v>147</v>
      </c>
      <c r="P1581" s="9">
        <v>0.3853125</v>
      </c>
      <c r="Q1581" s="9">
        <v>0.39600694444444445</v>
      </c>
      <c r="R1581" s="8">
        <v>0</v>
      </c>
      <c r="S1581" s="10">
        <v>14.558333333333334</v>
      </c>
      <c r="T1581" s="8" t="s">
        <v>4825</v>
      </c>
      <c r="U1581" s="8" t="s">
        <v>4826</v>
      </c>
      <c r="V1581" s="10">
        <v>1.3356984695535801</v>
      </c>
      <c r="W1581">
        <v>3163.31</v>
      </c>
      <c r="X1581" s="8">
        <v>0</v>
      </c>
      <c r="Y1581" s="8">
        <v>0</v>
      </c>
      <c r="Z1581">
        <v>0</v>
      </c>
      <c r="AA1581">
        <v>0</v>
      </c>
      <c r="AB1581" s="8">
        <f>Solution[[#This Row],[Old Stop]] +1</f>
        <v>1</v>
      </c>
      <c r="AC1581" s="8" t="str">
        <f>_xlfn.CONCAT(Solution[[#This Row],[Old Rt '#]],"_",Solution[[#This Row],[Week '#]],"_", _xlfn.SWITCH(Solution[[#This Row],[Old Delivery Day]], "M", "Monday", "T", "Tuesday", "W", "Wednesday", "R", "Thursday", "F", "Friday"))</f>
        <v>101_Week4_Monday</v>
      </c>
      <c r="AD1581" s="20">
        <v>63.223500000000001</v>
      </c>
      <c r="AE1581" s="20">
        <v>44.1357</v>
      </c>
      <c r="AF1581" s="20">
        <v>50.084600000000002</v>
      </c>
      <c r="AG1581" s="20">
        <v>51.23</v>
      </c>
      <c r="AH1581">
        <v>44.66</v>
      </c>
      <c r="AI1581" s="8" t="s">
        <v>4667</v>
      </c>
      <c r="AJ1581" s="8" t="s">
        <v>5704</v>
      </c>
      <c r="AK1581" s="8">
        <v>1</v>
      </c>
      <c r="AL1581" s="8">
        <v>0</v>
      </c>
      <c r="AM1581" s="11">
        <v>54.011200000000002</v>
      </c>
      <c r="AN1581" s="11">
        <v>48.956200000000003</v>
      </c>
      <c r="AO1581" t="s">
        <v>163</v>
      </c>
      <c r="AP1581" s="8" t="s">
        <v>191</v>
      </c>
      <c r="AQ1581" s="8" t="s">
        <v>44</v>
      </c>
      <c r="AR1581" s="8" t="s">
        <v>163</v>
      </c>
      <c r="AS1581" s="8" t="s">
        <v>163</v>
      </c>
      <c r="AT1581" s="8" t="s">
        <v>168</v>
      </c>
      <c r="AU158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1" s="8">
        <v>0</v>
      </c>
      <c r="AW1581">
        <v>15.805875</v>
      </c>
      <c r="AX1581">
        <v>11.033925</v>
      </c>
      <c r="AY1581">
        <v>12.52115</v>
      </c>
      <c r="AZ1581">
        <v>12.807499999999999</v>
      </c>
      <c r="BF1581" s="8"/>
      <c r="BG1581" s="8"/>
      <c r="BH1581" s="8"/>
      <c r="BI1581" s="11"/>
      <c r="BJ1581" s="11"/>
      <c r="BK1581" s="8"/>
      <c r="BL1581" s="8"/>
      <c r="BM1581" s="8"/>
      <c r="BN1581" s="8"/>
      <c r="BO1581" s="8"/>
      <c r="BP1581" s="8"/>
      <c r="BQ1581" s="8"/>
      <c r="BR1581" s="8"/>
    </row>
    <row r="1582" spans="1:70" x14ac:dyDescent="0.3">
      <c r="A1582" s="43" t="s">
        <v>912</v>
      </c>
      <c r="B1582" t="s">
        <v>4791</v>
      </c>
      <c r="C1582" t="s">
        <v>110</v>
      </c>
      <c r="D1582" s="8" t="s">
        <v>104</v>
      </c>
      <c r="E1582" s="8" t="s">
        <v>126</v>
      </c>
      <c r="F1582" s="8" t="s">
        <v>15</v>
      </c>
      <c r="G1582" s="8" t="s">
        <v>9248</v>
      </c>
      <c r="H1582" s="8" t="s">
        <v>290</v>
      </c>
      <c r="I1582" s="8" t="s">
        <v>15</v>
      </c>
      <c r="J1582" s="8">
        <v>250</v>
      </c>
      <c r="K1582" s="14" t="s">
        <v>911</v>
      </c>
      <c r="L1582" s="14" t="s">
        <v>5926</v>
      </c>
      <c r="M1582" s="10">
        <v>1.1860772249204401</v>
      </c>
      <c r="N1582" s="8" t="s">
        <v>8654</v>
      </c>
      <c r="O1582" s="8" t="s">
        <v>147</v>
      </c>
      <c r="P1582" s="9">
        <v>0.37527777777777777</v>
      </c>
      <c r="Q1582" s="9">
        <v>0.3840972222222222</v>
      </c>
      <c r="R1582" s="8">
        <v>0</v>
      </c>
      <c r="S1582" s="10">
        <v>12.691666666666666</v>
      </c>
      <c r="T1582" s="8" t="s">
        <v>4793</v>
      </c>
      <c r="U1582" s="8" t="s">
        <v>4794</v>
      </c>
      <c r="V1582" s="10">
        <v>1.04826362157284</v>
      </c>
      <c r="W1582">
        <v>5618.52</v>
      </c>
      <c r="X1582" s="8">
        <v>23</v>
      </c>
      <c r="Y1582" s="8">
        <v>0.79090909090909101</v>
      </c>
      <c r="Z1582">
        <v>5</v>
      </c>
      <c r="AA1582">
        <v>115</v>
      </c>
      <c r="AB1582" s="8">
        <f>Solution[[#This Row],[Old Stop]] +1</f>
        <v>251</v>
      </c>
      <c r="AC1582" s="8" t="str">
        <f>_xlfn.CONCAT(Solution[[#This Row],[Old Rt '#]],"_",Solution[[#This Row],[Week '#]],"_", _xlfn.SWITCH(Solution[[#This Row],[Old Delivery Day]], "M", "Monday", "T", "Tuesday", "W", "Wednesday", "R", "Thursday", "F", "Friday"))</f>
        <v>105_Week4_Tuesday</v>
      </c>
      <c r="AD1582" s="20">
        <v>110.0692</v>
      </c>
      <c r="AE1582" s="20">
        <v>99.542100000000005</v>
      </c>
      <c r="AF1582" s="20">
        <v>108.2261</v>
      </c>
      <c r="AG1582" s="20">
        <v>119.3246</v>
      </c>
      <c r="AH1582">
        <v>115.42</v>
      </c>
      <c r="AI1582" s="8" t="s">
        <v>4667</v>
      </c>
      <c r="AJ1582" s="8" t="s">
        <v>5704</v>
      </c>
      <c r="AK1582" s="8">
        <v>1</v>
      </c>
      <c r="AL1582" s="8">
        <v>110</v>
      </c>
      <c r="AM1582" s="11">
        <v>107.2162</v>
      </c>
      <c r="AN1582" s="11">
        <v>120.9237</v>
      </c>
      <c r="AO1582" t="s">
        <v>163</v>
      </c>
      <c r="AP1582" s="8" t="s">
        <v>191</v>
      </c>
      <c r="AQ1582" s="8" t="s">
        <v>44</v>
      </c>
      <c r="AR1582" s="8" t="s">
        <v>163</v>
      </c>
      <c r="AS1582" s="8" t="s">
        <v>164</v>
      </c>
      <c r="AT1582" s="8" t="s">
        <v>168</v>
      </c>
      <c r="AU158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82" s="8">
        <v>110</v>
      </c>
      <c r="AW1582">
        <v>27.517299999999999</v>
      </c>
      <c r="AX1582">
        <v>24.885525000000001</v>
      </c>
      <c r="AY1582">
        <v>27.056525000000001</v>
      </c>
      <c r="AZ1582">
        <v>29.831150000000001</v>
      </c>
      <c r="BF1582" s="8"/>
      <c r="BG1582" s="8"/>
      <c r="BH1582" s="8"/>
      <c r="BI1582" s="11"/>
      <c r="BJ1582" s="11"/>
      <c r="BK1582" s="8"/>
      <c r="BL1582" s="8"/>
      <c r="BM1582" s="8"/>
      <c r="BN1582" s="8"/>
      <c r="BO1582" s="8"/>
      <c r="BP1582" s="8"/>
      <c r="BQ1582" s="8"/>
      <c r="BR1582" s="8"/>
    </row>
    <row r="1583" spans="1:70" x14ac:dyDescent="0.3">
      <c r="A1583" s="43" t="s">
        <v>847</v>
      </c>
      <c r="B1583" t="s">
        <v>4787</v>
      </c>
      <c r="C1583" t="s">
        <v>110</v>
      </c>
      <c r="D1583" s="8" t="s">
        <v>104</v>
      </c>
      <c r="E1583" s="8" t="s">
        <v>126</v>
      </c>
      <c r="F1583" s="8" t="s">
        <v>15</v>
      </c>
      <c r="G1583" s="8" t="s">
        <v>137</v>
      </c>
      <c r="H1583" s="8" t="s">
        <v>290</v>
      </c>
      <c r="I1583" s="8" t="s">
        <v>15</v>
      </c>
      <c r="J1583" s="8">
        <v>260</v>
      </c>
      <c r="K1583" s="14" t="s">
        <v>846</v>
      </c>
      <c r="L1583" s="14" t="s">
        <v>5924</v>
      </c>
      <c r="M1583" s="10">
        <v>6.9790299792585104</v>
      </c>
      <c r="N1583" s="8" t="s">
        <v>8647</v>
      </c>
      <c r="O1583" s="8" t="s">
        <v>147</v>
      </c>
      <c r="P1583" s="9">
        <v>0.37040509259259258</v>
      </c>
      <c r="Q1583" s="9">
        <v>0.37444444444444447</v>
      </c>
      <c r="R1583" s="8">
        <v>0</v>
      </c>
      <c r="S1583" s="10">
        <v>7.3125</v>
      </c>
      <c r="T1583" s="8" t="s">
        <v>4789</v>
      </c>
      <c r="U1583" s="8" t="s">
        <v>4790</v>
      </c>
      <c r="V1583" s="10">
        <v>5.7781470550901197</v>
      </c>
      <c r="W1583">
        <v>4422.43</v>
      </c>
      <c r="X1583" s="8">
        <v>0</v>
      </c>
      <c r="Y1583" s="8">
        <v>0</v>
      </c>
      <c r="Z1583">
        <v>0</v>
      </c>
      <c r="AA1583">
        <v>0</v>
      </c>
      <c r="AB1583" s="8">
        <f>Solution[[#This Row],[Old Stop]] +1</f>
        <v>261</v>
      </c>
      <c r="AC1583" s="8" t="str">
        <f>_xlfn.CONCAT(Solution[[#This Row],[Old Rt '#]],"_",Solution[[#This Row],[Week '#]],"_", _xlfn.SWITCH(Solution[[#This Row],[Old Delivery Day]], "M", "Monday", "T", "Tuesday", "W", "Wednesday", "R", "Thursday", "F", "Friday"))</f>
        <v>105_Week4_Tuesday</v>
      </c>
      <c r="AD1583" s="20">
        <v>81.822299999999998</v>
      </c>
      <c r="AE1583" s="20">
        <v>83.588399999999993</v>
      </c>
      <c r="AF1583" s="20">
        <v>89.472300000000004</v>
      </c>
      <c r="AG1583" s="20">
        <v>91.315299999999993</v>
      </c>
      <c r="AH1583">
        <v>96.35</v>
      </c>
      <c r="AI1583" s="8" t="s">
        <v>4667</v>
      </c>
      <c r="AJ1583" s="8" t="s">
        <v>5704</v>
      </c>
      <c r="AK1583" s="8">
        <v>1</v>
      </c>
      <c r="AL1583" s="8">
        <v>0</v>
      </c>
      <c r="AM1583" s="11">
        <v>86.478700000000003</v>
      </c>
      <c r="AN1583" s="11">
        <v>90.894999999999996</v>
      </c>
      <c r="AO1583" t="s">
        <v>163</v>
      </c>
      <c r="AP1583" s="8" t="s">
        <v>191</v>
      </c>
      <c r="AQ1583" s="8" t="s">
        <v>44</v>
      </c>
      <c r="AR1583" s="8" t="s">
        <v>163</v>
      </c>
      <c r="AS1583" s="8" t="s">
        <v>164</v>
      </c>
      <c r="AT1583" s="8" t="s">
        <v>168</v>
      </c>
      <c r="AU158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83" s="8">
        <v>0</v>
      </c>
      <c r="AW1583">
        <v>20.455575</v>
      </c>
      <c r="AX1583">
        <v>20.897099999999998</v>
      </c>
      <c r="AY1583">
        <v>22.368075000000001</v>
      </c>
      <c r="AZ1583">
        <v>22.828824999999998</v>
      </c>
      <c r="BF1583" s="8"/>
      <c r="BG1583" s="8"/>
      <c r="BH1583" s="8"/>
      <c r="BI1583" s="11"/>
      <c r="BJ1583" s="11"/>
      <c r="BK1583" s="8"/>
      <c r="BL1583" s="8"/>
      <c r="BM1583" s="8"/>
      <c r="BN1583" s="8"/>
      <c r="BO1583" s="8"/>
      <c r="BP1583" s="8"/>
      <c r="BQ1583" s="8"/>
      <c r="BR1583" s="8"/>
    </row>
    <row r="1584" spans="1:70" x14ac:dyDescent="0.3">
      <c r="A1584" s="43" t="s">
        <v>625</v>
      </c>
      <c r="B1584" t="s">
        <v>111</v>
      </c>
      <c r="C1584" t="s">
        <v>4174</v>
      </c>
      <c r="D1584" s="8" t="s">
        <v>104</v>
      </c>
      <c r="E1584" s="8" t="s">
        <v>126</v>
      </c>
      <c r="F1584" s="8" t="s">
        <v>15</v>
      </c>
      <c r="G1584" s="8" t="s">
        <v>9266</v>
      </c>
      <c r="H1584" s="8" t="s">
        <v>114</v>
      </c>
      <c r="I1584" s="8" t="s">
        <v>12</v>
      </c>
      <c r="J1584" s="8">
        <v>330</v>
      </c>
      <c r="K1584" s="14" t="s">
        <v>7</v>
      </c>
      <c r="L1584" s="14" t="s">
        <v>5871</v>
      </c>
      <c r="M1584" s="10">
        <v>6.4187440430828205E-2</v>
      </c>
      <c r="N1584" s="8" t="s">
        <v>8653</v>
      </c>
      <c r="O1584" s="8" t="s">
        <v>147</v>
      </c>
      <c r="P1584" s="9">
        <v>0.70611111111111113</v>
      </c>
      <c r="Q1584" s="9">
        <v>0.72187500000000004</v>
      </c>
      <c r="R1584" s="8">
        <v>0</v>
      </c>
      <c r="S1584" s="10">
        <v>19.866666666666667</v>
      </c>
      <c r="T1584" s="8" t="s">
        <v>4176</v>
      </c>
      <c r="U1584" s="8" t="s">
        <v>4177</v>
      </c>
      <c r="V1584" s="10">
        <v>6.1276258943299203E-2</v>
      </c>
      <c r="W1584">
        <v>6618.29</v>
      </c>
      <c r="X1584" s="8">
        <v>0</v>
      </c>
      <c r="Y1584" s="8">
        <v>0</v>
      </c>
      <c r="Z1584">
        <v>0</v>
      </c>
      <c r="AA1584">
        <v>0</v>
      </c>
      <c r="AB1584" s="8">
        <f>Solution[[#This Row],[Old Stop]] +1</f>
        <v>331</v>
      </c>
      <c r="AC1584" s="8" t="str">
        <f>_xlfn.CONCAT(Solution[[#This Row],[Old Rt '#]],"_",Solution[[#This Row],[Week '#]],"_", _xlfn.SWITCH(Solution[[#This Row],[Old Delivery Day]], "M", "Monday", "T", "Tuesday", "W", "Wednesday", "R", "Thursday", "F", "Friday"))</f>
        <v>102_Week4_Wednesday</v>
      </c>
      <c r="AD1584" s="20">
        <v>125.41840000000001</v>
      </c>
      <c r="AE1584" s="20">
        <v>126.6246</v>
      </c>
      <c r="AF1584" s="20">
        <v>127.86150000000001</v>
      </c>
      <c r="AG1584" s="20">
        <v>121.6815</v>
      </c>
      <c r="AH1584">
        <v>131.54</v>
      </c>
      <c r="AI1584" s="8" t="s">
        <v>4667</v>
      </c>
      <c r="AJ1584" s="8" t="s">
        <v>5704</v>
      </c>
      <c r="AK1584" s="8">
        <v>1</v>
      </c>
      <c r="AL1584" s="8">
        <v>0</v>
      </c>
      <c r="AM1584" s="11">
        <v>124.325</v>
      </c>
      <c r="AN1584" s="11">
        <v>118.69499999999999</v>
      </c>
      <c r="AO1584" t="s">
        <v>163</v>
      </c>
      <c r="AP1584" s="8" t="s">
        <v>191</v>
      </c>
      <c r="AQ1584" s="8" t="s">
        <v>44</v>
      </c>
      <c r="AR1584" s="8" t="s">
        <v>163</v>
      </c>
      <c r="AS1584" s="8" t="s">
        <v>163</v>
      </c>
      <c r="AT1584" s="8" t="s">
        <v>168</v>
      </c>
      <c r="AU158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84" s="8">
        <v>0</v>
      </c>
      <c r="AW1584">
        <v>31.354600000000001</v>
      </c>
      <c r="AX1584">
        <v>31.65615</v>
      </c>
      <c r="AY1584">
        <v>31.965375000000002</v>
      </c>
      <c r="AZ1584">
        <v>30.420375</v>
      </c>
      <c r="BF1584" s="8"/>
      <c r="BG1584" s="8"/>
      <c r="BH1584" s="8"/>
      <c r="BI1584" s="11"/>
      <c r="BJ1584" s="11"/>
      <c r="BK1584" s="8"/>
      <c r="BL1584" s="8"/>
      <c r="BM1584" s="8"/>
      <c r="BN1584" s="8"/>
      <c r="BO1584" s="8"/>
      <c r="BP1584" s="8"/>
      <c r="BQ1584" s="8"/>
      <c r="BR1584" s="8"/>
    </row>
    <row r="1585" spans="1:70" x14ac:dyDescent="0.3">
      <c r="A1585" s="43" t="s">
        <v>1776</v>
      </c>
      <c r="B1585" t="s">
        <v>116</v>
      </c>
      <c r="C1585" t="s">
        <v>4497</v>
      </c>
      <c r="D1585" s="8" t="s">
        <v>104</v>
      </c>
      <c r="E1585" s="8" t="s">
        <v>126</v>
      </c>
      <c r="F1585" s="8" t="s">
        <v>12</v>
      </c>
      <c r="G1585" s="8" t="s">
        <v>9249</v>
      </c>
      <c r="H1585" s="8" t="s">
        <v>290</v>
      </c>
      <c r="I1585" s="8" t="s">
        <v>15</v>
      </c>
      <c r="J1585" s="8">
        <v>1</v>
      </c>
      <c r="K1585" s="14" t="s">
        <v>1775</v>
      </c>
      <c r="L1585" s="14" t="s">
        <v>5743</v>
      </c>
      <c r="M1585" s="10">
        <v>0</v>
      </c>
      <c r="N1585" s="8" t="s">
        <v>8031</v>
      </c>
      <c r="O1585" s="8" t="s">
        <v>147</v>
      </c>
      <c r="P1585" s="9">
        <v>0.37481481481481482</v>
      </c>
      <c r="Q1585" s="9">
        <v>0.3815277777777778</v>
      </c>
      <c r="R1585" s="8">
        <v>0</v>
      </c>
      <c r="S1585" s="10">
        <v>9.4354006285390355</v>
      </c>
      <c r="T1585" s="8" t="s">
        <v>4486</v>
      </c>
      <c r="U1585" s="8" t="s">
        <v>4487</v>
      </c>
      <c r="V1585" s="10"/>
      <c r="W1585">
        <v>0</v>
      </c>
      <c r="X1585" s="8">
        <v>0</v>
      </c>
      <c r="Y1585" s="8">
        <v>0</v>
      </c>
      <c r="Z1585">
        <v>0</v>
      </c>
      <c r="AA1585">
        <v>0</v>
      </c>
      <c r="AB1585" s="8">
        <f>Solution[[#This Row],[Old Stop]] +1</f>
        <v>2</v>
      </c>
      <c r="AC1585" s="8" t="str">
        <f>_xlfn.CONCAT(Solution[[#This Row],[Old Rt '#]],"_",Solution[[#This Row],[Week '#]],"_", _xlfn.SWITCH(Solution[[#This Row],[Old Delivery Day]], "M", "Monday", "T", "Tuesday", "W", "Wednesday", "R", "Thursday", "F", "Friday"))</f>
        <v>105_Week4_Tuesday</v>
      </c>
      <c r="AD1585" s="20">
        <v>0</v>
      </c>
      <c r="AE1585" s="20">
        <v>0</v>
      </c>
      <c r="AF1585" s="20">
        <v>0</v>
      </c>
      <c r="AG1585" s="20">
        <v>0</v>
      </c>
      <c r="AH1585" t="s">
        <v>247</v>
      </c>
      <c r="AI1585" s="8" t="s">
        <v>4626</v>
      </c>
      <c r="AJ1585" s="8" t="s">
        <v>5699</v>
      </c>
      <c r="AK1585" s="8">
        <v>1</v>
      </c>
      <c r="AL1585" s="8">
        <v>0</v>
      </c>
      <c r="AM1585" s="11">
        <v>0</v>
      </c>
      <c r="AN1585" s="11">
        <v>0</v>
      </c>
      <c r="AO1585" t="s">
        <v>163</v>
      </c>
      <c r="AP1585" s="8" t="s">
        <v>191</v>
      </c>
      <c r="AQ1585" s="8" t="s">
        <v>44</v>
      </c>
      <c r="AR1585" s="8" t="s">
        <v>163</v>
      </c>
      <c r="AS1585" s="8" t="s">
        <v>163</v>
      </c>
      <c r="AT1585" s="8" t="s">
        <v>168</v>
      </c>
      <c r="AU158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5" s="8">
        <v>0</v>
      </c>
      <c r="AW1585">
        <v>0</v>
      </c>
      <c r="AX1585">
        <v>0</v>
      </c>
      <c r="AY1585">
        <v>0</v>
      </c>
      <c r="AZ1585">
        <v>0</v>
      </c>
      <c r="BF1585" s="8"/>
      <c r="BG1585" s="8"/>
      <c r="BH1585" s="8"/>
      <c r="BI1585" s="11"/>
      <c r="BJ1585" s="11"/>
      <c r="BK1585" s="8"/>
      <c r="BL1585" s="8"/>
      <c r="BM1585" s="8"/>
      <c r="BN1585" s="8"/>
      <c r="BO1585" s="8"/>
      <c r="BP1585" s="8"/>
      <c r="BQ1585" s="8"/>
      <c r="BR1585" s="8"/>
    </row>
    <row r="1586" spans="1:70" x14ac:dyDescent="0.3">
      <c r="A1586" s="43" t="s">
        <v>1276</v>
      </c>
      <c r="B1586" t="s">
        <v>121</v>
      </c>
      <c r="C1586" t="s">
        <v>4484</v>
      </c>
      <c r="D1586" s="8" t="s">
        <v>104</v>
      </c>
      <c r="E1586" s="8" t="s">
        <v>126</v>
      </c>
      <c r="F1586" s="8" t="s">
        <v>12</v>
      </c>
      <c r="G1586" s="8" t="s">
        <v>9259</v>
      </c>
      <c r="H1586" s="8" t="s">
        <v>290</v>
      </c>
      <c r="I1586" s="8" t="s">
        <v>15</v>
      </c>
      <c r="J1586" s="8">
        <v>130</v>
      </c>
      <c r="K1586" s="14" t="s">
        <v>1275</v>
      </c>
      <c r="L1586" s="14" t="s">
        <v>5743</v>
      </c>
      <c r="M1586" s="10">
        <v>0</v>
      </c>
      <c r="N1586" s="8" t="s">
        <v>8028</v>
      </c>
      <c r="O1586" s="8" t="s">
        <v>147</v>
      </c>
      <c r="P1586" s="9">
        <v>0.37466435185185187</v>
      </c>
      <c r="Q1586" s="9">
        <v>0.37480324074074073</v>
      </c>
      <c r="R1586" s="8">
        <v>0</v>
      </c>
      <c r="S1586" s="10">
        <v>0.1875</v>
      </c>
      <c r="T1586" s="8" t="s">
        <v>4486</v>
      </c>
      <c r="U1586" s="8" t="s">
        <v>4487</v>
      </c>
      <c r="V1586" s="10"/>
      <c r="W1586">
        <v>589.54999999999995</v>
      </c>
      <c r="X1586" s="8">
        <v>0</v>
      </c>
      <c r="Y1586" s="8">
        <v>0</v>
      </c>
      <c r="Z1586">
        <v>0</v>
      </c>
      <c r="AA1586">
        <v>0</v>
      </c>
      <c r="AB1586" s="8">
        <f>Solution[[#This Row],[Old Stop]] +1</f>
        <v>131</v>
      </c>
      <c r="AC1586" s="8" t="str">
        <f>_xlfn.CONCAT(Solution[[#This Row],[Old Rt '#]],"_",Solution[[#This Row],[Week '#]],"_", _xlfn.SWITCH(Solution[[#This Row],[Old Delivery Day]], "M", "Monday", "T", "Tuesday", "W", "Wednesday", "R", "Thursday", "F", "Friday"))</f>
        <v>105_Week4_Tuesday</v>
      </c>
      <c r="AD1586" s="20">
        <v>11.4</v>
      </c>
      <c r="AE1586" s="20">
        <v>11.25</v>
      </c>
      <c r="AF1586" s="20">
        <v>11.25</v>
      </c>
      <c r="AG1586" s="20">
        <v>11.3376</v>
      </c>
      <c r="AH1586">
        <v>11.93</v>
      </c>
      <c r="AI1586" s="8" t="s">
        <v>4626</v>
      </c>
      <c r="AJ1586" s="8" t="s">
        <v>5699</v>
      </c>
      <c r="AK1586" s="8">
        <v>1</v>
      </c>
      <c r="AL1586" s="8">
        <v>0</v>
      </c>
      <c r="AM1586" s="11">
        <v>11.25</v>
      </c>
      <c r="AN1586" s="11">
        <v>11.345000000000001</v>
      </c>
      <c r="AO1586" t="s">
        <v>163</v>
      </c>
      <c r="AP1586" s="8" t="s">
        <v>191</v>
      </c>
      <c r="AQ1586" s="8" t="s">
        <v>44</v>
      </c>
      <c r="AR1586" s="8" t="s">
        <v>163</v>
      </c>
      <c r="AS1586" s="8" t="s">
        <v>163</v>
      </c>
      <c r="AT1586" s="8" t="s">
        <v>168</v>
      </c>
      <c r="AU158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6" s="8">
        <v>0</v>
      </c>
      <c r="AW1586">
        <v>2.85</v>
      </c>
      <c r="AX1586">
        <v>2.8125</v>
      </c>
      <c r="AY1586">
        <v>2.8125</v>
      </c>
      <c r="AZ1586">
        <v>2.8344</v>
      </c>
      <c r="BF1586" s="8"/>
      <c r="BG1586" s="8"/>
      <c r="BH1586" s="8"/>
      <c r="BI1586" s="11"/>
      <c r="BJ1586" s="11"/>
      <c r="BK1586" s="8"/>
      <c r="BL1586" s="8"/>
      <c r="BM1586" s="8"/>
      <c r="BN1586" s="8"/>
      <c r="BO1586" s="8"/>
      <c r="BP1586" s="8"/>
      <c r="BQ1586" s="8"/>
      <c r="BR1586" s="8"/>
    </row>
    <row r="1587" spans="1:70" x14ac:dyDescent="0.3">
      <c r="A1587" s="43" t="s">
        <v>1270</v>
      </c>
      <c r="B1587" t="s">
        <v>121</v>
      </c>
      <c r="C1587" t="s">
        <v>4507</v>
      </c>
      <c r="D1587" s="8" t="s">
        <v>104</v>
      </c>
      <c r="E1587" s="8" t="s">
        <v>126</v>
      </c>
      <c r="F1587" s="8" t="s">
        <v>12</v>
      </c>
      <c r="G1587" s="8" t="s">
        <v>4497</v>
      </c>
      <c r="H1587" s="8" t="s">
        <v>290</v>
      </c>
      <c r="I1587" s="8" t="s">
        <v>15</v>
      </c>
      <c r="J1587" s="8">
        <v>90</v>
      </c>
      <c r="K1587" s="14" t="s">
        <v>1269</v>
      </c>
      <c r="L1587" s="14" t="s">
        <v>5743</v>
      </c>
      <c r="M1587" s="10">
        <v>0</v>
      </c>
      <c r="N1587" s="8" t="s">
        <v>8029</v>
      </c>
      <c r="O1587" s="8" t="s">
        <v>147</v>
      </c>
      <c r="P1587" s="9">
        <v>0.37436342592592592</v>
      </c>
      <c r="Q1587" s="9">
        <v>0.37449074074074074</v>
      </c>
      <c r="R1587" s="8">
        <v>0</v>
      </c>
      <c r="S1587" s="10">
        <v>0.15833333333333333</v>
      </c>
      <c r="T1587" s="8" t="s">
        <v>4486</v>
      </c>
      <c r="U1587" s="8" t="s">
        <v>4487</v>
      </c>
      <c r="V1587" s="10"/>
      <c r="W1587">
        <v>234.65</v>
      </c>
      <c r="X1587" s="8">
        <v>0</v>
      </c>
      <c r="Y1587" s="8">
        <v>0</v>
      </c>
      <c r="Z1587">
        <v>0</v>
      </c>
      <c r="AA1587">
        <v>0</v>
      </c>
      <c r="AB1587" s="8">
        <f>Solution[[#This Row],[Old Stop]] +1</f>
        <v>91</v>
      </c>
      <c r="AC1587" s="8" t="str">
        <f>_xlfn.CONCAT(Solution[[#This Row],[Old Rt '#]],"_",Solution[[#This Row],[Week '#]],"_", _xlfn.SWITCH(Solution[[#This Row],[Old Delivery Day]], "M", "Monday", "T", "Tuesday", "W", "Wednesday", "R", "Thursday", "F", "Friday"))</f>
        <v>105_Week4_Tuesday</v>
      </c>
      <c r="AD1587" s="20">
        <v>4.5</v>
      </c>
      <c r="AE1587" s="20">
        <v>4.5</v>
      </c>
      <c r="AF1587" s="20">
        <v>4.5</v>
      </c>
      <c r="AG1587" s="20">
        <v>4.5346000000000002</v>
      </c>
      <c r="AH1587">
        <v>4.7699999999999996</v>
      </c>
      <c r="AI1587" s="8" t="s">
        <v>4626</v>
      </c>
      <c r="AJ1587" s="8" t="s">
        <v>5699</v>
      </c>
      <c r="AK1587" s="8">
        <v>1</v>
      </c>
      <c r="AL1587" s="8">
        <v>0</v>
      </c>
      <c r="AM1587" s="11">
        <v>4.5</v>
      </c>
      <c r="AN1587" s="11">
        <v>4.5374999999999996</v>
      </c>
      <c r="AO1587" t="s">
        <v>163</v>
      </c>
      <c r="AP1587" s="8" t="s">
        <v>191</v>
      </c>
      <c r="AQ1587" s="8" t="s">
        <v>44</v>
      </c>
      <c r="AR1587" s="8" t="s">
        <v>163</v>
      </c>
      <c r="AS1587" s="8" t="s">
        <v>163</v>
      </c>
      <c r="AT1587" s="8" t="s">
        <v>168</v>
      </c>
      <c r="AU158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7" s="8">
        <v>0</v>
      </c>
      <c r="AW1587">
        <v>1.125</v>
      </c>
      <c r="AX1587">
        <v>1.125</v>
      </c>
      <c r="AY1587">
        <v>1.125</v>
      </c>
      <c r="AZ1587">
        <v>1.13365</v>
      </c>
      <c r="BF1587" s="8"/>
      <c r="BG1587" s="8"/>
      <c r="BH1587" s="8"/>
      <c r="BI1587" s="11"/>
      <c r="BJ1587" s="11"/>
      <c r="BK1587" s="8"/>
      <c r="BL1587" s="8"/>
      <c r="BM1587" s="8"/>
      <c r="BN1587" s="8"/>
      <c r="BO1587" s="8"/>
      <c r="BP1587" s="8"/>
      <c r="BQ1587" s="8"/>
      <c r="BR1587" s="8"/>
    </row>
    <row r="1588" spans="1:70" x14ac:dyDescent="0.3">
      <c r="A1588" s="43" t="s">
        <v>902</v>
      </c>
      <c r="B1588" t="s">
        <v>121</v>
      </c>
      <c r="C1588" t="s">
        <v>145</v>
      </c>
      <c r="D1588" s="8" t="s">
        <v>104</v>
      </c>
      <c r="E1588" s="8" t="s">
        <v>126</v>
      </c>
      <c r="F1588" s="8" t="s">
        <v>12</v>
      </c>
      <c r="G1588" s="8" t="s">
        <v>140</v>
      </c>
      <c r="H1588" s="8" t="s">
        <v>290</v>
      </c>
      <c r="I1588" s="8" t="s">
        <v>15</v>
      </c>
      <c r="J1588" s="8">
        <v>85</v>
      </c>
      <c r="K1588" s="14" t="s">
        <v>901</v>
      </c>
      <c r="L1588" s="14" t="s">
        <v>5764</v>
      </c>
      <c r="M1588" s="10">
        <v>0</v>
      </c>
      <c r="N1588" s="8" t="s">
        <v>8036</v>
      </c>
      <c r="O1588" s="8" t="s">
        <v>147</v>
      </c>
      <c r="P1588" s="9">
        <v>0.36826388888888889</v>
      </c>
      <c r="Q1588" s="9">
        <v>0.37405092592592593</v>
      </c>
      <c r="R1588" s="8">
        <v>0</v>
      </c>
      <c r="S1588" s="10">
        <v>8.2458333333333336</v>
      </c>
      <c r="T1588" s="8" t="s">
        <v>4771</v>
      </c>
      <c r="U1588" s="8" t="s">
        <v>4772</v>
      </c>
      <c r="V1588" s="10"/>
      <c r="W1588">
        <v>1446.92</v>
      </c>
      <c r="X1588" s="8">
        <v>0</v>
      </c>
      <c r="Y1588" s="8">
        <v>0</v>
      </c>
      <c r="Z1588">
        <v>0</v>
      </c>
      <c r="AA1588">
        <v>0</v>
      </c>
      <c r="AB1588" s="8">
        <f>Solution[[#This Row],[Old Stop]] +1</f>
        <v>86</v>
      </c>
      <c r="AC1588" s="8" t="str">
        <f>_xlfn.CONCAT(Solution[[#This Row],[Old Rt '#]],"_",Solution[[#This Row],[Week '#]],"_", _xlfn.SWITCH(Solution[[#This Row],[Old Delivery Day]], "M", "Monday", "T", "Tuesday", "W", "Wednesday", "R", "Thursday", "F", "Friday"))</f>
        <v>105_Week4_Tuesday</v>
      </c>
      <c r="AD1588" s="20">
        <v>26.089200000000002</v>
      </c>
      <c r="AE1588" s="20">
        <v>28.0061</v>
      </c>
      <c r="AF1588" s="20">
        <v>30.126100000000001</v>
      </c>
      <c r="AG1588" s="20">
        <v>33.031500000000001</v>
      </c>
      <c r="AH1588">
        <v>30.57</v>
      </c>
      <c r="AI1588" s="8" t="s">
        <v>4626</v>
      </c>
      <c r="AJ1588" s="8" t="s">
        <v>5699</v>
      </c>
      <c r="AK1588" s="8">
        <v>1</v>
      </c>
      <c r="AL1588" s="8">
        <v>0</v>
      </c>
      <c r="AM1588" s="11">
        <v>29.09</v>
      </c>
      <c r="AN1588" s="11">
        <v>34.692500000000003</v>
      </c>
      <c r="AO1588" t="s">
        <v>163</v>
      </c>
      <c r="AP1588" s="8" t="s">
        <v>191</v>
      </c>
      <c r="AQ1588" s="8" t="s">
        <v>44</v>
      </c>
      <c r="AR1588" s="8" t="s">
        <v>163</v>
      </c>
      <c r="AS1588" s="8" t="s">
        <v>163</v>
      </c>
      <c r="AT1588" s="8" t="s">
        <v>168</v>
      </c>
      <c r="AU158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8" s="8">
        <v>0</v>
      </c>
      <c r="AW1588">
        <v>6.5223000000000004</v>
      </c>
      <c r="AX1588">
        <v>7.001525</v>
      </c>
      <c r="AY1588">
        <v>7.5315250000000002</v>
      </c>
      <c r="AZ1588">
        <v>8.2578750000000003</v>
      </c>
      <c r="BF1588" s="8"/>
      <c r="BG1588" s="8"/>
      <c r="BH1588" s="8"/>
      <c r="BI1588" s="11"/>
      <c r="BJ1588" s="11"/>
      <c r="BK1588" s="8"/>
      <c r="BL1588" s="8"/>
      <c r="BM1588" s="8"/>
      <c r="BN1588" s="8"/>
      <c r="BO1588" s="8"/>
      <c r="BP1588" s="8"/>
      <c r="BQ1588" s="8"/>
      <c r="BR1588" s="8"/>
    </row>
    <row r="1589" spans="1:70" x14ac:dyDescent="0.3">
      <c r="A1589" s="43" t="s">
        <v>1772</v>
      </c>
      <c r="B1589" t="s">
        <v>116</v>
      </c>
      <c r="C1589" t="s">
        <v>145</v>
      </c>
      <c r="D1589" s="8" t="s">
        <v>104</v>
      </c>
      <c r="E1589" s="8" t="s">
        <v>126</v>
      </c>
      <c r="F1589" s="8" t="s">
        <v>12</v>
      </c>
      <c r="G1589" s="8" t="s">
        <v>9251</v>
      </c>
      <c r="H1589" s="8" t="s">
        <v>290</v>
      </c>
      <c r="I1589" s="8" t="s">
        <v>15</v>
      </c>
      <c r="J1589" s="8">
        <v>1</v>
      </c>
      <c r="K1589" s="14" t="s">
        <v>1771</v>
      </c>
      <c r="L1589" s="14" t="s">
        <v>5764</v>
      </c>
      <c r="M1589" s="10">
        <v>0.31441753203557699</v>
      </c>
      <c r="N1589" s="8" t="s">
        <v>8038</v>
      </c>
      <c r="O1589" s="8" t="s">
        <v>147</v>
      </c>
      <c r="P1589" s="9">
        <v>0.36811342592592594</v>
      </c>
      <c r="Q1589" s="9">
        <v>0.36826388888888889</v>
      </c>
      <c r="R1589" s="8">
        <v>0</v>
      </c>
      <c r="S1589" s="10">
        <v>0.21666666666666667</v>
      </c>
      <c r="T1589" s="8" t="s">
        <v>4771</v>
      </c>
      <c r="U1589" s="8" t="s">
        <v>4772</v>
      </c>
      <c r="V1589" s="10">
        <v>4.26869950819573E-2</v>
      </c>
      <c r="W1589">
        <v>0</v>
      </c>
      <c r="X1589" s="8">
        <v>0</v>
      </c>
      <c r="Y1589" s="8">
        <v>0</v>
      </c>
      <c r="Z1589">
        <v>0</v>
      </c>
      <c r="AA1589">
        <v>0</v>
      </c>
      <c r="AB1589" s="8">
        <f>Solution[[#This Row],[Old Stop]] +1</f>
        <v>2</v>
      </c>
      <c r="AC1589" s="8" t="str">
        <f>_xlfn.CONCAT(Solution[[#This Row],[Old Rt '#]],"_",Solution[[#This Row],[Week '#]],"_", _xlfn.SWITCH(Solution[[#This Row],[Old Delivery Day]], "M", "Monday", "T", "Tuesday", "W", "Wednesday", "R", "Thursday", "F", "Friday"))</f>
        <v>105_Week4_Tuesday</v>
      </c>
      <c r="AD1589" s="20">
        <v>0</v>
      </c>
      <c r="AE1589" s="20">
        <v>0</v>
      </c>
      <c r="AF1589" s="20">
        <v>0</v>
      </c>
      <c r="AG1589" s="20">
        <v>0</v>
      </c>
      <c r="AH1589" t="s">
        <v>247</v>
      </c>
      <c r="AI1589" s="8" t="s">
        <v>4626</v>
      </c>
      <c r="AJ1589" s="8" t="s">
        <v>5699</v>
      </c>
      <c r="AK1589" s="8">
        <v>1</v>
      </c>
      <c r="AL1589" s="8">
        <v>0</v>
      </c>
      <c r="AM1589" s="11">
        <v>0</v>
      </c>
      <c r="AN1589" s="11">
        <v>0</v>
      </c>
      <c r="AO1589" t="s">
        <v>163</v>
      </c>
      <c r="AP1589" s="8" t="s">
        <v>191</v>
      </c>
      <c r="AQ1589" s="8" t="s">
        <v>44</v>
      </c>
      <c r="AR1589" s="8" t="s">
        <v>163</v>
      </c>
      <c r="AS1589" s="8" t="s">
        <v>163</v>
      </c>
      <c r="AT1589" s="8" t="s">
        <v>168</v>
      </c>
      <c r="AU158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89" s="8">
        <v>0</v>
      </c>
      <c r="AW1589">
        <v>0</v>
      </c>
      <c r="AX1589">
        <v>0</v>
      </c>
      <c r="AY1589">
        <v>0</v>
      </c>
      <c r="AZ1589">
        <v>0</v>
      </c>
      <c r="BF1589" s="8"/>
      <c r="BG1589" s="8"/>
      <c r="BH1589" s="8"/>
      <c r="BI1589" s="11"/>
      <c r="BJ1589" s="11"/>
      <c r="BK1589" s="8"/>
      <c r="BL1589" s="8"/>
      <c r="BM1589" s="8"/>
      <c r="BN1589" s="8"/>
      <c r="BO1589" s="8"/>
      <c r="BP1589" s="8"/>
      <c r="BQ1589" s="8"/>
      <c r="BR1589" s="8"/>
    </row>
    <row r="1590" spans="1:70" x14ac:dyDescent="0.3">
      <c r="A1590" s="43" t="s">
        <v>900</v>
      </c>
      <c r="B1590" t="s">
        <v>121</v>
      </c>
      <c r="C1590" t="s">
        <v>4502</v>
      </c>
      <c r="D1590" s="8" t="s">
        <v>104</v>
      </c>
      <c r="E1590" s="8" t="s">
        <v>126</v>
      </c>
      <c r="F1590" s="8" t="s">
        <v>12</v>
      </c>
      <c r="G1590" s="8" t="s">
        <v>9254</v>
      </c>
      <c r="H1590" s="8" t="s">
        <v>290</v>
      </c>
      <c r="I1590" s="8" t="s">
        <v>15</v>
      </c>
      <c r="J1590" s="8">
        <v>150</v>
      </c>
      <c r="K1590" s="14" t="s">
        <v>899</v>
      </c>
      <c r="L1590" s="14" t="s">
        <v>5743</v>
      </c>
      <c r="M1590" s="10">
        <v>0</v>
      </c>
      <c r="N1590" s="8" t="s">
        <v>8001</v>
      </c>
      <c r="O1590" s="8" t="s">
        <v>147</v>
      </c>
      <c r="P1590" s="9">
        <v>0.3815277777777778</v>
      </c>
      <c r="Q1590" s="9">
        <v>0.41097222222222224</v>
      </c>
      <c r="R1590" s="8">
        <v>0</v>
      </c>
      <c r="S1590" s="10">
        <v>45.175000000000004</v>
      </c>
      <c r="T1590" s="8" t="s">
        <v>4486</v>
      </c>
      <c r="U1590" s="8" t="s">
        <v>4487</v>
      </c>
      <c r="V1590" s="10"/>
      <c r="W1590">
        <v>3458.75</v>
      </c>
      <c r="X1590" s="8">
        <v>9</v>
      </c>
      <c r="Y1590" s="8">
        <v>0.80851063829787195</v>
      </c>
      <c r="Z1590">
        <v>2</v>
      </c>
      <c r="AA1590">
        <v>47</v>
      </c>
      <c r="AB1590" s="8">
        <f>Solution[[#This Row],[Old Stop]] +1</f>
        <v>151</v>
      </c>
      <c r="AC1590" s="8" t="str">
        <f>_xlfn.CONCAT(Solution[[#This Row],[Old Rt '#]],"_",Solution[[#This Row],[Week '#]],"_", _xlfn.SWITCH(Solution[[#This Row],[Old Delivery Day]], "M", "Monday", "T", "Tuesday", "W", "Wednesday", "R", "Thursday", "F", "Friday"))</f>
        <v>105_Week4_Tuesday</v>
      </c>
      <c r="AD1590" s="20">
        <v>70.412999999999997</v>
      </c>
      <c r="AE1590" s="20">
        <v>58.269199999999998</v>
      </c>
      <c r="AF1590" s="20">
        <v>68.106899999999996</v>
      </c>
      <c r="AG1590" s="20">
        <v>74.390699999999995</v>
      </c>
      <c r="AH1590">
        <v>70.5</v>
      </c>
      <c r="AI1590" s="8" t="s">
        <v>4626</v>
      </c>
      <c r="AJ1590" s="8" t="s">
        <v>5699</v>
      </c>
      <c r="AK1590" s="8">
        <v>1</v>
      </c>
      <c r="AL1590" s="8">
        <v>47</v>
      </c>
      <c r="AM1590" s="11">
        <v>65.89</v>
      </c>
      <c r="AN1590" s="11">
        <v>76.592500000000001</v>
      </c>
      <c r="AO1590" t="s">
        <v>163</v>
      </c>
      <c r="AP1590" s="8" t="s">
        <v>191</v>
      </c>
      <c r="AQ1590" s="8" t="s">
        <v>44</v>
      </c>
      <c r="AR1590" s="8" t="s">
        <v>163</v>
      </c>
      <c r="AS1590" s="8" t="s">
        <v>163</v>
      </c>
      <c r="AT1590" s="8" t="s">
        <v>168</v>
      </c>
      <c r="AU159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90" s="8">
        <v>47</v>
      </c>
      <c r="AW1590">
        <v>17.603249999999999</v>
      </c>
      <c r="AX1590">
        <v>14.567299999999999</v>
      </c>
      <c r="AY1590">
        <v>17.026724999999999</v>
      </c>
      <c r="AZ1590">
        <v>18.597674999999999</v>
      </c>
      <c r="BF1590" s="8"/>
      <c r="BG1590" s="8"/>
      <c r="BH1590" s="8"/>
      <c r="BI1590" s="11"/>
      <c r="BJ1590" s="11"/>
      <c r="BK1590" s="8"/>
      <c r="BL1590" s="8"/>
      <c r="BM1590" s="8"/>
      <c r="BN1590" s="8"/>
      <c r="BO1590" s="8"/>
      <c r="BP1590" s="8"/>
      <c r="BQ1590" s="8"/>
      <c r="BR1590" s="8"/>
    </row>
    <row r="1591" spans="1:70" x14ac:dyDescent="0.3">
      <c r="A1591" s="43" t="s">
        <v>1272</v>
      </c>
      <c r="B1591" t="s">
        <v>121</v>
      </c>
      <c r="C1591" t="s">
        <v>4490</v>
      </c>
      <c r="D1591" s="8" t="s">
        <v>104</v>
      </c>
      <c r="E1591" s="8" t="s">
        <v>126</v>
      </c>
      <c r="F1591" s="8" t="s">
        <v>12</v>
      </c>
      <c r="G1591" s="8" t="s">
        <v>4484</v>
      </c>
      <c r="H1591" s="8" t="s">
        <v>290</v>
      </c>
      <c r="I1591" s="8" t="s">
        <v>15</v>
      </c>
      <c r="J1591" s="8">
        <v>100</v>
      </c>
      <c r="K1591" s="14" t="s">
        <v>1271</v>
      </c>
      <c r="L1591" s="14" t="s">
        <v>5743</v>
      </c>
      <c r="M1591" s="10">
        <v>0</v>
      </c>
      <c r="N1591" s="8" t="s">
        <v>8065</v>
      </c>
      <c r="O1591" s="8" t="s">
        <v>147</v>
      </c>
      <c r="P1591" s="9">
        <v>0.37449074074074074</v>
      </c>
      <c r="Q1591" s="9">
        <v>0.37466435185185187</v>
      </c>
      <c r="R1591" s="8">
        <v>0</v>
      </c>
      <c r="S1591" s="10">
        <v>0.21249999999999999</v>
      </c>
      <c r="T1591" s="8" t="s">
        <v>4486</v>
      </c>
      <c r="U1591" s="8" t="s">
        <v>4487</v>
      </c>
      <c r="V1591" s="10"/>
      <c r="W1591">
        <v>643.28</v>
      </c>
      <c r="X1591" s="8">
        <v>0</v>
      </c>
      <c r="Y1591" s="8">
        <v>0</v>
      </c>
      <c r="Z1591">
        <v>0</v>
      </c>
      <c r="AA1591">
        <v>0</v>
      </c>
      <c r="AB1591" s="8">
        <f>Solution[[#This Row],[Old Stop]] +1</f>
        <v>101</v>
      </c>
      <c r="AC1591" s="8" t="str">
        <f>_xlfn.CONCAT(Solution[[#This Row],[Old Rt '#]],"_",Solution[[#This Row],[Week '#]],"_", _xlfn.SWITCH(Solution[[#This Row],[Old Delivery Day]], "M", "Monday", "T", "Tuesday", "W", "Wednesday", "R", "Thursday", "F", "Friday"))</f>
        <v>105_Week4_Tuesday</v>
      </c>
      <c r="AD1591" s="20">
        <v>14.5823</v>
      </c>
      <c r="AE1591" s="20">
        <v>10.77</v>
      </c>
      <c r="AF1591" s="20">
        <v>10.77</v>
      </c>
      <c r="AG1591" s="20">
        <v>10.8484</v>
      </c>
      <c r="AH1591">
        <v>11.42</v>
      </c>
      <c r="AI1591" s="8" t="s">
        <v>4626</v>
      </c>
      <c r="AJ1591" s="8" t="s">
        <v>5699</v>
      </c>
      <c r="AK1591" s="8">
        <v>1</v>
      </c>
      <c r="AL1591" s="8">
        <v>0</v>
      </c>
      <c r="AM1591" s="11">
        <v>10.77</v>
      </c>
      <c r="AN1591" s="11">
        <v>10.855</v>
      </c>
      <c r="AO1591" t="s">
        <v>163</v>
      </c>
      <c r="AP1591" s="8" t="s">
        <v>191</v>
      </c>
      <c r="AQ1591" s="8" t="s">
        <v>44</v>
      </c>
      <c r="AR1591" s="8" t="s">
        <v>163</v>
      </c>
      <c r="AS1591" s="8" t="s">
        <v>163</v>
      </c>
      <c r="AT1591" s="8" t="s">
        <v>168</v>
      </c>
      <c r="AU159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91" s="8">
        <v>0</v>
      </c>
      <c r="AW1591">
        <v>3.645575</v>
      </c>
      <c r="AX1591">
        <v>2.6924999999999999</v>
      </c>
      <c r="AY1591">
        <v>2.6924999999999999</v>
      </c>
      <c r="AZ1591">
        <v>2.7121</v>
      </c>
      <c r="BF1591" s="8"/>
      <c r="BG1591" s="8"/>
      <c r="BH1591" s="8"/>
      <c r="BI1591" s="11"/>
      <c r="BJ1591" s="11"/>
      <c r="BK1591" s="8"/>
      <c r="BL1591" s="8"/>
      <c r="BM1591" s="8"/>
      <c r="BN1591" s="8"/>
      <c r="BO1591" s="8"/>
      <c r="BP1591" s="8"/>
      <c r="BQ1591" s="8"/>
      <c r="BR1591" s="8"/>
    </row>
    <row r="1592" spans="1:70" x14ac:dyDescent="0.3">
      <c r="A1592" s="43" t="s">
        <v>424</v>
      </c>
      <c r="B1592" t="s">
        <v>4974</v>
      </c>
      <c r="C1592" t="s">
        <v>110</v>
      </c>
      <c r="D1592" s="8" t="s">
        <v>104</v>
      </c>
      <c r="E1592" s="8" t="s">
        <v>126</v>
      </c>
      <c r="F1592" s="8" t="s">
        <v>15</v>
      </c>
      <c r="G1592" s="8" t="s">
        <v>9265</v>
      </c>
      <c r="H1592" s="8" t="s">
        <v>126</v>
      </c>
      <c r="I1592" s="8" t="s">
        <v>15</v>
      </c>
      <c r="J1592" s="8">
        <v>10</v>
      </c>
      <c r="K1592" s="14" t="s">
        <v>423</v>
      </c>
      <c r="L1592" s="14" t="s">
        <v>6073</v>
      </c>
      <c r="M1592" s="10">
        <v>2.7928312423067601</v>
      </c>
      <c r="N1592" s="8" t="s">
        <v>8045</v>
      </c>
      <c r="O1592" s="8" t="s">
        <v>147</v>
      </c>
      <c r="P1592" s="9">
        <v>0.76466435185185189</v>
      </c>
      <c r="Q1592" s="9">
        <v>0.77111111111111108</v>
      </c>
      <c r="R1592" s="8">
        <v>0</v>
      </c>
      <c r="S1592" s="10">
        <v>10.620833333333334</v>
      </c>
      <c r="T1592" s="8" t="s">
        <v>4976</v>
      </c>
      <c r="U1592" s="8" t="s">
        <v>4977</v>
      </c>
      <c r="V1592" s="10">
        <v>1.28457096054137</v>
      </c>
      <c r="W1592">
        <v>20361.64</v>
      </c>
      <c r="X1592" s="8">
        <v>23</v>
      </c>
      <c r="Y1592" s="8">
        <v>0.85161290322580596</v>
      </c>
      <c r="Z1592">
        <v>10</v>
      </c>
      <c r="AA1592">
        <v>156</v>
      </c>
      <c r="AB1592" s="8">
        <f>Solution[[#This Row],[Old Stop]] +1</f>
        <v>11</v>
      </c>
      <c r="AC1592" s="8" t="str">
        <f>_xlfn.CONCAT(Solution[[#This Row],[Old Rt '#]],"_",Solution[[#This Row],[Week '#]],"_", _xlfn.SWITCH(Solution[[#This Row],[Old Delivery Day]], "M", "Monday", "T", "Tuesday", "W", "Wednesday", "R", "Thursday", "F", "Friday"))</f>
        <v>103_Week4_Tuesday</v>
      </c>
      <c r="AD1592" s="20">
        <v>393.23840000000001</v>
      </c>
      <c r="AE1592" s="20">
        <v>401.57380000000001</v>
      </c>
      <c r="AF1592" s="20">
        <v>412.64460000000003</v>
      </c>
      <c r="AG1592" s="20">
        <v>402.62920000000003</v>
      </c>
      <c r="AH1592">
        <v>403.31</v>
      </c>
      <c r="AI1592" s="8" t="s">
        <v>4667</v>
      </c>
      <c r="AJ1592" s="8" t="s">
        <v>5704</v>
      </c>
      <c r="AK1592" s="8">
        <v>1</v>
      </c>
      <c r="AL1592" s="8">
        <v>155</v>
      </c>
      <c r="AM1592" s="11">
        <v>412.3075</v>
      </c>
      <c r="AN1592" s="11">
        <v>403.3075</v>
      </c>
      <c r="AO1592" t="s">
        <v>164</v>
      </c>
      <c r="AP1592" s="8" t="s">
        <v>191</v>
      </c>
      <c r="AQ1592" s="8" t="s">
        <v>44</v>
      </c>
      <c r="AR1592" s="8" t="s">
        <v>164</v>
      </c>
      <c r="AS1592" s="8" t="s">
        <v>164</v>
      </c>
      <c r="AT1592" s="8" t="s">
        <v>168</v>
      </c>
      <c r="AU159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2" s="8"/>
      <c r="AW1592">
        <v>98.309600000000003</v>
      </c>
      <c r="AX1592">
        <v>100.39345</v>
      </c>
      <c r="AY1592">
        <v>103.16115000000001</v>
      </c>
      <c r="AZ1592">
        <v>100.65730000000001</v>
      </c>
      <c r="BF1592" s="8"/>
      <c r="BG1592" s="8"/>
      <c r="BH1592" s="8"/>
      <c r="BI1592" s="11"/>
      <c r="BJ1592" s="11"/>
      <c r="BK1592" s="8"/>
      <c r="BL1592" s="8"/>
      <c r="BM1592" s="8"/>
      <c r="BN1592" s="8"/>
      <c r="BO1592" s="8"/>
      <c r="BP1592" s="8"/>
      <c r="BQ1592" s="8"/>
      <c r="BR1592" s="8"/>
    </row>
    <row r="1593" spans="1:70" x14ac:dyDescent="0.3">
      <c r="A1593" s="43" t="s">
        <v>241</v>
      </c>
      <c r="B1593" t="s">
        <v>3514</v>
      </c>
      <c r="C1593" t="s">
        <v>110</v>
      </c>
      <c r="D1593" s="8" t="s">
        <v>104</v>
      </c>
      <c r="E1593" s="8" t="s">
        <v>126</v>
      </c>
      <c r="F1593" s="8" t="s">
        <v>15</v>
      </c>
      <c r="G1593" s="8" t="s">
        <v>9256</v>
      </c>
      <c r="H1593" s="8" t="s">
        <v>126</v>
      </c>
      <c r="I1593" s="8" t="s">
        <v>15</v>
      </c>
      <c r="J1593" s="8">
        <v>76</v>
      </c>
      <c r="K1593" s="14" t="s">
        <v>240</v>
      </c>
      <c r="L1593" s="14" t="s">
        <v>5827</v>
      </c>
      <c r="M1593" s="10">
        <v>8.2137908836813303</v>
      </c>
      <c r="N1593" s="8" t="s">
        <v>8635</v>
      </c>
      <c r="O1593" s="8" t="s">
        <v>147</v>
      </c>
      <c r="P1593" s="9">
        <v>0.75532407407407409</v>
      </c>
      <c r="Q1593" s="9">
        <v>0.76271990740740736</v>
      </c>
      <c r="R1593" s="8">
        <v>0</v>
      </c>
      <c r="S1593" s="10">
        <v>11.216666666666667</v>
      </c>
      <c r="T1593" s="8" t="s">
        <v>3516</v>
      </c>
      <c r="U1593" s="8" t="s">
        <v>3517</v>
      </c>
      <c r="V1593" s="10">
        <v>3.7171289818001401</v>
      </c>
      <c r="W1593">
        <v>1982.76</v>
      </c>
      <c r="X1593" s="8">
        <v>9</v>
      </c>
      <c r="Y1593" s="8">
        <v>0.65384615384615397</v>
      </c>
      <c r="Z1593">
        <v>1</v>
      </c>
      <c r="AA1593">
        <v>23</v>
      </c>
      <c r="AB1593" s="8">
        <f>Solution[[#This Row],[Old Stop]] +1</f>
        <v>77</v>
      </c>
      <c r="AC1593" s="8" t="str">
        <f>_xlfn.CONCAT(Solution[[#This Row],[Old Rt '#]],"_",Solution[[#This Row],[Week '#]],"_", _xlfn.SWITCH(Solution[[#This Row],[Old Delivery Day]], "M", "Monday", "T", "Tuesday", "W", "Wednesday", "R", "Thursday", "F", "Friday"))</f>
        <v>103_Week4_Tuesday</v>
      </c>
      <c r="AD1593" s="20">
        <v>37.56</v>
      </c>
      <c r="AE1593" s="20">
        <v>37.56</v>
      </c>
      <c r="AF1593" s="20">
        <v>39.138399999999997</v>
      </c>
      <c r="AG1593" s="20">
        <v>41.453000000000003</v>
      </c>
      <c r="AH1593">
        <v>47.51</v>
      </c>
      <c r="AI1593" s="8" t="s">
        <v>4667</v>
      </c>
      <c r="AJ1593" s="8" t="s">
        <v>5704</v>
      </c>
      <c r="AK1593" s="8">
        <v>1</v>
      </c>
      <c r="AL1593" s="8">
        <v>26</v>
      </c>
      <c r="AM1593" s="11">
        <v>37.56</v>
      </c>
      <c r="AN1593" s="11">
        <v>42.17</v>
      </c>
      <c r="AO1593" t="s">
        <v>164</v>
      </c>
      <c r="AP1593" s="8" t="s">
        <v>191</v>
      </c>
      <c r="AQ1593" s="8" t="s">
        <v>44</v>
      </c>
      <c r="AR1593" s="8" t="s">
        <v>164</v>
      </c>
      <c r="AS1593" s="8" t="s">
        <v>164</v>
      </c>
      <c r="AT1593" s="8" t="s">
        <v>168</v>
      </c>
      <c r="AU159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3" s="8"/>
      <c r="AW1593">
        <v>9.39</v>
      </c>
      <c r="AX1593">
        <v>9.39</v>
      </c>
      <c r="AY1593">
        <v>9.7845999999999993</v>
      </c>
      <c r="AZ1593">
        <v>10.363250000000001</v>
      </c>
      <c r="BF1593" s="8"/>
      <c r="BG1593" s="8"/>
      <c r="BH1593" s="8"/>
      <c r="BI1593" s="11"/>
      <c r="BJ1593" s="11"/>
      <c r="BK1593" s="8"/>
      <c r="BL1593" s="8"/>
      <c r="BM1593" s="8"/>
      <c r="BN1593" s="8"/>
      <c r="BO1593" s="8"/>
      <c r="BP1593" s="8"/>
      <c r="BQ1593" s="8"/>
      <c r="BR1593" s="8"/>
    </row>
    <row r="1594" spans="1:70" x14ac:dyDescent="0.3">
      <c r="A1594" s="43" t="s">
        <v>1835</v>
      </c>
      <c r="B1594" t="s">
        <v>3453</v>
      </c>
      <c r="C1594" t="s">
        <v>110</v>
      </c>
      <c r="D1594" s="8" t="s">
        <v>104</v>
      </c>
      <c r="E1594" s="8" t="s">
        <v>126</v>
      </c>
      <c r="F1594" s="8" t="s">
        <v>15</v>
      </c>
      <c r="G1594" s="8" t="s">
        <v>9264</v>
      </c>
      <c r="H1594" s="8" t="s">
        <v>126</v>
      </c>
      <c r="I1594" s="8" t="s">
        <v>15</v>
      </c>
      <c r="J1594" s="8">
        <v>1</v>
      </c>
      <c r="K1594" s="14" t="s">
        <v>1834</v>
      </c>
      <c r="L1594" s="14" t="s">
        <v>6033</v>
      </c>
      <c r="M1594" s="10">
        <v>25.633552525330199</v>
      </c>
      <c r="N1594" s="8" t="s">
        <v>8638</v>
      </c>
      <c r="O1594" s="8" t="s">
        <v>147</v>
      </c>
      <c r="P1594" s="9">
        <v>0.74335648148148148</v>
      </c>
      <c r="Q1594" s="9">
        <v>0.74962962962962965</v>
      </c>
      <c r="R1594" s="8">
        <v>0</v>
      </c>
      <c r="S1594" s="10">
        <v>15.329166666666667</v>
      </c>
      <c r="T1594" s="8" t="s">
        <v>3455</v>
      </c>
      <c r="U1594" s="8" t="s">
        <v>3456</v>
      </c>
      <c r="V1594" s="10">
        <v>23.421519097507598</v>
      </c>
      <c r="W1594">
        <v>3639.61</v>
      </c>
      <c r="X1594" s="8">
        <v>5</v>
      </c>
      <c r="Y1594" s="8">
        <v>0.92647058823529405</v>
      </c>
      <c r="Z1594">
        <v>3</v>
      </c>
      <c r="AA1594">
        <v>69</v>
      </c>
      <c r="AB1594" s="8">
        <f>Solution[[#This Row],[Old Stop]] +1</f>
        <v>2</v>
      </c>
      <c r="AC1594" s="8" t="str">
        <f>_xlfn.CONCAT(Solution[[#This Row],[Old Rt '#]],"_",Solution[[#This Row],[Week '#]],"_", _xlfn.SWITCH(Solution[[#This Row],[Old Delivery Day]], "M", "Monday", "T", "Tuesday", "W", "Wednesday", "R", "Thursday", "F", "Friday"))</f>
        <v>103_Week4_Tuesday</v>
      </c>
      <c r="AD1594" s="20">
        <v>69.910700000000006</v>
      </c>
      <c r="AE1594" s="20">
        <v>68.699200000000005</v>
      </c>
      <c r="AF1594" s="20">
        <v>71.545299999999997</v>
      </c>
      <c r="AG1594" s="20">
        <v>72.930000000000007</v>
      </c>
      <c r="AH1594">
        <v>77.31</v>
      </c>
      <c r="AI1594" s="8" t="s">
        <v>4667</v>
      </c>
      <c r="AJ1594" s="8" t="s">
        <v>5704</v>
      </c>
      <c r="AK1594" s="8">
        <v>1</v>
      </c>
      <c r="AL1594" s="8">
        <v>68</v>
      </c>
      <c r="AM1594" s="11">
        <v>68.867500000000007</v>
      </c>
      <c r="AN1594" s="11">
        <v>72.930000000000007</v>
      </c>
      <c r="AO1594" t="s">
        <v>164</v>
      </c>
      <c r="AP1594" s="8" t="s">
        <v>191</v>
      </c>
      <c r="AQ1594" s="8" t="s">
        <v>44</v>
      </c>
      <c r="AR1594" s="8" t="s">
        <v>164</v>
      </c>
      <c r="AS1594" s="8" t="s">
        <v>164</v>
      </c>
      <c r="AT1594" s="8" t="s">
        <v>168</v>
      </c>
      <c r="AU159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4" s="8"/>
      <c r="AW1594">
        <v>17.477675000000001</v>
      </c>
      <c r="AX1594">
        <v>17.174800000000001</v>
      </c>
      <c r="AY1594">
        <v>17.886324999999999</v>
      </c>
      <c r="AZ1594">
        <v>18.232500000000002</v>
      </c>
      <c r="BF1594" s="8"/>
      <c r="BG1594" s="8"/>
      <c r="BH1594" s="8"/>
      <c r="BI1594" s="11"/>
      <c r="BJ1594" s="11"/>
      <c r="BK1594" s="8"/>
      <c r="BL1594" s="8"/>
      <c r="BM1594" s="8"/>
      <c r="BN1594" s="8"/>
      <c r="BO1594" s="8"/>
      <c r="BP1594" s="8"/>
      <c r="BQ1594" s="8"/>
      <c r="BR1594" s="8"/>
    </row>
    <row r="1595" spans="1:70" x14ac:dyDescent="0.3">
      <c r="A1595" s="43" t="s">
        <v>1274</v>
      </c>
      <c r="B1595" t="s">
        <v>121</v>
      </c>
      <c r="C1595" t="s">
        <v>3867</v>
      </c>
      <c r="D1595" s="8" t="s">
        <v>104</v>
      </c>
      <c r="E1595" s="8" t="s">
        <v>126</v>
      </c>
      <c r="F1595" s="8" t="s">
        <v>12</v>
      </c>
      <c r="G1595" s="8" t="s">
        <v>9253</v>
      </c>
      <c r="H1595" s="8" t="s">
        <v>290</v>
      </c>
      <c r="I1595" s="8" t="s">
        <v>15</v>
      </c>
      <c r="J1595" s="8">
        <v>110</v>
      </c>
      <c r="K1595" s="14" t="s">
        <v>1273</v>
      </c>
      <c r="L1595" s="14" t="s">
        <v>5743</v>
      </c>
      <c r="M1595" s="10">
        <v>0.190911108822263</v>
      </c>
      <c r="N1595" s="8" t="s">
        <v>8015</v>
      </c>
      <c r="O1595" s="8" t="s">
        <v>147</v>
      </c>
      <c r="P1595" s="9">
        <v>0.37418981481481484</v>
      </c>
      <c r="Q1595" s="9">
        <v>0.37436342592592592</v>
      </c>
      <c r="R1595" s="8">
        <v>0</v>
      </c>
      <c r="S1595" s="10">
        <v>0.21249999999999999</v>
      </c>
      <c r="T1595" s="8" t="s">
        <v>4486</v>
      </c>
      <c r="U1595" s="8" t="s">
        <v>4487</v>
      </c>
      <c r="V1595" s="10">
        <v>7.8255428818307396E-2</v>
      </c>
      <c r="W1595">
        <v>927.07</v>
      </c>
      <c r="X1595" s="8">
        <v>0</v>
      </c>
      <c r="Y1595" s="8">
        <v>0</v>
      </c>
      <c r="Z1595">
        <v>0</v>
      </c>
      <c r="AA1595">
        <v>0</v>
      </c>
      <c r="AB1595" s="8">
        <f>Solution[[#This Row],[Old Stop]] +1</f>
        <v>111</v>
      </c>
      <c r="AC1595" s="8" t="str">
        <f>_xlfn.CONCAT(Solution[[#This Row],[Old Rt '#]],"_",Solution[[#This Row],[Week '#]],"_", _xlfn.SWITCH(Solution[[#This Row],[Old Delivery Day]], "M", "Monday", "T", "Tuesday", "W", "Wednesday", "R", "Thursday", "F", "Friday"))</f>
        <v>105_Week4_Tuesday</v>
      </c>
      <c r="AD1595" s="20">
        <v>22.386900000000001</v>
      </c>
      <c r="AE1595" s="20">
        <v>14.44</v>
      </c>
      <c r="AF1595" s="20">
        <v>14.44</v>
      </c>
      <c r="AG1595" s="20">
        <v>14.546099999999999</v>
      </c>
      <c r="AH1595">
        <v>15.31</v>
      </c>
      <c r="AI1595" s="8" t="s">
        <v>4626</v>
      </c>
      <c r="AJ1595" s="8" t="s">
        <v>5699</v>
      </c>
      <c r="AK1595" s="8">
        <v>1</v>
      </c>
      <c r="AL1595" s="8">
        <v>0</v>
      </c>
      <c r="AM1595" s="11">
        <v>14.44</v>
      </c>
      <c r="AN1595" s="11">
        <v>14.555</v>
      </c>
      <c r="AO1595" t="s">
        <v>163</v>
      </c>
      <c r="AP1595" s="8" t="s">
        <v>191</v>
      </c>
      <c r="AQ1595" s="8" t="s">
        <v>44</v>
      </c>
      <c r="AR1595" s="8" t="s">
        <v>163</v>
      </c>
      <c r="AS1595" s="8" t="s">
        <v>163</v>
      </c>
      <c r="AT1595" s="8" t="s">
        <v>168</v>
      </c>
      <c r="AU159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95" s="8">
        <v>0</v>
      </c>
      <c r="AW1595">
        <v>5.5967250000000002</v>
      </c>
      <c r="AX1595">
        <v>3.61</v>
      </c>
      <c r="AY1595">
        <v>3.61</v>
      </c>
      <c r="AZ1595">
        <v>3.6365249999999998</v>
      </c>
      <c r="BF1595" s="8"/>
      <c r="BG1595" s="8"/>
      <c r="BH1595" s="8"/>
      <c r="BI1595" s="11"/>
      <c r="BJ1595" s="11"/>
      <c r="BK1595" s="8"/>
      <c r="BL1595" s="8"/>
      <c r="BM1595" s="8"/>
      <c r="BN1595" s="8"/>
      <c r="BO1595" s="8"/>
      <c r="BP1595" s="8"/>
      <c r="BQ1595" s="8"/>
      <c r="BR1595" s="8"/>
    </row>
    <row r="1596" spans="1:70" x14ac:dyDescent="0.3">
      <c r="A1596" s="43" t="s">
        <v>1516</v>
      </c>
      <c r="B1596" t="s">
        <v>3404</v>
      </c>
      <c r="C1596" t="s">
        <v>110</v>
      </c>
      <c r="D1596" s="8" t="s">
        <v>104</v>
      </c>
      <c r="E1596" s="8" t="s">
        <v>126</v>
      </c>
      <c r="F1596" s="8" t="s">
        <v>15</v>
      </c>
      <c r="G1596" s="8" t="s">
        <v>9260</v>
      </c>
      <c r="H1596" s="8" t="s">
        <v>126</v>
      </c>
      <c r="I1596" s="8" t="s">
        <v>15</v>
      </c>
      <c r="J1596" s="8">
        <v>1</v>
      </c>
      <c r="K1596" s="14" t="s">
        <v>1515</v>
      </c>
      <c r="L1596" s="14" t="s">
        <v>6015</v>
      </c>
      <c r="M1596" s="10">
        <v>3.2973158811897698</v>
      </c>
      <c r="N1596" s="8" t="s">
        <v>8025</v>
      </c>
      <c r="O1596" s="8" t="s">
        <v>147</v>
      </c>
      <c r="P1596" s="9">
        <v>0.77516203703703701</v>
      </c>
      <c r="Q1596" s="9">
        <v>0.78297453703703701</v>
      </c>
      <c r="R1596" s="8">
        <v>0</v>
      </c>
      <c r="S1596" s="10">
        <v>6.9</v>
      </c>
      <c r="T1596" s="8" t="s">
        <v>3406</v>
      </c>
      <c r="U1596" s="8" t="s">
        <v>3407</v>
      </c>
      <c r="V1596" s="10">
        <v>1.17393966284421</v>
      </c>
      <c r="W1596">
        <v>2075.62</v>
      </c>
      <c r="X1596" s="8">
        <v>6</v>
      </c>
      <c r="Y1596" s="8">
        <v>0.78571428571428603</v>
      </c>
      <c r="Z1596">
        <v>2</v>
      </c>
      <c r="AA1596">
        <v>28</v>
      </c>
      <c r="AB1596" s="8">
        <f>Solution[[#This Row],[Old Stop]] +1</f>
        <v>2</v>
      </c>
      <c r="AC1596" s="8" t="str">
        <f>_xlfn.CONCAT(Solution[[#This Row],[Old Rt '#]],"_",Solution[[#This Row],[Week '#]],"_", _xlfn.SWITCH(Solution[[#This Row],[Old Delivery Day]], "M", "Monday", "T", "Tuesday", "W", "Wednesday", "R", "Thursday", "F", "Friday"))</f>
        <v>103_Week4_Tuesday</v>
      </c>
      <c r="AD1596" s="20">
        <v>39.130000000000003</v>
      </c>
      <c r="AE1596" s="20">
        <v>39.418399999999998</v>
      </c>
      <c r="AF1596" s="20">
        <v>41.250700000000002</v>
      </c>
      <c r="AG1596" s="20">
        <v>41.86</v>
      </c>
      <c r="AH1596">
        <v>41.86</v>
      </c>
      <c r="AI1596" s="8" t="s">
        <v>4667</v>
      </c>
      <c r="AJ1596" s="8" t="s">
        <v>5704</v>
      </c>
      <c r="AK1596" s="8">
        <v>1</v>
      </c>
      <c r="AL1596" s="8">
        <v>28</v>
      </c>
      <c r="AM1596" s="11">
        <v>39.880000000000003</v>
      </c>
      <c r="AN1596" s="11">
        <v>41.86</v>
      </c>
      <c r="AO1596" t="s">
        <v>164</v>
      </c>
      <c r="AP1596" s="8" t="s">
        <v>191</v>
      </c>
      <c r="AQ1596" s="8" t="s">
        <v>44</v>
      </c>
      <c r="AR1596" s="8" t="s">
        <v>164</v>
      </c>
      <c r="AS1596" s="8" t="s">
        <v>164</v>
      </c>
      <c r="AT1596" s="8" t="s">
        <v>168</v>
      </c>
      <c r="AU159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6" s="8"/>
      <c r="AW1596">
        <v>9.7825000000000006</v>
      </c>
      <c r="AX1596">
        <v>9.8545999999999996</v>
      </c>
      <c r="AY1596">
        <v>10.312675</v>
      </c>
      <c r="AZ1596">
        <v>10.465</v>
      </c>
      <c r="BF1596" s="8"/>
      <c r="BG1596" s="8"/>
      <c r="BH1596" s="8"/>
      <c r="BI1596" s="11"/>
      <c r="BJ1596" s="11"/>
      <c r="BK1596" s="8"/>
      <c r="BL1596" s="8"/>
      <c r="BM1596" s="8"/>
      <c r="BN1596" s="8"/>
      <c r="BO1596" s="8"/>
      <c r="BP1596" s="8"/>
      <c r="BQ1596" s="8"/>
      <c r="BR1596" s="8"/>
    </row>
    <row r="1597" spans="1:70" x14ac:dyDescent="0.3">
      <c r="A1597" s="43" t="s">
        <v>1652</v>
      </c>
      <c r="B1597" t="s">
        <v>4974</v>
      </c>
      <c r="C1597" t="s">
        <v>112</v>
      </c>
      <c r="D1597" s="8" t="s">
        <v>104</v>
      </c>
      <c r="E1597" s="8" t="s">
        <v>126</v>
      </c>
      <c r="F1597" s="8" t="s">
        <v>15</v>
      </c>
      <c r="G1597" s="8" t="s">
        <v>9262</v>
      </c>
      <c r="H1597" s="8" t="s">
        <v>126</v>
      </c>
      <c r="I1597" s="8" t="s">
        <v>15</v>
      </c>
      <c r="J1597" s="8">
        <v>75</v>
      </c>
      <c r="K1597" s="14" t="s">
        <v>1651</v>
      </c>
      <c r="L1597" s="14" t="s">
        <v>6074</v>
      </c>
      <c r="M1597" s="10">
        <v>0</v>
      </c>
      <c r="N1597" s="8" t="s">
        <v>8643</v>
      </c>
      <c r="O1597" s="8" t="s">
        <v>147</v>
      </c>
      <c r="P1597" s="9">
        <v>0.77111111111111108</v>
      </c>
      <c r="Q1597" s="9">
        <v>0.77287037037037032</v>
      </c>
      <c r="R1597" s="8">
        <v>0</v>
      </c>
      <c r="S1597" s="10">
        <v>3.2124999999999999</v>
      </c>
      <c r="T1597" s="8" t="s">
        <v>4976</v>
      </c>
      <c r="U1597" s="8" t="s">
        <v>4977</v>
      </c>
      <c r="V1597" s="10"/>
      <c r="W1597">
        <v>2192.1</v>
      </c>
      <c r="X1597" s="8">
        <v>8</v>
      </c>
      <c r="Y1597" s="8">
        <v>0.61904761904761896</v>
      </c>
      <c r="Z1597">
        <v>3</v>
      </c>
      <c r="AA1597">
        <v>20</v>
      </c>
      <c r="AB1597" s="8">
        <f>Solution[[#This Row],[Old Stop]] +1</f>
        <v>76</v>
      </c>
      <c r="AC1597" s="8" t="str">
        <f>_xlfn.CONCAT(Solution[[#This Row],[Old Rt '#]],"_",Solution[[#This Row],[Week '#]],"_", _xlfn.SWITCH(Solution[[#This Row],[Old Delivery Day]], "M", "Monday", "T", "Tuesday", "W", "Wednesday", "R", "Thursday", "F", "Friday"))</f>
        <v>103_Week4_Tuesday</v>
      </c>
      <c r="AD1597" s="20">
        <v>43.49</v>
      </c>
      <c r="AE1597" s="20">
        <v>44.043799999999997</v>
      </c>
      <c r="AF1597" s="20">
        <v>45.344499999999996</v>
      </c>
      <c r="AG1597" s="20">
        <v>40.99</v>
      </c>
      <c r="AH1597">
        <v>45.42</v>
      </c>
      <c r="AI1597" s="8" t="s">
        <v>4667</v>
      </c>
      <c r="AJ1597" s="8" t="s">
        <v>5704</v>
      </c>
      <c r="AK1597" s="8">
        <v>1</v>
      </c>
      <c r="AL1597" s="8">
        <v>21</v>
      </c>
      <c r="AM1597" s="11">
        <v>33.217500000000001</v>
      </c>
      <c r="AN1597" s="11">
        <v>40.99</v>
      </c>
      <c r="AO1597" t="s">
        <v>164</v>
      </c>
      <c r="AP1597" s="8" t="s">
        <v>191</v>
      </c>
      <c r="AQ1597" s="8" t="s">
        <v>44</v>
      </c>
      <c r="AR1597" s="8" t="s">
        <v>164</v>
      </c>
      <c r="AS1597" s="8" t="s">
        <v>164</v>
      </c>
      <c r="AT1597" s="8" t="s">
        <v>168</v>
      </c>
      <c r="AU159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7" s="8"/>
      <c r="AW1597">
        <v>10.8725</v>
      </c>
      <c r="AX1597">
        <v>11.010949999999999</v>
      </c>
      <c r="AY1597">
        <v>11.336124999999999</v>
      </c>
      <c r="AZ1597">
        <v>10.2475</v>
      </c>
      <c r="BF1597" s="8"/>
      <c r="BG1597" s="8"/>
      <c r="BH1597" s="8"/>
      <c r="BI1597" s="11"/>
      <c r="BJ1597" s="11"/>
      <c r="BK1597" s="8"/>
      <c r="BL1597" s="8"/>
      <c r="BM1597" s="8"/>
      <c r="BN1597" s="8"/>
      <c r="BO1597" s="8"/>
      <c r="BP1597" s="8"/>
      <c r="BQ1597" s="8"/>
      <c r="BR1597" s="8"/>
    </row>
    <row r="1598" spans="1:70" x14ac:dyDescent="0.3">
      <c r="A1598" s="43" t="s">
        <v>301</v>
      </c>
      <c r="B1598" t="s">
        <v>5049</v>
      </c>
      <c r="C1598" t="s">
        <v>110</v>
      </c>
      <c r="D1598" s="8" t="s">
        <v>104</v>
      </c>
      <c r="E1598" s="8" t="s">
        <v>126</v>
      </c>
      <c r="F1598" s="8" t="s">
        <v>48</v>
      </c>
      <c r="G1598" s="8" t="s">
        <v>9251</v>
      </c>
      <c r="H1598" s="8" t="s">
        <v>126</v>
      </c>
      <c r="I1598" s="8" t="s">
        <v>48</v>
      </c>
      <c r="J1598" s="8">
        <v>340</v>
      </c>
      <c r="K1598" s="14" t="s">
        <v>300</v>
      </c>
      <c r="L1598" s="14" t="s">
        <v>6121</v>
      </c>
      <c r="M1598" s="10">
        <v>0.20014593963136901</v>
      </c>
      <c r="N1598" s="8" t="s">
        <v>8661</v>
      </c>
      <c r="O1598" s="8" t="s">
        <v>129</v>
      </c>
      <c r="P1598" s="9">
        <v>0.37788194444444445</v>
      </c>
      <c r="Q1598" s="9">
        <v>0.38729166666666665</v>
      </c>
      <c r="R1598" s="8">
        <v>0</v>
      </c>
      <c r="S1598" s="10">
        <v>14.475</v>
      </c>
      <c r="T1598" s="8" t="s">
        <v>5051</v>
      </c>
      <c r="U1598" s="8" t="s">
        <v>5052</v>
      </c>
      <c r="V1598" s="10">
        <v>5.1376143354603797E-2</v>
      </c>
      <c r="W1598">
        <v>1209.8</v>
      </c>
      <c r="X1598" s="8">
        <v>0</v>
      </c>
      <c r="Y1598" s="8">
        <v>0</v>
      </c>
      <c r="Z1598">
        <v>0</v>
      </c>
      <c r="AA1598">
        <v>0</v>
      </c>
      <c r="AB1598" s="8">
        <f>Solution[[#This Row],[Old Stop]] +1</f>
        <v>341</v>
      </c>
      <c r="AC1598" s="8" t="str">
        <f>_xlfn.CONCAT(Solution[[#This Row],[Old Rt '#]],"_",Solution[[#This Row],[Week '#]],"_", _xlfn.SWITCH(Solution[[#This Row],[Old Delivery Day]], "M", "Monday", "T", "Tuesday", "W", "Wednesday", "R", "Thursday", "F", "Friday"))</f>
        <v>103_Week4_Thursday</v>
      </c>
      <c r="AD1598" s="20">
        <v>45.586599999999997</v>
      </c>
      <c r="AE1598" s="20">
        <v>46.2</v>
      </c>
      <c r="AF1598" s="20">
        <v>47.828499999999998</v>
      </c>
      <c r="AG1598" s="20">
        <v>48.48</v>
      </c>
      <c r="AH1598">
        <v>25.7</v>
      </c>
      <c r="AI1598" s="8" t="s">
        <v>3810</v>
      </c>
      <c r="AJ1598" s="8" t="s">
        <v>5625</v>
      </c>
      <c r="AK1598" s="8">
        <v>1</v>
      </c>
      <c r="AL1598" s="8">
        <v>0</v>
      </c>
      <c r="AM1598" s="11">
        <v>23.1</v>
      </c>
      <c r="AN1598" s="11">
        <v>24.24</v>
      </c>
      <c r="AO1598" t="s">
        <v>164</v>
      </c>
      <c r="AP1598" s="8" t="s">
        <v>191</v>
      </c>
      <c r="AQ1598" s="8" t="s">
        <v>44</v>
      </c>
      <c r="AR1598" s="8" t="s">
        <v>164</v>
      </c>
      <c r="AS1598" s="8" t="s">
        <v>164</v>
      </c>
      <c r="AT1598" s="8" t="s">
        <v>168</v>
      </c>
      <c r="AU159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598" s="8"/>
      <c r="AW1598">
        <v>11.396649999999999</v>
      </c>
      <c r="AX1598">
        <v>11.55</v>
      </c>
      <c r="AY1598">
        <v>11.957125</v>
      </c>
      <c r="AZ1598">
        <v>12.12</v>
      </c>
      <c r="BF1598" s="8"/>
      <c r="BG1598" s="8"/>
      <c r="BH1598" s="8"/>
      <c r="BI1598" s="11"/>
      <c r="BJ1598" s="11"/>
      <c r="BK1598" s="8"/>
      <c r="BL1598" s="8"/>
      <c r="BM1598" s="8"/>
      <c r="BN1598" s="8"/>
      <c r="BO1598" s="8"/>
      <c r="BP1598" s="8"/>
      <c r="BQ1598" s="8"/>
      <c r="BR1598" s="8"/>
    </row>
    <row r="1599" spans="1:70" x14ac:dyDescent="0.3">
      <c r="A1599" s="43" t="s">
        <v>507</v>
      </c>
      <c r="B1599" t="s">
        <v>5078</v>
      </c>
      <c r="C1599" t="s">
        <v>110</v>
      </c>
      <c r="D1599" s="8" t="s">
        <v>104</v>
      </c>
      <c r="E1599" s="8" t="s">
        <v>126</v>
      </c>
      <c r="F1599" s="8" t="s">
        <v>48</v>
      </c>
      <c r="G1599" s="8" t="s">
        <v>155</v>
      </c>
      <c r="H1599" s="8" t="s">
        <v>126</v>
      </c>
      <c r="I1599" s="8" t="s">
        <v>12</v>
      </c>
      <c r="J1599" s="8">
        <v>20</v>
      </c>
      <c r="K1599" s="14" t="s">
        <v>506</v>
      </c>
      <c r="L1599" s="14" t="s">
        <v>6124</v>
      </c>
      <c r="M1599" s="10">
        <v>5.0771569255779196</v>
      </c>
      <c r="N1599" s="8" t="s">
        <v>8662</v>
      </c>
      <c r="O1599" s="8" t="s">
        <v>129</v>
      </c>
      <c r="P1599" s="9">
        <v>0.35065972222222225</v>
      </c>
      <c r="Q1599" s="9">
        <v>0.35074074074074074</v>
      </c>
      <c r="R1599" s="8">
        <v>0</v>
      </c>
      <c r="S1599" s="10">
        <v>1.7166666666666668</v>
      </c>
      <c r="T1599" s="8" t="s">
        <v>4980</v>
      </c>
      <c r="U1599" s="8" t="s">
        <v>4981</v>
      </c>
      <c r="V1599" s="10">
        <v>2.01105708959942</v>
      </c>
      <c r="W1599">
        <v>4765.3500000000004</v>
      </c>
      <c r="X1599" s="8">
        <v>0</v>
      </c>
      <c r="Y1599" s="8">
        <v>0</v>
      </c>
      <c r="Z1599">
        <v>0</v>
      </c>
      <c r="AA1599">
        <v>0</v>
      </c>
      <c r="AB1599" s="8">
        <f>Solution[[#This Row],[Old Stop]] +1</f>
        <v>21</v>
      </c>
      <c r="AC1599" s="8" t="str">
        <f>_xlfn.CONCAT(Solution[[#This Row],[Old Rt '#]],"_",Solution[[#This Row],[Week '#]],"_", _xlfn.SWITCH(Solution[[#This Row],[Old Delivery Day]], "M", "Monday", "T", "Tuesday", "W", "Wednesday", "R", "Thursday", "F", "Friday"))</f>
        <v>103_Week4_Wednesday</v>
      </c>
      <c r="AD1599" s="20">
        <v>143.56</v>
      </c>
      <c r="AE1599" s="20">
        <v>58.67</v>
      </c>
      <c r="AF1599" s="20">
        <v>121.8866</v>
      </c>
      <c r="AG1599" s="20">
        <v>283.14330000000001</v>
      </c>
      <c r="AH1599">
        <v>73.55</v>
      </c>
      <c r="AI1599" s="8" t="s">
        <v>3810</v>
      </c>
      <c r="AJ1599" s="8" t="s">
        <v>5625</v>
      </c>
      <c r="AK1599" s="8">
        <v>1</v>
      </c>
      <c r="AL1599" s="8">
        <v>0</v>
      </c>
      <c r="AM1599" s="11">
        <v>70.768699999999995</v>
      </c>
      <c r="AN1599" s="11">
        <v>44.945</v>
      </c>
      <c r="AO1599" t="s">
        <v>163</v>
      </c>
      <c r="AP1599" s="8" t="s">
        <v>191</v>
      </c>
      <c r="AQ1599" s="8" t="s">
        <v>44</v>
      </c>
      <c r="AR1599" s="8" t="s">
        <v>164</v>
      </c>
      <c r="AS1599" s="8" t="s">
        <v>163</v>
      </c>
      <c r="AT1599" s="8" t="s">
        <v>168</v>
      </c>
      <c r="AU159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599" s="8">
        <v>0</v>
      </c>
      <c r="AW1599">
        <v>35.89</v>
      </c>
      <c r="AX1599">
        <v>14.6675</v>
      </c>
      <c r="AY1599">
        <v>30.47165</v>
      </c>
      <c r="AZ1599">
        <v>70.785825000000003</v>
      </c>
      <c r="BF1599" s="8"/>
      <c r="BG1599" s="8"/>
      <c r="BH1599" s="8"/>
      <c r="BI1599" s="11"/>
      <c r="BJ1599" s="11"/>
      <c r="BK1599" s="8"/>
      <c r="BL1599" s="8"/>
      <c r="BM1599" s="8"/>
      <c r="BN1599" s="8"/>
      <c r="BO1599" s="8"/>
      <c r="BP1599" s="8"/>
      <c r="BQ1599" s="8"/>
      <c r="BR1599" s="8"/>
    </row>
    <row r="1600" spans="1:70" x14ac:dyDescent="0.3">
      <c r="A1600" s="43" t="s">
        <v>1239</v>
      </c>
      <c r="B1600" t="s">
        <v>4738</v>
      </c>
      <c r="C1600" t="s">
        <v>110</v>
      </c>
      <c r="D1600" s="8" t="s">
        <v>104</v>
      </c>
      <c r="E1600" s="8" t="s">
        <v>126</v>
      </c>
      <c r="F1600" s="8" t="s">
        <v>12</v>
      </c>
      <c r="G1600" s="8" t="s">
        <v>9258</v>
      </c>
      <c r="H1600" s="8" t="s">
        <v>160</v>
      </c>
      <c r="I1600" s="8" t="s">
        <v>13</v>
      </c>
      <c r="J1600" s="8">
        <v>0</v>
      </c>
      <c r="K1600" s="14" t="s">
        <v>1238</v>
      </c>
      <c r="L1600" s="14" t="s">
        <v>6097</v>
      </c>
      <c r="M1600" s="10">
        <v>1.8787041924516901</v>
      </c>
      <c r="N1600" s="8" t="s">
        <v>7999</v>
      </c>
      <c r="O1600" s="8" t="s">
        <v>129</v>
      </c>
      <c r="P1600" s="9">
        <v>0.41226851851851853</v>
      </c>
      <c r="Q1600" s="9">
        <v>0.42226851851851854</v>
      </c>
      <c r="R1600" s="8">
        <v>0</v>
      </c>
      <c r="S1600" s="10">
        <v>14.35</v>
      </c>
      <c r="T1600" s="8" t="s">
        <v>4740</v>
      </c>
      <c r="U1600" s="8" t="s">
        <v>4741</v>
      </c>
      <c r="V1600" s="10">
        <v>0.53871451521507596</v>
      </c>
      <c r="W1600">
        <v>2169.27</v>
      </c>
      <c r="X1600" s="8">
        <v>0</v>
      </c>
      <c r="Y1600" s="8">
        <v>0</v>
      </c>
      <c r="Z1600">
        <v>0</v>
      </c>
      <c r="AA1600">
        <v>0</v>
      </c>
      <c r="AB1600" s="8">
        <f>Solution[[#This Row],[Old Stop]] +1</f>
        <v>1</v>
      </c>
      <c r="AC1600" s="8" t="str">
        <f>_xlfn.CONCAT(Solution[[#This Row],[Old Rt '#]],"_",Solution[[#This Row],[Week '#]],"_", _xlfn.SWITCH(Solution[[#This Row],[Old Delivery Day]], "M", "Monday", "T", "Tuesday", "W", "Wednesday", "R", "Thursday", "F", "Friday"))</f>
        <v>101_Week4_Monday</v>
      </c>
      <c r="AD1600" s="20">
        <v>82.837100000000007</v>
      </c>
      <c r="AE1600" s="20">
        <v>83.72</v>
      </c>
      <c r="AF1600" s="20">
        <v>86.112799999999993</v>
      </c>
      <c r="AG1600" s="20">
        <v>87.07</v>
      </c>
      <c r="AH1600">
        <v>44.3</v>
      </c>
      <c r="AI1600" s="8" t="s">
        <v>4626</v>
      </c>
      <c r="AJ1600" s="8" t="s">
        <v>5699</v>
      </c>
      <c r="AK1600" s="8">
        <v>1</v>
      </c>
      <c r="AL1600" s="8">
        <v>0</v>
      </c>
      <c r="AM1600" s="11">
        <v>41.86</v>
      </c>
      <c r="AN1600" s="11">
        <v>43.534999999999997</v>
      </c>
      <c r="AO1600" t="s">
        <v>163</v>
      </c>
      <c r="AP1600" s="8" t="s">
        <v>191</v>
      </c>
      <c r="AQ1600" s="8" t="s">
        <v>44</v>
      </c>
      <c r="AR1600" s="8" t="s">
        <v>163</v>
      </c>
      <c r="AS1600" s="8" t="s">
        <v>163</v>
      </c>
      <c r="AT1600" s="8" t="s">
        <v>168</v>
      </c>
      <c r="AU160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00" s="8">
        <v>0</v>
      </c>
      <c r="AW1600">
        <v>20.709275000000002</v>
      </c>
      <c r="AX1600">
        <v>20.93</v>
      </c>
      <c r="AY1600">
        <v>21.528199999999998</v>
      </c>
      <c r="AZ1600">
        <v>21.767499999999998</v>
      </c>
      <c r="BF1600" s="8"/>
      <c r="BG1600" s="8"/>
      <c r="BH1600" s="8"/>
      <c r="BI1600" s="11"/>
      <c r="BJ1600" s="11"/>
      <c r="BK1600" s="8"/>
      <c r="BL1600" s="8"/>
      <c r="BM1600" s="8"/>
      <c r="BN1600" s="8"/>
      <c r="BO1600" s="8"/>
      <c r="BP1600" s="8"/>
      <c r="BQ1600" s="8"/>
      <c r="BR1600" s="8"/>
    </row>
    <row r="1601" spans="1:70" x14ac:dyDescent="0.3">
      <c r="A1601" s="43" t="s">
        <v>1326</v>
      </c>
      <c r="B1601" t="s">
        <v>5637</v>
      </c>
      <c r="C1601" t="s">
        <v>110</v>
      </c>
      <c r="D1601" s="8" t="s">
        <v>104</v>
      </c>
      <c r="E1601" s="8" t="s">
        <v>126</v>
      </c>
      <c r="F1601" s="8" t="s">
        <v>14</v>
      </c>
      <c r="G1601" s="8" t="s">
        <v>9261</v>
      </c>
      <c r="H1601" s="8" t="s">
        <v>126</v>
      </c>
      <c r="I1601" s="8" t="s">
        <v>48</v>
      </c>
      <c r="J1601" s="8">
        <v>40</v>
      </c>
      <c r="K1601" s="14" t="s">
        <v>1325</v>
      </c>
      <c r="L1601" s="14" t="s">
        <v>6259</v>
      </c>
      <c r="M1601" s="10">
        <v>0.91509531021085899</v>
      </c>
      <c r="N1601" s="8" t="s">
        <v>7712</v>
      </c>
      <c r="O1601" s="8" t="s">
        <v>113</v>
      </c>
      <c r="P1601" s="9">
        <v>0.51045138888888886</v>
      </c>
      <c r="Q1601" s="9">
        <v>0.51052083333333331</v>
      </c>
      <c r="R1601" s="8">
        <v>0</v>
      </c>
      <c r="S1601" s="10">
        <v>0.1</v>
      </c>
      <c r="T1601" s="8" t="s">
        <v>5639</v>
      </c>
      <c r="U1601" s="8" t="s">
        <v>5640</v>
      </c>
      <c r="V1601" s="10">
        <v>0.25621669535482999</v>
      </c>
      <c r="W1601">
        <v>625.12</v>
      </c>
      <c r="X1601" s="8">
        <v>0</v>
      </c>
      <c r="Y1601" s="8">
        <v>0</v>
      </c>
      <c r="Z1601">
        <v>0</v>
      </c>
      <c r="AA1601">
        <v>0</v>
      </c>
      <c r="AB1601" s="8">
        <f>Solution[[#This Row],[Old Stop]] +1</f>
        <v>41</v>
      </c>
      <c r="AC1601" s="8" t="str">
        <f>_xlfn.CONCAT(Solution[[#This Row],[Old Rt '#]],"_",Solution[[#This Row],[Week '#]],"_", _xlfn.SWITCH(Solution[[#This Row],[Old Delivery Day]], "M", "Monday", "T", "Tuesday", "W", "Wednesday", "R", "Thursday", "F", "Friday"))</f>
        <v>103_Week4_Thursday</v>
      </c>
      <c r="AD1601" s="20">
        <v>46.33</v>
      </c>
      <c r="AE1601" s="20">
        <v>51.25</v>
      </c>
      <c r="AF1601" s="20">
        <v>48.99</v>
      </c>
      <c r="AG1601" s="20">
        <v>50.02</v>
      </c>
      <c r="AH1601">
        <v>13.26</v>
      </c>
      <c r="AI1601" s="8" t="s">
        <v>4836</v>
      </c>
      <c r="AJ1601" s="8" t="s">
        <v>5703</v>
      </c>
      <c r="AK1601" s="8">
        <v>1</v>
      </c>
      <c r="AL1601" s="8">
        <v>0</v>
      </c>
      <c r="AM1601" s="11">
        <v>13.352499999999999</v>
      </c>
      <c r="AN1601" s="11">
        <v>12.505000000000001</v>
      </c>
      <c r="AO1601" t="s">
        <v>163</v>
      </c>
      <c r="AP1601" s="8" t="s">
        <v>191</v>
      </c>
      <c r="AQ1601" s="8" t="s">
        <v>44</v>
      </c>
      <c r="AR1601" s="8" t="s">
        <v>164</v>
      </c>
      <c r="AS1601" s="8" t="s">
        <v>163</v>
      </c>
      <c r="AT1601" s="8" t="s">
        <v>168</v>
      </c>
      <c r="AU160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01" s="8">
        <v>0</v>
      </c>
      <c r="AW1601">
        <v>11.5825</v>
      </c>
      <c r="AX1601">
        <v>12.8125</v>
      </c>
      <c r="AY1601">
        <v>12.2475</v>
      </c>
      <c r="AZ1601">
        <v>12.505000000000001</v>
      </c>
      <c r="BF1601" s="8"/>
      <c r="BG1601" s="8"/>
      <c r="BH1601" s="8"/>
      <c r="BI1601" s="11"/>
      <c r="BJ1601" s="11"/>
      <c r="BK1601" s="8"/>
      <c r="BL1601" s="8"/>
      <c r="BM1601" s="8"/>
      <c r="BN1601" s="8"/>
      <c r="BO1601" s="8"/>
      <c r="BP1601" s="8"/>
      <c r="BQ1601" s="8"/>
      <c r="BR1601" s="8"/>
    </row>
    <row r="1602" spans="1:70" x14ac:dyDescent="0.3">
      <c r="A1602" s="43" t="s">
        <v>1784</v>
      </c>
      <c r="B1602" t="s">
        <v>5044</v>
      </c>
      <c r="C1602" t="s">
        <v>110</v>
      </c>
      <c r="D1602" s="8" t="s">
        <v>104</v>
      </c>
      <c r="E1602" s="8" t="s">
        <v>126</v>
      </c>
      <c r="F1602" s="8" t="s">
        <v>48</v>
      </c>
      <c r="G1602" s="8" t="s">
        <v>9249</v>
      </c>
      <c r="H1602" s="8" t="s">
        <v>126</v>
      </c>
      <c r="I1602" s="8" t="s">
        <v>48</v>
      </c>
      <c r="J1602" s="8">
        <v>261</v>
      </c>
      <c r="K1602" s="14" t="s">
        <v>1783</v>
      </c>
      <c r="L1602" s="14" t="s">
        <v>6120</v>
      </c>
      <c r="M1602" s="10">
        <v>0.52087504306271604</v>
      </c>
      <c r="N1602" s="8" t="s">
        <v>8622</v>
      </c>
      <c r="O1602" s="8" t="s">
        <v>129</v>
      </c>
      <c r="P1602" s="9">
        <v>0.42659722222222224</v>
      </c>
      <c r="Q1602" s="9">
        <v>0.43331018518518516</v>
      </c>
      <c r="R1602" s="8">
        <v>0</v>
      </c>
      <c r="S1602" s="10">
        <v>9.4354006285390355</v>
      </c>
      <c r="T1602" s="8" t="s">
        <v>5046</v>
      </c>
      <c r="U1602" s="8" t="s">
        <v>5047</v>
      </c>
      <c r="V1602" s="10">
        <v>0.198760845982906</v>
      </c>
      <c r="W1602">
        <v>487.32</v>
      </c>
      <c r="X1602" s="8">
        <v>0</v>
      </c>
      <c r="Y1602" s="8">
        <v>0</v>
      </c>
      <c r="Z1602">
        <v>0</v>
      </c>
      <c r="AA1602">
        <v>0</v>
      </c>
      <c r="AB1602" s="8">
        <f>Solution[[#This Row],[Old Stop]] +1</f>
        <v>262</v>
      </c>
      <c r="AC1602" s="8" t="str">
        <f>_xlfn.CONCAT(Solution[[#This Row],[Old Rt '#]],"_",Solution[[#This Row],[Week '#]],"_", _xlfn.SWITCH(Solution[[#This Row],[Old Delivery Day]], "M", "Monday", "T", "Tuesday", "W", "Wednesday", "R", "Thursday", "F", "Friday"))</f>
        <v>103_Week4_Thursday</v>
      </c>
      <c r="AD1602" s="20">
        <v>34.04</v>
      </c>
      <c r="AE1602" s="20">
        <v>34.588500000000003</v>
      </c>
      <c r="AF1602" s="20">
        <v>35.193300000000001</v>
      </c>
      <c r="AG1602" s="20">
        <v>0</v>
      </c>
      <c r="AH1602">
        <v>14.22</v>
      </c>
      <c r="AI1602" s="8" t="s">
        <v>3810</v>
      </c>
      <c r="AJ1602" s="8" t="s">
        <v>5625</v>
      </c>
      <c r="AK1602" s="8">
        <v>1</v>
      </c>
      <c r="AL1602" s="8">
        <v>0</v>
      </c>
      <c r="AM1602" s="11">
        <v>17.02</v>
      </c>
      <c r="AN1602" s="11">
        <v>0</v>
      </c>
      <c r="AO1602" t="s">
        <v>164</v>
      </c>
      <c r="AP1602" s="8" t="s">
        <v>191</v>
      </c>
      <c r="AQ1602" s="8" t="s">
        <v>44</v>
      </c>
      <c r="AR1602" s="8" t="s">
        <v>164</v>
      </c>
      <c r="AS1602" s="8" t="s">
        <v>164</v>
      </c>
      <c r="AT1602" s="8" t="s">
        <v>168</v>
      </c>
      <c r="AU160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02" s="8"/>
      <c r="AW1602">
        <v>8.51</v>
      </c>
      <c r="AX1602">
        <v>8.6471250000000008</v>
      </c>
      <c r="AY1602">
        <v>8.7983250000000002</v>
      </c>
      <c r="AZ1602">
        <v>0</v>
      </c>
      <c r="BF1602" s="8"/>
      <c r="BG1602" s="8"/>
      <c r="BH1602" s="8"/>
      <c r="BI1602" s="11"/>
      <c r="BJ1602" s="11"/>
      <c r="BK1602" s="8"/>
      <c r="BL1602" s="8"/>
      <c r="BM1602" s="8"/>
      <c r="BN1602" s="8"/>
      <c r="BO1602" s="8"/>
      <c r="BP1602" s="8"/>
      <c r="BQ1602" s="8"/>
      <c r="BR1602" s="8"/>
    </row>
    <row r="1603" spans="1:70" x14ac:dyDescent="0.3">
      <c r="A1603" s="43" t="s">
        <v>417</v>
      </c>
      <c r="B1603" t="s">
        <v>4864</v>
      </c>
      <c r="C1603" t="s">
        <v>110</v>
      </c>
      <c r="D1603" s="8" t="s">
        <v>104</v>
      </c>
      <c r="E1603" s="8" t="s">
        <v>126</v>
      </c>
      <c r="F1603" s="8" t="s">
        <v>48</v>
      </c>
      <c r="G1603" s="8" t="s">
        <v>9259</v>
      </c>
      <c r="H1603" s="8" t="s">
        <v>126</v>
      </c>
      <c r="I1603" s="8" t="s">
        <v>48</v>
      </c>
      <c r="J1603" s="8">
        <v>270</v>
      </c>
      <c r="K1603" s="14" t="s">
        <v>416</v>
      </c>
      <c r="L1603" s="14" t="s">
        <v>6111</v>
      </c>
      <c r="M1603" s="10">
        <v>0.21305878812887599</v>
      </c>
      <c r="N1603" s="8" t="s">
        <v>8628</v>
      </c>
      <c r="O1603" s="8" t="s">
        <v>129</v>
      </c>
      <c r="P1603" s="9">
        <v>0.42357638888888888</v>
      </c>
      <c r="Q1603" s="9">
        <v>0.42623842592592592</v>
      </c>
      <c r="R1603" s="8">
        <v>0</v>
      </c>
      <c r="S1603" s="10">
        <v>11.483333333333334</v>
      </c>
      <c r="T1603" s="8" t="s">
        <v>4866</v>
      </c>
      <c r="U1603" s="8" t="s">
        <v>4867</v>
      </c>
      <c r="V1603" s="10">
        <v>4.6261635769362999E-2</v>
      </c>
      <c r="W1603">
        <v>1808.64</v>
      </c>
      <c r="X1603" s="8">
        <v>0</v>
      </c>
      <c r="Y1603" s="8">
        <v>0</v>
      </c>
      <c r="Z1603">
        <v>0</v>
      </c>
      <c r="AA1603">
        <v>0</v>
      </c>
      <c r="AB1603" s="8">
        <f>Solution[[#This Row],[Old Stop]] +1</f>
        <v>271</v>
      </c>
      <c r="AC1603" s="8" t="str">
        <f>_xlfn.CONCAT(Solution[[#This Row],[Old Rt '#]],"_",Solution[[#This Row],[Week '#]],"_", _xlfn.SWITCH(Solution[[#This Row],[Old Delivery Day]], "M", "Monday", "T", "Tuesday", "W", "Wednesday", "R", "Thursday", "F", "Friday"))</f>
        <v>103_Week4_Thursday</v>
      </c>
      <c r="AD1603" s="20">
        <v>71.69</v>
      </c>
      <c r="AE1603" s="20">
        <v>78.260000000000005</v>
      </c>
      <c r="AF1603" s="20">
        <v>67.462800000000001</v>
      </c>
      <c r="AG1603" s="20">
        <v>76.428299999999993</v>
      </c>
      <c r="AH1603">
        <v>36.25</v>
      </c>
      <c r="AI1603" s="8" t="s">
        <v>3810</v>
      </c>
      <c r="AJ1603" s="8" t="s">
        <v>5625</v>
      </c>
      <c r="AK1603" s="8">
        <v>1</v>
      </c>
      <c r="AL1603" s="8">
        <v>0</v>
      </c>
      <c r="AM1603" s="11">
        <v>32.56</v>
      </c>
      <c r="AN1603" s="11">
        <v>40.221200000000003</v>
      </c>
      <c r="AO1603" t="s">
        <v>164</v>
      </c>
      <c r="AP1603" s="8" t="s">
        <v>191</v>
      </c>
      <c r="AQ1603" s="8" t="s">
        <v>44</v>
      </c>
      <c r="AR1603" s="8" t="s">
        <v>164</v>
      </c>
      <c r="AS1603" s="8" t="s">
        <v>164</v>
      </c>
      <c r="AT1603" s="8" t="s">
        <v>168</v>
      </c>
      <c r="AU160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03" s="8"/>
      <c r="AW1603">
        <v>17.922499999999999</v>
      </c>
      <c r="AX1603">
        <v>19.565000000000001</v>
      </c>
      <c r="AY1603">
        <v>16.8657</v>
      </c>
      <c r="AZ1603">
        <v>19.107074999999998</v>
      </c>
      <c r="BF1603" s="8"/>
      <c r="BG1603" s="8"/>
      <c r="BH1603" s="8"/>
      <c r="BI1603" s="11"/>
      <c r="BJ1603" s="11"/>
      <c r="BK1603" s="8"/>
      <c r="BL1603" s="8"/>
      <c r="BM1603" s="8"/>
      <c r="BN1603" s="8"/>
      <c r="BO1603" s="8"/>
      <c r="BP1603" s="8"/>
      <c r="BQ1603" s="8"/>
      <c r="BR1603" s="8"/>
    </row>
    <row r="1604" spans="1:70" x14ac:dyDescent="0.3">
      <c r="A1604" s="43" t="s">
        <v>391</v>
      </c>
      <c r="B1604" t="s">
        <v>5502</v>
      </c>
      <c r="C1604" t="s">
        <v>110</v>
      </c>
      <c r="D1604" s="8" t="s">
        <v>104</v>
      </c>
      <c r="E1604" s="8" t="s">
        <v>126</v>
      </c>
      <c r="F1604" s="8" t="s">
        <v>14</v>
      </c>
      <c r="G1604" s="8" t="s">
        <v>140</v>
      </c>
      <c r="H1604" s="8" t="s">
        <v>126</v>
      </c>
      <c r="I1604" s="8" t="s">
        <v>12</v>
      </c>
      <c r="J1604" s="8">
        <v>180</v>
      </c>
      <c r="K1604" s="14" t="s">
        <v>390</v>
      </c>
      <c r="L1604" s="14" t="s">
        <v>6251</v>
      </c>
      <c r="M1604" s="10">
        <v>6.99903855601747E-2</v>
      </c>
      <c r="N1604" s="8" t="s">
        <v>8685</v>
      </c>
      <c r="O1604" s="8" t="s">
        <v>112</v>
      </c>
      <c r="P1604" s="9">
        <v>0.41061342592592592</v>
      </c>
      <c r="Q1604" s="9">
        <v>0.42005787037037035</v>
      </c>
      <c r="R1604" s="8">
        <v>0</v>
      </c>
      <c r="S1604" s="10">
        <v>13.6</v>
      </c>
      <c r="T1604" s="8" t="s">
        <v>5504</v>
      </c>
      <c r="U1604" s="8" t="s">
        <v>5505</v>
      </c>
      <c r="V1604" s="10">
        <v>4.2035782012898398E-2</v>
      </c>
      <c r="W1604">
        <v>698.81</v>
      </c>
      <c r="X1604" s="8">
        <v>0</v>
      </c>
      <c r="Y1604" s="8">
        <v>0</v>
      </c>
      <c r="Z1604">
        <v>0</v>
      </c>
      <c r="AA1604">
        <v>0</v>
      </c>
      <c r="AB1604" s="8">
        <f>Solution[[#This Row],[Old Stop]] +1</f>
        <v>181</v>
      </c>
      <c r="AC1604" s="8" t="str">
        <f>_xlfn.CONCAT(Solution[[#This Row],[Old Rt '#]],"_",Solution[[#This Row],[Week '#]],"_", _xlfn.SWITCH(Solution[[#This Row],[Old Delivery Day]], "M", "Monday", "T", "Tuesday", "W", "Wednesday", "R", "Thursday", "F", "Friday"))</f>
        <v>103_Week4_Wednesday</v>
      </c>
      <c r="AD1604" s="20">
        <v>50.3566</v>
      </c>
      <c r="AE1604" s="20">
        <v>58.25</v>
      </c>
      <c r="AF1604" s="20">
        <v>54.225000000000001</v>
      </c>
      <c r="AG1604" s="20">
        <v>64.213300000000004</v>
      </c>
      <c r="AH1604">
        <v>14.61</v>
      </c>
      <c r="AI1604" s="8" t="s">
        <v>4836</v>
      </c>
      <c r="AJ1604" s="8" t="s">
        <v>5703</v>
      </c>
      <c r="AK1604" s="8">
        <v>1</v>
      </c>
      <c r="AL1604" s="8">
        <v>0</v>
      </c>
      <c r="AM1604" s="11">
        <v>12.8925</v>
      </c>
      <c r="AN1604" s="11">
        <v>17.191199999999998</v>
      </c>
      <c r="AO1604" t="s">
        <v>163</v>
      </c>
      <c r="AP1604" s="8" t="s">
        <v>191</v>
      </c>
      <c r="AQ1604" s="8" t="s">
        <v>44</v>
      </c>
      <c r="AR1604" s="8" t="s">
        <v>164</v>
      </c>
      <c r="AS1604" s="8" t="s">
        <v>163</v>
      </c>
      <c r="AT1604" s="8" t="s">
        <v>168</v>
      </c>
      <c r="AU160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04" s="8">
        <v>0</v>
      </c>
      <c r="AW1604">
        <v>12.58915</v>
      </c>
      <c r="AX1604">
        <v>14.5625</v>
      </c>
      <c r="AY1604">
        <v>13.55625</v>
      </c>
      <c r="AZ1604">
        <v>16.053325000000001</v>
      </c>
      <c r="BF1604" s="8"/>
      <c r="BG1604" s="8"/>
      <c r="BH1604" s="8"/>
      <c r="BI1604" s="11"/>
      <c r="BJ1604" s="11"/>
      <c r="BK1604" s="8"/>
      <c r="BL1604" s="8"/>
      <c r="BM1604" s="8"/>
      <c r="BN1604" s="8"/>
      <c r="BO1604" s="8"/>
      <c r="BP1604" s="8"/>
      <c r="BQ1604" s="8"/>
      <c r="BR1604" s="8"/>
    </row>
    <row r="1605" spans="1:70" x14ac:dyDescent="0.3">
      <c r="A1605" s="43" t="s">
        <v>624</v>
      </c>
      <c r="B1605" t="s">
        <v>4676</v>
      </c>
      <c r="C1605" t="s">
        <v>110</v>
      </c>
      <c r="D1605" s="8" t="s">
        <v>104</v>
      </c>
      <c r="E1605" s="8" t="s">
        <v>126</v>
      </c>
      <c r="F1605" s="8" t="s">
        <v>15</v>
      </c>
      <c r="G1605" s="8" t="s">
        <v>9247</v>
      </c>
      <c r="H1605" s="8" t="s">
        <v>114</v>
      </c>
      <c r="I1605" s="8" t="s">
        <v>12</v>
      </c>
      <c r="J1605" s="8">
        <v>340</v>
      </c>
      <c r="K1605" s="14" t="s">
        <v>623</v>
      </c>
      <c r="L1605" s="14" t="s">
        <v>6180</v>
      </c>
      <c r="M1605" s="10">
        <v>1.3564696310653499</v>
      </c>
      <c r="N1605" s="8" t="s">
        <v>8655</v>
      </c>
      <c r="O1605" s="8" t="s">
        <v>125</v>
      </c>
      <c r="P1605" s="9">
        <v>0.67878472222222219</v>
      </c>
      <c r="Q1605" s="9">
        <v>0.68549768518518517</v>
      </c>
      <c r="R1605" s="8">
        <v>0</v>
      </c>
      <c r="S1605" s="10">
        <v>3.5333333333333332</v>
      </c>
      <c r="T1605" s="8" t="s">
        <v>4678</v>
      </c>
      <c r="U1605" s="8" t="s">
        <v>4679</v>
      </c>
      <c r="V1605" s="10">
        <v>0.231874960649287</v>
      </c>
      <c r="W1605">
        <v>1209.22</v>
      </c>
      <c r="X1605" s="8">
        <v>0</v>
      </c>
      <c r="Y1605" s="8">
        <v>0</v>
      </c>
      <c r="Z1605">
        <v>0</v>
      </c>
      <c r="AA1605">
        <v>0</v>
      </c>
      <c r="AB1605" s="8">
        <f>Solution[[#This Row],[Old Stop]] +1</f>
        <v>341</v>
      </c>
      <c r="AC1605" s="8" t="str">
        <f>_xlfn.CONCAT(Solution[[#This Row],[Old Rt '#]],"_",Solution[[#This Row],[Week '#]],"_", _xlfn.SWITCH(Solution[[#This Row],[Old Delivery Day]], "M", "Monday", "T", "Tuesday", "W", "Wednesday", "R", "Thursday", "F", "Friday"))</f>
        <v>102_Week4_Wednesday</v>
      </c>
      <c r="AD1605" s="20">
        <v>46.65</v>
      </c>
      <c r="AE1605" s="20">
        <v>45.115699999999997</v>
      </c>
      <c r="AF1605" s="20">
        <v>47.653300000000002</v>
      </c>
      <c r="AG1605" s="20">
        <v>42.461399999999998</v>
      </c>
      <c r="AH1605">
        <v>26</v>
      </c>
      <c r="AI1605" s="8" t="s">
        <v>4667</v>
      </c>
      <c r="AJ1605" s="8" t="s">
        <v>5704</v>
      </c>
      <c r="AK1605" s="8">
        <v>1</v>
      </c>
      <c r="AL1605" s="8">
        <v>0</v>
      </c>
      <c r="AM1605" s="11">
        <v>22.43</v>
      </c>
      <c r="AN1605" s="11">
        <v>20.495000000000001</v>
      </c>
      <c r="AO1605" t="s">
        <v>163</v>
      </c>
      <c r="AP1605" s="8" t="s">
        <v>191</v>
      </c>
      <c r="AQ1605" s="8" t="s">
        <v>44</v>
      </c>
      <c r="AR1605" s="8" t="s">
        <v>163</v>
      </c>
      <c r="AS1605" s="8" t="s">
        <v>163</v>
      </c>
      <c r="AT1605" s="8" t="s">
        <v>168</v>
      </c>
      <c r="AU160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05" s="8">
        <v>0</v>
      </c>
      <c r="AW1605">
        <v>11.6625</v>
      </c>
      <c r="AX1605">
        <v>11.278924999999999</v>
      </c>
      <c r="AY1605">
        <v>11.913325</v>
      </c>
      <c r="AZ1605">
        <v>10.615349999999999</v>
      </c>
      <c r="BF1605" s="8"/>
      <c r="BG1605" s="8"/>
      <c r="BH1605" s="8"/>
      <c r="BI1605" s="11"/>
      <c r="BJ1605" s="11"/>
      <c r="BK1605" s="8"/>
      <c r="BL1605" s="8"/>
      <c r="BM1605" s="8"/>
      <c r="BN1605" s="8"/>
      <c r="BO1605" s="8"/>
      <c r="BP1605" s="8"/>
      <c r="BQ1605" s="8"/>
      <c r="BR1605" s="8"/>
    </row>
    <row r="1606" spans="1:70" x14ac:dyDescent="0.3">
      <c r="A1606" s="43" t="s">
        <v>284</v>
      </c>
      <c r="B1606" t="s">
        <v>5494</v>
      </c>
      <c r="C1606" t="s">
        <v>110</v>
      </c>
      <c r="D1606" s="8" t="s">
        <v>104</v>
      </c>
      <c r="E1606" s="8" t="s">
        <v>126</v>
      </c>
      <c r="F1606" s="8" t="s">
        <v>14</v>
      </c>
      <c r="G1606" s="8" t="s">
        <v>9255</v>
      </c>
      <c r="H1606" s="8" t="s">
        <v>126</v>
      </c>
      <c r="I1606" s="8" t="s">
        <v>12</v>
      </c>
      <c r="J1606" s="8">
        <v>100</v>
      </c>
      <c r="K1606" s="14" t="s">
        <v>283</v>
      </c>
      <c r="L1606" s="14" t="s">
        <v>6240</v>
      </c>
      <c r="M1606" s="10">
        <v>1.3250479526686301</v>
      </c>
      <c r="N1606" s="8" t="s">
        <v>8707</v>
      </c>
      <c r="O1606" s="8" t="s">
        <v>107</v>
      </c>
      <c r="P1606" s="9">
        <v>0.4826388888888889</v>
      </c>
      <c r="Q1606" s="9">
        <v>0.48935185185185187</v>
      </c>
      <c r="R1606" s="8">
        <v>0</v>
      </c>
      <c r="S1606" s="10">
        <v>2.65</v>
      </c>
      <c r="T1606" s="8" t="s">
        <v>5496</v>
      </c>
      <c r="U1606" s="8" t="s">
        <v>5497</v>
      </c>
      <c r="V1606" s="10">
        <v>0.417745286036179</v>
      </c>
      <c r="W1606">
        <v>459.56</v>
      </c>
      <c r="X1606" s="8">
        <v>0</v>
      </c>
      <c r="Y1606" s="8">
        <v>0</v>
      </c>
      <c r="Z1606">
        <v>0</v>
      </c>
      <c r="AA1606">
        <v>0</v>
      </c>
      <c r="AB1606" s="8">
        <f>Solution[[#This Row],[Old Stop]] +1</f>
        <v>101</v>
      </c>
      <c r="AC1606" s="8" t="str">
        <f>_xlfn.CONCAT(Solution[[#This Row],[Old Rt '#]],"_",Solution[[#This Row],[Week '#]],"_", _xlfn.SWITCH(Solution[[#This Row],[Old Delivery Day]], "M", "Monday", "T", "Tuesday", "W", "Wednesday", "R", "Thursday", "F", "Friday"))</f>
        <v>103_Week4_Wednesday</v>
      </c>
      <c r="AD1606" s="20">
        <v>35.03</v>
      </c>
      <c r="AE1606" s="20">
        <v>35.03</v>
      </c>
      <c r="AF1606" s="20">
        <v>35.956600000000002</v>
      </c>
      <c r="AG1606" s="20">
        <v>36.42</v>
      </c>
      <c r="AH1606">
        <v>9.65</v>
      </c>
      <c r="AI1606" s="8" t="s">
        <v>4836</v>
      </c>
      <c r="AJ1606" s="8" t="s">
        <v>5703</v>
      </c>
      <c r="AK1606" s="8">
        <v>1</v>
      </c>
      <c r="AL1606" s="8">
        <v>0</v>
      </c>
      <c r="AM1606" s="11">
        <v>8.7575000000000003</v>
      </c>
      <c r="AN1606" s="11">
        <v>9.1050000000000004</v>
      </c>
      <c r="AO1606" t="s">
        <v>163</v>
      </c>
      <c r="AP1606" s="8" t="s">
        <v>191</v>
      </c>
      <c r="AQ1606" s="8" t="s">
        <v>44</v>
      </c>
      <c r="AR1606" s="8" t="s">
        <v>164</v>
      </c>
      <c r="AS1606" s="8" t="s">
        <v>163</v>
      </c>
      <c r="AT1606" s="8" t="s">
        <v>168</v>
      </c>
      <c r="AU160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06" s="8">
        <v>0</v>
      </c>
      <c r="AW1606">
        <v>8.7575000000000003</v>
      </c>
      <c r="AX1606">
        <v>8.7575000000000003</v>
      </c>
      <c r="AY1606">
        <v>8.9891500000000004</v>
      </c>
      <c r="AZ1606">
        <v>9.1050000000000004</v>
      </c>
      <c r="BF1606" s="8"/>
      <c r="BG1606" s="8"/>
      <c r="BH1606" s="8"/>
      <c r="BI1606" s="11"/>
      <c r="BJ1606" s="11"/>
      <c r="BK1606" s="8"/>
      <c r="BL1606" s="8"/>
      <c r="BM1606" s="8"/>
      <c r="BN1606" s="8"/>
      <c r="BO1606" s="8"/>
      <c r="BP1606" s="8"/>
      <c r="BQ1606" s="8"/>
      <c r="BR1606" s="8"/>
    </row>
    <row r="1607" spans="1:70" x14ac:dyDescent="0.3">
      <c r="A1607" s="43" t="s">
        <v>1292</v>
      </c>
      <c r="B1607" t="s">
        <v>5107</v>
      </c>
      <c r="C1607" t="s">
        <v>110</v>
      </c>
      <c r="D1607" s="8" t="s">
        <v>104</v>
      </c>
      <c r="E1607" s="8" t="s">
        <v>126</v>
      </c>
      <c r="F1607" s="8" t="s">
        <v>15</v>
      </c>
      <c r="G1607" s="8" t="s">
        <v>9259</v>
      </c>
      <c r="H1607" s="8" t="s">
        <v>114</v>
      </c>
      <c r="I1607" s="8" t="s">
        <v>12</v>
      </c>
      <c r="J1607" s="8">
        <v>295</v>
      </c>
      <c r="K1607" s="14" t="s">
        <v>1291</v>
      </c>
      <c r="L1607" s="14" t="s">
        <v>6166</v>
      </c>
      <c r="M1607" s="10">
        <v>35.889184225618898</v>
      </c>
      <c r="N1607" s="8" t="s">
        <v>8642</v>
      </c>
      <c r="O1607" s="8" t="s">
        <v>125</v>
      </c>
      <c r="P1607" s="9">
        <v>0.65633101851851849</v>
      </c>
      <c r="Q1607" s="9">
        <v>0.66304398148148147</v>
      </c>
      <c r="R1607" s="8">
        <v>0</v>
      </c>
      <c r="S1607" s="10">
        <v>0.4</v>
      </c>
      <c r="T1607" s="8" t="s">
        <v>5109</v>
      </c>
      <c r="U1607" s="8" t="s">
        <v>5110</v>
      </c>
      <c r="V1607" s="10">
        <v>33.582580803571602</v>
      </c>
      <c r="W1607">
        <v>996.37</v>
      </c>
      <c r="X1607" s="8">
        <v>0</v>
      </c>
      <c r="Y1607" s="8">
        <v>0</v>
      </c>
      <c r="Z1607">
        <v>0</v>
      </c>
      <c r="AA1607">
        <v>0</v>
      </c>
      <c r="AB1607" s="8">
        <f>Solution[[#This Row],[Old Stop]] +1</f>
        <v>296</v>
      </c>
      <c r="AC1607" s="8" t="str">
        <f>_xlfn.CONCAT(Solution[[#This Row],[Old Rt '#]],"_",Solution[[#This Row],[Week '#]],"_", _xlfn.SWITCH(Solution[[#This Row],[Old Delivery Day]], "M", "Monday", "T", "Tuesday", "W", "Wednesday", "R", "Thursday", "F", "Friday"))</f>
        <v>102_Week4_Wednesday</v>
      </c>
      <c r="AD1607" s="20">
        <v>60.13</v>
      </c>
      <c r="AE1607" s="20">
        <v>55.103999999999999</v>
      </c>
      <c r="AF1607" s="20">
        <v>57.493299999999998</v>
      </c>
      <c r="AG1607" s="20">
        <v>64.418499999999995</v>
      </c>
      <c r="AH1607">
        <v>21.56</v>
      </c>
      <c r="AI1607" s="8" t="s">
        <v>4667</v>
      </c>
      <c r="AJ1607" s="8" t="s">
        <v>5704</v>
      </c>
      <c r="AK1607" s="8">
        <v>1</v>
      </c>
      <c r="AL1607" s="8">
        <v>0</v>
      </c>
      <c r="AM1607" s="11">
        <v>0</v>
      </c>
      <c r="AN1607" s="11">
        <v>40.433700000000002</v>
      </c>
      <c r="AO1607" t="s">
        <v>163</v>
      </c>
      <c r="AP1607" s="8" t="s">
        <v>191</v>
      </c>
      <c r="AQ1607" s="8" t="s">
        <v>44</v>
      </c>
      <c r="AR1607" s="8" t="s">
        <v>163</v>
      </c>
      <c r="AS1607" s="8" t="s">
        <v>163</v>
      </c>
      <c r="AT1607" s="8" t="s">
        <v>168</v>
      </c>
      <c r="AU160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07" s="8">
        <v>0</v>
      </c>
      <c r="AW1607">
        <v>15.032500000000001</v>
      </c>
      <c r="AX1607">
        <v>13.776</v>
      </c>
      <c r="AY1607">
        <v>14.373324999999999</v>
      </c>
      <c r="AZ1607">
        <v>16.104624999999999</v>
      </c>
      <c r="BF1607" s="8"/>
      <c r="BG1607" s="8"/>
      <c r="BH1607" s="8"/>
      <c r="BI1607" s="11"/>
      <c r="BJ1607" s="11"/>
      <c r="BK1607" s="8"/>
      <c r="BL1607" s="8"/>
      <c r="BM1607" s="8"/>
      <c r="BN1607" s="8"/>
      <c r="BO1607" s="8"/>
      <c r="BP1607" s="8"/>
      <c r="BQ1607" s="8"/>
      <c r="BR1607" s="8"/>
    </row>
    <row r="1608" spans="1:70" x14ac:dyDescent="0.3">
      <c r="A1608" s="43" t="s">
        <v>1738</v>
      </c>
      <c r="B1608" t="s">
        <v>3748</v>
      </c>
      <c r="C1608" t="s">
        <v>110</v>
      </c>
      <c r="D1608" s="8" t="s">
        <v>104</v>
      </c>
      <c r="E1608" s="8" t="s">
        <v>126</v>
      </c>
      <c r="F1608" s="8" t="s">
        <v>15</v>
      </c>
      <c r="G1608" s="8" t="s">
        <v>9261</v>
      </c>
      <c r="H1608" s="8" t="s">
        <v>290</v>
      </c>
      <c r="I1608" s="8" t="s">
        <v>15</v>
      </c>
      <c r="J1608" s="8">
        <v>297</v>
      </c>
      <c r="K1608" s="14" t="s">
        <v>1737</v>
      </c>
      <c r="L1608" s="14" t="s">
        <v>6172</v>
      </c>
      <c r="M1608" s="10">
        <v>6.8565858232432206E-2</v>
      </c>
      <c r="N1608" s="8" t="s">
        <v>8652</v>
      </c>
      <c r="O1608" s="8" t="s">
        <v>125</v>
      </c>
      <c r="P1608" s="9">
        <v>0.72193287037037035</v>
      </c>
      <c r="Q1608" s="9">
        <v>0.72555555555555551</v>
      </c>
      <c r="R1608" s="8">
        <v>0</v>
      </c>
      <c r="S1608" s="10">
        <v>5.1166666666666671</v>
      </c>
      <c r="T1608" s="8" t="s">
        <v>5097</v>
      </c>
      <c r="U1608" s="8" t="s">
        <v>5098</v>
      </c>
      <c r="V1608" s="10">
        <v>6.6167575678190704E-2</v>
      </c>
      <c r="W1608">
        <v>542.91999999999996</v>
      </c>
      <c r="X1608" s="8">
        <v>0</v>
      </c>
      <c r="Y1608" s="8">
        <v>0</v>
      </c>
      <c r="Z1608">
        <v>0</v>
      </c>
      <c r="AA1608">
        <v>0</v>
      </c>
      <c r="AB1608" s="8">
        <f>Solution[[#This Row],[Old Stop]] +1</f>
        <v>298</v>
      </c>
      <c r="AC1608" s="8" t="str">
        <f>_xlfn.CONCAT(Solution[[#This Row],[Old Rt '#]],"_",Solution[[#This Row],[Week '#]],"_", _xlfn.SWITCH(Solution[[#This Row],[Old Delivery Day]], "M", "Monday", "T", "Tuesday", "W", "Wednesday", "R", "Thursday", "F", "Friday"))</f>
        <v>105_Week4_Tuesday</v>
      </c>
      <c r="AD1608" s="20">
        <v>20.69</v>
      </c>
      <c r="AE1608" s="20">
        <v>20.69</v>
      </c>
      <c r="AF1608" s="20">
        <v>21.243300000000001</v>
      </c>
      <c r="AG1608" s="20">
        <v>21.52</v>
      </c>
      <c r="AH1608">
        <v>11.41</v>
      </c>
      <c r="AI1608" s="8" t="s">
        <v>4667</v>
      </c>
      <c r="AJ1608" s="8" t="s">
        <v>5704</v>
      </c>
      <c r="AK1608" s="8">
        <v>1</v>
      </c>
      <c r="AL1608" s="8">
        <v>0</v>
      </c>
      <c r="AM1608" s="11">
        <v>10.345000000000001</v>
      </c>
      <c r="AN1608" s="11">
        <v>10.76</v>
      </c>
      <c r="AO1608" t="s">
        <v>163</v>
      </c>
      <c r="AP1608" s="8" t="s">
        <v>191</v>
      </c>
      <c r="AQ1608" s="8" t="s">
        <v>44</v>
      </c>
      <c r="AR1608" s="8" t="s">
        <v>163</v>
      </c>
      <c r="AS1608" s="8" t="s">
        <v>164</v>
      </c>
      <c r="AT1608" s="8" t="s">
        <v>168</v>
      </c>
      <c r="AU160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08" s="8">
        <v>0</v>
      </c>
      <c r="AW1608">
        <v>5.1725000000000003</v>
      </c>
      <c r="AX1608">
        <v>5.1725000000000003</v>
      </c>
      <c r="AY1608">
        <v>5.3108250000000004</v>
      </c>
      <c r="AZ1608">
        <v>5.38</v>
      </c>
      <c r="BF1608" s="8"/>
      <c r="BG1608" s="8"/>
      <c r="BH1608" s="8"/>
      <c r="BI1608" s="11"/>
      <c r="BJ1608" s="11"/>
      <c r="BK1608" s="8"/>
      <c r="BL1608" s="8"/>
      <c r="BM1608" s="8"/>
      <c r="BN1608" s="8"/>
      <c r="BO1608" s="8"/>
      <c r="BP1608" s="8"/>
      <c r="BQ1608" s="8"/>
      <c r="BR1608" s="8"/>
    </row>
    <row r="1609" spans="1:70" x14ac:dyDescent="0.3">
      <c r="A1609" s="43" t="s">
        <v>1294</v>
      </c>
      <c r="B1609" t="s">
        <v>4100</v>
      </c>
      <c r="C1609" t="s">
        <v>110</v>
      </c>
      <c r="D1609" s="8" t="s">
        <v>104</v>
      </c>
      <c r="E1609" s="8" t="s">
        <v>126</v>
      </c>
      <c r="F1609" s="8" t="s">
        <v>15</v>
      </c>
      <c r="G1609" s="8" t="s">
        <v>9249</v>
      </c>
      <c r="H1609" s="8" t="s">
        <v>114</v>
      </c>
      <c r="I1609" s="8" t="s">
        <v>12</v>
      </c>
      <c r="J1609" s="8">
        <v>300</v>
      </c>
      <c r="K1609" s="14" t="s">
        <v>1293</v>
      </c>
      <c r="L1609" s="14" t="s">
        <v>6179</v>
      </c>
      <c r="M1609" s="10">
        <v>3.0805489519214002</v>
      </c>
      <c r="N1609" s="8" t="s">
        <v>8637</v>
      </c>
      <c r="O1609" s="8" t="s">
        <v>129</v>
      </c>
      <c r="P1609" s="9">
        <v>0.66518518518518521</v>
      </c>
      <c r="Q1609" s="9">
        <v>0.66531249999999997</v>
      </c>
      <c r="R1609" s="8">
        <v>0</v>
      </c>
      <c r="S1609" s="10">
        <v>0.15</v>
      </c>
      <c r="T1609" s="8" t="s">
        <v>4102</v>
      </c>
      <c r="U1609" s="8" t="s">
        <v>4103</v>
      </c>
      <c r="V1609" s="10">
        <v>2.1947021502189501</v>
      </c>
      <c r="W1609">
        <v>1445.35</v>
      </c>
      <c r="X1609" s="8">
        <v>0</v>
      </c>
      <c r="Y1609" s="8">
        <v>0</v>
      </c>
      <c r="Z1609">
        <v>0</v>
      </c>
      <c r="AA1609">
        <v>0</v>
      </c>
      <c r="AB1609" s="8">
        <f>Solution[[#This Row],[Old Stop]] +1</f>
        <v>301</v>
      </c>
      <c r="AC1609" s="8" t="str">
        <f>_xlfn.CONCAT(Solution[[#This Row],[Old Rt '#]],"_",Solution[[#This Row],[Week '#]],"_", _xlfn.SWITCH(Solution[[#This Row],[Old Delivery Day]], "M", "Monday", "T", "Tuesday", "W", "Wednesday", "R", "Thursday", "F", "Friday"))</f>
        <v>102_Week4_Wednesday</v>
      </c>
      <c r="AD1609" s="20">
        <v>54.92</v>
      </c>
      <c r="AE1609" s="20">
        <v>54.92</v>
      </c>
      <c r="AF1609" s="20">
        <v>56.698500000000003</v>
      </c>
      <c r="AG1609" s="20">
        <v>57.41</v>
      </c>
      <c r="AH1609">
        <v>28.71</v>
      </c>
      <c r="AI1609" s="8" t="s">
        <v>4667</v>
      </c>
      <c r="AJ1609" s="8" t="s">
        <v>5704</v>
      </c>
      <c r="AK1609" s="8">
        <v>1</v>
      </c>
      <c r="AL1609" s="8">
        <v>0</v>
      </c>
      <c r="AM1609" s="11">
        <v>27.46</v>
      </c>
      <c r="AN1609" s="11">
        <v>28.704999999999998</v>
      </c>
      <c r="AO1609" t="s">
        <v>163</v>
      </c>
      <c r="AP1609" s="8" t="s">
        <v>191</v>
      </c>
      <c r="AQ1609" s="8" t="s">
        <v>44</v>
      </c>
      <c r="AR1609" s="8" t="s">
        <v>163</v>
      </c>
      <c r="AS1609" s="8" t="s">
        <v>163</v>
      </c>
      <c r="AT1609" s="8" t="s">
        <v>168</v>
      </c>
      <c r="AU160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09" s="8">
        <v>0</v>
      </c>
      <c r="AW1609">
        <v>13.73</v>
      </c>
      <c r="AX1609">
        <v>13.73</v>
      </c>
      <c r="AY1609">
        <v>14.174625000000001</v>
      </c>
      <c r="AZ1609">
        <v>14.352499999999999</v>
      </c>
      <c r="BF1609" s="8"/>
      <c r="BG1609" s="8"/>
      <c r="BH1609" s="8"/>
      <c r="BI1609" s="11"/>
      <c r="BJ1609" s="11"/>
      <c r="BK1609" s="8"/>
      <c r="BL1609" s="8"/>
      <c r="BM1609" s="8"/>
      <c r="BN1609" s="8"/>
      <c r="BO1609" s="8"/>
      <c r="BP1609" s="8"/>
      <c r="BQ1609" s="8"/>
      <c r="BR1609" s="8"/>
    </row>
    <row r="1610" spans="1:70" x14ac:dyDescent="0.3">
      <c r="A1610" s="43" t="s">
        <v>1290</v>
      </c>
      <c r="B1610" t="s">
        <v>4680</v>
      </c>
      <c r="C1610" t="s">
        <v>110</v>
      </c>
      <c r="D1610" s="8" t="s">
        <v>104</v>
      </c>
      <c r="E1610" s="8" t="s">
        <v>126</v>
      </c>
      <c r="F1610" s="8" t="s">
        <v>15</v>
      </c>
      <c r="G1610" s="8" t="s">
        <v>9257</v>
      </c>
      <c r="H1610" s="8" t="s">
        <v>114</v>
      </c>
      <c r="I1610" s="8" t="s">
        <v>12</v>
      </c>
      <c r="J1610" s="8">
        <v>290</v>
      </c>
      <c r="K1610" s="14" t="s">
        <v>1289</v>
      </c>
      <c r="L1610" s="14" t="s">
        <v>6178</v>
      </c>
      <c r="M1610" s="10">
        <v>0.64166009601740404</v>
      </c>
      <c r="N1610" s="8" t="s">
        <v>8645</v>
      </c>
      <c r="O1610" s="8" t="s">
        <v>125</v>
      </c>
      <c r="P1610" s="9">
        <v>0.68594907407407413</v>
      </c>
      <c r="Q1610" s="9">
        <v>0.69266203703703699</v>
      </c>
      <c r="R1610" s="8">
        <v>0</v>
      </c>
      <c r="S1610" s="10">
        <v>0.30833333333333335</v>
      </c>
      <c r="T1610" s="8" t="s">
        <v>4682</v>
      </c>
      <c r="U1610" s="8" t="s">
        <v>4683</v>
      </c>
      <c r="V1610" s="10">
        <v>0.17662761496012599</v>
      </c>
      <c r="W1610">
        <v>1556.56</v>
      </c>
      <c r="X1610" s="8">
        <v>0</v>
      </c>
      <c r="Y1610" s="8">
        <v>0</v>
      </c>
      <c r="Z1610">
        <v>0</v>
      </c>
      <c r="AA1610">
        <v>0</v>
      </c>
      <c r="AB1610" s="8">
        <f>Solution[[#This Row],[Old Stop]] +1</f>
        <v>291</v>
      </c>
      <c r="AC1610" s="8" t="str">
        <f>_xlfn.CONCAT(Solution[[#This Row],[Old Rt '#]],"_",Solution[[#This Row],[Week '#]],"_", _xlfn.SWITCH(Solution[[#This Row],[Old Delivery Day]], "M", "Monday", "T", "Tuesday", "W", "Wednesday", "R", "Thursday", "F", "Friday"))</f>
        <v>102_Week4_Wednesday</v>
      </c>
      <c r="AD1610" s="20">
        <v>95.93</v>
      </c>
      <c r="AE1610" s="20">
        <v>87.168000000000006</v>
      </c>
      <c r="AF1610" s="20">
        <v>81.956599999999995</v>
      </c>
      <c r="AG1610" s="20">
        <v>105.73</v>
      </c>
      <c r="AH1610">
        <v>30.73</v>
      </c>
      <c r="AI1610" s="8" t="s">
        <v>4667</v>
      </c>
      <c r="AJ1610" s="8" t="s">
        <v>5704</v>
      </c>
      <c r="AK1610" s="8">
        <v>1</v>
      </c>
      <c r="AL1610" s="8">
        <v>0</v>
      </c>
      <c r="AM1610" s="11">
        <v>0</v>
      </c>
      <c r="AN1610" s="11">
        <v>53.88</v>
      </c>
      <c r="AO1610" t="s">
        <v>163</v>
      </c>
      <c r="AP1610" s="8" t="s">
        <v>191</v>
      </c>
      <c r="AQ1610" s="8" t="s">
        <v>44</v>
      </c>
      <c r="AR1610" s="8" t="s">
        <v>163</v>
      </c>
      <c r="AS1610" s="8" t="s">
        <v>163</v>
      </c>
      <c r="AT1610" s="8" t="s">
        <v>168</v>
      </c>
      <c r="AU161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10" s="8">
        <v>0</v>
      </c>
      <c r="AW1610">
        <v>23.982500000000002</v>
      </c>
      <c r="AX1610">
        <v>21.792000000000002</v>
      </c>
      <c r="AY1610">
        <v>20.489149999999999</v>
      </c>
      <c r="AZ1610">
        <v>26.432500000000001</v>
      </c>
      <c r="BF1610" s="8"/>
      <c r="BG1610" s="8"/>
      <c r="BH1610" s="8"/>
      <c r="BI1610" s="11"/>
      <c r="BJ1610" s="11"/>
      <c r="BK1610" s="8"/>
      <c r="BL1610" s="8"/>
      <c r="BM1610" s="8"/>
      <c r="BN1610" s="8"/>
      <c r="BO1610" s="8"/>
      <c r="BP1610" s="8"/>
      <c r="BQ1610" s="8"/>
      <c r="BR1610" s="8"/>
    </row>
    <row r="1611" spans="1:70" x14ac:dyDescent="0.3">
      <c r="A1611" s="43" t="s">
        <v>397</v>
      </c>
      <c r="B1611" t="s">
        <v>4876</v>
      </c>
      <c r="C1611" t="s">
        <v>110</v>
      </c>
      <c r="D1611" s="8" t="s">
        <v>104</v>
      </c>
      <c r="E1611" s="8" t="s">
        <v>126</v>
      </c>
      <c r="F1611" s="8" t="s">
        <v>48</v>
      </c>
      <c r="G1611" s="8" t="s">
        <v>9268</v>
      </c>
      <c r="H1611" s="8" t="s">
        <v>126</v>
      </c>
      <c r="I1611" s="8" t="s">
        <v>12</v>
      </c>
      <c r="J1611" s="8">
        <v>270</v>
      </c>
      <c r="K1611" s="14" t="s">
        <v>396</v>
      </c>
      <c r="L1611" s="14" t="s">
        <v>6142</v>
      </c>
      <c r="M1611" s="10">
        <v>0.26434816056564597</v>
      </c>
      <c r="N1611" s="8" t="s">
        <v>8627</v>
      </c>
      <c r="O1611" s="8" t="s">
        <v>125</v>
      </c>
      <c r="P1611" s="9">
        <v>0.5587037037037037</v>
      </c>
      <c r="Q1611" s="9">
        <v>0.5715393518518519</v>
      </c>
      <c r="R1611" s="8">
        <v>0</v>
      </c>
      <c r="S1611" s="10">
        <v>11.533333333333333</v>
      </c>
      <c r="T1611" s="8" t="s">
        <v>4878</v>
      </c>
      <c r="U1611" s="8" t="s">
        <v>4879</v>
      </c>
      <c r="V1611" s="10">
        <v>8.7207507890094599E-2</v>
      </c>
      <c r="W1611">
        <v>1125.55</v>
      </c>
      <c r="X1611" s="8">
        <v>0</v>
      </c>
      <c r="Y1611" s="8">
        <v>0</v>
      </c>
      <c r="Z1611">
        <v>0</v>
      </c>
      <c r="AA1611">
        <v>0</v>
      </c>
      <c r="AB1611" s="8">
        <f>Solution[[#This Row],[Old Stop]] +1</f>
        <v>271</v>
      </c>
      <c r="AC1611" s="8" t="str">
        <f>_xlfn.CONCAT(Solution[[#This Row],[Old Rt '#]],"_",Solution[[#This Row],[Week '#]],"_", _xlfn.SWITCH(Solution[[#This Row],[Old Delivery Day]], "M", "Monday", "T", "Tuesday", "W", "Wednesday", "R", "Thursday", "F", "Friday"))</f>
        <v>103_Week4_Wednesday</v>
      </c>
      <c r="AD1611" s="20">
        <v>39.380000000000003</v>
      </c>
      <c r="AE1611" s="20">
        <v>45.988700000000001</v>
      </c>
      <c r="AF1611" s="20">
        <v>40.426600000000001</v>
      </c>
      <c r="AG1611" s="20">
        <v>40.950000000000003</v>
      </c>
      <c r="AH1611">
        <v>21.71</v>
      </c>
      <c r="AI1611" s="8" t="s">
        <v>3810</v>
      </c>
      <c r="AJ1611" s="8" t="s">
        <v>5625</v>
      </c>
      <c r="AK1611" s="8">
        <v>1</v>
      </c>
      <c r="AL1611" s="8">
        <v>0</v>
      </c>
      <c r="AM1611" s="11">
        <v>19.690000000000001</v>
      </c>
      <c r="AN1611" s="11">
        <v>20.475000000000001</v>
      </c>
      <c r="AO1611" t="s">
        <v>163</v>
      </c>
      <c r="AP1611" s="8" t="s">
        <v>191</v>
      </c>
      <c r="AQ1611" s="8" t="s">
        <v>44</v>
      </c>
      <c r="AR1611" s="8" t="s">
        <v>164</v>
      </c>
      <c r="AS1611" s="8" t="s">
        <v>163</v>
      </c>
      <c r="AT1611" s="8" t="s">
        <v>168</v>
      </c>
      <c r="AU161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1" s="8">
        <v>0</v>
      </c>
      <c r="AW1611">
        <v>9.8450000000000006</v>
      </c>
      <c r="AX1611">
        <v>11.497175</v>
      </c>
      <c r="AY1611">
        <v>10.10665</v>
      </c>
      <c r="AZ1611">
        <v>10.237500000000001</v>
      </c>
      <c r="BF1611" s="8"/>
      <c r="BG1611" s="8"/>
      <c r="BH1611" s="8"/>
      <c r="BI1611" s="11"/>
      <c r="BJ1611" s="11"/>
      <c r="BK1611" s="8"/>
      <c r="BL1611" s="8"/>
      <c r="BM1611" s="8"/>
      <c r="BN1611" s="8"/>
      <c r="BO1611" s="8"/>
      <c r="BP1611" s="8"/>
      <c r="BQ1611" s="8"/>
      <c r="BR1611" s="8"/>
    </row>
    <row r="1612" spans="1:70" x14ac:dyDescent="0.3">
      <c r="A1612" s="43" t="s">
        <v>238</v>
      </c>
      <c r="B1612" t="s">
        <v>5490</v>
      </c>
      <c r="C1612" t="s">
        <v>110</v>
      </c>
      <c r="D1612" s="8" t="s">
        <v>104</v>
      </c>
      <c r="E1612" s="8" t="s">
        <v>126</v>
      </c>
      <c r="F1612" s="8" t="s">
        <v>14</v>
      </c>
      <c r="G1612" s="8" t="s">
        <v>9251</v>
      </c>
      <c r="H1612" s="8" t="s">
        <v>126</v>
      </c>
      <c r="I1612" s="8" t="s">
        <v>48</v>
      </c>
      <c r="J1612" s="8">
        <v>110</v>
      </c>
      <c r="K1612" s="14" t="s">
        <v>237</v>
      </c>
      <c r="L1612" s="14" t="s">
        <v>6253</v>
      </c>
      <c r="M1612" s="10">
        <v>0.44244390384568499</v>
      </c>
      <c r="N1612" s="8" t="s">
        <v>8706</v>
      </c>
      <c r="O1612" s="8" t="s">
        <v>107</v>
      </c>
      <c r="P1612" s="9">
        <v>0.40244212962962961</v>
      </c>
      <c r="Q1612" s="9">
        <v>0.41056712962962966</v>
      </c>
      <c r="R1612" s="8">
        <v>0</v>
      </c>
      <c r="S1612" s="10">
        <v>11.700000000000001</v>
      </c>
      <c r="T1612" s="8" t="s">
        <v>5492</v>
      </c>
      <c r="U1612" s="8" t="s">
        <v>5493</v>
      </c>
      <c r="V1612" s="10">
        <v>0.24392091868701701</v>
      </c>
      <c r="W1612">
        <v>447.41</v>
      </c>
      <c r="X1612" s="8">
        <v>0</v>
      </c>
      <c r="Y1612" s="8">
        <v>0</v>
      </c>
      <c r="Z1612">
        <v>0</v>
      </c>
      <c r="AA1612">
        <v>0</v>
      </c>
      <c r="AB1612" s="8">
        <f>Solution[[#This Row],[Old Stop]] +1</f>
        <v>111</v>
      </c>
      <c r="AC1612" s="8" t="str">
        <f>_xlfn.CONCAT(Solution[[#This Row],[Old Rt '#]],"_",Solution[[#This Row],[Week '#]],"_", _xlfn.SWITCH(Solution[[#This Row],[Old Delivery Day]], "M", "Monday", "T", "Tuesday", "W", "Wednesday", "R", "Thursday", "F", "Friday"))</f>
        <v>103_Week4_Thursday</v>
      </c>
      <c r="AD1612" s="20">
        <v>40.090000000000003</v>
      </c>
      <c r="AE1612" s="20">
        <v>40.090000000000003</v>
      </c>
      <c r="AF1612" s="20">
        <v>41.695</v>
      </c>
      <c r="AG1612" s="20">
        <v>43.3</v>
      </c>
      <c r="AH1612">
        <v>5.74</v>
      </c>
      <c r="AI1612" s="8" t="s">
        <v>4836</v>
      </c>
      <c r="AJ1612" s="8" t="s">
        <v>5703</v>
      </c>
      <c r="AK1612" s="8">
        <v>1</v>
      </c>
      <c r="AL1612" s="8">
        <v>0</v>
      </c>
      <c r="AM1612" s="11">
        <v>10.022500000000001</v>
      </c>
      <c r="AN1612" s="11">
        <v>10.824999999999999</v>
      </c>
      <c r="AO1612" t="s">
        <v>163</v>
      </c>
      <c r="AP1612" s="8" t="s">
        <v>191</v>
      </c>
      <c r="AQ1612" s="8" t="s">
        <v>44</v>
      </c>
      <c r="AR1612" s="8" t="s">
        <v>164</v>
      </c>
      <c r="AS1612" s="8" t="s">
        <v>163</v>
      </c>
      <c r="AT1612" s="8" t="s">
        <v>168</v>
      </c>
      <c r="AU161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2" s="8">
        <v>0</v>
      </c>
      <c r="AW1612">
        <v>10.022500000000001</v>
      </c>
      <c r="AX1612">
        <v>10.022500000000001</v>
      </c>
      <c r="AY1612">
        <v>10.42375</v>
      </c>
      <c r="AZ1612">
        <v>10.824999999999999</v>
      </c>
      <c r="BF1612" s="8"/>
      <c r="BG1612" s="8"/>
      <c r="BH1612" s="8"/>
      <c r="BI1612" s="11"/>
      <c r="BJ1612" s="11"/>
      <c r="BK1612" s="8"/>
      <c r="BL1612" s="8"/>
      <c r="BM1612" s="8"/>
      <c r="BN1612" s="8"/>
      <c r="BO1612" s="8"/>
      <c r="BP1612" s="8"/>
      <c r="BQ1612" s="8"/>
      <c r="BR1612" s="8"/>
    </row>
    <row r="1613" spans="1:70" x14ac:dyDescent="0.3">
      <c r="A1613" s="43" t="s">
        <v>1445</v>
      </c>
      <c r="B1613" t="s">
        <v>5089</v>
      </c>
      <c r="C1613" t="s">
        <v>110</v>
      </c>
      <c r="D1613" s="8" t="s">
        <v>104</v>
      </c>
      <c r="E1613" s="8" t="s">
        <v>126</v>
      </c>
      <c r="F1613" s="8" t="s">
        <v>14</v>
      </c>
      <c r="G1613" s="8" t="s">
        <v>9247</v>
      </c>
      <c r="H1613" s="8" t="s">
        <v>126</v>
      </c>
      <c r="I1613" s="8" t="s">
        <v>12</v>
      </c>
      <c r="J1613" s="8">
        <v>145</v>
      </c>
      <c r="K1613" s="14" t="s">
        <v>1444</v>
      </c>
      <c r="L1613" s="14" t="s">
        <v>6238</v>
      </c>
      <c r="M1613" s="10">
        <v>6.7831065530884302</v>
      </c>
      <c r="N1613" s="8" t="s">
        <v>8712</v>
      </c>
      <c r="O1613" s="8" t="s">
        <v>123</v>
      </c>
      <c r="P1613" s="9">
        <v>0.47125</v>
      </c>
      <c r="Q1613" s="9">
        <v>0.47796296296296298</v>
      </c>
      <c r="R1613" s="8">
        <v>0</v>
      </c>
      <c r="S1613" s="10">
        <v>12.916666666666666</v>
      </c>
      <c r="T1613" s="8" t="s">
        <v>5091</v>
      </c>
      <c r="U1613" s="8" t="s">
        <v>5092</v>
      </c>
      <c r="V1613" s="10">
        <v>3.39249974198844</v>
      </c>
      <c r="W1613">
        <v>783.04</v>
      </c>
      <c r="X1613" s="8">
        <v>0</v>
      </c>
      <c r="Y1613" s="8">
        <v>0</v>
      </c>
      <c r="Z1613">
        <v>0</v>
      </c>
      <c r="AA1613">
        <v>0</v>
      </c>
      <c r="AB1613" s="8">
        <f>Solution[[#This Row],[Old Stop]] +1</f>
        <v>146</v>
      </c>
      <c r="AC1613" s="8" t="str">
        <f>_xlfn.CONCAT(Solution[[#This Row],[Old Rt '#]],"_",Solution[[#This Row],[Week '#]],"_", _xlfn.SWITCH(Solution[[#This Row],[Old Delivery Day]], "M", "Monday", "T", "Tuesday", "W", "Wednesday", "R", "Thursday", "F", "Friday"))</f>
        <v>103_Week4_Wednesday</v>
      </c>
      <c r="AD1613" s="20">
        <v>59.68</v>
      </c>
      <c r="AE1613" s="20">
        <v>59.68</v>
      </c>
      <c r="AF1613" s="20">
        <v>61.28</v>
      </c>
      <c r="AG1613" s="20">
        <v>62.08</v>
      </c>
      <c r="AH1613">
        <v>16.45</v>
      </c>
      <c r="AI1613" s="8" t="s">
        <v>4836</v>
      </c>
      <c r="AJ1613" s="8" t="s">
        <v>5703</v>
      </c>
      <c r="AK1613" s="8">
        <v>1</v>
      </c>
      <c r="AL1613" s="8">
        <v>0</v>
      </c>
      <c r="AM1613" s="11">
        <v>14.92</v>
      </c>
      <c r="AN1613" s="11">
        <v>15.52</v>
      </c>
      <c r="AO1613" t="s">
        <v>163</v>
      </c>
      <c r="AP1613" s="8" t="s">
        <v>191</v>
      </c>
      <c r="AQ1613" s="8" t="s">
        <v>44</v>
      </c>
      <c r="AR1613" s="8" t="s">
        <v>164</v>
      </c>
      <c r="AS1613" s="8" t="s">
        <v>163</v>
      </c>
      <c r="AT1613" s="8" t="s">
        <v>168</v>
      </c>
      <c r="AU161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3" s="8">
        <v>0</v>
      </c>
      <c r="AW1613">
        <v>14.92</v>
      </c>
      <c r="AX1613">
        <v>14.92</v>
      </c>
      <c r="AY1613">
        <v>15.32</v>
      </c>
      <c r="AZ1613">
        <v>15.52</v>
      </c>
      <c r="BF1613" s="8"/>
      <c r="BG1613" s="8"/>
      <c r="BH1613" s="8"/>
      <c r="BI1613" s="11"/>
      <c r="BJ1613" s="11"/>
      <c r="BK1613" s="8"/>
      <c r="BL1613" s="8"/>
      <c r="BM1613" s="8"/>
      <c r="BN1613" s="8"/>
      <c r="BO1613" s="8"/>
      <c r="BP1613" s="8"/>
      <c r="BQ1613" s="8"/>
      <c r="BR1613" s="8"/>
    </row>
    <row r="1614" spans="1:70" x14ac:dyDescent="0.3">
      <c r="A1614" s="43" t="s">
        <v>336</v>
      </c>
      <c r="B1614" t="s">
        <v>5626</v>
      </c>
      <c r="C1614" t="s">
        <v>110</v>
      </c>
      <c r="D1614" s="8" t="s">
        <v>104</v>
      </c>
      <c r="E1614" s="8" t="s">
        <v>126</v>
      </c>
      <c r="F1614" s="8" t="s">
        <v>14</v>
      </c>
      <c r="G1614" s="8" t="s">
        <v>9266</v>
      </c>
      <c r="H1614" s="8" t="s">
        <v>126</v>
      </c>
      <c r="I1614" s="8" t="s">
        <v>48</v>
      </c>
      <c r="J1614" s="8">
        <v>281</v>
      </c>
      <c r="K1614" s="14" t="s">
        <v>335</v>
      </c>
      <c r="L1614" s="14" t="s">
        <v>6258</v>
      </c>
      <c r="M1614" s="10">
        <v>4.8148880122711804</v>
      </c>
      <c r="N1614" s="8" t="s">
        <v>8709</v>
      </c>
      <c r="O1614" s="8" t="s">
        <v>113</v>
      </c>
      <c r="P1614" s="9">
        <v>0.49994212962962964</v>
      </c>
      <c r="Q1614" s="9">
        <v>0.50981481481481483</v>
      </c>
      <c r="R1614" s="8">
        <v>0</v>
      </c>
      <c r="S1614" s="10">
        <v>14.216666666666667</v>
      </c>
      <c r="T1614" s="8" t="s">
        <v>5628</v>
      </c>
      <c r="U1614" s="8" t="s">
        <v>5629</v>
      </c>
      <c r="V1614" s="10">
        <v>1.9619910551342701</v>
      </c>
      <c r="W1614">
        <v>1048.05</v>
      </c>
      <c r="X1614" s="8">
        <v>0</v>
      </c>
      <c r="Y1614" s="8">
        <v>0</v>
      </c>
      <c r="Z1614">
        <v>0</v>
      </c>
      <c r="AA1614">
        <v>0</v>
      </c>
      <c r="AB1614" s="8">
        <f>Solution[[#This Row],[Old Stop]] +1</f>
        <v>282</v>
      </c>
      <c r="AC1614" s="8" t="str">
        <f>_xlfn.CONCAT(Solution[[#This Row],[Old Rt '#]],"_",Solution[[#This Row],[Week '#]],"_", _xlfn.SWITCH(Solution[[#This Row],[Old Delivery Day]], "M", "Monday", "T", "Tuesday", "W", "Wednesday", "R", "Thursday", "F", "Friday"))</f>
        <v>103_Week4_Thursday</v>
      </c>
      <c r="AD1614" s="20">
        <v>93.06</v>
      </c>
      <c r="AE1614" s="20">
        <v>94.92</v>
      </c>
      <c r="AF1614" s="20">
        <v>97.446600000000004</v>
      </c>
      <c r="AG1614" s="20">
        <v>93.507499999999993</v>
      </c>
      <c r="AH1614">
        <v>26.16</v>
      </c>
      <c r="AI1614" s="8" t="s">
        <v>4836</v>
      </c>
      <c r="AJ1614" s="8" t="s">
        <v>5703</v>
      </c>
      <c r="AK1614" s="8">
        <v>1</v>
      </c>
      <c r="AL1614" s="8">
        <v>0</v>
      </c>
      <c r="AM1614" s="11">
        <v>23.73</v>
      </c>
      <c r="AN1614" s="11">
        <v>24.677499999999998</v>
      </c>
      <c r="AO1614" t="s">
        <v>163</v>
      </c>
      <c r="AP1614" s="8" t="s">
        <v>191</v>
      </c>
      <c r="AQ1614" s="8" t="s">
        <v>44</v>
      </c>
      <c r="AR1614" s="8" t="s">
        <v>164</v>
      </c>
      <c r="AS1614" s="8" t="s">
        <v>163</v>
      </c>
      <c r="AT1614" s="8" t="s">
        <v>168</v>
      </c>
      <c r="AU161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4" s="8">
        <v>0</v>
      </c>
      <c r="AW1614">
        <v>23.265000000000001</v>
      </c>
      <c r="AX1614">
        <v>23.73</v>
      </c>
      <c r="AY1614">
        <v>24.361650000000001</v>
      </c>
      <c r="AZ1614">
        <v>23.376874999999998</v>
      </c>
      <c r="BF1614" s="8"/>
      <c r="BG1614" s="8"/>
      <c r="BH1614" s="8"/>
      <c r="BI1614" s="11"/>
      <c r="BJ1614" s="11"/>
      <c r="BK1614" s="8"/>
      <c r="BL1614" s="8"/>
      <c r="BM1614" s="8"/>
      <c r="BN1614" s="8"/>
      <c r="BO1614" s="8"/>
      <c r="BP1614" s="8"/>
      <c r="BQ1614" s="8"/>
      <c r="BR1614" s="8"/>
    </row>
    <row r="1615" spans="1:70" x14ac:dyDescent="0.3">
      <c r="A1615" s="43" t="s">
        <v>1593</v>
      </c>
      <c r="B1615" t="s">
        <v>5018</v>
      </c>
      <c r="C1615" t="s">
        <v>110</v>
      </c>
      <c r="D1615" s="8" t="s">
        <v>104</v>
      </c>
      <c r="E1615" s="8" t="s">
        <v>126</v>
      </c>
      <c r="F1615" s="8" t="s">
        <v>14</v>
      </c>
      <c r="G1615" s="8" t="s">
        <v>9256</v>
      </c>
      <c r="H1615" s="8" t="s">
        <v>126</v>
      </c>
      <c r="I1615" s="8" t="s">
        <v>12</v>
      </c>
      <c r="J1615" s="8">
        <v>280</v>
      </c>
      <c r="K1615" s="14" t="s">
        <v>1592</v>
      </c>
      <c r="L1615" s="14" t="s">
        <v>6248</v>
      </c>
      <c r="M1615" s="10">
        <v>2.6826221955404299</v>
      </c>
      <c r="N1615" s="8" t="s">
        <v>7699</v>
      </c>
      <c r="O1615" s="8" t="s">
        <v>107</v>
      </c>
      <c r="P1615" s="9">
        <v>0.52063657407407404</v>
      </c>
      <c r="Q1615" s="9">
        <v>0.52734953703703702</v>
      </c>
      <c r="R1615" s="8">
        <v>0</v>
      </c>
      <c r="S1615" s="10">
        <v>8.5666666666666664</v>
      </c>
      <c r="T1615" s="8" t="s">
        <v>5020</v>
      </c>
      <c r="U1615" s="8" t="s">
        <v>5021</v>
      </c>
      <c r="V1615" s="10">
        <v>0.65416235502331599</v>
      </c>
      <c r="W1615">
        <v>576.24</v>
      </c>
      <c r="X1615" s="8">
        <v>0</v>
      </c>
      <c r="Y1615" s="8">
        <v>0</v>
      </c>
      <c r="Z1615">
        <v>0</v>
      </c>
      <c r="AA1615">
        <v>0</v>
      </c>
      <c r="AB1615" s="8">
        <f>Solution[[#This Row],[Old Stop]] +1</f>
        <v>281</v>
      </c>
      <c r="AC1615" s="8" t="str">
        <f>_xlfn.CONCAT(Solution[[#This Row],[Old Rt '#]],"_",Solution[[#This Row],[Week '#]],"_", _xlfn.SWITCH(Solution[[#This Row],[Old Delivery Day]], "M", "Monday", "T", "Tuesday", "W", "Wednesday", "R", "Thursday", "F", "Friday"))</f>
        <v>103_Week4_Wednesday</v>
      </c>
      <c r="AD1615" s="20">
        <v>43.92</v>
      </c>
      <c r="AE1615" s="20">
        <v>43.92</v>
      </c>
      <c r="AF1615" s="20">
        <v>45.093299999999999</v>
      </c>
      <c r="AG1615" s="20">
        <v>46.293300000000002</v>
      </c>
      <c r="AH1615">
        <v>12.11</v>
      </c>
      <c r="AI1615" s="8" t="s">
        <v>4836</v>
      </c>
      <c r="AJ1615" s="8" t="s">
        <v>5703</v>
      </c>
      <c r="AK1615" s="8">
        <v>1</v>
      </c>
      <c r="AL1615" s="8">
        <v>0</v>
      </c>
      <c r="AM1615" s="11">
        <v>10.98</v>
      </c>
      <c r="AN1615" s="11">
        <v>11.65</v>
      </c>
      <c r="AO1615" t="s">
        <v>163</v>
      </c>
      <c r="AP1615" s="8" t="s">
        <v>191</v>
      </c>
      <c r="AQ1615" s="8" t="s">
        <v>44</v>
      </c>
      <c r="AR1615" s="8" t="s">
        <v>164</v>
      </c>
      <c r="AS1615" s="8" t="s">
        <v>163</v>
      </c>
      <c r="AT1615" s="8" t="s">
        <v>168</v>
      </c>
      <c r="AU161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5" s="8">
        <v>0</v>
      </c>
      <c r="AW1615">
        <v>10.98</v>
      </c>
      <c r="AX1615">
        <v>10.98</v>
      </c>
      <c r="AY1615">
        <v>11.273325</v>
      </c>
      <c r="AZ1615">
        <v>11.573325000000001</v>
      </c>
      <c r="BF1615" s="8"/>
      <c r="BG1615" s="8"/>
      <c r="BH1615" s="8"/>
      <c r="BI1615" s="11"/>
      <c r="BJ1615" s="11"/>
      <c r="BK1615" s="8"/>
      <c r="BL1615" s="8"/>
      <c r="BM1615" s="8"/>
      <c r="BN1615" s="8"/>
      <c r="BO1615" s="8"/>
      <c r="BP1615" s="8"/>
      <c r="BQ1615" s="8"/>
      <c r="BR1615" s="8"/>
    </row>
    <row r="1616" spans="1:70" x14ac:dyDescent="0.3">
      <c r="A1616" s="43" t="s">
        <v>264</v>
      </c>
      <c r="B1616" t="s">
        <v>5633</v>
      </c>
      <c r="C1616" t="s">
        <v>110</v>
      </c>
      <c r="D1616" s="8" t="s">
        <v>104</v>
      </c>
      <c r="E1616" s="8" t="s">
        <v>126</v>
      </c>
      <c r="F1616" s="8" t="s">
        <v>14</v>
      </c>
      <c r="G1616" s="8" t="s">
        <v>9264</v>
      </c>
      <c r="H1616" s="8" t="s">
        <v>126</v>
      </c>
      <c r="I1616" s="8" t="s">
        <v>12</v>
      </c>
      <c r="J1616" s="8">
        <v>250</v>
      </c>
      <c r="K1616" s="14" t="s">
        <v>263</v>
      </c>
      <c r="L1616" s="14" t="s">
        <v>6249</v>
      </c>
      <c r="M1616" s="10">
        <v>2.2107279249234502</v>
      </c>
      <c r="N1616" s="8" t="s">
        <v>9093</v>
      </c>
      <c r="O1616" s="8" t="s">
        <v>107</v>
      </c>
      <c r="P1616" s="9">
        <v>0.51206018518518515</v>
      </c>
      <c r="Q1616" s="9">
        <v>0.51877314814814812</v>
      </c>
      <c r="R1616" s="8">
        <v>0</v>
      </c>
      <c r="S1616" s="10">
        <v>1.4000000000000001</v>
      </c>
      <c r="T1616" s="8" t="s">
        <v>5635</v>
      </c>
      <c r="U1616" s="8" t="s">
        <v>5636</v>
      </c>
      <c r="V1616" s="10">
        <v>0.76685725059172405</v>
      </c>
      <c r="W1616">
        <v>974.48</v>
      </c>
      <c r="X1616" s="8">
        <v>0</v>
      </c>
      <c r="Y1616" s="8">
        <v>0</v>
      </c>
      <c r="Z1616">
        <v>0</v>
      </c>
      <c r="AA1616">
        <v>0</v>
      </c>
      <c r="AB1616" s="8">
        <f>Solution[[#This Row],[Old Stop]] +1</f>
        <v>251</v>
      </c>
      <c r="AC1616" s="8" t="str">
        <f>_xlfn.CONCAT(Solution[[#This Row],[Old Rt '#]],"_",Solution[[#This Row],[Week '#]],"_", _xlfn.SWITCH(Solution[[#This Row],[Old Delivery Day]], "M", "Monday", "T", "Tuesday", "W", "Wednesday", "R", "Thursday", "F", "Friday"))</f>
        <v>103_Week4_Wednesday</v>
      </c>
      <c r="AD1616" s="20">
        <v>74.27</v>
      </c>
      <c r="AE1616" s="20">
        <v>74.27</v>
      </c>
      <c r="AF1616" s="20">
        <v>76.263300000000001</v>
      </c>
      <c r="AG1616" s="20">
        <v>77.260000000000005</v>
      </c>
      <c r="AH1616">
        <v>20.48</v>
      </c>
      <c r="AI1616" s="8" t="s">
        <v>4836</v>
      </c>
      <c r="AJ1616" s="8" t="s">
        <v>5703</v>
      </c>
      <c r="AK1616" s="8">
        <v>1</v>
      </c>
      <c r="AL1616" s="8">
        <v>0</v>
      </c>
      <c r="AM1616" s="11">
        <v>18.567499999999999</v>
      </c>
      <c r="AN1616" s="11">
        <v>19.315000000000001</v>
      </c>
      <c r="AO1616" t="s">
        <v>163</v>
      </c>
      <c r="AP1616" s="8" t="s">
        <v>191</v>
      </c>
      <c r="AQ1616" s="8" t="s">
        <v>44</v>
      </c>
      <c r="AR1616" s="8" t="s">
        <v>164</v>
      </c>
      <c r="AS1616" s="8" t="s">
        <v>163</v>
      </c>
      <c r="AT1616" s="8" t="s">
        <v>168</v>
      </c>
      <c r="AU161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6" s="8">
        <v>0</v>
      </c>
      <c r="AW1616">
        <v>18.567499999999999</v>
      </c>
      <c r="AX1616">
        <v>18.567499999999999</v>
      </c>
      <c r="AY1616">
        <v>19.065825</v>
      </c>
      <c r="AZ1616">
        <v>19.315000000000001</v>
      </c>
      <c r="BF1616" s="8"/>
      <c r="BG1616" s="8"/>
      <c r="BH1616" s="8"/>
      <c r="BI1616" s="11"/>
      <c r="BJ1616" s="11"/>
      <c r="BK1616" s="8"/>
      <c r="BL1616" s="8"/>
      <c r="BM1616" s="8"/>
      <c r="BN1616" s="8"/>
      <c r="BO1616" s="8"/>
      <c r="BP1616" s="8"/>
      <c r="BQ1616" s="8"/>
      <c r="BR1616" s="8"/>
    </row>
    <row r="1617" spans="1:70" x14ac:dyDescent="0.3">
      <c r="A1617" s="43" t="s">
        <v>393</v>
      </c>
      <c r="B1617" t="s">
        <v>5014</v>
      </c>
      <c r="C1617" t="s">
        <v>110</v>
      </c>
      <c r="D1617" s="8" t="s">
        <v>104</v>
      </c>
      <c r="E1617" s="8" t="s">
        <v>126</v>
      </c>
      <c r="F1617" s="8" t="s">
        <v>14</v>
      </c>
      <c r="G1617" s="8" t="s">
        <v>9252</v>
      </c>
      <c r="H1617" s="8" t="s">
        <v>126</v>
      </c>
      <c r="I1617" s="8" t="s">
        <v>48</v>
      </c>
      <c r="J1617" s="8">
        <v>200</v>
      </c>
      <c r="K1617" s="14" t="s">
        <v>392</v>
      </c>
      <c r="L1617" s="14" t="s">
        <v>6263</v>
      </c>
      <c r="M1617" s="10">
        <v>4.0114019648200001</v>
      </c>
      <c r="N1617" s="8" t="s">
        <v>8678</v>
      </c>
      <c r="O1617" s="8" t="s">
        <v>112</v>
      </c>
      <c r="P1617" s="9">
        <v>0.29112268518518519</v>
      </c>
      <c r="Q1617" s="9">
        <v>0.29484953703703703</v>
      </c>
      <c r="R1617" s="8">
        <v>0</v>
      </c>
      <c r="S1617" s="10">
        <v>5.3666666666666671</v>
      </c>
      <c r="T1617" s="8" t="s">
        <v>5016</v>
      </c>
      <c r="U1617" s="8" t="s">
        <v>5017</v>
      </c>
      <c r="V1617" s="10">
        <v>2.1782502067176299</v>
      </c>
      <c r="W1617">
        <v>537.39</v>
      </c>
      <c r="X1617" s="8">
        <v>0</v>
      </c>
      <c r="Y1617" s="8">
        <v>0</v>
      </c>
      <c r="Z1617">
        <v>0</v>
      </c>
      <c r="AA1617">
        <v>0</v>
      </c>
      <c r="AB1617" s="8">
        <f>Solution[[#This Row],[Old Stop]] +1</f>
        <v>201</v>
      </c>
      <c r="AC1617" s="8" t="str">
        <f>_xlfn.CONCAT(Solution[[#This Row],[Old Rt '#]],"_",Solution[[#This Row],[Week '#]],"_", _xlfn.SWITCH(Solution[[#This Row],[Old Delivery Day]], "M", "Monday", "T", "Tuesday", "W", "Wednesday", "R", "Thursday", "F", "Friday"))</f>
        <v>103_Week4_Thursday</v>
      </c>
      <c r="AD1617" s="20">
        <v>32.5075</v>
      </c>
      <c r="AE1617" s="20">
        <v>36.840000000000003</v>
      </c>
      <c r="AF1617" s="20">
        <v>37.755000000000003</v>
      </c>
      <c r="AG1617" s="20">
        <v>38.06</v>
      </c>
      <c r="AH1617">
        <v>10.09</v>
      </c>
      <c r="AI1617" s="8" t="s">
        <v>4836</v>
      </c>
      <c r="AJ1617" s="8" t="s">
        <v>5703</v>
      </c>
      <c r="AK1617" s="8">
        <v>1</v>
      </c>
      <c r="AL1617" s="8">
        <v>0</v>
      </c>
      <c r="AM1617" s="11">
        <v>9.2100000000000009</v>
      </c>
      <c r="AN1617" s="11">
        <v>9.5150000000000006</v>
      </c>
      <c r="AO1617" t="s">
        <v>163</v>
      </c>
      <c r="AP1617" s="8" t="s">
        <v>191</v>
      </c>
      <c r="AQ1617" s="8" t="s">
        <v>44</v>
      </c>
      <c r="AR1617" s="8" t="s">
        <v>164</v>
      </c>
      <c r="AS1617" s="8" t="s">
        <v>163</v>
      </c>
      <c r="AT1617" s="8" t="s">
        <v>168</v>
      </c>
      <c r="AU161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7" s="8">
        <v>0</v>
      </c>
      <c r="AW1617">
        <v>8.1268750000000001</v>
      </c>
      <c r="AX1617">
        <v>9.2100000000000009</v>
      </c>
      <c r="AY1617">
        <v>9.4387500000000006</v>
      </c>
      <c r="AZ1617">
        <v>9.5150000000000006</v>
      </c>
      <c r="BF1617" s="8"/>
      <c r="BG1617" s="8"/>
      <c r="BH1617" s="8"/>
      <c r="BI1617" s="11"/>
      <c r="BJ1617" s="11"/>
      <c r="BK1617" s="8"/>
      <c r="BL1617" s="8"/>
      <c r="BM1617" s="8"/>
      <c r="BN1617" s="8"/>
      <c r="BO1617" s="8"/>
      <c r="BP1617" s="8"/>
      <c r="BQ1617" s="8"/>
      <c r="BR1617" s="8"/>
    </row>
    <row r="1618" spans="1:70" x14ac:dyDescent="0.3">
      <c r="A1618" s="43" t="s">
        <v>1213</v>
      </c>
      <c r="B1618" t="s">
        <v>5482</v>
      </c>
      <c r="C1618" t="s">
        <v>110</v>
      </c>
      <c r="D1618" s="8" t="s">
        <v>104</v>
      </c>
      <c r="E1618" s="8" t="s">
        <v>126</v>
      </c>
      <c r="F1618" s="8" t="s">
        <v>14</v>
      </c>
      <c r="G1618" s="8" t="s">
        <v>137</v>
      </c>
      <c r="H1618" s="8" t="s">
        <v>126</v>
      </c>
      <c r="I1618" s="8" t="s">
        <v>48</v>
      </c>
      <c r="J1618" s="8">
        <v>211</v>
      </c>
      <c r="K1618" s="14" t="s">
        <v>335</v>
      </c>
      <c r="L1618" s="14" t="s">
        <v>6260</v>
      </c>
      <c r="M1618" s="10">
        <v>1.0948595917825199</v>
      </c>
      <c r="N1618" s="8" t="s">
        <v>8716</v>
      </c>
      <c r="O1618" s="8" t="s">
        <v>113</v>
      </c>
      <c r="P1618" s="9">
        <v>0.37471064814814814</v>
      </c>
      <c r="Q1618" s="9">
        <v>0.40131944444444445</v>
      </c>
      <c r="R1618" s="8">
        <v>0</v>
      </c>
      <c r="S1618" s="10">
        <v>38.31666666666667</v>
      </c>
      <c r="T1618" s="8" t="s">
        <v>6261</v>
      </c>
      <c r="U1618" s="8" t="s">
        <v>6262</v>
      </c>
      <c r="V1618" s="10">
        <v>0.45373083026680899</v>
      </c>
      <c r="W1618">
        <v>1192.5899999999999</v>
      </c>
      <c r="X1618" s="8">
        <v>0</v>
      </c>
      <c r="Y1618" s="8">
        <v>0</v>
      </c>
      <c r="Z1618">
        <v>0</v>
      </c>
      <c r="AA1618">
        <v>0</v>
      </c>
      <c r="AB1618" s="8">
        <f>Solution[[#This Row],[Old Stop]] +1</f>
        <v>212</v>
      </c>
      <c r="AC1618" s="8" t="str">
        <f>_xlfn.CONCAT(Solution[[#This Row],[Old Rt '#]],"_",Solution[[#This Row],[Week '#]],"_", _xlfn.SWITCH(Solution[[#This Row],[Old Delivery Day]], "M", "Monday", "T", "Tuesday", "W", "Wednesday", "R", "Thursday", "F", "Friday"))</f>
        <v>103_Week4_Thursday</v>
      </c>
      <c r="AD1618" s="20">
        <v>105.88</v>
      </c>
      <c r="AE1618" s="20">
        <v>108.02</v>
      </c>
      <c r="AF1618" s="20">
        <v>110.8933</v>
      </c>
      <c r="AG1618" s="20">
        <v>105.10250000000001</v>
      </c>
      <c r="AH1618">
        <v>29.77</v>
      </c>
      <c r="AI1618" s="8" t="s">
        <v>4836</v>
      </c>
      <c r="AJ1618" s="8" t="s">
        <v>5703</v>
      </c>
      <c r="AK1618" s="8">
        <v>1</v>
      </c>
      <c r="AL1618" s="8">
        <v>0</v>
      </c>
      <c r="AM1618" s="11">
        <v>27.004999999999999</v>
      </c>
      <c r="AN1618" s="11">
        <v>28.0825</v>
      </c>
      <c r="AO1618" t="s">
        <v>163</v>
      </c>
      <c r="AP1618" s="8" t="s">
        <v>191</v>
      </c>
      <c r="AQ1618" s="8" t="s">
        <v>44</v>
      </c>
      <c r="AR1618" s="8" t="s">
        <v>164</v>
      </c>
      <c r="AS1618" s="8" t="s">
        <v>163</v>
      </c>
      <c r="AT1618" s="8" t="s">
        <v>168</v>
      </c>
      <c r="AU161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8" s="8">
        <v>0</v>
      </c>
      <c r="AW1618">
        <v>26.47</v>
      </c>
      <c r="AX1618">
        <v>27.004999999999999</v>
      </c>
      <c r="AY1618">
        <v>27.723324999999999</v>
      </c>
      <c r="AZ1618">
        <v>26.275625000000002</v>
      </c>
      <c r="BF1618" s="8"/>
      <c r="BG1618" s="8"/>
      <c r="BH1618" s="8"/>
      <c r="BI1618" s="11"/>
      <c r="BJ1618" s="11"/>
      <c r="BK1618" s="8"/>
      <c r="BL1618" s="8"/>
      <c r="BM1618" s="8"/>
      <c r="BN1618" s="8"/>
      <c r="BO1618" s="8"/>
      <c r="BP1618" s="8"/>
      <c r="BQ1618" s="8"/>
      <c r="BR1618" s="8"/>
    </row>
    <row r="1619" spans="1:70" x14ac:dyDescent="0.3">
      <c r="A1619" s="43" t="s">
        <v>489</v>
      </c>
      <c r="B1619" t="s">
        <v>5026</v>
      </c>
      <c r="C1619" t="s">
        <v>110</v>
      </c>
      <c r="D1619" s="8" t="s">
        <v>104</v>
      </c>
      <c r="E1619" s="8" t="s">
        <v>126</v>
      </c>
      <c r="F1619" s="8" t="s">
        <v>48</v>
      </c>
      <c r="G1619" s="8" t="s">
        <v>9269</v>
      </c>
      <c r="H1619" s="8" t="s">
        <v>126</v>
      </c>
      <c r="I1619" s="8" t="s">
        <v>12</v>
      </c>
      <c r="J1619" s="8">
        <v>260</v>
      </c>
      <c r="K1619" s="14" t="s">
        <v>488</v>
      </c>
      <c r="L1619" s="14" t="s">
        <v>6245</v>
      </c>
      <c r="M1619" s="10">
        <v>6.0854023823156904</v>
      </c>
      <c r="N1619" s="8" t="s">
        <v>8629</v>
      </c>
      <c r="O1619" s="8" t="s">
        <v>107</v>
      </c>
      <c r="P1619" s="9">
        <v>0.55180555555555555</v>
      </c>
      <c r="Q1619" s="9">
        <v>0.55851851851851853</v>
      </c>
      <c r="R1619" s="8">
        <v>0</v>
      </c>
      <c r="S1619" s="10">
        <v>8.85</v>
      </c>
      <c r="T1619" s="8" t="s">
        <v>5028</v>
      </c>
      <c r="U1619" s="8" t="s">
        <v>5029</v>
      </c>
      <c r="V1619" s="10">
        <v>2.55362020462008</v>
      </c>
      <c r="W1619">
        <v>803.92</v>
      </c>
      <c r="X1619" s="8">
        <v>0</v>
      </c>
      <c r="Y1619" s="8">
        <v>0</v>
      </c>
      <c r="Z1619">
        <v>0</v>
      </c>
      <c r="AA1619">
        <v>0</v>
      </c>
      <c r="AB1619" s="8">
        <f>Solution[[#This Row],[Old Stop]] +1</f>
        <v>261</v>
      </c>
      <c r="AC1619" s="8" t="str">
        <f>_xlfn.CONCAT(Solution[[#This Row],[Old Rt '#]],"_",Solution[[#This Row],[Week '#]],"_", _xlfn.SWITCH(Solution[[#This Row],[Old Delivery Day]], "M", "Monday", "T", "Tuesday", "W", "Wednesday", "R", "Thursday", "F", "Friday"))</f>
        <v>103_Week4_Wednesday</v>
      </c>
      <c r="AD1619" s="20">
        <v>61</v>
      </c>
      <c r="AE1619" s="20">
        <v>61</v>
      </c>
      <c r="AF1619" s="20">
        <v>63.426600000000001</v>
      </c>
      <c r="AG1619" s="20">
        <v>64.64</v>
      </c>
      <c r="AH1619">
        <v>17.13</v>
      </c>
      <c r="AI1619" s="8" t="s">
        <v>3810</v>
      </c>
      <c r="AJ1619" s="8" t="s">
        <v>5625</v>
      </c>
      <c r="AK1619" s="8">
        <v>1</v>
      </c>
      <c r="AL1619" s="8">
        <v>0</v>
      </c>
      <c r="AM1619" s="11">
        <v>15.25</v>
      </c>
      <c r="AN1619" s="11">
        <v>16.16</v>
      </c>
      <c r="AO1619" t="s">
        <v>163</v>
      </c>
      <c r="AP1619" s="8" t="s">
        <v>191</v>
      </c>
      <c r="AQ1619" s="8" t="s">
        <v>44</v>
      </c>
      <c r="AR1619" s="8" t="s">
        <v>164</v>
      </c>
      <c r="AS1619" s="8" t="s">
        <v>163</v>
      </c>
      <c r="AT1619" s="8" t="s">
        <v>168</v>
      </c>
      <c r="AU161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19" s="8">
        <v>0</v>
      </c>
      <c r="AW1619">
        <v>15.25</v>
      </c>
      <c r="AX1619">
        <v>15.25</v>
      </c>
      <c r="AY1619">
        <v>15.85665</v>
      </c>
      <c r="AZ1619">
        <v>16.16</v>
      </c>
      <c r="BF1619" s="8"/>
      <c r="BG1619" s="8"/>
      <c r="BH1619" s="8"/>
      <c r="BI1619" s="11"/>
      <c r="BJ1619" s="11"/>
      <c r="BK1619" s="8"/>
      <c r="BL1619" s="8"/>
      <c r="BM1619" s="8"/>
      <c r="BN1619" s="8"/>
      <c r="BO1619" s="8"/>
      <c r="BP1619" s="8"/>
      <c r="BQ1619" s="8"/>
      <c r="BR1619" s="8"/>
    </row>
    <row r="1620" spans="1:70" x14ac:dyDescent="0.3">
      <c r="A1620" s="43" t="s">
        <v>468</v>
      </c>
      <c r="B1620" t="s">
        <v>5498</v>
      </c>
      <c r="C1620" t="s">
        <v>110</v>
      </c>
      <c r="D1620" s="8" t="s">
        <v>104</v>
      </c>
      <c r="E1620" s="8" t="s">
        <v>126</v>
      </c>
      <c r="F1620" s="8" t="s">
        <v>14</v>
      </c>
      <c r="G1620" s="8" t="s">
        <v>9253</v>
      </c>
      <c r="H1620" s="8" t="s">
        <v>126</v>
      </c>
      <c r="I1620" s="8" t="s">
        <v>12</v>
      </c>
      <c r="J1620" s="8">
        <v>230</v>
      </c>
      <c r="K1620" s="14" t="s">
        <v>467</v>
      </c>
      <c r="L1620" s="14" t="s">
        <v>6252</v>
      </c>
      <c r="M1620" s="10">
        <v>2.0600472687704E-2</v>
      </c>
      <c r="N1620" s="8" t="s">
        <v>8687</v>
      </c>
      <c r="O1620" s="8" t="s">
        <v>107</v>
      </c>
      <c r="P1620" s="9">
        <v>0.42006944444444444</v>
      </c>
      <c r="Q1620" s="9">
        <v>0.42678240740740742</v>
      </c>
      <c r="R1620" s="8">
        <v>0</v>
      </c>
      <c r="S1620" s="10">
        <v>11.066666666666666</v>
      </c>
      <c r="T1620" s="8" t="s">
        <v>5500</v>
      </c>
      <c r="U1620" s="8" t="s">
        <v>5501</v>
      </c>
      <c r="V1620" s="10">
        <v>1.23722538826237E-2</v>
      </c>
      <c r="W1620">
        <v>316.70999999999998</v>
      </c>
      <c r="X1620" s="8">
        <v>0</v>
      </c>
      <c r="Y1620" s="8">
        <v>0</v>
      </c>
      <c r="Z1620">
        <v>0</v>
      </c>
      <c r="AA1620">
        <v>0</v>
      </c>
      <c r="AB1620" s="8">
        <f>Solution[[#This Row],[Old Stop]] +1</f>
        <v>231</v>
      </c>
      <c r="AC1620" s="8" t="str">
        <f>_xlfn.CONCAT(Solution[[#This Row],[Old Rt '#]],"_",Solution[[#This Row],[Week '#]],"_", _xlfn.SWITCH(Solution[[#This Row],[Old Delivery Day]], "M", "Monday", "T", "Tuesday", "W", "Wednesday", "R", "Thursday", "F", "Friday"))</f>
        <v>103_Week4_Wednesday</v>
      </c>
      <c r="AD1620" s="20">
        <v>28.66</v>
      </c>
      <c r="AE1620" s="20">
        <v>28.66</v>
      </c>
      <c r="AF1620" s="20">
        <v>28.66</v>
      </c>
      <c r="AG1620" s="20">
        <v>30.11</v>
      </c>
      <c r="AH1620" t="s">
        <v>247</v>
      </c>
      <c r="AI1620" s="8" t="s">
        <v>4836</v>
      </c>
      <c r="AJ1620" s="8" t="s">
        <v>5703</v>
      </c>
      <c r="AK1620" s="8">
        <v>1</v>
      </c>
      <c r="AL1620" s="8">
        <v>0</v>
      </c>
      <c r="AM1620" s="11">
        <v>7.165</v>
      </c>
      <c r="AN1620" s="11">
        <v>7.5274999999999999</v>
      </c>
      <c r="AO1620" t="s">
        <v>163</v>
      </c>
      <c r="AP1620" s="8" t="s">
        <v>191</v>
      </c>
      <c r="AQ1620" s="8" t="s">
        <v>44</v>
      </c>
      <c r="AR1620" s="8" t="s">
        <v>164</v>
      </c>
      <c r="AS1620" s="8" t="s">
        <v>163</v>
      </c>
      <c r="AT1620" s="8" t="s">
        <v>168</v>
      </c>
      <c r="AU162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20" s="8">
        <v>0</v>
      </c>
      <c r="AW1620">
        <v>7.165</v>
      </c>
      <c r="AX1620">
        <v>7.165</v>
      </c>
      <c r="AY1620">
        <v>7.165</v>
      </c>
      <c r="AZ1620">
        <v>7.5274999999999999</v>
      </c>
      <c r="BF1620" s="8"/>
      <c r="BG1620" s="8"/>
      <c r="BH1620" s="8"/>
      <c r="BI1620" s="11"/>
      <c r="BJ1620" s="11"/>
      <c r="BK1620" s="8"/>
      <c r="BL1620" s="8"/>
      <c r="BM1620" s="8"/>
      <c r="BN1620" s="8"/>
      <c r="BO1620" s="8"/>
      <c r="BP1620" s="8"/>
      <c r="BQ1620" s="8"/>
      <c r="BR1620" s="8"/>
    </row>
    <row r="1621" spans="1:70" x14ac:dyDescent="0.3">
      <c r="A1621" s="43" t="s">
        <v>509</v>
      </c>
      <c r="B1621" t="s">
        <v>4219</v>
      </c>
      <c r="C1621" t="s">
        <v>110</v>
      </c>
      <c r="D1621" s="8" t="s">
        <v>104</v>
      </c>
      <c r="E1621" s="8" t="s">
        <v>126</v>
      </c>
      <c r="F1621" s="8" t="s">
        <v>48</v>
      </c>
      <c r="G1621" s="8" t="s">
        <v>9271</v>
      </c>
      <c r="H1621" s="8" t="s">
        <v>126</v>
      </c>
      <c r="I1621" s="8" t="s">
        <v>12</v>
      </c>
      <c r="J1621" s="8">
        <v>280</v>
      </c>
      <c r="K1621" s="14" t="s">
        <v>508</v>
      </c>
      <c r="L1621" s="14" t="s">
        <v>6146</v>
      </c>
      <c r="M1621" s="10">
        <v>0.37930658648184601</v>
      </c>
      <c r="N1621" s="8" t="s">
        <v>8634</v>
      </c>
      <c r="O1621" s="8" t="s">
        <v>125</v>
      </c>
      <c r="P1621" s="9">
        <v>0.57180555555555557</v>
      </c>
      <c r="Q1621" s="9">
        <v>0.5718981481481481</v>
      </c>
      <c r="R1621" s="8">
        <v>0</v>
      </c>
      <c r="S1621" s="10">
        <v>0.125</v>
      </c>
      <c r="T1621" s="8" t="s">
        <v>4881</v>
      </c>
      <c r="U1621" s="8" t="s">
        <v>4882</v>
      </c>
      <c r="V1621" s="10">
        <v>9.5077661521857704E-2</v>
      </c>
      <c r="W1621">
        <v>2270.7600000000002</v>
      </c>
      <c r="X1621" s="8">
        <v>0</v>
      </c>
      <c r="Y1621" s="8">
        <v>0</v>
      </c>
      <c r="Z1621">
        <v>0</v>
      </c>
      <c r="AA1621">
        <v>0</v>
      </c>
      <c r="AB1621" s="8">
        <f>Solution[[#This Row],[Old Stop]] +1</f>
        <v>281</v>
      </c>
      <c r="AC1621" s="8" t="str">
        <f>_xlfn.CONCAT(Solution[[#This Row],[Old Rt '#]],"_",Solution[[#This Row],[Week '#]],"_", _xlfn.SWITCH(Solution[[#This Row],[Old Delivery Day]], "M", "Monday", "T", "Tuesday", "W", "Wednesday", "R", "Thursday", "F", "Friday"))</f>
        <v>103_Week4_Wednesday</v>
      </c>
      <c r="AD1621" s="20">
        <v>93.573300000000003</v>
      </c>
      <c r="AE1621" s="20">
        <v>97.527100000000004</v>
      </c>
      <c r="AF1621" s="20">
        <v>78.236599999999996</v>
      </c>
      <c r="AG1621" s="20">
        <v>60.457099999999997</v>
      </c>
      <c r="AH1621">
        <v>40.22</v>
      </c>
      <c r="AI1621" s="8" t="s">
        <v>3810</v>
      </c>
      <c r="AJ1621" s="8" t="s">
        <v>5625</v>
      </c>
      <c r="AK1621" s="8">
        <v>1</v>
      </c>
      <c r="AL1621" s="8">
        <v>0</v>
      </c>
      <c r="AM1621" s="11">
        <v>42.88</v>
      </c>
      <c r="AN1621" s="11">
        <v>32.35</v>
      </c>
      <c r="AO1621" t="s">
        <v>163</v>
      </c>
      <c r="AP1621" s="8" t="s">
        <v>191</v>
      </c>
      <c r="AQ1621" s="8" t="s">
        <v>44</v>
      </c>
      <c r="AR1621" s="8" t="s">
        <v>164</v>
      </c>
      <c r="AS1621" s="8" t="s">
        <v>163</v>
      </c>
      <c r="AT1621" s="8" t="s">
        <v>168</v>
      </c>
      <c r="AU162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21" s="8">
        <v>0</v>
      </c>
      <c r="AW1621">
        <v>23.393325000000001</v>
      </c>
      <c r="AX1621">
        <v>24.381775000000001</v>
      </c>
      <c r="AY1621">
        <v>19.559149999999999</v>
      </c>
      <c r="AZ1621">
        <v>15.114274999999999</v>
      </c>
      <c r="BF1621" s="8"/>
      <c r="BG1621" s="8"/>
      <c r="BH1621" s="8"/>
      <c r="BI1621" s="11"/>
      <c r="BJ1621" s="11"/>
      <c r="BK1621" s="8"/>
      <c r="BL1621" s="8"/>
      <c r="BM1621" s="8"/>
      <c r="BN1621" s="8"/>
      <c r="BO1621" s="8"/>
      <c r="BP1621" s="8"/>
      <c r="BQ1621" s="8"/>
      <c r="BR1621" s="8"/>
    </row>
    <row r="1622" spans="1:70" x14ac:dyDescent="0.3">
      <c r="A1622" s="43" t="s">
        <v>685</v>
      </c>
      <c r="B1622" t="s">
        <v>4803</v>
      </c>
      <c r="C1622" t="s">
        <v>110</v>
      </c>
      <c r="D1622" s="8" t="s">
        <v>104</v>
      </c>
      <c r="E1622" s="8" t="s">
        <v>126</v>
      </c>
      <c r="F1622" s="8" t="s">
        <v>15</v>
      </c>
      <c r="G1622" s="8" t="s">
        <v>9250</v>
      </c>
      <c r="H1622" s="8" t="s">
        <v>290</v>
      </c>
      <c r="I1622" s="8" t="s">
        <v>15</v>
      </c>
      <c r="J1622" s="8">
        <v>230</v>
      </c>
      <c r="K1622" s="14" t="s">
        <v>684</v>
      </c>
      <c r="L1622" s="14" t="s">
        <v>6244</v>
      </c>
      <c r="M1622" s="10">
        <v>1.1424295451990401</v>
      </c>
      <c r="N1622" s="8" t="s">
        <v>9094</v>
      </c>
      <c r="O1622" s="8" t="s">
        <v>107</v>
      </c>
      <c r="P1622" s="9">
        <v>0.33932870370370372</v>
      </c>
      <c r="Q1622" s="9">
        <v>0.34604166666666669</v>
      </c>
      <c r="R1622" s="8">
        <v>0</v>
      </c>
      <c r="S1622" s="10">
        <v>3.916666666666667</v>
      </c>
      <c r="T1622" s="8" t="s">
        <v>4805</v>
      </c>
      <c r="U1622" s="8" t="s">
        <v>4806</v>
      </c>
      <c r="V1622" s="10">
        <v>0.688037525176731</v>
      </c>
      <c r="W1622">
        <v>459.2</v>
      </c>
      <c r="X1622" s="8">
        <v>0</v>
      </c>
      <c r="Y1622" s="8">
        <v>0</v>
      </c>
      <c r="Z1622">
        <v>0</v>
      </c>
      <c r="AA1622">
        <v>0</v>
      </c>
      <c r="AB1622" s="8">
        <f>Solution[[#This Row],[Old Stop]] +1</f>
        <v>231</v>
      </c>
      <c r="AC1622" s="8" t="str">
        <f>_xlfn.CONCAT(Solution[[#This Row],[Old Rt '#]],"_",Solution[[#This Row],[Week '#]],"_", _xlfn.SWITCH(Solution[[#This Row],[Old Delivery Day]], "M", "Monday", "T", "Tuesday", "W", "Wednesday", "R", "Thursday", "F", "Friday"))</f>
        <v>105_Week4_Tuesday</v>
      </c>
      <c r="AD1622" s="20">
        <v>35</v>
      </c>
      <c r="AE1622" s="20">
        <v>35</v>
      </c>
      <c r="AF1622" s="20">
        <v>35.933300000000003</v>
      </c>
      <c r="AG1622" s="20">
        <v>36.4</v>
      </c>
      <c r="AH1622">
        <v>9.65</v>
      </c>
      <c r="AI1622" s="8" t="s">
        <v>4667</v>
      </c>
      <c r="AJ1622" s="8" t="s">
        <v>5704</v>
      </c>
      <c r="AK1622" s="8">
        <v>1</v>
      </c>
      <c r="AL1622" s="8">
        <v>0</v>
      </c>
      <c r="AM1622" s="11">
        <v>8.75</v>
      </c>
      <c r="AN1622" s="11">
        <v>9.1</v>
      </c>
      <c r="AO1622" t="s">
        <v>163</v>
      </c>
      <c r="AP1622" s="8" t="s">
        <v>191</v>
      </c>
      <c r="AQ1622" s="8" t="s">
        <v>44</v>
      </c>
      <c r="AR1622" s="8" t="s">
        <v>163</v>
      </c>
      <c r="AS1622" s="8" t="s">
        <v>164</v>
      </c>
      <c r="AT1622" s="8" t="s">
        <v>168</v>
      </c>
      <c r="AU162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22" s="8">
        <v>0</v>
      </c>
      <c r="AW1622">
        <v>8.75</v>
      </c>
      <c r="AX1622">
        <v>8.75</v>
      </c>
      <c r="AY1622">
        <v>8.9833250000000007</v>
      </c>
      <c r="AZ1622">
        <v>9.1</v>
      </c>
      <c r="BF1622" s="8"/>
      <c r="BG1622" s="8"/>
      <c r="BH1622" s="8"/>
      <c r="BI1622" s="11"/>
      <c r="BJ1622" s="11"/>
      <c r="BK1622" s="8"/>
      <c r="BL1622" s="8"/>
      <c r="BM1622" s="8"/>
      <c r="BN1622" s="8"/>
      <c r="BO1622" s="8"/>
      <c r="BP1622" s="8"/>
      <c r="BQ1622" s="8"/>
      <c r="BR1622" s="8"/>
    </row>
    <row r="1623" spans="1:70" x14ac:dyDescent="0.3">
      <c r="A1623" s="43" t="s">
        <v>1753</v>
      </c>
      <c r="B1623" t="s">
        <v>5080</v>
      </c>
      <c r="C1623" t="s">
        <v>110</v>
      </c>
      <c r="D1623" s="8" t="s">
        <v>104</v>
      </c>
      <c r="E1623" s="8" t="s">
        <v>126</v>
      </c>
      <c r="F1623" s="8" t="s">
        <v>14</v>
      </c>
      <c r="G1623" s="8" t="s">
        <v>9263</v>
      </c>
      <c r="H1623" s="8" t="s">
        <v>126</v>
      </c>
      <c r="I1623" s="8" t="s">
        <v>12</v>
      </c>
      <c r="J1623" s="8">
        <v>1</v>
      </c>
      <c r="K1623" s="14" t="s">
        <v>1752</v>
      </c>
      <c r="L1623" s="14" t="s">
        <v>6239</v>
      </c>
      <c r="M1623" s="10">
        <v>0.76755600459478002</v>
      </c>
      <c r="N1623" s="8" t="s">
        <v>8711</v>
      </c>
      <c r="O1623" s="8" t="s">
        <v>129</v>
      </c>
      <c r="P1623" s="9">
        <v>0.48988425925925927</v>
      </c>
      <c r="Q1623" s="9">
        <v>0.49659722222222225</v>
      </c>
      <c r="R1623" s="8">
        <v>0</v>
      </c>
      <c r="S1623" s="10">
        <v>5.9833333333333334</v>
      </c>
      <c r="T1623" s="8" t="s">
        <v>5082</v>
      </c>
      <c r="U1623" s="8" t="s">
        <v>5083</v>
      </c>
      <c r="V1623" s="10">
        <v>0.18407083294955801</v>
      </c>
      <c r="W1623">
        <v>941.45</v>
      </c>
      <c r="X1623" s="8">
        <v>0</v>
      </c>
      <c r="Y1623" s="8">
        <v>0</v>
      </c>
      <c r="Z1623">
        <v>0</v>
      </c>
      <c r="AA1623">
        <v>0</v>
      </c>
      <c r="AB1623" s="8">
        <f>Solution[[#This Row],[Old Stop]] +1</f>
        <v>2</v>
      </c>
      <c r="AC1623" s="8" t="str">
        <f>_xlfn.CONCAT(Solution[[#This Row],[Old Rt '#]],"_",Solution[[#This Row],[Week '#]],"_", _xlfn.SWITCH(Solution[[#This Row],[Old Delivery Day]], "M", "Monday", "T", "Tuesday", "W", "Wednesday", "R", "Thursday", "F", "Friday"))</f>
        <v>103_Week4_Wednesday</v>
      </c>
      <c r="AD1623" s="20">
        <v>35.83</v>
      </c>
      <c r="AE1623" s="20">
        <v>35.83</v>
      </c>
      <c r="AF1623" s="20">
        <v>36.8371</v>
      </c>
      <c r="AG1623" s="20">
        <v>37.24</v>
      </c>
      <c r="AH1623">
        <v>19.739999999999998</v>
      </c>
      <c r="AI1623" s="8" t="s">
        <v>4836</v>
      </c>
      <c r="AJ1623" s="8" t="s">
        <v>5703</v>
      </c>
      <c r="AK1623" s="8">
        <v>1</v>
      </c>
      <c r="AL1623" s="8">
        <v>0</v>
      </c>
      <c r="AM1623" s="11">
        <v>17.914999999999999</v>
      </c>
      <c r="AN1623" s="11">
        <v>0</v>
      </c>
      <c r="AO1623" t="s">
        <v>163</v>
      </c>
      <c r="AP1623" s="8" t="s">
        <v>191</v>
      </c>
      <c r="AQ1623" s="8" t="s">
        <v>44</v>
      </c>
      <c r="AR1623" s="8" t="s">
        <v>164</v>
      </c>
      <c r="AS1623" s="8" t="s">
        <v>163</v>
      </c>
      <c r="AT1623" s="8" t="s">
        <v>168</v>
      </c>
      <c r="AU162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23" s="8">
        <v>0</v>
      </c>
      <c r="AW1623">
        <v>8.9574999999999996</v>
      </c>
      <c r="AX1623">
        <v>8.9574999999999996</v>
      </c>
      <c r="AY1623">
        <v>9.2092749999999999</v>
      </c>
      <c r="AZ1623">
        <v>9.31</v>
      </c>
      <c r="BF1623" s="8"/>
      <c r="BG1623" s="8"/>
      <c r="BH1623" s="8"/>
      <c r="BI1623" s="11"/>
      <c r="BJ1623" s="11"/>
      <c r="BK1623" s="8"/>
      <c r="BL1623" s="8"/>
      <c r="BM1623" s="8"/>
      <c r="BN1623" s="8"/>
      <c r="BO1623" s="8"/>
      <c r="BP1623" s="8"/>
      <c r="BQ1623" s="8"/>
      <c r="BR1623" s="8"/>
    </row>
    <row r="1624" spans="1:70" x14ac:dyDescent="0.3">
      <c r="A1624" s="43" t="s">
        <v>1856</v>
      </c>
      <c r="B1624" t="s">
        <v>3480</v>
      </c>
      <c r="C1624" t="s">
        <v>127</v>
      </c>
      <c r="D1624" s="8" t="s">
        <v>104</v>
      </c>
      <c r="E1624" s="8" t="s">
        <v>126</v>
      </c>
      <c r="F1624" s="8" t="s">
        <v>14</v>
      </c>
      <c r="G1624" s="8" t="s">
        <v>9248</v>
      </c>
      <c r="H1624" s="8" t="s">
        <v>126</v>
      </c>
      <c r="I1624" s="8" t="s">
        <v>12</v>
      </c>
      <c r="J1624" s="8">
        <v>1</v>
      </c>
      <c r="K1624" s="14" t="s">
        <v>1855</v>
      </c>
      <c r="L1624" s="14" t="s">
        <v>6255</v>
      </c>
      <c r="M1624" s="10">
        <v>1.05867038183115</v>
      </c>
      <c r="N1624" s="8" t="s">
        <v>8710</v>
      </c>
      <c r="O1624" s="8" t="s">
        <v>113</v>
      </c>
      <c r="P1624" s="9">
        <v>0.40204861111111112</v>
      </c>
      <c r="Q1624" s="9">
        <v>0.40212962962962961</v>
      </c>
      <c r="R1624" s="8">
        <v>0</v>
      </c>
      <c r="S1624" s="10">
        <v>0.11666666666666667</v>
      </c>
      <c r="T1624" s="8" t="s">
        <v>6256</v>
      </c>
      <c r="U1624" s="8" t="s">
        <v>6257</v>
      </c>
      <c r="V1624" s="10">
        <v>0.45763508074452802</v>
      </c>
      <c r="W1624">
        <v>559.74</v>
      </c>
      <c r="X1624" s="8">
        <v>0</v>
      </c>
      <c r="Y1624" s="8">
        <v>0</v>
      </c>
      <c r="Z1624">
        <v>0</v>
      </c>
      <c r="AA1624">
        <v>0</v>
      </c>
      <c r="AB1624" s="8">
        <f>Solution[[#This Row],[Old Stop]] +1</f>
        <v>2</v>
      </c>
      <c r="AC1624" s="8" t="str">
        <f>_xlfn.CONCAT(Solution[[#This Row],[Old Rt '#]],"_",Solution[[#This Row],[Week '#]],"_", _xlfn.SWITCH(Solution[[#This Row],[Old Delivery Day]], "M", "Monday", "T", "Tuesday", "W", "Wednesday", "R", "Thursday", "F", "Friday"))</f>
        <v>103_Week4_Wednesday</v>
      </c>
      <c r="AD1624" s="20">
        <v>93.29</v>
      </c>
      <c r="AE1624" s="20">
        <v>93.29</v>
      </c>
      <c r="AF1624" s="20">
        <v>0</v>
      </c>
      <c r="AG1624" s="20">
        <v>98.31</v>
      </c>
      <c r="AH1624" t="s">
        <v>247</v>
      </c>
      <c r="AI1624" s="8" t="s">
        <v>4836</v>
      </c>
      <c r="AJ1624" s="8" t="s">
        <v>5703</v>
      </c>
      <c r="AK1624" s="8">
        <v>1</v>
      </c>
      <c r="AL1624" s="8">
        <v>0</v>
      </c>
      <c r="AM1624" s="11">
        <v>0</v>
      </c>
      <c r="AN1624" s="11">
        <v>24.577500000000001</v>
      </c>
      <c r="AO1624" t="s">
        <v>163</v>
      </c>
      <c r="AP1624" s="8" t="s">
        <v>191</v>
      </c>
      <c r="AQ1624" s="8" t="s">
        <v>44</v>
      </c>
      <c r="AR1624" s="8" t="s">
        <v>164</v>
      </c>
      <c r="AS1624" s="8" t="s">
        <v>163</v>
      </c>
      <c r="AT1624" s="8" t="s">
        <v>168</v>
      </c>
      <c r="AU162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24" s="8">
        <v>0</v>
      </c>
      <c r="AW1624">
        <v>23.322500000000002</v>
      </c>
      <c r="AX1624">
        <v>23.322500000000002</v>
      </c>
      <c r="AY1624">
        <v>0</v>
      </c>
      <c r="AZ1624">
        <v>24.577500000000001</v>
      </c>
      <c r="BF1624" s="8"/>
      <c r="BG1624" s="8"/>
      <c r="BH1624" s="8"/>
      <c r="BI1624" s="11"/>
      <c r="BJ1624" s="11"/>
      <c r="BK1624" s="8"/>
      <c r="BL1624" s="8"/>
      <c r="BM1624" s="8"/>
      <c r="BN1624" s="8"/>
      <c r="BO1624" s="8"/>
      <c r="BP1624" s="8"/>
      <c r="BQ1624" s="8"/>
      <c r="BR1624" s="8"/>
    </row>
    <row r="1625" spans="1:70" x14ac:dyDescent="0.3">
      <c r="A1625" s="43" t="s">
        <v>1852</v>
      </c>
      <c r="B1625" t="s">
        <v>4927</v>
      </c>
      <c r="C1625" t="s">
        <v>113</v>
      </c>
      <c r="D1625" s="8" t="s">
        <v>104</v>
      </c>
      <c r="E1625" s="8" t="s">
        <v>126</v>
      </c>
      <c r="F1625" s="8" t="s">
        <v>48</v>
      </c>
      <c r="G1625" s="8" t="s">
        <v>9263</v>
      </c>
      <c r="H1625" s="8" t="s">
        <v>126</v>
      </c>
      <c r="I1625" s="8" t="s">
        <v>48</v>
      </c>
      <c r="J1625" s="8">
        <v>1</v>
      </c>
      <c r="K1625" s="14" t="s">
        <v>1851</v>
      </c>
      <c r="L1625" s="14" t="s">
        <v>6085</v>
      </c>
      <c r="M1625" s="10">
        <v>0</v>
      </c>
      <c r="N1625" s="8" t="s">
        <v>8048</v>
      </c>
      <c r="O1625" s="8" t="s">
        <v>147</v>
      </c>
      <c r="P1625" s="9">
        <v>0.4685300925925926</v>
      </c>
      <c r="Q1625" s="9">
        <v>0.48259259259259257</v>
      </c>
      <c r="R1625" s="8">
        <v>0</v>
      </c>
      <c r="S1625" s="10">
        <v>19.206666666666667</v>
      </c>
      <c r="T1625" s="8" t="s">
        <v>4929</v>
      </c>
      <c r="U1625" s="8" t="s">
        <v>4930</v>
      </c>
      <c r="V1625" s="10"/>
      <c r="W1625">
        <v>844.48</v>
      </c>
      <c r="X1625" s="8">
        <v>0</v>
      </c>
      <c r="Y1625" s="8">
        <v>0</v>
      </c>
      <c r="Z1625">
        <v>0</v>
      </c>
      <c r="AA1625">
        <v>0</v>
      </c>
      <c r="AB1625" s="8">
        <f>Solution[[#This Row],[Old Stop]] +1</f>
        <v>2</v>
      </c>
      <c r="AC1625" s="8" t="str">
        <f>_xlfn.CONCAT(Solution[[#This Row],[Old Rt '#]],"_",Solution[[#This Row],[Week '#]],"_", _xlfn.SWITCH(Solution[[#This Row],[Old Delivery Day]], "M", "Monday", "T", "Tuesday", "W", "Wednesday", "R", "Thursday", "F", "Friday"))</f>
        <v>103_Week4_Thursday</v>
      </c>
      <c r="AD1625" s="20">
        <v>16</v>
      </c>
      <c r="AE1625" s="20">
        <v>16</v>
      </c>
      <c r="AF1625" s="20">
        <v>16.617100000000001</v>
      </c>
      <c r="AG1625" s="20">
        <v>16.96</v>
      </c>
      <c r="AH1625">
        <v>16.96</v>
      </c>
      <c r="AI1625" s="8" t="s">
        <v>3810</v>
      </c>
      <c r="AJ1625" s="8" t="s">
        <v>5625</v>
      </c>
      <c r="AK1625" s="8">
        <v>1</v>
      </c>
      <c r="AL1625" s="8">
        <v>0</v>
      </c>
      <c r="AM1625" s="11">
        <v>16</v>
      </c>
      <c r="AN1625" s="11">
        <v>16.96</v>
      </c>
      <c r="AO1625" t="s">
        <v>164</v>
      </c>
      <c r="AP1625" s="8" t="s">
        <v>191</v>
      </c>
      <c r="AQ1625" s="8" t="s">
        <v>44</v>
      </c>
      <c r="AR1625" s="8" t="s">
        <v>164</v>
      </c>
      <c r="AS1625" s="8" t="s">
        <v>164</v>
      </c>
      <c r="AT1625" s="8" t="s">
        <v>168</v>
      </c>
      <c r="AU162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25" s="8"/>
      <c r="AW1625">
        <v>4</v>
      </c>
      <c r="AX1625">
        <v>4</v>
      </c>
      <c r="AY1625">
        <v>4.1542750000000002</v>
      </c>
      <c r="AZ1625">
        <v>4.24</v>
      </c>
      <c r="BF1625" s="8"/>
      <c r="BG1625" s="8"/>
      <c r="BH1625" s="8"/>
      <c r="BI1625" s="11"/>
      <c r="BJ1625" s="11"/>
      <c r="BK1625" s="8"/>
      <c r="BL1625" s="8"/>
      <c r="BM1625" s="8"/>
      <c r="BN1625" s="8"/>
      <c r="BO1625" s="8"/>
      <c r="BP1625" s="8"/>
      <c r="BQ1625" s="8"/>
      <c r="BR1625" s="8"/>
    </row>
    <row r="1626" spans="1:70" x14ac:dyDescent="0.3">
      <c r="A1626" s="43" t="s">
        <v>1850</v>
      </c>
      <c r="B1626" t="s">
        <v>4927</v>
      </c>
      <c r="C1626" t="s">
        <v>112</v>
      </c>
      <c r="D1626" s="8" t="s">
        <v>104</v>
      </c>
      <c r="E1626" s="8" t="s">
        <v>126</v>
      </c>
      <c r="F1626" s="8" t="s">
        <v>48</v>
      </c>
      <c r="G1626" s="8" t="s">
        <v>9255</v>
      </c>
      <c r="H1626" s="8" t="s">
        <v>126</v>
      </c>
      <c r="I1626" s="8" t="s">
        <v>48</v>
      </c>
      <c r="J1626" s="8">
        <v>1</v>
      </c>
      <c r="K1626" s="14" t="s">
        <v>1849</v>
      </c>
      <c r="L1626" s="14" t="s">
        <v>6085</v>
      </c>
      <c r="M1626" s="10">
        <v>0</v>
      </c>
      <c r="N1626" s="8" t="s">
        <v>8623</v>
      </c>
      <c r="O1626" s="8" t="s">
        <v>147</v>
      </c>
      <c r="P1626" s="9">
        <v>0.46045138888888887</v>
      </c>
      <c r="Q1626" s="9">
        <v>0.4685300925925926</v>
      </c>
      <c r="R1626" s="8">
        <v>0</v>
      </c>
      <c r="S1626" s="10">
        <v>10.733333333333334</v>
      </c>
      <c r="T1626" s="8" t="s">
        <v>4929</v>
      </c>
      <c r="U1626" s="8" t="s">
        <v>4930</v>
      </c>
      <c r="V1626" s="10"/>
      <c r="W1626">
        <v>2563.0700000000002</v>
      </c>
      <c r="X1626" s="8">
        <v>0</v>
      </c>
      <c r="Y1626" s="8">
        <v>0</v>
      </c>
      <c r="Z1626">
        <v>0</v>
      </c>
      <c r="AA1626">
        <v>0</v>
      </c>
      <c r="AB1626" s="8">
        <f>Solution[[#This Row],[Old Stop]] +1</f>
        <v>2</v>
      </c>
      <c r="AC1626" s="8" t="str">
        <f>_xlfn.CONCAT(Solution[[#This Row],[Old Rt '#]],"_",Solution[[#This Row],[Week '#]],"_", _xlfn.SWITCH(Solution[[#This Row],[Old Delivery Day]], "M", "Monday", "T", "Tuesday", "W", "Wednesday", "R", "Thursday", "F", "Friday"))</f>
        <v>103_Week4_Thursday</v>
      </c>
      <c r="AD1626" s="20">
        <v>40.5</v>
      </c>
      <c r="AE1626" s="20">
        <v>40.5</v>
      </c>
      <c r="AF1626" s="20">
        <v>50.994</v>
      </c>
      <c r="AG1626" s="20">
        <v>49.674599999999998</v>
      </c>
      <c r="AH1626">
        <v>42.89</v>
      </c>
      <c r="AI1626" s="8" t="s">
        <v>3810</v>
      </c>
      <c r="AJ1626" s="8" t="s">
        <v>5625</v>
      </c>
      <c r="AK1626" s="8">
        <v>1</v>
      </c>
      <c r="AL1626" s="8">
        <v>0</v>
      </c>
      <c r="AM1626" s="11">
        <v>40.5</v>
      </c>
      <c r="AN1626" s="11">
        <v>53.914999999999999</v>
      </c>
      <c r="AO1626" t="s">
        <v>164</v>
      </c>
      <c r="AP1626" s="8" t="s">
        <v>191</v>
      </c>
      <c r="AQ1626" s="8" t="s">
        <v>44</v>
      </c>
      <c r="AR1626" s="8" t="s">
        <v>164</v>
      </c>
      <c r="AS1626" s="8" t="s">
        <v>164</v>
      </c>
      <c r="AT1626" s="8" t="s">
        <v>168</v>
      </c>
      <c r="AU162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26" s="8"/>
      <c r="AW1626">
        <v>10.125</v>
      </c>
      <c r="AX1626">
        <v>10.125</v>
      </c>
      <c r="AY1626">
        <v>12.7485</v>
      </c>
      <c r="AZ1626">
        <v>12.41865</v>
      </c>
      <c r="BF1626" s="8"/>
      <c r="BG1626" s="8"/>
      <c r="BH1626" s="8"/>
      <c r="BI1626" s="11"/>
      <c r="BJ1626" s="11"/>
      <c r="BK1626" s="8"/>
      <c r="BL1626" s="8"/>
      <c r="BM1626" s="8"/>
      <c r="BN1626" s="8"/>
      <c r="BO1626" s="8"/>
      <c r="BP1626" s="8"/>
      <c r="BQ1626" s="8"/>
      <c r="BR1626" s="8"/>
    </row>
    <row r="1627" spans="1:70" x14ac:dyDescent="0.3">
      <c r="A1627" s="43" t="s">
        <v>1854</v>
      </c>
      <c r="B1627" t="s">
        <v>4927</v>
      </c>
      <c r="C1627" t="s">
        <v>107</v>
      </c>
      <c r="D1627" s="8" t="s">
        <v>104</v>
      </c>
      <c r="E1627" s="8" t="s">
        <v>126</v>
      </c>
      <c r="F1627" s="8" t="s">
        <v>48</v>
      </c>
      <c r="G1627" s="8" t="s">
        <v>9257</v>
      </c>
      <c r="H1627" s="8" t="s">
        <v>126</v>
      </c>
      <c r="I1627" s="8" t="s">
        <v>48</v>
      </c>
      <c r="J1627" s="8">
        <v>1</v>
      </c>
      <c r="K1627" s="14" t="s">
        <v>1853</v>
      </c>
      <c r="L1627" s="14" t="s">
        <v>6085</v>
      </c>
      <c r="M1627" s="10">
        <v>0</v>
      </c>
      <c r="N1627" s="8" t="s">
        <v>8658</v>
      </c>
      <c r="O1627" s="8" t="s">
        <v>147</v>
      </c>
      <c r="P1627" s="9">
        <v>0.45560185185185187</v>
      </c>
      <c r="Q1627" s="9">
        <v>0.46045138888888887</v>
      </c>
      <c r="R1627" s="8">
        <v>0</v>
      </c>
      <c r="S1627" s="10">
        <v>12.33</v>
      </c>
      <c r="T1627" s="8" t="s">
        <v>4929</v>
      </c>
      <c r="U1627" s="8" t="s">
        <v>4930</v>
      </c>
      <c r="V1627" s="10"/>
      <c r="W1627">
        <v>1319.5</v>
      </c>
      <c r="X1627" s="8">
        <v>0</v>
      </c>
      <c r="Y1627" s="8">
        <v>0</v>
      </c>
      <c r="Z1627">
        <v>0</v>
      </c>
      <c r="AA1627">
        <v>0</v>
      </c>
      <c r="AB1627" s="8">
        <f>Solution[[#This Row],[Old Stop]] +1</f>
        <v>2</v>
      </c>
      <c r="AC1627" s="8" t="str">
        <f>_xlfn.CONCAT(Solution[[#This Row],[Old Rt '#]],"_",Solution[[#This Row],[Week '#]],"_", _xlfn.SWITCH(Solution[[#This Row],[Old Delivery Day]], "M", "Monday", "T", "Tuesday", "W", "Wednesday", "R", "Thursday", "F", "Friday"))</f>
        <v>103_Week4_Thursday</v>
      </c>
      <c r="AD1627" s="20">
        <v>25</v>
      </c>
      <c r="AE1627" s="20">
        <v>25</v>
      </c>
      <c r="AF1627" s="20">
        <v>25.964200000000002</v>
      </c>
      <c r="AG1627" s="20">
        <v>26.5</v>
      </c>
      <c r="AH1627">
        <v>26.5</v>
      </c>
      <c r="AI1627" s="8" t="s">
        <v>3810</v>
      </c>
      <c r="AJ1627" s="8" t="s">
        <v>5625</v>
      </c>
      <c r="AK1627" s="8">
        <v>1</v>
      </c>
      <c r="AL1627" s="8">
        <v>0</v>
      </c>
      <c r="AM1627" s="11">
        <v>25</v>
      </c>
      <c r="AN1627" s="11">
        <v>26.5</v>
      </c>
      <c r="AO1627" t="s">
        <v>164</v>
      </c>
      <c r="AP1627" s="8" t="s">
        <v>191</v>
      </c>
      <c r="AQ1627" s="8" t="s">
        <v>44</v>
      </c>
      <c r="AR1627" s="8" t="s">
        <v>164</v>
      </c>
      <c r="AS1627" s="8" t="s">
        <v>164</v>
      </c>
      <c r="AT1627" s="8" t="s">
        <v>168</v>
      </c>
      <c r="AU162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27" s="8"/>
      <c r="AW1627">
        <v>6.25</v>
      </c>
      <c r="AX1627">
        <v>6.25</v>
      </c>
      <c r="AY1627">
        <v>6.4910500000000004</v>
      </c>
      <c r="AZ1627">
        <v>6.625</v>
      </c>
      <c r="BF1627" s="8"/>
      <c r="BG1627" s="8"/>
      <c r="BH1627" s="8"/>
      <c r="BI1627" s="11"/>
      <c r="BJ1627" s="11"/>
      <c r="BK1627" s="8"/>
      <c r="BL1627" s="8"/>
      <c r="BM1627" s="8"/>
      <c r="BN1627" s="8"/>
      <c r="BO1627" s="8"/>
      <c r="BP1627" s="8"/>
      <c r="BQ1627" s="8"/>
      <c r="BR1627" s="8"/>
    </row>
    <row r="1628" spans="1:70" x14ac:dyDescent="0.3">
      <c r="A1628" s="43" t="s">
        <v>1972</v>
      </c>
      <c r="B1628" t="s">
        <v>4887</v>
      </c>
      <c r="C1628" t="s">
        <v>110</v>
      </c>
      <c r="D1628" s="8" t="s">
        <v>104</v>
      </c>
      <c r="E1628" s="8" t="s">
        <v>126</v>
      </c>
      <c r="F1628" s="8" t="s">
        <v>48</v>
      </c>
      <c r="G1628" s="8" t="s">
        <v>9270</v>
      </c>
      <c r="H1628" s="8" t="s">
        <v>126</v>
      </c>
      <c r="I1628" s="8" t="s">
        <v>48</v>
      </c>
      <c r="J1628" s="8">
        <v>405</v>
      </c>
      <c r="K1628" s="14" t="s">
        <v>1971</v>
      </c>
      <c r="L1628" s="14" t="s">
        <v>6066</v>
      </c>
      <c r="M1628" s="10">
        <v>0.572114588543439</v>
      </c>
      <c r="N1628" s="8" t="s">
        <v>8674</v>
      </c>
      <c r="O1628" s="8" t="s">
        <v>147</v>
      </c>
      <c r="P1628" s="9">
        <v>0.5832060185185185</v>
      </c>
      <c r="Q1628" s="9">
        <v>0.58922453703703703</v>
      </c>
      <c r="R1628" s="8">
        <v>0</v>
      </c>
      <c r="S1628" s="10">
        <v>6.62</v>
      </c>
      <c r="T1628" s="8" t="s">
        <v>4889</v>
      </c>
      <c r="U1628" s="8" t="s">
        <v>4890</v>
      </c>
      <c r="V1628" s="10">
        <v>9.3876370281331598E-2</v>
      </c>
      <c r="W1628">
        <v>592.22</v>
      </c>
      <c r="X1628" s="8">
        <v>0</v>
      </c>
      <c r="Y1628" s="8">
        <v>0</v>
      </c>
      <c r="Z1628">
        <v>0</v>
      </c>
      <c r="AA1628">
        <v>0</v>
      </c>
      <c r="AB1628" s="8">
        <f>Solution[[#This Row],[Old Stop]] +1</f>
        <v>406</v>
      </c>
      <c r="AC1628" s="8" t="str">
        <f>_xlfn.CONCAT(Solution[[#This Row],[Old Rt '#]],"_",Solution[[#This Row],[Week '#]],"_", _xlfn.SWITCH(Solution[[#This Row],[Old Delivery Day]], "M", "Monday", "T", "Tuesday", "W", "Wednesday", "R", "Thursday", "F", "Friday"))</f>
        <v>103_Week4_Thursday</v>
      </c>
      <c r="AD1628" s="20">
        <v>0</v>
      </c>
      <c r="AE1628" s="20">
        <v>0</v>
      </c>
      <c r="AF1628" s="20">
        <v>43.594000000000001</v>
      </c>
      <c r="AG1628" s="20">
        <v>36.6327</v>
      </c>
      <c r="AH1628">
        <v>45.91</v>
      </c>
      <c r="AI1628" s="8" t="s">
        <v>3810</v>
      </c>
      <c r="AJ1628" s="8" t="s">
        <v>5625</v>
      </c>
      <c r="AK1628" s="8">
        <v>1</v>
      </c>
      <c r="AL1628" s="8">
        <v>0</v>
      </c>
      <c r="AM1628" s="11">
        <v>4.8837000000000002</v>
      </c>
      <c r="AN1628" s="11">
        <v>25.911200000000001</v>
      </c>
      <c r="AO1628" t="s">
        <v>164</v>
      </c>
      <c r="AP1628" s="8" t="s">
        <v>191</v>
      </c>
      <c r="AQ1628" s="8" t="s">
        <v>44</v>
      </c>
      <c r="AR1628" s="8" t="s">
        <v>164</v>
      </c>
      <c r="AS1628" s="8" t="s">
        <v>164</v>
      </c>
      <c r="AT1628" s="8" t="s">
        <v>168</v>
      </c>
      <c r="AU162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28" s="8"/>
      <c r="AW1628">
        <v>0</v>
      </c>
      <c r="AX1628">
        <v>0</v>
      </c>
      <c r="AY1628">
        <v>10.8985</v>
      </c>
      <c r="AZ1628">
        <v>9.158175</v>
      </c>
      <c r="BF1628" s="8"/>
      <c r="BG1628" s="8"/>
      <c r="BH1628" s="8"/>
      <c r="BI1628" s="11"/>
      <c r="BJ1628" s="11"/>
      <c r="BK1628" s="8"/>
      <c r="BL1628" s="8"/>
      <c r="BM1628" s="8"/>
      <c r="BN1628" s="8"/>
      <c r="BO1628" s="8"/>
      <c r="BP1628" s="8"/>
      <c r="BQ1628" s="8"/>
      <c r="BR1628" s="8"/>
    </row>
    <row r="1629" spans="1:70" x14ac:dyDescent="0.3">
      <c r="A1629" s="43" t="s">
        <v>1913</v>
      </c>
      <c r="B1629" t="s">
        <v>3503</v>
      </c>
      <c r="C1629" t="s">
        <v>110</v>
      </c>
      <c r="D1629" s="8" t="s">
        <v>104</v>
      </c>
      <c r="E1629" s="8" t="s">
        <v>126</v>
      </c>
      <c r="F1629" s="8" t="s">
        <v>48</v>
      </c>
      <c r="G1629" s="8" t="s">
        <v>9254</v>
      </c>
      <c r="H1629" s="8" t="s">
        <v>126</v>
      </c>
      <c r="I1629" s="8" t="s">
        <v>15</v>
      </c>
      <c r="J1629" s="8">
        <v>284</v>
      </c>
      <c r="K1629" s="14" t="s">
        <v>1912</v>
      </c>
      <c r="L1629" s="14" t="s">
        <v>6064</v>
      </c>
      <c r="M1629" s="10">
        <v>1.9653854819946399</v>
      </c>
      <c r="N1629" s="8" t="s">
        <v>8631</v>
      </c>
      <c r="O1629" s="8" t="s">
        <v>147</v>
      </c>
      <c r="P1629" s="9">
        <v>0.43467592592592591</v>
      </c>
      <c r="Q1629" s="9">
        <v>0.4349189814814815</v>
      </c>
      <c r="R1629" s="8">
        <v>0</v>
      </c>
      <c r="S1629" s="10">
        <v>6.7</v>
      </c>
      <c r="T1629" s="8" t="s">
        <v>3505</v>
      </c>
      <c r="U1629" s="8" t="s">
        <v>3506</v>
      </c>
      <c r="V1629" s="10">
        <v>0.49496482873095698</v>
      </c>
      <c r="W1629">
        <v>6288.99</v>
      </c>
      <c r="X1629" s="8">
        <v>0</v>
      </c>
      <c r="Y1629" s="8">
        <v>0</v>
      </c>
      <c r="Z1629">
        <v>0</v>
      </c>
      <c r="AA1629">
        <v>0</v>
      </c>
      <c r="AB1629" s="8">
        <f>Solution[[#This Row],[Old Stop]] +1</f>
        <v>285</v>
      </c>
      <c r="AC1629" s="8" t="str">
        <f>_xlfn.CONCAT(Solution[[#This Row],[Old Rt '#]],"_",Solution[[#This Row],[Week '#]],"_", _xlfn.SWITCH(Solution[[#This Row],[Old Delivery Day]], "M", "Monday", "T", "Tuesday", "W", "Wednesday", "R", "Thursday", "F", "Friday"))</f>
        <v>103_Week4_Tuesday</v>
      </c>
      <c r="AD1629" s="20">
        <v>71.822100000000006</v>
      </c>
      <c r="AE1629" s="20">
        <v>127.4161</v>
      </c>
      <c r="AF1629" s="20">
        <v>176.04849999999999</v>
      </c>
      <c r="AG1629" s="20">
        <v>166.1876</v>
      </c>
      <c r="AH1629">
        <v>206.31</v>
      </c>
      <c r="AI1629" s="8" t="s">
        <v>3810</v>
      </c>
      <c r="AJ1629" s="8" t="s">
        <v>5625</v>
      </c>
      <c r="AK1629" s="8">
        <v>1</v>
      </c>
      <c r="AL1629" s="8">
        <v>0</v>
      </c>
      <c r="AM1629" s="11">
        <v>166.86869999999999</v>
      </c>
      <c r="AN1629" s="11">
        <v>161.3775</v>
      </c>
      <c r="AO1629" t="s">
        <v>163</v>
      </c>
      <c r="AP1629" s="8" t="s">
        <v>191</v>
      </c>
      <c r="AQ1629" s="8" t="s">
        <v>44</v>
      </c>
      <c r="AR1629" s="8" t="s">
        <v>164</v>
      </c>
      <c r="AS1629" s="8" t="s">
        <v>163</v>
      </c>
      <c r="AT1629" s="8" t="s">
        <v>168</v>
      </c>
      <c r="AU162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29" s="8">
        <v>0</v>
      </c>
      <c r="AW1629">
        <v>17.955525000000002</v>
      </c>
      <c r="AX1629">
        <v>31.854025</v>
      </c>
      <c r="AY1629">
        <v>44.012124999999997</v>
      </c>
      <c r="AZ1629">
        <v>41.546900000000001</v>
      </c>
      <c r="BF1629" s="8"/>
      <c r="BG1629" s="8"/>
      <c r="BH1629" s="8"/>
      <c r="BI1629" s="11"/>
      <c r="BJ1629" s="11"/>
      <c r="BK1629" s="8"/>
      <c r="BL1629" s="8"/>
      <c r="BM1629" s="8"/>
      <c r="BN1629" s="8"/>
      <c r="BO1629" s="8"/>
      <c r="BP1629" s="8"/>
      <c r="BQ1629" s="8"/>
      <c r="BR1629" s="8"/>
    </row>
    <row r="1630" spans="1:70" x14ac:dyDescent="0.3">
      <c r="A1630" s="43" t="s">
        <v>378</v>
      </c>
      <c r="B1630" t="s">
        <v>133</v>
      </c>
      <c r="C1630" t="s">
        <v>129</v>
      </c>
      <c r="D1630" s="8" t="s">
        <v>104</v>
      </c>
      <c r="E1630" s="8" t="s">
        <v>126</v>
      </c>
      <c r="F1630" s="8" t="s">
        <v>48</v>
      </c>
      <c r="G1630" s="8" t="s">
        <v>9258</v>
      </c>
      <c r="H1630" s="8" t="s">
        <v>126</v>
      </c>
      <c r="I1630" s="8" t="s">
        <v>48</v>
      </c>
      <c r="J1630" s="8">
        <v>150</v>
      </c>
      <c r="K1630" s="14" t="s">
        <v>377</v>
      </c>
      <c r="L1630" s="14" t="s">
        <v>6091</v>
      </c>
      <c r="M1630" s="10">
        <v>0.97700391722526103</v>
      </c>
      <c r="N1630" s="8" t="s">
        <v>8632</v>
      </c>
      <c r="O1630" s="8" t="s">
        <v>125</v>
      </c>
      <c r="P1630" s="9">
        <v>0.43560185185185185</v>
      </c>
      <c r="Q1630" s="9">
        <v>0.45497685185185183</v>
      </c>
      <c r="R1630" s="8">
        <v>0</v>
      </c>
      <c r="S1630" s="10">
        <v>23.426666666666666</v>
      </c>
      <c r="T1630" s="8" t="s">
        <v>4923</v>
      </c>
      <c r="U1630" s="8" t="s">
        <v>4924</v>
      </c>
      <c r="V1630" s="10">
        <v>0.23080491468974601</v>
      </c>
      <c r="W1630">
        <v>4865.24</v>
      </c>
      <c r="X1630" s="8">
        <v>0</v>
      </c>
      <c r="Y1630" s="8">
        <v>0</v>
      </c>
      <c r="Z1630">
        <v>0</v>
      </c>
      <c r="AA1630">
        <v>0</v>
      </c>
      <c r="AB1630" s="8">
        <f>Solution[[#This Row],[Old Stop]] +1</f>
        <v>151</v>
      </c>
      <c r="AC1630" s="8" t="str">
        <f>_xlfn.CONCAT(Solution[[#This Row],[Old Rt '#]],"_",Solution[[#This Row],[Week '#]],"_", _xlfn.SWITCH(Solution[[#This Row],[Old Delivery Day]], "M", "Monday", "T", "Tuesday", "W", "Wednesday", "R", "Thursday", "F", "Friday"))</f>
        <v>103_Week4_Thursday</v>
      </c>
      <c r="AD1630" s="20">
        <v>111.33410000000001</v>
      </c>
      <c r="AE1630" s="20">
        <v>97.724500000000006</v>
      </c>
      <c r="AF1630" s="20">
        <v>138.065</v>
      </c>
      <c r="AG1630" s="20">
        <v>110.8845</v>
      </c>
      <c r="AH1630">
        <v>93.75</v>
      </c>
      <c r="AI1630" s="8" t="s">
        <v>3810</v>
      </c>
      <c r="AJ1630" s="8" t="s">
        <v>5625</v>
      </c>
      <c r="AK1630" s="8">
        <v>1</v>
      </c>
      <c r="AL1630" s="8">
        <v>0</v>
      </c>
      <c r="AM1630" s="11">
        <v>71.133700000000005</v>
      </c>
      <c r="AN1630" s="11">
        <v>106.2062</v>
      </c>
      <c r="AO1630" t="s">
        <v>164</v>
      </c>
      <c r="AP1630" s="8" t="s">
        <v>191</v>
      </c>
      <c r="AQ1630" s="8" t="s">
        <v>44</v>
      </c>
      <c r="AR1630" s="8" t="s">
        <v>164</v>
      </c>
      <c r="AS1630" s="8" t="s">
        <v>164</v>
      </c>
      <c r="AT1630" s="8" t="s">
        <v>168</v>
      </c>
      <c r="AU163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0" s="8"/>
      <c r="AW1630">
        <v>27.833525000000002</v>
      </c>
      <c r="AX1630">
        <v>24.431125000000002</v>
      </c>
      <c r="AY1630">
        <v>34.516249999999999</v>
      </c>
      <c r="AZ1630">
        <v>27.721125000000001</v>
      </c>
      <c r="BF1630" s="8"/>
      <c r="BG1630" s="8"/>
      <c r="BH1630" s="8"/>
      <c r="BI1630" s="11"/>
      <c r="BJ1630" s="11"/>
      <c r="BK1630" s="8"/>
      <c r="BL1630" s="8"/>
      <c r="BM1630" s="8"/>
      <c r="BN1630" s="8"/>
      <c r="BO1630" s="8"/>
      <c r="BP1630" s="8"/>
      <c r="BQ1630" s="8"/>
      <c r="BR1630" s="8"/>
    </row>
    <row r="1631" spans="1:70" x14ac:dyDescent="0.3">
      <c r="A1631" s="43" t="s">
        <v>246</v>
      </c>
      <c r="B1631" t="s">
        <v>4927</v>
      </c>
      <c r="C1631" t="s">
        <v>110</v>
      </c>
      <c r="D1631" s="8" t="s">
        <v>104</v>
      </c>
      <c r="E1631" s="8" t="s">
        <v>126</v>
      </c>
      <c r="F1631" s="8" t="s">
        <v>48</v>
      </c>
      <c r="G1631" s="8" t="s">
        <v>9247</v>
      </c>
      <c r="H1631" s="8" t="s">
        <v>126</v>
      </c>
      <c r="I1631" s="8" t="s">
        <v>48</v>
      </c>
      <c r="J1631" s="8">
        <v>300</v>
      </c>
      <c r="K1631" s="14" t="s">
        <v>245</v>
      </c>
      <c r="L1631" s="14" t="s">
        <v>6086</v>
      </c>
      <c r="M1631" s="10">
        <v>0.80396228691068905</v>
      </c>
      <c r="N1631" s="8" t="s">
        <v>8633</v>
      </c>
      <c r="O1631" s="8" t="s">
        <v>147</v>
      </c>
      <c r="P1631" s="9">
        <v>0.45553240740740741</v>
      </c>
      <c r="Q1631" s="9">
        <v>0.45560185185185187</v>
      </c>
      <c r="R1631" s="8">
        <v>0</v>
      </c>
      <c r="S1631" s="10">
        <v>0.35333333333333333</v>
      </c>
      <c r="T1631" s="8" t="s">
        <v>4929</v>
      </c>
      <c r="U1631" s="8" t="s">
        <v>4930</v>
      </c>
      <c r="V1631" s="10">
        <v>0.12962820522681801</v>
      </c>
      <c r="W1631">
        <v>4672.05</v>
      </c>
      <c r="X1631" s="8">
        <v>27</v>
      </c>
      <c r="Y1631" s="8">
        <v>0.95135135135135096</v>
      </c>
      <c r="Z1631">
        <v>16</v>
      </c>
      <c r="AA1631">
        <v>521</v>
      </c>
      <c r="AB1631" s="8">
        <f>Solution[[#This Row],[Old Stop]] +1</f>
        <v>301</v>
      </c>
      <c r="AC1631" s="8" t="str">
        <f>_xlfn.CONCAT(Solution[[#This Row],[Old Rt '#]],"_",Solution[[#This Row],[Week '#]],"_", _xlfn.SWITCH(Solution[[#This Row],[Old Delivery Day]], "M", "Monday", "T", "Tuesday", "W", "Wednesday", "R", "Thursday", "F", "Friday"))</f>
        <v>103_Week4_Thursday</v>
      </c>
      <c r="AD1631" s="20">
        <v>82.949100000000001</v>
      </c>
      <c r="AE1631" s="20">
        <v>82.458399999999997</v>
      </c>
      <c r="AF1631" s="20">
        <v>104.0407</v>
      </c>
      <c r="AG1631" s="20">
        <v>155.0684</v>
      </c>
      <c r="AH1631">
        <v>106.93</v>
      </c>
      <c r="AI1631" s="8" t="s">
        <v>3810</v>
      </c>
      <c r="AJ1631" s="8" t="s">
        <v>5625</v>
      </c>
      <c r="AK1631" s="8">
        <v>1</v>
      </c>
      <c r="AL1631" s="8">
        <v>555</v>
      </c>
      <c r="AM1631" s="11">
        <v>94.394999999999996</v>
      </c>
      <c r="AN1631" s="11">
        <v>185.35499999999999</v>
      </c>
      <c r="AO1631" t="s">
        <v>164</v>
      </c>
      <c r="AP1631" s="8" t="s">
        <v>191</v>
      </c>
      <c r="AQ1631" s="8" t="s">
        <v>44</v>
      </c>
      <c r="AR1631" s="8" t="s">
        <v>164</v>
      </c>
      <c r="AS1631" s="8" t="s">
        <v>164</v>
      </c>
      <c r="AT1631" s="8" t="s">
        <v>168</v>
      </c>
      <c r="AU163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1" s="8"/>
      <c r="AW1631">
        <v>20.737275</v>
      </c>
      <c r="AX1631">
        <v>20.614599999999999</v>
      </c>
      <c r="AY1631">
        <v>26.010175</v>
      </c>
      <c r="AZ1631">
        <v>38.767099999999999</v>
      </c>
      <c r="BF1631" s="8"/>
      <c r="BG1631" s="8"/>
      <c r="BH1631" s="8"/>
      <c r="BI1631" s="11"/>
      <c r="BJ1631" s="11"/>
      <c r="BK1631" s="8"/>
      <c r="BL1631" s="8"/>
      <c r="BM1631" s="8"/>
      <c r="BN1631" s="8"/>
      <c r="BO1631" s="8"/>
      <c r="BP1631" s="8"/>
      <c r="BQ1631" s="8"/>
      <c r="BR1631" s="8"/>
    </row>
    <row r="1632" spans="1:70" x14ac:dyDescent="0.3">
      <c r="A1632" s="43" t="s">
        <v>481</v>
      </c>
      <c r="B1632" t="s">
        <v>3469</v>
      </c>
      <c r="C1632" t="s">
        <v>112</v>
      </c>
      <c r="D1632" s="8" t="s">
        <v>104</v>
      </c>
      <c r="E1632" s="8" t="s">
        <v>126</v>
      </c>
      <c r="F1632" s="8" t="s">
        <v>48</v>
      </c>
      <c r="G1632" s="8" t="s">
        <v>9256</v>
      </c>
      <c r="H1632" s="8" t="s">
        <v>126</v>
      </c>
      <c r="I1632" s="8" t="s">
        <v>15</v>
      </c>
      <c r="J1632" s="8">
        <v>230</v>
      </c>
      <c r="K1632" s="14" t="s">
        <v>480</v>
      </c>
      <c r="L1632" s="14" t="s">
        <v>5817</v>
      </c>
      <c r="M1632" s="10">
        <v>0.98605356732537097</v>
      </c>
      <c r="N1632" s="8" t="s">
        <v>8659</v>
      </c>
      <c r="O1632" s="8" t="s">
        <v>147</v>
      </c>
      <c r="P1632" s="9">
        <v>0.51318287037037036</v>
      </c>
      <c r="Q1632" s="9">
        <v>0.52202546296296293</v>
      </c>
      <c r="R1632" s="8">
        <v>0</v>
      </c>
      <c r="S1632" s="10">
        <v>13.4375</v>
      </c>
      <c r="T1632" s="8" t="s">
        <v>3471</v>
      </c>
      <c r="U1632" s="8" t="s">
        <v>3472</v>
      </c>
      <c r="V1632" s="10">
        <v>0.28844142248275301</v>
      </c>
      <c r="W1632">
        <v>2574.06</v>
      </c>
      <c r="X1632" s="8">
        <v>0</v>
      </c>
      <c r="Y1632" s="8">
        <v>0</v>
      </c>
      <c r="Z1632">
        <v>0</v>
      </c>
      <c r="AA1632">
        <v>0</v>
      </c>
      <c r="AB1632" s="8">
        <f>Solution[[#This Row],[Old Stop]] +1</f>
        <v>231</v>
      </c>
      <c r="AC1632" s="8" t="str">
        <f>_xlfn.CONCAT(Solution[[#This Row],[Old Rt '#]],"_",Solution[[#This Row],[Week '#]],"_", _xlfn.SWITCH(Solution[[#This Row],[Old Delivery Day]], "M", "Monday", "T", "Tuesday", "W", "Wednesday", "R", "Thursday", "F", "Friday"))</f>
        <v>103_Week4_Tuesday</v>
      </c>
      <c r="AD1632" s="20">
        <v>49.860700000000001</v>
      </c>
      <c r="AE1632" s="20">
        <v>51.069200000000002</v>
      </c>
      <c r="AF1632" s="20">
        <v>46.593800000000002</v>
      </c>
      <c r="AG1632" s="20">
        <v>52.625300000000003</v>
      </c>
      <c r="AH1632">
        <v>47.53</v>
      </c>
      <c r="AI1632" s="8" t="s">
        <v>3810</v>
      </c>
      <c r="AJ1632" s="8" t="s">
        <v>5625</v>
      </c>
      <c r="AK1632" s="8">
        <v>1</v>
      </c>
      <c r="AL1632" s="8">
        <v>0</v>
      </c>
      <c r="AM1632" s="11">
        <v>50.465000000000003</v>
      </c>
      <c r="AN1632" s="11">
        <v>53.51</v>
      </c>
      <c r="AO1632" t="s">
        <v>163</v>
      </c>
      <c r="AP1632" s="8" t="s">
        <v>191</v>
      </c>
      <c r="AQ1632" s="8" t="s">
        <v>44</v>
      </c>
      <c r="AR1632" s="8" t="s">
        <v>164</v>
      </c>
      <c r="AS1632" s="8" t="s">
        <v>163</v>
      </c>
      <c r="AT1632" s="8" t="s">
        <v>168</v>
      </c>
      <c r="AU163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32" s="8">
        <v>0</v>
      </c>
      <c r="AW1632">
        <v>12.465175</v>
      </c>
      <c r="AX1632">
        <v>12.767300000000001</v>
      </c>
      <c r="AY1632">
        <v>11.64845</v>
      </c>
      <c r="AZ1632">
        <v>13.156325000000001</v>
      </c>
      <c r="BF1632" s="8"/>
      <c r="BG1632" s="8"/>
      <c r="BH1632" s="8"/>
      <c r="BI1632" s="11"/>
      <c r="BJ1632" s="11"/>
      <c r="BK1632" s="8"/>
      <c r="BL1632" s="8"/>
      <c r="BM1632" s="8"/>
      <c r="BN1632" s="8"/>
      <c r="BO1632" s="8"/>
      <c r="BP1632" s="8"/>
      <c r="BQ1632" s="8"/>
      <c r="BR1632" s="8"/>
    </row>
    <row r="1633" spans="1:70" x14ac:dyDescent="0.3">
      <c r="A1633" s="43" t="s">
        <v>758</v>
      </c>
      <c r="B1633" t="s">
        <v>4891</v>
      </c>
      <c r="C1633" t="s">
        <v>110</v>
      </c>
      <c r="D1633" s="8" t="s">
        <v>104</v>
      </c>
      <c r="E1633" s="8" t="s">
        <v>126</v>
      </c>
      <c r="F1633" s="8" t="s">
        <v>48</v>
      </c>
      <c r="G1633" s="8" t="s">
        <v>9265</v>
      </c>
      <c r="H1633" s="8" t="s">
        <v>126</v>
      </c>
      <c r="I1633" s="8" t="s">
        <v>48</v>
      </c>
      <c r="J1633" s="8">
        <v>120</v>
      </c>
      <c r="K1633" s="14" t="s">
        <v>757</v>
      </c>
      <c r="L1633" s="14" t="s">
        <v>6062</v>
      </c>
      <c r="M1633" s="10">
        <v>0.81972090705090805</v>
      </c>
      <c r="N1633" s="8" t="s">
        <v>8630</v>
      </c>
      <c r="O1633" s="8" t="s">
        <v>147</v>
      </c>
      <c r="P1633" s="9">
        <v>0.52259259259259261</v>
      </c>
      <c r="Q1633" s="9">
        <v>0.52930555555555558</v>
      </c>
      <c r="R1633" s="8">
        <v>0</v>
      </c>
      <c r="S1633" s="10">
        <v>9.4354006285390355</v>
      </c>
      <c r="T1633" s="8" t="s">
        <v>4893</v>
      </c>
      <c r="U1633" s="8" t="s">
        <v>4894</v>
      </c>
      <c r="V1633" s="10">
        <v>0.51785434840620803</v>
      </c>
      <c r="W1633">
        <v>4279.3900000000003</v>
      </c>
      <c r="X1633" s="8">
        <v>4</v>
      </c>
      <c r="Y1633" s="8">
        <v>0.91111111111111098</v>
      </c>
      <c r="Z1633">
        <v>1</v>
      </c>
      <c r="AA1633">
        <v>45</v>
      </c>
      <c r="AB1633" s="8">
        <f>Solution[[#This Row],[Old Stop]] +1</f>
        <v>121</v>
      </c>
      <c r="AC1633" s="8" t="str">
        <f>_xlfn.CONCAT(Solution[[#This Row],[Old Rt '#]],"_",Solution[[#This Row],[Week '#]],"_", _xlfn.SWITCH(Solution[[#This Row],[Old Delivery Day]], "M", "Monday", "T", "Tuesday", "W", "Wednesday", "R", "Thursday", "F", "Friday"))</f>
        <v>103_Week4_Thursday</v>
      </c>
      <c r="AD1633" s="20">
        <v>0</v>
      </c>
      <c r="AE1633" s="20">
        <v>130.54570000000001</v>
      </c>
      <c r="AF1633" s="20">
        <v>138.90780000000001</v>
      </c>
      <c r="AG1633" s="20">
        <v>138.63999999999999</v>
      </c>
      <c r="AH1633">
        <v>146.96</v>
      </c>
      <c r="AI1633" s="8" t="s">
        <v>3810</v>
      </c>
      <c r="AJ1633" s="8" t="s">
        <v>5625</v>
      </c>
      <c r="AK1633" s="8">
        <v>1</v>
      </c>
      <c r="AL1633" s="8">
        <v>45</v>
      </c>
      <c r="AM1633" s="11">
        <v>136.64500000000001</v>
      </c>
      <c r="AN1633" s="11">
        <v>121.31</v>
      </c>
      <c r="AO1633" t="s">
        <v>164</v>
      </c>
      <c r="AP1633" s="8" t="s">
        <v>191</v>
      </c>
      <c r="AQ1633" s="8" t="s">
        <v>44</v>
      </c>
      <c r="AR1633" s="8" t="s">
        <v>164</v>
      </c>
      <c r="AS1633" s="8" t="s">
        <v>164</v>
      </c>
      <c r="AT1633" s="8" t="s">
        <v>168</v>
      </c>
      <c r="AU163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3" s="8"/>
      <c r="AW1633">
        <v>0</v>
      </c>
      <c r="AX1633">
        <v>32.636425000000003</v>
      </c>
      <c r="AY1633">
        <v>34.726950000000002</v>
      </c>
      <c r="AZ1633">
        <v>34.659999999999997</v>
      </c>
      <c r="BF1633" s="8"/>
      <c r="BG1633" s="8"/>
      <c r="BH1633" s="8"/>
      <c r="BI1633" s="11"/>
      <c r="BJ1633" s="11"/>
      <c r="BK1633" s="8"/>
      <c r="BL1633" s="8"/>
      <c r="BM1633" s="8"/>
      <c r="BN1633" s="8"/>
      <c r="BO1633" s="8"/>
      <c r="BP1633" s="8"/>
      <c r="BQ1633" s="8"/>
      <c r="BR1633" s="8"/>
    </row>
    <row r="1634" spans="1:70" x14ac:dyDescent="0.3">
      <c r="A1634" s="43" t="s">
        <v>462</v>
      </c>
      <c r="B1634" t="s">
        <v>3896</v>
      </c>
      <c r="C1634" t="s">
        <v>110</v>
      </c>
      <c r="D1634" s="8" t="s">
        <v>104</v>
      </c>
      <c r="E1634" s="8" t="s">
        <v>126</v>
      </c>
      <c r="F1634" s="8" t="s">
        <v>48</v>
      </c>
      <c r="G1634" s="8" t="s">
        <v>9260</v>
      </c>
      <c r="H1634" s="8" t="s">
        <v>126</v>
      </c>
      <c r="I1634" s="8" t="s">
        <v>48</v>
      </c>
      <c r="J1634" s="8">
        <v>390</v>
      </c>
      <c r="K1634" s="14" t="s">
        <v>461</v>
      </c>
      <c r="L1634" s="14" t="s">
        <v>6078</v>
      </c>
      <c r="M1634" s="10">
        <v>0.54356719478431603</v>
      </c>
      <c r="N1634" s="8" t="s">
        <v>8621</v>
      </c>
      <c r="O1634" s="8" t="s">
        <v>147</v>
      </c>
      <c r="P1634" s="9">
        <v>0.54381944444444441</v>
      </c>
      <c r="Q1634" s="9">
        <v>0.54758101851851848</v>
      </c>
      <c r="R1634" s="8">
        <v>0</v>
      </c>
      <c r="S1634" s="10">
        <v>9.4366666666666674</v>
      </c>
      <c r="T1634" s="8" t="s">
        <v>3898</v>
      </c>
      <c r="U1634" s="8" t="s">
        <v>3899</v>
      </c>
      <c r="V1634" s="10">
        <v>0.11469458333193799</v>
      </c>
      <c r="W1634">
        <v>10861.72</v>
      </c>
      <c r="X1634" s="8">
        <v>16</v>
      </c>
      <c r="Y1634" s="8">
        <v>0.87401574803149595</v>
      </c>
      <c r="Z1634">
        <v>6</v>
      </c>
      <c r="AA1634">
        <v>129</v>
      </c>
      <c r="AB1634" s="8">
        <f>Solution[[#This Row],[Old Stop]] +1</f>
        <v>391</v>
      </c>
      <c r="AC1634" s="8" t="str">
        <f>_xlfn.CONCAT(Solution[[#This Row],[Old Rt '#]],"_",Solution[[#This Row],[Week '#]],"_", _xlfn.SWITCH(Solution[[#This Row],[Old Delivery Day]], "M", "Monday", "T", "Tuesday", "W", "Wednesday", "R", "Thursday", "F", "Friday"))</f>
        <v>103_Week4_Thursday</v>
      </c>
      <c r="AD1634" s="20">
        <v>195.8366</v>
      </c>
      <c r="AE1634" s="20">
        <v>196.36420000000001</v>
      </c>
      <c r="AF1634" s="20">
        <v>223.40350000000001</v>
      </c>
      <c r="AG1634" s="20">
        <v>208.83</v>
      </c>
      <c r="AH1634">
        <v>228.35</v>
      </c>
      <c r="AI1634" s="8" t="s">
        <v>3810</v>
      </c>
      <c r="AJ1634" s="8" t="s">
        <v>5625</v>
      </c>
      <c r="AK1634" s="8">
        <v>1</v>
      </c>
      <c r="AL1634" s="8">
        <v>127</v>
      </c>
      <c r="AM1634" s="11">
        <v>226.7362</v>
      </c>
      <c r="AN1634" s="11">
        <v>221.3537</v>
      </c>
      <c r="AO1634" t="s">
        <v>164</v>
      </c>
      <c r="AP1634" s="8" t="s">
        <v>191</v>
      </c>
      <c r="AQ1634" s="8" t="s">
        <v>44</v>
      </c>
      <c r="AR1634" s="8" t="s">
        <v>164</v>
      </c>
      <c r="AS1634" s="8" t="s">
        <v>164</v>
      </c>
      <c r="AT1634" s="8" t="s">
        <v>168</v>
      </c>
      <c r="AU163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4" s="8"/>
      <c r="AW1634">
        <v>48.959150000000001</v>
      </c>
      <c r="AX1634">
        <v>49.091050000000003</v>
      </c>
      <c r="AY1634">
        <v>55.850875000000002</v>
      </c>
      <c r="AZ1634">
        <v>52.207500000000003</v>
      </c>
      <c r="BF1634" s="8"/>
      <c r="BG1634" s="8"/>
      <c r="BH1634" s="8"/>
      <c r="BI1634" s="11"/>
      <c r="BJ1634" s="11"/>
      <c r="BK1634" s="8"/>
      <c r="BL1634" s="8"/>
      <c r="BM1634" s="8"/>
      <c r="BN1634" s="8"/>
      <c r="BO1634" s="8"/>
      <c r="BP1634" s="8"/>
      <c r="BQ1634" s="8"/>
      <c r="BR1634" s="8"/>
    </row>
    <row r="1635" spans="1:70" x14ac:dyDescent="0.3">
      <c r="A1635" s="43" t="s">
        <v>499</v>
      </c>
      <c r="B1635" t="s">
        <v>4883</v>
      </c>
      <c r="C1635" t="s">
        <v>110</v>
      </c>
      <c r="D1635" s="8" t="s">
        <v>104</v>
      </c>
      <c r="E1635" s="8" t="s">
        <v>126</v>
      </c>
      <c r="F1635" s="8" t="s">
        <v>48</v>
      </c>
      <c r="G1635" s="8" t="s">
        <v>9266</v>
      </c>
      <c r="H1635" s="8" t="s">
        <v>126</v>
      </c>
      <c r="I1635" s="8" t="s">
        <v>48</v>
      </c>
      <c r="J1635" s="8">
        <v>295</v>
      </c>
      <c r="K1635" s="14" t="s">
        <v>498</v>
      </c>
      <c r="L1635" s="14" t="s">
        <v>6067</v>
      </c>
      <c r="M1635" s="10">
        <v>3.09013676573369</v>
      </c>
      <c r="N1635" s="8" t="s">
        <v>8664</v>
      </c>
      <c r="O1635" s="8" t="s">
        <v>147</v>
      </c>
      <c r="P1635" s="9">
        <v>0.48474537037037035</v>
      </c>
      <c r="Q1635" s="9">
        <v>0.49656250000000002</v>
      </c>
      <c r="R1635" s="8">
        <v>0</v>
      </c>
      <c r="S1635" s="10">
        <v>14.52</v>
      </c>
      <c r="T1635" s="8" t="s">
        <v>4885</v>
      </c>
      <c r="U1635" s="8" t="s">
        <v>4886</v>
      </c>
      <c r="V1635" s="10">
        <v>1.1085764983428601</v>
      </c>
      <c r="W1635">
        <v>10946.9</v>
      </c>
      <c r="X1635" s="8">
        <v>7</v>
      </c>
      <c r="Y1635" s="8">
        <v>0.96</v>
      </c>
      <c r="Z1635">
        <v>8</v>
      </c>
      <c r="AA1635">
        <v>154</v>
      </c>
      <c r="AB1635" s="8">
        <f>Solution[[#This Row],[Old Stop]] +1</f>
        <v>296</v>
      </c>
      <c r="AC1635" s="8" t="str">
        <f>_xlfn.CONCAT(Solution[[#This Row],[Old Rt '#]],"_",Solution[[#This Row],[Week '#]],"_", _xlfn.SWITCH(Solution[[#This Row],[Old Delivery Day]], "M", "Monday", "T", "Tuesday", "W", "Wednesday", "R", "Thursday", "F", "Friday"))</f>
        <v>103_Week4_Thursday</v>
      </c>
      <c r="AD1635" s="20">
        <v>194.75659999999999</v>
      </c>
      <c r="AE1635" s="20">
        <v>190.87299999999999</v>
      </c>
      <c r="AF1635" s="20">
        <v>210.74420000000001</v>
      </c>
      <c r="AG1635" s="20">
        <v>208.0615</v>
      </c>
      <c r="AH1635">
        <v>223.33</v>
      </c>
      <c r="AI1635" s="8" t="s">
        <v>3810</v>
      </c>
      <c r="AJ1635" s="8" t="s">
        <v>5625</v>
      </c>
      <c r="AK1635" s="8">
        <v>1</v>
      </c>
      <c r="AL1635" s="8">
        <v>175</v>
      </c>
      <c r="AM1635" s="11">
        <v>197.92750000000001</v>
      </c>
      <c r="AN1635" s="11">
        <v>194.3887</v>
      </c>
      <c r="AO1635" t="s">
        <v>164</v>
      </c>
      <c r="AP1635" s="8" t="s">
        <v>191</v>
      </c>
      <c r="AQ1635" s="8" t="s">
        <v>44</v>
      </c>
      <c r="AR1635" s="8" t="s">
        <v>164</v>
      </c>
      <c r="AS1635" s="8" t="s">
        <v>164</v>
      </c>
      <c r="AT1635" s="8" t="s">
        <v>168</v>
      </c>
      <c r="AU163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5" s="8"/>
      <c r="AW1635">
        <v>48.689149999999998</v>
      </c>
      <c r="AX1635">
        <v>47.718249999999998</v>
      </c>
      <c r="AY1635">
        <v>52.686050000000002</v>
      </c>
      <c r="AZ1635">
        <v>52.015374999999999</v>
      </c>
      <c r="BF1635" s="8"/>
      <c r="BG1635" s="8"/>
      <c r="BH1635" s="8"/>
      <c r="BI1635" s="11"/>
      <c r="BJ1635" s="11"/>
      <c r="BK1635" s="8"/>
      <c r="BL1635" s="8"/>
      <c r="BM1635" s="8"/>
      <c r="BN1635" s="8"/>
      <c r="BO1635" s="8"/>
      <c r="BP1635" s="8"/>
      <c r="BQ1635" s="8"/>
      <c r="BR1635" s="8"/>
    </row>
    <row r="1636" spans="1:70" x14ac:dyDescent="0.3">
      <c r="A1636" s="43" t="s">
        <v>325</v>
      </c>
      <c r="B1636" t="s">
        <v>4991</v>
      </c>
      <c r="C1636" t="s">
        <v>110</v>
      </c>
      <c r="D1636" s="8" t="s">
        <v>104</v>
      </c>
      <c r="E1636" s="8" t="s">
        <v>126</v>
      </c>
      <c r="F1636" s="8" t="s">
        <v>48</v>
      </c>
      <c r="G1636" s="8" t="s">
        <v>9261</v>
      </c>
      <c r="H1636" s="8" t="s">
        <v>126</v>
      </c>
      <c r="I1636" s="8" t="s">
        <v>48</v>
      </c>
      <c r="J1636" s="8">
        <v>180</v>
      </c>
      <c r="K1636" s="14" t="s">
        <v>324</v>
      </c>
      <c r="L1636" s="14" t="s">
        <v>6045</v>
      </c>
      <c r="M1636" s="10">
        <v>1.9213007200249299</v>
      </c>
      <c r="N1636" s="8" t="s">
        <v>8656</v>
      </c>
      <c r="O1636" s="8" t="s">
        <v>147</v>
      </c>
      <c r="P1636" s="9">
        <v>0.49789351851851854</v>
      </c>
      <c r="Q1636" s="9">
        <v>0.50249999999999995</v>
      </c>
      <c r="R1636" s="8">
        <v>0</v>
      </c>
      <c r="S1636" s="10">
        <v>9.1533333333333342</v>
      </c>
      <c r="T1636" s="8" t="s">
        <v>4993</v>
      </c>
      <c r="U1636" s="8" t="s">
        <v>4994</v>
      </c>
      <c r="V1636" s="10">
        <v>0.78013031405892497</v>
      </c>
      <c r="W1636">
        <v>10387.18</v>
      </c>
      <c r="X1636" s="8">
        <v>15</v>
      </c>
      <c r="Y1636" s="8">
        <v>0.89361702127659604</v>
      </c>
      <c r="Z1636">
        <v>6</v>
      </c>
      <c r="AA1636">
        <v>124</v>
      </c>
      <c r="AB1636" s="8">
        <f>Solution[[#This Row],[Old Stop]] +1</f>
        <v>181</v>
      </c>
      <c r="AC1636" s="8" t="str">
        <f>_xlfn.CONCAT(Solution[[#This Row],[Old Rt '#]],"_",Solution[[#This Row],[Week '#]],"_", _xlfn.SWITCH(Solution[[#This Row],[Old Delivery Day]], "M", "Monday", "T", "Tuesday", "W", "Wednesday", "R", "Thursday", "F", "Friday"))</f>
        <v>103_Week4_Thursday</v>
      </c>
      <c r="AD1636" s="20">
        <v>199.58330000000001</v>
      </c>
      <c r="AE1636" s="20">
        <v>203.49299999999999</v>
      </c>
      <c r="AF1636" s="20">
        <v>190.16640000000001</v>
      </c>
      <c r="AG1636" s="20">
        <v>183.8246</v>
      </c>
      <c r="AH1636">
        <v>200.05</v>
      </c>
      <c r="AI1636" s="8" t="s">
        <v>3810</v>
      </c>
      <c r="AJ1636" s="8" t="s">
        <v>5625</v>
      </c>
      <c r="AK1636" s="8">
        <v>1</v>
      </c>
      <c r="AL1636" s="8">
        <v>141</v>
      </c>
      <c r="AM1636" s="11">
        <v>191.41370000000001</v>
      </c>
      <c r="AN1636" s="11">
        <v>171.3075</v>
      </c>
      <c r="AO1636" t="s">
        <v>164</v>
      </c>
      <c r="AP1636" s="8" t="s">
        <v>191</v>
      </c>
      <c r="AQ1636" s="8" t="s">
        <v>44</v>
      </c>
      <c r="AR1636" s="8" t="s">
        <v>164</v>
      </c>
      <c r="AS1636" s="8" t="s">
        <v>164</v>
      </c>
      <c r="AT1636" s="8" t="s">
        <v>168</v>
      </c>
      <c r="AU163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6" s="8"/>
      <c r="AW1636">
        <v>49.895825000000002</v>
      </c>
      <c r="AX1636">
        <v>50.873249999999999</v>
      </c>
      <c r="AY1636">
        <v>47.541600000000003</v>
      </c>
      <c r="AZ1636">
        <v>45.956150000000001</v>
      </c>
      <c r="BF1636" s="8"/>
      <c r="BG1636" s="8"/>
      <c r="BH1636" s="8"/>
      <c r="BI1636" s="11"/>
      <c r="BJ1636" s="11"/>
      <c r="BK1636" s="8"/>
      <c r="BL1636" s="8"/>
      <c r="BM1636" s="8"/>
      <c r="BN1636" s="8"/>
      <c r="BO1636" s="8"/>
      <c r="BP1636" s="8"/>
      <c r="BQ1636" s="8"/>
      <c r="BR1636" s="8"/>
    </row>
    <row r="1637" spans="1:70" x14ac:dyDescent="0.3">
      <c r="A1637" s="43" t="s">
        <v>314</v>
      </c>
      <c r="B1637" t="s">
        <v>4898</v>
      </c>
      <c r="C1637" t="s">
        <v>110</v>
      </c>
      <c r="D1637" s="8" t="s">
        <v>104</v>
      </c>
      <c r="E1637" s="8" t="s">
        <v>126</v>
      </c>
      <c r="F1637" s="8" t="s">
        <v>48</v>
      </c>
      <c r="G1637" s="8" t="s">
        <v>9264</v>
      </c>
      <c r="H1637" s="8" t="s">
        <v>126</v>
      </c>
      <c r="I1637" s="8" t="s">
        <v>48</v>
      </c>
      <c r="J1637" s="8">
        <v>100</v>
      </c>
      <c r="K1637" s="14" t="s">
        <v>313</v>
      </c>
      <c r="L1637" s="14" t="s">
        <v>6071</v>
      </c>
      <c r="M1637" s="10">
        <v>3.3957645676014701</v>
      </c>
      <c r="N1637" s="8" t="s">
        <v>8619</v>
      </c>
      <c r="O1637" s="8" t="s">
        <v>147</v>
      </c>
      <c r="P1637" s="9">
        <v>0.50486111111111109</v>
      </c>
      <c r="Q1637" s="9">
        <v>0.51249999999999996</v>
      </c>
      <c r="R1637" s="8">
        <v>0</v>
      </c>
      <c r="S1637" s="10">
        <v>9.706666666666667</v>
      </c>
      <c r="T1637" s="8" t="s">
        <v>4900</v>
      </c>
      <c r="U1637" s="8" t="s">
        <v>4901</v>
      </c>
      <c r="V1637" s="10">
        <v>2.1362357113799</v>
      </c>
      <c r="W1637">
        <v>5417.83</v>
      </c>
      <c r="X1637" s="8">
        <v>14</v>
      </c>
      <c r="Y1637" s="8">
        <v>0.89393939393939403</v>
      </c>
      <c r="Z1637">
        <v>6</v>
      </c>
      <c r="AA1637">
        <v>113</v>
      </c>
      <c r="AB1637" s="8">
        <f>Solution[[#This Row],[Old Stop]] +1</f>
        <v>101</v>
      </c>
      <c r="AC1637" s="8" t="str">
        <f>_xlfn.CONCAT(Solution[[#This Row],[Old Rt '#]],"_",Solution[[#This Row],[Week '#]],"_", _xlfn.SWITCH(Solution[[#This Row],[Old Delivery Day]], "M", "Monday", "T", "Tuesday", "W", "Wednesday", "R", "Thursday", "F", "Friday"))</f>
        <v>103_Week4_Thursday</v>
      </c>
      <c r="AD1637" s="20">
        <v>97.641599999999997</v>
      </c>
      <c r="AE1637" s="20">
        <v>102.9353</v>
      </c>
      <c r="AF1637" s="20">
        <v>121.1921</v>
      </c>
      <c r="AG1637" s="20">
        <v>113.27</v>
      </c>
      <c r="AH1637">
        <v>128.03</v>
      </c>
      <c r="AI1637" s="8" t="s">
        <v>3810</v>
      </c>
      <c r="AJ1637" s="8" t="s">
        <v>5625</v>
      </c>
      <c r="AK1637" s="8">
        <v>1</v>
      </c>
      <c r="AL1637" s="8">
        <v>132</v>
      </c>
      <c r="AM1637" s="11">
        <v>117.9875</v>
      </c>
      <c r="AN1637" s="11">
        <v>115.0887</v>
      </c>
      <c r="AO1637" t="s">
        <v>164</v>
      </c>
      <c r="AP1637" s="8" t="s">
        <v>191</v>
      </c>
      <c r="AQ1637" s="8" t="s">
        <v>44</v>
      </c>
      <c r="AR1637" s="8" t="s">
        <v>164</v>
      </c>
      <c r="AS1637" s="8" t="s">
        <v>164</v>
      </c>
      <c r="AT1637" s="8" t="s">
        <v>168</v>
      </c>
      <c r="AU163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7" s="8"/>
      <c r="AW1637">
        <v>24.410399999999999</v>
      </c>
      <c r="AX1637">
        <v>25.733825</v>
      </c>
      <c r="AY1637">
        <v>30.298024999999999</v>
      </c>
      <c r="AZ1637">
        <v>28.317499999999999</v>
      </c>
      <c r="BF1637" s="8"/>
      <c r="BG1637" s="8"/>
      <c r="BH1637" s="8"/>
      <c r="BI1637" s="11"/>
      <c r="BJ1637" s="11"/>
      <c r="BK1637" s="8"/>
      <c r="BL1637" s="8"/>
      <c r="BM1637" s="8"/>
      <c r="BN1637" s="8"/>
      <c r="BO1637" s="8"/>
      <c r="BP1637" s="8"/>
      <c r="BQ1637" s="8"/>
      <c r="BR1637" s="8"/>
    </row>
    <row r="1638" spans="1:70" x14ac:dyDescent="0.3">
      <c r="A1638" s="43" t="s">
        <v>1755</v>
      </c>
      <c r="B1638" t="s">
        <v>3432</v>
      </c>
      <c r="C1638" t="s">
        <v>112</v>
      </c>
      <c r="D1638" s="8" t="s">
        <v>104</v>
      </c>
      <c r="E1638" s="8" t="s">
        <v>126</v>
      </c>
      <c r="F1638" s="8" t="s">
        <v>48</v>
      </c>
      <c r="G1638" s="8" t="s">
        <v>9267</v>
      </c>
      <c r="H1638" s="8" t="s">
        <v>126</v>
      </c>
      <c r="I1638" s="8" t="s">
        <v>15</v>
      </c>
      <c r="J1638" s="8">
        <v>285</v>
      </c>
      <c r="K1638" s="14" t="s">
        <v>1754</v>
      </c>
      <c r="L1638" s="14" t="s">
        <v>9008</v>
      </c>
      <c r="M1638" s="10">
        <v>0.102882881707046</v>
      </c>
      <c r="N1638" s="8" t="s">
        <v>9246</v>
      </c>
      <c r="O1638" s="8" t="s">
        <v>147</v>
      </c>
      <c r="P1638" s="9">
        <v>0.58929398148148149</v>
      </c>
      <c r="Q1638" s="9">
        <v>0.59050925925925923</v>
      </c>
      <c r="R1638" s="8">
        <v>0</v>
      </c>
      <c r="S1638" s="10">
        <v>6.6749999999999998</v>
      </c>
      <c r="T1638" s="8" t="s">
        <v>9009</v>
      </c>
      <c r="U1638" s="8" t="s">
        <v>9010</v>
      </c>
      <c r="V1638" s="10">
        <v>2.0760602514957999E-2</v>
      </c>
      <c r="W1638">
        <v>3529.48</v>
      </c>
      <c r="X1638" s="8">
        <v>0</v>
      </c>
      <c r="Y1638" s="8">
        <v>0</v>
      </c>
      <c r="Z1638">
        <v>0</v>
      </c>
      <c r="AA1638">
        <v>0</v>
      </c>
      <c r="AB1638" s="8">
        <f>Solution[[#This Row],[Old Stop]] +1</f>
        <v>286</v>
      </c>
      <c r="AC1638" s="8" t="str">
        <f>_xlfn.CONCAT(Solution[[#This Row],[Old Rt '#]],"_",Solution[[#This Row],[Week '#]],"_", _xlfn.SWITCH(Solution[[#This Row],[Old Delivery Day]], "M", "Monday", "T", "Tuesday", "W", "Wednesday", "R", "Thursday", "F", "Friday"))</f>
        <v>103_Week4_Tuesday</v>
      </c>
      <c r="AD1638" s="20">
        <v>75.25</v>
      </c>
      <c r="AE1638" s="20">
        <v>76.438400000000001</v>
      </c>
      <c r="AF1638" s="20">
        <v>78.34</v>
      </c>
      <c r="AG1638" s="20">
        <v>78.34</v>
      </c>
      <c r="AH1638">
        <v>83.04</v>
      </c>
      <c r="AI1638" s="8" t="s">
        <v>3810</v>
      </c>
      <c r="AJ1638" s="8" t="s">
        <v>5625</v>
      </c>
      <c r="AK1638" s="8">
        <v>1</v>
      </c>
      <c r="AL1638" s="8">
        <v>0</v>
      </c>
      <c r="AM1638" s="11">
        <v>78.34</v>
      </c>
      <c r="AN1638" s="11">
        <v>78.34</v>
      </c>
      <c r="AO1638" t="s">
        <v>163</v>
      </c>
      <c r="AP1638" s="8" t="s">
        <v>191</v>
      </c>
      <c r="AQ1638" s="8" t="s">
        <v>53</v>
      </c>
      <c r="AR1638" s="8" t="s">
        <v>164</v>
      </c>
      <c r="AS1638" s="8" t="s">
        <v>163</v>
      </c>
      <c r="AT1638" s="8" t="s">
        <v>168</v>
      </c>
      <c r="AU163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38" s="8">
        <v>0</v>
      </c>
      <c r="AW1638">
        <v>18.8125</v>
      </c>
      <c r="AX1638">
        <v>19.1096</v>
      </c>
      <c r="AY1638">
        <v>19.585000000000001</v>
      </c>
      <c r="AZ1638">
        <v>19.585000000000001</v>
      </c>
      <c r="BF1638" s="8"/>
      <c r="BG1638" s="8"/>
      <c r="BH1638" s="8"/>
      <c r="BI1638" s="11"/>
      <c r="BJ1638" s="11"/>
      <c r="BK1638" s="8"/>
      <c r="BL1638" s="8"/>
      <c r="BM1638" s="8"/>
      <c r="BN1638" s="8"/>
      <c r="BO1638" s="8"/>
      <c r="BP1638" s="8"/>
      <c r="BQ1638" s="8"/>
      <c r="BR1638" s="8"/>
    </row>
    <row r="1639" spans="1:70" x14ac:dyDescent="0.3">
      <c r="A1639" s="43" t="s">
        <v>1108</v>
      </c>
      <c r="B1639" t="s">
        <v>3917</v>
      </c>
      <c r="C1639" t="s">
        <v>110</v>
      </c>
      <c r="D1639" s="8" t="s">
        <v>104</v>
      </c>
      <c r="E1639" s="8" t="s">
        <v>126</v>
      </c>
      <c r="F1639" s="8" t="s">
        <v>13</v>
      </c>
      <c r="G1639" s="8" t="s">
        <v>9250</v>
      </c>
      <c r="H1639" s="8" t="s">
        <v>126</v>
      </c>
      <c r="I1639" s="8" t="s">
        <v>13</v>
      </c>
      <c r="J1639" s="8">
        <v>0</v>
      </c>
      <c r="K1639" s="14" t="s">
        <v>1107</v>
      </c>
      <c r="L1639" s="14" t="s">
        <v>5909</v>
      </c>
      <c r="M1639" s="10">
        <v>14.768490246110201</v>
      </c>
      <c r="N1639" s="8" t="s">
        <v>8027</v>
      </c>
      <c r="O1639" s="8" t="s">
        <v>125</v>
      </c>
      <c r="P1639" s="9">
        <v>0.31167824074074074</v>
      </c>
      <c r="Q1639" s="9">
        <v>0.31376157407407407</v>
      </c>
      <c r="R1639" s="8">
        <v>0</v>
      </c>
      <c r="S1639" s="10">
        <v>4.3166666666666664</v>
      </c>
      <c r="T1639" s="8" t="s">
        <v>3919</v>
      </c>
      <c r="U1639" s="8" t="s">
        <v>3920</v>
      </c>
      <c r="V1639" s="10">
        <v>13.5495743520384</v>
      </c>
      <c r="W1639">
        <v>20723.13</v>
      </c>
      <c r="X1639" s="8">
        <v>0</v>
      </c>
      <c r="Y1639" s="8">
        <v>0</v>
      </c>
      <c r="Z1639">
        <v>0</v>
      </c>
      <c r="AA1639">
        <v>0</v>
      </c>
      <c r="AB1639" s="8">
        <f>Solution[[#This Row],[Old Stop]] +1</f>
        <v>1</v>
      </c>
      <c r="AC1639" s="8" t="str">
        <f>_xlfn.CONCAT(Solution[[#This Row],[Old Rt '#]],"_",Solution[[#This Row],[Week '#]],"_", _xlfn.SWITCH(Solution[[#This Row],[Old Delivery Day]], "M", "Monday", "T", "Tuesday", "W", "Wednesday", "R", "Thursday", "F", "Friday"))</f>
        <v>103_Week4_Monday</v>
      </c>
      <c r="AD1639" s="20">
        <v>232.43299999999999</v>
      </c>
      <c r="AE1639" s="20">
        <v>263.82220000000001</v>
      </c>
      <c r="AF1639" s="20">
        <v>400.66860000000003</v>
      </c>
      <c r="AG1639" s="20">
        <v>225.6105</v>
      </c>
      <c r="AH1639">
        <v>700.92</v>
      </c>
      <c r="AI1639" s="8" t="s">
        <v>4488</v>
      </c>
      <c r="AJ1639" s="8" t="s">
        <v>5706</v>
      </c>
      <c r="AK1639" s="8">
        <v>1</v>
      </c>
      <c r="AL1639" s="8">
        <v>0</v>
      </c>
      <c r="AM1639" s="11">
        <v>598.78620000000001</v>
      </c>
      <c r="AN1639" s="11">
        <v>303.07870000000003</v>
      </c>
      <c r="AO1639" t="s">
        <v>164</v>
      </c>
      <c r="AP1639" s="8" t="s">
        <v>793</v>
      </c>
      <c r="AQ1639" s="8" t="s">
        <v>44</v>
      </c>
      <c r="AR1639" s="8" t="s">
        <v>164</v>
      </c>
      <c r="AS1639" s="8" t="s">
        <v>164</v>
      </c>
      <c r="AT1639" s="8" t="s">
        <v>168</v>
      </c>
      <c r="AU163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39" s="8"/>
      <c r="AW1639">
        <v>58.108249999999998</v>
      </c>
      <c r="AX1639">
        <v>65.955550000000002</v>
      </c>
      <c r="AY1639">
        <v>100.16715000000001</v>
      </c>
      <c r="AZ1639">
        <v>56.402625</v>
      </c>
      <c r="BF1639" s="8"/>
      <c r="BG1639" s="8"/>
      <c r="BH1639" s="8"/>
      <c r="BI1639" s="11"/>
      <c r="BJ1639" s="11"/>
      <c r="BK1639" s="8"/>
      <c r="BL1639" s="8"/>
      <c r="BM1639" s="8"/>
      <c r="BN1639" s="8"/>
      <c r="BO1639" s="8"/>
      <c r="BP1639" s="8"/>
      <c r="BQ1639" s="8"/>
      <c r="BR1639" s="8"/>
    </row>
    <row r="1640" spans="1:70" x14ac:dyDescent="0.3">
      <c r="A1640" s="43" t="s">
        <v>270</v>
      </c>
      <c r="B1640" t="s">
        <v>4902</v>
      </c>
      <c r="C1640" t="s">
        <v>110</v>
      </c>
      <c r="D1640" s="8" t="s">
        <v>104</v>
      </c>
      <c r="E1640" s="8" t="s">
        <v>126</v>
      </c>
      <c r="F1640" s="8" t="s">
        <v>14</v>
      </c>
      <c r="G1640" s="8" t="s">
        <v>9259</v>
      </c>
      <c r="H1640" s="8" t="s">
        <v>126</v>
      </c>
      <c r="I1640" s="8" t="s">
        <v>12</v>
      </c>
      <c r="J1640" s="8">
        <v>190</v>
      </c>
      <c r="K1640" s="14" t="s">
        <v>269</v>
      </c>
      <c r="L1640" s="14" t="s">
        <v>6068</v>
      </c>
      <c r="M1640" s="10">
        <v>0.71889687720721396</v>
      </c>
      <c r="N1640" s="8" t="s">
        <v>8701</v>
      </c>
      <c r="O1640" s="8" t="s">
        <v>147</v>
      </c>
      <c r="P1640" s="9">
        <v>0.44010416666666669</v>
      </c>
      <c r="Q1640" s="9">
        <v>0.45093749999999999</v>
      </c>
      <c r="R1640" s="8">
        <v>0</v>
      </c>
      <c r="S1640" s="10">
        <v>23.541666666666668</v>
      </c>
      <c r="T1640" s="8" t="s">
        <v>4904</v>
      </c>
      <c r="U1640" s="8" t="s">
        <v>4905</v>
      </c>
      <c r="V1640" s="10">
        <v>0.32718241525812702</v>
      </c>
      <c r="W1640">
        <v>2010.7</v>
      </c>
      <c r="X1640" s="8">
        <v>0</v>
      </c>
      <c r="Y1640" s="8">
        <v>0</v>
      </c>
      <c r="Z1640">
        <v>0</v>
      </c>
      <c r="AA1640">
        <v>0</v>
      </c>
      <c r="AB1640" s="8">
        <f>Solution[[#This Row],[Old Stop]] +1</f>
        <v>191</v>
      </c>
      <c r="AC1640" s="8" t="str">
        <f>_xlfn.CONCAT(Solution[[#This Row],[Old Rt '#]],"_",Solution[[#This Row],[Week '#]],"_", _xlfn.SWITCH(Solution[[#This Row],[Old Delivery Day]], "M", "Monday", "T", "Tuesday", "W", "Wednesday", "R", "Thursday", "F", "Friday"))</f>
        <v>103_Week4_Wednesday</v>
      </c>
      <c r="AD1640" s="20">
        <v>48.838999999999999</v>
      </c>
      <c r="AE1640" s="20">
        <v>46.191499999999998</v>
      </c>
      <c r="AF1640" s="20">
        <v>46.637500000000003</v>
      </c>
      <c r="AG1640" s="20">
        <v>47.2</v>
      </c>
      <c r="AH1640">
        <v>50.03</v>
      </c>
      <c r="AI1640" s="8" t="s">
        <v>4836</v>
      </c>
      <c r="AJ1640" s="8" t="s">
        <v>5703</v>
      </c>
      <c r="AK1640" s="8">
        <v>1</v>
      </c>
      <c r="AL1640" s="8">
        <v>0</v>
      </c>
      <c r="AM1640" s="11">
        <v>39.331200000000003</v>
      </c>
      <c r="AN1640" s="11">
        <v>47.2</v>
      </c>
      <c r="AO1640" t="s">
        <v>163</v>
      </c>
      <c r="AP1640" s="8" t="s">
        <v>191</v>
      </c>
      <c r="AQ1640" s="8" t="s">
        <v>44</v>
      </c>
      <c r="AR1640" s="8" t="s">
        <v>164</v>
      </c>
      <c r="AS1640" s="8" t="s">
        <v>163</v>
      </c>
      <c r="AT1640" s="8" t="s">
        <v>168</v>
      </c>
      <c r="AU164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0" s="8">
        <v>0</v>
      </c>
      <c r="AW1640">
        <v>12.20975</v>
      </c>
      <c r="AX1640">
        <v>11.547874999999999</v>
      </c>
      <c r="AY1640">
        <v>11.659375000000001</v>
      </c>
      <c r="AZ1640">
        <v>11.8</v>
      </c>
      <c r="BF1640" s="8"/>
      <c r="BG1640" s="8"/>
      <c r="BH1640" s="8"/>
      <c r="BI1640" s="11"/>
      <c r="BJ1640" s="11"/>
      <c r="BK1640" s="8"/>
      <c r="BL1640" s="8"/>
      <c r="BM1640" s="8"/>
      <c r="BN1640" s="8"/>
      <c r="BO1640" s="8"/>
      <c r="BP1640" s="8"/>
      <c r="BQ1640" s="8"/>
      <c r="BR1640" s="8"/>
    </row>
    <row r="1641" spans="1:70" x14ac:dyDescent="0.3">
      <c r="A1641" s="43" t="s">
        <v>327</v>
      </c>
      <c r="B1641" t="s">
        <v>3537</v>
      </c>
      <c r="C1641" t="s">
        <v>125</v>
      </c>
      <c r="D1641" s="8" t="s">
        <v>104</v>
      </c>
      <c r="E1641" s="8" t="s">
        <v>126</v>
      </c>
      <c r="F1641" s="8" t="s">
        <v>14</v>
      </c>
      <c r="G1641" s="8" t="s">
        <v>9254</v>
      </c>
      <c r="H1641" s="8" t="s">
        <v>126</v>
      </c>
      <c r="I1641" s="8" t="s">
        <v>48</v>
      </c>
      <c r="J1641" s="8">
        <v>240</v>
      </c>
      <c r="K1641" s="14" t="s">
        <v>326</v>
      </c>
      <c r="L1641" s="14" t="s">
        <v>5814</v>
      </c>
      <c r="M1641" s="10">
        <v>0</v>
      </c>
      <c r="N1641" s="8" t="s">
        <v>8714</v>
      </c>
      <c r="O1641" s="8" t="s">
        <v>147</v>
      </c>
      <c r="P1641" s="9">
        <v>0.45791666666666669</v>
      </c>
      <c r="Q1641" s="9">
        <v>0.46644675925925927</v>
      </c>
      <c r="R1641" s="8">
        <v>0</v>
      </c>
      <c r="S1641" s="10">
        <v>10.836666666666668</v>
      </c>
      <c r="T1641" s="8" t="s">
        <v>4145</v>
      </c>
      <c r="U1641" s="8" t="s">
        <v>4146</v>
      </c>
      <c r="V1641" s="10"/>
      <c r="W1641">
        <v>2831.78</v>
      </c>
      <c r="X1641" s="8">
        <v>0</v>
      </c>
      <c r="Y1641" s="8">
        <v>0</v>
      </c>
      <c r="Z1641">
        <v>0</v>
      </c>
      <c r="AA1641">
        <v>0</v>
      </c>
      <c r="AB1641" s="8">
        <f>Solution[[#This Row],[Old Stop]] +1</f>
        <v>241</v>
      </c>
      <c r="AC1641" s="8" t="str">
        <f>_xlfn.CONCAT(Solution[[#This Row],[Old Rt '#]],"_",Solution[[#This Row],[Week '#]],"_", _xlfn.SWITCH(Solution[[#This Row],[Old Delivery Day]], "M", "Monday", "T", "Tuesday", "W", "Wednesday", "R", "Thursday", "F", "Friday"))</f>
        <v>103_Week4_Thursday</v>
      </c>
      <c r="AD1641" s="20">
        <v>53.26</v>
      </c>
      <c r="AE1641" s="20">
        <v>46.810699999999997</v>
      </c>
      <c r="AF1641" s="20">
        <v>52.209200000000003</v>
      </c>
      <c r="AG1641" s="20">
        <v>67.933800000000005</v>
      </c>
      <c r="AH1641">
        <v>62.05</v>
      </c>
      <c r="AI1641" s="8" t="s">
        <v>4836</v>
      </c>
      <c r="AJ1641" s="8" t="s">
        <v>5703</v>
      </c>
      <c r="AK1641" s="8">
        <v>1</v>
      </c>
      <c r="AL1641" s="8">
        <v>0</v>
      </c>
      <c r="AM1641" s="11">
        <v>41.64</v>
      </c>
      <c r="AN1641" s="11">
        <v>67.933700000000002</v>
      </c>
      <c r="AO1641" t="s">
        <v>163</v>
      </c>
      <c r="AP1641" s="8" t="s">
        <v>191</v>
      </c>
      <c r="AQ1641" s="8" t="s">
        <v>44</v>
      </c>
      <c r="AR1641" s="8" t="s">
        <v>164</v>
      </c>
      <c r="AS1641" s="8" t="s">
        <v>163</v>
      </c>
      <c r="AT1641" s="8" t="s">
        <v>168</v>
      </c>
      <c r="AU164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1" s="8">
        <v>0</v>
      </c>
      <c r="AW1641">
        <v>13.315</v>
      </c>
      <c r="AX1641">
        <v>11.702674999999999</v>
      </c>
      <c r="AY1641">
        <v>13.052300000000001</v>
      </c>
      <c r="AZ1641">
        <v>16.983450000000001</v>
      </c>
      <c r="BF1641" s="8"/>
      <c r="BG1641" s="8"/>
      <c r="BH1641" s="8"/>
      <c r="BI1641" s="11"/>
      <c r="BJ1641" s="11"/>
      <c r="BK1641" s="8"/>
      <c r="BL1641" s="8"/>
      <c r="BM1641" s="8"/>
      <c r="BN1641" s="8"/>
      <c r="BO1641" s="8"/>
      <c r="BP1641" s="8"/>
      <c r="BQ1641" s="8"/>
      <c r="BR1641" s="8"/>
    </row>
    <row r="1642" spans="1:70" x14ac:dyDescent="0.3">
      <c r="A1642" s="43" t="s">
        <v>1139</v>
      </c>
      <c r="B1642" t="s">
        <v>4731</v>
      </c>
      <c r="C1642" t="s">
        <v>110</v>
      </c>
      <c r="D1642" s="8" t="s">
        <v>104</v>
      </c>
      <c r="E1642" s="8" t="s">
        <v>126</v>
      </c>
      <c r="F1642" s="8" t="s">
        <v>13</v>
      </c>
      <c r="G1642" s="8" t="s">
        <v>9259</v>
      </c>
      <c r="H1642" s="8" t="s">
        <v>126</v>
      </c>
      <c r="I1642" s="8" t="s">
        <v>13</v>
      </c>
      <c r="J1642" s="8">
        <v>0</v>
      </c>
      <c r="K1642" s="14" t="s">
        <v>1138</v>
      </c>
      <c r="L1642" s="14" t="s">
        <v>6150</v>
      </c>
      <c r="M1642" s="10">
        <v>0.58954245717526998</v>
      </c>
      <c r="N1642" s="8" t="s">
        <v>8051</v>
      </c>
      <c r="O1642" s="8" t="s">
        <v>125</v>
      </c>
      <c r="P1642" s="9">
        <v>0.40767361111111111</v>
      </c>
      <c r="Q1642" s="9">
        <v>0.41263888888888889</v>
      </c>
      <c r="R1642" s="8">
        <v>0</v>
      </c>
      <c r="S1642" s="10">
        <v>6.9416666666666664</v>
      </c>
      <c r="T1642" s="8" t="s">
        <v>4733</v>
      </c>
      <c r="U1642" s="8" t="s">
        <v>4734</v>
      </c>
      <c r="V1642" s="10">
        <v>0.12681589211996899</v>
      </c>
      <c r="W1642">
        <v>1731.44</v>
      </c>
      <c r="X1642" s="8">
        <v>0</v>
      </c>
      <c r="Y1642" s="8">
        <v>0</v>
      </c>
      <c r="Z1642">
        <v>0</v>
      </c>
      <c r="AA1642">
        <v>0</v>
      </c>
      <c r="AB1642" s="8">
        <f>Solution[[#This Row],[Old Stop]] +1</f>
        <v>1</v>
      </c>
      <c r="AC1642" s="8" t="str">
        <f>_xlfn.CONCAT(Solution[[#This Row],[Old Rt '#]],"_",Solution[[#This Row],[Week '#]],"_", _xlfn.SWITCH(Solution[[#This Row],[Old Delivery Day]], "M", "Monday", "T", "Tuesday", "W", "Wednesday", "R", "Thursday", "F", "Friday"))</f>
        <v>103_Week4_Monday</v>
      </c>
      <c r="AD1642" s="20">
        <v>65.83</v>
      </c>
      <c r="AE1642" s="20">
        <v>65.83</v>
      </c>
      <c r="AF1642" s="20">
        <v>68.036600000000007</v>
      </c>
      <c r="AG1642" s="20">
        <v>69.14</v>
      </c>
      <c r="AH1642">
        <v>34.57</v>
      </c>
      <c r="AI1642" s="8" t="s">
        <v>4488</v>
      </c>
      <c r="AJ1642" s="8" t="s">
        <v>5706</v>
      </c>
      <c r="AK1642" s="8">
        <v>1</v>
      </c>
      <c r="AL1642" s="8">
        <v>0</v>
      </c>
      <c r="AM1642" s="11">
        <v>32.914999999999999</v>
      </c>
      <c r="AN1642" s="11">
        <v>34.57</v>
      </c>
      <c r="AO1642" t="s">
        <v>164</v>
      </c>
      <c r="AP1642" s="8" t="s">
        <v>191</v>
      </c>
      <c r="AQ1642" s="8" t="s">
        <v>44</v>
      </c>
      <c r="AR1642" s="8" t="s">
        <v>164</v>
      </c>
      <c r="AS1642" s="8" t="s">
        <v>164</v>
      </c>
      <c r="AT1642" s="8" t="s">
        <v>168</v>
      </c>
      <c r="AU1642"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42" s="8"/>
      <c r="AW1642">
        <v>16.4575</v>
      </c>
      <c r="AX1642">
        <v>16.4575</v>
      </c>
      <c r="AY1642">
        <v>17.009150000000002</v>
      </c>
      <c r="AZ1642">
        <v>17.285</v>
      </c>
      <c r="BF1642" s="8"/>
      <c r="BG1642" s="8"/>
      <c r="BH1642" s="8"/>
      <c r="BI1642" s="11"/>
      <c r="BJ1642" s="11"/>
      <c r="BK1642" s="8"/>
      <c r="BL1642" s="8"/>
      <c r="BM1642" s="8"/>
      <c r="BN1642" s="8"/>
      <c r="BO1642" s="8"/>
      <c r="BP1642" s="8"/>
      <c r="BQ1642" s="8"/>
      <c r="BR1642" s="8"/>
    </row>
    <row r="1643" spans="1:70" x14ac:dyDescent="0.3">
      <c r="A1643" s="43" t="s">
        <v>1125</v>
      </c>
      <c r="B1643" t="s">
        <v>4711</v>
      </c>
      <c r="C1643" t="s">
        <v>110</v>
      </c>
      <c r="D1643" s="8" t="s">
        <v>104</v>
      </c>
      <c r="E1643" s="8" t="s">
        <v>126</v>
      </c>
      <c r="F1643" s="8" t="s">
        <v>13</v>
      </c>
      <c r="G1643" s="8" t="s">
        <v>4484</v>
      </c>
      <c r="H1643" s="8" t="s">
        <v>126</v>
      </c>
      <c r="I1643" s="8" t="s">
        <v>13</v>
      </c>
      <c r="J1643" s="8">
        <v>0</v>
      </c>
      <c r="K1643" s="14" t="s">
        <v>1124</v>
      </c>
      <c r="L1643" s="14" t="s">
        <v>6151</v>
      </c>
      <c r="M1643" s="10">
        <v>8.8713950741464501E-2</v>
      </c>
      <c r="N1643" s="8" t="s">
        <v>8046</v>
      </c>
      <c r="O1643" s="8" t="s">
        <v>129</v>
      </c>
      <c r="P1643" s="9">
        <v>0.40393518518518517</v>
      </c>
      <c r="Q1643" s="9">
        <v>0.40726851851851853</v>
      </c>
      <c r="R1643" s="8">
        <v>0</v>
      </c>
      <c r="S1643" s="10">
        <v>6.4750000000000005</v>
      </c>
      <c r="T1643" s="8" t="s">
        <v>4713</v>
      </c>
      <c r="U1643" s="8" t="s">
        <v>4714</v>
      </c>
      <c r="V1643" s="10">
        <v>4.6867150189605702E-2</v>
      </c>
      <c r="W1643">
        <v>1340.26</v>
      </c>
      <c r="X1643" s="8">
        <v>0</v>
      </c>
      <c r="Y1643" s="8">
        <v>0</v>
      </c>
      <c r="Z1643">
        <v>0</v>
      </c>
      <c r="AA1643">
        <v>0</v>
      </c>
      <c r="AB1643" s="8">
        <f>Solution[[#This Row],[Old Stop]] +1</f>
        <v>1</v>
      </c>
      <c r="AC1643" s="8" t="str">
        <f>_xlfn.CONCAT(Solution[[#This Row],[Old Rt '#]],"_",Solution[[#This Row],[Week '#]],"_", _xlfn.SWITCH(Solution[[#This Row],[Old Delivery Day]], "M", "Monday", "T", "Tuesday", "W", "Wednesday", "R", "Thursday", "F", "Friday"))</f>
        <v>103_Week4_Monday</v>
      </c>
      <c r="AD1643" s="20">
        <v>71.61</v>
      </c>
      <c r="AE1643" s="20">
        <v>75.391999999999996</v>
      </c>
      <c r="AF1643" s="20">
        <v>69.153300000000002</v>
      </c>
      <c r="AG1643" s="20">
        <v>77.52</v>
      </c>
      <c r="AH1643">
        <v>25.16</v>
      </c>
      <c r="AI1643" s="8" t="s">
        <v>4488</v>
      </c>
      <c r="AJ1643" s="8" t="s">
        <v>5706</v>
      </c>
      <c r="AK1643" s="8">
        <v>1</v>
      </c>
      <c r="AL1643" s="8">
        <v>0</v>
      </c>
      <c r="AM1643" s="11">
        <v>27.66</v>
      </c>
      <c r="AN1643" s="11">
        <v>29.07</v>
      </c>
      <c r="AO1643" t="s">
        <v>164</v>
      </c>
      <c r="AP1643" s="8" t="s">
        <v>191</v>
      </c>
      <c r="AQ1643" s="8" t="s">
        <v>44</v>
      </c>
      <c r="AR1643" s="8" t="s">
        <v>164</v>
      </c>
      <c r="AS1643" s="8" t="s">
        <v>164</v>
      </c>
      <c r="AT1643" s="8" t="s">
        <v>168</v>
      </c>
      <c r="AU1643"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N</v>
      </c>
      <c r="AV1643" s="8"/>
      <c r="AW1643">
        <v>17.9025</v>
      </c>
      <c r="AX1643">
        <v>18.847999999999999</v>
      </c>
      <c r="AY1643">
        <v>17.288325</v>
      </c>
      <c r="AZ1643">
        <v>19.38</v>
      </c>
      <c r="BF1643" s="8"/>
      <c r="BG1643" s="8"/>
      <c r="BH1643" s="8"/>
      <c r="BI1643" s="11"/>
      <c r="BJ1643" s="11"/>
      <c r="BK1643" s="8"/>
      <c r="BL1643" s="8"/>
      <c r="BM1643" s="8"/>
      <c r="BN1643" s="8"/>
      <c r="BO1643" s="8"/>
      <c r="BP1643" s="8"/>
      <c r="BQ1643" s="8"/>
      <c r="BR1643" s="8"/>
    </row>
    <row r="1644" spans="1:70" x14ac:dyDescent="0.3">
      <c r="A1644" s="43" t="s">
        <v>1746</v>
      </c>
      <c r="B1644" t="s">
        <v>5621</v>
      </c>
      <c r="C1644" t="s">
        <v>110</v>
      </c>
      <c r="D1644" s="8" t="s">
        <v>104</v>
      </c>
      <c r="E1644" s="8" t="s">
        <v>126</v>
      </c>
      <c r="F1644" s="8" t="s">
        <v>14</v>
      </c>
      <c r="G1644" s="8" t="s">
        <v>132</v>
      </c>
      <c r="H1644" s="8" t="s">
        <v>126</v>
      </c>
      <c r="I1644" s="8" t="s">
        <v>12</v>
      </c>
      <c r="J1644" s="8">
        <v>290</v>
      </c>
      <c r="K1644" s="14" t="s">
        <v>1745</v>
      </c>
      <c r="L1644" s="14" t="s">
        <v>6250</v>
      </c>
      <c r="M1644" s="10">
        <v>3.0691633319971299</v>
      </c>
      <c r="N1644" s="8" t="s">
        <v>8699</v>
      </c>
      <c r="O1644" s="8" t="s">
        <v>112</v>
      </c>
      <c r="P1644" s="9">
        <v>0.25212962962962965</v>
      </c>
      <c r="Q1644" s="9">
        <v>0.25344907407407408</v>
      </c>
      <c r="R1644" s="8">
        <v>0</v>
      </c>
      <c r="S1644" s="10">
        <v>1.9000000000000001</v>
      </c>
      <c r="T1644" s="8" t="s">
        <v>5623</v>
      </c>
      <c r="U1644" s="8" t="s">
        <v>5624</v>
      </c>
      <c r="V1644" s="10">
        <v>1.27315832169056</v>
      </c>
      <c r="W1644">
        <v>202.6</v>
      </c>
      <c r="X1644" s="8">
        <v>0</v>
      </c>
      <c r="Y1644" s="8">
        <v>0</v>
      </c>
      <c r="Z1644">
        <v>0</v>
      </c>
      <c r="AA1644">
        <v>0</v>
      </c>
      <c r="AB1644" s="8">
        <f>Solution[[#This Row],[Old Stop]] +1</f>
        <v>291</v>
      </c>
      <c r="AC1644" s="8" t="str">
        <f>_xlfn.CONCAT(Solution[[#This Row],[Old Rt '#]],"_",Solution[[#This Row],[Week '#]],"_", _xlfn.SWITCH(Solution[[#This Row],[Old Delivery Day]], "M", "Monday", "T", "Tuesday", "W", "Wednesday", "R", "Thursday", "F", "Friday"))</f>
        <v>103_Week4_Wednesday</v>
      </c>
      <c r="AD1644" s="20">
        <v>50.65</v>
      </c>
      <c r="AE1644" s="20">
        <v>0</v>
      </c>
      <c r="AF1644" s="20">
        <v>0</v>
      </c>
      <c r="AG1644" s="20">
        <v>50.65</v>
      </c>
      <c r="AH1644" t="s">
        <v>247</v>
      </c>
      <c r="AI1644" s="8" t="s">
        <v>4836</v>
      </c>
      <c r="AJ1644" s="8" t="s">
        <v>5703</v>
      </c>
      <c r="AK1644" s="8">
        <v>1</v>
      </c>
      <c r="AL1644" s="8">
        <v>0</v>
      </c>
      <c r="AM1644" s="11">
        <v>0</v>
      </c>
      <c r="AN1644" s="11">
        <v>12.6625</v>
      </c>
      <c r="AO1644" t="s">
        <v>163</v>
      </c>
      <c r="AP1644" s="8" t="s">
        <v>191</v>
      </c>
      <c r="AQ1644" s="8" t="s">
        <v>44</v>
      </c>
      <c r="AR1644" s="8" t="s">
        <v>164</v>
      </c>
      <c r="AS1644" s="8" t="s">
        <v>163</v>
      </c>
      <c r="AT1644" s="8" t="s">
        <v>168</v>
      </c>
      <c r="AU1644"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4" s="8">
        <v>0</v>
      </c>
      <c r="AW1644">
        <v>12.6625</v>
      </c>
      <c r="AX1644">
        <v>0</v>
      </c>
      <c r="AY1644">
        <v>0</v>
      </c>
      <c r="AZ1644">
        <v>12.6625</v>
      </c>
      <c r="BF1644" s="8"/>
      <c r="BG1644" s="8"/>
      <c r="BH1644" s="8"/>
      <c r="BI1644" s="11"/>
      <c r="BJ1644" s="11"/>
      <c r="BK1644" s="8"/>
      <c r="BL1644" s="8"/>
      <c r="BM1644" s="8"/>
      <c r="BN1644" s="8"/>
      <c r="BO1644" s="8"/>
      <c r="BP1644" s="8"/>
      <c r="BQ1644" s="8"/>
      <c r="BR1644" s="8"/>
    </row>
    <row r="1645" spans="1:70" x14ac:dyDescent="0.3">
      <c r="A1645" s="43" t="s">
        <v>495</v>
      </c>
      <c r="B1645" t="s">
        <v>3537</v>
      </c>
      <c r="C1645" t="s">
        <v>110</v>
      </c>
      <c r="D1645" s="8" t="s">
        <v>104</v>
      </c>
      <c r="E1645" s="8" t="s">
        <v>126</v>
      </c>
      <c r="F1645" s="8" t="s">
        <v>14</v>
      </c>
      <c r="G1645" s="8" t="s">
        <v>9249</v>
      </c>
      <c r="H1645" s="8" t="s">
        <v>126</v>
      </c>
      <c r="I1645" s="8" t="s">
        <v>48</v>
      </c>
      <c r="J1645" s="8">
        <v>241</v>
      </c>
      <c r="K1645" s="14" t="s">
        <v>494</v>
      </c>
      <c r="L1645" s="14" t="s">
        <v>5814</v>
      </c>
      <c r="M1645" s="10">
        <v>0.13666054655658399</v>
      </c>
      <c r="N1645" s="8" t="s">
        <v>8677</v>
      </c>
      <c r="O1645" s="8" t="s">
        <v>147</v>
      </c>
      <c r="P1645" s="9">
        <v>0.45103009259259258</v>
      </c>
      <c r="Q1645" s="9">
        <v>0.45791666666666669</v>
      </c>
      <c r="R1645" s="8">
        <v>0</v>
      </c>
      <c r="S1645" s="10">
        <v>7.9733333333333336</v>
      </c>
      <c r="T1645" s="8" t="s">
        <v>4145</v>
      </c>
      <c r="U1645" s="8" t="s">
        <v>4146</v>
      </c>
      <c r="V1645" s="10">
        <v>0.113215996873545</v>
      </c>
      <c r="W1645">
        <v>5053.1000000000004</v>
      </c>
      <c r="X1645" s="8">
        <v>0</v>
      </c>
      <c r="Y1645" s="8">
        <v>0</v>
      </c>
      <c r="Z1645">
        <v>0</v>
      </c>
      <c r="AA1645">
        <v>0</v>
      </c>
      <c r="AB1645" s="8">
        <f>Solution[[#This Row],[Old Stop]] +1</f>
        <v>242</v>
      </c>
      <c r="AC1645" s="8" t="str">
        <f>_xlfn.CONCAT(Solution[[#This Row],[Old Rt '#]],"_",Solution[[#This Row],[Week '#]],"_", _xlfn.SWITCH(Solution[[#This Row],[Old Delivery Day]], "M", "Monday", "T", "Tuesday", "W", "Wednesday", "R", "Thursday", "F", "Friday"))</f>
        <v>103_Week4_Thursday</v>
      </c>
      <c r="AD1645" s="20">
        <v>95.33</v>
      </c>
      <c r="AE1645" s="20">
        <v>95.254599999999996</v>
      </c>
      <c r="AF1645" s="20">
        <v>97.982100000000003</v>
      </c>
      <c r="AG1645" s="20">
        <v>107.87690000000001</v>
      </c>
      <c r="AH1645">
        <v>100</v>
      </c>
      <c r="AI1645" s="8" t="s">
        <v>4836</v>
      </c>
      <c r="AJ1645" s="8" t="s">
        <v>5703</v>
      </c>
      <c r="AK1645" s="8">
        <v>1</v>
      </c>
      <c r="AL1645" s="8">
        <v>0</v>
      </c>
      <c r="AM1645" s="11">
        <v>94.35</v>
      </c>
      <c r="AN1645" s="11">
        <v>106.5425</v>
      </c>
      <c r="AO1645" t="s">
        <v>163</v>
      </c>
      <c r="AP1645" s="8" t="s">
        <v>191</v>
      </c>
      <c r="AQ1645" s="8" t="s">
        <v>44</v>
      </c>
      <c r="AR1645" s="8" t="s">
        <v>164</v>
      </c>
      <c r="AS1645" s="8" t="s">
        <v>163</v>
      </c>
      <c r="AT1645" s="8" t="s">
        <v>168</v>
      </c>
      <c r="AU1645"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5" s="8">
        <v>0</v>
      </c>
      <c r="AW1645">
        <v>23.8325</v>
      </c>
      <c r="AX1645">
        <v>23.813649999999999</v>
      </c>
      <c r="AY1645">
        <v>24.495525000000001</v>
      </c>
      <c r="AZ1645">
        <v>26.969225000000002</v>
      </c>
      <c r="BF1645" s="8"/>
      <c r="BG1645" s="8"/>
      <c r="BH1645" s="8"/>
      <c r="BI1645" s="11"/>
      <c r="BJ1645" s="11"/>
      <c r="BK1645" s="8"/>
      <c r="BL1645" s="8"/>
      <c r="BM1645" s="8"/>
      <c r="BN1645" s="8"/>
      <c r="BO1645" s="8"/>
      <c r="BP1645" s="8"/>
      <c r="BQ1645" s="8"/>
      <c r="BR1645" s="8"/>
    </row>
    <row r="1646" spans="1:70" x14ac:dyDescent="0.3">
      <c r="A1646" s="43" t="s">
        <v>312</v>
      </c>
      <c r="B1646" t="s">
        <v>3900</v>
      </c>
      <c r="C1646" t="s">
        <v>110</v>
      </c>
      <c r="D1646" s="8" t="s">
        <v>104</v>
      </c>
      <c r="E1646" s="8" t="s">
        <v>126</v>
      </c>
      <c r="F1646" s="8" t="s">
        <v>14</v>
      </c>
      <c r="G1646" s="8" t="s">
        <v>180</v>
      </c>
      <c r="H1646" s="8" t="s">
        <v>126</v>
      </c>
      <c r="I1646" s="8" t="s">
        <v>12</v>
      </c>
      <c r="J1646" s="8">
        <v>120</v>
      </c>
      <c r="K1646" s="14" t="s">
        <v>311</v>
      </c>
      <c r="L1646" s="14" t="s">
        <v>6081</v>
      </c>
      <c r="M1646" s="10">
        <v>0.59730582666250998</v>
      </c>
      <c r="N1646" s="8" t="s">
        <v>8708</v>
      </c>
      <c r="O1646" s="8" t="s">
        <v>147</v>
      </c>
      <c r="P1646" s="9">
        <v>0.26273148148148145</v>
      </c>
      <c r="Q1646" s="9">
        <v>0.27255787037037038</v>
      </c>
      <c r="R1646" s="8">
        <v>0</v>
      </c>
      <c r="S1646" s="10">
        <v>13.104166666666666</v>
      </c>
      <c r="T1646" s="8" t="s">
        <v>3902</v>
      </c>
      <c r="U1646" s="8" t="s">
        <v>3903</v>
      </c>
      <c r="V1646" s="10">
        <v>0.37726605969899102</v>
      </c>
      <c r="W1646">
        <v>4965.33</v>
      </c>
      <c r="X1646" s="8">
        <v>0</v>
      </c>
      <c r="Y1646" s="8">
        <v>0</v>
      </c>
      <c r="Z1646">
        <v>0</v>
      </c>
      <c r="AA1646">
        <v>0</v>
      </c>
      <c r="AB1646" s="8">
        <f>Solution[[#This Row],[Old Stop]] +1</f>
        <v>121</v>
      </c>
      <c r="AC1646" s="8" t="str">
        <f>_xlfn.CONCAT(Solution[[#This Row],[Old Rt '#]],"_",Solution[[#This Row],[Week '#]],"_", _xlfn.SWITCH(Solution[[#This Row],[Old Delivery Day]], "M", "Monday", "T", "Tuesday", "W", "Wednesday", "R", "Thursday", "F", "Friday"))</f>
        <v>103_Week4_Wednesday</v>
      </c>
      <c r="AD1646" s="20">
        <v>96.612300000000005</v>
      </c>
      <c r="AE1646" s="20">
        <v>98.77</v>
      </c>
      <c r="AF1646" s="20">
        <v>102.1553</v>
      </c>
      <c r="AG1646" s="20">
        <v>106.0715</v>
      </c>
      <c r="AH1646">
        <v>104.17</v>
      </c>
      <c r="AI1646" s="8" t="s">
        <v>4836</v>
      </c>
      <c r="AJ1646" s="8" t="s">
        <v>5703</v>
      </c>
      <c r="AK1646" s="8">
        <v>1</v>
      </c>
      <c r="AL1646" s="8">
        <v>0</v>
      </c>
      <c r="AM1646" s="11">
        <v>98.77</v>
      </c>
      <c r="AN1646" s="11">
        <v>106.795</v>
      </c>
      <c r="AO1646" t="s">
        <v>163</v>
      </c>
      <c r="AP1646" s="8" t="s">
        <v>191</v>
      </c>
      <c r="AQ1646" s="8" t="s">
        <v>44</v>
      </c>
      <c r="AR1646" s="8" t="s">
        <v>164</v>
      </c>
      <c r="AS1646" s="8" t="s">
        <v>163</v>
      </c>
      <c r="AT1646" s="8" t="s">
        <v>168</v>
      </c>
      <c r="AU1646"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6" s="8">
        <v>0</v>
      </c>
      <c r="AW1646">
        <v>24.153075000000001</v>
      </c>
      <c r="AX1646">
        <v>24.692499999999999</v>
      </c>
      <c r="AY1646">
        <v>25.538824999999999</v>
      </c>
      <c r="AZ1646">
        <v>26.517875</v>
      </c>
      <c r="BF1646" s="8"/>
      <c r="BG1646" s="8"/>
      <c r="BH1646" s="8"/>
      <c r="BI1646" s="11"/>
      <c r="BJ1646" s="11"/>
      <c r="BK1646" s="8"/>
      <c r="BL1646" s="8"/>
      <c r="BM1646" s="8"/>
      <c r="BN1646" s="8"/>
      <c r="BO1646" s="8"/>
      <c r="BP1646" s="8"/>
      <c r="BQ1646" s="8"/>
      <c r="BR1646" s="8"/>
    </row>
    <row r="1647" spans="1:70" x14ac:dyDescent="0.3">
      <c r="A1647" s="43" t="s">
        <v>1421</v>
      </c>
      <c r="B1647" t="s">
        <v>111</v>
      </c>
      <c r="C1647" t="s">
        <v>4868</v>
      </c>
      <c r="D1647" s="8" t="s">
        <v>104</v>
      </c>
      <c r="E1647" s="8" t="s">
        <v>126</v>
      </c>
      <c r="F1647" s="8" t="s">
        <v>14</v>
      </c>
      <c r="G1647" s="8" t="s">
        <v>155</v>
      </c>
      <c r="H1647" s="8" t="s">
        <v>126</v>
      </c>
      <c r="I1647" s="8" t="s">
        <v>12</v>
      </c>
      <c r="J1647" s="8">
        <v>20</v>
      </c>
      <c r="K1647" s="14" t="s">
        <v>1420</v>
      </c>
      <c r="L1647" s="14" t="s">
        <v>6048</v>
      </c>
      <c r="M1647" s="10">
        <v>4.2366368237663901</v>
      </c>
      <c r="N1647" s="8" t="s">
        <v>8688</v>
      </c>
      <c r="O1647" s="8" t="s">
        <v>147</v>
      </c>
      <c r="P1647" s="9">
        <v>0.25638888888888889</v>
      </c>
      <c r="Q1647" s="9">
        <v>0.26231481481481483</v>
      </c>
      <c r="R1647" s="8">
        <v>0</v>
      </c>
      <c r="S1647" s="10">
        <v>9.375</v>
      </c>
      <c r="T1647" s="8" t="s">
        <v>4870</v>
      </c>
      <c r="U1647" s="8" t="s">
        <v>4871</v>
      </c>
      <c r="V1647" s="10">
        <v>2.1315290094477901</v>
      </c>
      <c r="W1647">
        <v>5860.17</v>
      </c>
      <c r="X1647" s="8">
        <v>0</v>
      </c>
      <c r="Y1647" s="8">
        <v>0</v>
      </c>
      <c r="Z1647">
        <v>0</v>
      </c>
      <c r="AA1647">
        <v>0</v>
      </c>
      <c r="AB1647" s="8">
        <f>Solution[[#This Row],[Old Stop]] +1</f>
        <v>21</v>
      </c>
      <c r="AC1647" s="8" t="str">
        <f>_xlfn.CONCAT(Solution[[#This Row],[Old Rt '#]],"_",Solution[[#This Row],[Week '#]],"_", _xlfn.SWITCH(Solution[[#This Row],[Old Delivery Day]], "M", "Monday", "T", "Tuesday", "W", "Wednesday", "R", "Thursday", "F", "Friday"))</f>
        <v>103_Week4_Wednesday</v>
      </c>
      <c r="AD1647" s="20">
        <v>106.3021</v>
      </c>
      <c r="AE1647" s="20">
        <v>100.3738</v>
      </c>
      <c r="AF1647" s="20">
        <v>106.69459999999999</v>
      </c>
      <c r="AG1647" s="20">
        <v>92.501499999999993</v>
      </c>
      <c r="AH1647">
        <v>114.69</v>
      </c>
      <c r="AI1647" s="8" t="s">
        <v>4836</v>
      </c>
      <c r="AJ1647" s="8" t="s">
        <v>5703</v>
      </c>
      <c r="AK1647" s="8">
        <v>1</v>
      </c>
      <c r="AL1647" s="8">
        <v>0</v>
      </c>
      <c r="AM1647" s="11">
        <v>99.795000000000002</v>
      </c>
      <c r="AN1647" s="11">
        <v>91.587500000000006</v>
      </c>
      <c r="AO1647" t="s">
        <v>163</v>
      </c>
      <c r="AP1647" s="8" t="s">
        <v>191</v>
      </c>
      <c r="AQ1647" s="8" t="s">
        <v>44</v>
      </c>
      <c r="AR1647" s="8" t="s">
        <v>164</v>
      </c>
      <c r="AS1647" s="8" t="s">
        <v>163</v>
      </c>
      <c r="AT1647" s="8" t="s">
        <v>168</v>
      </c>
      <c r="AU1647"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7" s="8">
        <v>0</v>
      </c>
      <c r="AW1647">
        <v>26.575524999999999</v>
      </c>
      <c r="AX1647">
        <v>25.093450000000001</v>
      </c>
      <c r="AY1647">
        <v>26.673649999999999</v>
      </c>
      <c r="AZ1647">
        <v>23.125374999999998</v>
      </c>
      <c r="BF1647" s="8"/>
      <c r="BG1647" s="8"/>
      <c r="BH1647" s="8"/>
      <c r="BI1647" s="11"/>
      <c r="BJ1647" s="11"/>
      <c r="BK1647" s="8"/>
      <c r="BL1647" s="8"/>
      <c r="BM1647" s="8"/>
      <c r="BN1647" s="8"/>
      <c r="BO1647" s="8"/>
      <c r="BP1647" s="8"/>
      <c r="BQ1647" s="8"/>
      <c r="BR1647" s="8"/>
    </row>
    <row r="1648" spans="1:70" x14ac:dyDescent="0.3">
      <c r="A1648" s="43" t="s">
        <v>1419</v>
      </c>
      <c r="B1648" t="s">
        <v>111</v>
      </c>
      <c r="C1648" t="s">
        <v>117</v>
      </c>
      <c r="D1648" s="8" t="s">
        <v>104</v>
      </c>
      <c r="E1648" s="8" t="s">
        <v>126</v>
      </c>
      <c r="F1648" s="8" t="s">
        <v>14</v>
      </c>
      <c r="G1648" s="8" t="s">
        <v>4484</v>
      </c>
      <c r="H1648" s="8" t="s">
        <v>126</v>
      </c>
      <c r="I1648" s="8" t="s">
        <v>48</v>
      </c>
      <c r="J1648" s="8">
        <v>170</v>
      </c>
      <c r="K1648" s="14" t="s">
        <v>1418</v>
      </c>
      <c r="L1648" s="14" t="s">
        <v>6070</v>
      </c>
      <c r="M1648" s="10">
        <v>0.53268806431557902</v>
      </c>
      <c r="N1648" s="8" t="s">
        <v>8704</v>
      </c>
      <c r="O1648" s="8" t="s">
        <v>147</v>
      </c>
      <c r="P1648" s="9">
        <v>0.42743055555555554</v>
      </c>
      <c r="Q1648" s="9">
        <v>0.43960648148148146</v>
      </c>
      <c r="R1648" s="8">
        <v>0</v>
      </c>
      <c r="S1648" s="10">
        <v>16.740000000000002</v>
      </c>
      <c r="T1648" s="8" t="s">
        <v>4896</v>
      </c>
      <c r="U1648" s="8" t="s">
        <v>4897</v>
      </c>
      <c r="V1648" s="10">
        <v>0.321541182793388</v>
      </c>
      <c r="W1648">
        <v>5537.15</v>
      </c>
      <c r="X1648" s="8">
        <v>0</v>
      </c>
      <c r="Y1648" s="8">
        <v>0</v>
      </c>
      <c r="Z1648">
        <v>0</v>
      </c>
      <c r="AA1648">
        <v>0</v>
      </c>
      <c r="AB1648" s="8">
        <f>Solution[[#This Row],[Old Stop]] +1</f>
        <v>171</v>
      </c>
      <c r="AC1648" s="8" t="str">
        <f>_xlfn.CONCAT(Solution[[#This Row],[Old Rt '#]],"_",Solution[[#This Row],[Week '#]],"_", _xlfn.SWITCH(Solution[[#This Row],[Old Delivery Day]], "M", "Monday", "T", "Tuesday", "W", "Wednesday", "R", "Thursday", "F", "Friday"))</f>
        <v>103_Week4_Thursday</v>
      </c>
      <c r="AD1648" s="20">
        <v>101.77760000000001</v>
      </c>
      <c r="AE1648" s="20">
        <v>93.806399999999996</v>
      </c>
      <c r="AF1648" s="20">
        <v>95.4178</v>
      </c>
      <c r="AG1648" s="20">
        <v>88.033799999999999</v>
      </c>
      <c r="AH1648">
        <v>96.77</v>
      </c>
      <c r="AI1648" s="8" t="s">
        <v>4836</v>
      </c>
      <c r="AJ1648" s="8" t="s">
        <v>5703</v>
      </c>
      <c r="AK1648" s="8">
        <v>1</v>
      </c>
      <c r="AL1648" s="8">
        <v>0</v>
      </c>
      <c r="AM1648" s="11">
        <v>103.36369999999999</v>
      </c>
      <c r="AN1648" s="11">
        <v>85.606200000000001</v>
      </c>
      <c r="AO1648" t="s">
        <v>163</v>
      </c>
      <c r="AP1648" s="8" t="s">
        <v>191</v>
      </c>
      <c r="AQ1648" s="8" t="s">
        <v>44</v>
      </c>
      <c r="AR1648" s="8" t="s">
        <v>164</v>
      </c>
      <c r="AS1648" s="8" t="s">
        <v>163</v>
      </c>
      <c r="AT1648" s="8" t="s">
        <v>168</v>
      </c>
      <c r="AU1648"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8" s="8">
        <v>0</v>
      </c>
      <c r="AW1648">
        <v>25.444400000000002</v>
      </c>
      <c r="AX1648">
        <v>23.451599999999999</v>
      </c>
      <c r="AY1648">
        <v>23.85445</v>
      </c>
      <c r="AZ1648">
        <v>22.00845</v>
      </c>
      <c r="BF1648" s="8"/>
      <c r="BG1648" s="8"/>
      <c r="BH1648" s="8"/>
      <c r="BI1648" s="11"/>
      <c r="BJ1648" s="11"/>
      <c r="BK1648" s="8"/>
      <c r="BL1648" s="8"/>
      <c r="BM1648" s="8"/>
      <c r="BN1648" s="8"/>
      <c r="BO1648" s="8"/>
      <c r="BP1648" s="8"/>
      <c r="BQ1648" s="8"/>
      <c r="BR1648" s="8"/>
    </row>
    <row r="1649" spans="1:70" x14ac:dyDescent="0.3">
      <c r="A1649" s="43" t="s">
        <v>342</v>
      </c>
      <c r="B1649" t="s">
        <v>3537</v>
      </c>
      <c r="C1649" t="s">
        <v>113</v>
      </c>
      <c r="D1649" s="8" t="s">
        <v>104</v>
      </c>
      <c r="E1649" s="8" t="s">
        <v>126</v>
      </c>
      <c r="F1649" s="8" t="s">
        <v>14</v>
      </c>
      <c r="G1649" s="8" t="s">
        <v>9258</v>
      </c>
      <c r="H1649" s="8" t="s">
        <v>126</v>
      </c>
      <c r="I1649" s="8" t="s">
        <v>48</v>
      </c>
      <c r="J1649" s="8">
        <v>230</v>
      </c>
      <c r="K1649" s="14" t="s">
        <v>341</v>
      </c>
      <c r="L1649" s="14" t="s">
        <v>5814</v>
      </c>
      <c r="M1649" s="10">
        <v>0</v>
      </c>
      <c r="N1649" s="8" t="s">
        <v>8703</v>
      </c>
      <c r="O1649" s="8" t="s">
        <v>147</v>
      </c>
      <c r="P1649" s="9">
        <v>0.46644675925925927</v>
      </c>
      <c r="Q1649" s="9">
        <v>0.46653935185185186</v>
      </c>
      <c r="R1649" s="8">
        <v>0</v>
      </c>
      <c r="S1649" s="10">
        <v>3.71</v>
      </c>
      <c r="T1649" s="8" t="s">
        <v>4145</v>
      </c>
      <c r="U1649" s="8" t="s">
        <v>4146</v>
      </c>
      <c r="V1649" s="10"/>
      <c r="W1649">
        <v>1127.7</v>
      </c>
      <c r="X1649" s="8">
        <v>0</v>
      </c>
      <c r="Y1649" s="8">
        <v>0</v>
      </c>
      <c r="Z1649">
        <v>0</v>
      </c>
      <c r="AA1649">
        <v>0</v>
      </c>
      <c r="AB1649" s="8">
        <f>Solution[[#This Row],[Old Stop]] +1</f>
        <v>231</v>
      </c>
      <c r="AC1649" s="8" t="str">
        <f>_xlfn.CONCAT(Solution[[#This Row],[Old Rt '#]],"_",Solution[[#This Row],[Week '#]],"_", _xlfn.SWITCH(Solution[[#This Row],[Old Delivery Day]], "M", "Monday", "T", "Tuesday", "W", "Wednesday", "R", "Thursday", "F", "Friday"))</f>
        <v>103_Week4_Thursday</v>
      </c>
      <c r="AD1649" s="20">
        <v>23.241499999999998</v>
      </c>
      <c r="AE1649" s="20">
        <v>31.438800000000001</v>
      </c>
      <c r="AF1649" s="20">
        <v>28.0657</v>
      </c>
      <c r="AG1649" s="20">
        <v>39.017800000000001</v>
      </c>
      <c r="AH1649">
        <v>24.56</v>
      </c>
      <c r="AI1649" s="8" t="s">
        <v>4836</v>
      </c>
      <c r="AJ1649" s="8" t="s">
        <v>5703</v>
      </c>
      <c r="AK1649" s="8">
        <v>1</v>
      </c>
      <c r="AL1649" s="8">
        <v>0</v>
      </c>
      <c r="AM1649" s="11">
        <v>0</v>
      </c>
      <c r="AN1649" s="11">
        <v>46.17</v>
      </c>
      <c r="AO1649" t="s">
        <v>163</v>
      </c>
      <c r="AP1649" s="8" t="s">
        <v>191</v>
      </c>
      <c r="AQ1649" s="8" t="s">
        <v>44</v>
      </c>
      <c r="AR1649" s="8" t="s">
        <v>164</v>
      </c>
      <c r="AS1649" s="8" t="s">
        <v>163</v>
      </c>
      <c r="AT1649" s="8" t="s">
        <v>168</v>
      </c>
      <c r="AU1649"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49" s="8">
        <v>0</v>
      </c>
      <c r="AW1649">
        <v>5.8103749999999996</v>
      </c>
      <c r="AX1649">
        <v>7.8597000000000001</v>
      </c>
      <c r="AY1649">
        <v>7.0164249999999999</v>
      </c>
      <c r="AZ1649">
        <v>9.7544500000000003</v>
      </c>
      <c r="BF1649" s="8"/>
      <c r="BG1649" s="8"/>
      <c r="BH1649" s="8"/>
      <c r="BI1649" s="11"/>
      <c r="BJ1649" s="11"/>
      <c r="BK1649" s="8"/>
      <c r="BL1649" s="8"/>
      <c r="BM1649" s="8"/>
      <c r="BN1649" s="8"/>
      <c r="BO1649" s="8"/>
      <c r="BP1649" s="8"/>
      <c r="BQ1649" s="8"/>
      <c r="BR1649" s="8"/>
    </row>
    <row r="1650" spans="1:70" x14ac:dyDescent="0.3">
      <c r="A1650" s="43" t="s">
        <v>503</v>
      </c>
      <c r="B1650" t="s">
        <v>4850</v>
      </c>
      <c r="C1650" t="s">
        <v>110</v>
      </c>
      <c r="D1650" s="8" t="s">
        <v>104</v>
      </c>
      <c r="E1650" s="8" t="s">
        <v>126</v>
      </c>
      <c r="F1650" s="8" t="s">
        <v>14</v>
      </c>
      <c r="G1650" s="8" t="s">
        <v>9257</v>
      </c>
      <c r="H1650" s="8" t="s">
        <v>126</v>
      </c>
      <c r="I1650" s="8" t="s">
        <v>12</v>
      </c>
      <c r="J1650" s="8">
        <v>149</v>
      </c>
      <c r="K1650" s="14" t="s">
        <v>502</v>
      </c>
      <c r="L1650" s="14" t="s">
        <v>6058</v>
      </c>
      <c r="M1650" s="10">
        <v>1.4360589200685501</v>
      </c>
      <c r="N1650" s="8" t="s">
        <v>8705</v>
      </c>
      <c r="O1650" s="8" t="s">
        <v>147</v>
      </c>
      <c r="P1650" s="9">
        <v>0.47896990740740741</v>
      </c>
      <c r="Q1650" s="9">
        <v>0.48172453703703705</v>
      </c>
      <c r="R1650" s="8">
        <v>0</v>
      </c>
      <c r="S1650" s="10">
        <v>6.9291666666666671</v>
      </c>
      <c r="T1650" s="8" t="s">
        <v>4852</v>
      </c>
      <c r="U1650" s="8" t="s">
        <v>4853</v>
      </c>
      <c r="V1650" s="10">
        <v>0.95555956967446898</v>
      </c>
      <c r="W1650">
        <v>1758.91</v>
      </c>
      <c r="X1650" s="8">
        <v>0</v>
      </c>
      <c r="Y1650" s="8">
        <v>0</v>
      </c>
      <c r="Z1650">
        <v>0</v>
      </c>
      <c r="AA1650">
        <v>0</v>
      </c>
      <c r="AB1650" s="8">
        <f>Solution[[#This Row],[Old Stop]] +1</f>
        <v>150</v>
      </c>
      <c r="AC1650" s="8" t="str">
        <f>_xlfn.CONCAT(Solution[[#This Row],[Old Rt '#]],"_",Solution[[#This Row],[Week '#]],"_", _xlfn.SWITCH(Solution[[#This Row],[Old Delivery Day]], "M", "Monday", "T", "Tuesday", "W", "Wednesday", "R", "Thursday", "F", "Friday"))</f>
        <v>103_Week4_Wednesday</v>
      </c>
      <c r="AD1650" s="20">
        <v>44.77</v>
      </c>
      <c r="AE1650" s="20">
        <v>37.746899999999997</v>
      </c>
      <c r="AF1650" s="20">
        <v>35.122199999999999</v>
      </c>
      <c r="AG1650" s="20">
        <v>35.22</v>
      </c>
      <c r="AH1650">
        <v>23.33</v>
      </c>
      <c r="AI1650" s="8" t="s">
        <v>4836</v>
      </c>
      <c r="AJ1650" s="8" t="s">
        <v>5703</v>
      </c>
      <c r="AK1650" s="8">
        <v>1</v>
      </c>
      <c r="AL1650" s="8">
        <v>0</v>
      </c>
      <c r="AM1650" s="11">
        <v>35</v>
      </c>
      <c r="AN1650" s="11">
        <v>35.22</v>
      </c>
      <c r="AO1650" t="s">
        <v>163</v>
      </c>
      <c r="AP1650" s="8" t="s">
        <v>191</v>
      </c>
      <c r="AQ1650" s="8" t="s">
        <v>49</v>
      </c>
      <c r="AR1650" s="8" t="s">
        <v>164</v>
      </c>
      <c r="AS1650" s="8" t="s">
        <v>163</v>
      </c>
      <c r="AT1650" s="8" t="s">
        <v>168</v>
      </c>
      <c r="AU1650"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50" s="8">
        <v>0</v>
      </c>
      <c r="AW1650">
        <v>11.192500000000001</v>
      </c>
      <c r="AX1650">
        <v>9.4367249999999991</v>
      </c>
      <c r="AY1650">
        <v>8.7805499999999999</v>
      </c>
      <c r="AZ1650">
        <v>8.8049999999999997</v>
      </c>
      <c r="BF1650" s="8"/>
      <c r="BG1650" s="8"/>
      <c r="BH1650" s="8"/>
      <c r="BI1650" s="11"/>
      <c r="BJ1650" s="11"/>
      <c r="BK1650" s="8"/>
      <c r="BL1650" s="8"/>
      <c r="BM1650" s="8"/>
      <c r="BN1650" s="8"/>
      <c r="BO1650" s="8"/>
      <c r="BP1650" s="8"/>
      <c r="BQ1650" s="8"/>
      <c r="BR1650" s="8"/>
    </row>
    <row r="1651" spans="1:70" x14ac:dyDescent="0.3">
      <c r="A1651" s="43" t="s">
        <v>1750</v>
      </c>
      <c r="B1651" t="s">
        <v>3416</v>
      </c>
      <c r="C1651" t="s">
        <v>112</v>
      </c>
      <c r="D1651" s="8" t="s">
        <v>104</v>
      </c>
      <c r="E1651" s="8" t="s">
        <v>126</v>
      </c>
      <c r="F1651" s="8" t="s">
        <v>14</v>
      </c>
      <c r="G1651" s="8" t="s">
        <v>9250</v>
      </c>
      <c r="H1651" s="8" t="s">
        <v>126</v>
      </c>
      <c r="I1651" s="8" t="s">
        <v>12</v>
      </c>
      <c r="J1651" s="8">
        <v>151</v>
      </c>
      <c r="K1651" s="14" t="s">
        <v>1749</v>
      </c>
      <c r="L1651" s="14" t="s">
        <v>6082</v>
      </c>
      <c r="M1651" s="10">
        <v>6.5098082137708999E-2</v>
      </c>
      <c r="N1651" s="8" t="s">
        <v>8680</v>
      </c>
      <c r="O1651" s="8" t="s">
        <v>147</v>
      </c>
      <c r="P1651" s="9">
        <v>0.27259259259259261</v>
      </c>
      <c r="Q1651" s="9">
        <v>0.27512731481481484</v>
      </c>
      <c r="R1651" s="8">
        <v>0</v>
      </c>
      <c r="S1651" s="10">
        <v>9.0958333333333332</v>
      </c>
      <c r="T1651" s="8" t="s">
        <v>3865</v>
      </c>
      <c r="U1651" s="8" t="s">
        <v>3866</v>
      </c>
      <c r="V1651" s="10">
        <v>5.1233328621722397E-2</v>
      </c>
      <c r="W1651">
        <v>1863.77</v>
      </c>
      <c r="X1651" s="8">
        <v>0</v>
      </c>
      <c r="Y1651" s="8">
        <v>0</v>
      </c>
      <c r="Z1651">
        <v>0</v>
      </c>
      <c r="AA1651">
        <v>0</v>
      </c>
      <c r="AB1651" s="8">
        <f>Solution[[#This Row],[Old Stop]] +1</f>
        <v>152</v>
      </c>
      <c r="AC1651" s="8" t="str">
        <f>_xlfn.CONCAT(Solution[[#This Row],[Old Rt '#]],"_",Solution[[#This Row],[Week '#]],"_", _xlfn.SWITCH(Solution[[#This Row],[Old Delivery Day]], "M", "Monday", "T", "Tuesday", "W", "Wednesday", "R", "Thursday", "F", "Friday"))</f>
        <v>103_Week4_Wednesday</v>
      </c>
      <c r="AD1651" s="20">
        <v>35.193800000000003</v>
      </c>
      <c r="AE1651" s="20">
        <v>35.6</v>
      </c>
      <c r="AF1651" s="20">
        <v>36.866900000000001</v>
      </c>
      <c r="AG1651" s="20">
        <v>37.43</v>
      </c>
      <c r="AH1651">
        <v>39.68</v>
      </c>
      <c r="AI1651" s="8" t="s">
        <v>4836</v>
      </c>
      <c r="AJ1651" s="8" t="s">
        <v>5703</v>
      </c>
      <c r="AK1651" s="8">
        <v>1</v>
      </c>
      <c r="AL1651" s="8">
        <v>0</v>
      </c>
      <c r="AM1651" s="11">
        <v>35.6</v>
      </c>
      <c r="AN1651" s="11">
        <v>37.43</v>
      </c>
      <c r="AO1651" t="s">
        <v>163</v>
      </c>
      <c r="AP1651" s="8" t="s">
        <v>191</v>
      </c>
      <c r="AQ1651" s="8" t="s">
        <v>44</v>
      </c>
      <c r="AR1651" s="8" t="s">
        <v>164</v>
      </c>
      <c r="AS1651" s="8" t="s">
        <v>163</v>
      </c>
      <c r="AT1651" s="8" t="s">
        <v>168</v>
      </c>
      <c r="AU1651" s="8" t="str">
        <f>IF(OR(AND(Solution[[#This Row],[Old Delivery Day]]="M", OR(Solution[[#This Row],[New Delivery Day]]="T", Solution[[#This Row],[New Delivery Day]]="W")), AND(Solution[[#This Row],[Old Delivery Day]]="T", OR(Solution[[#This Row],[New Delivery Day]]="W", Solution[[#This Row],[New Delivery Day]]="R")), AND(Solution[[#This Row],[Old Delivery Day]]="W", OR(Solution[[#This Row],[New Delivery Day]]="R", Solution[[#This Row],[New Delivery Day]]="F")), AND(Solution[[#This Row],[Old Delivery Day]]="R", Solution[[#This Row],[New Delivery Day]]="F")),"Y","N")</f>
        <v>Y</v>
      </c>
      <c r="AV1651" s="8">
        <v>0</v>
      </c>
      <c r="AW1651">
        <v>8.7984500000000008</v>
      </c>
      <c r="AX1651">
        <v>8.9</v>
      </c>
      <c r="AY1651">
        <v>9.2167250000000003</v>
      </c>
      <c r="AZ1651">
        <v>9.3574999999999999</v>
      </c>
      <c r="BF1651" s="8"/>
      <c r="BG1651" s="8"/>
      <c r="BH1651" s="8"/>
      <c r="BI1651" s="11"/>
      <c r="BJ1651" s="11"/>
      <c r="BK1651" s="8"/>
      <c r="BL1651" s="8"/>
      <c r="BM1651" s="8"/>
      <c r="BN1651" s="8"/>
      <c r="BO1651" s="8"/>
      <c r="BP1651" s="8"/>
      <c r="BQ1651" s="8"/>
      <c r="BR1651" s="8"/>
    </row>
    <row r="1652" spans="1:70" x14ac:dyDescent="0.3">
      <c r="A1652" s="43"/>
      <c r="J1652" s="8"/>
      <c r="M1652" s="10"/>
      <c r="P1652" s="9"/>
      <c r="Q1652" s="9"/>
      <c r="U1652" s="8"/>
      <c r="V1652" s="10"/>
      <c r="W1652"/>
      <c r="Z1652"/>
      <c r="AA1652"/>
      <c r="AD1652" s="20"/>
      <c r="AE1652" s="20"/>
      <c r="AI1652" s="8"/>
      <c r="AJ1652" s="8"/>
      <c r="AK1652" s="8"/>
      <c r="AL1652" s="8"/>
      <c r="AM1652" s="11"/>
      <c r="AN1652" s="11"/>
      <c r="AP1652" s="8"/>
      <c r="AQ1652" s="8"/>
      <c r="AR1652" s="8"/>
      <c r="AS1652" s="8"/>
      <c r="AT1652" s="8"/>
      <c r="AU1652" s="8"/>
      <c r="AV1652" s="8"/>
      <c r="BF1652" s="8"/>
      <c r="BG1652" s="8"/>
      <c r="BH1652" s="8"/>
      <c r="BI1652" s="11"/>
      <c r="BJ1652" s="11"/>
      <c r="BK1652" s="8"/>
      <c r="BL1652" s="8"/>
      <c r="BM1652" s="8"/>
      <c r="BN1652" s="8"/>
      <c r="BO1652" s="8"/>
      <c r="BP1652" s="8"/>
      <c r="BQ1652" s="8"/>
      <c r="BR1652" s="8"/>
    </row>
    <row r="1653" spans="1:70" x14ac:dyDescent="0.3">
      <c r="A1653" s="43"/>
      <c r="J1653" s="8"/>
      <c r="M1653" s="10"/>
      <c r="P1653" s="9"/>
      <c r="Q1653" s="9"/>
      <c r="U1653" s="8"/>
      <c r="V1653" s="10"/>
      <c r="W1653"/>
      <c r="Z1653"/>
      <c r="AA1653"/>
      <c r="AD1653" s="20"/>
      <c r="AE1653" s="20"/>
      <c r="AI1653" s="8"/>
      <c r="AJ1653" s="8"/>
      <c r="AK1653" s="8"/>
      <c r="AL1653" s="8"/>
      <c r="AM1653" s="11"/>
      <c r="AN1653" s="11"/>
      <c r="AP1653" s="8"/>
      <c r="AQ1653" s="8"/>
      <c r="AR1653" s="8"/>
      <c r="AS1653" s="8"/>
      <c r="AT1653" s="8"/>
      <c r="AU1653" s="8"/>
      <c r="AV1653" s="8"/>
      <c r="BF1653" s="8"/>
      <c r="BG1653" s="8"/>
      <c r="BH1653" s="8"/>
      <c r="BI1653" s="11"/>
      <c r="BJ1653" s="11"/>
      <c r="BK1653" s="8"/>
      <c r="BL1653" s="8"/>
      <c r="BM1653" s="8"/>
      <c r="BN1653" s="8"/>
      <c r="BO1653" s="8"/>
      <c r="BP1653" s="8"/>
      <c r="BQ1653" s="8"/>
      <c r="BR1653" s="8"/>
    </row>
    <row r="1654" spans="1:70" x14ac:dyDescent="0.3">
      <c r="A1654" s="43"/>
      <c r="J1654" s="8"/>
      <c r="M1654" s="10"/>
      <c r="P1654" s="9"/>
      <c r="Q1654" s="9"/>
      <c r="U1654" s="8"/>
      <c r="V1654" s="10"/>
      <c r="W1654"/>
      <c r="Z1654"/>
      <c r="AA1654"/>
      <c r="AD1654" s="20"/>
      <c r="AE1654" s="20"/>
      <c r="AI1654" s="8"/>
      <c r="AJ1654" s="8"/>
      <c r="AK1654" s="8"/>
      <c r="AL1654" s="8"/>
      <c r="AM1654" s="11"/>
      <c r="AN1654" s="11"/>
      <c r="AP1654" s="8"/>
      <c r="AQ1654" s="8"/>
      <c r="AR1654" s="8"/>
      <c r="AS1654" s="8"/>
      <c r="AT1654" s="8"/>
      <c r="AU1654" s="8"/>
      <c r="AV1654" s="8"/>
      <c r="BF1654" s="8"/>
      <c r="BG1654" s="8"/>
      <c r="BH1654" s="8"/>
      <c r="BI1654" s="11"/>
      <c r="BJ1654" s="11"/>
      <c r="BK1654" s="8"/>
      <c r="BL1654" s="8"/>
      <c r="BM1654" s="8"/>
      <c r="BN1654" s="8"/>
      <c r="BO1654" s="8"/>
      <c r="BP1654" s="8"/>
      <c r="BQ1654" s="8"/>
      <c r="BR1654" s="8"/>
    </row>
    <row r="1655" spans="1:70" x14ac:dyDescent="0.3">
      <c r="A1655" s="43"/>
      <c r="J1655" s="8"/>
      <c r="M1655" s="10"/>
      <c r="P1655" s="9"/>
      <c r="Q1655" s="9"/>
      <c r="U1655" s="8"/>
      <c r="V1655" s="10"/>
      <c r="W1655"/>
      <c r="Z1655"/>
      <c r="AA1655"/>
      <c r="AD1655" s="20"/>
      <c r="AE1655" s="20"/>
      <c r="AI1655" s="8"/>
      <c r="AJ1655" s="8"/>
      <c r="AK1655" s="8"/>
      <c r="AL1655" s="8"/>
      <c r="AM1655" s="11"/>
      <c r="AN1655" s="11"/>
      <c r="AP1655" s="8"/>
      <c r="AQ1655" s="8"/>
      <c r="AR1655" s="8"/>
      <c r="AS1655" s="8"/>
      <c r="AT1655" s="8"/>
      <c r="AU1655" s="8"/>
      <c r="AV1655" s="8"/>
      <c r="BF1655" s="8"/>
      <c r="BG1655" s="8"/>
      <c r="BH1655" s="8"/>
      <c r="BI1655" s="11"/>
      <c r="BJ1655" s="11"/>
      <c r="BK1655" s="8"/>
      <c r="BL1655" s="8"/>
      <c r="BM1655" s="8"/>
      <c r="BN1655" s="8"/>
      <c r="BO1655" s="8"/>
      <c r="BP1655" s="8"/>
      <c r="BQ1655" s="8"/>
      <c r="BR1655" s="8"/>
    </row>
    <row r="1656" spans="1:70" x14ac:dyDescent="0.3">
      <c r="A1656" s="43"/>
      <c r="J1656" s="8"/>
      <c r="M1656" s="10"/>
      <c r="P1656" s="9"/>
      <c r="Q1656" s="9"/>
      <c r="U1656" s="8"/>
      <c r="V1656" s="10"/>
      <c r="W1656"/>
      <c r="Z1656"/>
      <c r="AA1656"/>
      <c r="AD1656" s="20"/>
      <c r="AE1656" s="20"/>
      <c r="AI1656" s="8"/>
      <c r="AJ1656" s="8"/>
      <c r="AK1656" s="8"/>
      <c r="AL1656" s="8"/>
      <c r="AM1656" s="11"/>
      <c r="AN1656" s="11"/>
      <c r="AP1656" s="8"/>
      <c r="AQ1656" s="8"/>
      <c r="AR1656" s="8"/>
      <c r="AS1656" s="8"/>
      <c r="AT1656" s="8"/>
      <c r="AU1656" s="8"/>
      <c r="AV1656" s="8"/>
      <c r="BF1656" s="8"/>
      <c r="BG1656" s="8"/>
      <c r="BH1656" s="8"/>
      <c r="BI1656" s="11"/>
      <c r="BJ1656" s="11"/>
      <c r="BK1656" s="8"/>
      <c r="BL1656" s="8"/>
      <c r="BM1656" s="8"/>
      <c r="BN1656" s="8"/>
      <c r="BO1656" s="8"/>
      <c r="BP1656" s="8"/>
      <c r="BQ1656" s="8"/>
      <c r="BR1656" s="8"/>
    </row>
    <row r="1657" spans="1:70" x14ac:dyDescent="0.3">
      <c r="A1657" s="43"/>
      <c r="J1657" s="8"/>
      <c r="M1657" s="10"/>
      <c r="P1657" s="9"/>
      <c r="Q1657" s="9"/>
      <c r="U1657" s="8"/>
      <c r="V1657" s="10"/>
      <c r="W1657"/>
      <c r="Z1657"/>
      <c r="AA1657"/>
      <c r="AD1657" s="20"/>
      <c r="AE1657" s="20"/>
      <c r="AI1657" s="8"/>
      <c r="AJ1657" s="8"/>
      <c r="AK1657" s="8"/>
      <c r="AL1657" s="8"/>
      <c r="AM1657" s="11"/>
      <c r="AN1657" s="11"/>
      <c r="AP1657" s="8"/>
      <c r="AQ1657" s="8"/>
      <c r="AR1657" s="8"/>
      <c r="AS1657" s="8"/>
      <c r="AT1657" s="8"/>
      <c r="AU1657" s="8"/>
      <c r="AV1657" s="8"/>
      <c r="BF1657" s="8"/>
      <c r="BG1657" s="8"/>
      <c r="BH1657" s="8"/>
      <c r="BI1657" s="11"/>
      <c r="BJ1657" s="11"/>
      <c r="BK1657" s="8"/>
      <c r="BL1657" s="8"/>
      <c r="BM1657" s="8"/>
      <c r="BN1657" s="8"/>
      <c r="BO1657" s="8"/>
      <c r="BP1657" s="8"/>
      <c r="BQ1657" s="8"/>
      <c r="BR1657" s="8"/>
    </row>
    <row r="1658" spans="1:70" x14ac:dyDescent="0.3">
      <c r="A1658" s="43"/>
      <c r="J1658" s="8"/>
      <c r="M1658" s="10"/>
      <c r="P1658" s="9"/>
      <c r="Q1658" s="9"/>
      <c r="U1658" s="8"/>
      <c r="V1658" s="10"/>
      <c r="W1658"/>
      <c r="Z1658"/>
      <c r="AA1658"/>
      <c r="AD1658" s="20"/>
      <c r="AE1658" s="20"/>
      <c r="AI1658" s="8"/>
      <c r="AJ1658" s="8"/>
      <c r="AK1658" s="8"/>
      <c r="AL1658" s="8"/>
      <c r="AM1658" s="11"/>
      <c r="AN1658" s="11"/>
      <c r="AP1658" s="8"/>
      <c r="AQ1658" s="8"/>
      <c r="AR1658" s="8"/>
      <c r="AS1658" s="8"/>
      <c r="AT1658" s="8"/>
      <c r="AU1658" s="8"/>
      <c r="AV1658" s="8"/>
      <c r="BF1658" s="8"/>
      <c r="BG1658" s="8"/>
      <c r="BH1658" s="8"/>
      <c r="BI1658" s="11"/>
      <c r="BJ1658" s="11"/>
      <c r="BK1658" s="8"/>
      <c r="BL1658" s="8"/>
      <c r="BM1658" s="8"/>
      <c r="BN1658" s="8"/>
      <c r="BO1658" s="8"/>
      <c r="BP1658" s="8"/>
      <c r="BQ1658" s="8"/>
      <c r="BR1658" s="8"/>
    </row>
    <row r="1659" spans="1:70" x14ac:dyDescent="0.3">
      <c r="A1659" s="43"/>
      <c r="J1659" s="8"/>
      <c r="M1659" s="10"/>
      <c r="P1659" s="9"/>
      <c r="Q1659" s="9"/>
      <c r="U1659" s="8"/>
      <c r="V1659" s="10"/>
      <c r="W1659"/>
      <c r="Z1659"/>
      <c r="AA1659"/>
      <c r="AD1659" s="20"/>
      <c r="AE1659" s="20"/>
      <c r="AI1659" s="8"/>
      <c r="AJ1659" s="8"/>
      <c r="AK1659" s="8"/>
      <c r="AL1659" s="8"/>
      <c r="AM1659" s="11"/>
      <c r="AN1659" s="11"/>
      <c r="AP1659" s="8"/>
      <c r="AQ1659" s="8"/>
      <c r="AR1659" s="8"/>
      <c r="AS1659" s="8"/>
      <c r="AT1659" s="8"/>
      <c r="AU1659" s="8"/>
      <c r="AV1659" s="8"/>
      <c r="BF1659" s="8"/>
      <c r="BG1659" s="8"/>
      <c r="BH1659" s="8"/>
      <c r="BI1659" s="11"/>
      <c r="BJ1659" s="11"/>
      <c r="BK1659" s="8"/>
      <c r="BL1659" s="8"/>
      <c r="BM1659" s="8"/>
      <c r="BN1659" s="8"/>
      <c r="BO1659" s="8"/>
      <c r="BP1659" s="8"/>
      <c r="BQ1659" s="8"/>
      <c r="BR1659" s="8"/>
    </row>
    <row r="1660" spans="1:70" x14ac:dyDescent="0.3">
      <c r="A1660" s="43"/>
      <c r="J1660" s="8"/>
      <c r="M1660" s="10"/>
      <c r="P1660" s="9"/>
      <c r="Q1660" s="9"/>
      <c r="U1660" s="8"/>
      <c r="V1660" s="10"/>
      <c r="W1660"/>
      <c r="Z1660"/>
      <c r="AA1660"/>
      <c r="AD1660" s="20"/>
      <c r="AE1660" s="20"/>
      <c r="AI1660" s="8"/>
      <c r="AJ1660" s="8"/>
      <c r="AK1660" s="8"/>
      <c r="AL1660" s="8"/>
      <c r="AM1660" s="11"/>
      <c r="AN1660" s="11"/>
      <c r="AP1660" s="8"/>
      <c r="AQ1660" s="8"/>
      <c r="AR1660" s="8"/>
      <c r="AS1660" s="8"/>
      <c r="AT1660" s="8"/>
      <c r="AU1660" s="8"/>
      <c r="AV1660" s="8"/>
      <c r="BF1660" s="8"/>
      <c r="BG1660" s="8"/>
      <c r="BH1660" s="8"/>
      <c r="BI1660" s="11"/>
      <c r="BJ1660" s="11"/>
      <c r="BK1660" s="8"/>
      <c r="BL1660" s="8"/>
      <c r="BM1660" s="8"/>
      <c r="BN1660" s="8"/>
      <c r="BO1660" s="8"/>
      <c r="BP1660" s="8"/>
      <c r="BQ1660" s="8"/>
      <c r="BR1660" s="8"/>
    </row>
    <row r="1661" spans="1:70" x14ac:dyDescent="0.3">
      <c r="A1661" s="43"/>
      <c r="J1661" s="8"/>
      <c r="M1661" s="10"/>
      <c r="P1661" s="9"/>
      <c r="Q1661" s="9"/>
      <c r="U1661" s="8"/>
      <c r="V1661" s="10"/>
      <c r="W1661"/>
      <c r="Z1661"/>
      <c r="AA1661"/>
      <c r="AD1661" s="20"/>
      <c r="AE1661" s="20"/>
      <c r="AI1661" s="8"/>
      <c r="AJ1661" s="8"/>
      <c r="AK1661" s="8"/>
      <c r="AL1661" s="8"/>
      <c r="AM1661" s="11"/>
      <c r="AN1661" s="11"/>
      <c r="AP1661" s="8"/>
      <c r="AQ1661" s="8"/>
      <c r="AR1661" s="8"/>
      <c r="AS1661" s="8"/>
      <c r="AT1661" s="8"/>
      <c r="AU1661" s="8"/>
      <c r="AV1661" s="8"/>
      <c r="BF1661" s="8"/>
      <c r="BG1661" s="8"/>
      <c r="BH1661" s="8"/>
      <c r="BI1661" s="11"/>
      <c r="BJ1661" s="11"/>
      <c r="BK1661" s="8"/>
      <c r="BL1661" s="8"/>
      <c r="BM1661" s="8"/>
      <c r="BN1661" s="8"/>
      <c r="BO1661" s="8"/>
      <c r="BP1661" s="8"/>
      <c r="BQ1661" s="8"/>
      <c r="BR1661" s="8"/>
    </row>
    <row r="1662" spans="1:70" x14ac:dyDescent="0.3">
      <c r="A1662" s="43"/>
      <c r="J1662" s="8"/>
      <c r="M1662" s="10"/>
      <c r="P1662" s="9"/>
      <c r="Q1662" s="9"/>
      <c r="U1662" s="8"/>
      <c r="V1662" s="10"/>
      <c r="W1662"/>
      <c r="Z1662"/>
      <c r="AA1662"/>
      <c r="AD1662" s="20"/>
      <c r="AE1662" s="20"/>
      <c r="AI1662" s="8"/>
      <c r="AJ1662" s="8"/>
      <c r="AK1662" s="8"/>
      <c r="AL1662" s="8"/>
      <c r="AM1662" s="11"/>
      <c r="AN1662" s="11"/>
      <c r="AP1662" s="8"/>
      <c r="AQ1662" s="8"/>
      <c r="AR1662" s="8"/>
      <c r="AS1662" s="8"/>
      <c r="AT1662" s="8"/>
      <c r="AU1662" s="8"/>
      <c r="AV1662" s="8"/>
      <c r="BF1662" s="8"/>
      <c r="BG1662" s="8"/>
      <c r="BH1662" s="8"/>
      <c r="BI1662" s="11"/>
      <c r="BJ1662" s="11"/>
      <c r="BK1662" s="8"/>
      <c r="BL1662" s="8"/>
      <c r="BM1662" s="8"/>
      <c r="BN1662" s="8"/>
      <c r="BO1662" s="8"/>
      <c r="BP1662" s="8"/>
      <c r="BQ1662" s="8"/>
      <c r="BR1662" s="8"/>
    </row>
    <row r="1663" spans="1:70" x14ac:dyDescent="0.3">
      <c r="A1663" s="43"/>
      <c r="J1663" s="8"/>
      <c r="M1663" s="10"/>
      <c r="P1663" s="9"/>
      <c r="Q1663" s="9"/>
      <c r="U1663" s="8"/>
      <c r="V1663" s="10"/>
      <c r="W1663"/>
      <c r="Z1663"/>
      <c r="AA1663"/>
      <c r="AD1663" s="20"/>
      <c r="AE1663" s="20"/>
      <c r="AI1663" s="8"/>
      <c r="AJ1663" s="8"/>
      <c r="AK1663" s="8"/>
      <c r="AL1663" s="8"/>
      <c r="AM1663" s="11"/>
      <c r="AN1663" s="11"/>
      <c r="AP1663" s="8"/>
      <c r="AQ1663" s="8"/>
      <c r="AR1663" s="8"/>
      <c r="AS1663" s="8"/>
      <c r="AT1663" s="8"/>
      <c r="AU1663" s="8"/>
      <c r="AV1663" s="8"/>
      <c r="BF1663" s="8"/>
      <c r="BG1663" s="8"/>
      <c r="BH1663" s="8"/>
      <c r="BI1663" s="11"/>
      <c r="BJ1663" s="11"/>
      <c r="BK1663" s="8"/>
      <c r="BL1663" s="8"/>
      <c r="BM1663" s="8"/>
      <c r="BN1663" s="8"/>
      <c r="BO1663" s="8"/>
      <c r="BP1663" s="8"/>
      <c r="BQ1663" s="8"/>
      <c r="BR1663" s="8"/>
    </row>
    <row r="1664" spans="1:70" x14ac:dyDescent="0.3">
      <c r="A1664" s="43"/>
      <c r="J1664" s="8"/>
      <c r="M1664" s="10"/>
      <c r="P1664" s="9"/>
      <c r="Q1664" s="9"/>
      <c r="U1664" s="8"/>
      <c r="V1664" s="10"/>
      <c r="W1664"/>
      <c r="Z1664"/>
      <c r="AA1664"/>
      <c r="AD1664" s="20"/>
      <c r="AE1664" s="20"/>
      <c r="AI1664" s="8"/>
      <c r="AJ1664" s="8"/>
      <c r="AK1664" s="8"/>
      <c r="AL1664" s="8"/>
      <c r="AM1664" s="11"/>
      <c r="AN1664" s="11"/>
      <c r="AP1664" s="8"/>
      <c r="AQ1664" s="8"/>
      <c r="AR1664" s="8"/>
      <c r="AS1664" s="8"/>
      <c r="AT1664" s="8"/>
      <c r="AU1664" s="8"/>
      <c r="AV1664" s="8"/>
      <c r="BF1664" s="8"/>
      <c r="BG1664" s="8"/>
      <c r="BH1664" s="8"/>
      <c r="BI1664" s="11"/>
      <c r="BJ1664" s="11"/>
      <c r="BK1664" s="8"/>
      <c r="BL1664" s="8"/>
      <c r="BM1664" s="8"/>
      <c r="BN1664" s="8"/>
      <c r="BO1664" s="8"/>
      <c r="BP1664" s="8"/>
      <c r="BQ1664" s="8"/>
      <c r="BR1664" s="8"/>
    </row>
    <row r="1665" spans="1:70" x14ac:dyDescent="0.3">
      <c r="A1665" s="43"/>
      <c r="J1665" s="8"/>
      <c r="M1665" s="10"/>
      <c r="P1665" s="9"/>
      <c r="Q1665" s="9"/>
      <c r="U1665" s="8"/>
      <c r="V1665" s="10"/>
      <c r="W1665"/>
      <c r="Z1665"/>
      <c r="AA1665"/>
      <c r="AD1665" s="20"/>
      <c r="AE1665" s="20"/>
      <c r="AI1665" s="8"/>
      <c r="AJ1665" s="8"/>
      <c r="AK1665" s="8"/>
      <c r="AL1665" s="8"/>
      <c r="AM1665" s="11"/>
      <c r="AN1665" s="11"/>
      <c r="AP1665" s="8"/>
      <c r="AQ1665" s="8"/>
      <c r="AR1665" s="8"/>
      <c r="AS1665" s="8"/>
      <c r="AT1665" s="8"/>
      <c r="AU1665" s="8"/>
      <c r="AV1665" s="8"/>
      <c r="BF1665" s="8"/>
      <c r="BG1665" s="8"/>
      <c r="BH1665" s="8"/>
      <c r="BI1665" s="11"/>
      <c r="BJ1665" s="11"/>
      <c r="BK1665" s="8"/>
      <c r="BL1665" s="8"/>
      <c r="BM1665" s="8"/>
      <c r="BN1665" s="8"/>
      <c r="BO1665" s="8"/>
      <c r="BP1665" s="8"/>
      <c r="BQ1665" s="8"/>
      <c r="BR1665" s="8"/>
    </row>
    <row r="1666" spans="1:70" x14ac:dyDescent="0.3">
      <c r="A1666" s="43"/>
      <c r="J1666" s="8"/>
      <c r="M1666" s="10"/>
      <c r="P1666" s="9"/>
      <c r="Q1666" s="9"/>
      <c r="U1666" s="8"/>
      <c r="V1666" s="10"/>
      <c r="W1666"/>
      <c r="Z1666"/>
      <c r="AA1666"/>
      <c r="AD1666" s="20"/>
      <c r="AE1666" s="20"/>
      <c r="AI1666" s="8"/>
      <c r="AJ1666" s="8"/>
      <c r="AK1666" s="8"/>
      <c r="AL1666" s="8"/>
      <c r="AM1666" s="11"/>
      <c r="AN1666" s="11"/>
      <c r="AP1666" s="8"/>
      <c r="AQ1666" s="8"/>
      <c r="AR1666" s="8"/>
      <c r="AS1666" s="8"/>
      <c r="AT1666" s="8"/>
      <c r="AU1666" s="8"/>
      <c r="AV1666" s="8"/>
      <c r="BF1666" s="8"/>
      <c r="BG1666" s="8"/>
      <c r="BH1666" s="8"/>
      <c r="BI1666" s="11"/>
      <c r="BJ1666" s="11"/>
      <c r="BK1666" s="8"/>
      <c r="BL1666" s="8"/>
      <c r="BM1666" s="8"/>
      <c r="BN1666" s="8"/>
      <c r="BO1666" s="8"/>
      <c r="BP1666" s="8"/>
      <c r="BQ1666" s="8"/>
      <c r="BR1666" s="8"/>
    </row>
    <row r="1667" spans="1:70" x14ac:dyDescent="0.3">
      <c r="A1667" s="43"/>
      <c r="J1667" s="8"/>
      <c r="M1667" s="10"/>
      <c r="P1667" s="9"/>
      <c r="Q1667" s="9"/>
      <c r="U1667" s="8"/>
      <c r="V1667" s="10"/>
      <c r="W1667"/>
      <c r="Z1667"/>
      <c r="AA1667"/>
      <c r="AD1667" s="20"/>
      <c r="AE1667" s="20"/>
      <c r="AI1667" s="8"/>
      <c r="AJ1667" s="8"/>
      <c r="AK1667" s="8"/>
      <c r="AL1667" s="8"/>
      <c r="AM1667" s="11"/>
      <c r="AN1667" s="11"/>
      <c r="AP1667" s="8"/>
      <c r="AQ1667" s="8"/>
      <c r="AR1667" s="8"/>
      <c r="AS1667" s="8"/>
      <c r="AT1667" s="8"/>
      <c r="AU1667" s="8"/>
      <c r="AV1667" s="8"/>
      <c r="BF1667" s="8"/>
      <c r="BG1667" s="8"/>
      <c r="BH1667" s="8"/>
      <c r="BI1667" s="11"/>
      <c r="BJ1667" s="11"/>
      <c r="BK1667" s="8"/>
      <c r="BL1667" s="8"/>
      <c r="BM1667" s="8"/>
      <c r="BN1667" s="8"/>
      <c r="BO1667" s="8"/>
      <c r="BP1667" s="8"/>
      <c r="BQ1667" s="8"/>
      <c r="BR1667" s="8"/>
    </row>
    <row r="1668" spans="1:70" x14ac:dyDescent="0.3">
      <c r="A1668" s="43"/>
      <c r="J1668" s="8"/>
      <c r="M1668" s="10"/>
      <c r="P1668" s="9"/>
      <c r="Q1668" s="9"/>
      <c r="U1668" s="8"/>
      <c r="V1668" s="10"/>
      <c r="W1668"/>
      <c r="Z1668"/>
      <c r="AA1668"/>
      <c r="AD1668" s="20"/>
      <c r="AE1668" s="20"/>
      <c r="AI1668" s="8"/>
      <c r="AJ1668" s="8"/>
      <c r="AK1668" s="8"/>
      <c r="AL1668" s="8"/>
      <c r="AM1668" s="11"/>
      <c r="AN1668" s="11"/>
      <c r="AP1668" s="8"/>
      <c r="AQ1668" s="8"/>
      <c r="AR1668" s="8"/>
      <c r="AS1668" s="8"/>
      <c r="AT1668" s="8"/>
      <c r="AU1668" s="8"/>
      <c r="AV1668" s="8"/>
      <c r="BF1668" s="8"/>
      <c r="BG1668" s="8"/>
      <c r="BH1668" s="8"/>
      <c r="BI1668" s="11"/>
      <c r="BJ1668" s="11"/>
      <c r="BK1668" s="8"/>
      <c r="BL1668" s="8"/>
      <c r="BM1668" s="8"/>
      <c r="BN1668" s="8"/>
      <c r="BO1668" s="8"/>
      <c r="BP1668" s="8"/>
      <c r="BQ1668" s="8"/>
      <c r="BR1668" s="8"/>
    </row>
    <row r="1669" spans="1:70" x14ac:dyDescent="0.3">
      <c r="A1669" s="43"/>
      <c r="J1669" s="8"/>
      <c r="M1669" s="10"/>
      <c r="P1669" s="9"/>
      <c r="Q1669" s="9"/>
      <c r="U1669" s="8"/>
      <c r="V1669" s="10"/>
      <c r="W1669"/>
      <c r="Z1669"/>
      <c r="AA1669"/>
      <c r="AD1669" s="20"/>
      <c r="AE1669" s="20"/>
      <c r="AI1669" s="8"/>
      <c r="AJ1669" s="8"/>
      <c r="AK1669" s="8"/>
      <c r="AL1669" s="8"/>
      <c r="AM1669" s="11"/>
      <c r="AN1669" s="11"/>
      <c r="AP1669" s="8"/>
      <c r="AQ1669" s="8"/>
      <c r="AR1669" s="8"/>
      <c r="AS1669" s="8"/>
      <c r="AT1669" s="8"/>
      <c r="AU1669" s="8"/>
      <c r="AV1669" s="8"/>
      <c r="BF1669" s="8"/>
      <c r="BG1669" s="8"/>
      <c r="BH1669" s="8"/>
      <c r="BI1669" s="11"/>
      <c r="BJ1669" s="11"/>
      <c r="BK1669" s="8"/>
      <c r="BL1669" s="8"/>
      <c r="BM1669" s="8"/>
      <c r="BN1669" s="8"/>
      <c r="BO1669" s="8"/>
      <c r="BP1669" s="8"/>
      <c r="BQ1669" s="8"/>
      <c r="BR1669" s="8"/>
    </row>
    <row r="1670" spans="1:70" x14ac:dyDescent="0.3">
      <c r="A1670" s="43"/>
      <c r="J1670" s="8"/>
      <c r="M1670" s="10"/>
      <c r="P1670" s="9"/>
      <c r="Q1670" s="9"/>
      <c r="U1670" s="8"/>
      <c r="V1670" s="10"/>
      <c r="W1670"/>
      <c r="Z1670"/>
      <c r="AA1670"/>
      <c r="AD1670" s="20"/>
      <c r="AE1670" s="20"/>
      <c r="AI1670" s="8"/>
      <c r="AJ1670" s="8"/>
      <c r="AK1670" s="8"/>
      <c r="AL1670" s="8"/>
      <c r="AM1670" s="11"/>
      <c r="AN1670" s="11"/>
      <c r="AP1670" s="8"/>
      <c r="AQ1670" s="8"/>
      <c r="AR1670" s="8"/>
      <c r="AS1670" s="8"/>
      <c r="AT1670" s="8"/>
      <c r="AU1670" s="8"/>
      <c r="AV1670" s="8"/>
      <c r="BF1670" s="8"/>
      <c r="BG1670" s="8"/>
      <c r="BH1670" s="8"/>
      <c r="BI1670" s="11"/>
      <c r="BJ1670" s="11"/>
      <c r="BK1670" s="8"/>
      <c r="BL1670" s="8"/>
      <c r="BM1670" s="8"/>
      <c r="BN1670" s="8"/>
      <c r="BO1670" s="8"/>
      <c r="BP1670" s="8"/>
      <c r="BQ1670" s="8"/>
      <c r="BR1670" s="8"/>
    </row>
    <row r="1671" spans="1:70" x14ac:dyDescent="0.3">
      <c r="A1671" s="43"/>
      <c r="J1671" s="8"/>
      <c r="M1671" s="10"/>
      <c r="P1671" s="9"/>
      <c r="Q1671" s="9"/>
      <c r="U1671" s="8"/>
      <c r="V1671" s="10"/>
      <c r="W1671"/>
      <c r="Z1671"/>
      <c r="AA1671"/>
      <c r="AD1671" s="20"/>
      <c r="AE1671" s="20"/>
      <c r="AI1671" s="8"/>
      <c r="AJ1671" s="8"/>
      <c r="AK1671" s="8"/>
      <c r="AL1671" s="8"/>
      <c r="AM1671" s="11"/>
      <c r="AN1671" s="11"/>
      <c r="AP1671" s="8"/>
      <c r="AQ1671" s="8"/>
      <c r="AR1671" s="8"/>
      <c r="AS1671" s="8"/>
      <c r="AT1671" s="8"/>
      <c r="AU1671" s="8"/>
      <c r="AV1671" s="8"/>
      <c r="BF1671" s="8"/>
      <c r="BG1671" s="8"/>
      <c r="BH1671" s="8"/>
      <c r="BI1671" s="11"/>
      <c r="BJ1671" s="11"/>
      <c r="BK1671" s="8"/>
      <c r="BL1671" s="8"/>
      <c r="BM1671" s="8"/>
      <c r="BN1671" s="8"/>
      <c r="BO1671" s="8"/>
      <c r="BP1671" s="8"/>
      <c r="BQ1671" s="8"/>
      <c r="BR1671" s="8"/>
    </row>
    <row r="1672" spans="1:70" x14ac:dyDescent="0.3">
      <c r="A1672" s="43"/>
      <c r="J1672" s="8"/>
      <c r="M1672" s="10"/>
      <c r="P1672" s="9"/>
      <c r="Q1672" s="9"/>
      <c r="U1672" s="8"/>
      <c r="V1672" s="10"/>
      <c r="W1672"/>
      <c r="Z1672"/>
      <c r="AA1672"/>
      <c r="AD1672" s="20"/>
      <c r="AE1672" s="20"/>
      <c r="AI1672" s="8"/>
      <c r="AJ1672" s="8"/>
      <c r="AK1672" s="8"/>
      <c r="AL1672" s="8"/>
      <c r="AM1672" s="11"/>
      <c r="AN1672" s="11"/>
      <c r="AP1672" s="8"/>
      <c r="AQ1672" s="8"/>
      <c r="AR1672" s="8"/>
      <c r="AS1672" s="8"/>
      <c r="AT1672" s="8"/>
      <c r="AU1672" s="8"/>
      <c r="AV1672" s="8"/>
      <c r="BF1672" s="8"/>
      <c r="BG1672" s="8"/>
      <c r="BH1672" s="8"/>
      <c r="BI1672" s="11"/>
      <c r="BJ1672" s="11"/>
      <c r="BK1672" s="8"/>
      <c r="BL1672" s="8"/>
      <c r="BM1672" s="8"/>
      <c r="BN1672" s="8"/>
      <c r="BO1672" s="8"/>
      <c r="BP1672" s="8"/>
      <c r="BQ1672" s="8"/>
      <c r="BR1672" s="8"/>
    </row>
    <row r="1673" spans="1:70" x14ac:dyDescent="0.3">
      <c r="A1673" s="43"/>
      <c r="J1673" s="8"/>
      <c r="M1673" s="10"/>
      <c r="P1673" s="9"/>
      <c r="Q1673" s="9"/>
      <c r="U1673" s="8"/>
      <c r="V1673" s="10"/>
      <c r="W1673"/>
      <c r="Z1673"/>
      <c r="AA1673"/>
      <c r="AD1673" s="20"/>
      <c r="AE1673" s="20"/>
      <c r="AI1673" s="8"/>
      <c r="AJ1673" s="8"/>
      <c r="AK1673" s="8"/>
      <c r="AL1673" s="8"/>
      <c r="AM1673" s="11"/>
      <c r="AN1673" s="11"/>
      <c r="AP1673" s="8"/>
      <c r="AQ1673" s="8"/>
      <c r="AR1673" s="8"/>
      <c r="AS1673" s="8"/>
      <c r="AT1673" s="8"/>
      <c r="AU1673" s="8"/>
      <c r="AV1673" s="8"/>
      <c r="BF1673" s="8"/>
      <c r="BG1673" s="8"/>
      <c r="BH1673" s="8"/>
      <c r="BI1673" s="11"/>
      <c r="BJ1673" s="11"/>
      <c r="BK1673" s="8"/>
      <c r="BL1673" s="8"/>
      <c r="BM1673" s="8"/>
      <c r="BN1673" s="8"/>
      <c r="BO1673" s="8"/>
      <c r="BP1673" s="8"/>
      <c r="BQ1673" s="8"/>
      <c r="BR1673" s="8"/>
    </row>
    <row r="1674" spans="1:70" x14ac:dyDescent="0.3">
      <c r="A1674" s="43"/>
      <c r="J1674" s="8"/>
      <c r="M1674" s="10"/>
      <c r="P1674" s="9"/>
      <c r="Q1674" s="9"/>
      <c r="U1674" s="8"/>
      <c r="V1674" s="10"/>
      <c r="W1674"/>
      <c r="Z1674"/>
      <c r="AA1674"/>
      <c r="AD1674" s="20"/>
      <c r="AE1674" s="20"/>
      <c r="AI1674" s="8"/>
      <c r="AJ1674" s="8"/>
      <c r="AK1674" s="8"/>
      <c r="AL1674" s="8"/>
      <c r="AM1674" s="11"/>
      <c r="AN1674" s="11"/>
      <c r="AP1674" s="8"/>
      <c r="AQ1674" s="8"/>
      <c r="AR1674" s="8"/>
      <c r="AS1674" s="8"/>
      <c r="AT1674" s="8"/>
      <c r="AU1674" s="8"/>
      <c r="AV1674" s="8"/>
      <c r="BF1674" s="8"/>
      <c r="BG1674" s="8"/>
      <c r="BH1674" s="8"/>
      <c r="BI1674" s="11"/>
      <c r="BJ1674" s="11"/>
      <c r="BK1674" s="8"/>
      <c r="BL1674" s="8"/>
      <c r="BM1674" s="8"/>
      <c r="BN1674" s="8"/>
      <c r="BO1674" s="8"/>
      <c r="BP1674" s="8"/>
      <c r="BQ1674" s="8"/>
      <c r="BR1674" s="8"/>
    </row>
    <row r="1675" spans="1:70" x14ac:dyDescent="0.3">
      <c r="A1675" s="43"/>
      <c r="J1675" s="8"/>
      <c r="M1675" s="10"/>
      <c r="P1675" s="9"/>
      <c r="Q1675" s="9"/>
      <c r="U1675" s="8"/>
      <c r="V1675" s="10"/>
      <c r="W1675"/>
      <c r="Z1675"/>
      <c r="AA1675"/>
      <c r="AD1675" s="20"/>
      <c r="AE1675" s="20"/>
      <c r="AI1675" s="8"/>
      <c r="AJ1675" s="8"/>
      <c r="AK1675" s="8"/>
      <c r="AL1675" s="8"/>
      <c r="AM1675" s="11"/>
      <c r="AN1675" s="11"/>
      <c r="AP1675" s="8"/>
      <c r="AQ1675" s="8"/>
      <c r="AR1675" s="8"/>
      <c r="AS1675" s="8"/>
      <c r="AT1675" s="8"/>
      <c r="AU1675" s="8"/>
      <c r="AV1675" s="8"/>
      <c r="BF1675" s="8"/>
      <c r="BG1675" s="8"/>
      <c r="BH1675" s="8"/>
      <c r="BI1675" s="11"/>
      <c r="BJ1675" s="11"/>
      <c r="BK1675" s="8"/>
      <c r="BL1675" s="8"/>
      <c r="BM1675" s="8"/>
      <c r="BN1675" s="8"/>
      <c r="BO1675" s="8"/>
      <c r="BP1675" s="8"/>
      <c r="BQ1675" s="8"/>
      <c r="BR1675" s="8"/>
    </row>
    <row r="1676" spans="1:70" x14ac:dyDescent="0.3">
      <c r="A1676" s="43"/>
      <c r="J1676" s="8"/>
      <c r="M1676" s="10"/>
      <c r="P1676" s="9"/>
      <c r="Q1676" s="9"/>
      <c r="U1676" s="8"/>
      <c r="V1676" s="10"/>
      <c r="W1676"/>
      <c r="Z1676"/>
      <c r="AA1676"/>
      <c r="AD1676" s="20"/>
      <c r="AE1676" s="20"/>
      <c r="AI1676" s="8"/>
      <c r="AJ1676" s="8"/>
      <c r="AK1676" s="8"/>
      <c r="AL1676" s="8"/>
      <c r="AM1676" s="11"/>
      <c r="AN1676" s="11"/>
      <c r="AP1676" s="8"/>
      <c r="AQ1676" s="8"/>
      <c r="AR1676" s="8"/>
      <c r="AS1676" s="8"/>
      <c r="AT1676" s="8"/>
      <c r="AU1676" s="8"/>
      <c r="AV1676" s="8"/>
      <c r="BF1676" s="8"/>
      <c r="BG1676" s="8"/>
      <c r="BH1676" s="8"/>
      <c r="BI1676" s="11"/>
      <c r="BJ1676" s="11"/>
      <c r="BK1676" s="8"/>
      <c r="BL1676" s="8"/>
      <c r="BM1676" s="8"/>
      <c r="BN1676" s="8"/>
      <c r="BO1676" s="8"/>
      <c r="BP1676" s="8"/>
      <c r="BQ1676" s="8"/>
      <c r="BR1676" s="8"/>
    </row>
    <row r="1677" spans="1:70" x14ac:dyDescent="0.3">
      <c r="A1677" s="43"/>
      <c r="J1677" s="8"/>
      <c r="M1677" s="10"/>
      <c r="P1677" s="9"/>
      <c r="Q1677" s="9"/>
      <c r="U1677" s="8"/>
      <c r="V1677" s="10"/>
      <c r="W1677"/>
      <c r="Z1677"/>
      <c r="AA1677"/>
      <c r="AD1677" s="20"/>
      <c r="AE1677" s="20"/>
      <c r="AI1677" s="8"/>
      <c r="AJ1677" s="8"/>
      <c r="AK1677" s="8"/>
      <c r="AL1677" s="8"/>
      <c r="AM1677" s="11"/>
      <c r="AN1677" s="11"/>
      <c r="AP1677" s="8"/>
      <c r="AQ1677" s="8"/>
      <c r="AR1677" s="8"/>
      <c r="AS1677" s="8"/>
      <c r="AT1677" s="8"/>
      <c r="AU1677" s="8"/>
      <c r="AV1677" s="8"/>
      <c r="BF1677" s="8"/>
      <c r="BG1677" s="8"/>
      <c r="BH1677" s="8"/>
      <c r="BI1677" s="11"/>
      <c r="BJ1677" s="11"/>
      <c r="BK1677" s="8"/>
      <c r="BL1677" s="8"/>
      <c r="BM1677" s="8"/>
      <c r="BN1677" s="8"/>
      <c r="BO1677" s="8"/>
      <c r="BP1677" s="8"/>
      <c r="BQ1677" s="8"/>
      <c r="BR1677" s="8"/>
    </row>
    <row r="1678" spans="1:70" x14ac:dyDescent="0.3">
      <c r="A1678" s="43"/>
      <c r="J1678" s="8"/>
      <c r="M1678" s="10"/>
      <c r="P1678" s="9"/>
      <c r="Q1678" s="9"/>
      <c r="U1678" s="8"/>
      <c r="V1678" s="10"/>
      <c r="W1678"/>
      <c r="Z1678"/>
      <c r="AA1678"/>
      <c r="AD1678" s="20"/>
      <c r="AE1678" s="20"/>
      <c r="AI1678" s="8"/>
      <c r="AJ1678" s="8"/>
      <c r="AK1678" s="8"/>
      <c r="AL1678" s="8"/>
      <c r="AM1678" s="11"/>
      <c r="AN1678" s="11"/>
      <c r="AP1678" s="8"/>
      <c r="AQ1678" s="8"/>
      <c r="AR1678" s="8"/>
      <c r="AS1678" s="8"/>
      <c r="AT1678" s="8"/>
      <c r="AU1678" s="8"/>
      <c r="AV1678" s="8"/>
      <c r="BF1678" s="8"/>
      <c r="BG1678" s="8"/>
      <c r="BH1678" s="8"/>
      <c r="BI1678" s="11"/>
      <c r="BJ1678" s="11"/>
      <c r="BK1678" s="8"/>
      <c r="BL1678" s="8"/>
      <c r="BM1678" s="8"/>
      <c r="BN1678" s="8"/>
      <c r="BO1678" s="8"/>
      <c r="BP1678" s="8"/>
      <c r="BQ1678" s="8"/>
      <c r="BR1678" s="8"/>
    </row>
    <row r="1679" spans="1:70" x14ac:dyDescent="0.3">
      <c r="A1679" s="43"/>
      <c r="J1679" s="8"/>
      <c r="M1679" s="10"/>
      <c r="P1679" s="9"/>
      <c r="Q1679" s="9"/>
      <c r="U1679" s="8"/>
      <c r="V1679" s="10"/>
      <c r="W1679"/>
      <c r="Z1679"/>
      <c r="AA1679"/>
      <c r="AD1679" s="20"/>
      <c r="AE1679" s="20"/>
      <c r="AI1679" s="8"/>
      <c r="AJ1679" s="8"/>
      <c r="AK1679" s="8"/>
      <c r="AL1679" s="8"/>
      <c r="AM1679" s="11"/>
      <c r="AN1679" s="11"/>
      <c r="AP1679" s="8"/>
      <c r="AQ1679" s="8"/>
      <c r="AR1679" s="8"/>
      <c r="AS1679" s="8"/>
      <c r="AT1679" s="8"/>
      <c r="AU1679" s="8"/>
      <c r="AV1679" s="8"/>
      <c r="BF1679" s="8"/>
      <c r="BG1679" s="8"/>
      <c r="BH1679" s="8"/>
      <c r="BI1679" s="11"/>
      <c r="BJ1679" s="11"/>
      <c r="BK1679" s="8"/>
      <c r="BL1679" s="8"/>
      <c r="BM1679" s="8"/>
      <c r="BN1679" s="8"/>
      <c r="BO1679" s="8"/>
      <c r="BP1679" s="8"/>
      <c r="BQ1679" s="8"/>
      <c r="BR1679" s="8"/>
    </row>
    <row r="1680" spans="1:70" x14ac:dyDescent="0.3">
      <c r="A1680" s="43"/>
      <c r="J1680" s="8"/>
      <c r="M1680" s="10"/>
      <c r="P1680" s="9"/>
      <c r="Q1680" s="9"/>
      <c r="U1680" s="8"/>
      <c r="V1680" s="10"/>
      <c r="W1680"/>
      <c r="Z1680"/>
      <c r="AA1680"/>
      <c r="AD1680" s="20"/>
      <c r="AE1680" s="20"/>
      <c r="AI1680" s="8"/>
      <c r="AJ1680" s="8"/>
      <c r="AK1680" s="8"/>
      <c r="AL1680" s="8"/>
      <c r="AM1680" s="11"/>
      <c r="AN1680" s="11"/>
      <c r="AP1680" s="8"/>
      <c r="AQ1680" s="8"/>
      <c r="AR1680" s="8"/>
      <c r="AS1680" s="8"/>
      <c r="AT1680" s="8"/>
      <c r="AU1680" s="8"/>
      <c r="AV1680" s="8"/>
      <c r="BF1680" s="8"/>
      <c r="BG1680" s="8"/>
      <c r="BH1680" s="8"/>
      <c r="BI1680" s="11"/>
      <c r="BJ1680" s="11"/>
      <c r="BK1680" s="8"/>
      <c r="BL1680" s="8"/>
      <c r="BM1680" s="8"/>
      <c r="BN1680" s="8"/>
      <c r="BO1680" s="8"/>
      <c r="BP1680" s="8"/>
      <c r="BQ1680" s="8"/>
      <c r="BR1680" s="8"/>
    </row>
    <row r="1681" spans="1:70" x14ac:dyDescent="0.3">
      <c r="A1681" s="43"/>
      <c r="J1681" s="8"/>
      <c r="M1681" s="10"/>
      <c r="P1681" s="9"/>
      <c r="Q1681" s="9"/>
      <c r="U1681" s="8"/>
      <c r="V1681" s="10"/>
      <c r="W1681"/>
      <c r="Z1681"/>
      <c r="AA1681"/>
      <c r="AD1681" s="20"/>
      <c r="AE1681" s="20"/>
      <c r="AI1681" s="8"/>
      <c r="AJ1681" s="8"/>
      <c r="AK1681" s="8"/>
      <c r="AL1681" s="8"/>
      <c r="AM1681" s="11"/>
      <c r="AN1681" s="11"/>
      <c r="AP1681" s="8"/>
      <c r="AQ1681" s="8"/>
      <c r="AR1681" s="8"/>
      <c r="AS1681" s="8"/>
      <c r="AT1681" s="8"/>
      <c r="AU1681" s="8"/>
      <c r="AV1681" s="8"/>
      <c r="BF1681" s="8"/>
      <c r="BG1681" s="8"/>
      <c r="BH1681" s="8"/>
      <c r="BI1681" s="11"/>
      <c r="BJ1681" s="11"/>
      <c r="BK1681" s="8"/>
      <c r="BL1681" s="8"/>
      <c r="BM1681" s="8"/>
      <c r="BN1681" s="8"/>
      <c r="BO1681" s="8"/>
      <c r="BP1681" s="8"/>
      <c r="BQ1681" s="8"/>
      <c r="BR1681" s="8"/>
    </row>
    <row r="1682" spans="1:70" x14ac:dyDescent="0.3">
      <c r="A1682" s="43"/>
      <c r="J1682" s="8"/>
      <c r="M1682" s="10"/>
      <c r="P1682" s="9"/>
      <c r="Q1682" s="9"/>
      <c r="U1682" s="8"/>
      <c r="V1682" s="10"/>
      <c r="W1682"/>
      <c r="Z1682"/>
      <c r="AA1682"/>
      <c r="AD1682" s="20"/>
      <c r="AE1682" s="20"/>
      <c r="AI1682" s="8"/>
      <c r="AJ1682" s="8"/>
      <c r="AK1682" s="8"/>
      <c r="AL1682" s="8"/>
      <c r="AM1682" s="11"/>
      <c r="AN1682" s="11"/>
      <c r="AP1682" s="8"/>
      <c r="AQ1682" s="8"/>
      <c r="AR1682" s="8"/>
      <c r="AS1682" s="8"/>
      <c r="AT1682" s="8"/>
      <c r="AU1682" s="8"/>
      <c r="AV1682" s="8"/>
      <c r="BF1682" s="8"/>
      <c r="BG1682" s="8"/>
      <c r="BH1682" s="8"/>
      <c r="BI1682" s="11"/>
      <c r="BJ1682" s="11"/>
      <c r="BK1682" s="8"/>
      <c r="BL1682" s="8"/>
      <c r="BM1682" s="8"/>
      <c r="BN1682" s="8"/>
      <c r="BO1682" s="8"/>
      <c r="BP1682" s="8"/>
      <c r="BQ1682" s="8"/>
      <c r="BR1682" s="8"/>
    </row>
    <row r="1683" spans="1:70" x14ac:dyDescent="0.3">
      <c r="A1683" s="43"/>
      <c r="J1683" s="8"/>
      <c r="M1683" s="10"/>
      <c r="P1683" s="9"/>
      <c r="Q1683" s="9"/>
      <c r="U1683" s="8"/>
      <c r="V1683" s="10"/>
      <c r="W1683"/>
      <c r="Z1683"/>
      <c r="AA1683"/>
      <c r="AD1683" s="20"/>
      <c r="AE1683" s="20"/>
      <c r="AI1683" s="8"/>
      <c r="AJ1683" s="8"/>
      <c r="AK1683" s="8"/>
      <c r="AL1683" s="8"/>
      <c r="AM1683" s="11"/>
      <c r="AN1683" s="11"/>
      <c r="AP1683" s="8"/>
      <c r="AQ1683" s="8"/>
      <c r="AR1683" s="8"/>
      <c r="AS1683" s="8"/>
      <c r="AT1683" s="8"/>
      <c r="AU1683" s="8"/>
      <c r="AV1683" s="8"/>
      <c r="BF1683" s="8"/>
      <c r="BG1683" s="8"/>
      <c r="BH1683" s="8"/>
      <c r="BI1683" s="11"/>
      <c r="BJ1683" s="11"/>
      <c r="BK1683" s="8"/>
      <c r="BL1683" s="8"/>
      <c r="BM1683" s="8"/>
      <c r="BN1683" s="8"/>
      <c r="BO1683" s="8"/>
      <c r="BP1683" s="8"/>
      <c r="BQ1683" s="8"/>
      <c r="BR1683" s="8"/>
    </row>
    <row r="1684" spans="1:70" x14ac:dyDescent="0.3">
      <c r="A1684" s="43"/>
      <c r="J1684" s="8"/>
      <c r="M1684" s="10"/>
      <c r="P1684" s="9"/>
      <c r="Q1684" s="9"/>
      <c r="U1684" s="8"/>
      <c r="V1684" s="10"/>
      <c r="W1684"/>
      <c r="Z1684"/>
      <c r="AA1684"/>
      <c r="AD1684" s="20"/>
      <c r="AE1684" s="20"/>
      <c r="AI1684" s="8"/>
      <c r="AJ1684" s="8"/>
      <c r="AK1684" s="8"/>
      <c r="AL1684" s="8"/>
      <c r="AM1684" s="11"/>
      <c r="AN1684" s="11"/>
      <c r="AP1684" s="8"/>
      <c r="AQ1684" s="8"/>
      <c r="AR1684" s="8"/>
      <c r="AS1684" s="8"/>
      <c r="AT1684" s="8"/>
      <c r="AU1684" s="8"/>
      <c r="AV1684" s="8"/>
      <c r="BF1684" s="8"/>
      <c r="BG1684" s="8"/>
      <c r="BH1684" s="8"/>
      <c r="BI1684" s="11"/>
      <c r="BJ1684" s="11"/>
      <c r="BK1684" s="8"/>
      <c r="BL1684" s="8"/>
      <c r="BM1684" s="8"/>
      <c r="BN1684" s="8"/>
      <c r="BO1684" s="8"/>
      <c r="BP1684" s="8"/>
      <c r="BQ1684" s="8"/>
      <c r="BR1684" s="8"/>
    </row>
    <row r="1685" spans="1:70" x14ac:dyDescent="0.3">
      <c r="A1685" s="43"/>
      <c r="J1685" s="8"/>
      <c r="M1685" s="10"/>
      <c r="P1685" s="9"/>
      <c r="Q1685" s="9"/>
      <c r="U1685" s="8"/>
      <c r="V1685" s="10"/>
      <c r="W1685"/>
      <c r="Z1685"/>
      <c r="AA1685"/>
      <c r="AD1685" s="20"/>
      <c r="AE1685" s="20"/>
      <c r="AI1685" s="8"/>
      <c r="AJ1685" s="8"/>
      <c r="AK1685" s="8"/>
      <c r="AL1685" s="8"/>
      <c r="AM1685" s="11"/>
      <c r="AN1685" s="11"/>
      <c r="AP1685" s="8"/>
      <c r="AQ1685" s="8"/>
      <c r="AR1685" s="8"/>
      <c r="AS1685" s="8"/>
      <c r="AT1685" s="8"/>
      <c r="AU1685" s="8"/>
      <c r="AV1685" s="8"/>
      <c r="BF1685" s="8"/>
      <c r="BG1685" s="8"/>
      <c r="BH1685" s="8"/>
      <c r="BI1685" s="11"/>
      <c r="BJ1685" s="11"/>
      <c r="BK1685" s="8"/>
      <c r="BL1685" s="8"/>
      <c r="BM1685" s="8"/>
      <c r="BN1685" s="8"/>
      <c r="BO1685" s="8"/>
      <c r="BP1685" s="8"/>
      <c r="BQ1685" s="8"/>
      <c r="BR1685" s="8"/>
    </row>
    <row r="1686" spans="1:70" x14ac:dyDescent="0.3">
      <c r="A1686" s="43"/>
      <c r="J1686" s="8"/>
      <c r="M1686" s="10"/>
      <c r="P1686" s="9"/>
      <c r="Q1686" s="9"/>
      <c r="U1686" s="8"/>
      <c r="V1686" s="10"/>
      <c r="W1686"/>
      <c r="Z1686"/>
      <c r="AA1686"/>
      <c r="AD1686" s="20"/>
      <c r="AE1686" s="20"/>
      <c r="AI1686" s="8"/>
      <c r="AJ1686" s="8"/>
      <c r="AK1686" s="8"/>
      <c r="AL1686" s="8"/>
      <c r="AM1686" s="11"/>
      <c r="AN1686" s="11"/>
      <c r="AP1686" s="8"/>
      <c r="AQ1686" s="8"/>
      <c r="AR1686" s="8"/>
      <c r="AS1686" s="8"/>
      <c r="AT1686" s="8"/>
      <c r="AU1686" s="8"/>
      <c r="AV1686" s="8"/>
      <c r="BF1686" s="8"/>
      <c r="BG1686" s="8"/>
      <c r="BH1686" s="8"/>
      <c r="BI1686" s="11"/>
      <c r="BJ1686" s="11"/>
      <c r="BK1686" s="8"/>
      <c r="BL1686" s="8"/>
      <c r="BM1686" s="8"/>
      <c r="BN1686" s="8"/>
      <c r="BO1686" s="8"/>
      <c r="BP1686" s="8"/>
      <c r="BQ1686" s="8"/>
      <c r="BR1686" s="8"/>
    </row>
    <row r="1687" spans="1:70" x14ac:dyDescent="0.3">
      <c r="A1687" s="43"/>
      <c r="J1687" s="8"/>
      <c r="M1687" s="10"/>
      <c r="P1687" s="9"/>
      <c r="Q1687" s="9"/>
      <c r="U1687" s="8"/>
      <c r="V1687" s="10"/>
      <c r="W1687"/>
      <c r="Z1687"/>
      <c r="AA1687"/>
      <c r="AD1687" s="20"/>
      <c r="AE1687" s="20"/>
      <c r="AI1687" s="8"/>
      <c r="AJ1687" s="8"/>
      <c r="AK1687" s="8"/>
      <c r="AL1687" s="8"/>
      <c r="AM1687" s="11"/>
      <c r="AN1687" s="11"/>
      <c r="AP1687" s="8"/>
      <c r="AQ1687" s="8"/>
      <c r="AR1687" s="8"/>
      <c r="AS1687" s="8"/>
      <c r="AT1687" s="8"/>
      <c r="AU1687" s="8"/>
      <c r="AV1687" s="8"/>
      <c r="BF1687" s="8"/>
      <c r="BG1687" s="8"/>
      <c r="BH1687" s="8"/>
      <c r="BI1687" s="11"/>
      <c r="BJ1687" s="11"/>
      <c r="BK1687" s="8"/>
      <c r="BL1687" s="8"/>
      <c r="BM1687" s="8"/>
      <c r="BN1687" s="8"/>
      <c r="BO1687" s="8"/>
      <c r="BP1687" s="8"/>
      <c r="BQ1687" s="8"/>
      <c r="BR1687" s="8"/>
    </row>
    <row r="1688" spans="1:70" x14ac:dyDescent="0.3">
      <c r="A1688" s="43"/>
      <c r="J1688" s="8"/>
      <c r="M1688" s="10"/>
      <c r="P1688" s="9"/>
      <c r="Q1688" s="9"/>
      <c r="U1688" s="8"/>
      <c r="V1688" s="10"/>
      <c r="W1688"/>
      <c r="Z1688"/>
      <c r="AA1688"/>
      <c r="AD1688" s="20"/>
      <c r="AE1688" s="20"/>
      <c r="AI1688" s="8"/>
      <c r="AJ1688" s="8"/>
      <c r="AK1688" s="8"/>
      <c r="AL1688" s="8"/>
      <c r="AM1688" s="11"/>
      <c r="AN1688" s="11"/>
      <c r="AP1688" s="8"/>
      <c r="AQ1688" s="8"/>
      <c r="AR1688" s="8"/>
      <c r="AS1688" s="8"/>
      <c r="AT1688" s="8"/>
      <c r="AU1688" s="8"/>
      <c r="AV1688" s="8"/>
      <c r="BF1688" s="8"/>
      <c r="BG1688" s="8"/>
      <c r="BH1688" s="8"/>
      <c r="BI1688" s="11"/>
      <c r="BJ1688" s="11"/>
      <c r="BK1688" s="8"/>
      <c r="BL1688" s="8"/>
      <c r="BM1688" s="8"/>
      <c r="BN1688" s="8"/>
      <c r="BO1688" s="8"/>
      <c r="BP1688" s="8"/>
      <c r="BQ1688" s="8"/>
      <c r="BR1688" s="8"/>
    </row>
    <row r="1689" spans="1:70" x14ac:dyDescent="0.3">
      <c r="A1689" s="43"/>
      <c r="J1689" s="8"/>
      <c r="M1689" s="10"/>
      <c r="P1689" s="9"/>
      <c r="Q1689" s="9"/>
      <c r="U1689" s="8"/>
      <c r="V1689" s="10"/>
      <c r="W1689"/>
      <c r="Z1689"/>
      <c r="AA1689"/>
      <c r="AD1689" s="20"/>
      <c r="AE1689" s="20"/>
      <c r="AI1689" s="8"/>
      <c r="AJ1689" s="8"/>
      <c r="AK1689" s="8"/>
      <c r="AL1689" s="8"/>
      <c r="AM1689" s="11"/>
      <c r="AN1689" s="11"/>
      <c r="AP1689" s="8"/>
      <c r="AQ1689" s="8"/>
      <c r="AR1689" s="8"/>
      <c r="AS1689" s="8"/>
      <c r="AT1689" s="8"/>
      <c r="AU1689" s="8"/>
      <c r="AV1689" s="8"/>
      <c r="BF1689" s="8"/>
      <c r="BG1689" s="8"/>
      <c r="BH1689" s="8"/>
      <c r="BI1689" s="11"/>
      <c r="BJ1689" s="11"/>
      <c r="BK1689" s="8"/>
      <c r="BL1689" s="8"/>
      <c r="BM1689" s="8"/>
      <c r="BN1689" s="8"/>
      <c r="BO1689" s="8"/>
      <c r="BP1689" s="8"/>
      <c r="BQ1689" s="8"/>
      <c r="BR1689" s="8"/>
    </row>
    <row r="1690" spans="1:70" x14ac:dyDescent="0.3">
      <c r="A1690" s="43"/>
      <c r="J1690" s="8"/>
      <c r="M1690" s="10"/>
      <c r="P1690" s="9"/>
      <c r="Q1690" s="9"/>
      <c r="U1690" s="8"/>
      <c r="V1690" s="10"/>
      <c r="W1690"/>
      <c r="Z1690"/>
      <c r="AA1690"/>
      <c r="AD1690" s="20"/>
      <c r="AE1690" s="20"/>
      <c r="AI1690" s="8"/>
      <c r="AJ1690" s="8"/>
      <c r="AK1690" s="8"/>
      <c r="AL1690" s="8"/>
      <c r="AM1690" s="11"/>
      <c r="AN1690" s="11"/>
      <c r="AP1690" s="8"/>
      <c r="AQ1690" s="8"/>
      <c r="AR1690" s="8"/>
      <c r="AS1690" s="8"/>
      <c r="AT1690" s="8"/>
      <c r="AU1690" s="8"/>
      <c r="AV1690" s="8"/>
      <c r="BF1690" s="8"/>
      <c r="BG1690" s="8"/>
      <c r="BH1690" s="8"/>
      <c r="BI1690" s="11"/>
      <c r="BJ1690" s="11"/>
      <c r="BK1690" s="8"/>
      <c r="BL1690" s="8"/>
      <c r="BM1690" s="8"/>
      <c r="BN1690" s="8"/>
      <c r="BO1690" s="8"/>
      <c r="BP1690" s="8"/>
      <c r="BQ1690" s="8"/>
      <c r="BR1690" s="8"/>
    </row>
    <row r="1691" spans="1:70" x14ac:dyDescent="0.3">
      <c r="A1691" s="43"/>
      <c r="J1691" s="8"/>
      <c r="M1691" s="10"/>
      <c r="P1691" s="9"/>
      <c r="Q1691" s="9"/>
      <c r="U1691" s="8"/>
      <c r="V1691" s="10"/>
      <c r="W1691"/>
      <c r="Z1691"/>
      <c r="AA1691"/>
      <c r="AD1691" s="20"/>
      <c r="AE1691" s="20"/>
      <c r="AI1691" s="8"/>
      <c r="AJ1691" s="8"/>
      <c r="AK1691" s="8"/>
      <c r="AL1691" s="8"/>
      <c r="AM1691" s="11"/>
      <c r="AN1691" s="11"/>
      <c r="AP1691" s="8"/>
      <c r="AQ1691" s="8"/>
      <c r="AR1691" s="8"/>
      <c r="AS1691" s="8"/>
      <c r="AT1691" s="8"/>
      <c r="AU1691" s="8"/>
      <c r="AV1691" s="8"/>
      <c r="BF1691" s="8"/>
      <c r="BG1691" s="8"/>
      <c r="BH1691" s="8"/>
      <c r="BI1691" s="11"/>
      <c r="BJ1691" s="11"/>
      <c r="BK1691" s="8"/>
      <c r="BL1691" s="8"/>
      <c r="BM1691" s="8"/>
      <c r="BN1691" s="8"/>
      <c r="BO1691" s="8"/>
      <c r="BP1691" s="8"/>
      <c r="BQ1691" s="8"/>
      <c r="BR1691" s="8"/>
    </row>
    <row r="1692" spans="1:70" x14ac:dyDescent="0.3">
      <c r="A1692" s="43"/>
      <c r="J1692" s="8"/>
      <c r="M1692" s="10"/>
      <c r="P1692" s="9"/>
      <c r="Q1692" s="9"/>
      <c r="U1692" s="8"/>
      <c r="V1692" s="10"/>
      <c r="W1692"/>
      <c r="Z1692"/>
      <c r="AA1692"/>
      <c r="AD1692" s="20"/>
      <c r="AE1692" s="20"/>
      <c r="AI1692" s="8"/>
      <c r="AJ1692" s="8"/>
      <c r="AK1692" s="8"/>
      <c r="AL1692" s="8"/>
      <c r="AM1692" s="11"/>
      <c r="AN1692" s="11"/>
      <c r="AP1692" s="8"/>
      <c r="AQ1692" s="8"/>
      <c r="AR1692" s="8"/>
      <c r="AS1692" s="8"/>
      <c r="AT1692" s="8"/>
      <c r="AU1692" s="8"/>
      <c r="AV1692" s="8"/>
      <c r="BF1692" s="8"/>
      <c r="BG1692" s="8"/>
      <c r="BH1692" s="8"/>
      <c r="BI1692" s="11"/>
      <c r="BJ1692" s="11"/>
      <c r="BK1692" s="8"/>
      <c r="BL1692" s="8"/>
      <c r="BM1692" s="8"/>
      <c r="BN1692" s="8"/>
      <c r="BO1692" s="8"/>
      <c r="BP1692" s="8"/>
      <c r="BQ1692" s="8"/>
      <c r="BR1692" s="8"/>
    </row>
    <row r="1693" spans="1:70" x14ac:dyDescent="0.3">
      <c r="A1693" s="43"/>
      <c r="J1693" s="8"/>
      <c r="M1693" s="10"/>
      <c r="P1693" s="9"/>
      <c r="Q1693" s="9"/>
      <c r="U1693" s="8"/>
      <c r="V1693" s="10"/>
      <c r="W1693"/>
      <c r="Z1693"/>
      <c r="AA1693"/>
      <c r="AD1693" s="20"/>
      <c r="AE1693" s="20"/>
      <c r="AI1693" s="8"/>
      <c r="AJ1693" s="8"/>
      <c r="AK1693" s="8"/>
      <c r="AL1693" s="8"/>
      <c r="AM1693" s="11"/>
      <c r="AN1693" s="11"/>
      <c r="AP1693" s="8"/>
      <c r="AQ1693" s="8"/>
      <c r="AR1693" s="8"/>
      <c r="AS1693" s="8"/>
      <c r="AT1693" s="8"/>
      <c r="AU1693" s="8"/>
      <c r="AV1693" s="8"/>
      <c r="BF1693" s="8"/>
      <c r="BG1693" s="8"/>
      <c r="BH1693" s="8"/>
      <c r="BI1693" s="11"/>
      <c r="BJ1693" s="11"/>
      <c r="BK1693" s="8"/>
      <c r="BL1693" s="8"/>
      <c r="BM1693" s="8"/>
      <c r="BN1693" s="8"/>
      <c r="BO1693" s="8"/>
      <c r="BP1693" s="8"/>
      <c r="BQ1693" s="8"/>
      <c r="BR1693" s="8"/>
    </row>
    <row r="1694" spans="1:70" x14ac:dyDescent="0.3">
      <c r="A1694" s="43"/>
      <c r="J1694" s="8"/>
      <c r="M1694" s="10"/>
      <c r="P1694" s="9"/>
      <c r="Q1694" s="9"/>
      <c r="U1694" s="8"/>
      <c r="V1694" s="10"/>
      <c r="W1694"/>
      <c r="Z1694"/>
      <c r="AA1694"/>
      <c r="AD1694" s="20"/>
      <c r="AE1694" s="20"/>
      <c r="AI1694" s="8"/>
      <c r="AJ1694" s="8"/>
      <c r="AK1694" s="8"/>
      <c r="AL1694" s="8"/>
      <c r="AM1694" s="11"/>
      <c r="AN1694" s="11"/>
      <c r="AP1694" s="8"/>
      <c r="AQ1694" s="8"/>
      <c r="AR1694" s="8"/>
      <c r="AS1694" s="8"/>
      <c r="AT1694" s="8"/>
      <c r="AU1694" s="8"/>
      <c r="AV1694" s="8"/>
      <c r="BF1694" s="8"/>
      <c r="BG1694" s="8"/>
      <c r="BH1694" s="8"/>
      <c r="BI1694" s="11"/>
      <c r="BJ1694" s="11"/>
      <c r="BK1694" s="8"/>
      <c r="BL1694" s="8"/>
      <c r="BM1694" s="8"/>
      <c r="BN1694" s="8"/>
      <c r="BO1694" s="8"/>
      <c r="BP1694" s="8"/>
      <c r="BQ1694" s="8"/>
      <c r="BR1694" s="8"/>
    </row>
    <row r="1695" spans="1:70" x14ac:dyDescent="0.3">
      <c r="A1695" s="43"/>
      <c r="J1695" s="8"/>
      <c r="M1695" s="10"/>
      <c r="P1695" s="9"/>
      <c r="Q1695" s="9"/>
      <c r="U1695" s="8"/>
      <c r="V1695" s="10"/>
      <c r="W1695"/>
      <c r="Z1695"/>
      <c r="AA1695"/>
      <c r="AD1695" s="20"/>
      <c r="AE1695" s="20"/>
      <c r="AI1695" s="8"/>
      <c r="AJ1695" s="8"/>
      <c r="AK1695" s="8"/>
      <c r="AL1695" s="8"/>
      <c r="AM1695" s="11"/>
      <c r="AN1695" s="11"/>
      <c r="AP1695" s="8"/>
      <c r="AQ1695" s="8"/>
      <c r="AR1695" s="8"/>
      <c r="AS1695" s="8"/>
      <c r="AT1695" s="8"/>
      <c r="AU1695" s="8"/>
      <c r="AV1695" s="8"/>
      <c r="BF1695" s="8"/>
      <c r="BG1695" s="8"/>
      <c r="BH1695" s="8"/>
      <c r="BI1695" s="11"/>
      <c r="BJ1695" s="11"/>
      <c r="BK1695" s="8"/>
      <c r="BL1695" s="8"/>
      <c r="BM1695" s="8"/>
      <c r="BN1695" s="8"/>
      <c r="BO1695" s="8"/>
      <c r="BP1695" s="8"/>
      <c r="BQ1695" s="8"/>
      <c r="BR1695" s="8"/>
    </row>
    <row r="1696" spans="1:70" x14ac:dyDescent="0.3">
      <c r="A1696" s="43"/>
      <c r="J1696" s="8"/>
      <c r="M1696" s="10"/>
      <c r="P1696" s="9"/>
      <c r="Q1696" s="9"/>
      <c r="U1696" s="8"/>
      <c r="V1696" s="10"/>
      <c r="W1696"/>
      <c r="Z1696"/>
      <c r="AA1696"/>
      <c r="AD1696" s="20"/>
      <c r="AE1696" s="20"/>
      <c r="AI1696" s="8"/>
      <c r="AJ1696" s="8"/>
      <c r="AK1696" s="8"/>
      <c r="AL1696" s="8"/>
      <c r="AM1696" s="11"/>
      <c r="AN1696" s="11"/>
      <c r="AP1696" s="8"/>
      <c r="AQ1696" s="8"/>
      <c r="AR1696" s="8"/>
      <c r="AS1696" s="8"/>
      <c r="AT1696" s="8"/>
      <c r="AU1696" s="8"/>
      <c r="AV1696" s="8"/>
      <c r="BF1696" s="8"/>
      <c r="BG1696" s="8"/>
      <c r="BH1696" s="8"/>
      <c r="BI1696" s="11"/>
      <c r="BJ1696" s="11"/>
      <c r="BK1696" s="8"/>
      <c r="BL1696" s="8"/>
      <c r="BM1696" s="8"/>
      <c r="BN1696" s="8"/>
      <c r="BO1696" s="8"/>
      <c r="BP1696" s="8"/>
      <c r="BQ1696" s="8"/>
      <c r="BR1696" s="8"/>
    </row>
    <row r="1697" spans="1:70" x14ac:dyDescent="0.3">
      <c r="A1697" s="43"/>
      <c r="J1697" s="8"/>
      <c r="M1697" s="10"/>
      <c r="P1697" s="9"/>
      <c r="Q1697" s="9"/>
      <c r="U1697" s="8"/>
      <c r="V1697" s="10"/>
      <c r="W1697"/>
      <c r="Z1697"/>
      <c r="AA1697"/>
      <c r="AD1697" s="20"/>
      <c r="AE1697" s="20"/>
      <c r="AI1697" s="8"/>
      <c r="AJ1697" s="8"/>
      <c r="AK1697" s="8"/>
      <c r="AL1697" s="8"/>
      <c r="AM1697" s="11"/>
      <c r="AN1697" s="11"/>
      <c r="AP1697" s="8"/>
      <c r="AQ1697" s="8"/>
      <c r="AR1697" s="8"/>
      <c r="AS1697" s="8"/>
      <c r="AT1697" s="8"/>
      <c r="AU1697" s="8"/>
      <c r="AV1697" s="8"/>
      <c r="BF1697" s="8"/>
      <c r="BG1697" s="8"/>
      <c r="BH1697" s="8"/>
      <c r="BI1697" s="11"/>
      <c r="BJ1697" s="11"/>
      <c r="BK1697" s="8"/>
      <c r="BL1697" s="8"/>
      <c r="BM1697" s="8"/>
      <c r="BN1697" s="8"/>
      <c r="BO1697" s="8"/>
      <c r="BP1697" s="8"/>
      <c r="BQ1697" s="8"/>
      <c r="BR1697" s="8"/>
    </row>
    <row r="1698" spans="1:70" x14ac:dyDescent="0.3">
      <c r="A1698" s="43"/>
      <c r="J1698" s="8"/>
      <c r="M1698" s="10"/>
      <c r="P1698" s="9"/>
      <c r="Q1698" s="9"/>
      <c r="U1698" s="8"/>
      <c r="V1698" s="10"/>
      <c r="W1698"/>
      <c r="Z1698"/>
      <c r="AA1698"/>
      <c r="AD1698" s="20"/>
      <c r="AE1698" s="20"/>
      <c r="AI1698" s="8"/>
      <c r="AJ1698" s="8"/>
      <c r="AK1698" s="8"/>
      <c r="AL1698" s="8"/>
      <c r="AM1698" s="11"/>
      <c r="AN1698" s="11"/>
      <c r="AP1698" s="8"/>
      <c r="AQ1698" s="8"/>
      <c r="AR1698" s="8"/>
      <c r="AS1698" s="8"/>
      <c r="AT1698" s="8"/>
      <c r="AU1698" s="8"/>
      <c r="AV1698" s="8"/>
      <c r="BF1698" s="8"/>
      <c r="BG1698" s="8"/>
      <c r="BH1698" s="8"/>
      <c r="BI1698" s="11"/>
      <c r="BJ1698" s="11"/>
      <c r="BK1698" s="8"/>
      <c r="BL1698" s="8"/>
      <c r="BM1698" s="8"/>
      <c r="BN1698" s="8"/>
      <c r="BO1698" s="8"/>
      <c r="BP1698" s="8"/>
      <c r="BQ1698" s="8"/>
      <c r="BR1698" s="8"/>
    </row>
    <row r="1699" spans="1:70" x14ac:dyDescent="0.3">
      <c r="A1699" s="43"/>
      <c r="J1699" s="8"/>
      <c r="M1699" s="10"/>
      <c r="P1699" s="9"/>
      <c r="Q1699" s="9"/>
      <c r="U1699" s="8"/>
      <c r="V1699" s="10"/>
      <c r="W1699"/>
      <c r="Z1699"/>
      <c r="AA1699"/>
      <c r="AD1699" s="20"/>
      <c r="AE1699" s="20"/>
      <c r="AI1699" s="8"/>
      <c r="AJ1699" s="8"/>
      <c r="AK1699" s="8"/>
      <c r="AL1699" s="8"/>
      <c r="AM1699" s="11"/>
      <c r="AN1699" s="11"/>
      <c r="AP1699" s="8"/>
      <c r="AQ1699" s="8"/>
      <c r="AR1699" s="8"/>
      <c r="AS1699" s="8"/>
      <c r="AT1699" s="8"/>
      <c r="AU1699" s="8"/>
      <c r="AV1699" s="8"/>
      <c r="BF1699" s="8"/>
      <c r="BG1699" s="8"/>
      <c r="BH1699" s="8"/>
      <c r="BI1699" s="11"/>
      <c r="BJ1699" s="11"/>
      <c r="BK1699" s="8"/>
      <c r="BL1699" s="8"/>
      <c r="BM1699" s="8"/>
      <c r="BN1699" s="8"/>
      <c r="BO1699" s="8"/>
      <c r="BP1699" s="8"/>
      <c r="BQ1699" s="8"/>
      <c r="BR1699" s="8"/>
    </row>
    <row r="1700" spans="1:70" x14ac:dyDescent="0.3">
      <c r="A1700" s="43"/>
      <c r="J1700" s="8"/>
      <c r="M1700" s="10"/>
      <c r="P1700" s="9"/>
      <c r="Q1700" s="9"/>
      <c r="U1700" s="8"/>
      <c r="V1700" s="10"/>
      <c r="W1700"/>
      <c r="Z1700"/>
      <c r="AA1700"/>
      <c r="AD1700" s="20"/>
      <c r="AE1700" s="20"/>
      <c r="AI1700" s="8"/>
      <c r="AJ1700" s="8"/>
      <c r="AK1700" s="8"/>
      <c r="AL1700" s="8"/>
      <c r="AM1700" s="11"/>
      <c r="AN1700" s="11"/>
      <c r="AP1700" s="8"/>
      <c r="AQ1700" s="8"/>
      <c r="AR1700" s="8"/>
      <c r="AS1700" s="8"/>
      <c r="AT1700" s="8"/>
      <c r="AU1700" s="8"/>
      <c r="AV1700" s="8"/>
      <c r="BF1700" s="8"/>
      <c r="BG1700" s="8"/>
      <c r="BH1700" s="8"/>
      <c r="BI1700" s="11"/>
      <c r="BJ1700" s="11"/>
      <c r="BK1700" s="8"/>
      <c r="BL1700" s="8"/>
      <c r="BM1700" s="8"/>
      <c r="BN1700" s="8"/>
      <c r="BO1700" s="8"/>
      <c r="BP1700" s="8"/>
      <c r="BQ1700" s="8"/>
      <c r="BR1700" s="8"/>
    </row>
    <row r="1701" spans="1:70" x14ac:dyDescent="0.3">
      <c r="A1701" s="43"/>
      <c r="J1701" s="8"/>
      <c r="M1701" s="10"/>
      <c r="P1701" s="9"/>
      <c r="Q1701" s="9"/>
      <c r="U1701" s="8"/>
      <c r="V1701" s="10"/>
      <c r="W1701"/>
      <c r="Z1701"/>
      <c r="AA1701"/>
      <c r="AD1701" s="20"/>
      <c r="AE1701" s="20"/>
      <c r="AI1701" s="8"/>
      <c r="AJ1701" s="8"/>
      <c r="AK1701" s="8"/>
      <c r="AL1701" s="8"/>
      <c r="AM1701" s="11"/>
      <c r="AN1701" s="11"/>
      <c r="AP1701" s="8"/>
      <c r="AQ1701" s="8"/>
      <c r="AR1701" s="8"/>
      <c r="AS1701" s="8"/>
      <c r="AT1701" s="8"/>
      <c r="AU1701" s="8"/>
      <c r="AV1701" s="8"/>
      <c r="BF1701" s="8"/>
      <c r="BG1701" s="8"/>
      <c r="BH1701" s="8"/>
      <c r="BI1701" s="11"/>
      <c r="BJ1701" s="11"/>
      <c r="BK1701" s="8"/>
      <c r="BL1701" s="8"/>
      <c r="BM1701" s="8"/>
      <c r="BN1701" s="8"/>
      <c r="BO1701" s="8"/>
      <c r="BP1701" s="8"/>
      <c r="BQ1701" s="8"/>
      <c r="BR1701" s="8"/>
    </row>
    <row r="1702" spans="1:70" x14ac:dyDescent="0.3">
      <c r="A1702" s="43"/>
      <c r="J1702" s="8"/>
      <c r="M1702" s="10"/>
      <c r="P1702" s="9"/>
      <c r="Q1702" s="9"/>
      <c r="U1702" s="8"/>
      <c r="V1702" s="10"/>
      <c r="W1702"/>
      <c r="Z1702"/>
      <c r="AA1702"/>
      <c r="AD1702" s="20"/>
      <c r="AE1702" s="20"/>
      <c r="AI1702" s="8"/>
      <c r="AJ1702" s="8"/>
      <c r="AK1702" s="8"/>
      <c r="AL1702" s="8"/>
      <c r="AM1702" s="11"/>
      <c r="AN1702" s="11"/>
      <c r="AP1702" s="8"/>
      <c r="AQ1702" s="8"/>
      <c r="AR1702" s="8"/>
      <c r="AS1702" s="8"/>
      <c r="AT1702" s="8"/>
      <c r="AU1702" s="8"/>
      <c r="AV1702" s="8"/>
      <c r="BF1702" s="8"/>
      <c r="BG1702" s="8"/>
      <c r="BH1702" s="8"/>
      <c r="BI1702" s="11"/>
      <c r="BJ1702" s="11"/>
      <c r="BK1702" s="8"/>
      <c r="BL1702" s="8"/>
      <c r="BM1702" s="8"/>
      <c r="BN1702" s="8"/>
      <c r="BO1702" s="8"/>
      <c r="BP1702" s="8"/>
      <c r="BQ1702" s="8"/>
      <c r="BR1702" s="8"/>
    </row>
    <row r="1703" spans="1:70" x14ac:dyDescent="0.3">
      <c r="A1703" s="43"/>
      <c r="J1703" s="8"/>
      <c r="M1703" s="10"/>
      <c r="P1703" s="9"/>
      <c r="Q1703" s="9"/>
      <c r="U1703" s="8"/>
      <c r="V1703" s="10"/>
      <c r="W1703"/>
      <c r="Z1703"/>
      <c r="AA1703"/>
      <c r="AD1703" s="20"/>
      <c r="AE1703" s="20"/>
      <c r="AI1703" s="8"/>
      <c r="AJ1703" s="8"/>
      <c r="AK1703" s="8"/>
      <c r="AL1703" s="8"/>
      <c r="AM1703" s="11"/>
      <c r="AN1703" s="11"/>
      <c r="AP1703" s="8"/>
      <c r="AQ1703" s="8"/>
      <c r="AR1703" s="8"/>
      <c r="AS1703" s="8"/>
      <c r="AT1703" s="8"/>
      <c r="AU1703" s="8"/>
      <c r="AV1703" s="8"/>
      <c r="BF1703" s="8"/>
      <c r="BG1703" s="8"/>
      <c r="BH1703" s="8"/>
      <c r="BI1703" s="11"/>
      <c r="BJ1703" s="11"/>
      <c r="BK1703" s="8"/>
      <c r="BL1703" s="8"/>
      <c r="BM1703" s="8"/>
      <c r="BN1703" s="8"/>
      <c r="BO1703" s="8"/>
      <c r="BP1703" s="8"/>
      <c r="BQ1703" s="8"/>
      <c r="BR1703" s="8"/>
    </row>
    <row r="1704" spans="1:70" x14ac:dyDescent="0.3">
      <c r="A1704" s="43"/>
      <c r="J1704" s="8"/>
      <c r="M1704" s="10"/>
      <c r="P1704" s="9"/>
      <c r="Q1704" s="9"/>
      <c r="U1704" s="8"/>
      <c r="V1704" s="10"/>
      <c r="W1704"/>
      <c r="Z1704"/>
      <c r="AA1704"/>
      <c r="AD1704" s="20"/>
      <c r="AE1704" s="20"/>
      <c r="AI1704" s="8"/>
      <c r="AJ1704" s="8"/>
      <c r="AK1704" s="8"/>
      <c r="AL1704" s="8"/>
      <c r="AM1704" s="11"/>
      <c r="AN1704" s="11"/>
      <c r="AP1704" s="8"/>
      <c r="AQ1704" s="8"/>
      <c r="AR1704" s="8"/>
      <c r="AS1704" s="8"/>
      <c r="AT1704" s="8"/>
      <c r="AU1704" s="8"/>
      <c r="AV1704" s="8"/>
      <c r="BF1704" s="8"/>
      <c r="BG1704" s="8"/>
      <c r="BH1704" s="8"/>
      <c r="BI1704" s="11"/>
      <c r="BJ1704" s="11"/>
      <c r="BK1704" s="8"/>
      <c r="BL1704" s="8"/>
      <c r="BM1704" s="8"/>
      <c r="BN1704" s="8"/>
      <c r="BO1704" s="8"/>
      <c r="BP1704" s="8"/>
      <c r="BQ1704" s="8"/>
      <c r="BR1704" s="8"/>
    </row>
    <row r="1705" spans="1:70" x14ac:dyDescent="0.3">
      <c r="A1705" s="43"/>
      <c r="J1705" s="8"/>
      <c r="M1705" s="10"/>
      <c r="P1705" s="9"/>
      <c r="Q1705" s="9"/>
      <c r="U1705" s="8"/>
      <c r="V1705" s="10"/>
      <c r="W1705"/>
      <c r="Z1705"/>
      <c r="AA1705"/>
      <c r="AD1705" s="20"/>
      <c r="AE1705" s="20"/>
      <c r="AI1705" s="8"/>
      <c r="AJ1705" s="8"/>
      <c r="AK1705" s="8"/>
      <c r="AL1705" s="8"/>
      <c r="AM1705" s="11"/>
      <c r="AN1705" s="11"/>
      <c r="AP1705" s="8"/>
      <c r="AQ1705" s="8"/>
      <c r="AR1705" s="8"/>
      <c r="AS1705" s="8"/>
      <c r="AT1705" s="8"/>
      <c r="AU1705" s="8"/>
      <c r="AV1705" s="8"/>
      <c r="BF1705" s="8"/>
      <c r="BG1705" s="8"/>
      <c r="BH1705" s="8"/>
      <c r="BI1705" s="11"/>
      <c r="BJ1705" s="11"/>
      <c r="BK1705" s="8"/>
      <c r="BL1705" s="8"/>
      <c r="BM1705" s="8"/>
      <c r="BN1705" s="8"/>
      <c r="BO1705" s="8"/>
      <c r="BP1705" s="8"/>
      <c r="BQ1705" s="8"/>
      <c r="BR1705" s="8"/>
    </row>
    <row r="1706" spans="1:70" x14ac:dyDescent="0.3">
      <c r="A1706" s="43"/>
      <c r="J1706" s="8"/>
      <c r="M1706" s="10"/>
      <c r="P1706" s="9"/>
      <c r="Q1706" s="9"/>
      <c r="U1706" s="8"/>
      <c r="V1706" s="10"/>
      <c r="W1706"/>
      <c r="Z1706"/>
      <c r="AA1706"/>
      <c r="AD1706" s="20"/>
      <c r="AE1706" s="20"/>
      <c r="AI1706" s="8"/>
      <c r="AJ1706" s="8"/>
      <c r="AK1706" s="8"/>
      <c r="AL1706" s="8"/>
      <c r="AM1706" s="11"/>
      <c r="AN1706" s="11"/>
      <c r="AP1706" s="8"/>
      <c r="AQ1706" s="8"/>
      <c r="AR1706" s="8"/>
      <c r="AS1706" s="8"/>
      <c r="AT1706" s="8"/>
      <c r="AU1706" s="8"/>
      <c r="AV1706" s="8"/>
      <c r="BF1706" s="8"/>
      <c r="BG1706" s="8"/>
      <c r="BH1706" s="8"/>
      <c r="BI1706" s="11"/>
      <c r="BJ1706" s="11"/>
      <c r="BK1706" s="8"/>
      <c r="BL1706" s="8"/>
      <c r="BM1706" s="8"/>
      <c r="BN1706" s="8"/>
      <c r="BO1706" s="8"/>
      <c r="BP1706" s="8"/>
      <c r="BQ1706" s="8"/>
      <c r="BR1706" s="8"/>
    </row>
    <row r="1707" spans="1:70" x14ac:dyDescent="0.3">
      <c r="A1707" s="43"/>
      <c r="J1707" s="8"/>
      <c r="M1707" s="10"/>
      <c r="P1707" s="9"/>
      <c r="Q1707" s="9"/>
      <c r="U1707" s="8"/>
      <c r="V1707" s="10"/>
      <c r="W1707"/>
      <c r="Z1707"/>
      <c r="AA1707"/>
      <c r="AD1707" s="20"/>
      <c r="AE1707" s="20"/>
      <c r="AI1707" s="8"/>
      <c r="AJ1707" s="8"/>
      <c r="AK1707" s="8"/>
      <c r="AL1707" s="8"/>
      <c r="AM1707" s="11"/>
      <c r="AN1707" s="11"/>
      <c r="AP1707" s="8"/>
      <c r="AQ1707" s="8"/>
      <c r="AR1707" s="8"/>
      <c r="AS1707" s="8"/>
      <c r="AT1707" s="8"/>
      <c r="AU1707" s="8"/>
      <c r="AV1707" s="8"/>
      <c r="BF1707" s="8"/>
      <c r="BG1707" s="8"/>
      <c r="BH1707" s="8"/>
      <c r="BI1707" s="11"/>
      <c r="BJ1707" s="11"/>
      <c r="BK1707" s="8"/>
      <c r="BL1707" s="8"/>
      <c r="BM1707" s="8"/>
      <c r="BN1707" s="8"/>
      <c r="BO1707" s="8"/>
      <c r="BP1707" s="8"/>
      <c r="BQ1707" s="8"/>
      <c r="BR1707" s="8"/>
    </row>
    <row r="1708" spans="1:70" x14ac:dyDescent="0.3">
      <c r="A1708" s="43"/>
      <c r="J1708" s="8"/>
      <c r="M1708" s="10"/>
      <c r="P1708" s="9"/>
      <c r="Q1708" s="9"/>
      <c r="U1708" s="8"/>
      <c r="V1708" s="10"/>
      <c r="W1708"/>
      <c r="Z1708"/>
      <c r="AA1708"/>
      <c r="AD1708" s="20"/>
      <c r="AE1708" s="20"/>
      <c r="AI1708" s="8"/>
      <c r="AJ1708" s="8"/>
      <c r="AK1708" s="8"/>
      <c r="AL1708" s="8"/>
      <c r="AM1708" s="11"/>
      <c r="AN1708" s="11"/>
      <c r="AP1708" s="8"/>
      <c r="AQ1708" s="8"/>
      <c r="AR1708" s="8"/>
      <c r="AS1708" s="8"/>
      <c r="AT1708" s="8"/>
      <c r="AU1708" s="8"/>
      <c r="AV1708" s="8"/>
      <c r="BF1708" s="8"/>
      <c r="BG1708" s="8"/>
      <c r="BH1708" s="8"/>
      <c r="BI1708" s="11"/>
      <c r="BJ1708" s="11"/>
      <c r="BK1708" s="8"/>
      <c r="BL1708" s="8"/>
      <c r="BM1708" s="8"/>
      <c r="BN1708" s="8"/>
      <c r="BO1708" s="8"/>
      <c r="BP1708" s="8"/>
      <c r="BQ1708" s="8"/>
      <c r="BR1708" s="8"/>
    </row>
    <row r="1709" spans="1:70" x14ac:dyDescent="0.3">
      <c r="A1709" s="43"/>
      <c r="J1709" s="8"/>
      <c r="M1709" s="10"/>
      <c r="P1709" s="9"/>
      <c r="Q1709" s="9"/>
      <c r="U1709" s="8"/>
      <c r="V1709" s="10"/>
      <c r="W1709"/>
      <c r="Z1709"/>
      <c r="AA1709"/>
      <c r="AD1709" s="20"/>
      <c r="AE1709" s="20"/>
      <c r="AI1709" s="8"/>
      <c r="AJ1709" s="8"/>
      <c r="AK1709" s="8"/>
      <c r="AL1709" s="8"/>
      <c r="AM1709" s="11"/>
      <c r="AN1709" s="11"/>
      <c r="AP1709" s="8"/>
      <c r="AQ1709" s="8"/>
      <c r="AR1709" s="8"/>
      <c r="AS1709" s="8"/>
      <c r="AT1709" s="8"/>
      <c r="AU1709" s="8"/>
      <c r="AV1709" s="8"/>
      <c r="BF1709" s="8"/>
      <c r="BG1709" s="8"/>
      <c r="BH1709" s="8"/>
      <c r="BI1709" s="11"/>
      <c r="BJ1709" s="11"/>
      <c r="BK1709" s="8"/>
      <c r="BL1709" s="8"/>
      <c r="BM1709" s="8"/>
      <c r="BN1709" s="8"/>
      <c r="BO1709" s="8"/>
      <c r="BP1709" s="8"/>
      <c r="BQ1709" s="8"/>
      <c r="BR1709" s="8"/>
    </row>
    <row r="1710" spans="1:70" x14ac:dyDescent="0.3">
      <c r="A1710" s="43"/>
      <c r="J1710" s="8"/>
      <c r="M1710" s="10"/>
      <c r="P1710" s="9"/>
      <c r="Q1710" s="9"/>
      <c r="U1710" s="8"/>
      <c r="V1710" s="10"/>
      <c r="W1710"/>
      <c r="Z1710"/>
      <c r="AA1710"/>
      <c r="AD1710" s="20"/>
      <c r="AE1710" s="20"/>
      <c r="AI1710" s="8"/>
      <c r="AJ1710" s="8"/>
      <c r="AK1710" s="8"/>
      <c r="AL1710" s="8"/>
      <c r="AM1710" s="11"/>
      <c r="AN1710" s="11"/>
      <c r="AP1710" s="8"/>
      <c r="AQ1710" s="8"/>
      <c r="AR1710" s="8"/>
      <c r="AS1710" s="8"/>
      <c r="AT1710" s="8"/>
      <c r="AU1710" s="8"/>
      <c r="AV1710" s="8"/>
      <c r="BF1710" s="8"/>
      <c r="BG1710" s="8"/>
      <c r="BH1710" s="8"/>
      <c r="BI1710" s="11"/>
      <c r="BJ1710" s="11"/>
      <c r="BK1710" s="8"/>
      <c r="BL1710" s="8"/>
      <c r="BM1710" s="8"/>
      <c r="BN1710" s="8"/>
      <c r="BO1710" s="8"/>
      <c r="BP1710" s="8"/>
      <c r="BQ1710" s="8"/>
      <c r="BR1710" s="8"/>
    </row>
    <row r="1711" spans="1:70" x14ac:dyDescent="0.3">
      <c r="A1711" s="43"/>
      <c r="J1711" s="8"/>
      <c r="M1711" s="10"/>
      <c r="P1711" s="9"/>
      <c r="Q1711" s="9"/>
      <c r="U1711" s="8"/>
      <c r="V1711" s="10"/>
      <c r="W1711"/>
      <c r="Z1711"/>
      <c r="AA1711"/>
      <c r="AD1711" s="20"/>
      <c r="AE1711" s="20"/>
      <c r="AI1711" s="8"/>
      <c r="AJ1711" s="8"/>
      <c r="AK1711" s="8"/>
      <c r="AL1711" s="8"/>
      <c r="AM1711" s="11"/>
      <c r="AN1711" s="11"/>
      <c r="AP1711" s="8"/>
      <c r="AQ1711" s="8"/>
      <c r="AR1711" s="8"/>
      <c r="AS1711" s="8"/>
      <c r="AT1711" s="8"/>
      <c r="AU1711" s="8"/>
      <c r="AV1711" s="8"/>
      <c r="BF1711" s="8"/>
      <c r="BG1711" s="8"/>
      <c r="BH1711" s="8"/>
      <c r="BI1711" s="11"/>
      <c r="BJ1711" s="11"/>
      <c r="BK1711" s="8"/>
      <c r="BL1711" s="8"/>
      <c r="BM1711" s="8"/>
      <c r="BN1711" s="8"/>
      <c r="BO1711" s="8"/>
      <c r="BP1711" s="8"/>
      <c r="BQ1711" s="8"/>
      <c r="BR1711" s="8"/>
    </row>
    <row r="1712" spans="1:70" x14ac:dyDescent="0.3">
      <c r="A1712" s="43"/>
      <c r="J1712" s="8"/>
      <c r="M1712" s="10"/>
      <c r="P1712" s="9"/>
      <c r="Q1712" s="9"/>
      <c r="U1712" s="8"/>
      <c r="V1712" s="10"/>
      <c r="W1712"/>
      <c r="Z1712"/>
      <c r="AA1712"/>
      <c r="AD1712" s="20"/>
      <c r="AE1712" s="20"/>
      <c r="AI1712" s="8"/>
      <c r="AJ1712" s="8"/>
      <c r="AK1712" s="8"/>
      <c r="AL1712" s="8"/>
      <c r="AM1712" s="11"/>
      <c r="AN1712" s="11"/>
      <c r="AP1712" s="8"/>
      <c r="AQ1712" s="8"/>
      <c r="AR1712" s="8"/>
      <c r="AS1712" s="8"/>
      <c r="AT1712" s="8"/>
      <c r="AU1712" s="8"/>
      <c r="AV1712" s="8"/>
      <c r="BF1712" s="8"/>
      <c r="BG1712" s="8"/>
      <c r="BH1712" s="8"/>
      <c r="BI1712" s="11"/>
      <c r="BJ1712" s="11"/>
      <c r="BK1712" s="8"/>
      <c r="BL1712" s="8"/>
      <c r="BM1712" s="8"/>
      <c r="BN1712" s="8"/>
      <c r="BO1712" s="8"/>
      <c r="BP1712" s="8"/>
      <c r="BQ1712" s="8"/>
      <c r="BR1712" s="8"/>
    </row>
    <row r="1713" spans="1:70" x14ac:dyDescent="0.3">
      <c r="A1713" s="43"/>
      <c r="J1713" s="8"/>
      <c r="M1713" s="10"/>
      <c r="P1713" s="9"/>
      <c r="Q1713" s="9"/>
      <c r="U1713" s="8"/>
      <c r="V1713" s="10"/>
      <c r="W1713"/>
      <c r="Z1713"/>
      <c r="AA1713"/>
      <c r="AD1713" s="20"/>
      <c r="AE1713" s="20"/>
      <c r="AI1713" s="8"/>
      <c r="AJ1713" s="8"/>
      <c r="AK1713" s="8"/>
      <c r="AL1713" s="8"/>
      <c r="AM1713" s="11"/>
      <c r="AN1713" s="11"/>
      <c r="AP1713" s="8"/>
      <c r="AQ1713" s="8"/>
      <c r="AR1713" s="8"/>
      <c r="AS1713" s="8"/>
      <c r="AT1713" s="8"/>
      <c r="AU1713" s="8"/>
      <c r="AV1713" s="8"/>
      <c r="BF1713" s="8"/>
      <c r="BG1713" s="8"/>
      <c r="BH1713" s="8"/>
      <c r="BI1713" s="11"/>
      <c r="BJ1713" s="11"/>
      <c r="BK1713" s="8"/>
      <c r="BL1713" s="8"/>
      <c r="BM1713" s="8"/>
      <c r="BN1713" s="8"/>
      <c r="BO1713" s="8"/>
      <c r="BP1713" s="8"/>
      <c r="BQ1713" s="8"/>
      <c r="BR1713" s="8"/>
    </row>
    <row r="1714" spans="1:70" x14ac:dyDescent="0.3">
      <c r="A1714" s="43"/>
      <c r="J1714" s="8"/>
      <c r="M1714" s="10"/>
      <c r="P1714" s="9"/>
      <c r="Q1714" s="9"/>
      <c r="U1714" s="8"/>
      <c r="V1714" s="10"/>
      <c r="W1714"/>
      <c r="Z1714"/>
      <c r="AA1714"/>
      <c r="AD1714" s="20"/>
      <c r="AE1714" s="20"/>
      <c r="AI1714" s="8"/>
      <c r="AJ1714" s="8"/>
      <c r="AK1714" s="8"/>
      <c r="AL1714" s="8"/>
      <c r="AM1714" s="11"/>
      <c r="AN1714" s="11"/>
      <c r="AP1714" s="8"/>
      <c r="AQ1714" s="8"/>
      <c r="AR1714" s="8"/>
      <c r="AS1714" s="8"/>
      <c r="AT1714" s="8"/>
      <c r="AU1714" s="8"/>
      <c r="AV1714" s="8"/>
      <c r="BF1714" s="8"/>
      <c r="BG1714" s="8"/>
      <c r="BH1714" s="8"/>
      <c r="BI1714" s="11"/>
      <c r="BJ1714" s="11"/>
      <c r="BK1714" s="8"/>
      <c r="BL1714" s="8"/>
      <c r="BM1714" s="8"/>
      <c r="BN1714" s="8"/>
      <c r="BO1714" s="8"/>
      <c r="BP1714" s="8"/>
      <c r="BQ1714" s="8"/>
      <c r="BR1714" s="8"/>
    </row>
    <row r="1715" spans="1:70" x14ac:dyDescent="0.3">
      <c r="A1715" s="43"/>
      <c r="J1715" s="8"/>
      <c r="M1715" s="10"/>
      <c r="P1715" s="9"/>
      <c r="Q1715" s="9"/>
      <c r="U1715" s="8"/>
      <c r="V1715" s="10"/>
      <c r="W1715"/>
      <c r="Z1715"/>
      <c r="AA1715"/>
      <c r="AD1715" s="20"/>
      <c r="AE1715" s="20"/>
      <c r="AI1715" s="8"/>
      <c r="AJ1715" s="8"/>
      <c r="AK1715" s="8"/>
      <c r="AL1715" s="8"/>
      <c r="AM1715" s="11"/>
      <c r="AN1715" s="11"/>
      <c r="AP1715" s="8"/>
      <c r="AQ1715" s="8"/>
      <c r="AR1715" s="8"/>
      <c r="AS1715" s="8"/>
      <c r="AT1715" s="8"/>
      <c r="AU1715" s="8"/>
      <c r="AV1715" s="8"/>
      <c r="BF1715" s="8"/>
      <c r="BG1715" s="8"/>
      <c r="BH1715" s="8"/>
      <c r="BI1715" s="11"/>
      <c r="BJ1715" s="11"/>
      <c r="BK1715" s="8"/>
      <c r="BL1715" s="8"/>
      <c r="BM1715" s="8"/>
      <c r="BN1715" s="8"/>
      <c r="BO1715" s="8"/>
      <c r="BP1715" s="8"/>
      <c r="BQ1715" s="8"/>
      <c r="BR1715" s="8"/>
    </row>
    <row r="1716" spans="1:70" x14ac:dyDescent="0.3">
      <c r="A1716" s="43"/>
      <c r="J1716" s="8"/>
      <c r="M1716" s="10"/>
      <c r="P1716" s="9"/>
      <c r="Q1716" s="9"/>
      <c r="U1716" s="8"/>
      <c r="V1716" s="10"/>
      <c r="W1716"/>
      <c r="Z1716"/>
      <c r="AA1716"/>
      <c r="AD1716" s="20"/>
      <c r="AE1716" s="20"/>
      <c r="AI1716" s="8"/>
      <c r="AJ1716" s="8"/>
      <c r="AK1716" s="8"/>
      <c r="AL1716" s="8"/>
      <c r="AM1716" s="11"/>
      <c r="AN1716" s="11"/>
      <c r="AP1716" s="8"/>
      <c r="AQ1716" s="8"/>
      <c r="AR1716" s="8"/>
      <c r="AS1716" s="8"/>
      <c r="AT1716" s="8"/>
      <c r="AU1716" s="8"/>
      <c r="AV1716" s="8"/>
      <c r="BF1716" s="8"/>
      <c r="BG1716" s="8"/>
      <c r="BH1716" s="8"/>
      <c r="BI1716" s="11"/>
      <c r="BJ1716" s="11"/>
      <c r="BK1716" s="8"/>
      <c r="BL1716" s="8"/>
      <c r="BM1716" s="8"/>
      <c r="BN1716" s="8"/>
      <c r="BO1716" s="8"/>
      <c r="BP1716" s="8"/>
      <c r="BQ1716" s="8"/>
      <c r="BR1716" s="8"/>
    </row>
    <row r="1717" spans="1:70" x14ac:dyDescent="0.3">
      <c r="A1717" s="43"/>
      <c r="J1717" s="8"/>
      <c r="M1717" s="10"/>
      <c r="P1717" s="9"/>
      <c r="Q1717" s="9"/>
      <c r="U1717" s="8"/>
      <c r="V1717" s="10"/>
      <c r="W1717"/>
      <c r="Z1717"/>
      <c r="AA1717"/>
      <c r="AD1717" s="20"/>
      <c r="AE1717" s="20"/>
      <c r="AI1717" s="8"/>
      <c r="AJ1717" s="8"/>
      <c r="AK1717" s="8"/>
      <c r="AL1717" s="8"/>
      <c r="AM1717" s="11"/>
      <c r="AN1717" s="11"/>
      <c r="AP1717" s="8"/>
      <c r="AQ1717" s="8"/>
      <c r="AR1717" s="8"/>
      <c r="AS1717" s="8"/>
      <c r="AT1717" s="8"/>
      <c r="AU1717" s="8"/>
      <c r="AV1717" s="8"/>
      <c r="BF1717" s="8"/>
      <c r="BG1717" s="8"/>
      <c r="BH1717" s="8"/>
      <c r="BI1717" s="11"/>
      <c r="BJ1717" s="11"/>
      <c r="BK1717" s="8"/>
      <c r="BL1717" s="8"/>
      <c r="BM1717" s="8"/>
      <c r="BN1717" s="8"/>
      <c r="BO1717" s="8"/>
      <c r="BP1717" s="8"/>
      <c r="BQ1717" s="8"/>
      <c r="BR1717" s="8"/>
    </row>
    <row r="1718" spans="1:70" x14ac:dyDescent="0.3">
      <c r="A1718" s="43"/>
      <c r="J1718" s="8"/>
      <c r="M1718" s="10"/>
      <c r="P1718" s="9"/>
      <c r="Q1718" s="9"/>
      <c r="U1718" s="8"/>
      <c r="V1718" s="10"/>
      <c r="W1718"/>
      <c r="Z1718"/>
      <c r="AA1718"/>
      <c r="AD1718" s="20"/>
      <c r="AE1718" s="20"/>
      <c r="AI1718" s="8"/>
      <c r="AJ1718" s="8"/>
      <c r="AK1718" s="8"/>
      <c r="AL1718" s="8"/>
      <c r="AM1718" s="11"/>
      <c r="AN1718" s="11"/>
      <c r="AP1718" s="8"/>
      <c r="AQ1718" s="8"/>
      <c r="AR1718" s="8"/>
      <c r="AS1718" s="8"/>
      <c r="AT1718" s="8"/>
      <c r="AU1718" s="8"/>
      <c r="AV1718" s="8"/>
      <c r="BF1718" s="8"/>
      <c r="BG1718" s="8"/>
      <c r="BH1718" s="8"/>
      <c r="BI1718" s="11"/>
      <c r="BJ1718" s="11"/>
      <c r="BK1718" s="8"/>
      <c r="BL1718" s="8"/>
      <c r="BM1718" s="8"/>
      <c r="BN1718" s="8"/>
      <c r="BO1718" s="8"/>
      <c r="BP1718" s="8"/>
      <c r="BQ1718" s="8"/>
      <c r="BR1718" s="8"/>
    </row>
    <row r="1719" spans="1:70" x14ac:dyDescent="0.3">
      <c r="A1719" s="43"/>
      <c r="J1719" s="8"/>
      <c r="M1719" s="10"/>
      <c r="P1719" s="9"/>
      <c r="Q1719" s="9"/>
      <c r="U1719" s="8"/>
      <c r="V1719" s="10"/>
      <c r="W1719"/>
      <c r="Z1719"/>
      <c r="AA1719"/>
      <c r="AD1719" s="20"/>
      <c r="AE1719" s="20"/>
      <c r="AI1719" s="8"/>
      <c r="AJ1719" s="8"/>
      <c r="AK1719" s="8"/>
      <c r="AL1719" s="8"/>
      <c r="AM1719" s="11"/>
      <c r="AN1719" s="11"/>
      <c r="AP1719" s="8"/>
      <c r="AQ1719" s="8"/>
      <c r="AR1719" s="8"/>
      <c r="AS1719" s="8"/>
      <c r="AT1719" s="8"/>
      <c r="AU1719" s="8"/>
      <c r="AV1719" s="8"/>
      <c r="BF1719" s="8"/>
      <c r="BG1719" s="8"/>
      <c r="BH1719" s="8"/>
      <c r="BI1719" s="11"/>
      <c r="BJ1719" s="11"/>
      <c r="BK1719" s="8"/>
      <c r="BL1719" s="8"/>
      <c r="BM1719" s="8"/>
      <c r="BN1719" s="8"/>
      <c r="BO1719" s="8"/>
      <c r="BP1719" s="8"/>
      <c r="BQ1719" s="8"/>
      <c r="BR1719" s="8"/>
    </row>
    <row r="1720" spans="1:70" x14ac:dyDescent="0.3">
      <c r="A1720" s="43"/>
      <c r="J1720" s="8"/>
      <c r="M1720" s="10"/>
      <c r="P1720" s="9"/>
      <c r="Q1720" s="9"/>
      <c r="U1720" s="8"/>
      <c r="V1720" s="10"/>
      <c r="W1720"/>
      <c r="Z1720"/>
      <c r="AA1720"/>
      <c r="AD1720" s="20"/>
      <c r="AE1720" s="20"/>
      <c r="AI1720" s="8"/>
      <c r="AJ1720" s="8"/>
      <c r="AK1720" s="8"/>
      <c r="AL1720" s="8"/>
      <c r="AM1720" s="11"/>
      <c r="AN1720" s="11"/>
      <c r="AP1720" s="8"/>
      <c r="AQ1720" s="8"/>
      <c r="AR1720" s="8"/>
      <c r="AS1720" s="8"/>
      <c r="AT1720" s="8"/>
      <c r="AU1720" s="8"/>
      <c r="AV1720" s="8"/>
      <c r="BF1720" s="8"/>
      <c r="BG1720" s="8"/>
      <c r="BH1720" s="8"/>
      <c r="BI1720" s="11"/>
      <c r="BJ1720" s="11"/>
      <c r="BK1720" s="8"/>
      <c r="BL1720" s="8"/>
      <c r="BM1720" s="8"/>
      <c r="BN1720" s="8"/>
      <c r="BO1720" s="8"/>
      <c r="BP1720" s="8"/>
      <c r="BQ1720" s="8"/>
      <c r="BR1720" s="8"/>
    </row>
    <row r="1721" spans="1:70" x14ac:dyDescent="0.3">
      <c r="A1721" s="43"/>
      <c r="J1721" s="8"/>
      <c r="M1721" s="10"/>
      <c r="P1721" s="9"/>
      <c r="Q1721" s="9"/>
      <c r="U1721" s="8"/>
      <c r="V1721" s="10"/>
      <c r="W1721"/>
      <c r="Z1721"/>
      <c r="AA1721"/>
      <c r="AD1721" s="20"/>
      <c r="AE1721" s="20"/>
      <c r="AI1721" s="8"/>
      <c r="AJ1721" s="8"/>
      <c r="AK1721" s="8"/>
      <c r="AL1721" s="8"/>
      <c r="AM1721" s="11"/>
      <c r="AN1721" s="11"/>
      <c r="AP1721" s="8"/>
      <c r="AQ1721" s="8"/>
      <c r="AR1721" s="8"/>
      <c r="AS1721" s="8"/>
      <c r="AT1721" s="8"/>
      <c r="AU1721" s="8"/>
      <c r="AV1721" s="8"/>
      <c r="BF1721" s="8"/>
      <c r="BG1721" s="8"/>
      <c r="BH1721" s="8"/>
      <c r="BI1721" s="11"/>
      <c r="BJ1721" s="11"/>
      <c r="BK1721" s="8"/>
      <c r="BL1721" s="8"/>
      <c r="BM1721" s="8"/>
      <c r="BN1721" s="8"/>
      <c r="BO1721" s="8"/>
      <c r="BP1721" s="8"/>
      <c r="BQ1721" s="8"/>
      <c r="BR1721" s="8"/>
    </row>
    <row r="1722" spans="1:70" x14ac:dyDescent="0.3">
      <c r="A1722" s="43"/>
      <c r="J1722" s="8"/>
      <c r="M1722" s="10"/>
      <c r="P1722" s="9"/>
      <c r="Q1722" s="9"/>
      <c r="U1722" s="8"/>
      <c r="V1722" s="10"/>
      <c r="W1722"/>
      <c r="Z1722"/>
      <c r="AA1722"/>
      <c r="AD1722" s="20"/>
      <c r="AE1722" s="20"/>
      <c r="AI1722" s="8"/>
      <c r="AJ1722" s="8"/>
      <c r="AK1722" s="8"/>
      <c r="AL1722" s="8"/>
      <c r="AM1722" s="11"/>
      <c r="AN1722" s="11"/>
      <c r="AP1722" s="8"/>
      <c r="AQ1722" s="8"/>
      <c r="AR1722" s="8"/>
      <c r="AS1722" s="8"/>
      <c r="AT1722" s="8"/>
      <c r="AU1722" s="8"/>
      <c r="AV1722" s="8"/>
      <c r="BF1722" s="8"/>
      <c r="BG1722" s="8"/>
      <c r="BH1722" s="8"/>
      <c r="BI1722" s="11"/>
      <c r="BJ1722" s="11"/>
      <c r="BK1722" s="8"/>
      <c r="BL1722" s="8"/>
      <c r="BM1722" s="8"/>
      <c r="BN1722" s="8"/>
      <c r="BO1722" s="8"/>
      <c r="BP1722" s="8"/>
      <c r="BQ1722" s="8"/>
      <c r="BR1722" s="8"/>
    </row>
    <row r="1723" spans="1:70" x14ac:dyDescent="0.3">
      <c r="A1723" s="43"/>
      <c r="J1723" s="8"/>
      <c r="M1723" s="10"/>
      <c r="P1723" s="9"/>
      <c r="Q1723" s="9"/>
      <c r="U1723" s="8"/>
      <c r="V1723" s="10"/>
      <c r="W1723"/>
      <c r="Z1723"/>
      <c r="AA1723"/>
      <c r="AD1723" s="20"/>
      <c r="AE1723" s="20"/>
      <c r="AI1723" s="8"/>
      <c r="AJ1723" s="8"/>
      <c r="AK1723" s="8"/>
      <c r="AL1723" s="8"/>
      <c r="AM1723" s="11"/>
      <c r="AN1723" s="11"/>
      <c r="AP1723" s="8"/>
      <c r="AQ1723" s="8"/>
      <c r="AR1723" s="8"/>
      <c r="AS1723" s="8"/>
      <c r="AT1723" s="8"/>
      <c r="AU1723" s="8"/>
      <c r="AV1723" s="8"/>
      <c r="BF1723" s="8"/>
      <c r="BG1723" s="8"/>
      <c r="BH1723" s="8"/>
      <c r="BI1723" s="11"/>
      <c r="BJ1723" s="11"/>
      <c r="BK1723" s="8"/>
      <c r="BL1723" s="8"/>
      <c r="BM1723" s="8"/>
      <c r="BN1723" s="8"/>
      <c r="BO1723" s="8"/>
      <c r="BP1723" s="8"/>
      <c r="BQ1723" s="8"/>
      <c r="BR1723" s="8"/>
    </row>
    <row r="1724" spans="1:70" x14ac:dyDescent="0.3">
      <c r="A1724" s="43"/>
      <c r="J1724" s="8"/>
      <c r="M1724" s="10"/>
      <c r="P1724" s="9"/>
      <c r="Q1724" s="9"/>
      <c r="U1724" s="8"/>
      <c r="V1724" s="10"/>
      <c r="W1724"/>
      <c r="Z1724"/>
      <c r="AA1724"/>
      <c r="AD1724" s="20"/>
      <c r="AE1724" s="20"/>
      <c r="AI1724" s="8"/>
      <c r="AJ1724" s="8"/>
      <c r="AK1724" s="8"/>
      <c r="AL1724" s="8"/>
      <c r="AM1724" s="11"/>
      <c r="AN1724" s="11"/>
      <c r="AP1724" s="8"/>
      <c r="AQ1724" s="8"/>
      <c r="AR1724" s="8"/>
      <c r="AS1724" s="8"/>
      <c r="AT1724" s="8"/>
      <c r="AU1724" s="8"/>
      <c r="AV1724" s="8"/>
      <c r="BF1724" s="8"/>
      <c r="BG1724" s="8"/>
      <c r="BH1724" s="8"/>
      <c r="BI1724" s="11"/>
      <c r="BJ1724" s="11"/>
      <c r="BK1724" s="8"/>
      <c r="BL1724" s="8"/>
      <c r="BM1724" s="8"/>
      <c r="BN1724" s="8"/>
      <c r="BO1724" s="8"/>
      <c r="BP1724" s="8"/>
      <c r="BQ1724" s="8"/>
      <c r="BR1724" s="8"/>
    </row>
    <row r="1725" spans="1:70" x14ac:dyDescent="0.3">
      <c r="A1725" s="43"/>
      <c r="J1725" s="8"/>
      <c r="M1725" s="10"/>
      <c r="P1725" s="9"/>
      <c r="Q1725" s="9"/>
      <c r="U1725" s="8"/>
      <c r="V1725" s="10"/>
      <c r="W1725"/>
      <c r="Z1725"/>
      <c r="AA1725"/>
      <c r="AD1725" s="20"/>
      <c r="AE1725" s="20"/>
      <c r="AI1725" s="8"/>
      <c r="AJ1725" s="8"/>
      <c r="AK1725" s="8"/>
      <c r="AL1725" s="8"/>
      <c r="AM1725" s="11"/>
      <c r="AN1725" s="11"/>
      <c r="AP1725" s="8"/>
      <c r="AQ1725" s="8"/>
      <c r="AR1725" s="8"/>
      <c r="AS1725" s="8"/>
      <c r="AT1725" s="8"/>
      <c r="AU1725" s="8"/>
      <c r="AV1725" s="8"/>
      <c r="BF1725" s="8"/>
      <c r="BG1725" s="8"/>
      <c r="BH1725" s="8"/>
      <c r="BI1725" s="11"/>
      <c r="BJ1725" s="11"/>
      <c r="BK1725" s="8"/>
      <c r="BL1725" s="8"/>
      <c r="BM1725" s="8"/>
      <c r="BN1725" s="8"/>
      <c r="BO1725" s="8"/>
      <c r="BP1725" s="8"/>
      <c r="BQ1725" s="8"/>
      <c r="BR1725" s="8"/>
    </row>
    <row r="1726" spans="1:70" x14ac:dyDescent="0.3">
      <c r="A1726" s="43"/>
      <c r="J1726" s="8"/>
      <c r="M1726" s="10"/>
      <c r="P1726" s="9"/>
      <c r="Q1726" s="9"/>
      <c r="U1726" s="8"/>
      <c r="V1726" s="10"/>
      <c r="W1726"/>
      <c r="Z1726"/>
      <c r="AA1726"/>
      <c r="AD1726" s="20"/>
      <c r="AE1726" s="20"/>
      <c r="AI1726" s="8"/>
      <c r="AJ1726" s="8"/>
      <c r="AK1726" s="8"/>
      <c r="AL1726" s="8"/>
      <c r="AM1726" s="11"/>
      <c r="AN1726" s="11"/>
      <c r="AP1726" s="8"/>
      <c r="AQ1726" s="8"/>
      <c r="AR1726" s="8"/>
      <c r="AS1726" s="8"/>
      <c r="AT1726" s="8"/>
      <c r="AU1726" s="8"/>
      <c r="AV1726" s="8"/>
      <c r="BF1726" s="8"/>
      <c r="BG1726" s="8"/>
      <c r="BH1726" s="8"/>
      <c r="BI1726" s="11"/>
      <c r="BJ1726" s="11"/>
      <c r="BK1726" s="8"/>
      <c r="BL1726" s="8"/>
      <c r="BM1726" s="8"/>
      <c r="BN1726" s="8"/>
      <c r="BO1726" s="8"/>
      <c r="BP1726" s="8"/>
      <c r="BQ1726" s="8"/>
      <c r="BR1726" s="8"/>
    </row>
    <row r="1727" spans="1:70" x14ac:dyDescent="0.3">
      <c r="A1727" s="43"/>
      <c r="J1727" s="8"/>
      <c r="M1727" s="10"/>
      <c r="P1727" s="9"/>
      <c r="Q1727" s="9"/>
      <c r="U1727" s="8"/>
      <c r="V1727" s="10"/>
      <c r="W1727"/>
      <c r="Z1727"/>
      <c r="AA1727"/>
      <c r="AD1727" s="20"/>
      <c r="AE1727" s="20"/>
      <c r="AI1727" s="8"/>
      <c r="AJ1727" s="8"/>
      <c r="AK1727" s="8"/>
      <c r="AL1727" s="8"/>
      <c r="AM1727" s="11"/>
      <c r="AN1727" s="11"/>
      <c r="AP1727" s="8"/>
      <c r="AQ1727" s="8"/>
      <c r="AR1727" s="8"/>
      <c r="AS1727" s="8"/>
      <c r="AT1727" s="8"/>
      <c r="AU1727" s="8"/>
      <c r="AV1727" s="8"/>
      <c r="BF1727" s="8"/>
      <c r="BG1727" s="8"/>
      <c r="BH1727" s="8"/>
      <c r="BI1727" s="11"/>
      <c r="BJ1727" s="11"/>
      <c r="BK1727" s="8"/>
      <c r="BL1727" s="8"/>
      <c r="BM1727" s="8"/>
      <c r="BN1727" s="8"/>
      <c r="BO1727" s="8"/>
      <c r="BP1727" s="8"/>
      <c r="BQ1727" s="8"/>
      <c r="BR1727" s="8"/>
    </row>
    <row r="1728" spans="1:70" x14ac:dyDescent="0.3">
      <c r="A1728" s="43"/>
      <c r="J1728" s="8"/>
      <c r="M1728" s="10"/>
      <c r="P1728" s="9"/>
      <c r="Q1728" s="9"/>
      <c r="U1728" s="8"/>
      <c r="V1728" s="10"/>
      <c r="W1728"/>
      <c r="Z1728"/>
      <c r="AA1728"/>
      <c r="AD1728" s="20"/>
      <c r="AE1728" s="20"/>
      <c r="AI1728" s="8"/>
      <c r="AJ1728" s="8"/>
      <c r="AK1728" s="8"/>
      <c r="AL1728" s="8"/>
      <c r="AM1728" s="11"/>
      <c r="AN1728" s="11"/>
      <c r="AP1728" s="8"/>
      <c r="AQ1728" s="8"/>
      <c r="AR1728" s="8"/>
      <c r="AS1728" s="8"/>
      <c r="AT1728" s="8"/>
      <c r="AU1728" s="8"/>
      <c r="AV1728" s="8"/>
      <c r="BF1728" s="8"/>
      <c r="BG1728" s="8"/>
      <c r="BH1728" s="8"/>
      <c r="BI1728" s="11"/>
      <c r="BJ1728" s="11"/>
      <c r="BK1728" s="8"/>
      <c r="BL1728" s="8"/>
      <c r="BM1728" s="8"/>
      <c r="BN1728" s="8"/>
      <c r="BO1728" s="8"/>
      <c r="BP1728" s="8"/>
      <c r="BQ1728" s="8"/>
      <c r="BR1728" s="8"/>
    </row>
    <row r="1729" spans="1:70" x14ac:dyDescent="0.3">
      <c r="A1729" s="43"/>
      <c r="J1729" s="8"/>
      <c r="M1729" s="10"/>
      <c r="P1729" s="9"/>
      <c r="Q1729" s="9"/>
      <c r="U1729" s="8"/>
      <c r="V1729" s="10"/>
      <c r="W1729"/>
      <c r="Z1729"/>
      <c r="AA1729"/>
      <c r="AD1729" s="20"/>
      <c r="AE1729" s="20"/>
      <c r="AI1729" s="8"/>
      <c r="AJ1729" s="8"/>
      <c r="AK1729" s="8"/>
      <c r="AL1729" s="8"/>
      <c r="AM1729" s="11"/>
      <c r="AN1729" s="11"/>
      <c r="AP1729" s="8"/>
      <c r="AQ1729" s="8"/>
      <c r="AR1729" s="8"/>
      <c r="AS1729" s="8"/>
      <c r="AT1729" s="8"/>
      <c r="AU1729" s="8"/>
      <c r="AV1729" s="8"/>
      <c r="BF1729" s="8"/>
      <c r="BG1729" s="8"/>
      <c r="BH1729" s="8"/>
      <c r="BI1729" s="11"/>
      <c r="BJ1729" s="11"/>
      <c r="BK1729" s="8"/>
      <c r="BL1729" s="8"/>
      <c r="BM1729" s="8"/>
      <c r="BN1729" s="8"/>
      <c r="BO1729" s="8"/>
      <c r="BP1729" s="8"/>
      <c r="BQ1729" s="8"/>
      <c r="BR1729" s="8"/>
    </row>
    <row r="1730" spans="1:70" x14ac:dyDescent="0.3">
      <c r="A1730" s="43"/>
      <c r="J1730" s="8"/>
      <c r="M1730" s="10"/>
      <c r="P1730" s="9"/>
      <c r="Q1730" s="9"/>
      <c r="U1730" s="8"/>
      <c r="V1730" s="10"/>
      <c r="W1730"/>
      <c r="Z1730"/>
      <c r="AA1730"/>
      <c r="AD1730" s="20"/>
      <c r="AE1730" s="20"/>
      <c r="AI1730" s="8"/>
      <c r="AJ1730" s="8"/>
      <c r="AK1730" s="8"/>
      <c r="AL1730" s="8"/>
      <c r="AM1730" s="11"/>
      <c r="AN1730" s="11"/>
      <c r="AP1730" s="8"/>
      <c r="AQ1730" s="8"/>
      <c r="AR1730" s="8"/>
      <c r="AS1730" s="8"/>
      <c r="AT1730" s="8"/>
      <c r="AU1730" s="8"/>
      <c r="AV1730" s="8"/>
      <c r="BF1730" s="8"/>
      <c r="BG1730" s="8"/>
      <c r="BH1730" s="8"/>
      <c r="BI1730" s="11"/>
      <c r="BJ1730" s="11"/>
      <c r="BK1730" s="8"/>
      <c r="BL1730" s="8"/>
      <c r="BM1730" s="8"/>
      <c r="BN1730" s="8"/>
      <c r="BO1730" s="8"/>
      <c r="BP1730" s="8"/>
      <c r="BQ1730" s="8"/>
      <c r="BR1730" s="8"/>
    </row>
    <row r="1731" spans="1:70" x14ac:dyDescent="0.3">
      <c r="A1731" s="43"/>
      <c r="J1731" s="8"/>
      <c r="M1731" s="10"/>
      <c r="P1731" s="9"/>
      <c r="Q1731" s="9"/>
      <c r="U1731" s="8"/>
      <c r="V1731" s="10"/>
      <c r="W1731"/>
      <c r="Z1731"/>
      <c r="AA1731"/>
      <c r="AD1731" s="20"/>
      <c r="AE1731" s="20"/>
      <c r="AI1731" s="8"/>
      <c r="AJ1731" s="8"/>
      <c r="AK1731" s="8"/>
      <c r="AL1731" s="8"/>
      <c r="AM1731" s="11"/>
      <c r="AN1731" s="11"/>
      <c r="AP1731" s="8"/>
      <c r="AQ1731" s="8"/>
      <c r="AR1731" s="8"/>
      <c r="AS1731" s="8"/>
      <c r="AT1731" s="8"/>
      <c r="AU1731" s="8"/>
      <c r="AV1731" s="8"/>
      <c r="BF1731" s="8"/>
      <c r="BG1731" s="8"/>
      <c r="BH1731" s="8"/>
      <c r="BI1731" s="11"/>
      <c r="BJ1731" s="11"/>
      <c r="BK1731" s="8"/>
      <c r="BL1731" s="8"/>
      <c r="BM1731" s="8"/>
      <c r="BN1731" s="8"/>
      <c r="BO1731" s="8"/>
      <c r="BP1731" s="8"/>
      <c r="BQ1731" s="8"/>
      <c r="BR1731" s="8"/>
    </row>
    <row r="1732" spans="1:70" x14ac:dyDescent="0.3">
      <c r="A1732" s="43"/>
      <c r="J1732" s="8"/>
      <c r="M1732" s="10"/>
      <c r="P1732" s="9"/>
      <c r="Q1732" s="9"/>
      <c r="U1732" s="8"/>
      <c r="V1732" s="10"/>
      <c r="W1732"/>
      <c r="Z1732"/>
      <c r="AA1732"/>
      <c r="AD1732" s="20"/>
      <c r="AE1732" s="20"/>
      <c r="AI1732" s="8"/>
      <c r="AJ1732" s="8"/>
      <c r="AK1732" s="8"/>
      <c r="AL1732" s="8"/>
      <c r="AM1732" s="11"/>
      <c r="AN1732" s="11"/>
      <c r="AP1732" s="8"/>
      <c r="AQ1732" s="8"/>
      <c r="AR1732" s="8"/>
      <c r="AS1732" s="8"/>
      <c r="AT1732" s="8"/>
      <c r="AU1732" s="8"/>
      <c r="AV1732" s="8"/>
      <c r="BF1732" s="8"/>
      <c r="BG1732" s="8"/>
      <c r="BH1732" s="8"/>
      <c r="BI1732" s="11"/>
      <c r="BJ1732" s="11"/>
      <c r="BK1732" s="8"/>
      <c r="BL1732" s="8"/>
      <c r="BM1732" s="8"/>
      <c r="BN1732" s="8"/>
      <c r="BO1732" s="8"/>
      <c r="BP1732" s="8"/>
      <c r="BQ1732" s="8"/>
      <c r="BR1732" s="8"/>
    </row>
    <row r="1733" spans="1:70" x14ac:dyDescent="0.3">
      <c r="A1733" s="43"/>
      <c r="J1733" s="8"/>
      <c r="M1733" s="10"/>
      <c r="P1733" s="9"/>
      <c r="Q1733" s="9"/>
      <c r="U1733" s="8"/>
      <c r="V1733" s="10"/>
      <c r="W1733"/>
      <c r="Z1733"/>
      <c r="AA1733"/>
      <c r="AD1733" s="20"/>
      <c r="AE1733" s="20"/>
      <c r="AI1733" s="8"/>
      <c r="AJ1733" s="8"/>
      <c r="AK1733" s="8"/>
      <c r="AL1733" s="8"/>
      <c r="AM1733" s="11"/>
      <c r="AN1733" s="11"/>
      <c r="AP1733" s="8"/>
      <c r="AQ1733" s="8"/>
      <c r="AR1733" s="8"/>
      <c r="AS1733" s="8"/>
      <c r="AT1733" s="8"/>
      <c r="AU1733" s="8"/>
      <c r="AV1733" s="8"/>
      <c r="BF1733" s="8"/>
      <c r="BG1733" s="8"/>
      <c r="BH1733" s="8"/>
      <c r="BI1733" s="11"/>
      <c r="BJ1733" s="11"/>
      <c r="BK1733" s="8"/>
      <c r="BL1733" s="8"/>
      <c r="BM1733" s="8"/>
      <c r="BN1733" s="8"/>
      <c r="BO1733" s="8"/>
      <c r="BP1733" s="8"/>
      <c r="BQ1733" s="8"/>
      <c r="BR1733" s="8"/>
    </row>
    <row r="1734" spans="1:70" x14ac:dyDescent="0.3">
      <c r="A1734" s="43"/>
      <c r="J1734" s="8"/>
      <c r="M1734" s="10"/>
      <c r="P1734" s="9"/>
      <c r="Q1734" s="9"/>
      <c r="U1734" s="8"/>
      <c r="V1734" s="10"/>
      <c r="W1734"/>
      <c r="Z1734"/>
      <c r="AA1734"/>
      <c r="AD1734" s="20"/>
      <c r="AE1734" s="20"/>
      <c r="AI1734" s="8"/>
      <c r="AJ1734" s="8"/>
      <c r="AK1734" s="8"/>
      <c r="AL1734" s="8"/>
      <c r="AM1734" s="11"/>
      <c r="AN1734" s="11"/>
      <c r="AP1734" s="8"/>
      <c r="AQ1734" s="8"/>
      <c r="AR1734" s="8"/>
      <c r="AS1734" s="8"/>
      <c r="AT1734" s="8"/>
      <c r="AU1734" s="8"/>
      <c r="AV1734" s="8"/>
      <c r="BF1734" s="8"/>
      <c r="BG1734" s="8"/>
      <c r="BH1734" s="8"/>
      <c r="BI1734" s="11"/>
      <c r="BJ1734" s="11"/>
      <c r="BK1734" s="8"/>
      <c r="BL1734" s="8"/>
      <c r="BM1734" s="8"/>
      <c r="BN1734" s="8"/>
      <c r="BO1734" s="8"/>
      <c r="BP1734" s="8"/>
      <c r="BQ1734" s="8"/>
      <c r="BR1734" s="8"/>
    </row>
    <row r="1735" spans="1:70" x14ac:dyDescent="0.3">
      <c r="A1735" s="43"/>
      <c r="J1735" s="8"/>
      <c r="M1735" s="10"/>
      <c r="P1735" s="9"/>
      <c r="Q1735" s="9"/>
      <c r="U1735" s="8"/>
      <c r="V1735" s="10"/>
      <c r="W1735"/>
      <c r="Z1735"/>
      <c r="AA1735"/>
      <c r="AD1735" s="20"/>
      <c r="AE1735" s="20"/>
      <c r="AI1735" s="8"/>
      <c r="AJ1735" s="8"/>
      <c r="AK1735" s="8"/>
      <c r="AL1735" s="8"/>
      <c r="AM1735" s="11"/>
      <c r="AN1735" s="11"/>
      <c r="AP1735" s="8"/>
      <c r="AQ1735" s="8"/>
      <c r="AR1735" s="8"/>
      <c r="AS1735" s="8"/>
      <c r="AT1735" s="8"/>
      <c r="AU1735" s="8"/>
      <c r="AV1735" s="8"/>
      <c r="BF1735" s="8"/>
      <c r="BG1735" s="8"/>
      <c r="BH1735" s="8"/>
      <c r="BI1735" s="11"/>
      <c r="BJ1735" s="11"/>
      <c r="BK1735" s="8"/>
      <c r="BL1735" s="8"/>
      <c r="BM1735" s="8"/>
      <c r="BN1735" s="8"/>
      <c r="BO1735" s="8"/>
      <c r="BP1735" s="8"/>
      <c r="BQ1735" s="8"/>
      <c r="BR1735" s="8"/>
    </row>
    <row r="1736" spans="1:70" x14ac:dyDescent="0.3">
      <c r="A1736" s="43"/>
      <c r="J1736" s="8"/>
      <c r="M1736" s="10"/>
      <c r="P1736" s="9"/>
      <c r="Q1736" s="9"/>
      <c r="U1736" s="8"/>
      <c r="V1736" s="10"/>
      <c r="W1736"/>
      <c r="Z1736"/>
      <c r="AA1736"/>
      <c r="AD1736" s="20"/>
      <c r="AE1736" s="20"/>
      <c r="AI1736" s="8"/>
      <c r="AJ1736" s="8"/>
      <c r="AK1736" s="8"/>
      <c r="AL1736" s="8"/>
      <c r="AM1736" s="11"/>
      <c r="AN1736" s="11"/>
      <c r="AP1736" s="8"/>
      <c r="AQ1736" s="8"/>
      <c r="AR1736" s="8"/>
      <c r="AS1736" s="8"/>
      <c r="AT1736" s="8"/>
      <c r="AU1736" s="8"/>
      <c r="AV1736" s="8"/>
      <c r="BF1736" s="8"/>
      <c r="BG1736" s="8"/>
      <c r="BH1736" s="8"/>
      <c r="BI1736" s="11"/>
      <c r="BJ1736" s="11"/>
      <c r="BK1736" s="8"/>
      <c r="BL1736" s="8"/>
      <c r="BM1736" s="8"/>
      <c r="BN1736" s="8"/>
      <c r="BO1736" s="8"/>
      <c r="BP1736" s="8"/>
      <c r="BQ1736" s="8"/>
      <c r="BR1736" s="8"/>
    </row>
    <row r="1737" spans="1:70" x14ac:dyDescent="0.3">
      <c r="A1737" s="43"/>
      <c r="J1737" s="8"/>
      <c r="M1737" s="10"/>
      <c r="P1737" s="9"/>
      <c r="Q1737" s="9"/>
      <c r="U1737" s="8"/>
      <c r="V1737" s="10"/>
      <c r="W1737"/>
      <c r="Z1737"/>
      <c r="AA1737"/>
      <c r="AD1737" s="20"/>
      <c r="AE1737" s="20"/>
      <c r="AI1737" s="8"/>
      <c r="AJ1737" s="8"/>
      <c r="AK1737" s="8"/>
      <c r="AL1737" s="8"/>
      <c r="AM1737" s="11"/>
      <c r="AN1737" s="11"/>
      <c r="AP1737" s="8"/>
      <c r="AQ1737" s="8"/>
      <c r="AR1737" s="8"/>
      <c r="AS1737" s="8"/>
      <c r="AT1737" s="8"/>
      <c r="AU1737" s="8"/>
      <c r="AV1737" s="8"/>
      <c r="BF1737" s="8"/>
      <c r="BG1737" s="8"/>
      <c r="BH1737" s="8"/>
      <c r="BI1737" s="11"/>
      <c r="BJ1737" s="11"/>
      <c r="BK1737" s="8"/>
      <c r="BL1737" s="8"/>
      <c r="BM1737" s="8"/>
      <c r="BN1737" s="8"/>
      <c r="BO1737" s="8"/>
      <c r="BP1737" s="8"/>
      <c r="BQ1737" s="8"/>
      <c r="BR1737" s="8"/>
    </row>
    <row r="1738" spans="1:70" x14ac:dyDescent="0.3">
      <c r="A1738" s="43"/>
      <c r="J1738" s="8"/>
      <c r="M1738" s="10"/>
      <c r="P1738" s="9"/>
      <c r="Q1738" s="9"/>
      <c r="U1738" s="8"/>
      <c r="V1738" s="10"/>
      <c r="W1738"/>
      <c r="Z1738"/>
      <c r="AA1738"/>
      <c r="AD1738" s="20"/>
      <c r="AE1738" s="20"/>
      <c r="AI1738" s="8"/>
      <c r="AJ1738" s="8"/>
      <c r="AK1738" s="8"/>
      <c r="AL1738" s="8"/>
      <c r="AM1738" s="11"/>
      <c r="AN1738" s="11"/>
      <c r="AP1738" s="8"/>
      <c r="AQ1738" s="8"/>
      <c r="AR1738" s="8"/>
      <c r="AS1738" s="8"/>
      <c r="AT1738" s="8"/>
      <c r="AU1738" s="8"/>
      <c r="AV1738" s="8"/>
      <c r="BF1738" s="8"/>
      <c r="BG1738" s="8"/>
      <c r="BH1738" s="8"/>
      <c r="BI1738" s="11"/>
      <c r="BJ1738" s="11"/>
      <c r="BK1738" s="8"/>
      <c r="BL1738" s="8"/>
      <c r="BM1738" s="8"/>
      <c r="BN1738" s="8"/>
      <c r="BO1738" s="8"/>
      <c r="BP1738" s="8"/>
      <c r="BQ1738" s="8"/>
      <c r="BR1738" s="8"/>
    </row>
    <row r="1739" spans="1:70" x14ac:dyDescent="0.3">
      <c r="A1739" s="43"/>
      <c r="J1739" s="8"/>
      <c r="M1739" s="10"/>
      <c r="P1739" s="9"/>
      <c r="Q1739" s="9"/>
      <c r="U1739" s="8"/>
      <c r="V1739" s="10"/>
      <c r="W1739"/>
      <c r="Z1739"/>
      <c r="AA1739"/>
      <c r="AD1739" s="20"/>
      <c r="AE1739" s="20"/>
      <c r="AI1739" s="8"/>
      <c r="AJ1739" s="8"/>
      <c r="AK1739" s="8"/>
      <c r="AL1739" s="8"/>
      <c r="AM1739" s="11"/>
      <c r="AN1739" s="11"/>
      <c r="AP1739" s="8"/>
      <c r="AQ1739" s="8"/>
      <c r="AR1739" s="8"/>
      <c r="AS1739" s="8"/>
      <c r="AT1739" s="8"/>
      <c r="AU1739" s="8"/>
      <c r="AV1739" s="8"/>
      <c r="BF1739" s="8"/>
      <c r="BG1739" s="8"/>
      <c r="BH1739" s="8"/>
      <c r="BI1739" s="11"/>
      <c r="BJ1739" s="11"/>
      <c r="BK1739" s="8"/>
      <c r="BL1739" s="8"/>
      <c r="BM1739" s="8"/>
      <c r="BN1739" s="8"/>
      <c r="BO1739" s="8"/>
      <c r="BP1739" s="8"/>
      <c r="BQ1739" s="8"/>
      <c r="BR1739" s="8"/>
    </row>
    <row r="1740" spans="1:70" x14ac:dyDescent="0.3">
      <c r="A1740" s="43"/>
      <c r="J1740" s="8"/>
      <c r="M1740" s="10"/>
      <c r="P1740" s="9"/>
      <c r="Q1740" s="9"/>
      <c r="U1740" s="8"/>
      <c r="V1740" s="10"/>
      <c r="W1740"/>
      <c r="Z1740"/>
      <c r="AA1740"/>
      <c r="AD1740" s="20"/>
      <c r="AE1740" s="20"/>
      <c r="AI1740" s="8"/>
      <c r="AJ1740" s="8"/>
      <c r="AK1740" s="8"/>
      <c r="AL1740" s="8"/>
      <c r="AM1740" s="11"/>
      <c r="AN1740" s="11"/>
      <c r="AP1740" s="8"/>
      <c r="AQ1740" s="8"/>
      <c r="AR1740" s="8"/>
      <c r="AS1740" s="8"/>
      <c r="AT1740" s="8"/>
      <c r="AU1740" s="8"/>
      <c r="AV1740" s="8"/>
      <c r="BF1740" s="8"/>
      <c r="BG1740" s="8"/>
      <c r="BH1740" s="8"/>
      <c r="BI1740" s="11"/>
      <c r="BJ1740" s="11"/>
      <c r="BK1740" s="8"/>
      <c r="BL1740" s="8"/>
      <c r="BM1740" s="8"/>
      <c r="BN1740" s="8"/>
      <c r="BO1740" s="8"/>
      <c r="BP1740" s="8"/>
      <c r="BQ1740" s="8"/>
      <c r="BR1740" s="8"/>
    </row>
    <row r="1741" spans="1:70" x14ac:dyDescent="0.3">
      <c r="A1741" s="43"/>
      <c r="J1741" s="8"/>
      <c r="M1741" s="10"/>
      <c r="P1741" s="9"/>
      <c r="Q1741" s="9"/>
      <c r="U1741" s="8"/>
      <c r="V1741" s="10"/>
      <c r="W1741"/>
      <c r="Z1741"/>
      <c r="AA1741"/>
      <c r="AD1741" s="20"/>
      <c r="AE1741" s="20"/>
      <c r="AI1741" s="8"/>
      <c r="AJ1741" s="8"/>
      <c r="AK1741" s="8"/>
      <c r="AL1741" s="8"/>
      <c r="AM1741" s="11"/>
      <c r="AN1741" s="11"/>
      <c r="AP1741" s="8"/>
      <c r="AQ1741" s="8"/>
      <c r="AR1741" s="8"/>
      <c r="AS1741" s="8"/>
      <c r="AT1741" s="8"/>
      <c r="AU1741" s="8"/>
      <c r="AV1741" s="8"/>
      <c r="BF1741" s="8"/>
      <c r="BG1741" s="8"/>
      <c r="BH1741" s="8"/>
      <c r="BI1741" s="11"/>
      <c r="BJ1741" s="11"/>
      <c r="BK1741" s="8"/>
      <c r="BL1741" s="8"/>
      <c r="BM1741" s="8"/>
      <c r="BN1741" s="8"/>
      <c r="BO1741" s="8"/>
      <c r="BP1741" s="8"/>
      <c r="BQ1741" s="8"/>
      <c r="BR1741" s="8"/>
    </row>
    <row r="1742" spans="1:70" x14ac:dyDescent="0.3">
      <c r="A1742" s="43"/>
      <c r="J1742" s="8"/>
      <c r="M1742" s="10"/>
      <c r="P1742" s="9"/>
      <c r="Q1742" s="9"/>
      <c r="U1742" s="8"/>
      <c r="V1742" s="10"/>
      <c r="W1742"/>
      <c r="Z1742"/>
      <c r="AA1742"/>
      <c r="AD1742" s="20"/>
      <c r="AE1742" s="20"/>
      <c r="AI1742" s="8"/>
      <c r="AJ1742" s="8"/>
      <c r="AK1742" s="8"/>
      <c r="AL1742" s="8"/>
      <c r="AM1742" s="11"/>
      <c r="AN1742" s="11"/>
      <c r="AP1742" s="8"/>
      <c r="AQ1742" s="8"/>
      <c r="AR1742" s="8"/>
      <c r="AS1742" s="8"/>
      <c r="AT1742" s="8"/>
      <c r="AU1742" s="8"/>
      <c r="AV1742" s="8"/>
      <c r="BF1742" s="8"/>
      <c r="BG1742" s="8"/>
      <c r="BH1742" s="8"/>
      <c r="BI1742" s="11"/>
      <c r="BJ1742" s="11"/>
      <c r="BK1742" s="8"/>
      <c r="BL1742" s="8"/>
      <c r="BM1742" s="8"/>
      <c r="BN1742" s="8"/>
      <c r="BO1742" s="8"/>
      <c r="BP1742" s="8"/>
      <c r="BQ1742" s="8"/>
      <c r="BR1742" s="8"/>
    </row>
    <row r="1743" spans="1:70" x14ac:dyDescent="0.3">
      <c r="A1743" s="43"/>
      <c r="J1743" s="8"/>
      <c r="M1743" s="10"/>
      <c r="P1743" s="9"/>
      <c r="Q1743" s="9"/>
      <c r="U1743" s="8"/>
      <c r="V1743" s="10"/>
      <c r="W1743"/>
      <c r="Z1743"/>
      <c r="AA1743"/>
      <c r="AD1743" s="20"/>
      <c r="AE1743" s="20"/>
      <c r="AI1743" s="8"/>
      <c r="AJ1743" s="8"/>
      <c r="AK1743" s="8"/>
      <c r="AL1743" s="8"/>
      <c r="AM1743" s="11"/>
      <c r="AN1743" s="11"/>
      <c r="AP1743" s="8"/>
      <c r="AQ1743" s="8"/>
      <c r="AR1743" s="8"/>
      <c r="AS1743" s="8"/>
      <c r="AT1743" s="8"/>
      <c r="AU1743" s="8"/>
      <c r="AV1743" s="8"/>
      <c r="BF1743" s="8"/>
      <c r="BG1743" s="8"/>
      <c r="BH1743" s="8"/>
      <c r="BI1743" s="11"/>
      <c r="BJ1743" s="11"/>
      <c r="BK1743" s="8"/>
      <c r="BL1743" s="8"/>
      <c r="BM1743" s="8"/>
      <c r="BN1743" s="8"/>
      <c r="BO1743" s="8"/>
      <c r="BP1743" s="8"/>
      <c r="BQ1743" s="8"/>
      <c r="BR1743" s="8"/>
    </row>
    <row r="1744" spans="1:70" x14ac:dyDescent="0.3">
      <c r="A1744" s="43"/>
      <c r="J1744" s="8"/>
      <c r="M1744" s="10"/>
      <c r="P1744" s="9"/>
      <c r="Q1744" s="9"/>
      <c r="U1744" s="8"/>
      <c r="V1744" s="10"/>
      <c r="W1744"/>
      <c r="Z1744"/>
      <c r="AA1744"/>
      <c r="AD1744" s="20"/>
      <c r="AE1744" s="20"/>
      <c r="AI1744" s="8"/>
      <c r="AJ1744" s="8"/>
      <c r="AK1744" s="8"/>
      <c r="AL1744" s="8"/>
      <c r="AM1744" s="11"/>
      <c r="AN1744" s="11"/>
      <c r="AP1744" s="8"/>
      <c r="AQ1744" s="8"/>
      <c r="AR1744" s="8"/>
      <c r="AS1744" s="8"/>
      <c r="AT1744" s="8"/>
      <c r="AU1744" s="8"/>
      <c r="AV1744" s="8"/>
      <c r="BF1744" s="8"/>
      <c r="BG1744" s="8"/>
      <c r="BH1744" s="8"/>
      <c r="BI1744" s="11"/>
      <c r="BJ1744" s="11"/>
      <c r="BK1744" s="8"/>
      <c r="BL1744" s="8"/>
      <c r="BM1744" s="8"/>
      <c r="BN1744" s="8"/>
      <c r="BO1744" s="8"/>
      <c r="BP1744" s="8"/>
      <c r="BQ1744" s="8"/>
      <c r="BR1744" s="8"/>
    </row>
    <row r="1745" spans="1:70" x14ac:dyDescent="0.3">
      <c r="A1745" s="43"/>
      <c r="J1745" s="8"/>
      <c r="M1745" s="10"/>
      <c r="P1745" s="9"/>
      <c r="Q1745" s="9"/>
      <c r="U1745" s="8"/>
      <c r="V1745" s="10"/>
      <c r="W1745"/>
      <c r="Z1745"/>
      <c r="AA1745"/>
      <c r="AD1745" s="20"/>
      <c r="AE1745" s="20"/>
      <c r="AI1745" s="8"/>
      <c r="AJ1745" s="8"/>
      <c r="AK1745" s="8"/>
      <c r="AL1745" s="8"/>
      <c r="AM1745" s="11"/>
      <c r="AN1745" s="11"/>
      <c r="AP1745" s="8"/>
      <c r="AQ1745" s="8"/>
      <c r="AR1745" s="8"/>
      <c r="AS1745" s="8"/>
      <c r="AT1745" s="8"/>
      <c r="AU1745" s="8"/>
      <c r="AV1745" s="8"/>
      <c r="BF1745" s="8"/>
      <c r="BG1745" s="8"/>
      <c r="BH1745" s="8"/>
      <c r="BI1745" s="11"/>
      <c r="BJ1745" s="11"/>
      <c r="BK1745" s="8"/>
      <c r="BL1745" s="8"/>
      <c r="BM1745" s="8"/>
      <c r="BN1745" s="8"/>
      <c r="BO1745" s="8"/>
      <c r="BP1745" s="8"/>
      <c r="BQ1745" s="8"/>
      <c r="BR1745" s="8"/>
    </row>
    <row r="1746" spans="1:70" x14ac:dyDescent="0.3">
      <c r="A1746" s="43"/>
      <c r="J1746" s="8"/>
      <c r="M1746" s="10"/>
      <c r="P1746" s="9"/>
      <c r="Q1746" s="9"/>
      <c r="U1746" s="8"/>
      <c r="V1746" s="10"/>
      <c r="W1746"/>
      <c r="Z1746"/>
      <c r="AA1746"/>
      <c r="AD1746" s="20"/>
      <c r="AE1746" s="20"/>
      <c r="AI1746" s="8"/>
      <c r="AJ1746" s="8"/>
      <c r="AK1746" s="8"/>
      <c r="AL1746" s="8"/>
      <c r="AM1746" s="11"/>
      <c r="AN1746" s="11"/>
      <c r="AP1746" s="8"/>
      <c r="AQ1746" s="8"/>
      <c r="AR1746" s="8"/>
      <c r="AS1746" s="8"/>
      <c r="AT1746" s="8"/>
      <c r="AU1746" s="8"/>
      <c r="AV1746" s="8"/>
      <c r="BF1746" s="8"/>
      <c r="BG1746" s="8"/>
      <c r="BH1746" s="8"/>
      <c r="BI1746" s="11"/>
      <c r="BJ1746" s="11"/>
      <c r="BK1746" s="8"/>
      <c r="BL1746" s="8"/>
      <c r="BM1746" s="8"/>
      <c r="BN1746" s="8"/>
      <c r="BO1746" s="8"/>
      <c r="BP1746" s="8"/>
      <c r="BQ1746" s="8"/>
      <c r="BR1746" s="8"/>
    </row>
    <row r="1747" spans="1:70" x14ac:dyDescent="0.3">
      <c r="A1747" s="43"/>
      <c r="J1747" s="8"/>
      <c r="M1747" s="10"/>
      <c r="P1747" s="9"/>
      <c r="Q1747" s="9"/>
      <c r="U1747" s="8"/>
      <c r="V1747" s="10"/>
      <c r="W1747"/>
      <c r="Z1747"/>
      <c r="AA1747"/>
      <c r="AD1747" s="20"/>
      <c r="AE1747" s="20"/>
      <c r="AI1747" s="8"/>
      <c r="AJ1747" s="8"/>
      <c r="AK1747" s="8"/>
      <c r="AL1747" s="8"/>
      <c r="AM1747" s="11"/>
      <c r="AN1747" s="11"/>
      <c r="AP1747" s="8"/>
      <c r="AQ1747" s="8"/>
      <c r="AR1747" s="8"/>
      <c r="AS1747" s="8"/>
      <c r="AT1747" s="8"/>
      <c r="AU1747" s="8"/>
      <c r="AV1747" s="8"/>
      <c r="BF1747" s="8"/>
      <c r="BG1747" s="8"/>
      <c r="BH1747" s="8"/>
      <c r="BI1747" s="11"/>
      <c r="BJ1747" s="11"/>
      <c r="BK1747" s="8"/>
      <c r="BL1747" s="8"/>
      <c r="BM1747" s="8"/>
      <c r="BN1747" s="8"/>
      <c r="BO1747" s="8"/>
      <c r="BP1747" s="8"/>
      <c r="BQ1747" s="8"/>
      <c r="BR1747" s="8"/>
    </row>
    <row r="1748" spans="1:70" x14ac:dyDescent="0.3">
      <c r="A1748" s="43"/>
      <c r="J1748" s="8"/>
      <c r="M1748" s="10"/>
      <c r="P1748" s="9"/>
      <c r="Q1748" s="9"/>
      <c r="U1748" s="8"/>
      <c r="V1748" s="10"/>
      <c r="W1748"/>
      <c r="Z1748"/>
      <c r="AA1748"/>
      <c r="AD1748" s="20"/>
      <c r="AE1748" s="20"/>
      <c r="AI1748" s="8"/>
      <c r="AJ1748" s="8"/>
      <c r="AK1748" s="8"/>
      <c r="AL1748" s="8"/>
      <c r="AM1748" s="11"/>
      <c r="AN1748" s="11"/>
      <c r="AP1748" s="8"/>
      <c r="AQ1748" s="8"/>
      <c r="AR1748" s="8"/>
      <c r="AS1748" s="8"/>
      <c r="AT1748" s="8"/>
      <c r="AU1748" s="8"/>
      <c r="AV1748" s="8"/>
      <c r="BF1748" s="8"/>
      <c r="BG1748" s="8"/>
      <c r="BH1748" s="8"/>
      <c r="BI1748" s="11"/>
      <c r="BJ1748" s="11"/>
      <c r="BK1748" s="8"/>
      <c r="BL1748" s="8"/>
      <c r="BM1748" s="8"/>
      <c r="BN1748" s="8"/>
      <c r="BO1748" s="8"/>
      <c r="BP1748" s="8"/>
      <c r="BQ1748" s="8"/>
      <c r="BR1748" s="8"/>
    </row>
    <row r="1749" spans="1:70" x14ac:dyDescent="0.3">
      <c r="A1749" s="43"/>
      <c r="J1749" s="8"/>
      <c r="M1749" s="10"/>
      <c r="P1749" s="9"/>
      <c r="Q1749" s="9"/>
      <c r="U1749" s="8"/>
      <c r="V1749" s="10"/>
      <c r="W1749"/>
      <c r="Z1749"/>
      <c r="AA1749"/>
      <c r="AD1749" s="20"/>
      <c r="AE1749" s="20"/>
      <c r="AI1749" s="8"/>
      <c r="AJ1749" s="8"/>
      <c r="AK1749" s="8"/>
      <c r="AL1749" s="8"/>
      <c r="AM1749" s="11"/>
      <c r="AN1749" s="11"/>
      <c r="AP1749" s="8"/>
      <c r="AQ1749" s="8"/>
      <c r="AR1749" s="8"/>
      <c r="AS1749" s="8"/>
      <c r="AT1749" s="8"/>
      <c r="AU1749" s="8"/>
      <c r="AV1749" s="8"/>
      <c r="BF1749" s="8"/>
      <c r="BG1749" s="8"/>
      <c r="BH1749" s="8"/>
      <c r="BI1749" s="11"/>
      <c r="BJ1749" s="11"/>
      <c r="BK1749" s="8"/>
      <c r="BL1749" s="8"/>
      <c r="BM1749" s="8"/>
      <c r="BN1749" s="8"/>
      <c r="BO1749" s="8"/>
      <c r="BP1749" s="8"/>
      <c r="BQ1749" s="8"/>
      <c r="BR1749" s="8"/>
    </row>
    <row r="1750" spans="1:70" x14ac:dyDescent="0.3">
      <c r="A1750" s="43"/>
      <c r="J1750" s="8"/>
      <c r="M1750" s="10"/>
      <c r="P1750" s="9"/>
      <c r="Q1750" s="9"/>
      <c r="U1750" s="8"/>
      <c r="V1750" s="10"/>
      <c r="W1750"/>
      <c r="Z1750"/>
      <c r="AA1750"/>
      <c r="AD1750" s="20"/>
      <c r="AE1750" s="20"/>
      <c r="AI1750" s="8"/>
      <c r="AJ1750" s="8"/>
      <c r="AK1750" s="8"/>
      <c r="AL1750" s="8"/>
      <c r="AM1750" s="11"/>
      <c r="AN1750" s="11"/>
      <c r="AP1750" s="8"/>
      <c r="AQ1750" s="8"/>
      <c r="AR1750" s="8"/>
      <c r="AS1750" s="8"/>
      <c r="AT1750" s="8"/>
      <c r="AU1750" s="8"/>
      <c r="AV1750" s="8"/>
      <c r="BF1750" s="8"/>
      <c r="BG1750" s="8"/>
      <c r="BH1750" s="8"/>
      <c r="BI1750" s="11"/>
      <c r="BJ1750" s="11"/>
      <c r="BK1750" s="8"/>
      <c r="BL1750" s="8"/>
      <c r="BM1750" s="8"/>
      <c r="BN1750" s="8"/>
      <c r="BO1750" s="8"/>
      <c r="BP1750" s="8"/>
      <c r="BQ1750" s="8"/>
      <c r="BR1750" s="8"/>
    </row>
    <row r="1751" spans="1:70" x14ac:dyDescent="0.3">
      <c r="A1751" s="43"/>
      <c r="J1751" s="8"/>
      <c r="M1751" s="10"/>
      <c r="P1751" s="9"/>
      <c r="Q1751" s="9"/>
      <c r="U1751" s="8"/>
      <c r="V1751" s="10"/>
      <c r="W1751"/>
      <c r="Z1751"/>
      <c r="AA1751"/>
      <c r="AD1751" s="20"/>
      <c r="AE1751" s="20"/>
      <c r="AI1751" s="8"/>
      <c r="AJ1751" s="8"/>
      <c r="AK1751" s="8"/>
      <c r="AL1751" s="8"/>
      <c r="AM1751" s="11"/>
      <c r="AN1751" s="11"/>
      <c r="AP1751" s="8"/>
      <c r="AQ1751" s="8"/>
      <c r="AR1751" s="8"/>
      <c r="AS1751" s="8"/>
      <c r="AT1751" s="8"/>
      <c r="AU1751" s="8"/>
      <c r="AV1751" s="8"/>
      <c r="BF1751" s="8"/>
      <c r="BG1751" s="8"/>
      <c r="BH1751" s="8"/>
      <c r="BI1751" s="11"/>
      <c r="BJ1751" s="11"/>
      <c r="BK1751" s="8"/>
      <c r="BL1751" s="8"/>
      <c r="BM1751" s="8"/>
      <c r="BN1751" s="8"/>
      <c r="BO1751" s="8"/>
      <c r="BP1751" s="8"/>
      <c r="BQ1751" s="8"/>
      <c r="BR1751" s="8"/>
    </row>
    <row r="1752" spans="1:70" x14ac:dyDescent="0.3">
      <c r="A1752" s="43"/>
      <c r="J1752" s="8"/>
      <c r="M1752" s="10"/>
      <c r="P1752" s="9"/>
      <c r="Q1752" s="9"/>
      <c r="U1752" s="8"/>
      <c r="V1752" s="10"/>
      <c r="W1752"/>
      <c r="Z1752"/>
      <c r="AA1752"/>
      <c r="AD1752" s="20"/>
      <c r="AE1752" s="20"/>
      <c r="AI1752" s="8"/>
      <c r="AJ1752" s="8"/>
      <c r="AK1752" s="8"/>
      <c r="AL1752" s="8"/>
      <c r="AM1752" s="11"/>
      <c r="AN1752" s="11"/>
      <c r="AP1752" s="8"/>
      <c r="AQ1752" s="8"/>
      <c r="AR1752" s="8"/>
      <c r="AS1752" s="8"/>
      <c r="AT1752" s="8"/>
      <c r="AU1752" s="8"/>
      <c r="AV1752" s="8"/>
      <c r="BF1752" s="8"/>
      <c r="BG1752" s="8"/>
      <c r="BH1752" s="8"/>
      <c r="BI1752" s="11"/>
      <c r="BJ1752" s="11"/>
      <c r="BK1752" s="8"/>
      <c r="BL1752" s="8"/>
      <c r="BM1752" s="8"/>
      <c r="BN1752" s="8"/>
      <c r="BO1752" s="8"/>
      <c r="BP1752" s="8"/>
      <c r="BQ1752" s="8"/>
      <c r="BR1752" s="8"/>
    </row>
    <row r="1753" spans="1:70" x14ac:dyDescent="0.3">
      <c r="A1753" s="43"/>
      <c r="J1753" s="8"/>
      <c r="M1753" s="10"/>
      <c r="P1753" s="9"/>
      <c r="Q1753" s="9"/>
      <c r="U1753" s="8"/>
      <c r="V1753" s="10"/>
      <c r="W1753"/>
      <c r="Z1753"/>
      <c r="AA1753"/>
      <c r="AD1753" s="20"/>
      <c r="AE1753" s="20"/>
      <c r="AI1753" s="8"/>
      <c r="AJ1753" s="8"/>
      <c r="AK1753" s="8"/>
      <c r="AL1753" s="8"/>
      <c r="AM1753" s="11"/>
      <c r="AN1753" s="11"/>
      <c r="AP1753" s="8"/>
      <c r="AQ1753" s="8"/>
      <c r="AR1753" s="8"/>
      <c r="AS1753" s="8"/>
      <c r="AT1753" s="8"/>
      <c r="AU1753" s="8"/>
      <c r="AV1753" s="8"/>
      <c r="BF1753" s="8"/>
      <c r="BG1753" s="8"/>
      <c r="BH1753" s="8"/>
      <c r="BI1753" s="11"/>
      <c r="BJ1753" s="11"/>
      <c r="BK1753" s="8"/>
      <c r="BL1753" s="8"/>
      <c r="BM1753" s="8"/>
      <c r="BN1753" s="8"/>
      <c r="BO1753" s="8"/>
      <c r="BP1753" s="8"/>
      <c r="BQ1753" s="8"/>
      <c r="BR1753" s="8"/>
    </row>
    <row r="1754" spans="1:70" x14ac:dyDescent="0.3">
      <c r="A1754" s="43"/>
      <c r="J1754" s="8"/>
      <c r="M1754" s="10"/>
      <c r="P1754" s="9"/>
      <c r="Q1754" s="9"/>
      <c r="U1754" s="8"/>
      <c r="V1754" s="10"/>
      <c r="W1754"/>
      <c r="Z1754"/>
      <c r="AA1754"/>
      <c r="AD1754" s="20"/>
      <c r="AE1754" s="20"/>
      <c r="AI1754" s="8"/>
      <c r="AJ1754" s="8"/>
      <c r="AK1754" s="8"/>
      <c r="AL1754" s="8"/>
      <c r="AM1754" s="11"/>
      <c r="AN1754" s="11"/>
      <c r="AP1754" s="8"/>
      <c r="AQ1754" s="8"/>
      <c r="AR1754" s="8"/>
      <c r="AS1754" s="8"/>
      <c r="AT1754" s="8"/>
      <c r="AU1754" s="8"/>
      <c r="AV1754" s="8"/>
      <c r="BF1754" s="8"/>
      <c r="BG1754" s="8"/>
      <c r="BH1754" s="8"/>
      <c r="BI1754" s="11"/>
      <c r="BJ1754" s="11"/>
      <c r="BK1754" s="8"/>
      <c r="BL1754" s="8"/>
      <c r="BM1754" s="8"/>
      <c r="BN1754" s="8"/>
      <c r="BO1754" s="8"/>
      <c r="BP1754" s="8"/>
      <c r="BQ1754" s="8"/>
      <c r="BR1754" s="8"/>
    </row>
    <row r="1755" spans="1:70" x14ac:dyDescent="0.3">
      <c r="A1755" s="43"/>
      <c r="J1755" s="8"/>
      <c r="M1755" s="10"/>
      <c r="P1755" s="9"/>
      <c r="Q1755" s="9"/>
      <c r="U1755" s="8"/>
      <c r="V1755" s="10"/>
      <c r="W1755"/>
      <c r="Z1755"/>
      <c r="AA1755"/>
      <c r="AD1755" s="20"/>
      <c r="AE1755" s="20"/>
      <c r="AI1755" s="8"/>
      <c r="AJ1755" s="8"/>
      <c r="AK1755" s="8"/>
      <c r="AL1755" s="8"/>
      <c r="AM1755" s="11"/>
      <c r="AN1755" s="11"/>
      <c r="AP1755" s="8"/>
      <c r="AQ1755" s="8"/>
      <c r="AR1755" s="8"/>
      <c r="AS1755" s="8"/>
      <c r="AT1755" s="8"/>
      <c r="AU1755" s="8"/>
      <c r="AV1755" s="8"/>
      <c r="BF1755" s="8"/>
      <c r="BG1755" s="8"/>
      <c r="BH1755" s="8"/>
      <c r="BI1755" s="11"/>
      <c r="BJ1755" s="11"/>
      <c r="BK1755" s="8"/>
      <c r="BL1755" s="8"/>
      <c r="BM1755" s="8"/>
      <c r="BN1755" s="8"/>
      <c r="BO1755" s="8"/>
      <c r="BP1755" s="8"/>
      <c r="BQ1755" s="8"/>
      <c r="BR1755" s="8"/>
    </row>
    <row r="1756" spans="1:70" x14ac:dyDescent="0.3">
      <c r="A1756" s="43"/>
      <c r="J1756" s="8"/>
      <c r="M1756" s="10"/>
      <c r="P1756" s="9"/>
      <c r="Q1756" s="9"/>
      <c r="U1756" s="8"/>
      <c r="V1756" s="10"/>
      <c r="W1756"/>
      <c r="Z1756"/>
      <c r="AA1756"/>
      <c r="AD1756" s="20"/>
      <c r="AE1756" s="20"/>
      <c r="AI1756" s="8"/>
      <c r="AJ1756" s="8"/>
      <c r="AK1756" s="8"/>
      <c r="AL1756" s="8"/>
      <c r="AM1756" s="11"/>
      <c r="AN1756" s="11"/>
      <c r="AP1756" s="8"/>
      <c r="AQ1756" s="8"/>
      <c r="AR1756" s="8"/>
      <c r="AS1756" s="8"/>
      <c r="AT1756" s="8"/>
      <c r="AU1756" s="8"/>
      <c r="AV1756" s="8"/>
      <c r="BF1756" s="8"/>
      <c r="BG1756" s="8"/>
      <c r="BH1756" s="8"/>
      <c r="BI1756" s="11"/>
      <c r="BJ1756" s="11"/>
      <c r="BK1756" s="8"/>
      <c r="BL1756" s="8"/>
      <c r="BM1756" s="8"/>
      <c r="BN1756" s="8"/>
      <c r="BO1756" s="8"/>
      <c r="BP1756" s="8"/>
      <c r="BQ1756" s="8"/>
      <c r="BR1756" s="8"/>
    </row>
    <row r="1757" spans="1:70" x14ac:dyDescent="0.3">
      <c r="A1757" s="43"/>
      <c r="J1757" s="8"/>
      <c r="M1757" s="10"/>
      <c r="P1757" s="9"/>
      <c r="Q1757" s="9"/>
      <c r="U1757" s="8"/>
      <c r="V1757" s="10"/>
      <c r="W1757"/>
      <c r="Z1757"/>
      <c r="AA1757"/>
      <c r="AD1757" s="20"/>
      <c r="AE1757" s="20"/>
      <c r="AI1757" s="8"/>
      <c r="AJ1757" s="8"/>
      <c r="AK1757" s="8"/>
      <c r="AL1757" s="8"/>
      <c r="AM1757" s="11"/>
      <c r="AN1757" s="11"/>
      <c r="AP1757" s="8"/>
      <c r="AQ1757" s="8"/>
      <c r="AR1757" s="8"/>
      <c r="AS1757" s="8"/>
      <c r="AT1757" s="8"/>
      <c r="AU1757" s="8"/>
      <c r="AV1757" s="8"/>
      <c r="BF1757" s="8"/>
      <c r="BG1757" s="8"/>
      <c r="BH1757" s="8"/>
      <c r="BI1757" s="11"/>
      <c r="BJ1757" s="11"/>
      <c r="BK1757" s="8"/>
      <c r="BL1757" s="8"/>
      <c r="BM1757" s="8"/>
      <c r="BN1757" s="8"/>
      <c r="BO1757" s="8"/>
      <c r="BP1757" s="8"/>
      <c r="BQ1757" s="8"/>
      <c r="BR1757" s="8"/>
    </row>
    <row r="1758" spans="1:70" x14ac:dyDescent="0.3">
      <c r="A1758" s="43"/>
      <c r="J1758" s="8"/>
      <c r="M1758" s="10"/>
      <c r="P1758" s="9"/>
      <c r="Q1758" s="9"/>
      <c r="U1758" s="8"/>
      <c r="V1758" s="10"/>
      <c r="W1758"/>
      <c r="Z1758"/>
      <c r="AA1758"/>
      <c r="AD1758" s="20"/>
      <c r="AE1758" s="20"/>
      <c r="AI1758" s="8"/>
      <c r="AJ1758" s="8"/>
      <c r="AK1758" s="8"/>
      <c r="AL1758" s="8"/>
      <c r="AM1758" s="11"/>
      <c r="AN1758" s="11"/>
      <c r="AP1758" s="8"/>
      <c r="AQ1758" s="8"/>
      <c r="AR1758" s="8"/>
      <c r="AS1758" s="8"/>
      <c r="AT1758" s="8"/>
      <c r="AU1758" s="8"/>
      <c r="AV1758" s="8"/>
      <c r="BF1758" s="8"/>
      <c r="BG1758" s="8"/>
      <c r="BH1758" s="8"/>
      <c r="BI1758" s="11"/>
      <c r="BJ1758" s="11"/>
      <c r="BK1758" s="8"/>
      <c r="BL1758" s="8"/>
      <c r="BM1758" s="8"/>
      <c r="BN1758" s="8"/>
      <c r="BO1758" s="8"/>
      <c r="BP1758" s="8"/>
      <c r="BQ1758" s="8"/>
      <c r="BR1758" s="8"/>
    </row>
    <row r="1759" spans="1:70" x14ac:dyDescent="0.3">
      <c r="A1759" s="43"/>
      <c r="J1759" s="8"/>
      <c r="M1759" s="10"/>
      <c r="P1759" s="9"/>
      <c r="Q1759" s="9"/>
      <c r="U1759" s="8"/>
      <c r="V1759" s="10"/>
      <c r="W1759"/>
      <c r="Z1759"/>
      <c r="AA1759"/>
      <c r="AD1759" s="20"/>
      <c r="AE1759" s="20"/>
      <c r="AI1759" s="8"/>
      <c r="AJ1759" s="8"/>
      <c r="AK1759" s="8"/>
      <c r="AL1759" s="8"/>
      <c r="AM1759" s="11"/>
      <c r="AN1759" s="11"/>
      <c r="AP1759" s="8"/>
      <c r="AQ1759" s="8"/>
      <c r="AR1759" s="8"/>
      <c r="AS1759" s="8"/>
      <c r="AT1759" s="8"/>
      <c r="AU1759" s="8"/>
      <c r="AV1759" s="8"/>
      <c r="BF1759" s="8"/>
      <c r="BG1759" s="8"/>
      <c r="BH1759" s="8"/>
      <c r="BI1759" s="11"/>
      <c r="BJ1759" s="11"/>
      <c r="BK1759" s="8"/>
      <c r="BL1759" s="8"/>
      <c r="BM1759" s="8"/>
      <c r="BN1759" s="8"/>
      <c r="BO1759" s="8"/>
      <c r="BP1759" s="8"/>
      <c r="BQ1759" s="8"/>
      <c r="BR1759" s="8"/>
    </row>
    <row r="1760" spans="1:70" x14ac:dyDescent="0.3">
      <c r="A1760" s="43"/>
      <c r="J1760" s="8"/>
      <c r="M1760" s="10"/>
      <c r="P1760" s="9"/>
      <c r="Q1760" s="9"/>
      <c r="U1760" s="8"/>
      <c r="V1760" s="10"/>
      <c r="W1760"/>
      <c r="Z1760"/>
      <c r="AA1760"/>
      <c r="AD1760" s="20"/>
      <c r="AE1760" s="20"/>
      <c r="AI1760" s="8"/>
      <c r="AJ1760" s="8"/>
      <c r="AK1760" s="8"/>
      <c r="AL1760" s="8"/>
      <c r="AM1760" s="11"/>
      <c r="AN1760" s="11"/>
      <c r="AP1760" s="8"/>
      <c r="AQ1760" s="8"/>
      <c r="AR1760" s="8"/>
      <c r="AS1760" s="8"/>
      <c r="AT1760" s="8"/>
      <c r="AU1760" s="8"/>
      <c r="AV1760" s="8"/>
      <c r="BF1760" s="8"/>
      <c r="BG1760" s="8"/>
      <c r="BH1760" s="8"/>
      <c r="BI1760" s="11"/>
      <c r="BJ1760" s="11"/>
      <c r="BK1760" s="8"/>
      <c r="BL1760" s="8"/>
      <c r="BM1760" s="8"/>
      <c r="BN1760" s="8"/>
      <c r="BO1760" s="8"/>
      <c r="BP1760" s="8"/>
      <c r="BQ1760" s="8"/>
      <c r="BR1760" s="8"/>
    </row>
    <row r="1761" spans="1:70" x14ac:dyDescent="0.3">
      <c r="A1761" s="43"/>
      <c r="J1761" s="8"/>
      <c r="M1761" s="10"/>
      <c r="P1761" s="9"/>
      <c r="Q1761" s="9"/>
      <c r="U1761" s="8"/>
      <c r="V1761" s="10"/>
      <c r="W1761"/>
      <c r="Z1761"/>
      <c r="AA1761"/>
      <c r="AD1761" s="20"/>
      <c r="AE1761" s="20"/>
      <c r="AI1761" s="8"/>
      <c r="AJ1761" s="8"/>
      <c r="AK1761" s="8"/>
      <c r="AL1761" s="8"/>
      <c r="AM1761" s="11"/>
      <c r="AN1761" s="11"/>
      <c r="AP1761" s="8"/>
      <c r="AQ1761" s="8"/>
      <c r="AR1761" s="8"/>
      <c r="AS1761" s="8"/>
      <c r="AT1761" s="8"/>
      <c r="AU1761" s="8"/>
      <c r="AV1761" s="8"/>
      <c r="BF1761" s="8"/>
      <c r="BG1761" s="8"/>
      <c r="BH1761" s="8"/>
      <c r="BI1761" s="11"/>
      <c r="BJ1761" s="11"/>
      <c r="BK1761" s="8"/>
      <c r="BL1761" s="8"/>
      <c r="BM1761" s="8"/>
      <c r="BN1761" s="8"/>
      <c r="BO1761" s="8"/>
      <c r="BP1761" s="8"/>
      <c r="BQ1761" s="8"/>
      <c r="BR1761" s="8"/>
    </row>
    <row r="1762" spans="1:70" x14ac:dyDescent="0.3">
      <c r="A1762" s="43"/>
      <c r="J1762" s="8"/>
      <c r="M1762" s="10"/>
      <c r="P1762" s="9"/>
      <c r="Q1762" s="9"/>
      <c r="U1762" s="8"/>
      <c r="V1762" s="10"/>
      <c r="W1762"/>
      <c r="Z1762"/>
      <c r="AA1762"/>
      <c r="AD1762" s="20"/>
      <c r="AE1762" s="20"/>
      <c r="AI1762" s="8"/>
      <c r="AJ1762" s="8"/>
      <c r="AK1762" s="8"/>
      <c r="AL1762" s="8"/>
      <c r="AM1762" s="11"/>
      <c r="AN1762" s="11"/>
      <c r="AP1762" s="8"/>
      <c r="AQ1762" s="8"/>
      <c r="AR1762" s="8"/>
      <c r="AS1762" s="8"/>
      <c r="AT1762" s="8"/>
      <c r="AU1762" s="8"/>
      <c r="AV1762" s="8"/>
      <c r="BF1762" s="8"/>
      <c r="BG1762" s="8"/>
      <c r="BH1762" s="8"/>
      <c r="BI1762" s="11"/>
      <c r="BJ1762" s="11"/>
      <c r="BK1762" s="8"/>
      <c r="BL1762" s="8"/>
      <c r="BM1762" s="8"/>
      <c r="BN1762" s="8"/>
      <c r="BO1762" s="8"/>
      <c r="BP1762" s="8"/>
      <c r="BQ1762" s="8"/>
      <c r="BR1762" s="8"/>
    </row>
    <row r="1763" spans="1:70" x14ac:dyDescent="0.3">
      <c r="A1763" s="43"/>
      <c r="J1763" s="8"/>
      <c r="M1763" s="10"/>
      <c r="P1763" s="9"/>
      <c r="Q1763" s="9"/>
      <c r="U1763" s="8"/>
      <c r="V1763" s="10"/>
      <c r="W1763"/>
      <c r="Z1763"/>
      <c r="AA1763"/>
      <c r="AD1763" s="20"/>
      <c r="AE1763" s="20"/>
      <c r="AI1763" s="8"/>
      <c r="AJ1763" s="8"/>
      <c r="AK1763" s="8"/>
      <c r="AL1763" s="8"/>
      <c r="AM1763" s="11"/>
      <c r="AN1763" s="11"/>
      <c r="AP1763" s="8"/>
      <c r="AQ1763" s="8"/>
      <c r="AR1763" s="8"/>
      <c r="AS1763" s="8"/>
      <c r="AT1763" s="8"/>
      <c r="AU1763" s="8"/>
      <c r="AV1763" s="8"/>
      <c r="BF1763" s="8"/>
      <c r="BG1763" s="8"/>
      <c r="BH1763" s="8"/>
      <c r="BI1763" s="11"/>
      <c r="BJ1763" s="11"/>
      <c r="BK1763" s="8"/>
      <c r="BL1763" s="8"/>
      <c r="BM1763" s="8"/>
      <c r="BN1763" s="8"/>
      <c r="BO1763" s="8"/>
      <c r="BP1763" s="8"/>
      <c r="BQ1763" s="8"/>
      <c r="BR1763" s="8"/>
    </row>
    <row r="1764" spans="1:70" x14ac:dyDescent="0.3">
      <c r="A1764" s="43"/>
      <c r="J1764" s="8"/>
      <c r="M1764" s="10"/>
      <c r="P1764" s="9"/>
      <c r="Q1764" s="9"/>
      <c r="U1764" s="8"/>
      <c r="V1764" s="10"/>
      <c r="W1764"/>
      <c r="Z1764"/>
      <c r="AA1764"/>
      <c r="AD1764" s="20"/>
      <c r="AE1764" s="20"/>
      <c r="AI1764" s="8"/>
      <c r="AJ1764" s="8"/>
      <c r="AK1764" s="8"/>
      <c r="AL1764" s="8"/>
      <c r="AM1764" s="11"/>
      <c r="AN1764" s="11"/>
      <c r="AP1764" s="8"/>
      <c r="AQ1764" s="8"/>
      <c r="AR1764" s="8"/>
      <c r="AS1764" s="8"/>
      <c r="AT1764" s="8"/>
      <c r="AU1764" s="8"/>
      <c r="AV1764" s="8"/>
      <c r="BF1764" s="8"/>
      <c r="BG1764" s="8"/>
      <c r="BH1764" s="8"/>
      <c r="BI1764" s="11"/>
      <c r="BJ1764" s="11"/>
      <c r="BK1764" s="8"/>
      <c r="BL1764" s="8"/>
      <c r="BM1764" s="8"/>
      <c r="BN1764" s="8"/>
      <c r="BO1764" s="8"/>
      <c r="BP1764" s="8"/>
      <c r="BQ1764" s="8"/>
      <c r="BR1764" s="8"/>
    </row>
    <row r="1765" spans="1:70" x14ac:dyDescent="0.3">
      <c r="A1765" s="43"/>
      <c r="J1765" s="8"/>
      <c r="M1765" s="10"/>
      <c r="P1765" s="9"/>
      <c r="Q1765" s="9"/>
      <c r="U1765" s="8"/>
      <c r="V1765" s="10"/>
      <c r="W1765"/>
      <c r="Z1765"/>
      <c r="AA1765"/>
      <c r="AD1765" s="20"/>
      <c r="AE1765" s="20"/>
      <c r="AI1765" s="8"/>
      <c r="AJ1765" s="8"/>
      <c r="AK1765" s="8"/>
      <c r="AL1765" s="8"/>
      <c r="AM1765" s="11"/>
      <c r="AN1765" s="11"/>
      <c r="AP1765" s="8"/>
      <c r="AQ1765" s="8"/>
      <c r="AR1765" s="8"/>
      <c r="AS1765" s="8"/>
      <c r="AT1765" s="8"/>
      <c r="AU1765" s="8"/>
      <c r="AV1765" s="8"/>
      <c r="BF1765" s="8"/>
      <c r="BG1765" s="8"/>
      <c r="BH1765" s="8"/>
      <c r="BI1765" s="11"/>
      <c r="BJ1765" s="11"/>
      <c r="BK1765" s="8"/>
      <c r="BL1765" s="8"/>
      <c r="BM1765" s="8"/>
      <c r="BN1765" s="8"/>
      <c r="BO1765" s="8"/>
      <c r="BP1765" s="8"/>
      <c r="BQ1765" s="8"/>
      <c r="BR1765" s="8"/>
    </row>
    <row r="1766" spans="1:70" x14ac:dyDescent="0.3">
      <c r="A1766" s="43"/>
      <c r="J1766" s="8"/>
      <c r="M1766" s="10"/>
      <c r="P1766" s="9"/>
      <c r="Q1766" s="9"/>
      <c r="U1766" s="8"/>
      <c r="V1766" s="10"/>
      <c r="W1766"/>
      <c r="Z1766"/>
      <c r="AA1766"/>
      <c r="AD1766" s="20"/>
      <c r="AE1766" s="20"/>
      <c r="AI1766" s="8"/>
      <c r="AJ1766" s="8"/>
      <c r="AK1766" s="8"/>
      <c r="AL1766" s="8"/>
      <c r="AM1766" s="11"/>
      <c r="AN1766" s="11"/>
      <c r="AP1766" s="8"/>
      <c r="AQ1766" s="8"/>
      <c r="AR1766" s="8"/>
      <c r="AS1766" s="8"/>
      <c r="AT1766" s="8"/>
      <c r="AU1766" s="8"/>
      <c r="AV1766" s="8"/>
      <c r="BF1766" s="8"/>
      <c r="BG1766" s="8"/>
      <c r="BH1766" s="8"/>
      <c r="BI1766" s="11"/>
      <c r="BJ1766" s="11"/>
      <c r="BK1766" s="8"/>
      <c r="BL1766" s="8"/>
      <c r="BM1766" s="8"/>
      <c r="BN1766" s="8"/>
      <c r="BO1766" s="8"/>
      <c r="BP1766" s="8"/>
      <c r="BQ1766" s="8"/>
      <c r="BR1766" s="8"/>
    </row>
    <row r="1767" spans="1:70" x14ac:dyDescent="0.3">
      <c r="A1767" s="43"/>
      <c r="J1767" s="8"/>
      <c r="M1767" s="10"/>
      <c r="P1767" s="9"/>
      <c r="Q1767" s="9"/>
      <c r="U1767" s="8"/>
      <c r="V1767" s="10"/>
      <c r="W1767"/>
      <c r="Z1767"/>
      <c r="AA1767"/>
      <c r="AD1767" s="20"/>
      <c r="AE1767" s="20"/>
      <c r="AI1767" s="8"/>
      <c r="AJ1767" s="8"/>
      <c r="AK1767" s="8"/>
      <c r="AL1767" s="8"/>
      <c r="AM1767" s="11"/>
      <c r="AN1767" s="11"/>
      <c r="AP1767" s="8"/>
      <c r="AQ1767" s="8"/>
      <c r="AR1767" s="8"/>
      <c r="AS1767" s="8"/>
      <c r="AT1767" s="8"/>
      <c r="AU1767" s="8"/>
      <c r="AV1767" s="8"/>
      <c r="BF1767" s="8"/>
      <c r="BG1767" s="8"/>
      <c r="BH1767" s="8"/>
      <c r="BI1767" s="11"/>
      <c r="BJ1767" s="11"/>
      <c r="BK1767" s="8"/>
      <c r="BL1767" s="8"/>
      <c r="BM1767" s="8"/>
      <c r="BN1767" s="8"/>
      <c r="BO1767" s="8"/>
      <c r="BP1767" s="8"/>
      <c r="BQ1767" s="8"/>
      <c r="BR1767" s="8"/>
    </row>
    <row r="1768" spans="1:70" x14ac:dyDescent="0.3">
      <c r="A1768" s="43"/>
      <c r="J1768" s="8"/>
      <c r="M1768" s="10"/>
      <c r="P1768" s="9"/>
      <c r="Q1768" s="9"/>
      <c r="U1768" s="8"/>
      <c r="V1768" s="10"/>
      <c r="W1768"/>
      <c r="Z1768"/>
      <c r="AA1768"/>
      <c r="AD1768" s="20"/>
      <c r="AE1768" s="20"/>
      <c r="AI1768" s="8"/>
      <c r="AJ1768" s="8"/>
      <c r="AK1768" s="8"/>
      <c r="AL1768" s="8"/>
      <c r="AM1768" s="11"/>
      <c r="AN1768" s="11"/>
      <c r="AP1768" s="8"/>
      <c r="AQ1768" s="8"/>
      <c r="AR1768" s="8"/>
      <c r="AS1768" s="8"/>
      <c r="AT1768" s="8"/>
      <c r="AU1768" s="8"/>
      <c r="AV1768" s="8"/>
      <c r="BF1768" s="8"/>
      <c r="BG1768" s="8"/>
      <c r="BH1768" s="8"/>
      <c r="BI1768" s="11"/>
      <c r="BJ1768" s="11"/>
      <c r="BK1768" s="8"/>
      <c r="BL1768" s="8"/>
      <c r="BM1768" s="8"/>
      <c r="BN1768" s="8"/>
      <c r="BO1768" s="8"/>
      <c r="BP1768" s="8"/>
      <c r="BQ1768" s="8"/>
      <c r="BR1768" s="8"/>
    </row>
    <row r="1769" spans="1:70" x14ac:dyDescent="0.3">
      <c r="A1769" s="43"/>
      <c r="J1769" s="8"/>
      <c r="M1769" s="10"/>
      <c r="P1769" s="9"/>
      <c r="Q1769" s="9"/>
      <c r="U1769" s="8"/>
      <c r="V1769" s="10"/>
      <c r="W1769"/>
      <c r="Z1769"/>
      <c r="AA1769"/>
      <c r="AD1769" s="20"/>
      <c r="AE1769" s="20"/>
      <c r="AI1769" s="8"/>
      <c r="AJ1769" s="8"/>
      <c r="AK1769" s="8"/>
      <c r="AL1769" s="8"/>
      <c r="AM1769" s="11"/>
      <c r="AN1769" s="11"/>
      <c r="AP1769" s="8"/>
      <c r="AQ1769" s="8"/>
      <c r="AR1769" s="8"/>
      <c r="AS1769" s="8"/>
      <c r="AT1769" s="8"/>
      <c r="AU1769" s="8"/>
      <c r="AV1769" s="8"/>
      <c r="BF1769" s="8"/>
      <c r="BG1769" s="8"/>
      <c r="BH1769" s="8"/>
      <c r="BI1769" s="11"/>
      <c r="BJ1769" s="11"/>
      <c r="BK1769" s="8"/>
      <c r="BL1769" s="8"/>
      <c r="BM1769" s="8"/>
      <c r="BN1769" s="8"/>
      <c r="BO1769" s="8"/>
      <c r="BP1769" s="8"/>
      <c r="BQ1769" s="8"/>
      <c r="BR1769" s="8"/>
    </row>
    <row r="1770" spans="1:70" x14ac:dyDescent="0.3">
      <c r="A1770" s="43"/>
      <c r="J1770" s="8"/>
      <c r="M1770" s="10"/>
      <c r="P1770" s="9"/>
      <c r="Q1770" s="9"/>
      <c r="U1770" s="8"/>
      <c r="V1770" s="10"/>
      <c r="W1770"/>
      <c r="Z1770"/>
      <c r="AA1770"/>
      <c r="AD1770" s="20"/>
      <c r="AE1770" s="20"/>
      <c r="AI1770" s="8"/>
      <c r="AJ1770" s="8"/>
      <c r="AK1770" s="8"/>
      <c r="AL1770" s="8"/>
      <c r="AM1770" s="11"/>
      <c r="AN1770" s="11"/>
      <c r="AP1770" s="8"/>
      <c r="AQ1770" s="8"/>
      <c r="AR1770" s="8"/>
      <c r="AS1770" s="8"/>
      <c r="AT1770" s="8"/>
      <c r="AU1770" s="8"/>
      <c r="AV1770" s="8"/>
      <c r="BF1770" s="8"/>
      <c r="BG1770" s="8"/>
      <c r="BH1770" s="8"/>
      <c r="BI1770" s="11"/>
      <c r="BJ1770" s="11"/>
      <c r="BK1770" s="8"/>
      <c r="BL1770" s="8"/>
      <c r="BM1770" s="8"/>
      <c r="BN1770" s="8"/>
      <c r="BO1770" s="8"/>
      <c r="BP1770" s="8"/>
      <c r="BQ1770" s="8"/>
      <c r="BR1770" s="8"/>
    </row>
    <row r="1771" spans="1:70" x14ac:dyDescent="0.3">
      <c r="A1771" s="43"/>
      <c r="J1771" s="8"/>
      <c r="M1771" s="10"/>
      <c r="P1771" s="9"/>
      <c r="Q1771" s="9"/>
      <c r="U1771" s="8"/>
      <c r="V1771" s="10"/>
      <c r="W1771"/>
      <c r="Z1771"/>
      <c r="AA1771"/>
      <c r="AD1771" s="20"/>
      <c r="AE1771" s="20"/>
      <c r="AI1771" s="8"/>
      <c r="AJ1771" s="8"/>
      <c r="AK1771" s="8"/>
      <c r="AL1771" s="8"/>
      <c r="AM1771" s="11"/>
      <c r="AN1771" s="11"/>
      <c r="AP1771" s="8"/>
      <c r="AQ1771" s="8"/>
      <c r="AR1771" s="8"/>
      <c r="AS1771" s="8"/>
      <c r="AT1771" s="8"/>
      <c r="AU1771" s="8"/>
      <c r="AV1771" s="8"/>
      <c r="BF1771" s="8"/>
      <c r="BG1771" s="8"/>
      <c r="BH1771" s="8"/>
      <c r="BI1771" s="11"/>
      <c r="BJ1771" s="11"/>
      <c r="BK1771" s="8"/>
      <c r="BL1771" s="8"/>
      <c r="BM1771" s="8"/>
      <c r="BN1771" s="8"/>
      <c r="BO1771" s="8"/>
      <c r="BP1771" s="8"/>
      <c r="BQ1771" s="8"/>
      <c r="BR1771" s="8"/>
    </row>
    <row r="1772" spans="1:70" x14ac:dyDescent="0.3">
      <c r="A1772" s="43"/>
      <c r="J1772" s="8"/>
      <c r="M1772" s="10"/>
      <c r="P1772" s="9"/>
      <c r="Q1772" s="9"/>
      <c r="U1772" s="8"/>
      <c r="V1772" s="10"/>
      <c r="W1772"/>
      <c r="Z1772"/>
      <c r="AA1772"/>
      <c r="AD1772" s="20"/>
      <c r="AE1772" s="20"/>
      <c r="AI1772" s="8"/>
      <c r="AJ1772" s="8"/>
      <c r="AK1772" s="8"/>
      <c r="AL1772" s="8"/>
      <c r="AM1772" s="11"/>
      <c r="AN1772" s="11"/>
      <c r="AP1772" s="8"/>
      <c r="AQ1772" s="8"/>
      <c r="AR1772" s="8"/>
      <c r="AS1772" s="8"/>
      <c r="AT1772" s="8"/>
      <c r="AU1772" s="8"/>
      <c r="AV1772" s="8"/>
      <c r="BF1772" s="8"/>
      <c r="BG1772" s="8"/>
      <c r="BH1772" s="8"/>
      <c r="BI1772" s="11"/>
      <c r="BJ1772" s="11"/>
      <c r="BK1772" s="8"/>
      <c r="BL1772" s="8"/>
      <c r="BM1772" s="8"/>
      <c r="BN1772" s="8"/>
      <c r="BO1772" s="8"/>
      <c r="BP1772" s="8"/>
      <c r="BQ1772" s="8"/>
      <c r="BR1772" s="8"/>
    </row>
    <row r="1773" spans="1:70" x14ac:dyDescent="0.3">
      <c r="A1773" s="43"/>
      <c r="J1773" s="8"/>
      <c r="M1773" s="10"/>
      <c r="P1773" s="9"/>
      <c r="Q1773" s="9"/>
      <c r="U1773" s="8"/>
      <c r="V1773" s="10"/>
      <c r="W1773"/>
      <c r="Z1773"/>
      <c r="AA1773"/>
      <c r="AD1773" s="20"/>
      <c r="AE1773" s="20"/>
      <c r="AI1773" s="8"/>
      <c r="AJ1773" s="8"/>
      <c r="AK1773" s="8"/>
      <c r="AL1773" s="8"/>
      <c r="AM1773" s="11"/>
      <c r="AN1773" s="11"/>
      <c r="AP1773" s="8"/>
      <c r="AQ1773" s="8"/>
      <c r="AR1773" s="8"/>
      <c r="AS1773" s="8"/>
      <c r="AT1773" s="8"/>
      <c r="AU1773" s="8"/>
      <c r="AV1773" s="8"/>
      <c r="BF1773" s="8"/>
      <c r="BG1773" s="8"/>
      <c r="BH1773" s="8"/>
      <c r="BI1773" s="11"/>
      <c r="BJ1773" s="11"/>
      <c r="BK1773" s="8"/>
      <c r="BL1773" s="8"/>
      <c r="BM1773" s="8"/>
      <c r="BN1773" s="8"/>
      <c r="BO1773" s="8"/>
      <c r="BP1773" s="8"/>
      <c r="BQ1773" s="8"/>
      <c r="BR1773" s="8"/>
    </row>
    <row r="1774" spans="1:70" x14ac:dyDescent="0.3">
      <c r="A1774" s="43"/>
      <c r="J1774" s="8"/>
      <c r="M1774" s="10"/>
      <c r="P1774" s="9"/>
      <c r="Q1774" s="9"/>
      <c r="U1774" s="8"/>
      <c r="V1774" s="10"/>
      <c r="W1774"/>
      <c r="Z1774"/>
      <c r="AA1774"/>
      <c r="AD1774" s="20"/>
      <c r="AE1774" s="20"/>
      <c r="AI1774" s="8"/>
      <c r="AJ1774" s="8"/>
      <c r="AK1774" s="8"/>
      <c r="AL1774" s="8"/>
      <c r="AM1774" s="11"/>
      <c r="AN1774" s="11"/>
      <c r="AP1774" s="8"/>
      <c r="AQ1774" s="8"/>
      <c r="AR1774" s="8"/>
      <c r="AS1774" s="8"/>
      <c r="AT1774" s="8"/>
      <c r="AU1774" s="8"/>
      <c r="AV1774" s="8"/>
      <c r="BF1774" s="8"/>
      <c r="BG1774" s="8"/>
      <c r="BH1774" s="8"/>
      <c r="BI1774" s="11"/>
      <c r="BJ1774" s="11"/>
      <c r="BK1774" s="8"/>
      <c r="BL1774" s="8"/>
      <c r="BM1774" s="8"/>
      <c r="BN1774" s="8"/>
      <c r="BO1774" s="8"/>
      <c r="BP1774" s="8"/>
      <c r="BQ1774" s="8"/>
      <c r="BR1774" s="8"/>
    </row>
    <row r="1775" spans="1:70" x14ac:dyDescent="0.3">
      <c r="A1775" s="43"/>
      <c r="J1775" s="8"/>
      <c r="M1775" s="10"/>
      <c r="P1775" s="9"/>
      <c r="Q1775" s="9"/>
      <c r="U1775" s="8"/>
      <c r="V1775" s="10"/>
      <c r="W1775"/>
      <c r="Z1775"/>
      <c r="AA1775"/>
      <c r="AD1775" s="20"/>
      <c r="AE1775" s="20"/>
      <c r="AI1775" s="8"/>
      <c r="AJ1775" s="8"/>
      <c r="AK1775" s="8"/>
      <c r="AL1775" s="8"/>
      <c r="AM1775" s="11"/>
      <c r="AN1775" s="11"/>
      <c r="AP1775" s="8"/>
      <c r="AQ1775" s="8"/>
      <c r="AR1775" s="8"/>
      <c r="AS1775" s="8"/>
      <c r="AT1775" s="8"/>
      <c r="AU1775" s="8"/>
      <c r="AV1775" s="8"/>
      <c r="BF1775" s="8"/>
      <c r="BG1775" s="8"/>
      <c r="BH1775" s="8"/>
      <c r="BI1775" s="11"/>
      <c r="BJ1775" s="11"/>
      <c r="BK1775" s="8"/>
      <c r="BL1775" s="8"/>
      <c r="BM1775" s="8"/>
      <c r="BN1775" s="8"/>
      <c r="BO1775" s="8"/>
      <c r="BP1775" s="8"/>
      <c r="BQ1775" s="8"/>
      <c r="BR1775" s="8"/>
    </row>
    <row r="1776" spans="1:70" x14ac:dyDescent="0.3">
      <c r="A1776" s="43"/>
      <c r="J1776" s="8"/>
      <c r="M1776" s="10"/>
      <c r="P1776" s="9"/>
      <c r="Q1776" s="9"/>
      <c r="U1776" s="8"/>
      <c r="V1776" s="10"/>
      <c r="W1776"/>
      <c r="Z1776"/>
      <c r="AA1776"/>
      <c r="AD1776" s="20"/>
      <c r="AE1776" s="20"/>
      <c r="AI1776" s="8"/>
      <c r="AJ1776" s="8"/>
      <c r="AK1776" s="8"/>
      <c r="AL1776" s="8"/>
      <c r="AM1776" s="11"/>
      <c r="AN1776" s="11"/>
      <c r="AP1776" s="8"/>
      <c r="AQ1776" s="8"/>
      <c r="AR1776" s="8"/>
      <c r="AS1776" s="8"/>
      <c r="AT1776" s="8"/>
      <c r="AU1776" s="8"/>
      <c r="AV1776" s="8"/>
      <c r="BF1776" s="8"/>
      <c r="BG1776" s="8"/>
      <c r="BH1776" s="8"/>
      <c r="BI1776" s="11"/>
      <c r="BJ1776" s="11"/>
      <c r="BK1776" s="8"/>
      <c r="BL1776" s="8"/>
      <c r="BM1776" s="8"/>
      <c r="BN1776" s="8"/>
      <c r="BO1776" s="8"/>
      <c r="BP1776" s="8"/>
      <c r="BQ1776" s="8"/>
      <c r="BR1776" s="8"/>
    </row>
    <row r="1777" spans="1:70" x14ac:dyDescent="0.3">
      <c r="A1777" s="43"/>
      <c r="J1777" s="8"/>
      <c r="M1777" s="10"/>
      <c r="P1777" s="9"/>
      <c r="Q1777" s="9"/>
      <c r="U1777" s="8"/>
      <c r="V1777" s="10"/>
      <c r="W1777"/>
      <c r="Z1777"/>
      <c r="AA1777"/>
      <c r="AD1777" s="20"/>
      <c r="AE1777" s="20"/>
      <c r="AI1777" s="8"/>
      <c r="AJ1777" s="8"/>
      <c r="AK1777" s="8"/>
      <c r="AL1777" s="8"/>
      <c r="AM1777" s="11"/>
      <c r="AN1777" s="11"/>
      <c r="AP1777" s="8"/>
      <c r="AQ1777" s="8"/>
      <c r="AR1777" s="8"/>
      <c r="AS1777" s="8"/>
      <c r="AT1777" s="8"/>
      <c r="AU1777" s="8"/>
      <c r="AV1777" s="8"/>
      <c r="BF1777" s="8"/>
      <c r="BG1777" s="8"/>
      <c r="BH1777" s="8"/>
      <c r="BI1777" s="11"/>
      <c r="BJ1777" s="11"/>
      <c r="BK1777" s="8"/>
      <c r="BL1777" s="8"/>
      <c r="BM1777" s="8"/>
      <c r="BN1777" s="8"/>
      <c r="BO1777" s="8"/>
      <c r="BP1777" s="8"/>
      <c r="BQ1777" s="8"/>
      <c r="BR1777" s="8"/>
    </row>
    <row r="1778" spans="1:70" x14ac:dyDescent="0.3">
      <c r="A1778" s="43"/>
      <c r="J1778" s="8"/>
      <c r="M1778" s="10"/>
      <c r="P1778" s="9"/>
      <c r="Q1778" s="9"/>
      <c r="U1778" s="8"/>
      <c r="V1778" s="10"/>
      <c r="W1778"/>
      <c r="Z1778"/>
      <c r="AA1778"/>
      <c r="AD1778" s="20"/>
      <c r="AE1778" s="20"/>
      <c r="AI1778" s="8"/>
      <c r="AJ1778" s="8"/>
      <c r="AK1778" s="8"/>
      <c r="AL1778" s="8"/>
      <c r="AM1778" s="11"/>
      <c r="AN1778" s="11"/>
      <c r="AP1778" s="8"/>
      <c r="AQ1778" s="8"/>
      <c r="AR1778" s="8"/>
      <c r="AS1778" s="8"/>
      <c r="AT1778" s="8"/>
      <c r="AU1778" s="8"/>
      <c r="AV1778" s="8"/>
      <c r="BF1778" s="8"/>
      <c r="BG1778" s="8"/>
      <c r="BH1778" s="8"/>
      <c r="BI1778" s="11"/>
      <c r="BJ1778" s="11"/>
      <c r="BK1778" s="8"/>
      <c r="BL1778" s="8"/>
      <c r="BM1778" s="8"/>
      <c r="BN1778" s="8"/>
      <c r="BO1778" s="8"/>
      <c r="BP1778" s="8"/>
      <c r="BQ1778" s="8"/>
      <c r="BR1778" s="8"/>
    </row>
    <row r="1779" spans="1:70" x14ac:dyDescent="0.3">
      <c r="A1779" s="43"/>
      <c r="J1779" s="8"/>
      <c r="M1779" s="10"/>
      <c r="P1779" s="9"/>
      <c r="Q1779" s="9"/>
      <c r="U1779" s="8"/>
      <c r="V1779" s="10"/>
      <c r="W1779"/>
      <c r="Z1779"/>
      <c r="AA1779"/>
      <c r="AD1779" s="20"/>
      <c r="AE1779" s="20"/>
      <c r="AI1779" s="8"/>
      <c r="AJ1779" s="8"/>
      <c r="AK1779" s="8"/>
      <c r="AL1779" s="8"/>
      <c r="AM1779" s="11"/>
      <c r="AN1779" s="11"/>
      <c r="AP1779" s="8"/>
      <c r="AQ1779" s="8"/>
      <c r="AR1779" s="8"/>
      <c r="AS1779" s="8"/>
      <c r="AT1779" s="8"/>
      <c r="AU1779" s="8"/>
      <c r="AV1779" s="8"/>
      <c r="BF1779" s="8"/>
      <c r="BG1779" s="8"/>
      <c r="BH1779" s="8"/>
      <c r="BI1779" s="11"/>
      <c r="BJ1779" s="11"/>
      <c r="BK1779" s="8"/>
      <c r="BL1779" s="8"/>
      <c r="BM1779" s="8"/>
      <c r="BN1779" s="8"/>
      <c r="BO1779" s="8"/>
      <c r="BP1779" s="8"/>
      <c r="BQ1779" s="8"/>
      <c r="BR1779" s="8"/>
    </row>
    <row r="1780" spans="1:70" x14ac:dyDescent="0.3">
      <c r="A1780" s="43"/>
      <c r="J1780" s="8"/>
      <c r="M1780" s="10"/>
      <c r="P1780" s="9"/>
      <c r="Q1780" s="9"/>
      <c r="U1780" s="8"/>
      <c r="V1780" s="10"/>
      <c r="W1780"/>
      <c r="Z1780"/>
      <c r="AA1780"/>
      <c r="AD1780" s="20"/>
      <c r="AE1780" s="20"/>
      <c r="AI1780" s="8"/>
      <c r="AJ1780" s="8"/>
      <c r="AK1780" s="8"/>
      <c r="AL1780" s="8"/>
      <c r="AM1780" s="11"/>
      <c r="AN1780" s="11"/>
      <c r="AP1780" s="8"/>
      <c r="AQ1780" s="8"/>
      <c r="AR1780" s="8"/>
      <c r="AS1780" s="8"/>
      <c r="AT1780" s="8"/>
      <c r="AU1780" s="8"/>
      <c r="AV1780" s="8"/>
      <c r="BF1780" s="8"/>
      <c r="BG1780" s="8"/>
      <c r="BH1780" s="8"/>
      <c r="BI1780" s="11"/>
      <c r="BJ1780" s="11"/>
      <c r="BK1780" s="8"/>
      <c r="BL1780" s="8"/>
      <c r="BM1780" s="8"/>
      <c r="BN1780" s="8"/>
      <c r="BO1780" s="8"/>
      <c r="BP1780" s="8"/>
      <c r="BQ1780" s="8"/>
      <c r="BR1780" s="8"/>
    </row>
    <row r="1781" spans="1:70" x14ac:dyDescent="0.3">
      <c r="A1781" s="43"/>
      <c r="J1781" s="8"/>
      <c r="M1781" s="10"/>
      <c r="P1781" s="9"/>
      <c r="Q1781" s="9"/>
      <c r="U1781" s="8"/>
      <c r="V1781" s="10"/>
      <c r="W1781"/>
      <c r="Z1781"/>
      <c r="AA1781"/>
      <c r="AD1781" s="20"/>
      <c r="AE1781" s="20"/>
      <c r="AI1781" s="8"/>
      <c r="AJ1781" s="8"/>
      <c r="AK1781" s="8"/>
      <c r="AL1781" s="8"/>
      <c r="AM1781" s="11"/>
      <c r="AN1781" s="11"/>
      <c r="AP1781" s="8"/>
      <c r="AQ1781" s="8"/>
      <c r="AR1781" s="8"/>
      <c r="AS1781" s="8"/>
      <c r="AT1781" s="8"/>
      <c r="AU1781" s="8"/>
      <c r="AV1781" s="8"/>
      <c r="BF1781" s="8"/>
      <c r="BG1781" s="8"/>
      <c r="BH1781" s="8"/>
      <c r="BI1781" s="11"/>
      <c r="BJ1781" s="11"/>
      <c r="BK1781" s="8"/>
      <c r="BL1781" s="8"/>
      <c r="BM1781" s="8"/>
      <c r="BN1781" s="8"/>
      <c r="BO1781" s="8"/>
      <c r="BP1781" s="8"/>
      <c r="BQ1781" s="8"/>
      <c r="BR1781" s="8"/>
    </row>
    <row r="1782" spans="1:70" x14ac:dyDescent="0.3">
      <c r="A1782" s="43"/>
      <c r="J1782" s="8"/>
      <c r="M1782" s="10"/>
      <c r="P1782" s="9"/>
      <c r="Q1782" s="9"/>
      <c r="U1782" s="8"/>
      <c r="V1782" s="10"/>
      <c r="W1782"/>
      <c r="Z1782"/>
      <c r="AA1782"/>
      <c r="AD1782" s="20"/>
      <c r="AE1782" s="20"/>
      <c r="AI1782" s="8"/>
      <c r="AJ1782" s="8"/>
      <c r="AK1782" s="8"/>
      <c r="AL1782" s="8"/>
      <c r="AM1782" s="11"/>
      <c r="AN1782" s="11"/>
      <c r="AP1782" s="8"/>
      <c r="AQ1782" s="8"/>
      <c r="AR1782" s="8"/>
      <c r="AS1782" s="8"/>
      <c r="AT1782" s="8"/>
      <c r="AU1782" s="8"/>
      <c r="AV1782" s="8"/>
      <c r="BF1782" s="8"/>
      <c r="BG1782" s="8"/>
      <c r="BH1782" s="8"/>
      <c r="BI1782" s="11"/>
      <c r="BJ1782" s="11"/>
      <c r="BK1782" s="8"/>
      <c r="BL1782" s="8"/>
      <c r="BM1782" s="8"/>
      <c r="BN1782" s="8"/>
      <c r="BO1782" s="8"/>
      <c r="BP1782" s="8"/>
      <c r="BQ1782" s="8"/>
      <c r="BR1782" s="8"/>
    </row>
    <row r="1783" spans="1:70" x14ac:dyDescent="0.3">
      <c r="A1783" s="43"/>
      <c r="J1783" s="8"/>
      <c r="M1783" s="10"/>
      <c r="P1783" s="9"/>
      <c r="Q1783" s="9"/>
      <c r="U1783" s="8"/>
      <c r="V1783" s="10"/>
      <c r="W1783"/>
      <c r="Z1783"/>
      <c r="AA1783"/>
      <c r="AD1783" s="20"/>
      <c r="AE1783" s="20"/>
      <c r="AI1783" s="8"/>
      <c r="AJ1783" s="8"/>
      <c r="AK1783" s="8"/>
      <c r="AL1783" s="8"/>
      <c r="AM1783" s="11"/>
      <c r="AN1783" s="11"/>
      <c r="AP1783" s="8"/>
      <c r="AQ1783" s="8"/>
      <c r="AR1783" s="8"/>
      <c r="AS1783" s="8"/>
      <c r="AT1783" s="8"/>
      <c r="AU1783" s="8"/>
      <c r="AV1783" s="8"/>
      <c r="BF1783" s="8"/>
      <c r="BG1783" s="8"/>
      <c r="BH1783" s="8"/>
      <c r="BI1783" s="11"/>
      <c r="BJ1783" s="11"/>
      <c r="BK1783" s="8"/>
      <c r="BL1783" s="8"/>
      <c r="BM1783" s="8"/>
      <c r="BN1783" s="8"/>
      <c r="BO1783" s="8"/>
      <c r="BP1783" s="8"/>
      <c r="BQ1783" s="8"/>
      <c r="BR1783" s="8"/>
    </row>
    <row r="1784" spans="1:70" x14ac:dyDescent="0.3">
      <c r="A1784" s="43"/>
      <c r="J1784" s="8"/>
      <c r="M1784" s="10"/>
      <c r="P1784" s="9"/>
      <c r="Q1784" s="9"/>
      <c r="U1784" s="8"/>
      <c r="V1784" s="10"/>
      <c r="W1784"/>
      <c r="Z1784"/>
      <c r="AA1784"/>
      <c r="AD1784" s="20"/>
      <c r="AE1784" s="20"/>
      <c r="AI1784" s="8"/>
      <c r="AJ1784" s="8"/>
      <c r="AK1784" s="8"/>
      <c r="AL1784" s="8"/>
      <c r="AM1784" s="11"/>
      <c r="AN1784" s="11"/>
      <c r="AP1784" s="8"/>
      <c r="AQ1784" s="8"/>
      <c r="AR1784" s="8"/>
      <c r="AS1784" s="8"/>
      <c r="AT1784" s="8"/>
      <c r="AU1784" s="8"/>
      <c r="AV1784" s="8"/>
      <c r="BF1784" s="8"/>
      <c r="BG1784" s="8"/>
      <c r="BH1784" s="8"/>
      <c r="BI1784" s="11"/>
      <c r="BJ1784" s="11"/>
      <c r="BK1784" s="8"/>
      <c r="BL1784" s="8"/>
      <c r="BM1784" s="8"/>
      <c r="BN1784" s="8"/>
      <c r="BO1784" s="8"/>
      <c r="BP1784" s="8"/>
      <c r="BQ1784" s="8"/>
      <c r="BR1784" s="8"/>
    </row>
    <row r="1785" spans="1:70" x14ac:dyDescent="0.3">
      <c r="A1785" s="43"/>
      <c r="J1785" s="8"/>
      <c r="M1785" s="10"/>
      <c r="P1785" s="9"/>
      <c r="Q1785" s="9"/>
      <c r="U1785" s="8"/>
      <c r="V1785" s="10"/>
      <c r="W1785"/>
      <c r="Z1785"/>
      <c r="AA1785"/>
      <c r="AD1785" s="20"/>
      <c r="AE1785" s="20"/>
      <c r="AI1785" s="8"/>
      <c r="AJ1785" s="8"/>
      <c r="AK1785" s="8"/>
      <c r="AL1785" s="8"/>
      <c r="AM1785" s="11"/>
      <c r="AN1785" s="11"/>
      <c r="AP1785" s="8"/>
      <c r="AQ1785" s="8"/>
      <c r="AR1785" s="8"/>
      <c r="AS1785" s="8"/>
      <c r="AT1785" s="8"/>
      <c r="AU1785" s="8"/>
      <c r="AV1785" s="8"/>
      <c r="BF1785" s="8"/>
      <c r="BG1785" s="8"/>
      <c r="BH1785" s="8"/>
      <c r="BI1785" s="11"/>
      <c r="BJ1785" s="11"/>
      <c r="BK1785" s="8"/>
      <c r="BL1785" s="8"/>
      <c r="BM1785" s="8"/>
      <c r="BN1785" s="8"/>
      <c r="BO1785" s="8"/>
      <c r="BP1785" s="8"/>
      <c r="BQ1785" s="8"/>
      <c r="BR1785" s="8"/>
    </row>
    <row r="1786" spans="1:70" x14ac:dyDescent="0.3">
      <c r="A1786" s="43"/>
      <c r="J1786" s="8"/>
      <c r="M1786" s="10"/>
      <c r="P1786" s="9"/>
      <c r="Q1786" s="9"/>
      <c r="U1786" s="8"/>
      <c r="V1786" s="10"/>
      <c r="W1786"/>
      <c r="Z1786"/>
      <c r="AA1786"/>
      <c r="AD1786" s="20"/>
      <c r="AE1786" s="20"/>
      <c r="AI1786" s="8"/>
      <c r="AJ1786" s="8"/>
      <c r="AK1786" s="8"/>
      <c r="AL1786" s="8"/>
      <c r="AM1786" s="11"/>
      <c r="AN1786" s="11"/>
      <c r="AP1786" s="8"/>
      <c r="AQ1786" s="8"/>
      <c r="AR1786" s="8"/>
      <c r="AS1786" s="8"/>
      <c r="AT1786" s="8"/>
      <c r="AU1786" s="8"/>
      <c r="AV1786" s="8"/>
      <c r="BF1786" s="8"/>
      <c r="BG1786" s="8"/>
      <c r="BH1786" s="8"/>
      <c r="BI1786" s="11"/>
      <c r="BJ1786" s="11"/>
      <c r="BK1786" s="8"/>
      <c r="BL1786" s="8"/>
      <c r="BM1786" s="8"/>
      <c r="BN1786" s="8"/>
      <c r="BO1786" s="8"/>
      <c r="BP1786" s="8"/>
      <c r="BQ1786" s="8"/>
      <c r="BR1786" s="8"/>
    </row>
    <row r="1787" spans="1:70" x14ac:dyDescent="0.3">
      <c r="A1787" s="43"/>
      <c r="J1787" s="8"/>
      <c r="M1787" s="10"/>
      <c r="P1787" s="9"/>
      <c r="Q1787" s="9"/>
      <c r="U1787" s="8"/>
      <c r="V1787" s="10"/>
      <c r="W1787"/>
      <c r="Z1787"/>
      <c r="AA1787"/>
      <c r="AD1787" s="20"/>
      <c r="AE1787" s="20"/>
      <c r="AI1787" s="8"/>
      <c r="AJ1787" s="8"/>
      <c r="AK1787" s="8"/>
      <c r="AL1787" s="8"/>
      <c r="AM1787" s="11"/>
      <c r="AN1787" s="11"/>
      <c r="AP1787" s="8"/>
      <c r="AQ1787" s="8"/>
      <c r="AR1787" s="8"/>
      <c r="AS1787" s="8"/>
      <c r="AT1787" s="8"/>
      <c r="AU1787" s="8"/>
      <c r="AV1787" s="8"/>
      <c r="BF1787" s="8"/>
      <c r="BG1787" s="8"/>
      <c r="BH1787" s="8"/>
      <c r="BI1787" s="11"/>
      <c r="BJ1787" s="11"/>
      <c r="BK1787" s="8"/>
      <c r="BL1787" s="8"/>
      <c r="BM1787" s="8"/>
      <c r="BN1787" s="8"/>
      <c r="BO1787" s="8"/>
      <c r="BP1787" s="8"/>
      <c r="BQ1787" s="8"/>
      <c r="BR1787" s="8"/>
    </row>
    <row r="1788" spans="1:70" x14ac:dyDescent="0.3">
      <c r="A1788" s="43"/>
      <c r="J1788" s="8"/>
      <c r="M1788" s="10"/>
      <c r="P1788" s="9"/>
      <c r="Q1788" s="9"/>
      <c r="U1788" s="8"/>
      <c r="V1788" s="10"/>
      <c r="W1788"/>
      <c r="Z1788"/>
      <c r="AA1788"/>
      <c r="AD1788" s="20"/>
      <c r="AE1788" s="20"/>
      <c r="AI1788" s="8"/>
      <c r="AJ1788" s="8"/>
      <c r="AK1788" s="8"/>
      <c r="AL1788" s="8"/>
      <c r="AM1788" s="11"/>
      <c r="AN1788" s="11"/>
      <c r="AP1788" s="8"/>
      <c r="AQ1788" s="8"/>
      <c r="AR1788" s="8"/>
      <c r="AS1788" s="8"/>
      <c r="AT1788" s="8"/>
      <c r="AU1788" s="8"/>
      <c r="AV1788" s="8"/>
      <c r="BF1788" s="8"/>
      <c r="BG1788" s="8"/>
      <c r="BH1788" s="8"/>
      <c r="BI1788" s="11"/>
      <c r="BJ1788" s="11"/>
      <c r="BK1788" s="8"/>
      <c r="BL1788" s="8"/>
      <c r="BM1788" s="8"/>
      <c r="BN1788" s="8"/>
      <c r="BO1788" s="8"/>
      <c r="BP1788" s="8"/>
      <c r="BQ1788" s="8"/>
      <c r="BR1788" s="8"/>
    </row>
    <row r="1789" spans="1:70" x14ac:dyDescent="0.3">
      <c r="A1789" s="43"/>
      <c r="J1789" s="8"/>
      <c r="M1789" s="10"/>
      <c r="P1789" s="9"/>
      <c r="Q1789" s="9"/>
      <c r="U1789" s="8"/>
      <c r="V1789" s="10"/>
      <c r="W1789"/>
      <c r="Z1789"/>
      <c r="AA1789"/>
      <c r="AD1789" s="20"/>
      <c r="AE1789" s="20"/>
      <c r="AI1789" s="8"/>
      <c r="AJ1789" s="8"/>
      <c r="AK1789" s="8"/>
      <c r="AL1789" s="8"/>
      <c r="AM1789" s="11"/>
      <c r="AN1789" s="11"/>
      <c r="AP1789" s="8"/>
      <c r="AQ1789" s="8"/>
      <c r="AR1789" s="8"/>
      <c r="AS1789" s="8"/>
      <c r="AT1789" s="8"/>
      <c r="AU1789" s="8"/>
      <c r="AV1789" s="8"/>
      <c r="BF1789" s="8"/>
      <c r="BG1789" s="8"/>
      <c r="BH1789" s="8"/>
      <c r="BI1789" s="11"/>
      <c r="BJ1789" s="11"/>
      <c r="BK1789" s="8"/>
      <c r="BL1789" s="8"/>
      <c r="BM1789" s="8"/>
      <c r="BN1789" s="8"/>
      <c r="BO1789" s="8"/>
      <c r="BP1789" s="8"/>
      <c r="BQ1789" s="8"/>
      <c r="BR1789" s="8"/>
    </row>
    <row r="1790" spans="1:70" x14ac:dyDescent="0.3">
      <c r="A1790" s="43"/>
      <c r="J1790" s="8"/>
      <c r="M1790" s="10"/>
      <c r="P1790" s="9"/>
      <c r="Q1790" s="9"/>
      <c r="U1790" s="8"/>
      <c r="V1790" s="10"/>
      <c r="W1790"/>
      <c r="Z1790"/>
      <c r="AA1790"/>
      <c r="AD1790" s="20"/>
      <c r="AE1790" s="20"/>
      <c r="AI1790" s="8"/>
      <c r="AJ1790" s="8"/>
      <c r="AK1790" s="8"/>
      <c r="AL1790" s="8"/>
      <c r="AM1790" s="11"/>
      <c r="AN1790" s="11"/>
      <c r="AP1790" s="8"/>
      <c r="AQ1790" s="8"/>
      <c r="AR1790" s="8"/>
      <c r="AS1790" s="8"/>
      <c r="AT1790" s="8"/>
      <c r="AU1790" s="8"/>
      <c r="AV1790" s="8"/>
      <c r="BF1790" s="8"/>
      <c r="BG1790" s="8"/>
      <c r="BH1790" s="8"/>
      <c r="BI1790" s="11"/>
      <c r="BJ1790" s="11"/>
      <c r="BK1790" s="8"/>
      <c r="BL1790" s="8"/>
      <c r="BM1790" s="8"/>
      <c r="BN1790" s="8"/>
      <c r="BO1790" s="8"/>
      <c r="BP1790" s="8"/>
      <c r="BQ1790" s="8"/>
      <c r="BR1790" s="8"/>
    </row>
    <row r="1791" spans="1:70" x14ac:dyDescent="0.3">
      <c r="A1791" s="43"/>
      <c r="J1791" s="8"/>
      <c r="M1791" s="10"/>
      <c r="P1791" s="9"/>
      <c r="Q1791" s="9"/>
      <c r="U1791" s="8"/>
      <c r="V1791" s="10"/>
      <c r="W1791"/>
      <c r="Z1791"/>
      <c r="AA1791"/>
      <c r="AD1791" s="20"/>
      <c r="AE1791" s="20"/>
      <c r="AI1791" s="8"/>
      <c r="AJ1791" s="8"/>
      <c r="AK1791" s="8"/>
      <c r="AL1791" s="8"/>
      <c r="AM1791" s="11"/>
      <c r="AN1791" s="11"/>
      <c r="AP1791" s="8"/>
      <c r="AQ1791" s="8"/>
      <c r="AR1791" s="8"/>
      <c r="AS1791" s="8"/>
      <c r="AT1791" s="8"/>
      <c r="AU1791" s="8"/>
      <c r="AV1791" s="8"/>
      <c r="BF1791" s="8"/>
      <c r="BG1791" s="8"/>
      <c r="BH1791" s="8"/>
      <c r="BI1791" s="11"/>
      <c r="BJ1791" s="11"/>
      <c r="BK1791" s="8"/>
      <c r="BL1791" s="8"/>
      <c r="BM1791" s="8"/>
      <c r="BN1791" s="8"/>
      <c r="BO1791" s="8"/>
      <c r="BP1791" s="8"/>
      <c r="BQ1791" s="8"/>
      <c r="BR1791" s="8"/>
    </row>
    <row r="1792" spans="1:70" x14ac:dyDescent="0.3">
      <c r="A1792" s="43"/>
      <c r="J1792" s="8"/>
      <c r="M1792" s="10"/>
      <c r="P1792" s="9"/>
      <c r="Q1792" s="9"/>
      <c r="U1792" s="8"/>
      <c r="V1792" s="10"/>
      <c r="W1792"/>
      <c r="Z1792"/>
      <c r="AA1792"/>
      <c r="AD1792" s="20"/>
      <c r="AE1792" s="20"/>
      <c r="AI1792" s="8"/>
      <c r="AJ1792" s="8"/>
      <c r="AK1792" s="8"/>
      <c r="AL1792" s="8"/>
      <c r="AM1792" s="11"/>
      <c r="AN1792" s="11"/>
      <c r="AP1792" s="8"/>
      <c r="AQ1792" s="8"/>
      <c r="AR1792" s="8"/>
      <c r="AS1792" s="8"/>
      <c r="AT1792" s="8"/>
      <c r="AU1792" s="8"/>
      <c r="AV1792" s="8"/>
      <c r="BF1792" s="8"/>
      <c r="BG1792" s="8"/>
      <c r="BH1792" s="8"/>
      <c r="BI1792" s="11"/>
      <c r="BJ1792" s="11"/>
      <c r="BK1792" s="8"/>
      <c r="BL1792" s="8"/>
      <c r="BM1792" s="8"/>
      <c r="BN1792" s="8"/>
      <c r="BO1792" s="8"/>
      <c r="BP1792" s="8"/>
      <c r="BQ1792" s="8"/>
      <c r="BR1792" s="8"/>
    </row>
    <row r="1793" spans="1:70" x14ac:dyDescent="0.3">
      <c r="A1793" s="43"/>
      <c r="J1793" s="8"/>
      <c r="M1793" s="10"/>
      <c r="P1793" s="9"/>
      <c r="Q1793" s="9"/>
      <c r="U1793" s="8"/>
      <c r="V1793" s="10"/>
      <c r="W1793"/>
      <c r="Z1793"/>
      <c r="AA1793"/>
      <c r="AD1793" s="20"/>
      <c r="AE1793" s="20"/>
      <c r="AI1793" s="8"/>
      <c r="AJ1793" s="8"/>
      <c r="AK1793" s="8"/>
      <c r="AL1793" s="8"/>
      <c r="AM1793" s="11"/>
      <c r="AN1793" s="11"/>
      <c r="AP1793" s="8"/>
      <c r="AQ1793" s="8"/>
      <c r="AR1793" s="8"/>
      <c r="AS1793" s="8"/>
      <c r="AT1793" s="8"/>
      <c r="AU1793" s="8"/>
      <c r="AV1793" s="8"/>
      <c r="BF1793" s="8"/>
      <c r="BG1793" s="8"/>
      <c r="BH1793" s="8"/>
      <c r="BI1793" s="11"/>
      <c r="BJ1793" s="11"/>
      <c r="BK1793" s="8"/>
      <c r="BL1793" s="8"/>
      <c r="BM1793" s="8"/>
      <c r="BN1793" s="8"/>
      <c r="BO1793" s="8"/>
      <c r="BP1793" s="8"/>
      <c r="BQ1793" s="8"/>
      <c r="BR1793" s="8"/>
    </row>
    <row r="1794" spans="1:70" x14ac:dyDescent="0.3">
      <c r="A1794" s="43"/>
      <c r="J1794" s="8"/>
      <c r="M1794" s="10"/>
      <c r="P1794" s="9"/>
      <c r="Q1794" s="9"/>
      <c r="U1794" s="8"/>
      <c r="V1794" s="10"/>
      <c r="W1794"/>
      <c r="Z1794"/>
      <c r="AA1794"/>
      <c r="AD1794" s="20"/>
      <c r="AE1794" s="20"/>
      <c r="AI1794" s="8"/>
      <c r="AJ1794" s="8"/>
      <c r="AK1794" s="8"/>
      <c r="AL1794" s="8"/>
      <c r="AM1794" s="11"/>
      <c r="AN1794" s="11"/>
      <c r="AP1794" s="8"/>
      <c r="AQ1794" s="8"/>
      <c r="AR1794" s="8"/>
      <c r="AS1794" s="8"/>
      <c r="AT1794" s="8"/>
      <c r="AU1794" s="8"/>
      <c r="AV1794" s="8"/>
      <c r="BF1794" s="8"/>
      <c r="BG1794" s="8"/>
      <c r="BH1794" s="8"/>
      <c r="BI1794" s="11"/>
      <c r="BJ1794" s="11"/>
      <c r="BK1794" s="8"/>
      <c r="BL1794" s="8"/>
      <c r="BM1794" s="8"/>
      <c r="BN1794" s="8"/>
      <c r="BO1794" s="8"/>
      <c r="BP1794" s="8"/>
      <c r="BQ1794" s="8"/>
      <c r="BR1794" s="8"/>
    </row>
    <row r="1795" spans="1:70" x14ac:dyDescent="0.3">
      <c r="A1795" s="43"/>
      <c r="J1795" s="8"/>
      <c r="M1795" s="10"/>
      <c r="P1795" s="9"/>
      <c r="Q1795" s="9"/>
      <c r="U1795" s="8"/>
      <c r="V1795" s="10"/>
      <c r="W1795"/>
      <c r="Z1795"/>
      <c r="AA1795"/>
      <c r="AD1795" s="20"/>
      <c r="AE1795" s="20"/>
      <c r="AI1795" s="8"/>
      <c r="AJ1795" s="8"/>
      <c r="AK1795" s="8"/>
      <c r="AL1795" s="8"/>
      <c r="AM1795" s="11"/>
      <c r="AN1795" s="11"/>
      <c r="AP1795" s="8"/>
      <c r="AQ1795" s="8"/>
      <c r="AR1795" s="8"/>
      <c r="AS1795" s="8"/>
      <c r="AT1795" s="8"/>
      <c r="AU1795" s="8"/>
      <c r="AV1795" s="8"/>
      <c r="BF1795" s="8"/>
      <c r="BG1795" s="8"/>
      <c r="BH1795" s="8"/>
      <c r="BI1795" s="11"/>
      <c r="BJ1795" s="11"/>
      <c r="BK1795" s="8"/>
      <c r="BL1795" s="8"/>
      <c r="BM1795" s="8"/>
      <c r="BN1795" s="8"/>
      <c r="BO1795" s="8"/>
      <c r="BP1795" s="8"/>
      <c r="BQ1795" s="8"/>
      <c r="BR1795" s="8"/>
    </row>
    <row r="1796" spans="1:70" x14ac:dyDescent="0.3">
      <c r="A1796" s="43"/>
      <c r="J1796" s="8"/>
      <c r="M1796" s="10"/>
      <c r="P1796" s="9"/>
      <c r="Q1796" s="9"/>
      <c r="U1796" s="8"/>
      <c r="V1796" s="10"/>
      <c r="W1796"/>
      <c r="Z1796"/>
      <c r="AA1796"/>
      <c r="AD1796" s="20"/>
      <c r="AE1796" s="20"/>
      <c r="AI1796" s="8"/>
      <c r="AJ1796" s="8"/>
      <c r="AK1796" s="8"/>
      <c r="AL1796" s="8"/>
      <c r="AM1796" s="11"/>
      <c r="AN1796" s="11"/>
      <c r="AP1796" s="8"/>
      <c r="AQ1796" s="8"/>
      <c r="AR1796" s="8"/>
      <c r="AS1796" s="8"/>
      <c r="AT1796" s="8"/>
      <c r="AU1796" s="8"/>
      <c r="AV1796" s="8"/>
      <c r="BF1796" s="8"/>
      <c r="BG1796" s="8"/>
      <c r="BH1796" s="8"/>
      <c r="BI1796" s="11"/>
      <c r="BJ1796" s="11"/>
      <c r="BK1796" s="8"/>
      <c r="BL1796" s="8"/>
      <c r="BM1796" s="8"/>
      <c r="BN1796" s="8"/>
      <c r="BO1796" s="8"/>
      <c r="BP1796" s="8"/>
      <c r="BQ1796" s="8"/>
      <c r="BR1796" s="8"/>
    </row>
    <row r="1797" spans="1:70" x14ac:dyDescent="0.3">
      <c r="A1797" s="43"/>
      <c r="J1797" s="8"/>
      <c r="M1797" s="10"/>
      <c r="P1797" s="9"/>
      <c r="Q1797" s="9"/>
      <c r="U1797" s="8"/>
      <c r="V1797" s="10"/>
      <c r="W1797"/>
      <c r="Z1797"/>
      <c r="AA1797"/>
      <c r="AD1797" s="20"/>
      <c r="AE1797" s="20"/>
      <c r="AI1797" s="8"/>
      <c r="AJ1797" s="8"/>
      <c r="AK1797" s="8"/>
      <c r="AL1797" s="8"/>
      <c r="AM1797" s="11"/>
      <c r="AN1797" s="11"/>
      <c r="AP1797" s="8"/>
      <c r="AQ1797" s="8"/>
      <c r="AR1797" s="8"/>
      <c r="AS1797" s="8"/>
      <c r="AT1797" s="8"/>
      <c r="AU1797" s="8"/>
      <c r="AV1797" s="8"/>
      <c r="BF1797" s="8"/>
      <c r="BG1797" s="8"/>
      <c r="BH1797" s="8"/>
      <c r="BI1797" s="11"/>
      <c r="BJ1797" s="11"/>
      <c r="BK1797" s="8"/>
      <c r="BL1797" s="8"/>
      <c r="BM1797" s="8"/>
      <c r="BN1797" s="8"/>
      <c r="BO1797" s="8"/>
      <c r="BP1797" s="8"/>
      <c r="BQ1797" s="8"/>
      <c r="BR1797" s="8"/>
    </row>
    <row r="1798" spans="1:70" x14ac:dyDescent="0.3">
      <c r="A1798" s="43"/>
      <c r="J1798" s="8"/>
      <c r="M1798" s="10"/>
      <c r="P1798" s="9"/>
      <c r="Q1798" s="9"/>
      <c r="U1798" s="8"/>
      <c r="V1798" s="10"/>
      <c r="W1798"/>
      <c r="Z1798"/>
      <c r="AA1798"/>
      <c r="AD1798" s="20"/>
      <c r="AE1798" s="20"/>
      <c r="AI1798" s="8"/>
      <c r="AJ1798" s="8"/>
      <c r="AK1798" s="8"/>
      <c r="AL1798" s="8"/>
      <c r="AM1798" s="11"/>
      <c r="AN1798" s="11"/>
      <c r="AP1798" s="8"/>
      <c r="AQ1798" s="8"/>
      <c r="AR1798" s="8"/>
      <c r="AS1798" s="8"/>
      <c r="AT1798" s="8"/>
      <c r="AU1798" s="8"/>
      <c r="AV1798" s="8"/>
      <c r="BF1798" s="8"/>
      <c r="BG1798" s="8"/>
      <c r="BH1798" s="8"/>
      <c r="BI1798" s="11"/>
      <c r="BJ1798" s="11"/>
      <c r="BK1798" s="8"/>
      <c r="BL1798" s="8"/>
      <c r="BM1798" s="8"/>
      <c r="BN1798" s="8"/>
      <c r="BO1798" s="8"/>
      <c r="BP1798" s="8"/>
      <c r="BQ1798" s="8"/>
      <c r="BR1798" s="8"/>
    </row>
    <row r="1799" spans="1:70" x14ac:dyDescent="0.3">
      <c r="A1799" s="43"/>
      <c r="J1799" s="8"/>
      <c r="M1799" s="10"/>
      <c r="P1799" s="9"/>
      <c r="Q1799" s="9"/>
      <c r="U1799" s="8"/>
      <c r="V1799" s="10"/>
      <c r="W1799"/>
      <c r="Z1799"/>
      <c r="AA1799"/>
      <c r="AD1799" s="20"/>
      <c r="AE1799" s="20"/>
      <c r="AI1799" s="8"/>
      <c r="AJ1799" s="8"/>
      <c r="AK1799" s="8"/>
      <c r="AL1799" s="8"/>
      <c r="AM1799" s="11"/>
      <c r="AN1799" s="11"/>
      <c r="AP1799" s="8"/>
      <c r="AQ1799" s="8"/>
      <c r="AR1799" s="8"/>
      <c r="AS1799" s="8"/>
      <c r="AT1799" s="8"/>
      <c r="AU1799" s="8"/>
      <c r="AV1799" s="8"/>
      <c r="BF1799" s="8"/>
      <c r="BG1799" s="8"/>
      <c r="BH1799" s="8"/>
      <c r="BI1799" s="11"/>
      <c r="BJ1799" s="11"/>
      <c r="BK1799" s="8"/>
      <c r="BL1799" s="8"/>
      <c r="BM1799" s="8"/>
      <c r="BN1799" s="8"/>
      <c r="BO1799" s="8"/>
      <c r="BP1799" s="8"/>
      <c r="BQ1799" s="8"/>
      <c r="BR1799" s="8"/>
    </row>
    <row r="1800" spans="1:70" x14ac:dyDescent="0.3">
      <c r="A1800" s="43"/>
      <c r="J1800" s="8"/>
      <c r="M1800" s="10"/>
      <c r="P1800" s="9"/>
      <c r="Q1800" s="9"/>
      <c r="U1800" s="8"/>
      <c r="V1800" s="10"/>
      <c r="W1800"/>
      <c r="Z1800"/>
      <c r="AA1800"/>
      <c r="AD1800" s="20"/>
      <c r="AE1800" s="20"/>
      <c r="AI1800" s="8"/>
      <c r="AJ1800" s="8"/>
      <c r="AK1800" s="8"/>
      <c r="AL1800" s="8"/>
      <c r="AM1800" s="11"/>
      <c r="AN1800" s="11"/>
      <c r="AP1800" s="8"/>
      <c r="AQ1800" s="8"/>
      <c r="AR1800" s="8"/>
      <c r="AS1800" s="8"/>
      <c r="AT1800" s="8"/>
      <c r="AU1800" s="8"/>
      <c r="AV1800" s="8"/>
      <c r="BF1800" s="8"/>
      <c r="BG1800" s="8"/>
      <c r="BH1800" s="8"/>
      <c r="BI1800" s="11"/>
      <c r="BJ1800" s="11"/>
      <c r="BK1800" s="8"/>
      <c r="BL1800" s="8"/>
      <c r="BM1800" s="8"/>
      <c r="BN1800" s="8"/>
      <c r="BO1800" s="8"/>
      <c r="BP1800" s="8"/>
      <c r="BQ1800" s="8"/>
      <c r="BR1800" s="8"/>
    </row>
    <row r="1801" spans="1:70" x14ac:dyDescent="0.3">
      <c r="A1801" s="43"/>
      <c r="J1801" s="8"/>
      <c r="M1801" s="10"/>
      <c r="P1801" s="9"/>
      <c r="Q1801" s="9"/>
      <c r="U1801" s="8"/>
      <c r="V1801" s="10"/>
      <c r="W1801"/>
      <c r="Z1801"/>
      <c r="AA1801"/>
      <c r="AD1801" s="20"/>
      <c r="AE1801" s="20"/>
      <c r="AI1801" s="8"/>
      <c r="AJ1801" s="8"/>
      <c r="AK1801" s="8"/>
      <c r="AL1801" s="8"/>
      <c r="AM1801" s="11"/>
      <c r="AN1801" s="11"/>
      <c r="AP1801" s="8"/>
      <c r="AQ1801" s="8"/>
      <c r="AR1801" s="8"/>
      <c r="AS1801" s="8"/>
      <c r="AT1801" s="8"/>
      <c r="AU1801" s="8"/>
      <c r="AV1801" s="8"/>
      <c r="BF1801" s="8"/>
      <c r="BG1801" s="8"/>
      <c r="BH1801" s="8"/>
      <c r="BI1801" s="11"/>
      <c r="BJ1801" s="11"/>
      <c r="BK1801" s="8"/>
      <c r="BL1801" s="8"/>
      <c r="BM1801" s="8"/>
      <c r="BN1801" s="8"/>
      <c r="BO1801" s="8"/>
      <c r="BP1801" s="8"/>
      <c r="BQ1801" s="8"/>
      <c r="BR1801" s="8"/>
    </row>
    <row r="1802" spans="1:70" x14ac:dyDescent="0.3">
      <c r="A1802" s="43"/>
      <c r="J1802" s="8"/>
      <c r="M1802" s="10"/>
      <c r="P1802" s="9"/>
      <c r="Q1802" s="9"/>
      <c r="U1802" s="8"/>
      <c r="V1802" s="10"/>
      <c r="W1802"/>
      <c r="Z1802"/>
      <c r="AA1802"/>
      <c r="AD1802" s="20"/>
      <c r="AE1802" s="20"/>
      <c r="AI1802" s="8"/>
      <c r="AJ1802" s="8"/>
      <c r="AK1802" s="8"/>
      <c r="AL1802" s="8"/>
      <c r="AM1802" s="11"/>
      <c r="AN1802" s="11"/>
      <c r="AP1802" s="8"/>
      <c r="AQ1802" s="8"/>
      <c r="AR1802" s="8"/>
      <c r="AS1802" s="8"/>
      <c r="AT1802" s="8"/>
      <c r="AU1802" s="8"/>
      <c r="AV1802" s="8"/>
      <c r="BF1802" s="8"/>
      <c r="BG1802" s="8"/>
      <c r="BH1802" s="8"/>
      <c r="BI1802" s="11"/>
      <c r="BJ1802" s="11"/>
      <c r="BK1802" s="8"/>
      <c r="BL1802" s="8"/>
      <c r="BM1802" s="8"/>
      <c r="BN1802" s="8"/>
      <c r="BO1802" s="8"/>
      <c r="BP1802" s="8"/>
      <c r="BQ1802" s="8"/>
      <c r="BR1802" s="8"/>
    </row>
    <row r="1803" spans="1:70" x14ac:dyDescent="0.3">
      <c r="A1803" s="43"/>
      <c r="J1803" s="8"/>
      <c r="M1803" s="10"/>
      <c r="P1803" s="9"/>
      <c r="Q1803" s="9"/>
      <c r="U1803" s="8"/>
      <c r="V1803" s="10"/>
      <c r="W1803"/>
      <c r="Z1803"/>
      <c r="AA1803"/>
      <c r="AD1803" s="20"/>
      <c r="AE1803" s="20"/>
      <c r="AI1803" s="8"/>
      <c r="AJ1803" s="8"/>
      <c r="AK1803" s="8"/>
      <c r="AL1803" s="8"/>
      <c r="AM1803" s="11"/>
      <c r="AN1803" s="11"/>
      <c r="AP1803" s="8"/>
      <c r="AQ1803" s="8"/>
      <c r="AR1803" s="8"/>
      <c r="AS1803" s="8"/>
      <c r="AT1803" s="8"/>
      <c r="AU1803" s="8"/>
      <c r="AV1803" s="8"/>
      <c r="BF1803" s="8"/>
      <c r="BG1803" s="8"/>
      <c r="BH1803" s="8"/>
      <c r="BI1803" s="11"/>
      <c r="BJ1803" s="11"/>
      <c r="BK1803" s="8"/>
      <c r="BL1803" s="8"/>
      <c r="BM1803" s="8"/>
      <c r="BN1803" s="8"/>
      <c r="BO1803" s="8"/>
      <c r="BP1803" s="8"/>
      <c r="BQ1803" s="8"/>
      <c r="BR1803" s="8"/>
    </row>
    <row r="1804" spans="1:70" x14ac:dyDescent="0.3">
      <c r="A1804" s="43"/>
      <c r="J1804" s="8"/>
      <c r="M1804" s="10"/>
      <c r="P1804" s="9"/>
      <c r="Q1804" s="9"/>
      <c r="U1804" s="8"/>
      <c r="V1804" s="10"/>
      <c r="W1804"/>
      <c r="Z1804"/>
      <c r="AA1804"/>
      <c r="AD1804" s="20"/>
      <c r="AE1804" s="20"/>
      <c r="AI1804" s="8"/>
      <c r="AJ1804" s="8"/>
      <c r="AK1804" s="8"/>
      <c r="AL1804" s="8"/>
      <c r="AM1804" s="11"/>
      <c r="AN1804" s="11"/>
      <c r="AP1804" s="8"/>
      <c r="AQ1804" s="8"/>
      <c r="AR1804" s="8"/>
      <c r="AS1804" s="8"/>
      <c r="AT1804" s="8"/>
      <c r="AU1804" s="8"/>
      <c r="AV1804" s="8"/>
      <c r="BF1804" s="8"/>
      <c r="BG1804" s="8"/>
      <c r="BH1804" s="8"/>
      <c r="BI1804" s="11"/>
      <c r="BJ1804" s="11"/>
      <c r="BK1804" s="8"/>
      <c r="BL1804" s="8"/>
      <c r="BM1804" s="8"/>
      <c r="BN1804" s="8"/>
      <c r="BO1804" s="8"/>
      <c r="BP1804" s="8"/>
      <c r="BQ1804" s="8"/>
      <c r="BR1804" s="8"/>
    </row>
    <row r="1805" spans="1:70" x14ac:dyDescent="0.3">
      <c r="A1805" s="43"/>
      <c r="J1805" s="8"/>
      <c r="M1805" s="10"/>
      <c r="P1805" s="9"/>
      <c r="Q1805" s="9"/>
      <c r="U1805" s="8"/>
      <c r="V1805" s="10"/>
      <c r="W1805"/>
      <c r="Z1805"/>
      <c r="AA1805"/>
      <c r="AD1805" s="20"/>
      <c r="AE1805" s="20"/>
      <c r="AI1805" s="8"/>
      <c r="AJ1805" s="8"/>
      <c r="AK1805" s="8"/>
      <c r="AL1805" s="8"/>
      <c r="AM1805" s="11"/>
      <c r="AN1805" s="11"/>
      <c r="AP1805" s="8"/>
      <c r="AQ1805" s="8"/>
      <c r="AR1805" s="8"/>
      <c r="AS1805" s="8"/>
      <c r="AT1805" s="8"/>
      <c r="AU1805" s="8"/>
      <c r="AV1805" s="8"/>
      <c r="BF1805" s="8"/>
      <c r="BG1805" s="8"/>
      <c r="BH1805" s="8"/>
      <c r="BI1805" s="11"/>
      <c r="BJ1805" s="11"/>
      <c r="BK1805" s="8"/>
      <c r="BL1805" s="8"/>
      <c r="BM1805" s="8"/>
      <c r="BN1805" s="8"/>
      <c r="BO1805" s="8"/>
      <c r="BP1805" s="8"/>
      <c r="BQ1805" s="8"/>
      <c r="BR1805" s="8"/>
    </row>
    <row r="1806" spans="1:70" x14ac:dyDescent="0.3">
      <c r="A1806" s="43"/>
      <c r="J1806" s="8"/>
      <c r="M1806" s="10"/>
      <c r="P1806" s="9"/>
      <c r="Q1806" s="9"/>
      <c r="U1806" s="8"/>
      <c r="V1806" s="10"/>
      <c r="W1806"/>
      <c r="Z1806"/>
      <c r="AA1806"/>
      <c r="AD1806" s="20"/>
      <c r="AE1806" s="20"/>
      <c r="AI1806" s="8"/>
      <c r="AJ1806" s="8"/>
      <c r="AK1806" s="8"/>
      <c r="AL1806" s="8"/>
      <c r="AM1806" s="11"/>
      <c r="AN1806" s="11"/>
      <c r="AP1806" s="8"/>
      <c r="AQ1806" s="8"/>
      <c r="AR1806" s="8"/>
      <c r="AS1806" s="8"/>
      <c r="AT1806" s="8"/>
      <c r="AU1806" s="8"/>
      <c r="AV1806" s="8"/>
      <c r="BF1806" s="8"/>
      <c r="BG1806" s="8"/>
      <c r="BH1806" s="8"/>
      <c r="BI1806" s="11"/>
      <c r="BJ1806" s="11"/>
      <c r="BK1806" s="8"/>
      <c r="BL1806" s="8"/>
      <c r="BM1806" s="8"/>
      <c r="BN1806" s="8"/>
      <c r="BO1806" s="8"/>
      <c r="BP1806" s="8"/>
      <c r="BQ1806" s="8"/>
      <c r="BR1806" s="8"/>
    </row>
    <row r="1807" spans="1:70" x14ac:dyDescent="0.3">
      <c r="A1807" s="43"/>
      <c r="J1807" s="8"/>
      <c r="M1807" s="10"/>
      <c r="P1807" s="9"/>
      <c r="Q1807" s="9"/>
      <c r="U1807" s="8"/>
      <c r="V1807" s="10"/>
      <c r="W1807"/>
      <c r="Z1807"/>
      <c r="AA1807"/>
      <c r="AD1807" s="20"/>
      <c r="AE1807" s="20"/>
      <c r="AI1807" s="8"/>
      <c r="AJ1807" s="8"/>
      <c r="AK1807" s="8"/>
      <c r="AL1807" s="8"/>
      <c r="AM1807" s="11"/>
      <c r="AN1807" s="11"/>
      <c r="AP1807" s="8"/>
      <c r="AQ1807" s="8"/>
      <c r="AR1807" s="8"/>
      <c r="AS1807" s="8"/>
      <c r="AT1807" s="8"/>
      <c r="AU1807" s="8"/>
      <c r="AV1807" s="8"/>
      <c r="BF1807" s="8"/>
      <c r="BG1807" s="8"/>
      <c r="BH1807" s="8"/>
      <c r="BI1807" s="11"/>
      <c r="BJ1807" s="11"/>
      <c r="BK1807" s="8"/>
      <c r="BL1807" s="8"/>
      <c r="BM1807" s="8"/>
      <c r="BN1807" s="8"/>
      <c r="BO1807" s="8"/>
      <c r="BP1807" s="8"/>
      <c r="BQ1807" s="8"/>
      <c r="BR1807" s="8"/>
    </row>
    <row r="1808" spans="1:70" x14ac:dyDescent="0.3">
      <c r="A1808" s="43"/>
      <c r="J1808" s="8"/>
      <c r="M1808" s="10"/>
      <c r="P1808" s="9"/>
      <c r="Q1808" s="9"/>
      <c r="U1808" s="8"/>
      <c r="V1808" s="10"/>
      <c r="W1808"/>
      <c r="Z1808"/>
      <c r="AA1808"/>
      <c r="AD1808" s="20"/>
      <c r="AE1808" s="20"/>
      <c r="AI1808" s="8"/>
      <c r="AJ1808" s="8"/>
      <c r="AK1808" s="8"/>
      <c r="AL1808" s="8"/>
      <c r="AM1808" s="11"/>
      <c r="AN1808" s="11"/>
      <c r="AP1808" s="8"/>
      <c r="AQ1808" s="8"/>
      <c r="AR1808" s="8"/>
      <c r="AS1808" s="8"/>
      <c r="AT1808" s="8"/>
      <c r="AU1808" s="8"/>
      <c r="AV1808" s="8"/>
      <c r="BF1808" s="8"/>
      <c r="BG1808" s="8"/>
      <c r="BH1808" s="8"/>
      <c r="BI1808" s="11"/>
      <c r="BJ1808" s="11"/>
      <c r="BK1808" s="8"/>
      <c r="BL1808" s="8"/>
      <c r="BM1808" s="8"/>
      <c r="BN1808" s="8"/>
      <c r="BO1808" s="8"/>
      <c r="BP1808" s="8"/>
      <c r="BQ1808" s="8"/>
      <c r="BR1808" s="8"/>
    </row>
    <row r="1809" spans="1:70" x14ac:dyDescent="0.3">
      <c r="A1809" s="43"/>
      <c r="J1809" s="8"/>
      <c r="M1809" s="10"/>
      <c r="P1809" s="9"/>
      <c r="Q1809" s="9"/>
      <c r="U1809" s="8"/>
      <c r="V1809" s="10"/>
      <c r="W1809"/>
      <c r="Z1809"/>
      <c r="AA1809"/>
      <c r="AD1809" s="20"/>
      <c r="AE1809" s="20"/>
      <c r="AI1809" s="8"/>
      <c r="AJ1809" s="8"/>
      <c r="AK1809" s="8"/>
      <c r="AL1809" s="8"/>
      <c r="AM1809" s="11"/>
      <c r="AN1809" s="11"/>
      <c r="AP1809" s="8"/>
      <c r="AQ1809" s="8"/>
      <c r="AR1809" s="8"/>
      <c r="AS1809" s="8"/>
      <c r="AT1809" s="8"/>
      <c r="AU1809" s="8"/>
      <c r="AV1809" s="8"/>
      <c r="BF1809" s="8"/>
      <c r="BG1809" s="8"/>
      <c r="BH1809" s="8"/>
      <c r="BI1809" s="11"/>
      <c r="BJ1809" s="11"/>
      <c r="BK1809" s="8"/>
      <c r="BL1809" s="8"/>
      <c r="BM1809" s="8"/>
      <c r="BN1809" s="8"/>
      <c r="BO1809" s="8"/>
      <c r="BP1809" s="8"/>
      <c r="BQ1809" s="8"/>
      <c r="BR1809" s="8"/>
    </row>
    <row r="1810" spans="1:70" x14ac:dyDescent="0.3">
      <c r="A1810" s="43"/>
      <c r="J1810" s="8"/>
      <c r="M1810" s="10"/>
      <c r="P1810" s="9"/>
      <c r="Q1810" s="9"/>
      <c r="U1810" s="8"/>
      <c r="V1810" s="10"/>
      <c r="W1810"/>
      <c r="Z1810"/>
      <c r="AA1810"/>
      <c r="AD1810" s="20"/>
      <c r="AE1810" s="20"/>
      <c r="AI1810" s="8"/>
      <c r="AJ1810" s="8"/>
      <c r="AK1810" s="8"/>
      <c r="AL1810" s="8"/>
      <c r="AM1810" s="11"/>
      <c r="AN1810" s="11"/>
      <c r="AP1810" s="8"/>
      <c r="AQ1810" s="8"/>
      <c r="AR1810" s="8"/>
      <c r="AS1810" s="8"/>
      <c r="AT1810" s="8"/>
      <c r="AU1810" s="8"/>
      <c r="AV1810" s="8"/>
      <c r="BF1810" s="8"/>
      <c r="BG1810" s="8"/>
      <c r="BH1810" s="8"/>
      <c r="BI1810" s="11"/>
      <c r="BJ1810" s="11"/>
      <c r="BK1810" s="8"/>
      <c r="BL1810" s="8"/>
      <c r="BM1810" s="8"/>
      <c r="BN1810" s="8"/>
      <c r="BO1810" s="8"/>
      <c r="BP1810" s="8"/>
      <c r="BQ1810" s="8"/>
      <c r="BR1810" s="8"/>
    </row>
    <row r="1811" spans="1:70" x14ac:dyDescent="0.3">
      <c r="A1811" s="43"/>
      <c r="J1811" s="8"/>
      <c r="M1811" s="10"/>
      <c r="P1811" s="9"/>
      <c r="Q1811" s="9"/>
      <c r="U1811" s="8"/>
      <c r="V1811" s="10"/>
      <c r="W1811"/>
      <c r="Z1811"/>
      <c r="AA1811"/>
      <c r="AD1811" s="20"/>
      <c r="AE1811" s="20"/>
      <c r="AI1811" s="8"/>
      <c r="AJ1811" s="8"/>
      <c r="AK1811" s="8"/>
      <c r="AL1811" s="8"/>
      <c r="AM1811" s="11"/>
      <c r="AN1811" s="11"/>
      <c r="AP1811" s="8"/>
      <c r="AQ1811" s="8"/>
      <c r="AR1811" s="8"/>
      <c r="AS1811" s="8"/>
      <c r="AT1811" s="8"/>
      <c r="AU1811" s="8"/>
      <c r="AV1811" s="8"/>
      <c r="BF1811" s="8"/>
      <c r="BG1811" s="8"/>
      <c r="BH1811" s="8"/>
      <c r="BI1811" s="11"/>
      <c r="BJ1811" s="11"/>
      <c r="BK1811" s="8"/>
      <c r="BL1811" s="8"/>
      <c r="BM1811" s="8"/>
      <c r="BN1811" s="8"/>
      <c r="BO1811" s="8"/>
      <c r="BP1811" s="8"/>
      <c r="BQ1811" s="8"/>
      <c r="BR1811" s="8"/>
    </row>
    <row r="1812" spans="1:70" x14ac:dyDescent="0.3">
      <c r="A1812" s="43"/>
      <c r="J1812" s="8"/>
      <c r="M1812" s="10"/>
      <c r="P1812" s="9"/>
      <c r="Q1812" s="9"/>
      <c r="U1812" s="8"/>
      <c r="V1812" s="10"/>
      <c r="W1812"/>
      <c r="Z1812"/>
      <c r="AA1812"/>
      <c r="AD1812" s="20"/>
      <c r="AE1812" s="20"/>
      <c r="AI1812" s="8"/>
      <c r="AJ1812" s="8"/>
      <c r="AK1812" s="8"/>
      <c r="AL1812" s="8"/>
      <c r="AM1812" s="11"/>
      <c r="AN1812" s="11"/>
      <c r="AP1812" s="8"/>
      <c r="AQ1812" s="8"/>
      <c r="AR1812" s="8"/>
      <c r="AS1812" s="8"/>
      <c r="AT1812" s="8"/>
      <c r="AU1812" s="8"/>
      <c r="AV1812" s="8"/>
      <c r="BF1812" s="8"/>
      <c r="BG1812" s="8"/>
      <c r="BH1812" s="8"/>
      <c r="BI1812" s="11"/>
      <c r="BJ1812" s="11"/>
      <c r="BK1812" s="8"/>
      <c r="BL1812" s="8"/>
      <c r="BM1812" s="8"/>
      <c r="BN1812" s="8"/>
      <c r="BO1812" s="8"/>
      <c r="BP1812" s="8"/>
      <c r="BQ1812" s="8"/>
      <c r="BR1812" s="8"/>
    </row>
    <row r="1813" spans="1:70" x14ac:dyDescent="0.3">
      <c r="A1813" s="43"/>
      <c r="J1813" s="8"/>
      <c r="M1813" s="10"/>
      <c r="P1813" s="9"/>
      <c r="Q1813" s="9"/>
      <c r="U1813" s="8"/>
      <c r="V1813" s="10"/>
      <c r="W1813"/>
      <c r="Z1813"/>
      <c r="AA1813"/>
      <c r="AD1813" s="20"/>
      <c r="AE1813" s="20"/>
      <c r="AI1813" s="8"/>
      <c r="AJ1813" s="8"/>
      <c r="AK1813" s="8"/>
      <c r="AL1813" s="8"/>
      <c r="AM1813" s="11"/>
      <c r="AN1813" s="11"/>
      <c r="AP1813" s="8"/>
      <c r="AQ1813" s="8"/>
      <c r="AR1813" s="8"/>
      <c r="AS1813" s="8"/>
      <c r="AT1813" s="8"/>
      <c r="AU1813" s="8"/>
      <c r="AV1813" s="8"/>
      <c r="BF1813" s="8"/>
      <c r="BG1813" s="8"/>
      <c r="BH1813" s="8"/>
      <c r="BI1813" s="11"/>
      <c r="BJ1813" s="11"/>
      <c r="BK1813" s="8"/>
      <c r="BL1813" s="8"/>
      <c r="BM1813" s="8"/>
      <c r="BN1813" s="8"/>
      <c r="BO1813" s="8"/>
      <c r="BP1813" s="8"/>
      <c r="BQ1813" s="8"/>
      <c r="BR1813" s="8"/>
    </row>
    <row r="1814" spans="1:70" x14ac:dyDescent="0.3">
      <c r="A1814" s="43"/>
      <c r="J1814" s="8"/>
      <c r="M1814" s="10"/>
      <c r="P1814" s="9"/>
      <c r="Q1814" s="9"/>
      <c r="U1814" s="8"/>
      <c r="V1814" s="10"/>
      <c r="W1814"/>
      <c r="Z1814"/>
      <c r="AA1814"/>
      <c r="AD1814" s="20"/>
      <c r="AE1814" s="20"/>
      <c r="AI1814" s="8"/>
      <c r="AJ1814" s="8"/>
      <c r="AK1814" s="8"/>
      <c r="AL1814" s="8"/>
      <c r="AM1814" s="11"/>
      <c r="AN1814" s="11"/>
      <c r="AP1814" s="8"/>
      <c r="AQ1814" s="8"/>
      <c r="AR1814" s="8"/>
      <c r="AS1814" s="8"/>
      <c r="AT1814" s="8"/>
      <c r="AU1814" s="8"/>
      <c r="AV1814" s="8"/>
      <c r="BF1814" s="8"/>
      <c r="BG1814" s="8"/>
      <c r="BH1814" s="8"/>
      <c r="BI1814" s="11"/>
      <c r="BJ1814" s="11"/>
      <c r="BK1814" s="8"/>
      <c r="BL1814" s="8"/>
      <c r="BM1814" s="8"/>
      <c r="BN1814" s="8"/>
      <c r="BO1814" s="8"/>
      <c r="BP1814" s="8"/>
      <c r="BQ1814" s="8"/>
      <c r="BR1814" s="8"/>
    </row>
    <row r="1815" spans="1:70" x14ac:dyDescent="0.3">
      <c r="A1815" s="43"/>
      <c r="J1815" s="8"/>
      <c r="M1815" s="10"/>
      <c r="P1815" s="9"/>
      <c r="Q1815" s="9"/>
      <c r="U1815" s="8"/>
      <c r="V1815" s="10"/>
      <c r="W1815"/>
      <c r="Z1815"/>
      <c r="AA1815"/>
      <c r="AD1815" s="20"/>
      <c r="AE1815" s="20"/>
      <c r="AI1815" s="8"/>
      <c r="AJ1815" s="8"/>
      <c r="AK1815" s="8"/>
      <c r="AL1815" s="8"/>
      <c r="AM1815" s="11"/>
      <c r="AN1815" s="11"/>
      <c r="AP1815" s="8"/>
      <c r="AQ1815" s="8"/>
      <c r="AR1815" s="8"/>
      <c r="AS1815" s="8"/>
      <c r="AT1815" s="8"/>
      <c r="AU1815" s="8"/>
      <c r="AV1815" s="8"/>
      <c r="BF1815" s="8"/>
      <c r="BG1815" s="8"/>
      <c r="BH1815" s="8"/>
      <c r="BI1815" s="11"/>
      <c r="BJ1815" s="11"/>
      <c r="BK1815" s="8"/>
      <c r="BL1815" s="8"/>
      <c r="BM1815" s="8"/>
      <c r="BN1815" s="8"/>
      <c r="BO1815" s="8"/>
      <c r="BP1815" s="8"/>
      <c r="BQ1815" s="8"/>
      <c r="BR1815" s="8"/>
    </row>
    <row r="1816" spans="1:70" x14ac:dyDescent="0.3">
      <c r="A1816" s="43"/>
      <c r="J1816" s="8"/>
      <c r="M1816" s="10"/>
      <c r="P1816" s="9"/>
      <c r="Q1816" s="9"/>
      <c r="U1816" s="8"/>
      <c r="V1816" s="10"/>
      <c r="W1816"/>
      <c r="Z1816"/>
      <c r="AA1816"/>
      <c r="AD1816" s="20"/>
      <c r="AE1816" s="20"/>
      <c r="AI1816" s="8"/>
      <c r="AJ1816" s="8"/>
      <c r="AK1816" s="8"/>
      <c r="AL1816" s="8"/>
      <c r="AM1816" s="11"/>
      <c r="AN1816" s="11"/>
      <c r="AP1816" s="8"/>
      <c r="AQ1816" s="8"/>
      <c r="AR1816" s="8"/>
      <c r="AS1816" s="8"/>
      <c r="AT1816" s="8"/>
      <c r="AU1816" s="8"/>
      <c r="AV1816" s="8"/>
      <c r="BF1816" s="8"/>
      <c r="BG1816" s="8"/>
      <c r="BH1816" s="8"/>
      <c r="BI1816" s="11"/>
      <c r="BJ1816" s="11"/>
      <c r="BK1816" s="8"/>
      <c r="BL1816" s="8"/>
      <c r="BM1816" s="8"/>
      <c r="BN1816" s="8"/>
      <c r="BO1816" s="8"/>
      <c r="BP1816" s="8"/>
      <c r="BQ1816" s="8"/>
      <c r="BR1816" s="8"/>
    </row>
    <row r="1817" spans="1:70" x14ac:dyDescent="0.3">
      <c r="A1817" s="43"/>
      <c r="J1817" s="8"/>
      <c r="M1817" s="10"/>
      <c r="P1817" s="9"/>
      <c r="Q1817" s="9"/>
      <c r="U1817" s="8"/>
      <c r="V1817" s="10"/>
      <c r="W1817"/>
      <c r="Z1817"/>
      <c r="AA1817"/>
      <c r="AD1817" s="20"/>
      <c r="AE1817" s="20"/>
      <c r="AI1817" s="8"/>
      <c r="AJ1817" s="8"/>
      <c r="AK1817" s="8"/>
      <c r="AL1817" s="8"/>
      <c r="AM1817" s="11"/>
      <c r="AN1817" s="11"/>
      <c r="AP1817" s="8"/>
      <c r="AQ1817" s="8"/>
      <c r="AR1817" s="8"/>
      <c r="AS1817" s="8"/>
      <c r="AT1817" s="8"/>
      <c r="AU1817" s="8"/>
      <c r="AV1817" s="8"/>
      <c r="BF1817" s="8"/>
      <c r="BG1817" s="8"/>
      <c r="BH1817" s="8"/>
      <c r="BI1817" s="11"/>
      <c r="BJ1817" s="11"/>
      <c r="BK1817" s="8"/>
      <c r="BL1817" s="8"/>
      <c r="BM1817" s="8"/>
      <c r="BN1817" s="8"/>
      <c r="BO1817" s="8"/>
      <c r="BP1817" s="8"/>
      <c r="BQ1817" s="8"/>
      <c r="BR1817" s="8"/>
    </row>
    <row r="1818" spans="1:70" x14ac:dyDescent="0.3">
      <c r="A1818" s="43"/>
      <c r="J1818" s="8"/>
      <c r="M1818" s="10"/>
      <c r="P1818" s="9"/>
      <c r="Q1818" s="9"/>
      <c r="U1818" s="8"/>
      <c r="V1818" s="10"/>
      <c r="W1818"/>
      <c r="Z1818"/>
      <c r="AA1818"/>
      <c r="AD1818" s="20"/>
      <c r="AE1818" s="20"/>
      <c r="AI1818" s="8"/>
      <c r="AJ1818" s="8"/>
      <c r="AK1818" s="8"/>
      <c r="AL1818" s="8"/>
      <c r="AM1818" s="11"/>
      <c r="AN1818" s="11"/>
      <c r="AP1818" s="8"/>
      <c r="AQ1818" s="8"/>
      <c r="AR1818" s="8"/>
      <c r="AS1818" s="8"/>
      <c r="AT1818" s="8"/>
      <c r="AU1818" s="8"/>
      <c r="AV1818" s="8"/>
      <c r="BF1818" s="8"/>
      <c r="BG1818" s="8"/>
      <c r="BH1818" s="8"/>
      <c r="BI1818" s="11"/>
      <c r="BJ1818" s="11"/>
      <c r="BK1818" s="8"/>
      <c r="BL1818" s="8"/>
      <c r="BM1818" s="8"/>
      <c r="BN1818" s="8"/>
      <c r="BO1818" s="8"/>
      <c r="BP1818" s="8"/>
      <c r="BQ1818" s="8"/>
      <c r="BR1818" s="8"/>
    </row>
    <row r="1819" spans="1:70" x14ac:dyDescent="0.3">
      <c r="A1819" s="43"/>
      <c r="J1819" s="8"/>
      <c r="M1819" s="10"/>
      <c r="P1819" s="9"/>
      <c r="Q1819" s="9"/>
      <c r="U1819" s="8"/>
      <c r="V1819" s="10"/>
      <c r="W1819"/>
      <c r="Z1819"/>
      <c r="AA1819"/>
      <c r="AD1819" s="20"/>
      <c r="AE1819" s="20"/>
      <c r="AI1819" s="8"/>
      <c r="AJ1819" s="8"/>
      <c r="AK1819" s="8"/>
      <c r="AL1819" s="8"/>
      <c r="AM1819" s="11"/>
      <c r="AN1819" s="11"/>
      <c r="AP1819" s="8"/>
      <c r="AQ1819" s="8"/>
      <c r="AR1819" s="8"/>
      <c r="AS1819" s="8"/>
      <c r="AT1819" s="8"/>
      <c r="AU1819" s="8"/>
      <c r="AV1819" s="8"/>
      <c r="BF1819" s="8"/>
      <c r="BG1819" s="8"/>
      <c r="BH1819" s="8"/>
      <c r="BI1819" s="11"/>
      <c r="BJ1819" s="11"/>
      <c r="BK1819" s="8"/>
      <c r="BL1819" s="8"/>
      <c r="BM1819" s="8"/>
      <c r="BN1819" s="8"/>
      <c r="BO1819" s="8"/>
      <c r="BP1819" s="8"/>
      <c r="BQ1819" s="8"/>
      <c r="BR1819" s="8"/>
    </row>
    <row r="1820" spans="1:70" x14ac:dyDescent="0.3">
      <c r="A1820" s="43"/>
      <c r="J1820" s="8"/>
      <c r="M1820" s="10"/>
      <c r="P1820" s="9"/>
      <c r="Q1820" s="9"/>
      <c r="U1820" s="8"/>
      <c r="V1820" s="10"/>
      <c r="W1820"/>
      <c r="Z1820"/>
      <c r="AA1820"/>
      <c r="AD1820" s="20"/>
      <c r="AE1820" s="20"/>
      <c r="AI1820" s="8"/>
      <c r="AJ1820" s="8"/>
      <c r="AK1820" s="8"/>
      <c r="AL1820" s="8"/>
      <c r="AM1820" s="11"/>
      <c r="AN1820" s="11"/>
      <c r="AP1820" s="8"/>
      <c r="AQ1820" s="8"/>
      <c r="AR1820" s="8"/>
      <c r="AS1820" s="8"/>
      <c r="AT1820" s="8"/>
      <c r="AU1820" s="8"/>
      <c r="AV1820" s="8"/>
      <c r="BF1820" s="8"/>
      <c r="BG1820" s="8"/>
      <c r="BH1820" s="8"/>
      <c r="BI1820" s="11"/>
      <c r="BJ1820" s="11"/>
      <c r="BK1820" s="8"/>
      <c r="BL1820" s="8"/>
      <c r="BM1820" s="8"/>
      <c r="BN1820" s="8"/>
      <c r="BO1820" s="8"/>
      <c r="BP1820" s="8"/>
      <c r="BQ1820" s="8"/>
      <c r="BR1820" s="8"/>
    </row>
    <row r="1821" spans="1:70" x14ac:dyDescent="0.3">
      <c r="A1821" s="43"/>
      <c r="J1821" s="8"/>
      <c r="M1821" s="10"/>
      <c r="P1821" s="9"/>
      <c r="Q1821" s="9"/>
      <c r="U1821" s="8"/>
      <c r="V1821" s="10"/>
      <c r="W1821"/>
      <c r="Z1821"/>
      <c r="AA1821"/>
      <c r="AD1821" s="20"/>
      <c r="AE1821" s="20"/>
      <c r="AI1821" s="8"/>
      <c r="AJ1821" s="8"/>
      <c r="AK1821" s="8"/>
      <c r="AL1821" s="8"/>
      <c r="AM1821" s="11"/>
      <c r="AN1821" s="11"/>
      <c r="AP1821" s="8"/>
      <c r="AQ1821" s="8"/>
      <c r="AR1821" s="8"/>
      <c r="AS1821" s="8"/>
      <c r="AT1821" s="8"/>
      <c r="AU1821" s="8"/>
      <c r="AV1821" s="8"/>
      <c r="BF1821" s="8"/>
      <c r="BG1821" s="8"/>
      <c r="BH1821" s="8"/>
      <c r="BI1821" s="11"/>
      <c r="BJ1821" s="11"/>
      <c r="BK1821" s="8"/>
      <c r="BL1821" s="8"/>
      <c r="BM1821" s="8"/>
      <c r="BN1821" s="8"/>
      <c r="BO1821" s="8"/>
      <c r="BP1821" s="8"/>
      <c r="BQ1821" s="8"/>
      <c r="BR1821" s="8"/>
    </row>
    <row r="1822" spans="1:70" x14ac:dyDescent="0.3">
      <c r="A1822" s="43"/>
      <c r="J1822" s="8"/>
      <c r="M1822" s="10"/>
      <c r="P1822" s="9"/>
      <c r="Q1822" s="9"/>
      <c r="U1822" s="8"/>
      <c r="V1822" s="10"/>
      <c r="W1822"/>
      <c r="Z1822"/>
      <c r="AA1822"/>
      <c r="AD1822" s="20"/>
      <c r="AE1822" s="20"/>
      <c r="AI1822" s="8"/>
      <c r="AJ1822" s="8"/>
      <c r="AK1822" s="8"/>
      <c r="AL1822" s="8"/>
      <c r="AM1822" s="11"/>
      <c r="AN1822" s="11"/>
      <c r="AP1822" s="8"/>
      <c r="AQ1822" s="8"/>
      <c r="AR1822" s="8"/>
      <c r="AS1822" s="8"/>
      <c r="AT1822" s="8"/>
      <c r="AU1822" s="8"/>
      <c r="AV1822" s="8"/>
      <c r="BF1822" s="8"/>
      <c r="BG1822" s="8"/>
      <c r="BH1822" s="8"/>
      <c r="BI1822" s="11"/>
      <c r="BJ1822" s="11"/>
      <c r="BK1822" s="8"/>
      <c r="BL1822" s="8"/>
      <c r="BM1822" s="8"/>
      <c r="BN1822" s="8"/>
      <c r="BO1822" s="8"/>
      <c r="BP1822" s="8"/>
      <c r="BQ1822" s="8"/>
      <c r="BR1822" s="8"/>
    </row>
    <row r="1823" spans="1:70" x14ac:dyDescent="0.3">
      <c r="A1823" s="43"/>
      <c r="J1823" s="8"/>
      <c r="M1823" s="10"/>
      <c r="P1823" s="9"/>
      <c r="Q1823" s="9"/>
      <c r="U1823" s="8"/>
      <c r="V1823" s="10"/>
      <c r="W1823"/>
      <c r="Z1823"/>
      <c r="AA1823"/>
      <c r="AD1823" s="20"/>
      <c r="AE1823" s="20"/>
      <c r="AI1823" s="8"/>
      <c r="AJ1823" s="8"/>
      <c r="AK1823" s="8"/>
      <c r="AL1823" s="8"/>
      <c r="AM1823" s="11"/>
      <c r="AN1823" s="11"/>
      <c r="AP1823" s="8"/>
      <c r="AQ1823" s="8"/>
      <c r="AR1823" s="8"/>
      <c r="AS1823" s="8"/>
      <c r="AT1823" s="8"/>
      <c r="AU1823" s="8"/>
      <c r="AV1823" s="8"/>
      <c r="BF1823" s="8"/>
      <c r="BG1823" s="8"/>
      <c r="BH1823" s="8"/>
      <c r="BI1823" s="11"/>
      <c r="BJ1823" s="11"/>
      <c r="BK1823" s="8"/>
      <c r="BL1823" s="8"/>
      <c r="BM1823" s="8"/>
      <c r="BN1823" s="8"/>
      <c r="BO1823" s="8"/>
      <c r="BP1823" s="8"/>
      <c r="BQ1823" s="8"/>
      <c r="BR1823" s="8"/>
    </row>
    <row r="1824" spans="1:70" x14ac:dyDescent="0.3">
      <c r="A1824" s="43"/>
      <c r="J1824" s="8"/>
      <c r="M1824" s="10"/>
      <c r="P1824" s="9"/>
      <c r="Q1824" s="9"/>
      <c r="U1824" s="8"/>
      <c r="V1824" s="10"/>
      <c r="W1824"/>
      <c r="Z1824"/>
      <c r="AA1824"/>
      <c r="AD1824" s="20"/>
      <c r="AE1824" s="20"/>
      <c r="AI1824" s="8"/>
      <c r="AJ1824" s="8"/>
      <c r="AK1824" s="8"/>
      <c r="AL1824" s="8"/>
      <c r="AM1824" s="11"/>
      <c r="AN1824" s="11"/>
      <c r="AP1824" s="8"/>
      <c r="AQ1824" s="8"/>
      <c r="AR1824" s="8"/>
      <c r="AS1824" s="8"/>
      <c r="AT1824" s="8"/>
      <c r="AU1824" s="8"/>
      <c r="AV1824" s="8"/>
      <c r="BF1824" s="8"/>
      <c r="BG1824" s="8"/>
      <c r="BH1824" s="8"/>
      <c r="BI1824" s="11"/>
      <c r="BJ1824" s="11"/>
      <c r="BK1824" s="8"/>
      <c r="BL1824" s="8"/>
      <c r="BM1824" s="8"/>
      <c r="BN1824" s="8"/>
      <c r="BO1824" s="8"/>
      <c r="BP1824" s="8"/>
      <c r="BQ1824" s="8"/>
      <c r="BR1824" s="8"/>
    </row>
    <row r="1825" spans="1:70" x14ac:dyDescent="0.3">
      <c r="A1825" s="43"/>
      <c r="J1825" s="8"/>
      <c r="M1825" s="10"/>
      <c r="P1825" s="9"/>
      <c r="Q1825" s="9"/>
      <c r="U1825" s="8"/>
      <c r="V1825" s="10"/>
      <c r="W1825"/>
      <c r="Z1825"/>
      <c r="AA1825"/>
      <c r="AD1825" s="20"/>
      <c r="AE1825" s="20"/>
      <c r="AI1825" s="8"/>
      <c r="AJ1825" s="8"/>
      <c r="AK1825" s="8"/>
      <c r="AL1825" s="8"/>
      <c r="AM1825" s="11"/>
      <c r="AN1825" s="11"/>
      <c r="AP1825" s="8"/>
      <c r="AQ1825" s="8"/>
      <c r="AR1825" s="8"/>
      <c r="AS1825" s="8"/>
      <c r="AT1825" s="8"/>
      <c r="AU1825" s="8"/>
      <c r="AV1825" s="8"/>
      <c r="BF1825" s="8"/>
      <c r="BG1825" s="8"/>
      <c r="BH1825" s="8"/>
      <c r="BI1825" s="11"/>
      <c r="BJ1825" s="11"/>
      <c r="BK1825" s="8"/>
      <c r="BL1825" s="8"/>
      <c r="BM1825" s="8"/>
      <c r="BN1825" s="8"/>
      <c r="BO1825" s="8"/>
      <c r="BP1825" s="8"/>
      <c r="BQ1825" s="8"/>
      <c r="BR1825" s="8"/>
    </row>
    <row r="1826" spans="1:70" x14ac:dyDescent="0.3">
      <c r="A1826" s="43"/>
      <c r="J1826" s="8"/>
      <c r="M1826" s="10"/>
      <c r="P1826" s="9"/>
      <c r="Q1826" s="9"/>
      <c r="U1826" s="8"/>
      <c r="V1826" s="10"/>
      <c r="W1826"/>
      <c r="Z1826"/>
      <c r="AA1826"/>
      <c r="AD1826" s="20"/>
      <c r="AE1826" s="20"/>
      <c r="AI1826" s="8"/>
      <c r="AJ1826" s="8"/>
      <c r="AK1826" s="8"/>
      <c r="AL1826" s="8"/>
      <c r="AM1826" s="11"/>
      <c r="AN1826" s="11"/>
      <c r="AP1826" s="8"/>
      <c r="AQ1826" s="8"/>
      <c r="AR1826" s="8"/>
      <c r="AS1826" s="8"/>
      <c r="AT1826" s="8"/>
      <c r="AU1826" s="8"/>
      <c r="AV1826" s="8"/>
      <c r="BF1826" s="8"/>
      <c r="BG1826" s="8"/>
      <c r="BH1826" s="8"/>
      <c r="BI1826" s="11"/>
      <c r="BJ1826" s="11"/>
      <c r="BK1826" s="8"/>
      <c r="BL1826" s="8"/>
      <c r="BM1826" s="8"/>
      <c r="BN1826" s="8"/>
      <c r="BO1826" s="8"/>
      <c r="BP1826" s="8"/>
      <c r="BQ1826" s="8"/>
      <c r="BR1826" s="8"/>
    </row>
    <row r="1827" spans="1:70" x14ac:dyDescent="0.3">
      <c r="A1827" s="43"/>
      <c r="J1827" s="8"/>
      <c r="M1827" s="10"/>
      <c r="P1827" s="9"/>
      <c r="Q1827" s="9"/>
      <c r="U1827" s="8"/>
      <c r="V1827" s="10"/>
      <c r="W1827"/>
      <c r="Z1827"/>
      <c r="AA1827"/>
      <c r="AD1827" s="20"/>
      <c r="AE1827" s="20"/>
      <c r="AI1827" s="8"/>
      <c r="AJ1827" s="8"/>
      <c r="AK1827" s="8"/>
      <c r="AL1827" s="8"/>
      <c r="AM1827" s="11"/>
      <c r="AN1827" s="11"/>
      <c r="AP1827" s="8"/>
      <c r="AQ1827" s="8"/>
      <c r="AR1827" s="8"/>
      <c r="AS1827" s="8"/>
      <c r="AT1827" s="8"/>
      <c r="AU1827" s="8"/>
      <c r="AV1827" s="8"/>
      <c r="BF1827" s="8"/>
      <c r="BG1827" s="8"/>
      <c r="BH1827" s="8"/>
      <c r="BI1827" s="11"/>
      <c r="BJ1827" s="11"/>
      <c r="BK1827" s="8"/>
      <c r="BL1827" s="8"/>
      <c r="BM1827" s="8"/>
      <c r="BN1827" s="8"/>
      <c r="BO1827" s="8"/>
      <c r="BP1827" s="8"/>
      <c r="BQ1827" s="8"/>
      <c r="BR1827" s="8"/>
    </row>
    <row r="1828" spans="1:70" x14ac:dyDescent="0.3">
      <c r="A1828" s="43"/>
      <c r="J1828" s="8"/>
      <c r="M1828" s="10"/>
      <c r="P1828" s="9"/>
      <c r="Q1828" s="9"/>
      <c r="U1828" s="8"/>
      <c r="V1828" s="10"/>
      <c r="W1828"/>
      <c r="Z1828"/>
      <c r="AA1828"/>
      <c r="AD1828" s="20"/>
      <c r="AE1828" s="20"/>
      <c r="AI1828" s="8"/>
      <c r="AJ1828" s="8"/>
      <c r="AK1828" s="8"/>
      <c r="AL1828" s="8"/>
      <c r="AM1828" s="11"/>
      <c r="AN1828" s="11"/>
      <c r="AP1828" s="8"/>
      <c r="AQ1828" s="8"/>
      <c r="AR1828" s="8"/>
      <c r="AS1828" s="8"/>
      <c r="AT1828" s="8"/>
      <c r="AU1828" s="8"/>
      <c r="AV1828" s="8"/>
      <c r="BF1828" s="8"/>
      <c r="BG1828" s="8"/>
      <c r="BH1828" s="8"/>
      <c r="BI1828" s="11"/>
      <c r="BJ1828" s="11"/>
      <c r="BK1828" s="8"/>
      <c r="BL1828" s="8"/>
      <c r="BM1828" s="8"/>
      <c r="BN1828" s="8"/>
      <c r="BO1828" s="8"/>
      <c r="BP1828" s="8"/>
      <c r="BQ1828" s="8"/>
      <c r="BR1828" s="8"/>
    </row>
    <row r="1829" spans="1:70" x14ac:dyDescent="0.3">
      <c r="A1829" s="43"/>
      <c r="J1829" s="8"/>
      <c r="M1829" s="10"/>
      <c r="P1829" s="9"/>
      <c r="Q1829" s="9"/>
      <c r="U1829" s="8"/>
      <c r="V1829" s="10"/>
      <c r="W1829"/>
      <c r="Z1829"/>
      <c r="AA1829"/>
      <c r="AD1829" s="20"/>
      <c r="AE1829" s="20"/>
      <c r="AI1829" s="8"/>
      <c r="AJ1829" s="8"/>
      <c r="AK1829" s="8"/>
      <c r="AL1829" s="8"/>
      <c r="AM1829" s="11"/>
      <c r="AN1829" s="11"/>
      <c r="AP1829" s="8"/>
      <c r="AQ1829" s="8"/>
      <c r="AR1829" s="8"/>
      <c r="AS1829" s="8"/>
      <c r="AT1829" s="8"/>
      <c r="AU1829" s="8"/>
      <c r="AV1829" s="8"/>
      <c r="BF1829" s="8"/>
      <c r="BG1829" s="8"/>
      <c r="BH1829" s="8"/>
      <c r="BI1829" s="11"/>
      <c r="BJ1829" s="11"/>
      <c r="BK1829" s="8"/>
      <c r="BL1829" s="8"/>
      <c r="BM1829" s="8"/>
      <c r="BN1829" s="8"/>
      <c r="BO1829" s="8"/>
      <c r="BP1829" s="8"/>
      <c r="BQ1829" s="8"/>
      <c r="BR1829" s="8"/>
    </row>
    <row r="1830" spans="1:70" x14ac:dyDescent="0.3">
      <c r="A1830" s="43"/>
      <c r="J1830" s="8"/>
      <c r="M1830" s="10"/>
      <c r="P1830" s="9"/>
      <c r="Q1830" s="9"/>
      <c r="U1830" s="8"/>
      <c r="V1830" s="10"/>
      <c r="W1830"/>
      <c r="Z1830"/>
      <c r="AA1830"/>
      <c r="AD1830" s="20"/>
      <c r="AE1830" s="20"/>
      <c r="AI1830" s="8"/>
      <c r="AJ1830" s="8"/>
      <c r="AK1830" s="8"/>
      <c r="AL1830" s="8"/>
      <c r="AM1830" s="11"/>
      <c r="AN1830" s="11"/>
      <c r="AP1830" s="8"/>
      <c r="AQ1830" s="8"/>
      <c r="AR1830" s="8"/>
      <c r="AS1830" s="8"/>
      <c r="AT1830" s="8"/>
      <c r="AU1830" s="8"/>
      <c r="AV1830" s="8"/>
      <c r="BF1830" s="8"/>
      <c r="BG1830" s="8"/>
      <c r="BH1830" s="8"/>
      <c r="BI1830" s="11"/>
      <c r="BJ1830" s="11"/>
      <c r="BK1830" s="8"/>
      <c r="BL1830" s="8"/>
      <c r="BM1830" s="8"/>
      <c r="BN1830" s="8"/>
      <c r="BO1830" s="8"/>
      <c r="BP1830" s="8"/>
      <c r="BQ1830" s="8"/>
      <c r="BR1830" s="8"/>
    </row>
    <row r="1831" spans="1:70" x14ac:dyDescent="0.3">
      <c r="A1831" s="43"/>
      <c r="J1831" s="8"/>
      <c r="M1831" s="10"/>
      <c r="P1831" s="9"/>
      <c r="Q1831" s="9"/>
      <c r="U1831" s="8"/>
      <c r="V1831" s="10"/>
      <c r="W1831"/>
      <c r="Z1831"/>
      <c r="AA1831"/>
      <c r="AD1831" s="20"/>
      <c r="AE1831" s="20"/>
      <c r="AI1831" s="8"/>
      <c r="AJ1831" s="8"/>
      <c r="AK1831" s="8"/>
      <c r="AL1831" s="8"/>
      <c r="AM1831" s="11"/>
      <c r="AN1831" s="11"/>
      <c r="AP1831" s="8"/>
      <c r="AQ1831" s="8"/>
      <c r="AR1831" s="8"/>
      <c r="AS1831" s="8"/>
      <c r="AT1831" s="8"/>
      <c r="AU1831" s="8"/>
      <c r="AV1831" s="8"/>
      <c r="BF1831" s="8"/>
      <c r="BG1831" s="8"/>
      <c r="BH1831" s="8"/>
      <c r="BI1831" s="11"/>
      <c r="BJ1831" s="11"/>
      <c r="BK1831" s="8"/>
      <c r="BL1831" s="8"/>
      <c r="BM1831" s="8"/>
      <c r="BN1831" s="8"/>
      <c r="BO1831" s="8"/>
      <c r="BP1831" s="8"/>
      <c r="BQ1831" s="8"/>
      <c r="BR1831" s="8"/>
    </row>
    <row r="1832" spans="1:70" x14ac:dyDescent="0.3">
      <c r="A1832" s="43"/>
      <c r="J1832" s="8"/>
      <c r="M1832" s="10"/>
      <c r="P1832" s="9"/>
      <c r="Q1832" s="9"/>
      <c r="U1832" s="8"/>
      <c r="V1832" s="10"/>
      <c r="W1832"/>
      <c r="Z1832"/>
      <c r="AA1832"/>
      <c r="AD1832" s="20"/>
      <c r="AE1832" s="20"/>
      <c r="AI1832" s="8"/>
      <c r="AJ1832" s="8"/>
      <c r="AK1832" s="8"/>
      <c r="AL1832" s="8"/>
      <c r="AM1832" s="11"/>
      <c r="AN1832" s="11"/>
      <c r="AP1832" s="8"/>
      <c r="AQ1832" s="8"/>
      <c r="AR1832" s="8"/>
      <c r="AS1832" s="8"/>
      <c r="AT1832" s="8"/>
      <c r="AU1832" s="8"/>
      <c r="AV1832" s="8"/>
      <c r="BF1832" s="8"/>
      <c r="BG1832" s="8"/>
      <c r="BH1832" s="8"/>
      <c r="BI1832" s="11"/>
      <c r="BJ1832" s="11"/>
      <c r="BK1832" s="8"/>
      <c r="BL1832" s="8"/>
      <c r="BM1832" s="8"/>
      <c r="BN1832" s="8"/>
      <c r="BO1832" s="8"/>
      <c r="BP1832" s="8"/>
      <c r="BQ1832" s="8"/>
      <c r="BR1832" s="8"/>
    </row>
    <row r="1833" spans="1:70" x14ac:dyDescent="0.3">
      <c r="A1833" s="43"/>
      <c r="J1833" s="8"/>
      <c r="M1833" s="10"/>
      <c r="P1833" s="9"/>
      <c r="Q1833" s="9"/>
      <c r="U1833" s="8"/>
      <c r="V1833" s="10"/>
      <c r="W1833"/>
      <c r="Z1833"/>
      <c r="AA1833"/>
      <c r="AD1833" s="20"/>
      <c r="AE1833" s="20"/>
      <c r="AI1833" s="8"/>
      <c r="AJ1833" s="8"/>
      <c r="AK1833" s="8"/>
      <c r="AL1833" s="8"/>
      <c r="AM1833" s="11"/>
      <c r="AN1833" s="11"/>
      <c r="AP1833" s="8"/>
      <c r="AQ1833" s="8"/>
      <c r="AR1833" s="8"/>
      <c r="AS1833" s="8"/>
      <c r="AT1833" s="8"/>
      <c r="AU1833" s="8"/>
      <c r="AV1833" s="8"/>
      <c r="BF1833" s="8"/>
      <c r="BG1833" s="8"/>
      <c r="BH1833" s="8"/>
      <c r="BI1833" s="11"/>
      <c r="BJ1833" s="11"/>
      <c r="BK1833" s="8"/>
      <c r="BL1833" s="8"/>
      <c r="BM1833" s="8"/>
      <c r="BN1833" s="8"/>
      <c r="BO1833" s="8"/>
      <c r="BP1833" s="8"/>
      <c r="BQ1833" s="8"/>
      <c r="BR1833" s="8"/>
    </row>
    <row r="1834" spans="1:70" x14ac:dyDescent="0.3">
      <c r="A1834" s="43"/>
      <c r="J1834" s="8"/>
      <c r="M1834" s="10"/>
      <c r="P1834" s="9"/>
      <c r="Q1834" s="9"/>
      <c r="U1834" s="8"/>
      <c r="V1834" s="10"/>
      <c r="W1834"/>
      <c r="Z1834"/>
      <c r="AA1834"/>
      <c r="AD1834" s="20"/>
      <c r="AE1834" s="20"/>
      <c r="AI1834" s="8"/>
      <c r="AJ1834" s="8"/>
      <c r="AK1834" s="8"/>
      <c r="AL1834" s="8"/>
      <c r="AM1834" s="11"/>
      <c r="AN1834" s="11"/>
      <c r="AP1834" s="8"/>
      <c r="AQ1834" s="8"/>
      <c r="AR1834" s="8"/>
      <c r="AS1834" s="8"/>
      <c r="AT1834" s="8"/>
      <c r="AU1834" s="8"/>
      <c r="AV1834" s="8"/>
      <c r="BF1834" s="8"/>
      <c r="BG1834" s="8"/>
      <c r="BH1834" s="8"/>
      <c r="BI1834" s="11"/>
      <c r="BJ1834" s="11"/>
      <c r="BK1834" s="8"/>
      <c r="BL1834" s="8"/>
      <c r="BM1834" s="8"/>
      <c r="BN1834" s="8"/>
      <c r="BO1834" s="8"/>
      <c r="BP1834" s="8"/>
      <c r="BQ1834" s="8"/>
      <c r="BR1834" s="8"/>
    </row>
    <row r="1835" spans="1:70" x14ac:dyDescent="0.3">
      <c r="A1835" s="43"/>
      <c r="J1835" s="8"/>
      <c r="M1835" s="10"/>
      <c r="P1835" s="9"/>
      <c r="Q1835" s="9"/>
      <c r="U1835" s="8"/>
      <c r="V1835" s="10"/>
      <c r="W1835"/>
      <c r="Z1835"/>
      <c r="AA1835"/>
      <c r="AD1835" s="20"/>
      <c r="AE1835" s="20"/>
      <c r="AI1835" s="8"/>
      <c r="AJ1835" s="8"/>
      <c r="AK1835" s="8"/>
      <c r="AL1835" s="8"/>
      <c r="AM1835" s="11"/>
      <c r="AN1835" s="11"/>
      <c r="AP1835" s="8"/>
      <c r="AQ1835" s="8"/>
      <c r="AR1835" s="8"/>
      <c r="AS1835" s="8"/>
      <c r="AT1835" s="8"/>
      <c r="AU1835" s="8"/>
      <c r="AV1835" s="8"/>
      <c r="BF1835" s="8"/>
      <c r="BG1835" s="8"/>
      <c r="BH1835" s="8"/>
      <c r="BI1835" s="11"/>
      <c r="BJ1835" s="11"/>
      <c r="BK1835" s="8"/>
      <c r="BL1835" s="8"/>
      <c r="BM1835" s="8"/>
      <c r="BN1835" s="8"/>
      <c r="BO1835" s="8"/>
      <c r="BP1835" s="8"/>
      <c r="BQ1835" s="8"/>
      <c r="BR1835" s="8"/>
    </row>
    <row r="1836" spans="1:70" x14ac:dyDescent="0.3">
      <c r="A1836" s="43"/>
      <c r="J1836" s="8"/>
      <c r="M1836" s="10"/>
      <c r="P1836" s="9"/>
      <c r="Q1836" s="9"/>
      <c r="U1836" s="8"/>
      <c r="V1836" s="10"/>
      <c r="W1836"/>
      <c r="Z1836"/>
      <c r="AA1836"/>
      <c r="AD1836" s="20"/>
      <c r="AE1836" s="20"/>
      <c r="AI1836" s="8"/>
      <c r="AJ1836" s="8"/>
      <c r="AK1836" s="8"/>
      <c r="AL1836" s="8"/>
      <c r="AM1836" s="11"/>
      <c r="AN1836" s="11"/>
      <c r="AP1836" s="8"/>
      <c r="AQ1836" s="8"/>
      <c r="AR1836" s="8"/>
      <c r="AS1836" s="8"/>
      <c r="AT1836" s="8"/>
      <c r="AU1836" s="8"/>
      <c r="AV1836" s="8"/>
      <c r="BF1836" s="8"/>
      <c r="BG1836" s="8"/>
      <c r="BH1836" s="8"/>
      <c r="BI1836" s="11"/>
      <c r="BJ1836" s="11"/>
      <c r="BK1836" s="8"/>
      <c r="BL1836" s="8"/>
      <c r="BM1836" s="8"/>
      <c r="BN1836" s="8"/>
      <c r="BO1836" s="8"/>
      <c r="BP1836" s="8"/>
      <c r="BQ1836" s="8"/>
      <c r="BR1836" s="8"/>
    </row>
    <row r="1837" spans="1:70" x14ac:dyDescent="0.3">
      <c r="A1837" s="43"/>
      <c r="J1837" s="8"/>
      <c r="M1837" s="10"/>
      <c r="P1837" s="9"/>
      <c r="Q1837" s="9"/>
      <c r="U1837" s="8"/>
      <c r="V1837" s="10"/>
      <c r="W1837"/>
      <c r="Z1837"/>
      <c r="AA1837"/>
      <c r="AD1837" s="20"/>
      <c r="AE1837" s="20"/>
      <c r="AI1837" s="8"/>
      <c r="AJ1837" s="8"/>
      <c r="AK1837" s="8"/>
      <c r="AL1837" s="8"/>
      <c r="AM1837" s="11"/>
      <c r="AN1837" s="11"/>
      <c r="AP1837" s="8"/>
      <c r="AQ1837" s="8"/>
      <c r="AR1837" s="8"/>
      <c r="AS1837" s="8"/>
      <c r="AT1837" s="8"/>
      <c r="AU1837" s="8"/>
      <c r="AV1837" s="8"/>
      <c r="BF1837" s="8"/>
      <c r="BG1837" s="8"/>
      <c r="BH1837" s="8"/>
      <c r="BI1837" s="11"/>
      <c r="BJ1837" s="11"/>
      <c r="BK1837" s="8"/>
      <c r="BL1837" s="8"/>
      <c r="BM1837" s="8"/>
      <c r="BN1837" s="8"/>
      <c r="BO1837" s="8"/>
      <c r="BP1837" s="8"/>
      <c r="BQ1837" s="8"/>
      <c r="BR1837" s="8"/>
    </row>
    <row r="1838" spans="1:70" x14ac:dyDescent="0.3">
      <c r="A1838" s="43"/>
      <c r="J1838" s="8"/>
      <c r="M1838" s="10"/>
      <c r="P1838" s="9"/>
      <c r="Q1838" s="9"/>
      <c r="U1838" s="8"/>
      <c r="V1838" s="10"/>
      <c r="W1838"/>
      <c r="Z1838"/>
      <c r="AA1838"/>
      <c r="AD1838" s="20"/>
      <c r="AE1838" s="20"/>
      <c r="AI1838" s="8"/>
      <c r="AJ1838" s="8"/>
      <c r="AK1838" s="8"/>
      <c r="AL1838" s="8"/>
      <c r="AM1838" s="11"/>
      <c r="AN1838" s="11"/>
      <c r="AP1838" s="8"/>
      <c r="AQ1838" s="8"/>
      <c r="AR1838" s="8"/>
      <c r="AS1838" s="8"/>
      <c r="AT1838" s="8"/>
      <c r="AU1838" s="8"/>
      <c r="AV1838" s="8"/>
      <c r="BF1838" s="8"/>
      <c r="BG1838" s="8"/>
      <c r="BH1838" s="8"/>
      <c r="BI1838" s="11"/>
      <c r="BJ1838" s="11"/>
      <c r="BK1838" s="8"/>
      <c r="BL1838" s="8"/>
      <c r="BM1838" s="8"/>
      <c r="BN1838" s="8"/>
      <c r="BO1838" s="8"/>
      <c r="BP1838" s="8"/>
      <c r="BQ1838" s="8"/>
      <c r="BR1838" s="8"/>
    </row>
    <row r="1839" spans="1:70" x14ac:dyDescent="0.3">
      <c r="A1839" s="43"/>
      <c r="J1839" s="8"/>
      <c r="M1839" s="10"/>
      <c r="P1839" s="9"/>
      <c r="Q1839" s="9"/>
      <c r="U1839" s="8"/>
      <c r="V1839" s="10"/>
      <c r="W1839"/>
      <c r="Z1839"/>
      <c r="AA1839"/>
      <c r="AD1839" s="20"/>
      <c r="AE1839" s="20"/>
      <c r="AI1839" s="8"/>
      <c r="AJ1839" s="8"/>
      <c r="AK1839" s="8"/>
      <c r="AL1839" s="8"/>
      <c r="AM1839" s="11"/>
      <c r="AN1839" s="11"/>
      <c r="AP1839" s="8"/>
      <c r="AQ1839" s="8"/>
      <c r="AR1839" s="8"/>
      <c r="AS1839" s="8"/>
      <c r="AT1839" s="8"/>
      <c r="AU1839" s="8"/>
      <c r="AV1839" s="8"/>
      <c r="BF1839" s="8"/>
      <c r="BG1839" s="8"/>
      <c r="BH1839" s="8"/>
      <c r="BI1839" s="11"/>
      <c r="BJ1839" s="11"/>
      <c r="BK1839" s="8"/>
      <c r="BL1839" s="8"/>
      <c r="BM1839" s="8"/>
      <c r="BN1839" s="8"/>
      <c r="BO1839" s="8"/>
      <c r="BP1839" s="8"/>
      <c r="BQ1839" s="8"/>
      <c r="BR1839" s="8"/>
    </row>
    <row r="1840" spans="1:70" x14ac:dyDescent="0.3">
      <c r="A1840" s="43"/>
      <c r="J1840" s="8"/>
      <c r="M1840" s="10"/>
      <c r="P1840" s="9"/>
      <c r="Q1840" s="9"/>
      <c r="U1840" s="8"/>
      <c r="V1840" s="10"/>
      <c r="W1840"/>
      <c r="Z1840"/>
      <c r="AA1840"/>
      <c r="AD1840" s="20"/>
      <c r="AE1840" s="20"/>
      <c r="AI1840" s="8"/>
      <c r="AJ1840" s="8"/>
      <c r="AK1840" s="8"/>
      <c r="AL1840" s="8"/>
      <c r="AM1840" s="11"/>
      <c r="AN1840" s="11"/>
      <c r="AP1840" s="8"/>
      <c r="AQ1840" s="8"/>
      <c r="AR1840" s="8"/>
      <c r="AS1840" s="8"/>
      <c r="AT1840" s="8"/>
      <c r="AU1840" s="8"/>
      <c r="AV1840" s="8"/>
      <c r="BF1840" s="8"/>
      <c r="BG1840" s="8"/>
      <c r="BH1840" s="8"/>
      <c r="BI1840" s="11"/>
      <c r="BJ1840" s="11"/>
      <c r="BK1840" s="8"/>
      <c r="BL1840" s="8"/>
      <c r="BM1840" s="8"/>
      <c r="BN1840" s="8"/>
      <c r="BO1840" s="8"/>
      <c r="BP1840" s="8"/>
      <c r="BQ1840" s="8"/>
      <c r="BR1840" s="8"/>
    </row>
    <row r="1841" spans="1:70" x14ac:dyDescent="0.3">
      <c r="A1841" s="43"/>
      <c r="J1841" s="8"/>
      <c r="M1841" s="10"/>
      <c r="P1841" s="9"/>
      <c r="Q1841" s="9"/>
      <c r="U1841" s="8"/>
      <c r="V1841" s="10"/>
      <c r="W1841"/>
      <c r="Z1841"/>
      <c r="AA1841"/>
      <c r="AD1841" s="20"/>
      <c r="AE1841" s="20"/>
      <c r="AI1841" s="8"/>
      <c r="AJ1841" s="8"/>
      <c r="AK1841" s="8"/>
      <c r="AL1841" s="8"/>
      <c r="AM1841" s="11"/>
      <c r="AN1841" s="11"/>
      <c r="AP1841" s="8"/>
      <c r="AQ1841" s="8"/>
      <c r="AR1841" s="8"/>
      <c r="AS1841" s="8"/>
      <c r="AT1841" s="8"/>
      <c r="AU1841" s="8"/>
      <c r="AV1841" s="8"/>
      <c r="BF1841" s="8"/>
      <c r="BG1841" s="8"/>
      <c r="BH1841" s="8"/>
      <c r="BI1841" s="11"/>
      <c r="BJ1841" s="11"/>
      <c r="BK1841" s="8"/>
      <c r="BL1841" s="8"/>
      <c r="BM1841" s="8"/>
      <c r="BN1841" s="8"/>
      <c r="BO1841" s="8"/>
      <c r="BP1841" s="8"/>
      <c r="BQ1841" s="8"/>
      <c r="BR1841" s="8"/>
    </row>
    <row r="1842" spans="1:70" x14ac:dyDescent="0.3">
      <c r="A1842" s="43"/>
      <c r="J1842" s="8"/>
      <c r="M1842" s="10"/>
      <c r="P1842" s="9"/>
      <c r="Q1842" s="9"/>
      <c r="U1842" s="8"/>
      <c r="V1842" s="10"/>
      <c r="W1842"/>
      <c r="Z1842"/>
      <c r="AA1842"/>
      <c r="AD1842" s="20"/>
      <c r="AE1842" s="20"/>
      <c r="AI1842" s="8"/>
      <c r="AJ1842" s="8"/>
      <c r="AK1842" s="8"/>
      <c r="AL1842" s="8"/>
      <c r="AM1842" s="11"/>
      <c r="AN1842" s="11"/>
      <c r="AP1842" s="8"/>
      <c r="AQ1842" s="8"/>
      <c r="AR1842" s="8"/>
      <c r="AS1842" s="8"/>
      <c r="AT1842" s="8"/>
      <c r="AU1842" s="8"/>
      <c r="AV1842" s="8"/>
      <c r="BF1842" s="8"/>
      <c r="BG1842" s="8"/>
      <c r="BH1842" s="8"/>
      <c r="BI1842" s="11"/>
      <c r="BJ1842" s="11"/>
      <c r="BK1842" s="8"/>
      <c r="BL1842" s="8"/>
      <c r="BM1842" s="8"/>
      <c r="BN1842" s="8"/>
      <c r="BO1842" s="8"/>
      <c r="BP1842" s="8"/>
      <c r="BQ1842" s="8"/>
      <c r="BR1842" s="8"/>
    </row>
    <row r="1843" spans="1:70" x14ac:dyDescent="0.3">
      <c r="A1843" s="43"/>
      <c r="J1843" s="8"/>
      <c r="M1843" s="10"/>
      <c r="P1843" s="9"/>
      <c r="Q1843" s="9"/>
      <c r="U1843" s="8"/>
      <c r="V1843" s="10"/>
      <c r="W1843"/>
      <c r="Z1843"/>
      <c r="AA1843"/>
      <c r="AD1843" s="20"/>
      <c r="AE1843" s="20"/>
      <c r="AI1843" s="8"/>
      <c r="AJ1843" s="8"/>
      <c r="AK1843" s="8"/>
      <c r="AL1843" s="8"/>
      <c r="AM1843" s="11"/>
      <c r="AN1843" s="11"/>
      <c r="AP1843" s="8"/>
      <c r="AQ1843" s="8"/>
      <c r="AR1843" s="8"/>
      <c r="AS1843" s="8"/>
      <c r="AT1843" s="8"/>
      <c r="AU1843" s="8"/>
      <c r="AV1843" s="8"/>
      <c r="BF1843" s="8"/>
      <c r="BG1843" s="8"/>
      <c r="BH1843" s="8"/>
      <c r="BI1843" s="11"/>
      <c r="BJ1843" s="11"/>
      <c r="BK1843" s="8"/>
      <c r="BL1843" s="8"/>
      <c r="BM1843" s="8"/>
      <c r="BN1843" s="8"/>
      <c r="BO1843" s="8"/>
      <c r="BP1843" s="8"/>
      <c r="BQ1843" s="8"/>
      <c r="BR1843" s="8"/>
    </row>
    <row r="1844" spans="1:70" x14ac:dyDescent="0.3">
      <c r="A1844" s="43"/>
      <c r="J1844" s="8"/>
      <c r="M1844" s="10"/>
      <c r="P1844" s="9"/>
      <c r="Q1844" s="9"/>
      <c r="U1844" s="8"/>
      <c r="V1844" s="10"/>
      <c r="W1844"/>
      <c r="Z1844"/>
      <c r="AA1844"/>
      <c r="AD1844" s="20"/>
      <c r="AE1844" s="20"/>
      <c r="AI1844" s="8"/>
      <c r="AJ1844" s="8"/>
      <c r="AK1844" s="8"/>
      <c r="AL1844" s="8"/>
      <c r="AM1844" s="11"/>
      <c r="AN1844" s="11"/>
      <c r="AP1844" s="8"/>
      <c r="AQ1844" s="8"/>
      <c r="AR1844" s="8"/>
      <c r="AS1844" s="8"/>
      <c r="AT1844" s="8"/>
      <c r="AU1844" s="8"/>
      <c r="AV1844" s="8"/>
      <c r="BF1844" s="8"/>
      <c r="BG1844" s="8"/>
      <c r="BH1844" s="8"/>
      <c r="BI1844" s="11"/>
      <c r="BJ1844" s="11"/>
      <c r="BK1844" s="8"/>
      <c r="BL1844" s="8"/>
      <c r="BM1844" s="8"/>
      <c r="BN1844" s="8"/>
      <c r="BO1844" s="8"/>
      <c r="BP1844" s="8"/>
      <c r="BQ1844" s="8"/>
      <c r="BR1844" s="8"/>
    </row>
    <row r="1845" spans="1:70" x14ac:dyDescent="0.3">
      <c r="A1845" s="43"/>
      <c r="J1845" s="8"/>
      <c r="M1845" s="10"/>
      <c r="P1845" s="9"/>
      <c r="Q1845" s="9"/>
      <c r="U1845" s="8"/>
      <c r="V1845" s="10"/>
      <c r="W1845"/>
      <c r="Z1845"/>
      <c r="AA1845"/>
      <c r="AD1845" s="20"/>
      <c r="AE1845" s="20"/>
      <c r="AI1845" s="8"/>
      <c r="AJ1845" s="8"/>
      <c r="AK1845" s="8"/>
      <c r="AL1845" s="8"/>
      <c r="AM1845" s="11"/>
      <c r="AN1845" s="11"/>
      <c r="AP1845" s="8"/>
      <c r="AQ1845" s="8"/>
      <c r="AR1845" s="8"/>
      <c r="AS1845" s="8"/>
      <c r="AT1845" s="8"/>
      <c r="AU1845" s="8"/>
      <c r="AV1845" s="8"/>
      <c r="BF1845" s="8"/>
      <c r="BG1845" s="8"/>
      <c r="BH1845" s="8"/>
      <c r="BI1845" s="11"/>
      <c r="BJ1845" s="11"/>
      <c r="BK1845" s="8"/>
      <c r="BL1845" s="8"/>
      <c r="BM1845" s="8"/>
      <c r="BN1845" s="8"/>
      <c r="BO1845" s="8"/>
      <c r="BP1845" s="8"/>
      <c r="BQ1845" s="8"/>
      <c r="BR1845" s="8"/>
    </row>
    <row r="1846" spans="1:70" x14ac:dyDescent="0.3">
      <c r="A1846" s="43"/>
      <c r="J1846" s="8"/>
      <c r="M1846" s="10"/>
      <c r="P1846" s="9"/>
      <c r="Q1846" s="9"/>
      <c r="U1846" s="8"/>
      <c r="V1846" s="10"/>
      <c r="W1846"/>
      <c r="Z1846"/>
      <c r="AA1846"/>
      <c r="AD1846" s="20"/>
      <c r="AE1846" s="20"/>
      <c r="AI1846" s="8"/>
      <c r="AJ1846" s="8"/>
      <c r="AK1846" s="8"/>
      <c r="AL1846" s="8"/>
      <c r="AM1846" s="11"/>
      <c r="AN1846" s="11"/>
      <c r="AP1846" s="8"/>
      <c r="AQ1846" s="8"/>
      <c r="AR1846" s="8"/>
      <c r="AS1846" s="8"/>
      <c r="AT1846" s="8"/>
      <c r="AU1846" s="8"/>
      <c r="AV1846" s="8"/>
      <c r="BF1846" s="8"/>
      <c r="BG1846" s="8"/>
      <c r="BH1846" s="8"/>
      <c r="BI1846" s="11"/>
      <c r="BJ1846" s="11"/>
      <c r="BK1846" s="8"/>
      <c r="BL1846" s="8"/>
      <c r="BM1846" s="8"/>
      <c r="BN1846" s="8"/>
      <c r="BO1846" s="8"/>
      <c r="BP1846" s="8"/>
      <c r="BQ1846" s="8"/>
      <c r="BR1846" s="8"/>
    </row>
    <row r="1847" spans="1:70" x14ac:dyDescent="0.3">
      <c r="A1847" s="43"/>
      <c r="J1847" s="8"/>
      <c r="M1847" s="10"/>
      <c r="P1847" s="9"/>
      <c r="Q1847" s="9"/>
      <c r="U1847" s="8"/>
      <c r="V1847" s="10"/>
      <c r="W1847"/>
      <c r="Z1847"/>
      <c r="AA1847"/>
      <c r="AD1847" s="20"/>
      <c r="AE1847" s="20"/>
      <c r="AI1847" s="8"/>
      <c r="AJ1847" s="8"/>
      <c r="AK1847" s="8"/>
      <c r="AL1847" s="8"/>
      <c r="AM1847" s="11"/>
      <c r="AN1847" s="11"/>
      <c r="AP1847" s="8"/>
      <c r="AQ1847" s="8"/>
      <c r="AR1847" s="8"/>
      <c r="AS1847" s="8"/>
      <c r="AT1847" s="8"/>
      <c r="AU1847" s="8"/>
      <c r="AV1847" s="8"/>
      <c r="BF1847" s="8"/>
      <c r="BG1847" s="8"/>
      <c r="BH1847" s="8"/>
      <c r="BI1847" s="11"/>
      <c r="BJ1847" s="11"/>
      <c r="BK1847" s="8"/>
      <c r="BL1847" s="8"/>
      <c r="BM1847" s="8"/>
      <c r="BN1847" s="8"/>
      <c r="BO1847" s="8"/>
      <c r="BP1847" s="8"/>
      <c r="BQ1847" s="8"/>
      <c r="BR1847" s="8"/>
    </row>
    <row r="1848" spans="1:70" x14ac:dyDescent="0.3">
      <c r="A1848" s="43"/>
      <c r="J1848" s="8"/>
      <c r="M1848" s="10"/>
      <c r="P1848" s="9"/>
      <c r="Q1848" s="9"/>
      <c r="U1848" s="8"/>
      <c r="V1848" s="10"/>
      <c r="W1848"/>
      <c r="Z1848"/>
      <c r="AA1848"/>
      <c r="AD1848" s="20"/>
      <c r="AE1848" s="20"/>
      <c r="AI1848" s="8"/>
      <c r="AJ1848" s="8"/>
      <c r="AK1848" s="8"/>
      <c r="AL1848" s="8"/>
      <c r="AM1848" s="11"/>
      <c r="AN1848" s="11"/>
      <c r="AP1848" s="8"/>
      <c r="AQ1848" s="8"/>
      <c r="AR1848" s="8"/>
      <c r="AS1848" s="8"/>
      <c r="AT1848" s="8"/>
      <c r="AU1848" s="8"/>
      <c r="AV1848" s="8"/>
      <c r="BF1848" s="8"/>
      <c r="BG1848" s="8"/>
      <c r="BH1848" s="8"/>
      <c r="BI1848" s="11"/>
      <c r="BJ1848" s="11"/>
      <c r="BK1848" s="8"/>
      <c r="BL1848" s="8"/>
      <c r="BM1848" s="8"/>
      <c r="BN1848" s="8"/>
      <c r="BO1848" s="8"/>
      <c r="BP1848" s="8"/>
      <c r="BQ1848" s="8"/>
      <c r="BR1848" s="8"/>
    </row>
    <row r="1849" spans="1:70" x14ac:dyDescent="0.3">
      <c r="A1849" s="43"/>
      <c r="J1849" s="8"/>
      <c r="M1849" s="10"/>
      <c r="P1849" s="9"/>
      <c r="Q1849" s="9"/>
      <c r="U1849" s="8"/>
      <c r="V1849" s="10"/>
      <c r="W1849"/>
      <c r="Z1849"/>
      <c r="AA1849"/>
      <c r="AD1849" s="20"/>
      <c r="AE1849" s="20"/>
      <c r="AI1849" s="8"/>
      <c r="AJ1849" s="8"/>
      <c r="AK1849" s="8"/>
      <c r="AL1849" s="8"/>
      <c r="AM1849" s="11"/>
      <c r="AN1849" s="11"/>
      <c r="AP1849" s="8"/>
      <c r="AQ1849" s="8"/>
      <c r="AR1849" s="8"/>
      <c r="AS1849" s="8"/>
      <c r="AT1849" s="8"/>
      <c r="AU1849" s="8"/>
      <c r="AV1849" s="8"/>
      <c r="BF1849" s="8"/>
      <c r="BG1849" s="8"/>
      <c r="BH1849" s="8"/>
      <c r="BI1849" s="11"/>
      <c r="BJ1849" s="11"/>
      <c r="BK1849" s="8"/>
      <c r="BL1849" s="8"/>
      <c r="BM1849" s="8"/>
      <c r="BN1849" s="8"/>
      <c r="BO1849" s="8"/>
      <c r="BP1849" s="8"/>
      <c r="BQ1849" s="8"/>
      <c r="BR1849" s="8"/>
    </row>
    <row r="1850" spans="1:70" x14ac:dyDescent="0.3">
      <c r="A1850" s="43"/>
      <c r="J1850" s="8"/>
      <c r="M1850" s="10"/>
      <c r="P1850" s="9"/>
      <c r="Q1850" s="9"/>
      <c r="U1850" s="8"/>
      <c r="V1850" s="10"/>
      <c r="W1850"/>
      <c r="Z1850"/>
      <c r="AA1850"/>
      <c r="AD1850" s="20"/>
      <c r="AE1850" s="20"/>
      <c r="AI1850" s="8"/>
      <c r="AJ1850" s="8"/>
      <c r="AK1850" s="8"/>
      <c r="AL1850" s="8"/>
      <c r="AM1850" s="11"/>
      <c r="AN1850" s="11"/>
      <c r="AP1850" s="8"/>
      <c r="AQ1850" s="8"/>
      <c r="AR1850" s="8"/>
      <c r="AS1850" s="8"/>
      <c r="AT1850" s="8"/>
      <c r="AU1850" s="8"/>
      <c r="AV1850" s="8"/>
      <c r="BF1850" s="8"/>
      <c r="BG1850" s="8"/>
      <c r="BH1850" s="8"/>
      <c r="BI1850" s="11"/>
      <c r="BJ1850" s="11"/>
      <c r="BK1850" s="8"/>
      <c r="BL1850" s="8"/>
      <c r="BM1850" s="8"/>
      <c r="BN1850" s="8"/>
      <c r="BO1850" s="8"/>
      <c r="BP1850" s="8"/>
      <c r="BQ1850" s="8"/>
      <c r="BR1850" s="8"/>
    </row>
    <row r="1851" spans="1:70" x14ac:dyDescent="0.3">
      <c r="A1851" s="43"/>
      <c r="J1851" s="8"/>
      <c r="M1851" s="10"/>
      <c r="P1851" s="9"/>
      <c r="Q1851" s="9"/>
      <c r="U1851" s="8"/>
      <c r="V1851" s="10"/>
      <c r="W1851"/>
      <c r="Z1851"/>
      <c r="AA1851"/>
      <c r="AD1851" s="20"/>
      <c r="AE1851" s="20"/>
      <c r="AI1851" s="8"/>
      <c r="AJ1851" s="8"/>
      <c r="AK1851" s="8"/>
      <c r="AL1851" s="8"/>
      <c r="AM1851" s="11"/>
      <c r="AN1851" s="11"/>
      <c r="AP1851" s="8"/>
      <c r="AQ1851" s="8"/>
      <c r="AR1851" s="8"/>
      <c r="AS1851" s="8"/>
      <c r="AT1851" s="8"/>
      <c r="AU1851" s="8"/>
      <c r="AV1851" s="8"/>
      <c r="BF1851" s="8"/>
      <c r="BG1851" s="8"/>
      <c r="BH1851" s="8"/>
      <c r="BI1851" s="11"/>
      <c r="BJ1851" s="11"/>
      <c r="BK1851" s="8"/>
      <c r="BL1851" s="8"/>
      <c r="BM1851" s="8"/>
      <c r="BN1851" s="8"/>
      <c r="BO1851" s="8"/>
      <c r="BP1851" s="8"/>
      <c r="BQ1851" s="8"/>
      <c r="BR1851" s="8"/>
    </row>
    <row r="1852" spans="1:70" x14ac:dyDescent="0.3">
      <c r="A1852" s="43"/>
      <c r="J1852" s="8"/>
      <c r="M1852" s="10"/>
      <c r="P1852" s="9"/>
      <c r="Q1852" s="9"/>
      <c r="U1852" s="8"/>
      <c r="V1852" s="10"/>
      <c r="W1852"/>
      <c r="Z1852"/>
      <c r="AA1852"/>
      <c r="AD1852" s="20"/>
      <c r="AE1852" s="20"/>
      <c r="AI1852" s="8"/>
      <c r="AJ1852" s="8"/>
      <c r="AK1852" s="8"/>
      <c r="AL1852" s="8"/>
      <c r="AM1852" s="11"/>
      <c r="AN1852" s="11"/>
      <c r="AP1852" s="8"/>
      <c r="AQ1852" s="8"/>
      <c r="AR1852" s="8"/>
      <c r="AS1852" s="8"/>
      <c r="AT1852" s="8"/>
      <c r="AU1852" s="8"/>
      <c r="AV1852" s="8"/>
      <c r="BF1852" s="8"/>
      <c r="BG1852" s="8"/>
      <c r="BH1852" s="8"/>
      <c r="BI1852" s="11"/>
      <c r="BJ1852" s="11"/>
      <c r="BK1852" s="8"/>
      <c r="BL1852" s="8"/>
      <c r="BM1852" s="8"/>
      <c r="BN1852" s="8"/>
      <c r="BO1852" s="8"/>
      <c r="BP1852" s="8"/>
      <c r="BQ1852" s="8"/>
      <c r="BR1852" s="8"/>
    </row>
    <row r="1853" spans="1:70" x14ac:dyDescent="0.3">
      <c r="A1853" s="43"/>
      <c r="J1853" s="8"/>
      <c r="M1853" s="10"/>
      <c r="P1853" s="9"/>
      <c r="Q1853" s="9"/>
      <c r="U1853" s="8"/>
      <c r="V1853" s="10"/>
      <c r="W1853"/>
      <c r="Z1853"/>
      <c r="AA1853"/>
      <c r="AD1853" s="20"/>
      <c r="AE1853" s="20"/>
      <c r="AI1853" s="8"/>
      <c r="AJ1853" s="8"/>
      <c r="AK1853" s="8"/>
      <c r="AL1853" s="8"/>
      <c r="AM1853" s="11"/>
      <c r="AN1853" s="11"/>
      <c r="AP1853" s="8"/>
      <c r="AQ1853" s="8"/>
      <c r="AR1853" s="8"/>
      <c r="AS1853" s="8"/>
      <c r="AT1853" s="8"/>
      <c r="AU1853" s="8"/>
      <c r="AV1853" s="8"/>
      <c r="BF1853" s="8"/>
      <c r="BG1853" s="8"/>
      <c r="BH1853" s="8"/>
      <c r="BI1853" s="11"/>
      <c r="BJ1853" s="11"/>
      <c r="BK1853" s="8"/>
      <c r="BL1853" s="8"/>
      <c r="BM1853" s="8"/>
      <c r="BN1853" s="8"/>
      <c r="BO1853" s="8"/>
      <c r="BP1853" s="8"/>
      <c r="BQ1853" s="8"/>
      <c r="BR1853" s="8"/>
    </row>
    <row r="1854" spans="1:70" x14ac:dyDescent="0.3">
      <c r="A1854" s="43"/>
      <c r="J1854" s="8"/>
      <c r="M1854" s="10"/>
      <c r="P1854" s="9"/>
      <c r="Q1854" s="9"/>
      <c r="U1854" s="8"/>
      <c r="V1854" s="10"/>
      <c r="W1854"/>
      <c r="Z1854"/>
      <c r="AA1854"/>
      <c r="AD1854" s="20"/>
      <c r="AE1854" s="20"/>
      <c r="AI1854" s="8"/>
      <c r="AJ1854" s="8"/>
      <c r="AK1854" s="8"/>
      <c r="AL1854" s="8"/>
      <c r="AM1854" s="11"/>
      <c r="AN1854" s="11"/>
      <c r="AP1854" s="8"/>
      <c r="AQ1854" s="8"/>
      <c r="AR1854" s="8"/>
      <c r="AS1854" s="8"/>
      <c r="AT1854" s="8"/>
      <c r="AU1854" s="8"/>
      <c r="AV1854" s="8"/>
      <c r="BF1854" s="8"/>
      <c r="BG1854" s="8"/>
      <c r="BH1854" s="8"/>
      <c r="BI1854" s="11"/>
      <c r="BJ1854" s="11"/>
      <c r="BK1854" s="8"/>
      <c r="BL1854" s="8"/>
      <c r="BM1854" s="8"/>
      <c r="BN1854" s="8"/>
      <c r="BO1854" s="8"/>
      <c r="BP1854" s="8"/>
      <c r="BQ1854" s="8"/>
      <c r="BR1854" s="8"/>
    </row>
    <row r="1855" spans="1:70" x14ac:dyDescent="0.3">
      <c r="A1855" s="43"/>
      <c r="J1855" s="8"/>
      <c r="M1855" s="10"/>
      <c r="P1855" s="9"/>
      <c r="Q1855" s="9"/>
      <c r="U1855" s="8"/>
      <c r="V1855" s="10"/>
      <c r="W1855"/>
      <c r="Z1855"/>
      <c r="AA1855"/>
      <c r="AD1855" s="20"/>
      <c r="AE1855" s="20"/>
      <c r="AI1855" s="8"/>
      <c r="AJ1855" s="8"/>
      <c r="AK1855" s="8"/>
      <c r="AL1855" s="8"/>
      <c r="AM1855" s="11"/>
      <c r="AN1855" s="11"/>
      <c r="AP1855" s="8"/>
      <c r="AQ1855" s="8"/>
      <c r="AR1855" s="8"/>
      <c r="AS1855" s="8"/>
      <c r="AT1855" s="8"/>
      <c r="AU1855" s="8"/>
      <c r="AV1855" s="8"/>
      <c r="BF1855" s="8"/>
      <c r="BG1855" s="8"/>
      <c r="BH1855" s="8"/>
      <c r="BI1855" s="11"/>
      <c r="BJ1855" s="11"/>
      <c r="BK1855" s="8"/>
      <c r="BL1855" s="8"/>
      <c r="BM1855" s="8"/>
      <c r="BN1855" s="8"/>
      <c r="BO1855" s="8"/>
      <c r="BP1855" s="8"/>
      <c r="BQ1855" s="8"/>
      <c r="BR1855" s="8"/>
    </row>
    <row r="1856" spans="1:70" x14ac:dyDescent="0.3">
      <c r="A1856" s="43"/>
      <c r="J1856" s="8"/>
      <c r="M1856" s="10"/>
      <c r="P1856" s="9"/>
      <c r="Q1856" s="9"/>
      <c r="U1856" s="8"/>
      <c r="V1856" s="10"/>
      <c r="W1856"/>
      <c r="Z1856"/>
      <c r="AA1856"/>
      <c r="AD1856" s="20"/>
      <c r="AE1856" s="20"/>
      <c r="AI1856" s="8"/>
      <c r="AJ1856" s="8"/>
      <c r="AK1856" s="8"/>
      <c r="AL1856" s="8"/>
      <c r="AM1856" s="11"/>
      <c r="AN1856" s="11"/>
      <c r="AP1856" s="8"/>
      <c r="AQ1856" s="8"/>
      <c r="AR1856" s="8"/>
      <c r="AS1856" s="8"/>
      <c r="AT1856" s="8"/>
      <c r="AU1856" s="8"/>
      <c r="AV1856" s="8"/>
      <c r="BF1856" s="8"/>
      <c r="BG1856" s="8"/>
      <c r="BH1856" s="8"/>
      <c r="BI1856" s="11"/>
      <c r="BJ1856" s="11"/>
      <c r="BK1856" s="8"/>
      <c r="BL1856" s="8"/>
      <c r="BM1856" s="8"/>
      <c r="BN1856" s="8"/>
      <c r="BO1856" s="8"/>
      <c r="BP1856" s="8"/>
      <c r="BQ1856" s="8"/>
      <c r="BR1856" s="8"/>
    </row>
    <row r="1857" spans="1:70" x14ac:dyDescent="0.3">
      <c r="A1857" s="43"/>
      <c r="J1857" s="8"/>
      <c r="M1857" s="10"/>
      <c r="P1857" s="9"/>
      <c r="Q1857" s="9"/>
      <c r="U1857" s="8"/>
      <c r="V1857" s="10"/>
      <c r="W1857"/>
      <c r="Z1857"/>
      <c r="AA1857"/>
      <c r="AD1857" s="20"/>
      <c r="AE1857" s="20"/>
      <c r="AI1857" s="8"/>
      <c r="AJ1857" s="8"/>
      <c r="AK1857" s="8"/>
      <c r="AL1857" s="8"/>
      <c r="AM1857" s="11"/>
      <c r="AN1857" s="11"/>
      <c r="AP1857" s="8"/>
      <c r="AQ1857" s="8"/>
      <c r="AR1857" s="8"/>
      <c r="AS1857" s="8"/>
      <c r="AT1857" s="8"/>
      <c r="AU1857" s="8"/>
      <c r="AV1857" s="8"/>
      <c r="BF1857" s="8"/>
      <c r="BG1857" s="8"/>
      <c r="BH1857" s="8"/>
      <c r="BI1857" s="11"/>
      <c r="BJ1857" s="11"/>
      <c r="BK1857" s="8"/>
      <c r="BL1857" s="8"/>
      <c r="BM1857" s="8"/>
      <c r="BN1857" s="8"/>
      <c r="BO1857" s="8"/>
      <c r="BP1857" s="8"/>
      <c r="BQ1857" s="8"/>
      <c r="BR1857" s="8"/>
    </row>
    <row r="1858" spans="1:70" x14ac:dyDescent="0.3">
      <c r="A1858" s="43"/>
      <c r="J1858" s="8"/>
      <c r="M1858" s="10"/>
      <c r="P1858" s="9"/>
      <c r="Q1858" s="9"/>
      <c r="U1858" s="8"/>
      <c r="V1858" s="10"/>
      <c r="W1858"/>
      <c r="Z1858"/>
      <c r="AA1858"/>
      <c r="AD1858" s="20"/>
      <c r="AE1858" s="20"/>
      <c r="AI1858" s="8"/>
      <c r="AJ1858" s="8"/>
      <c r="AK1858" s="8"/>
      <c r="AL1858" s="8"/>
      <c r="AM1858" s="11"/>
      <c r="AN1858" s="11"/>
      <c r="AP1858" s="8"/>
      <c r="AQ1858" s="8"/>
      <c r="AR1858" s="8"/>
      <c r="AS1858" s="8"/>
      <c r="AT1858" s="8"/>
      <c r="AU1858" s="8"/>
      <c r="AV1858" s="8"/>
      <c r="BF1858" s="8"/>
      <c r="BG1858" s="8"/>
      <c r="BH1858" s="8"/>
      <c r="BI1858" s="11"/>
      <c r="BJ1858" s="11"/>
      <c r="BK1858" s="8"/>
      <c r="BL1858" s="8"/>
      <c r="BM1858" s="8"/>
      <c r="BN1858" s="8"/>
      <c r="BO1858" s="8"/>
      <c r="BP1858" s="8"/>
      <c r="BQ1858" s="8"/>
      <c r="BR1858" s="8"/>
    </row>
    <row r="1859" spans="1:70" x14ac:dyDescent="0.3">
      <c r="A1859" s="43"/>
      <c r="J1859" s="8"/>
      <c r="M1859" s="10"/>
      <c r="P1859" s="9"/>
      <c r="Q1859" s="9"/>
      <c r="U1859" s="8"/>
      <c r="V1859" s="10"/>
      <c r="W1859"/>
      <c r="Z1859"/>
      <c r="AA1859"/>
      <c r="AD1859" s="20"/>
      <c r="AE1859" s="20"/>
      <c r="AI1859" s="8"/>
      <c r="AJ1859" s="8"/>
      <c r="AK1859" s="8"/>
      <c r="AL1859" s="8"/>
      <c r="AM1859" s="11"/>
      <c r="AN1859" s="11"/>
      <c r="AP1859" s="8"/>
      <c r="AQ1859" s="8"/>
      <c r="AR1859" s="8"/>
      <c r="AS1859" s="8"/>
      <c r="AT1859" s="8"/>
      <c r="AU1859" s="8"/>
      <c r="AV1859" s="8"/>
      <c r="BF1859" s="8"/>
      <c r="BG1859" s="8"/>
      <c r="BH1859" s="8"/>
      <c r="BI1859" s="11"/>
      <c r="BJ1859" s="11"/>
      <c r="BK1859" s="8"/>
      <c r="BL1859" s="8"/>
      <c r="BM1859" s="8"/>
      <c r="BN1859" s="8"/>
      <c r="BO1859" s="8"/>
      <c r="BP1859" s="8"/>
      <c r="BQ1859" s="8"/>
      <c r="BR1859" s="8"/>
    </row>
    <row r="1860" spans="1:70" x14ac:dyDescent="0.3">
      <c r="A1860" s="43"/>
      <c r="J1860" s="8"/>
      <c r="M1860" s="10"/>
      <c r="P1860" s="9"/>
      <c r="Q1860" s="9"/>
      <c r="U1860" s="8"/>
      <c r="V1860" s="10"/>
      <c r="W1860"/>
      <c r="Z1860"/>
      <c r="AA1860"/>
      <c r="AD1860" s="20"/>
      <c r="AE1860" s="20"/>
      <c r="AI1860" s="8"/>
      <c r="AJ1860" s="8"/>
      <c r="AK1860" s="8"/>
      <c r="AL1860" s="8"/>
      <c r="AM1860" s="11"/>
      <c r="AN1860" s="11"/>
      <c r="AP1860" s="8"/>
      <c r="AQ1860" s="8"/>
      <c r="AR1860" s="8"/>
      <c r="AS1860" s="8"/>
      <c r="AT1860" s="8"/>
      <c r="AU1860" s="8"/>
      <c r="AV1860" s="8"/>
      <c r="BF1860" s="8"/>
      <c r="BG1860" s="8"/>
      <c r="BH1860" s="8"/>
      <c r="BI1860" s="11"/>
      <c r="BJ1860" s="11"/>
      <c r="BK1860" s="8"/>
      <c r="BL1860" s="8"/>
      <c r="BM1860" s="8"/>
      <c r="BN1860" s="8"/>
      <c r="BO1860" s="8"/>
      <c r="BP1860" s="8"/>
      <c r="BQ1860" s="8"/>
      <c r="BR1860" s="8"/>
    </row>
    <row r="1861" spans="1:70" x14ac:dyDescent="0.3">
      <c r="A1861" s="43"/>
      <c r="J1861" s="8"/>
      <c r="M1861" s="10"/>
      <c r="P1861" s="9"/>
      <c r="Q1861" s="9"/>
      <c r="U1861" s="8"/>
      <c r="V1861" s="10"/>
      <c r="W1861"/>
      <c r="Z1861"/>
      <c r="AA1861"/>
      <c r="AD1861" s="20"/>
      <c r="AE1861" s="20"/>
      <c r="AI1861" s="8"/>
      <c r="AJ1861" s="8"/>
      <c r="AK1861" s="8"/>
      <c r="AL1861" s="8"/>
      <c r="AM1861" s="11"/>
      <c r="AN1861" s="11"/>
      <c r="AP1861" s="8"/>
      <c r="AQ1861" s="8"/>
      <c r="AR1861" s="8"/>
      <c r="AS1861" s="8"/>
      <c r="AT1861" s="8"/>
      <c r="AU1861" s="8"/>
      <c r="AV1861" s="8"/>
      <c r="BF1861" s="8"/>
      <c r="BG1861" s="8"/>
      <c r="BH1861" s="8"/>
      <c r="BI1861" s="11"/>
      <c r="BJ1861" s="11"/>
      <c r="BK1861" s="8"/>
      <c r="BL1861" s="8"/>
      <c r="BM1861" s="8"/>
      <c r="BN1861" s="8"/>
      <c r="BO1861" s="8"/>
      <c r="BP1861" s="8"/>
      <c r="BQ1861" s="8"/>
      <c r="BR1861" s="8"/>
    </row>
    <row r="1862" spans="1:70" x14ac:dyDescent="0.3">
      <c r="A1862" s="43"/>
      <c r="J1862" s="8"/>
      <c r="M1862" s="10"/>
      <c r="P1862" s="9"/>
      <c r="Q1862" s="9"/>
      <c r="U1862" s="8"/>
      <c r="V1862" s="10"/>
      <c r="W1862"/>
      <c r="Z1862"/>
      <c r="AA1862"/>
      <c r="AD1862" s="20"/>
      <c r="AE1862" s="20"/>
      <c r="AI1862" s="8"/>
      <c r="AJ1862" s="8"/>
      <c r="AK1862" s="8"/>
      <c r="AL1862" s="8"/>
      <c r="AM1862" s="11"/>
      <c r="AN1862" s="11"/>
      <c r="AP1862" s="8"/>
      <c r="AQ1862" s="8"/>
      <c r="AR1862" s="8"/>
      <c r="AS1862" s="8"/>
      <c r="AT1862" s="8"/>
      <c r="AU1862" s="8"/>
      <c r="AV1862" s="8"/>
      <c r="BF1862" s="8"/>
      <c r="BG1862" s="8"/>
      <c r="BH1862" s="8"/>
      <c r="BI1862" s="11"/>
      <c r="BJ1862" s="11"/>
      <c r="BK1862" s="8"/>
      <c r="BL1862" s="8"/>
      <c r="BM1862" s="8"/>
      <c r="BN1862" s="8"/>
      <c r="BO1862" s="8"/>
      <c r="BP1862" s="8"/>
      <c r="BQ1862" s="8"/>
      <c r="BR1862" s="8"/>
    </row>
    <row r="1863" spans="1:70" x14ac:dyDescent="0.3">
      <c r="A1863" s="43"/>
      <c r="J1863" s="8"/>
      <c r="M1863" s="10"/>
      <c r="P1863" s="9"/>
      <c r="Q1863" s="9"/>
      <c r="U1863" s="8"/>
      <c r="V1863" s="10"/>
      <c r="W1863"/>
      <c r="Z1863"/>
      <c r="AA1863"/>
      <c r="AD1863" s="20"/>
      <c r="AE1863" s="20"/>
      <c r="AI1863" s="8"/>
      <c r="AJ1863" s="8"/>
      <c r="AK1863" s="8"/>
      <c r="AL1863" s="8"/>
      <c r="AM1863" s="11"/>
      <c r="AN1863" s="11"/>
      <c r="AP1863" s="8"/>
      <c r="AQ1863" s="8"/>
      <c r="AR1863" s="8"/>
      <c r="AS1863" s="8"/>
      <c r="AT1863" s="8"/>
      <c r="AU1863" s="8"/>
      <c r="AV1863" s="8"/>
      <c r="BF1863" s="8"/>
      <c r="BG1863" s="8"/>
      <c r="BH1863" s="8"/>
      <c r="BI1863" s="11"/>
      <c r="BJ1863" s="11"/>
      <c r="BK1863" s="8"/>
      <c r="BL1863" s="8"/>
      <c r="BM1863" s="8"/>
      <c r="BN1863" s="8"/>
      <c r="BO1863" s="8"/>
      <c r="BP1863" s="8"/>
      <c r="BQ1863" s="8"/>
      <c r="BR1863" s="8"/>
    </row>
    <row r="1864" spans="1:70" x14ac:dyDescent="0.3">
      <c r="A1864" s="43"/>
      <c r="J1864" s="8"/>
      <c r="M1864" s="10"/>
      <c r="P1864" s="9"/>
      <c r="Q1864" s="9"/>
      <c r="U1864" s="8"/>
      <c r="V1864" s="10"/>
      <c r="W1864"/>
      <c r="Z1864"/>
      <c r="AA1864"/>
      <c r="AD1864" s="20"/>
      <c r="AE1864" s="20"/>
      <c r="AI1864" s="8"/>
      <c r="AJ1864" s="8"/>
      <c r="AK1864" s="8"/>
      <c r="AL1864" s="8"/>
      <c r="AM1864" s="11"/>
      <c r="AN1864" s="11"/>
      <c r="AP1864" s="8"/>
      <c r="AQ1864" s="8"/>
      <c r="AR1864" s="8"/>
      <c r="AS1864" s="8"/>
      <c r="AT1864" s="8"/>
      <c r="AU1864" s="8"/>
      <c r="AV1864" s="8"/>
      <c r="BF1864" s="8"/>
      <c r="BG1864" s="8"/>
      <c r="BH1864" s="8"/>
      <c r="BI1864" s="11"/>
      <c r="BJ1864" s="11"/>
      <c r="BK1864" s="8"/>
      <c r="BL1864" s="8"/>
      <c r="BM1864" s="8"/>
      <c r="BN1864" s="8"/>
      <c r="BO1864" s="8"/>
      <c r="BP1864" s="8"/>
      <c r="BQ1864" s="8"/>
      <c r="BR1864" s="8"/>
    </row>
    <row r="1865" spans="1:70" x14ac:dyDescent="0.3">
      <c r="A1865" s="43"/>
      <c r="J1865" s="8"/>
      <c r="M1865" s="10"/>
      <c r="P1865" s="9"/>
      <c r="Q1865" s="9"/>
      <c r="U1865" s="8"/>
      <c r="V1865" s="10"/>
      <c r="W1865"/>
      <c r="Z1865"/>
      <c r="AA1865"/>
      <c r="AD1865" s="20"/>
      <c r="AE1865" s="20"/>
      <c r="AI1865" s="8"/>
      <c r="AJ1865" s="8"/>
      <c r="AK1865" s="8"/>
      <c r="AL1865" s="8"/>
      <c r="AM1865" s="11"/>
      <c r="AN1865" s="11"/>
      <c r="AP1865" s="8"/>
      <c r="AQ1865" s="8"/>
      <c r="AR1865" s="8"/>
      <c r="AS1865" s="8"/>
      <c r="AT1865" s="8"/>
      <c r="AU1865" s="8"/>
      <c r="AV1865" s="8"/>
      <c r="BF1865" s="8"/>
      <c r="BG1865" s="8"/>
      <c r="BH1865" s="8"/>
      <c r="BI1865" s="11"/>
      <c r="BJ1865" s="11"/>
      <c r="BK1865" s="8"/>
      <c r="BL1865" s="8"/>
      <c r="BM1865" s="8"/>
      <c r="BN1865" s="8"/>
      <c r="BO1865" s="8"/>
      <c r="BP1865" s="8"/>
      <c r="BQ1865" s="8"/>
      <c r="BR1865" s="8"/>
    </row>
    <row r="1866" spans="1:70" x14ac:dyDescent="0.3">
      <c r="A1866" s="43"/>
      <c r="J1866" s="8"/>
      <c r="M1866" s="10"/>
      <c r="P1866" s="9"/>
      <c r="Q1866" s="9"/>
      <c r="U1866" s="8"/>
      <c r="V1866" s="10"/>
      <c r="W1866"/>
      <c r="Z1866"/>
      <c r="AA1866"/>
      <c r="AD1866" s="20"/>
      <c r="AE1866" s="20"/>
      <c r="AI1866" s="8"/>
      <c r="AJ1866" s="8"/>
      <c r="AK1866" s="8"/>
      <c r="AL1866" s="8"/>
      <c r="AM1866" s="11"/>
      <c r="AN1866" s="11"/>
      <c r="AP1866" s="8"/>
      <c r="AQ1866" s="8"/>
      <c r="AR1866" s="8"/>
      <c r="AS1866" s="8"/>
      <c r="AT1866" s="8"/>
      <c r="AU1866" s="8"/>
      <c r="AV1866" s="8"/>
      <c r="BF1866" s="8"/>
      <c r="BG1866" s="8"/>
      <c r="BH1866" s="8"/>
      <c r="BI1866" s="11"/>
      <c r="BJ1866" s="11"/>
      <c r="BK1866" s="8"/>
      <c r="BL1866" s="8"/>
      <c r="BM1866" s="8"/>
      <c r="BN1866" s="8"/>
      <c r="BO1866" s="8"/>
      <c r="BP1866" s="8"/>
      <c r="BQ1866" s="8"/>
      <c r="BR1866" s="8"/>
    </row>
    <row r="1867" spans="1:70" x14ac:dyDescent="0.3">
      <c r="A1867" s="43"/>
      <c r="J1867" s="8"/>
      <c r="M1867" s="10"/>
      <c r="P1867" s="9"/>
      <c r="Q1867" s="9"/>
      <c r="U1867" s="8"/>
      <c r="V1867" s="10"/>
      <c r="W1867"/>
      <c r="Z1867"/>
      <c r="AA1867"/>
      <c r="AD1867" s="20"/>
      <c r="AE1867" s="20"/>
      <c r="AI1867" s="8"/>
      <c r="AJ1867" s="8"/>
      <c r="AK1867" s="8"/>
      <c r="AL1867" s="8"/>
      <c r="AM1867" s="11"/>
      <c r="AN1867" s="11"/>
      <c r="AP1867" s="8"/>
      <c r="AQ1867" s="8"/>
      <c r="AR1867" s="8"/>
      <c r="AS1867" s="8"/>
      <c r="AT1867" s="8"/>
      <c r="AU1867" s="8"/>
      <c r="AV1867" s="8"/>
      <c r="BF1867" s="8"/>
      <c r="BG1867" s="8"/>
      <c r="BH1867" s="8"/>
      <c r="BI1867" s="11"/>
      <c r="BJ1867" s="11"/>
      <c r="BK1867" s="8"/>
      <c r="BL1867" s="8"/>
      <c r="BM1867" s="8"/>
      <c r="BN1867" s="8"/>
      <c r="BO1867" s="8"/>
      <c r="BP1867" s="8"/>
      <c r="BQ1867" s="8"/>
      <c r="BR1867" s="8"/>
    </row>
    <row r="1868" spans="1:70" x14ac:dyDescent="0.3">
      <c r="A1868" s="43"/>
      <c r="J1868" s="8"/>
      <c r="M1868" s="10"/>
      <c r="P1868" s="9"/>
      <c r="Q1868" s="9"/>
      <c r="U1868" s="8"/>
      <c r="V1868" s="10"/>
      <c r="W1868"/>
      <c r="Z1868"/>
      <c r="AA1868"/>
      <c r="AD1868" s="20"/>
      <c r="AE1868" s="20"/>
      <c r="AI1868" s="8"/>
      <c r="AJ1868" s="8"/>
      <c r="AK1868" s="8"/>
      <c r="AL1868" s="8"/>
      <c r="AM1868" s="11"/>
      <c r="AN1868" s="11"/>
      <c r="AP1868" s="8"/>
      <c r="AQ1868" s="8"/>
      <c r="AR1868" s="8"/>
      <c r="AS1868" s="8"/>
      <c r="AT1868" s="8"/>
      <c r="AU1868" s="8"/>
      <c r="AV1868" s="8"/>
      <c r="BF1868" s="8"/>
      <c r="BG1868" s="8"/>
      <c r="BH1868" s="8"/>
      <c r="BI1868" s="11"/>
      <c r="BJ1868" s="11"/>
      <c r="BK1868" s="8"/>
      <c r="BL1868" s="8"/>
      <c r="BM1868" s="8"/>
      <c r="BN1868" s="8"/>
      <c r="BO1868" s="8"/>
      <c r="BP1868" s="8"/>
      <c r="BQ1868" s="8"/>
      <c r="BR1868" s="8"/>
    </row>
    <row r="1869" spans="1:70" x14ac:dyDescent="0.3">
      <c r="A1869" s="43"/>
      <c r="J1869" s="8"/>
      <c r="M1869" s="10"/>
      <c r="P1869" s="9"/>
      <c r="Q1869" s="9"/>
      <c r="U1869" s="8"/>
      <c r="V1869" s="10"/>
      <c r="W1869"/>
      <c r="Z1869"/>
      <c r="AA1869"/>
      <c r="AD1869" s="20"/>
      <c r="AE1869" s="20"/>
      <c r="AI1869" s="8"/>
      <c r="AJ1869" s="8"/>
      <c r="AK1869" s="8"/>
      <c r="AL1869" s="8"/>
      <c r="AM1869" s="11"/>
      <c r="AN1869" s="11"/>
      <c r="AP1869" s="8"/>
      <c r="AQ1869" s="8"/>
      <c r="AR1869" s="8"/>
      <c r="AS1869" s="8"/>
      <c r="AT1869" s="8"/>
      <c r="AU1869" s="8"/>
      <c r="AV1869" s="8"/>
      <c r="BF1869" s="8"/>
      <c r="BG1869" s="8"/>
      <c r="BH1869" s="8"/>
      <c r="BI1869" s="11"/>
      <c r="BJ1869" s="11"/>
      <c r="BK1869" s="8"/>
      <c r="BL1869" s="8"/>
      <c r="BM1869" s="8"/>
      <c r="BN1869" s="8"/>
      <c r="BO1869" s="8"/>
      <c r="BP1869" s="8"/>
      <c r="BQ1869" s="8"/>
      <c r="BR1869" s="8"/>
    </row>
    <row r="1870" spans="1:70" x14ac:dyDescent="0.3">
      <c r="A1870" s="43"/>
      <c r="J1870" s="8"/>
      <c r="M1870" s="10"/>
      <c r="P1870" s="9"/>
      <c r="Q1870" s="9"/>
      <c r="U1870" s="8"/>
      <c r="V1870" s="10"/>
      <c r="W1870"/>
      <c r="Z1870"/>
      <c r="AA1870"/>
      <c r="AD1870" s="20"/>
      <c r="AE1870" s="20"/>
      <c r="AI1870" s="8"/>
      <c r="AJ1870" s="8"/>
      <c r="AK1870" s="8"/>
      <c r="AL1870" s="8"/>
      <c r="AM1870" s="11"/>
      <c r="AN1870" s="11"/>
      <c r="AP1870" s="8"/>
      <c r="AQ1870" s="8"/>
      <c r="AR1870" s="8"/>
      <c r="AS1870" s="8"/>
      <c r="AT1870" s="8"/>
      <c r="AU1870" s="8"/>
      <c r="AV1870" s="8"/>
      <c r="BF1870" s="8"/>
      <c r="BG1870" s="8"/>
      <c r="BH1870" s="8"/>
      <c r="BI1870" s="11"/>
      <c r="BJ1870" s="11"/>
      <c r="BK1870" s="8"/>
      <c r="BL1870" s="8"/>
      <c r="BM1870" s="8"/>
      <c r="BN1870" s="8"/>
      <c r="BO1870" s="8"/>
      <c r="BP1870" s="8"/>
      <c r="BQ1870" s="8"/>
      <c r="BR1870" s="8"/>
    </row>
    <row r="1871" spans="1:70" x14ac:dyDescent="0.3">
      <c r="A1871" s="43"/>
      <c r="J1871" s="8"/>
      <c r="M1871" s="10"/>
      <c r="P1871" s="9"/>
      <c r="Q1871" s="9"/>
      <c r="U1871" s="8"/>
      <c r="V1871" s="10"/>
      <c r="W1871"/>
      <c r="Z1871"/>
      <c r="AA1871"/>
      <c r="AD1871" s="20"/>
      <c r="AE1871" s="20"/>
      <c r="AI1871" s="8"/>
      <c r="AJ1871" s="8"/>
      <c r="AK1871" s="8"/>
      <c r="AL1871" s="8"/>
      <c r="AM1871" s="11"/>
      <c r="AN1871" s="11"/>
      <c r="AP1871" s="8"/>
      <c r="AQ1871" s="8"/>
      <c r="AR1871" s="8"/>
      <c r="AS1871" s="8"/>
      <c r="AT1871" s="8"/>
      <c r="AU1871" s="8"/>
      <c r="AV1871" s="8"/>
      <c r="BF1871" s="8"/>
      <c r="BG1871" s="8"/>
      <c r="BH1871" s="8"/>
      <c r="BI1871" s="11"/>
      <c r="BJ1871" s="11"/>
      <c r="BK1871" s="8"/>
      <c r="BL1871" s="8"/>
      <c r="BM1871" s="8"/>
      <c r="BN1871" s="8"/>
      <c r="BO1871" s="8"/>
      <c r="BP1871" s="8"/>
      <c r="BQ1871" s="8"/>
      <c r="BR1871" s="8"/>
    </row>
    <row r="1872" spans="1:70" x14ac:dyDescent="0.3">
      <c r="A1872" s="43"/>
      <c r="J1872" s="8"/>
      <c r="M1872" s="10"/>
      <c r="P1872" s="9"/>
      <c r="Q1872" s="9"/>
      <c r="U1872" s="8"/>
      <c r="V1872" s="10"/>
      <c r="W1872"/>
      <c r="Z1872"/>
      <c r="AA1872"/>
      <c r="AD1872" s="20"/>
      <c r="AE1872" s="20"/>
      <c r="AI1872" s="8"/>
      <c r="AJ1872" s="8"/>
      <c r="AK1872" s="8"/>
      <c r="AL1872" s="8"/>
      <c r="AM1872" s="11"/>
      <c r="AN1872" s="11"/>
      <c r="AP1872" s="8"/>
      <c r="AQ1872" s="8"/>
      <c r="AR1872" s="8"/>
      <c r="AS1872" s="8"/>
      <c r="AT1872" s="8"/>
      <c r="AU1872" s="8"/>
      <c r="AV1872" s="8"/>
      <c r="BF1872" s="8"/>
      <c r="BG1872" s="8"/>
      <c r="BH1872" s="8"/>
      <c r="BI1872" s="11"/>
      <c r="BJ1872" s="11"/>
      <c r="BK1872" s="8"/>
      <c r="BL1872" s="8"/>
      <c r="BM1872" s="8"/>
      <c r="BN1872" s="8"/>
      <c r="BO1872" s="8"/>
      <c r="BP1872" s="8"/>
      <c r="BQ1872" s="8"/>
      <c r="BR1872" s="8"/>
    </row>
    <row r="1873" spans="1:70" x14ac:dyDescent="0.3">
      <c r="A1873" s="43"/>
      <c r="J1873" s="8"/>
      <c r="M1873" s="10"/>
      <c r="P1873" s="9"/>
      <c r="Q1873" s="9"/>
      <c r="U1873" s="8"/>
      <c r="V1873" s="10"/>
      <c r="W1873"/>
      <c r="Z1873"/>
      <c r="AA1873"/>
      <c r="AD1873" s="20"/>
      <c r="AE1873" s="20"/>
      <c r="AI1873" s="8"/>
      <c r="AJ1873" s="8"/>
      <c r="AK1873" s="8"/>
      <c r="AL1873" s="8"/>
      <c r="AM1873" s="11"/>
      <c r="AN1873" s="11"/>
      <c r="AP1873" s="8"/>
      <c r="AQ1873" s="8"/>
      <c r="AR1873" s="8"/>
      <c r="AS1873" s="8"/>
      <c r="AT1873" s="8"/>
      <c r="AU1873" s="8"/>
      <c r="AV1873" s="8"/>
      <c r="BF1873" s="8"/>
      <c r="BG1873" s="8"/>
      <c r="BH1873" s="8"/>
      <c r="BI1873" s="11"/>
      <c r="BJ1873" s="11"/>
      <c r="BK1873" s="8"/>
      <c r="BL1873" s="8"/>
      <c r="BM1873" s="8"/>
      <c r="BN1873" s="8"/>
      <c r="BO1873" s="8"/>
      <c r="BP1873" s="8"/>
      <c r="BQ1873" s="8"/>
      <c r="BR1873" s="8"/>
    </row>
    <row r="1874" spans="1:70" x14ac:dyDescent="0.3">
      <c r="A1874" s="43"/>
      <c r="J1874" s="8"/>
      <c r="M1874" s="10"/>
      <c r="P1874" s="9"/>
      <c r="Q1874" s="9"/>
      <c r="U1874" s="8"/>
      <c r="V1874" s="10"/>
      <c r="W1874"/>
      <c r="Z1874"/>
      <c r="AA1874"/>
      <c r="AD1874" s="20"/>
      <c r="AE1874" s="20"/>
      <c r="AI1874" s="8"/>
      <c r="AJ1874" s="8"/>
      <c r="AK1874" s="8"/>
      <c r="AL1874" s="8"/>
      <c r="AM1874" s="11"/>
      <c r="AN1874" s="11"/>
      <c r="AP1874" s="8"/>
      <c r="AQ1874" s="8"/>
      <c r="AR1874" s="8"/>
      <c r="AS1874" s="8"/>
      <c r="AT1874" s="8"/>
      <c r="AU1874" s="8"/>
      <c r="AV1874" s="8"/>
      <c r="BF1874" s="8"/>
      <c r="BG1874" s="8"/>
      <c r="BH1874" s="8"/>
      <c r="BI1874" s="11"/>
      <c r="BJ1874" s="11"/>
      <c r="BK1874" s="8"/>
      <c r="BL1874" s="8"/>
      <c r="BM1874" s="8"/>
      <c r="BN1874" s="8"/>
      <c r="BO1874" s="8"/>
      <c r="BP1874" s="8"/>
      <c r="BQ1874" s="8"/>
      <c r="BR1874" s="8"/>
    </row>
    <row r="1875" spans="1:70" x14ac:dyDescent="0.3">
      <c r="A1875" s="43"/>
      <c r="J1875" s="8"/>
      <c r="M1875" s="10"/>
      <c r="P1875" s="9"/>
      <c r="Q1875" s="9"/>
      <c r="U1875" s="8"/>
      <c r="V1875" s="10"/>
      <c r="W1875"/>
      <c r="Z1875"/>
      <c r="AA1875"/>
      <c r="AD1875" s="20"/>
      <c r="AE1875" s="20"/>
      <c r="AI1875" s="8"/>
      <c r="AJ1875" s="8"/>
      <c r="AK1875" s="8"/>
      <c r="AL1875" s="8"/>
      <c r="AM1875" s="11"/>
      <c r="AN1875" s="11"/>
      <c r="AP1875" s="8"/>
      <c r="AQ1875" s="8"/>
      <c r="AR1875" s="8"/>
      <c r="AS1875" s="8"/>
      <c r="AT1875" s="8"/>
      <c r="AU1875" s="8"/>
      <c r="AV1875" s="8"/>
      <c r="BF1875" s="8"/>
      <c r="BG1875" s="8"/>
      <c r="BH1875" s="8"/>
      <c r="BI1875" s="11"/>
      <c r="BJ1875" s="11"/>
      <c r="BK1875" s="8"/>
      <c r="BL1875" s="8"/>
      <c r="BM1875" s="8"/>
      <c r="BN1875" s="8"/>
      <c r="BO1875" s="8"/>
      <c r="BP1875" s="8"/>
      <c r="BQ1875" s="8"/>
      <c r="BR1875" s="8"/>
    </row>
    <row r="1876" spans="1:70" x14ac:dyDescent="0.3">
      <c r="A1876" s="43"/>
      <c r="J1876" s="8"/>
      <c r="M1876" s="10"/>
      <c r="P1876" s="9"/>
      <c r="Q1876" s="9"/>
      <c r="U1876" s="8"/>
      <c r="V1876" s="10"/>
      <c r="W1876"/>
      <c r="Z1876"/>
      <c r="AA1876"/>
      <c r="AD1876" s="20"/>
      <c r="AE1876" s="20"/>
      <c r="AI1876" s="8"/>
      <c r="AJ1876" s="8"/>
      <c r="AK1876" s="8"/>
      <c r="AL1876" s="8"/>
      <c r="AM1876" s="11"/>
      <c r="AN1876" s="11"/>
      <c r="AP1876" s="8"/>
      <c r="AQ1876" s="8"/>
      <c r="AR1876" s="8"/>
      <c r="AS1876" s="8"/>
      <c r="AT1876" s="8"/>
      <c r="AU1876" s="8"/>
      <c r="AV1876" s="8"/>
      <c r="BF1876" s="8"/>
      <c r="BG1876" s="8"/>
      <c r="BH1876" s="8"/>
      <c r="BI1876" s="11"/>
      <c r="BJ1876" s="11"/>
      <c r="BK1876" s="8"/>
      <c r="BL1876" s="8"/>
      <c r="BM1876" s="8"/>
      <c r="BN1876" s="8"/>
      <c r="BO1876" s="8"/>
      <c r="BP1876" s="8"/>
      <c r="BQ1876" s="8"/>
      <c r="BR1876" s="8"/>
    </row>
    <row r="1877" spans="1:70" x14ac:dyDescent="0.3">
      <c r="A1877" s="43"/>
      <c r="J1877" s="8"/>
      <c r="M1877" s="10"/>
      <c r="P1877" s="9"/>
      <c r="Q1877" s="9"/>
      <c r="U1877" s="8"/>
      <c r="V1877" s="10"/>
      <c r="W1877"/>
      <c r="Z1877"/>
      <c r="AA1877"/>
      <c r="AD1877" s="20"/>
      <c r="AE1877" s="20"/>
      <c r="AI1877" s="8"/>
      <c r="AJ1877" s="8"/>
      <c r="AK1877" s="8"/>
      <c r="AL1877" s="8"/>
      <c r="AM1877" s="11"/>
      <c r="AN1877" s="11"/>
      <c r="AP1877" s="8"/>
      <c r="AQ1877" s="8"/>
      <c r="AR1877" s="8"/>
      <c r="AS1877" s="8"/>
      <c r="AT1877" s="8"/>
      <c r="AU1877" s="8"/>
      <c r="AV1877" s="8"/>
      <c r="BF1877" s="8"/>
      <c r="BG1877" s="8"/>
      <c r="BH1877" s="8"/>
      <c r="BI1877" s="11"/>
      <c r="BJ1877" s="11"/>
      <c r="BK1877" s="8"/>
      <c r="BL1877" s="8"/>
      <c r="BM1877" s="8"/>
      <c r="BN1877" s="8"/>
      <c r="BO1877" s="8"/>
      <c r="BP1877" s="8"/>
      <c r="BQ1877" s="8"/>
      <c r="BR1877" s="8"/>
    </row>
    <row r="1878" spans="1:70" x14ac:dyDescent="0.3">
      <c r="A1878" s="43"/>
      <c r="J1878" s="8"/>
      <c r="M1878" s="10"/>
      <c r="P1878" s="9"/>
      <c r="Q1878" s="9"/>
      <c r="U1878" s="8"/>
      <c r="V1878" s="10"/>
      <c r="W1878"/>
      <c r="Z1878"/>
      <c r="AA1878"/>
      <c r="AD1878" s="20"/>
      <c r="AE1878" s="20"/>
      <c r="AI1878" s="8"/>
      <c r="AJ1878" s="8"/>
      <c r="AK1878" s="8"/>
      <c r="AL1878" s="8"/>
      <c r="AM1878" s="11"/>
      <c r="AN1878" s="11"/>
      <c r="AP1878" s="8"/>
      <c r="AQ1878" s="8"/>
      <c r="AR1878" s="8"/>
      <c r="AS1878" s="8"/>
      <c r="AT1878" s="8"/>
      <c r="AU1878" s="8"/>
      <c r="AV1878" s="8"/>
      <c r="BF1878" s="8"/>
      <c r="BG1878" s="8"/>
      <c r="BH1878" s="8"/>
      <c r="BI1878" s="11"/>
      <c r="BJ1878" s="11"/>
      <c r="BK1878" s="8"/>
      <c r="BL1878" s="8"/>
      <c r="BM1878" s="8"/>
      <c r="BN1878" s="8"/>
      <c r="BO1878" s="8"/>
      <c r="BP1878" s="8"/>
      <c r="BQ1878" s="8"/>
      <c r="BR1878" s="8"/>
    </row>
    <row r="1879" spans="1:70" x14ac:dyDescent="0.3">
      <c r="A1879" s="43"/>
      <c r="J1879" s="8"/>
      <c r="M1879" s="10"/>
      <c r="P1879" s="9"/>
      <c r="Q1879" s="9"/>
      <c r="U1879" s="8"/>
      <c r="V1879" s="10"/>
      <c r="W1879"/>
      <c r="Z1879"/>
      <c r="AA1879"/>
      <c r="AD1879" s="20"/>
      <c r="AE1879" s="20"/>
      <c r="AI1879" s="8"/>
      <c r="AJ1879" s="8"/>
      <c r="AK1879" s="8"/>
      <c r="AL1879" s="8"/>
      <c r="AM1879" s="11"/>
      <c r="AN1879" s="11"/>
      <c r="AP1879" s="8"/>
      <c r="AQ1879" s="8"/>
      <c r="AR1879" s="8"/>
      <c r="AS1879" s="8"/>
      <c r="AT1879" s="8"/>
      <c r="AU1879" s="8"/>
      <c r="AV1879" s="8"/>
      <c r="BF1879" s="8"/>
      <c r="BG1879" s="8"/>
      <c r="BH1879" s="8"/>
      <c r="BI1879" s="11"/>
      <c r="BJ1879" s="11"/>
      <c r="BK1879" s="8"/>
      <c r="BL1879" s="8"/>
      <c r="BM1879" s="8"/>
      <c r="BN1879" s="8"/>
      <c r="BO1879" s="8"/>
      <c r="BP1879" s="8"/>
      <c r="BQ1879" s="8"/>
      <c r="BR1879" s="8"/>
    </row>
    <row r="1880" spans="1:70" x14ac:dyDescent="0.3">
      <c r="A1880" s="43"/>
      <c r="J1880" s="8"/>
      <c r="M1880" s="10"/>
      <c r="P1880" s="9"/>
      <c r="Q1880" s="9"/>
      <c r="U1880" s="8"/>
      <c r="V1880" s="10"/>
      <c r="W1880"/>
      <c r="Z1880"/>
      <c r="AA1880"/>
      <c r="AD1880" s="20"/>
      <c r="AE1880" s="20"/>
      <c r="AI1880" s="8"/>
      <c r="AJ1880" s="8"/>
      <c r="AK1880" s="8"/>
      <c r="AL1880" s="8"/>
      <c r="AM1880" s="11"/>
      <c r="AN1880" s="11"/>
      <c r="AP1880" s="8"/>
      <c r="AQ1880" s="8"/>
      <c r="AR1880" s="8"/>
      <c r="AS1880" s="8"/>
      <c r="AT1880" s="8"/>
      <c r="AU1880" s="8"/>
      <c r="AV1880" s="8"/>
      <c r="BF1880" s="8"/>
      <c r="BG1880" s="8"/>
      <c r="BH1880" s="8"/>
      <c r="BI1880" s="11"/>
      <c r="BJ1880" s="11"/>
      <c r="BK1880" s="8"/>
      <c r="BL1880" s="8"/>
      <c r="BM1880" s="8"/>
      <c r="BN1880" s="8"/>
      <c r="BO1880" s="8"/>
      <c r="BP1880" s="8"/>
      <c r="BQ1880" s="8"/>
      <c r="BR1880" s="8"/>
    </row>
    <row r="1881" spans="1:70" x14ac:dyDescent="0.3">
      <c r="A1881" s="43"/>
      <c r="J1881" s="8"/>
      <c r="M1881" s="10"/>
      <c r="P1881" s="9"/>
      <c r="Q1881" s="9"/>
      <c r="U1881" s="8"/>
      <c r="V1881" s="10"/>
      <c r="W1881"/>
      <c r="Z1881"/>
      <c r="AA1881"/>
      <c r="AD1881" s="20"/>
      <c r="AE1881" s="20"/>
      <c r="AI1881" s="8"/>
      <c r="AJ1881" s="8"/>
      <c r="AK1881" s="8"/>
      <c r="AL1881" s="8"/>
      <c r="AM1881" s="11"/>
      <c r="AN1881" s="11"/>
      <c r="AP1881" s="8"/>
      <c r="AQ1881" s="8"/>
      <c r="AR1881" s="8"/>
      <c r="AS1881" s="8"/>
      <c r="AT1881" s="8"/>
      <c r="AU1881" s="8"/>
      <c r="AV1881" s="8"/>
      <c r="BF1881" s="8"/>
      <c r="BG1881" s="8"/>
      <c r="BH1881" s="8"/>
      <c r="BI1881" s="11"/>
      <c r="BJ1881" s="11"/>
      <c r="BK1881" s="8"/>
      <c r="BL1881" s="8"/>
      <c r="BM1881" s="8"/>
      <c r="BN1881" s="8"/>
      <c r="BO1881" s="8"/>
      <c r="BP1881" s="8"/>
      <c r="BQ1881" s="8"/>
      <c r="BR1881" s="8"/>
    </row>
    <row r="1882" spans="1:70" x14ac:dyDescent="0.3">
      <c r="A1882" s="43"/>
      <c r="J1882" s="8"/>
      <c r="M1882" s="10"/>
      <c r="P1882" s="9"/>
      <c r="Q1882" s="9"/>
      <c r="U1882" s="8"/>
      <c r="V1882" s="10"/>
      <c r="W1882"/>
      <c r="Z1882"/>
      <c r="AA1882"/>
      <c r="AD1882" s="20"/>
      <c r="AE1882" s="20"/>
      <c r="AI1882" s="8"/>
      <c r="AJ1882" s="8"/>
      <c r="AK1882" s="8"/>
      <c r="AL1882" s="8"/>
      <c r="AM1882" s="11"/>
      <c r="AN1882" s="11"/>
      <c r="AP1882" s="8"/>
      <c r="AQ1882" s="8"/>
      <c r="AR1882" s="8"/>
      <c r="AS1882" s="8"/>
      <c r="AT1882" s="8"/>
      <c r="AU1882" s="8"/>
      <c r="AV1882" s="8"/>
      <c r="BF1882" s="8"/>
      <c r="BG1882" s="8"/>
      <c r="BH1882" s="8"/>
      <c r="BI1882" s="11"/>
      <c r="BJ1882" s="11"/>
      <c r="BK1882" s="8"/>
      <c r="BL1882" s="8"/>
      <c r="BM1882" s="8"/>
      <c r="BN1882" s="8"/>
      <c r="BO1882" s="8"/>
      <c r="BP1882" s="8"/>
      <c r="BQ1882" s="8"/>
      <c r="BR1882" s="8"/>
    </row>
    <row r="1883" spans="1:70" x14ac:dyDescent="0.3">
      <c r="A1883" s="43"/>
      <c r="J1883" s="8"/>
      <c r="M1883" s="10"/>
      <c r="P1883" s="9"/>
      <c r="Q1883" s="9"/>
      <c r="U1883" s="8"/>
      <c r="V1883" s="10"/>
      <c r="W1883"/>
      <c r="Z1883"/>
      <c r="AA1883"/>
      <c r="AD1883" s="20"/>
      <c r="AE1883" s="20"/>
      <c r="AI1883" s="8"/>
      <c r="AJ1883" s="8"/>
      <c r="AK1883" s="8"/>
      <c r="AL1883" s="8"/>
      <c r="AM1883" s="11"/>
      <c r="AN1883" s="11"/>
      <c r="AP1883" s="8"/>
      <c r="AQ1883" s="8"/>
      <c r="AR1883" s="8"/>
      <c r="AS1883" s="8"/>
      <c r="AT1883" s="8"/>
      <c r="AU1883" s="8"/>
      <c r="AV1883" s="8"/>
      <c r="BF1883" s="8"/>
      <c r="BG1883" s="8"/>
      <c r="BH1883" s="8"/>
      <c r="BI1883" s="11"/>
      <c r="BJ1883" s="11"/>
      <c r="BK1883" s="8"/>
      <c r="BL1883" s="8"/>
      <c r="BM1883" s="8"/>
      <c r="BN1883" s="8"/>
      <c r="BO1883" s="8"/>
      <c r="BP1883" s="8"/>
      <c r="BQ1883" s="8"/>
      <c r="BR1883" s="8"/>
    </row>
    <row r="1884" spans="1:70" x14ac:dyDescent="0.3">
      <c r="A1884" s="43"/>
      <c r="J1884" s="8"/>
      <c r="M1884" s="10"/>
      <c r="P1884" s="9"/>
      <c r="Q1884" s="9"/>
      <c r="U1884" s="8"/>
      <c r="V1884" s="10"/>
      <c r="W1884"/>
      <c r="Z1884"/>
      <c r="AA1884"/>
      <c r="AD1884" s="20"/>
      <c r="AE1884" s="20"/>
      <c r="AI1884" s="8"/>
      <c r="AJ1884" s="8"/>
      <c r="AK1884" s="8"/>
      <c r="AL1884" s="8"/>
      <c r="AM1884" s="11"/>
      <c r="AN1884" s="11"/>
      <c r="AP1884" s="8"/>
      <c r="AQ1884" s="8"/>
      <c r="AR1884" s="8"/>
      <c r="AS1884" s="8"/>
      <c r="AT1884" s="8"/>
      <c r="AU1884" s="8"/>
      <c r="AV1884" s="8"/>
      <c r="BF1884" s="8"/>
      <c r="BG1884" s="8"/>
      <c r="BH1884" s="8"/>
      <c r="BI1884" s="11"/>
      <c r="BJ1884" s="11"/>
      <c r="BK1884" s="8"/>
      <c r="BL1884" s="8"/>
      <c r="BM1884" s="8"/>
      <c r="BN1884" s="8"/>
      <c r="BO1884" s="8"/>
      <c r="BP1884" s="8"/>
      <c r="BQ1884" s="8"/>
      <c r="BR1884" s="8"/>
    </row>
    <row r="1885" spans="1:70" x14ac:dyDescent="0.3">
      <c r="A1885" s="43"/>
      <c r="J1885" s="8"/>
      <c r="M1885" s="10"/>
      <c r="P1885" s="9"/>
      <c r="Q1885" s="9"/>
      <c r="U1885" s="8"/>
      <c r="V1885" s="10"/>
      <c r="W1885"/>
      <c r="Z1885"/>
      <c r="AA1885"/>
      <c r="AD1885" s="20"/>
      <c r="AE1885" s="20"/>
      <c r="AI1885" s="8"/>
      <c r="AJ1885" s="8"/>
      <c r="AK1885" s="8"/>
      <c r="AL1885" s="8"/>
      <c r="AM1885" s="11"/>
      <c r="AN1885" s="11"/>
      <c r="AP1885" s="8"/>
      <c r="AQ1885" s="8"/>
      <c r="AR1885" s="8"/>
      <c r="AS1885" s="8"/>
      <c r="AT1885" s="8"/>
      <c r="AU1885" s="8"/>
      <c r="AV1885" s="8"/>
      <c r="BF1885" s="8"/>
      <c r="BG1885" s="8"/>
      <c r="BH1885" s="8"/>
      <c r="BI1885" s="11"/>
      <c r="BJ1885" s="11"/>
      <c r="BK1885" s="8"/>
      <c r="BL1885" s="8"/>
      <c r="BM1885" s="8"/>
      <c r="BN1885" s="8"/>
      <c r="BO1885" s="8"/>
      <c r="BP1885" s="8"/>
      <c r="BQ1885" s="8"/>
      <c r="BR1885" s="8"/>
    </row>
    <row r="1886" spans="1:70" x14ac:dyDescent="0.3">
      <c r="A1886" s="43"/>
      <c r="J1886" s="8"/>
      <c r="M1886" s="10"/>
      <c r="P1886" s="9"/>
      <c r="Q1886" s="9"/>
      <c r="U1886" s="8"/>
      <c r="V1886" s="10"/>
      <c r="W1886"/>
      <c r="Z1886"/>
      <c r="AA1886"/>
      <c r="AD1886" s="20"/>
      <c r="AE1886" s="20"/>
      <c r="AI1886" s="8"/>
      <c r="AJ1886" s="8"/>
      <c r="AK1886" s="8"/>
      <c r="AL1886" s="8"/>
      <c r="AM1886" s="11"/>
      <c r="AN1886" s="11"/>
      <c r="AP1886" s="8"/>
      <c r="AQ1886" s="8"/>
      <c r="AR1886" s="8"/>
      <c r="AS1886" s="8"/>
      <c r="AT1886" s="8"/>
      <c r="AU1886" s="8"/>
      <c r="AV1886" s="8"/>
      <c r="BF1886" s="8"/>
      <c r="BG1886" s="8"/>
      <c r="BH1886" s="8"/>
      <c r="BI1886" s="11"/>
      <c r="BJ1886" s="11"/>
      <c r="BK1886" s="8"/>
      <c r="BL1886" s="8"/>
      <c r="BM1886" s="8"/>
      <c r="BN1886" s="8"/>
      <c r="BO1886" s="8"/>
      <c r="BP1886" s="8"/>
      <c r="BQ1886" s="8"/>
      <c r="BR1886" s="8"/>
    </row>
    <row r="1887" spans="1:70" x14ac:dyDescent="0.3">
      <c r="A1887" s="43"/>
      <c r="J1887" s="8"/>
      <c r="M1887" s="10"/>
      <c r="P1887" s="9"/>
      <c r="Q1887" s="9"/>
      <c r="U1887" s="8"/>
      <c r="V1887" s="10"/>
      <c r="W1887"/>
      <c r="Z1887"/>
      <c r="AA1887"/>
      <c r="AD1887" s="20"/>
      <c r="AE1887" s="20"/>
      <c r="AI1887" s="8"/>
      <c r="AJ1887" s="8"/>
      <c r="AK1887" s="8"/>
      <c r="AL1887" s="8"/>
      <c r="AM1887" s="11"/>
      <c r="AN1887" s="11"/>
      <c r="AP1887" s="8"/>
      <c r="AQ1887" s="8"/>
      <c r="AR1887" s="8"/>
      <c r="AS1887" s="8"/>
      <c r="AT1887" s="8"/>
      <c r="AU1887" s="8"/>
      <c r="AV1887" s="8"/>
      <c r="BF1887" s="8"/>
      <c r="BG1887" s="8"/>
      <c r="BH1887" s="8"/>
      <c r="BI1887" s="11"/>
      <c r="BJ1887" s="11"/>
      <c r="BK1887" s="8"/>
      <c r="BL1887" s="8"/>
      <c r="BM1887" s="8"/>
      <c r="BN1887" s="8"/>
      <c r="BO1887" s="8"/>
      <c r="BP1887" s="8"/>
      <c r="BQ1887" s="8"/>
      <c r="BR1887" s="8"/>
    </row>
    <row r="1888" spans="1:70" x14ac:dyDescent="0.3">
      <c r="A1888" s="43"/>
      <c r="J1888" s="8"/>
      <c r="M1888" s="10"/>
      <c r="P1888" s="9"/>
      <c r="Q1888" s="9"/>
      <c r="U1888" s="8"/>
      <c r="V1888" s="10"/>
      <c r="W1888"/>
      <c r="Z1888"/>
      <c r="AA1888"/>
      <c r="AD1888" s="20"/>
      <c r="AE1888" s="20"/>
      <c r="AI1888" s="8"/>
      <c r="AJ1888" s="8"/>
      <c r="AK1888" s="8"/>
      <c r="AL1888" s="8"/>
      <c r="AM1888" s="11"/>
      <c r="AN1888" s="11"/>
      <c r="AP1888" s="8"/>
      <c r="AQ1888" s="8"/>
      <c r="AR1888" s="8"/>
      <c r="AS1888" s="8"/>
      <c r="AT1888" s="8"/>
      <c r="AU1888" s="8"/>
      <c r="AV1888" s="8"/>
      <c r="BF1888" s="8"/>
      <c r="BG1888" s="8"/>
      <c r="BH1888" s="8"/>
      <c r="BI1888" s="11"/>
      <c r="BJ1888" s="11"/>
      <c r="BK1888" s="8"/>
      <c r="BL1888" s="8"/>
      <c r="BM1888" s="8"/>
      <c r="BN1888" s="8"/>
      <c r="BO1888" s="8"/>
      <c r="BP1888" s="8"/>
      <c r="BQ1888" s="8"/>
      <c r="BR1888" s="8"/>
    </row>
    <row r="1889" spans="1:70" x14ac:dyDescent="0.3">
      <c r="A1889" s="43"/>
      <c r="J1889" s="8"/>
      <c r="M1889" s="10"/>
      <c r="P1889" s="9"/>
      <c r="Q1889" s="9"/>
      <c r="U1889" s="8"/>
      <c r="V1889" s="10"/>
      <c r="W1889"/>
      <c r="Z1889"/>
      <c r="AA1889"/>
      <c r="AD1889" s="20"/>
      <c r="AE1889" s="20"/>
      <c r="AI1889" s="8"/>
      <c r="AJ1889" s="8"/>
      <c r="AK1889" s="8"/>
      <c r="AL1889" s="8"/>
      <c r="AM1889" s="11"/>
      <c r="AN1889" s="11"/>
      <c r="AP1889" s="8"/>
      <c r="AQ1889" s="8"/>
      <c r="AR1889" s="8"/>
      <c r="AS1889" s="8"/>
      <c r="AT1889" s="8"/>
      <c r="AU1889" s="8"/>
      <c r="AV1889" s="8"/>
      <c r="BF1889" s="8"/>
      <c r="BG1889" s="8"/>
      <c r="BH1889" s="8"/>
      <c r="BI1889" s="11"/>
      <c r="BJ1889" s="11"/>
      <c r="BK1889" s="8"/>
      <c r="BL1889" s="8"/>
      <c r="BM1889" s="8"/>
      <c r="BN1889" s="8"/>
      <c r="BO1889" s="8"/>
      <c r="BP1889" s="8"/>
      <c r="BQ1889" s="8"/>
      <c r="BR1889" s="8"/>
    </row>
    <row r="1890" spans="1:70" x14ac:dyDescent="0.3">
      <c r="A1890" s="43"/>
      <c r="J1890" s="8"/>
      <c r="M1890" s="10"/>
      <c r="P1890" s="9"/>
      <c r="Q1890" s="9"/>
      <c r="U1890" s="8"/>
      <c r="V1890" s="10"/>
      <c r="W1890"/>
      <c r="Z1890"/>
      <c r="AA1890"/>
      <c r="AD1890" s="20"/>
      <c r="AE1890" s="20"/>
      <c r="AI1890" s="8"/>
      <c r="AJ1890" s="8"/>
      <c r="AK1890" s="8"/>
      <c r="AL1890" s="8"/>
      <c r="AM1890" s="11"/>
      <c r="AN1890" s="11"/>
      <c r="AP1890" s="8"/>
      <c r="AQ1890" s="8"/>
      <c r="AR1890" s="8"/>
      <c r="AS1890" s="8"/>
      <c r="AT1890" s="8"/>
      <c r="AU1890" s="8"/>
      <c r="AV1890" s="8"/>
      <c r="BF1890" s="8"/>
      <c r="BG1890" s="8"/>
      <c r="BH1890" s="8"/>
      <c r="BI1890" s="11"/>
      <c r="BJ1890" s="11"/>
      <c r="BK1890" s="8"/>
      <c r="BL1890" s="8"/>
      <c r="BM1890" s="8"/>
      <c r="BN1890" s="8"/>
      <c r="BO1890" s="8"/>
      <c r="BP1890" s="8"/>
      <c r="BQ1890" s="8"/>
      <c r="BR1890" s="8"/>
    </row>
    <row r="1891" spans="1:70" x14ac:dyDescent="0.3">
      <c r="A1891" s="43"/>
      <c r="J1891" s="8"/>
      <c r="M1891" s="10"/>
      <c r="P1891" s="9"/>
      <c r="Q1891" s="9"/>
      <c r="U1891" s="8"/>
      <c r="V1891" s="10"/>
      <c r="W1891"/>
      <c r="Z1891"/>
      <c r="AA1891"/>
      <c r="AD1891" s="20"/>
      <c r="AE1891" s="20"/>
      <c r="AI1891" s="8"/>
      <c r="AJ1891" s="8"/>
      <c r="AK1891" s="8"/>
      <c r="AL1891" s="8"/>
      <c r="AM1891" s="11"/>
      <c r="AN1891" s="11"/>
      <c r="AP1891" s="8"/>
      <c r="AQ1891" s="8"/>
      <c r="AR1891" s="8"/>
      <c r="AS1891" s="8"/>
      <c r="AT1891" s="8"/>
      <c r="AU1891" s="8"/>
      <c r="AV1891" s="8"/>
      <c r="BF1891" s="8"/>
      <c r="BG1891" s="8"/>
      <c r="BH1891" s="8"/>
      <c r="BI1891" s="11"/>
      <c r="BJ1891" s="11"/>
      <c r="BK1891" s="8"/>
      <c r="BL1891" s="8"/>
      <c r="BM1891" s="8"/>
      <c r="BN1891" s="8"/>
      <c r="BO1891" s="8"/>
      <c r="BP1891" s="8"/>
      <c r="BQ1891" s="8"/>
      <c r="BR1891" s="8"/>
    </row>
    <row r="1892" spans="1:70" x14ac:dyDescent="0.3">
      <c r="A1892" s="43"/>
      <c r="J1892" s="8"/>
      <c r="M1892" s="10"/>
      <c r="P1892" s="9"/>
      <c r="Q1892" s="9"/>
      <c r="U1892" s="8"/>
      <c r="V1892" s="10"/>
      <c r="W1892"/>
      <c r="Z1892"/>
      <c r="AA1892"/>
      <c r="AD1892" s="20"/>
      <c r="AE1892" s="20"/>
      <c r="AI1892" s="8"/>
      <c r="AJ1892" s="8"/>
      <c r="AK1892" s="8"/>
      <c r="AL1892" s="8"/>
      <c r="AM1892" s="11"/>
      <c r="AN1892" s="11"/>
      <c r="AP1892" s="8"/>
      <c r="AQ1892" s="8"/>
      <c r="AR1892" s="8"/>
      <c r="AS1892" s="8"/>
      <c r="AT1892" s="8"/>
      <c r="AU1892" s="8"/>
      <c r="AV1892" s="8"/>
      <c r="BF1892" s="8"/>
      <c r="BG1892" s="8"/>
      <c r="BH1892" s="8"/>
      <c r="BI1892" s="11"/>
      <c r="BJ1892" s="11"/>
      <c r="BK1892" s="8"/>
      <c r="BL1892" s="8"/>
      <c r="BM1892" s="8"/>
      <c r="BN1892" s="8"/>
      <c r="BO1892" s="8"/>
      <c r="BP1892" s="8"/>
      <c r="BQ1892" s="8"/>
      <c r="BR1892" s="8"/>
    </row>
    <row r="1893" spans="1:70" x14ac:dyDescent="0.3">
      <c r="A1893" s="43"/>
      <c r="J1893" s="8"/>
      <c r="M1893" s="10"/>
      <c r="P1893" s="9"/>
      <c r="Q1893" s="9"/>
      <c r="U1893" s="8"/>
      <c r="V1893" s="10"/>
      <c r="W1893"/>
      <c r="Z1893"/>
      <c r="AA1893"/>
      <c r="AD1893" s="20"/>
      <c r="AE1893" s="20"/>
      <c r="AI1893" s="8"/>
      <c r="AJ1893" s="8"/>
      <c r="AK1893" s="8"/>
      <c r="AL1893" s="8"/>
      <c r="AM1893" s="11"/>
      <c r="AN1893" s="11"/>
      <c r="AP1893" s="8"/>
      <c r="AQ1893" s="8"/>
      <c r="AR1893" s="8"/>
      <c r="AS1893" s="8"/>
      <c r="AT1893" s="8"/>
      <c r="AU1893" s="8"/>
      <c r="AV1893" s="8"/>
      <c r="BF1893" s="8"/>
      <c r="BG1893" s="8"/>
      <c r="BH1893" s="8"/>
      <c r="BI1893" s="11"/>
      <c r="BJ1893" s="11"/>
      <c r="BK1893" s="8"/>
      <c r="BL1893" s="8"/>
      <c r="BM1893" s="8"/>
      <c r="BN1893" s="8"/>
      <c r="BO1893" s="8"/>
      <c r="BP1893" s="8"/>
      <c r="BQ1893" s="8"/>
      <c r="BR1893" s="8"/>
    </row>
    <row r="1894" spans="1:70" x14ac:dyDescent="0.3">
      <c r="A1894" s="43"/>
      <c r="J1894" s="8"/>
      <c r="M1894" s="10"/>
      <c r="P1894" s="9"/>
      <c r="Q1894" s="9"/>
      <c r="U1894" s="8"/>
      <c r="V1894" s="10"/>
      <c r="W1894"/>
      <c r="Z1894"/>
      <c r="AA1894"/>
      <c r="AD1894" s="20"/>
      <c r="AE1894" s="20"/>
      <c r="AI1894" s="8"/>
      <c r="AJ1894" s="8"/>
      <c r="AK1894" s="8"/>
      <c r="AL1894" s="8"/>
      <c r="AM1894" s="11"/>
      <c r="AN1894" s="11"/>
      <c r="AP1894" s="8"/>
      <c r="AQ1894" s="8"/>
      <c r="AR1894" s="8"/>
      <c r="AS1894" s="8"/>
      <c r="AT1894" s="8"/>
      <c r="AU1894" s="8"/>
      <c r="AV1894" s="8"/>
      <c r="BF1894" s="8"/>
      <c r="BG1894" s="8"/>
      <c r="BH1894" s="8"/>
      <c r="BI1894" s="11"/>
      <c r="BJ1894" s="11"/>
      <c r="BK1894" s="8"/>
      <c r="BL1894" s="8"/>
      <c r="BM1894" s="8"/>
      <c r="BN1894" s="8"/>
      <c r="BO1894" s="8"/>
      <c r="BP1894" s="8"/>
      <c r="BQ1894" s="8"/>
      <c r="BR1894" s="8"/>
    </row>
    <row r="1895" spans="1:70" x14ac:dyDescent="0.3">
      <c r="A1895" s="43"/>
      <c r="J1895" s="8"/>
      <c r="M1895" s="10"/>
      <c r="P1895" s="9"/>
      <c r="Q1895" s="9"/>
      <c r="U1895" s="8"/>
      <c r="V1895" s="10"/>
      <c r="W1895"/>
      <c r="Z1895"/>
      <c r="AA1895"/>
      <c r="AD1895" s="20"/>
      <c r="AE1895" s="20"/>
      <c r="AI1895" s="8"/>
      <c r="AJ1895" s="8"/>
      <c r="AK1895" s="8"/>
      <c r="AL1895" s="8"/>
      <c r="AM1895" s="11"/>
      <c r="AN1895" s="11"/>
      <c r="AP1895" s="8"/>
      <c r="AQ1895" s="8"/>
      <c r="AR1895" s="8"/>
      <c r="AS1895" s="8"/>
      <c r="AT1895" s="8"/>
      <c r="AU1895" s="8"/>
      <c r="AV1895" s="8"/>
      <c r="BF1895" s="8"/>
      <c r="BG1895" s="8"/>
      <c r="BH1895" s="8"/>
      <c r="BI1895" s="11"/>
      <c r="BJ1895" s="11"/>
      <c r="BK1895" s="8"/>
      <c r="BL1895" s="8"/>
      <c r="BM1895" s="8"/>
      <c r="BN1895" s="8"/>
      <c r="BO1895" s="8"/>
      <c r="BP1895" s="8"/>
      <c r="BQ1895" s="8"/>
      <c r="BR1895" s="8"/>
    </row>
    <row r="1896" spans="1:70" x14ac:dyDescent="0.3">
      <c r="A1896" s="43"/>
      <c r="J1896" s="8"/>
      <c r="M1896" s="10"/>
      <c r="P1896" s="9"/>
      <c r="Q1896" s="9"/>
      <c r="U1896" s="8"/>
      <c r="V1896" s="10"/>
      <c r="W1896"/>
      <c r="Z1896"/>
      <c r="AA1896"/>
      <c r="AD1896" s="20"/>
      <c r="AE1896" s="20"/>
      <c r="AI1896" s="8"/>
      <c r="AJ1896" s="8"/>
      <c r="AK1896" s="8"/>
      <c r="AL1896" s="8"/>
      <c r="AM1896" s="11"/>
      <c r="AN1896" s="11"/>
      <c r="AP1896" s="8"/>
      <c r="AQ1896" s="8"/>
      <c r="AR1896" s="8"/>
      <c r="AS1896" s="8"/>
      <c r="AT1896" s="8"/>
      <c r="AU1896" s="8"/>
      <c r="AV1896" s="8"/>
      <c r="BF1896" s="8"/>
      <c r="BG1896" s="8"/>
      <c r="BH1896" s="8"/>
      <c r="BI1896" s="11"/>
      <c r="BJ1896" s="11"/>
      <c r="BK1896" s="8"/>
      <c r="BL1896" s="8"/>
      <c r="BM1896" s="8"/>
      <c r="BN1896" s="8"/>
      <c r="BO1896" s="8"/>
      <c r="BP1896" s="8"/>
      <c r="BQ1896" s="8"/>
      <c r="BR1896" s="8"/>
    </row>
    <row r="1897" spans="1:70" x14ac:dyDescent="0.3">
      <c r="A1897" s="43"/>
      <c r="J1897" s="8"/>
      <c r="M1897" s="10"/>
      <c r="P1897" s="9"/>
      <c r="Q1897" s="9"/>
      <c r="U1897" s="8"/>
      <c r="V1897" s="10"/>
      <c r="W1897"/>
      <c r="Z1897"/>
      <c r="AA1897"/>
      <c r="AD1897" s="20"/>
      <c r="AE1897" s="20"/>
      <c r="AI1897" s="8"/>
      <c r="AJ1897" s="8"/>
      <c r="AK1897" s="8"/>
      <c r="AL1897" s="8"/>
      <c r="AM1897" s="11"/>
      <c r="AN1897" s="11"/>
      <c r="AP1897" s="8"/>
      <c r="AQ1897" s="8"/>
      <c r="AR1897" s="8"/>
      <c r="AS1897" s="8"/>
      <c r="AT1897" s="8"/>
      <c r="AU1897" s="8"/>
      <c r="AV1897" s="8"/>
      <c r="BF1897" s="8"/>
      <c r="BG1897" s="8"/>
      <c r="BH1897" s="8"/>
      <c r="BI1897" s="11"/>
      <c r="BJ1897" s="11"/>
      <c r="BK1897" s="8"/>
      <c r="BL1897" s="8"/>
      <c r="BM1897" s="8"/>
      <c r="BN1897" s="8"/>
      <c r="BO1897" s="8"/>
      <c r="BP1897" s="8"/>
      <c r="BQ1897" s="8"/>
      <c r="BR1897" s="8"/>
    </row>
    <row r="1898" spans="1:70" x14ac:dyDescent="0.3">
      <c r="A1898" s="43"/>
      <c r="J1898" s="8"/>
      <c r="M1898" s="10"/>
      <c r="P1898" s="9"/>
      <c r="Q1898" s="9"/>
      <c r="U1898" s="8"/>
      <c r="V1898" s="10"/>
      <c r="W1898"/>
      <c r="Z1898"/>
      <c r="AA1898"/>
      <c r="AD1898" s="20"/>
      <c r="AE1898" s="20"/>
      <c r="AI1898" s="8"/>
      <c r="AJ1898" s="8"/>
      <c r="AK1898" s="8"/>
      <c r="AL1898" s="8"/>
      <c r="AM1898" s="11"/>
      <c r="AN1898" s="11"/>
      <c r="AP1898" s="8"/>
      <c r="AQ1898" s="8"/>
      <c r="AR1898" s="8"/>
      <c r="AS1898" s="8"/>
      <c r="AT1898" s="8"/>
      <c r="AU1898" s="8"/>
      <c r="AV1898" s="8"/>
      <c r="BF1898" s="8"/>
      <c r="BG1898" s="8"/>
      <c r="BH1898" s="8"/>
      <c r="BI1898" s="11"/>
      <c r="BJ1898" s="11"/>
      <c r="BK1898" s="8"/>
      <c r="BL1898" s="8"/>
      <c r="BM1898" s="8"/>
      <c r="BN1898" s="8"/>
      <c r="BO1898" s="8"/>
      <c r="BP1898" s="8"/>
      <c r="BQ1898" s="8"/>
      <c r="BR1898" s="8"/>
    </row>
    <row r="1899" spans="1:70" x14ac:dyDescent="0.3">
      <c r="A1899" s="43"/>
      <c r="J1899" s="8"/>
      <c r="M1899" s="10"/>
      <c r="P1899" s="9"/>
      <c r="Q1899" s="9"/>
      <c r="U1899" s="8"/>
      <c r="V1899" s="10"/>
      <c r="W1899"/>
      <c r="Z1899"/>
      <c r="AA1899"/>
      <c r="AD1899" s="20"/>
      <c r="AE1899" s="20"/>
      <c r="AI1899" s="8"/>
      <c r="AJ1899" s="8"/>
      <c r="AK1899" s="8"/>
      <c r="AL1899" s="8"/>
      <c r="AM1899" s="11"/>
      <c r="AN1899" s="11"/>
      <c r="AP1899" s="8"/>
      <c r="AQ1899" s="8"/>
      <c r="AR1899" s="8"/>
      <c r="AS1899" s="8"/>
      <c r="AT1899" s="8"/>
      <c r="AU1899" s="8"/>
      <c r="AV1899" s="8"/>
      <c r="BF1899" s="8"/>
      <c r="BG1899" s="8"/>
      <c r="BH1899" s="8"/>
      <c r="BI1899" s="11"/>
      <c r="BJ1899" s="11"/>
      <c r="BK1899" s="8"/>
      <c r="BL1899" s="8"/>
      <c r="BM1899" s="8"/>
      <c r="BN1899" s="8"/>
      <c r="BO1899" s="8"/>
      <c r="BP1899" s="8"/>
      <c r="BQ1899" s="8"/>
      <c r="BR1899" s="8"/>
    </row>
    <row r="1900" spans="1:70" x14ac:dyDescent="0.3">
      <c r="A1900" s="43"/>
      <c r="J1900" s="8"/>
      <c r="M1900" s="10"/>
      <c r="P1900" s="9"/>
      <c r="Q1900" s="9"/>
      <c r="U1900" s="8"/>
      <c r="V1900" s="10"/>
      <c r="W1900"/>
      <c r="Z1900"/>
      <c r="AA1900"/>
      <c r="AD1900" s="20"/>
      <c r="AE1900" s="20"/>
      <c r="AI1900" s="8"/>
      <c r="AJ1900" s="8"/>
      <c r="AK1900" s="8"/>
      <c r="AL1900" s="8"/>
      <c r="AM1900" s="11"/>
      <c r="AN1900" s="11"/>
      <c r="AP1900" s="8"/>
      <c r="AQ1900" s="8"/>
      <c r="AR1900" s="8"/>
      <c r="AS1900" s="8"/>
      <c r="AT1900" s="8"/>
      <c r="AU1900" s="8"/>
      <c r="AV1900" s="8"/>
      <c r="BF1900" s="8"/>
      <c r="BG1900" s="8"/>
      <c r="BH1900" s="8"/>
      <c r="BI1900" s="11"/>
      <c r="BJ1900" s="11"/>
      <c r="BK1900" s="8"/>
      <c r="BL1900" s="8"/>
      <c r="BM1900" s="8"/>
      <c r="BN1900" s="8"/>
      <c r="BO1900" s="8"/>
      <c r="BP1900" s="8"/>
      <c r="BQ1900" s="8"/>
      <c r="BR1900" s="8"/>
    </row>
    <row r="1901" spans="1:70" x14ac:dyDescent="0.3">
      <c r="A1901" s="43"/>
      <c r="J1901" s="8"/>
      <c r="M1901" s="10"/>
      <c r="P1901" s="9"/>
      <c r="Q1901" s="9"/>
      <c r="U1901" s="8"/>
      <c r="V1901" s="10"/>
      <c r="W1901"/>
      <c r="Z1901"/>
      <c r="AA1901"/>
      <c r="AD1901" s="20"/>
      <c r="AE1901" s="20"/>
      <c r="AI1901" s="8"/>
      <c r="AJ1901" s="8"/>
      <c r="AK1901" s="8"/>
      <c r="AL1901" s="8"/>
      <c r="AM1901" s="11"/>
      <c r="AN1901" s="11"/>
      <c r="AP1901" s="8"/>
      <c r="AQ1901" s="8"/>
      <c r="AR1901" s="8"/>
      <c r="AS1901" s="8"/>
      <c r="AT1901" s="8"/>
      <c r="AU1901" s="8"/>
      <c r="AV1901" s="8"/>
      <c r="BF1901" s="8"/>
      <c r="BG1901" s="8"/>
      <c r="BH1901" s="8"/>
      <c r="BI1901" s="11"/>
      <c r="BJ1901" s="11"/>
      <c r="BK1901" s="8"/>
      <c r="BL1901" s="8"/>
      <c r="BM1901" s="8"/>
      <c r="BN1901" s="8"/>
      <c r="BO1901" s="8"/>
      <c r="BP1901" s="8"/>
      <c r="BQ1901" s="8"/>
      <c r="BR1901" s="8"/>
    </row>
    <row r="1902" spans="1:70" x14ac:dyDescent="0.3">
      <c r="A1902" s="43"/>
      <c r="J1902" s="8"/>
      <c r="M1902" s="10"/>
      <c r="P1902" s="9"/>
      <c r="Q1902" s="9"/>
      <c r="U1902" s="8"/>
      <c r="V1902" s="10"/>
      <c r="W1902"/>
      <c r="Z1902"/>
      <c r="AA1902"/>
      <c r="AD1902" s="20"/>
      <c r="AE1902" s="20"/>
      <c r="AI1902" s="8"/>
      <c r="AJ1902" s="8"/>
      <c r="AK1902" s="8"/>
      <c r="AL1902" s="8"/>
      <c r="AM1902" s="11"/>
      <c r="AN1902" s="11"/>
      <c r="AP1902" s="8"/>
      <c r="AQ1902" s="8"/>
      <c r="AR1902" s="8"/>
      <c r="AS1902" s="8"/>
      <c r="AT1902" s="8"/>
      <c r="AU1902" s="8"/>
      <c r="AV1902" s="8"/>
      <c r="BF1902" s="8"/>
      <c r="BG1902" s="8"/>
      <c r="BH1902" s="8"/>
      <c r="BI1902" s="11"/>
      <c r="BJ1902" s="11"/>
      <c r="BK1902" s="8"/>
      <c r="BL1902" s="8"/>
      <c r="BM1902" s="8"/>
      <c r="BN1902" s="8"/>
      <c r="BO1902" s="8"/>
      <c r="BP1902" s="8"/>
      <c r="BQ1902" s="8"/>
      <c r="BR1902" s="8"/>
    </row>
    <row r="1903" spans="1:70" x14ac:dyDescent="0.3">
      <c r="A1903" s="43"/>
      <c r="J1903" s="8"/>
      <c r="M1903" s="10"/>
      <c r="P1903" s="9"/>
      <c r="Q1903" s="9"/>
      <c r="U1903" s="8"/>
      <c r="V1903" s="10"/>
      <c r="W1903"/>
      <c r="Z1903"/>
      <c r="AA1903"/>
      <c r="AD1903" s="20"/>
      <c r="AE1903" s="20"/>
      <c r="AI1903" s="8"/>
      <c r="AJ1903" s="8"/>
      <c r="AK1903" s="8"/>
      <c r="AL1903" s="8"/>
      <c r="AM1903" s="11"/>
      <c r="AN1903" s="11"/>
      <c r="AP1903" s="8"/>
      <c r="AQ1903" s="8"/>
      <c r="AR1903" s="8"/>
      <c r="AS1903" s="8"/>
      <c r="AT1903" s="8"/>
      <c r="AU1903" s="8"/>
      <c r="AV1903" s="8"/>
      <c r="BF1903" s="8"/>
      <c r="BG1903" s="8"/>
      <c r="BH1903" s="8"/>
      <c r="BI1903" s="11"/>
      <c r="BJ1903" s="11"/>
      <c r="BK1903" s="8"/>
      <c r="BL1903" s="8"/>
      <c r="BM1903" s="8"/>
      <c r="BN1903" s="8"/>
      <c r="BO1903" s="8"/>
      <c r="BP1903" s="8"/>
      <c r="BQ1903" s="8"/>
      <c r="BR1903" s="8"/>
    </row>
    <row r="1904" spans="1:70" x14ac:dyDescent="0.3">
      <c r="A1904" s="43"/>
      <c r="J1904" s="8"/>
      <c r="M1904" s="10"/>
      <c r="P1904" s="9"/>
      <c r="Q1904" s="9"/>
      <c r="U1904" s="8"/>
      <c r="V1904" s="10"/>
      <c r="W1904"/>
      <c r="Z1904"/>
      <c r="AA1904"/>
      <c r="AD1904" s="20"/>
      <c r="AE1904" s="20"/>
      <c r="AI1904" s="8"/>
      <c r="AJ1904" s="8"/>
      <c r="AK1904" s="8"/>
      <c r="AL1904" s="8"/>
      <c r="AM1904" s="11"/>
      <c r="AN1904" s="11"/>
      <c r="AP1904" s="8"/>
      <c r="AQ1904" s="8"/>
      <c r="AR1904" s="8"/>
      <c r="AS1904" s="8"/>
      <c r="AT1904" s="8"/>
      <c r="AU1904" s="8"/>
      <c r="AV1904" s="8"/>
      <c r="BF1904" s="8"/>
      <c r="BG1904" s="8"/>
      <c r="BH1904" s="8"/>
      <c r="BI1904" s="11"/>
      <c r="BJ1904" s="11"/>
      <c r="BK1904" s="8"/>
      <c r="BL1904" s="8"/>
      <c r="BM1904" s="8"/>
      <c r="BN1904" s="8"/>
      <c r="BO1904" s="8"/>
      <c r="BP1904" s="8"/>
      <c r="BQ1904" s="8"/>
      <c r="BR1904" s="8"/>
    </row>
    <row r="1905" spans="1:70" x14ac:dyDescent="0.3">
      <c r="A1905" s="43"/>
      <c r="J1905" s="8"/>
      <c r="M1905" s="10"/>
      <c r="P1905" s="9"/>
      <c r="Q1905" s="9"/>
      <c r="U1905" s="8"/>
      <c r="V1905" s="10"/>
      <c r="W1905"/>
      <c r="Z1905"/>
      <c r="AA1905"/>
      <c r="AD1905" s="20"/>
      <c r="AE1905" s="20"/>
      <c r="AI1905" s="8"/>
      <c r="AJ1905" s="8"/>
      <c r="AK1905" s="8"/>
      <c r="AL1905" s="8"/>
      <c r="AM1905" s="11"/>
      <c r="AN1905" s="11"/>
      <c r="AP1905" s="8"/>
      <c r="AQ1905" s="8"/>
      <c r="AR1905" s="8"/>
      <c r="AS1905" s="8"/>
      <c r="AT1905" s="8"/>
      <c r="AU1905" s="8"/>
      <c r="AV1905" s="8"/>
      <c r="BF1905" s="8"/>
      <c r="BG1905" s="8"/>
      <c r="BH1905" s="8"/>
      <c r="BI1905" s="11"/>
      <c r="BJ1905" s="11"/>
      <c r="BK1905" s="8"/>
      <c r="BL1905" s="8"/>
      <c r="BM1905" s="8"/>
      <c r="BN1905" s="8"/>
      <c r="BO1905" s="8"/>
      <c r="BP1905" s="8"/>
      <c r="BQ1905" s="8"/>
      <c r="BR1905" s="8"/>
    </row>
    <row r="1906" spans="1:70" x14ac:dyDescent="0.3">
      <c r="A1906" s="43"/>
      <c r="J1906" s="8"/>
      <c r="M1906" s="10"/>
      <c r="P1906" s="9"/>
      <c r="Q1906" s="9"/>
      <c r="U1906" s="8"/>
      <c r="V1906" s="10"/>
      <c r="W1906"/>
      <c r="Z1906"/>
      <c r="AA1906"/>
      <c r="AD1906" s="20"/>
      <c r="AE1906" s="20"/>
      <c r="AI1906" s="8"/>
      <c r="AJ1906" s="8"/>
      <c r="AK1906" s="8"/>
      <c r="AL1906" s="8"/>
      <c r="AM1906" s="11"/>
      <c r="AN1906" s="11"/>
      <c r="AP1906" s="8"/>
      <c r="AQ1906" s="8"/>
      <c r="AR1906" s="8"/>
      <c r="AS1906" s="8"/>
      <c r="AT1906" s="8"/>
      <c r="AU1906" s="8"/>
      <c r="AV1906" s="8"/>
      <c r="BF1906" s="8"/>
      <c r="BG1906" s="8"/>
      <c r="BH1906" s="8"/>
      <c r="BI1906" s="11"/>
      <c r="BJ1906" s="11"/>
      <c r="BK1906" s="8"/>
      <c r="BL1906" s="8"/>
      <c r="BM1906" s="8"/>
      <c r="BN1906" s="8"/>
      <c r="BO1906" s="8"/>
      <c r="BP1906" s="8"/>
      <c r="BQ1906" s="8"/>
      <c r="BR1906" s="8"/>
    </row>
    <row r="1907" spans="1:70" x14ac:dyDescent="0.3">
      <c r="A1907" s="43"/>
      <c r="J1907" s="8"/>
      <c r="M1907" s="10"/>
      <c r="P1907" s="9"/>
      <c r="Q1907" s="9"/>
      <c r="U1907" s="8"/>
      <c r="V1907" s="10"/>
      <c r="W1907"/>
      <c r="Z1907"/>
      <c r="AA1907"/>
      <c r="AD1907" s="20"/>
      <c r="AE1907" s="20"/>
      <c r="AI1907" s="8"/>
      <c r="AJ1907" s="8"/>
      <c r="AK1907" s="8"/>
      <c r="AL1907" s="8"/>
      <c r="AM1907" s="11"/>
      <c r="AN1907" s="11"/>
      <c r="AP1907" s="8"/>
      <c r="AQ1907" s="8"/>
      <c r="AR1907" s="8"/>
      <c r="AS1907" s="8"/>
      <c r="AT1907" s="8"/>
      <c r="AU1907" s="8"/>
      <c r="AV1907" s="8"/>
      <c r="BF1907" s="8"/>
      <c r="BG1907" s="8"/>
      <c r="BH1907" s="8"/>
      <c r="BI1907" s="11"/>
      <c r="BJ1907" s="11"/>
      <c r="BK1907" s="8"/>
      <c r="BL1907" s="8"/>
      <c r="BM1907" s="8"/>
      <c r="BN1907" s="8"/>
      <c r="BO1907" s="8"/>
      <c r="BP1907" s="8"/>
      <c r="BQ1907" s="8"/>
      <c r="BR1907" s="8"/>
    </row>
    <row r="1908" spans="1:70" x14ac:dyDescent="0.3">
      <c r="A1908" s="43"/>
      <c r="J1908" s="8"/>
      <c r="M1908" s="10"/>
      <c r="P1908" s="9"/>
      <c r="Q1908" s="9"/>
      <c r="U1908" s="8"/>
      <c r="V1908" s="10"/>
      <c r="W1908"/>
      <c r="Z1908"/>
      <c r="AA1908"/>
      <c r="AD1908" s="20"/>
      <c r="AE1908" s="20"/>
      <c r="AI1908" s="8"/>
      <c r="AJ1908" s="8"/>
      <c r="AK1908" s="8"/>
      <c r="AL1908" s="8"/>
      <c r="AM1908" s="11"/>
      <c r="AN1908" s="11"/>
      <c r="AP1908" s="8"/>
      <c r="AQ1908" s="8"/>
      <c r="AR1908" s="8"/>
      <c r="AS1908" s="8"/>
      <c r="AT1908" s="8"/>
      <c r="AU1908" s="8"/>
      <c r="AV1908" s="8"/>
      <c r="BF1908" s="8"/>
      <c r="BG1908" s="8"/>
      <c r="BH1908" s="8"/>
      <c r="BI1908" s="11"/>
      <c r="BJ1908" s="11"/>
      <c r="BK1908" s="8"/>
      <c r="BL1908" s="8"/>
      <c r="BM1908" s="8"/>
      <c r="BN1908" s="8"/>
      <c r="BO1908" s="8"/>
      <c r="BP1908" s="8"/>
      <c r="BQ1908" s="8"/>
      <c r="BR1908" s="8"/>
    </row>
    <row r="1909" spans="1:70" x14ac:dyDescent="0.3">
      <c r="A1909" s="43"/>
      <c r="J1909" s="8"/>
      <c r="M1909" s="10"/>
      <c r="P1909" s="9"/>
      <c r="Q1909" s="9"/>
      <c r="U1909" s="8"/>
      <c r="V1909" s="10"/>
      <c r="W1909"/>
      <c r="Z1909"/>
      <c r="AA1909"/>
      <c r="AD1909" s="20"/>
      <c r="AE1909" s="20"/>
      <c r="AI1909" s="8"/>
      <c r="AJ1909" s="8"/>
      <c r="AK1909" s="8"/>
      <c r="AL1909" s="8"/>
      <c r="AM1909" s="11"/>
      <c r="AN1909" s="11"/>
      <c r="AP1909" s="8"/>
      <c r="AQ1909" s="8"/>
      <c r="AR1909" s="8"/>
      <c r="AS1909" s="8"/>
      <c r="AT1909" s="8"/>
      <c r="AU1909" s="8"/>
      <c r="AV1909" s="8"/>
      <c r="BF1909" s="8"/>
      <c r="BG1909" s="8"/>
      <c r="BH1909" s="8"/>
      <c r="BI1909" s="11"/>
      <c r="BJ1909" s="11"/>
      <c r="BK1909" s="8"/>
      <c r="BL1909" s="8"/>
      <c r="BM1909" s="8"/>
      <c r="BN1909" s="8"/>
      <c r="BO1909" s="8"/>
      <c r="BP1909" s="8"/>
      <c r="BQ1909" s="8"/>
      <c r="BR1909" s="8"/>
    </row>
    <row r="1910" spans="1:70" x14ac:dyDescent="0.3">
      <c r="A1910" s="43"/>
      <c r="J1910" s="8"/>
      <c r="M1910" s="10"/>
      <c r="P1910" s="9"/>
      <c r="Q1910" s="9"/>
      <c r="U1910" s="8"/>
      <c r="V1910" s="10"/>
      <c r="W1910"/>
      <c r="Z1910"/>
      <c r="AA1910"/>
      <c r="AD1910" s="20"/>
      <c r="AE1910" s="20"/>
      <c r="AI1910" s="8"/>
      <c r="AJ1910" s="8"/>
      <c r="AK1910" s="8"/>
      <c r="AL1910" s="8"/>
      <c r="AM1910" s="11"/>
      <c r="AN1910" s="11"/>
      <c r="AP1910" s="8"/>
      <c r="AQ1910" s="8"/>
      <c r="AR1910" s="8"/>
      <c r="AS1910" s="8"/>
      <c r="AT1910" s="8"/>
      <c r="AU1910" s="8"/>
      <c r="AV1910" s="8"/>
      <c r="BF1910" s="8"/>
      <c r="BG1910" s="8"/>
      <c r="BH1910" s="8"/>
      <c r="BI1910" s="11"/>
      <c r="BJ1910" s="11"/>
      <c r="BK1910" s="8"/>
      <c r="BL1910" s="8"/>
      <c r="BM1910" s="8"/>
      <c r="BN1910" s="8"/>
      <c r="BO1910" s="8"/>
      <c r="BP1910" s="8"/>
      <c r="BQ1910" s="8"/>
      <c r="BR1910" s="8"/>
    </row>
    <row r="1911" spans="1:70" x14ac:dyDescent="0.3">
      <c r="A1911" s="43"/>
      <c r="J1911" s="8"/>
      <c r="M1911" s="10"/>
      <c r="P1911" s="9"/>
      <c r="Q1911" s="9"/>
      <c r="U1911" s="8"/>
      <c r="V1911" s="10"/>
      <c r="W1911"/>
      <c r="Z1911"/>
      <c r="AA1911"/>
      <c r="AD1911" s="20"/>
      <c r="AE1911" s="20"/>
      <c r="AI1911" s="8"/>
      <c r="AJ1911" s="8"/>
      <c r="AK1911" s="8"/>
      <c r="AL1911" s="8"/>
      <c r="AM1911" s="11"/>
      <c r="AN1911" s="11"/>
      <c r="AP1911" s="8"/>
      <c r="AQ1911" s="8"/>
      <c r="AR1911" s="8"/>
      <c r="AS1911" s="8"/>
      <c r="AT1911" s="8"/>
      <c r="AU1911" s="8"/>
      <c r="AV1911" s="8"/>
      <c r="BF1911" s="8"/>
      <c r="BG1911" s="8"/>
      <c r="BH1911" s="8"/>
      <c r="BI1911" s="11"/>
      <c r="BJ1911" s="11"/>
      <c r="BK1911" s="8"/>
      <c r="BL1911" s="8"/>
      <c r="BM1911" s="8"/>
      <c r="BN1911" s="8"/>
      <c r="BO1911" s="8"/>
      <c r="BP1911" s="8"/>
      <c r="BQ1911" s="8"/>
      <c r="BR1911" s="8"/>
    </row>
    <row r="1912" spans="1:70" x14ac:dyDescent="0.3">
      <c r="A1912" s="43"/>
      <c r="J1912" s="8"/>
      <c r="M1912" s="10"/>
      <c r="P1912" s="9"/>
      <c r="Q1912" s="9"/>
      <c r="U1912" s="8"/>
      <c r="V1912" s="10"/>
      <c r="W1912"/>
      <c r="Z1912"/>
      <c r="AA1912"/>
      <c r="AD1912" s="20"/>
      <c r="AE1912" s="20"/>
      <c r="AI1912" s="8"/>
      <c r="AJ1912" s="8"/>
      <c r="AK1912" s="8"/>
      <c r="AL1912" s="8"/>
      <c r="AM1912" s="11"/>
      <c r="AN1912" s="11"/>
      <c r="AP1912" s="8"/>
      <c r="AQ1912" s="8"/>
      <c r="AR1912" s="8"/>
      <c r="AS1912" s="8"/>
      <c r="AT1912" s="8"/>
      <c r="AU1912" s="8"/>
      <c r="AV1912" s="8"/>
      <c r="BF1912" s="8"/>
      <c r="BG1912" s="8"/>
      <c r="BH1912" s="8"/>
      <c r="BI1912" s="11"/>
      <c r="BJ1912" s="11"/>
      <c r="BK1912" s="8"/>
      <c r="BL1912" s="8"/>
      <c r="BM1912" s="8"/>
      <c r="BN1912" s="8"/>
      <c r="BO1912" s="8"/>
      <c r="BP1912" s="8"/>
      <c r="BQ1912" s="8"/>
      <c r="BR1912" s="8"/>
    </row>
    <row r="1913" spans="1:70" x14ac:dyDescent="0.3">
      <c r="A1913" s="43"/>
      <c r="J1913" s="8"/>
      <c r="M1913" s="10"/>
      <c r="P1913" s="9"/>
      <c r="Q1913" s="9"/>
      <c r="U1913" s="8"/>
      <c r="V1913" s="10"/>
      <c r="W1913"/>
      <c r="Z1913"/>
      <c r="AA1913"/>
      <c r="AD1913" s="20"/>
      <c r="AE1913" s="20"/>
      <c r="AI1913" s="8"/>
      <c r="AJ1913" s="8"/>
      <c r="AK1913" s="8"/>
      <c r="AL1913" s="8"/>
      <c r="AM1913" s="11"/>
      <c r="AN1913" s="11"/>
      <c r="AP1913" s="8"/>
      <c r="AQ1913" s="8"/>
      <c r="AR1913" s="8"/>
      <c r="AS1913" s="8"/>
      <c r="AT1913" s="8"/>
      <c r="AU1913" s="8"/>
      <c r="AV1913" s="8"/>
      <c r="BF1913" s="8"/>
      <c r="BG1913" s="8"/>
      <c r="BH1913" s="8"/>
      <c r="BI1913" s="11"/>
      <c r="BJ1913" s="11"/>
      <c r="BK1913" s="8"/>
      <c r="BL1913" s="8"/>
      <c r="BM1913" s="8"/>
      <c r="BN1913" s="8"/>
      <c r="BO1913" s="8"/>
      <c r="BP1913" s="8"/>
      <c r="BQ1913" s="8"/>
      <c r="BR1913" s="8"/>
    </row>
    <row r="1914" spans="1:70" x14ac:dyDescent="0.3">
      <c r="A1914" s="43"/>
      <c r="J1914" s="8"/>
      <c r="M1914" s="10"/>
      <c r="P1914" s="9"/>
      <c r="Q1914" s="9"/>
      <c r="U1914" s="8"/>
      <c r="V1914" s="10"/>
      <c r="W1914"/>
      <c r="Z1914"/>
      <c r="AA1914"/>
      <c r="AD1914" s="20"/>
      <c r="AE1914" s="20"/>
      <c r="AI1914" s="8"/>
      <c r="AJ1914" s="8"/>
      <c r="AK1914" s="8"/>
      <c r="AL1914" s="8"/>
      <c r="AM1914" s="11"/>
      <c r="AN1914" s="11"/>
      <c r="AP1914" s="8"/>
      <c r="AQ1914" s="8"/>
      <c r="AR1914" s="8"/>
      <c r="AS1914" s="8"/>
      <c r="AT1914" s="8"/>
      <c r="AU1914" s="8"/>
      <c r="AV1914" s="8"/>
      <c r="BF1914" s="8"/>
      <c r="BG1914" s="8"/>
      <c r="BH1914" s="8"/>
      <c r="BI1914" s="11"/>
      <c r="BJ1914" s="11"/>
      <c r="BK1914" s="8"/>
      <c r="BL1914" s="8"/>
      <c r="BM1914" s="8"/>
      <c r="BN1914" s="8"/>
      <c r="BO1914" s="8"/>
      <c r="BP1914" s="8"/>
      <c r="BQ1914" s="8"/>
      <c r="BR1914" s="8"/>
    </row>
    <row r="1915" spans="1:70" x14ac:dyDescent="0.3">
      <c r="A1915" s="43"/>
      <c r="J1915" s="8"/>
      <c r="M1915" s="10"/>
      <c r="P1915" s="9"/>
      <c r="Q1915" s="9"/>
      <c r="U1915" s="8"/>
      <c r="V1915" s="10"/>
      <c r="W1915"/>
      <c r="Z1915"/>
      <c r="AA1915"/>
      <c r="AD1915" s="20"/>
      <c r="AE1915" s="20"/>
      <c r="AI1915" s="8"/>
      <c r="AJ1915" s="8"/>
      <c r="AK1915" s="8"/>
      <c r="AL1915" s="8"/>
      <c r="AM1915" s="11"/>
      <c r="AN1915" s="11"/>
      <c r="AP1915" s="8"/>
      <c r="AQ1915" s="8"/>
      <c r="AR1915" s="8"/>
      <c r="AS1915" s="8"/>
      <c r="AT1915" s="8"/>
      <c r="AU1915" s="8"/>
      <c r="AV1915" s="8"/>
      <c r="BF1915" s="8"/>
      <c r="BG1915" s="8"/>
      <c r="BH1915" s="8"/>
      <c r="BI1915" s="11"/>
      <c r="BJ1915" s="11"/>
      <c r="BK1915" s="8"/>
      <c r="BL1915" s="8"/>
      <c r="BM1915" s="8"/>
      <c r="BN1915" s="8"/>
      <c r="BO1915" s="8"/>
      <c r="BP1915" s="8"/>
      <c r="BQ1915" s="8"/>
      <c r="BR1915" s="8"/>
    </row>
    <row r="1916" spans="1:70" x14ac:dyDescent="0.3">
      <c r="A1916" s="43"/>
      <c r="J1916" s="8"/>
      <c r="M1916" s="10"/>
      <c r="P1916" s="9"/>
      <c r="Q1916" s="9"/>
      <c r="U1916" s="8"/>
      <c r="V1916" s="10"/>
      <c r="W1916"/>
      <c r="Z1916"/>
      <c r="AA1916"/>
      <c r="AD1916" s="20"/>
      <c r="AE1916" s="20"/>
      <c r="AI1916" s="8"/>
      <c r="AJ1916" s="8"/>
      <c r="AK1916" s="8"/>
      <c r="AL1916" s="8"/>
      <c r="AM1916" s="11"/>
      <c r="AN1916" s="11"/>
      <c r="AP1916" s="8"/>
      <c r="AQ1916" s="8"/>
      <c r="AR1916" s="8"/>
      <c r="AS1916" s="8"/>
      <c r="AT1916" s="8"/>
      <c r="AU1916" s="8"/>
      <c r="AV1916" s="8"/>
      <c r="BF1916" s="8"/>
      <c r="BG1916" s="8"/>
      <c r="BH1916" s="8"/>
      <c r="BI1916" s="11"/>
      <c r="BJ1916" s="11"/>
      <c r="BK1916" s="8"/>
      <c r="BL1916" s="8"/>
      <c r="BM1916" s="8"/>
      <c r="BN1916" s="8"/>
      <c r="BO1916" s="8"/>
      <c r="BP1916" s="8"/>
      <c r="BQ1916" s="8"/>
      <c r="BR1916" s="8"/>
    </row>
    <row r="1917" spans="1:70" x14ac:dyDescent="0.3">
      <c r="A1917" s="43"/>
      <c r="J1917" s="8"/>
      <c r="M1917" s="10"/>
      <c r="P1917" s="9"/>
      <c r="Q1917" s="9"/>
      <c r="U1917" s="8"/>
      <c r="V1917" s="10"/>
      <c r="W1917"/>
      <c r="Z1917"/>
      <c r="AA1917"/>
      <c r="AD1917" s="20"/>
      <c r="AE1917" s="20"/>
      <c r="AI1917" s="8"/>
      <c r="AJ1917" s="8"/>
      <c r="AK1917" s="8"/>
      <c r="AL1917" s="8"/>
      <c r="AM1917" s="11"/>
      <c r="AN1917" s="11"/>
      <c r="AP1917" s="8"/>
      <c r="AQ1917" s="8"/>
      <c r="AR1917" s="8"/>
      <c r="AS1917" s="8"/>
      <c r="AT1917" s="8"/>
      <c r="AU1917" s="8"/>
      <c r="AV1917" s="8"/>
      <c r="BF1917" s="8"/>
      <c r="BG1917" s="8"/>
      <c r="BH1917" s="8"/>
      <c r="BI1917" s="11"/>
      <c r="BJ1917" s="11"/>
      <c r="BK1917" s="8"/>
      <c r="BL1917" s="8"/>
      <c r="BM1917" s="8"/>
      <c r="BN1917" s="8"/>
      <c r="BO1917" s="8"/>
      <c r="BP1917" s="8"/>
      <c r="BQ1917" s="8"/>
      <c r="BR1917" s="8"/>
    </row>
    <row r="1918" spans="1:70" x14ac:dyDescent="0.3">
      <c r="A1918" s="43"/>
      <c r="J1918" s="8"/>
      <c r="M1918" s="10"/>
      <c r="P1918" s="9"/>
      <c r="Q1918" s="9"/>
      <c r="U1918" s="8"/>
      <c r="V1918" s="10"/>
      <c r="W1918"/>
      <c r="Z1918"/>
      <c r="AA1918"/>
      <c r="AD1918" s="20"/>
      <c r="AE1918" s="20"/>
      <c r="AI1918" s="8"/>
      <c r="AJ1918" s="8"/>
      <c r="AK1918" s="8"/>
      <c r="AL1918" s="8"/>
      <c r="AM1918" s="11"/>
      <c r="AN1918" s="11"/>
      <c r="AP1918" s="8"/>
      <c r="AQ1918" s="8"/>
      <c r="AR1918" s="8"/>
      <c r="AS1918" s="8"/>
      <c r="AT1918" s="8"/>
      <c r="AU1918" s="8"/>
      <c r="AV1918" s="8"/>
      <c r="BF1918" s="8"/>
      <c r="BG1918" s="8"/>
      <c r="BH1918" s="8"/>
      <c r="BI1918" s="11"/>
      <c r="BJ1918" s="11"/>
      <c r="BK1918" s="8"/>
      <c r="BL1918" s="8"/>
      <c r="BM1918" s="8"/>
      <c r="BN1918" s="8"/>
      <c r="BO1918" s="8"/>
      <c r="BP1918" s="8"/>
      <c r="BQ1918" s="8"/>
      <c r="BR1918" s="8"/>
    </row>
    <row r="1919" spans="1:70" x14ac:dyDescent="0.3">
      <c r="A1919" s="43"/>
      <c r="J1919" s="8"/>
      <c r="M1919" s="10"/>
      <c r="P1919" s="9"/>
      <c r="Q1919" s="9"/>
      <c r="U1919" s="8"/>
      <c r="V1919" s="10"/>
      <c r="W1919"/>
      <c r="Z1919"/>
      <c r="AA1919"/>
      <c r="AD1919" s="20"/>
      <c r="AE1919" s="20"/>
      <c r="AI1919" s="8"/>
      <c r="AJ1919" s="8"/>
      <c r="AK1919" s="8"/>
      <c r="AL1919" s="8"/>
      <c r="AM1919" s="11"/>
      <c r="AN1919" s="11"/>
      <c r="AP1919" s="8"/>
      <c r="AQ1919" s="8"/>
      <c r="AR1919" s="8"/>
      <c r="AS1919" s="8"/>
      <c r="AT1919" s="8"/>
      <c r="AU1919" s="8"/>
      <c r="AV1919" s="8"/>
      <c r="BF1919" s="8"/>
      <c r="BG1919" s="8"/>
      <c r="BH1919" s="8"/>
      <c r="BI1919" s="11"/>
      <c r="BJ1919" s="11"/>
      <c r="BK1919" s="8"/>
      <c r="BL1919" s="8"/>
      <c r="BM1919" s="8"/>
      <c r="BN1919" s="8"/>
      <c r="BO1919" s="8"/>
      <c r="BP1919" s="8"/>
      <c r="BQ1919" s="8"/>
      <c r="BR1919" s="8"/>
    </row>
    <row r="1920" spans="1:70" x14ac:dyDescent="0.3">
      <c r="A1920" s="43"/>
      <c r="J1920" s="8"/>
      <c r="M1920" s="10"/>
      <c r="P1920" s="9"/>
      <c r="Q1920" s="9"/>
      <c r="U1920" s="8"/>
      <c r="V1920" s="10"/>
      <c r="W1920"/>
      <c r="Z1920"/>
      <c r="AA1920"/>
      <c r="AD1920" s="20"/>
      <c r="AE1920" s="20"/>
      <c r="AI1920" s="8"/>
      <c r="AJ1920" s="8"/>
      <c r="AK1920" s="8"/>
      <c r="AL1920" s="8"/>
      <c r="AM1920" s="11"/>
      <c r="AN1920" s="11"/>
      <c r="AP1920" s="8"/>
      <c r="AQ1920" s="8"/>
      <c r="AR1920" s="8"/>
      <c r="AS1920" s="8"/>
      <c r="AT1920" s="8"/>
      <c r="AU1920" s="8"/>
      <c r="AV1920" s="8"/>
      <c r="BF1920" s="8"/>
      <c r="BG1920" s="8"/>
      <c r="BH1920" s="8"/>
      <c r="BI1920" s="11"/>
      <c r="BJ1920" s="11"/>
      <c r="BK1920" s="8"/>
      <c r="BL1920" s="8"/>
      <c r="BM1920" s="8"/>
      <c r="BN1920" s="8"/>
      <c r="BO1920" s="8"/>
      <c r="BP1920" s="8"/>
      <c r="BQ1920" s="8"/>
      <c r="BR1920" s="8"/>
    </row>
    <row r="1921" spans="1:70" x14ac:dyDescent="0.3">
      <c r="A1921" s="43"/>
      <c r="J1921" s="8"/>
      <c r="M1921" s="10"/>
      <c r="P1921" s="9"/>
      <c r="Q1921" s="9"/>
      <c r="U1921" s="8"/>
      <c r="V1921" s="10"/>
      <c r="W1921"/>
      <c r="Z1921"/>
      <c r="AA1921"/>
      <c r="AD1921" s="20"/>
      <c r="AE1921" s="20"/>
      <c r="AI1921" s="8"/>
      <c r="AJ1921" s="8"/>
      <c r="AK1921" s="8"/>
      <c r="AL1921" s="8"/>
      <c r="AM1921" s="11"/>
      <c r="AN1921" s="11"/>
      <c r="AP1921" s="8"/>
      <c r="AQ1921" s="8"/>
      <c r="AR1921" s="8"/>
      <c r="AS1921" s="8"/>
      <c r="AT1921" s="8"/>
      <c r="AU1921" s="8"/>
      <c r="AV1921" s="8"/>
      <c r="BF1921" s="8"/>
      <c r="BG1921" s="8"/>
      <c r="BH1921" s="8"/>
      <c r="BI1921" s="11"/>
      <c r="BJ1921" s="11"/>
      <c r="BK1921" s="8"/>
      <c r="BL1921" s="8"/>
      <c r="BM1921" s="8"/>
      <c r="BN1921" s="8"/>
      <c r="BO1921" s="8"/>
      <c r="BP1921" s="8"/>
      <c r="BQ1921" s="8"/>
      <c r="BR1921" s="8"/>
    </row>
    <row r="1922" spans="1:70" x14ac:dyDescent="0.3">
      <c r="A1922" s="43"/>
      <c r="J1922" s="8"/>
      <c r="M1922" s="10"/>
      <c r="P1922" s="9"/>
      <c r="Q1922" s="9"/>
      <c r="U1922" s="8"/>
      <c r="V1922" s="10"/>
      <c r="W1922"/>
      <c r="Z1922"/>
      <c r="AA1922"/>
      <c r="AD1922" s="20"/>
      <c r="AE1922" s="20"/>
      <c r="AI1922" s="8"/>
      <c r="AJ1922" s="8"/>
      <c r="AK1922" s="8"/>
      <c r="AL1922" s="8"/>
      <c r="AM1922" s="11"/>
      <c r="AN1922" s="11"/>
      <c r="AP1922" s="8"/>
      <c r="AQ1922" s="8"/>
      <c r="AR1922" s="8"/>
      <c r="AS1922" s="8"/>
      <c r="AT1922" s="8"/>
      <c r="AU1922" s="8"/>
      <c r="AV1922" s="8"/>
      <c r="BF1922" s="8"/>
      <c r="BG1922" s="8"/>
      <c r="BH1922" s="8"/>
      <c r="BI1922" s="11"/>
      <c r="BJ1922" s="11"/>
      <c r="BK1922" s="8"/>
      <c r="BL1922" s="8"/>
      <c r="BM1922" s="8"/>
      <c r="BN1922" s="8"/>
      <c r="BO1922" s="8"/>
      <c r="BP1922" s="8"/>
      <c r="BQ1922" s="8"/>
      <c r="BR1922" s="8"/>
    </row>
    <row r="1923" spans="1:70" x14ac:dyDescent="0.3">
      <c r="A1923" s="43"/>
      <c r="J1923" s="8"/>
      <c r="M1923" s="10"/>
      <c r="P1923" s="9"/>
      <c r="Q1923" s="9"/>
      <c r="U1923" s="8"/>
      <c r="V1923" s="10"/>
      <c r="W1923"/>
      <c r="Z1923"/>
      <c r="AA1923"/>
      <c r="AD1923" s="20"/>
      <c r="AE1923" s="20"/>
      <c r="AI1923" s="8"/>
      <c r="AJ1923" s="8"/>
      <c r="AK1923" s="8"/>
      <c r="AL1923" s="8"/>
      <c r="AM1923" s="11"/>
      <c r="AN1923" s="11"/>
      <c r="AP1923" s="8"/>
      <c r="AQ1923" s="8"/>
      <c r="AR1923" s="8"/>
      <c r="AS1923" s="8"/>
      <c r="AT1923" s="8"/>
      <c r="AU1923" s="8"/>
      <c r="AV1923" s="8"/>
      <c r="BF1923" s="8"/>
      <c r="BG1923" s="8"/>
      <c r="BH1923" s="8"/>
      <c r="BI1923" s="11"/>
      <c r="BJ1923" s="11"/>
      <c r="BK1923" s="8"/>
      <c r="BL1923" s="8"/>
      <c r="BM1923" s="8"/>
      <c r="BN1923" s="8"/>
      <c r="BO1923" s="8"/>
      <c r="BP1923" s="8"/>
      <c r="BQ1923" s="8"/>
      <c r="BR1923" s="8"/>
    </row>
    <row r="1924" spans="1:70" x14ac:dyDescent="0.3">
      <c r="A1924" s="43"/>
      <c r="J1924" s="8"/>
      <c r="M1924" s="10"/>
      <c r="P1924" s="9"/>
      <c r="Q1924" s="9"/>
      <c r="U1924" s="8"/>
      <c r="V1924" s="10"/>
      <c r="W1924"/>
      <c r="Z1924"/>
      <c r="AA1924"/>
      <c r="AD1924" s="20"/>
      <c r="AE1924" s="20"/>
      <c r="AI1924" s="8"/>
      <c r="AJ1924" s="8"/>
      <c r="AK1924" s="8"/>
      <c r="AL1924" s="8"/>
      <c r="AM1924" s="11"/>
      <c r="AN1924" s="11"/>
      <c r="AP1924" s="8"/>
      <c r="AQ1924" s="8"/>
      <c r="AR1924" s="8"/>
      <c r="AS1924" s="8"/>
      <c r="AT1924" s="8"/>
      <c r="AU1924" s="8"/>
      <c r="AV1924" s="8"/>
      <c r="BF1924" s="8"/>
      <c r="BG1924" s="8"/>
      <c r="BH1924" s="8"/>
      <c r="BI1924" s="11"/>
      <c r="BJ1924" s="11"/>
      <c r="BK1924" s="8"/>
      <c r="BL1924" s="8"/>
      <c r="BM1924" s="8"/>
      <c r="BN1924" s="8"/>
      <c r="BO1924" s="8"/>
      <c r="BP1924" s="8"/>
      <c r="BQ1924" s="8"/>
      <c r="BR1924" s="8"/>
    </row>
    <row r="1925" spans="1:70" x14ac:dyDescent="0.3">
      <c r="A1925" s="43"/>
      <c r="J1925" s="8"/>
      <c r="M1925" s="10"/>
      <c r="P1925" s="9"/>
      <c r="Q1925" s="9"/>
      <c r="U1925" s="8"/>
      <c r="V1925" s="10"/>
      <c r="W1925"/>
      <c r="Z1925"/>
      <c r="AA1925"/>
      <c r="AD1925" s="20"/>
      <c r="AE1925" s="20"/>
      <c r="AI1925" s="8"/>
      <c r="AJ1925" s="8"/>
      <c r="AK1925" s="8"/>
      <c r="AL1925" s="8"/>
      <c r="AM1925" s="11"/>
      <c r="AN1925" s="11"/>
      <c r="AP1925" s="8"/>
      <c r="AQ1925" s="8"/>
      <c r="AR1925" s="8"/>
      <c r="AS1925" s="8"/>
      <c r="AT1925" s="8"/>
      <c r="AU1925" s="8"/>
      <c r="AV1925" s="8"/>
      <c r="BF1925" s="8"/>
      <c r="BG1925" s="8"/>
      <c r="BH1925" s="8"/>
      <c r="BI1925" s="11"/>
      <c r="BJ1925" s="11"/>
      <c r="BK1925" s="8"/>
      <c r="BL1925" s="8"/>
      <c r="BM1925" s="8"/>
      <c r="BN1925" s="8"/>
      <c r="BO1925" s="8"/>
      <c r="BP1925" s="8"/>
      <c r="BQ1925" s="8"/>
      <c r="BR1925" s="8"/>
    </row>
    <row r="1926" spans="1:70" x14ac:dyDescent="0.3">
      <c r="A1926" s="43"/>
      <c r="J1926" s="8"/>
      <c r="M1926" s="10"/>
      <c r="P1926" s="9"/>
      <c r="Q1926" s="9"/>
      <c r="U1926" s="8"/>
      <c r="V1926" s="10"/>
      <c r="W1926"/>
      <c r="Z1926"/>
      <c r="AA1926"/>
      <c r="AD1926" s="20"/>
      <c r="AE1926" s="20"/>
      <c r="AI1926" s="8"/>
      <c r="AJ1926" s="8"/>
      <c r="AK1926" s="8"/>
      <c r="AL1926" s="8"/>
      <c r="AM1926" s="11"/>
      <c r="AN1926" s="11"/>
      <c r="AP1926" s="8"/>
      <c r="AQ1926" s="8"/>
      <c r="AR1926" s="8"/>
      <c r="AS1926" s="8"/>
      <c r="AT1926" s="8"/>
      <c r="AU1926" s="8"/>
      <c r="AV1926" s="8"/>
      <c r="BF1926" s="8"/>
      <c r="BG1926" s="8"/>
      <c r="BH1926" s="8"/>
      <c r="BI1926" s="11"/>
      <c r="BJ1926" s="11"/>
      <c r="BK1926" s="8"/>
      <c r="BL1926" s="8"/>
      <c r="BM1926" s="8"/>
      <c r="BN1926" s="8"/>
      <c r="BO1926" s="8"/>
      <c r="BP1926" s="8"/>
      <c r="BQ1926" s="8"/>
      <c r="BR1926" s="8"/>
    </row>
    <row r="1927" spans="1:70" x14ac:dyDescent="0.3">
      <c r="A1927" s="43"/>
      <c r="J1927" s="8"/>
      <c r="M1927" s="10"/>
      <c r="P1927" s="9"/>
      <c r="Q1927" s="9"/>
      <c r="U1927" s="8"/>
      <c r="V1927" s="10"/>
      <c r="W1927"/>
      <c r="Z1927"/>
      <c r="AA1927"/>
      <c r="AD1927" s="20"/>
      <c r="AE1927" s="20"/>
      <c r="AI1927" s="8"/>
      <c r="AJ1927" s="8"/>
      <c r="AK1927" s="8"/>
      <c r="AL1927" s="8"/>
      <c r="AM1927" s="11"/>
      <c r="AN1927" s="11"/>
      <c r="AP1927" s="8"/>
      <c r="AQ1927" s="8"/>
      <c r="AR1927" s="8"/>
      <c r="AS1927" s="8"/>
      <c r="AT1927" s="8"/>
      <c r="AU1927" s="8"/>
      <c r="AV1927" s="8"/>
      <c r="BF1927" s="8"/>
      <c r="BG1927" s="8"/>
      <c r="BH1927" s="8"/>
      <c r="BI1927" s="11"/>
      <c r="BJ1927" s="11"/>
      <c r="BK1927" s="8"/>
      <c r="BL1927" s="8"/>
      <c r="BM1927" s="8"/>
      <c r="BN1927" s="8"/>
      <c r="BO1927" s="8"/>
      <c r="BP1927" s="8"/>
      <c r="BQ1927" s="8"/>
      <c r="BR1927" s="8"/>
    </row>
    <row r="1928" spans="1:70" x14ac:dyDescent="0.3">
      <c r="A1928" s="43"/>
      <c r="J1928" s="8"/>
      <c r="M1928" s="10"/>
      <c r="P1928" s="9"/>
      <c r="Q1928" s="9"/>
      <c r="U1928" s="8"/>
      <c r="V1928" s="10"/>
      <c r="W1928"/>
      <c r="Z1928"/>
      <c r="AA1928"/>
      <c r="AD1928" s="20"/>
      <c r="AE1928" s="20"/>
      <c r="AI1928" s="8"/>
      <c r="AJ1928" s="8"/>
      <c r="AK1928" s="8"/>
      <c r="AL1928" s="8"/>
      <c r="AM1928" s="11"/>
      <c r="AN1928" s="11"/>
      <c r="AP1928" s="8"/>
      <c r="AQ1928" s="8"/>
      <c r="AR1928" s="8"/>
      <c r="AS1928" s="8"/>
      <c r="AT1928" s="8"/>
      <c r="AU1928" s="8"/>
      <c r="AV1928" s="8"/>
      <c r="BF1928" s="8"/>
      <c r="BG1928" s="8"/>
      <c r="BH1928" s="8"/>
      <c r="BI1928" s="11"/>
      <c r="BJ1928" s="11"/>
      <c r="BK1928" s="8"/>
      <c r="BL1928" s="8"/>
      <c r="BM1928" s="8"/>
      <c r="BN1928" s="8"/>
      <c r="BO1928" s="8"/>
      <c r="BP1928" s="8"/>
      <c r="BQ1928" s="8"/>
      <c r="BR1928" s="8"/>
    </row>
    <row r="1929" spans="1:70" x14ac:dyDescent="0.3">
      <c r="A1929" s="43"/>
      <c r="J1929" s="8"/>
      <c r="M1929" s="10"/>
      <c r="P1929" s="9"/>
      <c r="Q1929" s="9"/>
      <c r="U1929" s="8"/>
      <c r="V1929" s="10"/>
      <c r="W1929"/>
      <c r="Z1929"/>
      <c r="AA1929"/>
      <c r="AD1929" s="20"/>
      <c r="AE1929" s="20"/>
      <c r="AI1929" s="8"/>
      <c r="AJ1929" s="8"/>
      <c r="AK1929" s="8"/>
      <c r="AL1929" s="8"/>
      <c r="AM1929" s="11"/>
      <c r="AN1929" s="11"/>
      <c r="AP1929" s="8"/>
      <c r="AQ1929" s="8"/>
      <c r="AR1929" s="8"/>
      <c r="AS1929" s="8"/>
      <c r="AT1929" s="8"/>
      <c r="AU1929" s="8"/>
      <c r="AV1929" s="8"/>
      <c r="BF1929" s="8"/>
      <c r="BG1929" s="8"/>
      <c r="BH1929" s="8"/>
      <c r="BI1929" s="11"/>
      <c r="BJ1929" s="11"/>
      <c r="BK1929" s="8"/>
      <c r="BL1929" s="8"/>
      <c r="BM1929" s="8"/>
      <c r="BN1929" s="8"/>
      <c r="BO1929" s="8"/>
      <c r="BP1929" s="8"/>
      <c r="BQ1929" s="8"/>
      <c r="BR1929" s="8"/>
    </row>
    <row r="1930" spans="1:70" x14ac:dyDescent="0.3">
      <c r="A1930" s="43"/>
      <c r="J1930" s="8"/>
      <c r="M1930" s="10"/>
      <c r="P1930" s="9"/>
      <c r="Q1930" s="9"/>
      <c r="U1930" s="8"/>
      <c r="V1930" s="10"/>
      <c r="W1930"/>
      <c r="Z1930"/>
      <c r="AA1930"/>
      <c r="AD1930" s="20"/>
      <c r="AE1930" s="20"/>
      <c r="AI1930" s="8"/>
      <c r="AJ1930" s="8"/>
      <c r="AK1930" s="8"/>
      <c r="AL1930" s="8"/>
      <c r="AM1930" s="11"/>
      <c r="AN1930" s="11"/>
      <c r="AP1930" s="8"/>
      <c r="AQ1930" s="8"/>
      <c r="AR1930" s="8"/>
      <c r="AS1930" s="8"/>
      <c r="AT1930" s="8"/>
      <c r="AU1930" s="8"/>
      <c r="AV1930" s="8"/>
      <c r="BF1930" s="8"/>
      <c r="BG1930" s="8"/>
      <c r="BH1930" s="8"/>
      <c r="BI1930" s="11"/>
      <c r="BJ1930" s="11"/>
      <c r="BK1930" s="8"/>
      <c r="BL1930" s="8"/>
      <c r="BM1930" s="8"/>
      <c r="BN1930" s="8"/>
      <c r="BO1930" s="8"/>
      <c r="BP1930" s="8"/>
      <c r="BQ1930" s="8"/>
      <c r="BR1930" s="8"/>
    </row>
    <row r="1931" spans="1:70" x14ac:dyDescent="0.3">
      <c r="A1931" s="43"/>
      <c r="J1931" s="8"/>
      <c r="M1931" s="10"/>
      <c r="P1931" s="9"/>
      <c r="Q1931" s="9"/>
      <c r="U1931" s="8"/>
      <c r="V1931" s="10"/>
      <c r="W1931"/>
      <c r="Z1931"/>
      <c r="AA1931"/>
      <c r="AD1931" s="20"/>
      <c r="AE1931" s="20"/>
      <c r="AI1931" s="8"/>
      <c r="AJ1931" s="8"/>
      <c r="AK1931" s="8"/>
      <c r="AL1931" s="8"/>
      <c r="AM1931" s="11"/>
      <c r="AN1931" s="11"/>
      <c r="AP1931" s="8"/>
      <c r="AQ1931" s="8"/>
      <c r="AR1931" s="8"/>
      <c r="AS1931" s="8"/>
      <c r="AT1931" s="8"/>
      <c r="AU1931" s="8"/>
      <c r="AV1931" s="8"/>
      <c r="BF1931" s="8"/>
      <c r="BG1931" s="8"/>
      <c r="BH1931" s="8"/>
      <c r="BI1931" s="11"/>
      <c r="BJ1931" s="11"/>
      <c r="BK1931" s="8"/>
      <c r="BL1931" s="8"/>
      <c r="BM1931" s="8"/>
      <c r="BN1931" s="8"/>
      <c r="BO1931" s="8"/>
      <c r="BP1931" s="8"/>
      <c r="BQ1931" s="8"/>
      <c r="BR1931" s="8"/>
    </row>
    <row r="1932" spans="1:70" x14ac:dyDescent="0.3">
      <c r="A1932" s="43"/>
      <c r="J1932" s="8"/>
      <c r="M1932" s="10"/>
      <c r="P1932" s="9"/>
      <c r="Q1932" s="9"/>
      <c r="U1932" s="8"/>
      <c r="V1932" s="10"/>
      <c r="W1932"/>
      <c r="Z1932"/>
      <c r="AA1932"/>
      <c r="AD1932" s="20"/>
      <c r="AE1932" s="20"/>
      <c r="AI1932" s="8"/>
      <c r="AJ1932" s="8"/>
      <c r="AK1932" s="8"/>
      <c r="AL1932" s="8"/>
      <c r="AM1932" s="11"/>
      <c r="AN1932" s="11"/>
      <c r="AP1932" s="8"/>
      <c r="AQ1932" s="8"/>
      <c r="AR1932" s="8"/>
      <c r="AS1932" s="8"/>
      <c r="AT1932" s="8"/>
      <c r="AU1932" s="8"/>
      <c r="AV1932" s="8"/>
      <c r="BF1932" s="8"/>
      <c r="BG1932" s="8"/>
      <c r="BH1932" s="8"/>
      <c r="BI1932" s="11"/>
      <c r="BJ1932" s="11"/>
      <c r="BK1932" s="8"/>
      <c r="BL1932" s="8"/>
      <c r="BM1932" s="8"/>
      <c r="BN1932" s="8"/>
      <c r="BO1932" s="8"/>
      <c r="BP1932" s="8"/>
      <c r="BQ1932" s="8"/>
      <c r="BR1932" s="8"/>
    </row>
    <row r="1933" spans="1:70" x14ac:dyDescent="0.3">
      <c r="A1933" s="43"/>
      <c r="J1933" s="8"/>
      <c r="M1933" s="10"/>
      <c r="P1933" s="9"/>
      <c r="Q1933" s="9"/>
      <c r="U1933" s="8"/>
      <c r="V1933" s="10"/>
      <c r="W1933"/>
      <c r="Z1933"/>
      <c r="AA1933"/>
      <c r="AD1933" s="20"/>
      <c r="AE1933" s="20"/>
      <c r="AI1933" s="8"/>
      <c r="AJ1933" s="8"/>
      <c r="AK1933" s="8"/>
      <c r="AL1933" s="8"/>
      <c r="AM1933" s="11"/>
      <c r="AN1933" s="11"/>
      <c r="AP1933" s="8"/>
      <c r="AQ1933" s="8"/>
      <c r="AR1933" s="8"/>
      <c r="AS1933" s="8"/>
      <c r="AT1933" s="8"/>
      <c r="AU1933" s="8"/>
      <c r="AV1933" s="8"/>
      <c r="BF1933" s="8"/>
      <c r="BG1933" s="8"/>
      <c r="BH1933" s="8"/>
      <c r="BI1933" s="11"/>
      <c r="BJ1933" s="11"/>
      <c r="BK1933" s="8"/>
      <c r="BL1933" s="8"/>
      <c r="BM1933" s="8"/>
      <c r="BN1933" s="8"/>
      <c r="BO1933" s="8"/>
      <c r="BP1933" s="8"/>
      <c r="BQ1933" s="8"/>
      <c r="BR1933" s="8"/>
    </row>
    <row r="1934" spans="1:70" x14ac:dyDescent="0.3">
      <c r="A1934" s="43"/>
      <c r="J1934" s="8"/>
      <c r="M1934" s="10"/>
      <c r="P1934" s="9"/>
      <c r="Q1934" s="9"/>
      <c r="U1934" s="8"/>
      <c r="V1934" s="10"/>
      <c r="W1934"/>
      <c r="Z1934"/>
      <c r="AA1934"/>
      <c r="AD1934" s="20"/>
      <c r="AE1934" s="20"/>
      <c r="AI1934" s="8"/>
      <c r="AJ1934" s="8"/>
      <c r="AK1934" s="8"/>
      <c r="AL1934" s="8"/>
      <c r="AM1934" s="11"/>
      <c r="AN1934" s="11"/>
      <c r="AP1934" s="8"/>
      <c r="AQ1934" s="8"/>
      <c r="AR1934" s="8"/>
      <c r="AS1934" s="8"/>
      <c r="AT1934" s="8"/>
      <c r="AU1934" s="8"/>
      <c r="AV1934" s="8"/>
      <c r="BF1934" s="8"/>
      <c r="BG1934" s="8"/>
      <c r="BH1934" s="8"/>
      <c r="BI1934" s="11"/>
      <c r="BJ1934" s="11"/>
      <c r="BK1934" s="8"/>
      <c r="BL1934" s="8"/>
      <c r="BM1934" s="8"/>
      <c r="BN1934" s="8"/>
      <c r="BO1934" s="8"/>
      <c r="BP1934" s="8"/>
      <c r="BQ1934" s="8"/>
      <c r="BR1934" s="8"/>
    </row>
    <row r="1935" spans="1:70" x14ac:dyDescent="0.3">
      <c r="A1935" s="43"/>
      <c r="J1935" s="8"/>
      <c r="M1935" s="10"/>
      <c r="P1935" s="9"/>
      <c r="Q1935" s="9"/>
      <c r="U1935" s="8"/>
      <c r="V1935" s="10"/>
      <c r="W1935"/>
      <c r="Z1935"/>
      <c r="AA1935"/>
      <c r="AD1935" s="20"/>
      <c r="AE1935" s="20"/>
      <c r="AI1935" s="8"/>
      <c r="AJ1935" s="8"/>
      <c r="AK1935" s="8"/>
      <c r="AL1935" s="8"/>
      <c r="AM1935" s="11"/>
      <c r="AN1935" s="11"/>
      <c r="AP1935" s="8"/>
      <c r="AQ1935" s="8"/>
      <c r="AR1935" s="8"/>
      <c r="AS1935" s="8"/>
      <c r="AT1935" s="8"/>
      <c r="AU1935" s="8"/>
      <c r="AV1935" s="8"/>
      <c r="BF1935" s="8"/>
      <c r="BG1935" s="8"/>
      <c r="BH1935" s="8"/>
      <c r="BI1935" s="11"/>
      <c r="BJ1935" s="11"/>
      <c r="BK1935" s="8"/>
      <c r="BL1935" s="8"/>
      <c r="BM1935" s="8"/>
      <c r="BN1935" s="8"/>
      <c r="BO1935" s="8"/>
      <c r="BP1935" s="8"/>
      <c r="BQ1935" s="8"/>
      <c r="BR1935" s="8"/>
    </row>
    <row r="1936" spans="1:70" x14ac:dyDescent="0.3">
      <c r="A1936" s="43"/>
      <c r="J1936" s="8"/>
      <c r="M1936" s="10"/>
      <c r="P1936" s="9"/>
      <c r="Q1936" s="9"/>
      <c r="U1936" s="8"/>
      <c r="V1936" s="10"/>
      <c r="W1936"/>
      <c r="Z1936"/>
      <c r="AA1936"/>
      <c r="AD1936" s="20"/>
      <c r="AE1936" s="20"/>
      <c r="AI1936" s="8"/>
      <c r="AJ1936" s="8"/>
      <c r="AK1936" s="8"/>
      <c r="AL1936" s="8"/>
      <c r="AM1936" s="11"/>
      <c r="AN1936" s="11"/>
      <c r="AP1936" s="8"/>
      <c r="AQ1936" s="8"/>
      <c r="AR1936" s="8"/>
      <c r="AS1936" s="8"/>
      <c r="AT1936" s="8"/>
      <c r="AU1936" s="8"/>
      <c r="AV1936" s="8"/>
      <c r="BF1936" s="8"/>
      <c r="BG1936" s="8"/>
      <c r="BH1936" s="8"/>
      <c r="BI1936" s="11"/>
      <c r="BJ1936" s="11"/>
      <c r="BK1936" s="8"/>
      <c r="BL1936" s="8"/>
      <c r="BM1936" s="8"/>
      <c r="BN1936" s="8"/>
      <c r="BO1936" s="8"/>
      <c r="BP1936" s="8"/>
      <c r="BQ1936" s="8"/>
      <c r="BR1936" s="8"/>
    </row>
    <row r="1937" spans="1:70" x14ac:dyDescent="0.3">
      <c r="A1937" s="43"/>
      <c r="J1937" s="8"/>
      <c r="M1937" s="10"/>
      <c r="P1937" s="9"/>
      <c r="Q1937" s="9"/>
      <c r="U1937" s="8"/>
      <c r="V1937" s="10"/>
      <c r="W1937"/>
      <c r="Z1937"/>
      <c r="AA1937"/>
      <c r="AD1937" s="20"/>
      <c r="AE1937" s="20"/>
      <c r="AI1937" s="8"/>
      <c r="AJ1937" s="8"/>
      <c r="AK1937" s="8"/>
      <c r="AL1937" s="8"/>
      <c r="AM1937" s="11"/>
      <c r="AN1937" s="11"/>
      <c r="AP1937" s="8"/>
      <c r="AQ1937" s="8"/>
      <c r="AR1937" s="8"/>
      <c r="AS1937" s="8"/>
      <c r="AT1937" s="8"/>
      <c r="AU1937" s="8"/>
      <c r="AV1937" s="8"/>
      <c r="BF1937" s="8"/>
      <c r="BG1937" s="8"/>
      <c r="BH1937" s="8"/>
      <c r="BI1937" s="11"/>
      <c r="BJ1937" s="11"/>
      <c r="BK1937" s="8"/>
      <c r="BL1937" s="8"/>
      <c r="BM1937" s="8"/>
      <c r="BN1937" s="8"/>
      <c r="BO1937" s="8"/>
      <c r="BP1937" s="8"/>
      <c r="BQ1937" s="8"/>
      <c r="BR1937" s="8"/>
    </row>
    <row r="1938" spans="1:70" x14ac:dyDescent="0.3">
      <c r="A1938" s="43"/>
      <c r="J1938" s="8"/>
      <c r="M1938" s="10"/>
      <c r="P1938" s="9"/>
      <c r="Q1938" s="9"/>
      <c r="U1938" s="8"/>
      <c r="V1938" s="10"/>
      <c r="W1938"/>
      <c r="Z1938"/>
      <c r="AA1938"/>
      <c r="AD1938" s="20"/>
      <c r="AE1938" s="20"/>
      <c r="AI1938" s="8"/>
      <c r="AJ1938" s="8"/>
      <c r="AK1938" s="8"/>
      <c r="AL1938" s="8"/>
      <c r="AM1938" s="11"/>
      <c r="AN1938" s="11"/>
      <c r="AP1938" s="8"/>
      <c r="AQ1938" s="8"/>
      <c r="AR1938" s="8"/>
      <c r="AS1938" s="8"/>
      <c r="AT1938" s="8"/>
      <c r="AU1938" s="8"/>
      <c r="AV1938" s="8"/>
      <c r="BF1938" s="8"/>
      <c r="BG1938" s="8"/>
      <c r="BH1938" s="8"/>
      <c r="BI1938" s="11"/>
      <c r="BJ1938" s="11"/>
      <c r="BK1938" s="8"/>
      <c r="BL1938" s="8"/>
      <c r="BM1938" s="8"/>
      <c r="BN1938" s="8"/>
      <c r="BO1938" s="8"/>
      <c r="BP1938" s="8"/>
      <c r="BQ1938" s="8"/>
      <c r="BR1938" s="8"/>
    </row>
    <row r="1939" spans="1:70" x14ac:dyDescent="0.3">
      <c r="A1939" s="43"/>
      <c r="J1939" s="8"/>
      <c r="M1939" s="10"/>
      <c r="P1939" s="9"/>
      <c r="Q1939" s="9"/>
      <c r="U1939" s="8"/>
      <c r="V1939" s="10"/>
      <c r="W1939"/>
      <c r="Z1939"/>
      <c r="AA1939"/>
      <c r="AD1939" s="20"/>
      <c r="AE1939" s="20"/>
      <c r="AI1939" s="8"/>
      <c r="AJ1939" s="8"/>
      <c r="AK1939" s="8"/>
      <c r="AL1939" s="8"/>
      <c r="AM1939" s="11"/>
      <c r="AN1939" s="11"/>
      <c r="AP1939" s="8"/>
      <c r="AQ1939" s="8"/>
      <c r="AR1939" s="8"/>
      <c r="AS1939" s="8"/>
      <c r="AT1939" s="8"/>
      <c r="AU1939" s="8"/>
      <c r="AV1939" s="8"/>
      <c r="BF1939" s="8"/>
      <c r="BG1939" s="8"/>
      <c r="BH1939" s="8"/>
      <c r="BI1939" s="11"/>
      <c r="BJ1939" s="11"/>
      <c r="BK1939" s="8"/>
      <c r="BL1939" s="8"/>
      <c r="BM1939" s="8"/>
      <c r="BN1939" s="8"/>
      <c r="BO1939" s="8"/>
      <c r="BP1939" s="8"/>
      <c r="BQ1939" s="8"/>
      <c r="BR1939" s="8"/>
    </row>
    <row r="1940" spans="1:70" x14ac:dyDescent="0.3">
      <c r="A1940" s="43"/>
      <c r="J1940" s="8"/>
      <c r="M1940" s="10"/>
      <c r="P1940" s="9"/>
      <c r="Q1940" s="9"/>
      <c r="U1940" s="8"/>
      <c r="V1940" s="10"/>
      <c r="W1940"/>
      <c r="Z1940"/>
      <c r="AA1940"/>
      <c r="AD1940" s="20"/>
      <c r="AE1940" s="20"/>
      <c r="AI1940" s="8"/>
      <c r="AJ1940" s="8"/>
      <c r="AK1940" s="8"/>
      <c r="AL1940" s="8"/>
      <c r="AM1940" s="11"/>
      <c r="AN1940" s="11"/>
      <c r="AP1940" s="8"/>
      <c r="AQ1940" s="8"/>
      <c r="AR1940" s="8"/>
      <c r="AS1940" s="8"/>
      <c r="AT1940" s="8"/>
      <c r="AU1940" s="8"/>
      <c r="AV1940" s="8"/>
      <c r="BF1940" s="8"/>
      <c r="BG1940" s="8"/>
      <c r="BH1940" s="8"/>
      <c r="BI1940" s="11"/>
      <c r="BJ1940" s="11"/>
      <c r="BK1940" s="8"/>
      <c r="BL1940" s="8"/>
      <c r="BM1940" s="8"/>
      <c r="BN1940" s="8"/>
      <c r="BO1940" s="8"/>
      <c r="BP1940" s="8"/>
      <c r="BQ1940" s="8"/>
      <c r="BR1940" s="8"/>
    </row>
    <row r="1941" spans="1:70" x14ac:dyDescent="0.3">
      <c r="A1941" s="43"/>
      <c r="J1941" s="8"/>
      <c r="M1941" s="10"/>
      <c r="P1941" s="9"/>
      <c r="Q1941" s="9"/>
      <c r="U1941" s="8"/>
      <c r="V1941" s="10"/>
      <c r="W1941"/>
      <c r="Z1941"/>
      <c r="AA1941"/>
      <c r="AD1941" s="20"/>
      <c r="AE1941" s="20"/>
      <c r="AI1941" s="8"/>
      <c r="AJ1941" s="8"/>
      <c r="AK1941" s="8"/>
      <c r="AL1941" s="8"/>
      <c r="AM1941" s="11"/>
      <c r="AN1941" s="11"/>
      <c r="AP1941" s="8"/>
      <c r="AQ1941" s="8"/>
      <c r="AR1941" s="8"/>
      <c r="AS1941" s="8"/>
      <c r="AT1941" s="8"/>
      <c r="AU1941" s="8"/>
      <c r="AV1941" s="8"/>
      <c r="BF1941" s="8"/>
      <c r="BG1941" s="8"/>
      <c r="BH1941" s="8"/>
      <c r="BI1941" s="11"/>
      <c r="BJ1941" s="11"/>
      <c r="BK1941" s="8"/>
      <c r="BL1941" s="8"/>
      <c r="BM1941" s="8"/>
      <c r="BN1941" s="8"/>
      <c r="BO1941" s="8"/>
      <c r="BP1941" s="8"/>
      <c r="BQ1941" s="8"/>
      <c r="BR1941" s="8"/>
    </row>
    <row r="1942" spans="1:70" x14ac:dyDescent="0.3">
      <c r="A1942" s="43"/>
      <c r="J1942" s="8"/>
      <c r="M1942" s="10"/>
      <c r="P1942" s="9"/>
      <c r="Q1942" s="9"/>
      <c r="U1942" s="8"/>
      <c r="V1942" s="10"/>
      <c r="W1942"/>
      <c r="Z1942"/>
      <c r="AA1942"/>
      <c r="AD1942" s="20"/>
      <c r="AE1942" s="20"/>
      <c r="AI1942" s="8"/>
      <c r="AJ1942" s="8"/>
      <c r="AK1942" s="8"/>
      <c r="AL1942" s="8"/>
      <c r="AM1942" s="11"/>
      <c r="AN1942" s="11"/>
      <c r="AP1942" s="8"/>
      <c r="AQ1942" s="8"/>
      <c r="AR1942" s="8"/>
      <c r="AS1942" s="8"/>
      <c r="AT1942" s="8"/>
      <c r="AU1942" s="8"/>
      <c r="AV1942" s="8"/>
      <c r="BF1942" s="8"/>
      <c r="BG1942" s="8"/>
      <c r="BH1942" s="8"/>
      <c r="BI1942" s="11"/>
      <c r="BJ1942" s="11"/>
      <c r="BK1942" s="8"/>
      <c r="BL1942" s="8"/>
      <c r="BM1942" s="8"/>
      <c r="BN1942" s="8"/>
      <c r="BO1942" s="8"/>
      <c r="BP1942" s="8"/>
      <c r="BQ1942" s="8"/>
      <c r="BR1942" s="8"/>
    </row>
    <row r="1943" spans="1:70" x14ac:dyDescent="0.3">
      <c r="A1943" s="43"/>
      <c r="J1943" s="8"/>
      <c r="M1943" s="10"/>
      <c r="P1943" s="9"/>
      <c r="Q1943" s="9"/>
      <c r="U1943" s="8"/>
      <c r="V1943" s="10"/>
      <c r="W1943"/>
      <c r="Z1943"/>
      <c r="AA1943"/>
      <c r="AD1943" s="20"/>
      <c r="AE1943" s="20"/>
      <c r="AI1943" s="8"/>
      <c r="AJ1943" s="8"/>
      <c r="AK1943" s="8"/>
      <c r="AL1943" s="8"/>
      <c r="AM1943" s="11"/>
      <c r="AN1943" s="11"/>
      <c r="AP1943" s="8"/>
      <c r="AQ1943" s="8"/>
      <c r="AR1943" s="8"/>
      <c r="AS1943" s="8"/>
      <c r="AT1943" s="8"/>
      <c r="AU1943" s="8"/>
      <c r="AV1943" s="8"/>
      <c r="BF1943" s="8"/>
      <c r="BG1943" s="8"/>
      <c r="BH1943" s="8"/>
      <c r="BI1943" s="11"/>
      <c r="BJ1943" s="11"/>
      <c r="BK1943" s="8"/>
      <c r="BL1943" s="8"/>
      <c r="BM1943" s="8"/>
      <c r="BN1943" s="8"/>
      <c r="BO1943" s="8"/>
      <c r="BP1943" s="8"/>
      <c r="BQ1943" s="8"/>
      <c r="BR1943" s="8"/>
    </row>
    <row r="1944" spans="1:70" x14ac:dyDescent="0.3">
      <c r="A1944" s="43"/>
      <c r="J1944" s="8"/>
      <c r="M1944" s="10"/>
      <c r="P1944" s="9"/>
      <c r="Q1944" s="9"/>
      <c r="U1944" s="8"/>
      <c r="V1944" s="10"/>
      <c r="W1944"/>
      <c r="Z1944"/>
      <c r="AA1944"/>
      <c r="AD1944" s="20"/>
      <c r="AE1944" s="20"/>
      <c r="AI1944" s="8"/>
      <c r="AJ1944" s="8"/>
      <c r="AK1944" s="8"/>
      <c r="AL1944" s="8"/>
      <c r="AM1944" s="11"/>
      <c r="AN1944" s="11"/>
      <c r="AP1944" s="8"/>
      <c r="AQ1944" s="8"/>
      <c r="AR1944" s="8"/>
      <c r="AS1944" s="8"/>
      <c r="AT1944" s="8"/>
      <c r="AU1944" s="8"/>
      <c r="AV1944" s="8"/>
      <c r="BF1944" s="8"/>
      <c r="BG1944" s="8"/>
      <c r="BH1944" s="8"/>
      <c r="BI1944" s="11"/>
      <c r="BJ1944" s="11"/>
      <c r="BK1944" s="8"/>
      <c r="BL1944" s="8"/>
      <c r="BM1944" s="8"/>
      <c r="BN1944" s="8"/>
      <c r="BO1944" s="8"/>
      <c r="BP1944" s="8"/>
      <c r="BQ1944" s="8"/>
      <c r="BR1944" s="8"/>
    </row>
    <row r="1945" spans="1:70" x14ac:dyDescent="0.3">
      <c r="A1945" s="43"/>
      <c r="J1945" s="8"/>
      <c r="M1945" s="10"/>
      <c r="P1945" s="9"/>
      <c r="Q1945" s="9"/>
      <c r="U1945" s="8"/>
      <c r="V1945" s="10"/>
      <c r="W1945"/>
      <c r="Z1945"/>
      <c r="AA1945"/>
      <c r="AD1945" s="20"/>
      <c r="AE1945" s="20"/>
      <c r="AI1945" s="8"/>
      <c r="AJ1945" s="8"/>
      <c r="AK1945" s="8"/>
      <c r="AL1945" s="8"/>
      <c r="AM1945" s="11"/>
      <c r="AN1945" s="11"/>
      <c r="AP1945" s="8"/>
      <c r="AQ1945" s="8"/>
      <c r="AR1945" s="8"/>
      <c r="AS1945" s="8"/>
      <c r="AT1945" s="8"/>
      <c r="AU1945" s="8"/>
      <c r="AV1945" s="8"/>
      <c r="BF1945" s="8"/>
      <c r="BG1945" s="8"/>
      <c r="BH1945" s="8"/>
      <c r="BI1945" s="11"/>
      <c r="BJ1945" s="11"/>
      <c r="BK1945" s="8"/>
      <c r="BL1945" s="8"/>
      <c r="BM1945" s="8"/>
      <c r="BN1945" s="8"/>
      <c r="BO1945" s="8"/>
      <c r="BP1945" s="8"/>
      <c r="BQ1945" s="8"/>
      <c r="BR1945" s="8"/>
    </row>
    <row r="1946" spans="1:70" x14ac:dyDescent="0.3">
      <c r="A1946" s="43"/>
      <c r="J1946" s="8"/>
      <c r="M1946" s="10"/>
      <c r="P1946" s="9"/>
      <c r="Q1946" s="9"/>
      <c r="U1946" s="8"/>
      <c r="V1946" s="10"/>
      <c r="W1946"/>
      <c r="Z1946"/>
      <c r="AA1946"/>
      <c r="AD1946" s="20"/>
      <c r="AE1946" s="20"/>
      <c r="AI1946" s="8"/>
      <c r="AJ1946" s="8"/>
      <c r="AK1946" s="8"/>
      <c r="AL1946" s="8"/>
      <c r="AM1946" s="11"/>
      <c r="AN1946" s="11"/>
      <c r="AP1946" s="8"/>
      <c r="AQ1946" s="8"/>
      <c r="AR1946" s="8"/>
      <c r="AS1946" s="8"/>
      <c r="AT1946" s="8"/>
      <c r="AU1946" s="8"/>
      <c r="AV1946" s="8"/>
      <c r="BF1946" s="8"/>
      <c r="BG1946" s="8"/>
      <c r="BH1946" s="8"/>
      <c r="BI1946" s="11"/>
      <c r="BJ1946" s="11"/>
      <c r="BK1946" s="8"/>
      <c r="BL1946" s="8"/>
      <c r="BM1946" s="8"/>
      <c r="BN1946" s="8"/>
      <c r="BO1946" s="8"/>
      <c r="BP1946" s="8"/>
      <c r="BQ1946" s="8"/>
      <c r="BR1946" s="8"/>
    </row>
    <row r="1947" spans="1:70" x14ac:dyDescent="0.3">
      <c r="A1947" s="43"/>
      <c r="J1947" s="8"/>
      <c r="M1947" s="10"/>
      <c r="P1947" s="9"/>
      <c r="Q1947" s="9"/>
      <c r="U1947" s="8"/>
      <c r="V1947" s="10"/>
      <c r="W1947"/>
      <c r="Z1947"/>
      <c r="AA1947"/>
      <c r="AD1947" s="20"/>
      <c r="AE1947" s="20"/>
      <c r="AI1947" s="8"/>
      <c r="AJ1947" s="8"/>
      <c r="AK1947" s="8"/>
      <c r="AL1947" s="8"/>
      <c r="AM1947" s="11"/>
      <c r="AN1947" s="11"/>
      <c r="AP1947" s="8"/>
      <c r="AQ1947" s="8"/>
      <c r="AR1947" s="8"/>
      <c r="AS1947" s="8"/>
      <c r="AT1947" s="8"/>
      <c r="AU1947" s="8"/>
      <c r="AV1947" s="8"/>
      <c r="BF1947" s="8"/>
      <c r="BG1947" s="8"/>
      <c r="BH1947" s="8"/>
      <c r="BI1947" s="11"/>
      <c r="BJ1947" s="11"/>
      <c r="BK1947" s="8"/>
      <c r="BL1947" s="8"/>
      <c r="BM1947" s="8"/>
      <c r="BN1947" s="8"/>
      <c r="BO1947" s="8"/>
      <c r="BP1947" s="8"/>
      <c r="BQ1947" s="8"/>
      <c r="BR1947" s="8"/>
    </row>
    <row r="1948" spans="1:70" x14ac:dyDescent="0.3">
      <c r="A1948" s="43"/>
      <c r="J1948" s="8"/>
      <c r="M1948" s="10"/>
      <c r="P1948" s="9"/>
      <c r="Q1948" s="9"/>
      <c r="U1948" s="8"/>
      <c r="V1948" s="10"/>
      <c r="W1948"/>
      <c r="Z1948"/>
      <c r="AA1948"/>
      <c r="AD1948" s="20"/>
      <c r="AE1948" s="20"/>
      <c r="AI1948" s="8"/>
      <c r="AJ1948" s="8"/>
      <c r="AK1948" s="8"/>
      <c r="AL1948" s="8"/>
      <c r="AM1948" s="11"/>
      <c r="AN1948" s="11"/>
      <c r="AP1948" s="8"/>
      <c r="AQ1948" s="8"/>
      <c r="AR1948" s="8"/>
      <c r="AS1948" s="8"/>
      <c r="AT1948" s="8"/>
      <c r="AU1948" s="8"/>
      <c r="AV1948" s="8"/>
      <c r="BF1948" s="8"/>
      <c r="BG1948" s="8"/>
      <c r="BH1948" s="8"/>
      <c r="BI1948" s="11"/>
      <c r="BJ1948" s="11"/>
      <c r="BK1948" s="8"/>
      <c r="BL1948" s="8"/>
      <c r="BM1948" s="8"/>
      <c r="BN1948" s="8"/>
      <c r="BO1948" s="8"/>
      <c r="BP1948" s="8"/>
      <c r="BQ1948" s="8"/>
      <c r="BR1948" s="8"/>
    </row>
    <row r="1949" spans="1:70" x14ac:dyDescent="0.3">
      <c r="A1949" s="43"/>
      <c r="J1949" s="8"/>
      <c r="M1949" s="10"/>
      <c r="P1949" s="9"/>
      <c r="Q1949" s="9"/>
      <c r="U1949" s="8"/>
      <c r="V1949" s="10"/>
      <c r="W1949"/>
      <c r="Z1949"/>
      <c r="AA1949"/>
      <c r="AD1949" s="20"/>
      <c r="AE1949" s="20"/>
      <c r="AI1949" s="8"/>
      <c r="AJ1949" s="8"/>
      <c r="AK1949" s="8"/>
      <c r="AL1949" s="8"/>
      <c r="AM1949" s="11"/>
      <c r="AN1949" s="11"/>
      <c r="AP1949" s="8"/>
      <c r="AQ1949" s="8"/>
      <c r="AR1949" s="8"/>
      <c r="AS1949" s="8"/>
      <c r="AT1949" s="8"/>
      <c r="AU1949" s="8"/>
      <c r="AV1949" s="8"/>
      <c r="BF1949" s="8"/>
      <c r="BG1949" s="8"/>
      <c r="BH1949" s="8"/>
      <c r="BI1949" s="11"/>
      <c r="BJ1949" s="11"/>
      <c r="BK1949" s="8"/>
      <c r="BL1949" s="8"/>
      <c r="BM1949" s="8"/>
      <c r="BN1949" s="8"/>
      <c r="BO1949" s="8"/>
      <c r="BP1949" s="8"/>
      <c r="BQ1949" s="8"/>
      <c r="BR1949" s="8"/>
    </row>
    <row r="1950" spans="1:70" x14ac:dyDescent="0.3">
      <c r="A1950" s="43"/>
      <c r="J1950" s="8"/>
      <c r="M1950" s="10"/>
      <c r="P1950" s="9"/>
      <c r="Q1950" s="9"/>
      <c r="U1950" s="8"/>
      <c r="V1950" s="10"/>
      <c r="W1950"/>
      <c r="Z1950"/>
      <c r="AA1950"/>
      <c r="AD1950" s="20"/>
      <c r="AE1950" s="20"/>
      <c r="AI1950" s="8"/>
      <c r="AJ1950" s="8"/>
      <c r="AK1950" s="8"/>
      <c r="AL1950" s="8"/>
      <c r="AM1950" s="11"/>
      <c r="AN1950" s="11"/>
      <c r="AP1950" s="8"/>
      <c r="AQ1950" s="8"/>
      <c r="AR1950" s="8"/>
      <c r="AS1950" s="8"/>
      <c r="AT1950" s="8"/>
      <c r="AU1950" s="8"/>
      <c r="AV1950" s="8"/>
      <c r="BF1950" s="8"/>
      <c r="BG1950" s="8"/>
      <c r="BH1950" s="8"/>
      <c r="BI1950" s="11"/>
      <c r="BJ1950" s="11"/>
      <c r="BK1950" s="8"/>
      <c r="BL1950" s="8"/>
      <c r="BM1950" s="8"/>
      <c r="BN1950" s="8"/>
      <c r="BO1950" s="8"/>
      <c r="BP1950" s="8"/>
      <c r="BQ1950" s="8"/>
      <c r="BR1950" s="8"/>
    </row>
    <row r="1951" spans="1:70" x14ac:dyDescent="0.3">
      <c r="A1951" s="43"/>
      <c r="J1951" s="8"/>
      <c r="M1951" s="10"/>
      <c r="P1951" s="9"/>
      <c r="Q1951" s="9"/>
      <c r="U1951" s="8"/>
      <c r="V1951" s="10"/>
      <c r="W1951"/>
      <c r="Z1951"/>
      <c r="AA1951"/>
      <c r="AD1951" s="20"/>
      <c r="AE1951" s="20"/>
      <c r="AI1951" s="8"/>
      <c r="AJ1951" s="8"/>
      <c r="AK1951" s="8"/>
      <c r="AL1951" s="8"/>
      <c r="AM1951" s="11"/>
      <c r="AN1951" s="11"/>
      <c r="AP1951" s="8"/>
      <c r="AQ1951" s="8"/>
      <c r="AR1951" s="8"/>
      <c r="AS1951" s="8"/>
      <c r="AT1951" s="8"/>
      <c r="AU1951" s="8"/>
      <c r="AV1951" s="8"/>
      <c r="BF1951" s="8"/>
      <c r="BG1951" s="8"/>
      <c r="BH1951" s="8"/>
      <c r="BI1951" s="11"/>
      <c r="BJ1951" s="11"/>
      <c r="BK1951" s="8"/>
      <c r="BL1951" s="8"/>
      <c r="BM1951" s="8"/>
      <c r="BN1951" s="8"/>
      <c r="BO1951" s="8"/>
      <c r="BP1951" s="8"/>
      <c r="BQ1951" s="8"/>
      <c r="BR1951" s="8"/>
    </row>
    <row r="1952" spans="1:70" x14ac:dyDescent="0.3">
      <c r="A1952" s="43"/>
      <c r="J1952" s="8"/>
      <c r="M1952" s="10"/>
      <c r="P1952" s="9"/>
      <c r="Q1952" s="9"/>
      <c r="U1952" s="8"/>
      <c r="V1952" s="10"/>
      <c r="W1952"/>
      <c r="Z1952"/>
      <c r="AA1952"/>
      <c r="AD1952" s="20"/>
      <c r="AE1952" s="20"/>
      <c r="AI1952" s="8"/>
      <c r="AJ1952" s="8"/>
      <c r="AK1952" s="8"/>
      <c r="AL1952" s="8"/>
      <c r="AM1952" s="11"/>
      <c r="AN1952" s="11"/>
      <c r="AP1952" s="8"/>
      <c r="AQ1952" s="8"/>
      <c r="AR1952" s="8"/>
      <c r="AS1952" s="8"/>
      <c r="AT1952" s="8"/>
      <c r="AU1952" s="8"/>
      <c r="AV1952" s="8"/>
      <c r="BF1952" s="8"/>
      <c r="BG1952" s="8"/>
      <c r="BH1952" s="8"/>
      <c r="BI1952" s="11"/>
      <c r="BJ1952" s="11"/>
      <c r="BK1952" s="8"/>
      <c r="BL1952" s="8"/>
      <c r="BM1952" s="8"/>
      <c r="BN1952" s="8"/>
      <c r="BO1952" s="8"/>
      <c r="BP1952" s="8"/>
      <c r="BQ1952" s="8"/>
      <c r="BR1952" s="8"/>
    </row>
    <row r="1953" spans="1:70" x14ac:dyDescent="0.3">
      <c r="A1953" s="43"/>
      <c r="J1953" s="8"/>
      <c r="M1953" s="10"/>
      <c r="P1953" s="9"/>
      <c r="Q1953" s="9"/>
      <c r="U1953" s="8"/>
      <c r="V1953" s="10"/>
      <c r="W1953"/>
      <c r="Z1953"/>
      <c r="AA1953"/>
      <c r="AD1953" s="20"/>
      <c r="AE1953" s="20"/>
      <c r="AI1953" s="8"/>
      <c r="AJ1953" s="8"/>
      <c r="AK1953" s="8"/>
      <c r="AL1953" s="8"/>
      <c r="AM1953" s="11"/>
      <c r="AN1953" s="11"/>
      <c r="AP1953" s="8"/>
      <c r="AQ1953" s="8"/>
      <c r="AR1953" s="8"/>
      <c r="AS1953" s="8"/>
      <c r="AT1953" s="8"/>
      <c r="AU1953" s="8"/>
      <c r="AV1953" s="8"/>
      <c r="BF1953" s="8"/>
      <c r="BG1953" s="8"/>
      <c r="BH1953" s="8"/>
      <c r="BI1953" s="11"/>
      <c r="BJ1953" s="11"/>
      <c r="BK1953" s="8"/>
      <c r="BL1953" s="8"/>
      <c r="BM1953" s="8"/>
      <c r="BN1953" s="8"/>
      <c r="BO1953" s="8"/>
      <c r="BP1953" s="8"/>
      <c r="BQ1953" s="8"/>
      <c r="BR1953" s="8"/>
    </row>
    <row r="1954" spans="1:70" x14ac:dyDescent="0.3">
      <c r="A1954" s="43"/>
      <c r="J1954" s="8"/>
      <c r="M1954" s="10"/>
      <c r="P1954" s="9"/>
      <c r="Q1954" s="9"/>
      <c r="U1954" s="8"/>
      <c r="V1954" s="10"/>
      <c r="W1954"/>
      <c r="Z1954"/>
      <c r="AA1954"/>
      <c r="AD1954" s="20"/>
      <c r="AE1954" s="20"/>
      <c r="AI1954" s="8"/>
      <c r="AJ1954" s="8"/>
      <c r="AK1954" s="8"/>
      <c r="AL1954" s="8"/>
      <c r="AM1954" s="11"/>
      <c r="AN1954" s="11"/>
      <c r="AP1954" s="8"/>
      <c r="AQ1954" s="8"/>
      <c r="AR1954" s="8"/>
      <c r="AS1954" s="8"/>
      <c r="AT1954" s="8"/>
      <c r="AU1954" s="8"/>
      <c r="AV1954" s="8"/>
      <c r="BF1954" s="8"/>
      <c r="BG1954" s="8"/>
      <c r="BH1954" s="8"/>
      <c r="BI1954" s="11"/>
      <c r="BJ1954" s="11"/>
      <c r="BK1954" s="8"/>
      <c r="BL1954" s="8"/>
      <c r="BM1954" s="8"/>
      <c r="BN1954" s="8"/>
      <c r="BO1954" s="8"/>
      <c r="BP1954" s="8"/>
      <c r="BQ1954" s="8"/>
      <c r="BR1954" s="8"/>
    </row>
    <row r="1955" spans="1:70" x14ac:dyDescent="0.3">
      <c r="A1955" s="43"/>
      <c r="J1955" s="8"/>
      <c r="M1955" s="10"/>
      <c r="P1955" s="9"/>
      <c r="Q1955" s="9"/>
      <c r="U1955" s="8"/>
      <c r="V1955" s="10"/>
      <c r="W1955"/>
      <c r="Z1955"/>
      <c r="AA1955"/>
      <c r="AD1955" s="20"/>
      <c r="AE1955" s="20"/>
      <c r="AI1955" s="8"/>
      <c r="AJ1955" s="8"/>
      <c r="AK1955" s="8"/>
      <c r="AL1955" s="8"/>
      <c r="AM1955" s="11"/>
      <c r="AN1955" s="11"/>
      <c r="AP1955" s="8"/>
      <c r="AQ1955" s="8"/>
      <c r="AR1955" s="8"/>
      <c r="AS1955" s="8"/>
      <c r="AT1955" s="8"/>
      <c r="AU1955" s="8"/>
      <c r="AV1955" s="8"/>
      <c r="BF1955" s="8"/>
      <c r="BG1955" s="8"/>
      <c r="BH1955" s="8"/>
      <c r="BI1955" s="11"/>
      <c r="BJ1955" s="11"/>
      <c r="BK1955" s="8"/>
      <c r="BL1955" s="8"/>
      <c r="BM1955" s="8"/>
      <c r="BN1955" s="8"/>
      <c r="BO1955" s="8"/>
      <c r="BP1955" s="8"/>
      <c r="BQ1955" s="8"/>
      <c r="BR1955" s="8"/>
    </row>
    <row r="1956" spans="1:70" x14ac:dyDescent="0.3">
      <c r="A1956" s="43"/>
      <c r="J1956" s="8"/>
      <c r="M1956" s="10"/>
      <c r="P1956" s="9"/>
      <c r="Q1956" s="9"/>
      <c r="U1956" s="8"/>
      <c r="V1956" s="10"/>
      <c r="W1956"/>
      <c r="Z1956"/>
      <c r="AA1956"/>
      <c r="AD1956" s="20"/>
      <c r="AE1956" s="20"/>
      <c r="AI1956" s="8"/>
      <c r="AJ1956" s="8"/>
      <c r="AK1956" s="8"/>
      <c r="AL1956" s="8"/>
      <c r="AM1956" s="11"/>
      <c r="AN1956" s="11"/>
      <c r="AP1956" s="8"/>
      <c r="AQ1956" s="8"/>
      <c r="AR1956" s="8"/>
      <c r="AS1956" s="8"/>
      <c r="AT1956" s="8"/>
      <c r="AU1956" s="8"/>
      <c r="AV1956" s="8"/>
      <c r="BF1956" s="8"/>
      <c r="BG1956" s="8"/>
      <c r="BH1956" s="8"/>
      <c r="BI1956" s="11"/>
      <c r="BJ1956" s="11"/>
      <c r="BK1956" s="8"/>
      <c r="BL1956" s="8"/>
      <c r="BM1956" s="8"/>
      <c r="BN1956" s="8"/>
      <c r="BO1956" s="8"/>
      <c r="BP1956" s="8"/>
      <c r="BQ1956" s="8"/>
      <c r="BR1956" s="8"/>
    </row>
    <row r="1957" spans="1:70" x14ac:dyDescent="0.3">
      <c r="A1957" s="43"/>
      <c r="J1957" s="8"/>
      <c r="M1957" s="10"/>
      <c r="P1957" s="9"/>
      <c r="Q1957" s="9"/>
      <c r="U1957" s="8"/>
      <c r="V1957" s="10"/>
      <c r="W1957"/>
      <c r="Z1957"/>
      <c r="AA1957"/>
      <c r="AD1957" s="20"/>
      <c r="AE1957" s="20"/>
      <c r="AI1957" s="8"/>
      <c r="AJ1957" s="8"/>
      <c r="AK1957" s="8"/>
      <c r="AL1957" s="8"/>
      <c r="AM1957" s="11"/>
      <c r="AN1957" s="11"/>
      <c r="AP1957" s="8"/>
      <c r="AQ1957" s="8"/>
      <c r="AR1957" s="8"/>
      <c r="AS1957" s="8"/>
      <c r="AT1957" s="8"/>
      <c r="AU1957" s="8"/>
      <c r="AV1957" s="8"/>
      <c r="BF1957" s="8"/>
      <c r="BG1957" s="8"/>
      <c r="BH1957" s="8"/>
      <c r="BI1957" s="11"/>
      <c r="BJ1957" s="11"/>
      <c r="BK1957" s="8"/>
      <c r="BL1957" s="8"/>
      <c r="BM1957" s="8"/>
      <c r="BN1957" s="8"/>
      <c r="BO1957" s="8"/>
      <c r="BP1957" s="8"/>
      <c r="BQ1957" s="8"/>
      <c r="BR1957" s="8"/>
    </row>
    <row r="1958" spans="1:70" x14ac:dyDescent="0.3">
      <c r="A1958" s="43"/>
      <c r="J1958" s="8"/>
      <c r="M1958" s="10"/>
      <c r="P1958" s="9"/>
      <c r="Q1958" s="9"/>
      <c r="U1958" s="8"/>
      <c r="V1958" s="10"/>
      <c r="W1958"/>
      <c r="Z1958"/>
      <c r="AA1958"/>
      <c r="AD1958" s="20"/>
      <c r="AE1958" s="20"/>
      <c r="AI1958" s="8"/>
      <c r="AJ1958" s="8"/>
      <c r="AK1958" s="8"/>
      <c r="AL1958" s="8"/>
      <c r="AM1958" s="11"/>
      <c r="AN1958" s="11"/>
      <c r="AP1958" s="8"/>
      <c r="AQ1958" s="8"/>
      <c r="AR1958" s="8"/>
      <c r="AS1958" s="8"/>
      <c r="AT1958" s="8"/>
      <c r="AU1958" s="8"/>
      <c r="AV1958" s="8"/>
      <c r="BF1958" s="8"/>
      <c r="BG1958" s="8"/>
      <c r="BH1958" s="8"/>
      <c r="BI1958" s="11"/>
      <c r="BJ1958" s="11"/>
      <c r="BK1958" s="8"/>
      <c r="BL1958" s="8"/>
      <c r="BM1958" s="8"/>
      <c r="BN1958" s="8"/>
      <c r="BO1958" s="8"/>
      <c r="BP1958" s="8"/>
      <c r="BQ1958" s="8"/>
      <c r="BR1958" s="8"/>
    </row>
    <row r="1959" spans="1:70" x14ac:dyDescent="0.3">
      <c r="A1959" s="43"/>
      <c r="J1959" s="8"/>
      <c r="M1959" s="10"/>
      <c r="P1959" s="9"/>
      <c r="Q1959" s="9"/>
      <c r="U1959" s="8"/>
      <c r="V1959" s="10"/>
      <c r="W1959"/>
      <c r="Z1959"/>
      <c r="AA1959"/>
      <c r="AD1959" s="20"/>
      <c r="AE1959" s="20"/>
      <c r="AI1959" s="8"/>
      <c r="AJ1959" s="8"/>
      <c r="AK1959" s="8"/>
      <c r="AL1959" s="8"/>
      <c r="AM1959" s="11"/>
      <c r="AN1959" s="11"/>
      <c r="AP1959" s="8"/>
      <c r="AQ1959" s="8"/>
      <c r="AR1959" s="8"/>
      <c r="AS1959" s="8"/>
      <c r="AT1959" s="8"/>
      <c r="AU1959" s="8"/>
      <c r="AV1959" s="8"/>
      <c r="BF1959" s="8"/>
      <c r="BG1959" s="8"/>
      <c r="BH1959" s="8"/>
      <c r="BI1959" s="11"/>
      <c r="BJ1959" s="11"/>
      <c r="BK1959" s="8"/>
      <c r="BL1959" s="8"/>
      <c r="BM1959" s="8"/>
      <c r="BN1959" s="8"/>
      <c r="BO1959" s="8"/>
      <c r="BP1959" s="8"/>
      <c r="BQ1959" s="8"/>
      <c r="BR1959" s="8"/>
    </row>
    <row r="1960" spans="1:70" x14ac:dyDescent="0.3">
      <c r="A1960" s="43"/>
      <c r="J1960" s="8"/>
      <c r="M1960" s="10"/>
      <c r="P1960" s="9"/>
      <c r="Q1960" s="9"/>
      <c r="U1960" s="8"/>
      <c r="V1960" s="10"/>
      <c r="W1960"/>
      <c r="Z1960"/>
      <c r="AA1960"/>
      <c r="AD1960" s="20"/>
      <c r="AE1960" s="20"/>
      <c r="AI1960" s="8"/>
      <c r="AJ1960" s="8"/>
      <c r="AK1960" s="8"/>
      <c r="AL1960" s="8"/>
      <c r="AM1960" s="11"/>
      <c r="AN1960" s="11"/>
      <c r="AP1960" s="8"/>
      <c r="AQ1960" s="8"/>
      <c r="AR1960" s="8"/>
      <c r="AS1960" s="8"/>
      <c r="AT1960" s="8"/>
      <c r="AU1960" s="8"/>
      <c r="AV1960" s="8"/>
      <c r="BF1960" s="8"/>
      <c r="BG1960" s="8"/>
      <c r="BH1960" s="8"/>
      <c r="BI1960" s="11"/>
      <c r="BJ1960" s="11"/>
      <c r="BK1960" s="8"/>
      <c r="BL1960" s="8"/>
      <c r="BM1960" s="8"/>
      <c r="BN1960" s="8"/>
      <c r="BO1960" s="8"/>
      <c r="BP1960" s="8"/>
      <c r="BQ1960" s="8"/>
      <c r="BR1960" s="8"/>
    </row>
    <row r="1961" spans="1:70" x14ac:dyDescent="0.3">
      <c r="A1961" s="43"/>
      <c r="J1961" s="8"/>
      <c r="M1961" s="10"/>
      <c r="P1961" s="9"/>
      <c r="Q1961" s="9"/>
      <c r="U1961" s="8"/>
      <c r="V1961" s="10"/>
      <c r="W1961"/>
      <c r="Z1961"/>
      <c r="AA1961"/>
      <c r="AD1961" s="20"/>
      <c r="AE1961" s="20"/>
      <c r="AI1961" s="8"/>
      <c r="AJ1961" s="8"/>
      <c r="AK1961" s="8"/>
      <c r="AL1961" s="8"/>
      <c r="AM1961" s="11"/>
      <c r="AN1961" s="11"/>
      <c r="AP1961" s="8"/>
      <c r="AQ1961" s="8"/>
      <c r="AR1961" s="8"/>
      <c r="AS1961" s="8"/>
      <c r="AT1961" s="8"/>
      <c r="AU1961" s="8"/>
      <c r="AV1961" s="8"/>
      <c r="BF1961" s="8"/>
      <c r="BG1961" s="8"/>
      <c r="BH1961" s="8"/>
      <c r="BI1961" s="11"/>
      <c r="BJ1961" s="11"/>
      <c r="BK1961" s="8"/>
      <c r="BL1961" s="8"/>
      <c r="BM1961" s="8"/>
      <c r="BN1961" s="8"/>
      <c r="BO1961" s="8"/>
      <c r="BP1961" s="8"/>
      <c r="BQ1961" s="8"/>
      <c r="BR1961" s="8"/>
    </row>
    <row r="1962" spans="1:70" x14ac:dyDescent="0.3">
      <c r="A1962" s="43"/>
      <c r="J1962" s="8"/>
      <c r="M1962" s="10"/>
      <c r="P1962" s="9"/>
      <c r="Q1962" s="9"/>
      <c r="U1962" s="8"/>
      <c r="V1962" s="10"/>
      <c r="W1962"/>
      <c r="Z1962"/>
      <c r="AA1962"/>
      <c r="AD1962" s="20"/>
      <c r="AE1962" s="20"/>
      <c r="AI1962" s="8"/>
      <c r="AJ1962" s="8"/>
      <c r="AK1962" s="8"/>
      <c r="AL1962" s="8"/>
      <c r="AM1962" s="11"/>
      <c r="AN1962" s="11"/>
      <c r="AP1962" s="8"/>
      <c r="AQ1962" s="8"/>
      <c r="AR1962" s="8"/>
      <c r="AS1962" s="8"/>
      <c r="AT1962" s="8"/>
      <c r="AU1962" s="8"/>
      <c r="AV1962" s="8"/>
      <c r="BF1962" s="8"/>
      <c r="BG1962" s="8"/>
      <c r="BH1962" s="8"/>
      <c r="BI1962" s="11"/>
      <c r="BJ1962" s="11"/>
      <c r="BK1962" s="8"/>
      <c r="BL1962" s="8"/>
      <c r="BM1962" s="8"/>
      <c r="BN1962" s="8"/>
      <c r="BO1962" s="8"/>
      <c r="BP1962" s="8"/>
      <c r="BQ1962" s="8"/>
      <c r="BR1962" s="8"/>
    </row>
    <row r="1963" spans="1:70" x14ac:dyDescent="0.3">
      <c r="A1963" s="43"/>
      <c r="J1963" s="8"/>
      <c r="M1963" s="10"/>
      <c r="P1963" s="9"/>
      <c r="Q1963" s="9"/>
      <c r="U1963" s="8"/>
      <c r="V1963" s="10"/>
      <c r="W1963"/>
      <c r="Z1963"/>
      <c r="AA1963"/>
      <c r="AD1963" s="20"/>
      <c r="AE1963" s="20"/>
      <c r="AI1963" s="8"/>
      <c r="AJ1963" s="8"/>
      <c r="AK1963" s="8"/>
      <c r="AL1963" s="8"/>
      <c r="AM1963" s="11"/>
      <c r="AN1963" s="11"/>
      <c r="AP1963" s="8"/>
      <c r="AQ1963" s="8"/>
      <c r="AR1963" s="8"/>
      <c r="AS1963" s="8"/>
      <c r="AT1963" s="8"/>
      <c r="AU1963" s="8"/>
      <c r="AV1963" s="8"/>
      <c r="BF1963" s="8"/>
      <c r="BG1963" s="8"/>
      <c r="BH1963" s="8"/>
      <c r="BI1963" s="11"/>
      <c r="BJ1963" s="11"/>
      <c r="BK1963" s="8"/>
      <c r="BL1963" s="8"/>
      <c r="BM1963" s="8"/>
      <c r="BN1963" s="8"/>
      <c r="BO1963" s="8"/>
      <c r="BP1963" s="8"/>
      <c r="BQ1963" s="8"/>
      <c r="BR1963" s="8"/>
    </row>
    <row r="1964" spans="1:70" x14ac:dyDescent="0.3">
      <c r="A1964" s="43"/>
      <c r="J1964" s="8"/>
      <c r="M1964" s="10"/>
      <c r="P1964" s="9"/>
      <c r="Q1964" s="9"/>
      <c r="U1964" s="8"/>
      <c r="V1964" s="10"/>
      <c r="W1964"/>
      <c r="Z1964"/>
      <c r="AA1964"/>
      <c r="AD1964" s="20"/>
      <c r="AE1964" s="20"/>
      <c r="AI1964" s="8"/>
      <c r="AJ1964" s="8"/>
      <c r="AK1964" s="8"/>
      <c r="AL1964" s="8"/>
      <c r="AM1964" s="11"/>
      <c r="AN1964" s="11"/>
      <c r="AP1964" s="8"/>
      <c r="AQ1964" s="8"/>
      <c r="AR1964" s="8"/>
      <c r="AS1964" s="8"/>
      <c r="AT1964" s="8"/>
      <c r="AU1964" s="8"/>
      <c r="AV1964" s="8"/>
      <c r="BF1964" s="8"/>
      <c r="BG1964" s="8"/>
      <c r="BH1964" s="8"/>
      <c r="BI1964" s="11"/>
      <c r="BJ1964" s="11"/>
      <c r="BK1964" s="8"/>
      <c r="BL1964" s="8"/>
      <c r="BM1964" s="8"/>
      <c r="BN1964" s="8"/>
      <c r="BO1964" s="8"/>
      <c r="BP1964" s="8"/>
      <c r="BQ1964" s="8"/>
      <c r="BR1964" s="8"/>
    </row>
    <row r="1965" spans="1:70" x14ac:dyDescent="0.3">
      <c r="A1965" s="43"/>
      <c r="J1965" s="8"/>
      <c r="M1965" s="10"/>
      <c r="P1965" s="9"/>
      <c r="Q1965" s="9"/>
      <c r="U1965" s="8"/>
      <c r="V1965" s="10"/>
      <c r="W1965"/>
      <c r="Z1965"/>
      <c r="AA1965"/>
      <c r="AD1965" s="20"/>
      <c r="AE1965" s="20"/>
      <c r="AI1965" s="8"/>
      <c r="AJ1965" s="8"/>
      <c r="AK1965" s="8"/>
      <c r="AL1965" s="8"/>
      <c r="AM1965" s="11"/>
      <c r="AN1965" s="11"/>
      <c r="AP1965" s="8"/>
      <c r="AQ1965" s="8"/>
      <c r="AR1965" s="8"/>
      <c r="AS1965" s="8"/>
      <c r="AT1965" s="8"/>
      <c r="AU1965" s="8"/>
      <c r="AV1965" s="8"/>
      <c r="BF1965" s="8"/>
      <c r="BG1965" s="8"/>
      <c r="BH1965" s="8"/>
      <c r="BI1965" s="11"/>
      <c r="BJ1965" s="11"/>
      <c r="BK1965" s="8"/>
      <c r="BL1965" s="8"/>
      <c r="BM1965" s="8"/>
      <c r="BN1965" s="8"/>
      <c r="BO1965" s="8"/>
      <c r="BP1965" s="8"/>
      <c r="BQ1965" s="8"/>
      <c r="BR1965" s="8"/>
    </row>
    <row r="1966" spans="1:70" x14ac:dyDescent="0.3">
      <c r="A1966" s="43"/>
      <c r="J1966" s="8"/>
      <c r="M1966" s="10"/>
      <c r="P1966" s="9"/>
      <c r="Q1966" s="9"/>
      <c r="U1966" s="8"/>
      <c r="V1966" s="10"/>
      <c r="W1966"/>
      <c r="Z1966"/>
      <c r="AA1966"/>
      <c r="AD1966" s="20"/>
      <c r="AE1966" s="20"/>
      <c r="AI1966" s="8"/>
      <c r="AJ1966" s="8"/>
      <c r="AK1966" s="8"/>
      <c r="AL1966" s="8"/>
      <c r="AM1966" s="11"/>
      <c r="AN1966" s="11"/>
      <c r="AP1966" s="8"/>
      <c r="AQ1966" s="8"/>
      <c r="AR1966" s="8"/>
      <c r="AS1966" s="8"/>
      <c r="AT1966" s="8"/>
      <c r="AU1966" s="8"/>
      <c r="AV1966" s="8"/>
      <c r="BF1966" s="8"/>
      <c r="BG1966" s="8"/>
      <c r="BH1966" s="8"/>
      <c r="BI1966" s="11"/>
      <c r="BJ1966" s="11"/>
      <c r="BK1966" s="8"/>
      <c r="BL1966" s="8"/>
      <c r="BM1966" s="8"/>
      <c r="BN1966" s="8"/>
      <c r="BO1966" s="8"/>
      <c r="BP1966" s="8"/>
      <c r="BQ1966" s="8"/>
      <c r="BR1966" s="8"/>
    </row>
    <row r="1967" spans="1:70" x14ac:dyDescent="0.3">
      <c r="A1967" s="43"/>
      <c r="J1967" s="8"/>
      <c r="M1967" s="10"/>
      <c r="P1967" s="9"/>
      <c r="Q1967" s="9"/>
      <c r="U1967" s="8"/>
      <c r="V1967" s="10"/>
      <c r="W1967"/>
      <c r="Z1967"/>
      <c r="AA1967"/>
      <c r="AD1967" s="20"/>
      <c r="AE1967" s="20"/>
      <c r="AI1967" s="8"/>
      <c r="AJ1967" s="8"/>
      <c r="AK1967" s="8"/>
      <c r="AL1967" s="8"/>
      <c r="AM1967" s="11"/>
      <c r="AN1967" s="11"/>
      <c r="AP1967" s="8"/>
      <c r="AQ1967" s="8"/>
      <c r="AR1967" s="8"/>
      <c r="AS1967" s="8"/>
      <c r="AT1967" s="8"/>
      <c r="AU1967" s="8"/>
      <c r="AV1967" s="8"/>
      <c r="BF1967" s="8"/>
      <c r="BG1967" s="8"/>
      <c r="BH1967" s="8"/>
      <c r="BI1967" s="11"/>
      <c r="BJ1967" s="11"/>
      <c r="BK1967" s="8"/>
      <c r="BL1967" s="8"/>
      <c r="BM1967" s="8"/>
      <c r="BN1967" s="8"/>
      <c r="BO1967" s="8"/>
      <c r="BP1967" s="8"/>
      <c r="BQ1967" s="8"/>
      <c r="BR1967" s="8"/>
    </row>
    <row r="1968" spans="1:70" x14ac:dyDescent="0.3">
      <c r="A1968" s="43"/>
      <c r="J1968" s="8"/>
      <c r="M1968" s="10"/>
      <c r="P1968" s="9"/>
      <c r="Q1968" s="9"/>
      <c r="U1968" s="8"/>
      <c r="V1968" s="10"/>
      <c r="W1968"/>
      <c r="Z1968"/>
      <c r="AA1968"/>
      <c r="AD1968" s="20"/>
      <c r="AE1968" s="20"/>
      <c r="AI1968" s="8"/>
      <c r="AJ1968" s="8"/>
      <c r="AK1968" s="8"/>
      <c r="AL1968" s="8"/>
      <c r="AM1968" s="11"/>
      <c r="AN1968" s="11"/>
      <c r="AP1968" s="8"/>
      <c r="AQ1968" s="8"/>
      <c r="AR1968" s="8"/>
      <c r="AS1968" s="8"/>
      <c r="AT1968" s="8"/>
      <c r="AU1968" s="8"/>
      <c r="AV1968" s="8"/>
      <c r="BF1968" s="8"/>
      <c r="BG1968" s="8"/>
      <c r="BH1968" s="8"/>
      <c r="BI1968" s="11"/>
      <c r="BJ1968" s="11"/>
      <c r="BK1968" s="8"/>
      <c r="BL1968" s="8"/>
      <c r="BM1968" s="8"/>
      <c r="BN1968" s="8"/>
      <c r="BO1968" s="8"/>
      <c r="BP1968" s="8"/>
      <c r="BQ1968" s="8"/>
      <c r="BR1968" s="8"/>
    </row>
    <row r="1969" spans="1:70" x14ac:dyDescent="0.3">
      <c r="A1969" s="43"/>
      <c r="J1969" s="8"/>
      <c r="M1969" s="10"/>
      <c r="P1969" s="9"/>
      <c r="Q1969" s="9"/>
      <c r="U1969" s="8"/>
      <c r="V1969" s="10"/>
      <c r="W1969"/>
      <c r="Z1969"/>
      <c r="AA1969"/>
      <c r="AD1969" s="20"/>
      <c r="AE1969" s="20"/>
      <c r="AI1969" s="8"/>
      <c r="AJ1969" s="8"/>
      <c r="AK1969" s="8"/>
      <c r="AL1969" s="8"/>
      <c r="AM1969" s="11"/>
      <c r="AN1969" s="11"/>
      <c r="AP1969" s="8"/>
      <c r="AQ1969" s="8"/>
      <c r="AR1969" s="8"/>
      <c r="AS1969" s="8"/>
      <c r="AT1969" s="8"/>
      <c r="AU1969" s="8"/>
      <c r="AV1969" s="8"/>
      <c r="BF1969" s="8"/>
      <c r="BG1969" s="8"/>
      <c r="BH1969" s="8"/>
      <c r="BI1969" s="11"/>
      <c r="BJ1969" s="11"/>
      <c r="BK1969" s="8"/>
      <c r="BL1969" s="8"/>
      <c r="BM1969" s="8"/>
      <c r="BN1969" s="8"/>
      <c r="BO1969" s="8"/>
      <c r="BP1969" s="8"/>
      <c r="BQ1969" s="8"/>
      <c r="BR1969" s="8"/>
    </row>
    <row r="1970" spans="1:70" x14ac:dyDescent="0.3">
      <c r="A1970" s="43"/>
      <c r="J1970" s="8"/>
      <c r="M1970" s="10"/>
      <c r="P1970" s="9"/>
      <c r="Q1970" s="9"/>
      <c r="U1970" s="8"/>
      <c r="V1970" s="10"/>
      <c r="W1970"/>
      <c r="Z1970"/>
      <c r="AA1970"/>
      <c r="AD1970" s="20"/>
      <c r="AE1970" s="20"/>
      <c r="AI1970" s="8"/>
      <c r="AJ1970" s="8"/>
      <c r="AK1970" s="8"/>
      <c r="AL1970" s="8"/>
      <c r="AM1970" s="11"/>
      <c r="AN1970" s="11"/>
      <c r="AP1970" s="8"/>
      <c r="AQ1970" s="8"/>
      <c r="AR1970" s="8"/>
      <c r="AS1970" s="8"/>
      <c r="AT1970" s="8"/>
      <c r="AU1970" s="8"/>
      <c r="AV1970" s="8"/>
      <c r="BF1970" s="8"/>
      <c r="BG1970" s="8"/>
      <c r="BH1970" s="8"/>
      <c r="BI1970" s="11"/>
      <c r="BJ1970" s="11"/>
      <c r="BK1970" s="8"/>
      <c r="BL1970" s="8"/>
      <c r="BM1970" s="8"/>
      <c r="BN1970" s="8"/>
      <c r="BO1970" s="8"/>
      <c r="BP1970" s="8"/>
      <c r="BQ1970" s="8"/>
      <c r="BR1970" s="8"/>
    </row>
    <row r="1971" spans="1:70" x14ac:dyDescent="0.3">
      <c r="A1971" s="43"/>
      <c r="J1971" s="8"/>
      <c r="M1971" s="10"/>
      <c r="P1971" s="9"/>
      <c r="Q1971" s="9"/>
      <c r="U1971" s="8"/>
      <c r="V1971" s="10"/>
      <c r="W1971"/>
      <c r="Z1971"/>
      <c r="AA1971"/>
      <c r="AD1971" s="20"/>
      <c r="AE1971" s="20"/>
      <c r="AI1971" s="8"/>
      <c r="AJ1971" s="8"/>
      <c r="AK1971" s="8"/>
      <c r="AL1971" s="8"/>
      <c r="AM1971" s="11"/>
      <c r="AN1971" s="11"/>
      <c r="AP1971" s="8"/>
      <c r="AQ1971" s="8"/>
      <c r="AR1971" s="8"/>
      <c r="AS1971" s="8"/>
      <c r="AT1971" s="8"/>
      <c r="AU1971" s="8"/>
      <c r="AV1971" s="8"/>
      <c r="BF1971" s="8"/>
      <c r="BG1971" s="8"/>
      <c r="BH1971" s="8"/>
      <c r="BI1971" s="11"/>
      <c r="BJ1971" s="11"/>
      <c r="BK1971" s="8"/>
      <c r="BL1971" s="8"/>
      <c r="BM1971" s="8"/>
      <c r="BN1971" s="8"/>
      <c r="BO1971" s="8"/>
      <c r="BP1971" s="8"/>
      <c r="BQ1971" s="8"/>
      <c r="BR1971" s="8"/>
    </row>
    <row r="1972" spans="1:70" x14ac:dyDescent="0.3">
      <c r="A1972" s="43"/>
      <c r="J1972" s="8"/>
      <c r="M1972" s="10"/>
      <c r="P1972" s="9"/>
      <c r="Q1972" s="9"/>
      <c r="U1972" s="8"/>
      <c r="V1972" s="10"/>
      <c r="W1972"/>
      <c r="Z1972"/>
      <c r="AA1972"/>
      <c r="AD1972" s="20"/>
      <c r="AE1972" s="20"/>
      <c r="AI1972" s="8"/>
      <c r="AJ1972" s="8"/>
      <c r="AK1972" s="8"/>
      <c r="AL1972" s="8"/>
      <c r="AM1972" s="11"/>
      <c r="AN1972" s="11"/>
      <c r="AP1972" s="8"/>
      <c r="AQ1972" s="8"/>
      <c r="AR1972" s="8"/>
      <c r="AS1972" s="8"/>
      <c r="AT1972" s="8"/>
      <c r="AU1972" s="8"/>
      <c r="AV1972" s="8"/>
      <c r="BF1972" s="8"/>
      <c r="BG1972" s="8"/>
      <c r="BH1972" s="8"/>
      <c r="BI1972" s="11"/>
      <c r="BJ1972" s="11"/>
      <c r="BK1972" s="8"/>
      <c r="BL1972" s="8"/>
      <c r="BM1972" s="8"/>
      <c r="BN1972" s="8"/>
      <c r="BO1972" s="8"/>
      <c r="BP1972" s="8"/>
      <c r="BQ1972" s="8"/>
      <c r="BR1972" s="8"/>
    </row>
    <row r="1973" spans="1:70" x14ac:dyDescent="0.3">
      <c r="A1973" s="43"/>
      <c r="J1973" s="8"/>
      <c r="M1973" s="10"/>
      <c r="P1973" s="9"/>
      <c r="Q1973" s="9"/>
      <c r="U1973" s="8"/>
      <c r="V1973" s="10"/>
      <c r="W1973"/>
      <c r="Z1973"/>
      <c r="AA1973"/>
      <c r="AD1973" s="20"/>
      <c r="AE1973" s="20"/>
      <c r="AI1973" s="8"/>
      <c r="AJ1973" s="8"/>
      <c r="AK1973" s="8"/>
      <c r="AL1973" s="8"/>
      <c r="AM1973" s="11"/>
      <c r="AN1973" s="11"/>
      <c r="AP1973" s="8"/>
      <c r="AQ1973" s="8"/>
      <c r="AR1973" s="8"/>
      <c r="AS1973" s="8"/>
      <c r="AT1973" s="8"/>
      <c r="AU1973" s="8"/>
      <c r="AV1973" s="8"/>
      <c r="BF1973" s="8"/>
      <c r="BG1973" s="8"/>
      <c r="BH1973" s="8"/>
      <c r="BI1973" s="11"/>
      <c r="BJ1973" s="11"/>
      <c r="BK1973" s="8"/>
      <c r="BL1973" s="8"/>
      <c r="BM1973" s="8"/>
      <c r="BN1973" s="8"/>
      <c r="BO1973" s="8"/>
      <c r="BP1973" s="8"/>
      <c r="BQ1973" s="8"/>
      <c r="BR1973" s="8"/>
    </row>
    <row r="1974" spans="1:70" x14ac:dyDescent="0.3">
      <c r="A1974" s="43"/>
      <c r="J1974" s="8"/>
      <c r="M1974" s="10"/>
      <c r="P1974" s="9"/>
      <c r="Q1974" s="9"/>
      <c r="U1974" s="8"/>
      <c r="V1974" s="10"/>
      <c r="W1974"/>
      <c r="Z1974"/>
      <c r="AA1974"/>
      <c r="AD1974" s="20"/>
      <c r="AE1974" s="20"/>
      <c r="AI1974" s="8"/>
      <c r="AJ1974" s="8"/>
      <c r="AK1974" s="8"/>
      <c r="AL1974" s="8"/>
      <c r="AM1974" s="11"/>
      <c r="AN1974" s="11"/>
      <c r="AP1974" s="8"/>
      <c r="AQ1974" s="8"/>
      <c r="AR1974" s="8"/>
      <c r="AS1974" s="8"/>
      <c r="AT1974" s="8"/>
      <c r="AU1974" s="8"/>
      <c r="AV1974" s="8"/>
      <c r="BF1974" s="8"/>
      <c r="BG1974" s="8"/>
      <c r="BH1974" s="8"/>
      <c r="BI1974" s="11"/>
      <c r="BJ1974" s="11"/>
      <c r="BK1974" s="8"/>
      <c r="BL1974" s="8"/>
      <c r="BM1974" s="8"/>
      <c r="BN1974" s="8"/>
      <c r="BO1974" s="8"/>
      <c r="BP1974" s="8"/>
      <c r="BQ1974" s="8"/>
      <c r="BR1974" s="8"/>
    </row>
    <row r="1975" spans="1:70" x14ac:dyDescent="0.3">
      <c r="A1975" s="43"/>
      <c r="J1975" s="8"/>
      <c r="M1975" s="10"/>
      <c r="P1975" s="9"/>
      <c r="Q1975" s="9"/>
      <c r="U1975" s="8"/>
      <c r="V1975" s="10"/>
      <c r="W1975"/>
      <c r="Z1975"/>
      <c r="AA1975"/>
      <c r="AD1975" s="20"/>
      <c r="AE1975" s="20"/>
      <c r="AI1975" s="8"/>
      <c r="AJ1975" s="8"/>
      <c r="AK1975" s="8"/>
      <c r="AL1975" s="8"/>
      <c r="AM1975" s="11"/>
      <c r="AN1975" s="11"/>
      <c r="AP1975" s="8"/>
      <c r="AQ1975" s="8"/>
      <c r="AR1975" s="8"/>
      <c r="AS1975" s="8"/>
      <c r="AT1975" s="8"/>
      <c r="AU1975" s="8"/>
      <c r="AV1975" s="8"/>
      <c r="BF1975" s="8"/>
      <c r="BG1975" s="8"/>
      <c r="BH1975" s="8"/>
      <c r="BI1975" s="11"/>
      <c r="BJ1975" s="11"/>
      <c r="BK1975" s="8"/>
      <c r="BL1975" s="8"/>
      <c r="BM1975" s="8"/>
      <c r="BN1975" s="8"/>
      <c r="BO1975" s="8"/>
      <c r="BP1975" s="8"/>
      <c r="BQ1975" s="8"/>
      <c r="BR1975" s="8"/>
    </row>
    <row r="1976" spans="1:70" x14ac:dyDescent="0.3">
      <c r="A1976" s="43"/>
      <c r="J1976" s="8"/>
      <c r="M1976" s="10"/>
      <c r="P1976" s="9"/>
      <c r="Q1976" s="9"/>
      <c r="U1976" s="8"/>
      <c r="V1976" s="10"/>
      <c r="W1976"/>
      <c r="Z1976"/>
      <c r="AA1976"/>
      <c r="AD1976" s="20"/>
      <c r="AE1976" s="20"/>
      <c r="AI1976" s="8"/>
      <c r="AJ1976" s="8"/>
      <c r="AK1976" s="8"/>
      <c r="AL1976" s="8"/>
      <c r="AM1976" s="11"/>
      <c r="AN1976" s="11"/>
      <c r="AP1976" s="8"/>
      <c r="AQ1976" s="8"/>
      <c r="AR1976" s="8"/>
      <c r="AS1976" s="8"/>
      <c r="AT1976" s="8"/>
      <c r="AU1976" s="8"/>
      <c r="AV1976" s="8"/>
      <c r="BF1976" s="8"/>
      <c r="BG1976" s="8"/>
      <c r="BH1976" s="8"/>
      <c r="BI1976" s="11"/>
      <c r="BJ1976" s="11"/>
      <c r="BK1976" s="8"/>
      <c r="BL1976" s="8"/>
      <c r="BM1976" s="8"/>
      <c r="BN1976" s="8"/>
      <c r="BO1976" s="8"/>
      <c r="BP1976" s="8"/>
      <c r="BQ1976" s="8"/>
      <c r="BR1976" s="8"/>
    </row>
    <row r="1977" spans="1:70" x14ac:dyDescent="0.3">
      <c r="A1977" s="43"/>
      <c r="J1977" s="8"/>
      <c r="M1977" s="10"/>
      <c r="P1977" s="9"/>
      <c r="Q1977" s="9"/>
      <c r="U1977" s="8"/>
      <c r="V1977" s="10"/>
      <c r="W1977"/>
      <c r="Z1977"/>
      <c r="AA1977"/>
      <c r="AD1977" s="20"/>
      <c r="AE1977" s="20"/>
      <c r="AI1977" s="8"/>
      <c r="AJ1977" s="8"/>
      <c r="AK1977" s="8"/>
      <c r="AL1977" s="8"/>
      <c r="AM1977" s="11"/>
      <c r="AN1977" s="11"/>
      <c r="AP1977" s="8"/>
      <c r="AQ1977" s="8"/>
      <c r="AR1977" s="8"/>
      <c r="AS1977" s="8"/>
      <c r="AT1977" s="8"/>
      <c r="AU1977" s="8"/>
      <c r="AV1977" s="8"/>
      <c r="BF1977" s="8"/>
      <c r="BG1977" s="8"/>
      <c r="BH1977" s="8"/>
      <c r="BI1977" s="11"/>
      <c r="BJ1977" s="11"/>
      <c r="BK1977" s="8"/>
      <c r="BL1977" s="8"/>
      <c r="BM1977" s="8"/>
      <c r="BN1977" s="8"/>
      <c r="BO1977" s="8"/>
      <c r="BP1977" s="8"/>
      <c r="BQ1977" s="8"/>
      <c r="BR1977" s="8"/>
    </row>
    <row r="1978" spans="1:70" x14ac:dyDescent="0.3">
      <c r="A1978" s="43"/>
      <c r="J1978" s="8"/>
      <c r="M1978" s="10"/>
      <c r="P1978" s="9"/>
      <c r="Q1978" s="9"/>
      <c r="U1978" s="8"/>
      <c r="V1978" s="10"/>
      <c r="W1978"/>
      <c r="Z1978"/>
      <c r="AA1978"/>
      <c r="AD1978" s="20"/>
      <c r="AE1978" s="20"/>
      <c r="AI1978" s="8"/>
      <c r="AJ1978" s="8"/>
      <c r="AK1978" s="8"/>
      <c r="AL1978" s="8"/>
      <c r="AM1978" s="11"/>
      <c r="AN1978" s="11"/>
      <c r="AP1978" s="8"/>
      <c r="AQ1978" s="8"/>
      <c r="AR1978" s="8"/>
      <c r="AS1978" s="8"/>
      <c r="AT1978" s="8"/>
      <c r="AU1978" s="8"/>
      <c r="AV1978" s="8"/>
      <c r="BF1978" s="8"/>
      <c r="BG1978" s="8"/>
      <c r="BH1978" s="8"/>
      <c r="BI1978" s="11"/>
      <c r="BJ1978" s="11"/>
      <c r="BK1978" s="8"/>
      <c r="BL1978" s="8"/>
      <c r="BM1978" s="8"/>
      <c r="BN1978" s="8"/>
      <c r="BO1978" s="8"/>
      <c r="BP1978" s="8"/>
      <c r="BQ1978" s="8"/>
      <c r="BR1978" s="8"/>
    </row>
    <row r="1979" spans="1:70" x14ac:dyDescent="0.3">
      <c r="A1979" s="43"/>
      <c r="J1979" s="8"/>
      <c r="M1979" s="10"/>
      <c r="P1979" s="9"/>
      <c r="Q1979" s="9"/>
      <c r="U1979" s="8"/>
      <c r="V1979" s="10"/>
      <c r="W1979"/>
      <c r="Z1979"/>
      <c r="AA1979"/>
      <c r="AD1979" s="20"/>
      <c r="AE1979" s="20"/>
      <c r="AI1979" s="8"/>
      <c r="AJ1979" s="8"/>
      <c r="AK1979" s="8"/>
      <c r="AL1979" s="8"/>
      <c r="AM1979" s="11"/>
      <c r="AN1979" s="11"/>
      <c r="AP1979" s="8"/>
      <c r="AQ1979" s="8"/>
      <c r="AR1979" s="8"/>
      <c r="AS1979" s="8"/>
      <c r="AT1979" s="8"/>
      <c r="AU1979" s="8"/>
      <c r="AV1979" s="8"/>
      <c r="BF1979" s="8"/>
      <c r="BG1979" s="8"/>
      <c r="BH1979" s="8"/>
      <c r="BI1979" s="11"/>
      <c r="BJ1979" s="11"/>
      <c r="BK1979" s="8"/>
      <c r="BL1979" s="8"/>
      <c r="BM1979" s="8"/>
      <c r="BN1979" s="8"/>
      <c r="BO1979" s="8"/>
      <c r="BP1979" s="8"/>
      <c r="BQ1979" s="8"/>
      <c r="BR1979" s="8"/>
    </row>
    <row r="1980" spans="1:70" x14ac:dyDescent="0.3">
      <c r="A1980" s="43"/>
      <c r="J1980" s="8"/>
      <c r="M1980" s="10"/>
      <c r="P1980" s="9"/>
      <c r="Q1980" s="9"/>
      <c r="U1980" s="8"/>
      <c r="V1980" s="10"/>
      <c r="W1980"/>
      <c r="Z1980"/>
      <c r="AA1980"/>
      <c r="AD1980" s="20"/>
      <c r="AE1980" s="20"/>
      <c r="AI1980" s="8"/>
      <c r="AJ1980" s="8"/>
      <c r="AK1980" s="8"/>
      <c r="AL1980" s="8"/>
      <c r="AM1980" s="11"/>
      <c r="AN1980" s="11"/>
      <c r="AP1980" s="8"/>
      <c r="AQ1980" s="8"/>
      <c r="AR1980" s="8"/>
      <c r="AS1980" s="8"/>
      <c r="AT1980" s="8"/>
      <c r="AU1980" s="8"/>
      <c r="AV1980" s="8"/>
      <c r="BF1980" s="8"/>
      <c r="BG1980" s="8"/>
      <c r="BH1980" s="8"/>
      <c r="BI1980" s="11"/>
      <c r="BJ1980" s="11"/>
      <c r="BK1980" s="8"/>
      <c r="BL1980" s="8"/>
      <c r="BM1980" s="8"/>
      <c r="BN1980" s="8"/>
      <c r="BO1980" s="8"/>
      <c r="BP1980" s="8"/>
      <c r="BQ1980" s="8"/>
      <c r="BR1980" s="8"/>
    </row>
    <row r="1981" spans="1:70" x14ac:dyDescent="0.3">
      <c r="A1981" s="43"/>
      <c r="J1981" s="8"/>
      <c r="M1981" s="10"/>
      <c r="P1981" s="9"/>
      <c r="Q1981" s="9"/>
      <c r="U1981" s="8"/>
      <c r="V1981" s="10"/>
      <c r="W1981"/>
      <c r="Z1981"/>
      <c r="AA1981"/>
      <c r="AD1981" s="20"/>
      <c r="AE1981" s="20"/>
      <c r="AI1981" s="8"/>
      <c r="AJ1981" s="8"/>
      <c r="AK1981" s="8"/>
      <c r="AL1981" s="8"/>
      <c r="AM1981" s="11"/>
      <c r="AN1981" s="11"/>
      <c r="AP1981" s="8"/>
      <c r="AQ1981" s="8"/>
      <c r="AR1981" s="8"/>
      <c r="AS1981" s="8"/>
      <c r="AT1981" s="8"/>
      <c r="AU1981" s="8"/>
      <c r="AV1981" s="8"/>
      <c r="BF1981" s="8"/>
      <c r="BG1981" s="8"/>
      <c r="BH1981" s="8"/>
      <c r="BI1981" s="11"/>
      <c r="BJ1981" s="11"/>
      <c r="BK1981" s="8"/>
      <c r="BL1981" s="8"/>
      <c r="BM1981" s="8"/>
      <c r="BN1981" s="8"/>
      <c r="BO1981" s="8"/>
      <c r="BP1981" s="8"/>
      <c r="BQ1981" s="8"/>
      <c r="BR1981" s="8"/>
    </row>
    <row r="1982" spans="1:70" x14ac:dyDescent="0.3">
      <c r="A1982" s="43"/>
      <c r="J1982" s="8"/>
      <c r="M1982" s="10"/>
      <c r="P1982" s="9"/>
      <c r="Q1982" s="9"/>
      <c r="U1982" s="8"/>
      <c r="V1982" s="10"/>
      <c r="W1982"/>
      <c r="Z1982"/>
      <c r="AA1982"/>
      <c r="AD1982" s="20"/>
      <c r="AE1982" s="20"/>
      <c r="AI1982" s="8"/>
      <c r="AJ1982" s="8"/>
      <c r="AK1982" s="8"/>
      <c r="AL1982" s="8"/>
      <c r="AM1982" s="11"/>
      <c r="AN1982" s="11"/>
      <c r="AP1982" s="8"/>
      <c r="AQ1982" s="8"/>
      <c r="AR1982" s="8"/>
      <c r="AS1982" s="8"/>
      <c r="AT1982" s="8"/>
      <c r="AU1982" s="8"/>
      <c r="AV1982" s="8"/>
      <c r="BF1982" s="8"/>
      <c r="BG1982" s="8"/>
      <c r="BH1982" s="8"/>
      <c r="BI1982" s="11"/>
      <c r="BJ1982" s="11"/>
      <c r="BK1982" s="8"/>
      <c r="BL1982" s="8"/>
      <c r="BM1982" s="8"/>
      <c r="BN1982" s="8"/>
      <c r="BO1982" s="8"/>
      <c r="BP1982" s="8"/>
      <c r="BQ1982" s="8"/>
      <c r="BR1982" s="8"/>
    </row>
    <row r="1983" spans="1:70" x14ac:dyDescent="0.3">
      <c r="A1983" s="43"/>
      <c r="J1983" s="8"/>
      <c r="M1983" s="10"/>
      <c r="P1983" s="9"/>
      <c r="Q1983" s="9"/>
      <c r="U1983" s="8"/>
      <c r="V1983" s="10"/>
      <c r="W1983"/>
      <c r="Z1983"/>
      <c r="AA1983"/>
      <c r="AD1983" s="20"/>
      <c r="AE1983" s="20"/>
      <c r="AI1983" s="8"/>
      <c r="AJ1983" s="8"/>
      <c r="AK1983" s="8"/>
      <c r="AL1983" s="8"/>
      <c r="AM1983" s="11"/>
      <c r="AN1983" s="11"/>
      <c r="AP1983" s="8"/>
      <c r="AQ1983" s="8"/>
      <c r="AR1983" s="8"/>
      <c r="AS1983" s="8"/>
      <c r="AT1983" s="8"/>
      <c r="AU1983" s="8"/>
      <c r="AV1983" s="8"/>
      <c r="BF1983" s="8"/>
      <c r="BG1983" s="8"/>
      <c r="BH1983" s="8"/>
      <c r="BI1983" s="11"/>
      <c r="BJ1983" s="11"/>
      <c r="BK1983" s="8"/>
      <c r="BL1983" s="8"/>
      <c r="BM1983" s="8"/>
      <c r="BN1983" s="8"/>
      <c r="BO1983" s="8"/>
      <c r="BP1983" s="8"/>
      <c r="BQ1983" s="8"/>
      <c r="BR1983" s="8"/>
    </row>
    <row r="1984" spans="1:70" x14ac:dyDescent="0.3">
      <c r="A1984" s="43"/>
      <c r="J1984" s="8"/>
      <c r="M1984" s="10"/>
      <c r="P1984" s="9"/>
      <c r="Q1984" s="9"/>
      <c r="U1984" s="8"/>
      <c r="V1984" s="10"/>
      <c r="W1984"/>
      <c r="Z1984"/>
      <c r="AA1984"/>
      <c r="AD1984" s="20"/>
      <c r="AE1984" s="20"/>
      <c r="AI1984" s="8"/>
      <c r="AJ1984" s="8"/>
      <c r="AK1984" s="8"/>
      <c r="AL1984" s="8"/>
      <c r="AM1984" s="11"/>
      <c r="AN1984" s="11"/>
      <c r="AP1984" s="8"/>
      <c r="AQ1984" s="8"/>
      <c r="AR1984" s="8"/>
      <c r="AS1984" s="8"/>
      <c r="AT1984" s="8"/>
      <c r="AU1984" s="8"/>
      <c r="AV1984" s="8"/>
      <c r="BF1984" s="8"/>
      <c r="BG1984" s="8"/>
      <c r="BH1984" s="8"/>
      <c r="BI1984" s="11"/>
      <c r="BJ1984" s="11"/>
      <c r="BK1984" s="8"/>
      <c r="BL1984" s="8"/>
      <c r="BM1984" s="8"/>
      <c r="BN1984" s="8"/>
      <c r="BO1984" s="8"/>
      <c r="BP1984" s="8"/>
      <c r="BQ1984" s="8"/>
      <c r="BR1984" s="8"/>
    </row>
    <row r="1985" spans="1:70" x14ac:dyDescent="0.3">
      <c r="A1985" s="43"/>
      <c r="J1985" s="8"/>
      <c r="M1985" s="10"/>
      <c r="P1985" s="9"/>
      <c r="Q1985" s="9"/>
      <c r="U1985" s="8"/>
      <c r="V1985" s="10"/>
      <c r="W1985"/>
      <c r="Z1985"/>
      <c r="AA1985"/>
      <c r="AD1985" s="20"/>
      <c r="AE1985" s="20"/>
      <c r="AI1985" s="8"/>
      <c r="AJ1985" s="8"/>
      <c r="AK1985" s="8"/>
      <c r="AL1985" s="8"/>
      <c r="AM1985" s="11"/>
      <c r="AN1985" s="11"/>
      <c r="AP1985" s="8"/>
      <c r="AQ1985" s="8"/>
      <c r="AR1985" s="8"/>
      <c r="AS1985" s="8"/>
      <c r="AT1985" s="8"/>
      <c r="AU1985" s="8"/>
      <c r="AV1985" s="8"/>
      <c r="BF1985" s="8"/>
      <c r="BG1985" s="8"/>
      <c r="BH1985" s="8"/>
      <c r="BI1985" s="11"/>
      <c r="BJ1985" s="11"/>
      <c r="BK1985" s="8"/>
      <c r="BL1985" s="8"/>
      <c r="BM1985" s="8"/>
      <c r="BN1985" s="8"/>
      <c r="BO1985" s="8"/>
      <c r="BP1985" s="8"/>
      <c r="BQ1985" s="8"/>
      <c r="BR1985" s="8"/>
    </row>
    <row r="1986" spans="1:70" x14ac:dyDescent="0.3">
      <c r="A1986" s="43"/>
      <c r="J1986" s="8"/>
      <c r="M1986" s="10"/>
      <c r="P1986" s="9"/>
      <c r="Q1986" s="9"/>
      <c r="U1986" s="8"/>
      <c r="V1986" s="10"/>
      <c r="W1986"/>
      <c r="Z1986"/>
      <c r="AA1986"/>
      <c r="AD1986" s="20"/>
      <c r="AE1986" s="20"/>
      <c r="AI1986" s="8"/>
      <c r="AJ1986" s="8"/>
      <c r="AK1986" s="8"/>
      <c r="AL1986" s="8"/>
      <c r="AM1986" s="11"/>
      <c r="AN1986" s="11"/>
      <c r="AP1986" s="8"/>
      <c r="AQ1986" s="8"/>
      <c r="AR1986" s="8"/>
      <c r="AS1986" s="8"/>
      <c r="AT1986" s="8"/>
      <c r="AU1986" s="8"/>
      <c r="AV1986" s="8"/>
      <c r="BF1986" s="8"/>
      <c r="BG1986" s="8"/>
      <c r="BH1986" s="8"/>
      <c r="BI1986" s="11"/>
      <c r="BJ1986" s="11"/>
      <c r="BK1986" s="8"/>
      <c r="BL1986" s="8"/>
      <c r="BM1986" s="8"/>
      <c r="BN1986" s="8"/>
      <c r="BO1986" s="8"/>
      <c r="BP1986" s="8"/>
      <c r="BQ1986" s="8"/>
      <c r="BR1986" s="8"/>
    </row>
    <row r="1987" spans="1:70" x14ac:dyDescent="0.3">
      <c r="A1987" s="43"/>
      <c r="J1987" s="8"/>
      <c r="M1987" s="10"/>
      <c r="P1987" s="9"/>
      <c r="Q1987" s="9"/>
      <c r="U1987" s="8"/>
      <c r="V1987" s="10"/>
      <c r="W1987"/>
      <c r="Z1987"/>
      <c r="AA1987"/>
      <c r="AD1987" s="20"/>
      <c r="AE1987" s="20"/>
      <c r="AI1987" s="8"/>
      <c r="AJ1987" s="8"/>
      <c r="AK1987" s="8"/>
      <c r="AL1987" s="8"/>
      <c r="AM1987" s="11"/>
      <c r="AN1987" s="11"/>
      <c r="AP1987" s="8"/>
      <c r="AQ1987" s="8"/>
      <c r="AR1987" s="8"/>
      <c r="AS1987" s="8"/>
      <c r="AT1987" s="8"/>
      <c r="AU1987" s="8"/>
      <c r="AV1987" s="8"/>
      <c r="BF1987" s="8"/>
      <c r="BG1987" s="8"/>
      <c r="BH1987" s="8"/>
      <c r="BI1987" s="11"/>
      <c r="BJ1987" s="11"/>
      <c r="BK1987" s="8"/>
      <c r="BL1987" s="8"/>
      <c r="BM1987" s="8"/>
      <c r="BN1987" s="8"/>
      <c r="BO1987" s="8"/>
      <c r="BP1987" s="8"/>
      <c r="BQ1987" s="8"/>
      <c r="BR1987" s="8"/>
    </row>
    <row r="1988" spans="1:70" x14ac:dyDescent="0.3">
      <c r="A1988" s="43"/>
      <c r="J1988" s="8"/>
      <c r="M1988" s="10"/>
      <c r="P1988" s="9"/>
      <c r="Q1988" s="9"/>
      <c r="U1988" s="8"/>
      <c r="V1988" s="10"/>
      <c r="W1988"/>
      <c r="Z1988"/>
      <c r="AA1988"/>
      <c r="AD1988" s="20"/>
      <c r="AE1988" s="20"/>
      <c r="AI1988" s="8"/>
      <c r="AJ1988" s="8"/>
      <c r="AK1988" s="8"/>
      <c r="AL1988" s="8"/>
      <c r="AM1988" s="11"/>
      <c r="AN1988" s="11"/>
      <c r="AP1988" s="8"/>
      <c r="AQ1988" s="8"/>
      <c r="AR1988" s="8"/>
      <c r="AS1988" s="8"/>
      <c r="AT1988" s="8"/>
      <c r="AU1988" s="8"/>
      <c r="AV1988" s="8"/>
      <c r="BF1988" s="8"/>
      <c r="BG1988" s="8"/>
      <c r="BH1988" s="8"/>
      <c r="BI1988" s="11"/>
      <c r="BJ1988" s="11"/>
      <c r="BK1988" s="8"/>
      <c r="BL1988" s="8"/>
      <c r="BM1988" s="8"/>
      <c r="BN1988" s="8"/>
      <c r="BO1988" s="8"/>
      <c r="BP1988" s="8"/>
      <c r="BQ1988" s="8"/>
      <c r="BR1988" s="8"/>
    </row>
    <row r="1989" spans="1:70" x14ac:dyDescent="0.3">
      <c r="A1989" s="43"/>
      <c r="J1989" s="8"/>
      <c r="M1989" s="10"/>
      <c r="P1989" s="9"/>
      <c r="Q1989" s="9"/>
      <c r="U1989" s="8"/>
      <c r="V1989" s="10"/>
      <c r="W1989"/>
      <c r="Z1989"/>
      <c r="AA1989"/>
      <c r="AD1989" s="20"/>
      <c r="AE1989" s="20"/>
      <c r="AI1989" s="8"/>
      <c r="AJ1989" s="8"/>
      <c r="AK1989" s="8"/>
      <c r="AL1989" s="8"/>
      <c r="AM1989" s="11"/>
      <c r="AN1989" s="11"/>
      <c r="AP1989" s="8"/>
      <c r="AQ1989" s="8"/>
      <c r="AR1989" s="8"/>
      <c r="AS1989" s="8"/>
      <c r="AT1989" s="8"/>
      <c r="AU1989" s="8"/>
      <c r="AV1989" s="8"/>
      <c r="BF1989" s="8"/>
      <c r="BG1989" s="8"/>
      <c r="BH1989" s="8"/>
      <c r="BI1989" s="11"/>
      <c r="BJ1989" s="11"/>
      <c r="BK1989" s="8"/>
      <c r="BL1989" s="8"/>
      <c r="BM1989" s="8"/>
      <c r="BN1989" s="8"/>
      <c r="BO1989" s="8"/>
      <c r="BP1989" s="8"/>
      <c r="BQ1989" s="8"/>
      <c r="BR1989" s="8"/>
    </row>
    <row r="1990" spans="1:70" x14ac:dyDescent="0.3">
      <c r="A1990" s="43"/>
      <c r="J1990" s="8"/>
      <c r="M1990" s="10"/>
      <c r="P1990" s="9"/>
      <c r="Q1990" s="9"/>
      <c r="U1990" s="8"/>
      <c r="V1990" s="10"/>
      <c r="W1990"/>
      <c r="Z1990"/>
      <c r="AA1990"/>
      <c r="AD1990" s="20"/>
      <c r="AE1990" s="20"/>
      <c r="AI1990" s="8"/>
      <c r="AJ1990" s="8"/>
      <c r="AK1990" s="8"/>
      <c r="AL1990" s="8"/>
      <c r="AM1990" s="11"/>
      <c r="AN1990" s="11"/>
      <c r="AP1990" s="8"/>
      <c r="AQ1990" s="8"/>
      <c r="AR1990" s="8"/>
      <c r="AS1990" s="8"/>
      <c r="AT1990" s="8"/>
      <c r="AU1990" s="8"/>
      <c r="AV1990" s="8"/>
      <c r="BF1990" s="8"/>
      <c r="BG1990" s="8"/>
      <c r="BH1990" s="8"/>
      <c r="BI1990" s="11"/>
      <c r="BJ1990" s="11"/>
      <c r="BK1990" s="8"/>
      <c r="BL1990" s="8"/>
      <c r="BM1990" s="8"/>
      <c r="BN1990" s="8"/>
      <c r="BO1990" s="8"/>
      <c r="BP1990" s="8"/>
      <c r="BQ1990" s="8"/>
      <c r="BR1990" s="8"/>
    </row>
    <row r="1991" spans="1:70" x14ac:dyDescent="0.3">
      <c r="A1991" s="43"/>
      <c r="J1991" s="8"/>
      <c r="M1991" s="10"/>
      <c r="P1991" s="9"/>
      <c r="Q1991" s="9"/>
      <c r="U1991" s="8"/>
      <c r="V1991" s="10"/>
      <c r="W1991"/>
      <c r="Z1991"/>
      <c r="AA1991"/>
      <c r="AD1991" s="20"/>
      <c r="AE1991" s="20"/>
      <c r="AI1991" s="8"/>
      <c r="AJ1991" s="8"/>
      <c r="AK1991" s="8"/>
      <c r="AL1991" s="8"/>
      <c r="AM1991" s="11"/>
      <c r="AN1991" s="11"/>
      <c r="AP1991" s="8"/>
      <c r="AQ1991" s="8"/>
      <c r="AR1991" s="8"/>
      <c r="AS1991" s="8"/>
      <c r="AT1991" s="8"/>
      <c r="AU1991" s="8"/>
      <c r="AV1991" s="8"/>
      <c r="BF1991" s="8"/>
      <c r="BG1991" s="8"/>
      <c r="BH1991" s="8"/>
      <c r="BI1991" s="11"/>
      <c r="BJ1991" s="11"/>
      <c r="BK1991" s="8"/>
      <c r="BL1991" s="8"/>
      <c r="BM1991" s="8"/>
      <c r="BN1991" s="8"/>
      <c r="BO1991" s="8"/>
      <c r="BP1991" s="8"/>
      <c r="BQ1991" s="8"/>
      <c r="BR1991" s="8"/>
    </row>
    <row r="1992" spans="1:70" x14ac:dyDescent="0.3">
      <c r="A1992" s="43"/>
      <c r="J1992" s="8"/>
      <c r="M1992" s="10"/>
      <c r="P1992" s="9"/>
      <c r="Q1992" s="9"/>
      <c r="U1992" s="8"/>
      <c r="V1992" s="10"/>
      <c r="W1992"/>
      <c r="Z1992"/>
      <c r="AA1992"/>
      <c r="AD1992" s="20"/>
      <c r="AE1992" s="20"/>
      <c r="AI1992" s="8"/>
      <c r="AJ1992" s="8"/>
      <c r="AK1992" s="8"/>
      <c r="AL1992" s="8"/>
      <c r="AM1992" s="11"/>
      <c r="AN1992" s="11"/>
      <c r="AP1992" s="8"/>
      <c r="AQ1992" s="8"/>
      <c r="AR1992" s="8"/>
      <c r="AS1992" s="8"/>
      <c r="AT1992" s="8"/>
      <c r="AU1992" s="8"/>
      <c r="AV1992" s="8"/>
      <c r="BF1992" s="8"/>
      <c r="BG1992" s="8"/>
      <c r="BH1992" s="8"/>
      <c r="BI1992" s="11"/>
      <c r="BJ1992" s="11"/>
      <c r="BK1992" s="8"/>
      <c r="BL1992" s="8"/>
      <c r="BM1992" s="8"/>
      <c r="BN1992" s="8"/>
      <c r="BO1992" s="8"/>
      <c r="BP1992" s="8"/>
      <c r="BQ1992" s="8"/>
      <c r="BR1992" s="8"/>
    </row>
    <row r="1993" spans="1:70" x14ac:dyDescent="0.3">
      <c r="A1993" s="43"/>
      <c r="J1993" s="8"/>
      <c r="M1993" s="10"/>
      <c r="P1993" s="9"/>
      <c r="Q1993" s="9"/>
      <c r="U1993" s="8"/>
      <c r="V1993" s="10"/>
      <c r="W1993"/>
      <c r="Z1993"/>
      <c r="AA1993"/>
      <c r="AD1993" s="20"/>
      <c r="AE1993" s="20"/>
      <c r="AI1993" s="8"/>
      <c r="AJ1993" s="8"/>
      <c r="AK1993" s="8"/>
      <c r="AL1993" s="8"/>
      <c r="AM1993" s="11"/>
      <c r="AN1993" s="11"/>
      <c r="AP1993" s="8"/>
      <c r="AQ1993" s="8"/>
      <c r="AR1993" s="8"/>
      <c r="AS1993" s="8"/>
      <c r="AT1993" s="8"/>
      <c r="AU1993" s="8"/>
      <c r="AV1993" s="8"/>
      <c r="BF1993" s="8"/>
      <c r="BG1993" s="8"/>
      <c r="BH1993" s="8"/>
      <c r="BI1993" s="11"/>
      <c r="BJ1993" s="11"/>
      <c r="BK1993" s="8"/>
      <c r="BL1993" s="8"/>
      <c r="BM1993" s="8"/>
      <c r="BN1993" s="8"/>
      <c r="BO1993" s="8"/>
      <c r="BP1993" s="8"/>
      <c r="BQ1993" s="8"/>
      <c r="BR1993" s="8"/>
    </row>
    <row r="1994" spans="1:70" x14ac:dyDescent="0.3">
      <c r="A1994" s="43"/>
      <c r="J1994" s="8"/>
      <c r="M1994" s="10"/>
      <c r="P1994" s="9"/>
      <c r="Q1994" s="9"/>
      <c r="U1994" s="8"/>
      <c r="V1994" s="10"/>
      <c r="W1994"/>
      <c r="Z1994"/>
      <c r="AA1994"/>
      <c r="AD1994" s="20"/>
      <c r="AE1994" s="20"/>
      <c r="AI1994" s="8"/>
      <c r="AJ1994" s="8"/>
      <c r="AK1994" s="8"/>
      <c r="AL1994" s="8"/>
      <c r="AM1994" s="11"/>
      <c r="AN1994" s="11"/>
      <c r="AP1994" s="8"/>
      <c r="AQ1994" s="8"/>
      <c r="AR1994" s="8"/>
      <c r="AS1994" s="8"/>
      <c r="AT1994" s="8"/>
      <c r="AU1994" s="8"/>
      <c r="AV1994" s="8"/>
      <c r="BF1994" s="8"/>
      <c r="BG1994" s="8"/>
      <c r="BH1994" s="8"/>
      <c r="BI1994" s="11"/>
      <c r="BJ1994" s="11"/>
      <c r="BK1994" s="8"/>
      <c r="BL1994" s="8"/>
      <c r="BM1994" s="8"/>
      <c r="BN1994" s="8"/>
      <c r="BO1994" s="8"/>
      <c r="BP1994" s="8"/>
      <c r="BQ1994" s="8"/>
      <c r="BR1994" s="8"/>
    </row>
    <row r="1995" spans="1:70" x14ac:dyDescent="0.3">
      <c r="A1995" s="43"/>
      <c r="J1995" s="8"/>
      <c r="M1995" s="10"/>
      <c r="P1995" s="9"/>
      <c r="Q1995" s="9"/>
      <c r="U1995" s="8"/>
      <c r="V1995" s="10"/>
      <c r="W1995"/>
      <c r="Z1995"/>
      <c r="AA1995"/>
      <c r="AD1995" s="20"/>
      <c r="AE1995" s="20"/>
      <c r="AI1995" s="8"/>
      <c r="AJ1995" s="8"/>
      <c r="AK1995" s="8"/>
      <c r="AL1995" s="8"/>
      <c r="AM1995" s="11"/>
      <c r="AN1995" s="11"/>
      <c r="AP1995" s="8"/>
      <c r="AQ1995" s="8"/>
      <c r="AR1995" s="8"/>
      <c r="AS1995" s="8"/>
      <c r="AT1995" s="8"/>
      <c r="AU1995" s="8"/>
      <c r="AV1995" s="8"/>
      <c r="BF1995" s="8"/>
      <c r="BG1995" s="8"/>
      <c r="BH1995" s="8"/>
      <c r="BI1995" s="11"/>
      <c r="BJ1995" s="11"/>
      <c r="BK1995" s="8"/>
      <c r="BL1995" s="8"/>
      <c r="BM1995" s="8"/>
      <c r="BN1995" s="8"/>
      <c r="BO1995" s="8"/>
      <c r="BP1995" s="8"/>
      <c r="BQ1995" s="8"/>
      <c r="BR1995" s="8"/>
    </row>
    <row r="1996" spans="1:70" x14ac:dyDescent="0.3">
      <c r="A1996" s="43"/>
      <c r="J1996" s="8"/>
      <c r="M1996" s="10"/>
      <c r="P1996" s="9"/>
      <c r="Q1996" s="9"/>
      <c r="U1996" s="8"/>
      <c r="V1996" s="10"/>
      <c r="W1996"/>
      <c r="Z1996"/>
      <c r="AA1996"/>
      <c r="AD1996" s="20"/>
      <c r="AE1996" s="20"/>
      <c r="AI1996" s="8"/>
      <c r="AJ1996" s="8"/>
      <c r="AK1996" s="8"/>
      <c r="AL1996" s="8"/>
      <c r="AM1996" s="11"/>
      <c r="AN1996" s="11"/>
      <c r="AP1996" s="8"/>
      <c r="AQ1996" s="8"/>
      <c r="AR1996" s="8"/>
      <c r="AS1996" s="8"/>
      <c r="AT1996" s="8"/>
      <c r="AU1996" s="8"/>
      <c r="AV1996" s="8"/>
      <c r="BF1996" s="8"/>
      <c r="BG1996" s="8"/>
      <c r="BH1996" s="8"/>
      <c r="BI1996" s="11"/>
      <c r="BJ1996" s="11"/>
      <c r="BK1996" s="8"/>
      <c r="BL1996" s="8"/>
      <c r="BM1996" s="8"/>
      <c r="BN1996" s="8"/>
      <c r="BO1996" s="8"/>
      <c r="BP1996" s="8"/>
      <c r="BQ1996" s="8"/>
      <c r="BR1996" s="8"/>
    </row>
    <row r="1997" spans="1:70" x14ac:dyDescent="0.3">
      <c r="A1997" s="43"/>
      <c r="J1997" s="8"/>
      <c r="M1997" s="10"/>
      <c r="P1997" s="9"/>
      <c r="Q1997" s="9"/>
      <c r="U1997" s="8"/>
      <c r="V1997" s="10"/>
      <c r="W1997"/>
      <c r="Z1997"/>
      <c r="AA1997"/>
      <c r="AD1997" s="20"/>
      <c r="AE1997" s="20"/>
      <c r="AI1997" s="8"/>
      <c r="AJ1997" s="8"/>
      <c r="AK1997" s="8"/>
      <c r="AL1997" s="8"/>
      <c r="AM1997" s="11"/>
      <c r="AN1997" s="11"/>
      <c r="AP1997" s="8"/>
      <c r="AQ1997" s="8"/>
      <c r="AR1997" s="8"/>
      <c r="AS1997" s="8"/>
      <c r="AT1997" s="8"/>
      <c r="AU1997" s="8"/>
      <c r="AV1997" s="8"/>
      <c r="BF1997" s="8"/>
      <c r="BG1997" s="8"/>
      <c r="BH1997" s="8"/>
      <c r="BI1997" s="11"/>
      <c r="BJ1997" s="11"/>
      <c r="BK1997" s="8"/>
      <c r="BL1997" s="8"/>
      <c r="BM1997" s="8"/>
      <c r="BN1997" s="8"/>
      <c r="BO1997" s="8"/>
      <c r="BP1997" s="8"/>
      <c r="BQ1997" s="8"/>
      <c r="BR1997" s="8"/>
    </row>
    <row r="1998" spans="1:70" x14ac:dyDescent="0.3">
      <c r="A1998" s="43"/>
      <c r="J1998" s="8"/>
      <c r="M1998" s="10"/>
      <c r="P1998" s="9"/>
      <c r="Q1998" s="9"/>
      <c r="U1998" s="8"/>
      <c r="V1998" s="10"/>
      <c r="W1998"/>
      <c r="Z1998"/>
      <c r="AA1998"/>
      <c r="AD1998" s="20"/>
      <c r="AE1998" s="20"/>
      <c r="AI1998" s="8"/>
      <c r="AJ1998" s="8"/>
      <c r="AK1998" s="8"/>
      <c r="AL1998" s="8"/>
      <c r="AM1998" s="11"/>
      <c r="AN1998" s="11"/>
      <c r="AP1998" s="8"/>
      <c r="AQ1998" s="8"/>
      <c r="AR1998" s="8"/>
      <c r="AS1998" s="8"/>
      <c r="AT1998" s="8"/>
      <c r="AU1998" s="8"/>
      <c r="AV1998" s="8"/>
      <c r="BF1998" s="8"/>
      <c r="BG1998" s="8"/>
      <c r="BH1998" s="8"/>
      <c r="BI1998" s="11"/>
      <c r="BJ1998" s="11"/>
      <c r="BK1998" s="8"/>
      <c r="BL1998" s="8"/>
      <c r="BM1998" s="8"/>
      <c r="BN1998" s="8"/>
      <c r="BO1998" s="8"/>
      <c r="BP1998" s="8"/>
      <c r="BQ1998" s="8"/>
      <c r="BR1998" s="8"/>
    </row>
    <row r="1999" spans="1:70" x14ac:dyDescent="0.3">
      <c r="A1999" s="43"/>
      <c r="J1999" s="8"/>
      <c r="M1999" s="10"/>
      <c r="P1999" s="9"/>
      <c r="Q1999" s="9"/>
      <c r="U1999" s="8"/>
      <c r="V1999" s="10"/>
      <c r="W1999"/>
      <c r="Z1999"/>
      <c r="AA1999"/>
      <c r="AD1999" s="20"/>
      <c r="AE1999" s="20"/>
      <c r="AI1999" s="8"/>
      <c r="AJ1999" s="8"/>
      <c r="AK1999" s="8"/>
      <c r="AL1999" s="8"/>
      <c r="AM1999" s="11"/>
      <c r="AN1999" s="11"/>
      <c r="AP1999" s="8"/>
      <c r="AQ1999" s="8"/>
      <c r="AR1999" s="8"/>
      <c r="AS1999" s="8"/>
      <c r="AT1999" s="8"/>
      <c r="AU1999" s="8"/>
      <c r="AV1999" s="8"/>
      <c r="BF1999" s="8"/>
      <c r="BG1999" s="8"/>
      <c r="BH1999" s="8"/>
      <c r="BI1999" s="11"/>
      <c r="BJ1999" s="11"/>
      <c r="BK1999" s="8"/>
      <c r="BL1999" s="8"/>
      <c r="BM1999" s="8"/>
      <c r="BN1999" s="8"/>
      <c r="BO1999" s="8"/>
      <c r="BP1999" s="8"/>
      <c r="BQ1999" s="8"/>
      <c r="BR1999" s="8"/>
    </row>
    <row r="2000" spans="1:70" x14ac:dyDescent="0.3">
      <c r="A2000" s="43"/>
      <c r="J2000" s="8"/>
      <c r="M2000" s="10"/>
      <c r="P2000" s="9"/>
      <c r="Q2000" s="9"/>
      <c r="U2000" s="8"/>
      <c r="V2000" s="10"/>
      <c r="W2000"/>
      <c r="Z2000"/>
      <c r="AA2000"/>
      <c r="AD2000" s="20"/>
      <c r="AE2000" s="20"/>
      <c r="AI2000" s="8"/>
      <c r="AJ2000" s="8"/>
      <c r="AK2000" s="8"/>
      <c r="AL2000" s="8"/>
      <c r="AM2000" s="11"/>
      <c r="AN2000" s="11"/>
      <c r="AP2000" s="8"/>
      <c r="AQ2000" s="8"/>
      <c r="AR2000" s="8"/>
      <c r="AS2000" s="8"/>
      <c r="AT2000" s="8"/>
      <c r="AU2000" s="8"/>
      <c r="AV2000" s="8"/>
      <c r="BF2000" s="8"/>
      <c r="BG2000" s="8"/>
      <c r="BH2000" s="8"/>
      <c r="BI2000" s="11"/>
      <c r="BJ2000" s="11"/>
      <c r="BK2000" s="8"/>
      <c r="BL2000" s="8"/>
      <c r="BM2000" s="8"/>
      <c r="BN2000" s="8"/>
      <c r="BO2000" s="8"/>
      <c r="BP2000" s="8"/>
      <c r="BQ2000" s="8"/>
      <c r="BR2000" s="8"/>
    </row>
    <row r="2001" spans="1:70" x14ac:dyDescent="0.3">
      <c r="A2001" s="43"/>
      <c r="J2001" s="8"/>
      <c r="M2001" s="10"/>
      <c r="P2001" s="9"/>
      <c r="Q2001" s="9"/>
      <c r="U2001" s="8"/>
      <c r="V2001" s="10"/>
      <c r="W2001"/>
      <c r="Z2001"/>
      <c r="AA2001"/>
      <c r="AD2001" s="20"/>
      <c r="AE2001" s="20"/>
      <c r="AI2001" s="8"/>
      <c r="AJ2001" s="8"/>
      <c r="AK2001" s="8"/>
      <c r="AL2001" s="8"/>
      <c r="AM2001" s="11"/>
      <c r="AN2001" s="11"/>
      <c r="AP2001" s="8"/>
      <c r="AQ2001" s="8"/>
      <c r="AR2001" s="8"/>
      <c r="AS2001" s="8"/>
      <c r="AT2001" s="8"/>
      <c r="AU2001" s="8"/>
      <c r="AV2001" s="8"/>
      <c r="BF2001" s="8"/>
      <c r="BG2001" s="8"/>
      <c r="BH2001" s="8"/>
      <c r="BI2001" s="11"/>
      <c r="BJ2001" s="11"/>
      <c r="BK2001" s="8"/>
      <c r="BL2001" s="8"/>
      <c r="BM2001" s="8"/>
      <c r="BN2001" s="8"/>
      <c r="BO2001" s="8"/>
      <c r="BP2001" s="8"/>
      <c r="BQ2001" s="8"/>
      <c r="BR2001" s="8"/>
    </row>
    <row r="2002" spans="1:70" x14ac:dyDescent="0.3">
      <c r="A2002" s="43"/>
      <c r="J2002" s="8"/>
      <c r="M2002" s="10"/>
      <c r="P2002" s="9"/>
      <c r="Q2002" s="9"/>
      <c r="U2002" s="8"/>
      <c r="V2002" s="10"/>
      <c r="W2002"/>
      <c r="Z2002"/>
      <c r="AA2002"/>
      <c r="AD2002" s="20"/>
      <c r="AE2002" s="20"/>
      <c r="AI2002" s="8"/>
      <c r="AJ2002" s="8"/>
      <c r="AK2002" s="8"/>
      <c r="AL2002" s="8"/>
      <c r="AM2002" s="11"/>
      <c r="AN2002" s="11"/>
      <c r="AP2002" s="8"/>
      <c r="AQ2002" s="8"/>
      <c r="AR2002" s="8"/>
      <c r="AS2002" s="8"/>
      <c r="AT2002" s="8"/>
      <c r="AU2002" s="8"/>
      <c r="AV2002" s="8"/>
      <c r="BF2002" s="8"/>
      <c r="BG2002" s="8"/>
      <c r="BH2002" s="8"/>
      <c r="BI2002" s="11"/>
      <c r="BJ2002" s="11"/>
      <c r="BK2002" s="8"/>
      <c r="BL2002" s="8"/>
      <c r="BM2002" s="8"/>
      <c r="BN2002" s="8"/>
      <c r="BO2002" s="8"/>
      <c r="BP2002" s="8"/>
      <c r="BQ2002" s="8"/>
      <c r="BR2002" s="8"/>
    </row>
    <row r="2003" spans="1:70" x14ac:dyDescent="0.3">
      <c r="A2003" s="43"/>
      <c r="J2003" s="8"/>
      <c r="M2003" s="10"/>
      <c r="P2003" s="9"/>
      <c r="Q2003" s="9"/>
      <c r="U2003" s="8"/>
      <c r="V2003" s="10"/>
      <c r="W2003"/>
      <c r="Z2003"/>
      <c r="AA2003"/>
      <c r="AD2003" s="20"/>
      <c r="AE2003" s="20"/>
      <c r="AI2003" s="8"/>
      <c r="AJ2003" s="8"/>
      <c r="AK2003" s="8"/>
      <c r="AL2003" s="8"/>
      <c r="AM2003" s="11"/>
      <c r="AN2003" s="11"/>
      <c r="AP2003" s="8"/>
      <c r="AQ2003" s="8"/>
      <c r="AR2003" s="8"/>
      <c r="AS2003" s="8"/>
      <c r="AT2003" s="8"/>
      <c r="AU2003" s="8"/>
      <c r="AV2003" s="8"/>
      <c r="BF2003" s="8"/>
      <c r="BG2003" s="8"/>
      <c r="BH2003" s="8"/>
      <c r="BI2003" s="11"/>
      <c r="BJ2003" s="11"/>
      <c r="BK2003" s="8"/>
      <c r="BL2003" s="8"/>
      <c r="BM2003" s="8"/>
      <c r="BN2003" s="8"/>
      <c r="BO2003" s="8"/>
      <c r="BP2003" s="8"/>
      <c r="BQ2003" s="8"/>
      <c r="BR2003" s="8"/>
    </row>
    <row r="2004" spans="1:70" x14ac:dyDescent="0.3">
      <c r="A2004" s="43"/>
      <c r="J2004" s="8"/>
      <c r="M2004" s="10"/>
      <c r="P2004" s="9"/>
      <c r="Q2004" s="9"/>
      <c r="U2004" s="8"/>
      <c r="V2004" s="10"/>
      <c r="W2004"/>
      <c r="Z2004"/>
      <c r="AA2004"/>
      <c r="AD2004" s="20"/>
      <c r="AE2004" s="20"/>
      <c r="AI2004" s="8"/>
      <c r="AJ2004" s="8"/>
      <c r="AK2004" s="8"/>
      <c r="AL2004" s="8"/>
      <c r="AM2004" s="11"/>
      <c r="AN2004" s="11"/>
      <c r="AP2004" s="8"/>
      <c r="AQ2004" s="8"/>
      <c r="AR2004" s="8"/>
      <c r="AS2004" s="8"/>
      <c r="AT2004" s="8"/>
      <c r="AU2004" s="8"/>
      <c r="AV2004" s="8"/>
      <c r="BF2004" s="8"/>
      <c r="BG2004" s="8"/>
      <c r="BH2004" s="8"/>
      <c r="BI2004" s="11"/>
      <c r="BJ2004" s="11"/>
      <c r="BK2004" s="8"/>
      <c r="BL2004" s="8"/>
      <c r="BM2004" s="8"/>
      <c r="BN2004" s="8"/>
      <c r="BO2004" s="8"/>
      <c r="BP2004" s="8"/>
      <c r="BQ2004" s="8"/>
      <c r="BR2004" s="8"/>
    </row>
    <row r="2005" spans="1:70" x14ac:dyDescent="0.3">
      <c r="A2005" s="43"/>
      <c r="J2005" s="8"/>
      <c r="M2005" s="10"/>
      <c r="P2005" s="9"/>
      <c r="Q2005" s="9"/>
      <c r="U2005" s="8"/>
      <c r="V2005" s="10"/>
      <c r="W2005"/>
      <c r="Z2005"/>
      <c r="AA2005"/>
      <c r="AD2005" s="20"/>
      <c r="AE2005" s="20"/>
      <c r="AI2005" s="8"/>
      <c r="AJ2005" s="8"/>
      <c r="AK2005" s="8"/>
      <c r="AL2005" s="8"/>
      <c r="AM2005" s="11"/>
      <c r="AN2005" s="11"/>
      <c r="AP2005" s="8"/>
      <c r="AQ2005" s="8"/>
      <c r="AR2005" s="8"/>
      <c r="AS2005" s="8"/>
      <c r="AT2005" s="8"/>
      <c r="AU2005" s="8"/>
      <c r="AV2005" s="8"/>
      <c r="BF2005" s="8"/>
      <c r="BG2005" s="8"/>
      <c r="BH2005" s="8"/>
      <c r="BI2005" s="11"/>
      <c r="BJ2005" s="11"/>
      <c r="BK2005" s="8"/>
      <c r="BL2005" s="8"/>
      <c r="BM2005" s="8"/>
      <c r="BN2005" s="8"/>
      <c r="BO2005" s="8"/>
      <c r="BP2005" s="8"/>
      <c r="BQ2005" s="8"/>
      <c r="BR2005" s="8"/>
    </row>
    <row r="2006" spans="1:70" x14ac:dyDescent="0.3">
      <c r="A2006" s="43"/>
      <c r="J2006" s="8"/>
      <c r="M2006" s="10"/>
      <c r="P2006" s="9"/>
      <c r="Q2006" s="9"/>
      <c r="U2006" s="8"/>
      <c r="V2006" s="10"/>
      <c r="W2006"/>
      <c r="Z2006"/>
      <c r="AA2006"/>
      <c r="AD2006" s="20"/>
      <c r="AE2006" s="20"/>
      <c r="AI2006" s="8"/>
      <c r="AJ2006" s="8"/>
      <c r="AK2006" s="8"/>
      <c r="AL2006" s="8"/>
      <c r="AM2006" s="11"/>
      <c r="AN2006" s="11"/>
      <c r="AP2006" s="8"/>
      <c r="AQ2006" s="8"/>
      <c r="AR2006" s="8"/>
      <c r="AS2006" s="8"/>
      <c r="AT2006" s="8"/>
      <c r="AU2006" s="8"/>
      <c r="AV2006" s="8"/>
      <c r="BF2006" s="8"/>
      <c r="BG2006" s="8"/>
      <c r="BH2006" s="8"/>
      <c r="BI2006" s="11"/>
      <c r="BJ2006" s="11"/>
      <c r="BK2006" s="8"/>
      <c r="BL2006" s="8"/>
      <c r="BM2006" s="8"/>
      <c r="BN2006" s="8"/>
      <c r="BO2006" s="8"/>
      <c r="BP2006" s="8"/>
      <c r="BQ2006" s="8"/>
      <c r="BR2006" s="8"/>
    </row>
    <row r="2007" spans="1:70" x14ac:dyDescent="0.3">
      <c r="A2007" s="43"/>
      <c r="J2007" s="8"/>
      <c r="M2007" s="10"/>
      <c r="P2007" s="9"/>
      <c r="Q2007" s="9"/>
      <c r="U2007" s="8"/>
      <c r="V2007" s="10"/>
      <c r="W2007"/>
      <c r="Z2007"/>
      <c r="AA2007"/>
      <c r="AD2007" s="20"/>
      <c r="AE2007" s="20"/>
      <c r="AI2007" s="8"/>
      <c r="AJ2007" s="8"/>
      <c r="AK2007" s="8"/>
      <c r="AL2007" s="8"/>
      <c r="AM2007" s="11"/>
      <c r="AN2007" s="11"/>
      <c r="AP2007" s="8"/>
      <c r="AQ2007" s="8"/>
      <c r="AR2007" s="8"/>
      <c r="AS2007" s="8"/>
      <c r="AT2007" s="8"/>
      <c r="AU2007" s="8"/>
      <c r="AV2007" s="8"/>
      <c r="BF2007" s="8"/>
      <c r="BG2007" s="8"/>
      <c r="BH2007" s="8"/>
      <c r="BI2007" s="11"/>
      <c r="BJ2007" s="11"/>
      <c r="BK2007" s="8"/>
      <c r="BL2007" s="8"/>
      <c r="BM2007" s="8"/>
      <c r="BN2007" s="8"/>
      <c r="BO2007" s="8"/>
      <c r="BP2007" s="8"/>
      <c r="BQ2007" s="8"/>
      <c r="BR2007" s="8"/>
    </row>
    <row r="2008" spans="1:70" x14ac:dyDescent="0.3">
      <c r="A2008" s="43"/>
      <c r="J2008" s="8"/>
      <c r="M2008" s="10"/>
      <c r="P2008" s="9"/>
      <c r="Q2008" s="9"/>
      <c r="U2008" s="8"/>
      <c r="V2008" s="10"/>
      <c r="W2008"/>
      <c r="Z2008"/>
      <c r="AA2008"/>
      <c r="AD2008" s="20"/>
      <c r="AE2008" s="20"/>
      <c r="AI2008" s="8"/>
      <c r="AJ2008" s="8"/>
      <c r="AK2008" s="8"/>
      <c r="AL2008" s="8"/>
      <c r="AM2008" s="11"/>
      <c r="AN2008" s="11"/>
      <c r="AP2008" s="8"/>
      <c r="AQ2008" s="8"/>
      <c r="AR2008" s="8"/>
      <c r="AS2008" s="8"/>
      <c r="AT2008" s="8"/>
      <c r="AU2008" s="8"/>
      <c r="AV2008" s="8"/>
      <c r="BF2008" s="8"/>
      <c r="BG2008" s="8"/>
      <c r="BH2008" s="8"/>
      <c r="BI2008" s="11"/>
      <c r="BJ2008" s="11"/>
      <c r="BK2008" s="8"/>
      <c r="BL2008" s="8"/>
      <c r="BM2008" s="8"/>
      <c r="BN2008" s="8"/>
      <c r="BO2008" s="8"/>
      <c r="BP2008" s="8"/>
      <c r="BQ2008" s="8"/>
      <c r="BR2008" s="8"/>
    </row>
    <row r="2009" spans="1:70" x14ac:dyDescent="0.3">
      <c r="A2009" s="43"/>
      <c r="J2009" s="8"/>
      <c r="M2009" s="10"/>
      <c r="P2009" s="9"/>
      <c r="Q2009" s="9"/>
      <c r="U2009" s="8"/>
      <c r="V2009" s="10"/>
      <c r="W2009"/>
      <c r="Z2009"/>
      <c r="AA2009"/>
      <c r="AD2009" s="20"/>
      <c r="AE2009" s="20"/>
      <c r="AI2009" s="8"/>
      <c r="AJ2009" s="8"/>
      <c r="AK2009" s="8"/>
      <c r="AL2009" s="8"/>
      <c r="AM2009" s="11"/>
      <c r="AN2009" s="11"/>
      <c r="AP2009" s="8"/>
      <c r="AQ2009" s="8"/>
      <c r="AR2009" s="8"/>
      <c r="AS2009" s="8"/>
      <c r="AT2009" s="8"/>
      <c r="AU2009" s="8"/>
      <c r="AV2009" s="8"/>
      <c r="BF2009" s="8"/>
      <c r="BG2009" s="8"/>
      <c r="BH2009" s="8"/>
      <c r="BI2009" s="11"/>
      <c r="BJ2009" s="11"/>
      <c r="BK2009" s="8"/>
      <c r="BL2009" s="8"/>
      <c r="BM2009" s="8"/>
      <c r="BN2009" s="8"/>
      <c r="BO2009" s="8"/>
      <c r="BP2009" s="8"/>
      <c r="BQ2009" s="8"/>
      <c r="BR2009" s="8"/>
    </row>
    <row r="2010" spans="1:70" x14ac:dyDescent="0.3">
      <c r="A2010" s="43"/>
      <c r="J2010" s="8"/>
      <c r="M2010" s="10"/>
      <c r="P2010" s="9"/>
      <c r="Q2010" s="9"/>
      <c r="U2010" s="8"/>
      <c r="V2010" s="10"/>
      <c r="W2010"/>
      <c r="Z2010"/>
      <c r="AA2010"/>
      <c r="AD2010" s="20"/>
      <c r="AE2010" s="20"/>
      <c r="AI2010" s="8"/>
      <c r="AJ2010" s="8"/>
      <c r="AK2010" s="8"/>
      <c r="AL2010" s="8"/>
      <c r="AM2010" s="11"/>
      <c r="AN2010" s="11"/>
      <c r="AP2010" s="8"/>
      <c r="AQ2010" s="8"/>
      <c r="AR2010" s="8"/>
      <c r="AS2010" s="8"/>
      <c r="AT2010" s="8"/>
      <c r="AU2010" s="8"/>
      <c r="AV2010" s="8"/>
      <c r="BF2010" s="8"/>
      <c r="BG2010" s="8"/>
      <c r="BH2010" s="8"/>
      <c r="BI2010" s="11"/>
      <c r="BJ2010" s="11"/>
      <c r="BK2010" s="8"/>
      <c r="BL2010" s="8"/>
      <c r="BM2010" s="8"/>
      <c r="BN2010" s="8"/>
      <c r="BO2010" s="8"/>
      <c r="BP2010" s="8"/>
      <c r="BQ2010" s="8"/>
      <c r="BR2010" s="8"/>
    </row>
    <row r="2011" spans="1:70" x14ac:dyDescent="0.3">
      <c r="A2011" s="43"/>
      <c r="J2011" s="8"/>
      <c r="M2011" s="10"/>
      <c r="P2011" s="9"/>
      <c r="Q2011" s="9"/>
      <c r="U2011" s="8"/>
      <c r="V2011" s="10"/>
      <c r="W2011"/>
      <c r="Z2011"/>
      <c r="AA2011"/>
      <c r="AD2011" s="20"/>
      <c r="AE2011" s="20"/>
      <c r="AI2011" s="8"/>
      <c r="AJ2011" s="8"/>
      <c r="AK2011" s="8"/>
      <c r="AL2011" s="8"/>
      <c r="AM2011" s="11"/>
      <c r="AN2011" s="11"/>
      <c r="AP2011" s="8"/>
      <c r="AQ2011" s="8"/>
      <c r="AR2011" s="8"/>
      <c r="AS2011" s="8"/>
      <c r="AT2011" s="8"/>
      <c r="AU2011" s="8"/>
      <c r="AV2011" s="8"/>
      <c r="BF2011" s="8"/>
      <c r="BG2011" s="8"/>
      <c r="BH2011" s="8"/>
      <c r="BI2011" s="11"/>
      <c r="BJ2011" s="11"/>
      <c r="BK2011" s="8"/>
      <c r="BL2011" s="8"/>
      <c r="BM2011" s="8"/>
      <c r="BN2011" s="8"/>
      <c r="BO2011" s="8"/>
      <c r="BP2011" s="8"/>
      <c r="BQ2011" s="8"/>
      <c r="BR2011" s="8"/>
    </row>
    <row r="2012" spans="1:70" x14ac:dyDescent="0.3">
      <c r="A2012" s="43"/>
      <c r="J2012" s="8"/>
      <c r="M2012" s="10"/>
      <c r="P2012" s="9"/>
      <c r="Q2012" s="9"/>
      <c r="U2012" s="8"/>
      <c r="V2012" s="10"/>
      <c r="W2012"/>
      <c r="Z2012"/>
      <c r="AA2012"/>
      <c r="AD2012" s="20"/>
      <c r="AE2012" s="20"/>
      <c r="AI2012" s="8"/>
      <c r="AJ2012" s="8"/>
      <c r="AK2012" s="8"/>
      <c r="AL2012" s="8"/>
      <c r="AM2012" s="11"/>
      <c r="AN2012" s="11"/>
      <c r="AP2012" s="8"/>
      <c r="AQ2012" s="8"/>
      <c r="AR2012" s="8"/>
      <c r="AS2012" s="8"/>
      <c r="AT2012" s="8"/>
      <c r="AU2012" s="8"/>
      <c r="AV2012" s="8"/>
      <c r="BF2012" s="8"/>
      <c r="BG2012" s="8"/>
      <c r="BH2012" s="8"/>
      <c r="BI2012" s="11"/>
      <c r="BJ2012" s="11"/>
      <c r="BK2012" s="8"/>
      <c r="BL2012" s="8"/>
      <c r="BM2012" s="8"/>
      <c r="BN2012" s="8"/>
      <c r="BO2012" s="8"/>
      <c r="BP2012" s="8"/>
      <c r="BQ2012" s="8"/>
      <c r="BR2012" s="8"/>
    </row>
    <row r="2013" spans="1:70" x14ac:dyDescent="0.3">
      <c r="A2013" s="43"/>
      <c r="J2013" s="8"/>
      <c r="M2013" s="10"/>
      <c r="P2013" s="9"/>
      <c r="Q2013" s="9"/>
      <c r="U2013" s="8"/>
      <c r="V2013" s="10"/>
      <c r="W2013"/>
      <c r="Z2013"/>
      <c r="AA2013"/>
      <c r="AD2013" s="20"/>
      <c r="AE2013" s="20"/>
      <c r="AI2013" s="8"/>
      <c r="AJ2013" s="8"/>
      <c r="AK2013" s="8"/>
      <c r="AL2013" s="8"/>
      <c r="AM2013" s="11"/>
      <c r="AN2013" s="11"/>
      <c r="AP2013" s="8"/>
      <c r="AQ2013" s="8"/>
      <c r="AR2013" s="8"/>
      <c r="AS2013" s="8"/>
      <c r="AT2013" s="8"/>
      <c r="AU2013" s="8"/>
      <c r="AV2013" s="8"/>
      <c r="BF2013" s="8"/>
      <c r="BG2013" s="8"/>
      <c r="BH2013" s="8"/>
      <c r="BI2013" s="11"/>
      <c r="BJ2013" s="11"/>
      <c r="BK2013" s="8"/>
      <c r="BL2013" s="8"/>
      <c r="BM2013" s="8"/>
      <c r="BN2013" s="8"/>
      <c r="BO2013" s="8"/>
      <c r="BP2013" s="8"/>
      <c r="BQ2013" s="8"/>
      <c r="BR2013" s="8"/>
    </row>
    <row r="2014" spans="1:70" x14ac:dyDescent="0.3">
      <c r="A2014" s="43"/>
      <c r="J2014" s="8"/>
      <c r="M2014" s="10"/>
      <c r="P2014" s="9"/>
      <c r="Q2014" s="9"/>
      <c r="U2014" s="8"/>
      <c r="V2014" s="10"/>
      <c r="W2014"/>
      <c r="Z2014"/>
      <c r="AA2014"/>
      <c r="AD2014" s="20"/>
      <c r="AE2014" s="20"/>
      <c r="AI2014" s="8"/>
      <c r="AJ2014" s="8"/>
      <c r="AK2014" s="8"/>
      <c r="AL2014" s="8"/>
      <c r="AM2014" s="11"/>
      <c r="AN2014" s="11"/>
      <c r="AP2014" s="8"/>
      <c r="AQ2014" s="8"/>
      <c r="AR2014" s="8"/>
      <c r="AS2014" s="8"/>
      <c r="AT2014" s="8"/>
      <c r="AU2014" s="8"/>
      <c r="AV2014" s="8"/>
      <c r="BF2014" s="8"/>
      <c r="BG2014" s="8"/>
      <c r="BH2014" s="8"/>
      <c r="BI2014" s="11"/>
      <c r="BJ2014" s="11"/>
      <c r="BK2014" s="8"/>
      <c r="BL2014" s="8"/>
      <c r="BM2014" s="8"/>
      <c r="BN2014" s="8"/>
      <c r="BO2014" s="8"/>
      <c r="BP2014" s="8"/>
      <c r="BQ2014" s="8"/>
      <c r="BR2014" s="8"/>
    </row>
    <row r="2015" spans="1:70" x14ac:dyDescent="0.3">
      <c r="A2015" s="43"/>
      <c r="J2015" s="8"/>
      <c r="M2015" s="10"/>
      <c r="P2015" s="9"/>
      <c r="Q2015" s="9"/>
      <c r="U2015" s="8"/>
      <c r="V2015" s="10"/>
      <c r="W2015"/>
      <c r="Z2015"/>
      <c r="AA2015"/>
      <c r="AD2015" s="20"/>
      <c r="AE2015" s="20"/>
      <c r="AI2015" s="8"/>
      <c r="AJ2015" s="8"/>
      <c r="AK2015" s="8"/>
      <c r="AL2015" s="8"/>
      <c r="AM2015" s="11"/>
      <c r="AN2015" s="11"/>
      <c r="AP2015" s="8"/>
      <c r="AQ2015" s="8"/>
      <c r="AR2015" s="8"/>
      <c r="AS2015" s="8"/>
      <c r="AT2015" s="8"/>
      <c r="AU2015" s="8"/>
      <c r="AV2015" s="8"/>
      <c r="BF2015" s="8"/>
      <c r="BG2015" s="8"/>
      <c r="BH2015" s="8"/>
      <c r="BI2015" s="11"/>
      <c r="BJ2015" s="11"/>
      <c r="BK2015" s="8"/>
      <c r="BL2015" s="8"/>
      <c r="BM2015" s="8"/>
      <c r="BN2015" s="8"/>
      <c r="BO2015" s="8"/>
      <c r="BP2015" s="8"/>
      <c r="BQ2015" s="8"/>
      <c r="BR2015" s="8"/>
    </row>
    <row r="2016" spans="1:70" x14ac:dyDescent="0.3">
      <c r="A2016" s="43"/>
      <c r="J2016" s="8"/>
      <c r="M2016" s="10"/>
      <c r="P2016" s="9"/>
      <c r="Q2016" s="9"/>
      <c r="U2016" s="8"/>
      <c r="V2016" s="10"/>
      <c r="W2016"/>
      <c r="Z2016"/>
      <c r="AA2016"/>
      <c r="AD2016" s="20"/>
      <c r="AE2016" s="20"/>
      <c r="AI2016" s="8"/>
      <c r="AJ2016" s="8"/>
      <c r="AK2016" s="8"/>
      <c r="AL2016" s="8"/>
      <c r="AM2016" s="11"/>
      <c r="AN2016" s="11"/>
      <c r="AP2016" s="8"/>
      <c r="AQ2016" s="8"/>
      <c r="AR2016" s="8"/>
      <c r="AS2016" s="8"/>
      <c r="AT2016" s="8"/>
      <c r="AU2016" s="8"/>
      <c r="AV2016" s="8"/>
      <c r="BF2016" s="8"/>
      <c r="BG2016" s="8"/>
      <c r="BH2016" s="8"/>
      <c r="BI2016" s="11"/>
      <c r="BJ2016" s="11"/>
      <c r="BK2016" s="8"/>
      <c r="BL2016" s="8"/>
      <c r="BM2016" s="8"/>
      <c r="BN2016" s="8"/>
      <c r="BO2016" s="8"/>
      <c r="BP2016" s="8"/>
      <c r="BQ2016" s="8"/>
      <c r="BR2016" s="8"/>
    </row>
    <row r="2017" spans="1:70" x14ac:dyDescent="0.3">
      <c r="A2017" s="43"/>
      <c r="J2017" s="8"/>
      <c r="M2017" s="10"/>
      <c r="P2017" s="9"/>
      <c r="Q2017" s="9"/>
      <c r="U2017" s="8"/>
      <c r="V2017" s="10"/>
      <c r="W2017"/>
      <c r="Z2017"/>
      <c r="AA2017"/>
      <c r="AD2017" s="20"/>
      <c r="AE2017" s="20"/>
      <c r="AI2017" s="8"/>
      <c r="AJ2017" s="8"/>
      <c r="AK2017" s="8"/>
      <c r="AL2017" s="8"/>
      <c r="AM2017" s="11"/>
      <c r="AN2017" s="11"/>
      <c r="AP2017" s="8"/>
      <c r="AQ2017" s="8"/>
      <c r="AR2017" s="8"/>
      <c r="AS2017" s="8"/>
      <c r="AT2017" s="8"/>
      <c r="AU2017" s="8"/>
      <c r="AV2017" s="8"/>
      <c r="BF2017" s="8"/>
      <c r="BG2017" s="8"/>
      <c r="BH2017" s="8"/>
      <c r="BI2017" s="11"/>
      <c r="BJ2017" s="11"/>
      <c r="BK2017" s="8"/>
      <c r="BL2017" s="8"/>
      <c r="BM2017" s="8"/>
      <c r="BN2017" s="8"/>
      <c r="BO2017" s="8"/>
      <c r="BP2017" s="8"/>
      <c r="BQ2017" s="8"/>
      <c r="BR2017" s="8"/>
    </row>
    <row r="2018" spans="1:70" x14ac:dyDescent="0.3">
      <c r="A2018" s="43"/>
      <c r="J2018" s="8"/>
      <c r="M2018" s="10"/>
      <c r="P2018" s="9"/>
      <c r="Q2018" s="9"/>
      <c r="U2018" s="8"/>
      <c r="V2018" s="10"/>
      <c r="W2018"/>
      <c r="Z2018"/>
      <c r="AA2018"/>
      <c r="AD2018" s="20"/>
      <c r="AE2018" s="20"/>
      <c r="AI2018" s="8"/>
      <c r="AJ2018" s="8"/>
      <c r="AK2018" s="8"/>
      <c r="AL2018" s="8"/>
      <c r="AM2018" s="11"/>
      <c r="AN2018" s="11"/>
      <c r="AP2018" s="8"/>
      <c r="AQ2018" s="8"/>
      <c r="AR2018" s="8"/>
      <c r="AS2018" s="8"/>
      <c r="AT2018" s="8"/>
      <c r="AU2018" s="8"/>
      <c r="AV2018" s="8"/>
      <c r="BF2018" s="8"/>
      <c r="BG2018" s="8"/>
      <c r="BH2018" s="8"/>
      <c r="BI2018" s="11"/>
      <c r="BJ2018" s="11"/>
      <c r="BK2018" s="8"/>
      <c r="BL2018" s="8"/>
      <c r="BM2018" s="8"/>
      <c r="BN2018" s="8"/>
      <c r="BO2018" s="8"/>
      <c r="BP2018" s="8"/>
      <c r="BQ2018" s="8"/>
      <c r="BR2018" s="8"/>
    </row>
    <row r="2019" spans="1:70" x14ac:dyDescent="0.3">
      <c r="A2019" s="43"/>
      <c r="J2019" s="8"/>
      <c r="M2019" s="10"/>
      <c r="P2019" s="9"/>
      <c r="Q2019" s="9"/>
      <c r="U2019" s="8"/>
      <c r="V2019" s="10"/>
      <c r="W2019"/>
      <c r="Z2019"/>
      <c r="AA2019"/>
      <c r="AD2019" s="20"/>
      <c r="AE2019" s="20"/>
      <c r="AI2019" s="8"/>
      <c r="AJ2019" s="8"/>
      <c r="AK2019" s="8"/>
      <c r="AL2019" s="8"/>
      <c r="AM2019" s="11"/>
      <c r="AN2019" s="11"/>
      <c r="AP2019" s="8"/>
      <c r="AQ2019" s="8"/>
      <c r="AR2019" s="8"/>
      <c r="AS2019" s="8"/>
      <c r="AT2019" s="8"/>
      <c r="AU2019" s="8"/>
      <c r="AV2019" s="8"/>
      <c r="BF2019" s="8"/>
      <c r="BG2019" s="8"/>
      <c r="BH2019" s="8"/>
      <c r="BI2019" s="11"/>
      <c r="BJ2019" s="11"/>
      <c r="BK2019" s="8"/>
      <c r="BL2019" s="8"/>
      <c r="BM2019" s="8"/>
      <c r="BN2019" s="8"/>
      <c r="BO2019" s="8"/>
      <c r="BP2019" s="8"/>
      <c r="BQ2019" s="8"/>
      <c r="BR2019" s="8"/>
    </row>
    <row r="2020" spans="1:70" x14ac:dyDescent="0.3">
      <c r="A2020" s="43"/>
      <c r="J2020" s="8"/>
      <c r="M2020" s="10"/>
      <c r="P2020" s="9"/>
      <c r="Q2020" s="9"/>
      <c r="U2020" s="8"/>
      <c r="V2020" s="10"/>
      <c r="W2020"/>
      <c r="Z2020"/>
      <c r="AA2020"/>
      <c r="AD2020" s="20"/>
      <c r="AE2020" s="20"/>
      <c r="AI2020" s="8"/>
      <c r="AJ2020" s="8"/>
      <c r="AK2020" s="8"/>
      <c r="AL2020" s="8"/>
      <c r="AM2020" s="11"/>
      <c r="AN2020" s="11"/>
      <c r="AP2020" s="8"/>
      <c r="AQ2020" s="8"/>
      <c r="AR2020" s="8"/>
      <c r="AS2020" s="8"/>
      <c r="AT2020" s="8"/>
      <c r="AU2020" s="8"/>
      <c r="AV2020" s="8"/>
      <c r="BF2020" s="8"/>
      <c r="BG2020" s="8"/>
      <c r="BH2020" s="8"/>
      <c r="BI2020" s="11"/>
      <c r="BJ2020" s="11"/>
      <c r="BK2020" s="8"/>
      <c r="BL2020" s="8"/>
      <c r="BM2020" s="8"/>
      <c r="BN2020" s="8"/>
      <c r="BO2020" s="8"/>
      <c r="BP2020" s="8"/>
      <c r="BQ2020" s="8"/>
      <c r="BR2020" s="8"/>
    </row>
    <row r="2021" spans="1:70" x14ac:dyDescent="0.3">
      <c r="A2021" s="43"/>
      <c r="J2021" s="8"/>
      <c r="M2021" s="10"/>
      <c r="P2021" s="9"/>
      <c r="Q2021" s="9"/>
      <c r="U2021" s="8"/>
      <c r="V2021" s="10"/>
      <c r="W2021"/>
      <c r="Z2021"/>
      <c r="AA2021"/>
      <c r="AD2021" s="20"/>
      <c r="AE2021" s="20"/>
      <c r="AI2021" s="8"/>
      <c r="AJ2021" s="8"/>
      <c r="AK2021" s="8"/>
      <c r="AL2021" s="8"/>
      <c r="AM2021" s="11"/>
      <c r="AN2021" s="11"/>
      <c r="AP2021" s="8"/>
      <c r="AQ2021" s="8"/>
      <c r="AR2021" s="8"/>
      <c r="AS2021" s="8"/>
      <c r="AT2021" s="8"/>
      <c r="AU2021" s="8"/>
      <c r="AV2021" s="8"/>
      <c r="BF2021" s="8"/>
      <c r="BG2021" s="8"/>
      <c r="BH2021" s="8"/>
      <c r="BI2021" s="11"/>
      <c r="BJ2021" s="11"/>
      <c r="BK2021" s="8"/>
      <c r="BL2021" s="8"/>
      <c r="BM2021" s="8"/>
      <c r="BN2021" s="8"/>
      <c r="BO2021" s="8"/>
      <c r="BP2021" s="8"/>
      <c r="BQ2021" s="8"/>
      <c r="BR2021" s="8"/>
    </row>
    <row r="2022" spans="1:70" x14ac:dyDescent="0.3">
      <c r="A2022" s="43"/>
      <c r="J2022" s="8"/>
      <c r="M2022" s="10"/>
      <c r="P2022" s="9"/>
      <c r="Q2022" s="9"/>
      <c r="U2022" s="8"/>
      <c r="V2022" s="10"/>
      <c r="W2022"/>
      <c r="Z2022"/>
      <c r="AA2022"/>
      <c r="AD2022" s="20"/>
      <c r="AE2022" s="20"/>
      <c r="AI2022" s="8"/>
      <c r="AJ2022" s="8"/>
      <c r="AK2022" s="8"/>
      <c r="AL2022" s="8"/>
      <c r="AM2022" s="11"/>
      <c r="AN2022" s="11"/>
      <c r="AP2022" s="8"/>
      <c r="AQ2022" s="8"/>
      <c r="AR2022" s="8"/>
      <c r="AS2022" s="8"/>
      <c r="AT2022" s="8"/>
      <c r="AU2022" s="8"/>
      <c r="AV2022" s="8"/>
      <c r="BF2022" s="8"/>
      <c r="BG2022" s="8"/>
      <c r="BH2022" s="8"/>
      <c r="BI2022" s="11"/>
      <c r="BJ2022" s="11"/>
      <c r="BK2022" s="8"/>
      <c r="BL2022" s="8"/>
      <c r="BM2022" s="8"/>
      <c r="BN2022" s="8"/>
      <c r="BO2022" s="8"/>
      <c r="BP2022" s="8"/>
      <c r="BQ2022" s="8"/>
      <c r="BR2022" s="8"/>
    </row>
    <row r="2023" spans="1:70" x14ac:dyDescent="0.3">
      <c r="A2023" s="43"/>
      <c r="J2023" s="8"/>
      <c r="M2023" s="10"/>
      <c r="P2023" s="9"/>
      <c r="Q2023" s="9"/>
      <c r="U2023" s="8"/>
      <c r="V2023" s="10"/>
      <c r="W2023"/>
      <c r="Z2023"/>
      <c r="AA2023"/>
      <c r="AD2023" s="20"/>
      <c r="AE2023" s="20"/>
      <c r="AI2023" s="8"/>
      <c r="AJ2023" s="8"/>
      <c r="AK2023" s="8"/>
      <c r="AL2023" s="8"/>
      <c r="AM2023" s="11"/>
      <c r="AN2023" s="11"/>
      <c r="AP2023" s="8"/>
      <c r="AQ2023" s="8"/>
      <c r="AR2023" s="8"/>
      <c r="AS2023" s="8"/>
      <c r="AT2023" s="8"/>
      <c r="AU2023" s="8"/>
      <c r="AV2023" s="8"/>
      <c r="BF2023" s="8"/>
      <c r="BG2023" s="8"/>
      <c r="BH2023" s="8"/>
      <c r="BI2023" s="11"/>
      <c r="BJ2023" s="11"/>
      <c r="BK2023" s="8"/>
      <c r="BL2023" s="8"/>
      <c r="BM2023" s="8"/>
      <c r="BN2023" s="8"/>
      <c r="BO2023" s="8"/>
      <c r="BP2023" s="8"/>
      <c r="BQ2023" s="8"/>
      <c r="BR2023" s="8"/>
    </row>
    <row r="2024" spans="1:70" x14ac:dyDescent="0.3">
      <c r="A2024" s="43"/>
      <c r="J2024" s="8"/>
      <c r="M2024" s="10"/>
      <c r="P2024" s="9"/>
      <c r="Q2024" s="9"/>
      <c r="U2024" s="8"/>
      <c r="V2024" s="10"/>
      <c r="W2024"/>
      <c r="Z2024"/>
      <c r="AA2024"/>
      <c r="AD2024" s="20"/>
      <c r="AE2024" s="20"/>
      <c r="AI2024" s="8"/>
      <c r="AJ2024" s="8"/>
      <c r="AK2024" s="8"/>
      <c r="AL2024" s="8"/>
      <c r="AM2024" s="11"/>
      <c r="AN2024" s="11"/>
      <c r="AP2024" s="8"/>
      <c r="AQ2024" s="8"/>
      <c r="AR2024" s="8"/>
      <c r="AS2024" s="8"/>
      <c r="AT2024" s="8"/>
      <c r="AU2024" s="8"/>
      <c r="AV2024" s="8"/>
      <c r="BF2024" s="8"/>
      <c r="BG2024" s="8"/>
      <c r="BH2024" s="8"/>
      <c r="BI2024" s="11"/>
      <c r="BJ2024" s="11"/>
      <c r="BK2024" s="8"/>
      <c r="BL2024" s="8"/>
      <c r="BM2024" s="8"/>
      <c r="BN2024" s="8"/>
      <c r="BO2024" s="8"/>
      <c r="BP2024" s="8"/>
      <c r="BQ2024" s="8"/>
      <c r="BR2024" s="8"/>
    </row>
    <row r="2025" spans="1:70" x14ac:dyDescent="0.3">
      <c r="A2025" s="43"/>
      <c r="J2025" s="8"/>
      <c r="M2025" s="10"/>
      <c r="P2025" s="9"/>
      <c r="Q2025" s="9"/>
      <c r="U2025" s="8"/>
      <c r="V2025" s="10"/>
      <c r="W2025"/>
      <c r="Z2025"/>
      <c r="AA2025"/>
      <c r="AD2025" s="20"/>
      <c r="AE2025" s="20"/>
      <c r="AI2025" s="8"/>
      <c r="AJ2025" s="8"/>
      <c r="AK2025" s="8"/>
      <c r="AL2025" s="8"/>
      <c r="AM2025" s="11"/>
      <c r="AN2025" s="11"/>
      <c r="AP2025" s="8"/>
      <c r="AQ2025" s="8"/>
      <c r="AR2025" s="8"/>
      <c r="AS2025" s="8"/>
      <c r="AT2025" s="8"/>
      <c r="AU2025" s="8"/>
      <c r="AV2025" s="8"/>
      <c r="BF2025" s="8"/>
      <c r="BG2025" s="8"/>
      <c r="BH2025" s="8"/>
      <c r="BI2025" s="11"/>
      <c r="BJ2025" s="11"/>
      <c r="BK2025" s="8"/>
      <c r="BL2025" s="8"/>
      <c r="BM2025" s="8"/>
      <c r="BN2025" s="8"/>
      <c r="BO2025" s="8"/>
      <c r="BP2025" s="8"/>
      <c r="BQ2025" s="8"/>
      <c r="BR2025" s="8"/>
    </row>
    <row r="2026" spans="1:70" x14ac:dyDescent="0.3">
      <c r="A2026" s="43"/>
      <c r="J2026" s="8"/>
      <c r="M2026" s="10"/>
      <c r="P2026" s="9"/>
      <c r="Q2026" s="9"/>
      <c r="U2026" s="8"/>
      <c r="V2026" s="10"/>
      <c r="W2026"/>
      <c r="Z2026"/>
      <c r="AA2026"/>
      <c r="AD2026" s="20"/>
      <c r="AE2026" s="20"/>
      <c r="AI2026" s="8"/>
      <c r="AJ2026" s="8"/>
      <c r="AK2026" s="8"/>
      <c r="AL2026" s="8"/>
      <c r="AM2026" s="11"/>
      <c r="AN2026" s="11"/>
      <c r="AP2026" s="8"/>
      <c r="AQ2026" s="8"/>
      <c r="AR2026" s="8"/>
      <c r="AS2026" s="8"/>
      <c r="AT2026" s="8"/>
      <c r="AU2026" s="8"/>
      <c r="AV2026" s="8"/>
      <c r="BF2026" s="8"/>
      <c r="BG2026" s="8"/>
      <c r="BH2026" s="8"/>
      <c r="BI2026" s="11"/>
      <c r="BJ2026" s="11"/>
      <c r="BK2026" s="8"/>
      <c r="BL2026" s="8"/>
      <c r="BM2026" s="8"/>
      <c r="BN2026" s="8"/>
      <c r="BO2026" s="8"/>
      <c r="BP2026" s="8"/>
      <c r="BQ2026" s="8"/>
      <c r="BR2026" s="8"/>
    </row>
    <row r="2027" spans="1:70" x14ac:dyDescent="0.3">
      <c r="A2027" s="43"/>
      <c r="J2027" s="8"/>
      <c r="M2027" s="10"/>
      <c r="P2027" s="9"/>
      <c r="Q2027" s="9"/>
      <c r="U2027" s="8"/>
      <c r="V2027" s="10"/>
      <c r="W2027"/>
      <c r="Z2027"/>
      <c r="AA2027"/>
      <c r="AD2027" s="20"/>
      <c r="AE2027" s="20"/>
      <c r="AI2027" s="8"/>
      <c r="AJ2027" s="8"/>
      <c r="AK2027" s="8"/>
      <c r="AL2027" s="8"/>
      <c r="AM2027" s="11"/>
      <c r="AN2027" s="11"/>
      <c r="AP2027" s="8"/>
      <c r="AQ2027" s="8"/>
      <c r="AR2027" s="8"/>
      <c r="AS2027" s="8"/>
      <c r="AT2027" s="8"/>
      <c r="AU2027" s="8"/>
      <c r="AV2027" s="8"/>
      <c r="BF2027" s="8"/>
      <c r="BG2027" s="8"/>
      <c r="BH2027" s="8"/>
      <c r="BI2027" s="11"/>
      <c r="BJ2027" s="11"/>
      <c r="BK2027" s="8"/>
      <c r="BL2027" s="8"/>
      <c r="BM2027" s="8"/>
      <c r="BN2027" s="8"/>
      <c r="BO2027" s="8"/>
      <c r="BP2027" s="8"/>
      <c r="BQ2027" s="8"/>
      <c r="BR2027" s="8"/>
    </row>
    <row r="2028" spans="1:70" x14ac:dyDescent="0.3">
      <c r="A2028" s="43"/>
      <c r="J2028" s="8"/>
      <c r="M2028" s="10"/>
      <c r="P2028" s="9"/>
      <c r="Q2028" s="9"/>
      <c r="U2028" s="8"/>
      <c r="V2028" s="10"/>
      <c r="W2028"/>
      <c r="Z2028"/>
      <c r="AA2028"/>
      <c r="AD2028" s="20"/>
      <c r="AE2028" s="20"/>
      <c r="AI2028" s="8"/>
      <c r="AJ2028" s="8"/>
      <c r="AK2028" s="8"/>
      <c r="AL2028" s="8"/>
      <c r="AM2028" s="11"/>
      <c r="AN2028" s="11"/>
      <c r="AP2028" s="8"/>
      <c r="AQ2028" s="8"/>
      <c r="AR2028" s="8"/>
      <c r="AS2028" s="8"/>
      <c r="AT2028" s="8"/>
      <c r="AU2028" s="8"/>
      <c r="AV2028" s="8"/>
      <c r="BF2028" s="8"/>
      <c r="BG2028" s="8"/>
      <c r="BH2028" s="8"/>
      <c r="BI2028" s="11"/>
      <c r="BJ2028" s="11"/>
      <c r="BK2028" s="8"/>
      <c r="BL2028" s="8"/>
      <c r="BM2028" s="8"/>
      <c r="BN2028" s="8"/>
      <c r="BO2028" s="8"/>
      <c r="BP2028" s="8"/>
      <c r="BQ2028" s="8"/>
      <c r="BR2028" s="8"/>
    </row>
    <row r="2029" spans="1:70" x14ac:dyDescent="0.3">
      <c r="A2029" s="43"/>
      <c r="J2029" s="8"/>
      <c r="M2029" s="10"/>
      <c r="P2029" s="9"/>
      <c r="Q2029" s="9"/>
      <c r="U2029" s="8"/>
      <c r="V2029" s="10"/>
      <c r="W2029"/>
      <c r="Z2029"/>
      <c r="AA2029"/>
      <c r="AD2029" s="20"/>
      <c r="AE2029" s="20"/>
      <c r="AI2029" s="8"/>
      <c r="AJ2029" s="8"/>
      <c r="AK2029" s="8"/>
      <c r="AL2029" s="8"/>
      <c r="AM2029" s="11"/>
      <c r="AN2029" s="11"/>
      <c r="AP2029" s="8"/>
      <c r="AQ2029" s="8"/>
      <c r="AR2029" s="8"/>
      <c r="AS2029" s="8"/>
      <c r="AT2029" s="8"/>
      <c r="AU2029" s="8"/>
      <c r="AV2029" s="8"/>
      <c r="BF2029" s="8"/>
      <c r="BG2029" s="8"/>
      <c r="BH2029" s="8"/>
      <c r="BI2029" s="11"/>
      <c r="BJ2029" s="11"/>
      <c r="BK2029" s="8"/>
      <c r="BL2029" s="8"/>
      <c r="BM2029" s="8"/>
      <c r="BN2029" s="8"/>
      <c r="BO2029" s="8"/>
      <c r="BP2029" s="8"/>
      <c r="BQ2029" s="8"/>
      <c r="BR2029" s="8"/>
    </row>
    <row r="2030" spans="1:70" x14ac:dyDescent="0.3">
      <c r="A2030" s="43"/>
      <c r="J2030" s="8"/>
      <c r="M2030" s="10"/>
      <c r="P2030" s="9"/>
      <c r="Q2030" s="9"/>
      <c r="U2030" s="8"/>
      <c r="V2030" s="10"/>
      <c r="W2030"/>
      <c r="Z2030"/>
      <c r="AA2030"/>
      <c r="AD2030" s="20"/>
      <c r="AE2030" s="20"/>
      <c r="AI2030" s="8"/>
      <c r="AJ2030" s="8"/>
      <c r="AK2030" s="8"/>
      <c r="AL2030" s="8"/>
      <c r="AM2030" s="11"/>
      <c r="AN2030" s="11"/>
      <c r="AP2030" s="8"/>
      <c r="AQ2030" s="8"/>
      <c r="AR2030" s="8"/>
      <c r="AS2030" s="8"/>
      <c r="AT2030" s="8"/>
      <c r="AU2030" s="8"/>
      <c r="AV2030" s="8"/>
      <c r="BF2030" s="8"/>
      <c r="BG2030" s="8"/>
      <c r="BH2030" s="8"/>
      <c r="BI2030" s="11"/>
      <c r="BJ2030" s="11"/>
      <c r="BK2030" s="8"/>
      <c r="BL2030" s="8"/>
      <c r="BM2030" s="8"/>
      <c r="BN2030" s="8"/>
      <c r="BO2030" s="8"/>
      <c r="BP2030" s="8"/>
      <c r="BQ2030" s="8"/>
      <c r="BR2030" s="8"/>
    </row>
    <row r="2031" spans="1:70" x14ac:dyDescent="0.3">
      <c r="A2031" s="43"/>
      <c r="J2031" s="8"/>
      <c r="M2031" s="10"/>
      <c r="P2031" s="9"/>
      <c r="Q2031" s="9"/>
      <c r="U2031" s="8"/>
      <c r="V2031" s="10"/>
      <c r="W2031"/>
      <c r="Z2031"/>
      <c r="AA2031"/>
      <c r="AD2031" s="20"/>
      <c r="AE2031" s="20"/>
      <c r="AI2031" s="8"/>
      <c r="AJ2031" s="8"/>
      <c r="AK2031" s="8"/>
      <c r="AL2031" s="8"/>
      <c r="AM2031" s="11"/>
      <c r="AN2031" s="11"/>
      <c r="AP2031" s="8"/>
      <c r="AQ2031" s="8"/>
      <c r="AR2031" s="8"/>
      <c r="AS2031" s="8"/>
      <c r="AT2031" s="8"/>
      <c r="AU2031" s="8"/>
      <c r="AV2031" s="8"/>
      <c r="BF2031" s="8"/>
      <c r="BG2031" s="8"/>
      <c r="BH2031" s="8"/>
      <c r="BI2031" s="11"/>
      <c r="BJ2031" s="11"/>
      <c r="BK2031" s="8"/>
      <c r="BL2031" s="8"/>
      <c r="BM2031" s="8"/>
      <c r="BN2031" s="8"/>
      <c r="BO2031" s="8"/>
      <c r="BP2031" s="8"/>
      <c r="BQ2031" s="8"/>
      <c r="BR2031" s="8"/>
    </row>
    <row r="2032" spans="1:70" x14ac:dyDescent="0.3">
      <c r="A2032" s="43"/>
      <c r="J2032" s="8"/>
      <c r="M2032" s="10"/>
      <c r="P2032" s="9"/>
      <c r="Q2032" s="9"/>
      <c r="U2032" s="8"/>
      <c r="V2032" s="10"/>
      <c r="W2032"/>
      <c r="Z2032"/>
      <c r="AA2032"/>
      <c r="AD2032" s="20"/>
      <c r="AE2032" s="20"/>
      <c r="AI2032" s="8"/>
      <c r="AJ2032" s="8"/>
      <c r="AK2032" s="8"/>
      <c r="AL2032" s="8"/>
      <c r="AM2032" s="11"/>
      <c r="AN2032" s="11"/>
      <c r="AP2032" s="8"/>
      <c r="AQ2032" s="8"/>
      <c r="AR2032" s="8"/>
      <c r="AS2032" s="8"/>
      <c r="AT2032" s="8"/>
      <c r="AU2032" s="8"/>
      <c r="AV2032" s="8"/>
      <c r="BF2032" s="8"/>
      <c r="BG2032" s="8"/>
      <c r="BH2032" s="8"/>
      <c r="BI2032" s="11"/>
      <c r="BJ2032" s="11"/>
      <c r="BK2032" s="8"/>
      <c r="BL2032" s="8"/>
      <c r="BM2032" s="8"/>
      <c r="BN2032" s="8"/>
      <c r="BO2032" s="8"/>
      <c r="BP2032" s="8"/>
      <c r="BQ2032" s="8"/>
      <c r="BR2032" s="8"/>
    </row>
    <row r="2033" spans="1:70" x14ac:dyDescent="0.3">
      <c r="A2033" s="43"/>
      <c r="J2033" s="8"/>
      <c r="M2033" s="10"/>
      <c r="P2033" s="9"/>
      <c r="Q2033" s="9"/>
      <c r="U2033" s="8"/>
      <c r="V2033" s="10"/>
      <c r="W2033"/>
      <c r="Z2033"/>
      <c r="AA2033"/>
      <c r="AD2033" s="20"/>
      <c r="AE2033" s="20"/>
      <c r="AI2033" s="8"/>
      <c r="AJ2033" s="8"/>
      <c r="AK2033" s="8"/>
      <c r="AL2033" s="8"/>
      <c r="AM2033" s="11"/>
      <c r="AN2033" s="11"/>
      <c r="AP2033" s="8"/>
      <c r="AQ2033" s="8"/>
      <c r="AR2033" s="8"/>
      <c r="AS2033" s="8"/>
      <c r="AT2033" s="8"/>
      <c r="AU2033" s="8"/>
      <c r="AV2033" s="8"/>
      <c r="BF2033" s="8"/>
      <c r="BG2033" s="8"/>
      <c r="BH2033" s="8"/>
      <c r="BI2033" s="11"/>
      <c r="BJ2033" s="11"/>
      <c r="BK2033" s="8"/>
      <c r="BL2033" s="8"/>
      <c r="BM2033" s="8"/>
      <c r="BN2033" s="8"/>
      <c r="BO2033" s="8"/>
      <c r="BP2033" s="8"/>
      <c r="BQ2033" s="8"/>
      <c r="BR2033" s="8"/>
    </row>
    <row r="2034" spans="1:70" x14ac:dyDescent="0.3">
      <c r="A2034" s="43"/>
      <c r="J2034" s="8"/>
      <c r="M2034" s="10"/>
      <c r="P2034" s="9"/>
      <c r="Q2034" s="9"/>
      <c r="U2034" s="8"/>
      <c r="V2034" s="10"/>
      <c r="W2034"/>
      <c r="Z2034"/>
      <c r="AA2034"/>
      <c r="AD2034" s="20"/>
      <c r="AE2034" s="20"/>
      <c r="AI2034" s="8"/>
      <c r="AJ2034" s="8"/>
      <c r="AK2034" s="8"/>
      <c r="AL2034" s="8"/>
      <c r="AM2034" s="11"/>
      <c r="AN2034" s="11"/>
      <c r="AP2034" s="8"/>
      <c r="AQ2034" s="8"/>
      <c r="AR2034" s="8"/>
      <c r="AS2034" s="8"/>
      <c r="AT2034" s="8"/>
      <c r="AU2034" s="8"/>
      <c r="AV2034" s="8"/>
      <c r="BF2034" s="8"/>
      <c r="BG2034" s="8"/>
      <c r="BH2034" s="8"/>
      <c r="BI2034" s="11"/>
      <c r="BJ2034" s="11"/>
      <c r="BK2034" s="8"/>
      <c r="BL2034" s="8"/>
      <c r="BM2034" s="8"/>
      <c r="BN2034" s="8"/>
      <c r="BO2034" s="8"/>
      <c r="BP2034" s="8"/>
      <c r="BQ2034" s="8"/>
      <c r="BR2034" s="8"/>
    </row>
    <row r="2035" spans="1:70" x14ac:dyDescent="0.3">
      <c r="A2035" s="43"/>
      <c r="J2035" s="8"/>
      <c r="M2035" s="10"/>
      <c r="P2035" s="9"/>
      <c r="Q2035" s="9"/>
      <c r="U2035" s="8"/>
      <c r="V2035" s="10"/>
      <c r="W2035"/>
      <c r="Z2035"/>
      <c r="AA2035"/>
      <c r="AD2035" s="20"/>
      <c r="AE2035" s="20"/>
      <c r="AI2035" s="8"/>
      <c r="AJ2035" s="8"/>
      <c r="AK2035" s="8"/>
      <c r="AL2035" s="8"/>
      <c r="AM2035" s="11"/>
      <c r="AN2035" s="11"/>
      <c r="AP2035" s="8"/>
      <c r="AQ2035" s="8"/>
      <c r="AR2035" s="8"/>
      <c r="AS2035" s="8"/>
      <c r="AT2035" s="8"/>
      <c r="AU2035" s="8"/>
      <c r="AV2035" s="8"/>
      <c r="BF2035" s="8"/>
      <c r="BG2035" s="8"/>
      <c r="BH2035" s="8"/>
      <c r="BI2035" s="11"/>
      <c r="BJ2035" s="11"/>
      <c r="BK2035" s="8"/>
      <c r="BL2035" s="8"/>
      <c r="BM2035" s="8"/>
      <c r="BN2035" s="8"/>
      <c r="BO2035" s="8"/>
      <c r="BP2035" s="8"/>
      <c r="BQ2035" s="8"/>
      <c r="BR2035" s="8"/>
    </row>
    <row r="2036" spans="1:70" x14ac:dyDescent="0.3">
      <c r="A2036" s="43"/>
      <c r="J2036" s="8"/>
      <c r="M2036" s="10"/>
      <c r="P2036" s="9"/>
      <c r="Q2036" s="9"/>
      <c r="U2036" s="8"/>
      <c r="V2036" s="10"/>
      <c r="W2036"/>
      <c r="Z2036"/>
      <c r="AA2036"/>
      <c r="AD2036" s="20"/>
      <c r="AE2036" s="20"/>
      <c r="AI2036" s="8"/>
      <c r="AJ2036" s="8"/>
      <c r="AK2036" s="8"/>
      <c r="AL2036" s="8"/>
      <c r="AM2036" s="11"/>
      <c r="AN2036" s="11"/>
      <c r="AP2036" s="8"/>
      <c r="AQ2036" s="8"/>
      <c r="AR2036" s="8"/>
      <c r="AS2036" s="8"/>
      <c r="AT2036" s="8"/>
      <c r="AU2036" s="8"/>
      <c r="AV2036" s="8"/>
      <c r="BF2036" s="8"/>
      <c r="BG2036" s="8"/>
      <c r="BH2036" s="8"/>
      <c r="BI2036" s="11"/>
      <c r="BJ2036" s="11"/>
      <c r="BK2036" s="8"/>
      <c r="BL2036" s="8"/>
      <c r="BM2036" s="8"/>
      <c r="BN2036" s="8"/>
      <c r="BO2036" s="8"/>
      <c r="BP2036" s="8"/>
      <c r="BQ2036" s="8"/>
      <c r="BR2036" s="8"/>
    </row>
    <row r="2037" spans="1:70" x14ac:dyDescent="0.3">
      <c r="A2037" s="43"/>
      <c r="J2037" s="8"/>
      <c r="M2037" s="10"/>
      <c r="P2037" s="9"/>
      <c r="Q2037" s="9"/>
      <c r="U2037" s="8"/>
      <c r="V2037" s="10"/>
      <c r="W2037"/>
      <c r="Z2037"/>
      <c r="AA2037"/>
      <c r="AD2037" s="20"/>
      <c r="AE2037" s="20"/>
      <c r="AI2037" s="8"/>
      <c r="AJ2037" s="8"/>
      <c r="AK2037" s="8"/>
      <c r="AL2037" s="8"/>
      <c r="AM2037" s="11"/>
      <c r="AN2037" s="11"/>
      <c r="AP2037" s="8"/>
      <c r="AQ2037" s="8"/>
      <c r="AR2037" s="8"/>
      <c r="AS2037" s="8"/>
      <c r="AT2037" s="8"/>
      <c r="AU2037" s="8"/>
      <c r="AV2037" s="8"/>
      <c r="BF2037" s="8"/>
      <c r="BG2037" s="8"/>
      <c r="BH2037" s="8"/>
      <c r="BI2037" s="11"/>
      <c r="BJ2037" s="11"/>
      <c r="BK2037" s="8"/>
      <c r="BL2037" s="8"/>
      <c r="BM2037" s="8"/>
      <c r="BN2037" s="8"/>
      <c r="BO2037" s="8"/>
      <c r="BP2037" s="8"/>
      <c r="BQ2037" s="8"/>
      <c r="BR2037" s="8"/>
    </row>
    <row r="2038" spans="1:70" x14ac:dyDescent="0.3">
      <c r="A2038" s="43"/>
      <c r="J2038" s="8"/>
      <c r="M2038" s="10"/>
      <c r="P2038" s="9"/>
      <c r="Q2038" s="9"/>
      <c r="U2038" s="8"/>
      <c r="V2038" s="10"/>
      <c r="W2038"/>
      <c r="Z2038"/>
      <c r="AA2038"/>
      <c r="AD2038" s="20"/>
      <c r="AE2038" s="20"/>
      <c r="AI2038" s="8"/>
      <c r="AJ2038" s="8"/>
      <c r="AK2038" s="8"/>
      <c r="AL2038" s="8"/>
      <c r="AM2038" s="11"/>
      <c r="AN2038" s="11"/>
      <c r="AP2038" s="8"/>
      <c r="AQ2038" s="8"/>
      <c r="AR2038" s="8"/>
      <c r="AS2038" s="8"/>
      <c r="AT2038" s="8"/>
      <c r="AU2038" s="8"/>
      <c r="AV2038" s="8"/>
      <c r="BF2038" s="8"/>
      <c r="BG2038" s="8"/>
      <c r="BH2038" s="8"/>
      <c r="BI2038" s="11"/>
      <c r="BJ2038" s="11"/>
      <c r="BK2038" s="8"/>
      <c r="BL2038" s="8"/>
      <c r="BM2038" s="8"/>
      <c r="BN2038" s="8"/>
      <c r="BO2038" s="8"/>
      <c r="BP2038" s="8"/>
      <c r="BQ2038" s="8"/>
      <c r="BR2038" s="8"/>
    </row>
    <row r="2039" spans="1:70" x14ac:dyDescent="0.3">
      <c r="A2039" s="43"/>
      <c r="J2039" s="8"/>
      <c r="M2039" s="10"/>
      <c r="P2039" s="9"/>
      <c r="Q2039" s="9"/>
      <c r="U2039" s="8"/>
      <c r="V2039" s="10"/>
      <c r="W2039"/>
      <c r="Z2039"/>
      <c r="AA2039"/>
      <c r="AD2039" s="20"/>
      <c r="AE2039" s="20"/>
      <c r="AI2039" s="8"/>
      <c r="AJ2039" s="8"/>
      <c r="AK2039" s="8"/>
      <c r="AL2039" s="8"/>
      <c r="AM2039" s="11"/>
      <c r="AN2039" s="11"/>
      <c r="AP2039" s="8"/>
      <c r="AQ2039" s="8"/>
      <c r="AR2039" s="8"/>
      <c r="AS2039" s="8"/>
      <c r="AT2039" s="8"/>
      <c r="AU2039" s="8"/>
      <c r="AV2039" s="8"/>
      <c r="BF2039" s="8"/>
      <c r="BG2039" s="8"/>
      <c r="BH2039" s="8"/>
      <c r="BI2039" s="11"/>
      <c r="BJ2039" s="11"/>
      <c r="BK2039" s="8"/>
      <c r="BL2039" s="8"/>
      <c r="BM2039" s="8"/>
      <c r="BN2039" s="8"/>
      <c r="BO2039" s="8"/>
      <c r="BP2039" s="8"/>
      <c r="BQ2039" s="8"/>
      <c r="BR2039" s="8"/>
    </row>
    <row r="2040" spans="1:70" x14ac:dyDescent="0.3">
      <c r="A2040" s="43"/>
      <c r="J2040" s="8"/>
      <c r="M2040" s="10"/>
      <c r="P2040" s="9"/>
      <c r="Q2040" s="9"/>
      <c r="U2040" s="8"/>
      <c r="V2040" s="10"/>
      <c r="W2040"/>
      <c r="Z2040"/>
      <c r="AA2040"/>
      <c r="AD2040" s="20"/>
      <c r="AE2040" s="20"/>
      <c r="AI2040" s="8"/>
      <c r="AJ2040" s="8"/>
      <c r="AK2040" s="8"/>
      <c r="AL2040" s="8"/>
      <c r="AM2040" s="11"/>
      <c r="AN2040" s="11"/>
      <c r="AP2040" s="8"/>
      <c r="AQ2040" s="8"/>
      <c r="AR2040" s="8"/>
      <c r="AS2040" s="8"/>
      <c r="AT2040" s="8"/>
      <c r="AU2040" s="8"/>
      <c r="AV2040" s="8"/>
      <c r="BF2040" s="8"/>
      <c r="BG2040" s="8"/>
      <c r="BH2040" s="8"/>
      <c r="BI2040" s="11"/>
      <c r="BJ2040" s="11"/>
      <c r="BK2040" s="8"/>
      <c r="BL2040" s="8"/>
      <c r="BM2040" s="8"/>
      <c r="BN2040" s="8"/>
      <c r="BO2040" s="8"/>
      <c r="BP2040" s="8"/>
      <c r="BQ2040" s="8"/>
      <c r="BR2040" s="8"/>
    </row>
    <row r="2041" spans="1:70" x14ac:dyDescent="0.3">
      <c r="A2041" s="43"/>
      <c r="J2041" s="8"/>
      <c r="M2041" s="10"/>
      <c r="P2041" s="9"/>
      <c r="Q2041" s="9"/>
      <c r="U2041" s="8"/>
      <c r="V2041" s="10"/>
      <c r="W2041"/>
      <c r="Z2041"/>
      <c r="AA2041"/>
      <c r="AD2041" s="20"/>
      <c r="AE2041" s="20"/>
      <c r="AI2041" s="8"/>
      <c r="AJ2041" s="8"/>
      <c r="AK2041" s="8"/>
      <c r="AL2041" s="8"/>
      <c r="AM2041" s="11"/>
      <c r="AN2041" s="11"/>
      <c r="AP2041" s="8"/>
      <c r="AQ2041" s="8"/>
      <c r="AR2041" s="8"/>
      <c r="AS2041" s="8"/>
      <c r="AT2041" s="8"/>
      <c r="AU2041" s="8"/>
      <c r="AV2041" s="8"/>
      <c r="BF2041" s="8"/>
      <c r="BG2041" s="8"/>
      <c r="BH2041" s="8"/>
      <c r="BI2041" s="11"/>
      <c r="BJ2041" s="11"/>
      <c r="BK2041" s="8"/>
      <c r="BL2041" s="8"/>
      <c r="BM2041" s="8"/>
      <c r="BN2041" s="8"/>
      <c r="BO2041" s="8"/>
      <c r="BP2041" s="8"/>
      <c r="BQ2041" s="8"/>
      <c r="BR2041" s="8"/>
    </row>
    <row r="2042" spans="1:70" x14ac:dyDescent="0.3">
      <c r="A2042" s="43"/>
      <c r="J2042" s="8"/>
      <c r="M2042" s="10"/>
      <c r="P2042" s="9"/>
      <c r="Q2042" s="9"/>
      <c r="U2042" s="8"/>
      <c r="V2042" s="10"/>
      <c r="W2042"/>
      <c r="Z2042"/>
      <c r="AA2042"/>
      <c r="AD2042" s="20"/>
      <c r="AE2042" s="20"/>
      <c r="AI2042" s="8"/>
      <c r="AJ2042" s="8"/>
      <c r="AK2042" s="8"/>
      <c r="AL2042" s="8"/>
      <c r="AM2042" s="11"/>
      <c r="AN2042" s="11"/>
      <c r="AP2042" s="8"/>
      <c r="AQ2042" s="8"/>
      <c r="AR2042" s="8"/>
      <c r="AS2042" s="8"/>
      <c r="AT2042" s="8"/>
      <c r="AU2042" s="8"/>
      <c r="AV2042" s="8"/>
      <c r="BF2042" s="8"/>
      <c r="BG2042" s="8"/>
      <c r="BH2042" s="8"/>
      <c r="BI2042" s="11"/>
      <c r="BJ2042" s="11"/>
      <c r="BK2042" s="8"/>
      <c r="BL2042" s="8"/>
      <c r="BM2042" s="8"/>
      <c r="BN2042" s="8"/>
      <c r="BO2042" s="8"/>
      <c r="BP2042" s="8"/>
      <c r="BQ2042" s="8"/>
      <c r="BR2042" s="8"/>
    </row>
    <row r="2043" spans="1:70" x14ac:dyDescent="0.3">
      <c r="A2043" s="43"/>
      <c r="J2043" s="8"/>
      <c r="M2043" s="10"/>
      <c r="P2043" s="9"/>
      <c r="Q2043" s="9"/>
      <c r="U2043" s="8"/>
      <c r="V2043" s="10"/>
      <c r="W2043"/>
      <c r="Z2043"/>
      <c r="AA2043"/>
      <c r="AD2043" s="20"/>
      <c r="AE2043" s="20"/>
      <c r="AI2043" s="8"/>
      <c r="AJ2043" s="8"/>
      <c r="AK2043" s="8"/>
      <c r="AL2043" s="8"/>
      <c r="AM2043" s="11"/>
      <c r="AN2043" s="11"/>
      <c r="AP2043" s="8"/>
      <c r="AQ2043" s="8"/>
      <c r="AR2043" s="8"/>
      <c r="AS2043" s="8"/>
      <c r="AT2043" s="8"/>
      <c r="AU2043" s="8"/>
      <c r="AV2043" s="8"/>
      <c r="BF2043" s="8"/>
      <c r="BG2043" s="8"/>
      <c r="BH2043" s="8"/>
      <c r="BI2043" s="11"/>
      <c r="BJ2043" s="11"/>
      <c r="BK2043" s="8"/>
      <c r="BL2043" s="8"/>
      <c r="BM2043" s="8"/>
      <c r="BN2043" s="8"/>
      <c r="BO2043" s="8"/>
      <c r="BP2043" s="8"/>
      <c r="BQ2043" s="8"/>
      <c r="BR2043" s="8"/>
    </row>
    <row r="2044" spans="1:70" x14ac:dyDescent="0.3">
      <c r="A2044" s="43"/>
      <c r="J2044" s="8"/>
      <c r="M2044" s="10"/>
      <c r="P2044" s="9"/>
      <c r="Q2044" s="9"/>
      <c r="U2044" s="8"/>
      <c r="V2044" s="10"/>
      <c r="W2044"/>
      <c r="Z2044"/>
      <c r="AA2044"/>
      <c r="AD2044" s="20"/>
      <c r="AE2044" s="20"/>
      <c r="AI2044" s="8"/>
      <c r="AJ2044" s="8"/>
      <c r="AK2044" s="8"/>
      <c r="AL2044" s="8"/>
      <c r="AM2044" s="11"/>
      <c r="AN2044" s="11"/>
      <c r="AP2044" s="8"/>
      <c r="AQ2044" s="8"/>
      <c r="AR2044" s="8"/>
      <c r="AS2044" s="8"/>
      <c r="AT2044" s="8"/>
      <c r="AU2044" s="8"/>
      <c r="AV2044" s="8"/>
      <c r="BF2044" s="8"/>
      <c r="BG2044" s="8"/>
      <c r="BH2044" s="8"/>
      <c r="BI2044" s="11"/>
      <c r="BJ2044" s="11"/>
      <c r="BK2044" s="8"/>
      <c r="BL2044" s="8"/>
      <c r="BM2044" s="8"/>
      <c r="BN2044" s="8"/>
      <c r="BO2044" s="8"/>
      <c r="BP2044" s="8"/>
      <c r="BQ2044" s="8"/>
      <c r="BR2044" s="8"/>
    </row>
    <row r="2045" spans="1:70" x14ac:dyDescent="0.3">
      <c r="A2045" s="43"/>
      <c r="J2045" s="8"/>
      <c r="M2045" s="10"/>
      <c r="P2045" s="9"/>
      <c r="Q2045" s="9"/>
      <c r="U2045" s="8"/>
      <c r="V2045" s="10"/>
      <c r="W2045"/>
      <c r="Z2045"/>
      <c r="AA2045"/>
      <c r="AD2045" s="20"/>
      <c r="AE2045" s="20"/>
      <c r="AI2045" s="8"/>
      <c r="AJ2045" s="8"/>
      <c r="AK2045" s="8"/>
      <c r="AL2045" s="8"/>
      <c r="AM2045" s="11"/>
      <c r="AN2045" s="11"/>
      <c r="AP2045" s="8"/>
      <c r="AQ2045" s="8"/>
      <c r="AR2045" s="8"/>
      <c r="AS2045" s="8"/>
      <c r="AT2045" s="8"/>
      <c r="AU2045" s="8"/>
      <c r="AV2045" s="8"/>
      <c r="BF2045" s="8"/>
      <c r="BG2045" s="8"/>
      <c r="BH2045" s="8"/>
      <c r="BI2045" s="11"/>
      <c r="BJ2045" s="11"/>
      <c r="BK2045" s="8"/>
      <c r="BL2045" s="8"/>
      <c r="BM2045" s="8"/>
      <c r="BN2045" s="8"/>
      <c r="BO2045" s="8"/>
      <c r="BP2045" s="8"/>
      <c r="BQ2045" s="8"/>
      <c r="BR2045" s="8"/>
    </row>
    <row r="2046" spans="1:70" x14ac:dyDescent="0.3">
      <c r="A2046" s="43"/>
      <c r="J2046" s="8"/>
      <c r="M2046" s="10"/>
      <c r="P2046" s="9"/>
      <c r="Q2046" s="9"/>
      <c r="U2046" s="8"/>
      <c r="V2046" s="10"/>
      <c r="W2046"/>
      <c r="Z2046"/>
      <c r="AA2046"/>
      <c r="AD2046" s="20"/>
      <c r="AE2046" s="20"/>
      <c r="AI2046" s="8"/>
      <c r="AJ2046" s="8"/>
      <c r="AK2046" s="8"/>
      <c r="AL2046" s="8"/>
      <c r="AM2046" s="11"/>
      <c r="AN2046" s="11"/>
      <c r="AP2046" s="8"/>
      <c r="AQ2046" s="8"/>
      <c r="AR2046" s="8"/>
      <c r="AS2046" s="8"/>
      <c r="AT2046" s="8"/>
      <c r="AU2046" s="8"/>
      <c r="AV2046" s="8"/>
      <c r="BF2046" s="8"/>
      <c r="BG2046" s="8"/>
      <c r="BH2046" s="8"/>
      <c r="BI2046" s="11"/>
      <c r="BJ2046" s="11"/>
      <c r="BK2046" s="8"/>
      <c r="BL2046" s="8"/>
      <c r="BM2046" s="8"/>
      <c r="BN2046" s="8"/>
      <c r="BO2046" s="8"/>
      <c r="BP2046" s="8"/>
      <c r="BQ2046" s="8"/>
      <c r="BR2046" s="8"/>
    </row>
    <row r="2047" spans="1:70" x14ac:dyDescent="0.3">
      <c r="A2047" s="43"/>
      <c r="J2047" s="8"/>
      <c r="M2047" s="10"/>
      <c r="P2047" s="9"/>
      <c r="Q2047" s="9"/>
      <c r="U2047" s="8"/>
      <c r="V2047" s="10"/>
      <c r="W2047"/>
      <c r="Z2047"/>
      <c r="AA2047"/>
      <c r="AD2047" s="20"/>
      <c r="AE2047" s="20"/>
      <c r="AI2047" s="8"/>
      <c r="AJ2047" s="8"/>
      <c r="AK2047" s="8"/>
      <c r="AL2047" s="8"/>
      <c r="AM2047" s="11"/>
      <c r="AN2047" s="11"/>
      <c r="AP2047" s="8"/>
      <c r="AQ2047" s="8"/>
      <c r="AR2047" s="8"/>
      <c r="AS2047" s="8"/>
      <c r="AT2047" s="8"/>
      <c r="AU2047" s="8"/>
      <c r="AV2047" s="8"/>
      <c r="BF2047" s="8"/>
      <c r="BG2047" s="8"/>
      <c r="BH2047" s="8"/>
      <c r="BI2047" s="11"/>
      <c r="BJ2047" s="11"/>
      <c r="BK2047" s="8"/>
      <c r="BL2047" s="8"/>
      <c r="BM2047" s="8"/>
      <c r="BN2047" s="8"/>
      <c r="BO2047" s="8"/>
      <c r="BP2047" s="8"/>
      <c r="BQ2047" s="8"/>
      <c r="BR2047" s="8"/>
    </row>
    <row r="2048" spans="1:70" x14ac:dyDescent="0.3">
      <c r="A2048" s="43"/>
      <c r="J2048" s="8"/>
      <c r="M2048" s="10"/>
      <c r="P2048" s="9"/>
      <c r="Q2048" s="9"/>
      <c r="U2048" s="8"/>
      <c r="V2048" s="10"/>
      <c r="W2048"/>
      <c r="Z2048"/>
      <c r="AA2048"/>
      <c r="AD2048" s="20"/>
      <c r="AE2048" s="20"/>
      <c r="AI2048" s="8"/>
      <c r="AJ2048" s="8"/>
      <c r="AK2048" s="8"/>
      <c r="AL2048" s="8"/>
      <c r="AM2048" s="11"/>
      <c r="AN2048" s="11"/>
      <c r="AP2048" s="8"/>
      <c r="AQ2048" s="8"/>
      <c r="AR2048" s="8"/>
      <c r="AS2048" s="8"/>
      <c r="AT2048" s="8"/>
      <c r="AU2048" s="8"/>
      <c r="AV2048" s="8"/>
      <c r="BF2048" s="8"/>
      <c r="BG2048" s="8"/>
      <c r="BH2048" s="8"/>
      <c r="BI2048" s="11"/>
      <c r="BJ2048" s="11"/>
      <c r="BK2048" s="8"/>
      <c r="BL2048" s="8"/>
      <c r="BM2048" s="8"/>
      <c r="BN2048" s="8"/>
      <c r="BO2048" s="8"/>
      <c r="BP2048" s="8"/>
      <c r="BQ2048" s="8"/>
      <c r="BR2048" s="8"/>
    </row>
    <row r="2049" spans="1:70" x14ac:dyDescent="0.3">
      <c r="A2049" s="43"/>
      <c r="J2049" s="8"/>
      <c r="M2049" s="10"/>
      <c r="P2049" s="9"/>
      <c r="Q2049" s="9"/>
      <c r="U2049" s="8"/>
      <c r="V2049" s="10"/>
      <c r="W2049"/>
      <c r="Z2049"/>
      <c r="AA2049"/>
      <c r="AD2049" s="20"/>
      <c r="AE2049" s="20"/>
      <c r="AI2049" s="8"/>
      <c r="AJ2049" s="8"/>
      <c r="AK2049" s="8"/>
      <c r="AL2049" s="8"/>
      <c r="AM2049" s="11"/>
      <c r="AN2049" s="11"/>
      <c r="AP2049" s="8"/>
      <c r="AQ2049" s="8"/>
      <c r="AR2049" s="8"/>
      <c r="AS2049" s="8"/>
      <c r="AT2049" s="8"/>
      <c r="AU2049" s="8"/>
      <c r="AV2049" s="8"/>
      <c r="BF2049" s="8"/>
      <c r="BG2049" s="8"/>
      <c r="BH2049" s="8"/>
      <c r="BI2049" s="11"/>
      <c r="BJ2049" s="11"/>
      <c r="BK2049" s="8"/>
      <c r="BL2049" s="8"/>
      <c r="BM2049" s="8"/>
      <c r="BN2049" s="8"/>
      <c r="BO2049" s="8"/>
      <c r="BP2049" s="8"/>
      <c r="BQ2049" s="8"/>
      <c r="BR2049" s="8"/>
    </row>
    <row r="2050" spans="1:70" x14ac:dyDescent="0.3">
      <c r="A2050" s="43"/>
      <c r="J2050" s="8"/>
      <c r="M2050" s="10"/>
      <c r="P2050" s="9"/>
      <c r="Q2050" s="9"/>
      <c r="U2050" s="8"/>
      <c r="V2050" s="10"/>
      <c r="W2050"/>
      <c r="Z2050"/>
      <c r="AA2050"/>
      <c r="AD2050" s="20"/>
      <c r="AE2050" s="20"/>
      <c r="AI2050" s="8"/>
      <c r="AJ2050" s="8"/>
      <c r="AK2050" s="8"/>
      <c r="AL2050" s="8"/>
      <c r="AM2050" s="11"/>
      <c r="AN2050" s="11"/>
      <c r="AP2050" s="8"/>
      <c r="AQ2050" s="8"/>
      <c r="AR2050" s="8"/>
      <c r="AS2050" s="8"/>
      <c r="AT2050" s="8"/>
      <c r="AU2050" s="8"/>
      <c r="AV2050" s="8"/>
      <c r="BF2050" s="8"/>
      <c r="BG2050" s="8"/>
      <c r="BH2050" s="8"/>
      <c r="BI2050" s="11"/>
      <c r="BJ2050" s="11"/>
      <c r="BK2050" s="8"/>
      <c r="BL2050" s="8"/>
      <c r="BM2050" s="8"/>
      <c r="BN2050" s="8"/>
      <c r="BO2050" s="8"/>
      <c r="BP2050" s="8"/>
      <c r="BQ2050" s="8"/>
      <c r="BR2050" s="8"/>
    </row>
    <row r="2051" spans="1:70" x14ac:dyDescent="0.3">
      <c r="A2051" s="43"/>
      <c r="J2051" s="8"/>
      <c r="M2051" s="10"/>
      <c r="P2051" s="9"/>
      <c r="Q2051" s="9"/>
      <c r="U2051" s="8"/>
      <c r="V2051" s="10"/>
      <c r="W2051"/>
      <c r="Z2051"/>
      <c r="AA2051"/>
      <c r="AD2051" s="20"/>
      <c r="AE2051" s="20"/>
      <c r="AI2051" s="8"/>
      <c r="AJ2051" s="8"/>
      <c r="AK2051" s="8"/>
      <c r="AL2051" s="8"/>
      <c r="AM2051" s="11"/>
      <c r="AN2051" s="11"/>
      <c r="AP2051" s="8"/>
      <c r="AQ2051" s="8"/>
      <c r="AR2051" s="8"/>
      <c r="AS2051" s="8"/>
      <c r="AT2051" s="8"/>
      <c r="AU2051" s="8"/>
      <c r="AV2051" s="8"/>
      <c r="BF2051" s="8"/>
      <c r="BG2051" s="8"/>
      <c r="BH2051" s="8"/>
      <c r="BI2051" s="11"/>
      <c r="BJ2051" s="11"/>
      <c r="BK2051" s="8"/>
      <c r="BL2051" s="8"/>
      <c r="BM2051" s="8"/>
      <c r="BN2051" s="8"/>
      <c r="BO2051" s="8"/>
      <c r="BP2051" s="8"/>
      <c r="BQ2051" s="8"/>
      <c r="BR2051" s="8"/>
    </row>
    <row r="2052" spans="1:70" x14ac:dyDescent="0.3">
      <c r="A2052" s="43"/>
      <c r="J2052" s="8"/>
      <c r="M2052" s="10"/>
      <c r="P2052" s="9"/>
      <c r="Q2052" s="9"/>
      <c r="U2052" s="8"/>
      <c r="V2052" s="10"/>
      <c r="W2052"/>
      <c r="Z2052"/>
      <c r="AA2052"/>
      <c r="AD2052" s="20"/>
      <c r="AE2052" s="20"/>
      <c r="AI2052" s="8"/>
      <c r="AJ2052" s="8"/>
      <c r="AK2052" s="8"/>
      <c r="AL2052" s="8"/>
      <c r="AM2052" s="11"/>
      <c r="AN2052" s="11"/>
      <c r="AP2052" s="8"/>
      <c r="AQ2052" s="8"/>
      <c r="AR2052" s="8"/>
      <c r="AS2052" s="8"/>
      <c r="AT2052" s="8"/>
      <c r="AU2052" s="8"/>
      <c r="AV2052" s="8"/>
      <c r="BF2052" s="8"/>
      <c r="BG2052" s="8"/>
      <c r="BH2052" s="8"/>
      <c r="BI2052" s="11"/>
      <c r="BJ2052" s="11"/>
      <c r="BK2052" s="8"/>
      <c r="BL2052" s="8"/>
      <c r="BM2052" s="8"/>
      <c r="BN2052" s="8"/>
      <c r="BO2052" s="8"/>
      <c r="BP2052" s="8"/>
      <c r="BQ2052" s="8"/>
      <c r="BR2052" s="8"/>
    </row>
    <row r="2053" spans="1:70" x14ac:dyDescent="0.3">
      <c r="A2053" s="43"/>
      <c r="J2053" s="8"/>
      <c r="M2053" s="10"/>
      <c r="P2053" s="9"/>
      <c r="Q2053" s="9"/>
      <c r="U2053" s="8"/>
      <c r="V2053" s="10"/>
      <c r="W2053"/>
      <c r="Z2053"/>
      <c r="AA2053"/>
      <c r="AD2053" s="20"/>
      <c r="AE2053" s="20"/>
      <c r="AI2053" s="8"/>
      <c r="AJ2053" s="8"/>
      <c r="AK2053" s="8"/>
      <c r="AL2053" s="8"/>
      <c r="AM2053" s="11"/>
      <c r="AN2053" s="11"/>
      <c r="AP2053" s="8"/>
      <c r="AQ2053" s="8"/>
      <c r="AR2053" s="8"/>
      <c r="AS2053" s="8"/>
      <c r="AT2053" s="8"/>
      <c r="AU2053" s="8"/>
      <c r="AV2053" s="8"/>
      <c r="BF2053" s="8"/>
      <c r="BG2053" s="8"/>
      <c r="BH2053" s="8"/>
      <c r="BI2053" s="11"/>
      <c r="BJ2053" s="11"/>
      <c r="BK2053" s="8"/>
      <c r="BL2053" s="8"/>
      <c r="BM2053" s="8"/>
      <c r="BN2053" s="8"/>
      <c r="BO2053" s="8"/>
      <c r="BP2053" s="8"/>
      <c r="BQ2053" s="8"/>
      <c r="BR2053" s="8"/>
    </row>
    <row r="2054" spans="1:70" x14ac:dyDescent="0.3">
      <c r="A2054" s="43"/>
      <c r="J2054" s="8"/>
      <c r="M2054" s="10"/>
      <c r="P2054" s="9"/>
      <c r="Q2054" s="9"/>
      <c r="U2054" s="8"/>
      <c r="V2054" s="10"/>
      <c r="W2054"/>
      <c r="Z2054"/>
      <c r="AA2054"/>
      <c r="AD2054" s="20"/>
      <c r="AE2054" s="20"/>
      <c r="AI2054" s="8"/>
      <c r="AJ2054" s="8"/>
      <c r="AK2054" s="8"/>
      <c r="AL2054" s="8"/>
      <c r="AM2054" s="11"/>
      <c r="AN2054" s="11"/>
      <c r="AP2054" s="8"/>
      <c r="AQ2054" s="8"/>
      <c r="AR2054" s="8"/>
      <c r="AS2054" s="8"/>
      <c r="AT2054" s="8"/>
      <c r="AU2054" s="8"/>
      <c r="AV2054" s="8"/>
      <c r="BF2054" s="8"/>
      <c r="BG2054" s="8"/>
      <c r="BH2054" s="8"/>
      <c r="BI2054" s="11"/>
      <c r="BJ2054" s="11"/>
      <c r="BK2054" s="8"/>
      <c r="BL2054" s="8"/>
      <c r="BM2054" s="8"/>
      <c r="BN2054" s="8"/>
      <c r="BO2054" s="8"/>
      <c r="BP2054" s="8"/>
      <c r="BQ2054" s="8"/>
      <c r="BR2054" s="8"/>
    </row>
    <row r="2055" spans="1:70" x14ac:dyDescent="0.3">
      <c r="A2055" s="43"/>
      <c r="J2055" s="8"/>
      <c r="M2055" s="10"/>
      <c r="P2055" s="9"/>
      <c r="Q2055" s="9"/>
      <c r="U2055" s="8"/>
      <c r="V2055" s="10"/>
      <c r="W2055"/>
      <c r="Z2055"/>
      <c r="AA2055"/>
      <c r="AD2055" s="20"/>
      <c r="AE2055" s="20"/>
      <c r="AI2055" s="8"/>
      <c r="AJ2055" s="8"/>
      <c r="AK2055" s="8"/>
      <c r="AL2055" s="8"/>
      <c r="AM2055" s="11"/>
      <c r="AN2055" s="11"/>
      <c r="AP2055" s="8"/>
      <c r="AQ2055" s="8"/>
      <c r="AR2055" s="8"/>
      <c r="AS2055" s="8"/>
      <c r="AT2055" s="8"/>
      <c r="AU2055" s="8"/>
      <c r="AV2055" s="8"/>
      <c r="BF2055" s="8"/>
      <c r="BG2055" s="8"/>
      <c r="BH2055" s="8"/>
      <c r="BI2055" s="11"/>
      <c r="BJ2055" s="11"/>
      <c r="BK2055" s="8"/>
      <c r="BL2055" s="8"/>
      <c r="BM2055" s="8"/>
      <c r="BN2055" s="8"/>
      <c r="BO2055" s="8"/>
      <c r="BP2055" s="8"/>
      <c r="BQ2055" s="8"/>
      <c r="BR2055" s="8"/>
    </row>
    <row r="2056" spans="1:70" x14ac:dyDescent="0.3">
      <c r="A2056" s="43"/>
      <c r="J2056" s="8"/>
      <c r="M2056" s="10"/>
      <c r="P2056" s="9"/>
      <c r="Q2056" s="9"/>
      <c r="U2056" s="8"/>
      <c r="V2056" s="10"/>
      <c r="W2056"/>
      <c r="Z2056"/>
      <c r="AA2056"/>
      <c r="AD2056" s="20"/>
      <c r="AE2056" s="20"/>
      <c r="AI2056" s="8"/>
      <c r="AJ2056" s="8"/>
      <c r="AK2056" s="8"/>
      <c r="AL2056" s="8"/>
      <c r="AM2056" s="11"/>
      <c r="AN2056" s="11"/>
      <c r="AP2056" s="8"/>
      <c r="AQ2056" s="8"/>
      <c r="AR2056" s="8"/>
      <c r="AS2056" s="8"/>
      <c r="AT2056" s="8"/>
      <c r="AU2056" s="8"/>
      <c r="AV2056" s="8"/>
      <c r="BF2056" s="8"/>
      <c r="BG2056" s="8"/>
      <c r="BH2056" s="8"/>
      <c r="BI2056" s="11"/>
      <c r="BJ2056" s="11"/>
      <c r="BK2056" s="8"/>
      <c r="BL2056" s="8"/>
      <c r="BM2056" s="8"/>
      <c r="BN2056" s="8"/>
      <c r="BO2056" s="8"/>
      <c r="BP2056" s="8"/>
      <c r="BQ2056" s="8"/>
      <c r="BR2056" s="8"/>
    </row>
    <row r="2057" spans="1:70" x14ac:dyDescent="0.3">
      <c r="A2057" s="43"/>
      <c r="J2057" s="8"/>
      <c r="M2057" s="10"/>
      <c r="P2057" s="9"/>
      <c r="Q2057" s="9"/>
      <c r="U2057" s="8"/>
      <c r="V2057" s="10"/>
      <c r="W2057"/>
      <c r="Z2057"/>
      <c r="AA2057"/>
      <c r="AD2057" s="20"/>
      <c r="AE2057" s="20"/>
      <c r="AI2057" s="8"/>
      <c r="AJ2057" s="8"/>
      <c r="AK2057" s="8"/>
      <c r="AL2057" s="8"/>
      <c r="AM2057" s="11"/>
      <c r="AN2057" s="11"/>
      <c r="AP2057" s="8"/>
      <c r="AQ2057" s="8"/>
      <c r="AR2057" s="8"/>
      <c r="AS2057" s="8"/>
      <c r="AT2057" s="8"/>
      <c r="AU2057" s="8"/>
      <c r="AV2057" s="8"/>
      <c r="BF2057" s="8"/>
      <c r="BG2057" s="8"/>
      <c r="BH2057" s="8"/>
      <c r="BI2057" s="11"/>
      <c r="BJ2057" s="11"/>
      <c r="BK2057" s="8"/>
      <c r="BL2057" s="8"/>
      <c r="BM2057" s="8"/>
      <c r="BN2057" s="8"/>
      <c r="BO2057" s="8"/>
      <c r="BP2057" s="8"/>
      <c r="BQ2057" s="8"/>
      <c r="BR2057" s="8"/>
    </row>
    <row r="2058" spans="1:70" x14ac:dyDescent="0.3">
      <c r="A2058" s="43"/>
      <c r="J2058" s="8"/>
      <c r="M2058" s="10"/>
      <c r="P2058" s="9"/>
      <c r="Q2058" s="9"/>
      <c r="U2058" s="8"/>
      <c r="V2058" s="10"/>
      <c r="W2058"/>
      <c r="Z2058"/>
      <c r="AA2058"/>
      <c r="AD2058" s="20"/>
      <c r="AE2058" s="20"/>
      <c r="AI2058" s="8"/>
      <c r="AJ2058" s="8"/>
      <c r="AK2058" s="8"/>
      <c r="AL2058" s="8"/>
      <c r="AM2058" s="11"/>
      <c r="AN2058" s="11"/>
      <c r="AP2058" s="8"/>
      <c r="AQ2058" s="8"/>
      <c r="AR2058" s="8"/>
      <c r="AS2058" s="8"/>
      <c r="AT2058" s="8"/>
      <c r="AU2058" s="8"/>
      <c r="AV2058" s="8"/>
      <c r="BF2058" s="8"/>
      <c r="BG2058" s="8"/>
      <c r="BH2058" s="8"/>
      <c r="BI2058" s="11"/>
      <c r="BJ2058" s="11"/>
      <c r="BK2058" s="8"/>
      <c r="BL2058" s="8"/>
      <c r="BM2058" s="8"/>
      <c r="BN2058" s="8"/>
      <c r="BO2058" s="8"/>
      <c r="BP2058" s="8"/>
      <c r="BQ2058" s="8"/>
      <c r="BR2058" s="8"/>
    </row>
    <row r="2059" spans="1:70" x14ac:dyDescent="0.3">
      <c r="A2059" s="43"/>
      <c r="J2059" s="8"/>
      <c r="M2059" s="10"/>
      <c r="P2059" s="9"/>
      <c r="Q2059" s="9"/>
      <c r="U2059" s="8"/>
      <c r="V2059" s="10"/>
      <c r="W2059"/>
      <c r="Z2059"/>
      <c r="AA2059"/>
      <c r="AD2059" s="20"/>
      <c r="AE2059" s="20"/>
      <c r="AI2059" s="8"/>
      <c r="AJ2059" s="8"/>
      <c r="AK2059" s="8"/>
      <c r="AL2059" s="8"/>
      <c r="AM2059" s="11"/>
      <c r="AN2059" s="11"/>
      <c r="AP2059" s="8"/>
      <c r="AQ2059" s="8"/>
      <c r="AR2059" s="8"/>
      <c r="AS2059" s="8"/>
      <c r="AT2059" s="8"/>
      <c r="AU2059" s="8"/>
      <c r="AV2059" s="8"/>
      <c r="BF2059" s="8"/>
      <c r="BG2059" s="8"/>
      <c r="BH2059" s="8"/>
      <c r="BI2059" s="11"/>
      <c r="BJ2059" s="11"/>
      <c r="BK2059" s="8"/>
      <c r="BL2059" s="8"/>
      <c r="BM2059" s="8"/>
      <c r="BN2059" s="8"/>
      <c r="BO2059" s="8"/>
      <c r="BP2059" s="8"/>
      <c r="BQ2059" s="8"/>
      <c r="BR2059" s="8"/>
    </row>
    <row r="2060" spans="1:70" x14ac:dyDescent="0.3">
      <c r="A2060" s="43"/>
      <c r="J2060" s="8"/>
      <c r="M2060" s="10"/>
      <c r="P2060" s="9"/>
      <c r="Q2060" s="9"/>
      <c r="U2060" s="8"/>
      <c r="V2060" s="10"/>
      <c r="W2060"/>
      <c r="Z2060"/>
      <c r="AA2060"/>
      <c r="AD2060" s="20"/>
      <c r="AE2060" s="20"/>
      <c r="AI2060" s="8"/>
      <c r="AJ2060" s="8"/>
      <c r="AK2060" s="8"/>
      <c r="AL2060" s="8"/>
      <c r="AM2060" s="11"/>
      <c r="AN2060" s="11"/>
      <c r="AP2060" s="8"/>
      <c r="AQ2060" s="8"/>
      <c r="AR2060" s="8"/>
      <c r="AS2060" s="8"/>
      <c r="AT2060" s="8"/>
      <c r="AU2060" s="8"/>
      <c r="AV2060" s="8"/>
      <c r="BF2060" s="8"/>
      <c r="BG2060" s="8"/>
      <c r="BH2060" s="8"/>
      <c r="BI2060" s="11"/>
      <c r="BJ2060" s="11"/>
      <c r="BK2060" s="8"/>
      <c r="BL2060" s="8"/>
      <c r="BM2060" s="8"/>
      <c r="BN2060" s="8"/>
      <c r="BO2060" s="8"/>
      <c r="BP2060" s="8"/>
      <c r="BQ2060" s="8"/>
      <c r="BR2060" s="8"/>
    </row>
    <row r="2061" spans="1:70" x14ac:dyDescent="0.3">
      <c r="A2061" s="43"/>
      <c r="J2061" s="8"/>
      <c r="M2061" s="10"/>
      <c r="P2061" s="9"/>
      <c r="Q2061" s="9"/>
      <c r="U2061" s="8"/>
      <c r="V2061" s="10"/>
      <c r="W2061"/>
      <c r="Z2061"/>
      <c r="AA2061"/>
      <c r="AD2061" s="20"/>
      <c r="AE2061" s="20"/>
      <c r="AI2061" s="8"/>
      <c r="AJ2061" s="8"/>
      <c r="AK2061" s="8"/>
      <c r="AL2061" s="8"/>
      <c r="AM2061" s="11"/>
      <c r="AN2061" s="11"/>
      <c r="AP2061" s="8"/>
      <c r="AQ2061" s="8"/>
      <c r="AR2061" s="8"/>
      <c r="AS2061" s="8"/>
      <c r="AT2061" s="8"/>
      <c r="AU2061" s="8"/>
      <c r="AV2061" s="8"/>
      <c r="BF2061" s="8"/>
      <c r="BG2061" s="8"/>
      <c r="BH2061" s="8"/>
      <c r="BI2061" s="11"/>
      <c r="BJ2061" s="11"/>
      <c r="BK2061" s="8"/>
      <c r="BL2061" s="8"/>
      <c r="BM2061" s="8"/>
      <c r="BN2061" s="8"/>
      <c r="BO2061" s="8"/>
      <c r="BP2061" s="8"/>
      <c r="BQ2061" s="8"/>
      <c r="BR2061" s="8"/>
    </row>
    <row r="2062" spans="1:70" x14ac:dyDescent="0.3">
      <c r="A2062" s="43"/>
      <c r="J2062" s="8"/>
      <c r="M2062" s="10"/>
      <c r="P2062" s="9"/>
      <c r="Q2062" s="9"/>
      <c r="U2062" s="8"/>
      <c r="V2062" s="10"/>
      <c r="W2062"/>
      <c r="Z2062"/>
      <c r="AA2062"/>
      <c r="AD2062" s="20"/>
      <c r="AE2062" s="20"/>
      <c r="AI2062" s="8"/>
      <c r="AJ2062" s="8"/>
      <c r="AK2062" s="8"/>
      <c r="AL2062" s="8"/>
      <c r="AM2062" s="11"/>
      <c r="AN2062" s="11"/>
      <c r="AP2062" s="8"/>
      <c r="AQ2062" s="8"/>
      <c r="AR2062" s="8"/>
      <c r="AS2062" s="8"/>
      <c r="AT2062" s="8"/>
      <c r="AU2062" s="8"/>
      <c r="AV2062" s="8"/>
      <c r="BF2062" s="8"/>
      <c r="BG2062" s="8"/>
      <c r="BH2062" s="8"/>
      <c r="BI2062" s="11"/>
      <c r="BJ2062" s="11"/>
      <c r="BK2062" s="8"/>
      <c r="BL2062" s="8"/>
      <c r="BM2062" s="8"/>
      <c r="BN2062" s="8"/>
      <c r="BO2062" s="8"/>
      <c r="BP2062" s="8"/>
      <c r="BQ2062" s="8"/>
      <c r="BR2062" s="8"/>
    </row>
    <row r="2063" spans="1:70" x14ac:dyDescent="0.3">
      <c r="A2063" s="43"/>
      <c r="J2063" s="8"/>
      <c r="M2063" s="10"/>
      <c r="P2063" s="9"/>
      <c r="Q2063" s="9"/>
      <c r="U2063" s="8"/>
      <c r="V2063" s="10"/>
      <c r="W2063"/>
      <c r="Z2063"/>
      <c r="AA2063"/>
      <c r="AD2063" s="20"/>
      <c r="AE2063" s="20"/>
      <c r="AI2063" s="8"/>
      <c r="AJ2063" s="8"/>
      <c r="AK2063" s="8"/>
      <c r="AL2063" s="8"/>
      <c r="AM2063" s="11"/>
      <c r="AN2063" s="11"/>
      <c r="AP2063" s="8"/>
      <c r="AQ2063" s="8"/>
      <c r="AR2063" s="8"/>
      <c r="AS2063" s="8"/>
      <c r="AT2063" s="8"/>
      <c r="AU2063" s="8"/>
      <c r="AV2063" s="8"/>
      <c r="BF2063" s="8"/>
      <c r="BG2063" s="8"/>
      <c r="BH2063" s="8"/>
      <c r="BI2063" s="11"/>
      <c r="BJ2063" s="11"/>
      <c r="BK2063" s="8"/>
      <c r="BL2063" s="8"/>
      <c r="BM2063" s="8"/>
      <c r="BN2063" s="8"/>
      <c r="BO2063" s="8"/>
      <c r="BP2063" s="8"/>
      <c r="BQ2063" s="8"/>
      <c r="BR2063" s="8"/>
    </row>
    <row r="2064" spans="1:70" x14ac:dyDescent="0.3">
      <c r="A2064" s="43"/>
      <c r="J2064" s="8"/>
      <c r="M2064" s="10"/>
      <c r="P2064" s="9"/>
      <c r="Q2064" s="9"/>
      <c r="U2064" s="8"/>
      <c r="V2064" s="10"/>
      <c r="W2064"/>
      <c r="Z2064"/>
      <c r="AA2064"/>
      <c r="AD2064" s="20"/>
      <c r="AE2064" s="20"/>
      <c r="AI2064" s="8"/>
      <c r="AJ2064" s="8"/>
      <c r="AK2064" s="8"/>
      <c r="AL2064" s="8"/>
      <c r="AM2064" s="11"/>
      <c r="AN2064" s="11"/>
      <c r="AP2064" s="8"/>
      <c r="AQ2064" s="8"/>
      <c r="AR2064" s="8"/>
      <c r="AS2064" s="8"/>
      <c r="AT2064" s="8"/>
      <c r="AU2064" s="8"/>
      <c r="AV2064" s="8"/>
      <c r="BF2064" s="8"/>
      <c r="BG2064" s="8"/>
      <c r="BH2064" s="8"/>
      <c r="BI2064" s="11"/>
      <c r="BJ2064" s="11"/>
      <c r="BK2064" s="8"/>
      <c r="BL2064" s="8"/>
      <c r="BM2064" s="8"/>
      <c r="BN2064" s="8"/>
      <c r="BO2064" s="8"/>
      <c r="BP2064" s="8"/>
      <c r="BQ2064" s="8"/>
      <c r="BR2064" s="8"/>
    </row>
    <row r="2065" spans="1:70" x14ac:dyDescent="0.3">
      <c r="A2065" s="43"/>
      <c r="J2065" s="8"/>
      <c r="M2065" s="10"/>
      <c r="P2065" s="9"/>
      <c r="Q2065" s="9"/>
      <c r="U2065" s="8"/>
      <c r="V2065" s="10"/>
      <c r="W2065"/>
      <c r="Z2065"/>
      <c r="AA2065"/>
      <c r="AD2065" s="20"/>
      <c r="AE2065" s="20"/>
      <c r="AI2065" s="8"/>
      <c r="AJ2065" s="8"/>
      <c r="AK2065" s="8"/>
      <c r="AL2065" s="8"/>
      <c r="AM2065" s="11"/>
      <c r="AN2065" s="11"/>
      <c r="AP2065" s="8"/>
      <c r="AQ2065" s="8"/>
      <c r="AR2065" s="8"/>
      <c r="AS2065" s="8"/>
      <c r="AT2065" s="8"/>
      <c r="AU2065" s="8"/>
      <c r="AV2065" s="8"/>
      <c r="BF2065" s="8"/>
      <c r="BG2065" s="8"/>
      <c r="BH2065" s="8"/>
      <c r="BI2065" s="11"/>
      <c r="BJ2065" s="11"/>
      <c r="BK2065" s="8"/>
      <c r="BL2065" s="8"/>
      <c r="BM2065" s="8"/>
      <c r="BN2065" s="8"/>
      <c r="BO2065" s="8"/>
      <c r="BP2065" s="8"/>
      <c r="BQ2065" s="8"/>
      <c r="BR2065" s="8"/>
    </row>
    <row r="2066" spans="1:70" x14ac:dyDescent="0.3">
      <c r="A2066" s="43"/>
      <c r="J2066" s="8"/>
      <c r="M2066" s="10"/>
      <c r="P2066" s="9"/>
      <c r="Q2066" s="9"/>
      <c r="U2066" s="8"/>
      <c r="V2066" s="10"/>
      <c r="W2066"/>
      <c r="Z2066"/>
      <c r="AA2066"/>
      <c r="AD2066" s="20"/>
      <c r="AE2066" s="20"/>
      <c r="AI2066" s="8"/>
      <c r="AJ2066" s="8"/>
      <c r="AK2066" s="8"/>
      <c r="AL2066" s="8"/>
      <c r="AM2066" s="11"/>
      <c r="AN2066" s="11"/>
      <c r="AP2066" s="8"/>
      <c r="AQ2066" s="8"/>
      <c r="AR2066" s="8"/>
      <c r="AS2066" s="8"/>
      <c r="AT2066" s="8"/>
      <c r="AU2066" s="8"/>
      <c r="AV2066" s="8"/>
      <c r="BF2066" s="8"/>
      <c r="BG2066" s="8"/>
      <c r="BH2066" s="8"/>
      <c r="BI2066" s="11"/>
      <c r="BJ2066" s="11"/>
      <c r="BK2066" s="8"/>
      <c r="BL2066" s="8"/>
      <c r="BM2066" s="8"/>
      <c r="BN2066" s="8"/>
      <c r="BO2066" s="8"/>
      <c r="BP2066" s="8"/>
      <c r="BQ2066" s="8"/>
      <c r="BR2066" s="8"/>
    </row>
    <row r="2067" spans="1:70" x14ac:dyDescent="0.3">
      <c r="A2067" s="43"/>
      <c r="J2067" s="8"/>
      <c r="M2067" s="10"/>
      <c r="P2067" s="9"/>
      <c r="Q2067" s="9"/>
      <c r="U2067" s="8"/>
      <c r="V2067" s="10"/>
      <c r="W2067"/>
      <c r="Z2067"/>
      <c r="AA2067"/>
      <c r="AD2067" s="20"/>
      <c r="AE2067" s="20"/>
      <c r="AI2067" s="8"/>
      <c r="AJ2067" s="8"/>
      <c r="AK2067" s="8"/>
      <c r="AL2067" s="8"/>
      <c r="AM2067" s="11"/>
      <c r="AN2067" s="11"/>
      <c r="AP2067" s="8"/>
      <c r="AQ2067" s="8"/>
      <c r="AR2067" s="8"/>
      <c r="AS2067" s="8"/>
      <c r="AT2067" s="8"/>
      <c r="AU2067" s="8"/>
      <c r="AV2067" s="8"/>
      <c r="BF2067" s="8"/>
      <c r="BG2067" s="8"/>
      <c r="BH2067" s="8"/>
      <c r="BI2067" s="11"/>
      <c r="BJ2067" s="11"/>
      <c r="BK2067" s="8"/>
      <c r="BL2067" s="8"/>
      <c r="BM2067" s="8"/>
      <c r="BN2067" s="8"/>
      <c r="BO2067" s="8"/>
      <c r="BP2067" s="8"/>
      <c r="BQ2067" s="8"/>
      <c r="BR2067" s="8"/>
    </row>
    <row r="2068" spans="1:70" x14ac:dyDescent="0.3">
      <c r="A2068" s="43"/>
      <c r="J2068" s="8"/>
      <c r="M2068" s="10"/>
      <c r="P2068" s="9"/>
      <c r="Q2068" s="9"/>
      <c r="U2068" s="8"/>
      <c r="V2068" s="10"/>
      <c r="W2068"/>
      <c r="Z2068"/>
      <c r="AA2068"/>
      <c r="AD2068" s="20"/>
      <c r="AE2068" s="20"/>
      <c r="AI2068" s="8"/>
      <c r="AJ2068" s="8"/>
      <c r="AK2068" s="8"/>
      <c r="AL2068" s="8"/>
      <c r="AM2068" s="11"/>
      <c r="AN2068" s="11"/>
      <c r="AP2068" s="8"/>
      <c r="AQ2068" s="8"/>
      <c r="AR2068" s="8"/>
      <c r="AS2068" s="8"/>
      <c r="AT2068" s="8"/>
      <c r="AU2068" s="8"/>
      <c r="AV2068" s="8"/>
      <c r="BF2068" s="8"/>
      <c r="BG2068" s="8"/>
      <c r="BH2068" s="8"/>
      <c r="BI2068" s="11"/>
      <c r="BJ2068" s="11"/>
      <c r="BK2068" s="8"/>
      <c r="BL2068" s="8"/>
      <c r="BM2068" s="8"/>
      <c r="BN2068" s="8"/>
      <c r="BO2068" s="8"/>
      <c r="BP2068" s="8"/>
      <c r="BQ2068" s="8"/>
      <c r="BR2068" s="8"/>
    </row>
    <row r="2069" spans="1:70" x14ac:dyDescent="0.3">
      <c r="A2069" s="43"/>
      <c r="J2069" s="8"/>
      <c r="M2069" s="10"/>
      <c r="P2069" s="9"/>
      <c r="Q2069" s="9"/>
      <c r="U2069" s="8"/>
      <c r="V2069" s="10"/>
      <c r="W2069"/>
      <c r="Z2069"/>
      <c r="AA2069"/>
      <c r="AD2069" s="20"/>
      <c r="AE2069" s="20"/>
      <c r="AI2069" s="8"/>
      <c r="AJ2069" s="8"/>
      <c r="AK2069" s="8"/>
      <c r="AL2069" s="8"/>
      <c r="AM2069" s="11"/>
      <c r="AN2069" s="11"/>
      <c r="AP2069" s="8"/>
      <c r="AQ2069" s="8"/>
      <c r="AR2069" s="8"/>
      <c r="AS2069" s="8"/>
      <c r="AT2069" s="8"/>
      <c r="AU2069" s="8"/>
      <c r="AV2069" s="8"/>
      <c r="BF2069" s="8"/>
      <c r="BG2069" s="8"/>
      <c r="BH2069" s="8"/>
      <c r="BI2069" s="11"/>
      <c r="BJ2069" s="11"/>
      <c r="BK2069" s="8"/>
      <c r="BL2069" s="8"/>
      <c r="BM2069" s="8"/>
      <c r="BN2069" s="8"/>
      <c r="BO2069" s="8"/>
      <c r="BP2069" s="8"/>
      <c r="BQ2069" s="8"/>
      <c r="BR2069" s="8"/>
    </row>
    <row r="2070" spans="1:70" x14ac:dyDescent="0.3">
      <c r="A2070" s="43"/>
      <c r="J2070" s="8"/>
      <c r="M2070" s="10"/>
      <c r="P2070" s="9"/>
      <c r="Q2070" s="9"/>
      <c r="U2070" s="8"/>
      <c r="V2070" s="10"/>
      <c r="W2070"/>
      <c r="Z2070"/>
      <c r="AA2070"/>
      <c r="AD2070" s="20"/>
      <c r="AE2070" s="20"/>
      <c r="AI2070" s="8"/>
      <c r="AJ2070" s="8"/>
      <c r="AK2070" s="8"/>
      <c r="AL2070" s="8"/>
      <c r="AM2070" s="11"/>
      <c r="AN2070" s="11"/>
      <c r="AP2070" s="8"/>
      <c r="AQ2070" s="8"/>
      <c r="AR2070" s="8"/>
      <c r="AS2070" s="8"/>
      <c r="AT2070" s="8"/>
      <c r="AU2070" s="8"/>
      <c r="AV2070" s="8"/>
      <c r="BF2070" s="8"/>
      <c r="BG2070" s="8"/>
      <c r="BH2070" s="8"/>
      <c r="BI2070" s="11"/>
      <c r="BJ2070" s="11"/>
      <c r="BK2070" s="8"/>
      <c r="BL2070" s="8"/>
      <c r="BM2070" s="8"/>
      <c r="BN2070" s="8"/>
      <c r="BO2070" s="8"/>
      <c r="BP2070" s="8"/>
      <c r="BQ2070" s="8"/>
      <c r="BR2070" s="8"/>
    </row>
    <row r="2071" spans="1:70" x14ac:dyDescent="0.3">
      <c r="A2071" s="43"/>
      <c r="J2071" s="8"/>
      <c r="M2071" s="10"/>
      <c r="P2071" s="9"/>
      <c r="Q2071" s="9"/>
      <c r="U2071" s="8"/>
      <c r="V2071" s="10"/>
      <c r="W2071"/>
      <c r="Z2071"/>
      <c r="AA2071"/>
      <c r="AD2071" s="20"/>
      <c r="AE2071" s="20"/>
      <c r="AI2071" s="8"/>
      <c r="AJ2071" s="8"/>
      <c r="AK2071" s="8"/>
      <c r="AL2071" s="8"/>
      <c r="AM2071" s="11"/>
      <c r="AN2071" s="11"/>
      <c r="AP2071" s="8"/>
      <c r="AQ2071" s="8"/>
      <c r="AR2071" s="8"/>
      <c r="AS2071" s="8"/>
      <c r="AT2071" s="8"/>
      <c r="AU2071" s="8"/>
      <c r="AV2071" s="8"/>
      <c r="BF2071" s="8"/>
      <c r="BG2071" s="8"/>
      <c r="BH2071" s="8"/>
      <c r="BI2071" s="11"/>
      <c r="BJ2071" s="11"/>
      <c r="BK2071" s="8"/>
      <c r="BL2071" s="8"/>
      <c r="BM2071" s="8"/>
      <c r="BN2071" s="8"/>
      <c r="BO2071" s="8"/>
      <c r="BP2071" s="8"/>
      <c r="BQ2071" s="8"/>
      <c r="BR2071" s="8"/>
    </row>
    <row r="2072" spans="1:70" x14ac:dyDescent="0.3">
      <c r="A2072" s="43"/>
      <c r="J2072" s="8"/>
      <c r="M2072" s="10"/>
      <c r="P2072" s="9"/>
      <c r="Q2072" s="9"/>
      <c r="U2072" s="8"/>
      <c r="V2072" s="10"/>
      <c r="W2072"/>
      <c r="Z2072"/>
      <c r="AA2072"/>
      <c r="AD2072" s="20"/>
      <c r="AE2072" s="20"/>
      <c r="AI2072" s="8"/>
      <c r="AJ2072" s="8"/>
      <c r="AK2072" s="8"/>
      <c r="AL2072" s="8"/>
      <c r="AM2072" s="11"/>
      <c r="AN2072" s="11"/>
      <c r="AP2072" s="8"/>
      <c r="AQ2072" s="8"/>
      <c r="AR2072" s="8"/>
      <c r="AS2072" s="8"/>
      <c r="AT2072" s="8"/>
      <c r="AU2072" s="8"/>
      <c r="AV2072" s="8"/>
      <c r="BF2072" s="8"/>
      <c r="BG2072" s="8"/>
      <c r="BH2072" s="8"/>
      <c r="BI2072" s="11"/>
      <c r="BJ2072" s="11"/>
      <c r="BK2072" s="8"/>
      <c r="BL2072" s="8"/>
      <c r="BM2072" s="8"/>
      <c r="BN2072" s="8"/>
      <c r="BO2072" s="8"/>
      <c r="BP2072" s="8"/>
      <c r="BQ2072" s="8"/>
      <c r="BR2072" s="8"/>
    </row>
    <row r="2073" spans="1:70" x14ac:dyDescent="0.3">
      <c r="A2073" s="43"/>
      <c r="J2073" s="8"/>
      <c r="M2073" s="10"/>
      <c r="P2073" s="9"/>
      <c r="Q2073" s="9"/>
      <c r="U2073" s="8"/>
      <c r="V2073" s="10"/>
      <c r="W2073"/>
      <c r="Z2073"/>
      <c r="AA2073"/>
      <c r="AD2073" s="20"/>
      <c r="AE2073" s="20"/>
      <c r="AI2073" s="8"/>
      <c r="AJ2073" s="8"/>
      <c r="AK2073" s="8"/>
      <c r="AL2073" s="8"/>
      <c r="AM2073" s="11"/>
      <c r="AN2073" s="11"/>
      <c r="AP2073" s="8"/>
      <c r="AQ2073" s="8"/>
      <c r="AR2073" s="8"/>
      <c r="AS2073" s="8"/>
      <c r="AT2073" s="8"/>
      <c r="AU2073" s="8"/>
      <c r="AV2073" s="8"/>
      <c r="BF2073" s="8"/>
      <c r="BG2073" s="8"/>
      <c r="BH2073" s="8"/>
      <c r="BI2073" s="11"/>
      <c r="BJ2073" s="11"/>
      <c r="BK2073" s="8"/>
      <c r="BL2073" s="8"/>
      <c r="BM2073" s="8"/>
      <c r="BN2073" s="8"/>
      <c r="BO2073" s="8"/>
      <c r="BP2073" s="8"/>
      <c r="BQ2073" s="8"/>
      <c r="BR2073" s="8"/>
    </row>
    <row r="2074" spans="1:70" x14ac:dyDescent="0.3">
      <c r="A2074" s="43"/>
      <c r="J2074" s="8"/>
      <c r="M2074" s="10"/>
      <c r="P2074" s="9"/>
      <c r="Q2074" s="9"/>
      <c r="U2074" s="8"/>
      <c r="V2074" s="10"/>
      <c r="W2074"/>
      <c r="Z2074"/>
      <c r="AA2074"/>
      <c r="AD2074" s="20"/>
      <c r="AE2074" s="20"/>
      <c r="AI2074" s="8"/>
      <c r="AJ2074" s="8"/>
      <c r="AK2074" s="8"/>
      <c r="AL2074" s="8"/>
      <c r="AM2074" s="11"/>
      <c r="AN2074" s="11"/>
      <c r="AP2074" s="8"/>
      <c r="AQ2074" s="8"/>
      <c r="AR2074" s="8"/>
      <c r="AS2074" s="8"/>
      <c r="AT2074" s="8"/>
      <c r="AU2074" s="8"/>
      <c r="AV2074" s="8"/>
      <c r="BF2074" s="8"/>
      <c r="BG2074" s="8"/>
      <c r="BH2074" s="8"/>
      <c r="BI2074" s="11"/>
      <c r="BJ2074" s="11"/>
      <c r="BK2074" s="8"/>
      <c r="BL2074" s="8"/>
      <c r="BM2074" s="8"/>
      <c r="BN2074" s="8"/>
      <c r="BO2074" s="8"/>
      <c r="BP2074" s="8"/>
      <c r="BQ2074" s="8"/>
      <c r="BR2074" s="8"/>
    </row>
    <row r="2075" spans="1:70" x14ac:dyDescent="0.3">
      <c r="A2075" s="43"/>
      <c r="J2075" s="8"/>
      <c r="M2075" s="10"/>
      <c r="P2075" s="9"/>
      <c r="Q2075" s="9"/>
      <c r="U2075" s="8"/>
      <c r="V2075" s="10"/>
      <c r="W2075"/>
      <c r="Z2075"/>
      <c r="AA2075"/>
      <c r="AD2075" s="20"/>
      <c r="AE2075" s="20"/>
      <c r="AI2075" s="8"/>
      <c r="AJ2075" s="8"/>
      <c r="AK2075" s="8"/>
      <c r="AL2075" s="8"/>
      <c r="AM2075" s="11"/>
      <c r="AN2075" s="11"/>
      <c r="AP2075" s="8"/>
      <c r="AQ2075" s="8"/>
      <c r="AR2075" s="8"/>
      <c r="AS2075" s="8"/>
      <c r="AT2075" s="8"/>
      <c r="AU2075" s="8"/>
      <c r="AV2075" s="8"/>
      <c r="BF2075" s="8"/>
      <c r="BG2075" s="8"/>
      <c r="BH2075" s="8"/>
      <c r="BI2075" s="11"/>
      <c r="BJ2075" s="11"/>
      <c r="BK2075" s="8"/>
      <c r="BL2075" s="8"/>
      <c r="BM2075" s="8"/>
      <c r="BN2075" s="8"/>
      <c r="BO2075" s="8"/>
      <c r="BP2075" s="8"/>
      <c r="BQ2075" s="8"/>
      <c r="BR2075" s="8"/>
    </row>
    <row r="2076" spans="1:70" x14ac:dyDescent="0.3">
      <c r="A2076" s="43"/>
      <c r="J2076" s="8"/>
      <c r="M2076" s="10"/>
      <c r="P2076" s="9"/>
      <c r="Q2076" s="9"/>
      <c r="U2076" s="8"/>
      <c r="V2076" s="10"/>
      <c r="W2076"/>
      <c r="Z2076"/>
      <c r="AA2076"/>
      <c r="AD2076" s="20"/>
      <c r="AE2076" s="20"/>
      <c r="AI2076" s="8"/>
      <c r="AJ2076" s="8"/>
      <c r="AK2076" s="8"/>
      <c r="AL2076" s="8"/>
      <c r="AM2076" s="11"/>
      <c r="AN2076" s="11"/>
      <c r="AP2076" s="8"/>
      <c r="AQ2076" s="8"/>
      <c r="AR2076" s="8"/>
      <c r="AS2076" s="8"/>
      <c r="AT2076" s="8"/>
      <c r="AU2076" s="8"/>
      <c r="AV2076" s="8"/>
      <c r="BF2076" s="8"/>
      <c r="BG2076" s="8"/>
      <c r="BH2076" s="8"/>
      <c r="BI2076" s="11"/>
      <c r="BJ2076" s="11"/>
      <c r="BK2076" s="8"/>
      <c r="BL2076" s="8"/>
      <c r="BM2076" s="8"/>
      <c r="BN2076" s="8"/>
      <c r="BO2076" s="8"/>
      <c r="BP2076" s="8"/>
      <c r="BQ2076" s="8"/>
      <c r="BR2076" s="8"/>
    </row>
    <row r="2077" spans="1:70" x14ac:dyDescent="0.3">
      <c r="A2077" s="43"/>
      <c r="J2077" s="8"/>
      <c r="M2077" s="10"/>
      <c r="P2077" s="9"/>
      <c r="Q2077" s="9"/>
      <c r="U2077" s="8"/>
      <c r="V2077" s="10"/>
      <c r="W2077"/>
      <c r="Z2077"/>
      <c r="AA2077"/>
      <c r="AD2077" s="20"/>
      <c r="AE2077" s="20"/>
      <c r="AI2077" s="8"/>
      <c r="AJ2077" s="8"/>
      <c r="AK2077" s="8"/>
      <c r="AL2077" s="8"/>
      <c r="AM2077" s="11"/>
      <c r="AN2077" s="11"/>
      <c r="AP2077" s="8"/>
      <c r="AQ2077" s="8"/>
      <c r="AR2077" s="8"/>
      <c r="AS2077" s="8"/>
      <c r="AT2077" s="8"/>
      <c r="AU2077" s="8"/>
      <c r="AV2077" s="8"/>
      <c r="BF2077" s="8"/>
      <c r="BG2077" s="8"/>
      <c r="BH2077" s="8"/>
      <c r="BI2077" s="11"/>
      <c r="BJ2077" s="11"/>
      <c r="BK2077" s="8"/>
      <c r="BL2077" s="8"/>
      <c r="BM2077" s="8"/>
      <c r="BN2077" s="8"/>
      <c r="BO2077" s="8"/>
      <c r="BP2077" s="8"/>
      <c r="BQ2077" s="8"/>
      <c r="BR2077" s="8"/>
    </row>
    <row r="2078" spans="1:70" x14ac:dyDescent="0.3">
      <c r="A2078" s="43"/>
      <c r="J2078" s="8"/>
      <c r="M2078" s="10"/>
      <c r="P2078" s="9"/>
      <c r="Q2078" s="9"/>
      <c r="U2078" s="8"/>
      <c r="V2078" s="10"/>
      <c r="W2078"/>
      <c r="Z2078"/>
      <c r="AA2078"/>
      <c r="AD2078" s="20"/>
      <c r="AE2078" s="20"/>
      <c r="AI2078" s="8"/>
      <c r="AJ2078" s="8"/>
      <c r="AK2078" s="8"/>
      <c r="AL2078" s="8"/>
      <c r="AM2078" s="11"/>
      <c r="AN2078" s="11"/>
      <c r="AP2078" s="8"/>
      <c r="AQ2078" s="8"/>
      <c r="AR2078" s="8"/>
      <c r="AS2078" s="8"/>
      <c r="AT2078" s="8"/>
      <c r="AU2078" s="8"/>
      <c r="AV2078" s="8"/>
      <c r="BF2078" s="8"/>
      <c r="BG2078" s="8"/>
      <c r="BH2078" s="8"/>
      <c r="BI2078" s="11"/>
      <c r="BJ2078" s="11"/>
      <c r="BK2078" s="8"/>
      <c r="BL2078" s="8"/>
      <c r="BM2078" s="8"/>
      <c r="BN2078" s="8"/>
      <c r="BO2078" s="8"/>
      <c r="BP2078" s="8"/>
      <c r="BQ2078" s="8"/>
      <c r="BR2078" s="8"/>
    </row>
    <row r="2079" spans="1:70" x14ac:dyDescent="0.3">
      <c r="A2079" s="43"/>
      <c r="J2079" s="8"/>
      <c r="M2079" s="10"/>
      <c r="P2079" s="9"/>
      <c r="Q2079" s="9"/>
      <c r="U2079" s="8"/>
      <c r="V2079" s="10"/>
      <c r="W2079"/>
      <c r="Z2079"/>
      <c r="AA2079"/>
      <c r="AD2079" s="20"/>
      <c r="AE2079" s="20"/>
      <c r="AI2079" s="8"/>
      <c r="AJ2079" s="8"/>
      <c r="AK2079" s="8"/>
      <c r="AL2079" s="8"/>
      <c r="AM2079" s="11"/>
      <c r="AN2079" s="11"/>
      <c r="AP2079" s="8"/>
      <c r="AQ2079" s="8"/>
      <c r="AR2079" s="8"/>
      <c r="AS2079" s="8"/>
      <c r="AT2079" s="8"/>
      <c r="AU2079" s="8"/>
      <c r="AV2079" s="8"/>
      <c r="BF2079" s="8"/>
      <c r="BG2079" s="8"/>
      <c r="BH2079" s="8"/>
      <c r="BI2079" s="11"/>
      <c r="BJ2079" s="11"/>
      <c r="BK2079" s="8"/>
      <c r="BL2079" s="8"/>
      <c r="BM2079" s="8"/>
      <c r="BN2079" s="8"/>
      <c r="BO2079" s="8"/>
      <c r="BP2079" s="8"/>
      <c r="BQ2079" s="8"/>
      <c r="BR2079" s="8"/>
    </row>
    <row r="2080" spans="1:70" x14ac:dyDescent="0.3">
      <c r="A2080" s="43"/>
      <c r="J2080" s="8"/>
      <c r="M2080" s="10"/>
      <c r="P2080" s="9"/>
      <c r="Q2080" s="9"/>
      <c r="U2080" s="8"/>
      <c r="V2080" s="10"/>
      <c r="W2080"/>
      <c r="Z2080"/>
      <c r="AA2080"/>
      <c r="AD2080" s="20"/>
      <c r="AE2080" s="20"/>
      <c r="AI2080" s="8"/>
      <c r="AJ2080" s="8"/>
      <c r="AK2080" s="8"/>
      <c r="AL2080" s="8"/>
      <c r="AM2080" s="11"/>
      <c r="AN2080" s="11"/>
      <c r="AP2080" s="8"/>
      <c r="AQ2080" s="8"/>
      <c r="AR2080" s="8"/>
      <c r="AS2080" s="8"/>
      <c r="AT2080" s="8"/>
      <c r="AU2080" s="8"/>
      <c r="AV2080" s="8"/>
      <c r="BF2080" s="8"/>
      <c r="BG2080" s="8"/>
      <c r="BH2080" s="8"/>
      <c r="BI2080" s="11"/>
      <c r="BJ2080" s="11"/>
      <c r="BK2080" s="8"/>
      <c r="BL2080" s="8"/>
      <c r="BM2080" s="8"/>
      <c r="BN2080" s="8"/>
      <c r="BO2080" s="8"/>
      <c r="BP2080" s="8"/>
      <c r="BQ2080" s="8"/>
      <c r="BR2080" s="8"/>
    </row>
    <row r="2081" spans="1:70" x14ac:dyDescent="0.3">
      <c r="A2081" s="43"/>
      <c r="J2081" s="8"/>
      <c r="M2081" s="10"/>
      <c r="P2081" s="9"/>
      <c r="Q2081" s="9"/>
      <c r="U2081" s="8"/>
      <c r="V2081" s="10"/>
      <c r="W2081"/>
      <c r="Z2081"/>
      <c r="AA2081"/>
      <c r="AD2081" s="20"/>
      <c r="AE2081" s="20"/>
      <c r="AI2081" s="8"/>
      <c r="AJ2081" s="8"/>
      <c r="AK2081" s="8"/>
      <c r="AL2081" s="8"/>
      <c r="AM2081" s="11"/>
      <c r="AN2081" s="11"/>
      <c r="AP2081" s="8"/>
      <c r="AQ2081" s="8"/>
      <c r="AR2081" s="8"/>
      <c r="AS2081" s="8"/>
      <c r="AT2081" s="8"/>
      <c r="AU2081" s="8"/>
      <c r="AV2081" s="8"/>
      <c r="BF2081" s="8"/>
      <c r="BG2081" s="8"/>
      <c r="BH2081" s="8"/>
      <c r="BI2081" s="11"/>
      <c r="BJ2081" s="11"/>
      <c r="BK2081" s="8"/>
      <c r="BL2081" s="8"/>
      <c r="BM2081" s="8"/>
      <c r="BN2081" s="8"/>
      <c r="BO2081" s="8"/>
      <c r="BP2081" s="8"/>
      <c r="BQ2081" s="8"/>
      <c r="BR2081" s="8"/>
    </row>
    <row r="2082" spans="1:70" x14ac:dyDescent="0.3">
      <c r="A2082" s="43"/>
      <c r="J2082" s="8"/>
      <c r="M2082" s="10"/>
      <c r="P2082" s="9"/>
      <c r="Q2082" s="9"/>
      <c r="U2082" s="8"/>
      <c r="V2082" s="10"/>
      <c r="W2082"/>
      <c r="Z2082"/>
      <c r="AA2082"/>
      <c r="AD2082" s="20"/>
      <c r="AE2082" s="20"/>
      <c r="AI2082" s="8"/>
      <c r="AJ2082" s="8"/>
      <c r="AK2082" s="8"/>
      <c r="AL2082" s="8"/>
      <c r="AM2082" s="11"/>
      <c r="AN2082" s="11"/>
      <c r="AP2082" s="8"/>
      <c r="AQ2082" s="8"/>
      <c r="AR2082" s="8"/>
      <c r="AS2082" s="8"/>
      <c r="AT2082" s="8"/>
      <c r="AU2082" s="8"/>
      <c r="AV2082" s="8"/>
      <c r="BF2082" s="8"/>
      <c r="BG2082" s="8"/>
      <c r="BH2082" s="8"/>
      <c r="BI2082" s="11"/>
      <c r="BJ2082" s="11"/>
      <c r="BK2082" s="8"/>
      <c r="BL2082" s="8"/>
      <c r="BM2082" s="8"/>
      <c r="BN2082" s="8"/>
      <c r="BO2082" s="8"/>
      <c r="BP2082" s="8"/>
      <c r="BQ2082" s="8"/>
      <c r="BR2082" s="8"/>
    </row>
    <row r="2083" spans="1:70" x14ac:dyDescent="0.3">
      <c r="A2083" s="43"/>
      <c r="J2083" s="8"/>
      <c r="M2083" s="10"/>
      <c r="P2083" s="9"/>
      <c r="Q2083" s="9"/>
      <c r="U2083" s="8"/>
      <c r="V2083" s="10"/>
      <c r="W2083"/>
      <c r="Z2083"/>
      <c r="AA2083"/>
      <c r="AD2083" s="20"/>
      <c r="AE2083" s="20"/>
      <c r="AI2083" s="8"/>
      <c r="AJ2083" s="8"/>
      <c r="AK2083" s="8"/>
      <c r="AL2083" s="8"/>
      <c r="AM2083" s="11"/>
      <c r="AN2083" s="11"/>
      <c r="AP2083" s="8"/>
      <c r="AQ2083" s="8"/>
      <c r="AR2083" s="8"/>
      <c r="AS2083" s="8"/>
      <c r="AT2083" s="8"/>
      <c r="AU2083" s="8"/>
      <c r="AV2083" s="8"/>
      <c r="BF2083" s="8"/>
      <c r="BG2083" s="8"/>
      <c r="BH2083" s="8"/>
      <c r="BI2083" s="11"/>
      <c r="BJ2083" s="11"/>
      <c r="BK2083" s="8"/>
      <c r="BL2083" s="8"/>
      <c r="BM2083" s="8"/>
      <c r="BN2083" s="8"/>
      <c r="BO2083" s="8"/>
      <c r="BP2083" s="8"/>
      <c r="BQ2083" s="8"/>
      <c r="BR2083" s="8"/>
    </row>
    <row r="2084" spans="1:70" x14ac:dyDescent="0.3">
      <c r="A2084" s="43"/>
      <c r="J2084" s="8"/>
      <c r="M2084" s="10"/>
      <c r="P2084" s="9"/>
      <c r="Q2084" s="9"/>
      <c r="U2084" s="8"/>
      <c r="V2084" s="10"/>
      <c r="W2084"/>
      <c r="Z2084"/>
      <c r="AA2084"/>
      <c r="AD2084" s="20"/>
      <c r="AE2084" s="20"/>
      <c r="AI2084" s="8"/>
      <c r="AJ2084" s="8"/>
      <c r="AK2084" s="8"/>
      <c r="AL2084" s="8"/>
      <c r="AM2084" s="11"/>
      <c r="AN2084" s="11"/>
      <c r="AP2084" s="8"/>
      <c r="AQ2084" s="8"/>
      <c r="AR2084" s="8"/>
      <c r="AS2084" s="8"/>
      <c r="AT2084" s="8"/>
      <c r="AU2084" s="8"/>
      <c r="AV2084" s="8"/>
      <c r="BF2084" s="8"/>
      <c r="BG2084" s="8"/>
      <c r="BH2084" s="8"/>
      <c r="BI2084" s="11"/>
      <c r="BJ2084" s="11"/>
      <c r="BK2084" s="8"/>
      <c r="BL2084" s="8"/>
      <c r="BM2084" s="8"/>
      <c r="BN2084" s="8"/>
      <c r="BO2084" s="8"/>
      <c r="BP2084" s="8"/>
      <c r="BQ2084" s="8"/>
      <c r="BR2084" s="8"/>
    </row>
    <row r="2085" spans="1:70" x14ac:dyDescent="0.3">
      <c r="A2085" s="43"/>
      <c r="J2085" s="8"/>
      <c r="M2085" s="10"/>
      <c r="P2085" s="9"/>
      <c r="Q2085" s="9"/>
      <c r="U2085" s="8"/>
      <c r="V2085" s="10"/>
      <c r="W2085"/>
      <c r="Z2085"/>
      <c r="AA2085"/>
      <c r="AD2085" s="20"/>
      <c r="AE2085" s="20"/>
      <c r="AI2085" s="8"/>
      <c r="AJ2085" s="8"/>
      <c r="AK2085" s="8"/>
      <c r="AL2085" s="8"/>
      <c r="AM2085" s="11"/>
      <c r="AN2085" s="11"/>
      <c r="AP2085" s="8"/>
      <c r="AQ2085" s="8"/>
      <c r="AR2085" s="8"/>
      <c r="AS2085" s="8"/>
      <c r="AT2085" s="8"/>
      <c r="AU2085" s="8"/>
      <c r="AV2085" s="8"/>
      <c r="BF2085" s="8"/>
      <c r="BG2085" s="8"/>
      <c r="BH2085" s="8"/>
      <c r="BI2085" s="11"/>
      <c r="BJ2085" s="11"/>
      <c r="BK2085" s="8"/>
      <c r="BL2085" s="8"/>
      <c r="BM2085" s="8"/>
      <c r="BN2085" s="8"/>
      <c r="BO2085" s="8"/>
      <c r="BP2085" s="8"/>
      <c r="BQ2085" s="8"/>
      <c r="BR2085" s="8"/>
    </row>
    <row r="2086" spans="1:70" x14ac:dyDescent="0.3">
      <c r="A2086" s="43"/>
      <c r="J2086" s="8"/>
      <c r="M2086" s="10"/>
      <c r="P2086" s="9"/>
      <c r="Q2086" s="9"/>
      <c r="U2086" s="8"/>
      <c r="V2086" s="10"/>
      <c r="W2086"/>
      <c r="Z2086"/>
      <c r="AA2086"/>
      <c r="AD2086" s="20"/>
      <c r="AE2086" s="20"/>
      <c r="AI2086" s="8"/>
      <c r="AJ2086" s="8"/>
      <c r="AK2086" s="8"/>
      <c r="AL2086" s="8"/>
      <c r="AM2086" s="11"/>
      <c r="AN2086" s="11"/>
      <c r="AP2086" s="8"/>
      <c r="AQ2086" s="8"/>
      <c r="AR2086" s="8"/>
      <c r="AS2086" s="8"/>
      <c r="AT2086" s="8"/>
      <c r="AU2086" s="8"/>
      <c r="AV2086" s="8"/>
      <c r="BF2086" s="8"/>
      <c r="BG2086" s="8"/>
      <c r="BH2086" s="8"/>
      <c r="BI2086" s="11"/>
      <c r="BJ2086" s="11"/>
      <c r="BK2086" s="8"/>
      <c r="BL2086" s="8"/>
      <c r="BM2086" s="8"/>
      <c r="BN2086" s="8"/>
      <c r="BO2086" s="8"/>
      <c r="BP2086" s="8"/>
      <c r="BQ2086" s="8"/>
      <c r="BR2086" s="8"/>
    </row>
    <row r="2087" spans="1:70" x14ac:dyDescent="0.3">
      <c r="A2087" s="43"/>
      <c r="J2087" s="8"/>
      <c r="M2087" s="10"/>
      <c r="P2087" s="9"/>
      <c r="Q2087" s="9"/>
      <c r="U2087" s="8"/>
      <c r="V2087" s="10"/>
      <c r="W2087"/>
      <c r="Z2087"/>
      <c r="AA2087"/>
      <c r="AD2087" s="20"/>
      <c r="AE2087" s="20"/>
      <c r="AI2087" s="8"/>
      <c r="AJ2087" s="8"/>
      <c r="AK2087" s="8"/>
      <c r="AL2087" s="8"/>
      <c r="AM2087" s="11"/>
      <c r="AN2087" s="11"/>
      <c r="AP2087" s="8"/>
      <c r="AQ2087" s="8"/>
      <c r="AR2087" s="8"/>
      <c r="AS2087" s="8"/>
      <c r="AT2087" s="8"/>
      <c r="AU2087" s="8"/>
      <c r="AV2087" s="8"/>
      <c r="BF2087" s="8"/>
      <c r="BG2087" s="8"/>
      <c r="BH2087" s="8"/>
      <c r="BI2087" s="11"/>
      <c r="BJ2087" s="11"/>
      <c r="BK2087" s="8"/>
      <c r="BL2087" s="8"/>
      <c r="BM2087" s="8"/>
      <c r="BN2087" s="8"/>
      <c r="BO2087" s="8"/>
      <c r="BP2087" s="8"/>
      <c r="BQ2087" s="8"/>
      <c r="BR2087" s="8"/>
    </row>
    <row r="2088" spans="1:70" x14ac:dyDescent="0.3">
      <c r="A2088" s="43"/>
      <c r="J2088" s="8"/>
      <c r="M2088" s="10"/>
      <c r="P2088" s="9"/>
      <c r="Q2088" s="9"/>
      <c r="U2088" s="8"/>
      <c r="V2088" s="10"/>
      <c r="W2088"/>
      <c r="Z2088"/>
      <c r="AA2088"/>
      <c r="AD2088" s="20"/>
      <c r="AE2088" s="20"/>
      <c r="AI2088" s="8"/>
      <c r="AJ2088" s="8"/>
      <c r="AK2088" s="8"/>
      <c r="AL2088" s="8"/>
      <c r="AM2088" s="11"/>
      <c r="AN2088" s="11"/>
      <c r="AP2088" s="8"/>
      <c r="AQ2088" s="8"/>
      <c r="AR2088" s="8"/>
      <c r="AS2088" s="8"/>
      <c r="AT2088" s="8"/>
      <c r="AU2088" s="8"/>
      <c r="AV2088" s="8"/>
      <c r="BF2088" s="8"/>
      <c r="BG2088" s="8"/>
      <c r="BH2088" s="8"/>
      <c r="BI2088" s="11"/>
      <c r="BJ2088" s="11"/>
      <c r="BK2088" s="8"/>
      <c r="BL2088" s="8"/>
      <c r="BM2088" s="8"/>
      <c r="BN2088" s="8"/>
      <c r="BO2088" s="8"/>
      <c r="BP2088" s="8"/>
      <c r="BQ2088" s="8"/>
      <c r="BR2088" s="8"/>
    </row>
    <row r="2089" spans="1:70" x14ac:dyDescent="0.3">
      <c r="A2089" s="43"/>
      <c r="J2089" s="8"/>
      <c r="M2089" s="10"/>
      <c r="P2089" s="9"/>
      <c r="Q2089" s="9"/>
      <c r="U2089" s="8"/>
      <c r="V2089" s="10"/>
      <c r="W2089"/>
      <c r="Z2089"/>
      <c r="AA2089"/>
      <c r="AD2089" s="20"/>
      <c r="AE2089" s="20"/>
      <c r="AI2089" s="8"/>
      <c r="AJ2089" s="8"/>
      <c r="AK2089" s="8"/>
      <c r="AL2089" s="8"/>
      <c r="AM2089" s="11"/>
      <c r="AN2089" s="11"/>
      <c r="AP2089" s="8"/>
      <c r="AQ2089" s="8"/>
      <c r="AR2089" s="8"/>
      <c r="AS2089" s="8"/>
      <c r="AT2089" s="8"/>
      <c r="AU2089" s="8"/>
      <c r="AV2089" s="8"/>
      <c r="BF2089" s="8"/>
      <c r="BG2089" s="8"/>
      <c r="BH2089" s="8"/>
      <c r="BI2089" s="11"/>
      <c r="BJ2089" s="11"/>
      <c r="BK2089" s="8"/>
      <c r="BL2089" s="8"/>
      <c r="BM2089" s="8"/>
      <c r="BN2089" s="8"/>
      <c r="BO2089" s="8"/>
      <c r="BP2089" s="8"/>
      <c r="BQ2089" s="8"/>
      <c r="BR2089" s="8"/>
    </row>
    <row r="2090" spans="1:70" x14ac:dyDescent="0.3">
      <c r="A2090" s="43"/>
      <c r="J2090" s="8"/>
      <c r="M2090" s="10"/>
      <c r="P2090" s="9"/>
      <c r="Q2090" s="9"/>
      <c r="U2090" s="8"/>
      <c r="V2090" s="10"/>
      <c r="W2090"/>
      <c r="Z2090"/>
      <c r="AA2090"/>
      <c r="AD2090" s="20"/>
      <c r="AE2090" s="20"/>
      <c r="AI2090" s="8"/>
      <c r="AJ2090" s="8"/>
      <c r="AK2090" s="8"/>
      <c r="AL2090" s="8"/>
      <c r="AM2090" s="11"/>
      <c r="AN2090" s="11"/>
      <c r="AP2090" s="8"/>
      <c r="AQ2090" s="8"/>
      <c r="AR2090" s="8"/>
      <c r="AS2090" s="8"/>
      <c r="AT2090" s="8"/>
      <c r="AU2090" s="8"/>
      <c r="AV2090" s="8"/>
      <c r="BF2090" s="8"/>
      <c r="BG2090" s="8"/>
      <c r="BH2090" s="8"/>
      <c r="BI2090" s="11"/>
      <c r="BJ2090" s="11"/>
      <c r="BK2090" s="8"/>
      <c r="BL2090" s="8"/>
      <c r="BM2090" s="8"/>
      <c r="BN2090" s="8"/>
      <c r="BO2090" s="8"/>
      <c r="BP2090" s="8"/>
      <c r="BQ2090" s="8"/>
      <c r="BR2090" s="8"/>
    </row>
    <row r="2091" spans="1:70" x14ac:dyDescent="0.3">
      <c r="A2091" s="43"/>
      <c r="J2091" s="8"/>
      <c r="M2091" s="10"/>
      <c r="P2091" s="9"/>
      <c r="Q2091" s="9"/>
      <c r="U2091" s="8"/>
      <c r="V2091" s="10"/>
      <c r="W2091"/>
      <c r="Z2091"/>
      <c r="AA2091"/>
      <c r="AD2091" s="20"/>
      <c r="AE2091" s="20"/>
      <c r="AI2091" s="8"/>
      <c r="AJ2091" s="8"/>
      <c r="AK2091" s="8"/>
      <c r="AL2091" s="8"/>
      <c r="AM2091" s="11"/>
      <c r="AN2091" s="11"/>
      <c r="AP2091" s="8"/>
      <c r="AQ2091" s="8"/>
      <c r="AR2091" s="8"/>
      <c r="AS2091" s="8"/>
      <c r="AT2091" s="8"/>
      <c r="AU2091" s="8"/>
      <c r="AV2091" s="8"/>
      <c r="BF2091" s="8"/>
      <c r="BG2091" s="8"/>
      <c r="BH2091" s="8"/>
      <c r="BI2091" s="11"/>
      <c r="BJ2091" s="11"/>
      <c r="BK2091" s="8"/>
      <c r="BL2091" s="8"/>
      <c r="BM2091" s="8"/>
      <c r="BN2091" s="8"/>
      <c r="BO2091" s="8"/>
      <c r="BP2091" s="8"/>
      <c r="BQ2091" s="8"/>
      <c r="BR2091" s="8"/>
    </row>
    <row r="2092" spans="1:70" x14ac:dyDescent="0.3">
      <c r="A2092" s="43"/>
      <c r="J2092" s="8"/>
      <c r="M2092" s="10"/>
      <c r="P2092" s="9"/>
      <c r="Q2092" s="9"/>
      <c r="U2092" s="8"/>
      <c r="V2092" s="10"/>
      <c r="W2092"/>
      <c r="Z2092"/>
      <c r="AA2092"/>
      <c r="AD2092" s="20"/>
      <c r="AE2092" s="20"/>
      <c r="AI2092" s="8"/>
      <c r="AJ2092" s="8"/>
      <c r="AK2092" s="8"/>
      <c r="AL2092" s="8"/>
      <c r="AM2092" s="11"/>
      <c r="AN2092" s="11"/>
      <c r="AP2092" s="8"/>
      <c r="AQ2092" s="8"/>
      <c r="AR2092" s="8"/>
      <c r="AS2092" s="8"/>
      <c r="AT2092" s="8"/>
      <c r="AU2092" s="8"/>
      <c r="AV2092" s="8"/>
      <c r="BF2092" s="8"/>
      <c r="BG2092" s="8"/>
      <c r="BH2092" s="8"/>
      <c r="BI2092" s="11"/>
      <c r="BJ2092" s="11"/>
      <c r="BK2092" s="8"/>
      <c r="BL2092" s="8"/>
      <c r="BM2092" s="8"/>
      <c r="BN2092" s="8"/>
      <c r="BO2092" s="8"/>
      <c r="BP2092" s="8"/>
      <c r="BQ2092" s="8"/>
      <c r="BR2092" s="8"/>
    </row>
    <row r="2093" spans="1:70" x14ac:dyDescent="0.3">
      <c r="A2093" s="43"/>
      <c r="J2093" s="8"/>
      <c r="M2093" s="10"/>
      <c r="P2093" s="9"/>
      <c r="Q2093" s="9"/>
      <c r="U2093" s="8"/>
      <c r="V2093" s="10"/>
      <c r="W2093"/>
      <c r="Z2093"/>
      <c r="AA2093"/>
      <c r="AD2093" s="20"/>
      <c r="AE2093" s="20"/>
      <c r="AI2093" s="8"/>
      <c r="AJ2093" s="8"/>
      <c r="AK2093" s="8"/>
      <c r="AL2093" s="8"/>
      <c r="AM2093" s="11"/>
      <c r="AN2093" s="11"/>
      <c r="AP2093" s="8"/>
      <c r="AQ2093" s="8"/>
      <c r="AR2093" s="8"/>
      <c r="AS2093" s="8"/>
      <c r="AT2093" s="8"/>
      <c r="AU2093" s="8"/>
      <c r="AV2093" s="8"/>
      <c r="BF2093" s="8"/>
      <c r="BG2093" s="8"/>
      <c r="BH2093" s="8"/>
      <c r="BI2093" s="11"/>
      <c r="BJ2093" s="11"/>
      <c r="BK2093" s="8"/>
      <c r="BL2093" s="8"/>
      <c r="BM2093" s="8"/>
      <c r="BN2093" s="8"/>
      <c r="BO2093" s="8"/>
      <c r="BP2093" s="8"/>
      <c r="BQ2093" s="8"/>
      <c r="BR2093" s="8"/>
    </row>
    <row r="2094" spans="1:70" x14ac:dyDescent="0.3">
      <c r="A2094" s="43"/>
      <c r="J2094" s="8"/>
      <c r="M2094" s="10"/>
      <c r="P2094" s="9"/>
      <c r="Q2094" s="9"/>
      <c r="U2094" s="8"/>
      <c r="V2094" s="10"/>
      <c r="W2094"/>
      <c r="Z2094"/>
      <c r="AA2094"/>
      <c r="AD2094" s="20"/>
      <c r="AE2094" s="20"/>
      <c r="AI2094" s="8"/>
      <c r="AJ2094" s="8"/>
      <c r="AK2094" s="8"/>
      <c r="AL2094" s="8"/>
      <c r="AM2094" s="11"/>
      <c r="AN2094" s="11"/>
      <c r="AP2094" s="8"/>
      <c r="AQ2094" s="8"/>
      <c r="AR2094" s="8"/>
      <c r="AS2094" s="8"/>
      <c r="AT2094" s="8"/>
      <c r="AU2094" s="8"/>
      <c r="AV2094" s="8"/>
      <c r="BF2094" s="8"/>
      <c r="BG2094" s="8"/>
      <c r="BH2094" s="8"/>
      <c r="BI2094" s="11"/>
      <c r="BJ2094" s="11"/>
      <c r="BK2094" s="8"/>
      <c r="BL2094" s="8"/>
      <c r="BM2094" s="8"/>
      <c r="BN2094" s="8"/>
      <c r="BO2094" s="8"/>
      <c r="BP2094" s="8"/>
      <c r="BQ2094" s="8"/>
      <c r="BR2094" s="8"/>
    </row>
    <row r="2095" spans="1:70" x14ac:dyDescent="0.3">
      <c r="A2095" s="43"/>
      <c r="J2095" s="8"/>
      <c r="M2095" s="10"/>
      <c r="P2095" s="9"/>
      <c r="Q2095" s="9"/>
      <c r="U2095" s="8"/>
      <c r="V2095" s="10"/>
      <c r="W2095"/>
      <c r="Z2095"/>
      <c r="AA2095"/>
      <c r="AD2095" s="20"/>
      <c r="AE2095" s="20"/>
      <c r="AI2095" s="8"/>
      <c r="AJ2095" s="8"/>
      <c r="AK2095" s="8"/>
      <c r="AL2095" s="8"/>
      <c r="AM2095" s="11"/>
      <c r="AN2095" s="11"/>
      <c r="AP2095" s="8"/>
      <c r="AQ2095" s="8"/>
      <c r="AR2095" s="8"/>
      <c r="AS2095" s="8"/>
      <c r="AT2095" s="8"/>
      <c r="AU2095" s="8"/>
      <c r="AV2095" s="8"/>
      <c r="BF2095" s="8"/>
      <c r="BG2095" s="8"/>
      <c r="BH2095" s="8"/>
      <c r="BI2095" s="11"/>
      <c r="BJ2095" s="11"/>
      <c r="BK2095" s="8"/>
      <c r="BL2095" s="8"/>
      <c r="BM2095" s="8"/>
      <c r="BN2095" s="8"/>
      <c r="BO2095" s="8"/>
      <c r="BP2095" s="8"/>
      <c r="BQ2095" s="8"/>
      <c r="BR2095" s="8"/>
    </row>
    <row r="2096" spans="1:70" x14ac:dyDescent="0.3">
      <c r="A2096" s="43"/>
      <c r="J2096" s="8"/>
      <c r="M2096" s="10"/>
      <c r="P2096" s="9"/>
      <c r="Q2096" s="9"/>
      <c r="U2096" s="8"/>
      <c r="V2096" s="10"/>
      <c r="W2096"/>
      <c r="Z2096"/>
      <c r="AA2096"/>
      <c r="AD2096" s="20"/>
      <c r="AE2096" s="20"/>
      <c r="AI2096" s="8"/>
      <c r="AJ2096" s="8"/>
      <c r="AK2096" s="8"/>
      <c r="AL2096" s="8"/>
      <c r="AM2096" s="11"/>
      <c r="AN2096" s="11"/>
      <c r="AP2096" s="8"/>
      <c r="AQ2096" s="8"/>
      <c r="AR2096" s="8"/>
      <c r="AS2096" s="8"/>
      <c r="AT2096" s="8"/>
      <c r="AU2096" s="8"/>
      <c r="AV2096" s="8"/>
      <c r="BF2096" s="8"/>
      <c r="BG2096" s="8"/>
      <c r="BH2096" s="8"/>
      <c r="BI2096" s="11"/>
      <c r="BJ2096" s="11"/>
      <c r="BK2096" s="8"/>
      <c r="BL2096" s="8"/>
      <c r="BM2096" s="8"/>
      <c r="BN2096" s="8"/>
      <c r="BO2096" s="8"/>
      <c r="BP2096" s="8"/>
      <c r="BQ2096" s="8"/>
      <c r="BR2096" s="8"/>
    </row>
    <row r="2097" spans="1:70" x14ac:dyDescent="0.3">
      <c r="A2097" s="43"/>
      <c r="J2097" s="8"/>
      <c r="M2097" s="10"/>
      <c r="P2097" s="9"/>
      <c r="Q2097" s="9"/>
      <c r="U2097" s="8"/>
      <c r="V2097" s="10"/>
      <c r="W2097"/>
      <c r="Z2097"/>
      <c r="AA2097"/>
      <c r="AD2097" s="20"/>
      <c r="AE2097" s="20"/>
      <c r="AI2097" s="8"/>
      <c r="AJ2097" s="8"/>
      <c r="AK2097" s="8"/>
      <c r="AL2097" s="8"/>
      <c r="AM2097" s="11"/>
      <c r="AN2097" s="11"/>
      <c r="AP2097" s="8"/>
      <c r="AQ2097" s="8"/>
      <c r="AR2097" s="8"/>
      <c r="AS2097" s="8"/>
      <c r="AT2097" s="8"/>
      <c r="AU2097" s="8"/>
      <c r="AV2097" s="8"/>
      <c r="BF2097" s="8"/>
      <c r="BG2097" s="8"/>
      <c r="BH2097" s="8"/>
      <c r="BI2097" s="11"/>
      <c r="BJ2097" s="11"/>
      <c r="BK2097" s="8"/>
      <c r="BL2097" s="8"/>
      <c r="BM2097" s="8"/>
      <c r="BN2097" s="8"/>
      <c r="BO2097" s="8"/>
      <c r="BP2097" s="8"/>
      <c r="BQ2097" s="8"/>
      <c r="BR2097" s="8"/>
    </row>
    <row r="2098" spans="1:70" x14ac:dyDescent="0.3">
      <c r="A2098" s="43"/>
      <c r="J2098" s="8"/>
      <c r="M2098" s="10"/>
      <c r="P2098" s="9"/>
      <c r="Q2098" s="9"/>
      <c r="U2098" s="8"/>
      <c r="V2098" s="10"/>
      <c r="W2098"/>
      <c r="Z2098"/>
      <c r="AA2098"/>
      <c r="AD2098" s="20"/>
      <c r="AE2098" s="20"/>
      <c r="AI2098" s="8"/>
      <c r="AJ2098" s="8"/>
      <c r="AK2098" s="8"/>
      <c r="AL2098" s="8"/>
      <c r="AM2098" s="11"/>
      <c r="AN2098" s="11"/>
      <c r="AP2098" s="8"/>
      <c r="AQ2098" s="8"/>
      <c r="AR2098" s="8"/>
      <c r="AS2098" s="8"/>
      <c r="AT2098" s="8"/>
      <c r="AU2098" s="8"/>
      <c r="AV2098" s="8"/>
      <c r="BF2098" s="8"/>
      <c r="BG2098" s="8"/>
      <c r="BH2098" s="8"/>
      <c r="BI2098" s="11"/>
      <c r="BJ2098" s="11"/>
      <c r="BK2098" s="8"/>
      <c r="BL2098" s="8"/>
      <c r="BM2098" s="8"/>
      <c r="BN2098" s="8"/>
      <c r="BO2098" s="8"/>
      <c r="BP2098" s="8"/>
      <c r="BQ2098" s="8"/>
      <c r="BR2098" s="8"/>
    </row>
    <row r="2099" spans="1:70" x14ac:dyDescent="0.3">
      <c r="A2099" s="43"/>
      <c r="J2099" s="8"/>
      <c r="M2099" s="10"/>
      <c r="P2099" s="9"/>
      <c r="Q2099" s="9"/>
      <c r="U2099" s="8"/>
      <c r="V2099" s="10"/>
      <c r="W2099"/>
      <c r="Z2099"/>
      <c r="AA2099"/>
      <c r="AD2099" s="20"/>
      <c r="AE2099" s="20"/>
      <c r="AI2099" s="8"/>
      <c r="AJ2099" s="8"/>
      <c r="AK2099" s="8"/>
      <c r="AL2099" s="8"/>
      <c r="AM2099" s="11"/>
      <c r="AN2099" s="11"/>
      <c r="AP2099" s="8"/>
      <c r="AQ2099" s="8"/>
      <c r="AR2099" s="8"/>
      <c r="AS2099" s="8"/>
      <c r="AT2099" s="8"/>
      <c r="AU2099" s="8"/>
      <c r="AV2099" s="8"/>
      <c r="BF2099" s="8"/>
      <c r="BG2099" s="8"/>
      <c r="BH2099" s="8"/>
      <c r="BI2099" s="11"/>
      <c r="BJ2099" s="11"/>
      <c r="BK2099" s="8"/>
      <c r="BL2099" s="8"/>
      <c r="BM2099" s="8"/>
      <c r="BN2099" s="8"/>
      <c r="BO2099" s="8"/>
      <c r="BP2099" s="8"/>
      <c r="BQ2099" s="8"/>
      <c r="BR2099" s="8"/>
    </row>
    <row r="2100" spans="1:70" x14ac:dyDescent="0.3">
      <c r="A2100" s="43"/>
      <c r="J2100" s="8"/>
      <c r="M2100" s="10"/>
      <c r="P2100" s="9"/>
      <c r="Q2100" s="9"/>
      <c r="U2100" s="8"/>
      <c r="V2100" s="10"/>
      <c r="W2100"/>
      <c r="Z2100"/>
      <c r="AA2100"/>
      <c r="AD2100" s="20"/>
      <c r="AE2100" s="20"/>
      <c r="AI2100" s="8"/>
      <c r="AJ2100" s="8"/>
      <c r="AK2100" s="8"/>
      <c r="AL2100" s="8"/>
      <c r="AM2100" s="11"/>
      <c r="AN2100" s="11"/>
      <c r="AP2100" s="8"/>
      <c r="AQ2100" s="8"/>
      <c r="AR2100" s="8"/>
      <c r="AS2100" s="8"/>
      <c r="AT2100" s="8"/>
      <c r="AU2100" s="8"/>
      <c r="AV2100" s="8"/>
      <c r="BF2100" s="8"/>
      <c r="BG2100" s="8"/>
      <c r="BH2100" s="8"/>
      <c r="BI2100" s="11"/>
      <c r="BJ2100" s="11"/>
      <c r="BK2100" s="8"/>
      <c r="BL2100" s="8"/>
      <c r="BM2100" s="8"/>
      <c r="BN2100" s="8"/>
      <c r="BO2100" s="8"/>
      <c r="BP2100" s="8"/>
      <c r="BQ2100" s="8"/>
      <c r="BR2100" s="8"/>
    </row>
    <row r="2101" spans="1:70" x14ac:dyDescent="0.3">
      <c r="A2101" s="43"/>
      <c r="J2101" s="8"/>
      <c r="M2101" s="10"/>
      <c r="P2101" s="9"/>
      <c r="Q2101" s="9"/>
      <c r="U2101" s="8"/>
      <c r="V2101" s="10"/>
      <c r="W2101"/>
      <c r="Z2101"/>
      <c r="AA2101"/>
      <c r="AD2101" s="20"/>
      <c r="AE2101" s="20"/>
      <c r="AI2101" s="8"/>
      <c r="AJ2101" s="8"/>
      <c r="AK2101" s="8"/>
      <c r="AL2101" s="8"/>
      <c r="AM2101" s="11"/>
      <c r="AN2101" s="11"/>
      <c r="AP2101" s="8"/>
      <c r="AQ2101" s="8"/>
      <c r="AR2101" s="8"/>
      <c r="AS2101" s="8"/>
      <c r="AT2101" s="8"/>
      <c r="AU2101" s="8"/>
      <c r="AV2101" s="8"/>
      <c r="BF2101" s="8"/>
      <c r="BG2101" s="8"/>
      <c r="BH2101" s="8"/>
      <c r="BI2101" s="11"/>
      <c r="BJ2101" s="11"/>
      <c r="BK2101" s="8"/>
      <c r="BL2101" s="8"/>
      <c r="BM2101" s="8"/>
      <c r="BN2101" s="8"/>
      <c r="BO2101" s="8"/>
      <c r="BP2101" s="8"/>
      <c r="BQ2101" s="8"/>
      <c r="BR2101" s="8"/>
    </row>
    <row r="2102" spans="1:70" x14ac:dyDescent="0.3">
      <c r="A2102" s="43"/>
      <c r="J2102" s="8"/>
      <c r="M2102" s="10"/>
      <c r="P2102" s="9"/>
      <c r="Q2102" s="9"/>
      <c r="U2102" s="8"/>
      <c r="V2102" s="10"/>
      <c r="W2102"/>
      <c r="Z2102"/>
      <c r="AA2102"/>
      <c r="AD2102" s="20"/>
      <c r="AE2102" s="20"/>
      <c r="AI2102" s="8"/>
      <c r="AJ2102" s="8"/>
      <c r="AK2102" s="8"/>
      <c r="AL2102" s="8"/>
      <c r="AM2102" s="11"/>
      <c r="AN2102" s="11"/>
      <c r="AP2102" s="8"/>
      <c r="AQ2102" s="8"/>
      <c r="AR2102" s="8"/>
      <c r="AS2102" s="8"/>
      <c r="AT2102" s="8"/>
      <c r="AU2102" s="8"/>
      <c r="AV2102" s="8"/>
      <c r="BF2102" s="8"/>
      <c r="BG2102" s="8"/>
      <c r="BH2102" s="8"/>
      <c r="BI2102" s="11"/>
      <c r="BJ2102" s="11"/>
      <c r="BK2102" s="8"/>
      <c r="BL2102" s="8"/>
      <c r="BM2102" s="8"/>
      <c r="BN2102" s="8"/>
      <c r="BO2102" s="8"/>
      <c r="BP2102" s="8"/>
      <c r="BQ2102" s="8"/>
      <c r="BR2102" s="8"/>
    </row>
    <row r="2103" spans="1:70" x14ac:dyDescent="0.3">
      <c r="A2103" s="43"/>
      <c r="J2103" s="8"/>
      <c r="M2103" s="10"/>
      <c r="P2103" s="9"/>
      <c r="Q2103" s="9"/>
      <c r="U2103" s="8"/>
      <c r="V2103" s="10"/>
      <c r="W2103"/>
      <c r="Z2103"/>
      <c r="AA2103"/>
      <c r="AD2103" s="20"/>
      <c r="AE2103" s="20"/>
      <c r="AI2103" s="8"/>
      <c r="AJ2103" s="8"/>
      <c r="AK2103" s="8"/>
      <c r="AL2103" s="8"/>
      <c r="AM2103" s="11"/>
      <c r="AN2103" s="11"/>
      <c r="AP2103" s="8"/>
      <c r="AQ2103" s="8"/>
      <c r="AR2103" s="8"/>
      <c r="AS2103" s="8"/>
      <c r="AT2103" s="8"/>
      <c r="AU2103" s="8"/>
      <c r="AV2103" s="8"/>
      <c r="BF2103" s="8"/>
      <c r="BG2103" s="8"/>
      <c r="BH2103" s="8"/>
      <c r="BI2103" s="11"/>
      <c r="BJ2103" s="11"/>
      <c r="BK2103" s="8"/>
      <c r="BL2103" s="8"/>
      <c r="BM2103" s="8"/>
      <c r="BN2103" s="8"/>
      <c r="BO2103" s="8"/>
      <c r="BP2103" s="8"/>
      <c r="BQ2103" s="8"/>
      <c r="BR2103" s="8"/>
    </row>
    <row r="2104" spans="1:70" x14ac:dyDescent="0.3">
      <c r="A2104" s="43"/>
      <c r="J2104" s="8"/>
      <c r="M2104" s="10"/>
      <c r="P2104" s="9"/>
      <c r="Q2104" s="9"/>
      <c r="U2104" s="8"/>
      <c r="V2104" s="10"/>
      <c r="W2104"/>
      <c r="Z2104"/>
      <c r="AA2104"/>
      <c r="AD2104" s="20"/>
      <c r="AE2104" s="20"/>
      <c r="AI2104" s="8"/>
      <c r="AJ2104" s="8"/>
      <c r="AK2104" s="8"/>
      <c r="AL2104" s="8"/>
      <c r="AM2104" s="11"/>
      <c r="AN2104" s="11"/>
      <c r="AP2104" s="8"/>
      <c r="AQ2104" s="8"/>
      <c r="AR2104" s="8"/>
      <c r="AS2104" s="8"/>
      <c r="AT2104" s="8"/>
      <c r="AU2104" s="8"/>
      <c r="AV2104" s="8"/>
      <c r="BF2104" s="8"/>
      <c r="BG2104" s="8"/>
      <c r="BH2104" s="8"/>
      <c r="BI2104" s="11"/>
      <c r="BJ2104" s="11"/>
      <c r="BK2104" s="8"/>
      <c r="BL2104" s="8"/>
      <c r="BM2104" s="8"/>
      <c r="BN2104" s="8"/>
      <c r="BO2104" s="8"/>
      <c r="BP2104" s="8"/>
      <c r="BQ2104" s="8"/>
      <c r="BR2104" s="8"/>
    </row>
    <row r="2105" spans="1:70" x14ac:dyDescent="0.3">
      <c r="A2105" s="43"/>
      <c r="J2105" s="8"/>
      <c r="M2105" s="10"/>
      <c r="P2105" s="9"/>
      <c r="Q2105" s="9"/>
      <c r="U2105" s="8"/>
      <c r="V2105" s="10"/>
      <c r="W2105"/>
      <c r="Z2105"/>
      <c r="AA2105"/>
      <c r="AD2105" s="20"/>
      <c r="AE2105" s="20"/>
      <c r="AI2105" s="8"/>
      <c r="AJ2105" s="8"/>
      <c r="AK2105" s="8"/>
      <c r="AL2105" s="8"/>
      <c r="AM2105" s="11"/>
      <c r="AN2105" s="11"/>
      <c r="AP2105" s="8"/>
      <c r="AQ2105" s="8"/>
      <c r="AR2105" s="8"/>
      <c r="AS2105" s="8"/>
      <c r="AT2105" s="8"/>
      <c r="AU2105" s="8"/>
      <c r="AV2105" s="8"/>
      <c r="BF2105" s="8"/>
      <c r="BG2105" s="8"/>
      <c r="BH2105" s="8"/>
      <c r="BI2105" s="11"/>
      <c r="BJ2105" s="11"/>
      <c r="BK2105" s="8"/>
      <c r="BL2105" s="8"/>
      <c r="BM2105" s="8"/>
      <c r="BN2105" s="8"/>
      <c r="BO2105" s="8"/>
      <c r="BP2105" s="8"/>
      <c r="BQ2105" s="8"/>
      <c r="BR2105" s="8"/>
    </row>
    <row r="2106" spans="1:70" x14ac:dyDescent="0.3">
      <c r="A2106" s="43"/>
      <c r="J2106" s="8"/>
      <c r="M2106" s="10"/>
      <c r="P2106" s="9"/>
      <c r="Q2106" s="9"/>
      <c r="U2106" s="8"/>
      <c r="V2106" s="10"/>
      <c r="W2106"/>
      <c r="Z2106"/>
      <c r="AA2106"/>
      <c r="AD2106" s="20"/>
      <c r="AE2106" s="20"/>
      <c r="AI2106" s="8"/>
      <c r="AJ2106" s="8"/>
      <c r="AK2106" s="8"/>
      <c r="AL2106" s="8"/>
      <c r="AM2106" s="11"/>
      <c r="AN2106" s="11"/>
      <c r="AP2106" s="8"/>
      <c r="AQ2106" s="8"/>
      <c r="AR2106" s="8"/>
      <c r="AS2106" s="8"/>
      <c r="AT2106" s="8"/>
      <c r="AU2106" s="8"/>
      <c r="AV2106" s="8"/>
      <c r="BF2106" s="8"/>
      <c r="BG2106" s="8"/>
      <c r="BH2106" s="8"/>
      <c r="BI2106" s="11"/>
      <c r="BJ2106" s="11"/>
      <c r="BK2106" s="8"/>
      <c r="BL2106" s="8"/>
      <c r="BM2106" s="8"/>
      <c r="BN2106" s="8"/>
      <c r="BO2106" s="8"/>
      <c r="BP2106" s="8"/>
      <c r="BQ2106" s="8"/>
      <c r="BR2106" s="8"/>
    </row>
    <row r="2107" spans="1:70" x14ac:dyDescent="0.3">
      <c r="A2107" s="43"/>
      <c r="J2107" s="8"/>
      <c r="M2107" s="10"/>
      <c r="P2107" s="9"/>
      <c r="Q2107" s="9"/>
      <c r="U2107" s="8"/>
      <c r="V2107" s="10"/>
      <c r="W2107"/>
      <c r="Z2107"/>
      <c r="AA2107"/>
      <c r="AD2107" s="20"/>
      <c r="AE2107" s="20"/>
      <c r="AI2107" s="8"/>
      <c r="AJ2107" s="8"/>
      <c r="AK2107" s="8"/>
      <c r="AL2107" s="8"/>
      <c r="AM2107" s="11"/>
      <c r="AN2107" s="11"/>
      <c r="AP2107" s="8"/>
      <c r="AQ2107" s="8"/>
      <c r="AR2107" s="8"/>
      <c r="AS2107" s="8"/>
      <c r="AT2107" s="8"/>
      <c r="AU2107" s="8"/>
      <c r="AV2107" s="8"/>
      <c r="BF2107" s="8"/>
      <c r="BG2107" s="8"/>
      <c r="BH2107" s="8"/>
      <c r="BI2107" s="11"/>
      <c r="BJ2107" s="11"/>
      <c r="BK2107" s="8"/>
      <c r="BL2107" s="8"/>
      <c r="BM2107" s="8"/>
      <c r="BN2107" s="8"/>
      <c r="BO2107" s="8"/>
      <c r="BP2107" s="8"/>
      <c r="BQ2107" s="8"/>
      <c r="BR2107" s="8"/>
    </row>
    <row r="2108" spans="1:70" x14ac:dyDescent="0.3">
      <c r="A2108" s="43"/>
      <c r="J2108" s="8"/>
      <c r="M2108" s="10"/>
      <c r="P2108" s="9"/>
      <c r="Q2108" s="9"/>
      <c r="U2108" s="8"/>
      <c r="V2108" s="10"/>
      <c r="W2108"/>
      <c r="Z2108"/>
      <c r="AA2108"/>
      <c r="AD2108" s="20"/>
      <c r="AE2108" s="20"/>
      <c r="AI2108" s="8"/>
      <c r="AJ2108" s="8"/>
      <c r="AK2108" s="8"/>
      <c r="AL2108" s="8"/>
      <c r="AM2108" s="11"/>
      <c r="AN2108" s="11"/>
      <c r="AP2108" s="8"/>
      <c r="AQ2108" s="8"/>
      <c r="AR2108" s="8"/>
      <c r="AS2108" s="8"/>
      <c r="AT2108" s="8"/>
      <c r="AU2108" s="8"/>
      <c r="AV2108" s="8"/>
      <c r="BF2108" s="8"/>
      <c r="BG2108" s="8"/>
      <c r="BH2108" s="8"/>
      <c r="BI2108" s="11"/>
      <c r="BJ2108" s="11"/>
      <c r="BK2108" s="8"/>
      <c r="BL2108" s="8"/>
      <c r="BM2108" s="8"/>
      <c r="BN2108" s="8"/>
      <c r="BO2108" s="8"/>
      <c r="BP2108" s="8"/>
      <c r="BQ2108" s="8"/>
      <c r="BR2108" s="8"/>
    </row>
    <row r="2109" spans="1:70" x14ac:dyDescent="0.3">
      <c r="A2109" s="43"/>
      <c r="J2109" s="8"/>
      <c r="M2109" s="10"/>
      <c r="P2109" s="9"/>
      <c r="Q2109" s="9"/>
      <c r="U2109" s="8"/>
      <c r="V2109" s="10"/>
      <c r="W2109"/>
      <c r="Z2109"/>
      <c r="AA2109"/>
      <c r="AD2109" s="20"/>
      <c r="AE2109" s="20"/>
      <c r="AI2109" s="8"/>
      <c r="AJ2109" s="8"/>
      <c r="AK2109" s="8"/>
      <c r="AL2109" s="8"/>
      <c r="AM2109" s="11"/>
      <c r="AN2109" s="11"/>
      <c r="AP2109" s="8"/>
      <c r="AQ2109" s="8"/>
      <c r="AR2109" s="8"/>
      <c r="AS2109" s="8"/>
      <c r="AT2109" s="8"/>
      <c r="AU2109" s="8"/>
      <c r="AV2109" s="8"/>
      <c r="BF2109" s="8"/>
      <c r="BG2109" s="8"/>
      <c r="BH2109" s="8"/>
      <c r="BI2109" s="11"/>
      <c r="BJ2109" s="11"/>
      <c r="BK2109" s="8"/>
      <c r="BL2109" s="8"/>
      <c r="BM2109" s="8"/>
      <c r="BN2109" s="8"/>
      <c r="BO2109" s="8"/>
      <c r="BP2109" s="8"/>
      <c r="BQ2109" s="8"/>
      <c r="BR2109" s="8"/>
    </row>
    <row r="2110" spans="1:70" x14ac:dyDescent="0.3">
      <c r="A2110" s="43"/>
      <c r="J2110" s="8"/>
      <c r="M2110" s="10"/>
      <c r="P2110" s="9"/>
      <c r="Q2110" s="9"/>
      <c r="U2110" s="8"/>
      <c r="V2110" s="10"/>
      <c r="W2110"/>
      <c r="Z2110"/>
      <c r="AA2110"/>
      <c r="AD2110" s="20"/>
      <c r="AE2110" s="20"/>
      <c r="AI2110" s="8"/>
      <c r="AJ2110" s="8"/>
      <c r="AK2110" s="8"/>
      <c r="AL2110" s="8"/>
      <c r="AM2110" s="11"/>
      <c r="AN2110" s="11"/>
      <c r="AP2110" s="8"/>
      <c r="AQ2110" s="8"/>
      <c r="AR2110" s="8"/>
      <c r="AS2110" s="8"/>
      <c r="AT2110" s="8"/>
      <c r="AU2110" s="8"/>
      <c r="AV2110" s="8"/>
      <c r="BF2110" s="8"/>
      <c r="BG2110" s="8"/>
      <c r="BH2110" s="8"/>
      <c r="BI2110" s="11"/>
      <c r="BJ2110" s="11"/>
      <c r="BK2110" s="8"/>
      <c r="BL2110" s="8"/>
      <c r="BM2110" s="8"/>
      <c r="BN2110" s="8"/>
      <c r="BO2110" s="8"/>
      <c r="BP2110" s="8"/>
      <c r="BQ2110" s="8"/>
      <c r="BR2110" s="8"/>
    </row>
    <row r="2111" spans="1:70" x14ac:dyDescent="0.3">
      <c r="A2111" s="43"/>
      <c r="J2111" s="8"/>
      <c r="M2111" s="10"/>
      <c r="P2111" s="9"/>
      <c r="Q2111" s="9"/>
      <c r="U2111" s="8"/>
      <c r="V2111" s="10"/>
      <c r="W2111"/>
      <c r="Z2111"/>
      <c r="AA2111"/>
      <c r="AD2111" s="20"/>
      <c r="AE2111" s="20"/>
      <c r="AI2111" s="8"/>
      <c r="AJ2111" s="8"/>
      <c r="AK2111" s="8"/>
      <c r="AL2111" s="8"/>
      <c r="AM2111" s="11"/>
      <c r="AN2111" s="11"/>
      <c r="AP2111" s="8"/>
      <c r="AQ2111" s="8"/>
      <c r="AR2111" s="8"/>
      <c r="AS2111" s="8"/>
      <c r="AT2111" s="8"/>
      <c r="AU2111" s="8"/>
      <c r="AV2111" s="8"/>
      <c r="BF2111" s="8"/>
      <c r="BG2111" s="8"/>
      <c r="BH2111" s="8"/>
      <c r="BI2111" s="11"/>
      <c r="BJ2111" s="11"/>
      <c r="BK2111" s="8"/>
      <c r="BL2111" s="8"/>
      <c r="BM2111" s="8"/>
      <c r="BN2111" s="8"/>
      <c r="BO2111" s="8"/>
      <c r="BP2111" s="8"/>
      <c r="BQ2111" s="8"/>
      <c r="BR2111" s="8"/>
    </row>
    <row r="2112" spans="1:70" x14ac:dyDescent="0.3">
      <c r="A2112" s="43"/>
      <c r="J2112" s="8"/>
      <c r="M2112" s="10"/>
      <c r="P2112" s="9"/>
      <c r="Q2112" s="9"/>
      <c r="U2112" s="8"/>
      <c r="V2112" s="10"/>
      <c r="W2112"/>
      <c r="Z2112"/>
      <c r="AA2112"/>
      <c r="AD2112" s="20"/>
      <c r="AE2112" s="20"/>
      <c r="AI2112" s="8"/>
      <c r="AJ2112" s="8"/>
      <c r="AK2112" s="8"/>
      <c r="AL2112" s="8"/>
      <c r="AM2112" s="11"/>
      <c r="AN2112" s="11"/>
      <c r="AP2112" s="8"/>
      <c r="AQ2112" s="8"/>
      <c r="AR2112" s="8"/>
      <c r="AS2112" s="8"/>
      <c r="AT2112" s="8"/>
      <c r="AU2112" s="8"/>
      <c r="AV2112" s="8"/>
      <c r="BF2112" s="8"/>
      <c r="BG2112" s="8"/>
      <c r="BH2112" s="8"/>
      <c r="BI2112" s="11"/>
      <c r="BJ2112" s="11"/>
      <c r="BK2112" s="8"/>
      <c r="BL2112" s="8"/>
      <c r="BM2112" s="8"/>
      <c r="BN2112" s="8"/>
      <c r="BO2112" s="8"/>
      <c r="BP2112" s="8"/>
      <c r="BQ2112" s="8"/>
      <c r="BR2112" s="8"/>
    </row>
    <row r="2113" spans="1:70" x14ac:dyDescent="0.3">
      <c r="A2113" s="43"/>
      <c r="J2113" s="8"/>
      <c r="M2113" s="10"/>
      <c r="P2113" s="9"/>
      <c r="Q2113" s="9"/>
      <c r="U2113" s="8"/>
      <c r="V2113" s="10"/>
      <c r="W2113"/>
      <c r="Z2113"/>
      <c r="AA2113"/>
      <c r="AD2113" s="20"/>
      <c r="AE2113" s="20"/>
      <c r="AI2113" s="8"/>
      <c r="AJ2113" s="8"/>
      <c r="AK2113" s="8"/>
      <c r="AL2113" s="8"/>
      <c r="AM2113" s="11"/>
      <c r="AN2113" s="11"/>
      <c r="AP2113" s="8"/>
      <c r="AQ2113" s="8"/>
      <c r="AR2113" s="8"/>
      <c r="AS2113" s="8"/>
      <c r="AT2113" s="8"/>
      <c r="AU2113" s="8"/>
      <c r="AV2113" s="8"/>
      <c r="BF2113" s="8"/>
      <c r="BG2113" s="8"/>
      <c r="BH2113" s="8"/>
      <c r="BI2113" s="11"/>
      <c r="BJ2113" s="11"/>
      <c r="BK2113" s="8"/>
      <c r="BL2113" s="8"/>
      <c r="BM2113" s="8"/>
      <c r="BN2113" s="8"/>
      <c r="BO2113" s="8"/>
      <c r="BP2113" s="8"/>
      <c r="BQ2113" s="8"/>
      <c r="BR2113" s="8"/>
    </row>
    <row r="2114" spans="1:70" x14ac:dyDescent="0.3">
      <c r="A2114" s="43"/>
      <c r="J2114" s="8"/>
      <c r="M2114" s="10"/>
      <c r="P2114" s="9"/>
      <c r="Q2114" s="9"/>
      <c r="U2114" s="8"/>
      <c r="V2114" s="10"/>
      <c r="W2114"/>
      <c r="Z2114"/>
      <c r="AA2114"/>
      <c r="AD2114" s="20"/>
      <c r="AE2114" s="20"/>
      <c r="AI2114" s="8"/>
      <c r="AJ2114" s="8"/>
      <c r="AK2114" s="8"/>
      <c r="AL2114" s="8"/>
      <c r="AM2114" s="11"/>
      <c r="AN2114" s="11"/>
      <c r="AP2114" s="8"/>
      <c r="AQ2114" s="8"/>
      <c r="AR2114" s="8"/>
      <c r="AS2114" s="8"/>
      <c r="AT2114" s="8"/>
      <c r="AU2114" s="8"/>
      <c r="AV2114" s="8"/>
      <c r="BF2114" s="8"/>
      <c r="BG2114" s="8"/>
      <c r="BH2114" s="8"/>
      <c r="BI2114" s="11"/>
      <c r="BJ2114" s="11"/>
      <c r="BK2114" s="8"/>
      <c r="BL2114" s="8"/>
      <c r="BM2114" s="8"/>
      <c r="BN2114" s="8"/>
      <c r="BO2114" s="8"/>
      <c r="BP2114" s="8"/>
      <c r="BQ2114" s="8"/>
      <c r="BR2114" s="8"/>
    </row>
    <row r="2115" spans="1:70" x14ac:dyDescent="0.3">
      <c r="A2115" s="43"/>
      <c r="J2115" s="8"/>
      <c r="M2115" s="10"/>
      <c r="P2115" s="9"/>
      <c r="Q2115" s="9"/>
      <c r="U2115" s="8"/>
      <c r="V2115" s="10"/>
      <c r="W2115"/>
      <c r="Z2115"/>
      <c r="AA2115"/>
      <c r="AD2115" s="20"/>
      <c r="AE2115" s="20"/>
      <c r="AI2115" s="8"/>
      <c r="AJ2115" s="8"/>
      <c r="AK2115" s="8"/>
      <c r="AL2115" s="8"/>
      <c r="AM2115" s="11"/>
      <c r="AN2115" s="11"/>
      <c r="AP2115" s="8"/>
      <c r="AQ2115" s="8"/>
      <c r="AR2115" s="8"/>
      <c r="AS2115" s="8"/>
      <c r="AT2115" s="8"/>
      <c r="AU2115" s="8"/>
      <c r="AV2115" s="8"/>
      <c r="BF2115" s="8"/>
      <c r="BG2115" s="8"/>
      <c r="BH2115" s="8"/>
      <c r="BI2115" s="11"/>
      <c r="BJ2115" s="11"/>
      <c r="BK2115" s="8"/>
      <c r="BL2115" s="8"/>
      <c r="BM2115" s="8"/>
      <c r="BN2115" s="8"/>
      <c r="BO2115" s="8"/>
      <c r="BP2115" s="8"/>
      <c r="BQ2115" s="8"/>
      <c r="BR2115" s="8"/>
    </row>
    <row r="2116" spans="1:70" x14ac:dyDescent="0.3">
      <c r="A2116" s="43"/>
      <c r="J2116" s="8"/>
      <c r="M2116" s="10"/>
      <c r="P2116" s="9"/>
      <c r="Q2116" s="9"/>
      <c r="U2116" s="8"/>
      <c r="V2116" s="10"/>
      <c r="W2116"/>
      <c r="Z2116"/>
      <c r="AA2116"/>
      <c r="AD2116" s="20"/>
      <c r="AE2116" s="20"/>
      <c r="AI2116" s="8"/>
      <c r="AJ2116" s="8"/>
      <c r="AK2116" s="8"/>
      <c r="AL2116" s="8"/>
      <c r="AM2116" s="11"/>
      <c r="AN2116" s="11"/>
      <c r="AP2116" s="8"/>
      <c r="AQ2116" s="8"/>
      <c r="AR2116" s="8"/>
      <c r="AS2116" s="8"/>
      <c r="AT2116" s="8"/>
      <c r="AU2116" s="8"/>
      <c r="AV2116" s="8"/>
      <c r="BF2116" s="8"/>
      <c r="BG2116" s="8"/>
      <c r="BH2116" s="8"/>
      <c r="BI2116" s="11"/>
      <c r="BJ2116" s="11"/>
      <c r="BK2116" s="8"/>
      <c r="BL2116" s="8"/>
      <c r="BM2116" s="8"/>
      <c r="BN2116" s="8"/>
      <c r="BO2116" s="8"/>
      <c r="BP2116" s="8"/>
      <c r="BQ2116" s="8"/>
      <c r="BR2116" s="8"/>
    </row>
    <row r="2117" spans="1:70" x14ac:dyDescent="0.3">
      <c r="A2117" s="43"/>
      <c r="J2117" s="8"/>
      <c r="M2117" s="10"/>
      <c r="P2117" s="9"/>
      <c r="Q2117" s="9"/>
      <c r="U2117" s="8"/>
      <c r="V2117" s="10"/>
      <c r="W2117"/>
      <c r="Z2117"/>
      <c r="AA2117"/>
      <c r="AD2117" s="20"/>
      <c r="AE2117" s="20"/>
      <c r="AI2117" s="8"/>
      <c r="AJ2117" s="8"/>
      <c r="AK2117" s="8"/>
      <c r="AL2117" s="8"/>
      <c r="AM2117" s="11"/>
      <c r="AN2117" s="11"/>
      <c r="AP2117" s="8"/>
      <c r="AQ2117" s="8"/>
      <c r="AR2117" s="8"/>
      <c r="AS2117" s="8"/>
      <c r="AT2117" s="8"/>
      <c r="AU2117" s="8"/>
      <c r="AV2117" s="8"/>
      <c r="BF2117" s="8"/>
      <c r="BG2117" s="8"/>
      <c r="BH2117" s="8"/>
      <c r="BI2117" s="11"/>
      <c r="BJ2117" s="11"/>
      <c r="BK2117" s="8"/>
      <c r="BL2117" s="8"/>
      <c r="BM2117" s="8"/>
      <c r="BN2117" s="8"/>
      <c r="BO2117" s="8"/>
      <c r="BP2117" s="8"/>
      <c r="BQ2117" s="8"/>
      <c r="BR2117" s="8"/>
    </row>
    <row r="2118" spans="1:70" x14ac:dyDescent="0.3">
      <c r="A2118" s="43"/>
      <c r="J2118" s="8"/>
      <c r="M2118" s="10"/>
      <c r="P2118" s="9"/>
      <c r="Q2118" s="9"/>
      <c r="U2118" s="8"/>
      <c r="V2118" s="10"/>
      <c r="W2118"/>
      <c r="Z2118"/>
      <c r="AA2118"/>
      <c r="AD2118" s="20"/>
      <c r="AE2118" s="20"/>
      <c r="AI2118" s="8"/>
      <c r="AJ2118" s="8"/>
      <c r="AK2118" s="8"/>
      <c r="AL2118" s="8"/>
      <c r="AM2118" s="11"/>
      <c r="AN2118" s="11"/>
      <c r="AP2118" s="8"/>
      <c r="AQ2118" s="8"/>
      <c r="AR2118" s="8"/>
      <c r="AS2118" s="8"/>
      <c r="AT2118" s="8"/>
      <c r="AU2118" s="8"/>
      <c r="AV2118" s="8"/>
      <c r="BF2118" s="8"/>
      <c r="BG2118" s="8"/>
      <c r="BH2118" s="8"/>
      <c r="BI2118" s="11"/>
      <c r="BJ2118" s="11"/>
      <c r="BK2118" s="8"/>
      <c r="BL2118" s="8"/>
      <c r="BM2118" s="8"/>
      <c r="BN2118" s="8"/>
      <c r="BO2118" s="8"/>
      <c r="BP2118" s="8"/>
      <c r="BQ2118" s="8"/>
      <c r="BR2118" s="8"/>
    </row>
    <row r="2119" spans="1:70" x14ac:dyDescent="0.3">
      <c r="A2119" s="43"/>
      <c r="J2119" s="8"/>
      <c r="M2119" s="10"/>
      <c r="P2119" s="9"/>
      <c r="Q2119" s="9"/>
      <c r="U2119" s="8"/>
      <c r="V2119" s="10"/>
      <c r="W2119"/>
      <c r="Z2119"/>
      <c r="AA2119"/>
      <c r="AD2119" s="20"/>
      <c r="AE2119" s="20"/>
      <c r="AI2119" s="8"/>
      <c r="AJ2119" s="8"/>
      <c r="AK2119" s="8"/>
      <c r="AL2119" s="8"/>
      <c r="AM2119" s="11"/>
      <c r="AN2119" s="11"/>
      <c r="AP2119" s="8"/>
      <c r="AQ2119" s="8"/>
      <c r="AR2119" s="8"/>
      <c r="AS2119" s="8"/>
      <c r="AT2119" s="8"/>
      <c r="AU2119" s="8"/>
      <c r="AV2119" s="8"/>
      <c r="BF2119" s="8"/>
      <c r="BG2119" s="8"/>
      <c r="BH2119" s="8"/>
      <c r="BI2119" s="11"/>
      <c r="BJ2119" s="11"/>
      <c r="BK2119" s="8"/>
      <c r="BL2119" s="8"/>
      <c r="BM2119" s="8"/>
      <c r="BN2119" s="8"/>
      <c r="BO2119" s="8"/>
      <c r="BP2119" s="8"/>
      <c r="BQ2119" s="8"/>
      <c r="BR2119" s="8"/>
    </row>
    <row r="2120" spans="1:70" x14ac:dyDescent="0.3">
      <c r="A2120" s="43"/>
      <c r="J2120" s="8"/>
      <c r="M2120" s="10"/>
      <c r="P2120" s="9"/>
      <c r="Q2120" s="9"/>
      <c r="U2120" s="8"/>
      <c r="V2120" s="10"/>
      <c r="W2120"/>
      <c r="Z2120"/>
      <c r="AA2120"/>
      <c r="AD2120" s="20"/>
      <c r="AE2120" s="20"/>
      <c r="AI2120" s="8"/>
      <c r="AJ2120" s="8"/>
      <c r="AK2120" s="8"/>
      <c r="AL2120" s="8"/>
      <c r="AM2120" s="11"/>
      <c r="AN2120" s="11"/>
      <c r="AP2120" s="8"/>
      <c r="AQ2120" s="8"/>
      <c r="AR2120" s="8"/>
      <c r="AS2120" s="8"/>
      <c r="AT2120" s="8"/>
      <c r="AU2120" s="8"/>
      <c r="AV2120" s="8"/>
      <c r="BF2120" s="8"/>
      <c r="BG2120" s="8"/>
      <c r="BH2120" s="8"/>
      <c r="BI2120" s="11"/>
      <c r="BJ2120" s="11"/>
      <c r="BK2120" s="8"/>
      <c r="BL2120" s="8"/>
      <c r="BM2120" s="8"/>
      <c r="BN2120" s="8"/>
      <c r="BO2120" s="8"/>
      <c r="BP2120" s="8"/>
      <c r="BQ2120" s="8"/>
      <c r="BR2120" s="8"/>
    </row>
    <row r="2121" spans="1:70" x14ac:dyDescent="0.3">
      <c r="A2121" s="43"/>
      <c r="J2121" s="8"/>
      <c r="M2121" s="10"/>
      <c r="P2121" s="9"/>
      <c r="Q2121" s="9"/>
      <c r="U2121" s="8"/>
      <c r="V2121" s="10"/>
      <c r="W2121"/>
      <c r="Z2121"/>
      <c r="AA2121"/>
      <c r="AD2121" s="20"/>
      <c r="AE2121" s="20"/>
      <c r="AI2121" s="8"/>
      <c r="AJ2121" s="8"/>
      <c r="AK2121" s="8"/>
      <c r="AL2121" s="8"/>
      <c r="AM2121" s="11"/>
      <c r="AN2121" s="11"/>
      <c r="AP2121" s="8"/>
      <c r="AQ2121" s="8"/>
      <c r="AR2121" s="8"/>
      <c r="AS2121" s="8"/>
      <c r="AT2121" s="8"/>
      <c r="AU2121" s="8"/>
      <c r="AV2121" s="8"/>
      <c r="BF2121" s="8"/>
      <c r="BG2121" s="8"/>
      <c r="BH2121" s="8"/>
      <c r="BI2121" s="11"/>
      <c r="BJ2121" s="11"/>
      <c r="BK2121" s="8"/>
      <c r="BL2121" s="8"/>
      <c r="BM2121" s="8"/>
      <c r="BN2121" s="8"/>
      <c r="BO2121" s="8"/>
      <c r="BP2121" s="8"/>
      <c r="BQ2121" s="8"/>
      <c r="BR2121" s="8"/>
    </row>
    <row r="2122" spans="1:70" x14ac:dyDescent="0.3">
      <c r="A2122" s="43"/>
      <c r="J2122" s="8"/>
      <c r="M2122" s="10"/>
      <c r="P2122" s="9"/>
      <c r="Q2122" s="9"/>
      <c r="U2122" s="8"/>
      <c r="V2122" s="10"/>
      <c r="W2122"/>
      <c r="Z2122"/>
      <c r="AA2122"/>
      <c r="AD2122" s="20"/>
      <c r="AE2122" s="20"/>
      <c r="AI2122" s="8"/>
      <c r="AJ2122" s="8"/>
      <c r="AK2122" s="8"/>
      <c r="AL2122" s="8"/>
      <c r="AM2122" s="11"/>
      <c r="AN2122" s="11"/>
      <c r="AP2122" s="8"/>
      <c r="AQ2122" s="8"/>
      <c r="AR2122" s="8"/>
      <c r="AS2122" s="8"/>
      <c r="AT2122" s="8"/>
      <c r="AU2122" s="8"/>
      <c r="AV2122" s="8"/>
      <c r="BF2122" s="8"/>
      <c r="BG2122" s="8"/>
      <c r="BH2122" s="8"/>
      <c r="BI2122" s="11"/>
      <c r="BJ2122" s="11"/>
      <c r="BK2122" s="8"/>
      <c r="BL2122" s="8"/>
      <c r="BM2122" s="8"/>
      <c r="BN2122" s="8"/>
      <c r="BO2122" s="8"/>
      <c r="BP2122" s="8"/>
      <c r="BQ2122" s="8"/>
      <c r="BR2122" s="8"/>
    </row>
    <row r="2123" spans="1:70" x14ac:dyDescent="0.3">
      <c r="A2123" s="43"/>
      <c r="J2123" s="8"/>
      <c r="M2123" s="10"/>
      <c r="P2123" s="9"/>
      <c r="Q2123" s="9"/>
      <c r="U2123" s="8"/>
      <c r="V2123" s="10"/>
      <c r="W2123"/>
      <c r="Z2123"/>
      <c r="AA2123"/>
      <c r="AD2123" s="20"/>
      <c r="AE2123" s="20"/>
      <c r="AI2123" s="8"/>
      <c r="AJ2123" s="8"/>
      <c r="AK2123" s="8"/>
      <c r="AL2123" s="8"/>
      <c r="AM2123" s="11"/>
      <c r="AN2123" s="11"/>
      <c r="AP2123" s="8"/>
      <c r="AQ2123" s="8"/>
      <c r="AR2123" s="8"/>
      <c r="AS2123" s="8"/>
      <c r="AT2123" s="8"/>
      <c r="AU2123" s="8"/>
      <c r="AV2123" s="8"/>
      <c r="BF2123" s="8"/>
      <c r="BG2123" s="8"/>
      <c r="BH2123" s="8"/>
      <c r="BI2123" s="11"/>
      <c r="BJ2123" s="11"/>
      <c r="BK2123" s="8"/>
      <c r="BL2123" s="8"/>
      <c r="BM2123" s="8"/>
      <c r="BN2123" s="8"/>
      <c r="BO2123" s="8"/>
      <c r="BP2123" s="8"/>
      <c r="BQ2123" s="8"/>
      <c r="BR2123" s="8"/>
    </row>
    <row r="2124" spans="1:70" x14ac:dyDescent="0.3">
      <c r="A2124" s="43"/>
      <c r="J2124" s="8"/>
      <c r="M2124" s="10"/>
      <c r="P2124" s="9"/>
      <c r="Q2124" s="9"/>
      <c r="U2124" s="8"/>
      <c r="V2124" s="10"/>
      <c r="W2124"/>
      <c r="Z2124"/>
      <c r="AA2124"/>
      <c r="AD2124" s="20"/>
      <c r="AE2124" s="20"/>
      <c r="AI2124" s="8"/>
      <c r="AJ2124" s="8"/>
      <c r="AK2124" s="8"/>
      <c r="AL2124" s="8"/>
      <c r="AM2124" s="11"/>
      <c r="AN2124" s="11"/>
      <c r="AP2124" s="8"/>
      <c r="AQ2124" s="8"/>
      <c r="AR2124" s="8"/>
      <c r="AS2124" s="8"/>
      <c r="AT2124" s="8"/>
      <c r="AU2124" s="8"/>
      <c r="AV2124" s="8"/>
      <c r="BF2124" s="8"/>
      <c r="BG2124" s="8"/>
      <c r="BH2124" s="8"/>
      <c r="BI2124" s="11"/>
      <c r="BJ2124" s="11"/>
      <c r="BK2124" s="8"/>
      <c r="BL2124" s="8"/>
      <c r="BM2124" s="8"/>
      <c r="BN2124" s="8"/>
      <c r="BO2124" s="8"/>
      <c r="BP2124" s="8"/>
      <c r="BQ2124" s="8"/>
      <c r="BR2124" s="8"/>
    </row>
    <row r="2125" spans="1:70" x14ac:dyDescent="0.3">
      <c r="A2125" s="43"/>
      <c r="J2125" s="8"/>
      <c r="M2125" s="10"/>
      <c r="P2125" s="9"/>
      <c r="Q2125" s="9"/>
      <c r="U2125" s="8"/>
      <c r="V2125" s="10"/>
      <c r="W2125"/>
      <c r="Z2125"/>
      <c r="AA2125"/>
      <c r="AD2125" s="20"/>
      <c r="AE2125" s="20"/>
      <c r="AI2125" s="8"/>
      <c r="AJ2125" s="8"/>
      <c r="AK2125" s="8"/>
      <c r="AL2125" s="8"/>
      <c r="AM2125" s="11"/>
      <c r="AN2125" s="11"/>
      <c r="AP2125" s="8"/>
      <c r="AQ2125" s="8"/>
      <c r="AR2125" s="8"/>
      <c r="AS2125" s="8"/>
      <c r="AT2125" s="8"/>
      <c r="AU2125" s="8"/>
      <c r="AV2125" s="8"/>
      <c r="BF2125" s="8"/>
      <c r="BG2125" s="8"/>
      <c r="BH2125" s="8"/>
      <c r="BI2125" s="11"/>
      <c r="BJ2125" s="11"/>
      <c r="BK2125" s="8"/>
      <c r="BL2125" s="8"/>
      <c r="BM2125" s="8"/>
      <c r="BN2125" s="8"/>
      <c r="BO2125" s="8"/>
      <c r="BP2125" s="8"/>
      <c r="BQ2125" s="8"/>
      <c r="BR2125" s="8"/>
    </row>
    <row r="2126" spans="1:70" x14ac:dyDescent="0.3">
      <c r="A2126" s="43"/>
      <c r="J2126" s="8"/>
      <c r="M2126" s="10"/>
      <c r="P2126" s="9"/>
      <c r="Q2126" s="9"/>
      <c r="U2126" s="8"/>
      <c r="V2126" s="10"/>
      <c r="W2126"/>
      <c r="Z2126"/>
      <c r="AA2126"/>
      <c r="AD2126" s="20"/>
      <c r="AE2126" s="20"/>
      <c r="AI2126" s="8"/>
      <c r="AJ2126" s="8"/>
      <c r="AK2126" s="8"/>
      <c r="AL2126" s="8"/>
      <c r="AM2126" s="11"/>
      <c r="AN2126" s="11"/>
      <c r="AP2126" s="8"/>
      <c r="AQ2126" s="8"/>
      <c r="AR2126" s="8"/>
      <c r="AS2126" s="8"/>
      <c r="AT2126" s="8"/>
      <c r="AU2126" s="8"/>
      <c r="AV2126" s="8"/>
      <c r="BF2126" s="8"/>
      <c r="BG2126" s="8"/>
      <c r="BH2126" s="8"/>
      <c r="BI2126" s="11"/>
      <c r="BJ2126" s="11"/>
      <c r="BK2126" s="8"/>
      <c r="BL2126" s="8"/>
      <c r="BM2126" s="8"/>
      <c r="BN2126" s="8"/>
      <c r="BO2126" s="8"/>
      <c r="BP2126" s="8"/>
      <c r="BQ2126" s="8"/>
      <c r="BR2126" s="8"/>
    </row>
    <row r="2127" spans="1:70" x14ac:dyDescent="0.3">
      <c r="A2127" s="43"/>
      <c r="J2127" s="8"/>
      <c r="M2127" s="10"/>
      <c r="P2127" s="9"/>
      <c r="Q2127" s="9"/>
      <c r="U2127" s="8"/>
      <c r="V2127" s="10"/>
      <c r="W2127"/>
      <c r="Z2127"/>
      <c r="AA2127"/>
      <c r="AD2127" s="20"/>
      <c r="AE2127" s="20"/>
      <c r="AI2127" s="8"/>
      <c r="AJ2127" s="8"/>
      <c r="AK2127" s="8"/>
      <c r="AL2127" s="8"/>
      <c r="AM2127" s="11"/>
      <c r="AN2127" s="11"/>
      <c r="AP2127" s="8"/>
      <c r="AQ2127" s="8"/>
      <c r="AR2127" s="8"/>
      <c r="AS2127" s="8"/>
      <c r="AT2127" s="8"/>
      <c r="AU2127" s="8"/>
      <c r="AV2127" s="8"/>
      <c r="BF2127" s="8"/>
      <c r="BG2127" s="8"/>
      <c r="BH2127" s="8"/>
      <c r="BI2127" s="11"/>
      <c r="BJ2127" s="11"/>
      <c r="BK2127" s="8"/>
      <c r="BL2127" s="8"/>
      <c r="BM2127" s="8"/>
      <c r="BN2127" s="8"/>
      <c r="BO2127" s="8"/>
      <c r="BP2127" s="8"/>
      <c r="BQ2127" s="8"/>
      <c r="BR2127" s="8"/>
    </row>
    <row r="2128" spans="1:70" x14ac:dyDescent="0.3">
      <c r="A2128" s="43"/>
      <c r="J2128" s="8"/>
      <c r="M2128" s="10"/>
      <c r="P2128" s="9"/>
      <c r="Q2128" s="9"/>
      <c r="U2128" s="8"/>
      <c r="V2128" s="10"/>
      <c r="W2128"/>
      <c r="Z2128"/>
      <c r="AA2128"/>
      <c r="AD2128" s="20"/>
      <c r="AE2128" s="20"/>
      <c r="AI2128" s="8"/>
      <c r="AJ2128" s="8"/>
      <c r="AK2128" s="8"/>
      <c r="AL2128" s="8"/>
      <c r="AM2128" s="11"/>
      <c r="AN2128" s="11"/>
      <c r="AP2128" s="8"/>
      <c r="AQ2128" s="8"/>
      <c r="AR2128" s="8"/>
      <c r="AS2128" s="8"/>
      <c r="AT2128" s="8"/>
      <c r="AU2128" s="8"/>
      <c r="AV2128" s="8"/>
      <c r="BF2128" s="8"/>
      <c r="BG2128" s="8"/>
      <c r="BH2128" s="8"/>
      <c r="BI2128" s="11"/>
      <c r="BJ2128" s="11"/>
      <c r="BK2128" s="8"/>
      <c r="BL2128" s="8"/>
      <c r="BM2128" s="8"/>
      <c r="BN2128" s="8"/>
      <c r="BO2128" s="8"/>
      <c r="BP2128" s="8"/>
      <c r="BQ2128" s="8"/>
      <c r="BR2128" s="8"/>
    </row>
    <row r="2129" spans="1:70" x14ac:dyDescent="0.3">
      <c r="A2129" s="43"/>
      <c r="J2129" s="8"/>
      <c r="M2129" s="10"/>
      <c r="P2129" s="9"/>
      <c r="Q2129" s="9"/>
      <c r="U2129" s="8"/>
      <c r="V2129" s="10"/>
      <c r="W2129"/>
      <c r="Z2129"/>
      <c r="AA2129"/>
      <c r="AD2129" s="20"/>
      <c r="AE2129" s="20"/>
      <c r="AI2129" s="8"/>
      <c r="AJ2129" s="8"/>
      <c r="AK2129" s="8"/>
      <c r="AL2129" s="8"/>
      <c r="AM2129" s="11"/>
      <c r="AN2129" s="11"/>
      <c r="AP2129" s="8"/>
      <c r="AQ2129" s="8"/>
      <c r="AR2129" s="8"/>
      <c r="AS2129" s="8"/>
      <c r="AT2129" s="8"/>
      <c r="AU2129" s="8"/>
      <c r="AV2129" s="8"/>
      <c r="BF2129" s="8"/>
      <c r="BG2129" s="8"/>
      <c r="BH2129" s="8"/>
      <c r="BI2129" s="11"/>
      <c r="BJ2129" s="11"/>
      <c r="BK2129" s="8"/>
      <c r="BL2129" s="8"/>
      <c r="BM2129" s="8"/>
      <c r="BN2129" s="8"/>
      <c r="BO2129" s="8"/>
      <c r="BP2129" s="8"/>
      <c r="BQ2129" s="8"/>
      <c r="BR2129" s="8"/>
    </row>
    <row r="2130" spans="1:70" x14ac:dyDescent="0.3">
      <c r="A2130" s="43"/>
      <c r="J2130" s="8"/>
      <c r="M2130" s="10"/>
      <c r="P2130" s="9"/>
      <c r="Q2130" s="9"/>
      <c r="U2130" s="8"/>
      <c r="V2130" s="10"/>
      <c r="W2130"/>
      <c r="Z2130"/>
      <c r="AA2130"/>
      <c r="AD2130" s="20"/>
      <c r="AE2130" s="20"/>
      <c r="AI2130" s="8"/>
      <c r="AJ2130" s="8"/>
      <c r="AK2130" s="8"/>
      <c r="AL2130" s="8"/>
      <c r="AM2130" s="11"/>
      <c r="AN2130" s="11"/>
      <c r="AP2130" s="8"/>
      <c r="AQ2130" s="8"/>
      <c r="AR2130" s="8"/>
      <c r="AS2130" s="8"/>
      <c r="AT2130" s="8"/>
      <c r="AU2130" s="8"/>
      <c r="AV2130" s="8"/>
      <c r="BF2130" s="8"/>
      <c r="BG2130" s="8"/>
      <c r="BH2130" s="8"/>
      <c r="BI2130" s="11"/>
      <c r="BJ2130" s="11"/>
      <c r="BK2130" s="8"/>
      <c r="BL2130" s="8"/>
      <c r="BM2130" s="8"/>
      <c r="BN2130" s="8"/>
      <c r="BO2130" s="8"/>
      <c r="BP2130" s="8"/>
      <c r="BQ2130" s="8"/>
      <c r="BR2130" s="8"/>
    </row>
    <row r="2131" spans="1:70" x14ac:dyDescent="0.3">
      <c r="A2131" s="43"/>
      <c r="J2131" s="8"/>
      <c r="M2131" s="10"/>
      <c r="P2131" s="9"/>
      <c r="Q2131" s="9"/>
      <c r="U2131" s="8"/>
      <c r="V2131" s="10"/>
      <c r="W2131"/>
      <c r="Z2131"/>
      <c r="AA2131"/>
      <c r="AD2131" s="20"/>
      <c r="AE2131" s="20"/>
      <c r="AI2131" s="8"/>
      <c r="AJ2131" s="8"/>
      <c r="AK2131" s="8"/>
      <c r="AL2131" s="8"/>
      <c r="AM2131" s="11"/>
      <c r="AN2131" s="11"/>
      <c r="AP2131" s="8"/>
      <c r="AQ2131" s="8"/>
      <c r="AR2131" s="8"/>
      <c r="AS2131" s="8"/>
      <c r="AT2131" s="8"/>
      <c r="AU2131" s="8"/>
      <c r="AV2131" s="8"/>
      <c r="BF2131" s="8"/>
      <c r="BG2131" s="8"/>
      <c r="BH2131" s="8"/>
      <c r="BI2131" s="11"/>
      <c r="BJ2131" s="11"/>
      <c r="BK2131" s="8"/>
      <c r="BL2131" s="8"/>
      <c r="BM2131" s="8"/>
      <c r="BN2131" s="8"/>
      <c r="BO2131" s="8"/>
      <c r="BP2131" s="8"/>
      <c r="BQ2131" s="8"/>
      <c r="BR2131" s="8"/>
    </row>
    <row r="2132" spans="1:70" x14ac:dyDescent="0.3">
      <c r="A2132" s="43"/>
      <c r="J2132" s="8"/>
      <c r="M2132" s="10"/>
      <c r="P2132" s="9"/>
      <c r="Q2132" s="9"/>
      <c r="U2132" s="8"/>
      <c r="V2132" s="10"/>
      <c r="W2132"/>
      <c r="Z2132"/>
      <c r="AA2132"/>
      <c r="AD2132" s="20"/>
      <c r="AE2132" s="20"/>
      <c r="AI2132" s="8"/>
      <c r="AJ2132" s="8"/>
      <c r="AK2132" s="8"/>
      <c r="AL2132" s="8"/>
      <c r="AM2132" s="11"/>
      <c r="AN2132" s="11"/>
      <c r="AP2132" s="8"/>
      <c r="AQ2132" s="8"/>
      <c r="AR2132" s="8"/>
      <c r="AS2132" s="8"/>
      <c r="AT2132" s="8"/>
      <c r="AU2132" s="8"/>
      <c r="AV2132" s="8"/>
      <c r="BF2132" s="8"/>
      <c r="BG2132" s="8"/>
      <c r="BH2132" s="8"/>
      <c r="BI2132" s="11"/>
      <c r="BJ2132" s="11"/>
      <c r="BK2132" s="8"/>
      <c r="BL2132" s="8"/>
      <c r="BM2132" s="8"/>
      <c r="BN2132" s="8"/>
      <c r="BO2132" s="8"/>
      <c r="BP2132" s="8"/>
      <c r="BQ2132" s="8"/>
      <c r="BR2132" s="8"/>
    </row>
    <row r="2133" spans="1:70" x14ac:dyDescent="0.3">
      <c r="A2133" s="43"/>
      <c r="J2133" s="8"/>
      <c r="M2133" s="10"/>
      <c r="P2133" s="9"/>
      <c r="Q2133" s="9"/>
      <c r="U2133" s="8"/>
      <c r="V2133" s="10"/>
      <c r="W2133"/>
      <c r="Z2133"/>
      <c r="AA2133"/>
      <c r="AD2133" s="20"/>
      <c r="AE2133" s="20"/>
      <c r="AI2133" s="8"/>
      <c r="AJ2133" s="8"/>
      <c r="AK2133" s="8"/>
      <c r="AL2133" s="8"/>
      <c r="AM2133" s="11"/>
      <c r="AN2133" s="11"/>
      <c r="AP2133" s="8"/>
      <c r="AQ2133" s="8"/>
      <c r="AR2133" s="8"/>
      <c r="AS2133" s="8"/>
      <c r="AT2133" s="8"/>
      <c r="AU2133" s="8"/>
      <c r="AV2133" s="8"/>
      <c r="BF2133" s="8"/>
      <c r="BG2133" s="8"/>
      <c r="BH2133" s="8"/>
      <c r="BI2133" s="11"/>
      <c r="BJ2133" s="11"/>
      <c r="BK2133" s="8"/>
      <c r="BL2133" s="8"/>
      <c r="BM2133" s="8"/>
      <c r="BN2133" s="8"/>
      <c r="BO2133" s="8"/>
      <c r="BP2133" s="8"/>
      <c r="BQ2133" s="8"/>
      <c r="BR2133" s="8"/>
    </row>
    <row r="2134" spans="1:70" x14ac:dyDescent="0.3">
      <c r="A2134" s="43"/>
      <c r="J2134" s="8"/>
      <c r="M2134" s="10"/>
      <c r="P2134" s="9"/>
      <c r="Q2134" s="9"/>
      <c r="U2134" s="8"/>
      <c r="V2134" s="10"/>
      <c r="W2134"/>
      <c r="Z2134"/>
      <c r="AA2134"/>
      <c r="AD2134" s="20"/>
      <c r="AE2134" s="20"/>
      <c r="AI2134" s="8"/>
      <c r="AJ2134" s="8"/>
      <c r="AK2134" s="8"/>
      <c r="AL2134" s="8"/>
      <c r="AM2134" s="11"/>
      <c r="AN2134" s="11"/>
      <c r="AP2134" s="8"/>
      <c r="AQ2134" s="8"/>
      <c r="AR2134" s="8"/>
      <c r="AS2134" s="8"/>
      <c r="AT2134" s="8"/>
      <c r="AU2134" s="8"/>
      <c r="AV2134" s="8"/>
      <c r="BF2134" s="8"/>
      <c r="BG2134" s="8"/>
      <c r="BH2134" s="8"/>
      <c r="BI2134" s="11"/>
      <c r="BJ2134" s="11"/>
      <c r="BK2134" s="8"/>
      <c r="BL2134" s="8"/>
      <c r="BM2134" s="8"/>
      <c r="BN2134" s="8"/>
      <c r="BO2134" s="8"/>
      <c r="BP2134" s="8"/>
      <c r="BQ2134" s="8"/>
      <c r="BR2134" s="8"/>
    </row>
    <row r="2135" spans="1:70" x14ac:dyDescent="0.3">
      <c r="A2135" s="43"/>
      <c r="J2135" s="8"/>
      <c r="M2135" s="10"/>
      <c r="P2135" s="9"/>
      <c r="Q2135" s="9"/>
      <c r="U2135" s="8"/>
      <c r="V2135" s="10"/>
      <c r="W2135"/>
      <c r="Z2135"/>
      <c r="AA2135"/>
      <c r="AD2135" s="20"/>
      <c r="AE2135" s="20"/>
      <c r="AI2135" s="8"/>
      <c r="AJ2135" s="8"/>
      <c r="AK2135" s="8"/>
      <c r="AL2135" s="8"/>
      <c r="AM2135" s="11"/>
      <c r="AN2135" s="11"/>
      <c r="AP2135" s="8"/>
      <c r="AQ2135" s="8"/>
      <c r="AR2135" s="8"/>
      <c r="AS2135" s="8"/>
      <c r="AT2135" s="8"/>
      <c r="AU2135" s="8"/>
      <c r="AV2135" s="8"/>
      <c r="BF2135" s="8"/>
      <c r="BG2135" s="8"/>
      <c r="BH2135" s="8"/>
      <c r="BI2135" s="11"/>
      <c r="BJ2135" s="11"/>
      <c r="BK2135" s="8"/>
      <c r="BL2135" s="8"/>
      <c r="BM2135" s="8"/>
      <c r="BN2135" s="8"/>
      <c r="BO2135" s="8"/>
      <c r="BP2135" s="8"/>
      <c r="BQ2135" s="8"/>
      <c r="BR2135" s="8"/>
    </row>
    <row r="2136" spans="1:70" x14ac:dyDescent="0.3">
      <c r="A2136" s="43"/>
      <c r="J2136" s="8"/>
      <c r="M2136" s="10"/>
      <c r="P2136" s="9"/>
      <c r="Q2136" s="9"/>
      <c r="U2136" s="8"/>
      <c r="V2136" s="10"/>
      <c r="W2136"/>
      <c r="Z2136"/>
      <c r="AA2136"/>
      <c r="AD2136" s="20"/>
      <c r="AE2136" s="20"/>
      <c r="AI2136" s="8"/>
      <c r="AJ2136" s="8"/>
      <c r="AK2136" s="8"/>
      <c r="AL2136" s="8"/>
      <c r="AM2136" s="11"/>
      <c r="AN2136" s="11"/>
      <c r="AP2136" s="8"/>
      <c r="AQ2136" s="8"/>
      <c r="AR2136" s="8"/>
      <c r="AS2136" s="8"/>
      <c r="AT2136" s="8"/>
      <c r="AU2136" s="8"/>
      <c r="AV2136" s="8"/>
      <c r="BF2136" s="8"/>
      <c r="BG2136" s="8"/>
      <c r="BH2136" s="8"/>
      <c r="BI2136" s="11"/>
      <c r="BJ2136" s="11"/>
      <c r="BK2136" s="8"/>
      <c r="BL2136" s="8"/>
      <c r="BM2136" s="8"/>
      <c r="BN2136" s="8"/>
      <c r="BO2136" s="8"/>
      <c r="BP2136" s="8"/>
      <c r="BQ2136" s="8"/>
      <c r="BR2136" s="8"/>
    </row>
    <row r="2137" spans="1:70" x14ac:dyDescent="0.3">
      <c r="A2137" s="43"/>
      <c r="J2137" s="8"/>
      <c r="M2137" s="10"/>
      <c r="P2137" s="9"/>
      <c r="Q2137" s="9"/>
      <c r="U2137" s="8"/>
      <c r="V2137" s="10"/>
      <c r="W2137"/>
      <c r="Z2137"/>
      <c r="AA2137"/>
      <c r="AD2137" s="20"/>
      <c r="AE2137" s="20"/>
      <c r="AI2137" s="8"/>
      <c r="AJ2137" s="8"/>
      <c r="AK2137" s="8"/>
      <c r="AL2137" s="8"/>
      <c r="AM2137" s="11"/>
      <c r="AN2137" s="11"/>
      <c r="AP2137" s="8"/>
      <c r="AQ2137" s="8"/>
      <c r="AR2137" s="8"/>
      <c r="AS2137" s="8"/>
      <c r="AT2137" s="8"/>
      <c r="AU2137" s="8"/>
      <c r="AV2137" s="8"/>
      <c r="BF2137" s="8"/>
      <c r="BG2137" s="8"/>
      <c r="BH2137" s="8"/>
      <c r="BI2137" s="11"/>
      <c r="BJ2137" s="11"/>
      <c r="BK2137" s="8"/>
      <c r="BL2137" s="8"/>
      <c r="BM2137" s="8"/>
      <c r="BN2137" s="8"/>
      <c r="BO2137" s="8"/>
      <c r="BP2137" s="8"/>
      <c r="BQ2137" s="8"/>
      <c r="BR2137" s="8"/>
    </row>
    <row r="2138" spans="1:70" x14ac:dyDescent="0.3">
      <c r="A2138" s="43"/>
      <c r="J2138" s="8"/>
      <c r="M2138" s="10"/>
      <c r="P2138" s="9"/>
      <c r="Q2138" s="9"/>
      <c r="U2138" s="8"/>
      <c r="V2138" s="10"/>
      <c r="W2138"/>
      <c r="Z2138"/>
      <c r="AA2138"/>
      <c r="AD2138" s="20"/>
      <c r="AE2138" s="20"/>
      <c r="AI2138" s="8"/>
      <c r="AJ2138" s="8"/>
      <c r="AK2138" s="8"/>
      <c r="AL2138" s="8"/>
      <c r="AM2138" s="11"/>
      <c r="AN2138" s="11"/>
      <c r="AP2138" s="8"/>
      <c r="AQ2138" s="8"/>
      <c r="AR2138" s="8"/>
      <c r="AS2138" s="8"/>
      <c r="AT2138" s="8"/>
      <c r="AU2138" s="8"/>
      <c r="AV2138" s="8"/>
      <c r="BF2138" s="8"/>
      <c r="BG2138" s="8"/>
      <c r="BH2138" s="8"/>
      <c r="BI2138" s="11"/>
      <c r="BJ2138" s="11"/>
      <c r="BK2138" s="8"/>
      <c r="BL2138" s="8"/>
      <c r="BM2138" s="8"/>
      <c r="BN2138" s="8"/>
      <c r="BO2138" s="8"/>
      <c r="BP2138" s="8"/>
      <c r="BQ2138" s="8"/>
      <c r="BR2138" s="8"/>
    </row>
    <row r="2139" spans="1:70" x14ac:dyDescent="0.3">
      <c r="A2139" s="43"/>
      <c r="J2139" s="8"/>
      <c r="M2139" s="10"/>
      <c r="P2139" s="9"/>
      <c r="Q2139" s="9"/>
      <c r="U2139" s="8"/>
      <c r="V2139" s="10"/>
      <c r="W2139"/>
      <c r="Z2139"/>
      <c r="AA2139"/>
      <c r="AD2139" s="20"/>
      <c r="AE2139" s="20"/>
      <c r="AI2139" s="8"/>
      <c r="AJ2139" s="8"/>
      <c r="AK2139" s="8"/>
      <c r="AL2139" s="8"/>
      <c r="AM2139" s="11"/>
      <c r="AN2139" s="11"/>
      <c r="AP2139" s="8"/>
      <c r="AQ2139" s="8"/>
      <c r="AR2139" s="8"/>
      <c r="AS2139" s="8"/>
      <c r="AT2139" s="8"/>
      <c r="AU2139" s="8"/>
      <c r="AV2139" s="8"/>
      <c r="BF2139" s="8"/>
      <c r="BG2139" s="8"/>
      <c r="BH2139" s="8"/>
      <c r="BI2139" s="11"/>
      <c r="BJ2139" s="11"/>
      <c r="BK2139" s="8"/>
      <c r="BL2139" s="8"/>
      <c r="BM2139" s="8"/>
      <c r="BN2139" s="8"/>
      <c r="BO2139" s="8"/>
      <c r="BP2139" s="8"/>
      <c r="BQ2139" s="8"/>
      <c r="BR2139" s="8"/>
    </row>
    <row r="2140" spans="1:70" x14ac:dyDescent="0.3">
      <c r="A2140" s="43"/>
      <c r="J2140" s="8"/>
      <c r="M2140" s="10"/>
      <c r="P2140" s="9"/>
      <c r="Q2140" s="9"/>
      <c r="U2140" s="8"/>
      <c r="V2140" s="10"/>
      <c r="W2140"/>
      <c r="Z2140"/>
      <c r="AA2140"/>
      <c r="AD2140" s="20"/>
      <c r="AE2140" s="20"/>
      <c r="AI2140" s="8"/>
      <c r="AJ2140" s="8"/>
      <c r="AK2140" s="8"/>
      <c r="AL2140" s="8"/>
      <c r="AM2140" s="11"/>
      <c r="AN2140" s="11"/>
      <c r="AP2140" s="8"/>
      <c r="AQ2140" s="8"/>
      <c r="AR2140" s="8"/>
      <c r="AS2140" s="8"/>
      <c r="AT2140" s="8"/>
      <c r="AU2140" s="8"/>
      <c r="AV2140" s="8"/>
      <c r="BF2140" s="8"/>
      <c r="BG2140" s="8"/>
      <c r="BH2140" s="8"/>
      <c r="BI2140" s="11"/>
      <c r="BJ2140" s="11"/>
      <c r="BK2140" s="8"/>
      <c r="BL2140" s="8"/>
      <c r="BM2140" s="8"/>
      <c r="BN2140" s="8"/>
      <c r="BO2140" s="8"/>
      <c r="BP2140" s="8"/>
      <c r="BQ2140" s="8"/>
      <c r="BR2140" s="8"/>
    </row>
    <row r="2141" spans="1:70" x14ac:dyDescent="0.3">
      <c r="A2141" s="43"/>
      <c r="J2141" s="8"/>
      <c r="M2141" s="10"/>
      <c r="P2141" s="9"/>
      <c r="Q2141" s="9"/>
      <c r="U2141" s="8"/>
      <c r="V2141" s="10"/>
      <c r="W2141"/>
      <c r="Z2141"/>
      <c r="AA2141"/>
      <c r="AD2141" s="20"/>
      <c r="AE2141" s="20"/>
      <c r="AI2141" s="8"/>
      <c r="AJ2141" s="8"/>
      <c r="AK2141" s="8"/>
      <c r="AL2141" s="8"/>
      <c r="AM2141" s="11"/>
      <c r="AN2141" s="11"/>
      <c r="AP2141" s="8"/>
      <c r="AQ2141" s="8"/>
      <c r="AR2141" s="8"/>
      <c r="AS2141" s="8"/>
      <c r="AT2141" s="8"/>
      <c r="AU2141" s="8"/>
      <c r="AV2141" s="8"/>
      <c r="BF2141" s="8"/>
      <c r="BG2141" s="8"/>
      <c r="BH2141" s="8"/>
      <c r="BI2141" s="11"/>
      <c r="BJ2141" s="11"/>
      <c r="BK2141" s="8"/>
      <c r="BL2141" s="8"/>
      <c r="BM2141" s="8"/>
      <c r="BN2141" s="8"/>
      <c r="BO2141" s="8"/>
      <c r="BP2141" s="8"/>
      <c r="BQ2141" s="8"/>
      <c r="BR2141" s="8"/>
    </row>
    <row r="2142" spans="1:70" x14ac:dyDescent="0.3">
      <c r="A2142" s="43"/>
      <c r="J2142" s="8"/>
      <c r="M2142" s="10"/>
      <c r="P2142" s="9"/>
      <c r="Q2142" s="9"/>
      <c r="U2142" s="8"/>
      <c r="V2142" s="10"/>
      <c r="W2142"/>
      <c r="Z2142"/>
      <c r="AA2142"/>
      <c r="AD2142" s="20"/>
      <c r="AE2142" s="20"/>
      <c r="AI2142" s="8"/>
      <c r="AJ2142" s="8"/>
      <c r="AK2142" s="8"/>
      <c r="AL2142" s="8"/>
      <c r="AM2142" s="11"/>
      <c r="AN2142" s="11"/>
      <c r="AP2142" s="8"/>
      <c r="AQ2142" s="8"/>
      <c r="AR2142" s="8"/>
      <c r="AS2142" s="8"/>
      <c r="AT2142" s="8"/>
      <c r="AU2142" s="8"/>
      <c r="AV2142" s="8"/>
      <c r="BF2142" s="8"/>
      <c r="BG2142" s="8"/>
      <c r="BH2142" s="8"/>
      <c r="BI2142" s="11"/>
      <c r="BJ2142" s="11"/>
      <c r="BK2142" s="8"/>
      <c r="BL2142" s="8"/>
      <c r="BM2142" s="8"/>
      <c r="BN2142" s="8"/>
      <c r="BO2142" s="8"/>
      <c r="BP2142" s="8"/>
      <c r="BQ2142" s="8"/>
      <c r="BR2142" s="8"/>
    </row>
    <row r="2143" spans="1:70" x14ac:dyDescent="0.3">
      <c r="A2143" s="43"/>
      <c r="J2143" s="8"/>
      <c r="M2143" s="10"/>
      <c r="P2143" s="9"/>
      <c r="Q2143" s="9"/>
      <c r="U2143" s="8"/>
      <c r="V2143" s="10"/>
      <c r="W2143"/>
      <c r="Z2143"/>
      <c r="AA2143"/>
      <c r="AD2143" s="20"/>
      <c r="AE2143" s="20"/>
      <c r="AI2143" s="8"/>
      <c r="AJ2143" s="8"/>
      <c r="AK2143" s="8"/>
      <c r="AL2143" s="8"/>
      <c r="AM2143" s="11"/>
      <c r="AN2143" s="11"/>
      <c r="AP2143" s="8"/>
      <c r="AQ2143" s="8"/>
      <c r="AR2143" s="8"/>
      <c r="AS2143" s="8"/>
      <c r="AT2143" s="8"/>
      <c r="AU2143" s="8"/>
      <c r="AV2143" s="8"/>
      <c r="BF2143" s="8"/>
      <c r="BG2143" s="8"/>
      <c r="BH2143" s="8"/>
      <c r="BI2143" s="11"/>
      <c r="BJ2143" s="11"/>
      <c r="BK2143" s="8"/>
      <c r="BL2143" s="8"/>
      <c r="BM2143" s="8"/>
      <c r="BN2143" s="8"/>
      <c r="BO2143" s="8"/>
      <c r="BP2143" s="8"/>
      <c r="BQ2143" s="8"/>
      <c r="BR2143" s="8"/>
    </row>
    <row r="2144" spans="1:70" x14ac:dyDescent="0.3">
      <c r="A2144" s="43"/>
      <c r="J2144" s="8"/>
      <c r="M2144" s="10"/>
      <c r="P2144" s="9"/>
      <c r="Q2144" s="9"/>
      <c r="U2144" s="8"/>
      <c r="V2144" s="10"/>
      <c r="W2144"/>
      <c r="Z2144"/>
      <c r="AA2144"/>
      <c r="AD2144" s="20"/>
      <c r="AE2144" s="20"/>
      <c r="AI2144" s="8"/>
      <c r="AJ2144" s="8"/>
      <c r="AK2144" s="8"/>
      <c r="AL2144" s="8"/>
      <c r="AM2144" s="11"/>
      <c r="AN2144" s="11"/>
      <c r="AP2144" s="8"/>
      <c r="AQ2144" s="8"/>
      <c r="AR2144" s="8"/>
      <c r="AS2144" s="8"/>
      <c r="AT2144" s="8"/>
      <c r="AU2144" s="8"/>
      <c r="AV2144" s="8"/>
      <c r="BF2144" s="8"/>
      <c r="BG2144" s="8"/>
      <c r="BH2144" s="8"/>
      <c r="BI2144" s="11"/>
      <c r="BJ2144" s="11"/>
      <c r="BK2144" s="8"/>
      <c r="BL2144" s="8"/>
      <c r="BM2144" s="8"/>
      <c r="BN2144" s="8"/>
      <c r="BO2144" s="8"/>
      <c r="BP2144" s="8"/>
      <c r="BQ2144" s="8"/>
      <c r="BR2144" s="8"/>
    </row>
    <row r="2145" spans="1:70" x14ac:dyDescent="0.3">
      <c r="A2145" s="43"/>
      <c r="J2145" s="8"/>
      <c r="M2145" s="10"/>
      <c r="P2145" s="9"/>
      <c r="Q2145" s="9"/>
      <c r="U2145" s="8"/>
      <c r="V2145" s="10"/>
      <c r="W2145"/>
      <c r="Z2145"/>
      <c r="AA2145"/>
      <c r="AD2145" s="20"/>
      <c r="AE2145" s="20"/>
      <c r="AI2145" s="8"/>
      <c r="AJ2145" s="8"/>
      <c r="AK2145" s="8"/>
      <c r="AL2145" s="8"/>
      <c r="AM2145" s="11"/>
      <c r="AN2145" s="11"/>
      <c r="AP2145" s="8"/>
      <c r="AQ2145" s="8"/>
      <c r="AR2145" s="8"/>
      <c r="AS2145" s="8"/>
      <c r="AT2145" s="8"/>
      <c r="AU2145" s="8"/>
      <c r="AV2145" s="8"/>
      <c r="BF2145" s="8"/>
      <c r="BG2145" s="8"/>
      <c r="BH2145" s="8"/>
      <c r="BI2145" s="11"/>
      <c r="BJ2145" s="11"/>
      <c r="BK2145" s="8"/>
      <c r="BL2145" s="8"/>
      <c r="BM2145" s="8"/>
      <c r="BN2145" s="8"/>
      <c r="BO2145" s="8"/>
      <c r="BP2145" s="8"/>
      <c r="BQ2145" s="8"/>
      <c r="BR2145" s="8"/>
    </row>
    <row r="2146" spans="1:70" x14ac:dyDescent="0.3">
      <c r="A2146" s="43"/>
      <c r="J2146" s="8"/>
      <c r="M2146" s="10"/>
      <c r="P2146" s="9"/>
      <c r="Q2146" s="9"/>
      <c r="U2146" s="8"/>
      <c r="V2146" s="10"/>
      <c r="W2146"/>
      <c r="Z2146"/>
      <c r="AA2146"/>
      <c r="AD2146" s="20"/>
      <c r="AE2146" s="20"/>
      <c r="AI2146" s="8"/>
      <c r="AJ2146" s="8"/>
      <c r="AK2146" s="8"/>
      <c r="AL2146" s="8"/>
      <c r="AM2146" s="11"/>
      <c r="AN2146" s="11"/>
      <c r="AP2146" s="8"/>
      <c r="AQ2146" s="8"/>
      <c r="AR2146" s="8"/>
      <c r="AS2146" s="8"/>
      <c r="AT2146" s="8"/>
      <c r="AU2146" s="8"/>
      <c r="AV2146" s="8"/>
      <c r="BF2146" s="8"/>
      <c r="BG2146" s="8"/>
      <c r="BH2146" s="8"/>
      <c r="BI2146" s="11"/>
      <c r="BJ2146" s="11"/>
      <c r="BK2146" s="8"/>
      <c r="BL2146" s="8"/>
      <c r="BM2146" s="8"/>
      <c r="BN2146" s="8"/>
      <c r="BO2146" s="8"/>
      <c r="BP2146" s="8"/>
      <c r="BQ2146" s="8"/>
      <c r="BR2146" s="8"/>
    </row>
    <row r="2147" spans="1:70" x14ac:dyDescent="0.3">
      <c r="A2147" s="43"/>
      <c r="J2147" s="8"/>
      <c r="M2147" s="10"/>
      <c r="P2147" s="9"/>
      <c r="Q2147" s="9"/>
      <c r="U2147" s="8"/>
      <c r="V2147" s="10"/>
      <c r="W2147"/>
      <c r="Z2147"/>
      <c r="AA2147"/>
      <c r="AD2147" s="20"/>
      <c r="AE2147" s="20"/>
      <c r="AI2147" s="8"/>
      <c r="AJ2147" s="8"/>
      <c r="AK2147" s="8"/>
      <c r="AL2147" s="8"/>
      <c r="AM2147" s="11"/>
      <c r="AN2147" s="11"/>
      <c r="AP2147" s="8"/>
      <c r="AQ2147" s="8"/>
      <c r="AR2147" s="8"/>
      <c r="AS2147" s="8"/>
      <c r="AT2147" s="8"/>
      <c r="AU2147" s="8"/>
      <c r="AV2147" s="8"/>
      <c r="BF2147" s="8"/>
      <c r="BG2147" s="8"/>
      <c r="BH2147" s="8"/>
      <c r="BI2147" s="11"/>
      <c r="BJ2147" s="11"/>
      <c r="BK2147" s="8"/>
      <c r="BL2147" s="8"/>
      <c r="BM2147" s="8"/>
      <c r="BN2147" s="8"/>
      <c r="BO2147" s="8"/>
      <c r="BP2147" s="8"/>
      <c r="BQ2147" s="8"/>
      <c r="BR2147" s="8"/>
    </row>
    <row r="2148" spans="1:70" x14ac:dyDescent="0.3">
      <c r="A2148" s="43"/>
      <c r="J2148" s="8"/>
      <c r="M2148" s="10"/>
      <c r="P2148" s="9"/>
      <c r="Q2148" s="9"/>
      <c r="U2148" s="8"/>
      <c r="V2148" s="10"/>
      <c r="W2148"/>
      <c r="Z2148"/>
      <c r="AA2148"/>
      <c r="AD2148" s="20"/>
      <c r="AE2148" s="20"/>
      <c r="AI2148" s="8"/>
      <c r="AJ2148" s="8"/>
      <c r="AK2148" s="8"/>
      <c r="AL2148" s="8"/>
      <c r="AM2148" s="11"/>
      <c r="AN2148" s="11"/>
      <c r="AP2148" s="8"/>
      <c r="AQ2148" s="8"/>
      <c r="AR2148" s="8"/>
      <c r="AS2148" s="8"/>
      <c r="AT2148" s="8"/>
      <c r="AU2148" s="8"/>
      <c r="AV2148" s="8"/>
      <c r="BF2148" s="8"/>
      <c r="BG2148" s="8"/>
      <c r="BH2148" s="8"/>
      <c r="BI2148" s="11"/>
      <c r="BJ2148" s="11"/>
      <c r="BK2148" s="8"/>
      <c r="BL2148" s="8"/>
      <c r="BM2148" s="8"/>
      <c r="BN2148" s="8"/>
      <c r="BO2148" s="8"/>
      <c r="BP2148" s="8"/>
      <c r="BQ2148" s="8"/>
      <c r="BR2148" s="8"/>
    </row>
    <row r="2149" spans="1:70" x14ac:dyDescent="0.3">
      <c r="A2149" s="43"/>
      <c r="J2149" s="8"/>
      <c r="M2149" s="10"/>
      <c r="P2149" s="9"/>
      <c r="Q2149" s="9"/>
      <c r="U2149" s="8"/>
      <c r="V2149" s="10"/>
      <c r="W2149"/>
      <c r="Z2149"/>
      <c r="AA2149"/>
      <c r="AD2149" s="20"/>
      <c r="AE2149" s="20"/>
      <c r="AI2149" s="8"/>
      <c r="AJ2149" s="8"/>
      <c r="AK2149" s="8"/>
      <c r="AL2149" s="8"/>
      <c r="AM2149" s="11"/>
      <c r="AN2149" s="11"/>
      <c r="AP2149" s="8"/>
      <c r="AQ2149" s="8"/>
      <c r="AR2149" s="8"/>
      <c r="AS2149" s="8"/>
      <c r="AT2149" s="8"/>
      <c r="AU2149" s="8"/>
      <c r="AV2149" s="8"/>
      <c r="BF2149" s="8"/>
      <c r="BG2149" s="8"/>
      <c r="BH2149" s="8"/>
      <c r="BI2149" s="11"/>
      <c r="BJ2149" s="11"/>
      <c r="BK2149" s="8"/>
      <c r="BL2149" s="8"/>
      <c r="BM2149" s="8"/>
      <c r="BN2149" s="8"/>
      <c r="BO2149" s="8"/>
      <c r="BP2149" s="8"/>
      <c r="BQ2149" s="8"/>
      <c r="BR2149" s="8"/>
    </row>
    <row r="2150" spans="1:70" x14ac:dyDescent="0.3">
      <c r="A2150" s="43"/>
      <c r="J2150" s="8"/>
      <c r="M2150" s="10"/>
      <c r="P2150" s="9"/>
      <c r="Q2150" s="9"/>
      <c r="U2150" s="8"/>
      <c r="V2150" s="10"/>
      <c r="W2150"/>
      <c r="Z2150"/>
      <c r="AA2150"/>
      <c r="AD2150" s="20"/>
      <c r="AE2150" s="20"/>
      <c r="AI2150" s="8"/>
      <c r="AJ2150" s="8"/>
      <c r="AK2150" s="8"/>
      <c r="AL2150" s="8"/>
      <c r="AM2150" s="11"/>
      <c r="AN2150" s="11"/>
      <c r="AP2150" s="8"/>
      <c r="AQ2150" s="8"/>
      <c r="AR2150" s="8"/>
      <c r="AS2150" s="8"/>
      <c r="AT2150" s="8"/>
      <c r="AU2150" s="8"/>
      <c r="AV2150" s="8"/>
      <c r="BF2150" s="8"/>
      <c r="BG2150" s="8"/>
      <c r="BH2150" s="8"/>
      <c r="BI2150" s="11"/>
      <c r="BJ2150" s="11"/>
      <c r="BK2150" s="8"/>
      <c r="BL2150" s="8"/>
      <c r="BM2150" s="8"/>
      <c r="BN2150" s="8"/>
      <c r="BO2150" s="8"/>
      <c r="BP2150" s="8"/>
      <c r="BQ2150" s="8"/>
      <c r="BR2150" s="8"/>
    </row>
    <row r="2151" spans="1:70" x14ac:dyDescent="0.3">
      <c r="A2151" s="43"/>
      <c r="J2151" s="8"/>
      <c r="M2151" s="10"/>
      <c r="P2151" s="9"/>
      <c r="Q2151" s="9"/>
      <c r="U2151" s="8"/>
      <c r="V2151" s="10"/>
      <c r="W2151"/>
      <c r="Z2151"/>
      <c r="AA2151"/>
      <c r="AD2151" s="20"/>
      <c r="AE2151" s="20"/>
      <c r="AI2151" s="8"/>
      <c r="AJ2151" s="8"/>
      <c r="AK2151" s="8"/>
      <c r="AL2151" s="8"/>
      <c r="AM2151" s="11"/>
      <c r="AN2151" s="11"/>
      <c r="AP2151" s="8"/>
      <c r="AQ2151" s="8"/>
      <c r="AR2151" s="8"/>
      <c r="AS2151" s="8"/>
      <c r="AT2151" s="8"/>
      <c r="AU2151" s="8"/>
      <c r="AV2151" s="8"/>
      <c r="BF2151" s="8"/>
      <c r="BG2151" s="8"/>
      <c r="BH2151" s="8"/>
      <c r="BI2151" s="11"/>
      <c r="BJ2151" s="11"/>
      <c r="BK2151" s="8"/>
      <c r="BL2151" s="8"/>
      <c r="BM2151" s="8"/>
      <c r="BN2151" s="8"/>
      <c r="BO2151" s="8"/>
      <c r="BP2151" s="8"/>
      <c r="BQ2151" s="8"/>
      <c r="BR2151" s="8"/>
    </row>
    <row r="2152" spans="1:70" x14ac:dyDescent="0.3">
      <c r="A2152" s="43"/>
      <c r="J2152" s="8"/>
      <c r="M2152" s="10"/>
      <c r="P2152" s="9"/>
      <c r="Q2152" s="9"/>
      <c r="U2152" s="8"/>
      <c r="V2152" s="10"/>
      <c r="W2152"/>
      <c r="Z2152"/>
      <c r="AA2152"/>
      <c r="AD2152" s="20"/>
      <c r="AE2152" s="20"/>
      <c r="AI2152" s="8"/>
      <c r="AJ2152" s="8"/>
      <c r="AK2152" s="8"/>
      <c r="AL2152" s="8"/>
      <c r="AM2152" s="11"/>
      <c r="AN2152" s="11"/>
      <c r="AP2152" s="8"/>
      <c r="AQ2152" s="8"/>
      <c r="AR2152" s="8"/>
      <c r="AS2152" s="8"/>
      <c r="AT2152" s="8"/>
      <c r="AU2152" s="8"/>
      <c r="AV2152" s="8"/>
      <c r="BF2152" s="8"/>
      <c r="BG2152" s="8"/>
      <c r="BH2152" s="8"/>
      <c r="BI2152" s="11"/>
      <c r="BJ2152" s="11"/>
      <c r="BK2152" s="8"/>
      <c r="BL2152" s="8"/>
      <c r="BM2152" s="8"/>
      <c r="BN2152" s="8"/>
      <c r="BO2152" s="8"/>
      <c r="BP2152" s="8"/>
      <c r="BQ2152" s="8"/>
      <c r="BR2152" s="8"/>
    </row>
    <row r="2153" spans="1:70" x14ac:dyDescent="0.3">
      <c r="A2153" s="43"/>
      <c r="J2153" s="8"/>
      <c r="M2153" s="10"/>
      <c r="P2153" s="9"/>
      <c r="Q2153" s="9"/>
      <c r="U2153" s="8"/>
      <c r="V2153" s="10"/>
      <c r="W2153"/>
      <c r="Z2153"/>
      <c r="AA2153"/>
      <c r="AD2153" s="20"/>
      <c r="AE2153" s="20"/>
      <c r="AI2153" s="8"/>
      <c r="AJ2153" s="8"/>
      <c r="AK2153" s="8"/>
      <c r="AL2153" s="8"/>
      <c r="AM2153" s="11"/>
      <c r="AN2153" s="11"/>
      <c r="AP2153" s="8"/>
      <c r="AQ2153" s="8"/>
      <c r="AR2153" s="8"/>
      <c r="AS2153" s="8"/>
      <c r="AT2153" s="8"/>
      <c r="AU2153" s="8"/>
      <c r="AV2153" s="8"/>
      <c r="BF2153" s="8"/>
      <c r="BG2153" s="8"/>
      <c r="BH2153" s="8"/>
      <c r="BI2153" s="11"/>
      <c r="BJ2153" s="11"/>
      <c r="BK2153" s="8"/>
      <c r="BL2153" s="8"/>
      <c r="BM2153" s="8"/>
      <c r="BN2153" s="8"/>
      <c r="BO2153" s="8"/>
      <c r="BP2153" s="8"/>
      <c r="BQ2153" s="8"/>
      <c r="BR2153" s="8"/>
    </row>
    <row r="2154" spans="1:70" x14ac:dyDescent="0.3">
      <c r="A2154" s="43"/>
      <c r="J2154" s="8"/>
      <c r="M2154" s="10"/>
      <c r="P2154" s="9"/>
      <c r="Q2154" s="9"/>
      <c r="U2154" s="8"/>
      <c r="V2154" s="10"/>
      <c r="W2154"/>
      <c r="Z2154"/>
      <c r="AA2154"/>
      <c r="AD2154" s="20"/>
      <c r="AE2154" s="20"/>
      <c r="AI2154" s="8"/>
      <c r="AJ2154" s="8"/>
      <c r="AK2154" s="8"/>
      <c r="AL2154" s="8"/>
      <c r="AM2154" s="11"/>
      <c r="AN2154" s="11"/>
      <c r="AP2154" s="8"/>
      <c r="AQ2154" s="8"/>
      <c r="AR2154" s="8"/>
      <c r="AS2154" s="8"/>
      <c r="AT2154" s="8"/>
      <c r="AU2154" s="8"/>
      <c r="AV2154" s="8"/>
      <c r="BF2154" s="8"/>
      <c r="BG2154" s="8"/>
      <c r="BH2154" s="8"/>
      <c r="BI2154" s="11"/>
      <c r="BJ2154" s="11"/>
      <c r="BK2154" s="8"/>
      <c r="BL2154" s="8"/>
      <c r="BM2154" s="8"/>
      <c r="BN2154" s="8"/>
      <c r="BO2154" s="8"/>
      <c r="BP2154" s="8"/>
      <c r="BQ2154" s="8"/>
      <c r="BR2154" s="8"/>
    </row>
    <row r="2155" spans="1:70" x14ac:dyDescent="0.3">
      <c r="A2155" s="43"/>
      <c r="J2155" s="8"/>
      <c r="M2155" s="10"/>
      <c r="P2155" s="9"/>
      <c r="Q2155" s="9"/>
      <c r="U2155" s="8"/>
      <c r="V2155" s="10"/>
      <c r="W2155"/>
      <c r="Z2155"/>
      <c r="AA2155"/>
      <c r="AD2155" s="20"/>
      <c r="AE2155" s="20"/>
      <c r="AI2155" s="8"/>
      <c r="AJ2155" s="8"/>
      <c r="AK2155" s="8"/>
      <c r="AL2155" s="8"/>
      <c r="AM2155" s="11"/>
      <c r="AN2155" s="11"/>
      <c r="AP2155" s="8"/>
      <c r="AQ2155" s="8"/>
      <c r="AR2155" s="8"/>
      <c r="AS2155" s="8"/>
      <c r="AT2155" s="8"/>
      <c r="AU2155" s="8"/>
      <c r="AV2155" s="8"/>
      <c r="BF2155" s="8"/>
      <c r="BG2155" s="8"/>
      <c r="BH2155" s="8"/>
      <c r="BI2155" s="11"/>
      <c r="BJ2155" s="11"/>
      <c r="BK2155" s="8"/>
      <c r="BL2155" s="8"/>
      <c r="BM2155" s="8"/>
      <c r="BN2155" s="8"/>
      <c r="BO2155" s="8"/>
      <c r="BP2155" s="8"/>
      <c r="BQ2155" s="8"/>
      <c r="BR2155" s="8"/>
    </row>
    <row r="2156" spans="1:70" x14ac:dyDescent="0.3">
      <c r="A2156" s="43"/>
      <c r="J2156" s="8"/>
      <c r="M2156" s="10"/>
      <c r="P2156" s="9"/>
      <c r="Q2156" s="9"/>
      <c r="U2156" s="8"/>
      <c r="V2156" s="10"/>
      <c r="W2156"/>
      <c r="Z2156"/>
      <c r="AA2156"/>
      <c r="AD2156" s="20"/>
      <c r="AE2156" s="20"/>
      <c r="AI2156" s="8"/>
      <c r="AJ2156" s="8"/>
      <c r="AK2156" s="8"/>
      <c r="AL2156" s="8"/>
      <c r="AM2156" s="11"/>
      <c r="AN2156" s="11"/>
      <c r="AP2156" s="8"/>
      <c r="AQ2156" s="8"/>
      <c r="AR2156" s="8"/>
      <c r="AS2156" s="8"/>
      <c r="AT2156" s="8"/>
      <c r="AU2156" s="8"/>
      <c r="AV2156" s="8"/>
      <c r="BF2156" s="8"/>
      <c r="BG2156" s="8"/>
      <c r="BH2156" s="8"/>
      <c r="BI2156" s="11"/>
      <c r="BJ2156" s="11"/>
      <c r="BK2156" s="8"/>
      <c r="BL2156" s="8"/>
      <c r="BM2156" s="8"/>
      <c r="BN2156" s="8"/>
      <c r="BO2156" s="8"/>
      <c r="BP2156" s="8"/>
      <c r="BQ2156" s="8"/>
      <c r="BR2156" s="8"/>
    </row>
    <row r="2157" spans="1:70" x14ac:dyDescent="0.3">
      <c r="A2157" s="43"/>
      <c r="J2157" s="8"/>
      <c r="M2157" s="10"/>
      <c r="P2157" s="9"/>
      <c r="Q2157" s="9"/>
      <c r="U2157" s="8"/>
      <c r="V2157" s="10"/>
      <c r="W2157"/>
      <c r="Z2157"/>
      <c r="AA2157"/>
      <c r="AD2157" s="20"/>
      <c r="AE2157" s="20"/>
      <c r="AI2157" s="8"/>
      <c r="AJ2157" s="8"/>
      <c r="AK2157" s="8"/>
      <c r="AL2157" s="8"/>
      <c r="AM2157" s="11"/>
      <c r="AN2157" s="11"/>
      <c r="AP2157" s="8"/>
      <c r="AQ2157" s="8"/>
      <c r="AR2157" s="8"/>
      <c r="AS2157" s="8"/>
      <c r="AT2157" s="8"/>
      <c r="AU2157" s="8"/>
      <c r="AV2157" s="8"/>
      <c r="BF2157" s="8"/>
      <c r="BG2157" s="8"/>
      <c r="BH2157" s="8"/>
      <c r="BI2157" s="11"/>
      <c r="BJ2157" s="11"/>
      <c r="BK2157" s="8"/>
      <c r="BL2157" s="8"/>
      <c r="BM2157" s="8"/>
      <c r="BN2157" s="8"/>
      <c r="BO2157" s="8"/>
      <c r="BP2157" s="8"/>
      <c r="BQ2157" s="8"/>
      <c r="BR2157" s="8"/>
    </row>
    <row r="2158" spans="1:70" x14ac:dyDescent="0.3">
      <c r="A2158" s="43"/>
      <c r="J2158" s="8"/>
      <c r="M2158" s="10"/>
      <c r="P2158" s="9"/>
      <c r="Q2158" s="9"/>
      <c r="U2158" s="8"/>
      <c r="V2158" s="10"/>
      <c r="W2158"/>
      <c r="Z2158"/>
      <c r="AA2158"/>
      <c r="AD2158" s="20"/>
      <c r="AE2158" s="20"/>
      <c r="AI2158" s="8"/>
      <c r="AJ2158" s="8"/>
      <c r="AK2158" s="8"/>
      <c r="AL2158" s="8"/>
      <c r="AM2158" s="11"/>
      <c r="AN2158" s="11"/>
      <c r="AP2158" s="8"/>
      <c r="AQ2158" s="8"/>
      <c r="AR2158" s="8"/>
      <c r="AS2158" s="8"/>
      <c r="AT2158" s="8"/>
      <c r="AU2158" s="8"/>
      <c r="AV2158" s="8"/>
      <c r="BF2158" s="8"/>
      <c r="BG2158" s="8"/>
      <c r="BH2158" s="8"/>
      <c r="BI2158" s="11"/>
      <c r="BJ2158" s="11"/>
      <c r="BK2158" s="8"/>
      <c r="BL2158" s="8"/>
      <c r="BM2158" s="8"/>
      <c r="BN2158" s="8"/>
      <c r="BO2158" s="8"/>
      <c r="BP2158" s="8"/>
      <c r="BQ2158" s="8"/>
      <c r="BR2158" s="8"/>
    </row>
    <row r="2159" spans="1:70" x14ac:dyDescent="0.3">
      <c r="A2159" s="43"/>
      <c r="J2159" s="8"/>
      <c r="M2159" s="10"/>
      <c r="P2159" s="9"/>
      <c r="Q2159" s="9"/>
      <c r="U2159" s="8"/>
      <c r="V2159" s="10"/>
      <c r="W2159"/>
      <c r="Z2159"/>
      <c r="AA2159"/>
      <c r="AD2159" s="20"/>
      <c r="AE2159" s="20"/>
      <c r="AI2159" s="8"/>
      <c r="AJ2159" s="8"/>
      <c r="AK2159" s="8"/>
      <c r="AL2159" s="8"/>
      <c r="AM2159" s="11"/>
      <c r="AN2159" s="11"/>
      <c r="AP2159" s="8"/>
      <c r="AQ2159" s="8"/>
      <c r="AR2159" s="8"/>
      <c r="AS2159" s="8"/>
      <c r="AT2159" s="8"/>
      <c r="AU2159" s="8"/>
      <c r="AV2159" s="8"/>
      <c r="BF2159" s="8"/>
      <c r="BG2159" s="8"/>
      <c r="BH2159" s="8"/>
      <c r="BI2159" s="11"/>
      <c r="BJ2159" s="11"/>
      <c r="BK2159" s="8"/>
      <c r="BL2159" s="8"/>
      <c r="BM2159" s="8"/>
      <c r="BN2159" s="8"/>
      <c r="BO2159" s="8"/>
      <c r="BP2159" s="8"/>
      <c r="BQ2159" s="8"/>
      <c r="BR2159" s="8"/>
    </row>
    <row r="2160" spans="1:70" x14ac:dyDescent="0.3">
      <c r="A2160" s="43"/>
      <c r="J2160" s="8"/>
      <c r="M2160" s="10"/>
      <c r="P2160" s="9"/>
      <c r="Q2160" s="9"/>
      <c r="U2160" s="8"/>
      <c r="V2160" s="10"/>
      <c r="W2160"/>
      <c r="Z2160"/>
      <c r="AA2160"/>
      <c r="AD2160" s="20"/>
      <c r="AE2160" s="20"/>
      <c r="AI2160" s="8"/>
      <c r="AJ2160" s="8"/>
      <c r="AK2160" s="8"/>
      <c r="AL2160" s="8"/>
      <c r="AM2160" s="11"/>
      <c r="AN2160" s="11"/>
      <c r="AP2160" s="8"/>
      <c r="AQ2160" s="8"/>
      <c r="AR2160" s="8"/>
      <c r="AS2160" s="8"/>
      <c r="AT2160" s="8"/>
      <c r="AU2160" s="8"/>
      <c r="AV2160" s="8"/>
      <c r="BF2160" s="8"/>
      <c r="BG2160" s="8"/>
      <c r="BH2160" s="8"/>
      <c r="BI2160" s="11"/>
      <c r="BJ2160" s="11"/>
      <c r="BK2160" s="8"/>
      <c r="BL2160" s="8"/>
      <c r="BM2160" s="8"/>
      <c r="BN2160" s="8"/>
      <c r="BO2160" s="8"/>
      <c r="BP2160" s="8"/>
      <c r="BQ2160" s="8"/>
      <c r="BR2160" s="8"/>
    </row>
    <row r="2161" spans="1:70" x14ac:dyDescent="0.3">
      <c r="A2161" s="43"/>
      <c r="J2161" s="8"/>
      <c r="M2161" s="10"/>
      <c r="P2161" s="9"/>
      <c r="Q2161" s="9"/>
      <c r="U2161" s="8"/>
      <c r="V2161" s="10"/>
      <c r="W2161"/>
      <c r="Z2161"/>
      <c r="AA2161"/>
      <c r="AD2161" s="20"/>
      <c r="AE2161" s="20"/>
      <c r="AI2161" s="8"/>
      <c r="AJ2161" s="8"/>
      <c r="AK2161" s="8"/>
      <c r="AL2161" s="8"/>
      <c r="AM2161" s="11"/>
      <c r="AN2161" s="11"/>
      <c r="AP2161" s="8"/>
      <c r="AQ2161" s="8"/>
      <c r="AR2161" s="8"/>
      <c r="AS2161" s="8"/>
      <c r="AT2161" s="8"/>
      <c r="AU2161" s="8"/>
      <c r="AV2161" s="8"/>
      <c r="BF2161" s="8"/>
      <c r="BG2161" s="8"/>
      <c r="BH2161" s="8"/>
      <c r="BI2161" s="11"/>
      <c r="BJ2161" s="11"/>
      <c r="BK2161" s="8"/>
      <c r="BL2161" s="8"/>
      <c r="BM2161" s="8"/>
      <c r="BN2161" s="8"/>
      <c r="BO2161" s="8"/>
      <c r="BP2161" s="8"/>
      <c r="BQ2161" s="8"/>
      <c r="BR2161" s="8"/>
    </row>
    <row r="2162" spans="1:70" x14ac:dyDescent="0.3">
      <c r="A2162" s="43"/>
      <c r="J2162" s="8"/>
      <c r="M2162" s="10"/>
      <c r="P2162" s="9"/>
      <c r="Q2162" s="9"/>
      <c r="U2162" s="8"/>
      <c r="V2162" s="10"/>
      <c r="W2162"/>
      <c r="Z2162"/>
      <c r="AA2162"/>
      <c r="AD2162" s="20"/>
      <c r="AE2162" s="20"/>
      <c r="AI2162" s="8"/>
      <c r="AJ2162" s="8"/>
      <c r="AK2162" s="8"/>
      <c r="AL2162" s="8"/>
      <c r="AM2162" s="11"/>
      <c r="AN2162" s="11"/>
      <c r="AP2162" s="8"/>
      <c r="AQ2162" s="8"/>
      <c r="AR2162" s="8"/>
      <c r="AS2162" s="8"/>
      <c r="AT2162" s="8"/>
      <c r="AU2162" s="8"/>
      <c r="AV2162" s="8"/>
      <c r="BF2162" s="8"/>
      <c r="BG2162" s="8"/>
      <c r="BH2162" s="8"/>
      <c r="BI2162" s="11"/>
      <c r="BJ2162" s="11"/>
      <c r="BK2162" s="8"/>
      <c r="BL2162" s="8"/>
      <c r="BM2162" s="8"/>
      <c r="BN2162" s="8"/>
      <c r="BO2162" s="8"/>
      <c r="BP2162" s="8"/>
      <c r="BQ2162" s="8"/>
      <c r="BR2162" s="8"/>
    </row>
    <row r="2163" spans="1:70" x14ac:dyDescent="0.3">
      <c r="A2163" s="43"/>
      <c r="J2163" s="8"/>
      <c r="M2163" s="10"/>
      <c r="P2163" s="9"/>
      <c r="Q2163" s="9"/>
      <c r="U2163" s="8"/>
      <c r="V2163" s="10"/>
      <c r="W2163"/>
      <c r="Z2163"/>
      <c r="AA2163"/>
      <c r="AD2163" s="20"/>
      <c r="AE2163" s="20"/>
      <c r="AI2163" s="8"/>
      <c r="AJ2163" s="8"/>
      <c r="AK2163" s="8"/>
      <c r="AL2163" s="8"/>
      <c r="AM2163" s="11"/>
      <c r="AN2163" s="11"/>
      <c r="AP2163" s="8"/>
      <c r="AQ2163" s="8"/>
      <c r="AR2163" s="8"/>
      <c r="AS2163" s="8"/>
      <c r="AT2163" s="8"/>
      <c r="AU2163" s="8"/>
      <c r="AV2163" s="8"/>
      <c r="BF2163" s="8"/>
      <c r="BG2163" s="8"/>
      <c r="BH2163" s="8"/>
      <c r="BI2163" s="11"/>
      <c r="BJ2163" s="11"/>
      <c r="BK2163" s="8"/>
      <c r="BL2163" s="8"/>
      <c r="BM2163" s="8"/>
      <c r="BN2163" s="8"/>
      <c r="BO2163" s="8"/>
      <c r="BP2163" s="8"/>
      <c r="BQ2163" s="8"/>
      <c r="BR2163" s="8"/>
    </row>
    <row r="2164" spans="1:70" x14ac:dyDescent="0.3">
      <c r="A2164" s="43"/>
      <c r="J2164" s="8"/>
      <c r="M2164" s="10"/>
      <c r="P2164" s="9"/>
      <c r="Q2164" s="9"/>
      <c r="U2164" s="8"/>
      <c r="V2164" s="10"/>
      <c r="W2164"/>
      <c r="Z2164"/>
      <c r="AA2164"/>
      <c r="AD2164" s="20"/>
      <c r="AE2164" s="20"/>
      <c r="AI2164" s="8"/>
      <c r="AJ2164" s="8"/>
      <c r="AK2164" s="8"/>
      <c r="AL2164" s="8"/>
      <c r="AM2164" s="11"/>
      <c r="AN2164" s="11"/>
      <c r="AP2164" s="8"/>
      <c r="AQ2164" s="8"/>
      <c r="AR2164" s="8"/>
      <c r="AS2164" s="8"/>
      <c r="AT2164" s="8"/>
      <c r="AU2164" s="8"/>
      <c r="AV2164" s="8"/>
      <c r="BF2164" s="8"/>
      <c r="BG2164" s="8"/>
      <c r="BH2164" s="8"/>
      <c r="BI2164" s="11"/>
      <c r="BJ2164" s="11"/>
      <c r="BK2164" s="8"/>
      <c r="BL2164" s="8"/>
      <c r="BM2164" s="8"/>
      <c r="BN2164" s="8"/>
      <c r="BO2164" s="8"/>
      <c r="BP2164" s="8"/>
      <c r="BQ2164" s="8"/>
      <c r="BR2164" s="8"/>
    </row>
    <row r="2165" spans="1:70" x14ac:dyDescent="0.3">
      <c r="A2165" s="43"/>
      <c r="J2165" s="8"/>
      <c r="M2165" s="10"/>
      <c r="P2165" s="9"/>
      <c r="Q2165" s="9"/>
      <c r="U2165" s="8"/>
      <c r="V2165" s="10"/>
      <c r="W2165"/>
      <c r="Z2165"/>
      <c r="AA2165"/>
      <c r="AD2165" s="20"/>
      <c r="AE2165" s="20"/>
      <c r="AI2165" s="8"/>
      <c r="AJ2165" s="8"/>
      <c r="AK2165" s="8"/>
      <c r="AL2165" s="8"/>
      <c r="AM2165" s="11"/>
      <c r="AN2165" s="11"/>
      <c r="AP2165" s="8"/>
      <c r="AQ2165" s="8"/>
      <c r="AR2165" s="8"/>
      <c r="AS2165" s="8"/>
      <c r="AT2165" s="8"/>
      <c r="AU2165" s="8"/>
      <c r="AV2165" s="8"/>
      <c r="BF2165" s="8"/>
      <c r="BG2165" s="8"/>
      <c r="BH2165" s="8"/>
      <c r="BI2165" s="11"/>
      <c r="BJ2165" s="11"/>
      <c r="BK2165" s="8"/>
      <c r="BL2165" s="8"/>
      <c r="BM2165" s="8"/>
      <c r="BN2165" s="8"/>
      <c r="BO2165" s="8"/>
      <c r="BP2165" s="8"/>
      <c r="BQ2165" s="8"/>
      <c r="BR2165" s="8"/>
    </row>
    <row r="2166" spans="1:70" x14ac:dyDescent="0.3">
      <c r="A2166" s="43"/>
      <c r="J2166" s="8"/>
      <c r="M2166" s="10"/>
      <c r="P2166" s="9"/>
      <c r="Q2166" s="9"/>
      <c r="U2166" s="8"/>
      <c r="V2166" s="10"/>
      <c r="W2166"/>
      <c r="Z2166"/>
      <c r="AA2166"/>
      <c r="AD2166" s="20"/>
      <c r="AE2166" s="20"/>
      <c r="AI2166" s="8"/>
      <c r="AJ2166" s="8"/>
      <c r="AK2166" s="8"/>
      <c r="AL2166" s="8"/>
      <c r="AM2166" s="11"/>
      <c r="AN2166" s="11"/>
      <c r="AP2166" s="8"/>
      <c r="AQ2166" s="8"/>
      <c r="AR2166" s="8"/>
      <c r="AS2166" s="8"/>
      <c r="AT2166" s="8"/>
      <c r="AU2166" s="8"/>
      <c r="AV2166" s="8"/>
      <c r="BF2166" s="8"/>
      <c r="BG2166" s="8"/>
      <c r="BH2166" s="8"/>
      <c r="BI2166" s="11"/>
      <c r="BJ2166" s="11"/>
      <c r="BK2166" s="8"/>
      <c r="BL2166" s="8"/>
      <c r="BM2166" s="8"/>
      <c r="BN2166" s="8"/>
      <c r="BO2166" s="8"/>
      <c r="BP2166" s="8"/>
      <c r="BQ2166" s="8"/>
      <c r="BR2166" s="8"/>
    </row>
    <row r="2167" spans="1:70" x14ac:dyDescent="0.3">
      <c r="A2167" s="43"/>
      <c r="J2167" s="8"/>
      <c r="M2167" s="10"/>
      <c r="P2167" s="9"/>
      <c r="Q2167" s="9"/>
      <c r="U2167" s="8"/>
      <c r="V2167" s="10"/>
      <c r="W2167"/>
      <c r="Z2167"/>
      <c r="AA2167"/>
      <c r="AD2167" s="20"/>
      <c r="AE2167" s="20"/>
      <c r="AI2167" s="8"/>
      <c r="AJ2167" s="8"/>
      <c r="AK2167" s="8"/>
      <c r="AL2167" s="8"/>
      <c r="AM2167" s="11"/>
      <c r="AN2167" s="11"/>
      <c r="AP2167" s="8"/>
      <c r="AQ2167" s="8"/>
      <c r="AR2167" s="8"/>
      <c r="AS2167" s="8"/>
      <c r="AT2167" s="8"/>
      <c r="AU2167" s="8"/>
      <c r="AV2167" s="8"/>
      <c r="BF2167" s="8"/>
      <c r="BG2167" s="8"/>
      <c r="BH2167" s="8"/>
      <c r="BI2167" s="11"/>
      <c r="BJ2167" s="11"/>
      <c r="BK2167" s="8"/>
      <c r="BL2167" s="8"/>
      <c r="BM2167" s="8"/>
      <c r="BN2167" s="8"/>
      <c r="BO2167" s="8"/>
      <c r="BP2167" s="8"/>
      <c r="BQ2167" s="8"/>
      <c r="BR2167" s="8"/>
    </row>
    <row r="2168" spans="1:70" x14ac:dyDescent="0.3">
      <c r="A2168" s="43"/>
      <c r="J2168" s="8"/>
      <c r="M2168" s="10"/>
      <c r="P2168" s="9"/>
      <c r="Q2168" s="9"/>
      <c r="U2168" s="8"/>
      <c r="V2168" s="10"/>
      <c r="W2168"/>
      <c r="Z2168"/>
      <c r="AA2168"/>
      <c r="AD2168" s="20"/>
      <c r="AE2168" s="20"/>
      <c r="AI2168" s="8"/>
      <c r="AJ2168" s="8"/>
      <c r="AK2168" s="8"/>
      <c r="AL2168" s="8"/>
      <c r="AM2168" s="11"/>
      <c r="AN2168" s="11"/>
      <c r="AP2168" s="8"/>
      <c r="AQ2168" s="8"/>
      <c r="AR2168" s="8"/>
      <c r="AS2168" s="8"/>
      <c r="AT2168" s="8"/>
      <c r="AU2168" s="8"/>
      <c r="AV2168" s="8"/>
      <c r="BF2168" s="8"/>
      <c r="BG2168" s="8"/>
      <c r="BH2168" s="8"/>
      <c r="BI2168" s="11"/>
      <c r="BJ2168" s="11"/>
      <c r="BK2168" s="8"/>
      <c r="BL2168" s="8"/>
      <c r="BM2168" s="8"/>
      <c r="BN2168" s="8"/>
      <c r="BO2168" s="8"/>
      <c r="BP2168" s="8"/>
      <c r="BQ2168" s="8"/>
      <c r="BR2168" s="8"/>
    </row>
    <row r="2169" spans="1:70" x14ac:dyDescent="0.3">
      <c r="A2169" s="43"/>
      <c r="J2169" s="8"/>
      <c r="M2169" s="10"/>
      <c r="P2169" s="9"/>
      <c r="Q2169" s="9"/>
      <c r="U2169" s="8"/>
      <c r="V2169" s="10"/>
      <c r="W2169"/>
      <c r="Z2169"/>
      <c r="AA2169"/>
      <c r="AD2169" s="20"/>
      <c r="AE2169" s="20"/>
      <c r="AI2169" s="8"/>
      <c r="AJ2169" s="8"/>
      <c r="AK2169" s="8"/>
      <c r="AL2169" s="8"/>
      <c r="AM2169" s="11"/>
      <c r="AN2169" s="11"/>
      <c r="AP2169" s="8"/>
      <c r="AQ2169" s="8"/>
      <c r="AR2169" s="8"/>
      <c r="AS2169" s="8"/>
      <c r="AT2169" s="8"/>
      <c r="AU2169" s="8"/>
      <c r="AV2169" s="8"/>
      <c r="BF2169" s="8"/>
      <c r="BG2169" s="8"/>
      <c r="BH2169" s="8"/>
      <c r="BI2169" s="11"/>
      <c r="BJ2169" s="11"/>
      <c r="BK2169" s="8"/>
      <c r="BL2169" s="8"/>
      <c r="BM2169" s="8"/>
      <c r="BN2169" s="8"/>
      <c r="BO2169" s="8"/>
      <c r="BP2169" s="8"/>
      <c r="BQ2169" s="8"/>
      <c r="BR2169" s="8"/>
    </row>
    <row r="2170" spans="1:70" x14ac:dyDescent="0.3">
      <c r="A2170" s="43"/>
      <c r="J2170" s="8"/>
      <c r="M2170" s="10"/>
      <c r="P2170" s="9"/>
      <c r="Q2170" s="9"/>
      <c r="U2170" s="8"/>
      <c r="V2170" s="10"/>
      <c r="W2170"/>
      <c r="Z2170"/>
      <c r="AA2170"/>
      <c r="AD2170" s="20"/>
      <c r="AE2170" s="20"/>
      <c r="AI2170" s="8"/>
      <c r="AJ2170" s="8"/>
      <c r="AK2170" s="8"/>
      <c r="AL2170" s="8"/>
      <c r="AM2170" s="11"/>
      <c r="AN2170" s="11"/>
      <c r="AP2170" s="8"/>
      <c r="AQ2170" s="8"/>
      <c r="AR2170" s="8"/>
      <c r="AS2170" s="8"/>
      <c r="AT2170" s="8"/>
      <c r="AU2170" s="8"/>
      <c r="AV2170" s="8"/>
      <c r="BF2170" s="8"/>
      <c r="BG2170" s="8"/>
      <c r="BH2170" s="8"/>
      <c r="BI2170" s="11"/>
      <c r="BJ2170" s="11"/>
      <c r="BK2170" s="8"/>
      <c r="BL2170" s="8"/>
      <c r="BM2170" s="8"/>
      <c r="BN2170" s="8"/>
      <c r="BO2170" s="8"/>
      <c r="BP2170" s="8"/>
      <c r="BQ2170" s="8"/>
      <c r="BR2170" s="8"/>
    </row>
    <row r="2171" spans="1:70" x14ac:dyDescent="0.3">
      <c r="A2171" s="43"/>
      <c r="J2171" s="8"/>
      <c r="M2171" s="10"/>
      <c r="P2171" s="9"/>
      <c r="Q2171" s="9"/>
      <c r="U2171" s="8"/>
      <c r="V2171" s="10"/>
      <c r="W2171"/>
      <c r="Z2171"/>
      <c r="AA2171"/>
      <c r="AD2171" s="20"/>
      <c r="AE2171" s="20"/>
      <c r="AI2171" s="8"/>
      <c r="AJ2171" s="8"/>
      <c r="AK2171" s="8"/>
      <c r="AL2171" s="8"/>
      <c r="AM2171" s="11"/>
      <c r="AN2171" s="11"/>
      <c r="AP2171" s="8"/>
      <c r="AQ2171" s="8"/>
      <c r="AR2171" s="8"/>
      <c r="AS2171" s="8"/>
      <c r="AT2171" s="8"/>
      <c r="AU2171" s="8"/>
      <c r="AV2171" s="8"/>
      <c r="BF2171" s="8"/>
      <c r="BG2171" s="8"/>
      <c r="BH2171" s="8"/>
      <c r="BI2171" s="11"/>
      <c r="BJ2171" s="11"/>
      <c r="BK2171" s="8"/>
      <c r="BL2171" s="8"/>
      <c r="BM2171" s="8"/>
      <c r="BN2171" s="8"/>
      <c r="BO2171" s="8"/>
      <c r="BP2171" s="8"/>
      <c r="BQ2171" s="8"/>
      <c r="BR2171" s="8"/>
    </row>
    <row r="2172" spans="1:70" x14ac:dyDescent="0.3">
      <c r="A2172" s="43"/>
      <c r="J2172" s="8"/>
      <c r="M2172" s="10"/>
      <c r="P2172" s="9"/>
      <c r="Q2172" s="9"/>
      <c r="U2172" s="8"/>
      <c r="V2172" s="10"/>
      <c r="W2172"/>
      <c r="Z2172"/>
      <c r="AA2172"/>
      <c r="AD2172" s="20"/>
      <c r="AE2172" s="20"/>
      <c r="AI2172" s="8"/>
      <c r="AJ2172" s="8"/>
      <c r="AK2172" s="8"/>
      <c r="AL2172" s="8"/>
      <c r="AM2172" s="11"/>
      <c r="AN2172" s="11"/>
      <c r="AP2172" s="8"/>
      <c r="AQ2172" s="8"/>
      <c r="AR2172" s="8"/>
      <c r="AS2172" s="8"/>
      <c r="AT2172" s="8"/>
      <c r="AU2172" s="8"/>
      <c r="AV2172" s="8"/>
      <c r="BF2172" s="8"/>
      <c r="BG2172" s="8"/>
      <c r="BH2172" s="8"/>
      <c r="BI2172" s="11"/>
      <c r="BJ2172" s="11"/>
      <c r="BK2172" s="8"/>
      <c r="BL2172" s="8"/>
      <c r="BM2172" s="8"/>
      <c r="BN2172" s="8"/>
      <c r="BO2172" s="8"/>
      <c r="BP2172" s="8"/>
      <c r="BQ2172" s="8"/>
      <c r="BR2172" s="8"/>
    </row>
    <row r="2173" spans="1:70" x14ac:dyDescent="0.3">
      <c r="A2173" s="43"/>
      <c r="J2173" s="8"/>
      <c r="M2173" s="10"/>
      <c r="P2173" s="9"/>
      <c r="Q2173" s="9"/>
      <c r="U2173" s="8"/>
      <c r="V2173" s="10"/>
      <c r="W2173"/>
      <c r="Z2173"/>
      <c r="AA2173"/>
      <c r="AD2173" s="20"/>
      <c r="AE2173" s="20"/>
      <c r="AI2173" s="8"/>
      <c r="AJ2173" s="8"/>
      <c r="AK2173" s="8"/>
      <c r="AL2173" s="8"/>
      <c r="AM2173" s="11"/>
      <c r="AN2173" s="11"/>
      <c r="AP2173" s="8"/>
      <c r="AQ2173" s="8"/>
      <c r="AR2173" s="8"/>
      <c r="AS2173" s="8"/>
      <c r="AT2173" s="8"/>
      <c r="AU2173" s="8"/>
      <c r="AV2173" s="8"/>
      <c r="BF2173" s="8"/>
      <c r="BG2173" s="8"/>
      <c r="BH2173" s="8"/>
      <c r="BI2173" s="11"/>
      <c r="BJ2173" s="11"/>
      <c r="BK2173" s="8"/>
      <c r="BL2173" s="8"/>
      <c r="BM2173" s="8"/>
      <c r="BN2173" s="8"/>
      <c r="BO2173" s="8"/>
      <c r="BP2173" s="8"/>
      <c r="BQ2173" s="8"/>
      <c r="BR2173" s="8"/>
    </row>
    <row r="2174" spans="1:70" x14ac:dyDescent="0.3">
      <c r="A2174" s="43"/>
      <c r="J2174" s="8"/>
      <c r="M2174" s="10"/>
      <c r="P2174" s="9"/>
      <c r="Q2174" s="9"/>
      <c r="U2174" s="8"/>
      <c r="V2174" s="10"/>
      <c r="W2174"/>
      <c r="Z2174"/>
      <c r="AA2174"/>
      <c r="AD2174" s="20"/>
      <c r="AE2174" s="20"/>
      <c r="AI2174" s="8"/>
      <c r="AJ2174" s="8"/>
      <c r="AK2174" s="8"/>
      <c r="AL2174" s="8"/>
      <c r="AM2174" s="11"/>
      <c r="AN2174" s="11"/>
      <c r="AP2174" s="8"/>
      <c r="AQ2174" s="8"/>
      <c r="AR2174" s="8"/>
      <c r="AS2174" s="8"/>
      <c r="AT2174" s="8"/>
      <c r="AU2174" s="8"/>
      <c r="AV2174" s="8"/>
      <c r="BF2174" s="8"/>
      <c r="BG2174" s="8"/>
      <c r="BH2174" s="8"/>
      <c r="BI2174" s="11"/>
      <c r="BJ2174" s="11"/>
      <c r="BK2174" s="8"/>
      <c r="BL2174" s="8"/>
      <c r="BM2174" s="8"/>
      <c r="BN2174" s="8"/>
      <c r="BO2174" s="8"/>
      <c r="BP2174" s="8"/>
      <c r="BQ2174" s="8"/>
      <c r="BR2174" s="8"/>
    </row>
    <row r="2175" spans="1:70" x14ac:dyDescent="0.3">
      <c r="A2175" s="43"/>
      <c r="J2175" s="8"/>
      <c r="M2175" s="10"/>
      <c r="P2175" s="9"/>
      <c r="Q2175" s="9"/>
      <c r="U2175" s="8"/>
      <c r="V2175" s="10"/>
      <c r="W2175"/>
      <c r="Z2175"/>
      <c r="AA2175"/>
      <c r="AD2175" s="20"/>
      <c r="AE2175" s="20"/>
      <c r="AI2175" s="8"/>
      <c r="AJ2175" s="8"/>
      <c r="AK2175" s="8"/>
      <c r="AL2175" s="8"/>
      <c r="AM2175" s="11"/>
      <c r="AN2175" s="11"/>
      <c r="AP2175" s="8"/>
      <c r="AQ2175" s="8"/>
      <c r="AR2175" s="8"/>
      <c r="AS2175" s="8"/>
      <c r="AT2175" s="8"/>
      <c r="AU2175" s="8"/>
      <c r="AV2175" s="8"/>
      <c r="BF2175" s="8"/>
      <c r="BG2175" s="8"/>
      <c r="BH2175" s="8"/>
      <c r="BI2175" s="11"/>
      <c r="BJ2175" s="11"/>
      <c r="BK2175" s="8"/>
      <c r="BL2175" s="8"/>
      <c r="BM2175" s="8"/>
      <c r="BN2175" s="8"/>
      <c r="BO2175" s="8"/>
      <c r="BP2175" s="8"/>
      <c r="BQ2175" s="8"/>
      <c r="BR2175" s="8"/>
    </row>
    <row r="2176" spans="1:70" x14ac:dyDescent="0.3">
      <c r="A2176" s="43"/>
      <c r="J2176" s="8"/>
      <c r="M2176" s="10"/>
      <c r="P2176" s="9"/>
      <c r="Q2176" s="9"/>
      <c r="U2176" s="8"/>
      <c r="V2176" s="10"/>
      <c r="W2176"/>
      <c r="Z2176"/>
      <c r="AA2176"/>
      <c r="AD2176" s="20"/>
      <c r="AE2176" s="20"/>
      <c r="AI2176" s="8"/>
      <c r="AJ2176" s="8"/>
      <c r="AK2176" s="8"/>
      <c r="AL2176" s="8"/>
      <c r="AM2176" s="11"/>
      <c r="AN2176" s="11"/>
      <c r="AP2176" s="8"/>
      <c r="AQ2176" s="8"/>
      <c r="AR2176" s="8"/>
      <c r="AS2176" s="8"/>
      <c r="AT2176" s="8"/>
      <c r="AU2176" s="8"/>
      <c r="AV2176" s="8"/>
      <c r="BF2176" s="8"/>
      <c r="BG2176" s="8"/>
      <c r="BH2176" s="8"/>
      <c r="BI2176" s="11"/>
      <c r="BJ2176" s="11"/>
      <c r="BK2176" s="8"/>
      <c r="BL2176" s="8"/>
      <c r="BM2176" s="8"/>
      <c r="BN2176" s="8"/>
      <c r="BO2176" s="8"/>
      <c r="BP2176" s="8"/>
      <c r="BQ2176" s="8"/>
      <c r="BR2176" s="8"/>
    </row>
    <row r="2177" spans="1:70" x14ac:dyDescent="0.3">
      <c r="A2177" s="43"/>
      <c r="J2177" s="8"/>
      <c r="M2177" s="10"/>
      <c r="P2177" s="9"/>
      <c r="Q2177" s="9"/>
      <c r="U2177" s="8"/>
      <c r="V2177" s="10"/>
      <c r="W2177"/>
      <c r="Z2177"/>
      <c r="AA2177"/>
      <c r="AD2177" s="20"/>
      <c r="AE2177" s="20"/>
      <c r="AI2177" s="8"/>
      <c r="AJ2177" s="8"/>
      <c r="AK2177" s="8"/>
      <c r="AL2177" s="8"/>
      <c r="AM2177" s="11"/>
      <c r="AN2177" s="11"/>
      <c r="AP2177" s="8"/>
      <c r="AQ2177" s="8"/>
      <c r="AR2177" s="8"/>
      <c r="AS2177" s="8"/>
      <c r="AT2177" s="8"/>
      <c r="AU2177" s="8"/>
      <c r="AV2177" s="8"/>
      <c r="BF2177" s="8"/>
      <c r="BG2177" s="8"/>
      <c r="BH2177" s="8"/>
      <c r="BI2177" s="11"/>
      <c r="BJ2177" s="11"/>
      <c r="BK2177" s="8"/>
      <c r="BL2177" s="8"/>
      <c r="BM2177" s="8"/>
      <c r="BN2177" s="8"/>
      <c r="BO2177" s="8"/>
      <c r="BP2177" s="8"/>
      <c r="BQ2177" s="8"/>
      <c r="BR2177" s="8"/>
    </row>
    <row r="2178" spans="1:70" x14ac:dyDescent="0.3">
      <c r="A2178" s="43"/>
      <c r="J2178" s="8"/>
      <c r="M2178" s="10"/>
      <c r="P2178" s="9"/>
      <c r="Q2178" s="9"/>
      <c r="U2178" s="8"/>
      <c r="V2178" s="10"/>
      <c r="W2178"/>
      <c r="Z2178"/>
      <c r="AA2178"/>
      <c r="AD2178" s="20"/>
      <c r="AE2178" s="20"/>
      <c r="AI2178" s="8"/>
      <c r="AJ2178" s="8"/>
      <c r="AK2178" s="8"/>
      <c r="AL2178" s="8"/>
      <c r="AM2178" s="11"/>
      <c r="AN2178" s="11"/>
      <c r="AP2178" s="8"/>
      <c r="AQ2178" s="8"/>
      <c r="AR2178" s="8"/>
      <c r="AS2178" s="8"/>
      <c r="AT2178" s="8"/>
      <c r="AU2178" s="8"/>
      <c r="AV2178" s="8"/>
      <c r="BF2178" s="8"/>
      <c r="BG2178" s="8"/>
      <c r="BH2178" s="8"/>
      <c r="BI2178" s="11"/>
      <c r="BJ2178" s="11"/>
      <c r="BK2178" s="8"/>
      <c r="BL2178" s="8"/>
      <c r="BM2178" s="8"/>
      <c r="BN2178" s="8"/>
      <c r="BO2178" s="8"/>
      <c r="BP2178" s="8"/>
      <c r="BQ2178" s="8"/>
      <c r="BR2178" s="8"/>
    </row>
    <row r="2179" spans="1:70" x14ac:dyDescent="0.3">
      <c r="A2179" s="43"/>
      <c r="J2179" s="8"/>
      <c r="M2179" s="10"/>
      <c r="P2179" s="9"/>
      <c r="Q2179" s="9"/>
      <c r="U2179" s="8"/>
      <c r="V2179" s="10"/>
      <c r="W2179"/>
      <c r="Z2179"/>
      <c r="AA2179"/>
      <c r="AD2179" s="20"/>
      <c r="AE2179" s="20"/>
      <c r="AI2179" s="8"/>
      <c r="AJ2179" s="8"/>
      <c r="AK2179" s="8"/>
      <c r="AL2179" s="8"/>
      <c r="AM2179" s="11"/>
      <c r="AN2179" s="11"/>
      <c r="AP2179" s="8"/>
      <c r="AQ2179" s="8"/>
      <c r="AR2179" s="8"/>
      <c r="AS2179" s="8"/>
      <c r="AT2179" s="8"/>
      <c r="AU2179" s="8"/>
      <c r="AV2179" s="8"/>
      <c r="BF2179" s="8"/>
      <c r="BG2179" s="8"/>
      <c r="BH2179" s="8"/>
      <c r="BI2179" s="11"/>
      <c r="BJ2179" s="11"/>
      <c r="BK2179" s="8"/>
      <c r="BL2179" s="8"/>
      <c r="BM2179" s="8"/>
      <c r="BN2179" s="8"/>
      <c r="BO2179" s="8"/>
      <c r="BP2179" s="8"/>
      <c r="BQ2179" s="8"/>
      <c r="BR2179" s="8"/>
    </row>
    <row r="2180" spans="1:70" x14ac:dyDescent="0.3">
      <c r="A2180" s="43"/>
      <c r="J2180" s="8"/>
      <c r="M2180" s="10"/>
      <c r="P2180" s="9"/>
      <c r="Q2180" s="9"/>
      <c r="U2180" s="8"/>
      <c r="V2180" s="10"/>
      <c r="W2180"/>
      <c r="Z2180"/>
      <c r="AA2180"/>
      <c r="AD2180" s="20"/>
      <c r="AE2180" s="20"/>
      <c r="AI2180" s="8"/>
      <c r="AJ2180" s="8"/>
      <c r="AK2180" s="8"/>
      <c r="AL2180" s="8"/>
      <c r="AM2180" s="11"/>
      <c r="AN2180" s="11"/>
      <c r="AP2180" s="8"/>
      <c r="AQ2180" s="8"/>
      <c r="AR2180" s="8"/>
      <c r="AS2180" s="8"/>
      <c r="AT2180" s="8"/>
      <c r="AU2180" s="8"/>
      <c r="AV2180" s="8"/>
      <c r="BF2180" s="8"/>
      <c r="BG2180" s="8"/>
      <c r="BH2180" s="8"/>
      <c r="BI2180" s="11"/>
      <c r="BJ2180" s="11"/>
      <c r="BK2180" s="8"/>
      <c r="BL2180" s="8"/>
      <c r="BM2180" s="8"/>
      <c r="BN2180" s="8"/>
      <c r="BO2180" s="8"/>
      <c r="BP2180" s="8"/>
      <c r="BQ2180" s="8"/>
      <c r="BR2180" s="8"/>
    </row>
    <row r="2181" spans="1:70" x14ac:dyDescent="0.3">
      <c r="A2181" s="43"/>
      <c r="J2181" s="8"/>
      <c r="M2181" s="10"/>
      <c r="P2181" s="9"/>
      <c r="Q2181" s="9"/>
      <c r="U2181" s="8"/>
      <c r="V2181" s="10"/>
      <c r="W2181"/>
      <c r="Z2181"/>
      <c r="AA2181"/>
      <c r="AD2181" s="20"/>
      <c r="AE2181" s="20"/>
      <c r="AI2181" s="8"/>
      <c r="AJ2181" s="8"/>
      <c r="AK2181" s="8"/>
      <c r="AL2181" s="8"/>
      <c r="AM2181" s="11"/>
      <c r="AN2181" s="11"/>
      <c r="AP2181" s="8"/>
      <c r="AQ2181" s="8"/>
      <c r="AR2181" s="8"/>
      <c r="AS2181" s="8"/>
      <c r="AT2181" s="8"/>
      <c r="AU2181" s="8"/>
      <c r="AV2181" s="8"/>
      <c r="BF2181" s="8"/>
      <c r="BG2181" s="8"/>
      <c r="BH2181" s="8"/>
      <c r="BI2181" s="11"/>
      <c r="BJ2181" s="11"/>
      <c r="BK2181" s="8"/>
      <c r="BL2181" s="8"/>
      <c r="BM2181" s="8"/>
      <c r="BN2181" s="8"/>
      <c r="BO2181" s="8"/>
      <c r="BP2181" s="8"/>
      <c r="BQ2181" s="8"/>
      <c r="BR2181" s="8"/>
    </row>
    <row r="2182" spans="1:70" x14ac:dyDescent="0.3">
      <c r="A2182" s="43"/>
      <c r="J2182" s="8"/>
      <c r="M2182" s="10"/>
      <c r="P2182" s="9"/>
      <c r="Q2182" s="9"/>
      <c r="U2182" s="8"/>
      <c r="V2182" s="10"/>
      <c r="W2182"/>
      <c r="Z2182"/>
      <c r="AA2182"/>
      <c r="AD2182" s="20"/>
      <c r="AE2182" s="20"/>
      <c r="AI2182" s="8"/>
      <c r="AJ2182" s="8"/>
      <c r="AK2182" s="8"/>
      <c r="AL2182" s="8"/>
      <c r="AM2182" s="11"/>
      <c r="AN2182" s="11"/>
      <c r="AP2182" s="8"/>
      <c r="AQ2182" s="8"/>
      <c r="AR2182" s="8"/>
      <c r="AS2182" s="8"/>
      <c r="AT2182" s="8"/>
      <c r="AU2182" s="8"/>
      <c r="AV2182" s="8"/>
      <c r="BF2182" s="8"/>
      <c r="BG2182" s="8"/>
      <c r="BH2182" s="8"/>
      <c r="BI2182" s="11"/>
      <c r="BJ2182" s="11"/>
      <c r="BK2182" s="8"/>
      <c r="BL2182" s="8"/>
      <c r="BM2182" s="8"/>
      <c r="BN2182" s="8"/>
      <c r="BO2182" s="8"/>
      <c r="BP2182" s="8"/>
      <c r="BQ2182" s="8"/>
      <c r="BR2182" s="8"/>
    </row>
    <row r="2183" spans="1:70" x14ac:dyDescent="0.3">
      <c r="A2183" s="43"/>
      <c r="J2183" s="8"/>
      <c r="M2183" s="10"/>
      <c r="P2183" s="9"/>
      <c r="Q2183" s="9"/>
      <c r="U2183" s="8"/>
      <c r="V2183" s="10"/>
      <c r="W2183"/>
      <c r="Z2183"/>
      <c r="AA2183"/>
      <c r="AD2183" s="20"/>
      <c r="AE2183" s="20"/>
      <c r="AI2183" s="8"/>
      <c r="AJ2183" s="8"/>
      <c r="AK2183" s="8"/>
      <c r="AL2183" s="8"/>
      <c r="AM2183" s="11"/>
      <c r="AN2183" s="11"/>
      <c r="AP2183" s="8"/>
      <c r="AQ2183" s="8"/>
      <c r="AR2183" s="8"/>
      <c r="AS2183" s="8"/>
      <c r="AT2183" s="8"/>
      <c r="AU2183" s="8"/>
      <c r="AV2183" s="8"/>
      <c r="BF2183" s="8"/>
      <c r="BG2183" s="8"/>
      <c r="BH2183" s="8"/>
      <c r="BI2183" s="11"/>
      <c r="BJ2183" s="11"/>
      <c r="BK2183" s="8"/>
      <c r="BL2183" s="8"/>
      <c r="BM2183" s="8"/>
      <c r="BN2183" s="8"/>
      <c r="BO2183" s="8"/>
      <c r="BP2183" s="8"/>
      <c r="BQ2183" s="8"/>
      <c r="BR2183" s="8"/>
    </row>
    <row r="2184" spans="1:70" x14ac:dyDescent="0.3">
      <c r="A2184" s="43"/>
      <c r="J2184" s="8"/>
      <c r="M2184" s="10"/>
      <c r="P2184" s="9"/>
      <c r="Q2184" s="9"/>
      <c r="U2184" s="8"/>
      <c r="V2184" s="10"/>
      <c r="W2184"/>
      <c r="Z2184"/>
      <c r="AA2184"/>
      <c r="AD2184" s="20"/>
      <c r="AE2184" s="20"/>
      <c r="AI2184" s="8"/>
      <c r="AJ2184" s="8"/>
      <c r="AK2184" s="8"/>
      <c r="AL2184" s="8"/>
      <c r="AM2184" s="11"/>
      <c r="AN2184" s="11"/>
      <c r="AP2184" s="8"/>
      <c r="AQ2184" s="8"/>
      <c r="AR2184" s="8"/>
      <c r="AS2184" s="8"/>
      <c r="AT2184" s="8"/>
      <c r="AU2184" s="8"/>
      <c r="AV2184" s="8"/>
      <c r="BF2184" s="8"/>
      <c r="BG2184" s="8"/>
      <c r="BH2184" s="8"/>
      <c r="BI2184" s="11"/>
      <c r="BJ2184" s="11"/>
      <c r="BK2184" s="8"/>
      <c r="BL2184" s="8"/>
      <c r="BM2184" s="8"/>
      <c r="BN2184" s="8"/>
      <c r="BO2184" s="8"/>
      <c r="BP2184" s="8"/>
      <c r="BQ2184" s="8"/>
      <c r="BR2184" s="8"/>
    </row>
    <row r="2185" spans="1:70" x14ac:dyDescent="0.3">
      <c r="A2185" s="43"/>
      <c r="J2185" s="8"/>
      <c r="M2185" s="10"/>
      <c r="P2185" s="9"/>
      <c r="Q2185" s="9"/>
      <c r="U2185" s="8"/>
      <c r="V2185" s="10"/>
      <c r="W2185"/>
      <c r="Z2185"/>
      <c r="AA2185"/>
      <c r="AD2185" s="20"/>
      <c r="AE2185" s="20"/>
      <c r="AI2185" s="8"/>
      <c r="AJ2185" s="8"/>
      <c r="AK2185" s="8"/>
      <c r="AL2185" s="8"/>
      <c r="AM2185" s="11"/>
      <c r="AN2185" s="11"/>
      <c r="AP2185" s="8"/>
      <c r="AQ2185" s="8"/>
      <c r="AR2185" s="8"/>
      <c r="AS2185" s="8"/>
      <c r="AT2185" s="8"/>
      <c r="AU2185" s="8"/>
      <c r="AV2185" s="8"/>
      <c r="BF2185" s="8"/>
      <c r="BG2185" s="8"/>
      <c r="BH2185" s="8"/>
      <c r="BI2185" s="11"/>
      <c r="BJ2185" s="11"/>
      <c r="BK2185" s="8"/>
      <c r="BL2185" s="8"/>
      <c r="BM2185" s="8"/>
      <c r="BN2185" s="8"/>
      <c r="BO2185" s="8"/>
      <c r="BP2185" s="8"/>
      <c r="BQ2185" s="8"/>
      <c r="BR2185" s="8"/>
    </row>
    <row r="2186" spans="1:70" x14ac:dyDescent="0.3">
      <c r="A2186" s="43"/>
      <c r="J2186" s="8"/>
      <c r="M2186" s="10"/>
      <c r="P2186" s="9"/>
      <c r="Q2186" s="9"/>
      <c r="U2186" s="8"/>
      <c r="V2186" s="10"/>
      <c r="W2186"/>
      <c r="Z2186"/>
      <c r="AA2186"/>
      <c r="AD2186" s="20"/>
      <c r="AE2186" s="20"/>
      <c r="AI2186" s="8"/>
      <c r="AJ2186" s="8"/>
      <c r="AK2186" s="8"/>
      <c r="AL2186" s="8"/>
      <c r="AM2186" s="11"/>
      <c r="AN2186" s="11"/>
      <c r="AP2186" s="8"/>
      <c r="AQ2186" s="8"/>
      <c r="AR2186" s="8"/>
      <c r="AS2186" s="8"/>
      <c r="AT2186" s="8"/>
      <c r="AU2186" s="8"/>
      <c r="AV2186" s="8"/>
      <c r="BF2186" s="8"/>
      <c r="BG2186" s="8"/>
      <c r="BH2186" s="8"/>
      <c r="BI2186" s="11"/>
      <c r="BJ2186" s="11"/>
      <c r="BK2186" s="8"/>
      <c r="BL2186" s="8"/>
      <c r="BM2186" s="8"/>
      <c r="BN2186" s="8"/>
      <c r="BO2186" s="8"/>
      <c r="BP2186" s="8"/>
      <c r="BQ2186" s="8"/>
      <c r="BR2186" s="8"/>
    </row>
    <row r="2187" spans="1:70" x14ac:dyDescent="0.3">
      <c r="A2187" s="43"/>
      <c r="J2187" s="8"/>
      <c r="M2187" s="10"/>
      <c r="P2187" s="9"/>
      <c r="Q2187" s="9"/>
      <c r="U2187" s="8"/>
      <c r="V2187" s="10"/>
      <c r="W2187"/>
      <c r="Z2187"/>
      <c r="AA2187"/>
      <c r="AD2187" s="20"/>
      <c r="AE2187" s="20"/>
      <c r="AI2187" s="8"/>
      <c r="AJ2187" s="8"/>
      <c r="AK2187" s="8"/>
      <c r="AL2187" s="8"/>
      <c r="AM2187" s="11"/>
      <c r="AN2187" s="11"/>
      <c r="AP2187" s="8"/>
      <c r="AQ2187" s="8"/>
      <c r="AR2187" s="8"/>
      <c r="AS2187" s="8"/>
      <c r="AT2187" s="8"/>
      <c r="AU2187" s="8"/>
      <c r="AV2187" s="8"/>
      <c r="BF2187" s="8"/>
      <c r="BG2187" s="8"/>
      <c r="BH2187" s="8"/>
      <c r="BI2187" s="11"/>
      <c r="BJ2187" s="11"/>
      <c r="BK2187" s="8"/>
      <c r="BL2187" s="8"/>
      <c r="BM2187" s="8"/>
      <c r="BN2187" s="8"/>
      <c r="BO2187" s="8"/>
      <c r="BP2187" s="8"/>
      <c r="BQ2187" s="8"/>
      <c r="BR2187" s="8"/>
    </row>
    <row r="2188" spans="1:70" x14ac:dyDescent="0.3">
      <c r="A2188" s="43"/>
      <c r="J2188" s="8"/>
      <c r="M2188" s="10"/>
      <c r="P2188" s="9"/>
      <c r="Q2188" s="9"/>
      <c r="U2188" s="8"/>
      <c r="V2188" s="10"/>
      <c r="W2188"/>
      <c r="Z2188"/>
      <c r="AA2188"/>
      <c r="AD2188" s="20"/>
      <c r="AE2188" s="20"/>
      <c r="AI2188" s="8"/>
      <c r="AJ2188" s="8"/>
      <c r="AK2188" s="8"/>
      <c r="AL2188" s="8"/>
      <c r="AM2188" s="11"/>
      <c r="AN2188" s="11"/>
      <c r="AP2188" s="8"/>
      <c r="AQ2188" s="8"/>
      <c r="AR2188" s="8"/>
      <c r="AS2188" s="8"/>
      <c r="AT2188" s="8"/>
      <c r="AU2188" s="8"/>
      <c r="AV2188" s="8"/>
      <c r="BF2188" s="8"/>
      <c r="BG2188" s="8"/>
      <c r="BH2188" s="8"/>
      <c r="BI2188" s="11"/>
      <c r="BJ2188" s="11"/>
      <c r="BK2188" s="8"/>
      <c r="BL2188" s="8"/>
      <c r="BM2188" s="8"/>
      <c r="BN2188" s="8"/>
      <c r="BO2188" s="8"/>
      <c r="BP2188" s="8"/>
      <c r="BQ2188" s="8"/>
      <c r="BR2188" s="8"/>
    </row>
    <row r="2189" spans="1:70" x14ac:dyDescent="0.3">
      <c r="A2189" s="43"/>
      <c r="J2189" s="8"/>
      <c r="M2189" s="10"/>
      <c r="P2189" s="9"/>
      <c r="Q2189" s="9"/>
      <c r="U2189" s="8"/>
      <c r="V2189" s="10"/>
      <c r="W2189"/>
      <c r="Z2189"/>
      <c r="AA2189"/>
      <c r="AD2189" s="20"/>
      <c r="AE2189" s="20"/>
      <c r="AI2189" s="8"/>
      <c r="AJ2189" s="8"/>
      <c r="AK2189" s="8"/>
      <c r="AL2189" s="8"/>
      <c r="AM2189" s="11"/>
      <c r="AN2189" s="11"/>
      <c r="AP2189" s="8"/>
      <c r="AQ2189" s="8"/>
      <c r="AR2189" s="8"/>
      <c r="AS2189" s="8"/>
      <c r="AT2189" s="8"/>
      <c r="AU2189" s="8"/>
      <c r="AV2189" s="8"/>
      <c r="BF2189" s="8"/>
      <c r="BG2189" s="8"/>
      <c r="BH2189" s="8"/>
      <c r="BI2189" s="11"/>
      <c r="BJ2189" s="11"/>
      <c r="BK2189" s="8"/>
      <c r="BL2189" s="8"/>
      <c r="BM2189" s="8"/>
      <c r="BN2189" s="8"/>
      <c r="BO2189" s="8"/>
      <c r="BP2189" s="8"/>
      <c r="BQ2189" s="8"/>
      <c r="BR2189" s="8"/>
    </row>
    <row r="2190" spans="1:70" x14ac:dyDescent="0.3">
      <c r="A2190" s="43"/>
      <c r="J2190" s="8"/>
      <c r="M2190" s="10"/>
      <c r="P2190" s="9"/>
      <c r="Q2190" s="9"/>
      <c r="U2190" s="8"/>
      <c r="V2190" s="10"/>
      <c r="W2190"/>
      <c r="Z2190"/>
      <c r="AA2190"/>
      <c r="AD2190" s="20"/>
      <c r="AE2190" s="20"/>
      <c r="AI2190" s="8"/>
      <c r="AJ2190" s="8"/>
      <c r="AK2190" s="8"/>
      <c r="AL2190" s="8"/>
      <c r="AM2190" s="11"/>
      <c r="AN2190" s="11"/>
      <c r="AP2190" s="8"/>
      <c r="AQ2190" s="8"/>
      <c r="AR2190" s="8"/>
      <c r="AS2190" s="8"/>
      <c r="AT2190" s="8"/>
      <c r="AU2190" s="8"/>
      <c r="AV2190" s="8"/>
      <c r="BF2190" s="8"/>
      <c r="BG2190" s="8"/>
      <c r="BH2190" s="8"/>
      <c r="BI2190" s="11"/>
      <c r="BJ2190" s="11"/>
      <c r="BK2190" s="8"/>
      <c r="BL2190" s="8"/>
      <c r="BM2190" s="8"/>
      <c r="BN2190" s="8"/>
      <c r="BO2190" s="8"/>
      <c r="BP2190" s="8"/>
      <c r="BQ2190" s="8"/>
      <c r="BR2190" s="8"/>
    </row>
    <row r="2191" spans="1:70" x14ac:dyDescent="0.3">
      <c r="A2191" s="43"/>
      <c r="J2191" s="8"/>
      <c r="M2191" s="10"/>
      <c r="P2191" s="9"/>
      <c r="Q2191" s="9"/>
      <c r="U2191" s="8"/>
      <c r="V2191" s="10"/>
      <c r="W2191"/>
      <c r="Z2191"/>
      <c r="AA2191"/>
      <c r="AD2191" s="20"/>
      <c r="AE2191" s="20"/>
      <c r="AI2191" s="8"/>
      <c r="AJ2191" s="8"/>
      <c r="AK2191" s="8"/>
      <c r="AL2191" s="8"/>
      <c r="AM2191" s="11"/>
      <c r="AN2191" s="11"/>
      <c r="AP2191" s="8"/>
      <c r="AQ2191" s="8"/>
      <c r="AR2191" s="8"/>
      <c r="AS2191" s="8"/>
      <c r="AT2191" s="8"/>
      <c r="AU2191" s="8"/>
      <c r="AV2191" s="8"/>
      <c r="BF2191" s="8"/>
      <c r="BG2191" s="8"/>
      <c r="BH2191" s="8"/>
      <c r="BI2191" s="11"/>
      <c r="BJ2191" s="11"/>
      <c r="BK2191" s="8"/>
      <c r="BL2191" s="8"/>
      <c r="BM2191" s="8"/>
      <c r="BN2191" s="8"/>
      <c r="BO2191" s="8"/>
      <c r="BP2191" s="8"/>
      <c r="BQ2191" s="8"/>
      <c r="BR2191" s="8"/>
    </row>
    <row r="2192" spans="1:70" x14ac:dyDescent="0.3">
      <c r="A2192" s="43"/>
      <c r="J2192" s="8"/>
      <c r="M2192" s="10"/>
      <c r="P2192" s="9"/>
      <c r="Q2192" s="9"/>
      <c r="U2192" s="8"/>
      <c r="V2192" s="10"/>
      <c r="W2192"/>
      <c r="Z2192"/>
      <c r="AA2192"/>
      <c r="AD2192" s="20"/>
      <c r="AE2192" s="20"/>
      <c r="AI2192" s="8"/>
      <c r="AJ2192" s="8"/>
      <c r="AK2192" s="8"/>
      <c r="AL2192" s="8"/>
      <c r="AM2192" s="11"/>
      <c r="AN2192" s="11"/>
      <c r="AP2192" s="8"/>
      <c r="AQ2192" s="8"/>
      <c r="AR2192" s="8"/>
      <c r="AS2192" s="8"/>
      <c r="AT2192" s="8"/>
      <c r="AU2192" s="8"/>
      <c r="AV2192" s="8"/>
      <c r="BF2192" s="8"/>
      <c r="BG2192" s="8"/>
      <c r="BH2192" s="8"/>
      <c r="BI2192" s="11"/>
      <c r="BJ2192" s="11"/>
      <c r="BK2192" s="8"/>
      <c r="BL2192" s="8"/>
      <c r="BM2192" s="8"/>
      <c r="BN2192" s="8"/>
      <c r="BO2192" s="8"/>
      <c r="BP2192" s="8"/>
      <c r="BQ2192" s="8"/>
      <c r="BR2192" s="8"/>
    </row>
    <row r="2193" spans="1:70" x14ac:dyDescent="0.3">
      <c r="A2193" s="43"/>
      <c r="J2193" s="8"/>
      <c r="M2193" s="10"/>
      <c r="P2193" s="9"/>
      <c r="Q2193" s="9"/>
      <c r="U2193" s="8"/>
      <c r="V2193" s="10"/>
      <c r="W2193"/>
      <c r="Z2193"/>
      <c r="AA2193"/>
      <c r="AD2193" s="20"/>
      <c r="AE2193" s="20"/>
      <c r="AI2193" s="8"/>
      <c r="AJ2193" s="8"/>
      <c r="AK2193" s="8"/>
      <c r="AL2193" s="8"/>
      <c r="AM2193" s="11"/>
      <c r="AN2193" s="11"/>
      <c r="AP2193" s="8"/>
      <c r="AQ2193" s="8"/>
      <c r="AR2193" s="8"/>
      <c r="AS2193" s="8"/>
      <c r="AT2193" s="8"/>
      <c r="AU2193" s="8"/>
      <c r="AV2193" s="8"/>
      <c r="BF2193" s="8"/>
      <c r="BG2193" s="8"/>
      <c r="BH2193" s="8"/>
      <c r="BI2193" s="11"/>
      <c r="BJ2193" s="11"/>
      <c r="BK2193" s="8"/>
      <c r="BL2193" s="8"/>
      <c r="BM2193" s="8"/>
      <c r="BN2193" s="8"/>
      <c r="BO2193" s="8"/>
      <c r="BP2193" s="8"/>
      <c r="BQ2193" s="8"/>
      <c r="BR2193" s="8"/>
    </row>
    <row r="2194" spans="1:70" x14ac:dyDescent="0.3">
      <c r="A2194" s="43"/>
      <c r="J2194" s="8"/>
      <c r="M2194" s="10"/>
      <c r="P2194" s="9"/>
      <c r="Q2194" s="9"/>
      <c r="U2194" s="8"/>
      <c r="V2194" s="10"/>
      <c r="W2194"/>
      <c r="Z2194"/>
      <c r="AA2194"/>
      <c r="AD2194" s="20"/>
      <c r="AE2194" s="20"/>
      <c r="AI2194" s="8"/>
      <c r="AJ2194" s="8"/>
      <c r="AK2194" s="8"/>
      <c r="AL2194" s="8"/>
      <c r="AM2194" s="11"/>
      <c r="AN2194" s="11"/>
      <c r="AP2194" s="8"/>
      <c r="AQ2194" s="8"/>
      <c r="AR2194" s="8"/>
      <c r="AS2194" s="8"/>
      <c r="AT2194" s="8"/>
      <c r="AU2194" s="8"/>
      <c r="AV2194" s="8"/>
      <c r="BF2194" s="8"/>
      <c r="BG2194" s="8"/>
      <c r="BH2194" s="8"/>
      <c r="BI2194" s="11"/>
      <c r="BJ2194" s="11"/>
      <c r="BK2194" s="8"/>
      <c r="BL2194" s="8"/>
      <c r="BM2194" s="8"/>
      <c r="BN2194" s="8"/>
      <c r="BO2194" s="8"/>
      <c r="BP2194" s="8"/>
      <c r="BQ2194" s="8"/>
      <c r="BR2194" s="8"/>
    </row>
    <row r="2195" spans="1:70" x14ac:dyDescent="0.3">
      <c r="A2195" s="43"/>
      <c r="J2195" s="8"/>
      <c r="M2195" s="10"/>
      <c r="P2195" s="9"/>
      <c r="Q2195" s="9"/>
      <c r="U2195" s="8"/>
      <c r="V2195" s="10"/>
      <c r="W2195"/>
      <c r="Z2195"/>
      <c r="AA2195"/>
      <c r="AD2195" s="20"/>
      <c r="AE2195" s="20"/>
      <c r="AI2195" s="8"/>
      <c r="AJ2195" s="8"/>
      <c r="AK2195" s="8"/>
      <c r="AL2195" s="8"/>
      <c r="AM2195" s="11"/>
      <c r="AN2195" s="11"/>
      <c r="AP2195" s="8"/>
      <c r="AQ2195" s="8"/>
      <c r="AR2195" s="8"/>
      <c r="AS2195" s="8"/>
      <c r="AT2195" s="8"/>
      <c r="AU2195" s="8"/>
      <c r="AV2195" s="8"/>
      <c r="BF2195" s="8"/>
      <c r="BG2195" s="8"/>
      <c r="BH2195" s="8"/>
      <c r="BI2195" s="11"/>
      <c r="BJ2195" s="11"/>
      <c r="BK2195" s="8"/>
      <c r="BL2195" s="8"/>
      <c r="BM2195" s="8"/>
      <c r="BN2195" s="8"/>
      <c r="BO2195" s="8"/>
      <c r="BP2195" s="8"/>
      <c r="BQ2195" s="8"/>
      <c r="BR2195" s="8"/>
    </row>
    <row r="2196" spans="1:70" x14ac:dyDescent="0.3">
      <c r="A2196" s="43"/>
      <c r="J2196" s="8"/>
      <c r="M2196" s="10"/>
      <c r="P2196" s="9"/>
      <c r="Q2196" s="9"/>
      <c r="U2196" s="8"/>
      <c r="V2196" s="10"/>
      <c r="W2196"/>
      <c r="Z2196"/>
      <c r="AA2196"/>
      <c r="AD2196" s="20"/>
      <c r="AE2196" s="20"/>
      <c r="AI2196" s="8"/>
      <c r="AJ2196" s="8"/>
      <c r="AK2196" s="8"/>
      <c r="AL2196" s="8"/>
      <c r="AM2196" s="11"/>
      <c r="AN2196" s="11"/>
      <c r="AP2196" s="8"/>
      <c r="AQ2196" s="8"/>
      <c r="AR2196" s="8"/>
      <c r="AS2196" s="8"/>
      <c r="AT2196" s="8"/>
      <c r="AU2196" s="8"/>
      <c r="AV2196" s="8"/>
      <c r="BF2196" s="8"/>
      <c r="BG2196" s="8"/>
      <c r="BH2196" s="8"/>
      <c r="BI2196" s="11"/>
      <c r="BJ2196" s="11"/>
      <c r="BK2196" s="8"/>
      <c r="BL2196" s="8"/>
      <c r="BM2196" s="8"/>
      <c r="BN2196" s="8"/>
      <c r="BO2196" s="8"/>
      <c r="BP2196" s="8"/>
      <c r="BQ2196" s="8"/>
      <c r="BR2196" s="8"/>
    </row>
    <row r="2197" spans="1:70" x14ac:dyDescent="0.3">
      <c r="A2197" s="43"/>
      <c r="J2197" s="8"/>
      <c r="M2197" s="10"/>
      <c r="P2197" s="9"/>
      <c r="Q2197" s="9"/>
      <c r="U2197" s="8"/>
      <c r="V2197" s="10"/>
      <c r="W2197"/>
      <c r="Z2197"/>
      <c r="AA2197"/>
      <c r="AD2197" s="20"/>
      <c r="AE2197" s="20"/>
      <c r="AI2197" s="8"/>
      <c r="AJ2197" s="8"/>
      <c r="AK2197" s="8"/>
      <c r="AL2197" s="8"/>
      <c r="AM2197" s="11"/>
      <c r="AN2197" s="11"/>
      <c r="AP2197" s="8"/>
      <c r="AQ2197" s="8"/>
      <c r="AR2197" s="8"/>
      <c r="AS2197" s="8"/>
      <c r="AT2197" s="8"/>
      <c r="AU2197" s="8"/>
      <c r="AV2197" s="8"/>
      <c r="BF2197" s="8"/>
      <c r="BG2197" s="8"/>
      <c r="BH2197" s="8"/>
      <c r="BI2197" s="11"/>
      <c r="BJ2197" s="11"/>
      <c r="BK2197" s="8"/>
      <c r="BL2197" s="8"/>
      <c r="BM2197" s="8"/>
      <c r="BN2197" s="8"/>
      <c r="BO2197" s="8"/>
      <c r="BP2197" s="8"/>
      <c r="BQ2197" s="8"/>
      <c r="BR2197" s="8"/>
    </row>
    <row r="2198" spans="1:70" x14ac:dyDescent="0.3">
      <c r="A2198" s="43"/>
      <c r="J2198" s="8"/>
      <c r="M2198" s="10"/>
      <c r="P2198" s="9"/>
      <c r="Q2198" s="9"/>
      <c r="U2198" s="8"/>
      <c r="V2198" s="10"/>
      <c r="W2198"/>
      <c r="Z2198"/>
      <c r="AA2198"/>
      <c r="AD2198" s="20"/>
      <c r="AE2198" s="20"/>
      <c r="AI2198" s="8"/>
      <c r="AJ2198" s="8"/>
      <c r="AK2198" s="8"/>
      <c r="AL2198" s="8"/>
      <c r="AM2198" s="11"/>
      <c r="AN2198" s="11"/>
      <c r="AP2198" s="8"/>
      <c r="AQ2198" s="8"/>
      <c r="AR2198" s="8"/>
      <c r="AS2198" s="8"/>
      <c r="AT2198" s="8"/>
      <c r="AU2198" s="8"/>
      <c r="AV2198" s="8"/>
      <c r="BF2198" s="8"/>
      <c r="BG2198" s="8"/>
      <c r="BH2198" s="8"/>
      <c r="BI2198" s="11"/>
      <c r="BJ2198" s="11"/>
      <c r="BK2198" s="8"/>
      <c r="BL2198" s="8"/>
      <c r="BM2198" s="8"/>
      <c r="BN2198" s="8"/>
      <c r="BO2198" s="8"/>
      <c r="BP2198" s="8"/>
      <c r="BQ2198" s="8"/>
      <c r="BR2198" s="8"/>
    </row>
    <row r="2199" spans="1:70" x14ac:dyDescent="0.3">
      <c r="A2199" s="43"/>
      <c r="J2199" s="8"/>
      <c r="M2199" s="10"/>
      <c r="P2199" s="9"/>
      <c r="Q2199" s="9"/>
      <c r="U2199" s="8"/>
      <c r="V2199" s="10"/>
      <c r="W2199"/>
      <c r="Z2199"/>
      <c r="AA2199"/>
      <c r="AD2199" s="20"/>
      <c r="AE2199" s="20"/>
      <c r="AI2199" s="8"/>
      <c r="AJ2199" s="8"/>
      <c r="AK2199" s="8"/>
      <c r="AL2199" s="8"/>
      <c r="AM2199" s="11"/>
      <c r="AN2199" s="11"/>
      <c r="AP2199" s="8"/>
      <c r="AQ2199" s="8"/>
      <c r="AR2199" s="8"/>
      <c r="AS2199" s="8"/>
      <c r="AT2199" s="8"/>
      <c r="AU2199" s="8"/>
      <c r="AV2199" s="8"/>
      <c r="BF2199" s="8"/>
      <c r="BG2199" s="8"/>
      <c r="BH2199" s="8"/>
      <c r="BI2199" s="11"/>
      <c r="BJ2199" s="11"/>
      <c r="BK2199" s="8"/>
      <c r="BL2199" s="8"/>
      <c r="BM2199" s="8"/>
      <c r="BN2199" s="8"/>
      <c r="BO2199" s="8"/>
      <c r="BP2199" s="8"/>
      <c r="BQ2199" s="8"/>
      <c r="BR2199" s="8"/>
    </row>
    <row r="2200" spans="1:70" x14ac:dyDescent="0.3">
      <c r="A2200" s="43"/>
      <c r="J2200" s="8"/>
      <c r="M2200" s="10"/>
      <c r="P2200" s="9"/>
      <c r="Q2200" s="9"/>
      <c r="U2200" s="8"/>
      <c r="V2200" s="10"/>
      <c r="W2200"/>
      <c r="Z2200"/>
      <c r="AA2200"/>
      <c r="AD2200" s="20"/>
      <c r="AE2200" s="20"/>
      <c r="AI2200" s="8"/>
      <c r="AJ2200" s="8"/>
      <c r="AK2200" s="8"/>
      <c r="AL2200" s="8"/>
      <c r="AM2200" s="11"/>
      <c r="AN2200" s="11"/>
      <c r="AP2200" s="8"/>
      <c r="AQ2200" s="8"/>
      <c r="AR2200" s="8"/>
      <c r="AS2200" s="8"/>
      <c r="AT2200" s="8"/>
      <c r="AU2200" s="8"/>
      <c r="AV2200" s="8"/>
      <c r="BF2200" s="8"/>
      <c r="BG2200" s="8"/>
      <c r="BH2200" s="8"/>
      <c r="BI2200" s="11"/>
      <c r="BJ2200" s="11"/>
      <c r="BK2200" s="8"/>
      <c r="BL2200" s="8"/>
      <c r="BM2200" s="8"/>
      <c r="BN2200" s="8"/>
      <c r="BO2200" s="8"/>
      <c r="BP2200" s="8"/>
      <c r="BQ2200" s="8"/>
      <c r="BR2200" s="8"/>
    </row>
    <row r="2201" spans="1:70" x14ac:dyDescent="0.3">
      <c r="A2201" s="43"/>
      <c r="J2201" s="8"/>
      <c r="M2201" s="10"/>
      <c r="P2201" s="9"/>
      <c r="Q2201" s="9"/>
      <c r="U2201" s="8"/>
      <c r="V2201" s="10"/>
      <c r="W2201"/>
      <c r="Z2201"/>
      <c r="AA2201"/>
      <c r="AD2201" s="20"/>
      <c r="AE2201" s="20"/>
      <c r="AI2201" s="8"/>
      <c r="AJ2201" s="8"/>
      <c r="AK2201" s="8"/>
      <c r="AL2201" s="8"/>
      <c r="AM2201" s="11"/>
      <c r="AN2201" s="11"/>
      <c r="AP2201" s="8"/>
      <c r="AQ2201" s="8"/>
      <c r="AR2201" s="8"/>
      <c r="AS2201" s="8"/>
      <c r="AT2201" s="8"/>
      <c r="AU2201" s="8"/>
      <c r="AV2201" s="8"/>
      <c r="BF2201" s="8"/>
      <c r="BG2201" s="8"/>
      <c r="BH2201" s="8"/>
      <c r="BI2201" s="11"/>
      <c r="BJ2201" s="11"/>
      <c r="BK2201" s="8"/>
      <c r="BL2201" s="8"/>
      <c r="BM2201" s="8"/>
      <c r="BN2201" s="8"/>
      <c r="BO2201" s="8"/>
      <c r="BP2201" s="8"/>
      <c r="BQ2201" s="8"/>
      <c r="BR2201" s="8"/>
    </row>
    <row r="2202" spans="1:70" x14ac:dyDescent="0.3">
      <c r="A2202" s="43"/>
      <c r="J2202" s="8"/>
      <c r="M2202" s="10"/>
      <c r="P2202" s="9"/>
      <c r="Q2202" s="9"/>
      <c r="U2202" s="8"/>
      <c r="V2202" s="10"/>
      <c r="W2202"/>
      <c r="Z2202"/>
      <c r="AA2202"/>
      <c r="AD2202" s="20"/>
      <c r="AE2202" s="20"/>
      <c r="AI2202" s="8"/>
      <c r="AJ2202" s="8"/>
      <c r="AK2202" s="8"/>
      <c r="AL2202" s="8"/>
      <c r="AM2202" s="11"/>
      <c r="AN2202" s="11"/>
      <c r="AP2202" s="8"/>
      <c r="AQ2202" s="8"/>
      <c r="AR2202" s="8"/>
      <c r="AS2202" s="8"/>
      <c r="AT2202" s="8"/>
      <c r="AU2202" s="8"/>
      <c r="AV2202" s="8"/>
      <c r="BF2202" s="8"/>
      <c r="BG2202" s="8"/>
      <c r="BH2202" s="8"/>
      <c r="BI2202" s="11"/>
      <c r="BJ2202" s="11"/>
      <c r="BK2202" s="8"/>
      <c r="BL2202" s="8"/>
      <c r="BM2202" s="8"/>
      <c r="BN2202" s="8"/>
      <c r="BO2202" s="8"/>
      <c r="BP2202" s="8"/>
      <c r="BQ2202" s="8"/>
      <c r="BR2202" s="8"/>
    </row>
    <row r="2203" spans="1:70" x14ac:dyDescent="0.3">
      <c r="A2203" s="43"/>
      <c r="J2203" s="8"/>
      <c r="M2203" s="10"/>
      <c r="P2203" s="9"/>
      <c r="Q2203" s="9"/>
      <c r="U2203" s="8"/>
      <c r="V2203" s="10"/>
      <c r="W2203"/>
      <c r="Z2203"/>
      <c r="AA2203"/>
      <c r="AD2203" s="20"/>
      <c r="AE2203" s="20"/>
      <c r="AI2203" s="8"/>
      <c r="AJ2203" s="8"/>
      <c r="AK2203" s="8"/>
      <c r="AL2203" s="8"/>
      <c r="AM2203" s="11"/>
      <c r="AN2203" s="11"/>
      <c r="AP2203" s="8"/>
      <c r="AQ2203" s="8"/>
      <c r="AR2203" s="8"/>
      <c r="AS2203" s="8"/>
      <c r="AT2203" s="8"/>
      <c r="AU2203" s="8"/>
      <c r="AV2203" s="8"/>
      <c r="BF2203" s="8"/>
      <c r="BG2203" s="8"/>
      <c r="BH2203" s="8"/>
      <c r="BI2203" s="11"/>
      <c r="BJ2203" s="11"/>
      <c r="BK2203" s="8"/>
      <c r="BL2203" s="8"/>
      <c r="BM2203" s="8"/>
      <c r="BN2203" s="8"/>
      <c r="BO2203" s="8"/>
      <c r="BP2203" s="8"/>
      <c r="BQ2203" s="8"/>
      <c r="BR2203" s="8"/>
    </row>
    <row r="2204" spans="1:70" x14ac:dyDescent="0.3">
      <c r="A2204" s="43"/>
      <c r="J2204" s="8"/>
      <c r="M2204" s="10"/>
      <c r="P2204" s="9"/>
      <c r="Q2204" s="9"/>
      <c r="U2204" s="8"/>
      <c r="V2204" s="10"/>
      <c r="W2204"/>
      <c r="Z2204"/>
      <c r="AA2204"/>
      <c r="AD2204" s="20"/>
      <c r="AE2204" s="20"/>
      <c r="AI2204" s="8"/>
      <c r="AJ2204" s="8"/>
      <c r="AK2204" s="8"/>
      <c r="AL2204" s="8"/>
      <c r="AM2204" s="11"/>
      <c r="AN2204" s="11"/>
      <c r="AP2204" s="8"/>
      <c r="AQ2204" s="8"/>
      <c r="AR2204" s="8"/>
      <c r="AS2204" s="8"/>
      <c r="AT2204" s="8"/>
      <c r="AU2204" s="8"/>
      <c r="AV2204" s="8"/>
      <c r="BF2204" s="8"/>
      <c r="BG2204" s="8"/>
      <c r="BH2204" s="8"/>
      <c r="BI2204" s="11"/>
      <c r="BJ2204" s="11"/>
      <c r="BK2204" s="8"/>
      <c r="BL2204" s="8"/>
      <c r="BM2204" s="8"/>
      <c r="BN2204" s="8"/>
      <c r="BO2204" s="8"/>
      <c r="BP2204" s="8"/>
      <c r="BQ2204" s="8"/>
      <c r="BR2204" s="8"/>
    </row>
    <row r="2205" spans="1:70" x14ac:dyDescent="0.3">
      <c r="A2205" s="43"/>
      <c r="J2205" s="8"/>
      <c r="M2205" s="10"/>
      <c r="P2205" s="9"/>
      <c r="Q2205" s="9"/>
      <c r="U2205" s="8"/>
      <c r="V2205" s="10"/>
      <c r="W2205"/>
      <c r="Z2205"/>
      <c r="AA2205"/>
      <c r="AD2205" s="20"/>
      <c r="AE2205" s="20"/>
      <c r="AI2205" s="8"/>
      <c r="AJ2205" s="8"/>
      <c r="AK2205" s="8"/>
      <c r="AL2205" s="8"/>
      <c r="AM2205" s="11"/>
      <c r="AN2205" s="11"/>
      <c r="AP2205" s="8"/>
      <c r="AQ2205" s="8"/>
      <c r="AR2205" s="8"/>
      <c r="AS2205" s="8"/>
      <c r="AT2205" s="8"/>
      <c r="AU2205" s="8"/>
      <c r="AV2205" s="8"/>
      <c r="BF2205" s="8"/>
      <c r="BG2205" s="8"/>
      <c r="BH2205" s="8"/>
      <c r="BI2205" s="11"/>
      <c r="BJ2205" s="11"/>
      <c r="BK2205" s="8"/>
      <c r="BL2205" s="8"/>
      <c r="BM2205" s="8"/>
      <c r="BN2205" s="8"/>
      <c r="BO2205" s="8"/>
      <c r="BP2205" s="8"/>
      <c r="BQ2205" s="8"/>
      <c r="BR2205" s="8"/>
    </row>
    <row r="2206" spans="1:70" x14ac:dyDescent="0.3">
      <c r="A2206" s="43"/>
      <c r="J2206" s="8"/>
      <c r="M2206" s="10"/>
      <c r="P2206" s="9"/>
      <c r="Q2206" s="9"/>
      <c r="U2206" s="8"/>
      <c r="V2206" s="10"/>
      <c r="W2206"/>
      <c r="Z2206"/>
      <c r="AA2206"/>
      <c r="AD2206" s="20"/>
      <c r="AE2206" s="20"/>
      <c r="AI2206" s="8"/>
      <c r="AJ2206" s="8"/>
      <c r="AK2206" s="8"/>
      <c r="AL2206" s="8"/>
      <c r="AM2206" s="11"/>
      <c r="AN2206" s="11"/>
      <c r="AP2206" s="8"/>
      <c r="AQ2206" s="8"/>
      <c r="AR2206" s="8"/>
      <c r="AS2206" s="8"/>
      <c r="AT2206" s="8"/>
      <c r="AU2206" s="8"/>
      <c r="AV2206" s="8"/>
      <c r="BF2206" s="8"/>
      <c r="BG2206" s="8"/>
      <c r="BH2206" s="8"/>
      <c r="BI2206" s="11"/>
      <c r="BJ2206" s="11"/>
      <c r="BK2206" s="8"/>
      <c r="BL2206" s="8"/>
      <c r="BM2206" s="8"/>
      <c r="BN2206" s="8"/>
      <c r="BO2206" s="8"/>
      <c r="BP2206" s="8"/>
      <c r="BQ2206" s="8"/>
      <c r="BR2206" s="8"/>
    </row>
    <row r="2207" spans="1:70" x14ac:dyDescent="0.3">
      <c r="A2207" s="43"/>
      <c r="J2207" s="8"/>
      <c r="M2207" s="10"/>
      <c r="P2207" s="9"/>
      <c r="Q2207" s="9"/>
      <c r="U2207" s="8"/>
      <c r="V2207" s="10"/>
      <c r="W2207"/>
      <c r="Z2207"/>
      <c r="AA2207"/>
      <c r="AD2207" s="20"/>
      <c r="AE2207" s="20"/>
      <c r="AI2207" s="8"/>
      <c r="AJ2207" s="8"/>
      <c r="AK2207" s="8"/>
      <c r="AL2207" s="8"/>
      <c r="AM2207" s="11"/>
      <c r="AN2207" s="11"/>
      <c r="AP2207" s="8"/>
      <c r="AQ2207" s="8"/>
      <c r="AR2207" s="8"/>
      <c r="AS2207" s="8"/>
      <c r="AT2207" s="8"/>
      <c r="AU2207" s="8"/>
      <c r="AV2207" s="8"/>
      <c r="BF2207" s="8"/>
      <c r="BG2207" s="8"/>
      <c r="BH2207" s="8"/>
      <c r="BI2207" s="11"/>
      <c r="BJ2207" s="11"/>
      <c r="BK2207" s="8"/>
      <c r="BL2207" s="8"/>
      <c r="BM2207" s="8"/>
      <c r="BN2207" s="8"/>
      <c r="BO2207" s="8"/>
      <c r="BP2207" s="8"/>
      <c r="BQ2207" s="8"/>
      <c r="BR2207" s="8"/>
    </row>
    <row r="2208" spans="1:70" x14ac:dyDescent="0.3">
      <c r="A2208" s="43"/>
      <c r="J2208" s="8"/>
      <c r="M2208" s="10"/>
      <c r="P2208" s="9"/>
      <c r="Q2208" s="9"/>
      <c r="U2208" s="8"/>
      <c r="V2208" s="10"/>
      <c r="W2208"/>
      <c r="Z2208"/>
      <c r="AA2208"/>
      <c r="AD2208" s="20"/>
      <c r="AE2208" s="20"/>
      <c r="AI2208" s="8"/>
      <c r="AJ2208" s="8"/>
      <c r="AK2208" s="8"/>
      <c r="AL2208" s="8"/>
      <c r="AM2208" s="11"/>
      <c r="AN2208" s="11"/>
      <c r="AP2208" s="8"/>
      <c r="AQ2208" s="8"/>
      <c r="AR2208" s="8"/>
      <c r="AS2208" s="8"/>
      <c r="AT2208" s="8"/>
      <c r="AU2208" s="8"/>
      <c r="AV2208" s="8"/>
      <c r="BF2208" s="8"/>
      <c r="BG2208" s="8"/>
      <c r="BH2208" s="8"/>
      <c r="BI2208" s="11"/>
      <c r="BJ2208" s="11"/>
      <c r="BK2208" s="8"/>
      <c r="BL2208" s="8"/>
      <c r="BM2208" s="8"/>
      <c r="BN2208" s="8"/>
      <c r="BO2208" s="8"/>
      <c r="BP2208" s="8"/>
      <c r="BQ2208" s="8"/>
      <c r="BR2208" s="8"/>
    </row>
    <row r="2209" spans="1:70" x14ac:dyDescent="0.3">
      <c r="A2209" s="43"/>
      <c r="J2209" s="8"/>
      <c r="M2209" s="10"/>
      <c r="P2209" s="9"/>
      <c r="Q2209" s="9"/>
      <c r="U2209" s="8"/>
      <c r="V2209" s="10"/>
      <c r="W2209"/>
      <c r="Z2209"/>
      <c r="AA2209"/>
      <c r="AD2209" s="20"/>
      <c r="AE2209" s="20"/>
      <c r="AI2209" s="8"/>
      <c r="AJ2209" s="8"/>
      <c r="AK2209" s="8"/>
      <c r="AL2209" s="8"/>
      <c r="AM2209" s="11"/>
      <c r="AN2209" s="11"/>
      <c r="AP2209" s="8"/>
      <c r="AQ2209" s="8"/>
      <c r="AR2209" s="8"/>
      <c r="AS2209" s="8"/>
      <c r="AT2209" s="8"/>
      <c r="AU2209" s="8"/>
      <c r="AV2209" s="8"/>
      <c r="BF2209" s="8"/>
      <c r="BG2209" s="8"/>
      <c r="BH2209" s="8"/>
      <c r="BI2209" s="11"/>
      <c r="BJ2209" s="11"/>
      <c r="BK2209" s="8"/>
      <c r="BL2209" s="8"/>
      <c r="BM2209" s="8"/>
      <c r="BN2209" s="8"/>
      <c r="BO2209" s="8"/>
      <c r="BP2209" s="8"/>
      <c r="BQ2209" s="8"/>
      <c r="BR2209" s="8"/>
    </row>
    <row r="2210" spans="1:70" x14ac:dyDescent="0.3">
      <c r="A2210" s="43"/>
      <c r="J2210" s="8"/>
      <c r="M2210" s="10"/>
      <c r="P2210" s="9"/>
      <c r="Q2210" s="9"/>
      <c r="U2210" s="8"/>
      <c r="V2210" s="10"/>
      <c r="W2210"/>
      <c r="Z2210"/>
      <c r="AA2210"/>
      <c r="AD2210" s="20"/>
      <c r="AE2210" s="20"/>
      <c r="AI2210" s="8"/>
      <c r="AJ2210" s="8"/>
      <c r="AK2210" s="8"/>
      <c r="AL2210" s="8"/>
      <c r="AM2210" s="11"/>
      <c r="AN2210" s="11"/>
      <c r="AP2210" s="8"/>
      <c r="AQ2210" s="8"/>
      <c r="AR2210" s="8"/>
      <c r="AS2210" s="8"/>
      <c r="AT2210" s="8"/>
      <c r="AU2210" s="8"/>
      <c r="AV2210" s="8"/>
      <c r="BF2210" s="8"/>
      <c r="BG2210" s="8"/>
      <c r="BH2210" s="8"/>
      <c r="BI2210" s="11"/>
      <c r="BJ2210" s="11"/>
      <c r="BK2210" s="8"/>
      <c r="BL2210" s="8"/>
      <c r="BM2210" s="8"/>
      <c r="BN2210" s="8"/>
      <c r="BO2210" s="8"/>
      <c r="BP2210" s="8"/>
      <c r="BQ2210" s="8"/>
      <c r="BR2210" s="8"/>
    </row>
    <row r="2211" spans="1:70" x14ac:dyDescent="0.3">
      <c r="A2211" s="43"/>
      <c r="J2211" s="8"/>
      <c r="M2211" s="10"/>
      <c r="P2211" s="9"/>
      <c r="Q2211" s="9"/>
      <c r="U2211" s="8"/>
      <c r="V2211" s="10"/>
      <c r="W2211"/>
      <c r="Z2211"/>
      <c r="AA2211"/>
      <c r="AD2211" s="20"/>
      <c r="AE2211" s="20"/>
      <c r="AI2211" s="8"/>
      <c r="AJ2211" s="8"/>
      <c r="AK2211" s="8"/>
      <c r="AL2211" s="8"/>
      <c r="AM2211" s="11"/>
      <c r="AN2211" s="11"/>
      <c r="AP2211" s="8"/>
      <c r="AQ2211" s="8"/>
      <c r="AR2211" s="8"/>
      <c r="AS2211" s="8"/>
      <c r="AT2211" s="8"/>
      <c r="AU2211" s="8"/>
      <c r="AV2211" s="8"/>
      <c r="BF2211" s="8"/>
      <c r="BG2211" s="8"/>
      <c r="BH2211" s="8"/>
      <c r="BI2211" s="11"/>
      <c r="BJ2211" s="11"/>
      <c r="BK2211" s="8"/>
      <c r="BL2211" s="8"/>
      <c r="BM2211" s="8"/>
      <c r="BN2211" s="8"/>
      <c r="BO2211" s="8"/>
      <c r="BP2211" s="8"/>
      <c r="BQ2211" s="8"/>
      <c r="BR2211" s="8"/>
    </row>
    <row r="2212" spans="1:70" x14ac:dyDescent="0.3">
      <c r="A2212" s="43"/>
      <c r="J2212" s="8"/>
      <c r="M2212" s="10"/>
      <c r="P2212" s="9"/>
      <c r="Q2212" s="9"/>
      <c r="U2212" s="8"/>
      <c r="V2212" s="10"/>
      <c r="W2212"/>
      <c r="Z2212"/>
      <c r="AA2212"/>
      <c r="AD2212" s="20"/>
      <c r="AE2212" s="20"/>
      <c r="AI2212" s="8"/>
      <c r="AJ2212" s="8"/>
      <c r="AK2212" s="8"/>
      <c r="AL2212" s="8"/>
      <c r="AM2212" s="11"/>
      <c r="AN2212" s="11"/>
      <c r="AP2212" s="8"/>
      <c r="AQ2212" s="8"/>
      <c r="AR2212" s="8"/>
      <c r="AS2212" s="8"/>
      <c r="AT2212" s="8"/>
      <c r="AU2212" s="8"/>
      <c r="AV2212" s="8"/>
      <c r="BF2212" s="8"/>
      <c r="BG2212" s="8"/>
      <c r="BH2212" s="8"/>
      <c r="BI2212" s="11"/>
      <c r="BJ2212" s="11"/>
      <c r="BK2212" s="8"/>
      <c r="BL2212" s="8"/>
      <c r="BM2212" s="8"/>
      <c r="BN2212" s="8"/>
      <c r="BO2212" s="8"/>
      <c r="BP2212" s="8"/>
      <c r="BQ2212" s="8"/>
      <c r="BR2212" s="8"/>
    </row>
    <row r="2213" spans="1:70" x14ac:dyDescent="0.3">
      <c r="A2213" s="43"/>
      <c r="J2213" s="8"/>
      <c r="M2213" s="10"/>
      <c r="P2213" s="9"/>
      <c r="Q2213" s="9"/>
      <c r="U2213" s="8"/>
      <c r="V2213" s="10"/>
      <c r="W2213"/>
      <c r="Z2213"/>
      <c r="AA2213"/>
      <c r="AD2213" s="20"/>
      <c r="AE2213" s="20"/>
      <c r="AI2213" s="8"/>
      <c r="AJ2213" s="8"/>
      <c r="AK2213" s="8"/>
      <c r="AL2213" s="8"/>
      <c r="AM2213" s="11"/>
      <c r="AN2213" s="11"/>
      <c r="AP2213" s="8"/>
      <c r="AQ2213" s="8"/>
      <c r="AR2213" s="8"/>
      <c r="AS2213" s="8"/>
      <c r="AT2213" s="8"/>
      <c r="AU2213" s="8"/>
      <c r="AV2213" s="8"/>
      <c r="BF2213" s="8"/>
      <c r="BG2213" s="8"/>
      <c r="BH2213" s="8"/>
      <c r="BI2213" s="11"/>
      <c r="BJ2213" s="11"/>
      <c r="BK2213" s="8"/>
      <c r="BL2213" s="8"/>
      <c r="BM2213" s="8"/>
      <c r="BN2213" s="8"/>
      <c r="BO2213" s="8"/>
      <c r="BP2213" s="8"/>
      <c r="BQ2213" s="8"/>
      <c r="BR2213" s="8"/>
    </row>
    <row r="2214" spans="1:70" x14ac:dyDescent="0.3">
      <c r="A2214" s="43"/>
      <c r="J2214" s="8"/>
      <c r="M2214" s="10"/>
      <c r="P2214" s="9"/>
      <c r="Q2214" s="9"/>
      <c r="U2214" s="8"/>
      <c r="V2214" s="10"/>
      <c r="W2214"/>
      <c r="Z2214"/>
      <c r="AA2214"/>
      <c r="AD2214" s="20"/>
      <c r="AE2214" s="20"/>
      <c r="AI2214" s="8"/>
      <c r="AJ2214" s="8"/>
      <c r="AK2214" s="8"/>
      <c r="AL2214" s="8"/>
      <c r="AM2214" s="11"/>
      <c r="AN2214" s="11"/>
      <c r="AP2214" s="8"/>
      <c r="AQ2214" s="8"/>
      <c r="AR2214" s="8"/>
      <c r="AS2214" s="8"/>
      <c r="AT2214" s="8"/>
      <c r="AU2214" s="8"/>
      <c r="AV2214" s="8"/>
      <c r="BF2214" s="8"/>
      <c r="BG2214" s="8"/>
      <c r="BH2214" s="8"/>
      <c r="BI2214" s="11"/>
      <c r="BJ2214" s="11"/>
      <c r="BK2214" s="8"/>
      <c r="BL2214" s="8"/>
      <c r="BM2214" s="8"/>
      <c r="BN2214" s="8"/>
      <c r="BO2214" s="8"/>
      <c r="BP2214" s="8"/>
      <c r="BQ2214" s="8"/>
      <c r="BR2214" s="8"/>
    </row>
    <row r="2215" spans="1:70" x14ac:dyDescent="0.3">
      <c r="A2215" s="43"/>
      <c r="J2215" s="8"/>
      <c r="M2215" s="10"/>
      <c r="P2215" s="9"/>
      <c r="Q2215" s="9"/>
      <c r="U2215" s="8"/>
      <c r="V2215" s="10"/>
      <c r="W2215"/>
      <c r="Z2215"/>
      <c r="AA2215"/>
      <c r="AD2215" s="20"/>
      <c r="AE2215" s="20"/>
      <c r="AI2215" s="8"/>
      <c r="AJ2215" s="8"/>
      <c r="AK2215" s="8"/>
      <c r="AL2215" s="8"/>
      <c r="AM2215" s="11"/>
      <c r="AN2215" s="11"/>
      <c r="AP2215" s="8"/>
      <c r="AQ2215" s="8"/>
      <c r="AR2215" s="8"/>
      <c r="AS2215" s="8"/>
      <c r="AT2215" s="8"/>
      <c r="AU2215" s="8"/>
      <c r="AV2215" s="8"/>
      <c r="BF2215" s="8"/>
      <c r="BG2215" s="8"/>
      <c r="BH2215" s="8"/>
      <c r="BI2215" s="11"/>
      <c r="BJ2215" s="11"/>
      <c r="BK2215" s="8"/>
      <c r="BL2215" s="8"/>
      <c r="BM2215" s="8"/>
      <c r="BN2215" s="8"/>
      <c r="BO2215" s="8"/>
      <c r="BP2215" s="8"/>
      <c r="BQ2215" s="8"/>
      <c r="BR2215" s="8"/>
    </row>
    <row r="2216" spans="1:70" x14ac:dyDescent="0.3">
      <c r="A2216" s="43"/>
      <c r="J2216" s="8"/>
      <c r="M2216" s="10"/>
      <c r="P2216" s="9"/>
      <c r="Q2216" s="9"/>
      <c r="U2216" s="8"/>
      <c r="V2216" s="10"/>
      <c r="W2216"/>
      <c r="Z2216"/>
      <c r="AA2216"/>
      <c r="AD2216" s="20"/>
      <c r="AE2216" s="20"/>
      <c r="AI2216" s="8"/>
      <c r="AJ2216" s="8"/>
      <c r="AK2216" s="8"/>
      <c r="AL2216" s="8"/>
      <c r="AM2216" s="11"/>
      <c r="AN2216" s="11"/>
      <c r="AP2216" s="8"/>
      <c r="AQ2216" s="8"/>
      <c r="AR2216" s="8"/>
      <c r="AS2216" s="8"/>
      <c r="AT2216" s="8"/>
      <c r="AU2216" s="8"/>
      <c r="AV2216" s="8"/>
      <c r="BF2216" s="8"/>
      <c r="BG2216" s="8"/>
      <c r="BH2216" s="8"/>
      <c r="BI2216" s="11"/>
      <c r="BJ2216" s="11"/>
      <c r="BK2216" s="8"/>
      <c r="BL2216" s="8"/>
      <c r="BM2216" s="8"/>
      <c r="BN2216" s="8"/>
      <c r="BO2216" s="8"/>
      <c r="BP2216" s="8"/>
      <c r="BQ2216" s="8"/>
      <c r="BR2216" s="8"/>
    </row>
    <row r="2217" spans="1:70" x14ac:dyDescent="0.3">
      <c r="A2217" s="43"/>
      <c r="J2217" s="8"/>
      <c r="M2217" s="10"/>
      <c r="P2217" s="9"/>
      <c r="Q2217" s="9"/>
      <c r="U2217" s="8"/>
      <c r="V2217" s="10"/>
      <c r="W2217"/>
      <c r="Z2217"/>
      <c r="AA2217"/>
      <c r="AD2217" s="20"/>
      <c r="AE2217" s="20"/>
      <c r="AI2217" s="8"/>
      <c r="AJ2217" s="8"/>
      <c r="AK2217" s="8"/>
      <c r="AL2217" s="8"/>
      <c r="AM2217" s="11"/>
      <c r="AN2217" s="11"/>
      <c r="AP2217" s="8"/>
      <c r="AQ2217" s="8"/>
      <c r="AR2217" s="8"/>
      <c r="AS2217" s="8"/>
      <c r="AT2217" s="8"/>
      <c r="AU2217" s="8"/>
      <c r="AV2217" s="8"/>
      <c r="BF2217" s="8"/>
      <c r="BG2217" s="8"/>
      <c r="BH2217" s="8"/>
      <c r="BI2217" s="11"/>
      <c r="BJ2217" s="11"/>
      <c r="BK2217" s="8"/>
      <c r="BL2217" s="8"/>
      <c r="BM2217" s="8"/>
      <c r="BN2217" s="8"/>
      <c r="BO2217" s="8"/>
      <c r="BP2217" s="8"/>
      <c r="BQ2217" s="8"/>
      <c r="BR2217" s="8"/>
    </row>
    <row r="2218" spans="1:70" x14ac:dyDescent="0.3">
      <c r="A2218" s="43"/>
      <c r="J2218" s="8"/>
      <c r="M2218" s="10"/>
      <c r="P2218" s="9"/>
      <c r="Q2218" s="9"/>
      <c r="U2218" s="8"/>
      <c r="V2218" s="10"/>
      <c r="W2218"/>
      <c r="Z2218"/>
      <c r="AA2218"/>
      <c r="AD2218" s="20"/>
      <c r="AE2218" s="20"/>
      <c r="AI2218" s="8"/>
      <c r="AJ2218" s="8"/>
      <c r="AK2218" s="8"/>
      <c r="AL2218" s="8"/>
      <c r="AM2218" s="11"/>
      <c r="AN2218" s="11"/>
      <c r="AP2218" s="8"/>
      <c r="AQ2218" s="8"/>
      <c r="AR2218" s="8"/>
      <c r="AS2218" s="8"/>
      <c r="AT2218" s="8"/>
      <c r="AU2218" s="8"/>
      <c r="AV2218" s="8"/>
      <c r="BF2218" s="8"/>
      <c r="BG2218" s="8"/>
      <c r="BH2218" s="8"/>
      <c r="BI2218" s="11"/>
      <c r="BJ2218" s="11"/>
      <c r="BK2218" s="8"/>
      <c r="BL2218" s="8"/>
      <c r="BM2218" s="8"/>
      <c r="BN2218" s="8"/>
      <c r="BO2218" s="8"/>
      <c r="BP2218" s="8"/>
      <c r="BQ2218" s="8"/>
      <c r="BR2218" s="8"/>
    </row>
    <row r="2219" spans="1:70" x14ac:dyDescent="0.3">
      <c r="A2219" s="43"/>
      <c r="J2219" s="8"/>
      <c r="M2219" s="10"/>
      <c r="P2219" s="9"/>
      <c r="Q2219" s="9"/>
      <c r="U2219" s="8"/>
      <c r="V2219" s="10"/>
      <c r="W2219"/>
      <c r="Z2219"/>
      <c r="AA2219"/>
      <c r="AD2219" s="20"/>
      <c r="AE2219" s="20"/>
      <c r="AI2219" s="8"/>
      <c r="AJ2219" s="8"/>
      <c r="AK2219" s="8"/>
      <c r="AL2219" s="8"/>
      <c r="AM2219" s="11"/>
      <c r="AN2219" s="11"/>
      <c r="AP2219" s="8"/>
      <c r="AQ2219" s="8"/>
      <c r="AR2219" s="8"/>
      <c r="AS2219" s="8"/>
      <c r="AT2219" s="8"/>
      <c r="AU2219" s="8"/>
      <c r="AV2219" s="8"/>
      <c r="BF2219" s="8"/>
      <c r="BG2219" s="8"/>
      <c r="BH2219" s="8"/>
      <c r="BI2219" s="11"/>
      <c r="BJ2219" s="11"/>
      <c r="BK2219" s="8"/>
      <c r="BL2219" s="8"/>
      <c r="BM2219" s="8"/>
      <c r="BN2219" s="8"/>
      <c r="BO2219" s="8"/>
      <c r="BP2219" s="8"/>
      <c r="BQ2219" s="8"/>
      <c r="BR2219" s="8"/>
    </row>
    <row r="2220" spans="1:70" x14ac:dyDescent="0.3">
      <c r="A2220" s="43"/>
      <c r="J2220" s="8"/>
      <c r="M2220" s="10"/>
      <c r="P2220" s="9"/>
      <c r="Q2220" s="9"/>
      <c r="U2220" s="8"/>
      <c r="V2220" s="10"/>
      <c r="W2220"/>
      <c r="Z2220"/>
      <c r="AA2220"/>
      <c r="AD2220" s="20"/>
      <c r="AE2220" s="20"/>
      <c r="AI2220" s="8"/>
      <c r="AJ2220" s="8"/>
      <c r="AK2220" s="8"/>
      <c r="AL2220" s="8"/>
      <c r="AM2220" s="11"/>
      <c r="AN2220" s="11"/>
      <c r="AP2220" s="8"/>
      <c r="AQ2220" s="8"/>
      <c r="AR2220" s="8"/>
      <c r="AS2220" s="8"/>
      <c r="AT2220" s="8"/>
      <c r="AU2220" s="8"/>
      <c r="AV2220" s="8"/>
      <c r="BF2220" s="8"/>
      <c r="BG2220" s="8"/>
      <c r="BH2220" s="8"/>
      <c r="BI2220" s="11"/>
      <c r="BJ2220" s="11"/>
      <c r="BK2220" s="8"/>
      <c r="BL2220" s="8"/>
      <c r="BM2220" s="8"/>
      <c r="BN2220" s="8"/>
      <c r="BO2220" s="8"/>
      <c r="BP2220" s="8"/>
      <c r="BQ2220" s="8"/>
      <c r="BR2220" s="8"/>
    </row>
    <row r="2221" spans="1:70" x14ac:dyDescent="0.3">
      <c r="A2221" s="43"/>
      <c r="J2221" s="8"/>
      <c r="M2221" s="10"/>
      <c r="P2221" s="9"/>
      <c r="Q2221" s="9"/>
      <c r="U2221" s="8"/>
      <c r="V2221" s="10"/>
      <c r="W2221"/>
      <c r="Z2221"/>
      <c r="AA2221"/>
      <c r="AD2221" s="20"/>
      <c r="AE2221" s="20"/>
      <c r="AI2221" s="8"/>
      <c r="AJ2221" s="8"/>
      <c r="AK2221" s="8"/>
      <c r="AL2221" s="8"/>
      <c r="AM2221" s="11"/>
      <c r="AN2221" s="11"/>
      <c r="AP2221" s="8"/>
      <c r="AQ2221" s="8"/>
      <c r="AR2221" s="8"/>
      <c r="AS2221" s="8"/>
      <c r="AT2221" s="8"/>
      <c r="AU2221" s="8"/>
      <c r="AV2221" s="8"/>
      <c r="BF2221" s="8"/>
      <c r="BG2221" s="8"/>
      <c r="BH2221" s="8"/>
      <c r="BI2221" s="11"/>
      <c r="BJ2221" s="11"/>
      <c r="BK2221" s="8"/>
      <c r="BL2221" s="8"/>
      <c r="BM2221" s="8"/>
      <c r="BN2221" s="8"/>
      <c r="BO2221" s="8"/>
      <c r="BP2221" s="8"/>
      <c r="BQ2221" s="8"/>
      <c r="BR2221" s="8"/>
    </row>
    <row r="2222" spans="1:70" x14ac:dyDescent="0.3">
      <c r="A2222" s="43"/>
      <c r="J2222" s="8"/>
      <c r="M2222" s="10"/>
      <c r="P2222" s="9"/>
      <c r="Q2222" s="9"/>
      <c r="U2222" s="8"/>
      <c r="V2222" s="10"/>
      <c r="W2222"/>
      <c r="Z2222"/>
      <c r="AA2222"/>
      <c r="AD2222" s="20"/>
      <c r="AE2222" s="20"/>
      <c r="AI2222" s="8"/>
      <c r="AJ2222" s="8"/>
      <c r="AK2222" s="8"/>
      <c r="AL2222" s="8"/>
      <c r="AM2222" s="11"/>
      <c r="AN2222" s="11"/>
      <c r="AP2222" s="8"/>
      <c r="AQ2222" s="8"/>
      <c r="AR2222" s="8"/>
      <c r="AS2222" s="8"/>
      <c r="AT2222" s="8"/>
      <c r="AU2222" s="8"/>
      <c r="AV2222" s="8"/>
      <c r="BF2222" s="8"/>
      <c r="BG2222" s="8"/>
      <c r="BH2222" s="8"/>
      <c r="BI2222" s="11"/>
      <c r="BJ2222" s="11"/>
      <c r="BK2222" s="8"/>
      <c r="BL2222" s="8"/>
      <c r="BM2222" s="8"/>
      <c r="BN2222" s="8"/>
      <c r="BO2222" s="8"/>
      <c r="BP2222" s="8"/>
      <c r="BQ2222" s="8"/>
      <c r="BR2222" s="8"/>
    </row>
    <row r="2223" spans="1:70" x14ac:dyDescent="0.3">
      <c r="A2223" s="43"/>
      <c r="J2223" s="8"/>
      <c r="M2223" s="10"/>
      <c r="P2223" s="9"/>
      <c r="Q2223" s="9"/>
      <c r="U2223" s="8"/>
      <c r="V2223" s="10"/>
      <c r="W2223"/>
      <c r="Z2223"/>
      <c r="AA2223"/>
      <c r="AD2223" s="20"/>
      <c r="AE2223" s="20"/>
      <c r="AI2223" s="8"/>
      <c r="AJ2223" s="8"/>
      <c r="AK2223" s="8"/>
      <c r="AL2223" s="8"/>
      <c r="AM2223" s="11"/>
      <c r="AN2223" s="11"/>
      <c r="AP2223" s="8"/>
      <c r="AQ2223" s="8"/>
      <c r="AR2223" s="8"/>
      <c r="AS2223" s="8"/>
      <c r="AT2223" s="8"/>
      <c r="AU2223" s="8"/>
      <c r="AV2223" s="8"/>
      <c r="BF2223" s="8"/>
      <c r="BG2223" s="8"/>
      <c r="BH2223" s="8"/>
      <c r="BI2223" s="11"/>
      <c r="BJ2223" s="11"/>
      <c r="BK2223" s="8"/>
      <c r="BL2223" s="8"/>
      <c r="BM2223" s="8"/>
      <c r="BN2223" s="8"/>
      <c r="BO2223" s="8"/>
      <c r="BP2223" s="8"/>
      <c r="BQ2223" s="8"/>
      <c r="BR2223" s="8"/>
    </row>
    <row r="2224" spans="1:70" x14ac:dyDescent="0.3">
      <c r="A2224" s="43"/>
      <c r="J2224" s="8"/>
      <c r="M2224" s="10"/>
      <c r="P2224" s="9"/>
      <c r="Q2224" s="9"/>
      <c r="U2224" s="8"/>
      <c r="V2224" s="10"/>
      <c r="W2224"/>
      <c r="Z2224"/>
      <c r="AA2224"/>
      <c r="AD2224" s="20"/>
      <c r="AE2224" s="20"/>
      <c r="AI2224" s="8"/>
      <c r="AJ2224" s="8"/>
      <c r="AK2224" s="8"/>
      <c r="AL2224" s="8"/>
      <c r="AM2224" s="11"/>
      <c r="AN2224" s="11"/>
      <c r="AP2224" s="8"/>
      <c r="AQ2224" s="8"/>
      <c r="AR2224" s="8"/>
      <c r="AS2224" s="8"/>
      <c r="AT2224" s="8"/>
      <c r="AU2224" s="8"/>
      <c r="AV2224" s="8"/>
      <c r="BF2224" s="8"/>
      <c r="BG2224" s="8"/>
      <c r="BH2224" s="8"/>
      <c r="BI2224" s="11"/>
      <c r="BJ2224" s="11"/>
      <c r="BK2224" s="8"/>
      <c r="BL2224" s="8"/>
      <c r="BM2224" s="8"/>
      <c r="BN2224" s="8"/>
      <c r="BO2224" s="8"/>
      <c r="BP2224" s="8"/>
      <c r="BQ2224" s="8"/>
      <c r="BR2224" s="8"/>
    </row>
    <row r="2225" spans="1:70" x14ac:dyDescent="0.3">
      <c r="A2225" s="43"/>
      <c r="J2225" s="8"/>
      <c r="M2225" s="10"/>
      <c r="P2225" s="9"/>
      <c r="Q2225" s="9"/>
      <c r="U2225" s="8"/>
      <c r="V2225" s="10"/>
      <c r="W2225"/>
      <c r="Z2225"/>
      <c r="AA2225"/>
      <c r="AD2225" s="20"/>
      <c r="AE2225" s="20"/>
      <c r="AI2225" s="8"/>
      <c r="AJ2225" s="8"/>
      <c r="AK2225" s="8"/>
      <c r="AL2225" s="8"/>
      <c r="AM2225" s="11"/>
      <c r="AN2225" s="11"/>
      <c r="AP2225" s="8"/>
      <c r="AQ2225" s="8"/>
      <c r="AR2225" s="8"/>
      <c r="AS2225" s="8"/>
      <c r="AT2225" s="8"/>
      <c r="AU2225" s="8"/>
      <c r="AV2225" s="8"/>
      <c r="BF2225" s="8"/>
      <c r="BG2225" s="8"/>
      <c r="BH2225" s="8"/>
      <c r="BI2225" s="11"/>
      <c r="BJ2225" s="11"/>
      <c r="BK2225" s="8"/>
      <c r="BL2225" s="8"/>
      <c r="BM2225" s="8"/>
      <c r="BN2225" s="8"/>
      <c r="BO2225" s="8"/>
      <c r="BP2225" s="8"/>
      <c r="BQ2225" s="8"/>
      <c r="BR2225" s="8"/>
    </row>
    <row r="2226" spans="1:70" x14ac:dyDescent="0.3">
      <c r="G2226" s="4" t="s">
        <v>189</v>
      </c>
      <c r="H2226"/>
      <c r="I2226"/>
      <c r="M2226" s="12"/>
      <c r="N2226"/>
      <c r="P2226" s="9"/>
      <c r="Q2226" s="9"/>
      <c r="U2226" s="8"/>
      <c r="V2226" s="10"/>
      <c r="W2226"/>
      <c r="X2226"/>
      <c r="Z2226" s="8"/>
      <c r="AA2226" s="8"/>
      <c r="AD2226" t="s">
        <v>9049</v>
      </c>
      <c r="AE2226" t="s">
        <v>9048</v>
      </c>
      <c r="AF2226" t="s">
        <v>9050</v>
      </c>
      <c r="AG2226" t="s">
        <v>9051</v>
      </c>
    </row>
    <row r="2227" spans="1:70" x14ac:dyDescent="0.3">
      <c r="G2227">
        <v>91</v>
      </c>
      <c r="H2227"/>
      <c r="I2227"/>
      <c r="M2227" s="12"/>
      <c r="N2227"/>
      <c r="P2227" s="9"/>
      <c r="Q2227" s="9"/>
      <c r="U2227" s="8"/>
      <c r="V2227" s="10"/>
      <c r="W2227"/>
      <c r="X2227"/>
      <c r="Z2227" s="8"/>
      <c r="AA2227" s="8"/>
      <c r="AD2227" s="13">
        <v>5246.4005000000006</v>
      </c>
      <c r="AE2227" s="13">
        <v>7922.2424000000028</v>
      </c>
      <c r="AF2227" s="13">
        <v>8135.0384999999997</v>
      </c>
      <c r="AG2227" s="13">
        <v>7888.5302999999994</v>
      </c>
    </row>
    <row r="2228" spans="1:70" x14ac:dyDescent="0.3">
      <c r="G2228"/>
      <c r="H2228"/>
      <c r="I2228"/>
      <c r="M2228" s="12"/>
      <c r="N2228"/>
      <c r="P2228" s="9"/>
      <c r="Q2228" s="9"/>
      <c r="U2228" s="8"/>
      <c r="V2228" s="10"/>
      <c r="W2228"/>
      <c r="X2228"/>
      <c r="Z2228" s="8"/>
      <c r="AA2228" s="8"/>
      <c r="AE2228" s="20"/>
      <c r="AH2228" s="8"/>
    </row>
    <row r="2229" spans="1:70" x14ac:dyDescent="0.3">
      <c r="G2229"/>
      <c r="H2229"/>
      <c r="I2229"/>
      <c r="M2229" s="12"/>
      <c r="N2229"/>
      <c r="P2229" s="9"/>
      <c r="Q2229" s="9"/>
      <c r="U2229" s="8"/>
      <c r="V2229" s="10"/>
      <c r="W2229"/>
      <c r="X2229"/>
      <c r="Z2229" s="8"/>
      <c r="AA2229" s="8"/>
      <c r="AE2229" s="20"/>
      <c r="AH2229" s="8"/>
    </row>
    <row r="2230" spans="1:70" x14ac:dyDescent="0.3">
      <c r="G2230"/>
      <c r="H2230"/>
      <c r="I2230"/>
      <c r="M2230" s="12"/>
      <c r="N2230"/>
      <c r="P2230" s="9"/>
      <c r="Q2230" s="9"/>
      <c r="U2230" s="8"/>
      <c r="V2230" s="10"/>
      <c r="W2230"/>
      <c r="X2230"/>
      <c r="Z2230" s="8"/>
      <c r="AA2230" s="8"/>
      <c r="AE2230" s="20"/>
      <c r="AH2230" s="8"/>
    </row>
    <row r="2231" spans="1:70" x14ac:dyDescent="0.3">
      <c r="G2231"/>
      <c r="H2231"/>
      <c r="I2231"/>
      <c r="M2231" s="12"/>
      <c r="N2231"/>
      <c r="P2231" s="9"/>
      <c r="Q2231" s="9"/>
      <c r="U2231" s="8"/>
      <c r="V2231" s="10"/>
      <c r="W2231"/>
      <c r="X2231"/>
      <c r="Z2231" s="8"/>
      <c r="AA2231" s="8"/>
      <c r="AE2231" s="20"/>
      <c r="AH2231" s="8"/>
    </row>
    <row r="2232" spans="1:70" x14ac:dyDescent="0.3">
      <c r="G2232"/>
      <c r="H2232"/>
      <c r="I2232"/>
      <c r="M2232" s="12"/>
      <c r="N2232"/>
      <c r="P2232" s="9"/>
      <c r="Q2232" s="9"/>
      <c r="U2232" s="8"/>
      <c r="V2232" s="10"/>
      <c r="W2232"/>
      <c r="X2232"/>
      <c r="Z2232" s="8"/>
      <c r="AA2232" s="8"/>
      <c r="AE2232" s="20"/>
      <c r="AH2232" s="8"/>
    </row>
    <row r="2233" spans="1:70" x14ac:dyDescent="0.3">
      <c r="G2233"/>
      <c r="H2233"/>
      <c r="I2233"/>
      <c r="M2233" s="12"/>
      <c r="N2233"/>
      <c r="P2233" s="9"/>
      <c r="Q2233" s="9"/>
      <c r="U2233" s="8"/>
      <c r="V2233" s="10"/>
      <c r="W2233"/>
      <c r="X2233"/>
      <c r="Z2233" s="8"/>
      <c r="AA2233" s="8"/>
      <c r="AE2233" s="20"/>
      <c r="AH2233" s="8"/>
    </row>
    <row r="2234" spans="1:70" x14ac:dyDescent="0.3">
      <c r="G2234"/>
      <c r="H2234"/>
      <c r="I2234"/>
      <c r="M2234" s="12"/>
      <c r="N2234"/>
      <c r="P2234" s="9"/>
      <c r="Q2234" s="9"/>
      <c r="U2234" s="8"/>
      <c r="V2234" s="10"/>
      <c r="W2234"/>
      <c r="X2234"/>
      <c r="Z2234" s="8"/>
      <c r="AA2234" s="8"/>
      <c r="AE2234" s="20"/>
      <c r="AH2234" s="8"/>
    </row>
    <row r="2235" spans="1:70" x14ac:dyDescent="0.3">
      <c r="G2235"/>
      <c r="H2235"/>
      <c r="I2235"/>
      <c r="M2235" s="12"/>
      <c r="N2235"/>
      <c r="P2235" s="9"/>
      <c r="Q2235" s="9"/>
      <c r="U2235" s="8"/>
      <c r="V2235" s="10"/>
      <c r="W2235"/>
      <c r="X2235"/>
      <c r="Z2235" s="8"/>
      <c r="AA2235" s="8"/>
      <c r="AE2235" s="20"/>
      <c r="AH2235" s="8"/>
    </row>
    <row r="2236" spans="1:70" x14ac:dyDescent="0.3">
      <c r="G2236"/>
      <c r="H2236"/>
      <c r="I2236"/>
      <c r="M2236" s="12"/>
      <c r="N2236"/>
      <c r="P2236" s="9"/>
      <c r="Q2236" s="9"/>
      <c r="U2236" s="8"/>
      <c r="V2236" s="10"/>
      <c r="W2236"/>
      <c r="X2236"/>
      <c r="Z2236" s="8"/>
      <c r="AA2236" s="8"/>
      <c r="AE2236" s="20"/>
      <c r="AH2236" s="8"/>
    </row>
    <row r="2237" spans="1:70" x14ac:dyDescent="0.3">
      <c r="G2237"/>
      <c r="H2237"/>
      <c r="I2237"/>
      <c r="M2237" s="12"/>
      <c r="N2237"/>
      <c r="P2237" s="9"/>
      <c r="Q2237" s="9"/>
      <c r="U2237" s="8"/>
      <c r="V2237" s="10"/>
      <c r="W2237"/>
      <c r="X2237"/>
      <c r="Z2237" s="8"/>
      <c r="AA2237" s="8"/>
      <c r="AE2237" s="20"/>
      <c r="AH2237" s="8"/>
    </row>
    <row r="2238" spans="1:70" x14ac:dyDescent="0.3">
      <c r="G2238"/>
      <c r="H2238"/>
      <c r="I2238"/>
      <c r="M2238" s="12"/>
      <c r="N2238"/>
      <c r="P2238" s="9"/>
      <c r="Q2238" s="9"/>
      <c r="U2238" s="8"/>
      <c r="V2238" s="10"/>
      <c r="W2238"/>
      <c r="X2238"/>
      <c r="Z2238" s="8"/>
      <c r="AA2238" s="8"/>
      <c r="AE2238" s="20"/>
      <c r="AH2238" s="8"/>
    </row>
    <row r="2239" spans="1:70" x14ac:dyDescent="0.3">
      <c r="G2239"/>
      <c r="H2239"/>
      <c r="I2239"/>
      <c r="M2239" s="12"/>
      <c r="N2239"/>
      <c r="P2239" s="9"/>
      <c r="Q2239" s="9"/>
      <c r="U2239" s="8"/>
      <c r="V2239" s="10"/>
      <c r="W2239"/>
      <c r="X2239"/>
      <c r="Z2239" s="8"/>
      <c r="AA2239" s="8"/>
      <c r="AE2239" s="20"/>
      <c r="AH2239" s="8"/>
    </row>
    <row r="2240" spans="1:70" x14ac:dyDescent="0.3">
      <c r="G2240"/>
      <c r="H2240"/>
      <c r="I2240"/>
      <c r="M2240" s="12"/>
      <c r="N2240"/>
      <c r="P2240" s="9"/>
      <c r="Q2240" s="9"/>
      <c r="U2240" s="8"/>
      <c r="V2240" s="10"/>
      <c r="W2240"/>
      <c r="X2240"/>
      <c r="Z2240" s="8"/>
      <c r="AA2240" s="8"/>
      <c r="AE2240" s="20"/>
      <c r="AH2240" s="8"/>
    </row>
    <row r="2241" spans="7:34" x14ac:dyDescent="0.3">
      <c r="G2241"/>
      <c r="H2241"/>
      <c r="I2241"/>
      <c r="M2241" s="12"/>
      <c r="N2241"/>
      <c r="P2241" s="9"/>
      <c r="Q2241" s="9"/>
      <c r="U2241" s="8"/>
      <c r="V2241" s="10"/>
      <c r="W2241"/>
      <c r="X2241"/>
      <c r="Z2241" s="8"/>
      <c r="AA2241" s="8"/>
      <c r="AE2241" s="20"/>
      <c r="AH2241" s="8"/>
    </row>
    <row r="2242" spans="7:34" x14ac:dyDescent="0.3">
      <c r="G2242"/>
      <c r="H2242"/>
      <c r="I2242"/>
      <c r="M2242" s="12"/>
      <c r="N2242"/>
      <c r="P2242" s="9"/>
      <c r="Q2242" s="9"/>
      <c r="U2242" s="8"/>
      <c r="V2242" s="10"/>
      <c r="W2242"/>
      <c r="X2242"/>
      <c r="Z2242" s="8"/>
      <c r="AA2242" s="8"/>
      <c r="AE2242" s="20"/>
      <c r="AH2242" s="8"/>
    </row>
    <row r="2243" spans="7:34" x14ac:dyDescent="0.3">
      <c r="G2243"/>
      <c r="H2243"/>
      <c r="I2243"/>
      <c r="M2243" s="12"/>
      <c r="N2243"/>
      <c r="P2243" s="9"/>
      <c r="Q2243" s="9"/>
      <c r="U2243" s="8"/>
      <c r="V2243" s="10"/>
      <c r="W2243"/>
      <c r="X2243"/>
      <c r="Z2243" s="8"/>
      <c r="AA2243" s="8"/>
      <c r="AE2243" s="20"/>
      <c r="AH2243" s="8"/>
    </row>
    <row r="2244" spans="7:34" x14ac:dyDescent="0.3">
      <c r="M2244" s="12"/>
      <c r="N2244"/>
      <c r="P2244" s="9"/>
      <c r="Q2244" s="9"/>
      <c r="U2244" s="8"/>
      <c r="V2244" s="10"/>
      <c r="W2244"/>
      <c r="X2244"/>
      <c r="Z2244" s="8"/>
      <c r="AA2244" s="8"/>
      <c r="AF2244" s="17"/>
      <c r="AG2244" s="17"/>
      <c r="AH2244" s="8"/>
    </row>
    <row r="2245" spans="7:34" x14ac:dyDescent="0.3">
      <c r="M2245" s="12"/>
      <c r="N2245"/>
      <c r="P2245" s="9"/>
      <c r="Q2245" s="9"/>
      <c r="U2245" s="8"/>
      <c r="V2245" s="10"/>
      <c r="W2245"/>
      <c r="X2245"/>
      <c r="Z2245" s="8"/>
      <c r="AA2245" s="8"/>
      <c r="AF2245" s="17"/>
      <c r="AG2245" s="17"/>
      <c r="AH2245" s="8"/>
    </row>
    <row r="2246" spans="7:34" x14ac:dyDescent="0.3">
      <c r="M2246" s="12"/>
      <c r="N2246"/>
      <c r="P2246" s="9"/>
      <c r="Q2246" s="9"/>
      <c r="U2246" s="8"/>
      <c r="V2246" s="10"/>
      <c r="W2246"/>
      <c r="X2246"/>
      <c r="Z2246" s="8"/>
      <c r="AA2246" s="8"/>
      <c r="AF2246" s="17"/>
      <c r="AG2246" s="17"/>
      <c r="AH2246" s="8"/>
    </row>
    <row r="2247" spans="7:34" x14ac:dyDescent="0.3">
      <c r="M2247" s="12"/>
      <c r="N2247"/>
      <c r="P2247" s="9"/>
      <c r="Q2247" s="9"/>
      <c r="U2247" s="8"/>
      <c r="V2247" s="10"/>
      <c r="W2247"/>
      <c r="X2247"/>
      <c r="Z2247" s="8"/>
      <c r="AA2247" s="8"/>
      <c r="AF2247" s="17"/>
      <c r="AG2247" s="17"/>
      <c r="AH2247" s="8"/>
    </row>
    <row r="2248" spans="7:34" x14ac:dyDescent="0.3">
      <c r="M2248" s="12"/>
      <c r="N2248"/>
      <c r="P2248" s="9"/>
      <c r="Q2248" s="9"/>
      <c r="U2248" s="8"/>
      <c r="V2248" s="10"/>
      <c r="W2248"/>
      <c r="X2248"/>
      <c r="Z2248" s="8"/>
      <c r="AA2248" s="8"/>
      <c r="AF2248" s="17"/>
      <c r="AG2248" s="17"/>
      <c r="AH2248" s="8"/>
    </row>
    <row r="2249" spans="7:34" x14ac:dyDescent="0.3">
      <c r="M2249" s="12"/>
      <c r="N2249"/>
      <c r="P2249" s="9"/>
      <c r="Q2249" s="9"/>
      <c r="U2249" s="8"/>
      <c r="V2249" s="10"/>
      <c r="W2249"/>
      <c r="X2249"/>
      <c r="Z2249" s="8"/>
      <c r="AA2249" s="8"/>
      <c r="AF2249" s="17"/>
      <c r="AG2249" s="17"/>
      <c r="AH2249" s="8"/>
    </row>
    <row r="2250" spans="7:34" x14ac:dyDescent="0.3">
      <c r="M2250" s="12"/>
      <c r="N2250"/>
      <c r="P2250" s="9"/>
      <c r="Q2250" s="9"/>
      <c r="U2250" s="8"/>
      <c r="V2250" s="10"/>
      <c r="W2250"/>
      <c r="X2250"/>
      <c r="Z2250" s="8"/>
      <c r="AA2250" s="8"/>
      <c r="AF2250" s="17"/>
      <c r="AG2250" s="17"/>
      <c r="AH2250" s="8"/>
    </row>
    <row r="2251" spans="7:34" x14ac:dyDescent="0.3">
      <c r="M2251" s="12"/>
      <c r="N2251"/>
      <c r="P2251" s="9"/>
      <c r="Q2251" s="9"/>
      <c r="U2251" s="8"/>
      <c r="V2251" s="10"/>
      <c r="W2251"/>
      <c r="X2251"/>
      <c r="Z2251" s="8"/>
      <c r="AA2251" s="8"/>
      <c r="AF2251" s="17"/>
      <c r="AG2251" s="17"/>
      <c r="AH2251" s="8"/>
    </row>
    <row r="2252" spans="7:34" x14ac:dyDescent="0.3">
      <c r="M2252" s="12"/>
      <c r="N2252"/>
      <c r="P2252" s="9"/>
      <c r="Q2252" s="9"/>
      <c r="U2252" s="8"/>
      <c r="V2252" s="10"/>
      <c r="W2252"/>
      <c r="X2252"/>
      <c r="Z2252" s="8"/>
      <c r="AA2252" s="8"/>
      <c r="AF2252" s="17"/>
      <c r="AG2252" s="17"/>
      <c r="AH2252" s="8"/>
    </row>
    <row r="2253" spans="7:34" x14ac:dyDescent="0.3">
      <c r="M2253" s="12"/>
      <c r="N2253"/>
      <c r="P2253" s="9"/>
      <c r="Q2253" s="9"/>
      <c r="U2253" s="8"/>
      <c r="V2253" s="10"/>
      <c r="W2253"/>
      <c r="X2253"/>
      <c r="Z2253" s="8"/>
      <c r="AA2253" s="8"/>
      <c r="AF2253" s="17"/>
      <c r="AG2253" s="17"/>
      <c r="AH2253" s="8"/>
    </row>
    <row r="2254" spans="7:34" x14ac:dyDescent="0.3">
      <c r="M2254" s="12"/>
      <c r="N2254"/>
      <c r="P2254" s="9"/>
      <c r="Q2254" s="9"/>
      <c r="U2254" s="8"/>
      <c r="V2254" s="10"/>
      <c r="W2254"/>
      <c r="X2254"/>
      <c r="Z2254" s="8"/>
      <c r="AA2254" s="8"/>
      <c r="AF2254" s="17"/>
      <c r="AG2254" s="17"/>
      <c r="AH2254" s="8"/>
    </row>
    <row r="2255" spans="7:34" x14ac:dyDescent="0.3">
      <c r="M2255" s="12"/>
      <c r="N2255"/>
      <c r="P2255" s="9"/>
      <c r="Q2255" s="9"/>
      <c r="U2255" s="8"/>
      <c r="V2255" s="10"/>
      <c r="W2255"/>
      <c r="X2255"/>
      <c r="Z2255" s="8"/>
      <c r="AA2255" s="8"/>
      <c r="AF2255" s="17"/>
      <c r="AG2255" s="17"/>
      <c r="AH2255" s="8"/>
    </row>
    <row r="2256" spans="7:34" x14ac:dyDescent="0.3">
      <c r="M2256" s="12"/>
      <c r="N2256"/>
      <c r="P2256" s="9"/>
      <c r="Q2256" s="9"/>
      <c r="U2256" s="8"/>
      <c r="V2256" s="10"/>
      <c r="W2256"/>
      <c r="X2256"/>
      <c r="Z2256" s="8"/>
      <c r="AA2256" s="8"/>
      <c r="AF2256" s="17"/>
      <c r="AG2256" s="17"/>
      <c r="AH2256" s="8"/>
    </row>
    <row r="2257" spans="13:34" x14ac:dyDescent="0.3">
      <c r="M2257" s="12"/>
      <c r="N2257"/>
      <c r="P2257" s="9"/>
      <c r="Q2257" s="9"/>
      <c r="U2257" s="8"/>
      <c r="V2257" s="10"/>
      <c r="W2257"/>
      <c r="X2257"/>
      <c r="Z2257" s="8"/>
      <c r="AA2257" s="8"/>
      <c r="AF2257" s="17"/>
      <c r="AG2257" s="17"/>
      <c r="AH2257" s="8"/>
    </row>
    <row r="2258" spans="13:34" x14ac:dyDescent="0.3">
      <c r="M2258" s="12"/>
      <c r="N2258"/>
      <c r="P2258" s="9"/>
      <c r="Q2258" s="9"/>
      <c r="U2258" s="8"/>
      <c r="V2258" s="10"/>
      <c r="W2258"/>
      <c r="X2258"/>
      <c r="Z2258" s="8"/>
      <c r="AA2258" s="8"/>
      <c r="AF2258" s="17"/>
      <c r="AG2258" s="17"/>
      <c r="AH2258" s="8"/>
    </row>
    <row r="2259" spans="13:34" x14ac:dyDescent="0.3">
      <c r="M2259" s="12"/>
      <c r="N2259"/>
      <c r="P2259" s="9"/>
      <c r="Q2259" s="9"/>
      <c r="U2259" s="8"/>
      <c r="V2259" s="10"/>
      <c r="W2259"/>
      <c r="X2259"/>
      <c r="Z2259" s="8"/>
      <c r="AA2259" s="8"/>
      <c r="AF2259" s="17"/>
      <c r="AG2259" s="17"/>
      <c r="AH2259" s="8"/>
    </row>
    <row r="2260" spans="13:34" x14ac:dyDescent="0.3">
      <c r="M2260" s="12"/>
      <c r="N2260"/>
      <c r="P2260" s="9"/>
      <c r="Q2260" s="9"/>
      <c r="U2260" s="8"/>
      <c r="V2260" s="10"/>
      <c r="W2260"/>
      <c r="X2260"/>
      <c r="Z2260" s="8"/>
      <c r="AA2260" s="8"/>
      <c r="AF2260" s="17"/>
      <c r="AG2260" s="17"/>
      <c r="AH2260" s="8"/>
    </row>
    <row r="2261" spans="13:34" x14ac:dyDescent="0.3">
      <c r="M2261" s="12"/>
      <c r="N2261"/>
      <c r="P2261" s="9"/>
      <c r="Q2261" s="9"/>
      <c r="U2261" s="8"/>
      <c r="V2261" s="10"/>
      <c r="W2261"/>
      <c r="X2261"/>
      <c r="Z2261" s="8"/>
      <c r="AA2261" s="8"/>
      <c r="AF2261" s="17"/>
      <c r="AG2261" s="17"/>
      <c r="AH2261" s="8"/>
    </row>
    <row r="2262" spans="13:34" x14ac:dyDescent="0.3">
      <c r="M2262" s="12"/>
      <c r="N2262"/>
      <c r="P2262" s="9"/>
      <c r="Q2262" s="9"/>
      <c r="U2262" s="8"/>
      <c r="V2262" s="10"/>
      <c r="W2262"/>
      <c r="X2262"/>
      <c r="Z2262" s="8"/>
      <c r="AA2262" s="8"/>
      <c r="AF2262" s="17"/>
      <c r="AG2262" s="17"/>
      <c r="AH2262" s="8"/>
    </row>
    <row r="2263" spans="13:34" x14ac:dyDescent="0.3">
      <c r="M2263" s="12"/>
      <c r="N2263"/>
      <c r="P2263" s="9"/>
      <c r="Q2263" s="9"/>
      <c r="U2263" s="8"/>
      <c r="V2263" s="10"/>
      <c r="W2263"/>
      <c r="X2263"/>
      <c r="Z2263" s="8"/>
      <c r="AA2263" s="8"/>
      <c r="AF2263" s="17"/>
      <c r="AG2263" s="17"/>
      <c r="AH2263" s="8"/>
    </row>
    <row r="2264" spans="13:34" x14ac:dyDescent="0.3">
      <c r="M2264" s="12"/>
      <c r="N2264"/>
      <c r="P2264" s="9"/>
      <c r="Q2264" s="9"/>
      <c r="U2264" s="8"/>
      <c r="V2264" s="10"/>
      <c r="W2264"/>
      <c r="X2264"/>
      <c r="Z2264" s="8"/>
      <c r="AA2264" s="8"/>
      <c r="AF2264" s="17"/>
      <c r="AG2264" s="17"/>
      <c r="AH2264" s="8"/>
    </row>
    <row r="2265" spans="13:34" x14ac:dyDescent="0.3">
      <c r="M2265" s="12"/>
      <c r="N2265"/>
      <c r="P2265" s="9"/>
      <c r="Q2265" s="9"/>
      <c r="U2265" s="8"/>
      <c r="V2265" s="10"/>
      <c r="W2265"/>
      <c r="X2265"/>
      <c r="Z2265" s="8"/>
      <c r="AA2265" s="8"/>
      <c r="AF2265" s="17"/>
      <c r="AG2265" s="17"/>
      <c r="AH2265" s="8"/>
    </row>
    <row r="2266" spans="13:34" x14ac:dyDescent="0.3">
      <c r="M2266" s="12"/>
      <c r="N2266"/>
      <c r="P2266" s="9"/>
      <c r="Q2266" s="9"/>
      <c r="U2266" s="8"/>
      <c r="V2266" s="10"/>
      <c r="W2266"/>
      <c r="X2266"/>
      <c r="Z2266" s="8"/>
      <c r="AA2266" s="8"/>
      <c r="AF2266" s="17"/>
      <c r="AG2266" s="17"/>
      <c r="AH2266" s="8"/>
    </row>
    <row r="2267" spans="13:34" x14ac:dyDescent="0.3">
      <c r="M2267" s="12"/>
      <c r="N2267"/>
      <c r="P2267" s="9"/>
      <c r="Q2267" s="9"/>
      <c r="U2267" s="8"/>
      <c r="V2267" s="10"/>
      <c r="W2267"/>
      <c r="X2267"/>
      <c r="Z2267" s="8"/>
      <c r="AA2267" s="8"/>
      <c r="AF2267" s="17"/>
      <c r="AG2267" s="17"/>
      <c r="AH2267" s="8"/>
    </row>
    <row r="2268" spans="13:34" x14ac:dyDescent="0.3">
      <c r="M2268" s="12"/>
      <c r="N2268"/>
      <c r="P2268" s="9"/>
      <c r="Q2268" s="9"/>
      <c r="U2268" s="8"/>
      <c r="V2268" s="10"/>
      <c r="W2268"/>
      <c r="X2268"/>
      <c r="Z2268" s="8"/>
      <c r="AA2268" s="8"/>
      <c r="AF2268" s="17"/>
      <c r="AG2268" s="17"/>
      <c r="AH2268" s="8"/>
    </row>
    <row r="2269" spans="13:34" x14ac:dyDescent="0.3">
      <c r="M2269" s="12"/>
      <c r="N2269"/>
      <c r="P2269" s="9"/>
      <c r="Q2269" s="9"/>
      <c r="U2269" s="8"/>
      <c r="V2269" s="10"/>
      <c r="W2269"/>
      <c r="X2269"/>
      <c r="Z2269" s="8"/>
      <c r="AA2269" s="8"/>
      <c r="AF2269" s="17"/>
      <c r="AG2269" s="17"/>
      <c r="AH2269" s="8"/>
    </row>
    <row r="2270" spans="13:34" x14ac:dyDescent="0.3">
      <c r="M2270" s="12"/>
      <c r="N2270"/>
      <c r="P2270" s="9"/>
      <c r="Q2270" s="9"/>
      <c r="U2270" s="8"/>
      <c r="V2270" s="10"/>
      <c r="W2270"/>
      <c r="X2270"/>
      <c r="Z2270" s="8"/>
      <c r="AA2270" s="8"/>
      <c r="AF2270" s="17"/>
      <c r="AG2270" s="17"/>
      <c r="AH2270" s="8"/>
    </row>
    <row r="2271" spans="13:34" x14ac:dyDescent="0.3">
      <c r="M2271" s="12"/>
      <c r="N2271"/>
      <c r="P2271" s="9"/>
      <c r="Q2271" s="9"/>
      <c r="U2271" s="8"/>
      <c r="V2271" s="10"/>
      <c r="W2271"/>
      <c r="X2271"/>
      <c r="Z2271" s="8"/>
      <c r="AA2271" s="8"/>
      <c r="AF2271" s="17"/>
      <c r="AG2271" s="17"/>
      <c r="AH2271" s="8"/>
    </row>
    <row r="2272" spans="13:34" x14ac:dyDescent="0.3">
      <c r="M2272" s="12"/>
      <c r="N2272"/>
      <c r="P2272" s="9"/>
      <c r="Q2272" s="9"/>
      <c r="U2272" s="8"/>
      <c r="V2272" s="10"/>
      <c r="W2272"/>
      <c r="X2272"/>
      <c r="Z2272" s="8"/>
      <c r="AA2272" s="8"/>
      <c r="AF2272" s="17"/>
      <c r="AG2272" s="17"/>
      <c r="AH2272" s="8"/>
    </row>
    <row r="2273" spans="13:34" x14ac:dyDescent="0.3">
      <c r="M2273" s="12"/>
      <c r="N2273"/>
      <c r="P2273" s="9"/>
      <c r="Q2273" s="9"/>
      <c r="U2273" s="8"/>
      <c r="V2273" s="10"/>
      <c r="W2273"/>
      <c r="X2273"/>
      <c r="Z2273" s="8"/>
      <c r="AA2273" s="8"/>
      <c r="AF2273" s="17"/>
      <c r="AG2273" s="17"/>
      <c r="AH2273" s="8"/>
    </row>
    <row r="2274" spans="13:34" x14ac:dyDescent="0.3">
      <c r="M2274" s="12"/>
      <c r="N2274"/>
      <c r="P2274" s="9"/>
      <c r="Q2274" s="9"/>
      <c r="U2274" s="8"/>
      <c r="V2274" s="10"/>
      <c r="W2274"/>
      <c r="X2274"/>
      <c r="Z2274" s="8"/>
      <c r="AA2274" s="8"/>
      <c r="AF2274" s="17"/>
      <c r="AG2274" s="17"/>
      <c r="AH2274" s="8"/>
    </row>
    <row r="2275" spans="13:34" x14ac:dyDescent="0.3">
      <c r="M2275" s="12"/>
      <c r="N2275"/>
      <c r="P2275" s="9"/>
      <c r="Q2275" s="9"/>
      <c r="U2275" s="8"/>
      <c r="V2275" s="10"/>
      <c r="W2275"/>
      <c r="X2275"/>
      <c r="Z2275" s="8"/>
      <c r="AA2275" s="8"/>
      <c r="AF2275" s="17"/>
      <c r="AG2275" s="17"/>
      <c r="AH2275" s="8"/>
    </row>
    <row r="2276" spans="13:34" x14ac:dyDescent="0.3">
      <c r="M2276" s="12"/>
      <c r="N2276"/>
      <c r="P2276" s="9"/>
      <c r="Q2276" s="9"/>
      <c r="U2276" s="8"/>
      <c r="V2276" s="10"/>
      <c r="W2276"/>
      <c r="X2276"/>
      <c r="Z2276" s="8"/>
      <c r="AA2276" s="8"/>
      <c r="AF2276" s="17"/>
      <c r="AG2276" s="17"/>
      <c r="AH2276" s="8"/>
    </row>
    <row r="2277" spans="13:34" x14ac:dyDescent="0.3">
      <c r="M2277" s="12"/>
      <c r="N2277"/>
      <c r="P2277" s="9"/>
      <c r="Q2277" s="9"/>
      <c r="U2277" s="8"/>
      <c r="V2277" s="10"/>
      <c r="W2277"/>
      <c r="X2277"/>
      <c r="Z2277" s="8"/>
      <c r="AA2277" s="8"/>
      <c r="AF2277" s="17"/>
      <c r="AG2277" s="17"/>
      <c r="AH2277" s="8"/>
    </row>
    <row r="2278" spans="13:34" x14ac:dyDescent="0.3">
      <c r="M2278" s="12"/>
      <c r="N2278"/>
      <c r="P2278" s="9"/>
      <c r="Q2278" s="9"/>
      <c r="U2278" s="8"/>
      <c r="V2278" s="10"/>
      <c r="W2278"/>
      <c r="X2278"/>
      <c r="Z2278" s="8"/>
      <c r="AA2278" s="8"/>
      <c r="AF2278" s="17"/>
      <c r="AG2278" s="17"/>
      <c r="AH2278" s="8"/>
    </row>
    <row r="2279" spans="13:34" x14ac:dyDescent="0.3">
      <c r="M2279" s="12"/>
      <c r="N2279"/>
      <c r="P2279" s="9"/>
      <c r="Q2279" s="9"/>
      <c r="U2279" s="8"/>
      <c r="V2279" s="10"/>
      <c r="W2279"/>
      <c r="X2279"/>
      <c r="Z2279" s="8"/>
      <c r="AA2279" s="8"/>
      <c r="AF2279" s="17"/>
      <c r="AG2279" s="17"/>
      <c r="AH2279" s="8"/>
    </row>
    <row r="2280" spans="13:34" x14ac:dyDescent="0.3">
      <c r="M2280" s="12"/>
      <c r="N2280"/>
      <c r="P2280" s="9"/>
      <c r="Q2280" s="9"/>
      <c r="U2280" s="8"/>
      <c r="V2280" s="10"/>
      <c r="W2280"/>
      <c r="X2280"/>
      <c r="Z2280" s="8"/>
      <c r="AA2280" s="8"/>
      <c r="AF2280" s="17"/>
      <c r="AG2280" s="17"/>
      <c r="AH2280" s="8"/>
    </row>
    <row r="2281" spans="13:34" x14ac:dyDescent="0.3">
      <c r="M2281" s="12"/>
      <c r="N2281"/>
      <c r="P2281" s="9"/>
      <c r="Q2281" s="9"/>
      <c r="U2281" s="8"/>
      <c r="V2281" s="10"/>
      <c r="W2281"/>
      <c r="X2281"/>
      <c r="Z2281" s="8"/>
      <c r="AA2281" s="8"/>
      <c r="AF2281" s="17"/>
      <c r="AG2281" s="17"/>
      <c r="AH2281" s="8"/>
    </row>
    <row r="2282" spans="13:34" x14ac:dyDescent="0.3">
      <c r="M2282" s="12"/>
      <c r="N2282"/>
      <c r="P2282" s="9"/>
      <c r="Q2282" s="9"/>
      <c r="U2282" s="8"/>
      <c r="V2282" s="10"/>
      <c r="W2282"/>
      <c r="X2282"/>
      <c r="Z2282" s="8"/>
      <c r="AA2282" s="8"/>
      <c r="AF2282" s="17"/>
      <c r="AG2282" s="17"/>
      <c r="AH2282" s="8"/>
    </row>
    <row r="2283" spans="13:34" x14ac:dyDescent="0.3">
      <c r="M2283" s="12"/>
      <c r="N2283"/>
      <c r="P2283" s="9"/>
      <c r="Q2283" s="9"/>
      <c r="U2283" s="8"/>
      <c r="V2283" s="10"/>
      <c r="W2283"/>
      <c r="X2283"/>
      <c r="Z2283" s="8"/>
      <c r="AA2283" s="8"/>
      <c r="AF2283" s="17"/>
      <c r="AG2283" s="17"/>
      <c r="AH2283" s="8"/>
    </row>
    <row r="2284" spans="13:34" x14ac:dyDescent="0.3">
      <c r="M2284" s="12"/>
      <c r="N2284"/>
      <c r="P2284" s="9"/>
      <c r="Q2284" s="9"/>
      <c r="U2284" s="8"/>
      <c r="V2284" s="10"/>
      <c r="W2284"/>
      <c r="X2284"/>
      <c r="Z2284" s="8"/>
      <c r="AA2284" s="8"/>
      <c r="AF2284" s="17"/>
      <c r="AG2284" s="17"/>
      <c r="AH2284" s="8"/>
    </row>
    <row r="2285" spans="13:34" x14ac:dyDescent="0.3">
      <c r="M2285" s="12"/>
      <c r="N2285"/>
      <c r="P2285" s="9"/>
      <c r="Q2285" s="9"/>
      <c r="U2285" s="8"/>
      <c r="V2285" s="10"/>
      <c r="W2285"/>
      <c r="X2285"/>
      <c r="Z2285" s="8"/>
      <c r="AA2285" s="8"/>
      <c r="AF2285" s="17"/>
      <c r="AG2285" s="17"/>
      <c r="AH2285" s="8"/>
    </row>
    <row r="2286" spans="13:34" x14ac:dyDescent="0.3">
      <c r="M2286" s="12"/>
      <c r="N2286"/>
      <c r="P2286" s="9"/>
      <c r="Q2286" s="9"/>
      <c r="U2286" s="8"/>
      <c r="V2286" s="10"/>
      <c r="W2286"/>
      <c r="X2286"/>
      <c r="Z2286" s="8"/>
      <c r="AA2286" s="8"/>
      <c r="AF2286" s="17"/>
      <c r="AG2286" s="17"/>
      <c r="AH2286" s="8"/>
    </row>
    <row r="2287" spans="13:34" x14ac:dyDescent="0.3">
      <c r="M2287" s="12"/>
      <c r="N2287"/>
      <c r="P2287" s="9"/>
      <c r="Q2287" s="9"/>
      <c r="U2287" s="8"/>
      <c r="V2287" s="10"/>
      <c r="W2287"/>
      <c r="X2287"/>
      <c r="Z2287" s="8"/>
      <c r="AA2287" s="8"/>
      <c r="AF2287" s="17"/>
      <c r="AG2287" s="17"/>
      <c r="AH2287" s="8"/>
    </row>
    <row r="2288" spans="13:34" x14ac:dyDescent="0.3">
      <c r="M2288" s="12"/>
      <c r="N2288"/>
      <c r="P2288" s="9"/>
      <c r="Q2288" s="9"/>
      <c r="U2288" s="8"/>
      <c r="V2288" s="10"/>
      <c r="W2288"/>
      <c r="X2288"/>
      <c r="Z2288" s="8"/>
      <c r="AA2288" s="8"/>
      <c r="AF2288" s="17"/>
      <c r="AG2288" s="17"/>
      <c r="AH2288" s="8"/>
    </row>
    <row r="2289" spans="13:34" x14ac:dyDescent="0.3">
      <c r="M2289" s="12"/>
      <c r="N2289"/>
      <c r="P2289" s="9"/>
      <c r="Q2289" s="9"/>
      <c r="U2289" s="8"/>
      <c r="V2289" s="10"/>
      <c r="W2289"/>
      <c r="X2289"/>
      <c r="Z2289" s="8"/>
      <c r="AA2289" s="8"/>
      <c r="AF2289" s="17"/>
      <c r="AG2289" s="17"/>
      <c r="AH2289" s="8"/>
    </row>
    <row r="2290" spans="13:34" x14ac:dyDescent="0.3">
      <c r="M2290" s="12"/>
      <c r="N2290"/>
      <c r="P2290" s="9"/>
      <c r="Q2290" s="9"/>
      <c r="U2290" s="8"/>
      <c r="V2290" s="10"/>
      <c r="W2290"/>
      <c r="X2290"/>
      <c r="Z2290" s="8"/>
      <c r="AA2290" s="8"/>
      <c r="AF2290" s="17"/>
      <c r="AG2290" s="17"/>
      <c r="AH2290" s="8"/>
    </row>
    <row r="2291" spans="13:34" x14ac:dyDescent="0.3">
      <c r="M2291" s="12"/>
      <c r="N2291"/>
      <c r="P2291" s="9"/>
      <c r="Q2291" s="9"/>
      <c r="U2291" s="8"/>
      <c r="V2291" s="10"/>
      <c r="W2291"/>
      <c r="X2291"/>
      <c r="Z2291" s="8"/>
      <c r="AA2291" s="8"/>
      <c r="AF2291" s="17"/>
      <c r="AG2291" s="17"/>
      <c r="AH2291" s="8"/>
    </row>
    <row r="2292" spans="13:34" x14ac:dyDescent="0.3">
      <c r="M2292" s="12"/>
      <c r="N2292"/>
      <c r="P2292" s="9"/>
      <c r="Q2292" s="9"/>
      <c r="U2292" s="8"/>
      <c r="V2292" s="10"/>
      <c r="W2292"/>
      <c r="X2292"/>
      <c r="Z2292" s="8"/>
      <c r="AA2292" s="8"/>
      <c r="AF2292" s="17"/>
      <c r="AG2292" s="17"/>
      <c r="AH2292" s="8"/>
    </row>
    <row r="2293" spans="13:34" x14ac:dyDescent="0.3">
      <c r="M2293" s="12"/>
      <c r="N2293"/>
      <c r="P2293" s="9"/>
      <c r="Q2293" s="9"/>
      <c r="U2293" s="8"/>
      <c r="V2293" s="10"/>
      <c r="W2293"/>
      <c r="X2293"/>
      <c r="Z2293" s="8"/>
      <c r="AA2293" s="8"/>
      <c r="AF2293" s="17"/>
      <c r="AG2293" s="17"/>
      <c r="AH2293" s="8"/>
    </row>
    <row r="2294" spans="13:34" x14ac:dyDescent="0.3">
      <c r="M2294" s="12"/>
      <c r="N2294"/>
      <c r="P2294" s="9"/>
      <c r="Q2294" s="9"/>
      <c r="U2294" s="8"/>
      <c r="V2294" s="10"/>
      <c r="W2294"/>
      <c r="X2294"/>
      <c r="Z2294" s="8"/>
      <c r="AA2294" s="8"/>
      <c r="AF2294" s="17"/>
      <c r="AG2294" s="17"/>
      <c r="AH2294" s="8"/>
    </row>
    <row r="2295" spans="13:34" x14ac:dyDescent="0.3">
      <c r="M2295" s="12"/>
      <c r="N2295"/>
      <c r="P2295" s="9"/>
      <c r="Q2295" s="9"/>
      <c r="U2295" s="8"/>
      <c r="V2295" s="10"/>
      <c r="W2295"/>
      <c r="X2295"/>
      <c r="Z2295" s="8"/>
      <c r="AA2295" s="8"/>
      <c r="AF2295" s="17"/>
      <c r="AG2295" s="17"/>
      <c r="AH2295" s="8"/>
    </row>
    <row r="2296" spans="13:34" x14ac:dyDescent="0.3">
      <c r="M2296" s="12"/>
      <c r="N2296"/>
      <c r="P2296" s="9"/>
      <c r="Q2296" s="9"/>
      <c r="U2296" s="8"/>
      <c r="V2296" s="10"/>
      <c r="W2296"/>
      <c r="X2296"/>
      <c r="Z2296" s="8"/>
      <c r="AA2296" s="8"/>
      <c r="AF2296" s="17"/>
      <c r="AG2296" s="17"/>
      <c r="AH2296" s="8"/>
    </row>
    <row r="2297" spans="13:34" x14ac:dyDescent="0.3">
      <c r="M2297" s="12"/>
      <c r="N2297"/>
      <c r="P2297" s="9"/>
      <c r="Q2297" s="9"/>
      <c r="U2297" s="8"/>
      <c r="V2297" s="10"/>
      <c r="W2297"/>
      <c r="X2297"/>
      <c r="Z2297" s="8"/>
      <c r="AA2297" s="8"/>
      <c r="AF2297" s="17"/>
      <c r="AG2297" s="17"/>
      <c r="AH2297" s="8"/>
    </row>
    <row r="2298" spans="13:34" x14ac:dyDescent="0.3">
      <c r="M2298" s="12"/>
      <c r="N2298"/>
      <c r="P2298" s="9"/>
      <c r="Q2298" s="9"/>
      <c r="U2298" s="8"/>
      <c r="V2298" s="10"/>
      <c r="W2298"/>
      <c r="X2298"/>
      <c r="Z2298" s="8"/>
      <c r="AA2298" s="8"/>
      <c r="AF2298" s="17"/>
      <c r="AG2298" s="17"/>
      <c r="AH2298" s="8"/>
    </row>
    <row r="2299" spans="13:34" x14ac:dyDescent="0.3">
      <c r="M2299" s="12"/>
      <c r="N2299"/>
      <c r="P2299" s="9"/>
      <c r="Q2299" s="9"/>
      <c r="U2299" s="8"/>
      <c r="V2299" s="10"/>
      <c r="W2299"/>
      <c r="X2299"/>
      <c r="Z2299" s="8"/>
      <c r="AA2299" s="8"/>
      <c r="AF2299" s="17"/>
      <c r="AG2299" s="17"/>
      <c r="AH2299" s="8"/>
    </row>
    <row r="2300" spans="13:34" x14ac:dyDescent="0.3">
      <c r="M2300" s="12"/>
      <c r="N2300"/>
      <c r="P2300" s="9"/>
      <c r="Q2300" s="9"/>
      <c r="U2300" s="8"/>
      <c r="V2300" s="10"/>
      <c r="W2300"/>
      <c r="X2300"/>
      <c r="Z2300" s="8"/>
      <c r="AA2300" s="8"/>
      <c r="AF2300" s="17"/>
      <c r="AG2300" s="17"/>
      <c r="AH2300" s="8"/>
    </row>
    <row r="2301" spans="13:34" x14ac:dyDescent="0.3">
      <c r="M2301" s="12"/>
      <c r="N2301"/>
      <c r="P2301" s="9"/>
      <c r="Q2301" s="9"/>
      <c r="U2301" s="8"/>
      <c r="V2301" s="10"/>
      <c r="W2301"/>
      <c r="X2301"/>
      <c r="Z2301" s="8"/>
      <c r="AA2301" s="8"/>
      <c r="AF2301" s="17"/>
      <c r="AG2301" s="17"/>
      <c r="AH2301" s="8"/>
    </row>
    <row r="2302" spans="13:34" x14ac:dyDescent="0.3">
      <c r="M2302" s="12"/>
      <c r="N2302"/>
      <c r="P2302" s="9"/>
      <c r="Q2302" s="9"/>
      <c r="U2302" s="8"/>
      <c r="V2302" s="10"/>
      <c r="W2302"/>
      <c r="X2302"/>
      <c r="Z2302" s="8"/>
      <c r="AA2302" s="8"/>
      <c r="AF2302" s="17"/>
      <c r="AG2302" s="17"/>
      <c r="AH2302" s="8"/>
    </row>
    <row r="2303" spans="13:34" x14ac:dyDescent="0.3">
      <c r="M2303" s="12"/>
      <c r="N2303"/>
      <c r="P2303" s="9"/>
      <c r="Q2303" s="9"/>
      <c r="U2303" s="8"/>
      <c r="V2303" s="10"/>
      <c r="W2303"/>
      <c r="X2303"/>
      <c r="Z2303" s="8"/>
      <c r="AA2303" s="8"/>
      <c r="AF2303" s="17"/>
      <c r="AG2303" s="17"/>
      <c r="AH2303" s="8"/>
    </row>
    <row r="2304" spans="13:34" x14ac:dyDescent="0.3">
      <c r="M2304" s="12"/>
      <c r="N2304"/>
      <c r="P2304" s="9"/>
      <c r="Q2304" s="9"/>
      <c r="U2304" s="8"/>
      <c r="V2304" s="10"/>
      <c r="W2304"/>
      <c r="X2304"/>
      <c r="Z2304" s="8"/>
      <c r="AA2304" s="8"/>
      <c r="AF2304" s="17"/>
      <c r="AG2304" s="17"/>
      <c r="AH2304" s="8"/>
    </row>
    <row r="2305" spans="13:34" x14ac:dyDescent="0.3">
      <c r="M2305" s="12"/>
      <c r="N2305"/>
      <c r="P2305" s="9"/>
      <c r="Q2305" s="9"/>
      <c r="U2305" s="8"/>
      <c r="V2305" s="10"/>
      <c r="W2305"/>
      <c r="X2305"/>
      <c r="Z2305" s="8"/>
      <c r="AA2305" s="8"/>
      <c r="AF2305" s="17"/>
      <c r="AG2305" s="17"/>
      <c r="AH2305" s="8"/>
    </row>
    <row r="2306" spans="13:34" x14ac:dyDescent="0.3">
      <c r="M2306" s="12"/>
      <c r="N2306"/>
      <c r="P2306" s="9"/>
      <c r="Q2306" s="9"/>
      <c r="U2306" s="8"/>
      <c r="V2306" s="10"/>
      <c r="W2306"/>
      <c r="X2306"/>
      <c r="Z2306" s="8"/>
      <c r="AA2306" s="8"/>
      <c r="AF2306" s="17"/>
      <c r="AG2306" s="17"/>
      <c r="AH2306" s="8"/>
    </row>
    <row r="2307" spans="13:34" x14ac:dyDescent="0.3">
      <c r="M2307" s="12"/>
      <c r="N2307"/>
      <c r="P2307" s="9"/>
      <c r="Q2307" s="9"/>
      <c r="U2307" s="8"/>
      <c r="V2307" s="10"/>
      <c r="W2307"/>
      <c r="X2307"/>
      <c r="Z2307" s="8"/>
      <c r="AA2307" s="8"/>
      <c r="AF2307" s="17"/>
      <c r="AG2307" s="17"/>
      <c r="AH2307" s="8"/>
    </row>
    <row r="2308" spans="13:34" x14ac:dyDescent="0.3">
      <c r="M2308" s="12"/>
      <c r="N2308"/>
      <c r="P2308" s="9"/>
      <c r="Q2308" s="9"/>
      <c r="U2308" s="8"/>
      <c r="V2308" s="10"/>
      <c r="W2308"/>
      <c r="X2308"/>
      <c r="Z2308" s="8"/>
      <c r="AA2308" s="8"/>
      <c r="AF2308" s="17"/>
      <c r="AG2308" s="17"/>
      <c r="AH2308" s="8"/>
    </row>
    <row r="2309" spans="13:34" x14ac:dyDescent="0.3">
      <c r="M2309" s="12"/>
      <c r="N2309"/>
      <c r="P2309" s="9"/>
      <c r="Q2309" s="9"/>
      <c r="U2309" s="8"/>
      <c r="V2309" s="10"/>
      <c r="W2309"/>
      <c r="X2309"/>
      <c r="Z2309" s="8"/>
      <c r="AA2309" s="8"/>
      <c r="AF2309" s="17"/>
      <c r="AG2309" s="17"/>
      <c r="AH2309" s="8"/>
    </row>
    <row r="2310" spans="13:34" x14ac:dyDescent="0.3">
      <c r="M2310" s="12"/>
      <c r="N2310"/>
      <c r="P2310" s="9"/>
      <c r="Q2310" s="9"/>
      <c r="U2310" s="8"/>
      <c r="V2310" s="10"/>
      <c r="W2310"/>
      <c r="X2310"/>
      <c r="Z2310" s="8"/>
      <c r="AA2310" s="8"/>
      <c r="AF2310" s="17"/>
      <c r="AG2310" s="17"/>
      <c r="AH2310" s="8"/>
    </row>
    <row r="2311" spans="13:34" x14ac:dyDescent="0.3">
      <c r="M2311" s="12"/>
      <c r="N2311"/>
      <c r="P2311" s="9"/>
      <c r="Q2311" s="9"/>
      <c r="U2311" s="8"/>
      <c r="V2311" s="10"/>
      <c r="W2311"/>
      <c r="X2311"/>
      <c r="Z2311" s="8"/>
      <c r="AA2311" s="8"/>
      <c r="AF2311" s="17"/>
      <c r="AG2311" s="17"/>
      <c r="AH2311" s="8"/>
    </row>
    <row r="2312" spans="13:34" x14ac:dyDescent="0.3">
      <c r="M2312" s="12"/>
      <c r="N2312"/>
      <c r="P2312" s="9"/>
      <c r="Q2312" s="9"/>
      <c r="U2312" s="8"/>
      <c r="V2312" s="10"/>
      <c r="W2312"/>
      <c r="X2312"/>
      <c r="Z2312" s="8"/>
      <c r="AA2312" s="8"/>
      <c r="AF2312" s="17"/>
      <c r="AG2312" s="17"/>
      <c r="AH2312" s="8"/>
    </row>
    <row r="2313" spans="13:34" x14ac:dyDescent="0.3">
      <c r="M2313" s="12"/>
      <c r="N2313"/>
      <c r="P2313" s="9"/>
      <c r="Q2313" s="9"/>
      <c r="U2313" s="8"/>
      <c r="V2313" s="10"/>
      <c r="W2313"/>
      <c r="X2313"/>
      <c r="Z2313" s="8"/>
      <c r="AA2313" s="8"/>
      <c r="AF2313" s="17"/>
      <c r="AG2313" s="17"/>
      <c r="AH2313" s="8"/>
    </row>
    <row r="2314" spans="13:34" x14ac:dyDescent="0.3">
      <c r="M2314" s="12"/>
      <c r="N2314"/>
      <c r="P2314" s="9"/>
      <c r="Q2314" s="9"/>
      <c r="U2314" s="8"/>
      <c r="V2314" s="10"/>
      <c r="W2314"/>
      <c r="X2314"/>
      <c r="Z2314" s="8"/>
      <c r="AA2314" s="8"/>
      <c r="AF2314" s="17"/>
      <c r="AG2314" s="17"/>
      <c r="AH2314" s="8"/>
    </row>
    <row r="2315" spans="13:34" x14ac:dyDescent="0.3">
      <c r="M2315" s="12"/>
      <c r="N2315"/>
      <c r="P2315" s="9"/>
      <c r="Q2315" s="9"/>
      <c r="U2315" s="8"/>
      <c r="V2315" s="10"/>
      <c r="W2315"/>
      <c r="X2315"/>
      <c r="Z2315" s="8"/>
      <c r="AA2315" s="8"/>
      <c r="AF2315" s="17"/>
      <c r="AG2315" s="17"/>
      <c r="AH2315" s="8"/>
    </row>
    <row r="2316" spans="13:34" x14ac:dyDescent="0.3">
      <c r="M2316" s="12"/>
      <c r="N2316"/>
      <c r="P2316" s="9"/>
      <c r="Q2316" s="9"/>
      <c r="U2316" s="8"/>
      <c r="V2316" s="10"/>
      <c r="W2316"/>
      <c r="X2316"/>
      <c r="Z2316" s="8"/>
      <c r="AA2316" s="8"/>
      <c r="AF2316" s="17"/>
      <c r="AG2316" s="17"/>
      <c r="AH2316" s="8"/>
    </row>
    <row r="2317" spans="13:34" x14ac:dyDescent="0.3">
      <c r="M2317" s="12"/>
      <c r="N2317"/>
      <c r="P2317" s="9"/>
      <c r="Q2317" s="9"/>
      <c r="U2317" s="8"/>
      <c r="V2317" s="10"/>
      <c r="W2317"/>
      <c r="X2317"/>
      <c r="Z2317" s="8"/>
      <c r="AA2317" s="8"/>
      <c r="AF2317" s="17"/>
      <c r="AG2317" s="17"/>
      <c r="AH2317" s="8"/>
    </row>
    <row r="2318" spans="13:34" x14ac:dyDescent="0.3">
      <c r="M2318" s="12"/>
      <c r="N2318"/>
      <c r="P2318" s="9"/>
      <c r="Q2318" s="9"/>
      <c r="U2318" s="8"/>
      <c r="V2318" s="10"/>
      <c r="W2318"/>
      <c r="X2318"/>
      <c r="Z2318" s="8"/>
      <c r="AA2318" s="8"/>
      <c r="AF2318" s="17"/>
      <c r="AG2318" s="17"/>
      <c r="AH2318" s="8"/>
    </row>
    <row r="2319" spans="13:34" x14ac:dyDescent="0.3">
      <c r="M2319" s="12"/>
      <c r="N2319"/>
      <c r="P2319" s="9"/>
      <c r="Q2319" s="9"/>
      <c r="U2319" s="8"/>
      <c r="V2319" s="10"/>
      <c r="W2319"/>
      <c r="X2319"/>
      <c r="Z2319" s="8"/>
      <c r="AA2319" s="8"/>
      <c r="AF2319" s="17"/>
      <c r="AG2319" s="17"/>
      <c r="AH2319" s="8"/>
    </row>
    <row r="2320" spans="13:34" x14ac:dyDescent="0.3">
      <c r="M2320" s="12"/>
      <c r="N2320"/>
      <c r="P2320" s="9"/>
      <c r="Q2320" s="9"/>
      <c r="U2320" s="8"/>
      <c r="V2320" s="10"/>
      <c r="W2320"/>
      <c r="X2320"/>
      <c r="Z2320" s="8"/>
      <c r="AA2320" s="8"/>
      <c r="AF2320" s="17"/>
      <c r="AG2320" s="17"/>
      <c r="AH2320" s="8"/>
    </row>
    <row r="2321" spans="13:34" x14ac:dyDescent="0.3">
      <c r="M2321" s="12"/>
      <c r="N2321"/>
      <c r="P2321" s="9"/>
      <c r="Q2321" s="9"/>
      <c r="U2321" s="8"/>
      <c r="V2321" s="10"/>
      <c r="W2321"/>
      <c r="X2321"/>
      <c r="Z2321" s="8"/>
      <c r="AA2321" s="8"/>
      <c r="AF2321" s="17"/>
      <c r="AG2321" s="17"/>
      <c r="AH2321" s="8"/>
    </row>
    <row r="2322" spans="13:34" x14ac:dyDescent="0.3">
      <c r="M2322" s="12"/>
      <c r="N2322"/>
      <c r="P2322" s="9"/>
      <c r="Q2322" s="9"/>
      <c r="U2322" s="8"/>
      <c r="V2322" s="10"/>
      <c r="W2322"/>
      <c r="X2322"/>
      <c r="Z2322" s="8"/>
      <c r="AA2322" s="8"/>
      <c r="AF2322" s="17"/>
      <c r="AG2322" s="17"/>
      <c r="AH2322" s="8"/>
    </row>
    <row r="2323" spans="13:34" x14ac:dyDescent="0.3">
      <c r="M2323" s="12"/>
      <c r="N2323"/>
      <c r="P2323" s="9"/>
      <c r="Q2323" s="9"/>
      <c r="U2323" s="8"/>
      <c r="V2323" s="10"/>
      <c r="W2323"/>
      <c r="X2323"/>
      <c r="Z2323" s="8"/>
      <c r="AA2323" s="8"/>
      <c r="AF2323" s="17"/>
      <c r="AG2323" s="17"/>
      <c r="AH2323" s="8"/>
    </row>
    <row r="2324" spans="13:34" x14ac:dyDescent="0.3">
      <c r="M2324" s="12"/>
      <c r="N2324"/>
      <c r="P2324" s="9"/>
      <c r="Q2324" s="9"/>
      <c r="U2324" s="8"/>
      <c r="V2324" s="10"/>
      <c r="W2324"/>
      <c r="X2324"/>
      <c r="Z2324" s="8"/>
      <c r="AA2324" s="8"/>
      <c r="AF2324" s="17"/>
      <c r="AG2324" s="17"/>
      <c r="AH2324" s="8"/>
    </row>
    <row r="2325" spans="13:34" x14ac:dyDescent="0.3">
      <c r="M2325" s="12"/>
      <c r="N2325"/>
      <c r="P2325" s="9"/>
      <c r="Q2325" s="9"/>
      <c r="U2325" s="8"/>
      <c r="V2325" s="10"/>
      <c r="W2325"/>
      <c r="X2325"/>
      <c r="Z2325" s="8"/>
      <c r="AA2325" s="8"/>
      <c r="AF2325" s="17"/>
      <c r="AG2325" s="17"/>
      <c r="AH2325" s="8"/>
    </row>
    <row r="2326" spans="13:34" x14ac:dyDescent="0.3">
      <c r="M2326" s="12"/>
      <c r="N2326"/>
      <c r="P2326" s="9"/>
      <c r="Q2326" s="9"/>
      <c r="U2326" s="8"/>
      <c r="V2326" s="10"/>
      <c r="W2326"/>
      <c r="X2326"/>
      <c r="Z2326" s="8"/>
      <c r="AA2326" s="8"/>
      <c r="AF2326" s="17"/>
      <c r="AG2326" s="17"/>
      <c r="AH2326" s="8"/>
    </row>
    <row r="2327" spans="13:34" x14ac:dyDescent="0.3">
      <c r="M2327" s="12"/>
      <c r="N2327"/>
      <c r="P2327" s="9"/>
      <c r="Q2327" s="9"/>
      <c r="U2327" s="8"/>
      <c r="V2327" s="10"/>
      <c r="W2327"/>
      <c r="X2327"/>
      <c r="Z2327" s="8"/>
      <c r="AA2327" s="8"/>
      <c r="AF2327" s="17"/>
      <c r="AG2327" s="17"/>
      <c r="AH2327" s="8"/>
    </row>
    <row r="2328" spans="13:34" x14ac:dyDescent="0.3">
      <c r="M2328" s="12"/>
      <c r="N2328"/>
      <c r="P2328" s="9"/>
      <c r="Q2328" s="9"/>
      <c r="U2328" s="8"/>
      <c r="V2328" s="10"/>
      <c r="W2328"/>
      <c r="X2328"/>
      <c r="Z2328" s="8"/>
      <c r="AA2328" s="8"/>
      <c r="AF2328" s="17"/>
      <c r="AG2328" s="17"/>
      <c r="AH2328" s="8"/>
    </row>
    <row r="2329" spans="13:34" x14ac:dyDescent="0.3">
      <c r="M2329" s="12"/>
      <c r="N2329"/>
      <c r="P2329" s="9"/>
      <c r="Q2329" s="9"/>
      <c r="U2329" s="8"/>
      <c r="V2329" s="10"/>
      <c r="W2329"/>
      <c r="X2329"/>
      <c r="Z2329" s="8"/>
      <c r="AA2329" s="8"/>
      <c r="AF2329" s="17"/>
      <c r="AG2329" s="17"/>
      <c r="AH2329" s="8"/>
    </row>
    <row r="2330" spans="13:34" x14ac:dyDescent="0.3">
      <c r="M2330" s="12"/>
      <c r="N2330"/>
      <c r="P2330" s="9"/>
      <c r="Q2330" s="9"/>
      <c r="U2330" s="8"/>
      <c r="V2330" s="10"/>
      <c r="W2330"/>
      <c r="X2330"/>
      <c r="Z2330" s="8"/>
      <c r="AA2330" s="8"/>
      <c r="AF2330" s="17"/>
      <c r="AG2330" s="17"/>
      <c r="AH2330" s="8"/>
    </row>
    <row r="2331" spans="13:34" x14ac:dyDescent="0.3">
      <c r="M2331" s="12"/>
      <c r="N2331"/>
      <c r="P2331" s="9"/>
      <c r="Q2331" s="9"/>
      <c r="U2331" s="8"/>
      <c r="V2331" s="10"/>
      <c r="W2331"/>
      <c r="X2331"/>
      <c r="Z2331" s="8"/>
      <c r="AA2331" s="8"/>
      <c r="AF2331" s="17"/>
      <c r="AG2331" s="17"/>
      <c r="AH2331" s="8"/>
    </row>
    <row r="2332" spans="13:34" x14ac:dyDescent="0.3">
      <c r="M2332" s="12"/>
      <c r="N2332"/>
      <c r="P2332" s="9"/>
      <c r="Q2332" s="9"/>
      <c r="U2332" s="8"/>
      <c r="V2332" s="10"/>
      <c r="W2332"/>
      <c r="X2332"/>
      <c r="Z2332" s="8"/>
      <c r="AA2332" s="8"/>
      <c r="AF2332" s="17"/>
      <c r="AG2332" s="17"/>
      <c r="AH2332" s="8"/>
    </row>
    <row r="2333" spans="13:34" x14ac:dyDescent="0.3">
      <c r="M2333" s="12"/>
      <c r="N2333"/>
      <c r="P2333" s="9"/>
      <c r="Q2333" s="9"/>
      <c r="U2333" s="8"/>
      <c r="V2333" s="10"/>
      <c r="W2333"/>
      <c r="X2333"/>
      <c r="Z2333" s="8"/>
      <c r="AA2333" s="8"/>
      <c r="AF2333" s="17"/>
      <c r="AG2333" s="17"/>
      <c r="AH2333" s="8"/>
    </row>
    <row r="2334" spans="13:34" x14ac:dyDescent="0.3">
      <c r="M2334" s="12"/>
      <c r="N2334"/>
      <c r="P2334" s="9"/>
      <c r="Q2334" s="9"/>
      <c r="U2334" s="8"/>
      <c r="V2334" s="10"/>
      <c r="W2334"/>
      <c r="X2334"/>
      <c r="Z2334" s="8"/>
      <c r="AA2334" s="8"/>
      <c r="AF2334" s="17"/>
      <c r="AG2334" s="17"/>
      <c r="AH2334" s="8"/>
    </row>
    <row r="2335" spans="13:34" x14ac:dyDescent="0.3">
      <c r="M2335" s="12"/>
      <c r="N2335"/>
      <c r="P2335" s="9"/>
      <c r="Q2335" s="9"/>
      <c r="U2335" s="8"/>
      <c r="V2335" s="10"/>
      <c r="W2335"/>
      <c r="X2335"/>
      <c r="Z2335" s="8"/>
      <c r="AA2335" s="8"/>
      <c r="AF2335" s="17"/>
      <c r="AG2335" s="17"/>
      <c r="AH2335" s="8"/>
    </row>
    <row r="2336" spans="13:34" x14ac:dyDescent="0.3">
      <c r="M2336" s="12"/>
      <c r="N2336"/>
      <c r="P2336" s="9"/>
      <c r="Q2336" s="9"/>
      <c r="U2336" s="8"/>
      <c r="V2336" s="10"/>
      <c r="W2336"/>
      <c r="X2336"/>
      <c r="Z2336" s="8"/>
      <c r="AA2336" s="8"/>
      <c r="AF2336" s="17"/>
      <c r="AG2336" s="17"/>
      <c r="AH2336" s="8"/>
    </row>
    <row r="2337" spans="13:34" x14ac:dyDescent="0.3">
      <c r="M2337" s="12"/>
      <c r="N2337"/>
      <c r="P2337" s="9"/>
      <c r="Q2337" s="9"/>
      <c r="U2337" s="8"/>
      <c r="V2337" s="10"/>
      <c r="W2337"/>
      <c r="X2337"/>
      <c r="Z2337" s="8"/>
      <c r="AA2337" s="8"/>
      <c r="AF2337" s="17"/>
      <c r="AG2337" s="17"/>
      <c r="AH2337" s="8"/>
    </row>
    <row r="2338" spans="13:34" x14ac:dyDescent="0.3">
      <c r="M2338" s="12"/>
      <c r="N2338"/>
      <c r="P2338" s="9"/>
      <c r="Q2338" s="9"/>
      <c r="U2338" s="8"/>
      <c r="V2338" s="10"/>
      <c r="W2338"/>
      <c r="X2338"/>
      <c r="Z2338" s="8"/>
      <c r="AA2338" s="8"/>
      <c r="AF2338" s="17"/>
      <c r="AG2338" s="17"/>
      <c r="AH2338" s="8"/>
    </row>
    <row r="2339" spans="13:34" x14ac:dyDescent="0.3">
      <c r="M2339" s="12"/>
      <c r="N2339"/>
      <c r="P2339" s="9"/>
      <c r="Q2339" s="9"/>
      <c r="U2339" s="8"/>
      <c r="V2339" s="10"/>
      <c r="W2339"/>
      <c r="X2339"/>
      <c r="Z2339" s="8"/>
      <c r="AA2339" s="8"/>
      <c r="AF2339" s="17"/>
      <c r="AG2339" s="17"/>
      <c r="AH2339" s="8"/>
    </row>
    <row r="2340" spans="13:34" x14ac:dyDescent="0.3">
      <c r="M2340" s="12"/>
      <c r="N2340"/>
      <c r="P2340" s="9"/>
      <c r="Q2340" s="9"/>
      <c r="U2340" s="8"/>
      <c r="V2340" s="10"/>
      <c r="W2340"/>
      <c r="X2340"/>
      <c r="Z2340" s="8"/>
      <c r="AA2340" s="8"/>
      <c r="AF2340" s="17"/>
      <c r="AG2340" s="17"/>
      <c r="AH2340" s="8"/>
    </row>
    <row r="2341" spans="13:34" x14ac:dyDescent="0.3">
      <c r="M2341" s="12"/>
      <c r="N2341"/>
      <c r="P2341" s="9"/>
      <c r="Q2341" s="9"/>
      <c r="U2341" s="8"/>
      <c r="V2341" s="10"/>
      <c r="W2341"/>
      <c r="X2341"/>
      <c r="Z2341" s="8"/>
      <c r="AA2341" s="8"/>
      <c r="AF2341" s="17"/>
      <c r="AG2341" s="17"/>
      <c r="AH2341" s="8"/>
    </row>
    <row r="2342" spans="13:34" x14ac:dyDescent="0.3">
      <c r="M2342" s="12"/>
      <c r="N2342"/>
      <c r="P2342" s="9"/>
      <c r="Q2342" s="9"/>
      <c r="U2342" s="8"/>
      <c r="V2342" s="10"/>
      <c r="W2342"/>
      <c r="X2342"/>
      <c r="Z2342" s="8"/>
      <c r="AA2342" s="8"/>
      <c r="AF2342" s="17"/>
      <c r="AG2342" s="17"/>
      <c r="AH2342" s="8"/>
    </row>
    <row r="2343" spans="13:34" x14ac:dyDescent="0.3">
      <c r="M2343" s="12"/>
      <c r="N2343"/>
      <c r="P2343" s="9"/>
      <c r="Q2343" s="9"/>
      <c r="U2343" s="8"/>
      <c r="V2343" s="10"/>
      <c r="W2343"/>
      <c r="X2343"/>
      <c r="Z2343" s="8"/>
      <c r="AA2343" s="8"/>
      <c r="AF2343" s="17"/>
      <c r="AG2343" s="17"/>
      <c r="AH2343" s="8"/>
    </row>
    <row r="2344" spans="13:34" x14ac:dyDescent="0.3">
      <c r="M2344" s="12"/>
      <c r="N2344"/>
      <c r="P2344" s="9"/>
      <c r="Q2344" s="9"/>
      <c r="U2344" s="8"/>
      <c r="V2344" s="10"/>
      <c r="W2344"/>
      <c r="X2344"/>
      <c r="Z2344" s="8"/>
      <c r="AA2344" s="8"/>
      <c r="AF2344" s="17"/>
      <c r="AG2344" s="17"/>
      <c r="AH2344" s="8"/>
    </row>
    <row r="2345" spans="13:34" x14ac:dyDescent="0.3">
      <c r="M2345" s="12"/>
      <c r="N2345"/>
      <c r="P2345" s="9"/>
      <c r="Q2345" s="9"/>
      <c r="U2345" s="8"/>
      <c r="V2345" s="10"/>
      <c r="W2345"/>
      <c r="X2345"/>
      <c r="Z2345" s="8"/>
      <c r="AA2345" s="8"/>
      <c r="AF2345" s="17"/>
      <c r="AG2345" s="17"/>
      <c r="AH2345" s="8"/>
    </row>
    <row r="2346" spans="13:34" x14ac:dyDescent="0.3">
      <c r="M2346" s="12"/>
      <c r="N2346"/>
      <c r="P2346" s="9"/>
      <c r="Q2346" s="9"/>
      <c r="U2346" s="8"/>
      <c r="V2346" s="10"/>
      <c r="W2346"/>
      <c r="X2346"/>
      <c r="Z2346" s="8"/>
      <c r="AA2346" s="8"/>
      <c r="AF2346" s="17"/>
      <c r="AG2346" s="17"/>
      <c r="AH2346" s="8"/>
    </row>
    <row r="2347" spans="13:34" x14ac:dyDescent="0.3">
      <c r="M2347" s="12"/>
      <c r="N2347"/>
      <c r="P2347" s="9"/>
      <c r="Q2347" s="9"/>
      <c r="U2347" s="8"/>
      <c r="V2347" s="10"/>
      <c r="W2347"/>
      <c r="X2347"/>
      <c r="Z2347" s="8"/>
      <c r="AA2347" s="8"/>
      <c r="AF2347" s="17"/>
      <c r="AG2347" s="17"/>
      <c r="AH2347" s="8"/>
    </row>
    <row r="2348" spans="13:34" x14ac:dyDescent="0.3">
      <c r="M2348" s="12"/>
      <c r="N2348"/>
      <c r="P2348" s="9"/>
      <c r="Q2348" s="9"/>
      <c r="U2348" s="8"/>
      <c r="V2348" s="10"/>
      <c r="W2348"/>
      <c r="X2348"/>
      <c r="Z2348" s="8"/>
      <c r="AA2348" s="8"/>
      <c r="AF2348" s="17"/>
      <c r="AG2348" s="17"/>
      <c r="AH2348" s="8"/>
    </row>
    <row r="2349" spans="13:34" x14ac:dyDescent="0.3">
      <c r="M2349" s="12"/>
      <c r="N2349"/>
      <c r="P2349" s="9"/>
      <c r="Q2349" s="9"/>
      <c r="U2349" s="8"/>
      <c r="V2349" s="10"/>
      <c r="W2349"/>
      <c r="X2349"/>
      <c r="Z2349" s="8"/>
      <c r="AA2349" s="8"/>
      <c r="AF2349" s="17"/>
      <c r="AG2349" s="17"/>
      <c r="AH2349" s="8"/>
    </row>
    <row r="2350" spans="13:34" x14ac:dyDescent="0.3">
      <c r="M2350" s="12"/>
      <c r="N2350"/>
      <c r="P2350" s="9"/>
      <c r="Q2350" s="9"/>
      <c r="U2350" s="8"/>
      <c r="V2350" s="10"/>
      <c r="W2350"/>
      <c r="X2350"/>
      <c r="Z2350" s="8"/>
      <c r="AA2350" s="8"/>
      <c r="AF2350" s="17"/>
      <c r="AG2350" s="17"/>
      <c r="AH2350" s="8"/>
    </row>
    <row r="2351" spans="13:34" x14ac:dyDescent="0.3">
      <c r="M2351" s="12"/>
      <c r="N2351"/>
      <c r="P2351" s="9"/>
      <c r="Q2351" s="9"/>
      <c r="U2351" s="8"/>
      <c r="V2351" s="10"/>
      <c r="W2351"/>
      <c r="X2351"/>
      <c r="Z2351" s="8"/>
      <c r="AA2351" s="8"/>
      <c r="AF2351" s="17"/>
      <c r="AG2351" s="17"/>
      <c r="AH2351" s="8"/>
    </row>
    <row r="2352" spans="13:34" x14ac:dyDescent="0.3">
      <c r="M2352" s="12"/>
      <c r="N2352"/>
      <c r="P2352" s="9"/>
      <c r="Q2352" s="9"/>
      <c r="U2352" s="8"/>
      <c r="V2352" s="10"/>
      <c r="W2352"/>
      <c r="X2352"/>
      <c r="Z2352" s="8"/>
      <c r="AA2352" s="8"/>
      <c r="AF2352" s="17"/>
      <c r="AG2352" s="17"/>
      <c r="AH2352" s="8"/>
    </row>
    <row r="2353" spans="13:34" x14ac:dyDescent="0.3">
      <c r="M2353" s="12"/>
      <c r="N2353"/>
      <c r="P2353" s="9"/>
      <c r="Q2353" s="9"/>
      <c r="U2353" s="8"/>
      <c r="V2353" s="10"/>
      <c r="W2353"/>
      <c r="X2353"/>
      <c r="Z2353" s="8"/>
      <c r="AA2353" s="8"/>
      <c r="AF2353" s="17"/>
      <c r="AG2353" s="17"/>
      <c r="AH2353" s="8"/>
    </row>
    <row r="2354" spans="13:34" x14ac:dyDescent="0.3">
      <c r="M2354" s="12"/>
      <c r="N2354"/>
      <c r="P2354" s="9"/>
      <c r="Q2354" s="9"/>
      <c r="U2354" s="8"/>
      <c r="V2354" s="10"/>
      <c r="W2354"/>
      <c r="X2354"/>
      <c r="Z2354" s="8"/>
      <c r="AA2354" s="8"/>
      <c r="AF2354" s="17"/>
      <c r="AG2354" s="17"/>
      <c r="AH2354" s="8"/>
    </row>
    <row r="2355" spans="13:34" x14ac:dyDescent="0.3">
      <c r="M2355" s="12"/>
      <c r="N2355"/>
      <c r="P2355" s="9"/>
      <c r="Q2355" s="9"/>
      <c r="U2355" s="8"/>
      <c r="V2355" s="10"/>
      <c r="W2355"/>
      <c r="X2355"/>
      <c r="Z2355" s="8"/>
      <c r="AA2355" s="8"/>
      <c r="AF2355" s="17"/>
      <c r="AG2355" s="17"/>
      <c r="AH2355" s="8"/>
    </row>
    <row r="2356" spans="13:34" x14ac:dyDescent="0.3">
      <c r="M2356" s="12"/>
      <c r="N2356"/>
      <c r="P2356" s="9"/>
      <c r="Q2356" s="9"/>
      <c r="U2356" s="8"/>
      <c r="V2356" s="10"/>
      <c r="W2356"/>
      <c r="X2356"/>
      <c r="Z2356" s="8"/>
      <c r="AA2356" s="8"/>
      <c r="AF2356" s="17"/>
      <c r="AG2356" s="17"/>
      <c r="AH2356" s="8"/>
    </row>
    <row r="2357" spans="13:34" x14ac:dyDescent="0.3">
      <c r="M2357" s="12"/>
      <c r="N2357"/>
      <c r="P2357" s="9"/>
      <c r="Q2357" s="9"/>
      <c r="U2357" s="8"/>
      <c r="V2357" s="10"/>
      <c r="W2357"/>
      <c r="X2357"/>
      <c r="Z2357" s="8"/>
      <c r="AA2357" s="8"/>
      <c r="AF2357" s="17"/>
      <c r="AG2357" s="17"/>
      <c r="AH2357" s="8"/>
    </row>
    <row r="2358" spans="13:34" x14ac:dyDescent="0.3">
      <c r="M2358" s="12"/>
      <c r="N2358"/>
      <c r="P2358" s="9"/>
      <c r="Q2358" s="9"/>
      <c r="U2358" s="8"/>
      <c r="V2358" s="10"/>
      <c r="W2358"/>
      <c r="X2358"/>
      <c r="Z2358" s="8"/>
      <c r="AA2358" s="8"/>
      <c r="AF2358" s="17"/>
      <c r="AG2358" s="17"/>
      <c r="AH2358" s="8"/>
    </row>
    <row r="2359" spans="13:34" x14ac:dyDescent="0.3">
      <c r="M2359" s="12"/>
      <c r="N2359"/>
      <c r="P2359" s="9"/>
      <c r="Q2359" s="9"/>
      <c r="U2359" s="8"/>
      <c r="V2359" s="10"/>
      <c r="W2359"/>
      <c r="X2359"/>
      <c r="Z2359" s="8"/>
      <c r="AA2359" s="8"/>
      <c r="AF2359" s="17"/>
      <c r="AG2359" s="17"/>
      <c r="AH2359" s="8"/>
    </row>
    <row r="2360" spans="13:34" x14ac:dyDescent="0.3">
      <c r="M2360" s="12"/>
      <c r="N2360"/>
      <c r="P2360" s="9"/>
      <c r="Q2360" s="9"/>
      <c r="U2360" s="8"/>
      <c r="V2360" s="10"/>
      <c r="W2360"/>
      <c r="X2360"/>
      <c r="Z2360" s="8"/>
      <c r="AA2360" s="8"/>
      <c r="AF2360" s="17"/>
      <c r="AG2360" s="17"/>
      <c r="AH2360" s="8"/>
    </row>
    <row r="2361" spans="13:34" x14ac:dyDescent="0.3">
      <c r="M2361" s="12"/>
      <c r="N2361"/>
      <c r="P2361" s="9"/>
      <c r="Q2361" s="9"/>
      <c r="U2361" s="8"/>
      <c r="V2361" s="10"/>
      <c r="W2361"/>
      <c r="X2361"/>
      <c r="Z2361" s="8"/>
      <c r="AA2361" s="8"/>
      <c r="AF2361" s="17"/>
      <c r="AG2361" s="17"/>
      <c r="AH2361" s="8"/>
    </row>
    <row r="2362" spans="13:34" x14ac:dyDescent="0.3">
      <c r="M2362" s="12"/>
      <c r="N2362"/>
      <c r="P2362" s="9"/>
      <c r="Q2362" s="9"/>
      <c r="U2362" s="8"/>
      <c r="V2362" s="10"/>
      <c r="W2362"/>
      <c r="X2362"/>
      <c r="Z2362" s="8"/>
      <c r="AA2362" s="8"/>
      <c r="AF2362" s="17"/>
      <c r="AG2362" s="17"/>
      <c r="AH2362" s="8"/>
    </row>
    <row r="2363" spans="13:34" x14ac:dyDescent="0.3">
      <c r="M2363" s="12"/>
      <c r="N2363"/>
      <c r="P2363" s="9"/>
      <c r="Q2363" s="9"/>
      <c r="U2363" s="8"/>
      <c r="V2363" s="10"/>
      <c r="W2363"/>
      <c r="X2363"/>
      <c r="Z2363" s="8"/>
      <c r="AA2363" s="8"/>
      <c r="AF2363" s="17"/>
      <c r="AG2363" s="17"/>
      <c r="AH2363" s="8"/>
    </row>
    <row r="2364" spans="13:34" x14ac:dyDescent="0.3">
      <c r="M2364" s="12"/>
      <c r="N2364"/>
      <c r="P2364" s="9"/>
      <c r="Q2364" s="9"/>
      <c r="U2364" s="8"/>
      <c r="V2364" s="10"/>
      <c r="W2364"/>
      <c r="X2364"/>
      <c r="Z2364" s="8"/>
      <c r="AA2364" s="8"/>
      <c r="AF2364" s="17"/>
      <c r="AG2364" s="17"/>
      <c r="AH2364" s="8"/>
    </row>
    <row r="2365" spans="13:34" x14ac:dyDescent="0.3">
      <c r="M2365" s="12"/>
      <c r="N2365"/>
      <c r="P2365" s="9"/>
      <c r="Q2365" s="9"/>
      <c r="U2365" s="8"/>
      <c r="V2365" s="10"/>
      <c r="W2365"/>
      <c r="X2365"/>
      <c r="Z2365" s="8"/>
      <c r="AA2365" s="8"/>
      <c r="AF2365" s="17"/>
      <c r="AG2365" s="17"/>
      <c r="AH2365" s="8"/>
    </row>
    <row r="2366" spans="13:34" x14ac:dyDescent="0.3">
      <c r="M2366" s="12"/>
      <c r="N2366"/>
      <c r="P2366" s="9"/>
      <c r="Q2366" s="9"/>
      <c r="U2366" s="8"/>
      <c r="V2366" s="10"/>
      <c r="W2366"/>
      <c r="X2366"/>
      <c r="Z2366" s="8"/>
      <c r="AA2366" s="8"/>
      <c r="AF2366" s="17"/>
      <c r="AG2366" s="17"/>
      <c r="AH2366" s="8"/>
    </row>
    <row r="2367" spans="13:34" x14ac:dyDescent="0.3">
      <c r="M2367" s="12"/>
      <c r="N2367"/>
      <c r="P2367" s="9"/>
      <c r="Q2367" s="9"/>
      <c r="U2367" s="8"/>
      <c r="V2367" s="10"/>
      <c r="W2367"/>
      <c r="X2367"/>
      <c r="Z2367" s="8"/>
      <c r="AA2367" s="8"/>
      <c r="AF2367" s="17"/>
      <c r="AG2367" s="17"/>
      <c r="AH2367" s="8"/>
    </row>
    <row r="2368" spans="13:34" x14ac:dyDescent="0.3">
      <c r="M2368" s="12"/>
      <c r="N2368"/>
      <c r="P2368" s="9"/>
      <c r="Q2368" s="9"/>
      <c r="U2368" s="8"/>
      <c r="V2368" s="10"/>
      <c r="W2368"/>
      <c r="X2368"/>
      <c r="Z2368" s="8"/>
      <c r="AA2368" s="8"/>
      <c r="AF2368" s="17"/>
      <c r="AG2368" s="17"/>
      <c r="AH2368" s="8"/>
    </row>
    <row r="2369" spans="13:34" x14ac:dyDescent="0.3">
      <c r="M2369" s="12"/>
      <c r="N2369"/>
      <c r="P2369" s="9"/>
      <c r="Q2369" s="9"/>
      <c r="U2369" s="8"/>
      <c r="V2369" s="10"/>
      <c r="W2369"/>
      <c r="X2369"/>
      <c r="Z2369" s="8"/>
      <c r="AA2369" s="8"/>
      <c r="AF2369" s="17"/>
      <c r="AG2369" s="17"/>
      <c r="AH2369" s="8"/>
    </row>
    <row r="2370" spans="13:34" x14ac:dyDescent="0.3">
      <c r="M2370" s="12"/>
      <c r="N2370"/>
      <c r="P2370" s="9"/>
      <c r="Q2370" s="9"/>
      <c r="U2370" s="8"/>
      <c r="V2370" s="10"/>
      <c r="W2370"/>
      <c r="X2370"/>
      <c r="Z2370" s="8"/>
      <c r="AA2370" s="8"/>
      <c r="AF2370" s="17"/>
      <c r="AG2370" s="17"/>
      <c r="AH2370" s="8"/>
    </row>
    <row r="2371" spans="13:34" x14ac:dyDescent="0.3">
      <c r="M2371" s="12"/>
      <c r="N2371"/>
      <c r="P2371" s="9"/>
      <c r="Q2371" s="9"/>
      <c r="U2371" s="8"/>
      <c r="V2371" s="10"/>
      <c r="W2371"/>
      <c r="X2371"/>
      <c r="Z2371" s="8"/>
      <c r="AA2371" s="8"/>
      <c r="AF2371" s="17"/>
      <c r="AG2371" s="17"/>
      <c r="AH2371" s="8"/>
    </row>
    <row r="2372" spans="13:34" x14ac:dyDescent="0.3">
      <c r="M2372" s="12"/>
      <c r="N2372"/>
      <c r="P2372" s="9"/>
      <c r="Q2372" s="9"/>
      <c r="U2372" s="8"/>
      <c r="V2372" s="10"/>
      <c r="W2372"/>
      <c r="X2372"/>
      <c r="Z2372" s="8"/>
      <c r="AA2372" s="8"/>
      <c r="AF2372" s="17"/>
      <c r="AG2372" s="17"/>
      <c r="AH2372" s="8"/>
    </row>
    <row r="2373" spans="13:34" x14ac:dyDescent="0.3">
      <c r="M2373" s="12"/>
      <c r="N2373"/>
      <c r="P2373" s="9"/>
      <c r="Q2373" s="9"/>
      <c r="U2373" s="8"/>
      <c r="V2373" s="10"/>
      <c r="W2373"/>
      <c r="X2373"/>
      <c r="Z2373" s="8"/>
      <c r="AA2373" s="8"/>
      <c r="AF2373" s="17"/>
      <c r="AG2373" s="17"/>
      <c r="AH2373" s="8"/>
    </row>
    <row r="2374" spans="13:34" x14ac:dyDescent="0.3">
      <c r="M2374" s="12"/>
      <c r="N2374"/>
      <c r="P2374" s="9"/>
      <c r="Q2374" s="9"/>
      <c r="U2374" s="8"/>
      <c r="V2374" s="10"/>
      <c r="W2374"/>
      <c r="X2374"/>
      <c r="Z2374" s="8"/>
      <c r="AA2374" s="8"/>
      <c r="AF2374" s="17"/>
      <c r="AG2374" s="17"/>
      <c r="AH2374" s="8"/>
    </row>
    <row r="2375" spans="13:34" x14ac:dyDescent="0.3">
      <c r="M2375" s="12"/>
      <c r="N2375"/>
      <c r="P2375" s="9"/>
      <c r="Q2375" s="9"/>
      <c r="U2375" s="8"/>
      <c r="V2375" s="10"/>
      <c r="W2375"/>
      <c r="X2375"/>
      <c r="Z2375" s="8"/>
      <c r="AA2375" s="8"/>
      <c r="AF2375" s="17"/>
      <c r="AG2375" s="17"/>
      <c r="AH2375" s="8"/>
    </row>
    <row r="2376" spans="13:34" x14ac:dyDescent="0.3">
      <c r="M2376" s="12"/>
      <c r="N2376"/>
      <c r="P2376" s="9"/>
      <c r="Q2376" s="9"/>
      <c r="U2376" s="8"/>
      <c r="V2376" s="10"/>
      <c r="W2376"/>
      <c r="X2376"/>
      <c r="Z2376" s="8"/>
      <c r="AA2376" s="8"/>
      <c r="AF2376" s="17"/>
      <c r="AG2376" s="17"/>
      <c r="AH2376" s="8"/>
    </row>
    <row r="2377" spans="13:34" x14ac:dyDescent="0.3">
      <c r="M2377" s="12"/>
      <c r="N2377"/>
      <c r="P2377" s="9"/>
      <c r="Q2377" s="9"/>
      <c r="U2377" s="8"/>
      <c r="V2377" s="10"/>
      <c r="W2377"/>
      <c r="X2377"/>
      <c r="Z2377" s="8"/>
      <c r="AA2377" s="8"/>
      <c r="AF2377" s="17"/>
      <c r="AG2377" s="17"/>
      <c r="AH2377" s="8"/>
    </row>
    <row r="2378" spans="13:34" x14ac:dyDescent="0.3">
      <c r="M2378" s="12"/>
      <c r="N2378"/>
      <c r="P2378" s="9"/>
      <c r="Q2378" s="9"/>
      <c r="U2378" s="8"/>
      <c r="V2378" s="10"/>
      <c r="W2378"/>
      <c r="X2378"/>
      <c r="Z2378" s="8"/>
      <c r="AA2378" s="8"/>
      <c r="AF2378" s="17"/>
      <c r="AG2378" s="17"/>
      <c r="AH2378" s="8"/>
    </row>
    <row r="2379" spans="13:34" x14ac:dyDescent="0.3">
      <c r="M2379" s="12"/>
      <c r="N2379"/>
      <c r="P2379" s="9"/>
      <c r="Q2379" s="9"/>
      <c r="U2379" s="8"/>
      <c r="V2379" s="10"/>
      <c r="W2379"/>
      <c r="X2379"/>
      <c r="Z2379" s="8"/>
      <c r="AA2379" s="8"/>
      <c r="AF2379" s="17"/>
      <c r="AG2379" s="17"/>
      <c r="AH2379" s="8"/>
    </row>
    <row r="2380" spans="13:34" x14ac:dyDescent="0.3">
      <c r="M2380" s="12"/>
      <c r="N2380"/>
      <c r="P2380" s="9"/>
      <c r="Q2380" s="9"/>
      <c r="U2380" s="8"/>
      <c r="V2380" s="10"/>
      <c r="W2380"/>
      <c r="X2380"/>
      <c r="Z2380" s="8"/>
      <c r="AA2380" s="8"/>
      <c r="AF2380" s="17"/>
      <c r="AG2380" s="17"/>
      <c r="AH2380" s="8"/>
    </row>
    <row r="2381" spans="13:34" x14ac:dyDescent="0.3">
      <c r="M2381" s="12"/>
      <c r="N2381"/>
      <c r="P2381" s="9"/>
      <c r="Q2381" s="9"/>
      <c r="U2381" s="8"/>
      <c r="V2381" s="10"/>
      <c r="W2381"/>
      <c r="X2381"/>
      <c r="Z2381" s="8"/>
      <c r="AA2381" s="8"/>
      <c r="AF2381" s="17"/>
      <c r="AG2381" s="17"/>
      <c r="AH2381" s="8"/>
    </row>
    <row r="2382" spans="13:34" x14ac:dyDescent="0.3">
      <c r="M2382" s="12"/>
      <c r="N2382"/>
      <c r="P2382" s="9"/>
      <c r="Q2382" s="9"/>
      <c r="U2382" s="8"/>
      <c r="V2382" s="10"/>
      <c r="W2382"/>
      <c r="X2382"/>
      <c r="Z2382" s="8"/>
      <c r="AA2382" s="8"/>
      <c r="AF2382" s="17"/>
      <c r="AG2382" s="17"/>
      <c r="AH2382" s="8"/>
    </row>
    <row r="2383" spans="13:34" x14ac:dyDescent="0.3">
      <c r="M2383" s="12"/>
      <c r="N2383"/>
      <c r="P2383" s="9"/>
      <c r="Q2383" s="9"/>
      <c r="U2383" s="8"/>
      <c r="V2383" s="10"/>
      <c r="W2383"/>
      <c r="X2383"/>
      <c r="Z2383" s="8"/>
      <c r="AA2383" s="8"/>
      <c r="AF2383" s="17"/>
      <c r="AG2383" s="17"/>
      <c r="AH2383" s="8"/>
    </row>
    <row r="2384" spans="13:34" x14ac:dyDescent="0.3">
      <c r="M2384" s="12"/>
      <c r="N2384"/>
      <c r="P2384" s="9"/>
      <c r="Q2384" s="9"/>
      <c r="U2384" s="8"/>
      <c r="V2384" s="10"/>
      <c r="W2384"/>
      <c r="X2384"/>
      <c r="Z2384" s="8"/>
      <c r="AA2384" s="8"/>
      <c r="AF2384" s="17"/>
      <c r="AG2384" s="17"/>
      <c r="AH2384" s="8"/>
    </row>
    <row r="2385" spans="13:34" x14ac:dyDescent="0.3">
      <c r="M2385" s="12"/>
      <c r="N2385"/>
      <c r="P2385" s="9"/>
      <c r="Q2385" s="9"/>
      <c r="U2385" s="8"/>
      <c r="V2385" s="10"/>
      <c r="W2385"/>
      <c r="X2385"/>
      <c r="Z2385" s="8"/>
      <c r="AA2385" s="8"/>
      <c r="AF2385" s="17"/>
      <c r="AG2385" s="17"/>
      <c r="AH2385" s="8"/>
    </row>
    <row r="2386" spans="13:34" x14ac:dyDescent="0.3">
      <c r="M2386" s="12"/>
      <c r="N2386"/>
      <c r="P2386" s="9"/>
      <c r="Q2386" s="9"/>
      <c r="U2386" s="8"/>
      <c r="V2386" s="10"/>
      <c r="W2386"/>
      <c r="X2386"/>
      <c r="Z2386" s="8"/>
      <c r="AA2386" s="8"/>
      <c r="AF2386" s="17"/>
      <c r="AG2386" s="17"/>
      <c r="AH2386" s="8"/>
    </row>
    <row r="2387" spans="13:34" x14ac:dyDescent="0.3">
      <c r="M2387" s="12"/>
      <c r="N2387"/>
      <c r="P2387" s="9"/>
      <c r="Q2387" s="9"/>
      <c r="U2387" s="8"/>
      <c r="V2387" s="10"/>
      <c r="W2387"/>
      <c r="X2387"/>
      <c r="Z2387" s="8"/>
      <c r="AA2387" s="8"/>
      <c r="AF2387" s="17"/>
      <c r="AG2387" s="17"/>
      <c r="AH2387" s="8"/>
    </row>
    <row r="2388" spans="13:34" x14ac:dyDescent="0.3">
      <c r="M2388" s="12"/>
      <c r="N2388"/>
      <c r="P2388" s="9"/>
      <c r="Q2388" s="9"/>
      <c r="U2388" s="8"/>
      <c r="V2388" s="10"/>
      <c r="W2388"/>
      <c r="X2388"/>
      <c r="Z2388" s="8"/>
      <c r="AA2388" s="8"/>
      <c r="AF2388" s="17"/>
      <c r="AG2388" s="17"/>
      <c r="AH2388" s="8"/>
    </row>
    <row r="2389" spans="13:34" x14ac:dyDescent="0.3">
      <c r="M2389" s="12"/>
      <c r="N2389"/>
      <c r="P2389" s="9"/>
      <c r="Q2389" s="9"/>
      <c r="U2389" s="8"/>
      <c r="V2389" s="10"/>
      <c r="W2389"/>
      <c r="X2389"/>
      <c r="Z2389" s="8"/>
      <c r="AA2389" s="8"/>
      <c r="AF2389" s="17"/>
      <c r="AG2389" s="17"/>
      <c r="AH2389" s="8"/>
    </row>
    <row r="2390" spans="13:34" x14ac:dyDescent="0.3">
      <c r="M2390" s="12"/>
      <c r="N2390"/>
      <c r="P2390" s="9"/>
      <c r="Q2390" s="9"/>
      <c r="U2390" s="8"/>
      <c r="V2390" s="10"/>
      <c r="W2390"/>
      <c r="X2390"/>
      <c r="Z2390" s="8"/>
      <c r="AA2390" s="8"/>
      <c r="AF2390" s="17"/>
      <c r="AG2390" s="17"/>
      <c r="AH2390" s="8"/>
    </row>
    <row r="2391" spans="13:34" x14ac:dyDescent="0.3">
      <c r="M2391" s="12"/>
      <c r="N2391"/>
      <c r="P2391" s="9"/>
      <c r="Q2391" s="9"/>
      <c r="U2391" s="8"/>
      <c r="V2391" s="10"/>
      <c r="W2391"/>
      <c r="X2391"/>
      <c r="Z2391" s="8"/>
      <c r="AA2391" s="8"/>
      <c r="AF2391" s="17"/>
      <c r="AG2391" s="17"/>
      <c r="AH2391" s="8"/>
    </row>
    <row r="2392" spans="13:34" x14ac:dyDescent="0.3">
      <c r="M2392" s="12"/>
      <c r="N2392"/>
      <c r="P2392" s="9"/>
      <c r="Q2392" s="9"/>
      <c r="U2392" s="8"/>
      <c r="V2392" s="10"/>
      <c r="W2392"/>
      <c r="X2392"/>
      <c r="Z2392" s="8"/>
      <c r="AA2392" s="8"/>
      <c r="AF2392" s="17"/>
      <c r="AG2392" s="17"/>
      <c r="AH2392" s="8"/>
    </row>
    <row r="2393" spans="13:34" x14ac:dyDescent="0.3">
      <c r="M2393" s="12"/>
      <c r="N2393"/>
      <c r="P2393" s="9"/>
      <c r="Q2393" s="9"/>
      <c r="U2393" s="8"/>
      <c r="V2393" s="10"/>
      <c r="W2393"/>
      <c r="X2393"/>
      <c r="Z2393" s="8"/>
      <c r="AA2393" s="8"/>
      <c r="AF2393" s="17"/>
      <c r="AG2393" s="17"/>
      <c r="AH2393" s="8"/>
    </row>
    <row r="2394" spans="13:34" x14ac:dyDescent="0.3">
      <c r="M2394" s="12"/>
      <c r="N2394"/>
      <c r="P2394" s="9"/>
      <c r="Q2394" s="9"/>
      <c r="U2394" s="8"/>
      <c r="V2394" s="10"/>
      <c r="W2394"/>
      <c r="X2394"/>
      <c r="Z2394" s="8"/>
      <c r="AA2394" s="8"/>
      <c r="AF2394" s="17"/>
      <c r="AG2394" s="17"/>
      <c r="AH2394" s="8"/>
    </row>
    <row r="2395" spans="13:34" x14ac:dyDescent="0.3">
      <c r="M2395" s="12"/>
      <c r="N2395"/>
      <c r="P2395" s="9"/>
      <c r="Q2395" s="9"/>
      <c r="U2395" s="8"/>
      <c r="V2395" s="10"/>
      <c r="W2395"/>
      <c r="X2395"/>
      <c r="Z2395" s="8"/>
      <c r="AA2395" s="8"/>
      <c r="AF2395" s="17"/>
      <c r="AG2395" s="17"/>
      <c r="AH2395" s="8"/>
    </row>
    <row r="2396" spans="13:34" x14ac:dyDescent="0.3">
      <c r="M2396" s="12"/>
      <c r="N2396"/>
      <c r="P2396" s="9"/>
      <c r="Q2396" s="9"/>
      <c r="U2396" s="8"/>
      <c r="V2396" s="10"/>
      <c r="W2396"/>
      <c r="X2396"/>
      <c r="Z2396" s="8"/>
      <c r="AA2396" s="8"/>
      <c r="AF2396" s="17"/>
      <c r="AG2396" s="17"/>
      <c r="AH2396" s="8"/>
    </row>
    <row r="2397" spans="13:34" x14ac:dyDescent="0.3">
      <c r="M2397" s="12"/>
      <c r="N2397"/>
      <c r="P2397" s="9"/>
      <c r="Q2397" s="9"/>
      <c r="U2397" s="8"/>
      <c r="V2397" s="10"/>
      <c r="W2397"/>
      <c r="X2397"/>
      <c r="Z2397" s="8"/>
      <c r="AA2397" s="8"/>
      <c r="AF2397" s="17"/>
      <c r="AG2397" s="17"/>
      <c r="AH2397" s="8"/>
    </row>
    <row r="2398" spans="13:34" x14ac:dyDescent="0.3">
      <c r="M2398" s="12"/>
      <c r="N2398"/>
      <c r="P2398" s="9"/>
      <c r="Q2398" s="9"/>
      <c r="U2398" s="8"/>
      <c r="V2398" s="10"/>
      <c r="W2398"/>
      <c r="X2398"/>
      <c r="Z2398" s="8"/>
      <c r="AA2398" s="8"/>
      <c r="AF2398" s="17"/>
      <c r="AG2398" s="17"/>
      <c r="AH2398" s="8"/>
    </row>
    <row r="2399" spans="13:34" x14ac:dyDescent="0.3">
      <c r="M2399" s="12"/>
      <c r="N2399"/>
      <c r="P2399" s="9"/>
      <c r="Q2399" s="9"/>
      <c r="U2399" s="8"/>
      <c r="V2399" s="10"/>
      <c r="W2399"/>
      <c r="X2399"/>
      <c r="Z2399" s="8"/>
      <c r="AA2399" s="8"/>
      <c r="AF2399" s="17"/>
      <c r="AG2399" s="17"/>
      <c r="AH2399" s="8"/>
    </row>
    <row r="2400" spans="13:34" x14ac:dyDescent="0.3">
      <c r="M2400" s="12"/>
      <c r="N2400"/>
      <c r="P2400" s="9"/>
      <c r="Q2400" s="9"/>
      <c r="U2400" s="8"/>
      <c r="V2400" s="10"/>
      <c r="W2400"/>
      <c r="X2400"/>
      <c r="Z2400" s="8"/>
      <c r="AA2400" s="8"/>
      <c r="AF2400" s="17"/>
      <c r="AG2400" s="17"/>
      <c r="AH2400" s="8"/>
    </row>
    <row r="2401" spans="13:34" x14ac:dyDescent="0.3">
      <c r="M2401" s="12"/>
      <c r="N2401"/>
      <c r="P2401" s="9"/>
      <c r="Q2401" s="9"/>
      <c r="U2401" s="8"/>
      <c r="V2401" s="10"/>
      <c r="W2401"/>
      <c r="X2401"/>
      <c r="Z2401" s="8"/>
      <c r="AA2401" s="8"/>
      <c r="AF2401" s="17"/>
      <c r="AG2401" s="17"/>
      <c r="AH2401" s="8"/>
    </row>
    <row r="2402" spans="13:34" x14ac:dyDescent="0.3">
      <c r="M2402" s="12"/>
      <c r="N2402"/>
      <c r="P2402" s="9"/>
      <c r="Q2402" s="9"/>
      <c r="U2402" s="8"/>
      <c r="V2402" s="10"/>
      <c r="W2402"/>
      <c r="X2402"/>
      <c r="Z2402" s="8"/>
      <c r="AA2402" s="8"/>
      <c r="AF2402" s="17"/>
      <c r="AG2402" s="17"/>
      <c r="AH2402" s="8"/>
    </row>
    <row r="2403" spans="13:34" x14ac:dyDescent="0.3">
      <c r="M2403" s="12"/>
      <c r="N2403"/>
      <c r="P2403" s="9"/>
      <c r="Q2403" s="9"/>
      <c r="U2403" s="8"/>
      <c r="V2403" s="10"/>
      <c r="W2403"/>
      <c r="X2403"/>
      <c r="Z2403" s="8"/>
      <c r="AA2403" s="8"/>
      <c r="AF2403" s="17"/>
      <c r="AG2403" s="17"/>
      <c r="AH2403" s="8"/>
    </row>
    <row r="2404" spans="13:34" x14ac:dyDescent="0.3">
      <c r="M2404" s="12"/>
      <c r="N2404"/>
      <c r="P2404" s="9"/>
      <c r="Q2404" s="9"/>
      <c r="U2404" s="8"/>
      <c r="V2404" s="10"/>
      <c r="W2404"/>
      <c r="X2404"/>
      <c r="Z2404" s="8"/>
      <c r="AA2404" s="8"/>
      <c r="AF2404" s="17"/>
      <c r="AG2404" s="17"/>
      <c r="AH2404" s="8"/>
    </row>
    <row r="2405" spans="13:34" x14ac:dyDescent="0.3">
      <c r="M2405" s="12"/>
      <c r="N2405"/>
      <c r="P2405" s="9"/>
      <c r="Q2405" s="9"/>
      <c r="U2405" s="8"/>
      <c r="V2405" s="10"/>
      <c r="W2405"/>
      <c r="X2405"/>
      <c r="Z2405" s="8"/>
      <c r="AA2405" s="8"/>
      <c r="AF2405" s="17"/>
      <c r="AG2405" s="17"/>
      <c r="AH2405" s="8"/>
    </row>
    <row r="2406" spans="13:34" x14ac:dyDescent="0.3">
      <c r="M2406" s="12"/>
      <c r="N2406"/>
      <c r="P2406" s="9"/>
      <c r="Q2406" s="9"/>
      <c r="U2406" s="8"/>
      <c r="V2406" s="10"/>
      <c r="W2406"/>
      <c r="X2406"/>
      <c r="Z2406" s="8"/>
      <c r="AA2406" s="8"/>
      <c r="AF2406" s="17"/>
      <c r="AG2406" s="17"/>
      <c r="AH2406" s="8"/>
    </row>
    <row r="2407" spans="13:34" x14ac:dyDescent="0.3">
      <c r="M2407" s="12"/>
      <c r="N2407"/>
      <c r="P2407" s="9"/>
      <c r="Q2407" s="9"/>
      <c r="U2407" s="8"/>
      <c r="V2407" s="10"/>
      <c r="W2407"/>
      <c r="X2407"/>
      <c r="Z2407" s="8"/>
      <c r="AA2407" s="8"/>
      <c r="AF2407" s="17"/>
      <c r="AG2407" s="17"/>
      <c r="AH2407" s="8"/>
    </row>
    <row r="2408" spans="13:34" x14ac:dyDescent="0.3">
      <c r="M2408" s="12"/>
      <c r="N2408"/>
      <c r="P2408" s="9"/>
      <c r="Q2408" s="9"/>
      <c r="U2408" s="8"/>
      <c r="V2408" s="10"/>
      <c r="W2408"/>
      <c r="X2408"/>
      <c r="Z2408" s="8"/>
      <c r="AA2408" s="8"/>
      <c r="AF2408" s="17"/>
      <c r="AG2408" s="17"/>
      <c r="AH2408" s="8"/>
    </row>
    <row r="2409" spans="13:34" x14ac:dyDescent="0.3">
      <c r="M2409" s="12"/>
      <c r="N2409"/>
      <c r="P2409" s="9"/>
      <c r="Q2409" s="9"/>
      <c r="U2409" s="8"/>
      <c r="V2409" s="10"/>
      <c r="W2409"/>
      <c r="X2409"/>
      <c r="Z2409" s="8"/>
      <c r="AA2409" s="8"/>
      <c r="AF2409" s="17"/>
      <c r="AG2409" s="17"/>
      <c r="AH2409" s="8"/>
    </row>
    <row r="2410" spans="13:34" x14ac:dyDescent="0.3">
      <c r="M2410" s="12"/>
      <c r="N2410"/>
      <c r="P2410" s="9"/>
      <c r="Q2410" s="9"/>
      <c r="U2410" s="8"/>
      <c r="V2410" s="10"/>
      <c r="W2410"/>
      <c r="X2410"/>
      <c r="Z2410" s="8"/>
      <c r="AA2410" s="8"/>
      <c r="AF2410" s="17"/>
      <c r="AG2410" s="17"/>
      <c r="AH2410" s="8"/>
    </row>
    <row r="2411" spans="13:34" x14ac:dyDescent="0.3">
      <c r="M2411" s="12"/>
      <c r="N2411"/>
      <c r="P2411" s="9"/>
      <c r="Q2411" s="9"/>
      <c r="U2411" s="8"/>
      <c r="V2411" s="10"/>
      <c r="W2411"/>
      <c r="X2411"/>
      <c r="Z2411" s="8"/>
      <c r="AA2411" s="8"/>
      <c r="AF2411" s="17"/>
      <c r="AG2411" s="17"/>
      <c r="AH2411" s="8"/>
    </row>
    <row r="2412" spans="13:34" x14ac:dyDescent="0.3">
      <c r="M2412" s="12"/>
      <c r="N2412"/>
      <c r="P2412" s="9"/>
      <c r="Q2412" s="9"/>
      <c r="U2412" s="8"/>
      <c r="V2412" s="10"/>
      <c r="W2412"/>
      <c r="X2412"/>
      <c r="Z2412" s="8"/>
      <c r="AA2412" s="8"/>
      <c r="AF2412" s="17"/>
      <c r="AG2412" s="17"/>
      <c r="AH2412" s="8"/>
    </row>
    <row r="2413" spans="13:34" x14ac:dyDescent="0.3">
      <c r="M2413" s="12"/>
      <c r="N2413"/>
      <c r="P2413" s="9"/>
      <c r="Q2413" s="9"/>
      <c r="U2413" s="8"/>
      <c r="V2413" s="10"/>
      <c r="W2413"/>
      <c r="X2413"/>
      <c r="Z2413" s="8"/>
      <c r="AA2413" s="8"/>
      <c r="AF2413" s="17"/>
      <c r="AG2413" s="17"/>
      <c r="AH2413" s="8"/>
    </row>
    <row r="2414" spans="13:34" x14ac:dyDescent="0.3">
      <c r="M2414" s="12"/>
      <c r="N2414"/>
      <c r="P2414" s="9"/>
      <c r="Q2414" s="9"/>
      <c r="U2414" s="8"/>
      <c r="V2414" s="10"/>
      <c r="W2414"/>
      <c r="X2414"/>
      <c r="Z2414" s="8"/>
      <c r="AA2414" s="8"/>
      <c r="AF2414" s="17"/>
      <c r="AG2414" s="17"/>
      <c r="AH2414" s="8"/>
    </row>
    <row r="2415" spans="13:34" ht="65.400000000000006" customHeight="1" x14ac:dyDescent="0.3">
      <c r="M2415" s="12"/>
      <c r="N2415"/>
      <c r="P2415" s="9"/>
      <c r="Q2415" s="9"/>
      <c r="U2415" s="8"/>
      <c r="V2415" s="10"/>
      <c r="W2415"/>
      <c r="X2415"/>
      <c r="Z2415" s="8"/>
      <c r="AA2415" s="8"/>
      <c r="AF2415" s="17"/>
      <c r="AG2415" s="17"/>
      <c r="AH2415" s="8"/>
    </row>
    <row r="2416" spans="13:34" ht="65.400000000000006" customHeight="1" x14ac:dyDescent="0.3">
      <c r="M2416" s="12"/>
      <c r="N2416"/>
      <c r="P2416" s="9"/>
      <c r="Q2416" s="9"/>
      <c r="U2416" s="8"/>
      <c r="V2416" s="10"/>
      <c r="W2416"/>
      <c r="X2416"/>
      <c r="Z2416" s="8"/>
      <c r="AA2416" s="8"/>
      <c r="AF2416" s="17"/>
      <c r="AG2416" s="17"/>
      <c r="AH2416" s="8"/>
    </row>
    <row r="2417" spans="13:34" ht="65.400000000000006" customHeight="1" x14ac:dyDescent="0.3">
      <c r="M2417" s="12"/>
      <c r="N2417"/>
      <c r="P2417" s="9"/>
      <c r="Q2417" s="9"/>
      <c r="U2417" s="8"/>
      <c r="V2417" s="10"/>
      <c r="W2417"/>
      <c r="X2417"/>
      <c r="Z2417" s="8"/>
      <c r="AA2417" s="8"/>
      <c r="AF2417" s="17"/>
      <c r="AG2417" s="17"/>
      <c r="AH2417" s="8"/>
    </row>
    <row r="2418" spans="13:34" ht="65.400000000000006" customHeight="1" x14ac:dyDescent="0.3">
      <c r="M2418" s="12"/>
      <c r="N2418"/>
      <c r="P2418" s="9"/>
      <c r="Q2418" s="9"/>
      <c r="U2418" s="8"/>
      <c r="V2418" s="10"/>
      <c r="W2418"/>
      <c r="X2418"/>
      <c r="Z2418" s="8"/>
      <c r="AA2418" s="8"/>
      <c r="AF2418" s="17"/>
      <c r="AG2418" s="17"/>
      <c r="AH2418" s="8"/>
    </row>
    <row r="2419" spans="13:34" ht="65.400000000000006" customHeight="1" x14ac:dyDescent="0.3">
      <c r="M2419" s="12"/>
      <c r="N2419"/>
      <c r="P2419" s="9"/>
      <c r="Q2419" s="9"/>
      <c r="U2419" s="8"/>
      <c r="V2419" s="10"/>
      <c r="W2419"/>
      <c r="X2419"/>
      <c r="Z2419" s="8"/>
      <c r="AA2419" s="8"/>
      <c r="AF2419" s="17"/>
      <c r="AG2419" s="17"/>
      <c r="AH2419" s="8"/>
    </row>
    <row r="2420" spans="13:34" ht="65.400000000000006" customHeight="1" x14ac:dyDescent="0.3">
      <c r="M2420" s="12"/>
      <c r="N2420"/>
      <c r="P2420" s="9"/>
      <c r="Q2420" s="9"/>
      <c r="U2420" s="8"/>
      <c r="V2420" s="10"/>
      <c r="W2420"/>
      <c r="X2420"/>
      <c r="Z2420" s="8"/>
      <c r="AA2420" s="8"/>
      <c r="AF2420" s="17"/>
      <c r="AG2420" s="17"/>
      <c r="AH2420" s="8"/>
    </row>
    <row r="2421" spans="13:34" x14ac:dyDescent="0.3">
      <c r="M2421" s="12"/>
      <c r="N2421"/>
      <c r="P2421" s="9"/>
      <c r="Q2421" s="9"/>
      <c r="U2421" s="8"/>
      <c r="V2421" s="10"/>
      <c r="W2421"/>
      <c r="X2421"/>
      <c r="Z2421" s="8"/>
      <c r="AA2421" s="8"/>
      <c r="AF2421" s="17"/>
      <c r="AG2421" s="17"/>
      <c r="AH2421" s="8"/>
    </row>
    <row r="2422" spans="13:34" x14ac:dyDescent="0.3">
      <c r="M2422" s="12"/>
      <c r="N2422"/>
      <c r="P2422" s="9"/>
      <c r="Q2422" s="9"/>
      <c r="U2422" s="8"/>
      <c r="V2422" s="10"/>
      <c r="W2422"/>
      <c r="X2422"/>
      <c r="Z2422" s="8"/>
      <c r="AA2422" s="8"/>
      <c r="AF2422" s="17"/>
      <c r="AG2422" s="17"/>
      <c r="AH2422" s="8"/>
    </row>
    <row r="2423" spans="13:34" x14ac:dyDescent="0.3">
      <c r="M2423" s="12"/>
      <c r="N2423"/>
      <c r="P2423" s="9"/>
      <c r="Q2423" s="9"/>
      <c r="U2423" s="8"/>
      <c r="V2423" s="10"/>
      <c r="W2423"/>
      <c r="X2423"/>
      <c r="Z2423" s="8"/>
      <c r="AA2423" s="8"/>
      <c r="AF2423" s="17"/>
      <c r="AG2423" s="17"/>
      <c r="AH2423" s="8"/>
    </row>
    <row r="2424" spans="13:34" x14ac:dyDescent="0.3">
      <c r="M2424" s="12"/>
      <c r="N2424"/>
      <c r="P2424" s="9"/>
      <c r="Q2424" s="9"/>
      <c r="U2424" s="8"/>
      <c r="V2424" s="10"/>
      <c r="W2424"/>
      <c r="X2424"/>
      <c r="Z2424" s="8"/>
      <c r="AA2424" s="8"/>
      <c r="AF2424" s="17"/>
      <c r="AG2424" s="17"/>
      <c r="AH2424" s="8"/>
    </row>
    <row r="2425" spans="13:34" x14ac:dyDescent="0.3">
      <c r="M2425" s="12"/>
      <c r="N2425"/>
      <c r="P2425" s="9"/>
      <c r="Q2425" s="9"/>
      <c r="U2425" s="8"/>
      <c r="V2425" s="10"/>
      <c r="W2425"/>
      <c r="X2425"/>
      <c r="Z2425" s="8"/>
      <c r="AA2425" s="8"/>
      <c r="AF2425" s="17"/>
      <c r="AG2425" s="17"/>
      <c r="AH2425" s="8"/>
    </row>
    <row r="2426" spans="13:34" x14ac:dyDescent="0.3">
      <c r="M2426" s="12"/>
      <c r="N2426"/>
      <c r="P2426" s="9"/>
      <c r="Q2426" s="9"/>
      <c r="U2426" s="8"/>
      <c r="V2426" s="10"/>
      <c r="W2426"/>
      <c r="X2426"/>
      <c r="Z2426" s="8"/>
      <c r="AA2426" s="8"/>
      <c r="AF2426" s="17"/>
      <c r="AG2426" s="17"/>
      <c r="AH2426" s="8"/>
    </row>
    <row r="2427" spans="13:34" x14ac:dyDescent="0.3">
      <c r="M2427" s="12"/>
      <c r="N2427"/>
      <c r="P2427" s="9"/>
      <c r="Q2427" s="9"/>
      <c r="U2427" s="8"/>
      <c r="V2427" s="10"/>
      <c r="W2427"/>
      <c r="X2427"/>
      <c r="Z2427" s="8"/>
      <c r="AA2427" s="8"/>
      <c r="AF2427" s="17"/>
      <c r="AG2427" s="17"/>
      <c r="AH2427" s="8"/>
    </row>
    <row r="2428" spans="13:34" x14ac:dyDescent="0.3">
      <c r="M2428" s="12"/>
      <c r="N2428"/>
      <c r="P2428" s="9"/>
      <c r="Q2428" s="9"/>
      <c r="U2428" s="8"/>
      <c r="V2428" s="10"/>
      <c r="W2428"/>
      <c r="X2428"/>
      <c r="Z2428" s="8"/>
      <c r="AA2428" s="8"/>
      <c r="AF2428" s="17"/>
      <c r="AG2428" s="17"/>
      <c r="AH2428" s="8"/>
    </row>
    <row r="2429" spans="13:34" x14ac:dyDescent="0.3">
      <c r="M2429" s="12"/>
      <c r="N2429"/>
      <c r="P2429" s="9"/>
      <c r="Q2429" s="9"/>
      <c r="U2429" s="8"/>
      <c r="V2429" s="10"/>
      <c r="W2429"/>
      <c r="X2429"/>
      <c r="Z2429" s="8"/>
      <c r="AA2429" s="8"/>
      <c r="AF2429" s="17"/>
      <c r="AG2429" s="17"/>
      <c r="AH2429" s="8"/>
    </row>
    <row r="2430" spans="13:34" x14ac:dyDescent="0.3">
      <c r="M2430" s="12"/>
      <c r="N2430"/>
      <c r="P2430" s="9"/>
      <c r="Q2430" s="9"/>
      <c r="U2430" s="8"/>
      <c r="V2430" s="10"/>
      <c r="W2430"/>
      <c r="X2430"/>
      <c r="Z2430" s="8"/>
      <c r="AA2430" s="8"/>
      <c r="AF2430" s="17"/>
      <c r="AG2430" s="17"/>
      <c r="AH2430" s="8"/>
    </row>
    <row r="2431" spans="13:34" x14ac:dyDescent="0.3">
      <c r="M2431" s="12"/>
      <c r="N2431"/>
      <c r="P2431" s="9"/>
      <c r="Q2431" s="9"/>
      <c r="U2431" s="8"/>
      <c r="V2431" s="10"/>
      <c r="W2431"/>
      <c r="X2431"/>
      <c r="Z2431" s="8"/>
      <c r="AA2431" s="8"/>
      <c r="AF2431" s="17"/>
      <c r="AG2431" s="17"/>
      <c r="AH2431" s="8"/>
    </row>
    <row r="2432" spans="13:34" x14ac:dyDescent="0.3">
      <c r="M2432" s="12"/>
      <c r="N2432"/>
      <c r="P2432" s="9"/>
      <c r="Q2432" s="9"/>
      <c r="U2432" s="8"/>
      <c r="V2432" s="10"/>
      <c r="W2432"/>
      <c r="X2432"/>
      <c r="Z2432" s="8"/>
      <c r="AA2432" s="8"/>
      <c r="AF2432" s="17"/>
      <c r="AG2432" s="17"/>
      <c r="AH2432" s="8"/>
    </row>
    <row r="2433" spans="13:34" x14ac:dyDescent="0.3">
      <c r="M2433" s="12"/>
      <c r="N2433"/>
      <c r="P2433" s="9"/>
      <c r="Q2433" s="9"/>
      <c r="U2433" s="8"/>
      <c r="V2433" s="10"/>
      <c r="W2433"/>
      <c r="X2433"/>
      <c r="Z2433" s="8"/>
      <c r="AA2433" s="8"/>
      <c r="AF2433" s="17"/>
      <c r="AG2433" s="17"/>
      <c r="AH2433" s="8"/>
    </row>
    <row r="2434" spans="13:34" x14ac:dyDescent="0.3">
      <c r="M2434" s="12"/>
      <c r="N2434"/>
      <c r="P2434" s="9"/>
      <c r="Q2434" s="9"/>
      <c r="U2434" s="8"/>
      <c r="V2434" s="10"/>
      <c r="W2434"/>
      <c r="X2434"/>
      <c r="Z2434" s="8"/>
      <c r="AA2434" s="8"/>
      <c r="AF2434" s="17"/>
      <c r="AG2434" s="17"/>
      <c r="AH2434" s="8"/>
    </row>
    <row r="2435" spans="13:34" x14ac:dyDescent="0.3">
      <c r="M2435" s="12"/>
      <c r="N2435"/>
      <c r="P2435" s="9"/>
      <c r="Q2435" s="9"/>
      <c r="U2435" s="8"/>
      <c r="V2435" s="10"/>
      <c r="W2435"/>
      <c r="X2435"/>
      <c r="Z2435" s="8"/>
      <c r="AA2435" s="8"/>
      <c r="AF2435" s="17"/>
      <c r="AG2435" s="17"/>
      <c r="AH2435" s="8"/>
    </row>
    <row r="2436" spans="13:34" x14ac:dyDescent="0.3">
      <c r="M2436" s="12"/>
      <c r="N2436"/>
      <c r="P2436" s="9"/>
      <c r="Q2436" s="9"/>
      <c r="U2436" s="8"/>
      <c r="V2436" s="10"/>
      <c r="W2436"/>
      <c r="X2436"/>
      <c r="Z2436" s="8"/>
      <c r="AA2436" s="8"/>
      <c r="AF2436" s="17"/>
      <c r="AG2436" s="17"/>
      <c r="AH2436" s="8"/>
    </row>
    <row r="2437" spans="13:34" x14ac:dyDescent="0.3">
      <c r="M2437" s="12"/>
      <c r="N2437"/>
      <c r="P2437" s="9"/>
      <c r="Q2437" s="9"/>
      <c r="U2437" s="8"/>
      <c r="V2437" s="10"/>
      <c r="W2437"/>
      <c r="X2437"/>
      <c r="Z2437" s="8"/>
      <c r="AA2437" s="8"/>
      <c r="AF2437" s="17"/>
      <c r="AG2437" s="17"/>
      <c r="AH2437" s="8"/>
    </row>
    <row r="2438" spans="13:34" x14ac:dyDescent="0.3">
      <c r="M2438" s="12"/>
      <c r="N2438"/>
      <c r="P2438" s="9"/>
      <c r="Q2438" s="9"/>
      <c r="U2438" s="8"/>
      <c r="V2438" s="10"/>
      <c r="W2438"/>
      <c r="X2438"/>
      <c r="Z2438" s="8"/>
      <c r="AA2438" s="8"/>
      <c r="AF2438" s="17"/>
      <c r="AG2438" s="17"/>
      <c r="AH2438" s="8"/>
    </row>
    <row r="2439" spans="13:34" x14ac:dyDescent="0.3">
      <c r="M2439" s="12"/>
      <c r="N2439"/>
      <c r="P2439" s="9"/>
      <c r="Q2439" s="9"/>
      <c r="U2439" s="8"/>
      <c r="V2439" s="10"/>
      <c r="W2439"/>
      <c r="X2439"/>
      <c r="Z2439" s="8"/>
      <c r="AA2439" s="8"/>
      <c r="AF2439" s="17"/>
      <c r="AG2439" s="17"/>
      <c r="AH2439" s="8"/>
    </row>
    <row r="2440" spans="13:34" x14ac:dyDescent="0.3">
      <c r="M2440" s="12"/>
      <c r="N2440"/>
      <c r="P2440" s="9"/>
      <c r="Q2440" s="9"/>
      <c r="U2440" s="8"/>
      <c r="V2440" s="10"/>
      <c r="W2440"/>
      <c r="X2440"/>
      <c r="Z2440" s="8"/>
      <c r="AA2440" s="8"/>
      <c r="AF2440" s="17"/>
      <c r="AG2440" s="17"/>
      <c r="AH2440" s="8"/>
    </row>
    <row r="2441" spans="13:34" x14ac:dyDescent="0.3">
      <c r="M2441" s="12"/>
      <c r="N2441"/>
      <c r="P2441" s="9"/>
      <c r="Q2441" s="9"/>
      <c r="U2441" s="8"/>
      <c r="V2441" s="10"/>
      <c r="W2441"/>
      <c r="X2441"/>
      <c r="Z2441" s="8"/>
      <c r="AA2441" s="8"/>
      <c r="AF2441" s="17"/>
      <c r="AG2441" s="17"/>
      <c r="AH2441" s="8"/>
    </row>
    <row r="2442" spans="13:34" x14ac:dyDescent="0.3">
      <c r="M2442" s="12"/>
      <c r="N2442"/>
      <c r="P2442" s="9"/>
      <c r="Q2442" s="9"/>
      <c r="U2442" s="8"/>
      <c r="V2442" s="10"/>
      <c r="W2442"/>
      <c r="X2442"/>
      <c r="Z2442" s="8"/>
      <c r="AA2442" s="8"/>
      <c r="AF2442" s="17"/>
      <c r="AG2442" s="17"/>
      <c r="AH2442" s="8"/>
    </row>
    <row r="2443" spans="13:34" x14ac:dyDescent="0.3">
      <c r="M2443" s="12"/>
      <c r="N2443"/>
      <c r="P2443" s="9"/>
      <c r="Q2443" s="9"/>
      <c r="U2443" s="8"/>
      <c r="V2443" s="10"/>
      <c r="W2443"/>
      <c r="X2443"/>
      <c r="Z2443" s="8"/>
      <c r="AA2443" s="8"/>
      <c r="AF2443" s="17"/>
      <c r="AG2443" s="17"/>
      <c r="AH2443" s="8"/>
    </row>
    <row r="2444" spans="13:34" x14ac:dyDescent="0.3">
      <c r="M2444" s="12"/>
      <c r="N2444"/>
      <c r="P2444" s="9"/>
      <c r="Q2444" s="9"/>
      <c r="U2444" s="8"/>
      <c r="V2444" s="10"/>
      <c r="W2444"/>
      <c r="X2444"/>
      <c r="Z2444" s="8"/>
      <c r="AA2444" s="8"/>
      <c r="AF2444" s="17"/>
      <c r="AG2444" s="17"/>
      <c r="AH2444" s="8"/>
    </row>
    <row r="2445" spans="13:34" x14ac:dyDescent="0.3">
      <c r="M2445" s="12"/>
      <c r="N2445"/>
      <c r="P2445" s="9"/>
      <c r="Q2445" s="9"/>
      <c r="U2445" s="8"/>
      <c r="V2445" s="10"/>
      <c r="W2445"/>
      <c r="X2445"/>
      <c r="Z2445" s="8"/>
      <c r="AA2445" s="8"/>
      <c r="AF2445" s="17"/>
      <c r="AG2445" s="17"/>
      <c r="AH2445" s="8"/>
    </row>
    <row r="2446" spans="13:34" x14ac:dyDescent="0.3">
      <c r="M2446" s="12"/>
      <c r="N2446"/>
      <c r="P2446" s="9"/>
      <c r="Q2446" s="9"/>
      <c r="U2446" s="8"/>
      <c r="V2446" s="10"/>
      <c r="W2446"/>
      <c r="X2446"/>
      <c r="Z2446" s="8"/>
      <c r="AA2446" s="8"/>
      <c r="AF2446" s="17"/>
      <c r="AG2446" s="17"/>
      <c r="AH2446" s="8"/>
    </row>
    <row r="2447" spans="13:34" x14ac:dyDescent="0.3">
      <c r="M2447" s="12"/>
      <c r="N2447"/>
      <c r="P2447" s="9"/>
      <c r="Q2447" s="9"/>
      <c r="U2447" s="8"/>
      <c r="V2447" s="10"/>
      <c r="W2447"/>
      <c r="X2447"/>
      <c r="Z2447" s="8"/>
      <c r="AA2447" s="8"/>
      <c r="AF2447" s="17"/>
      <c r="AG2447" s="17"/>
      <c r="AH2447" s="8"/>
    </row>
    <row r="2448" spans="13:34" x14ac:dyDescent="0.3">
      <c r="M2448" s="12"/>
      <c r="N2448"/>
      <c r="P2448" s="9"/>
      <c r="Q2448" s="9"/>
      <c r="U2448" s="8"/>
      <c r="V2448" s="10"/>
      <c r="W2448"/>
      <c r="X2448"/>
      <c r="Z2448" s="8"/>
      <c r="AA2448" s="8"/>
      <c r="AF2448" s="17"/>
      <c r="AG2448" s="17"/>
      <c r="AH2448" s="8"/>
    </row>
    <row r="2449" spans="13:34" x14ac:dyDescent="0.3">
      <c r="M2449" s="12"/>
      <c r="N2449"/>
      <c r="P2449" s="9"/>
      <c r="Q2449" s="9"/>
      <c r="U2449" s="8"/>
      <c r="V2449" s="10"/>
      <c r="W2449"/>
      <c r="X2449"/>
      <c r="Z2449" s="8"/>
      <c r="AA2449" s="8"/>
      <c r="AF2449" s="17"/>
      <c r="AG2449" s="17"/>
      <c r="AH2449" s="8"/>
    </row>
    <row r="2450" spans="13:34" x14ac:dyDescent="0.3">
      <c r="M2450" s="12"/>
      <c r="N2450"/>
      <c r="P2450" s="9"/>
      <c r="Q2450" s="9"/>
      <c r="U2450" s="8"/>
      <c r="V2450" s="10"/>
      <c r="W2450"/>
      <c r="X2450"/>
      <c r="Z2450" s="8"/>
      <c r="AA2450" s="8"/>
      <c r="AF2450" s="17"/>
      <c r="AG2450" s="17"/>
      <c r="AH2450" s="8"/>
    </row>
    <row r="2451" spans="13:34" x14ac:dyDescent="0.3">
      <c r="M2451" s="12"/>
      <c r="N2451"/>
      <c r="P2451" s="9"/>
      <c r="Q2451" s="9"/>
      <c r="U2451" s="8"/>
      <c r="V2451" s="10"/>
      <c r="W2451"/>
      <c r="X2451"/>
      <c r="Z2451" s="8"/>
      <c r="AA2451" s="8"/>
      <c r="AF2451" s="17"/>
      <c r="AG2451" s="17"/>
      <c r="AH2451" s="8"/>
    </row>
    <row r="2452" spans="13:34" x14ac:dyDescent="0.3">
      <c r="M2452" s="12"/>
      <c r="N2452"/>
      <c r="P2452" s="9"/>
      <c r="Q2452" s="9"/>
      <c r="U2452" s="8"/>
      <c r="V2452" s="10"/>
      <c r="W2452"/>
      <c r="X2452"/>
      <c r="Z2452" s="8"/>
      <c r="AA2452" s="8"/>
      <c r="AF2452" s="17"/>
      <c r="AG2452" s="17"/>
      <c r="AH2452" s="8"/>
    </row>
    <row r="2453" spans="13:34" x14ac:dyDescent="0.3">
      <c r="M2453" s="12"/>
      <c r="N2453"/>
      <c r="P2453" s="9"/>
      <c r="Q2453" s="9"/>
      <c r="U2453" s="8"/>
      <c r="V2453" s="10"/>
      <c r="W2453"/>
      <c r="X2453"/>
      <c r="Z2453" s="8"/>
      <c r="AA2453" s="8"/>
      <c r="AF2453" s="17"/>
      <c r="AG2453" s="17"/>
      <c r="AH2453" s="8"/>
    </row>
    <row r="2454" spans="13:34" x14ac:dyDescent="0.3">
      <c r="M2454" s="12"/>
      <c r="N2454"/>
      <c r="P2454" s="9"/>
      <c r="Q2454" s="9"/>
      <c r="U2454" s="8"/>
      <c r="V2454" s="10"/>
      <c r="W2454"/>
      <c r="X2454"/>
      <c r="Z2454" s="8"/>
      <c r="AA2454" s="8"/>
      <c r="AF2454" s="17"/>
      <c r="AG2454" s="17"/>
      <c r="AH2454" s="8"/>
    </row>
    <row r="2455" spans="13:34" x14ac:dyDescent="0.3">
      <c r="M2455" s="12"/>
      <c r="N2455"/>
      <c r="P2455" s="9"/>
      <c r="Q2455" s="9"/>
      <c r="U2455" s="8"/>
      <c r="V2455" s="10"/>
      <c r="W2455"/>
      <c r="X2455"/>
      <c r="Z2455" s="8"/>
      <c r="AA2455" s="8"/>
      <c r="AF2455" s="17"/>
      <c r="AG2455" s="17"/>
      <c r="AH2455" s="8"/>
    </row>
    <row r="2456" spans="13:34" x14ac:dyDescent="0.3">
      <c r="M2456" s="12"/>
      <c r="N2456"/>
      <c r="P2456" s="9"/>
      <c r="Q2456" s="9"/>
      <c r="U2456" s="8"/>
      <c r="V2456" s="10"/>
      <c r="W2456"/>
      <c r="X2456"/>
      <c r="Z2456" s="8"/>
      <c r="AA2456" s="8"/>
      <c r="AF2456" s="17"/>
      <c r="AG2456" s="17"/>
      <c r="AH2456" s="8"/>
    </row>
    <row r="2457" spans="13:34" x14ac:dyDescent="0.3">
      <c r="M2457" s="12"/>
      <c r="N2457"/>
      <c r="P2457" s="9"/>
      <c r="Q2457" s="9"/>
      <c r="U2457" s="8"/>
      <c r="V2457" s="10"/>
      <c r="W2457"/>
      <c r="X2457"/>
      <c r="Z2457" s="8"/>
      <c r="AA2457" s="8"/>
      <c r="AF2457" s="17"/>
      <c r="AG2457" s="17"/>
      <c r="AH2457" s="8"/>
    </row>
    <row r="2458" spans="13:34" x14ac:dyDescent="0.3">
      <c r="M2458" s="12"/>
      <c r="N2458"/>
      <c r="P2458" s="9"/>
      <c r="Q2458" s="9"/>
      <c r="U2458" s="8"/>
      <c r="V2458" s="10"/>
      <c r="W2458"/>
      <c r="X2458"/>
      <c r="Z2458" s="8"/>
      <c r="AA2458" s="8"/>
      <c r="AF2458" s="17"/>
      <c r="AG2458" s="17"/>
      <c r="AH2458" s="8"/>
    </row>
    <row r="2459" spans="13:34" x14ac:dyDescent="0.3">
      <c r="M2459" s="12"/>
      <c r="N2459"/>
      <c r="P2459" s="9"/>
      <c r="Q2459" s="9"/>
      <c r="U2459" s="8"/>
      <c r="V2459" s="10"/>
      <c r="W2459"/>
      <c r="X2459"/>
      <c r="Z2459" s="8"/>
      <c r="AA2459" s="8"/>
      <c r="AF2459" s="17"/>
      <c r="AG2459" s="17"/>
      <c r="AH2459" s="8"/>
    </row>
    <row r="2460" spans="13:34" x14ac:dyDescent="0.3">
      <c r="M2460" s="12"/>
      <c r="N2460"/>
      <c r="P2460" s="9"/>
      <c r="Q2460" s="9"/>
      <c r="U2460" s="8"/>
      <c r="V2460" s="10"/>
      <c r="W2460"/>
      <c r="X2460"/>
      <c r="Z2460" s="8"/>
      <c r="AA2460" s="8"/>
      <c r="AF2460" s="17"/>
      <c r="AG2460" s="17"/>
      <c r="AH2460" s="8"/>
    </row>
    <row r="2461" spans="13:34" x14ac:dyDescent="0.3">
      <c r="M2461" s="12"/>
      <c r="N2461"/>
      <c r="P2461" s="9"/>
      <c r="Q2461" s="9"/>
      <c r="U2461" s="8"/>
      <c r="V2461" s="10"/>
      <c r="W2461"/>
      <c r="X2461"/>
      <c r="Z2461" s="8"/>
      <c r="AA2461" s="8"/>
      <c r="AF2461" s="17"/>
      <c r="AG2461" s="17"/>
      <c r="AH2461" s="8"/>
    </row>
    <row r="2462" spans="13:34" x14ac:dyDescent="0.3">
      <c r="M2462" s="12"/>
      <c r="N2462"/>
      <c r="P2462" s="9"/>
      <c r="Q2462" s="9"/>
      <c r="U2462" s="8"/>
      <c r="V2462" s="10"/>
      <c r="W2462"/>
      <c r="X2462"/>
      <c r="Z2462" s="8"/>
      <c r="AA2462" s="8"/>
      <c r="AF2462" s="17"/>
      <c r="AG2462" s="17"/>
      <c r="AH2462" s="8"/>
    </row>
    <row r="2463" spans="13:34" x14ac:dyDescent="0.3">
      <c r="M2463" s="12"/>
      <c r="N2463"/>
      <c r="P2463" s="9"/>
      <c r="Q2463" s="9"/>
      <c r="U2463" s="8"/>
      <c r="V2463" s="10"/>
      <c r="W2463"/>
      <c r="X2463"/>
      <c r="Z2463" s="8"/>
      <c r="AA2463" s="8"/>
      <c r="AF2463" s="17"/>
      <c r="AG2463" s="17"/>
      <c r="AH2463" s="8"/>
    </row>
    <row r="2464" spans="13:34" x14ac:dyDescent="0.3">
      <c r="M2464" s="12"/>
      <c r="N2464"/>
      <c r="P2464" s="9"/>
      <c r="Q2464" s="9"/>
      <c r="U2464" s="8"/>
      <c r="V2464" s="10"/>
      <c r="W2464"/>
      <c r="X2464"/>
      <c r="Z2464" s="8"/>
      <c r="AA2464" s="8"/>
      <c r="AF2464" s="17"/>
      <c r="AG2464" s="17"/>
      <c r="AH2464" s="8"/>
    </row>
    <row r="2465" spans="13:34" x14ac:dyDescent="0.3">
      <c r="M2465" s="12"/>
      <c r="N2465"/>
      <c r="P2465" s="9"/>
      <c r="Q2465" s="9"/>
      <c r="U2465" s="8"/>
      <c r="V2465" s="10"/>
      <c r="W2465"/>
      <c r="X2465"/>
      <c r="Z2465" s="8"/>
      <c r="AA2465" s="8"/>
      <c r="AF2465" s="17"/>
      <c r="AG2465" s="17"/>
      <c r="AH2465" s="8"/>
    </row>
    <row r="2466" spans="13:34" x14ac:dyDescent="0.3">
      <c r="M2466" s="12"/>
      <c r="N2466"/>
      <c r="P2466" s="9"/>
      <c r="Q2466" s="9"/>
      <c r="U2466" s="8"/>
      <c r="V2466" s="10"/>
      <c r="W2466"/>
      <c r="X2466"/>
      <c r="Z2466" s="8"/>
      <c r="AA2466" s="8"/>
      <c r="AF2466" s="17"/>
      <c r="AG2466" s="17"/>
      <c r="AH2466" s="8"/>
    </row>
    <row r="2467" spans="13:34" x14ac:dyDescent="0.3">
      <c r="M2467" s="12"/>
      <c r="N2467"/>
      <c r="P2467" s="9"/>
      <c r="Q2467" s="9"/>
      <c r="U2467" s="8"/>
      <c r="V2467" s="10"/>
      <c r="W2467"/>
      <c r="X2467"/>
      <c r="Z2467" s="8"/>
      <c r="AA2467" s="8"/>
      <c r="AF2467" s="17"/>
      <c r="AG2467" s="17"/>
      <c r="AH2467" s="8"/>
    </row>
    <row r="2468" spans="13:34" x14ac:dyDescent="0.3">
      <c r="M2468" s="12"/>
      <c r="N2468"/>
      <c r="P2468" s="9"/>
      <c r="Q2468" s="9"/>
      <c r="U2468" s="8"/>
      <c r="V2468" s="10"/>
      <c r="W2468"/>
      <c r="X2468"/>
      <c r="Z2468" s="8"/>
      <c r="AA2468" s="8"/>
      <c r="AF2468" s="17"/>
      <c r="AG2468" s="17"/>
      <c r="AH2468" s="8"/>
    </row>
    <row r="2469" spans="13:34" x14ac:dyDescent="0.3">
      <c r="M2469" s="12"/>
      <c r="N2469"/>
      <c r="P2469" s="9"/>
      <c r="Q2469" s="9"/>
      <c r="U2469" s="8"/>
      <c r="V2469" s="10"/>
      <c r="W2469"/>
      <c r="X2469"/>
      <c r="Z2469" s="8"/>
      <c r="AA2469" s="8"/>
      <c r="AF2469" s="17"/>
      <c r="AG2469" s="17"/>
      <c r="AH2469" s="8"/>
    </row>
    <row r="2470" spans="13:34" x14ac:dyDescent="0.3">
      <c r="M2470" s="12"/>
      <c r="N2470"/>
      <c r="P2470" s="9"/>
      <c r="Q2470" s="9"/>
      <c r="U2470" s="8"/>
      <c r="V2470" s="10"/>
      <c r="W2470"/>
      <c r="X2470"/>
      <c r="Z2470" s="8"/>
      <c r="AA2470" s="8"/>
      <c r="AF2470" s="17"/>
      <c r="AG2470" s="17"/>
      <c r="AH2470" s="8"/>
    </row>
    <row r="2471" spans="13:34" x14ac:dyDescent="0.3">
      <c r="M2471" s="12"/>
      <c r="N2471"/>
      <c r="P2471" s="9"/>
      <c r="Q2471" s="9"/>
      <c r="U2471" s="8"/>
      <c r="V2471" s="10"/>
      <c r="W2471"/>
      <c r="X2471"/>
      <c r="Z2471" s="8"/>
      <c r="AA2471" s="8"/>
      <c r="AF2471" s="17"/>
      <c r="AG2471" s="17"/>
      <c r="AH2471" s="8"/>
    </row>
    <row r="2472" spans="13:34" x14ac:dyDescent="0.3">
      <c r="M2472" s="12"/>
      <c r="N2472"/>
      <c r="P2472" s="9"/>
      <c r="Q2472" s="9"/>
      <c r="U2472" s="8"/>
      <c r="V2472" s="10"/>
      <c r="W2472"/>
      <c r="X2472"/>
      <c r="Z2472" s="8"/>
      <c r="AA2472" s="8"/>
      <c r="AF2472" s="17"/>
      <c r="AG2472" s="17"/>
      <c r="AH2472" s="8"/>
    </row>
    <row r="2473" spans="13:34" x14ac:dyDescent="0.3">
      <c r="M2473" s="12"/>
      <c r="N2473"/>
      <c r="P2473" s="9"/>
      <c r="Q2473" s="9"/>
      <c r="U2473" s="8"/>
      <c r="V2473" s="10"/>
      <c r="W2473"/>
      <c r="X2473"/>
      <c r="Z2473" s="8"/>
      <c r="AA2473" s="8"/>
      <c r="AF2473" s="17"/>
      <c r="AG2473" s="17"/>
      <c r="AH2473" s="8"/>
    </row>
    <row r="2474" spans="13:34" x14ac:dyDescent="0.3">
      <c r="M2474" s="12"/>
      <c r="N2474"/>
      <c r="P2474" s="9"/>
      <c r="Q2474" s="9"/>
      <c r="U2474" s="8"/>
      <c r="V2474" s="10"/>
      <c r="W2474"/>
      <c r="X2474"/>
      <c r="Z2474" s="8"/>
      <c r="AA2474" s="8"/>
      <c r="AF2474" s="17"/>
      <c r="AG2474" s="17"/>
      <c r="AH2474" s="8"/>
    </row>
    <row r="2475" spans="13:34" x14ac:dyDescent="0.3">
      <c r="M2475" s="12"/>
      <c r="N2475"/>
      <c r="P2475" s="9"/>
      <c r="Q2475" s="9"/>
      <c r="U2475" s="8"/>
      <c r="V2475" s="10"/>
      <c r="W2475"/>
      <c r="X2475"/>
      <c r="Z2475" s="8"/>
      <c r="AA2475" s="8"/>
      <c r="AF2475" s="17"/>
      <c r="AG2475" s="17"/>
      <c r="AH2475" s="8"/>
    </row>
    <row r="2476" spans="13:34" x14ac:dyDescent="0.3">
      <c r="M2476" s="12"/>
      <c r="N2476"/>
      <c r="P2476" s="9"/>
      <c r="Q2476" s="9"/>
      <c r="U2476" s="8"/>
      <c r="V2476" s="10"/>
      <c r="W2476"/>
      <c r="X2476"/>
      <c r="Z2476" s="8"/>
      <c r="AA2476" s="8"/>
      <c r="AF2476" s="17"/>
      <c r="AG2476" s="17"/>
      <c r="AH2476" s="8"/>
    </row>
    <row r="2477" spans="13:34" x14ac:dyDescent="0.3">
      <c r="M2477" s="12"/>
      <c r="N2477"/>
      <c r="P2477" s="9"/>
      <c r="Q2477" s="9"/>
      <c r="U2477" s="8"/>
      <c r="V2477" s="10"/>
      <c r="W2477"/>
      <c r="X2477"/>
      <c r="Z2477" s="8"/>
      <c r="AA2477" s="8"/>
      <c r="AF2477" s="17"/>
      <c r="AG2477" s="17"/>
      <c r="AH2477" s="8"/>
    </row>
    <row r="2478" spans="13:34" x14ac:dyDescent="0.3">
      <c r="M2478" s="12"/>
      <c r="N2478"/>
      <c r="P2478" s="9"/>
      <c r="Q2478" s="9"/>
      <c r="U2478" s="8"/>
      <c r="V2478" s="10"/>
      <c r="W2478"/>
      <c r="X2478"/>
      <c r="Z2478" s="8"/>
      <c r="AA2478" s="8"/>
      <c r="AF2478" s="17"/>
      <c r="AG2478" s="17"/>
      <c r="AH2478" s="8"/>
    </row>
    <row r="2479" spans="13:34" x14ac:dyDescent="0.3">
      <c r="M2479" s="12"/>
      <c r="N2479"/>
      <c r="P2479" s="9"/>
      <c r="Q2479" s="9"/>
      <c r="U2479" s="8"/>
      <c r="V2479" s="10"/>
      <c r="W2479"/>
      <c r="X2479"/>
      <c r="Z2479" s="8"/>
      <c r="AA2479" s="8"/>
      <c r="AF2479" s="17"/>
      <c r="AG2479" s="17"/>
      <c r="AH2479" s="8"/>
    </row>
    <row r="2480" spans="13:34" x14ac:dyDescent="0.3">
      <c r="M2480" s="12"/>
      <c r="N2480"/>
      <c r="P2480" s="9"/>
      <c r="Q2480" s="9"/>
      <c r="U2480" s="8"/>
      <c r="V2480" s="10"/>
      <c r="W2480"/>
      <c r="X2480"/>
      <c r="Z2480" s="8"/>
      <c r="AA2480" s="8"/>
      <c r="AF2480" s="17"/>
      <c r="AG2480" s="17"/>
      <c r="AH2480" s="8"/>
    </row>
    <row r="2481" spans="13:34" x14ac:dyDescent="0.3">
      <c r="M2481" s="12"/>
      <c r="N2481"/>
      <c r="P2481" s="9"/>
      <c r="Q2481" s="9"/>
      <c r="U2481" s="8"/>
      <c r="V2481" s="10"/>
      <c r="W2481"/>
      <c r="X2481"/>
      <c r="Z2481" s="8"/>
      <c r="AA2481" s="8"/>
      <c r="AF2481" s="17"/>
      <c r="AG2481" s="17"/>
      <c r="AH2481" s="8"/>
    </row>
    <row r="2482" spans="13:34" x14ac:dyDescent="0.3">
      <c r="M2482" s="12"/>
      <c r="N2482"/>
      <c r="P2482" s="9"/>
      <c r="Q2482" s="9"/>
      <c r="U2482" s="8"/>
      <c r="V2482" s="10"/>
      <c r="W2482"/>
      <c r="X2482"/>
      <c r="Z2482" s="8"/>
      <c r="AA2482" s="8"/>
      <c r="AF2482" s="17"/>
      <c r="AG2482" s="17"/>
      <c r="AH2482" s="8"/>
    </row>
    <row r="2483" spans="13:34" x14ac:dyDescent="0.3">
      <c r="M2483" s="12"/>
      <c r="N2483"/>
      <c r="P2483" s="9"/>
      <c r="Q2483" s="9"/>
      <c r="U2483" s="8"/>
      <c r="V2483" s="10"/>
      <c r="W2483"/>
      <c r="X2483"/>
      <c r="Z2483" s="8"/>
      <c r="AA2483" s="8"/>
      <c r="AF2483" s="17"/>
      <c r="AG2483" s="17"/>
      <c r="AH2483" s="8"/>
    </row>
    <row r="2484" spans="13:34" x14ac:dyDescent="0.3">
      <c r="M2484" s="12"/>
      <c r="N2484"/>
      <c r="P2484" s="9"/>
      <c r="Q2484" s="9"/>
      <c r="U2484" s="8"/>
      <c r="V2484" s="10"/>
      <c r="W2484"/>
      <c r="X2484"/>
      <c r="Z2484" s="8"/>
      <c r="AA2484" s="8"/>
      <c r="AF2484" s="17"/>
      <c r="AG2484" s="17"/>
      <c r="AH2484" s="8"/>
    </row>
    <row r="2485" spans="13:34" x14ac:dyDescent="0.3">
      <c r="M2485" s="12"/>
      <c r="N2485"/>
      <c r="P2485" s="9"/>
      <c r="Q2485" s="9"/>
      <c r="U2485" s="8"/>
      <c r="V2485" s="10"/>
      <c r="W2485"/>
      <c r="X2485"/>
      <c r="Z2485" s="8"/>
      <c r="AA2485" s="8"/>
      <c r="AF2485" s="17"/>
      <c r="AG2485" s="17"/>
      <c r="AH2485" s="8"/>
    </row>
    <row r="2486" spans="13:34" x14ac:dyDescent="0.3">
      <c r="M2486" s="12"/>
      <c r="N2486"/>
      <c r="P2486" s="9"/>
      <c r="Q2486" s="9"/>
      <c r="U2486" s="8"/>
      <c r="V2486" s="10"/>
      <c r="W2486"/>
      <c r="X2486"/>
      <c r="Z2486" s="8"/>
      <c r="AA2486" s="8"/>
      <c r="AF2486" s="17"/>
      <c r="AG2486" s="17"/>
      <c r="AH2486" s="8"/>
    </row>
    <row r="2487" spans="13:34" x14ac:dyDescent="0.3">
      <c r="M2487" s="12"/>
      <c r="N2487"/>
      <c r="P2487" s="9"/>
      <c r="Q2487" s="9"/>
      <c r="U2487" s="8"/>
      <c r="V2487" s="10"/>
      <c r="W2487"/>
      <c r="X2487"/>
      <c r="Z2487" s="8"/>
      <c r="AA2487" s="8"/>
      <c r="AF2487" s="17"/>
      <c r="AG2487" s="17"/>
      <c r="AH2487" s="8"/>
    </row>
    <row r="2488" spans="13:34" x14ac:dyDescent="0.3">
      <c r="M2488" s="12"/>
      <c r="N2488"/>
      <c r="P2488" s="9"/>
      <c r="Q2488" s="9"/>
      <c r="U2488" s="8"/>
      <c r="V2488" s="10"/>
      <c r="W2488"/>
      <c r="X2488"/>
      <c r="Z2488" s="8"/>
      <c r="AA2488" s="8"/>
      <c r="AF2488" s="17"/>
      <c r="AG2488" s="17"/>
      <c r="AH2488" s="8"/>
    </row>
    <row r="2489" spans="13:34" x14ac:dyDescent="0.3">
      <c r="M2489" s="12"/>
      <c r="N2489"/>
      <c r="P2489" s="9"/>
      <c r="Q2489" s="9"/>
      <c r="U2489" s="8"/>
      <c r="V2489" s="10"/>
      <c r="W2489"/>
      <c r="X2489"/>
      <c r="Z2489" s="8"/>
      <c r="AA2489" s="8"/>
      <c r="AF2489" s="17"/>
      <c r="AG2489" s="17"/>
      <c r="AH2489" s="8"/>
    </row>
    <row r="2490" spans="13:34" x14ac:dyDescent="0.3">
      <c r="M2490" s="12"/>
      <c r="N2490"/>
      <c r="P2490" s="9"/>
      <c r="Q2490" s="9"/>
      <c r="U2490" s="8"/>
      <c r="V2490" s="10"/>
      <c r="W2490"/>
      <c r="X2490"/>
      <c r="Z2490" s="8"/>
      <c r="AA2490" s="8"/>
      <c r="AF2490" s="17"/>
      <c r="AG2490" s="17"/>
      <c r="AH2490" s="8"/>
    </row>
    <row r="2491" spans="13:34" x14ac:dyDescent="0.3">
      <c r="M2491" s="12"/>
      <c r="N2491"/>
      <c r="P2491" s="9"/>
      <c r="Q2491" s="9"/>
      <c r="U2491" s="8"/>
      <c r="V2491" s="10"/>
      <c r="W2491"/>
      <c r="X2491"/>
      <c r="Z2491" s="8"/>
      <c r="AA2491" s="8"/>
      <c r="AF2491" s="17"/>
      <c r="AG2491" s="17"/>
      <c r="AH2491" s="8"/>
    </row>
    <row r="2492" spans="13:34" x14ac:dyDescent="0.3">
      <c r="M2492" s="12"/>
      <c r="N2492"/>
      <c r="P2492" s="9"/>
      <c r="Q2492" s="9"/>
      <c r="U2492" s="8"/>
      <c r="V2492" s="10"/>
      <c r="W2492"/>
      <c r="X2492"/>
      <c r="Z2492" s="8"/>
      <c r="AA2492" s="8"/>
      <c r="AF2492" s="17"/>
      <c r="AG2492" s="17"/>
      <c r="AH2492" s="8"/>
    </row>
    <row r="2493" spans="13:34" x14ac:dyDescent="0.3">
      <c r="M2493" s="12"/>
      <c r="N2493"/>
      <c r="P2493" s="9"/>
      <c r="Q2493" s="9"/>
      <c r="U2493" s="8"/>
      <c r="V2493" s="10"/>
      <c r="W2493"/>
      <c r="X2493"/>
      <c r="Z2493" s="8"/>
      <c r="AA2493" s="8"/>
      <c r="AF2493" s="17"/>
      <c r="AG2493" s="17"/>
      <c r="AH2493" s="8"/>
    </row>
    <row r="2494" spans="13:34" x14ac:dyDescent="0.3">
      <c r="M2494" s="12"/>
      <c r="N2494"/>
      <c r="P2494" s="9"/>
      <c r="Q2494" s="9"/>
      <c r="U2494" s="8"/>
      <c r="V2494" s="10"/>
      <c r="W2494"/>
      <c r="X2494"/>
      <c r="Z2494" s="8"/>
      <c r="AA2494" s="8"/>
      <c r="AF2494" s="17"/>
      <c r="AG2494" s="17"/>
      <c r="AH2494" s="8"/>
    </row>
    <row r="2495" spans="13:34" x14ac:dyDescent="0.3">
      <c r="M2495" s="12"/>
      <c r="N2495"/>
      <c r="P2495" s="9"/>
      <c r="Q2495" s="9"/>
      <c r="U2495" s="8"/>
      <c r="V2495" s="10"/>
      <c r="W2495"/>
      <c r="X2495"/>
      <c r="Z2495" s="8"/>
      <c r="AA2495" s="8"/>
      <c r="AF2495" s="17"/>
      <c r="AG2495" s="17"/>
      <c r="AH2495" s="8"/>
    </row>
    <row r="2496" spans="13:34" x14ac:dyDescent="0.3">
      <c r="M2496" s="12"/>
      <c r="N2496"/>
      <c r="P2496" s="9"/>
      <c r="Q2496" s="9"/>
      <c r="U2496" s="8"/>
      <c r="V2496" s="10"/>
      <c r="W2496"/>
      <c r="X2496"/>
      <c r="Z2496" s="8"/>
      <c r="AA2496" s="8"/>
      <c r="AF2496" s="17"/>
      <c r="AG2496" s="17"/>
      <c r="AH2496" s="8"/>
    </row>
    <row r="2497" spans="13:34" x14ac:dyDescent="0.3">
      <c r="M2497" s="12"/>
      <c r="N2497"/>
      <c r="P2497" s="9"/>
      <c r="Q2497" s="9"/>
      <c r="U2497" s="8"/>
      <c r="V2497" s="10"/>
      <c r="W2497"/>
      <c r="X2497"/>
      <c r="Z2497" s="8"/>
      <c r="AA2497" s="8"/>
      <c r="AF2497" s="17"/>
      <c r="AG2497" s="17"/>
      <c r="AH2497" s="8"/>
    </row>
    <row r="2498" spans="13:34" x14ac:dyDescent="0.3">
      <c r="M2498" s="12"/>
      <c r="N2498"/>
      <c r="P2498" s="9"/>
      <c r="Q2498" s="9"/>
      <c r="U2498" s="8"/>
      <c r="V2498" s="10"/>
      <c r="W2498"/>
      <c r="X2498"/>
      <c r="Z2498" s="8"/>
      <c r="AA2498" s="8"/>
      <c r="AF2498" s="17"/>
      <c r="AG2498" s="17"/>
      <c r="AH2498" s="8"/>
    </row>
    <row r="2499" spans="13:34" x14ac:dyDescent="0.3">
      <c r="M2499" s="12"/>
      <c r="N2499"/>
      <c r="P2499" s="9"/>
      <c r="Q2499" s="9"/>
      <c r="U2499" s="8"/>
      <c r="V2499" s="10"/>
      <c r="W2499"/>
      <c r="X2499"/>
      <c r="Z2499" s="8"/>
      <c r="AA2499" s="8"/>
      <c r="AF2499" s="17"/>
      <c r="AG2499" s="17"/>
      <c r="AH2499" s="8"/>
    </row>
    <row r="2500" spans="13:34" x14ac:dyDescent="0.3">
      <c r="M2500" s="12"/>
      <c r="N2500"/>
      <c r="P2500" s="9"/>
      <c r="Q2500" s="9"/>
      <c r="U2500" s="8"/>
      <c r="V2500" s="10"/>
      <c r="W2500"/>
      <c r="X2500"/>
      <c r="Z2500" s="8"/>
      <c r="AA2500" s="8"/>
      <c r="AF2500" s="17"/>
      <c r="AG2500" s="17"/>
      <c r="AH2500" s="8"/>
    </row>
    <row r="2501" spans="13:34" x14ac:dyDescent="0.3">
      <c r="M2501" s="12"/>
      <c r="N2501"/>
      <c r="P2501" s="9"/>
      <c r="Q2501" s="9"/>
      <c r="U2501" s="8"/>
      <c r="V2501" s="10"/>
      <c r="W2501"/>
      <c r="X2501"/>
      <c r="Z2501" s="8"/>
      <c r="AA2501" s="8"/>
      <c r="AF2501" s="17"/>
      <c r="AG2501" s="17"/>
      <c r="AH2501" s="8"/>
    </row>
    <row r="2502" spans="13:34" x14ac:dyDescent="0.3">
      <c r="M2502" s="12"/>
      <c r="N2502"/>
      <c r="P2502" s="9"/>
      <c r="Q2502" s="9"/>
      <c r="U2502" s="8"/>
      <c r="V2502" s="10"/>
      <c r="W2502"/>
      <c r="X2502"/>
      <c r="Z2502" s="8"/>
      <c r="AA2502" s="8"/>
      <c r="AF2502" s="17"/>
      <c r="AG2502" s="17"/>
      <c r="AH2502" s="8"/>
    </row>
    <row r="2503" spans="13:34" x14ac:dyDescent="0.3">
      <c r="M2503" s="12"/>
      <c r="N2503"/>
      <c r="P2503" s="9"/>
      <c r="Q2503" s="9"/>
      <c r="U2503" s="8"/>
      <c r="V2503" s="10"/>
      <c r="W2503"/>
      <c r="X2503"/>
      <c r="Z2503" s="8"/>
      <c r="AA2503" s="8"/>
      <c r="AF2503" s="17"/>
      <c r="AG2503" s="17"/>
      <c r="AH2503" s="8"/>
    </row>
    <row r="2504" spans="13:34" x14ac:dyDescent="0.3">
      <c r="M2504" s="12"/>
      <c r="N2504"/>
      <c r="P2504" s="9"/>
      <c r="Q2504" s="9"/>
      <c r="U2504" s="8"/>
      <c r="V2504" s="10"/>
      <c r="W2504"/>
      <c r="X2504"/>
      <c r="Z2504" s="8"/>
      <c r="AA2504" s="8"/>
      <c r="AF2504" s="17"/>
      <c r="AG2504" s="17"/>
      <c r="AH2504" s="8"/>
    </row>
    <row r="2505" spans="13:34" x14ac:dyDescent="0.3">
      <c r="M2505" s="12"/>
      <c r="N2505"/>
      <c r="P2505" s="9"/>
      <c r="Q2505" s="9"/>
      <c r="U2505" s="8"/>
      <c r="V2505" s="10"/>
      <c r="W2505"/>
      <c r="X2505"/>
      <c r="Z2505" s="8"/>
      <c r="AA2505" s="8"/>
      <c r="AF2505" s="17"/>
      <c r="AG2505" s="17"/>
      <c r="AH2505" s="8"/>
    </row>
    <row r="2506" spans="13:34" x14ac:dyDescent="0.3">
      <c r="M2506" s="12"/>
      <c r="N2506"/>
      <c r="P2506" s="9"/>
      <c r="Q2506" s="9"/>
      <c r="U2506" s="8"/>
      <c r="V2506" s="10"/>
      <c r="W2506"/>
      <c r="X2506"/>
      <c r="Z2506" s="8"/>
      <c r="AA2506" s="8"/>
      <c r="AF2506" s="17"/>
      <c r="AG2506" s="17"/>
      <c r="AH2506" s="8"/>
    </row>
    <row r="2507" spans="13:34" x14ac:dyDescent="0.3">
      <c r="M2507" s="12"/>
      <c r="N2507"/>
      <c r="P2507" s="9"/>
      <c r="Q2507" s="9"/>
      <c r="U2507" s="8"/>
      <c r="V2507" s="10"/>
      <c r="W2507"/>
      <c r="X2507"/>
      <c r="Z2507" s="8"/>
      <c r="AA2507" s="8"/>
      <c r="AF2507" s="17"/>
      <c r="AG2507" s="17"/>
      <c r="AH2507" s="8"/>
    </row>
    <row r="2508" spans="13:34" x14ac:dyDescent="0.3">
      <c r="M2508" s="12"/>
      <c r="N2508"/>
      <c r="P2508" s="9"/>
      <c r="Q2508" s="9"/>
      <c r="U2508" s="8"/>
      <c r="V2508" s="10"/>
      <c r="W2508"/>
      <c r="X2508"/>
      <c r="Z2508" s="8"/>
      <c r="AA2508" s="8"/>
      <c r="AF2508" s="17"/>
      <c r="AG2508" s="17"/>
      <c r="AH2508" s="8"/>
    </row>
    <row r="2509" spans="13:34" x14ac:dyDescent="0.3">
      <c r="M2509" s="12"/>
      <c r="N2509"/>
      <c r="P2509" s="9"/>
      <c r="Q2509" s="9"/>
      <c r="U2509" s="8"/>
      <c r="V2509" s="10"/>
      <c r="W2509"/>
      <c r="X2509"/>
      <c r="Z2509" s="8"/>
      <c r="AA2509" s="8"/>
      <c r="AF2509" s="17"/>
      <c r="AG2509" s="17"/>
      <c r="AH2509" s="8"/>
    </row>
    <row r="2510" spans="13:34" x14ac:dyDescent="0.3">
      <c r="M2510" s="12"/>
      <c r="N2510"/>
      <c r="P2510" s="9"/>
      <c r="Q2510" s="9"/>
      <c r="U2510" s="8"/>
      <c r="V2510" s="10"/>
      <c r="W2510"/>
      <c r="X2510"/>
      <c r="Z2510" s="8"/>
      <c r="AA2510" s="8"/>
      <c r="AF2510" s="17"/>
      <c r="AG2510" s="17"/>
      <c r="AH2510" s="8"/>
    </row>
    <row r="2511" spans="13:34" x14ac:dyDescent="0.3">
      <c r="M2511" s="12"/>
      <c r="N2511"/>
      <c r="P2511" s="9"/>
      <c r="Q2511" s="9"/>
      <c r="U2511" s="8"/>
      <c r="V2511" s="10"/>
      <c r="W2511"/>
      <c r="X2511"/>
      <c r="Z2511" s="8"/>
      <c r="AA2511" s="8"/>
      <c r="AF2511" s="17"/>
      <c r="AG2511" s="17"/>
      <c r="AH2511" s="8"/>
    </row>
    <row r="2512" spans="13:34" x14ac:dyDescent="0.3">
      <c r="M2512" s="12"/>
      <c r="N2512"/>
      <c r="P2512" s="9"/>
      <c r="Q2512" s="9"/>
      <c r="U2512" s="8"/>
      <c r="V2512" s="10"/>
      <c r="W2512"/>
      <c r="X2512"/>
      <c r="Z2512" s="8"/>
      <c r="AA2512" s="8"/>
      <c r="AF2512" s="17"/>
      <c r="AG2512" s="17"/>
      <c r="AH2512" s="8"/>
    </row>
    <row r="2513" spans="13:34" x14ac:dyDescent="0.3">
      <c r="M2513" s="12"/>
      <c r="N2513"/>
      <c r="P2513" s="9"/>
      <c r="Q2513" s="9"/>
      <c r="U2513" s="8"/>
      <c r="V2513" s="10"/>
      <c r="W2513"/>
      <c r="X2513"/>
      <c r="Z2513" s="8"/>
      <c r="AA2513" s="8"/>
      <c r="AF2513" s="17"/>
      <c r="AG2513" s="17"/>
      <c r="AH2513" s="8"/>
    </row>
    <row r="2514" spans="13:34" x14ac:dyDescent="0.3">
      <c r="M2514" s="12"/>
      <c r="N2514"/>
      <c r="P2514" s="9"/>
      <c r="Q2514" s="9"/>
      <c r="U2514" s="8"/>
      <c r="V2514" s="10"/>
      <c r="W2514"/>
      <c r="X2514"/>
      <c r="Z2514" s="8"/>
      <c r="AA2514" s="8"/>
      <c r="AF2514" s="17"/>
      <c r="AG2514" s="17"/>
      <c r="AH2514" s="8"/>
    </row>
    <row r="2515" spans="13:34" x14ac:dyDescent="0.3">
      <c r="M2515" s="12"/>
      <c r="N2515"/>
      <c r="P2515" s="9"/>
      <c r="Q2515" s="9"/>
      <c r="U2515" s="8"/>
      <c r="V2515" s="10"/>
      <c r="W2515"/>
      <c r="X2515"/>
      <c r="Z2515" s="8"/>
      <c r="AA2515" s="8"/>
      <c r="AF2515" s="17"/>
      <c r="AG2515" s="17"/>
      <c r="AH2515" s="8"/>
    </row>
    <row r="2516" spans="13:34" x14ac:dyDescent="0.3">
      <c r="M2516" s="12"/>
      <c r="N2516"/>
      <c r="P2516" s="9"/>
      <c r="Q2516" s="9"/>
      <c r="U2516" s="8"/>
      <c r="V2516" s="10"/>
      <c r="W2516"/>
      <c r="X2516"/>
      <c r="Z2516" s="8"/>
      <c r="AA2516" s="8"/>
      <c r="AF2516" s="17"/>
      <c r="AG2516" s="17"/>
      <c r="AH2516" s="8"/>
    </row>
    <row r="2517" spans="13:34" x14ac:dyDescent="0.3">
      <c r="M2517" s="12"/>
      <c r="N2517"/>
      <c r="P2517" s="9"/>
      <c r="Q2517" s="9"/>
      <c r="U2517" s="8"/>
      <c r="V2517" s="10"/>
      <c r="W2517"/>
      <c r="X2517"/>
      <c r="Z2517" s="8"/>
      <c r="AA2517" s="8"/>
      <c r="AF2517" s="17"/>
      <c r="AG2517" s="17"/>
      <c r="AH2517" s="8"/>
    </row>
    <row r="2518" spans="13:34" x14ac:dyDescent="0.3">
      <c r="M2518" s="12"/>
      <c r="N2518"/>
      <c r="P2518" s="9"/>
      <c r="Q2518" s="9"/>
      <c r="U2518" s="8"/>
      <c r="V2518" s="10"/>
      <c r="W2518"/>
      <c r="X2518"/>
      <c r="Z2518" s="8"/>
      <c r="AA2518" s="8"/>
      <c r="AF2518" s="17"/>
      <c r="AG2518" s="17"/>
      <c r="AH2518" s="8"/>
    </row>
    <row r="2519" spans="13:34" x14ac:dyDescent="0.3">
      <c r="M2519" s="12"/>
      <c r="N2519"/>
      <c r="P2519" s="9"/>
      <c r="Q2519" s="9"/>
      <c r="U2519" s="8"/>
      <c r="V2519" s="10"/>
      <c r="W2519"/>
      <c r="X2519"/>
      <c r="Z2519" s="8"/>
      <c r="AA2519" s="8"/>
      <c r="AF2519" s="17"/>
      <c r="AG2519" s="17"/>
      <c r="AH2519" s="8"/>
    </row>
    <row r="2520" spans="13:34" x14ac:dyDescent="0.3">
      <c r="M2520" s="12"/>
      <c r="N2520"/>
      <c r="P2520" s="9"/>
      <c r="Q2520" s="9"/>
      <c r="U2520" s="8"/>
      <c r="V2520" s="10"/>
      <c r="W2520"/>
      <c r="X2520"/>
      <c r="Z2520" s="8"/>
      <c r="AA2520" s="8"/>
      <c r="AF2520" s="17"/>
      <c r="AG2520" s="17"/>
      <c r="AH2520" s="8"/>
    </row>
    <row r="2521" spans="13:34" x14ac:dyDescent="0.3">
      <c r="M2521" s="12"/>
      <c r="N2521"/>
      <c r="P2521" s="9"/>
      <c r="Q2521" s="9"/>
      <c r="U2521" s="8"/>
      <c r="V2521" s="10"/>
      <c r="W2521"/>
      <c r="X2521"/>
      <c r="Z2521" s="8"/>
      <c r="AA2521" s="8"/>
      <c r="AF2521" s="17"/>
      <c r="AG2521" s="17"/>
      <c r="AH2521" s="8"/>
    </row>
    <row r="2522" spans="13:34" x14ac:dyDescent="0.3">
      <c r="M2522" s="12"/>
      <c r="N2522"/>
      <c r="P2522" s="9"/>
      <c r="Q2522" s="9"/>
      <c r="U2522" s="8"/>
      <c r="V2522" s="10"/>
      <c r="W2522"/>
      <c r="X2522"/>
      <c r="Z2522" s="8"/>
      <c r="AA2522" s="8"/>
      <c r="AF2522" s="17"/>
      <c r="AG2522" s="17"/>
      <c r="AH2522" s="8"/>
    </row>
    <row r="2523" spans="13:34" x14ac:dyDescent="0.3">
      <c r="M2523" s="12"/>
      <c r="N2523"/>
      <c r="P2523" s="9"/>
      <c r="Q2523" s="9"/>
      <c r="U2523" s="8"/>
      <c r="V2523" s="10"/>
      <c r="W2523"/>
      <c r="X2523"/>
      <c r="Z2523" s="8"/>
      <c r="AA2523" s="8"/>
      <c r="AF2523" s="17"/>
      <c r="AG2523" s="17"/>
      <c r="AH2523" s="8"/>
    </row>
    <row r="2524" spans="13:34" x14ac:dyDescent="0.3">
      <c r="M2524" s="12"/>
      <c r="N2524"/>
      <c r="P2524" s="9"/>
      <c r="Q2524" s="9"/>
      <c r="U2524" s="8"/>
      <c r="V2524" s="10"/>
      <c r="W2524"/>
      <c r="X2524"/>
      <c r="Z2524" s="8"/>
      <c r="AA2524" s="8"/>
      <c r="AF2524" s="17"/>
      <c r="AG2524" s="17"/>
      <c r="AH2524" s="8"/>
    </row>
    <row r="2525" spans="13:34" x14ac:dyDescent="0.3">
      <c r="M2525" s="12"/>
      <c r="N2525"/>
      <c r="P2525" s="9"/>
      <c r="Q2525" s="9"/>
      <c r="U2525" s="8"/>
      <c r="V2525" s="10"/>
      <c r="W2525"/>
      <c r="X2525"/>
      <c r="Z2525" s="8"/>
      <c r="AA2525" s="8"/>
      <c r="AF2525" s="17"/>
      <c r="AG2525" s="17"/>
      <c r="AH2525" s="8"/>
    </row>
    <row r="2526" spans="13:34" x14ac:dyDescent="0.3">
      <c r="M2526" s="12"/>
      <c r="N2526"/>
      <c r="P2526" s="9"/>
      <c r="Q2526" s="9"/>
      <c r="U2526" s="8"/>
      <c r="V2526" s="10"/>
      <c r="W2526"/>
      <c r="X2526"/>
      <c r="Z2526" s="8"/>
      <c r="AA2526" s="8"/>
      <c r="AF2526" s="17"/>
      <c r="AG2526" s="17"/>
      <c r="AH2526" s="8"/>
    </row>
    <row r="2527" spans="13:34" x14ac:dyDescent="0.3">
      <c r="M2527" s="12"/>
      <c r="N2527"/>
      <c r="P2527" s="9"/>
      <c r="Q2527" s="9"/>
      <c r="U2527" s="8"/>
      <c r="V2527" s="10"/>
      <c r="W2527"/>
      <c r="X2527"/>
      <c r="Z2527" s="8"/>
      <c r="AA2527" s="8"/>
      <c r="AF2527" s="17"/>
      <c r="AG2527" s="17"/>
      <c r="AH2527" s="8"/>
    </row>
    <row r="2528" spans="13:34" x14ac:dyDescent="0.3">
      <c r="M2528" s="12"/>
      <c r="N2528"/>
      <c r="P2528" s="9"/>
      <c r="Q2528" s="9"/>
      <c r="U2528" s="8"/>
      <c r="V2528" s="10"/>
      <c r="W2528"/>
      <c r="X2528"/>
      <c r="Z2528" s="8"/>
      <c r="AA2528" s="8"/>
      <c r="AF2528" s="17"/>
      <c r="AG2528" s="17"/>
      <c r="AH2528" s="8"/>
    </row>
    <row r="2529" spans="13:34" x14ac:dyDescent="0.3">
      <c r="M2529" s="12"/>
      <c r="N2529"/>
      <c r="P2529" s="9"/>
      <c r="Q2529" s="9"/>
      <c r="U2529" s="8"/>
      <c r="V2529" s="10"/>
      <c r="W2529"/>
      <c r="X2529"/>
      <c r="Z2529" s="8"/>
      <c r="AA2529" s="8"/>
      <c r="AF2529" s="17"/>
      <c r="AG2529" s="17"/>
      <c r="AH2529" s="8"/>
    </row>
    <row r="2530" spans="13:34" x14ac:dyDescent="0.3">
      <c r="M2530" s="12"/>
      <c r="N2530"/>
      <c r="P2530" s="9"/>
      <c r="Q2530" s="9"/>
      <c r="U2530" s="8"/>
      <c r="V2530" s="10"/>
      <c r="W2530"/>
      <c r="X2530"/>
      <c r="Z2530" s="8"/>
      <c r="AA2530" s="8"/>
      <c r="AF2530" s="17"/>
      <c r="AG2530" s="17"/>
      <c r="AH2530" s="8"/>
    </row>
    <row r="2531" spans="13:34" x14ac:dyDescent="0.3">
      <c r="M2531" s="12"/>
      <c r="N2531"/>
      <c r="P2531" s="9"/>
      <c r="Q2531" s="9"/>
      <c r="U2531" s="8"/>
      <c r="V2531" s="10"/>
      <c r="W2531"/>
      <c r="X2531"/>
      <c r="Z2531" s="8"/>
      <c r="AA2531" s="8"/>
      <c r="AF2531" s="17"/>
      <c r="AG2531" s="17"/>
      <c r="AH2531" s="8"/>
    </row>
    <row r="2532" spans="13:34" x14ac:dyDescent="0.3">
      <c r="M2532" s="12"/>
      <c r="N2532"/>
      <c r="P2532" s="9"/>
      <c r="Q2532" s="9"/>
      <c r="U2532" s="8"/>
      <c r="V2532" s="10"/>
      <c r="W2532"/>
      <c r="X2532"/>
      <c r="Z2532" s="8"/>
      <c r="AA2532" s="8"/>
      <c r="AF2532" s="17"/>
      <c r="AG2532" s="17"/>
      <c r="AH2532" s="8"/>
    </row>
    <row r="2533" spans="13:34" x14ac:dyDescent="0.3">
      <c r="M2533" s="12"/>
      <c r="N2533"/>
      <c r="P2533" s="9"/>
      <c r="Q2533" s="9"/>
      <c r="U2533" s="8"/>
      <c r="V2533" s="10"/>
      <c r="W2533"/>
      <c r="X2533"/>
      <c r="Z2533" s="8"/>
      <c r="AA2533" s="8"/>
      <c r="AF2533" s="17"/>
      <c r="AG2533" s="17"/>
      <c r="AH2533" s="8"/>
    </row>
    <row r="2534" spans="13:34" x14ac:dyDescent="0.3">
      <c r="M2534" s="12"/>
      <c r="N2534"/>
      <c r="P2534" s="9"/>
      <c r="Q2534" s="9"/>
      <c r="U2534" s="8"/>
      <c r="V2534" s="10"/>
      <c r="W2534"/>
      <c r="X2534"/>
      <c r="Z2534" s="8"/>
      <c r="AA2534" s="8"/>
      <c r="AF2534" s="17"/>
      <c r="AG2534" s="17"/>
      <c r="AH2534" s="8"/>
    </row>
    <row r="2535" spans="13:34" x14ac:dyDescent="0.3">
      <c r="M2535" s="12"/>
      <c r="N2535"/>
      <c r="P2535" s="9"/>
      <c r="Q2535" s="9"/>
      <c r="U2535" s="8"/>
      <c r="V2535" s="10"/>
      <c r="W2535"/>
      <c r="X2535"/>
      <c r="Z2535" s="8"/>
      <c r="AA2535" s="8"/>
      <c r="AF2535" s="17"/>
      <c r="AG2535" s="17"/>
      <c r="AH2535" s="8"/>
    </row>
    <row r="2536" spans="13:34" x14ac:dyDescent="0.3">
      <c r="M2536" s="12"/>
      <c r="N2536"/>
      <c r="P2536" s="9"/>
      <c r="Q2536" s="9"/>
      <c r="U2536" s="8"/>
      <c r="V2536" s="10"/>
      <c r="W2536"/>
      <c r="X2536"/>
      <c r="Z2536" s="8"/>
      <c r="AA2536" s="8"/>
      <c r="AF2536" s="17"/>
      <c r="AG2536" s="17"/>
      <c r="AH2536" s="8"/>
    </row>
    <row r="2537" spans="13:34" x14ac:dyDescent="0.3">
      <c r="M2537" s="12"/>
      <c r="N2537"/>
      <c r="P2537" s="9"/>
      <c r="Q2537" s="9"/>
      <c r="U2537" s="8"/>
      <c r="V2537" s="10"/>
      <c r="W2537"/>
      <c r="X2537"/>
      <c r="Z2537" s="8"/>
      <c r="AA2537" s="8"/>
      <c r="AF2537" s="17"/>
      <c r="AG2537" s="17"/>
      <c r="AH2537" s="8"/>
    </row>
    <row r="2538" spans="13:34" x14ac:dyDescent="0.3">
      <c r="M2538" s="12"/>
      <c r="N2538"/>
      <c r="P2538" s="9"/>
      <c r="Q2538" s="9"/>
      <c r="U2538" s="8"/>
      <c r="V2538" s="10"/>
      <c r="W2538"/>
      <c r="X2538"/>
      <c r="Z2538" s="8"/>
      <c r="AA2538" s="8"/>
      <c r="AF2538" s="17"/>
      <c r="AG2538" s="17"/>
      <c r="AH2538" s="8"/>
    </row>
    <row r="2539" spans="13:34" x14ac:dyDescent="0.3">
      <c r="M2539" s="12"/>
      <c r="N2539"/>
      <c r="P2539" s="9"/>
      <c r="Q2539" s="9"/>
      <c r="U2539" s="8"/>
      <c r="V2539" s="10"/>
      <c r="W2539"/>
      <c r="X2539"/>
      <c r="Z2539" s="8"/>
      <c r="AA2539" s="8"/>
      <c r="AF2539" s="17"/>
      <c r="AG2539" s="17"/>
      <c r="AH2539" s="8"/>
    </row>
    <row r="2540" spans="13:34" x14ac:dyDescent="0.3">
      <c r="M2540" s="12"/>
      <c r="N2540"/>
      <c r="P2540" s="9"/>
      <c r="Q2540" s="9"/>
      <c r="U2540" s="8"/>
      <c r="V2540" s="10"/>
      <c r="W2540"/>
      <c r="X2540"/>
      <c r="Z2540" s="8"/>
      <c r="AA2540" s="8"/>
      <c r="AF2540" s="17"/>
      <c r="AG2540" s="17"/>
      <c r="AH2540" s="8"/>
    </row>
    <row r="2541" spans="13:34" x14ac:dyDescent="0.3">
      <c r="M2541" s="12"/>
      <c r="N2541"/>
      <c r="P2541" s="9"/>
      <c r="Q2541" s="9"/>
      <c r="U2541" s="8"/>
      <c r="V2541" s="10"/>
      <c r="W2541"/>
      <c r="X2541"/>
      <c r="Z2541" s="8"/>
      <c r="AA2541" s="8"/>
      <c r="AF2541" s="17"/>
      <c r="AG2541" s="17"/>
      <c r="AH2541" s="8"/>
    </row>
    <row r="2542" spans="13:34" x14ac:dyDescent="0.3">
      <c r="M2542" s="12"/>
      <c r="N2542"/>
      <c r="P2542" s="9"/>
      <c r="Q2542" s="9"/>
      <c r="U2542" s="8"/>
      <c r="V2542" s="10"/>
      <c r="W2542"/>
      <c r="X2542"/>
      <c r="Z2542" s="8"/>
      <c r="AA2542" s="8"/>
      <c r="AF2542" s="17"/>
      <c r="AG2542" s="17"/>
      <c r="AH2542" s="8"/>
    </row>
    <row r="2543" spans="13:34" x14ac:dyDescent="0.3">
      <c r="M2543" s="12"/>
      <c r="N2543"/>
      <c r="P2543" s="9"/>
      <c r="Q2543" s="9"/>
      <c r="U2543" s="8"/>
      <c r="V2543" s="10"/>
      <c r="W2543"/>
      <c r="X2543"/>
      <c r="Z2543" s="8"/>
      <c r="AA2543" s="8"/>
      <c r="AF2543" s="17"/>
      <c r="AG2543" s="17"/>
      <c r="AH2543" s="8"/>
    </row>
    <row r="2544" spans="13:34" x14ac:dyDescent="0.3">
      <c r="M2544" s="12"/>
      <c r="N2544"/>
      <c r="P2544" s="9"/>
      <c r="Q2544" s="9"/>
      <c r="U2544" s="8"/>
      <c r="V2544" s="10"/>
      <c r="W2544"/>
      <c r="X2544"/>
      <c r="Z2544" s="8"/>
      <c r="AA2544" s="8"/>
      <c r="AF2544" s="17"/>
      <c r="AG2544" s="17"/>
      <c r="AH2544" s="8"/>
    </row>
    <row r="2545" spans="13:34" x14ac:dyDescent="0.3">
      <c r="M2545" s="12"/>
      <c r="N2545"/>
      <c r="P2545" s="9"/>
      <c r="Q2545" s="9"/>
      <c r="U2545" s="8"/>
      <c r="V2545" s="10"/>
      <c r="W2545"/>
      <c r="X2545"/>
      <c r="Z2545" s="8"/>
      <c r="AA2545" s="8"/>
      <c r="AF2545" s="17"/>
      <c r="AG2545" s="17"/>
      <c r="AH2545" s="8"/>
    </row>
    <row r="2546" spans="13:34" x14ac:dyDescent="0.3">
      <c r="M2546" s="12"/>
      <c r="N2546"/>
      <c r="P2546" s="9"/>
      <c r="Q2546" s="9"/>
      <c r="U2546" s="8"/>
      <c r="V2546" s="10"/>
      <c r="W2546"/>
      <c r="X2546"/>
      <c r="Z2546" s="8"/>
      <c r="AA2546" s="8"/>
      <c r="AF2546" s="17"/>
      <c r="AG2546" s="17"/>
      <c r="AH2546" s="8"/>
    </row>
    <row r="2547" spans="13:34" x14ac:dyDescent="0.3">
      <c r="M2547" s="12"/>
      <c r="N2547"/>
      <c r="P2547" s="9"/>
      <c r="Q2547" s="9"/>
      <c r="U2547" s="8"/>
      <c r="V2547" s="10"/>
      <c r="W2547"/>
      <c r="X2547"/>
      <c r="Z2547" s="8"/>
      <c r="AA2547" s="8"/>
      <c r="AF2547" s="17"/>
      <c r="AG2547" s="17"/>
      <c r="AH2547" s="8"/>
    </row>
    <row r="2548" spans="13:34" x14ac:dyDescent="0.3">
      <c r="M2548" s="12"/>
      <c r="N2548"/>
      <c r="P2548" s="9"/>
      <c r="Q2548" s="9"/>
      <c r="U2548" s="8"/>
      <c r="V2548" s="10"/>
      <c r="W2548"/>
      <c r="X2548"/>
      <c r="Z2548" s="8"/>
      <c r="AA2548" s="8"/>
      <c r="AF2548" s="17"/>
      <c r="AG2548" s="17"/>
      <c r="AH2548" s="8"/>
    </row>
    <row r="2549" spans="13:34" x14ac:dyDescent="0.3">
      <c r="M2549" s="12"/>
      <c r="N2549"/>
      <c r="P2549" s="9"/>
      <c r="Q2549" s="9"/>
      <c r="U2549" s="8"/>
      <c r="V2549" s="10"/>
      <c r="W2549"/>
      <c r="X2549"/>
      <c r="Z2549" s="8"/>
      <c r="AA2549" s="8"/>
      <c r="AF2549" s="17"/>
      <c r="AG2549" s="17"/>
      <c r="AH2549" s="8"/>
    </row>
    <row r="2550" spans="13:34" x14ac:dyDescent="0.3">
      <c r="M2550" s="12"/>
      <c r="N2550"/>
      <c r="P2550" s="9"/>
      <c r="Q2550" s="9"/>
      <c r="U2550" s="8"/>
      <c r="V2550" s="10"/>
      <c r="W2550"/>
      <c r="X2550"/>
      <c r="Z2550" s="8"/>
      <c r="AA2550" s="8"/>
      <c r="AF2550" s="17"/>
      <c r="AG2550" s="17"/>
      <c r="AH2550" s="8"/>
    </row>
    <row r="2551" spans="13:34" x14ac:dyDescent="0.3">
      <c r="M2551" s="12"/>
      <c r="N2551"/>
      <c r="P2551" s="9"/>
      <c r="Q2551" s="9"/>
      <c r="U2551" s="8"/>
      <c r="V2551" s="10"/>
      <c r="W2551"/>
      <c r="X2551"/>
      <c r="Z2551" s="8"/>
      <c r="AA2551" s="8"/>
      <c r="AF2551" s="17"/>
      <c r="AG2551" s="17"/>
      <c r="AH2551" s="8"/>
    </row>
    <row r="2552" spans="13:34" x14ac:dyDescent="0.3">
      <c r="M2552" s="12"/>
      <c r="N2552"/>
      <c r="P2552" s="9"/>
      <c r="Q2552" s="9"/>
      <c r="U2552" s="8"/>
      <c r="V2552" s="10"/>
      <c r="W2552"/>
      <c r="X2552"/>
      <c r="Z2552" s="8"/>
      <c r="AA2552" s="8"/>
      <c r="AF2552" s="17"/>
      <c r="AG2552" s="17"/>
      <c r="AH2552" s="8"/>
    </row>
    <row r="2553" spans="13:34" x14ac:dyDescent="0.3">
      <c r="M2553" s="12"/>
      <c r="N2553"/>
      <c r="P2553" s="9"/>
      <c r="Q2553" s="9"/>
      <c r="U2553" s="8"/>
      <c r="V2553" s="10"/>
      <c r="W2553"/>
      <c r="X2553"/>
      <c r="Z2553" s="8"/>
      <c r="AA2553" s="8"/>
      <c r="AF2553" s="17"/>
      <c r="AG2553" s="17"/>
      <c r="AH2553" s="8"/>
    </row>
    <row r="2554" spans="13:34" x14ac:dyDescent="0.3">
      <c r="M2554" s="12"/>
      <c r="N2554"/>
      <c r="P2554" s="9"/>
      <c r="Q2554" s="9"/>
      <c r="U2554" s="8"/>
      <c r="V2554" s="10"/>
      <c r="W2554"/>
      <c r="X2554"/>
      <c r="Z2554" s="8"/>
      <c r="AA2554" s="8"/>
      <c r="AF2554" s="17"/>
      <c r="AG2554" s="17"/>
      <c r="AH2554" s="8"/>
    </row>
    <row r="2555" spans="13:34" x14ac:dyDescent="0.3">
      <c r="M2555" s="12"/>
      <c r="N2555"/>
      <c r="P2555" s="9"/>
      <c r="Q2555" s="9"/>
      <c r="U2555" s="8"/>
      <c r="V2555" s="10"/>
      <c r="W2555"/>
      <c r="X2555"/>
      <c r="Z2555" s="8"/>
      <c r="AA2555" s="8"/>
      <c r="AF2555" s="17"/>
      <c r="AG2555" s="17"/>
      <c r="AH2555" s="8"/>
    </row>
    <row r="2556" spans="13:34" x14ac:dyDescent="0.3">
      <c r="M2556" s="12"/>
      <c r="N2556"/>
      <c r="P2556" s="9"/>
      <c r="Q2556" s="9"/>
      <c r="U2556" s="8"/>
      <c r="V2556" s="10"/>
      <c r="W2556"/>
      <c r="X2556"/>
      <c r="Z2556" s="8"/>
      <c r="AA2556" s="8"/>
      <c r="AF2556" s="17"/>
      <c r="AG2556" s="17"/>
      <c r="AH2556" s="8"/>
    </row>
    <row r="2557" spans="13:34" x14ac:dyDescent="0.3">
      <c r="M2557" s="12"/>
      <c r="N2557"/>
      <c r="P2557" s="9"/>
      <c r="Q2557" s="9"/>
      <c r="U2557" s="8"/>
      <c r="V2557" s="10"/>
      <c r="W2557"/>
      <c r="X2557"/>
      <c r="Z2557" s="8"/>
      <c r="AA2557" s="8"/>
      <c r="AF2557" s="17"/>
      <c r="AG2557" s="17"/>
      <c r="AH2557" s="8"/>
    </row>
    <row r="2558" spans="13:34" x14ac:dyDescent="0.3">
      <c r="M2558" s="12"/>
      <c r="N2558"/>
      <c r="P2558" s="9"/>
      <c r="Q2558" s="9"/>
      <c r="U2558" s="8"/>
      <c r="V2558" s="10"/>
      <c r="W2558"/>
      <c r="X2558"/>
      <c r="Z2558" s="8"/>
      <c r="AA2558" s="8"/>
      <c r="AF2558" s="17"/>
      <c r="AG2558" s="17"/>
      <c r="AH2558" s="8"/>
    </row>
    <row r="2559" spans="13:34" x14ac:dyDescent="0.3">
      <c r="M2559" s="12"/>
      <c r="N2559"/>
      <c r="P2559" s="9"/>
      <c r="Q2559" s="9"/>
      <c r="U2559" s="8"/>
      <c r="V2559" s="10"/>
      <c r="W2559"/>
      <c r="X2559"/>
      <c r="Z2559" s="8"/>
      <c r="AA2559" s="8"/>
      <c r="AF2559" s="17"/>
      <c r="AG2559" s="17"/>
      <c r="AH2559" s="8"/>
    </row>
    <row r="2560" spans="13:34" x14ac:dyDescent="0.3">
      <c r="M2560" s="12"/>
      <c r="N2560"/>
      <c r="P2560" s="9"/>
      <c r="Q2560" s="9"/>
      <c r="U2560" s="8"/>
      <c r="V2560" s="10"/>
      <c r="W2560"/>
      <c r="X2560"/>
      <c r="Z2560" s="8"/>
      <c r="AA2560" s="8"/>
      <c r="AF2560" s="17"/>
      <c r="AG2560" s="17"/>
      <c r="AH2560" s="8"/>
    </row>
    <row r="2561" spans="13:34" x14ac:dyDescent="0.3">
      <c r="M2561" s="12"/>
      <c r="N2561"/>
      <c r="P2561" s="9"/>
      <c r="Q2561" s="9"/>
      <c r="U2561" s="8"/>
      <c r="V2561" s="10"/>
      <c r="W2561"/>
      <c r="X2561"/>
      <c r="Z2561" s="8"/>
      <c r="AA2561" s="8"/>
      <c r="AF2561" s="17"/>
      <c r="AG2561" s="17"/>
      <c r="AH2561" s="8"/>
    </row>
    <row r="2562" spans="13:34" x14ac:dyDescent="0.3">
      <c r="M2562" s="12"/>
      <c r="N2562"/>
      <c r="P2562" s="9"/>
      <c r="Q2562" s="9"/>
      <c r="U2562" s="8"/>
      <c r="V2562" s="10"/>
      <c r="W2562"/>
      <c r="X2562"/>
      <c r="Z2562" s="8"/>
      <c r="AA2562" s="8"/>
      <c r="AF2562" s="17"/>
      <c r="AG2562" s="17"/>
      <c r="AH2562" s="8"/>
    </row>
    <row r="2563" spans="13:34" x14ac:dyDescent="0.3">
      <c r="M2563" s="12"/>
      <c r="N2563"/>
      <c r="P2563" s="9"/>
      <c r="Q2563" s="9"/>
      <c r="U2563" s="8"/>
      <c r="V2563" s="10"/>
      <c r="W2563"/>
      <c r="X2563"/>
      <c r="Z2563" s="8"/>
      <c r="AA2563" s="8"/>
      <c r="AF2563" s="17"/>
      <c r="AG2563" s="17"/>
      <c r="AH2563" s="8"/>
    </row>
    <row r="2564" spans="13:34" x14ac:dyDescent="0.3">
      <c r="M2564" s="12"/>
      <c r="N2564"/>
      <c r="P2564" s="9"/>
      <c r="Q2564" s="9"/>
      <c r="U2564" s="8"/>
      <c r="V2564" s="10"/>
      <c r="W2564"/>
      <c r="X2564"/>
      <c r="Z2564" s="8"/>
      <c r="AA2564" s="8"/>
      <c r="AF2564" s="17"/>
      <c r="AG2564" s="17"/>
      <c r="AH2564" s="8"/>
    </row>
    <row r="2565" spans="13:34" x14ac:dyDescent="0.3">
      <c r="M2565" s="12"/>
      <c r="N2565"/>
      <c r="P2565" s="9"/>
      <c r="Q2565" s="9"/>
      <c r="U2565" s="8"/>
      <c r="V2565" s="10"/>
      <c r="W2565"/>
      <c r="X2565"/>
      <c r="Z2565" s="8"/>
      <c r="AA2565" s="8"/>
      <c r="AF2565" s="17"/>
      <c r="AG2565" s="17"/>
      <c r="AH2565" s="8"/>
    </row>
    <row r="2566" spans="13:34" x14ac:dyDescent="0.3">
      <c r="M2566" s="12"/>
      <c r="N2566"/>
      <c r="P2566" s="9"/>
      <c r="Q2566" s="9"/>
      <c r="U2566" s="8"/>
      <c r="V2566" s="10"/>
      <c r="W2566"/>
      <c r="X2566"/>
      <c r="Z2566" s="8"/>
      <c r="AA2566" s="8"/>
      <c r="AF2566" s="17"/>
      <c r="AG2566" s="17"/>
      <c r="AH2566" s="8"/>
    </row>
    <row r="2567" spans="13:34" x14ac:dyDescent="0.3">
      <c r="M2567" s="12"/>
      <c r="N2567"/>
      <c r="P2567" s="9"/>
      <c r="Q2567" s="9"/>
      <c r="U2567" s="8"/>
      <c r="V2567" s="10"/>
      <c r="W2567"/>
      <c r="X2567"/>
      <c r="Z2567" s="8"/>
      <c r="AA2567" s="8"/>
      <c r="AF2567" s="17"/>
      <c r="AG2567" s="17"/>
      <c r="AH2567" s="8"/>
    </row>
    <row r="2568" spans="13:34" x14ac:dyDescent="0.3">
      <c r="M2568" s="12"/>
      <c r="N2568"/>
      <c r="P2568" s="9"/>
      <c r="Q2568" s="9"/>
      <c r="U2568" s="8"/>
      <c r="V2568" s="10"/>
      <c r="W2568"/>
      <c r="X2568"/>
      <c r="Z2568" s="8"/>
      <c r="AA2568" s="8"/>
      <c r="AF2568" s="17"/>
      <c r="AG2568" s="17"/>
      <c r="AH2568" s="8"/>
    </row>
    <row r="2569" spans="13:34" x14ac:dyDescent="0.3">
      <c r="M2569" s="12"/>
      <c r="N2569"/>
      <c r="P2569" s="9"/>
      <c r="Q2569" s="9"/>
      <c r="U2569" s="8"/>
      <c r="V2569" s="10"/>
      <c r="W2569"/>
      <c r="X2569"/>
      <c r="Z2569" s="8"/>
      <c r="AA2569" s="8"/>
      <c r="AF2569" s="17"/>
      <c r="AG2569" s="17"/>
      <c r="AH2569" s="8"/>
    </row>
    <row r="2570" spans="13:34" x14ac:dyDescent="0.3">
      <c r="M2570" s="12"/>
      <c r="N2570"/>
      <c r="P2570" s="9"/>
      <c r="Q2570" s="9"/>
      <c r="U2570" s="8"/>
      <c r="V2570" s="10"/>
      <c r="W2570"/>
      <c r="X2570"/>
      <c r="Z2570" s="8"/>
      <c r="AA2570" s="8"/>
      <c r="AF2570" s="17"/>
      <c r="AG2570" s="17"/>
      <c r="AH2570" s="8"/>
    </row>
    <row r="2571" spans="13:34" x14ac:dyDescent="0.3">
      <c r="M2571" s="12"/>
      <c r="N2571"/>
      <c r="P2571" s="9"/>
      <c r="Q2571" s="9"/>
      <c r="U2571" s="8"/>
      <c r="V2571" s="10"/>
      <c r="W2571"/>
      <c r="X2571"/>
      <c r="Z2571" s="8"/>
      <c r="AA2571" s="8"/>
      <c r="AF2571" s="17"/>
      <c r="AG2571" s="17"/>
      <c r="AH2571" s="8"/>
    </row>
    <row r="2572" spans="13:34" x14ac:dyDescent="0.3">
      <c r="M2572" s="12"/>
      <c r="N2572"/>
      <c r="P2572" s="9"/>
      <c r="Q2572" s="9"/>
      <c r="U2572" s="8"/>
      <c r="V2572" s="10"/>
      <c r="W2572"/>
      <c r="X2572"/>
      <c r="Z2572" s="8"/>
      <c r="AA2572" s="8"/>
      <c r="AF2572" s="17"/>
      <c r="AG2572" s="17"/>
      <c r="AH2572" s="8"/>
    </row>
    <row r="2573" spans="13:34" x14ac:dyDescent="0.3">
      <c r="M2573" s="12"/>
      <c r="N2573"/>
      <c r="P2573" s="9"/>
      <c r="Q2573" s="9"/>
      <c r="U2573" s="8"/>
      <c r="V2573" s="10"/>
      <c r="W2573"/>
      <c r="X2573"/>
      <c r="Z2573" s="8"/>
      <c r="AA2573" s="8"/>
      <c r="AF2573" s="17"/>
      <c r="AG2573" s="17"/>
      <c r="AH2573" s="8"/>
    </row>
    <row r="2574" spans="13:34" x14ac:dyDescent="0.3">
      <c r="M2574" s="12"/>
      <c r="N2574"/>
      <c r="P2574" s="9"/>
      <c r="Q2574" s="9"/>
      <c r="U2574" s="8"/>
      <c r="V2574" s="10"/>
      <c r="W2574"/>
      <c r="X2574"/>
      <c r="Z2574" s="8"/>
      <c r="AA2574" s="8"/>
      <c r="AF2574" s="17"/>
      <c r="AG2574" s="17"/>
      <c r="AH2574" s="8"/>
    </row>
    <row r="2575" spans="13:34" x14ac:dyDescent="0.3">
      <c r="M2575" s="12"/>
      <c r="N2575"/>
      <c r="P2575" s="9"/>
      <c r="Q2575" s="9"/>
      <c r="U2575" s="8"/>
      <c r="V2575" s="10"/>
      <c r="W2575"/>
      <c r="X2575"/>
      <c r="Z2575" s="8"/>
      <c r="AA2575" s="8"/>
      <c r="AF2575" s="17"/>
      <c r="AG2575" s="17"/>
      <c r="AH2575" s="8"/>
    </row>
    <row r="2576" spans="13:34" x14ac:dyDescent="0.3">
      <c r="M2576" s="12"/>
      <c r="N2576"/>
      <c r="P2576" s="9"/>
      <c r="Q2576" s="9"/>
      <c r="U2576" s="8"/>
      <c r="V2576" s="10"/>
      <c r="W2576"/>
      <c r="X2576"/>
      <c r="Z2576" s="8"/>
      <c r="AA2576" s="8"/>
      <c r="AF2576" s="17"/>
      <c r="AG2576" s="17"/>
      <c r="AH2576" s="8"/>
    </row>
    <row r="2577" spans="13:34" x14ac:dyDescent="0.3">
      <c r="M2577" s="12"/>
      <c r="N2577"/>
      <c r="P2577" s="9"/>
      <c r="Q2577" s="9"/>
      <c r="U2577" s="8"/>
      <c r="V2577" s="10"/>
      <c r="W2577"/>
      <c r="X2577"/>
      <c r="Z2577" s="8"/>
      <c r="AA2577" s="8"/>
      <c r="AF2577" s="17"/>
      <c r="AG2577" s="17"/>
      <c r="AH2577" s="8"/>
    </row>
    <row r="2578" spans="13:34" x14ac:dyDescent="0.3">
      <c r="M2578" s="12"/>
      <c r="N2578"/>
      <c r="P2578" s="9"/>
      <c r="Q2578" s="9"/>
      <c r="U2578" s="8"/>
      <c r="V2578" s="10"/>
      <c r="W2578"/>
      <c r="X2578"/>
      <c r="Z2578" s="8"/>
      <c r="AA2578" s="8"/>
      <c r="AF2578" s="17"/>
      <c r="AG2578" s="17"/>
      <c r="AH2578" s="8"/>
    </row>
    <row r="2579" spans="13:34" x14ac:dyDescent="0.3">
      <c r="M2579" s="12"/>
      <c r="N2579"/>
      <c r="P2579" s="9"/>
      <c r="Q2579" s="9"/>
      <c r="U2579" s="8"/>
      <c r="V2579" s="10"/>
      <c r="W2579"/>
      <c r="X2579"/>
      <c r="Z2579" s="8"/>
      <c r="AA2579" s="8"/>
      <c r="AF2579" s="17"/>
      <c r="AG2579" s="17"/>
      <c r="AH2579" s="8"/>
    </row>
    <row r="2580" spans="13:34" x14ac:dyDescent="0.3">
      <c r="M2580" s="12"/>
      <c r="N2580"/>
      <c r="P2580" s="9"/>
      <c r="Q2580" s="9"/>
      <c r="U2580" s="8"/>
      <c r="V2580" s="10"/>
      <c r="W2580"/>
      <c r="X2580"/>
      <c r="Z2580" s="8"/>
      <c r="AA2580" s="8"/>
      <c r="AF2580" s="17"/>
      <c r="AG2580" s="17"/>
      <c r="AH2580" s="8"/>
    </row>
    <row r="2581" spans="13:34" x14ac:dyDescent="0.3">
      <c r="M2581" s="12"/>
      <c r="N2581"/>
      <c r="P2581" s="9"/>
      <c r="Q2581" s="9"/>
      <c r="U2581" s="8"/>
      <c r="V2581" s="10"/>
      <c r="W2581"/>
      <c r="X2581"/>
      <c r="Z2581" s="8"/>
      <c r="AA2581" s="8"/>
      <c r="AF2581" s="17"/>
      <c r="AG2581" s="17"/>
      <c r="AH2581" s="8"/>
    </row>
    <row r="2582" spans="13:34" x14ac:dyDescent="0.3">
      <c r="M2582" s="12"/>
      <c r="N2582"/>
      <c r="P2582" s="9"/>
      <c r="Q2582" s="9"/>
      <c r="U2582" s="8"/>
      <c r="V2582" s="10"/>
      <c r="W2582"/>
      <c r="X2582"/>
      <c r="Z2582" s="8"/>
      <c r="AA2582" s="8"/>
      <c r="AF2582" s="17"/>
      <c r="AG2582" s="17"/>
      <c r="AH2582" s="8"/>
    </row>
    <row r="2583" spans="13:34" x14ac:dyDescent="0.3">
      <c r="M2583" s="12"/>
      <c r="N2583"/>
      <c r="P2583" s="9"/>
      <c r="Q2583" s="9"/>
      <c r="U2583" s="8"/>
      <c r="V2583" s="10"/>
      <c r="W2583"/>
      <c r="X2583"/>
      <c r="Z2583" s="8"/>
      <c r="AA2583" s="8"/>
      <c r="AF2583" s="17"/>
      <c r="AG2583" s="17"/>
      <c r="AH2583" s="8"/>
    </row>
    <row r="2584" spans="13:34" x14ac:dyDescent="0.3">
      <c r="M2584" s="12"/>
      <c r="N2584"/>
      <c r="P2584" s="9"/>
      <c r="Q2584" s="9"/>
      <c r="U2584" s="8"/>
      <c r="V2584" s="10"/>
      <c r="W2584"/>
      <c r="X2584"/>
      <c r="Z2584" s="8"/>
      <c r="AA2584" s="8"/>
      <c r="AF2584" s="17"/>
      <c r="AG2584" s="17"/>
      <c r="AH2584" s="8"/>
    </row>
    <row r="2585" spans="13:34" x14ac:dyDescent="0.3">
      <c r="M2585" s="12"/>
      <c r="N2585"/>
      <c r="P2585" s="9"/>
      <c r="Q2585" s="9"/>
      <c r="U2585" s="8"/>
      <c r="V2585" s="10"/>
      <c r="W2585"/>
      <c r="X2585"/>
      <c r="Z2585" s="8"/>
      <c r="AA2585" s="8"/>
      <c r="AF2585" s="17"/>
      <c r="AG2585" s="17"/>
      <c r="AH2585" s="8"/>
    </row>
    <row r="2586" spans="13:34" x14ac:dyDescent="0.3">
      <c r="M2586" s="12"/>
      <c r="N2586"/>
      <c r="P2586" s="9"/>
      <c r="Q2586" s="9"/>
      <c r="U2586" s="8"/>
      <c r="V2586" s="10"/>
      <c r="W2586"/>
      <c r="X2586"/>
      <c r="Z2586" s="8"/>
      <c r="AA2586" s="8"/>
      <c r="AF2586" s="17"/>
      <c r="AG2586" s="17"/>
      <c r="AH2586" s="8"/>
    </row>
    <row r="2587" spans="13:34" x14ac:dyDescent="0.3">
      <c r="M2587" s="12"/>
      <c r="N2587"/>
      <c r="P2587" s="9"/>
      <c r="Q2587" s="9"/>
      <c r="U2587" s="8"/>
      <c r="V2587" s="10"/>
      <c r="W2587"/>
      <c r="X2587"/>
      <c r="Z2587" s="8"/>
      <c r="AA2587" s="8"/>
      <c r="AF2587" s="17"/>
      <c r="AG2587" s="17"/>
      <c r="AH2587" s="8"/>
    </row>
    <row r="2588" spans="13:34" x14ac:dyDescent="0.3">
      <c r="M2588" s="12"/>
      <c r="N2588"/>
      <c r="P2588" s="9"/>
      <c r="Q2588" s="9"/>
      <c r="U2588" s="8"/>
      <c r="V2588" s="10"/>
      <c r="W2588"/>
      <c r="X2588"/>
      <c r="Z2588" s="8"/>
      <c r="AA2588" s="8"/>
      <c r="AF2588" s="17"/>
      <c r="AG2588" s="17"/>
      <c r="AH2588" s="8"/>
    </row>
    <row r="2589" spans="13:34" x14ac:dyDescent="0.3">
      <c r="M2589" s="12"/>
      <c r="N2589"/>
      <c r="P2589" s="9"/>
      <c r="Q2589" s="9"/>
      <c r="U2589" s="8"/>
      <c r="V2589" s="10"/>
      <c r="W2589"/>
      <c r="X2589"/>
      <c r="Z2589" s="8"/>
      <c r="AA2589" s="8"/>
      <c r="AF2589" s="17"/>
      <c r="AG2589" s="17"/>
      <c r="AH2589" s="8"/>
    </row>
    <row r="2590" spans="13:34" x14ac:dyDescent="0.3">
      <c r="M2590" s="12"/>
      <c r="N2590"/>
      <c r="P2590" s="9"/>
      <c r="Q2590" s="9"/>
      <c r="U2590" s="8"/>
      <c r="V2590" s="10"/>
      <c r="W2590"/>
      <c r="X2590"/>
      <c r="Z2590" s="8"/>
      <c r="AA2590" s="8"/>
      <c r="AF2590" s="17"/>
      <c r="AG2590" s="17"/>
      <c r="AH2590" s="8"/>
    </row>
    <row r="2591" spans="13:34" x14ac:dyDescent="0.3">
      <c r="M2591" s="12"/>
      <c r="N2591"/>
      <c r="P2591" s="9"/>
      <c r="Q2591" s="9"/>
      <c r="U2591" s="8"/>
      <c r="V2591" s="10"/>
      <c r="W2591"/>
      <c r="X2591"/>
      <c r="Z2591" s="8"/>
      <c r="AA2591" s="8"/>
      <c r="AF2591" s="17"/>
      <c r="AG2591" s="17"/>
      <c r="AH2591" s="8"/>
    </row>
    <row r="2592" spans="13:34" x14ac:dyDescent="0.3">
      <c r="M2592" s="12"/>
      <c r="N2592"/>
      <c r="P2592" s="9"/>
      <c r="Q2592" s="9"/>
      <c r="U2592" s="8"/>
      <c r="V2592" s="10"/>
      <c r="W2592"/>
      <c r="X2592"/>
      <c r="Z2592" s="8"/>
      <c r="AA2592" s="8"/>
      <c r="AF2592" s="17"/>
      <c r="AG2592" s="17"/>
      <c r="AH2592" s="8"/>
    </row>
    <row r="2593" spans="13:34" x14ac:dyDescent="0.3">
      <c r="M2593" s="12"/>
      <c r="N2593"/>
      <c r="P2593" s="9"/>
      <c r="Q2593" s="9"/>
      <c r="U2593" s="8"/>
      <c r="V2593" s="10"/>
      <c r="W2593"/>
      <c r="X2593"/>
      <c r="Z2593" s="8"/>
      <c r="AA2593" s="8"/>
      <c r="AF2593" s="17"/>
      <c r="AG2593" s="17"/>
      <c r="AH2593" s="8"/>
    </row>
    <row r="2594" spans="13:34" x14ac:dyDescent="0.3">
      <c r="M2594" s="12"/>
      <c r="N2594"/>
      <c r="P2594" s="9"/>
      <c r="Q2594" s="9"/>
      <c r="U2594" s="8"/>
      <c r="V2594" s="10"/>
      <c r="W2594"/>
      <c r="X2594"/>
      <c r="Z2594" s="8"/>
      <c r="AA2594" s="8"/>
      <c r="AF2594" s="17"/>
      <c r="AG2594" s="17"/>
      <c r="AH2594" s="8"/>
    </row>
    <row r="2595" spans="13:34" x14ac:dyDescent="0.3">
      <c r="M2595" s="12"/>
      <c r="N2595"/>
      <c r="P2595" s="9"/>
      <c r="Q2595" s="9"/>
      <c r="U2595" s="8"/>
      <c r="V2595" s="10"/>
      <c r="W2595"/>
      <c r="X2595"/>
      <c r="Z2595" s="8"/>
      <c r="AA2595" s="8"/>
      <c r="AF2595" s="17"/>
      <c r="AG2595" s="17"/>
      <c r="AH2595" s="8"/>
    </row>
    <row r="2596" spans="13:34" x14ac:dyDescent="0.3">
      <c r="M2596" s="12"/>
      <c r="N2596"/>
      <c r="P2596" s="9"/>
      <c r="Q2596" s="9"/>
      <c r="U2596" s="8"/>
      <c r="V2596" s="10"/>
      <c r="W2596"/>
      <c r="X2596"/>
      <c r="Z2596" s="8"/>
      <c r="AA2596" s="8"/>
      <c r="AF2596" s="17"/>
      <c r="AG2596" s="17"/>
      <c r="AH2596" s="8"/>
    </row>
    <row r="2597" spans="13:34" x14ac:dyDescent="0.3">
      <c r="M2597" s="12"/>
      <c r="N2597"/>
      <c r="P2597" s="9"/>
      <c r="Q2597" s="9"/>
      <c r="U2597" s="8"/>
      <c r="V2597" s="10"/>
      <c r="W2597"/>
      <c r="X2597"/>
      <c r="Z2597" s="8"/>
      <c r="AA2597" s="8"/>
      <c r="AF2597" s="17"/>
      <c r="AG2597" s="17"/>
      <c r="AH2597" s="8"/>
    </row>
    <row r="2598" spans="13:34" x14ac:dyDescent="0.3">
      <c r="M2598" s="12"/>
      <c r="N2598"/>
      <c r="P2598" s="9"/>
      <c r="Q2598" s="9"/>
      <c r="U2598" s="8"/>
      <c r="V2598" s="10"/>
      <c r="W2598"/>
      <c r="X2598"/>
      <c r="Z2598" s="8"/>
      <c r="AA2598" s="8"/>
      <c r="AF2598" s="17"/>
      <c r="AG2598" s="17"/>
      <c r="AH2598" s="8"/>
    </row>
    <row r="2599" spans="13:34" x14ac:dyDescent="0.3">
      <c r="M2599" s="12"/>
      <c r="N2599"/>
      <c r="P2599" s="9"/>
      <c r="Q2599" s="9"/>
      <c r="U2599" s="8"/>
      <c r="V2599" s="10"/>
      <c r="W2599"/>
      <c r="X2599"/>
      <c r="Z2599" s="8"/>
      <c r="AA2599" s="8"/>
      <c r="AF2599" s="17"/>
      <c r="AG2599" s="17"/>
      <c r="AH2599" s="8"/>
    </row>
    <row r="2600" spans="13:34" x14ac:dyDescent="0.3">
      <c r="M2600" s="12"/>
      <c r="N2600"/>
      <c r="P2600" s="9"/>
      <c r="Q2600" s="9"/>
      <c r="U2600" s="8"/>
      <c r="V2600" s="10"/>
      <c r="W2600"/>
      <c r="X2600"/>
      <c r="Z2600" s="8"/>
      <c r="AA2600" s="8"/>
      <c r="AF2600" s="17"/>
      <c r="AG2600" s="17"/>
      <c r="AH2600" s="8"/>
    </row>
    <row r="2601" spans="13:34" x14ac:dyDescent="0.3">
      <c r="M2601" s="12"/>
      <c r="N2601"/>
      <c r="P2601" s="9"/>
      <c r="Q2601" s="9"/>
      <c r="U2601" s="8"/>
      <c r="V2601" s="10"/>
      <c r="W2601"/>
      <c r="X2601"/>
      <c r="Z2601" s="8"/>
      <c r="AA2601" s="8"/>
      <c r="AF2601" s="17"/>
      <c r="AG2601" s="17"/>
      <c r="AH2601" s="8"/>
    </row>
    <row r="2602" spans="13:34" x14ac:dyDescent="0.3">
      <c r="M2602" s="12"/>
      <c r="N2602"/>
      <c r="P2602" s="9"/>
      <c r="Q2602" s="9"/>
      <c r="U2602" s="8"/>
      <c r="V2602" s="10"/>
      <c r="W2602"/>
      <c r="X2602"/>
      <c r="Z2602" s="8"/>
      <c r="AA2602" s="8"/>
      <c r="AF2602" s="17"/>
      <c r="AG2602" s="17"/>
      <c r="AH2602" s="8"/>
    </row>
    <row r="2603" spans="13:34" x14ac:dyDescent="0.3">
      <c r="M2603" s="12"/>
      <c r="N2603"/>
      <c r="P2603" s="9"/>
      <c r="Q2603" s="9"/>
      <c r="U2603" s="8"/>
      <c r="V2603" s="10"/>
      <c r="W2603"/>
      <c r="X2603"/>
      <c r="Z2603" s="8"/>
      <c r="AA2603" s="8"/>
      <c r="AF2603" s="17"/>
      <c r="AG2603" s="17"/>
      <c r="AH2603" s="8"/>
    </row>
    <row r="2604" spans="13:34" x14ac:dyDescent="0.3">
      <c r="M2604" s="12"/>
      <c r="N2604"/>
      <c r="P2604" s="9"/>
      <c r="Q2604" s="9"/>
      <c r="U2604" s="8"/>
      <c r="V2604" s="10"/>
      <c r="W2604"/>
      <c r="X2604"/>
      <c r="Z2604" s="8"/>
      <c r="AA2604" s="8"/>
      <c r="AF2604" s="17"/>
      <c r="AG2604" s="17"/>
      <c r="AH2604" s="8"/>
    </row>
    <row r="2605" spans="13:34" x14ac:dyDescent="0.3">
      <c r="M2605" s="12"/>
      <c r="N2605"/>
      <c r="P2605" s="9"/>
      <c r="Q2605" s="9"/>
      <c r="U2605" s="8"/>
      <c r="V2605" s="10"/>
      <c r="W2605"/>
      <c r="X2605"/>
      <c r="Z2605" s="8"/>
      <c r="AA2605" s="8"/>
      <c r="AF2605" s="17"/>
      <c r="AG2605" s="17"/>
      <c r="AH2605" s="8"/>
    </row>
    <row r="2606" spans="13:34" x14ac:dyDescent="0.3">
      <c r="M2606" s="12"/>
      <c r="N2606"/>
      <c r="P2606" s="9"/>
      <c r="Q2606" s="9"/>
      <c r="U2606" s="8"/>
      <c r="V2606" s="10"/>
      <c r="W2606"/>
      <c r="X2606"/>
      <c r="Z2606" s="8"/>
      <c r="AA2606" s="8"/>
      <c r="AF2606" s="17"/>
      <c r="AG2606" s="17"/>
      <c r="AH2606" s="8"/>
    </row>
    <row r="2607" spans="13:34" x14ac:dyDescent="0.3">
      <c r="M2607" s="12"/>
      <c r="N2607"/>
      <c r="P2607" s="9"/>
      <c r="Q2607" s="9"/>
      <c r="U2607" s="8"/>
      <c r="V2607" s="10"/>
      <c r="W2607"/>
      <c r="X2607"/>
      <c r="Z2607" s="8"/>
      <c r="AA2607" s="8"/>
      <c r="AF2607" s="17"/>
      <c r="AG2607" s="17"/>
      <c r="AH2607" s="8"/>
    </row>
    <row r="2608" spans="13:34" x14ac:dyDescent="0.3">
      <c r="M2608" s="12"/>
      <c r="N2608"/>
      <c r="P2608" s="9"/>
      <c r="Q2608" s="9"/>
      <c r="U2608" s="8"/>
      <c r="V2608" s="10"/>
      <c r="W2608"/>
      <c r="X2608"/>
      <c r="Z2608" s="8"/>
      <c r="AA2608" s="8"/>
      <c r="AF2608" s="17"/>
      <c r="AG2608" s="17"/>
      <c r="AH2608" s="8"/>
    </row>
    <row r="2609" spans="13:34" x14ac:dyDescent="0.3">
      <c r="M2609" s="12"/>
      <c r="N2609"/>
      <c r="P2609" s="9"/>
      <c r="Q2609" s="9"/>
      <c r="U2609" s="8"/>
      <c r="V2609" s="10"/>
      <c r="W2609"/>
      <c r="X2609"/>
      <c r="Z2609" s="8"/>
      <c r="AA2609" s="8"/>
      <c r="AF2609" s="17"/>
      <c r="AG2609" s="17"/>
      <c r="AH2609" s="8"/>
    </row>
    <row r="2610" spans="13:34" x14ac:dyDescent="0.3">
      <c r="M2610" s="12"/>
      <c r="N2610"/>
      <c r="P2610" s="9"/>
      <c r="Q2610" s="9"/>
      <c r="U2610" s="8"/>
      <c r="V2610" s="10"/>
      <c r="W2610"/>
      <c r="X2610"/>
      <c r="Z2610" s="8"/>
      <c r="AA2610" s="8"/>
      <c r="AF2610" s="17"/>
      <c r="AG2610" s="17"/>
      <c r="AH2610" s="8"/>
    </row>
    <row r="2611" spans="13:34" x14ac:dyDescent="0.3">
      <c r="M2611" s="12"/>
      <c r="N2611"/>
      <c r="P2611" s="9"/>
      <c r="Q2611" s="9"/>
      <c r="U2611" s="8"/>
      <c r="V2611" s="10"/>
      <c r="W2611"/>
      <c r="X2611"/>
      <c r="Z2611" s="8"/>
      <c r="AA2611" s="8"/>
      <c r="AF2611" s="17"/>
      <c r="AG2611" s="17"/>
      <c r="AH2611" s="8"/>
    </row>
    <row r="2612" spans="13:34" x14ac:dyDescent="0.3">
      <c r="M2612" s="12"/>
      <c r="N2612"/>
      <c r="P2612" s="9"/>
      <c r="Q2612" s="9"/>
      <c r="U2612" s="8"/>
      <c r="V2612" s="10"/>
      <c r="W2612"/>
      <c r="X2612"/>
      <c r="Z2612" s="8"/>
      <c r="AA2612" s="8"/>
      <c r="AF2612" s="17"/>
      <c r="AG2612" s="17"/>
      <c r="AH2612" s="8"/>
    </row>
    <row r="2613" spans="13:34" x14ac:dyDescent="0.3">
      <c r="M2613" s="12"/>
      <c r="N2613"/>
      <c r="P2613" s="9"/>
      <c r="Q2613" s="9"/>
      <c r="U2613" s="8"/>
      <c r="V2613" s="10"/>
      <c r="W2613"/>
      <c r="X2613"/>
      <c r="Z2613" s="8"/>
      <c r="AA2613" s="8"/>
      <c r="AF2613" s="17"/>
      <c r="AG2613" s="17"/>
      <c r="AH2613" s="8"/>
    </row>
    <row r="2614" spans="13:34" x14ac:dyDescent="0.3">
      <c r="M2614" s="12"/>
      <c r="N2614"/>
      <c r="P2614" s="9"/>
      <c r="Q2614" s="9"/>
      <c r="U2614" s="8"/>
      <c r="V2614" s="10"/>
      <c r="W2614"/>
      <c r="X2614"/>
      <c r="Z2614" s="8"/>
      <c r="AA2614" s="8"/>
      <c r="AF2614" s="17"/>
      <c r="AG2614" s="17"/>
      <c r="AH2614" s="8"/>
    </row>
    <row r="2615" spans="13:34" x14ac:dyDescent="0.3">
      <c r="M2615" s="12"/>
      <c r="N2615"/>
      <c r="P2615" s="9"/>
      <c r="Q2615" s="9"/>
      <c r="U2615" s="8"/>
      <c r="V2615" s="10"/>
      <c r="W2615"/>
      <c r="X2615"/>
      <c r="Z2615" s="8"/>
      <c r="AA2615" s="8"/>
      <c r="AF2615" s="17"/>
      <c r="AG2615" s="17"/>
      <c r="AH2615" s="8"/>
    </row>
    <row r="2616" spans="13:34" x14ac:dyDescent="0.3">
      <c r="M2616" s="12"/>
      <c r="N2616"/>
      <c r="P2616" s="9"/>
      <c r="Q2616" s="9"/>
      <c r="U2616" s="8"/>
      <c r="V2616" s="10"/>
      <c r="W2616"/>
      <c r="X2616"/>
      <c r="Z2616" s="8"/>
      <c r="AA2616" s="8"/>
      <c r="AF2616" s="17"/>
      <c r="AG2616" s="17"/>
      <c r="AH2616" s="8"/>
    </row>
    <row r="2617" spans="13:34" x14ac:dyDescent="0.3">
      <c r="M2617" s="12"/>
      <c r="N2617"/>
      <c r="P2617" s="9"/>
      <c r="Q2617" s="9"/>
      <c r="U2617" s="8"/>
      <c r="V2617" s="10"/>
      <c r="W2617"/>
      <c r="X2617"/>
      <c r="Z2617" s="8"/>
      <c r="AA2617" s="8"/>
      <c r="AF2617" s="17"/>
      <c r="AG2617" s="17"/>
      <c r="AH2617" s="8"/>
    </row>
    <row r="2618" spans="13:34" x14ac:dyDescent="0.3">
      <c r="M2618" s="12"/>
      <c r="N2618"/>
      <c r="P2618" s="9"/>
      <c r="Q2618" s="9"/>
      <c r="U2618" s="8"/>
      <c r="V2618" s="10"/>
      <c r="W2618"/>
      <c r="X2618"/>
      <c r="Z2618" s="8"/>
      <c r="AA2618" s="8"/>
      <c r="AF2618" s="17"/>
      <c r="AG2618" s="17"/>
      <c r="AH2618" s="8"/>
    </row>
    <row r="2619" spans="13:34" x14ac:dyDescent="0.3">
      <c r="M2619" s="12"/>
      <c r="N2619"/>
      <c r="P2619" s="9"/>
      <c r="Q2619" s="9"/>
      <c r="U2619" s="8"/>
      <c r="V2619" s="10"/>
      <c r="W2619"/>
      <c r="X2619"/>
      <c r="Z2619" s="8"/>
      <c r="AA2619" s="8"/>
      <c r="AF2619" s="17"/>
      <c r="AG2619" s="17"/>
      <c r="AH2619" s="8"/>
    </row>
    <row r="2620" spans="13:34" x14ac:dyDescent="0.3">
      <c r="M2620" s="12"/>
      <c r="N2620"/>
      <c r="P2620" s="9"/>
      <c r="Q2620" s="9"/>
      <c r="U2620" s="8"/>
      <c r="V2620" s="10"/>
      <c r="W2620"/>
      <c r="X2620"/>
      <c r="Z2620" s="8"/>
      <c r="AA2620" s="8"/>
      <c r="AF2620" s="17"/>
      <c r="AG2620" s="17"/>
      <c r="AH2620" s="8"/>
    </row>
    <row r="2621" spans="13:34" x14ac:dyDescent="0.3">
      <c r="M2621" s="12"/>
      <c r="N2621"/>
      <c r="P2621" s="9"/>
      <c r="Q2621" s="9"/>
      <c r="U2621" s="8"/>
      <c r="V2621" s="10"/>
      <c r="W2621"/>
      <c r="X2621"/>
      <c r="Z2621" s="8"/>
      <c r="AA2621" s="8"/>
      <c r="AF2621" s="17"/>
      <c r="AG2621" s="17"/>
      <c r="AH2621" s="8"/>
    </row>
    <row r="2622" spans="13:34" x14ac:dyDescent="0.3">
      <c r="M2622" s="12"/>
      <c r="N2622"/>
      <c r="P2622" s="9"/>
      <c r="Q2622" s="9"/>
      <c r="U2622" s="8"/>
      <c r="V2622" s="10"/>
      <c r="W2622"/>
      <c r="X2622"/>
      <c r="Z2622" s="8"/>
      <c r="AA2622" s="8"/>
      <c r="AF2622" s="17"/>
      <c r="AG2622" s="17"/>
      <c r="AH2622" s="8"/>
    </row>
    <row r="2623" spans="13:34" x14ac:dyDescent="0.3">
      <c r="M2623" s="12"/>
      <c r="N2623"/>
      <c r="P2623" s="9"/>
      <c r="Q2623" s="9"/>
      <c r="U2623" s="8"/>
      <c r="V2623" s="10"/>
      <c r="W2623"/>
      <c r="X2623"/>
      <c r="Z2623" s="8"/>
      <c r="AA2623" s="8"/>
      <c r="AF2623" s="17"/>
      <c r="AG2623" s="17"/>
      <c r="AH2623" s="8"/>
    </row>
    <row r="2624" spans="13:34" x14ac:dyDescent="0.3">
      <c r="M2624" s="12"/>
      <c r="N2624"/>
      <c r="P2624" s="9"/>
      <c r="Q2624" s="9"/>
      <c r="U2624" s="8"/>
      <c r="V2624" s="10"/>
      <c r="W2624"/>
      <c r="X2624"/>
      <c r="Z2624" s="8"/>
      <c r="AA2624" s="8"/>
      <c r="AF2624" s="17"/>
      <c r="AG2624" s="17"/>
      <c r="AH2624" s="8"/>
    </row>
    <row r="2625" spans="13:34" x14ac:dyDescent="0.3">
      <c r="M2625" s="12"/>
      <c r="N2625"/>
      <c r="P2625" s="9"/>
      <c r="Q2625" s="9"/>
      <c r="U2625" s="8"/>
      <c r="V2625" s="10"/>
      <c r="W2625"/>
      <c r="X2625"/>
      <c r="Z2625" s="8"/>
      <c r="AA2625" s="8"/>
      <c r="AF2625" s="17"/>
      <c r="AG2625" s="17"/>
      <c r="AH2625" s="8"/>
    </row>
    <row r="2626" spans="13:34" x14ac:dyDescent="0.3">
      <c r="M2626" s="12"/>
      <c r="N2626"/>
      <c r="P2626" s="9"/>
      <c r="Q2626" s="9"/>
      <c r="U2626" s="8"/>
      <c r="V2626" s="10"/>
      <c r="W2626"/>
      <c r="X2626"/>
      <c r="Z2626" s="8"/>
      <c r="AA2626" s="8"/>
      <c r="AF2626" s="17"/>
      <c r="AG2626" s="17"/>
      <c r="AH2626" s="8"/>
    </row>
    <row r="2627" spans="13:34" x14ac:dyDescent="0.3">
      <c r="M2627" s="12"/>
      <c r="N2627"/>
      <c r="P2627" s="9"/>
      <c r="Q2627" s="9"/>
      <c r="U2627" s="8"/>
      <c r="V2627" s="10"/>
      <c r="W2627"/>
      <c r="X2627"/>
      <c r="Z2627" s="8"/>
      <c r="AA2627" s="8"/>
      <c r="AF2627" s="17"/>
      <c r="AG2627" s="17"/>
      <c r="AH2627" s="8"/>
    </row>
    <row r="2628" spans="13:34" x14ac:dyDescent="0.3">
      <c r="M2628" s="12"/>
      <c r="N2628"/>
      <c r="P2628" s="9"/>
      <c r="Q2628" s="9"/>
      <c r="U2628" s="8"/>
      <c r="V2628" s="10"/>
      <c r="W2628"/>
      <c r="X2628"/>
      <c r="Z2628" s="8"/>
      <c r="AA2628" s="8"/>
      <c r="AF2628" s="17"/>
      <c r="AG2628" s="17"/>
      <c r="AH2628" s="8"/>
    </row>
    <row r="2629" spans="13:34" x14ac:dyDescent="0.3">
      <c r="M2629" s="12"/>
      <c r="N2629"/>
      <c r="P2629" s="9"/>
      <c r="Q2629" s="9"/>
      <c r="U2629" s="8"/>
      <c r="V2629" s="10"/>
      <c r="W2629"/>
      <c r="X2629"/>
      <c r="Z2629" s="8"/>
      <c r="AA2629" s="8"/>
      <c r="AF2629" s="17"/>
      <c r="AG2629" s="17"/>
      <c r="AH2629" s="8"/>
    </row>
    <row r="2630" spans="13:34" x14ac:dyDescent="0.3">
      <c r="M2630" s="12"/>
      <c r="N2630"/>
      <c r="P2630" s="9"/>
      <c r="Q2630" s="9"/>
      <c r="U2630" s="8"/>
      <c r="V2630" s="10"/>
      <c r="W2630"/>
      <c r="X2630"/>
      <c r="Z2630" s="8"/>
      <c r="AA2630" s="8"/>
      <c r="AF2630" s="17"/>
      <c r="AG2630" s="17"/>
      <c r="AH2630" s="8"/>
    </row>
    <row r="2631" spans="13:34" x14ac:dyDescent="0.3">
      <c r="M2631" s="12"/>
      <c r="N2631"/>
      <c r="P2631" s="9"/>
      <c r="Q2631" s="9"/>
      <c r="U2631" s="8"/>
      <c r="V2631" s="10"/>
      <c r="W2631"/>
      <c r="X2631"/>
      <c r="Z2631" s="8"/>
      <c r="AA2631" s="8"/>
      <c r="AF2631" s="17"/>
      <c r="AG2631" s="17"/>
      <c r="AH2631" s="8"/>
    </row>
    <row r="2632" spans="13:34" x14ac:dyDescent="0.3">
      <c r="M2632" s="12"/>
      <c r="N2632"/>
      <c r="P2632" s="9"/>
      <c r="Q2632" s="9"/>
      <c r="U2632" s="8"/>
      <c r="V2632" s="10"/>
      <c r="W2632"/>
      <c r="X2632"/>
      <c r="Z2632" s="8"/>
      <c r="AA2632" s="8"/>
      <c r="AF2632" s="17"/>
      <c r="AG2632" s="17"/>
      <c r="AH2632" s="8"/>
    </row>
    <row r="2633" spans="13:34" x14ac:dyDescent="0.3">
      <c r="M2633" s="12"/>
      <c r="N2633"/>
      <c r="P2633" s="9"/>
      <c r="Q2633" s="9"/>
      <c r="U2633" s="8"/>
      <c r="V2633" s="10"/>
      <c r="W2633"/>
      <c r="X2633"/>
      <c r="Z2633" s="8"/>
      <c r="AA2633" s="8"/>
      <c r="AF2633" s="17"/>
      <c r="AG2633" s="17"/>
      <c r="AH2633" s="8"/>
    </row>
    <row r="2634" spans="13:34" x14ac:dyDescent="0.3">
      <c r="M2634" s="12"/>
      <c r="N2634"/>
      <c r="P2634" s="9"/>
      <c r="Q2634" s="9"/>
      <c r="U2634" s="8"/>
      <c r="V2634" s="10"/>
      <c r="W2634"/>
      <c r="X2634"/>
      <c r="Z2634" s="8"/>
      <c r="AA2634" s="8"/>
      <c r="AF2634" s="17"/>
      <c r="AG2634" s="17"/>
      <c r="AH2634" s="8"/>
    </row>
    <row r="2635" spans="13:34" x14ac:dyDescent="0.3">
      <c r="M2635" s="12"/>
      <c r="N2635"/>
      <c r="P2635" s="9"/>
      <c r="Q2635" s="9"/>
      <c r="U2635" s="8"/>
      <c r="V2635" s="10"/>
      <c r="W2635"/>
      <c r="X2635"/>
      <c r="Z2635" s="8"/>
      <c r="AA2635" s="8"/>
      <c r="AF2635" s="17"/>
      <c r="AG2635" s="17"/>
      <c r="AH2635" s="8"/>
    </row>
    <row r="2636" spans="13:34" x14ac:dyDescent="0.3">
      <c r="M2636" s="12"/>
      <c r="N2636"/>
      <c r="P2636" s="9"/>
      <c r="Q2636" s="9"/>
      <c r="U2636" s="8"/>
      <c r="V2636" s="10"/>
      <c r="W2636"/>
      <c r="X2636"/>
      <c r="Z2636" s="8"/>
      <c r="AA2636" s="8"/>
      <c r="AF2636" s="17"/>
      <c r="AG2636" s="17"/>
      <c r="AH2636" s="8"/>
    </row>
    <row r="2637" spans="13:34" x14ac:dyDescent="0.3">
      <c r="M2637" s="12"/>
      <c r="N2637"/>
      <c r="P2637" s="9"/>
      <c r="Q2637" s="9"/>
      <c r="U2637" s="8"/>
      <c r="V2637" s="10"/>
      <c r="W2637"/>
      <c r="X2637"/>
      <c r="Z2637" s="8"/>
      <c r="AA2637" s="8"/>
      <c r="AF2637" s="17"/>
      <c r="AG2637" s="17"/>
      <c r="AH2637" s="8"/>
    </row>
    <row r="2638" spans="13:34" x14ac:dyDescent="0.3">
      <c r="M2638" s="12"/>
      <c r="N2638"/>
      <c r="P2638" s="9"/>
      <c r="Q2638" s="9"/>
      <c r="U2638" s="8"/>
      <c r="V2638" s="10"/>
      <c r="W2638"/>
      <c r="X2638"/>
      <c r="Z2638" s="8"/>
      <c r="AA2638" s="8"/>
      <c r="AF2638" s="17"/>
      <c r="AG2638" s="17"/>
      <c r="AH2638" s="8"/>
    </row>
    <row r="2639" spans="13:34" x14ac:dyDescent="0.3">
      <c r="M2639" s="12"/>
      <c r="N2639"/>
      <c r="P2639" s="9"/>
      <c r="Q2639" s="9"/>
      <c r="U2639" s="8"/>
      <c r="V2639" s="10"/>
      <c r="W2639"/>
      <c r="X2639"/>
      <c r="Z2639" s="8"/>
      <c r="AA2639" s="8"/>
      <c r="AF2639" s="17"/>
      <c r="AG2639" s="17"/>
      <c r="AH2639" s="8"/>
    </row>
    <row r="2640" spans="13:34" x14ac:dyDescent="0.3">
      <c r="M2640" s="12"/>
      <c r="N2640"/>
      <c r="P2640" s="9"/>
      <c r="Q2640" s="9"/>
      <c r="U2640" s="8"/>
      <c r="V2640" s="10"/>
      <c r="W2640"/>
      <c r="X2640"/>
      <c r="Z2640" s="8"/>
      <c r="AA2640" s="8"/>
      <c r="AF2640" s="17"/>
      <c r="AG2640" s="17"/>
      <c r="AH2640" s="8"/>
    </row>
    <row r="2641" spans="13:34" x14ac:dyDescent="0.3">
      <c r="M2641" s="12"/>
      <c r="N2641"/>
      <c r="P2641" s="9"/>
      <c r="Q2641" s="9"/>
      <c r="U2641" s="8"/>
      <c r="V2641" s="10"/>
      <c r="W2641"/>
      <c r="X2641"/>
      <c r="Z2641" s="8"/>
      <c r="AA2641" s="8"/>
      <c r="AF2641" s="17"/>
      <c r="AG2641" s="17"/>
      <c r="AH2641" s="8"/>
    </row>
    <row r="2642" spans="13:34" x14ac:dyDescent="0.3">
      <c r="M2642" s="12"/>
      <c r="N2642"/>
      <c r="P2642" s="9"/>
      <c r="Q2642" s="9"/>
      <c r="U2642" s="8"/>
      <c r="V2642" s="10"/>
      <c r="W2642"/>
      <c r="X2642"/>
      <c r="Z2642" s="8"/>
      <c r="AA2642" s="8"/>
      <c r="AF2642" s="17"/>
      <c r="AG2642" s="17"/>
      <c r="AH2642" s="8"/>
    </row>
    <row r="2643" spans="13:34" x14ac:dyDescent="0.3">
      <c r="M2643" s="12"/>
      <c r="N2643"/>
      <c r="P2643" s="9"/>
      <c r="Q2643" s="9"/>
      <c r="U2643" s="8"/>
      <c r="V2643" s="10"/>
      <c r="W2643"/>
      <c r="X2643"/>
      <c r="Z2643" s="8"/>
      <c r="AA2643" s="8"/>
      <c r="AF2643" s="17"/>
      <c r="AG2643" s="17"/>
      <c r="AH2643" s="8"/>
    </row>
    <row r="2644" spans="13:34" x14ac:dyDescent="0.3">
      <c r="M2644" s="12"/>
      <c r="N2644"/>
      <c r="P2644" s="9"/>
      <c r="Q2644" s="9"/>
      <c r="U2644" s="8"/>
      <c r="V2644" s="10"/>
      <c r="W2644"/>
      <c r="X2644"/>
      <c r="Z2644" s="8"/>
      <c r="AA2644" s="8"/>
      <c r="AF2644" s="17"/>
      <c r="AG2644" s="17"/>
      <c r="AH2644" s="8"/>
    </row>
    <row r="2645" spans="13:34" x14ac:dyDescent="0.3">
      <c r="M2645" s="12"/>
      <c r="N2645"/>
      <c r="P2645" s="9"/>
      <c r="Q2645" s="9"/>
      <c r="U2645" s="8"/>
      <c r="V2645" s="10"/>
      <c r="W2645"/>
      <c r="X2645"/>
      <c r="Z2645" s="8"/>
      <c r="AA2645" s="8"/>
      <c r="AF2645" s="17"/>
      <c r="AG2645" s="17"/>
      <c r="AH2645" s="8"/>
    </row>
    <row r="2646" spans="13:34" x14ac:dyDescent="0.3">
      <c r="M2646" s="12"/>
      <c r="N2646"/>
      <c r="P2646" s="9"/>
      <c r="Q2646" s="9"/>
      <c r="U2646" s="8"/>
      <c r="V2646" s="10"/>
      <c r="W2646"/>
      <c r="X2646"/>
      <c r="Z2646" s="8"/>
      <c r="AA2646" s="8"/>
      <c r="AF2646" s="17"/>
      <c r="AG2646" s="17"/>
      <c r="AH2646" s="8"/>
    </row>
    <row r="2647" spans="13:34" x14ac:dyDescent="0.3">
      <c r="M2647" s="12"/>
      <c r="N2647"/>
      <c r="P2647" s="9"/>
      <c r="Q2647" s="9"/>
      <c r="U2647" s="8"/>
      <c r="V2647" s="10"/>
      <c r="W2647"/>
      <c r="X2647"/>
      <c r="Z2647" s="8"/>
      <c r="AA2647" s="8"/>
      <c r="AF2647" s="17"/>
      <c r="AG2647" s="17"/>
      <c r="AH2647" s="8"/>
    </row>
    <row r="2648" spans="13:34" x14ac:dyDescent="0.3">
      <c r="M2648" s="12"/>
      <c r="N2648"/>
      <c r="P2648" s="9"/>
      <c r="Q2648" s="9"/>
      <c r="U2648" s="8"/>
      <c r="V2648" s="10"/>
      <c r="W2648"/>
      <c r="X2648"/>
      <c r="Z2648" s="8"/>
      <c r="AA2648" s="8"/>
      <c r="AF2648" s="17"/>
      <c r="AG2648" s="17"/>
      <c r="AH2648" s="8"/>
    </row>
    <row r="2649" spans="13:34" x14ac:dyDescent="0.3">
      <c r="M2649" s="12"/>
      <c r="N2649"/>
      <c r="P2649" s="9"/>
      <c r="Q2649" s="9"/>
      <c r="U2649" s="8"/>
      <c r="V2649" s="10"/>
      <c r="W2649"/>
      <c r="X2649"/>
      <c r="Z2649" s="8"/>
      <c r="AA2649" s="8"/>
      <c r="AF2649" s="17"/>
      <c r="AG2649" s="17"/>
      <c r="AH2649" s="8"/>
    </row>
    <row r="2650" spans="13:34" x14ac:dyDescent="0.3">
      <c r="M2650" s="12"/>
      <c r="N2650"/>
      <c r="P2650" s="9"/>
      <c r="Q2650" s="9"/>
      <c r="U2650" s="8"/>
      <c r="V2650" s="10"/>
      <c r="W2650"/>
      <c r="X2650"/>
      <c r="Z2650" s="8"/>
      <c r="AA2650" s="8"/>
      <c r="AF2650" s="17"/>
      <c r="AG2650" s="17"/>
      <c r="AH2650" s="8"/>
    </row>
    <row r="2651" spans="13:34" x14ac:dyDescent="0.3">
      <c r="M2651" s="12"/>
      <c r="N2651"/>
      <c r="P2651" s="9"/>
      <c r="Q2651" s="9"/>
      <c r="U2651" s="8"/>
      <c r="V2651" s="10"/>
      <c r="W2651"/>
      <c r="X2651"/>
      <c r="Z2651" s="8"/>
      <c r="AA2651" s="8"/>
      <c r="AF2651" s="17"/>
      <c r="AG2651" s="17"/>
      <c r="AH2651" s="8"/>
    </row>
    <row r="2652" spans="13:34" x14ac:dyDescent="0.3">
      <c r="M2652" s="12"/>
      <c r="N2652"/>
      <c r="P2652" s="9"/>
      <c r="Q2652" s="9"/>
      <c r="U2652" s="8"/>
      <c r="V2652" s="10"/>
      <c r="W2652"/>
      <c r="X2652"/>
      <c r="Z2652" s="8"/>
      <c r="AA2652" s="8"/>
      <c r="AF2652" s="17"/>
      <c r="AG2652" s="17"/>
      <c r="AH2652" s="8"/>
    </row>
    <row r="2653" spans="13:34" x14ac:dyDescent="0.3">
      <c r="M2653" s="12"/>
      <c r="N2653"/>
      <c r="P2653" s="9"/>
      <c r="Q2653" s="9"/>
      <c r="U2653" s="8"/>
      <c r="V2653" s="10"/>
      <c r="W2653"/>
      <c r="X2653"/>
      <c r="Z2653" s="8"/>
      <c r="AA2653" s="8"/>
      <c r="AF2653" s="17"/>
      <c r="AG2653" s="17"/>
      <c r="AH2653" s="8"/>
    </row>
    <row r="2654" spans="13:34" x14ac:dyDescent="0.3">
      <c r="M2654" s="12"/>
      <c r="N2654"/>
      <c r="P2654" s="9"/>
      <c r="Q2654" s="9"/>
      <c r="U2654" s="8"/>
      <c r="V2654" s="10"/>
      <c r="W2654"/>
      <c r="X2654"/>
      <c r="Z2654" s="8"/>
      <c r="AA2654" s="8"/>
      <c r="AF2654" s="17"/>
      <c r="AG2654" s="17"/>
      <c r="AH2654" s="8"/>
    </row>
    <row r="2655" spans="13:34" x14ac:dyDescent="0.3">
      <c r="M2655" s="12"/>
      <c r="N2655"/>
      <c r="P2655" s="9"/>
      <c r="Q2655" s="9"/>
      <c r="U2655" s="8"/>
      <c r="V2655" s="10"/>
      <c r="W2655"/>
      <c r="X2655"/>
      <c r="Z2655" s="8"/>
      <c r="AA2655" s="8"/>
      <c r="AF2655" s="17"/>
      <c r="AG2655" s="17"/>
      <c r="AH2655" s="8"/>
    </row>
    <row r="2656" spans="13:34" x14ac:dyDescent="0.3">
      <c r="M2656" s="12"/>
      <c r="N2656"/>
      <c r="P2656" s="9"/>
      <c r="Q2656" s="9"/>
      <c r="U2656" s="8"/>
      <c r="V2656" s="10"/>
      <c r="W2656"/>
      <c r="X2656"/>
      <c r="Z2656" s="8"/>
      <c r="AA2656" s="8"/>
      <c r="AF2656" s="17"/>
      <c r="AG2656" s="17"/>
      <c r="AH2656" s="8"/>
    </row>
    <row r="2657" spans="13:34" x14ac:dyDescent="0.3">
      <c r="M2657" s="12"/>
      <c r="N2657"/>
      <c r="P2657" s="9"/>
      <c r="Q2657" s="9"/>
      <c r="U2657" s="8"/>
      <c r="V2657" s="10"/>
      <c r="W2657"/>
      <c r="X2657"/>
      <c r="Z2657" s="8"/>
      <c r="AA2657" s="8"/>
      <c r="AF2657" s="17"/>
      <c r="AG2657" s="17"/>
      <c r="AH2657" s="8"/>
    </row>
    <row r="2658" spans="13:34" x14ac:dyDescent="0.3">
      <c r="M2658" s="12"/>
      <c r="N2658"/>
      <c r="P2658" s="9"/>
      <c r="Q2658" s="9"/>
      <c r="U2658" s="8"/>
      <c r="V2658" s="10"/>
      <c r="W2658"/>
      <c r="X2658"/>
      <c r="Z2658" s="8"/>
      <c r="AA2658" s="8"/>
      <c r="AF2658" s="17"/>
      <c r="AG2658" s="17"/>
      <c r="AH2658" s="8"/>
    </row>
    <row r="2659" spans="13:34" x14ac:dyDescent="0.3">
      <c r="M2659" s="12"/>
      <c r="N2659"/>
      <c r="P2659" s="9"/>
      <c r="Q2659" s="9"/>
      <c r="U2659" s="8"/>
      <c r="V2659" s="10"/>
      <c r="W2659"/>
      <c r="X2659"/>
      <c r="Z2659" s="8"/>
      <c r="AA2659" s="8"/>
      <c r="AF2659" s="17"/>
      <c r="AG2659" s="17"/>
      <c r="AH2659" s="8"/>
    </row>
    <row r="2660" spans="13:34" x14ac:dyDescent="0.3">
      <c r="M2660" s="12"/>
      <c r="N2660"/>
      <c r="P2660" s="9"/>
      <c r="Q2660" s="9"/>
      <c r="U2660" s="8"/>
      <c r="V2660" s="10"/>
      <c r="W2660"/>
      <c r="X2660"/>
      <c r="Z2660" s="8"/>
      <c r="AA2660" s="8"/>
      <c r="AF2660" s="17"/>
      <c r="AG2660" s="17"/>
      <c r="AH2660" s="8"/>
    </row>
    <row r="2661" spans="13:34" x14ac:dyDescent="0.3">
      <c r="M2661" s="12"/>
      <c r="N2661"/>
      <c r="P2661" s="9"/>
      <c r="Q2661" s="9"/>
      <c r="U2661" s="8"/>
      <c r="V2661" s="10"/>
      <c r="W2661"/>
      <c r="X2661"/>
      <c r="Z2661" s="8"/>
      <c r="AA2661" s="8"/>
      <c r="AF2661" s="17"/>
      <c r="AG2661" s="17"/>
      <c r="AH2661" s="8"/>
    </row>
    <row r="2662" spans="13:34" x14ac:dyDescent="0.3">
      <c r="M2662" s="12"/>
      <c r="N2662"/>
      <c r="P2662" s="9"/>
      <c r="Q2662" s="9"/>
      <c r="U2662" s="8"/>
      <c r="V2662" s="10"/>
      <c r="W2662"/>
      <c r="X2662"/>
      <c r="Z2662" s="8"/>
      <c r="AA2662" s="8"/>
      <c r="AF2662" s="17"/>
      <c r="AG2662" s="17"/>
      <c r="AH2662" s="8"/>
    </row>
    <row r="2663" spans="13:34" x14ac:dyDescent="0.3">
      <c r="M2663" s="12"/>
      <c r="N2663"/>
      <c r="P2663" s="9"/>
      <c r="Q2663" s="9"/>
      <c r="U2663" s="8"/>
      <c r="V2663" s="10"/>
      <c r="W2663"/>
      <c r="X2663"/>
      <c r="Z2663" s="8"/>
      <c r="AA2663" s="8"/>
      <c r="AF2663" s="17"/>
      <c r="AG2663" s="17"/>
      <c r="AH2663" s="8"/>
    </row>
    <row r="2664" spans="13:34" x14ac:dyDescent="0.3">
      <c r="M2664" s="12"/>
      <c r="N2664"/>
      <c r="P2664" s="9"/>
      <c r="Q2664" s="9"/>
      <c r="U2664" s="8"/>
      <c r="V2664" s="10"/>
      <c r="W2664"/>
      <c r="X2664"/>
      <c r="Z2664" s="8"/>
      <c r="AA2664" s="8"/>
      <c r="AF2664" s="17"/>
      <c r="AG2664" s="17"/>
      <c r="AH2664" s="8"/>
    </row>
    <row r="2665" spans="13:34" x14ac:dyDescent="0.3">
      <c r="M2665" s="12"/>
      <c r="N2665"/>
      <c r="P2665" s="9"/>
      <c r="Q2665" s="9"/>
      <c r="U2665" s="8"/>
      <c r="V2665" s="10"/>
      <c r="W2665"/>
      <c r="X2665"/>
      <c r="Z2665" s="8"/>
      <c r="AA2665" s="8"/>
      <c r="AF2665" s="17"/>
      <c r="AG2665" s="17"/>
      <c r="AH2665" s="8"/>
    </row>
    <row r="2666" spans="13:34" x14ac:dyDescent="0.3">
      <c r="M2666" s="12"/>
      <c r="N2666"/>
      <c r="P2666" s="9"/>
      <c r="Q2666" s="9"/>
      <c r="U2666" s="8"/>
      <c r="V2666" s="10"/>
      <c r="W2666"/>
      <c r="X2666"/>
      <c r="Z2666" s="8"/>
      <c r="AA2666" s="8"/>
      <c r="AF2666" s="17"/>
      <c r="AG2666" s="17"/>
      <c r="AH2666" s="8"/>
    </row>
    <row r="2667" spans="13:34" x14ac:dyDescent="0.3">
      <c r="M2667" s="12"/>
      <c r="N2667"/>
      <c r="P2667" s="9"/>
      <c r="Q2667" s="9"/>
      <c r="U2667" s="8"/>
      <c r="V2667" s="10"/>
      <c r="W2667"/>
      <c r="X2667"/>
      <c r="Z2667" s="8"/>
      <c r="AA2667" s="8"/>
      <c r="AF2667" s="17"/>
      <c r="AG2667" s="17"/>
      <c r="AH2667" s="8"/>
    </row>
    <row r="2668" spans="13:34" x14ac:dyDescent="0.3">
      <c r="M2668" s="12"/>
      <c r="N2668"/>
      <c r="P2668" s="9"/>
      <c r="Q2668" s="9"/>
      <c r="U2668" s="8"/>
      <c r="V2668" s="10"/>
      <c r="W2668"/>
      <c r="X2668"/>
      <c r="Z2668" s="8"/>
      <c r="AA2668" s="8"/>
      <c r="AF2668" s="17"/>
      <c r="AG2668" s="17"/>
      <c r="AH2668" s="8"/>
    </row>
    <row r="2669" spans="13:34" x14ac:dyDescent="0.3">
      <c r="M2669" s="12"/>
      <c r="N2669"/>
      <c r="P2669" s="9"/>
      <c r="Q2669" s="9"/>
      <c r="U2669" s="8"/>
      <c r="V2669" s="10"/>
      <c r="W2669"/>
      <c r="X2669"/>
      <c r="Z2669" s="8"/>
      <c r="AA2669" s="8"/>
      <c r="AF2669" s="17"/>
      <c r="AG2669" s="17"/>
      <c r="AH2669" s="8"/>
    </row>
    <row r="2670" spans="13:34" x14ac:dyDescent="0.3">
      <c r="M2670" s="12"/>
      <c r="N2670"/>
      <c r="P2670" s="9"/>
      <c r="Q2670" s="9"/>
      <c r="U2670" s="8"/>
      <c r="V2670" s="10"/>
      <c r="W2670"/>
      <c r="X2670"/>
      <c r="Z2670" s="8"/>
      <c r="AA2670" s="8"/>
      <c r="AF2670" s="17"/>
      <c r="AG2670" s="17"/>
      <c r="AH2670" s="8"/>
    </row>
    <row r="2671" spans="13:34" x14ac:dyDescent="0.3">
      <c r="M2671" s="12"/>
      <c r="N2671"/>
      <c r="P2671" s="9"/>
      <c r="Q2671" s="9"/>
      <c r="U2671" s="8"/>
      <c r="V2671" s="10"/>
      <c r="W2671"/>
      <c r="X2671"/>
      <c r="Z2671" s="8"/>
      <c r="AA2671" s="8"/>
      <c r="AF2671" s="17"/>
      <c r="AG2671" s="17"/>
      <c r="AH2671" s="8"/>
    </row>
    <row r="2672" spans="13:34" x14ac:dyDescent="0.3">
      <c r="M2672" s="12"/>
      <c r="N2672"/>
      <c r="P2672" s="9"/>
      <c r="Q2672" s="9"/>
      <c r="U2672" s="8"/>
      <c r="V2672" s="10"/>
      <c r="W2672"/>
      <c r="X2672"/>
      <c r="Z2672" s="8"/>
      <c r="AA2672" s="8"/>
      <c r="AF2672" s="17"/>
      <c r="AG2672" s="17"/>
      <c r="AH2672" s="8"/>
    </row>
    <row r="2673" spans="13:34" x14ac:dyDescent="0.3">
      <c r="M2673" s="12"/>
      <c r="N2673"/>
      <c r="P2673" s="9"/>
      <c r="Q2673" s="9"/>
      <c r="U2673" s="8"/>
      <c r="V2673" s="10"/>
      <c r="W2673"/>
      <c r="X2673"/>
      <c r="Z2673" s="8"/>
      <c r="AA2673" s="8"/>
      <c r="AF2673" s="17"/>
      <c r="AG2673" s="17"/>
      <c r="AH2673" s="8"/>
    </row>
    <row r="2674" spans="13:34" x14ac:dyDescent="0.3">
      <c r="M2674" s="12"/>
      <c r="N2674"/>
      <c r="P2674" s="9"/>
      <c r="Q2674" s="9"/>
      <c r="U2674" s="8"/>
      <c r="V2674" s="10"/>
      <c r="W2674"/>
      <c r="X2674"/>
      <c r="Z2674" s="8"/>
      <c r="AA2674" s="8"/>
      <c r="AF2674" s="17"/>
      <c r="AG2674" s="17"/>
      <c r="AH2674" s="8"/>
    </row>
    <row r="2675" spans="13:34" x14ac:dyDescent="0.3">
      <c r="M2675" s="12"/>
      <c r="N2675"/>
      <c r="P2675" s="9"/>
      <c r="Q2675" s="9"/>
      <c r="U2675" s="8"/>
      <c r="V2675" s="10"/>
      <c r="W2675"/>
      <c r="X2675"/>
      <c r="Z2675" s="8"/>
      <c r="AA2675" s="8"/>
      <c r="AF2675" s="17"/>
      <c r="AG2675" s="17"/>
      <c r="AH2675" s="8"/>
    </row>
    <row r="2676" spans="13:34" x14ac:dyDescent="0.3">
      <c r="M2676" s="12"/>
      <c r="N2676"/>
      <c r="P2676" s="9"/>
      <c r="Q2676" s="9"/>
      <c r="U2676" s="8"/>
      <c r="V2676" s="10"/>
      <c r="W2676"/>
      <c r="X2676"/>
      <c r="Z2676" s="8"/>
      <c r="AA2676" s="8"/>
      <c r="AF2676" s="17"/>
      <c r="AG2676" s="17"/>
      <c r="AH2676" s="8"/>
    </row>
    <row r="2677" spans="13:34" x14ac:dyDescent="0.3">
      <c r="M2677" s="12"/>
      <c r="N2677"/>
      <c r="P2677" s="9"/>
      <c r="Q2677" s="9"/>
      <c r="U2677" s="8"/>
      <c r="V2677" s="10"/>
      <c r="W2677"/>
      <c r="X2677"/>
      <c r="Z2677" s="8"/>
      <c r="AA2677" s="8"/>
      <c r="AF2677" s="17"/>
      <c r="AG2677" s="17"/>
      <c r="AH2677" s="8"/>
    </row>
    <row r="2678" spans="13:34" x14ac:dyDescent="0.3">
      <c r="M2678" s="12"/>
      <c r="N2678"/>
      <c r="P2678" s="9"/>
      <c r="Q2678" s="9"/>
      <c r="U2678" s="8"/>
      <c r="V2678" s="10"/>
      <c r="W2678"/>
      <c r="X2678"/>
      <c r="Z2678" s="8"/>
      <c r="AA2678" s="8"/>
      <c r="AF2678" s="17"/>
      <c r="AG2678" s="17"/>
      <c r="AH2678" s="8"/>
    </row>
    <row r="2679" spans="13:34" x14ac:dyDescent="0.3">
      <c r="M2679" s="12"/>
      <c r="N2679"/>
      <c r="P2679" s="9"/>
      <c r="Q2679" s="9"/>
      <c r="U2679" s="8"/>
      <c r="V2679" s="10"/>
      <c r="W2679"/>
      <c r="X2679"/>
      <c r="Z2679" s="8"/>
      <c r="AA2679" s="8"/>
      <c r="AF2679" s="17"/>
      <c r="AG2679" s="17"/>
      <c r="AH2679" s="8"/>
    </row>
    <row r="2680" spans="13:34" x14ac:dyDescent="0.3">
      <c r="M2680" s="12"/>
      <c r="N2680"/>
      <c r="P2680" s="9"/>
      <c r="Q2680" s="9"/>
      <c r="U2680" s="8"/>
      <c r="V2680" s="10"/>
      <c r="W2680"/>
      <c r="X2680"/>
      <c r="Z2680" s="8"/>
      <c r="AA2680" s="8"/>
      <c r="AF2680" s="17"/>
      <c r="AG2680" s="17"/>
      <c r="AH2680" s="8"/>
    </row>
    <row r="2681" spans="13:34" x14ac:dyDescent="0.3">
      <c r="M2681" s="12"/>
      <c r="N2681"/>
      <c r="P2681" s="9"/>
      <c r="Q2681" s="9"/>
      <c r="U2681" s="8"/>
      <c r="V2681" s="10"/>
      <c r="W2681"/>
      <c r="X2681"/>
      <c r="Z2681" s="8"/>
      <c r="AA2681" s="8"/>
      <c r="AF2681" s="17"/>
      <c r="AG2681" s="17"/>
      <c r="AH2681" s="8"/>
    </row>
    <row r="2682" spans="13:34" x14ac:dyDescent="0.3">
      <c r="M2682" s="12"/>
      <c r="N2682"/>
      <c r="P2682" s="9"/>
      <c r="Q2682" s="9"/>
      <c r="U2682" s="8"/>
      <c r="V2682" s="10"/>
      <c r="W2682"/>
      <c r="X2682"/>
      <c r="Z2682" s="8"/>
      <c r="AA2682" s="8"/>
      <c r="AF2682" s="17"/>
      <c r="AG2682" s="17"/>
      <c r="AH2682" s="8"/>
    </row>
    <row r="2683" spans="13:34" x14ac:dyDescent="0.3">
      <c r="M2683" s="12"/>
      <c r="N2683"/>
      <c r="P2683" s="9"/>
      <c r="Q2683" s="9"/>
      <c r="U2683" s="8"/>
      <c r="V2683" s="10"/>
      <c r="W2683"/>
      <c r="X2683"/>
      <c r="Z2683" s="8"/>
      <c r="AA2683" s="8"/>
      <c r="AF2683" s="17"/>
      <c r="AG2683" s="17"/>
      <c r="AH2683" s="8"/>
    </row>
    <row r="2684" spans="13:34" x14ac:dyDescent="0.3">
      <c r="M2684" s="12"/>
      <c r="N2684"/>
      <c r="P2684" s="9"/>
      <c r="Q2684" s="9"/>
      <c r="U2684" s="8"/>
      <c r="V2684" s="10"/>
      <c r="W2684"/>
      <c r="X2684"/>
      <c r="Z2684" s="8"/>
      <c r="AA2684" s="8"/>
      <c r="AF2684" s="17"/>
      <c r="AG2684" s="17"/>
      <c r="AH2684" s="8"/>
    </row>
    <row r="2685" spans="13:34" x14ac:dyDescent="0.3">
      <c r="M2685" s="12"/>
      <c r="N2685"/>
      <c r="P2685" s="9"/>
      <c r="Q2685" s="9"/>
      <c r="U2685" s="8"/>
      <c r="V2685" s="10"/>
      <c r="W2685"/>
      <c r="X2685"/>
      <c r="Z2685" s="8"/>
      <c r="AA2685" s="8"/>
      <c r="AF2685" s="17"/>
      <c r="AG2685" s="17"/>
      <c r="AH2685" s="8"/>
    </row>
    <row r="2686" spans="13:34" x14ac:dyDescent="0.3">
      <c r="M2686" s="12"/>
      <c r="N2686"/>
      <c r="P2686" s="9"/>
      <c r="Q2686" s="9"/>
      <c r="U2686" s="8"/>
      <c r="V2686" s="10"/>
      <c r="W2686"/>
      <c r="X2686"/>
      <c r="Z2686" s="8"/>
      <c r="AA2686" s="8"/>
      <c r="AF2686" s="17"/>
      <c r="AG2686" s="17"/>
      <c r="AH2686" s="8"/>
    </row>
    <row r="2687" spans="13:34" x14ac:dyDescent="0.3">
      <c r="M2687" s="12"/>
      <c r="N2687"/>
      <c r="P2687" s="9"/>
      <c r="Q2687" s="9"/>
      <c r="U2687" s="8"/>
      <c r="V2687" s="10"/>
      <c r="W2687"/>
      <c r="X2687"/>
      <c r="Z2687" s="8"/>
      <c r="AA2687" s="8"/>
      <c r="AF2687" s="17"/>
      <c r="AG2687" s="17"/>
      <c r="AH2687" s="8"/>
    </row>
    <row r="2688" spans="13:34" x14ac:dyDescent="0.3">
      <c r="M2688" s="12"/>
      <c r="N2688"/>
      <c r="P2688" s="9"/>
      <c r="Q2688" s="9"/>
      <c r="U2688" s="8"/>
      <c r="V2688" s="10"/>
      <c r="W2688"/>
      <c r="X2688"/>
      <c r="Z2688" s="8"/>
      <c r="AA2688" s="8"/>
      <c r="AF2688" s="17"/>
      <c r="AG2688" s="17"/>
      <c r="AH2688" s="8"/>
    </row>
    <row r="2689" spans="13:34" x14ac:dyDescent="0.3">
      <c r="M2689" s="12"/>
      <c r="N2689"/>
      <c r="P2689" s="9"/>
      <c r="Q2689" s="9"/>
      <c r="U2689" s="8"/>
      <c r="V2689" s="10"/>
      <c r="W2689"/>
      <c r="X2689"/>
      <c r="Z2689" s="8"/>
      <c r="AA2689" s="8"/>
      <c r="AF2689" s="17"/>
      <c r="AG2689" s="17"/>
      <c r="AH2689" s="8"/>
    </row>
    <row r="2690" spans="13:34" x14ac:dyDescent="0.3">
      <c r="M2690" s="12"/>
      <c r="N2690"/>
      <c r="P2690" s="9"/>
      <c r="Q2690" s="9"/>
      <c r="U2690" s="8"/>
      <c r="V2690" s="10"/>
      <c r="W2690"/>
      <c r="X2690"/>
      <c r="Z2690" s="8"/>
      <c r="AA2690" s="8"/>
      <c r="AF2690" s="17"/>
      <c r="AG2690" s="17"/>
      <c r="AH2690" s="8"/>
    </row>
    <row r="2691" spans="13:34" x14ac:dyDescent="0.3">
      <c r="M2691" s="12"/>
      <c r="N2691"/>
      <c r="P2691" s="9"/>
      <c r="Q2691" s="9"/>
      <c r="U2691" s="8"/>
      <c r="V2691" s="10"/>
      <c r="W2691"/>
      <c r="X2691"/>
      <c r="Z2691" s="8"/>
      <c r="AA2691" s="8"/>
      <c r="AF2691" s="17"/>
      <c r="AG2691" s="17"/>
      <c r="AH2691" s="8"/>
    </row>
    <row r="2692" spans="13:34" x14ac:dyDescent="0.3">
      <c r="M2692" s="12"/>
      <c r="N2692"/>
      <c r="P2692" s="9"/>
      <c r="Q2692" s="9"/>
      <c r="U2692" s="8"/>
      <c r="V2692" s="10"/>
      <c r="W2692"/>
      <c r="X2692"/>
      <c r="Z2692" s="8"/>
      <c r="AA2692" s="8"/>
      <c r="AF2692" s="17"/>
      <c r="AG2692" s="17"/>
      <c r="AH2692" s="8"/>
    </row>
    <row r="2693" spans="13:34" x14ac:dyDescent="0.3">
      <c r="M2693" s="12"/>
      <c r="N2693"/>
      <c r="P2693" s="9"/>
      <c r="Q2693" s="9"/>
      <c r="U2693" s="8"/>
      <c r="V2693" s="10"/>
      <c r="W2693"/>
      <c r="X2693"/>
      <c r="Z2693" s="8"/>
      <c r="AA2693" s="8"/>
      <c r="AF2693" s="17"/>
      <c r="AG2693" s="17"/>
      <c r="AH2693" s="8"/>
    </row>
    <row r="2694" spans="13:34" x14ac:dyDescent="0.3">
      <c r="M2694" s="12"/>
      <c r="N2694"/>
      <c r="P2694" s="9"/>
      <c r="Q2694" s="9"/>
      <c r="U2694" s="8"/>
      <c r="V2694" s="10"/>
      <c r="W2694"/>
      <c r="X2694"/>
      <c r="Z2694" s="8"/>
      <c r="AA2694" s="8"/>
      <c r="AF2694" s="17"/>
      <c r="AG2694" s="17"/>
      <c r="AH2694" s="8"/>
    </row>
    <row r="2695" spans="13:34" x14ac:dyDescent="0.3">
      <c r="M2695" s="12"/>
      <c r="N2695"/>
      <c r="P2695" s="9"/>
      <c r="Q2695" s="9"/>
      <c r="U2695" s="8"/>
      <c r="V2695" s="10"/>
      <c r="W2695"/>
      <c r="X2695"/>
      <c r="Z2695" s="8"/>
      <c r="AA2695" s="8"/>
      <c r="AF2695" s="17"/>
      <c r="AG2695" s="17"/>
      <c r="AH2695" s="8"/>
    </row>
    <row r="2696" spans="13:34" x14ac:dyDescent="0.3">
      <c r="M2696" s="12"/>
      <c r="N2696"/>
      <c r="P2696" s="9"/>
      <c r="Q2696" s="9"/>
      <c r="U2696" s="8"/>
      <c r="V2696" s="10"/>
      <c r="W2696"/>
      <c r="X2696"/>
      <c r="Z2696" s="8"/>
      <c r="AA2696" s="8"/>
      <c r="AF2696" s="17"/>
      <c r="AG2696" s="17"/>
      <c r="AH2696" s="8"/>
    </row>
    <row r="2697" spans="13:34" x14ac:dyDescent="0.3">
      <c r="M2697" s="12"/>
      <c r="N2697"/>
      <c r="P2697" s="9"/>
      <c r="Q2697" s="9"/>
      <c r="U2697" s="8"/>
      <c r="V2697" s="10"/>
      <c r="W2697"/>
      <c r="X2697"/>
      <c r="Z2697" s="8"/>
      <c r="AA2697" s="8"/>
      <c r="AF2697" s="17"/>
      <c r="AG2697" s="17"/>
      <c r="AH2697" s="8"/>
    </row>
    <row r="2698" spans="13:34" x14ac:dyDescent="0.3">
      <c r="M2698" s="12"/>
      <c r="N2698"/>
      <c r="P2698" s="9"/>
      <c r="Q2698" s="9"/>
      <c r="U2698" s="8"/>
      <c r="V2698" s="10"/>
      <c r="W2698"/>
      <c r="X2698"/>
      <c r="Z2698" s="8"/>
      <c r="AA2698" s="8"/>
      <c r="AF2698" s="17"/>
      <c r="AG2698" s="17"/>
      <c r="AH2698" s="8"/>
    </row>
    <row r="2699" spans="13:34" x14ac:dyDescent="0.3">
      <c r="M2699" s="12"/>
      <c r="N2699"/>
      <c r="P2699" s="9"/>
      <c r="Q2699" s="9"/>
      <c r="U2699" s="8"/>
      <c r="V2699" s="10"/>
      <c r="W2699"/>
      <c r="X2699"/>
      <c r="Z2699" s="8"/>
      <c r="AA2699" s="8"/>
      <c r="AF2699" s="17"/>
      <c r="AG2699" s="17"/>
      <c r="AH2699" s="8"/>
    </row>
    <row r="2700" spans="13:34" x14ac:dyDescent="0.3">
      <c r="M2700" s="12"/>
      <c r="N2700"/>
      <c r="P2700" s="9"/>
      <c r="Q2700" s="9"/>
      <c r="U2700" s="8"/>
      <c r="V2700" s="10"/>
      <c r="W2700"/>
      <c r="X2700"/>
      <c r="Z2700" s="8"/>
      <c r="AA2700" s="8"/>
      <c r="AF2700" s="17"/>
      <c r="AG2700" s="17"/>
      <c r="AH2700" s="8"/>
    </row>
    <row r="2701" spans="13:34" x14ac:dyDescent="0.3">
      <c r="M2701" s="12"/>
      <c r="N2701"/>
      <c r="P2701" s="9"/>
      <c r="Q2701" s="9"/>
      <c r="U2701" s="8"/>
      <c r="V2701" s="10"/>
      <c r="W2701"/>
      <c r="X2701"/>
      <c r="Z2701" s="8"/>
      <c r="AA2701" s="8"/>
      <c r="AF2701" s="17"/>
      <c r="AG2701" s="17"/>
      <c r="AH2701" s="8"/>
    </row>
    <row r="2702" spans="13:34" x14ac:dyDescent="0.3">
      <c r="M2702" s="12"/>
      <c r="N2702"/>
      <c r="P2702" s="9"/>
      <c r="Q2702" s="9"/>
      <c r="U2702" s="8"/>
      <c r="V2702" s="10"/>
      <c r="W2702"/>
      <c r="X2702"/>
      <c r="Z2702" s="8"/>
      <c r="AA2702" s="8"/>
      <c r="AF2702" s="17"/>
      <c r="AG2702" s="17"/>
      <c r="AH2702" s="8"/>
    </row>
    <row r="2703" spans="13:34" x14ac:dyDescent="0.3">
      <c r="M2703" s="12"/>
      <c r="N2703"/>
      <c r="P2703" s="9"/>
      <c r="Q2703" s="9"/>
      <c r="U2703" s="8"/>
      <c r="V2703" s="10"/>
      <c r="W2703"/>
      <c r="X2703"/>
      <c r="Z2703" s="8"/>
      <c r="AA2703" s="8"/>
      <c r="AF2703" s="17"/>
      <c r="AG2703" s="17"/>
      <c r="AH2703" s="8"/>
    </row>
    <row r="2704" spans="13:34" x14ac:dyDescent="0.3">
      <c r="M2704" s="12"/>
      <c r="N2704"/>
      <c r="P2704" s="9"/>
      <c r="Q2704" s="9"/>
      <c r="U2704" s="8"/>
      <c r="V2704" s="10"/>
      <c r="W2704"/>
      <c r="X2704"/>
      <c r="Z2704" s="8"/>
      <c r="AA2704" s="8"/>
      <c r="AF2704" s="17"/>
      <c r="AG2704" s="17"/>
      <c r="AH2704" s="8"/>
    </row>
    <row r="2705" spans="13:34" x14ac:dyDescent="0.3">
      <c r="M2705" s="12"/>
      <c r="N2705"/>
      <c r="P2705" s="9"/>
      <c r="Q2705" s="9"/>
      <c r="U2705" s="8"/>
      <c r="V2705" s="10"/>
      <c r="W2705"/>
      <c r="X2705"/>
      <c r="Z2705" s="8"/>
      <c r="AA2705" s="8"/>
      <c r="AF2705" s="17"/>
      <c r="AG2705" s="17"/>
      <c r="AH2705" s="8"/>
    </row>
    <row r="2706" spans="13:34" x14ac:dyDescent="0.3">
      <c r="M2706" s="12"/>
      <c r="N2706"/>
      <c r="P2706" s="9"/>
      <c r="Q2706" s="9"/>
      <c r="U2706" s="8"/>
      <c r="V2706" s="10"/>
      <c r="W2706"/>
      <c r="X2706"/>
      <c r="Z2706" s="8"/>
      <c r="AA2706" s="8"/>
      <c r="AF2706" s="17"/>
      <c r="AG2706" s="17"/>
      <c r="AH2706" s="8"/>
    </row>
    <row r="2707" spans="13:34" x14ac:dyDescent="0.3">
      <c r="M2707" s="12"/>
      <c r="N2707"/>
      <c r="P2707" s="9"/>
      <c r="Q2707" s="9"/>
      <c r="U2707" s="8"/>
      <c r="V2707" s="10"/>
      <c r="W2707"/>
      <c r="X2707"/>
      <c r="Z2707" s="8"/>
      <c r="AA2707" s="8"/>
      <c r="AF2707" s="17"/>
      <c r="AG2707" s="17"/>
      <c r="AH2707" s="8"/>
    </row>
    <row r="2708" spans="13:34" x14ac:dyDescent="0.3">
      <c r="M2708" s="12"/>
      <c r="N2708"/>
      <c r="P2708" s="9"/>
      <c r="Q2708" s="9"/>
      <c r="U2708" s="8"/>
      <c r="V2708" s="10"/>
      <c r="W2708"/>
      <c r="X2708"/>
      <c r="Z2708" s="8"/>
      <c r="AA2708" s="8"/>
      <c r="AF2708" s="17"/>
      <c r="AG2708" s="17"/>
      <c r="AH2708" s="8"/>
    </row>
    <row r="2709" spans="13:34" x14ac:dyDescent="0.3">
      <c r="M2709" s="12"/>
      <c r="N2709"/>
      <c r="P2709" s="9"/>
      <c r="Q2709" s="9"/>
      <c r="U2709" s="8"/>
      <c r="V2709" s="10"/>
      <c r="W2709"/>
      <c r="X2709"/>
      <c r="Z2709" s="8"/>
      <c r="AA2709" s="8"/>
      <c r="AF2709" s="17"/>
      <c r="AG2709" s="17"/>
      <c r="AH2709" s="8"/>
    </row>
    <row r="2710" spans="13:34" x14ac:dyDescent="0.3">
      <c r="M2710" s="12"/>
      <c r="N2710"/>
      <c r="P2710" s="9"/>
      <c r="Q2710" s="9"/>
      <c r="U2710" s="8"/>
      <c r="V2710" s="10"/>
      <c r="W2710"/>
      <c r="X2710"/>
      <c r="Z2710" s="8"/>
      <c r="AA2710" s="8"/>
      <c r="AF2710" s="17"/>
      <c r="AG2710" s="17"/>
      <c r="AH2710" s="8"/>
    </row>
    <row r="2711" spans="13:34" x14ac:dyDescent="0.3">
      <c r="M2711" s="12"/>
      <c r="N2711"/>
      <c r="P2711" s="9"/>
      <c r="Q2711" s="9"/>
      <c r="U2711" s="8"/>
      <c r="V2711" s="10"/>
      <c r="W2711"/>
      <c r="X2711"/>
      <c r="Z2711" s="8"/>
      <c r="AA2711" s="8"/>
      <c r="AF2711" s="17"/>
      <c r="AG2711" s="17"/>
      <c r="AH2711" s="8"/>
    </row>
    <row r="2712" spans="13:34" x14ac:dyDescent="0.3">
      <c r="M2712" s="12"/>
      <c r="N2712"/>
      <c r="P2712" s="9"/>
      <c r="Q2712" s="9"/>
      <c r="U2712" s="8"/>
      <c r="V2712" s="10"/>
      <c r="W2712"/>
      <c r="X2712"/>
      <c r="Z2712" s="8"/>
      <c r="AA2712" s="8"/>
      <c r="AF2712" s="17"/>
      <c r="AG2712" s="17"/>
      <c r="AH2712" s="8"/>
    </row>
    <row r="2713" spans="13:34" x14ac:dyDescent="0.3">
      <c r="M2713" s="12"/>
      <c r="N2713"/>
      <c r="P2713" s="9"/>
      <c r="Q2713" s="9"/>
      <c r="U2713" s="8"/>
      <c r="V2713" s="10"/>
      <c r="W2713"/>
      <c r="X2713"/>
      <c r="Z2713" s="8"/>
      <c r="AA2713" s="8"/>
      <c r="AF2713" s="17"/>
      <c r="AG2713" s="17"/>
      <c r="AH2713" s="8"/>
    </row>
    <row r="2714" spans="13:34" x14ac:dyDescent="0.3">
      <c r="M2714" s="12"/>
      <c r="N2714"/>
      <c r="P2714" s="9"/>
      <c r="Q2714" s="9"/>
      <c r="U2714" s="8"/>
      <c r="V2714" s="10"/>
      <c r="W2714"/>
      <c r="X2714"/>
      <c r="Z2714" s="8"/>
      <c r="AA2714" s="8"/>
      <c r="AF2714" s="17"/>
      <c r="AG2714" s="17"/>
      <c r="AH2714" s="8"/>
    </row>
    <row r="2715" spans="13:34" x14ac:dyDescent="0.3">
      <c r="M2715" s="12"/>
      <c r="N2715"/>
      <c r="P2715" s="9"/>
      <c r="Q2715" s="9"/>
      <c r="U2715" s="8"/>
      <c r="V2715" s="10"/>
      <c r="W2715"/>
      <c r="X2715"/>
      <c r="Z2715" s="8"/>
      <c r="AA2715" s="8"/>
      <c r="AF2715" s="17"/>
      <c r="AG2715" s="17"/>
      <c r="AH2715" s="8"/>
    </row>
    <row r="2716" spans="13:34" x14ac:dyDescent="0.3">
      <c r="M2716" s="12"/>
      <c r="N2716"/>
      <c r="P2716" s="9"/>
      <c r="Q2716" s="9"/>
      <c r="U2716" s="8"/>
      <c r="V2716" s="10"/>
      <c r="W2716"/>
      <c r="X2716"/>
      <c r="Z2716" s="8"/>
      <c r="AA2716" s="8"/>
      <c r="AF2716" s="17"/>
      <c r="AG2716" s="17"/>
      <c r="AH2716" s="8"/>
    </row>
    <row r="2717" spans="13:34" x14ac:dyDescent="0.3">
      <c r="M2717" s="12"/>
      <c r="N2717"/>
      <c r="P2717" s="9"/>
      <c r="Q2717" s="9"/>
      <c r="U2717" s="8"/>
      <c r="V2717" s="10"/>
      <c r="W2717"/>
      <c r="X2717"/>
      <c r="Z2717" s="8"/>
      <c r="AA2717" s="8"/>
      <c r="AF2717" s="17"/>
      <c r="AG2717" s="17"/>
      <c r="AH2717" s="8"/>
    </row>
    <row r="2718" spans="13:34" x14ac:dyDescent="0.3">
      <c r="M2718" s="12"/>
      <c r="N2718"/>
      <c r="P2718" s="9"/>
      <c r="Q2718" s="9"/>
      <c r="U2718" s="8"/>
      <c r="V2718" s="10"/>
      <c r="W2718"/>
      <c r="X2718"/>
      <c r="Z2718" s="8"/>
      <c r="AA2718" s="8"/>
      <c r="AF2718" s="17"/>
      <c r="AG2718" s="17"/>
      <c r="AH2718" s="8"/>
    </row>
    <row r="2719" spans="13:34" x14ac:dyDescent="0.3">
      <c r="M2719" s="12"/>
      <c r="N2719"/>
      <c r="P2719" s="9"/>
      <c r="Q2719" s="9"/>
      <c r="U2719" s="8"/>
      <c r="V2719" s="10"/>
      <c r="W2719"/>
      <c r="X2719"/>
      <c r="Z2719" s="8"/>
      <c r="AA2719" s="8"/>
      <c r="AF2719" s="17"/>
      <c r="AG2719" s="17"/>
      <c r="AH2719" s="8"/>
    </row>
    <row r="2720" spans="13:34" x14ac:dyDescent="0.3">
      <c r="M2720" s="12"/>
      <c r="N2720"/>
      <c r="P2720" s="9"/>
      <c r="Q2720" s="9"/>
      <c r="U2720" s="8"/>
      <c r="V2720" s="10"/>
      <c r="W2720"/>
      <c r="X2720"/>
      <c r="Z2720" s="8"/>
      <c r="AA2720" s="8"/>
      <c r="AF2720" s="17"/>
      <c r="AG2720" s="17"/>
      <c r="AH2720" s="8"/>
    </row>
    <row r="2721" spans="13:34" x14ac:dyDescent="0.3">
      <c r="M2721" s="12"/>
      <c r="N2721"/>
      <c r="P2721" s="9"/>
      <c r="Q2721" s="9"/>
      <c r="U2721" s="8"/>
      <c r="V2721" s="10"/>
      <c r="W2721"/>
      <c r="X2721"/>
      <c r="Z2721" s="8"/>
      <c r="AA2721" s="8"/>
      <c r="AF2721" s="17"/>
      <c r="AG2721" s="17"/>
      <c r="AH2721" s="8"/>
    </row>
    <row r="2722" spans="13:34" x14ac:dyDescent="0.3">
      <c r="M2722" s="12"/>
      <c r="N2722"/>
      <c r="P2722" s="9"/>
      <c r="Q2722" s="9"/>
      <c r="U2722" s="8"/>
      <c r="V2722" s="10"/>
      <c r="W2722"/>
      <c r="X2722"/>
      <c r="Z2722" s="8"/>
      <c r="AA2722" s="8"/>
      <c r="AF2722" s="17"/>
      <c r="AG2722" s="17"/>
      <c r="AH2722" s="8"/>
    </row>
    <row r="2723" spans="13:34" x14ac:dyDescent="0.3">
      <c r="M2723" s="12"/>
      <c r="N2723"/>
      <c r="P2723" s="9"/>
      <c r="Q2723" s="9"/>
      <c r="U2723" s="8"/>
      <c r="V2723" s="10"/>
      <c r="W2723"/>
      <c r="X2723"/>
      <c r="Z2723" s="8"/>
      <c r="AA2723" s="8"/>
      <c r="AF2723" s="17"/>
      <c r="AG2723" s="17"/>
      <c r="AH2723" s="8"/>
    </row>
    <row r="2724" spans="13:34" x14ac:dyDescent="0.3">
      <c r="M2724" s="12"/>
      <c r="N2724"/>
      <c r="P2724" s="9"/>
      <c r="Q2724" s="9"/>
      <c r="U2724" s="8"/>
      <c r="V2724" s="10"/>
      <c r="W2724"/>
      <c r="X2724"/>
      <c r="Z2724" s="8"/>
      <c r="AA2724" s="8"/>
      <c r="AF2724" s="17"/>
      <c r="AG2724" s="17"/>
      <c r="AH2724" s="8"/>
    </row>
    <row r="2725" spans="13:34" x14ac:dyDescent="0.3">
      <c r="M2725" s="12"/>
      <c r="N2725"/>
      <c r="P2725" s="9"/>
      <c r="Q2725" s="9"/>
      <c r="U2725" s="8"/>
      <c r="V2725" s="10"/>
      <c r="W2725"/>
      <c r="X2725"/>
      <c r="Z2725" s="8"/>
      <c r="AA2725" s="8"/>
      <c r="AF2725" s="17"/>
      <c r="AG2725" s="17"/>
      <c r="AH2725" s="8"/>
    </row>
    <row r="2726" spans="13:34" x14ac:dyDescent="0.3">
      <c r="M2726" s="12"/>
      <c r="N2726"/>
      <c r="P2726" s="9"/>
      <c r="Q2726" s="9"/>
      <c r="U2726" s="8"/>
      <c r="V2726" s="10"/>
      <c r="W2726"/>
      <c r="X2726"/>
      <c r="Z2726" s="8"/>
      <c r="AA2726" s="8"/>
      <c r="AF2726" s="17"/>
      <c r="AG2726" s="17"/>
      <c r="AH2726" s="8"/>
    </row>
    <row r="2727" spans="13:34" x14ac:dyDescent="0.3">
      <c r="M2727" s="12"/>
      <c r="N2727"/>
      <c r="P2727" s="9"/>
      <c r="Q2727" s="9"/>
      <c r="U2727" s="8"/>
      <c r="V2727" s="10"/>
      <c r="W2727"/>
      <c r="X2727"/>
      <c r="Z2727" s="8"/>
      <c r="AA2727" s="8"/>
      <c r="AF2727" s="17"/>
      <c r="AG2727" s="17"/>
      <c r="AH2727" s="8"/>
    </row>
    <row r="2728" spans="13:34" x14ac:dyDescent="0.3">
      <c r="M2728" s="12"/>
      <c r="N2728"/>
      <c r="P2728" s="9"/>
      <c r="Q2728" s="9"/>
      <c r="U2728" s="8"/>
      <c r="V2728" s="10"/>
      <c r="W2728"/>
      <c r="X2728"/>
      <c r="Z2728" s="8"/>
      <c r="AA2728" s="8"/>
      <c r="AF2728" s="17"/>
      <c r="AG2728" s="17"/>
      <c r="AH2728" s="8"/>
    </row>
    <row r="2729" spans="13:34" x14ac:dyDescent="0.3">
      <c r="M2729" s="12"/>
      <c r="N2729"/>
      <c r="P2729" s="9"/>
      <c r="Q2729" s="9"/>
      <c r="U2729" s="8"/>
      <c r="V2729" s="10"/>
      <c r="W2729"/>
      <c r="X2729"/>
      <c r="Z2729" s="8"/>
      <c r="AA2729" s="8"/>
      <c r="AF2729" s="17"/>
      <c r="AG2729" s="17"/>
      <c r="AH2729" s="8"/>
    </row>
    <row r="2730" spans="13:34" x14ac:dyDescent="0.3">
      <c r="M2730" s="12"/>
      <c r="N2730"/>
      <c r="P2730" s="9"/>
      <c r="Q2730" s="9"/>
      <c r="U2730" s="8"/>
      <c r="V2730" s="10"/>
      <c r="W2730"/>
      <c r="X2730"/>
      <c r="Z2730" s="8"/>
      <c r="AA2730" s="8"/>
      <c r="AF2730" s="17"/>
      <c r="AG2730" s="17"/>
      <c r="AH2730" s="8"/>
    </row>
    <row r="2731" spans="13:34" x14ac:dyDescent="0.3">
      <c r="M2731" s="12"/>
      <c r="N2731"/>
      <c r="P2731" s="9"/>
      <c r="Q2731" s="9"/>
      <c r="U2731" s="8"/>
      <c r="V2731" s="10"/>
      <c r="W2731"/>
      <c r="X2731"/>
      <c r="Z2731" s="8"/>
      <c r="AA2731" s="8"/>
      <c r="AF2731" s="17"/>
      <c r="AG2731" s="17"/>
      <c r="AH2731" s="8"/>
    </row>
    <row r="2732" spans="13:34" x14ac:dyDescent="0.3">
      <c r="M2732" s="12"/>
      <c r="N2732"/>
      <c r="P2732" s="9"/>
      <c r="Q2732" s="9"/>
      <c r="U2732" s="8"/>
      <c r="V2732" s="10"/>
      <c r="W2732"/>
      <c r="X2732"/>
      <c r="Z2732" s="8"/>
      <c r="AA2732" s="8"/>
      <c r="AF2732" s="17"/>
      <c r="AG2732" s="17"/>
      <c r="AH2732" s="8"/>
    </row>
    <row r="2733" spans="13:34" x14ac:dyDescent="0.3">
      <c r="M2733" s="12"/>
      <c r="N2733"/>
      <c r="P2733" s="9"/>
      <c r="Q2733" s="9"/>
      <c r="U2733" s="8"/>
      <c r="V2733" s="10"/>
      <c r="W2733"/>
      <c r="X2733"/>
      <c r="Z2733" s="8"/>
      <c r="AA2733" s="8"/>
      <c r="AF2733" s="17"/>
      <c r="AG2733" s="17"/>
      <c r="AH2733" s="8"/>
    </row>
    <row r="2734" spans="13:34" x14ac:dyDescent="0.3">
      <c r="M2734" s="12"/>
      <c r="N2734"/>
      <c r="P2734" s="9"/>
      <c r="Q2734" s="9"/>
      <c r="U2734" s="8"/>
      <c r="V2734" s="10"/>
      <c r="W2734"/>
      <c r="X2734"/>
      <c r="Z2734" s="8"/>
      <c r="AA2734" s="8"/>
      <c r="AF2734" s="17"/>
      <c r="AG2734" s="17"/>
      <c r="AH2734" s="8"/>
    </row>
    <row r="2735" spans="13:34" x14ac:dyDescent="0.3">
      <c r="M2735" s="12"/>
      <c r="N2735"/>
      <c r="P2735" s="9"/>
      <c r="Q2735" s="9"/>
      <c r="U2735" s="8"/>
      <c r="V2735" s="10"/>
      <c r="W2735"/>
      <c r="X2735"/>
      <c r="Z2735" s="8"/>
      <c r="AA2735" s="8"/>
      <c r="AF2735" s="17"/>
      <c r="AG2735" s="17"/>
      <c r="AH2735" s="8"/>
    </row>
    <row r="2736" spans="13:34" x14ac:dyDescent="0.3">
      <c r="M2736" s="12"/>
      <c r="N2736"/>
      <c r="P2736" s="9"/>
      <c r="Q2736" s="9"/>
      <c r="U2736" s="8"/>
      <c r="V2736" s="10"/>
      <c r="W2736"/>
      <c r="X2736"/>
      <c r="Z2736" s="8"/>
      <c r="AA2736" s="8"/>
      <c r="AF2736" s="17"/>
      <c r="AG2736" s="17"/>
      <c r="AH2736" s="8"/>
    </row>
    <row r="2737" spans="13:34" x14ac:dyDescent="0.3">
      <c r="M2737" s="12"/>
      <c r="N2737"/>
      <c r="P2737" s="9"/>
      <c r="Q2737" s="9"/>
      <c r="U2737" s="8"/>
      <c r="V2737" s="10"/>
      <c r="W2737"/>
      <c r="X2737"/>
      <c r="Z2737" s="8"/>
      <c r="AA2737" s="8"/>
      <c r="AF2737" s="17"/>
      <c r="AG2737" s="17"/>
      <c r="AH2737" s="8"/>
    </row>
    <row r="2738" spans="13:34" x14ac:dyDescent="0.3">
      <c r="M2738" s="12"/>
      <c r="N2738"/>
      <c r="P2738" s="9"/>
      <c r="Q2738" s="9"/>
      <c r="U2738" s="8"/>
      <c r="V2738" s="10"/>
      <c r="W2738"/>
      <c r="X2738"/>
      <c r="Z2738" s="8"/>
      <c r="AA2738" s="8"/>
      <c r="AF2738" s="17"/>
      <c r="AG2738" s="17"/>
      <c r="AH2738" s="8"/>
    </row>
    <row r="2739" spans="13:34" x14ac:dyDescent="0.3">
      <c r="M2739" s="12"/>
      <c r="N2739"/>
      <c r="P2739" s="9"/>
      <c r="Q2739" s="9"/>
      <c r="U2739" s="8"/>
      <c r="V2739" s="10"/>
      <c r="W2739"/>
      <c r="X2739"/>
      <c r="Z2739" s="8"/>
      <c r="AA2739" s="8"/>
      <c r="AF2739" s="17"/>
      <c r="AG2739" s="17"/>
      <c r="AH2739" s="8"/>
    </row>
    <row r="2740" spans="13:34" x14ac:dyDescent="0.3">
      <c r="M2740" s="12"/>
      <c r="N2740"/>
      <c r="P2740" s="9"/>
      <c r="Q2740" s="9"/>
      <c r="U2740" s="8"/>
      <c r="V2740" s="10"/>
      <c r="W2740"/>
      <c r="X2740"/>
      <c r="Z2740" s="8"/>
      <c r="AA2740" s="8"/>
      <c r="AF2740" s="17"/>
      <c r="AG2740" s="17"/>
      <c r="AH2740" s="8"/>
    </row>
    <row r="2741" spans="13:34" x14ac:dyDescent="0.3">
      <c r="M2741" s="12"/>
      <c r="N2741"/>
      <c r="P2741" s="9"/>
      <c r="Q2741" s="9"/>
      <c r="U2741" s="8"/>
      <c r="V2741" s="10"/>
      <c r="W2741"/>
      <c r="X2741"/>
      <c r="Z2741" s="8"/>
      <c r="AA2741" s="8"/>
      <c r="AF2741" s="17"/>
      <c r="AG2741" s="17"/>
      <c r="AH2741" s="8"/>
    </row>
    <row r="2742" spans="13:34" x14ac:dyDescent="0.3">
      <c r="M2742" s="12"/>
      <c r="N2742"/>
      <c r="P2742" s="9"/>
      <c r="Q2742" s="9"/>
      <c r="U2742" s="8"/>
      <c r="V2742" s="10"/>
      <c r="W2742"/>
      <c r="X2742"/>
      <c r="Z2742" s="8"/>
      <c r="AA2742" s="8"/>
      <c r="AF2742" s="17"/>
      <c r="AG2742" s="17"/>
      <c r="AH2742" s="8"/>
    </row>
    <row r="2743" spans="13:34" x14ac:dyDescent="0.3">
      <c r="M2743" s="12"/>
      <c r="N2743"/>
      <c r="P2743" s="9"/>
      <c r="Q2743" s="9"/>
      <c r="U2743" s="8"/>
      <c r="V2743" s="10"/>
      <c r="W2743"/>
      <c r="X2743"/>
      <c r="Z2743" s="8"/>
      <c r="AA2743" s="8"/>
      <c r="AF2743" s="17"/>
      <c r="AG2743" s="17"/>
      <c r="AH2743" s="8"/>
    </row>
    <row r="2744" spans="13:34" x14ac:dyDescent="0.3">
      <c r="M2744" s="12"/>
      <c r="N2744"/>
      <c r="P2744" s="9"/>
      <c r="Q2744" s="9"/>
      <c r="U2744" s="8"/>
      <c r="V2744" s="10"/>
      <c r="W2744"/>
      <c r="X2744"/>
      <c r="Z2744" s="8"/>
      <c r="AA2744" s="8"/>
      <c r="AF2744" s="17"/>
      <c r="AG2744" s="17"/>
      <c r="AH2744" s="8"/>
    </row>
    <row r="2745" spans="13:34" x14ac:dyDescent="0.3">
      <c r="M2745" s="12"/>
      <c r="N2745"/>
      <c r="P2745" s="9"/>
      <c r="Q2745" s="9"/>
      <c r="U2745" s="8"/>
      <c r="V2745" s="10"/>
      <c r="W2745"/>
      <c r="X2745"/>
      <c r="Z2745" s="8"/>
      <c r="AA2745" s="8"/>
      <c r="AF2745" s="17"/>
      <c r="AG2745" s="17"/>
      <c r="AH2745" s="8"/>
    </row>
    <row r="2746" spans="13:34" x14ac:dyDescent="0.3">
      <c r="M2746" s="12"/>
      <c r="N2746"/>
      <c r="P2746" s="9"/>
      <c r="Q2746" s="9"/>
      <c r="U2746" s="8"/>
      <c r="V2746" s="10"/>
      <c r="W2746"/>
      <c r="X2746"/>
      <c r="Z2746" s="8"/>
      <c r="AA2746" s="8"/>
      <c r="AF2746" s="17"/>
      <c r="AG2746" s="17"/>
      <c r="AH2746" s="8"/>
    </row>
    <row r="2747" spans="13:34" x14ac:dyDescent="0.3">
      <c r="M2747" s="12"/>
      <c r="N2747"/>
      <c r="P2747" s="9"/>
      <c r="Q2747" s="9"/>
      <c r="U2747" s="8"/>
      <c r="V2747" s="10"/>
      <c r="W2747"/>
      <c r="X2747"/>
      <c r="Z2747" s="8"/>
      <c r="AA2747" s="8"/>
      <c r="AF2747" s="17"/>
      <c r="AG2747" s="17"/>
      <c r="AH2747" s="8"/>
    </row>
    <row r="2748" spans="13:34" x14ac:dyDescent="0.3">
      <c r="M2748" s="12"/>
      <c r="N2748"/>
      <c r="P2748" s="9"/>
      <c r="Q2748" s="9"/>
      <c r="U2748" s="8"/>
      <c r="V2748" s="10"/>
      <c r="W2748"/>
      <c r="X2748"/>
      <c r="Z2748" s="8"/>
      <c r="AA2748" s="8"/>
      <c r="AF2748" s="17"/>
      <c r="AG2748" s="17"/>
      <c r="AH2748" s="8"/>
    </row>
    <row r="2749" spans="13:34" x14ac:dyDescent="0.3">
      <c r="M2749" s="12"/>
      <c r="N2749"/>
      <c r="P2749" s="9"/>
      <c r="Q2749" s="9"/>
      <c r="U2749" s="8"/>
      <c r="V2749" s="10"/>
      <c r="W2749"/>
      <c r="X2749"/>
      <c r="Z2749" s="8"/>
      <c r="AA2749" s="8"/>
      <c r="AF2749" s="17"/>
      <c r="AG2749" s="17"/>
      <c r="AH2749" s="8"/>
    </row>
    <row r="2750" spans="13:34" x14ac:dyDescent="0.3">
      <c r="M2750" s="12"/>
      <c r="N2750"/>
      <c r="P2750" s="9"/>
      <c r="Q2750" s="9"/>
      <c r="U2750" s="8"/>
      <c r="V2750" s="10"/>
      <c r="W2750"/>
      <c r="X2750"/>
      <c r="Z2750" s="8"/>
      <c r="AA2750" s="8"/>
      <c r="AF2750" s="17"/>
      <c r="AG2750" s="17"/>
      <c r="AH2750" s="8"/>
    </row>
    <row r="2751" spans="13:34" x14ac:dyDescent="0.3">
      <c r="M2751" s="12"/>
      <c r="N2751"/>
      <c r="P2751" s="9"/>
      <c r="Q2751" s="9"/>
      <c r="U2751" s="8"/>
      <c r="V2751" s="10"/>
      <c r="W2751"/>
      <c r="X2751"/>
      <c r="Z2751" s="8"/>
      <c r="AA2751" s="8"/>
      <c r="AF2751" s="17"/>
      <c r="AG2751" s="17"/>
      <c r="AH2751" s="8"/>
    </row>
    <row r="2752" spans="13:34" x14ac:dyDescent="0.3">
      <c r="M2752" s="12"/>
      <c r="N2752"/>
      <c r="P2752" s="9"/>
      <c r="Q2752" s="9"/>
      <c r="U2752" s="8"/>
      <c r="V2752" s="10"/>
      <c r="W2752"/>
      <c r="X2752"/>
      <c r="Z2752" s="8"/>
      <c r="AA2752" s="8"/>
      <c r="AF2752" s="17"/>
      <c r="AG2752" s="17"/>
      <c r="AH2752" s="8"/>
    </row>
    <row r="2753" spans="13:34" x14ac:dyDescent="0.3">
      <c r="M2753" s="12"/>
      <c r="N2753"/>
      <c r="P2753" s="9"/>
      <c r="Q2753" s="9"/>
      <c r="U2753" s="8"/>
      <c r="V2753" s="10"/>
      <c r="W2753"/>
      <c r="X2753"/>
      <c r="Z2753" s="8"/>
      <c r="AA2753" s="8"/>
      <c r="AF2753" s="17"/>
      <c r="AG2753" s="17"/>
      <c r="AH2753" s="8"/>
    </row>
    <row r="2754" spans="13:34" x14ac:dyDescent="0.3">
      <c r="M2754" s="12"/>
      <c r="N2754"/>
      <c r="P2754" s="9"/>
      <c r="Q2754" s="9"/>
      <c r="U2754" s="8"/>
      <c r="V2754" s="10"/>
      <c r="W2754"/>
      <c r="X2754"/>
      <c r="Z2754" s="8"/>
      <c r="AA2754" s="8"/>
      <c r="AF2754" s="17"/>
      <c r="AG2754" s="17"/>
      <c r="AH2754" s="8"/>
    </row>
    <row r="2755" spans="13:34" x14ac:dyDescent="0.3">
      <c r="M2755" s="12"/>
      <c r="N2755"/>
      <c r="P2755" s="9"/>
      <c r="Q2755" s="9"/>
      <c r="U2755" s="8"/>
      <c r="V2755" s="10"/>
      <c r="W2755"/>
      <c r="X2755"/>
      <c r="Z2755" s="8"/>
      <c r="AA2755" s="8"/>
      <c r="AF2755" s="17"/>
      <c r="AG2755" s="17"/>
      <c r="AH2755" s="8"/>
    </row>
    <row r="2756" spans="13:34" x14ac:dyDescent="0.3">
      <c r="M2756" s="12"/>
      <c r="N2756"/>
      <c r="P2756" s="9"/>
      <c r="Q2756" s="9"/>
      <c r="U2756" s="8"/>
      <c r="V2756" s="10"/>
      <c r="W2756"/>
      <c r="X2756"/>
      <c r="Z2756" s="8"/>
      <c r="AA2756" s="8"/>
      <c r="AF2756" s="17"/>
      <c r="AG2756" s="17"/>
      <c r="AH2756" s="8"/>
    </row>
    <row r="2757" spans="13:34" x14ac:dyDescent="0.3">
      <c r="M2757" s="12"/>
      <c r="N2757"/>
      <c r="P2757" s="9"/>
      <c r="Q2757" s="9"/>
      <c r="U2757" s="8"/>
      <c r="V2757" s="10"/>
      <c r="W2757"/>
      <c r="X2757"/>
      <c r="Z2757" s="8"/>
      <c r="AA2757" s="8"/>
      <c r="AF2757" s="17"/>
      <c r="AG2757" s="17"/>
      <c r="AH2757" s="8"/>
    </row>
    <row r="2758" spans="13:34" x14ac:dyDescent="0.3">
      <c r="M2758" s="12"/>
      <c r="N2758"/>
      <c r="P2758" s="9"/>
      <c r="Q2758" s="9"/>
      <c r="U2758" s="8"/>
      <c r="V2758" s="10"/>
      <c r="W2758"/>
      <c r="X2758"/>
      <c r="Z2758" s="8"/>
      <c r="AA2758" s="8"/>
      <c r="AF2758" s="17"/>
      <c r="AG2758" s="17"/>
      <c r="AH2758" s="8"/>
    </row>
    <row r="2759" spans="13:34" x14ac:dyDescent="0.3">
      <c r="M2759" s="12"/>
      <c r="N2759"/>
      <c r="P2759" s="9"/>
      <c r="Q2759" s="9"/>
      <c r="U2759" s="8"/>
      <c r="V2759" s="10"/>
      <c r="W2759"/>
      <c r="X2759"/>
      <c r="Z2759" s="8"/>
      <c r="AA2759" s="8"/>
      <c r="AF2759" s="17"/>
      <c r="AG2759" s="17"/>
      <c r="AH2759" s="8"/>
    </row>
    <row r="2760" spans="13:34" x14ac:dyDescent="0.3">
      <c r="M2760" s="12"/>
      <c r="N2760"/>
      <c r="P2760" s="9"/>
      <c r="Q2760" s="9"/>
      <c r="U2760" s="8"/>
      <c r="V2760" s="10"/>
      <c r="W2760"/>
      <c r="X2760"/>
      <c r="Z2760" s="8"/>
      <c r="AA2760" s="8"/>
      <c r="AF2760" s="17"/>
      <c r="AG2760" s="17"/>
      <c r="AH2760" s="8"/>
    </row>
    <row r="2761" spans="13:34" x14ac:dyDescent="0.3">
      <c r="M2761" s="12"/>
      <c r="N2761"/>
      <c r="P2761" s="9"/>
      <c r="Q2761" s="9"/>
      <c r="U2761" s="8"/>
      <c r="V2761" s="10"/>
      <c r="W2761"/>
      <c r="X2761"/>
      <c r="Z2761" s="8"/>
      <c r="AA2761" s="8"/>
      <c r="AF2761" s="17"/>
      <c r="AG2761" s="17"/>
      <c r="AH2761" s="8"/>
    </row>
    <row r="2762" spans="13:34" x14ac:dyDescent="0.3">
      <c r="M2762" s="12"/>
      <c r="N2762"/>
      <c r="P2762" s="9"/>
      <c r="Q2762" s="9"/>
      <c r="U2762" s="8"/>
      <c r="V2762" s="10"/>
      <c r="W2762"/>
      <c r="X2762"/>
      <c r="Z2762" s="8"/>
      <c r="AA2762" s="8"/>
      <c r="AF2762" s="17"/>
      <c r="AG2762" s="17"/>
      <c r="AH2762" s="8"/>
    </row>
    <row r="2763" spans="13:34" x14ac:dyDescent="0.3">
      <c r="M2763" s="12"/>
      <c r="N2763"/>
      <c r="P2763" s="9"/>
      <c r="Q2763" s="9"/>
      <c r="U2763" s="8"/>
      <c r="V2763" s="10"/>
      <c r="W2763"/>
      <c r="X2763"/>
      <c r="Z2763" s="8"/>
      <c r="AA2763" s="8"/>
      <c r="AF2763" s="17"/>
      <c r="AG2763" s="17"/>
      <c r="AH2763" s="8"/>
    </row>
    <row r="2764" spans="13:34" x14ac:dyDescent="0.3">
      <c r="M2764" s="12"/>
      <c r="N2764"/>
      <c r="P2764" s="9"/>
      <c r="Q2764" s="9"/>
      <c r="U2764" s="8"/>
      <c r="V2764" s="10"/>
      <c r="W2764"/>
      <c r="X2764"/>
      <c r="Z2764" s="8"/>
      <c r="AA2764" s="8"/>
      <c r="AF2764" s="17"/>
      <c r="AG2764" s="17"/>
      <c r="AH2764" s="8"/>
    </row>
    <row r="2765" spans="13:34" x14ac:dyDescent="0.3">
      <c r="M2765" s="12"/>
      <c r="N2765"/>
      <c r="P2765" s="9"/>
      <c r="Q2765" s="9"/>
      <c r="U2765" s="8"/>
      <c r="V2765" s="10"/>
      <c r="W2765"/>
      <c r="X2765"/>
      <c r="Z2765" s="8"/>
      <c r="AA2765" s="8"/>
      <c r="AF2765" s="17"/>
      <c r="AG2765" s="17"/>
      <c r="AH2765" s="8"/>
    </row>
    <row r="2766" spans="13:34" x14ac:dyDescent="0.3">
      <c r="M2766" s="12"/>
      <c r="N2766"/>
      <c r="P2766" s="9"/>
      <c r="Q2766" s="9"/>
      <c r="U2766" s="8"/>
      <c r="V2766" s="10"/>
      <c r="W2766"/>
      <c r="X2766"/>
      <c r="Z2766" s="8"/>
      <c r="AA2766" s="8"/>
      <c r="AF2766" s="17"/>
      <c r="AG2766" s="17"/>
      <c r="AH2766" s="8"/>
    </row>
    <row r="2767" spans="13:34" x14ac:dyDescent="0.3">
      <c r="M2767" s="12"/>
      <c r="N2767"/>
      <c r="P2767" s="9"/>
      <c r="Q2767" s="9"/>
      <c r="U2767" s="8"/>
      <c r="V2767" s="10"/>
      <c r="W2767"/>
      <c r="X2767"/>
      <c r="Z2767" s="8"/>
      <c r="AA2767" s="8"/>
      <c r="AF2767" s="17"/>
      <c r="AG2767" s="17"/>
      <c r="AH2767" s="8"/>
    </row>
    <row r="2768" spans="13:34" x14ac:dyDescent="0.3">
      <c r="M2768" s="12"/>
      <c r="N2768"/>
      <c r="P2768" s="9"/>
      <c r="Q2768" s="9"/>
      <c r="U2768" s="8"/>
      <c r="V2768" s="10"/>
      <c r="W2768"/>
      <c r="X2768"/>
      <c r="Z2768" s="8"/>
      <c r="AA2768" s="8"/>
      <c r="AF2768" s="17"/>
      <c r="AG2768" s="17"/>
      <c r="AH2768" s="8"/>
    </row>
    <row r="2769" spans="13:34" x14ac:dyDescent="0.3">
      <c r="M2769" s="12"/>
      <c r="N2769"/>
      <c r="P2769" s="9"/>
      <c r="Q2769" s="9"/>
      <c r="U2769" s="8"/>
      <c r="V2769" s="10"/>
      <c r="W2769"/>
      <c r="X2769"/>
      <c r="Z2769" s="8"/>
      <c r="AA2769" s="8"/>
      <c r="AF2769" s="17"/>
      <c r="AG2769" s="17"/>
      <c r="AH2769" s="8"/>
    </row>
    <row r="2770" spans="13:34" x14ac:dyDescent="0.3">
      <c r="M2770" s="12"/>
      <c r="N2770"/>
      <c r="P2770" s="9"/>
      <c r="Q2770" s="9"/>
      <c r="U2770" s="8"/>
      <c r="V2770" s="10"/>
      <c r="W2770"/>
      <c r="X2770"/>
      <c r="Z2770" s="8"/>
      <c r="AA2770" s="8"/>
      <c r="AF2770" s="17"/>
      <c r="AG2770" s="17"/>
      <c r="AH2770" s="8"/>
    </row>
    <row r="2771" spans="13:34" x14ac:dyDescent="0.3">
      <c r="M2771" s="12"/>
      <c r="N2771"/>
      <c r="P2771" s="9"/>
      <c r="Q2771" s="9"/>
      <c r="U2771" s="8"/>
      <c r="V2771" s="10"/>
      <c r="W2771"/>
      <c r="X2771"/>
      <c r="Z2771" s="8"/>
      <c r="AA2771" s="8"/>
      <c r="AF2771" s="17"/>
      <c r="AG2771" s="17"/>
      <c r="AH2771" s="8"/>
    </row>
    <row r="2772" spans="13:34" x14ac:dyDescent="0.3">
      <c r="M2772" s="12"/>
      <c r="N2772"/>
      <c r="P2772" s="9"/>
      <c r="Q2772" s="9"/>
      <c r="U2772" s="8"/>
      <c r="V2772" s="10"/>
      <c r="W2772"/>
      <c r="X2772"/>
      <c r="Z2772" s="8"/>
      <c r="AA2772" s="8"/>
      <c r="AF2772" s="17"/>
      <c r="AG2772" s="17"/>
      <c r="AH2772" s="8"/>
    </row>
    <row r="2773" spans="13:34" x14ac:dyDescent="0.3">
      <c r="M2773" s="12"/>
      <c r="N2773"/>
      <c r="P2773" s="9"/>
      <c r="Q2773" s="9"/>
      <c r="U2773" s="8"/>
      <c r="V2773" s="10"/>
      <c r="W2773"/>
      <c r="X2773"/>
      <c r="Z2773" s="8"/>
      <c r="AA2773" s="8"/>
      <c r="AF2773" s="17"/>
      <c r="AG2773" s="17"/>
      <c r="AH2773" s="8"/>
    </row>
    <row r="2774" spans="13:34" x14ac:dyDescent="0.3">
      <c r="M2774" s="12"/>
      <c r="N2774"/>
      <c r="P2774" s="9"/>
      <c r="Q2774" s="9"/>
      <c r="U2774" s="8"/>
      <c r="V2774" s="10"/>
      <c r="W2774"/>
      <c r="X2774"/>
      <c r="Z2774" s="8"/>
      <c r="AA2774" s="8"/>
      <c r="AF2774" s="17"/>
      <c r="AG2774" s="17"/>
      <c r="AH2774" s="8"/>
    </row>
    <row r="2775" spans="13:34" x14ac:dyDescent="0.3">
      <c r="M2775" s="12"/>
      <c r="N2775"/>
      <c r="P2775" s="9"/>
      <c r="Q2775" s="9"/>
      <c r="U2775" s="8"/>
      <c r="V2775" s="10"/>
      <c r="W2775"/>
      <c r="X2775"/>
      <c r="Z2775" s="8"/>
      <c r="AA2775" s="8"/>
      <c r="AF2775" s="17"/>
      <c r="AG2775" s="17"/>
      <c r="AH2775" s="8"/>
    </row>
    <row r="2776" spans="13:34" x14ac:dyDescent="0.3">
      <c r="M2776" s="12"/>
      <c r="N2776"/>
      <c r="P2776" s="9"/>
      <c r="Q2776" s="9"/>
      <c r="U2776" s="8"/>
      <c r="V2776" s="10"/>
      <c r="W2776"/>
      <c r="X2776"/>
      <c r="Z2776" s="8"/>
      <c r="AA2776" s="8"/>
      <c r="AF2776" s="17"/>
      <c r="AG2776" s="17"/>
      <c r="AH2776" s="8"/>
    </row>
    <row r="2777" spans="13:34" x14ac:dyDescent="0.3">
      <c r="M2777" s="12"/>
      <c r="N2777"/>
      <c r="P2777" s="9"/>
      <c r="Q2777" s="9"/>
      <c r="U2777" s="8"/>
      <c r="V2777" s="10"/>
      <c r="W2777"/>
      <c r="X2777"/>
      <c r="Z2777" s="8"/>
      <c r="AA2777" s="8"/>
      <c r="AF2777" s="17"/>
      <c r="AG2777" s="17"/>
      <c r="AH2777" s="8"/>
    </row>
    <row r="2778" spans="13:34" x14ac:dyDescent="0.3">
      <c r="M2778" s="12"/>
      <c r="N2778"/>
      <c r="P2778" s="9"/>
      <c r="Q2778" s="9"/>
      <c r="U2778" s="8"/>
      <c r="V2778" s="10"/>
      <c r="W2778"/>
      <c r="X2778"/>
      <c r="Z2778" s="8"/>
      <c r="AA2778" s="8"/>
      <c r="AF2778" s="17"/>
      <c r="AG2778" s="17"/>
      <c r="AH2778" s="8"/>
    </row>
    <row r="2779" spans="13:34" x14ac:dyDescent="0.3">
      <c r="M2779" s="12"/>
      <c r="N2779"/>
      <c r="P2779" s="9"/>
      <c r="Q2779" s="9"/>
      <c r="U2779" s="8"/>
      <c r="V2779" s="10"/>
      <c r="W2779"/>
      <c r="X2779"/>
      <c r="Z2779" s="8"/>
      <c r="AA2779" s="8"/>
      <c r="AF2779" s="17"/>
      <c r="AG2779" s="17"/>
      <c r="AH2779" s="8"/>
    </row>
    <row r="2780" spans="13:34" x14ac:dyDescent="0.3">
      <c r="M2780" s="12"/>
      <c r="N2780"/>
      <c r="P2780" s="9"/>
      <c r="Q2780" s="9"/>
      <c r="U2780" s="8"/>
      <c r="V2780" s="10"/>
      <c r="W2780"/>
      <c r="X2780"/>
      <c r="Z2780" s="8"/>
      <c r="AA2780" s="8"/>
      <c r="AF2780" s="17"/>
      <c r="AG2780" s="17"/>
      <c r="AH2780" s="8"/>
    </row>
    <row r="2781" spans="13:34" x14ac:dyDescent="0.3">
      <c r="M2781" s="12"/>
      <c r="N2781"/>
      <c r="P2781" s="9"/>
      <c r="Q2781" s="9"/>
      <c r="U2781" s="8"/>
      <c r="V2781" s="10"/>
      <c r="W2781"/>
      <c r="X2781"/>
      <c r="Z2781" s="8"/>
      <c r="AA2781" s="8"/>
      <c r="AF2781" s="17"/>
      <c r="AG2781" s="17"/>
      <c r="AH2781" s="8"/>
    </row>
    <row r="2782" spans="13:34" x14ac:dyDescent="0.3">
      <c r="M2782" s="12"/>
      <c r="N2782"/>
      <c r="P2782" s="9"/>
      <c r="Q2782" s="9"/>
      <c r="U2782" s="8"/>
      <c r="V2782" s="10"/>
      <c r="W2782"/>
      <c r="X2782"/>
      <c r="Z2782" s="8"/>
      <c r="AA2782" s="8"/>
      <c r="AF2782" s="17"/>
      <c r="AG2782" s="17"/>
      <c r="AH2782" s="8"/>
    </row>
    <row r="2783" spans="13:34" x14ac:dyDescent="0.3">
      <c r="M2783" s="12"/>
      <c r="N2783"/>
      <c r="P2783" s="9"/>
      <c r="Q2783" s="9"/>
      <c r="U2783" s="8"/>
      <c r="V2783" s="10"/>
      <c r="W2783"/>
      <c r="X2783"/>
      <c r="Z2783" s="8"/>
      <c r="AA2783" s="8"/>
      <c r="AF2783" s="17"/>
      <c r="AG2783" s="17"/>
      <c r="AH2783" s="8"/>
    </row>
    <row r="2784" spans="13:34" x14ac:dyDescent="0.3">
      <c r="M2784" s="12"/>
      <c r="N2784"/>
      <c r="P2784" s="9"/>
      <c r="Q2784" s="9"/>
      <c r="U2784" s="8"/>
      <c r="V2784" s="10"/>
      <c r="W2784"/>
      <c r="X2784"/>
      <c r="Z2784" s="8"/>
      <c r="AA2784" s="8"/>
      <c r="AF2784" s="17"/>
      <c r="AG2784" s="17"/>
      <c r="AH2784" s="8"/>
    </row>
    <row r="2785" spans="13:34" x14ac:dyDescent="0.3">
      <c r="M2785" s="12"/>
      <c r="N2785"/>
      <c r="P2785" s="9"/>
      <c r="Q2785" s="9"/>
      <c r="U2785" s="8"/>
      <c r="V2785" s="10"/>
      <c r="W2785"/>
      <c r="X2785"/>
      <c r="Z2785" s="8"/>
      <c r="AA2785" s="8"/>
      <c r="AF2785" s="17"/>
      <c r="AG2785" s="17"/>
      <c r="AH2785" s="8"/>
    </row>
    <row r="2786" spans="13:34" x14ac:dyDescent="0.3">
      <c r="M2786" s="12"/>
      <c r="N2786"/>
      <c r="P2786" s="9"/>
      <c r="Q2786" s="9"/>
      <c r="U2786" s="8"/>
      <c r="V2786" s="10"/>
      <c r="W2786"/>
      <c r="X2786"/>
      <c r="Z2786" s="8"/>
      <c r="AA2786" s="8"/>
      <c r="AF2786" s="17"/>
      <c r="AG2786" s="17"/>
      <c r="AH2786" s="8"/>
    </row>
    <row r="2787" spans="13:34" x14ac:dyDescent="0.3">
      <c r="M2787" s="12"/>
      <c r="N2787"/>
      <c r="P2787" s="9"/>
      <c r="Q2787" s="9"/>
      <c r="U2787" s="8"/>
      <c r="V2787" s="10"/>
      <c r="W2787"/>
      <c r="X2787"/>
      <c r="Z2787" s="8"/>
      <c r="AA2787" s="8"/>
      <c r="AF2787" s="17"/>
      <c r="AG2787" s="17"/>
      <c r="AH2787" s="8"/>
    </row>
    <row r="2788" spans="13:34" x14ac:dyDescent="0.3">
      <c r="M2788" s="12"/>
      <c r="N2788"/>
      <c r="P2788" s="9"/>
      <c r="Q2788" s="9"/>
      <c r="U2788" s="8"/>
      <c r="V2788" s="10"/>
      <c r="W2788"/>
      <c r="X2788"/>
      <c r="Z2788" s="8"/>
      <c r="AA2788" s="8"/>
      <c r="AF2788" s="17"/>
      <c r="AG2788" s="17"/>
      <c r="AH2788" s="8"/>
    </row>
    <row r="2789" spans="13:34" x14ac:dyDescent="0.3">
      <c r="M2789" s="12"/>
      <c r="N2789"/>
      <c r="P2789" s="9"/>
      <c r="Q2789" s="9"/>
      <c r="U2789" s="8"/>
      <c r="V2789" s="10"/>
      <c r="W2789"/>
      <c r="X2789"/>
      <c r="Z2789" s="8"/>
      <c r="AA2789" s="8"/>
      <c r="AF2789" s="17"/>
      <c r="AG2789" s="17"/>
      <c r="AH2789" s="8"/>
    </row>
    <row r="2790" spans="13:34" x14ac:dyDescent="0.3">
      <c r="M2790" s="12"/>
      <c r="N2790"/>
      <c r="P2790" s="9"/>
      <c r="Q2790" s="9"/>
      <c r="U2790" s="8"/>
      <c r="V2790" s="10"/>
      <c r="W2790"/>
      <c r="X2790"/>
      <c r="Z2790" s="8"/>
      <c r="AA2790" s="8"/>
      <c r="AF2790" s="17"/>
      <c r="AG2790" s="17"/>
      <c r="AH2790" s="8"/>
    </row>
    <row r="2791" spans="13:34" x14ac:dyDescent="0.3">
      <c r="M2791" s="12"/>
      <c r="N2791"/>
      <c r="P2791" s="9"/>
      <c r="Q2791" s="9"/>
      <c r="U2791" s="8"/>
      <c r="V2791" s="10"/>
      <c r="W2791"/>
      <c r="X2791"/>
      <c r="Z2791" s="8"/>
      <c r="AA2791" s="8"/>
      <c r="AF2791" s="17"/>
      <c r="AG2791" s="17"/>
      <c r="AH2791" s="8"/>
    </row>
    <row r="2792" spans="13:34" x14ac:dyDescent="0.3">
      <c r="M2792" s="12"/>
      <c r="N2792"/>
      <c r="P2792" s="9"/>
      <c r="Q2792" s="9"/>
      <c r="U2792" s="8"/>
      <c r="V2792" s="10"/>
      <c r="W2792"/>
      <c r="X2792"/>
      <c r="Z2792" s="8"/>
      <c r="AA2792" s="8"/>
      <c r="AF2792" s="17"/>
      <c r="AG2792" s="17"/>
      <c r="AH2792" s="8"/>
    </row>
    <row r="2793" spans="13:34" x14ac:dyDescent="0.3">
      <c r="M2793" s="12"/>
      <c r="N2793"/>
      <c r="P2793" s="9"/>
      <c r="Q2793" s="9"/>
      <c r="U2793" s="8"/>
      <c r="V2793" s="10"/>
      <c r="W2793"/>
      <c r="X2793"/>
      <c r="Z2793" s="8"/>
      <c r="AA2793" s="8"/>
      <c r="AF2793" s="17"/>
      <c r="AG2793" s="17"/>
      <c r="AH2793" s="8"/>
    </row>
    <row r="2794" spans="13:34" x14ac:dyDescent="0.3">
      <c r="M2794" s="12"/>
      <c r="N2794"/>
      <c r="P2794" s="9"/>
      <c r="Q2794" s="9"/>
      <c r="U2794" s="8"/>
      <c r="V2794" s="10"/>
      <c r="W2794"/>
      <c r="X2794"/>
      <c r="Z2794" s="8"/>
      <c r="AA2794" s="8"/>
      <c r="AF2794" s="17"/>
      <c r="AG2794" s="17"/>
      <c r="AH2794" s="8"/>
    </row>
    <row r="2795" spans="13:34" x14ac:dyDescent="0.3">
      <c r="M2795" s="12"/>
      <c r="N2795"/>
      <c r="P2795" s="9"/>
      <c r="Q2795" s="9"/>
      <c r="U2795" s="8"/>
      <c r="V2795" s="10"/>
      <c r="W2795"/>
      <c r="X2795"/>
      <c r="Z2795" s="8"/>
      <c r="AA2795" s="8"/>
      <c r="AF2795" s="17"/>
      <c r="AG2795" s="17"/>
      <c r="AH2795" s="8"/>
    </row>
    <row r="2796" spans="13:34" x14ac:dyDescent="0.3">
      <c r="M2796" s="12"/>
      <c r="N2796"/>
      <c r="P2796" s="9"/>
      <c r="Q2796" s="9"/>
      <c r="U2796" s="8"/>
      <c r="V2796" s="10"/>
      <c r="W2796"/>
      <c r="X2796"/>
      <c r="Z2796" s="8"/>
      <c r="AA2796" s="8"/>
      <c r="AF2796" s="17"/>
      <c r="AG2796" s="17"/>
      <c r="AH2796" s="8"/>
    </row>
    <row r="2797" spans="13:34" x14ac:dyDescent="0.3">
      <c r="M2797" s="12"/>
      <c r="N2797"/>
      <c r="P2797" s="9"/>
      <c r="Q2797" s="9"/>
      <c r="U2797" s="8"/>
      <c r="V2797" s="10"/>
      <c r="W2797"/>
      <c r="X2797"/>
      <c r="Z2797" s="8"/>
      <c r="AA2797" s="8"/>
      <c r="AF2797" s="17"/>
      <c r="AG2797" s="17"/>
      <c r="AH2797" s="8"/>
    </row>
    <row r="2798" spans="13:34" x14ac:dyDescent="0.3">
      <c r="M2798" s="12"/>
      <c r="N2798"/>
      <c r="P2798" s="9"/>
      <c r="Q2798" s="9"/>
      <c r="U2798" s="8"/>
      <c r="V2798" s="10"/>
      <c r="W2798"/>
      <c r="X2798"/>
      <c r="Z2798" s="8"/>
      <c r="AA2798" s="8"/>
      <c r="AF2798" s="17"/>
      <c r="AG2798" s="17"/>
      <c r="AH2798" s="8"/>
    </row>
    <row r="2799" spans="13:34" x14ac:dyDescent="0.3">
      <c r="M2799" s="12"/>
      <c r="N2799"/>
      <c r="P2799" s="9"/>
      <c r="Q2799" s="9"/>
      <c r="U2799" s="8"/>
      <c r="V2799" s="10"/>
      <c r="W2799"/>
      <c r="X2799"/>
      <c r="Z2799" s="8"/>
      <c r="AA2799" s="8"/>
      <c r="AF2799" s="17"/>
      <c r="AG2799" s="17"/>
      <c r="AH2799" s="8"/>
    </row>
    <row r="2800" spans="13:34" x14ac:dyDescent="0.3">
      <c r="M2800" s="12"/>
      <c r="N2800"/>
      <c r="P2800" s="9"/>
      <c r="Q2800" s="9"/>
      <c r="U2800" s="8"/>
      <c r="V2800" s="10"/>
      <c r="W2800"/>
      <c r="X2800"/>
      <c r="Z2800" s="8"/>
      <c r="AA2800" s="8"/>
      <c r="AF2800" s="17"/>
      <c r="AG2800" s="17"/>
      <c r="AH2800" s="8"/>
    </row>
    <row r="2801" spans="13:34" x14ac:dyDescent="0.3">
      <c r="M2801" s="12"/>
      <c r="N2801"/>
      <c r="P2801" s="9"/>
      <c r="Q2801" s="9"/>
      <c r="U2801" s="8"/>
      <c r="V2801" s="10"/>
      <c r="W2801"/>
      <c r="X2801"/>
      <c r="Z2801" s="8"/>
      <c r="AA2801" s="8"/>
      <c r="AF2801" s="17"/>
      <c r="AG2801" s="17"/>
      <c r="AH2801" s="8"/>
    </row>
    <row r="2802" spans="13:34" x14ac:dyDescent="0.3">
      <c r="M2802" s="12"/>
      <c r="N2802"/>
      <c r="P2802" s="9"/>
      <c r="Q2802" s="9"/>
      <c r="U2802" s="8"/>
      <c r="V2802" s="10"/>
      <c r="W2802"/>
      <c r="X2802"/>
      <c r="Z2802" s="8"/>
      <c r="AA2802" s="8"/>
      <c r="AF2802" s="17"/>
      <c r="AG2802" s="17"/>
      <c r="AH2802" s="8"/>
    </row>
    <row r="2803" spans="13:34" x14ac:dyDescent="0.3">
      <c r="M2803" s="12"/>
      <c r="N2803"/>
      <c r="P2803" s="9"/>
      <c r="Q2803" s="9"/>
      <c r="U2803" s="8"/>
      <c r="V2803" s="10"/>
      <c r="W2803"/>
      <c r="X2803"/>
      <c r="Z2803" s="8"/>
      <c r="AA2803" s="8"/>
      <c r="AF2803" s="17"/>
      <c r="AG2803" s="17"/>
      <c r="AH2803" s="8"/>
    </row>
    <row r="2804" spans="13:34" x14ac:dyDescent="0.3">
      <c r="M2804" s="12"/>
      <c r="N2804"/>
      <c r="P2804" s="9"/>
      <c r="Q2804" s="9"/>
      <c r="U2804" s="8"/>
      <c r="V2804" s="10"/>
      <c r="W2804"/>
      <c r="X2804"/>
      <c r="Z2804" s="8"/>
      <c r="AA2804" s="8"/>
      <c r="AF2804" s="17"/>
      <c r="AG2804" s="17"/>
      <c r="AH2804" s="8"/>
    </row>
    <row r="2805" spans="13:34" x14ac:dyDescent="0.3">
      <c r="M2805" s="12"/>
      <c r="N2805"/>
      <c r="P2805" s="9"/>
      <c r="Q2805" s="9"/>
      <c r="U2805" s="8"/>
      <c r="V2805" s="10"/>
      <c r="W2805"/>
      <c r="X2805"/>
      <c r="Z2805" s="8"/>
      <c r="AA2805" s="8"/>
      <c r="AF2805" s="17"/>
      <c r="AG2805" s="17"/>
      <c r="AH2805" s="8"/>
    </row>
    <row r="2806" spans="13:34" x14ac:dyDescent="0.3">
      <c r="M2806" s="12"/>
      <c r="N2806"/>
      <c r="P2806" s="9"/>
      <c r="Q2806" s="9"/>
      <c r="U2806" s="8"/>
      <c r="V2806" s="10"/>
      <c r="W2806"/>
      <c r="X2806"/>
      <c r="Z2806" s="8"/>
      <c r="AA2806" s="8"/>
      <c r="AF2806" s="17"/>
      <c r="AG2806" s="17"/>
      <c r="AH2806" s="8"/>
    </row>
    <row r="2807" spans="13:34" x14ac:dyDescent="0.3">
      <c r="M2807" s="12"/>
      <c r="N2807"/>
      <c r="P2807" s="9"/>
      <c r="Q2807" s="9"/>
      <c r="U2807" s="8"/>
      <c r="V2807" s="10"/>
      <c r="W2807"/>
      <c r="X2807"/>
      <c r="Z2807" s="8"/>
      <c r="AA2807" s="8"/>
      <c r="AF2807" s="17"/>
      <c r="AG2807" s="17"/>
      <c r="AH2807" s="8"/>
    </row>
    <row r="2808" spans="13:34" x14ac:dyDescent="0.3">
      <c r="M2808" s="12"/>
      <c r="N2808"/>
      <c r="P2808" s="9"/>
      <c r="Q2808" s="9"/>
      <c r="U2808" s="8"/>
      <c r="V2808" s="10"/>
      <c r="W2808"/>
      <c r="X2808"/>
      <c r="Z2808" s="8"/>
      <c r="AA2808" s="8"/>
      <c r="AF2808" s="17"/>
      <c r="AG2808" s="17"/>
      <c r="AH2808" s="8"/>
    </row>
    <row r="2809" spans="13:34" x14ac:dyDescent="0.3">
      <c r="M2809" s="12"/>
      <c r="N2809"/>
      <c r="P2809" s="9"/>
      <c r="Q2809" s="9"/>
      <c r="U2809" s="8"/>
      <c r="V2809" s="10"/>
      <c r="W2809"/>
      <c r="X2809"/>
      <c r="Z2809" s="8"/>
      <c r="AA2809" s="8"/>
      <c r="AF2809" s="17"/>
      <c r="AG2809" s="17"/>
      <c r="AH2809" s="8"/>
    </row>
    <row r="2810" spans="13:34" x14ac:dyDescent="0.3">
      <c r="M2810" s="12"/>
      <c r="N2810"/>
      <c r="P2810" s="9"/>
      <c r="Q2810" s="9"/>
      <c r="U2810" s="8"/>
      <c r="V2810" s="10"/>
      <c r="W2810"/>
      <c r="X2810"/>
      <c r="Z2810" s="8"/>
      <c r="AA2810" s="8"/>
      <c r="AF2810" s="17"/>
      <c r="AG2810" s="17"/>
      <c r="AH2810" s="8"/>
    </row>
    <row r="2811" spans="13:34" x14ac:dyDescent="0.3">
      <c r="M2811" s="12"/>
      <c r="N2811"/>
      <c r="P2811" s="9"/>
      <c r="Q2811" s="9"/>
      <c r="U2811" s="8"/>
      <c r="V2811" s="10"/>
      <c r="W2811"/>
      <c r="X2811"/>
      <c r="Z2811" s="8"/>
      <c r="AA2811" s="8"/>
      <c r="AF2811" s="17"/>
      <c r="AG2811" s="17"/>
      <c r="AH2811" s="8"/>
    </row>
    <row r="2812" spans="13:34" x14ac:dyDescent="0.3">
      <c r="M2812" s="12"/>
      <c r="N2812"/>
      <c r="P2812" s="9"/>
      <c r="Q2812" s="9"/>
      <c r="U2812" s="8"/>
      <c r="V2812" s="10"/>
      <c r="W2812"/>
      <c r="X2812"/>
      <c r="Z2812" s="8"/>
      <c r="AA2812" s="8"/>
      <c r="AF2812" s="17"/>
      <c r="AG2812" s="17"/>
      <c r="AH2812" s="8"/>
    </row>
    <row r="2813" spans="13:34" x14ac:dyDescent="0.3">
      <c r="M2813" s="12"/>
      <c r="N2813"/>
      <c r="P2813" s="9"/>
      <c r="Q2813" s="9"/>
      <c r="U2813" s="8"/>
      <c r="V2813" s="10"/>
      <c r="W2813"/>
      <c r="X2813"/>
      <c r="Z2813" s="8"/>
      <c r="AA2813" s="8"/>
      <c r="AF2813" s="17"/>
      <c r="AG2813" s="17"/>
      <c r="AH2813" s="8"/>
    </row>
    <row r="2814" spans="13:34" x14ac:dyDescent="0.3">
      <c r="M2814" s="12"/>
      <c r="N2814"/>
      <c r="P2814" s="9"/>
      <c r="Q2814" s="9"/>
      <c r="U2814" s="8"/>
      <c r="V2814" s="10"/>
      <c r="W2814"/>
      <c r="X2814"/>
      <c r="Z2814" s="8"/>
      <c r="AA2814" s="8"/>
      <c r="AF2814" s="17"/>
      <c r="AG2814" s="17"/>
      <c r="AH2814" s="8"/>
    </row>
    <row r="2815" spans="13:34" x14ac:dyDescent="0.3">
      <c r="M2815" s="12"/>
      <c r="N2815"/>
      <c r="P2815" s="9"/>
      <c r="Q2815" s="9"/>
      <c r="U2815" s="8"/>
      <c r="V2815" s="10"/>
      <c r="W2815"/>
      <c r="X2815"/>
      <c r="Z2815" s="8"/>
      <c r="AA2815" s="8"/>
      <c r="AF2815" s="17"/>
      <c r="AG2815" s="17"/>
      <c r="AH2815" s="8"/>
    </row>
    <row r="2816" spans="13:34" x14ac:dyDescent="0.3">
      <c r="M2816" s="12"/>
      <c r="N2816"/>
      <c r="P2816" s="9"/>
      <c r="Q2816" s="9"/>
      <c r="U2816" s="8"/>
      <c r="V2816" s="10"/>
      <c r="W2816"/>
      <c r="X2816"/>
      <c r="Z2816" s="8"/>
      <c r="AA2816" s="8"/>
      <c r="AF2816" s="17"/>
      <c r="AG2816" s="17"/>
      <c r="AH2816" s="8"/>
    </row>
    <row r="2817" spans="13:34" x14ac:dyDescent="0.3">
      <c r="M2817" s="12"/>
      <c r="N2817"/>
      <c r="P2817" s="9"/>
      <c r="Q2817" s="9"/>
      <c r="U2817" s="8"/>
      <c r="V2817" s="10"/>
      <c r="W2817"/>
      <c r="X2817"/>
      <c r="Z2817" s="8"/>
      <c r="AA2817" s="8"/>
      <c r="AF2817" s="17"/>
      <c r="AG2817" s="17"/>
      <c r="AH2817" s="8"/>
    </row>
    <row r="2818" spans="13:34" x14ac:dyDescent="0.3">
      <c r="M2818" s="12"/>
      <c r="N2818"/>
      <c r="P2818" s="9"/>
      <c r="Q2818" s="9"/>
      <c r="U2818" s="8"/>
      <c r="V2818" s="10"/>
      <c r="W2818"/>
      <c r="X2818"/>
      <c r="Z2818" s="8"/>
      <c r="AA2818" s="8"/>
      <c r="AF2818" s="17"/>
      <c r="AG2818" s="17"/>
      <c r="AH2818" s="8"/>
    </row>
    <row r="2819" spans="13:34" x14ac:dyDescent="0.3">
      <c r="M2819" s="12"/>
      <c r="N2819"/>
      <c r="P2819" s="9"/>
      <c r="Q2819" s="9"/>
      <c r="U2819" s="8"/>
      <c r="V2819" s="10"/>
      <c r="W2819"/>
      <c r="X2819"/>
      <c r="Z2819" s="8"/>
      <c r="AA2819" s="8"/>
      <c r="AF2819" s="17"/>
      <c r="AG2819" s="17"/>
      <c r="AH2819" s="8"/>
    </row>
    <row r="2820" spans="13:34" x14ac:dyDescent="0.3">
      <c r="M2820" s="12"/>
      <c r="N2820"/>
      <c r="P2820" s="9"/>
      <c r="Q2820" s="9"/>
      <c r="U2820" s="8"/>
      <c r="V2820" s="10"/>
      <c r="W2820"/>
      <c r="X2820"/>
      <c r="Z2820" s="8"/>
      <c r="AA2820" s="8"/>
      <c r="AF2820" s="17"/>
      <c r="AG2820" s="17"/>
      <c r="AH2820" s="8"/>
    </row>
    <row r="2821" spans="13:34" x14ac:dyDescent="0.3">
      <c r="M2821" s="12"/>
      <c r="N2821"/>
      <c r="P2821" s="9"/>
      <c r="Q2821" s="9"/>
      <c r="U2821" s="8"/>
      <c r="V2821" s="10"/>
      <c r="W2821"/>
      <c r="X2821"/>
      <c r="Z2821" s="8"/>
      <c r="AA2821" s="8"/>
      <c r="AF2821" s="17"/>
      <c r="AG2821" s="17"/>
      <c r="AH2821" s="8"/>
    </row>
    <row r="2822" spans="13:34" x14ac:dyDescent="0.3">
      <c r="M2822" s="12"/>
      <c r="N2822"/>
      <c r="P2822" s="9"/>
      <c r="Q2822" s="9"/>
      <c r="U2822" s="8"/>
      <c r="V2822" s="10"/>
      <c r="W2822"/>
      <c r="X2822"/>
      <c r="Z2822" s="8"/>
      <c r="AA2822" s="8"/>
      <c r="AF2822" s="17"/>
      <c r="AG2822" s="17"/>
      <c r="AH2822" s="8"/>
    </row>
    <row r="2823" spans="13:34" x14ac:dyDescent="0.3">
      <c r="M2823" s="12"/>
      <c r="N2823"/>
      <c r="P2823" s="9"/>
      <c r="Q2823" s="9"/>
      <c r="U2823" s="8"/>
      <c r="V2823" s="10"/>
      <c r="W2823"/>
      <c r="X2823"/>
      <c r="Z2823" s="8"/>
      <c r="AA2823" s="8"/>
      <c r="AF2823" s="17"/>
      <c r="AG2823" s="17"/>
      <c r="AH2823" s="8"/>
    </row>
    <row r="2824" spans="13:34" x14ac:dyDescent="0.3">
      <c r="M2824" s="12"/>
      <c r="N2824"/>
      <c r="P2824" s="9"/>
      <c r="Q2824" s="9"/>
      <c r="U2824" s="8"/>
      <c r="V2824" s="10"/>
      <c r="W2824"/>
      <c r="X2824"/>
      <c r="Z2824" s="8"/>
      <c r="AA2824" s="8"/>
      <c r="AF2824" s="17"/>
      <c r="AG2824" s="17"/>
      <c r="AH2824" s="8"/>
    </row>
    <row r="2825" spans="13:34" x14ac:dyDescent="0.3">
      <c r="M2825" s="12"/>
      <c r="N2825"/>
      <c r="P2825" s="9"/>
      <c r="Q2825" s="9"/>
      <c r="U2825" s="8"/>
      <c r="V2825" s="10"/>
      <c r="W2825"/>
      <c r="X2825"/>
      <c r="Z2825" s="8"/>
      <c r="AA2825" s="8"/>
      <c r="AF2825" s="17"/>
      <c r="AG2825" s="17"/>
      <c r="AH2825" s="8"/>
    </row>
    <row r="2826" spans="13:34" x14ac:dyDescent="0.3">
      <c r="M2826" s="12"/>
      <c r="N2826"/>
      <c r="P2826" s="9"/>
      <c r="Q2826" s="9"/>
      <c r="U2826" s="8"/>
      <c r="V2826" s="10"/>
      <c r="W2826"/>
      <c r="X2826"/>
      <c r="Z2826" s="8"/>
      <c r="AA2826" s="8"/>
      <c r="AF2826" s="17"/>
      <c r="AG2826" s="17"/>
      <c r="AH2826" s="8"/>
    </row>
    <row r="2827" spans="13:34" x14ac:dyDescent="0.3">
      <c r="M2827" s="12"/>
      <c r="N2827"/>
      <c r="P2827" s="9"/>
      <c r="Q2827" s="9"/>
      <c r="U2827" s="8"/>
      <c r="V2827" s="10"/>
      <c r="W2827"/>
      <c r="X2827"/>
      <c r="Z2827" s="8"/>
      <c r="AA2827" s="8"/>
      <c r="AF2827" s="17"/>
      <c r="AG2827" s="17"/>
      <c r="AH2827" s="8"/>
    </row>
    <row r="2828" spans="13:34" x14ac:dyDescent="0.3">
      <c r="M2828" s="12"/>
      <c r="N2828"/>
      <c r="P2828" s="9"/>
      <c r="Q2828" s="9"/>
      <c r="U2828" s="8"/>
      <c r="V2828" s="10"/>
      <c r="W2828"/>
      <c r="X2828"/>
      <c r="Z2828" s="8"/>
      <c r="AA2828" s="8"/>
      <c r="AF2828" s="17"/>
      <c r="AG2828" s="17"/>
      <c r="AH2828" s="8"/>
    </row>
    <row r="2829" spans="13:34" x14ac:dyDescent="0.3">
      <c r="M2829" s="12"/>
      <c r="N2829"/>
      <c r="P2829" s="9"/>
      <c r="Q2829" s="9"/>
      <c r="U2829" s="8"/>
      <c r="V2829" s="10"/>
      <c r="W2829"/>
      <c r="X2829"/>
      <c r="Z2829" s="8"/>
      <c r="AA2829" s="8"/>
      <c r="AF2829" s="17"/>
      <c r="AG2829" s="17"/>
      <c r="AH2829" s="8"/>
    </row>
    <row r="2830" spans="13:34" x14ac:dyDescent="0.3">
      <c r="M2830" s="12"/>
      <c r="N2830"/>
      <c r="P2830" s="9"/>
      <c r="Q2830" s="9"/>
      <c r="U2830" s="8"/>
      <c r="V2830" s="10"/>
      <c r="W2830"/>
      <c r="X2830"/>
      <c r="Z2830" s="8"/>
      <c r="AA2830" s="8"/>
      <c r="AF2830" s="17"/>
      <c r="AG2830" s="17"/>
      <c r="AH2830" s="8"/>
    </row>
    <row r="2831" spans="13:34" x14ac:dyDescent="0.3">
      <c r="M2831" s="12"/>
      <c r="N2831"/>
      <c r="P2831" s="9"/>
      <c r="Q2831" s="9"/>
      <c r="U2831" s="8"/>
      <c r="V2831" s="10"/>
      <c r="W2831"/>
      <c r="X2831"/>
      <c r="Z2831" s="8"/>
      <c r="AA2831" s="8"/>
      <c r="AF2831" s="17"/>
      <c r="AG2831" s="17"/>
      <c r="AH2831" s="8"/>
    </row>
    <row r="2832" spans="13:34" x14ac:dyDescent="0.3">
      <c r="M2832" s="12"/>
      <c r="N2832"/>
      <c r="P2832" s="9"/>
      <c r="Q2832" s="9"/>
      <c r="U2832" s="8"/>
      <c r="V2832" s="10"/>
      <c r="W2832"/>
      <c r="X2832"/>
      <c r="Z2832" s="8"/>
      <c r="AA2832" s="8"/>
      <c r="AF2832" s="17"/>
      <c r="AG2832" s="17"/>
      <c r="AH2832" s="8"/>
    </row>
    <row r="2833" spans="13:34" x14ac:dyDescent="0.3">
      <c r="M2833" s="12"/>
      <c r="N2833"/>
      <c r="P2833" s="9"/>
      <c r="Q2833" s="9"/>
      <c r="U2833" s="8"/>
      <c r="V2833" s="10"/>
      <c r="W2833"/>
      <c r="X2833"/>
      <c r="Z2833" s="8"/>
      <c r="AA2833" s="8"/>
      <c r="AF2833" s="17"/>
      <c r="AG2833" s="17"/>
      <c r="AH2833" s="8"/>
    </row>
    <row r="2834" spans="13:34" x14ac:dyDescent="0.3">
      <c r="M2834" s="12"/>
      <c r="N2834"/>
      <c r="P2834" s="9"/>
      <c r="Q2834" s="9"/>
      <c r="U2834" s="8"/>
      <c r="V2834" s="10"/>
      <c r="W2834"/>
      <c r="X2834"/>
      <c r="Z2834" s="8"/>
      <c r="AA2834" s="8"/>
      <c r="AF2834" s="17"/>
      <c r="AG2834" s="17"/>
      <c r="AH2834" s="8"/>
    </row>
    <row r="2835" spans="13:34" x14ac:dyDescent="0.3">
      <c r="M2835" s="12"/>
      <c r="N2835"/>
      <c r="P2835" s="9"/>
      <c r="Q2835" s="9"/>
      <c r="U2835" s="8"/>
      <c r="V2835" s="10"/>
      <c r="W2835"/>
      <c r="X2835"/>
      <c r="Z2835" s="8"/>
      <c r="AA2835" s="8"/>
      <c r="AF2835" s="17"/>
      <c r="AG2835" s="17"/>
      <c r="AH2835" s="8"/>
    </row>
    <row r="2836" spans="13:34" x14ac:dyDescent="0.3">
      <c r="M2836" s="12"/>
      <c r="N2836"/>
      <c r="P2836" s="9"/>
      <c r="Q2836" s="9"/>
      <c r="U2836" s="8"/>
      <c r="V2836" s="10"/>
      <c r="W2836"/>
      <c r="X2836"/>
      <c r="Z2836" s="8"/>
      <c r="AA2836" s="8"/>
      <c r="AF2836" s="17"/>
      <c r="AG2836" s="17"/>
      <c r="AH2836" s="8"/>
    </row>
    <row r="2837" spans="13:34" x14ac:dyDescent="0.3">
      <c r="M2837" s="12"/>
      <c r="N2837"/>
      <c r="P2837" s="9"/>
      <c r="Q2837" s="9"/>
      <c r="U2837" s="8"/>
      <c r="V2837" s="10"/>
      <c r="W2837"/>
      <c r="X2837"/>
      <c r="Z2837" s="8"/>
      <c r="AA2837" s="8"/>
      <c r="AF2837" s="17"/>
      <c r="AG2837" s="17"/>
      <c r="AH2837" s="8"/>
    </row>
    <row r="2838" spans="13:34" x14ac:dyDescent="0.3">
      <c r="M2838" s="12"/>
      <c r="N2838"/>
      <c r="P2838" s="9"/>
      <c r="Q2838" s="9"/>
      <c r="U2838" s="8"/>
      <c r="V2838" s="10"/>
      <c r="W2838"/>
      <c r="X2838"/>
      <c r="Z2838" s="8"/>
      <c r="AA2838" s="8"/>
      <c r="AF2838" s="17"/>
      <c r="AG2838" s="17"/>
      <c r="AH2838" s="8"/>
    </row>
    <row r="2839" spans="13:34" x14ac:dyDescent="0.3">
      <c r="M2839" s="12"/>
      <c r="N2839"/>
      <c r="P2839" s="9"/>
      <c r="Q2839" s="9"/>
      <c r="U2839" s="8"/>
      <c r="V2839" s="10"/>
      <c r="W2839"/>
      <c r="X2839"/>
      <c r="Z2839" s="8"/>
      <c r="AA2839" s="8"/>
      <c r="AF2839" s="17"/>
      <c r="AG2839" s="17"/>
      <c r="AH2839" s="8"/>
    </row>
    <row r="2840" spans="13:34" x14ac:dyDescent="0.3">
      <c r="M2840" s="12"/>
      <c r="N2840"/>
      <c r="P2840" s="9"/>
      <c r="Q2840" s="9"/>
      <c r="U2840" s="8"/>
      <c r="V2840" s="10"/>
      <c r="W2840"/>
      <c r="X2840"/>
      <c r="Z2840" s="8"/>
      <c r="AA2840" s="8"/>
      <c r="AF2840" s="17"/>
      <c r="AG2840" s="17"/>
      <c r="AH2840" s="8"/>
    </row>
    <row r="2841" spans="13:34" x14ac:dyDescent="0.3">
      <c r="M2841" s="12"/>
      <c r="N2841"/>
      <c r="P2841" s="9"/>
      <c r="Q2841" s="9"/>
      <c r="U2841" s="8"/>
      <c r="V2841" s="10"/>
      <c r="W2841"/>
      <c r="X2841"/>
      <c r="Z2841" s="8"/>
      <c r="AA2841" s="8"/>
      <c r="AF2841" s="17"/>
      <c r="AG2841" s="17"/>
      <c r="AH2841" s="8"/>
    </row>
    <row r="2842" spans="13:34" x14ac:dyDescent="0.3">
      <c r="M2842" s="12"/>
      <c r="N2842"/>
      <c r="P2842" s="9"/>
      <c r="Q2842" s="9"/>
      <c r="U2842" s="8"/>
      <c r="V2842" s="10"/>
      <c r="W2842"/>
      <c r="X2842"/>
      <c r="Z2842" s="8"/>
      <c r="AA2842" s="8"/>
      <c r="AF2842" s="17"/>
      <c r="AG2842" s="17"/>
      <c r="AH2842" s="8"/>
    </row>
    <row r="2843" spans="13:34" x14ac:dyDescent="0.3">
      <c r="M2843" s="12"/>
      <c r="N2843"/>
      <c r="P2843" s="9"/>
      <c r="Q2843" s="9"/>
      <c r="U2843" s="8"/>
      <c r="V2843" s="10"/>
      <c r="W2843"/>
      <c r="X2843"/>
      <c r="Z2843" s="8"/>
      <c r="AA2843" s="8"/>
      <c r="AF2843" s="17"/>
      <c r="AG2843" s="17"/>
      <c r="AH2843" s="8"/>
    </row>
    <row r="2844" spans="13:34" x14ac:dyDescent="0.3">
      <c r="M2844" s="12"/>
      <c r="N2844"/>
      <c r="P2844" s="9"/>
      <c r="Q2844" s="9"/>
      <c r="U2844" s="8"/>
      <c r="V2844" s="10"/>
      <c r="W2844"/>
      <c r="X2844"/>
      <c r="Z2844" s="8"/>
      <c r="AA2844" s="8"/>
      <c r="AF2844" s="17"/>
      <c r="AG2844" s="17"/>
      <c r="AH2844" s="8"/>
    </row>
    <row r="2845" spans="13:34" x14ac:dyDescent="0.3">
      <c r="M2845" s="12"/>
      <c r="N2845"/>
      <c r="P2845" s="9"/>
      <c r="Q2845" s="9"/>
      <c r="U2845" s="8"/>
      <c r="V2845" s="10"/>
      <c r="W2845"/>
      <c r="X2845"/>
      <c r="Z2845" s="8"/>
      <c r="AA2845" s="8"/>
      <c r="AF2845" s="17"/>
      <c r="AG2845" s="17"/>
      <c r="AH2845" s="8"/>
    </row>
    <row r="2846" spans="13:34" x14ac:dyDescent="0.3">
      <c r="M2846" s="12"/>
      <c r="N2846"/>
      <c r="P2846" s="9"/>
      <c r="Q2846" s="9"/>
      <c r="U2846" s="8"/>
      <c r="V2846" s="10"/>
      <c r="W2846"/>
      <c r="X2846"/>
      <c r="Z2846" s="8"/>
      <c r="AA2846" s="8"/>
      <c r="AF2846" s="17"/>
      <c r="AG2846" s="17"/>
      <c r="AH2846" s="8"/>
    </row>
    <row r="2847" spans="13:34" x14ac:dyDescent="0.3">
      <c r="M2847" s="12"/>
      <c r="N2847"/>
      <c r="P2847" s="9"/>
      <c r="Q2847" s="9"/>
      <c r="U2847" s="8"/>
      <c r="V2847" s="10"/>
      <c r="W2847"/>
      <c r="X2847"/>
      <c r="Z2847" s="8"/>
      <c r="AA2847" s="8"/>
      <c r="AF2847" s="17"/>
      <c r="AG2847" s="17"/>
      <c r="AH2847" s="8"/>
    </row>
    <row r="2848" spans="13:34" x14ac:dyDescent="0.3">
      <c r="M2848" s="12"/>
      <c r="N2848"/>
      <c r="P2848" s="9"/>
      <c r="Q2848" s="9"/>
      <c r="U2848" s="8"/>
      <c r="V2848" s="10"/>
      <c r="W2848"/>
      <c r="X2848"/>
      <c r="Z2848" s="8"/>
      <c r="AA2848" s="8"/>
      <c r="AF2848" s="17"/>
      <c r="AG2848" s="17"/>
      <c r="AH2848" s="8"/>
    </row>
    <row r="2849" spans="13:34" x14ac:dyDescent="0.3">
      <c r="M2849" s="12"/>
      <c r="N2849"/>
      <c r="P2849" s="9"/>
      <c r="Q2849" s="9"/>
      <c r="U2849" s="8"/>
      <c r="V2849" s="10"/>
      <c r="W2849"/>
      <c r="X2849"/>
      <c r="Z2849" s="8"/>
      <c r="AA2849" s="8"/>
      <c r="AF2849" s="17"/>
      <c r="AG2849" s="17"/>
      <c r="AH2849" s="8"/>
    </row>
    <row r="2850" spans="13:34" x14ac:dyDescent="0.3">
      <c r="M2850" s="12"/>
      <c r="N2850"/>
      <c r="P2850" s="9"/>
      <c r="Q2850" s="9"/>
      <c r="U2850" s="8"/>
      <c r="V2850" s="10"/>
      <c r="W2850"/>
      <c r="X2850"/>
      <c r="Z2850" s="8"/>
      <c r="AA2850" s="8"/>
      <c r="AF2850" s="17"/>
      <c r="AG2850" s="17"/>
      <c r="AH2850" s="8"/>
    </row>
    <row r="2851" spans="13:34" x14ac:dyDescent="0.3">
      <c r="M2851" s="12"/>
      <c r="N2851"/>
      <c r="P2851" s="9"/>
      <c r="Q2851" s="9"/>
      <c r="U2851" s="8"/>
      <c r="V2851" s="10"/>
      <c r="W2851"/>
      <c r="X2851"/>
      <c r="Z2851" s="8"/>
      <c r="AA2851" s="8"/>
      <c r="AF2851" s="17"/>
      <c r="AG2851" s="17"/>
      <c r="AH2851" s="8"/>
    </row>
    <row r="2852" spans="13:34" x14ac:dyDescent="0.3">
      <c r="M2852" s="12"/>
      <c r="N2852"/>
      <c r="P2852" s="9"/>
      <c r="Q2852" s="9"/>
      <c r="U2852" s="8"/>
      <c r="V2852" s="10"/>
      <c r="W2852"/>
      <c r="X2852"/>
      <c r="Z2852" s="8"/>
      <c r="AA2852" s="8"/>
      <c r="AF2852" s="17"/>
      <c r="AG2852" s="17"/>
      <c r="AH2852" s="8"/>
    </row>
    <row r="2853" spans="13:34" x14ac:dyDescent="0.3">
      <c r="M2853" s="12"/>
      <c r="N2853"/>
      <c r="P2853" s="9"/>
      <c r="Q2853" s="9"/>
      <c r="U2853" s="8"/>
      <c r="V2853" s="10"/>
      <c r="W2853"/>
      <c r="X2853"/>
      <c r="Z2853" s="8"/>
      <c r="AA2853" s="8"/>
      <c r="AF2853" s="17"/>
      <c r="AG2853" s="17"/>
      <c r="AH2853" s="8"/>
    </row>
    <row r="2854" spans="13:34" x14ac:dyDescent="0.3">
      <c r="M2854" s="12"/>
      <c r="N2854"/>
      <c r="P2854" s="9"/>
      <c r="Q2854" s="9"/>
      <c r="U2854" s="8"/>
      <c r="V2854" s="10"/>
      <c r="W2854"/>
      <c r="X2854"/>
      <c r="Z2854" s="8"/>
      <c r="AA2854" s="8"/>
      <c r="AF2854" s="17"/>
      <c r="AG2854" s="17"/>
      <c r="AH2854" s="8"/>
    </row>
    <row r="2855" spans="13:34" x14ac:dyDescent="0.3">
      <c r="M2855" s="12"/>
      <c r="N2855"/>
      <c r="P2855" s="9"/>
      <c r="Q2855" s="9"/>
      <c r="U2855" s="8"/>
      <c r="V2855" s="10"/>
      <c r="W2855"/>
      <c r="X2855"/>
      <c r="Z2855" s="8"/>
      <c r="AA2855" s="8"/>
      <c r="AF2855" s="17"/>
      <c r="AG2855" s="17"/>
      <c r="AH2855" s="8"/>
    </row>
    <row r="2856" spans="13:34" x14ac:dyDescent="0.3">
      <c r="M2856" s="12"/>
      <c r="N2856"/>
      <c r="P2856" s="9"/>
      <c r="Q2856" s="9"/>
      <c r="U2856" s="8"/>
      <c r="V2856" s="10"/>
      <c r="W2856"/>
      <c r="X2856"/>
      <c r="Z2856" s="8"/>
      <c r="AA2856" s="8"/>
      <c r="AF2856" s="17"/>
      <c r="AG2856" s="17"/>
      <c r="AH2856" s="8"/>
    </row>
    <row r="2857" spans="13:34" x14ac:dyDescent="0.3">
      <c r="M2857" s="12"/>
      <c r="N2857"/>
      <c r="P2857" s="9"/>
      <c r="Q2857" s="9"/>
      <c r="U2857" s="8"/>
      <c r="V2857" s="10"/>
      <c r="W2857"/>
      <c r="X2857"/>
      <c r="Z2857" s="8"/>
      <c r="AA2857" s="8"/>
      <c r="AF2857" s="17"/>
      <c r="AG2857" s="17"/>
      <c r="AH2857" s="8"/>
    </row>
    <row r="2858" spans="13:34" x14ac:dyDescent="0.3">
      <c r="M2858" s="12"/>
      <c r="N2858"/>
      <c r="P2858" s="9"/>
      <c r="Q2858" s="9"/>
      <c r="U2858" s="8"/>
      <c r="V2858" s="10"/>
      <c r="W2858"/>
      <c r="X2858"/>
      <c r="Z2858" s="8"/>
      <c r="AA2858" s="8"/>
      <c r="AF2858" s="17"/>
      <c r="AG2858" s="17"/>
      <c r="AH2858" s="8"/>
    </row>
    <row r="2859" spans="13:34" x14ac:dyDescent="0.3">
      <c r="M2859" s="12"/>
      <c r="N2859"/>
      <c r="P2859" s="9"/>
      <c r="Q2859" s="9"/>
      <c r="U2859" s="8"/>
      <c r="V2859" s="10"/>
      <c r="W2859"/>
      <c r="X2859"/>
      <c r="Z2859" s="8"/>
      <c r="AA2859" s="8"/>
      <c r="AF2859" s="17"/>
      <c r="AG2859" s="17"/>
      <c r="AH2859" s="8"/>
    </row>
    <row r="2860" spans="13:34" x14ac:dyDescent="0.3">
      <c r="M2860" s="12"/>
      <c r="N2860"/>
      <c r="P2860" s="9"/>
      <c r="Q2860" s="9"/>
      <c r="U2860" s="8"/>
      <c r="V2860" s="10"/>
      <c r="W2860"/>
      <c r="X2860"/>
      <c r="Z2860" s="8"/>
      <c r="AA2860" s="8"/>
      <c r="AF2860" s="17"/>
      <c r="AG2860" s="17"/>
      <c r="AH2860" s="8"/>
    </row>
    <row r="2861" spans="13:34" x14ac:dyDescent="0.3">
      <c r="M2861" s="12"/>
      <c r="N2861"/>
      <c r="P2861" s="9"/>
      <c r="Q2861" s="9"/>
      <c r="U2861" s="8"/>
      <c r="V2861" s="10"/>
      <c r="W2861"/>
      <c r="X2861"/>
      <c r="Z2861" s="8"/>
      <c r="AA2861" s="8"/>
      <c r="AF2861" s="17"/>
      <c r="AG2861" s="17"/>
      <c r="AH2861" s="8"/>
    </row>
    <row r="2862" spans="13:34" x14ac:dyDescent="0.3">
      <c r="M2862" s="12"/>
      <c r="N2862"/>
      <c r="P2862" s="9"/>
      <c r="Q2862" s="9"/>
      <c r="U2862" s="8"/>
      <c r="V2862" s="10"/>
      <c r="W2862"/>
      <c r="X2862"/>
      <c r="Z2862" s="8"/>
      <c r="AA2862" s="8"/>
      <c r="AF2862" s="17"/>
      <c r="AG2862" s="17"/>
      <c r="AH2862" s="8"/>
    </row>
    <row r="2863" spans="13:34" x14ac:dyDescent="0.3">
      <c r="M2863" s="12"/>
      <c r="N2863"/>
      <c r="P2863" s="9"/>
      <c r="Q2863" s="9"/>
      <c r="U2863" s="8"/>
      <c r="V2863" s="10"/>
      <c r="W2863"/>
      <c r="X2863"/>
      <c r="Z2863" s="8"/>
      <c r="AA2863" s="8"/>
      <c r="AF2863" s="17"/>
      <c r="AG2863" s="17"/>
      <c r="AH2863" s="8"/>
    </row>
    <row r="2864" spans="13:34" x14ac:dyDescent="0.3">
      <c r="M2864" s="12"/>
      <c r="N2864"/>
      <c r="P2864" s="9"/>
      <c r="Q2864" s="9"/>
      <c r="U2864" s="8"/>
      <c r="V2864" s="10"/>
      <c r="W2864"/>
      <c r="X2864"/>
      <c r="Z2864" s="8"/>
      <c r="AA2864" s="8"/>
      <c r="AF2864" s="17"/>
      <c r="AG2864" s="17"/>
      <c r="AH2864" s="8"/>
    </row>
    <row r="2865" spans="13:34" x14ac:dyDescent="0.3">
      <c r="M2865" s="12"/>
      <c r="N2865"/>
      <c r="P2865" s="9"/>
      <c r="Q2865" s="9"/>
      <c r="U2865" s="8"/>
      <c r="V2865" s="10"/>
      <c r="W2865"/>
      <c r="X2865"/>
      <c r="Z2865" s="8"/>
      <c r="AA2865" s="8"/>
      <c r="AF2865" s="17"/>
      <c r="AG2865" s="17"/>
      <c r="AH2865" s="8"/>
    </row>
    <row r="2866" spans="13:34" x14ac:dyDescent="0.3">
      <c r="M2866" s="12"/>
      <c r="N2866"/>
      <c r="P2866" s="9"/>
      <c r="Q2866" s="9"/>
      <c r="U2866" s="8"/>
      <c r="V2866" s="10"/>
      <c r="W2866"/>
      <c r="X2866"/>
      <c r="Z2866" s="8"/>
      <c r="AA2866" s="8"/>
      <c r="AF2866" s="17"/>
      <c r="AG2866" s="17"/>
      <c r="AH2866" s="8"/>
    </row>
    <row r="2867" spans="13:34" x14ac:dyDescent="0.3">
      <c r="M2867" s="12"/>
      <c r="N2867"/>
      <c r="P2867" s="9"/>
      <c r="Q2867" s="9"/>
      <c r="U2867" s="8"/>
      <c r="V2867" s="10"/>
      <c r="W2867"/>
      <c r="X2867"/>
      <c r="Z2867" s="8"/>
      <c r="AA2867" s="8"/>
      <c r="AF2867" s="17"/>
      <c r="AG2867" s="17"/>
      <c r="AH2867" s="8"/>
    </row>
    <row r="2868" spans="13:34" x14ac:dyDescent="0.3">
      <c r="M2868" s="12"/>
      <c r="N2868"/>
      <c r="P2868" s="9"/>
      <c r="Q2868" s="9"/>
      <c r="U2868" s="8"/>
      <c r="V2868" s="10"/>
      <c r="W2868"/>
      <c r="X2868"/>
      <c r="Z2868" s="8"/>
      <c r="AA2868" s="8"/>
      <c r="AF2868" s="17"/>
      <c r="AG2868" s="17"/>
      <c r="AH2868" s="8"/>
    </row>
    <row r="2869" spans="13:34" x14ac:dyDescent="0.3">
      <c r="M2869" s="12"/>
      <c r="N2869"/>
      <c r="P2869" s="9"/>
      <c r="Q2869" s="9"/>
      <c r="U2869" s="8"/>
      <c r="V2869" s="10"/>
      <c r="W2869"/>
      <c r="X2869"/>
      <c r="Z2869" s="8"/>
      <c r="AA2869" s="8"/>
      <c r="AF2869" s="17"/>
      <c r="AG2869" s="17"/>
      <c r="AH2869" s="8"/>
    </row>
    <row r="2870" spans="13:34" x14ac:dyDescent="0.3">
      <c r="M2870" s="12"/>
      <c r="N2870"/>
      <c r="P2870" s="9"/>
      <c r="Q2870" s="9"/>
      <c r="U2870" s="8"/>
      <c r="V2870" s="10"/>
      <c r="W2870"/>
      <c r="X2870"/>
      <c r="Z2870" s="8"/>
      <c r="AA2870" s="8"/>
      <c r="AF2870" s="17"/>
      <c r="AG2870" s="17"/>
      <c r="AH2870" s="8"/>
    </row>
    <row r="2871" spans="13:34" x14ac:dyDescent="0.3">
      <c r="M2871" s="12"/>
      <c r="N2871"/>
      <c r="P2871" s="9"/>
      <c r="Q2871" s="9"/>
      <c r="U2871" s="8"/>
      <c r="V2871" s="10"/>
      <c r="W2871"/>
      <c r="X2871"/>
      <c r="Z2871" s="8"/>
      <c r="AA2871" s="8"/>
      <c r="AF2871" s="17"/>
      <c r="AG2871" s="17"/>
      <c r="AH2871" s="8"/>
    </row>
    <row r="2872" spans="13:34" x14ac:dyDescent="0.3">
      <c r="M2872" s="12"/>
      <c r="N2872"/>
      <c r="P2872" s="9"/>
      <c r="Q2872" s="9"/>
      <c r="U2872" s="8"/>
      <c r="V2872" s="10"/>
      <c r="W2872"/>
      <c r="X2872"/>
      <c r="Z2872" s="8"/>
      <c r="AA2872" s="8"/>
      <c r="AF2872" s="17"/>
      <c r="AG2872" s="17"/>
      <c r="AH2872" s="8"/>
    </row>
    <row r="2873" spans="13:34" x14ac:dyDescent="0.3">
      <c r="M2873" s="12"/>
      <c r="N2873"/>
      <c r="P2873" s="9"/>
      <c r="Q2873" s="9"/>
      <c r="U2873" s="8"/>
      <c r="V2873" s="10"/>
      <c r="W2873"/>
      <c r="X2873"/>
      <c r="Z2873" s="8"/>
      <c r="AA2873" s="8"/>
      <c r="AF2873" s="17"/>
      <c r="AG2873" s="17"/>
      <c r="AH2873" s="8"/>
    </row>
    <row r="2874" spans="13:34" x14ac:dyDescent="0.3">
      <c r="M2874" s="12"/>
      <c r="N2874"/>
      <c r="P2874" s="9"/>
      <c r="Q2874" s="9"/>
      <c r="U2874" s="8"/>
      <c r="V2874" s="10"/>
      <c r="W2874"/>
      <c r="X2874"/>
      <c r="Z2874" s="8"/>
      <c r="AA2874" s="8"/>
      <c r="AF2874" s="17"/>
      <c r="AG2874" s="17"/>
      <c r="AH2874" s="8"/>
    </row>
    <row r="2875" spans="13:34" x14ac:dyDescent="0.3">
      <c r="M2875" s="12"/>
      <c r="N2875"/>
      <c r="P2875" s="9"/>
      <c r="Q2875" s="9"/>
      <c r="U2875" s="8"/>
      <c r="V2875" s="10"/>
      <c r="W2875"/>
      <c r="X2875"/>
      <c r="Z2875" s="8"/>
      <c r="AA2875" s="8"/>
      <c r="AF2875" s="17"/>
      <c r="AG2875" s="17"/>
      <c r="AH2875" s="8"/>
    </row>
    <row r="2876" spans="13:34" x14ac:dyDescent="0.3">
      <c r="M2876" s="12"/>
      <c r="N2876"/>
      <c r="P2876" s="9"/>
      <c r="Q2876" s="9"/>
      <c r="U2876" s="8"/>
      <c r="V2876" s="10"/>
      <c r="W2876"/>
      <c r="X2876"/>
      <c r="Z2876" s="8"/>
      <c r="AA2876" s="8"/>
      <c r="AF2876" s="17"/>
      <c r="AG2876" s="17"/>
      <c r="AH2876" s="8"/>
    </row>
    <row r="2877" spans="13:34" x14ac:dyDescent="0.3">
      <c r="M2877" s="12"/>
      <c r="N2877"/>
      <c r="P2877" s="9"/>
      <c r="Q2877" s="9"/>
      <c r="U2877" s="8"/>
      <c r="V2877" s="10"/>
      <c r="W2877"/>
      <c r="X2877"/>
      <c r="Z2877" s="8"/>
      <c r="AA2877" s="8"/>
      <c r="AF2877" s="17"/>
      <c r="AG2877" s="17"/>
      <c r="AH2877" s="8"/>
    </row>
    <row r="2878" spans="13:34" x14ac:dyDescent="0.3">
      <c r="M2878" s="12"/>
      <c r="N2878"/>
      <c r="P2878" s="9"/>
      <c r="Q2878" s="9"/>
      <c r="U2878" s="8"/>
      <c r="V2878" s="10"/>
      <c r="W2878"/>
      <c r="X2878"/>
      <c r="Z2878" s="8"/>
      <c r="AA2878" s="8"/>
      <c r="AF2878" s="17"/>
      <c r="AG2878" s="17"/>
      <c r="AH2878" s="8"/>
    </row>
    <row r="2879" spans="13:34" x14ac:dyDescent="0.3">
      <c r="M2879" s="12"/>
      <c r="N2879"/>
      <c r="P2879" s="9"/>
      <c r="Q2879" s="9"/>
      <c r="U2879" s="8"/>
      <c r="V2879" s="10"/>
      <c r="W2879"/>
      <c r="X2879"/>
      <c r="Z2879" s="8"/>
      <c r="AA2879" s="8"/>
      <c r="AF2879" s="17"/>
      <c r="AG2879" s="17"/>
      <c r="AH2879" s="8"/>
    </row>
    <row r="2880" spans="13:34" x14ac:dyDescent="0.3">
      <c r="M2880" s="12"/>
      <c r="N2880"/>
      <c r="P2880" s="9"/>
      <c r="Q2880" s="9"/>
      <c r="U2880" s="8"/>
      <c r="V2880" s="10"/>
      <c r="W2880"/>
      <c r="X2880"/>
      <c r="Z2880" s="8"/>
      <c r="AA2880" s="8"/>
      <c r="AF2880" s="17"/>
      <c r="AG2880" s="17"/>
      <c r="AH2880" s="8"/>
    </row>
    <row r="2881" spans="13:34" x14ac:dyDescent="0.3">
      <c r="M2881" s="12"/>
      <c r="N2881"/>
      <c r="P2881" s="9"/>
      <c r="Q2881" s="9"/>
      <c r="U2881" s="8"/>
      <c r="V2881" s="10"/>
      <c r="W2881"/>
      <c r="X2881"/>
      <c r="Z2881" s="8"/>
      <c r="AA2881" s="8"/>
      <c r="AF2881" s="17"/>
      <c r="AG2881" s="17"/>
      <c r="AH2881" s="8"/>
    </row>
    <row r="2882" spans="13:34" x14ac:dyDescent="0.3">
      <c r="M2882" s="12"/>
      <c r="N2882"/>
      <c r="P2882" s="9"/>
      <c r="Q2882" s="9"/>
      <c r="U2882" s="8"/>
      <c r="V2882" s="10"/>
      <c r="W2882"/>
      <c r="X2882"/>
      <c r="Z2882" s="8"/>
      <c r="AA2882" s="8"/>
      <c r="AF2882" s="17"/>
      <c r="AG2882" s="17"/>
      <c r="AH2882" s="8"/>
    </row>
    <row r="2883" spans="13:34" x14ac:dyDescent="0.3">
      <c r="M2883" s="12"/>
      <c r="N2883"/>
      <c r="P2883" s="9"/>
      <c r="Q2883" s="9"/>
      <c r="U2883" s="8"/>
      <c r="V2883" s="10"/>
      <c r="W2883"/>
      <c r="X2883"/>
      <c r="Z2883" s="8"/>
      <c r="AA2883" s="8"/>
      <c r="AF2883" s="17"/>
      <c r="AG2883" s="17"/>
      <c r="AH2883" s="8"/>
    </row>
    <row r="2884" spans="13:34" x14ac:dyDescent="0.3">
      <c r="M2884" s="12"/>
      <c r="N2884"/>
      <c r="P2884" s="9"/>
      <c r="Q2884" s="9"/>
      <c r="U2884" s="8"/>
      <c r="V2884" s="10"/>
      <c r="W2884"/>
      <c r="X2884"/>
      <c r="Z2884" s="8"/>
      <c r="AA2884" s="8"/>
      <c r="AF2884" s="17"/>
      <c r="AG2884" s="17"/>
      <c r="AH2884" s="8"/>
    </row>
    <row r="2885" spans="13:34" x14ac:dyDescent="0.3">
      <c r="M2885" s="12"/>
      <c r="N2885"/>
      <c r="P2885" s="9"/>
      <c r="Q2885" s="9"/>
      <c r="U2885" s="8"/>
      <c r="V2885" s="10"/>
      <c r="W2885"/>
      <c r="X2885"/>
      <c r="Z2885" s="8"/>
      <c r="AA2885" s="8"/>
      <c r="AF2885" s="17"/>
      <c r="AG2885" s="17"/>
      <c r="AH2885" s="8"/>
    </row>
    <row r="2886" spans="13:34" x14ac:dyDescent="0.3">
      <c r="M2886" s="12"/>
      <c r="N2886"/>
      <c r="P2886" s="9"/>
      <c r="Q2886" s="9"/>
      <c r="U2886" s="8"/>
      <c r="V2886" s="10"/>
      <c r="W2886"/>
      <c r="X2886"/>
      <c r="Z2886" s="8"/>
      <c r="AA2886" s="8"/>
      <c r="AF2886" s="17"/>
      <c r="AG2886" s="17"/>
      <c r="AH2886" s="8"/>
    </row>
    <row r="2887" spans="13:34" x14ac:dyDescent="0.3">
      <c r="M2887" s="12"/>
      <c r="N2887"/>
      <c r="P2887" s="9"/>
      <c r="Q2887" s="9"/>
      <c r="U2887" s="8"/>
      <c r="V2887" s="10"/>
      <c r="W2887"/>
      <c r="X2887"/>
      <c r="Z2887" s="8"/>
      <c r="AA2887" s="8"/>
      <c r="AF2887" s="17"/>
      <c r="AG2887" s="17"/>
      <c r="AH2887" s="8"/>
    </row>
    <row r="2888" spans="13:34" x14ac:dyDescent="0.3">
      <c r="M2888" s="12"/>
      <c r="N2888"/>
      <c r="P2888" s="9"/>
      <c r="Q2888" s="9"/>
      <c r="U2888" s="8"/>
      <c r="V2888" s="10"/>
      <c r="W2888"/>
      <c r="X2888"/>
      <c r="Z2888" s="8"/>
      <c r="AA2888" s="8"/>
      <c r="AF2888" s="17"/>
      <c r="AG2888" s="17"/>
      <c r="AH2888" s="8"/>
    </row>
    <row r="2889" spans="13:34" x14ac:dyDescent="0.3">
      <c r="M2889" s="12"/>
      <c r="N2889"/>
      <c r="P2889" s="9"/>
      <c r="Q2889" s="9"/>
      <c r="U2889" s="8"/>
      <c r="V2889" s="10"/>
      <c r="W2889"/>
      <c r="X2889"/>
      <c r="Z2889" s="8"/>
      <c r="AA2889" s="8"/>
      <c r="AF2889" s="17"/>
      <c r="AG2889" s="17"/>
      <c r="AH2889" s="8"/>
    </row>
    <row r="2890" spans="13:34" x14ac:dyDescent="0.3">
      <c r="M2890" s="12"/>
      <c r="N2890"/>
      <c r="P2890" s="9"/>
      <c r="Q2890" s="9"/>
      <c r="U2890" s="8"/>
      <c r="V2890" s="10"/>
      <c r="W2890"/>
      <c r="X2890"/>
      <c r="Z2890" s="8"/>
      <c r="AA2890" s="8"/>
      <c r="AF2890" s="17"/>
      <c r="AG2890" s="17"/>
      <c r="AH2890" s="8"/>
    </row>
    <row r="2891" spans="13:34" x14ac:dyDescent="0.3">
      <c r="M2891" s="12"/>
      <c r="N2891"/>
      <c r="P2891" s="9"/>
      <c r="Q2891" s="9"/>
      <c r="U2891" s="8"/>
      <c r="V2891" s="10"/>
      <c r="W2891"/>
      <c r="X2891"/>
      <c r="Z2891" s="8"/>
      <c r="AA2891" s="8"/>
      <c r="AF2891" s="17"/>
      <c r="AG2891" s="17"/>
      <c r="AH2891" s="8"/>
    </row>
    <row r="2892" spans="13:34" x14ac:dyDescent="0.3">
      <c r="M2892" s="12"/>
      <c r="N2892"/>
      <c r="P2892" s="9"/>
      <c r="Q2892" s="9"/>
      <c r="U2892" s="8"/>
      <c r="V2892" s="10"/>
      <c r="W2892"/>
      <c r="X2892"/>
      <c r="Z2892" s="8"/>
      <c r="AA2892" s="8"/>
      <c r="AF2892" s="17"/>
      <c r="AG2892" s="17"/>
      <c r="AH2892" s="8"/>
    </row>
    <row r="2893" spans="13:34" x14ac:dyDescent="0.3">
      <c r="M2893" s="12"/>
      <c r="N2893"/>
      <c r="P2893" s="9"/>
      <c r="Q2893" s="9"/>
      <c r="U2893" s="8"/>
      <c r="V2893" s="10"/>
      <c r="W2893"/>
      <c r="X2893"/>
      <c r="Z2893" s="8"/>
      <c r="AA2893" s="8"/>
      <c r="AF2893" s="17"/>
      <c r="AG2893" s="17"/>
      <c r="AH2893" s="8"/>
    </row>
    <row r="2894" spans="13:34" x14ac:dyDescent="0.3">
      <c r="M2894" s="12"/>
      <c r="N2894"/>
      <c r="P2894" s="9"/>
      <c r="Q2894" s="9"/>
      <c r="U2894" s="8"/>
      <c r="V2894" s="10"/>
      <c r="W2894"/>
      <c r="X2894"/>
      <c r="Z2894" s="8"/>
      <c r="AA2894" s="8"/>
      <c r="AF2894" s="17"/>
      <c r="AG2894" s="17"/>
      <c r="AH2894" s="8"/>
    </row>
    <row r="2895" spans="13:34" x14ac:dyDescent="0.3">
      <c r="M2895" s="12"/>
      <c r="N2895"/>
      <c r="P2895" s="9"/>
      <c r="Q2895" s="9"/>
      <c r="U2895" s="8"/>
      <c r="V2895" s="10"/>
      <c r="W2895"/>
      <c r="X2895"/>
      <c r="Z2895" s="8"/>
      <c r="AA2895" s="8"/>
      <c r="AF2895" s="17"/>
      <c r="AG2895" s="17"/>
      <c r="AH2895" s="8"/>
    </row>
    <row r="2896" spans="13:34" x14ac:dyDescent="0.3">
      <c r="M2896" s="12"/>
      <c r="N2896"/>
      <c r="P2896" s="9"/>
      <c r="Q2896" s="9"/>
      <c r="U2896" s="8"/>
      <c r="V2896" s="10"/>
      <c r="W2896"/>
      <c r="X2896"/>
      <c r="Z2896" s="8"/>
      <c r="AA2896" s="8"/>
      <c r="AF2896" s="17"/>
      <c r="AG2896" s="17"/>
      <c r="AH2896" s="8"/>
    </row>
    <row r="2897" spans="13:34" x14ac:dyDescent="0.3">
      <c r="M2897" s="12"/>
      <c r="N2897"/>
      <c r="P2897" s="9"/>
      <c r="Q2897" s="9"/>
      <c r="U2897" s="8"/>
      <c r="V2897" s="10"/>
      <c r="W2897"/>
      <c r="X2897"/>
      <c r="Z2897" s="8"/>
      <c r="AA2897" s="8"/>
      <c r="AF2897" s="17"/>
      <c r="AG2897" s="17"/>
      <c r="AH2897" s="8"/>
    </row>
    <row r="2898" spans="13:34" x14ac:dyDescent="0.3">
      <c r="M2898" s="12"/>
      <c r="N2898"/>
      <c r="P2898" s="9"/>
      <c r="Q2898" s="9"/>
      <c r="U2898" s="8"/>
      <c r="V2898" s="10"/>
      <c r="W2898"/>
      <c r="X2898"/>
      <c r="Z2898" s="8"/>
      <c r="AA2898" s="8"/>
      <c r="AF2898" s="17"/>
      <c r="AG2898" s="17"/>
      <c r="AH2898" s="8"/>
    </row>
    <row r="2899" spans="13:34" x14ac:dyDescent="0.3">
      <c r="M2899" s="12"/>
      <c r="N2899"/>
      <c r="P2899" s="9"/>
      <c r="Q2899" s="9"/>
      <c r="U2899" s="8"/>
      <c r="V2899" s="10"/>
      <c r="W2899"/>
      <c r="X2899"/>
      <c r="Z2899" s="8"/>
      <c r="AA2899" s="8"/>
      <c r="AF2899" s="17"/>
      <c r="AG2899" s="17"/>
      <c r="AH2899" s="8"/>
    </row>
    <row r="2900" spans="13:34" x14ac:dyDescent="0.3">
      <c r="M2900" s="12"/>
      <c r="N2900"/>
      <c r="P2900" s="9"/>
      <c r="Q2900" s="9"/>
      <c r="U2900" s="8"/>
      <c r="V2900" s="10"/>
      <c r="W2900"/>
      <c r="X2900"/>
      <c r="Z2900" s="8"/>
      <c r="AA2900" s="8"/>
      <c r="AF2900" s="17"/>
      <c r="AG2900" s="17"/>
      <c r="AH2900" s="8"/>
    </row>
    <row r="2901" spans="13:34" x14ac:dyDescent="0.3">
      <c r="M2901" s="12"/>
      <c r="N2901"/>
      <c r="P2901" s="9"/>
      <c r="Q2901" s="9"/>
      <c r="U2901" s="8"/>
      <c r="V2901" s="10"/>
      <c r="W2901"/>
      <c r="X2901"/>
      <c r="Z2901" s="8"/>
      <c r="AA2901" s="8"/>
      <c r="AF2901" s="17"/>
      <c r="AG2901" s="17"/>
      <c r="AH2901" s="8"/>
    </row>
    <row r="2902" spans="13:34" x14ac:dyDescent="0.3">
      <c r="M2902" s="12"/>
      <c r="N2902"/>
      <c r="P2902" s="9"/>
      <c r="Q2902" s="9"/>
      <c r="U2902" s="8"/>
      <c r="V2902" s="10"/>
      <c r="W2902"/>
      <c r="X2902"/>
      <c r="Z2902" s="8"/>
      <c r="AA2902" s="8"/>
      <c r="AF2902" s="17"/>
      <c r="AG2902" s="17"/>
      <c r="AH2902" s="8"/>
    </row>
    <row r="2903" spans="13:34" x14ac:dyDescent="0.3">
      <c r="M2903" s="12"/>
      <c r="N2903"/>
      <c r="P2903" s="9"/>
      <c r="Q2903" s="9"/>
      <c r="U2903" s="8"/>
      <c r="V2903" s="10"/>
      <c r="W2903"/>
      <c r="X2903"/>
      <c r="Z2903" s="8"/>
      <c r="AA2903" s="8"/>
      <c r="AF2903" s="17"/>
      <c r="AG2903" s="17"/>
      <c r="AH2903" s="8"/>
    </row>
    <row r="2904" spans="13:34" x14ac:dyDescent="0.3">
      <c r="M2904" s="12"/>
      <c r="N2904"/>
      <c r="P2904" s="9"/>
      <c r="Q2904" s="9"/>
      <c r="U2904" s="8"/>
      <c r="V2904" s="10"/>
      <c r="W2904"/>
      <c r="X2904"/>
      <c r="Z2904" s="8"/>
      <c r="AA2904" s="8"/>
      <c r="AF2904" s="17"/>
      <c r="AG2904" s="17"/>
      <c r="AH2904" s="8"/>
    </row>
    <row r="2905" spans="13:34" x14ac:dyDescent="0.3">
      <c r="M2905" s="12"/>
      <c r="N2905"/>
      <c r="P2905" s="9"/>
      <c r="Q2905" s="9"/>
      <c r="U2905" s="8"/>
      <c r="V2905" s="10"/>
      <c r="W2905"/>
      <c r="X2905"/>
      <c r="Z2905" s="8"/>
      <c r="AA2905" s="8"/>
      <c r="AF2905" s="17"/>
      <c r="AG2905" s="17"/>
      <c r="AH2905" s="8"/>
    </row>
    <row r="2906" spans="13:34" x14ac:dyDescent="0.3">
      <c r="M2906" s="12"/>
      <c r="N2906"/>
      <c r="P2906" s="9"/>
      <c r="Q2906" s="9"/>
      <c r="U2906" s="8"/>
      <c r="V2906" s="10"/>
      <c r="W2906"/>
      <c r="X2906"/>
      <c r="Z2906" s="8"/>
      <c r="AA2906" s="8"/>
      <c r="AF2906" s="17"/>
      <c r="AG2906" s="17"/>
      <c r="AH2906" s="8"/>
    </row>
    <row r="2907" spans="13:34" x14ac:dyDescent="0.3">
      <c r="M2907" s="12"/>
      <c r="N2907"/>
      <c r="P2907" s="9"/>
      <c r="Q2907" s="9"/>
      <c r="U2907" s="8"/>
      <c r="V2907" s="10"/>
      <c r="W2907"/>
      <c r="X2907"/>
      <c r="Z2907" s="8"/>
      <c r="AA2907" s="8"/>
      <c r="AF2907" s="17"/>
      <c r="AG2907" s="17"/>
      <c r="AH2907" s="8"/>
    </row>
    <row r="2908" spans="13:34" x14ac:dyDescent="0.3">
      <c r="M2908" s="12"/>
      <c r="N2908"/>
      <c r="P2908" s="9"/>
      <c r="Q2908" s="9"/>
      <c r="U2908" s="8"/>
      <c r="V2908" s="10"/>
      <c r="W2908"/>
      <c r="X2908"/>
      <c r="Z2908" s="8"/>
      <c r="AA2908" s="8"/>
      <c r="AF2908" s="17"/>
      <c r="AG2908" s="17"/>
      <c r="AH2908" s="8"/>
    </row>
    <row r="2909" spans="13:34" x14ac:dyDescent="0.3">
      <c r="M2909" s="12"/>
      <c r="N2909"/>
      <c r="P2909" s="9"/>
      <c r="Q2909" s="9"/>
      <c r="U2909" s="8"/>
      <c r="V2909" s="10"/>
      <c r="W2909"/>
      <c r="X2909"/>
      <c r="Z2909" s="8"/>
      <c r="AA2909" s="8"/>
      <c r="AF2909" s="17"/>
      <c r="AG2909" s="17"/>
      <c r="AH2909" s="8"/>
    </row>
    <row r="2910" spans="13:34" x14ac:dyDescent="0.3">
      <c r="M2910" s="12"/>
      <c r="N2910"/>
      <c r="P2910" s="9"/>
      <c r="Q2910" s="9"/>
      <c r="U2910" s="8"/>
      <c r="V2910" s="10"/>
      <c r="W2910"/>
      <c r="X2910"/>
      <c r="Z2910" s="8"/>
      <c r="AA2910" s="8"/>
      <c r="AF2910" s="17"/>
      <c r="AG2910" s="17"/>
      <c r="AH2910" s="8"/>
    </row>
    <row r="2911" spans="13:34" x14ac:dyDescent="0.3">
      <c r="M2911" s="12"/>
      <c r="N2911"/>
      <c r="P2911" s="9"/>
      <c r="Q2911" s="9"/>
      <c r="U2911" s="8"/>
      <c r="V2911" s="10"/>
      <c r="W2911"/>
      <c r="X2911"/>
      <c r="Z2911" s="8"/>
      <c r="AA2911" s="8"/>
      <c r="AF2911" s="17"/>
      <c r="AG2911" s="17"/>
      <c r="AH2911" s="8"/>
    </row>
    <row r="2912" spans="13:34" x14ac:dyDescent="0.3">
      <c r="M2912" s="12"/>
      <c r="N2912"/>
      <c r="P2912" s="9"/>
      <c r="Q2912" s="9"/>
      <c r="U2912" s="8"/>
      <c r="V2912" s="10"/>
      <c r="W2912"/>
      <c r="X2912"/>
      <c r="Z2912" s="8"/>
      <c r="AA2912" s="8"/>
      <c r="AF2912" s="17"/>
      <c r="AG2912" s="17"/>
      <c r="AH2912" s="8"/>
    </row>
    <row r="2913" spans="13:34" x14ac:dyDescent="0.3">
      <c r="M2913" s="12"/>
      <c r="N2913"/>
      <c r="P2913" s="9"/>
      <c r="Q2913" s="9"/>
      <c r="U2913" s="8"/>
      <c r="V2913" s="10"/>
      <c r="W2913"/>
      <c r="X2913"/>
      <c r="Z2913" s="8"/>
      <c r="AA2913" s="8"/>
      <c r="AF2913" s="17"/>
      <c r="AG2913" s="17"/>
      <c r="AH2913" s="8"/>
    </row>
    <row r="2914" spans="13:34" x14ac:dyDescent="0.3">
      <c r="M2914" s="12"/>
      <c r="N2914"/>
      <c r="P2914" s="9"/>
      <c r="Q2914" s="9"/>
      <c r="U2914" s="8"/>
      <c r="V2914" s="10"/>
      <c r="W2914"/>
      <c r="X2914"/>
      <c r="Z2914" s="8"/>
      <c r="AA2914" s="8"/>
      <c r="AF2914" s="17"/>
      <c r="AG2914" s="17"/>
      <c r="AH2914" s="8"/>
    </row>
    <row r="2915" spans="13:34" x14ac:dyDescent="0.3">
      <c r="M2915" s="12"/>
      <c r="N2915"/>
      <c r="P2915" s="9"/>
      <c r="Q2915" s="9"/>
      <c r="U2915" s="8"/>
      <c r="V2915" s="10"/>
      <c r="W2915"/>
      <c r="X2915"/>
      <c r="Z2915" s="8"/>
      <c r="AA2915" s="8"/>
      <c r="AF2915" s="17"/>
      <c r="AG2915" s="17"/>
      <c r="AH2915" s="8"/>
    </row>
    <row r="2916" spans="13:34" x14ac:dyDescent="0.3">
      <c r="M2916" s="12"/>
      <c r="N2916"/>
      <c r="P2916" s="9"/>
      <c r="Q2916" s="9"/>
      <c r="U2916" s="8"/>
      <c r="V2916" s="10"/>
      <c r="W2916"/>
      <c r="X2916"/>
      <c r="Z2916" s="8"/>
      <c r="AA2916" s="8"/>
      <c r="AF2916" s="17"/>
      <c r="AG2916" s="17"/>
      <c r="AH2916" s="8"/>
    </row>
    <row r="2917" spans="13:34" x14ac:dyDescent="0.3">
      <c r="M2917" s="12"/>
      <c r="N2917"/>
      <c r="P2917" s="9"/>
      <c r="Q2917" s="9"/>
      <c r="U2917" s="8"/>
      <c r="V2917" s="10"/>
      <c r="W2917"/>
      <c r="X2917"/>
      <c r="Z2917" s="8"/>
      <c r="AA2917" s="8"/>
      <c r="AF2917" s="17"/>
      <c r="AG2917" s="17"/>
      <c r="AH2917" s="8"/>
    </row>
    <row r="2918" spans="13:34" x14ac:dyDescent="0.3">
      <c r="M2918" s="12"/>
      <c r="N2918"/>
      <c r="P2918" s="9"/>
      <c r="Q2918" s="9"/>
      <c r="U2918" s="8"/>
      <c r="V2918" s="10"/>
      <c r="W2918"/>
      <c r="X2918"/>
      <c r="Z2918" s="8"/>
      <c r="AA2918" s="8"/>
      <c r="AF2918" s="17"/>
      <c r="AG2918" s="17"/>
      <c r="AH2918" s="8"/>
    </row>
    <row r="2919" spans="13:34" x14ac:dyDescent="0.3">
      <c r="M2919" s="12"/>
      <c r="N2919"/>
      <c r="P2919" s="9"/>
      <c r="Q2919" s="9"/>
      <c r="U2919" s="8"/>
      <c r="V2919" s="10"/>
      <c r="W2919"/>
      <c r="X2919"/>
      <c r="Z2919" s="8"/>
      <c r="AA2919" s="8"/>
      <c r="AF2919" s="17"/>
      <c r="AG2919" s="17"/>
      <c r="AH2919" s="8"/>
    </row>
    <row r="2920" spans="13:34" x14ac:dyDescent="0.3">
      <c r="M2920" s="12"/>
      <c r="N2920"/>
      <c r="P2920" s="9"/>
      <c r="Q2920" s="9"/>
      <c r="U2920" s="8"/>
      <c r="V2920" s="10"/>
      <c r="W2920"/>
      <c r="X2920"/>
      <c r="Z2920" s="8"/>
      <c r="AA2920" s="8"/>
      <c r="AF2920" s="17"/>
      <c r="AG2920" s="17"/>
      <c r="AH2920" s="8"/>
    </row>
    <row r="2921" spans="13:34" x14ac:dyDescent="0.3">
      <c r="M2921" s="12"/>
      <c r="N2921"/>
      <c r="P2921" s="9"/>
      <c r="Q2921" s="9"/>
      <c r="U2921" s="8"/>
      <c r="V2921" s="10"/>
      <c r="W2921"/>
      <c r="X2921"/>
      <c r="Z2921" s="8"/>
      <c r="AA2921" s="8"/>
      <c r="AF2921" s="17"/>
      <c r="AG2921" s="17"/>
      <c r="AH2921" s="8"/>
    </row>
    <row r="2922" spans="13:34" x14ac:dyDescent="0.3">
      <c r="M2922" s="12"/>
      <c r="N2922"/>
      <c r="P2922" s="9"/>
      <c r="Q2922" s="9"/>
      <c r="U2922" s="8"/>
      <c r="V2922" s="10"/>
      <c r="W2922"/>
      <c r="X2922"/>
      <c r="Z2922" s="8"/>
      <c r="AA2922" s="8"/>
      <c r="AF2922" s="17"/>
      <c r="AG2922" s="17"/>
      <c r="AH2922" s="8"/>
    </row>
    <row r="2923" spans="13:34" x14ac:dyDescent="0.3">
      <c r="M2923" s="12"/>
      <c r="N2923"/>
      <c r="P2923" s="9"/>
      <c r="Q2923" s="9"/>
      <c r="U2923" s="8"/>
      <c r="V2923" s="10"/>
      <c r="W2923"/>
      <c r="X2923"/>
      <c r="Z2923" s="8"/>
      <c r="AA2923" s="8"/>
      <c r="AF2923" s="17"/>
      <c r="AG2923" s="17"/>
      <c r="AH2923" s="8"/>
    </row>
    <row r="2924" spans="13:34" x14ac:dyDescent="0.3">
      <c r="M2924" s="12"/>
      <c r="N2924"/>
      <c r="P2924" s="9"/>
      <c r="Q2924" s="9"/>
      <c r="U2924" s="8"/>
      <c r="V2924" s="10"/>
      <c r="W2924"/>
      <c r="X2924"/>
      <c r="Z2924" s="8"/>
      <c r="AA2924" s="8"/>
      <c r="AF2924" s="17"/>
      <c r="AG2924" s="17"/>
      <c r="AH2924" s="8"/>
    </row>
    <row r="2925" spans="13:34" x14ac:dyDescent="0.3">
      <c r="M2925" s="12"/>
      <c r="N2925"/>
      <c r="P2925" s="9"/>
      <c r="Q2925" s="9"/>
      <c r="U2925" s="8"/>
      <c r="V2925" s="10"/>
      <c r="W2925"/>
      <c r="X2925"/>
      <c r="Z2925" s="8"/>
      <c r="AA2925" s="8"/>
      <c r="AF2925" s="17"/>
      <c r="AG2925" s="17"/>
      <c r="AH2925" s="8"/>
    </row>
    <row r="2926" spans="13:34" x14ac:dyDescent="0.3">
      <c r="M2926" s="12"/>
      <c r="N2926"/>
      <c r="P2926" s="9"/>
      <c r="Q2926" s="9"/>
      <c r="U2926" s="8"/>
      <c r="V2926" s="10"/>
      <c r="W2926"/>
      <c r="X2926"/>
      <c r="Z2926" s="8"/>
      <c r="AA2926" s="8"/>
      <c r="AF2926" s="17"/>
      <c r="AG2926" s="17"/>
      <c r="AH2926" s="8"/>
    </row>
    <row r="2927" spans="13:34" x14ac:dyDescent="0.3">
      <c r="M2927" s="12"/>
      <c r="N2927"/>
      <c r="P2927" s="9"/>
      <c r="Q2927" s="9"/>
      <c r="U2927" s="8"/>
      <c r="V2927" s="10"/>
      <c r="W2927"/>
      <c r="X2927"/>
      <c r="Z2927" s="8"/>
      <c r="AA2927" s="8"/>
      <c r="AF2927" s="17"/>
      <c r="AG2927" s="17"/>
      <c r="AH2927" s="8"/>
    </row>
    <row r="2928" spans="13:34" x14ac:dyDescent="0.3">
      <c r="M2928" s="12"/>
      <c r="N2928"/>
      <c r="P2928" s="9"/>
      <c r="Q2928" s="9"/>
      <c r="U2928" s="8"/>
      <c r="V2928" s="10"/>
      <c r="W2928"/>
      <c r="X2928"/>
      <c r="Z2928" s="8"/>
      <c r="AA2928" s="8"/>
      <c r="AF2928" s="17"/>
      <c r="AG2928" s="17"/>
      <c r="AH2928" s="8"/>
    </row>
    <row r="2929" spans="13:34" x14ac:dyDescent="0.3">
      <c r="M2929" s="12"/>
      <c r="N2929"/>
      <c r="P2929" s="9"/>
      <c r="Q2929" s="9"/>
      <c r="U2929" s="8"/>
      <c r="V2929" s="10"/>
      <c r="W2929"/>
      <c r="X2929"/>
      <c r="Z2929" s="8"/>
      <c r="AA2929" s="8"/>
      <c r="AF2929" s="17"/>
      <c r="AG2929" s="17"/>
      <c r="AH2929" s="8"/>
    </row>
    <row r="2930" spans="13:34" x14ac:dyDescent="0.3">
      <c r="M2930" s="12"/>
      <c r="N2930"/>
      <c r="P2930" s="9"/>
      <c r="Q2930" s="9"/>
      <c r="U2930" s="8"/>
      <c r="V2930" s="10"/>
      <c r="W2930"/>
      <c r="X2930"/>
      <c r="Z2930" s="8"/>
      <c r="AA2930" s="8"/>
      <c r="AF2930" s="17"/>
      <c r="AG2930" s="17"/>
      <c r="AH2930" s="8"/>
    </row>
    <row r="2931" spans="13:34" x14ac:dyDescent="0.3">
      <c r="M2931" s="12"/>
      <c r="N2931"/>
      <c r="P2931" s="9"/>
      <c r="Q2931" s="9"/>
      <c r="U2931" s="8"/>
      <c r="V2931" s="10"/>
      <c r="W2931"/>
      <c r="X2931"/>
      <c r="Z2931" s="8"/>
      <c r="AA2931" s="8"/>
      <c r="AF2931" s="17"/>
      <c r="AG2931" s="17"/>
      <c r="AH2931" s="8"/>
    </row>
    <row r="2932" spans="13:34" x14ac:dyDescent="0.3">
      <c r="M2932" s="12"/>
      <c r="N2932"/>
      <c r="P2932" s="9"/>
      <c r="Q2932" s="9"/>
      <c r="U2932" s="8"/>
      <c r="V2932" s="10"/>
      <c r="W2932"/>
      <c r="X2932"/>
      <c r="Z2932" s="8"/>
      <c r="AA2932" s="8"/>
      <c r="AF2932" s="17"/>
      <c r="AG2932" s="17"/>
      <c r="AH2932" s="8"/>
    </row>
    <row r="2933" spans="13:34" x14ac:dyDescent="0.3">
      <c r="M2933" s="12"/>
      <c r="N2933"/>
      <c r="P2933" s="9"/>
      <c r="Q2933" s="9"/>
      <c r="U2933" s="8"/>
      <c r="V2933" s="10"/>
      <c r="W2933"/>
      <c r="X2933"/>
      <c r="Z2933" s="8"/>
      <c r="AA2933" s="8"/>
      <c r="AF2933" s="17"/>
      <c r="AG2933" s="17"/>
      <c r="AH2933" s="8"/>
    </row>
    <row r="2934" spans="13:34" x14ac:dyDescent="0.3">
      <c r="M2934" s="12"/>
      <c r="N2934"/>
      <c r="P2934" s="9"/>
      <c r="Q2934" s="9"/>
      <c r="U2934" s="8"/>
      <c r="V2934" s="10"/>
      <c r="W2934"/>
      <c r="X2934"/>
      <c r="Z2934" s="8"/>
      <c r="AA2934" s="8"/>
      <c r="AF2934" s="17"/>
      <c r="AG2934" s="17"/>
      <c r="AH2934" s="8"/>
    </row>
    <row r="2935" spans="13:34" x14ac:dyDescent="0.3">
      <c r="M2935" s="12"/>
      <c r="N2935"/>
      <c r="P2935" s="9"/>
      <c r="Q2935" s="9"/>
      <c r="U2935" s="8"/>
      <c r="V2935" s="10"/>
      <c r="W2935"/>
      <c r="X2935"/>
      <c r="Z2935" s="8"/>
      <c r="AA2935" s="8"/>
      <c r="AF2935" s="17"/>
      <c r="AG2935" s="17"/>
      <c r="AH2935" s="8"/>
    </row>
    <row r="2936" spans="13:34" x14ac:dyDescent="0.3">
      <c r="M2936" s="12"/>
      <c r="N2936"/>
      <c r="P2936" s="9"/>
      <c r="Q2936" s="9"/>
      <c r="U2936" s="8"/>
      <c r="V2936" s="10"/>
      <c r="W2936"/>
      <c r="X2936"/>
      <c r="Z2936" s="8"/>
      <c r="AA2936" s="8"/>
      <c r="AF2936" s="17"/>
      <c r="AG2936" s="17"/>
      <c r="AH2936" s="8"/>
    </row>
    <row r="2937" spans="13:34" x14ac:dyDescent="0.3">
      <c r="M2937" s="12"/>
      <c r="N2937"/>
      <c r="P2937" s="9"/>
      <c r="Q2937" s="9"/>
      <c r="U2937" s="8"/>
      <c r="V2937" s="10"/>
      <c r="W2937"/>
      <c r="X2937"/>
      <c r="Z2937" s="8"/>
      <c r="AA2937" s="8"/>
      <c r="AF2937" s="17"/>
      <c r="AG2937" s="17"/>
      <c r="AH2937" s="8"/>
    </row>
    <row r="2938" spans="13:34" x14ac:dyDescent="0.3">
      <c r="M2938" s="12"/>
      <c r="N2938"/>
      <c r="P2938" s="9"/>
      <c r="Q2938" s="9"/>
      <c r="U2938" s="8"/>
      <c r="V2938" s="10"/>
      <c r="W2938"/>
      <c r="X2938"/>
      <c r="Z2938" s="8"/>
      <c r="AA2938" s="8"/>
      <c r="AF2938" s="17"/>
      <c r="AG2938" s="17"/>
      <c r="AH2938" s="8"/>
    </row>
    <row r="2939" spans="13:34" x14ac:dyDescent="0.3">
      <c r="M2939" s="12"/>
      <c r="N2939"/>
      <c r="P2939" s="9"/>
      <c r="Q2939" s="9"/>
      <c r="U2939" s="8"/>
      <c r="V2939" s="10"/>
      <c r="W2939"/>
      <c r="X2939"/>
      <c r="Z2939" s="8"/>
      <c r="AA2939" s="8"/>
      <c r="AF2939" s="17"/>
      <c r="AG2939" s="17"/>
      <c r="AH2939" s="8"/>
    </row>
    <row r="2940" spans="13:34" x14ac:dyDescent="0.3">
      <c r="M2940" s="12"/>
      <c r="N2940"/>
      <c r="P2940" s="9"/>
      <c r="Q2940" s="9"/>
      <c r="U2940" s="8"/>
      <c r="V2940" s="10"/>
      <c r="W2940"/>
      <c r="X2940"/>
      <c r="Z2940" s="8"/>
      <c r="AA2940" s="8"/>
      <c r="AF2940" s="17"/>
      <c r="AG2940" s="17"/>
      <c r="AH2940" s="8"/>
    </row>
    <row r="2941" spans="13:34" x14ac:dyDescent="0.3">
      <c r="M2941" s="12"/>
      <c r="N2941"/>
      <c r="P2941" s="9"/>
      <c r="Q2941" s="9"/>
      <c r="U2941" s="8"/>
      <c r="V2941" s="10"/>
      <c r="W2941"/>
      <c r="X2941"/>
      <c r="Z2941" s="8"/>
      <c r="AA2941" s="8"/>
      <c r="AF2941" s="17"/>
      <c r="AG2941" s="17"/>
      <c r="AH2941" s="8"/>
    </row>
    <row r="2942" spans="13:34" x14ac:dyDescent="0.3">
      <c r="M2942" s="12"/>
      <c r="N2942"/>
      <c r="P2942" s="9"/>
      <c r="Q2942" s="9"/>
      <c r="U2942" s="8"/>
      <c r="V2942" s="10"/>
      <c r="W2942"/>
      <c r="X2942"/>
      <c r="Z2942" s="8"/>
      <c r="AA2942" s="8"/>
      <c r="AF2942" s="17"/>
      <c r="AG2942" s="17"/>
      <c r="AH2942" s="8"/>
    </row>
    <row r="2943" spans="13:34" x14ac:dyDescent="0.3">
      <c r="M2943" s="12"/>
      <c r="N2943"/>
      <c r="P2943" s="9"/>
      <c r="Q2943" s="9"/>
      <c r="U2943" s="8"/>
      <c r="V2943" s="10"/>
      <c r="W2943"/>
      <c r="X2943"/>
      <c r="Z2943" s="8"/>
      <c r="AA2943" s="8"/>
      <c r="AF2943" s="17"/>
      <c r="AG2943" s="17"/>
      <c r="AH2943" s="8"/>
    </row>
    <row r="2944" spans="13:34" x14ac:dyDescent="0.3">
      <c r="M2944" s="12"/>
      <c r="N2944"/>
      <c r="P2944" s="9"/>
      <c r="Q2944" s="9"/>
      <c r="U2944" s="8"/>
      <c r="V2944" s="10"/>
      <c r="W2944"/>
      <c r="X2944"/>
      <c r="Z2944" s="8"/>
      <c r="AA2944" s="8"/>
      <c r="AF2944" s="17"/>
      <c r="AG2944" s="17"/>
      <c r="AH2944" s="8"/>
    </row>
    <row r="2945" spans="13:34" x14ac:dyDescent="0.3">
      <c r="M2945" s="12"/>
      <c r="N2945"/>
      <c r="P2945" s="9"/>
      <c r="Q2945" s="9"/>
      <c r="U2945" s="8"/>
      <c r="V2945" s="10"/>
      <c r="W2945"/>
      <c r="X2945"/>
      <c r="Z2945" s="8"/>
      <c r="AA2945" s="8"/>
      <c r="AF2945" s="17"/>
      <c r="AG2945" s="17"/>
      <c r="AH2945" s="8"/>
    </row>
    <row r="2946" spans="13:34" x14ac:dyDescent="0.3">
      <c r="M2946" s="12"/>
      <c r="N2946"/>
      <c r="P2946" s="9"/>
      <c r="Q2946" s="9"/>
      <c r="U2946" s="8"/>
      <c r="V2946" s="10"/>
      <c r="W2946"/>
      <c r="X2946"/>
      <c r="Z2946" s="8"/>
      <c r="AA2946" s="8"/>
      <c r="AF2946" s="17"/>
      <c r="AG2946" s="17"/>
      <c r="AH2946" s="8"/>
    </row>
    <row r="2947" spans="13:34" x14ac:dyDescent="0.3">
      <c r="M2947" s="12"/>
      <c r="N2947"/>
      <c r="P2947" s="9"/>
      <c r="Q2947" s="9"/>
      <c r="U2947" s="8"/>
      <c r="V2947" s="10"/>
      <c r="W2947"/>
      <c r="X2947"/>
      <c r="Z2947" s="8"/>
      <c r="AA2947" s="8"/>
      <c r="AF2947" s="17"/>
      <c r="AG2947" s="17"/>
      <c r="AH2947" s="8"/>
    </row>
    <row r="2948" spans="13:34" x14ac:dyDescent="0.3">
      <c r="M2948" s="12"/>
      <c r="N2948"/>
      <c r="P2948" s="9"/>
      <c r="Q2948" s="9"/>
      <c r="U2948" s="8"/>
      <c r="V2948" s="10"/>
      <c r="W2948"/>
      <c r="X2948"/>
      <c r="Z2948" s="8"/>
      <c r="AA2948" s="8"/>
      <c r="AF2948" s="17"/>
      <c r="AG2948" s="17"/>
      <c r="AH2948" s="8"/>
    </row>
    <row r="2949" spans="13:34" x14ac:dyDescent="0.3">
      <c r="M2949" s="12"/>
      <c r="N2949"/>
      <c r="P2949" s="9"/>
      <c r="Q2949" s="9"/>
      <c r="U2949" s="8"/>
      <c r="V2949" s="10"/>
      <c r="W2949"/>
      <c r="X2949"/>
      <c r="Z2949" s="8"/>
      <c r="AA2949" s="8"/>
      <c r="AF2949" s="17"/>
      <c r="AG2949" s="17"/>
      <c r="AH2949" s="8"/>
    </row>
    <row r="2950" spans="13:34" x14ac:dyDescent="0.3">
      <c r="M2950" s="12"/>
      <c r="N2950"/>
      <c r="P2950" s="9"/>
      <c r="Q2950" s="9"/>
      <c r="U2950" s="8"/>
      <c r="V2950" s="10"/>
      <c r="W2950"/>
      <c r="X2950"/>
      <c r="Z2950" s="8"/>
      <c r="AA2950" s="8"/>
      <c r="AF2950" s="17"/>
      <c r="AG2950" s="17"/>
      <c r="AH2950" s="8"/>
    </row>
    <row r="2951" spans="13:34" x14ac:dyDescent="0.3">
      <c r="M2951" s="12"/>
      <c r="N2951"/>
      <c r="P2951" s="9"/>
      <c r="Q2951" s="9"/>
      <c r="U2951" s="8"/>
      <c r="V2951" s="10"/>
      <c r="W2951"/>
      <c r="X2951"/>
      <c r="Z2951" s="8"/>
      <c r="AA2951" s="8"/>
      <c r="AF2951" s="17"/>
      <c r="AG2951" s="17"/>
      <c r="AH2951" s="8"/>
    </row>
    <row r="2952" spans="13:34" x14ac:dyDescent="0.3">
      <c r="M2952" s="12"/>
      <c r="N2952"/>
      <c r="P2952" s="9"/>
      <c r="Q2952" s="9"/>
      <c r="U2952" s="8"/>
      <c r="V2952" s="10"/>
      <c r="W2952"/>
      <c r="X2952"/>
      <c r="Z2952" s="8"/>
      <c r="AA2952" s="8"/>
      <c r="AF2952" s="17"/>
      <c r="AG2952" s="17"/>
      <c r="AH2952" s="8"/>
    </row>
    <row r="2953" spans="13:34" x14ac:dyDescent="0.3">
      <c r="M2953" s="12"/>
      <c r="N2953"/>
      <c r="P2953" s="9"/>
      <c r="Q2953" s="9"/>
      <c r="U2953" s="8"/>
      <c r="V2953" s="10"/>
      <c r="W2953"/>
      <c r="X2953"/>
      <c r="Z2953" s="8"/>
      <c r="AA2953" s="8"/>
      <c r="AF2953" s="17"/>
      <c r="AG2953" s="17"/>
      <c r="AH2953" s="8"/>
    </row>
    <row r="2954" spans="13:34" x14ac:dyDescent="0.3">
      <c r="M2954" s="12"/>
      <c r="N2954"/>
      <c r="P2954" s="9"/>
      <c r="Q2954" s="9"/>
      <c r="U2954" s="8"/>
      <c r="V2954" s="10"/>
      <c r="W2954"/>
      <c r="X2954"/>
      <c r="Z2954" s="8"/>
      <c r="AA2954" s="8"/>
      <c r="AF2954" s="17"/>
      <c r="AG2954" s="17"/>
      <c r="AH2954" s="8"/>
    </row>
    <row r="2955" spans="13:34" x14ac:dyDescent="0.3">
      <c r="M2955" s="12"/>
      <c r="N2955"/>
      <c r="P2955" s="9"/>
      <c r="Q2955" s="9"/>
      <c r="U2955" s="8"/>
      <c r="V2955" s="10"/>
      <c r="W2955"/>
      <c r="X2955"/>
      <c r="Z2955" s="8"/>
      <c r="AA2955" s="8"/>
      <c r="AF2955" s="17"/>
      <c r="AG2955" s="17"/>
      <c r="AH2955" s="8"/>
    </row>
    <row r="2956" spans="13:34" x14ac:dyDescent="0.3">
      <c r="M2956" s="12"/>
      <c r="N2956"/>
      <c r="P2956" s="9"/>
      <c r="Q2956" s="9"/>
      <c r="U2956" s="8"/>
      <c r="V2956" s="10"/>
      <c r="W2956"/>
      <c r="X2956"/>
      <c r="Z2956" s="8"/>
      <c r="AA2956" s="8"/>
      <c r="AF2956" s="17"/>
      <c r="AG2956" s="17"/>
      <c r="AH2956" s="8"/>
    </row>
    <row r="2957" spans="13:34" x14ac:dyDescent="0.3">
      <c r="M2957" s="12"/>
      <c r="N2957"/>
      <c r="P2957" s="9"/>
      <c r="Q2957" s="9"/>
      <c r="U2957" s="8"/>
      <c r="V2957" s="10"/>
      <c r="W2957"/>
      <c r="X2957"/>
      <c r="Z2957" s="8"/>
      <c r="AA2957" s="8"/>
      <c r="AF2957" s="17"/>
      <c r="AG2957" s="17"/>
      <c r="AH2957" s="8"/>
    </row>
    <row r="2958" spans="13:34" x14ac:dyDescent="0.3">
      <c r="M2958" s="12"/>
      <c r="N2958"/>
      <c r="P2958" s="9"/>
      <c r="Q2958" s="9"/>
      <c r="U2958" s="8"/>
      <c r="V2958" s="10"/>
      <c r="W2958"/>
      <c r="X2958"/>
      <c r="Z2958" s="8"/>
      <c r="AA2958" s="8"/>
      <c r="AF2958" s="17"/>
      <c r="AG2958" s="17"/>
      <c r="AH2958" s="8"/>
    </row>
    <row r="2959" spans="13:34" x14ac:dyDescent="0.3">
      <c r="M2959" s="12"/>
      <c r="N2959"/>
      <c r="P2959" s="9"/>
      <c r="Q2959" s="9"/>
      <c r="U2959" s="8"/>
      <c r="V2959" s="10"/>
      <c r="W2959"/>
      <c r="X2959"/>
      <c r="Z2959" s="8"/>
      <c r="AA2959" s="8"/>
      <c r="AF2959" s="17"/>
      <c r="AG2959" s="17"/>
      <c r="AH2959" s="8"/>
    </row>
    <row r="2960" spans="13:34" x14ac:dyDescent="0.3">
      <c r="M2960" s="12"/>
      <c r="N2960"/>
      <c r="P2960" s="9"/>
      <c r="Q2960" s="9"/>
      <c r="U2960" s="8"/>
      <c r="V2960" s="10"/>
      <c r="W2960"/>
      <c r="X2960"/>
      <c r="Z2960" s="8"/>
      <c r="AA2960" s="8"/>
      <c r="AF2960" s="17"/>
      <c r="AG2960" s="17"/>
      <c r="AH2960" s="8"/>
    </row>
    <row r="2961" spans="13:34" x14ac:dyDescent="0.3">
      <c r="M2961" s="12"/>
      <c r="N2961"/>
      <c r="P2961" s="9"/>
      <c r="Q2961" s="9"/>
      <c r="U2961" s="8"/>
      <c r="V2961" s="10"/>
      <c r="W2961"/>
      <c r="X2961"/>
      <c r="Z2961" s="8"/>
      <c r="AA2961" s="8"/>
      <c r="AF2961" s="17"/>
      <c r="AG2961" s="17"/>
      <c r="AH2961" s="8"/>
    </row>
    <row r="2962" spans="13:34" x14ac:dyDescent="0.3">
      <c r="M2962" s="12"/>
      <c r="N2962"/>
      <c r="P2962" s="9"/>
      <c r="Q2962" s="9"/>
      <c r="U2962" s="8"/>
      <c r="V2962" s="10"/>
      <c r="W2962"/>
      <c r="X2962"/>
      <c r="Z2962" s="8"/>
      <c r="AA2962" s="8"/>
      <c r="AF2962" s="17"/>
      <c r="AG2962" s="17"/>
      <c r="AH2962" s="8"/>
    </row>
    <row r="2963" spans="13:34" x14ac:dyDescent="0.3">
      <c r="M2963" s="12"/>
      <c r="N2963"/>
      <c r="P2963" s="9"/>
      <c r="Q2963" s="9"/>
      <c r="U2963" s="8"/>
      <c r="V2963" s="10"/>
      <c r="W2963"/>
      <c r="X2963"/>
      <c r="Z2963" s="8"/>
      <c r="AA2963" s="8"/>
      <c r="AF2963" s="17"/>
      <c r="AG2963" s="17"/>
      <c r="AH2963" s="8"/>
    </row>
    <row r="2964" spans="13:34" x14ac:dyDescent="0.3">
      <c r="M2964" s="12"/>
      <c r="N2964"/>
      <c r="P2964" s="9"/>
      <c r="Q2964" s="9"/>
      <c r="U2964" s="8"/>
      <c r="V2964" s="10"/>
      <c r="W2964"/>
      <c r="X2964"/>
      <c r="Z2964" s="8"/>
      <c r="AA2964" s="8"/>
      <c r="AF2964" s="17"/>
      <c r="AG2964" s="17"/>
      <c r="AH2964" s="8"/>
    </row>
    <row r="2965" spans="13:34" x14ac:dyDescent="0.3">
      <c r="M2965" s="12"/>
      <c r="N2965"/>
      <c r="P2965" s="9"/>
      <c r="Q2965" s="9"/>
      <c r="U2965" s="8"/>
      <c r="V2965" s="10"/>
      <c r="W2965"/>
      <c r="X2965"/>
      <c r="Z2965" s="8"/>
      <c r="AA2965" s="8"/>
      <c r="AF2965" s="17"/>
      <c r="AG2965" s="17"/>
      <c r="AH2965" s="8"/>
    </row>
    <row r="2966" spans="13:34" x14ac:dyDescent="0.3">
      <c r="M2966" s="12"/>
      <c r="N2966"/>
      <c r="P2966" s="9"/>
      <c r="Q2966" s="9"/>
      <c r="U2966" s="8"/>
      <c r="V2966" s="10"/>
      <c r="W2966"/>
      <c r="X2966"/>
      <c r="Z2966" s="8"/>
      <c r="AA2966" s="8"/>
      <c r="AF2966" s="17"/>
      <c r="AG2966" s="17"/>
      <c r="AH2966" s="8"/>
    </row>
    <row r="2967" spans="13:34" x14ac:dyDescent="0.3">
      <c r="M2967" s="12"/>
      <c r="N2967"/>
      <c r="P2967" s="9"/>
      <c r="Q2967" s="9"/>
      <c r="U2967" s="8"/>
      <c r="V2967" s="10"/>
      <c r="W2967"/>
      <c r="X2967"/>
      <c r="Z2967" s="8"/>
      <c r="AA2967" s="8"/>
      <c r="AF2967" s="17"/>
      <c r="AG2967" s="17"/>
      <c r="AH2967" s="8"/>
    </row>
    <row r="2968" spans="13:34" x14ac:dyDescent="0.3">
      <c r="M2968" s="12"/>
      <c r="N2968"/>
      <c r="P2968" s="9"/>
      <c r="Q2968" s="9"/>
      <c r="U2968" s="8"/>
      <c r="V2968" s="10"/>
      <c r="W2968"/>
      <c r="X2968"/>
      <c r="Z2968" s="8"/>
      <c r="AA2968" s="8"/>
      <c r="AF2968" s="17"/>
      <c r="AG2968" s="17"/>
      <c r="AH2968" s="8"/>
    </row>
    <row r="2969" spans="13:34" x14ac:dyDescent="0.3">
      <c r="M2969" s="12"/>
      <c r="N2969"/>
      <c r="P2969" s="9"/>
      <c r="Q2969" s="9"/>
      <c r="U2969" s="8"/>
      <c r="V2969" s="10"/>
      <c r="W2969"/>
      <c r="X2969"/>
      <c r="Z2969" s="8"/>
      <c r="AA2969" s="8"/>
      <c r="AF2969" s="17"/>
      <c r="AG2969" s="17"/>
      <c r="AH2969" s="8"/>
    </row>
    <row r="2970" spans="13:34" x14ac:dyDescent="0.3">
      <c r="M2970" s="12"/>
      <c r="N2970"/>
      <c r="P2970" s="9"/>
      <c r="Q2970" s="9"/>
      <c r="U2970" s="8"/>
      <c r="V2970" s="10"/>
      <c r="W2970"/>
      <c r="X2970"/>
      <c r="Z2970" s="8"/>
      <c r="AA2970" s="8"/>
      <c r="AF2970" s="17"/>
      <c r="AG2970" s="17"/>
      <c r="AH2970" s="8"/>
    </row>
    <row r="2971" spans="13:34" x14ac:dyDescent="0.3">
      <c r="M2971" s="12"/>
      <c r="N2971"/>
      <c r="P2971" s="9"/>
      <c r="Q2971" s="9"/>
      <c r="U2971" s="8"/>
      <c r="V2971" s="10"/>
      <c r="W2971"/>
      <c r="X2971"/>
      <c r="Z2971" s="8"/>
      <c r="AA2971" s="8"/>
      <c r="AF2971" s="17"/>
      <c r="AG2971" s="17"/>
      <c r="AH2971" s="8"/>
    </row>
    <row r="2972" spans="13:34" x14ac:dyDescent="0.3">
      <c r="M2972" s="12"/>
      <c r="N2972"/>
      <c r="P2972" s="9"/>
      <c r="Q2972" s="9"/>
      <c r="U2972" s="8"/>
      <c r="V2972" s="10"/>
      <c r="W2972"/>
      <c r="X2972"/>
      <c r="Z2972" s="8"/>
      <c r="AA2972" s="8"/>
      <c r="AF2972" s="17"/>
      <c r="AG2972" s="17"/>
      <c r="AH2972" s="8"/>
    </row>
    <row r="2973" spans="13:34" x14ac:dyDescent="0.3">
      <c r="M2973" s="12"/>
      <c r="N2973"/>
      <c r="P2973" s="9"/>
      <c r="Q2973" s="9"/>
      <c r="U2973" s="8"/>
      <c r="V2973" s="10"/>
      <c r="W2973"/>
      <c r="X2973"/>
      <c r="Z2973" s="8"/>
      <c r="AA2973" s="8"/>
      <c r="AF2973" s="17"/>
      <c r="AG2973" s="17"/>
      <c r="AH2973" s="8"/>
    </row>
    <row r="2974" spans="13:34" x14ac:dyDescent="0.3">
      <c r="M2974" s="12"/>
      <c r="N2974"/>
      <c r="P2974" s="9"/>
      <c r="Q2974" s="9"/>
      <c r="U2974" s="8"/>
      <c r="V2974" s="10"/>
      <c r="W2974"/>
      <c r="X2974"/>
      <c r="Z2974" s="8"/>
      <c r="AA2974" s="8"/>
      <c r="AF2974" s="17"/>
      <c r="AG2974" s="17"/>
      <c r="AH2974" s="8"/>
    </row>
    <row r="2975" spans="13:34" x14ac:dyDescent="0.3">
      <c r="M2975" s="12"/>
      <c r="N2975"/>
      <c r="P2975" s="9"/>
      <c r="Q2975" s="9"/>
      <c r="U2975" s="8"/>
      <c r="V2975" s="10"/>
      <c r="W2975"/>
      <c r="X2975"/>
      <c r="Z2975" s="8"/>
      <c r="AA2975" s="8"/>
      <c r="AF2975" s="17"/>
      <c r="AG2975" s="17"/>
      <c r="AH2975" s="8"/>
    </row>
    <row r="2976" spans="13:34" x14ac:dyDescent="0.3">
      <c r="M2976" s="12"/>
      <c r="N2976"/>
      <c r="P2976" s="9"/>
      <c r="Q2976" s="9"/>
      <c r="U2976" s="8"/>
      <c r="V2976" s="10"/>
      <c r="W2976"/>
      <c r="X2976"/>
      <c r="Z2976" s="8"/>
      <c r="AA2976" s="8"/>
      <c r="AF2976" s="17"/>
      <c r="AG2976" s="17"/>
      <c r="AH2976" s="8"/>
    </row>
    <row r="2977" spans="13:34" x14ac:dyDescent="0.3">
      <c r="M2977" s="12"/>
      <c r="N2977"/>
      <c r="P2977" s="9"/>
      <c r="Q2977" s="9"/>
      <c r="U2977" s="8"/>
      <c r="V2977" s="10"/>
      <c r="W2977"/>
      <c r="X2977"/>
      <c r="Z2977" s="8"/>
      <c r="AA2977" s="8"/>
      <c r="AF2977" s="17"/>
      <c r="AG2977" s="17"/>
      <c r="AH2977" s="8"/>
    </row>
    <row r="2978" spans="13:34" x14ac:dyDescent="0.3">
      <c r="M2978" s="12"/>
      <c r="N2978"/>
      <c r="P2978" s="9"/>
      <c r="Q2978" s="9"/>
      <c r="U2978" s="8"/>
      <c r="V2978" s="10"/>
      <c r="W2978"/>
      <c r="X2978"/>
      <c r="Z2978" s="8"/>
      <c r="AA2978" s="8"/>
      <c r="AF2978" s="17"/>
      <c r="AG2978" s="17"/>
      <c r="AH2978" s="8"/>
    </row>
    <row r="2979" spans="13:34" x14ac:dyDescent="0.3">
      <c r="M2979" s="12"/>
      <c r="N2979"/>
      <c r="P2979" s="9"/>
      <c r="Q2979" s="9"/>
      <c r="U2979" s="8"/>
      <c r="V2979" s="10"/>
      <c r="W2979"/>
      <c r="X2979"/>
      <c r="Z2979" s="8"/>
      <c r="AA2979" s="8"/>
      <c r="AF2979" s="17"/>
      <c r="AG2979" s="17"/>
      <c r="AH2979" s="8"/>
    </row>
    <row r="2980" spans="13:34" x14ac:dyDescent="0.3">
      <c r="M2980" s="12"/>
      <c r="N2980"/>
      <c r="P2980" s="9"/>
      <c r="Q2980" s="9"/>
      <c r="U2980" s="8"/>
      <c r="V2980" s="10"/>
      <c r="W2980"/>
      <c r="X2980"/>
      <c r="Z2980" s="8"/>
      <c r="AA2980" s="8"/>
      <c r="AF2980" s="17"/>
      <c r="AG2980" s="17"/>
      <c r="AH2980" s="8"/>
    </row>
    <row r="2981" spans="13:34" x14ac:dyDescent="0.3">
      <c r="M2981" s="12"/>
      <c r="N2981"/>
      <c r="P2981" s="9"/>
      <c r="Q2981" s="9"/>
      <c r="U2981" s="8"/>
      <c r="V2981" s="10"/>
      <c r="W2981"/>
      <c r="X2981"/>
      <c r="Z2981" s="8"/>
      <c r="AA2981" s="8"/>
      <c r="AF2981" s="17"/>
      <c r="AG2981" s="17"/>
      <c r="AH2981" s="8"/>
    </row>
    <row r="2982" spans="13:34" x14ac:dyDescent="0.3">
      <c r="M2982" s="12"/>
      <c r="N2982"/>
      <c r="P2982" s="9"/>
      <c r="Q2982" s="9"/>
      <c r="U2982" s="8"/>
      <c r="V2982" s="10"/>
      <c r="W2982"/>
      <c r="X2982"/>
      <c r="Z2982" s="8"/>
      <c r="AA2982" s="8"/>
      <c r="AF2982" s="17"/>
      <c r="AG2982" s="17"/>
      <c r="AH2982" s="8"/>
    </row>
    <row r="2983" spans="13:34" x14ac:dyDescent="0.3">
      <c r="M2983" s="12"/>
      <c r="N2983"/>
      <c r="P2983" s="9"/>
      <c r="Q2983" s="9"/>
      <c r="U2983" s="8"/>
      <c r="V2983" s="10"/>
      <c r="W2983"/>
      <c r="X2983"/>
      <c r="Z2983" s="8"/>
      <c r="AA2983" s="8"/>
      <c r="AF2983" s="17"/>
      <c r="AG2983" s="17"/>
      <c r="AH2983" s="8"/>
    </row>
    <row r="2984" spans="13:34" x14ac:dyDescent="0.3">
      <c r="M2984" s="12"/>
      <c r="N2984"/>
      <c r="P2984" s="9"/>
      <c r="Q2984" s="9"/>
      <c r="U2984" s="8"/>
      <c r="V2984" s="10"/>
      <c r="W2984"/>
      <c r="X2984"/>
      <c r="Z2984" s="8"/>
      <c r="AA2984" s="8"/>
      <c r="AF2984" s="17"/>
      <c r="AG2984" s="17"/>
      <c r="AH2984" s="8"/>
    </row>
    <row r="2985" spans="13:34" x14ac:dyDescent="0.3">
      <c r="M2985" s="12"/>
      <c r="N2985"/>
      <c r="P2985" s="9"/>
      <c r="Q2985" s="9"/>
      <c r="U2985" s="8"/>
      <c r="V2985" s="10"/>
      <c r="W2985"/>
      <c r="X2985"/>
      <c r="Z2985" s="8"/>
      <c r="AA2985" s="8"/>
      <c r="AF2985" s="17"/>
      <c r="AG2985" s="17"/>
      <c r="AH2985" s="8"/>
    </row>
    <row r="2986" spans="13:34" x14ac:dyDescent="0.3">
      <c r="M2986" s="12"/>
      <c r="N2986"/>
      <c r="P2986" s="9"/>
      <c r="Q2986" s="9"/>
      <c r="U2986" s="8"/>
      <c r="V2986" s="10"/>
      <c r="W2986"/>
      <c r="X2986"/>
      <c r="Z2986" s="8"/>
      <c r="AA2986" s="8"/>
      <c r="AF2986" s="17"/>
      <c r="AG2986" s="17"/>
      <c r="AH2986" s="8"/>
    </row>
    <row r="2987" spans="13:34" x14ac:dyDescent="0.3">
      <c r="M2987" s="12"/>
      <c r="N2987"/>
      <c r="P2987" s="9"/>
      <c r="Q2987" s="9"/>
      <c r="U2987" s="8"/>
      <c r="V2987" s="10"/>
      <c r="W2987"/>
      <c r="X2987"/>
      <c r="Z2987" s="8"/>
      <c r="AA2987" s="8"/>
      <c r="AF2987" s="17"/>
      <c r="AG2987" s="17"/>
      <c r="AH2987" s="8"/>
    </row>
    <row r="2988" spans="13:34" x14ac:dyDescent="0.3">
      <c r="M2988" s="12"/>
      <c r="N2988"/>
      <c r="P2988" s="9"/>
      <c r="Q2988" s="9"/>
      <c r="U2988" s="8"/>
      <c r="V2988" s="10"/>
      <c r="W2988"/>
      <c r="X2988"/>
      <c r="Z2988" s="8"/>
      <c r="AA2988" s="8"/>
      <c r="AF2988" s="17"/>
      <c r="AG2988" s="17"/>
      <c r="AH2988" s="8"/>
    </row>
    <row r="2989" spans="13:34" x14ac:dyDescent="0.3">
      <c r="M2989" s="12"/>
      <c r="N2989"/>
      <c r="P2989" s="9"/>
      <c r="Q2989" s="9"/>
      <c r="U2989" s="8"/>
      <c r="V2989" s="10"/>
      <c r="W2989"/>
      <c r="X2989"/>
      <c r="Z2989" s="8"/>
      <c r="AA2989" s="8"/>
      <c r="AF2989" s="17"/>
      <c r="AG2989" s="17"/>
      <c r="AH2989" s="8"/>
    </row>
    <row r="2990" spans="13:34" x14ac:dyDescent="0.3">
      <c r="M2990" s="12"/>
      <c r="N2990"/>
      <c r="P2990" s="9"/>
      <c r="Q2990" s="9"/>
      <c r="U2990" s="8"/>
      <c r="V2990" s="10"/>
      <c r="W2990"/>
      <c r="X2990"/>
      <c r="Z2990" s="8"/>
      <c r="AA2990" s="8"/>
      <c r="AF2990" s="17"/>
      <c r="AG2990" s="17"/>
      <c r="AH2990" s="8"/>
    </row>
    <row r="2991" spans="13:34" x14ac:dyDescent="0.3">
      <c r="M2991" s="12"/>
      <c r="N2991"/>
      <c r="P2991" s="9"/>
      <c r="Q2991" s="9"/>
      <c r="U2991" s="8"/>
      <c r="V2991" s="10"/>
      <c r="W2991"/>
      <c r="X2991"/>
      <c r="Z2991" s="8"/>
      <c r="AA2991" s="8"/>
      <c r="AF2991" s="17"/>
      <c r="AG2991" s="17"/>
      <c r="AH2991" s="8"/>
    </row>
    <row r="2992" spans="13:34" x14ac:dyDescent="0.3">
      <c r="M2992" s="12"/>
      <c r="N2992"/>
      <c r="P2992" s="9"/>
      <c r="Q2992" s="9"/>
      <c r="U2992" s="8"/>
      <c r="V2992" s="10"/>
      <c r="W2992"/>
      <c r="X2992"/>
      <c r="Z2992" s="8"/>
      <c r="AA2992" s="8"/>
      <c r="AF2992" s="17"/>
      <c r="AG2992" s="17"/>
      <c r="AH2992" s="8"/>
    </row>
    <row r="2993" spans="13:34" x14ac:dyDescent="0.3">
      <c r="M2993" s="12"/>
      <c r="N2993"/>
      <c r="P2993" s="9"/>
      <c r="Q2993" s="9"/>
      <c r="U2993" s="8"/>
      <c r="V2993" s="10"/>
      <c r="W2993"/>
      <c r="X2993"/>
      <c r="Z2993" s="8"/>
      <c r="AA2993" s="8"/>
      <c r="AF2993" s="17"/>
      <c r="AG2993" s="17"/>
      <c r="AH2993" s="8"/>
    </row>
    <row r="2994" spans="13:34" x14ac:dyDescent="0.3">
      <c r="M2994" s="12"/>
      <c r="N2994"/>
      <c r="P2994" s="9"/>
      <c r="Q2994" s="9"/>
      <c r="U2994" s="8"/>
      <c r="V2994" s="10"/>
      <c r="W2994"/>
      <c r="X2994"/>
      <c r="Z2994" s="8"/>
      <c r="AA2994" s="8"/>
      <c r="AF2994" s="17"/>
      <c r="AG2994" s="17"/>
      <c r="AH2994" s="8"/>
    </row>
    <row r="2995" spans="13:34" x14ac:dyDescent="0.3">
      <c r="M2995" s="12"/>
      <c r="N2995"/>
      <c r="P2995" s="9"/>
      <c r="Q2995" s="9"/>
      <c r="U2995" s="8"/>
      <c r="V2995" s="10"/>
      <c r="W2995"/>
      <c r="X2995"/>
      <c r="Z2995" s="8"/>
      <c r="AA2995" s="8"/>
      <c r="AF2995" s="17"/>
      <c r="AG2995" s="17"/>
      <c r="AH2995" s="8"/>
    </row>
    <row r="2996" spans="13:34" x14ac:dyDescent="0.3">
      <c r="M2996" s="12"/>
      <c r="N2996"/>
      <c r="P2996" s="9"/>
      <c r="Q2996" s="9"/>
      <c r="U2996" s="8"/>
      <c r="V2996" s="10"/>
      <c r="W2996"/>
      <c r="X2996"/>
      <c r="Z2996" s="8"/>
      <c r="AA2996" s="8"/>
      <c r="AF2996" s="17"/>
      <c r="AG2996" s="17"/>
      <c r="AH2996" s="8"/>
    </row>
    <row r="2997" spans="13:34" x14ac:dyDescent="0.3">
      <c r="M2997" s="12"/>
      <c r="N2997"/>
      <c r="P2997" s="9"/>
      <c r="Q2997" s="9"/>
      <c r="U2997" s="8"/>
      <c r="V2997" s="10"/>
      <c r="W2997"/>
      <c r="X2997"/>
      <c r="Z2997" s="8"/>
      <c r="AA2997" s="8"/>
      <c r="AF2997" s="17"/>
      <c r="AG2997" s="17"/>
      <c r="AH2997" s="8"/>
    </row>
    <row r="2998" spans="13:34" x14ac:dyDescent="0.3">
      <c r="M2998" s="12"/>
      <c r="N2998"/>
      <c r="P2998" s="9"/>
      <c r="Q2998" s="9"/>
      <c r="U2998" s="8"/>
      <c r="V2998" s="10"/>
      <c r="W2998"/>
      <c r="X2998"/>
      <c r="Z2998" s="8"/>
      <c r="AA2998" s="8"/>
      <c r="AF2998" s="17"/>
      <c r="AG2998" s="17"/>
      <c r="AH2998" s="8"/>
    </row>
    <row r="2999" spans="13:34" x14ac:dyDescent="0.3">
      <c r="M2999" s="12"/>
      <c r="N2999"/>
      <c r="P2999" s="9"/>
      <c r="Q2999" s="9"/>
      <c r="U2999" s="8"/>
      <c r="V2999" s="10"/>
      <c r="W2999"/>
      <c r="X2999"/>
      <c r="Z2999" s="8"/>
      <c r="AA2999" s="8"/>
      <c r="AF2999" s="17"/>
      <c r="AG2999" s="17"/>
      <c r="AH2999" s="8"/>
    </row>
    <row r="3000" spans="13:34" x14ac:dyDescent="0.3">
      <c r="M3000" s="12"/>
      <c r="N3000"/>
      <c r="P3000" s="9"/>
      <c r="Q3000" s="9"/>
      <c r="U3000" s="8"/>
      <c r="V3000" s="10"/>
      <c r="W3000"/>
      <c r="X3000"/>
      <c r="Z3000" s="8"/>
      <c r="AA3000" s="8"/>
      <c r="AF3000" s="17"/>
      <c r="AG3000" s="17"/>
      <c r="AH3000" s="8"/>
    </row>
    <row r="3001" spans="13:34" x14ac:dyDescent="0.3">
      <c r="M3001" s="12"/>
      <c r="N3001"/>
      <c r="P3001" s="9"/>
      <c r="Q3001" s="9"/>
      <c r="U3001" s="8"/>
      <c r="V3001" s="10"/>
      <c r="W3001"/>
      <c r="X3001"/>
      <c r="Z3001" s="8"/>
      <c r="AA3001" s="8"/>
      <c r="AF3001" s="17"/>
      <c r="AG3001" s="17"/>
      <c r="AH3001" s="8"/>
    </row>
    <row r="3002" spans="13:34" x14ac:dyDescent="0.3">
      <c r="M3002" s="12"/>
      <c r="N3002"/>
      <c r="P3002" s="9"/>
      <c r="Q3002" s="9"/>
      <c r="U3002" s="8"/>
      <c r="V3002" s="10"/>
      <c r="W3002"/>
      <c r="X3002"/>
      <c r="Z3002" s="8"/>
      <c r="AA3002" s="8"/>
      <c r="AF3002" s="17"/>
      <c r="AG3002" s="17"/>
      <c r="AH3002" s="8"/>
    </row>
    <row r="3003" spans="13:34" x14ac:dyDescent="0.3">
      <c r="M3003" s="12"/>
      <c r="N3003"/>
      <c r="P3003" s="9"/>
      <c r="Q3003" s="9"/>
      <c r="U3003" s="8"/>
      <c r="V3003" s="10"/>
      <c r="W3003"/>
      <c r="X3003"/>
      <c r="Z3003" s="8"/>
      <c r="AA3003" s="8"/>
      <c r="AF3003" s="17"/>
      <c r="AG3003" s="17"/>
      <c r="AH3003" s="8"/>
    </row>
    <row r="3004" spans="13:34" x14ac:dyDescent="0.3">
      <c r="M3004" s="12"/>
      <c r="N3004"/>
      <c r="P3004" s="9"/>
      <c r="Q3004" s="9"/>
      <c r="U3004" s="8"/>
      <c r="V3004" s="10"/>
      <c r="W3004"/>
      <c r="X3004"/>
      <c r="Z3004" s="8"/>
      <c r="AA3004" s="8"/>
      <c r="AF3004" s="17"/>
      <c r="AG3004" s="17"/>
      <c r="AH3004" s="8"/>
    </row>
    <row r="3005" spans="13:34" x14ac:dyDescent="0.3">
      <c r="M3005" s="12"/>
      <c r="N3005"/>
      <c r="P3005" s="9"/>
      <c r="Q3005" s="9"/>
      <c r="U3005" s="8"/>
      <c r="V3005" s="10"/>
      <c r="W3005"/>
      <c r="X3005"/>
      <c r="Z3005" s="8"/>
      <c r="AA3005" s="8"/>
      <c r="AF3005" s="17"/>
      <c r="AG3005" s="17"/>
      <c r="AH3005" s="8"/>
    </row>
    <row r="3006" spans="13:34" x14ac:dyDescent="0.3">
      <c r="M3006" s="12"/>
      <c r="N3006"/>
      <c r="P3006" s="9"/>
      <c r="Q3006" s="9"/>
      <c r="U3006" s="8"/>
      <c r="V3006" s="10"/>
      <c r="W3006"/>
      <c r="X3006"/>
      <c r="Z3006" s="8"/>
      <c r="AA3006" s="8"/>
      <c r="AF3006" s="17"/>
      <c r="AG3006" s="17"/>
      <c r="AH3006" s="8"/>
    </row>
    <row r="3007" spans="13:34" x14ac:dyDescent="0.3">
      <c r="M3007" s="12"/>
      <c r="N3007"/>
      <c r="P3007" s="9"/>
      <c r="Q3007" s="9"/>
      <c r="U3007" s="8"/>
      <c r="V3007" s="10"/>
      <c r="W3007"/>
      <c r="X3007"/>
      <c r="Z3007" s="8"/>
      <c r="AA3007" s="8"/>
      <c r="AF3007" s="17"/>
      <c r="AG3007" s="17"/>
      <c r="AH3007" s="8"/>
    </row>
    <row r="3008" spans="13:34" x14ac:dyDescent="0.3">
      <c r="M3008" s="12"/>
      <c r="N3008"/>
      <c r="P3008" s="9"/>
      <c r="Q3008" s="9"/>
      <c r="U3008" s="8"/>
      <c r="V3008" s="10"/>
      <c r="W3008"/>
      <c r="X3008"/>
      <c r="Z3008" s="8"/>
      <c r="AA3008" s="8"/>
      <c r="AF3008" s="17"/>
      <c r="AG3008" s="17"/>
      <c r="AH3008" s="8"/>
    </row>
    <row r="3009" spans="13:34" x14ac:dyDescent="0.3">
      <c r="M3009" s="12"/>
      <c r="N3009"/>
      <c r="P3009" s="9"/>
      <c r="Q3009" s="9"/>
      <c r="U3009" s="8"/>
      <c r="V3009" s="10"/>
      <c r="W3009"/>
      <c r="X3009"/>
      <c r="Z3009" s="8"/>
      <c r="AA3009" s="8"/>
      <c r="AF3009" s="17"/>
      <c r="AG3009" s="17"/>
      <c r="AH3009" s="8"/>
    </row>
    <row r="3010" spans="13:34" x14ac:dyDescent="0.3">
      <c r="M3010" s="12"/>
      <c r="N3010"/>
      <c r="P3010" s="9"/>
      <c r="Q3010" s="9"/>
      <c r="U3010" s="8"/>
      <c r="V3010" s="10"/>
      <c r="W3010"/>
      <c r="X3010"/>
      <c r="Z3010" s="8"/>
      <c r="AA3010" s="8"/>
      <c r="AF3010" s="17"/>
      <c r="AG3010" s="17"/>
      <c r="AH3010" s="8"/>
    </row>
    <row r="3011" spans="13:34" x14ac:dyDescent="0.3">
      <c r="M3011" s="12"/>
      <c r="N3011"/>
      <c r="P3011" s="9"/>
      <c r="Q3011" s="9"/>
      <c r="U3011" s="8"/>
      <c r="V3011" s="10"/>
      <c r="W3011"/>
      <c r="X3011"/>
      <c r="Z3011" s="8"/>
      <c r="AA3011" s="8"/>
      <c r="AF3011" s="17"/>
      <c r="AG3011" s="17"/>
      <c r="AH3011" s="8"/>
    </row>
    <row r="3012" spans="13:34" x14ac:dyDescent="0.3">
      <c r="M3012" s="12"/>
      <c r="N3012"/>
      <c r="P3012" s="9"/>
      <c r="Q3012" s="9"/>
      <c r="U3012" s="8"/>
      <c r="V3012" s="10"/>
      <c r="W3012"/>
      <c r="X3012"/>
      <c r="Z3012" s="8"/>
      <c r="AA3012" s="8"/>
      <c r="AF3012" s="17"/>
      <c r="AG3012" s="17"/>
      <c r="AH3012" s="8"/>
    </row>
    <row r="3013" spans="13:34" x14ac:dyDescent="0.3">
      <c r="M3013" s="12"/>
      <c r="N3013"/>
      <c r="P3013" s="9"/>
      <c r="Q3013" s="9"/>
      <c r="U3013" s="8"/>
      <c r="V3013" s="10"/>
      <c r="W3013"/>
      <c r="X3013"/>
      <c r="Z3013" s="8"/>
      <c r="AA3013" s="8"/>
      <c r="AF3013" s="17"/>
      <c r="AG3013" s="17"/>
      <c r="AH3013" s="8"/>
    </row>
    <row r="3014" spans="13:34" x14ac:dyDescent="0.3">
      <c r="M3014" s="12"/>
      <c r="N3014"/>
      <c r="P3014" s="9"/>
      <c r="Q3014" s="9"/>
      <c r="U3014" s="8"/>
      <c r="V3014" s="10"/>
      <c r="W3014"/>
      <c r="X3014"/>
      <c r="Z3014" s="8"/>
      <c r="AA3014" s="8"/>
      <c r="AF3014" s="17"/>
      <c r="AG3014" s="17"/>
      <c r="AH3014" s="8"/>
    </row>
    <row r="3015" spans="13:34" x14ac:dyDescent="0.3">
      <c r="M3015" s="12"/>
      <c r="N3015"/>
      <c r="P3015" s="9"/>
      <c r="Q3015" s="9"/>
      <c r="U3015" s="8"/>
      <c r="V3015" s="10"/>
      <c r="W3015"/>
      <c r="X3015"/>
      <c r="Z3015" s="8"/>
      <c r="AA3015" s="8"/>
      <c r="AF3015" s="17"/>
      <c r="AG3015" s="17"/>
      <c r="AH3015" s="8"/>
    </row>
    <row r="3016" spans="13:34" x14ac:dyDescent="0.3">
      <c r="M3016" s="12"/>
      <c r="N3016"/>
      <c r="P3016" s="9"/>
      <c r="Q3016" s="9"/>
      <c r="U3016" s="8"/>
      <c r="V3016" s="10"/>
      <c r="W3016"/>
      <c r="X3016"/>
      <c r="Z3016" s="8"/>
      <c r="AA3016" s="8"/>
      <c r="AF3016" s="17"/>
      <c r="AG3016" s="17"/>
      <c r="AH3016" s="8"/>
    </row>
    <row r="3017" spans="13:34" x14ac:dyDescent="0.3">
      <c r="M3017" s="12"/>
      <c r="N3017"/>
      <c r="P3017" s="9"/>
      <c r="Q3017" s="9"/>
      <c r="U3017" s="8"/>
      <c r="V3017" s="10"/>
      <c r="W3017"/>
      <c r="X3017"/>
      <c r="Z3017" s="8"/>
      <c r="AA3017" s="8"/>
      <c r="AF3017" s="17"/>
      <c r="AG3017" s="17"/>
      <c r="AH3017" s="8"/>
    </row>
    <row r="3018" spans="13:34" x14ac:dyDescent="0.3">
      <c r="M3018" s="12"/>
      <c r="N3018"/>
      <c r="P3018" s="9"/>
      <c r="Q3018" s="9"/>
      <c r="U3018" s="8"/>
      <c r="V3018" s="10"/>
      <c r="W3018"/>
      <c r="X3018"/>
      <c r="Z3018" s="8"/>
      <c r="AA3018" s="8"/>
      <c r="AF3018" s="17"/>
      <c r="AG3018" s="17"/>
      <c r="AH3018" s="8"/>
    </row>
    <row r="3019" spans="13:34" x14ac:dyDescent="0.3">
      <c r="M3019" s="12"/>
      <c r="N3019"/>
      <c r="P3019" s="9"/>
      <c r="Q3019" s="9"/>
      <c r="U3019" s="8"/>
      <c r="V3019" s="10"/>
      <c r="W3019"/>
      <c r="X3019"/>
      <c r="Z3019" s="8"/>
      <c r="AA3019" s="8"/>
      <c r="AF3019" s="17"/>
      <c r="AG3019" s="17"/>
      <c r="AH3019" s="8"/>
    </row>
    <row r="3020" spans="13:34" x14ac:dyDescent="0.3">
      <c r="M3020" s="12"/>
      <c r="N3020"/>
      <c r="P3020" s="9"/>
      <c r="Q3020" s="9"/>
      <c r="U3020" s="8"/>
      <c r="V3020" s="10"/>
      <c r="W3020"/>
      <c r="X3020"/>
      <c r="Z3020" s="8"/>
      <c r="AA3020" s="8"/>
      <c r="AF3020" s="17"/>
      <c r="AG3020" s="17"/>
      <c r="AH3020" s="8"/>
    </row>
    <row r="3021" spans="13:34" x14ac:dyDescent="0.3">
      <c r="M3021" s="12"/>
      <c r="N3021"/>
      <c r="P3021" s="9"/>
      <c r="Q3021" s="9"/>
      <c r="U3021" s="8"/>
      <c r="V3021" s="10"/>
      <c r="W3021"/>
      <c r="X3021"/>
      <c r="Z3021" s="8"/>
      <c r="AA3021" s="8"/>
      <c r="AF3021" s="17"/>
      <c r="AG3021" s="17"/>
      <c r="AH3021" s="8"/>
    </row>
    <row r="3022" spans="13:34" x14ac:dyDescent="0.3">
      <c r="M3022" s="12"/>
      <c r="N3022"/>
      <c r="P3022" s="9"/>
      <c r="Q3022" s="9"/>
      <c r="U3022" s="8"/>
      <c r="V3022" s="10"/>
      <c r="W3022"/>
      <c r="X3022"/>
      <c r="Z3022" s="8"/>
      <c r="AA3022" s="8"/>
      <c r="AF3022" s="17"/>
      <c r="AG3022" s="17"/>
      <c r="AH3022" s="8"/>
    </row>
    <row r="3023" spans="13:34" x14ac:dyDescent="0.3">
      <c r="M3023" s="12"/>
      <c r="N3023"/>
      <c r="P3023" s="9"/>
      <c r="Q3023" s="9"/>
      <c r="U3023" s="8"/>
      <c r="V3023" s="10"/>
      <c r="W3023"/>
      <c r="X3023"/>
      <c r="Z3023" s="8"/>
      <c r="AA3023" s="8"/>
      <c r="AF3023" s="17"/>
      <c r="AG3023" s="17"/>
      <c r="AH3023" s="8"/>
    </row>
    <row r="3024" spans="13:34" x14ac:dyDescent="0.3">
      <c r="M3024" s="12"/>
      <c r="N3024"/>
      <c r="P3024" s="9"/>
      <c r="Q3024" s="9"/>
      <c r="U3024" s="8"/>
      <c r="V3024" s="10"/>
      <c r="W3024"/>
      <c r="X3024"/>
      <c r="Z3024" s="8"/>
      <c r="AA3024" s="8"/>
      <c r="AF3024" s="17"/>
      <c r="AG3024" s="17"/>
      <c r="AH3024" s="8"/>
    </row>
    <row r="3025" spans="13:34" x14ac:dyDescent="0.3">
      <c r="M3025" s="12"/>
      <c r="N3025"/>
      <c r="P3025" s="9"/>
      <c r="Q3025" s="9"/>
      <c r="U3025" s="8"/>
      <c r="V3025" s="10"/>
      <c r="W3025"/>
      <c r="X3025"/>
      <c r="Z3025" s="8"/>
      <c r="AA3025" s="8"/>
      <c r="AF3025" s="17"/>
      <c r="AG3025" s="17"/>
      <c r="AH3025" s="8"/>
    </row>
    <row r="3026" spans="13:34" x14ac:dyDescent="0.3">
      <c r="M3026" s="12"/>
      <c r="N3026"/>
      <c r="P3026" s="9"/>
      <c r="Q3026" s="9"/>
      <c r="U3026" s="8"/>
      <c r="V3026" s="10"/>
      <c r="W3026"/>
      <c r="X3026"/>
      <c r="Z3026" s="8"/>
      <c r="AA3026" s="8"/>
      <c r="AF3026" s="17"/>
      <c r="AG3026" s="17"/>
      <c r="AH3026" s="8"/>
    </row>
    <row r="3027" spans="13:34" x14ac:dyDescent="0.3">
      <c r="M3027" s="12"/>
      <c r="N3027"/>
      <c r="P3027" s="9"/>
      <c r="Q3027" s="9"/>
      <c r="U3027" s="8"/>
      <c r="V3027" s="10"/>
      <c r="W3027"/>
      <c r="X3027"/>
      <c r="Z3027" s="8"/>
      <c r="AA3027" s="8"/>
      <c r="AF3027" s="17"/>
      <c r="AG3027" s="17"/>
      <c r="AH3027" s="8"/>
    </row>
    <row r="3028" spans="13:34" x14ac:dyDescent="0.3">
      <c r="M3028" s="12"/>
      <c r="N3028"/>
      <c r="P3028" s="9"/>
      <c r="Q3028" s="9"/>
      <c r="U3028" s="8"/>
      <c r="V3028" s="10"/>
      <c r="W3028"/>
      <c r="X3028"/>
      <c r="Z3028" s="8"/>
      <c r="AA3028" s="8"/>
      <c r="AF3028" s="17"/>
      <c r="AG3028" s="17"/>
      <c r="AH3028" s="8"/>
    </row>
    <row r="3029" spans="13:34" x14ac:dyDescent="0.3">
      <c r="M3029" s="12"/>
      <c r="N3029"/>
      <c r="P3029" s="9"/>
      <c r="Q3029" s="9"/>
      <c r="U3029" s="8"/>
      <c r="V3029" s="10"/>
      <c r="W3029"/>
      <c r="X3029"/>
      <c r="Z3029" s="8"/>
      <c r="AA3029" s="8"/>
      <c r="AF3029" s="17"/>
      <c r="AG3029" s="17"/>
      <c r="AH3029" s="8"/>
    </row>
    <row r="3030" spans="13:34" x14ac:dyDescent="0.3">
      <c r="M3030" s="12"/>
      <c r="N3030"/>
      <c r="P3030" s="9"/>
      <c r="Q3030" s="9"/>
      <c r="U3030" s="8"/>
      <c r="V3030" s="10"/>
      <c r="W3030"/>
      <c r="X3030"/>
      <c r="Z3030" s="8"/>
      <c r="AA3030" s="8"/>
      <c r="AF3030" s="17"/>
      <c r="AG3030" s="17"/>
      <c r="AH3030" s="8"/>
    </row>
    <row r="3031" spans="13:34" x14ac:dyDescent="0.3">
      <c r="M3031" s="12"/>
      <c r="N3031"/>
      <c r="P3031" s="9"/>
      <c r="Q3031" s="9"/>
      <c r="U3031" s="8"/>
      <c r="V3031" s="10"/>
      <c r="W3031"/>
      <c r="X3031"/>
      <c r="Z3031" s="8"/>
      <c r="AA3031" s="8"/>
      <c r="AF3031" s="17"/>
      <c r="AG3031" s="17"/>
      <c r="AH3031" s="8"/>
    </row>
    <row r="3032" spans="13:34" x14ac:dyDescent="0.3">
      <c r="M3032" s="12"/>
      <c r="N3032"/>
      <c r="P3032" s="9"/>
      <c r="Q3032" s="9"/>
      <c r="U3032" s="8"/>
      <c r="V3032" s="10"/>
      <c r="W3032"/>
      <c r="X3032"/>
      <c r="Z3032" s="8"/>
      <c r="AA3032" s="8"/>
      <c r="AF3032" s="17"/>
      <c r="AG3032" s="17"/>
      <c r="AH3032" s="8"/>
    </row>
    <row r="3033" spans="13:34" x14ac:dyDescent="0.3">
      <c r="M3033" s="12"/>
      <c r="N3033"/>
      <c r="P3033" s="9"/>
      <c r="Q3033" s="9"/>
      <c r="U3033" s="8"/>
      <c r="V3033" s="10"/>
      <c r="W3033"/>
      <c r="X3033"/>
      <c r="Z3033" s="8"/>
      <c r="AA3033" s="8"/>
      <c r="AF3033" s="17"/>
      <c r="AG3033" s="17"/>
      <c r="AH3033" s="8"/>
    </row>
    <row r="3034" spans="13:34" x14ac:dyDescent="0.3">
      <c r="M3034" s="12"/>
      <c r="N3034"/>
      <c r="P3034" s="9"/>
      <c r="Q3034" s="9"/>
      <c r="U3034" s="8"/>
      <c r="V3034" s="10"/>
      <c r="W3034"/>
      <c r="X3034"/>
      <c r="Z3034" s="8"/>
      <c r="AA3034" s="8"/>
      <c r="AF3034" s="17"/>
      <c r="AG3034" s="17"/>
      <c r="AH3034" s="8"/>
    </row>
    <row r="3035" spans="13:34" x14ac:dyDescent="0.3">
      <c r="M3035" s="12"/>
      <c r="N3035"/>
      <c r="P3035" s="9"/>
      <c r="Q3035" s="9"/>
      <c r="U3035" s="8"/>
      <c r="V3035" s="10"/>
      <c r="W3035"/>
      <c r="X3035"/>
      <c r="Z3035" s="8"/>
      <c r="AA3035" s="8"/>
      <c r="AF3035" s="17"/>
      <c r="AG3035" s="17"/>
      <c r="AH3035" s="8"/>
    </row>
    <row r="3036" spans="13:34" x14ac:dyDescent="0.3">
      <c r="M3036" s="12"/>
      <c r="N3036"/>
      <c r="P3036" s="9"/>
      <c r="Q3036" s="9"/>
      <c r="U3036" s="8"/>
      <c r="V3036" s="10"/>
      <c r="W3036"/>
      <c r="X3036"/>
      <c r="Z3036" s="8"/>
      <c r="AA3036" s="8"/>
      <c r="AF3036" s="17"/>
      <c r="AG3036" s="17"/>
      <c r="AH3036" s="8"/>
    </row>
    <row r="3037" spans="13:34" x14ac:dyDescent="0.3">
      <c r="M3037" s="12"/>
      <c r="N3037"/>
      <c r="P3037" s="9"/>
      <c r="Q3037" s="9"/>
      <c r="U3037" s="8"/>
      <c r="V3037" s="10"/>
      <c r="W3037"/>
      <c r="X3037"/>
      <c r="Z3037" s="8"/>
      <c r="AA3037" s="8"/>
      <c r="AF3037" s="17"/>
      <c r="AG3037" s="17"/>
      <c r="AH3037" s="8"/>
    </row>
    <row r="3038" spans="13:34" x14ac:dyDescent="0.3">
      <c r="M3038" s="12"/>
      <c r="N3038"/>
      <c r="P3038" s="9"/>
      <c r="Q3038" s="9"/>
      <c r="U3038" s="8"/>
      <c r="V3038" s="10"/>
      <c r="W3038"/>
      <c r="X3038"/>
      <c r="Z3038" s="8"/>
      <c r="AA3038" s="8"/>
      <c r="AF3038" s="17"/>
      <c r="AG3038" s="17"/>
      <c r="AH3038" s="8"/>
    </row>
    <row r="3039" spans="13:34" x14ac:dyDescent="0.3">
      <c r="M3039" s="12"/>
      <c r="N3039"/>
      <c r="P3039" s="9"/>
      <c r="Q3039" s="9"/>
      <c r="U3039" s="8"/>
      <c r="V3039" s="10"/>
      <c r="W3039"/>
      <c r="X3039"/>
      <c r="Z3039" s="8"/>
      <c r="AA3039" s="8"/>
      <c r="AF3039" s="17"/>
      <c r="AG3039" s="17"/>
      <c r="AH3039" s="8"/>
    </row>
    <row r="3040" spans="13:34" x14ac:dyDescent="0.3">
      <c r="M3040" s="12"/>
      <c r="N3040"/>
      <c r="P3040" s="9"/>
      <c r="Q3040" s="9"/>
      <c r="U3040" s="8"/>
      <c r="V3040" s="10"/>
      <c r="W3040"/>
      <c r="X3040"/>
      <c r="Z3040" s="8"/>
      <c r="AA3040" s="8"/>
      <c r="AF3040" s="17"/>
      <c r="AG3040" s="17"/>
      <c r="AH3040" s="8"/>
    </row>
    <row r="3041" spans="13:34" x14ac:dyDescent="0.3">
      <c r="M3041" s="12"/>
      <c r="N3041"/>
      <c r="P3041" s="9"/>
      <c r="Q3041" s="9"/>
      <c r="U3041" s="8"/>
      <c r="V3041" s="10"/>
      <c r="W3041"/>
      <c r="X3041"/>
      <c r="Z3041" s="8"/>
      <c r="AA3041" s="8"/>
      <c r="AF3041" s="17"/>
      <c r="AG3041" s="17"/>
      <c r="AH3041" s="8"/>
    </row>
    <row r="3042" spans="13:34" x14ac:dyDescent="0.3">
      <c r="M3042" s="12"/>
      <c r="N3042"/>
      <c r="P3042" s="9"/>
      <c r="Q3042" s="9"/>
      <c r="U3042" s="8"/>
      <c r="V3042" s="10"/>
      <c r="W3042"/>
      <c r="X3042"/>
      <c r="Z3042" s="8"/>
      <c r="AA3042" s="8"/>
      <c r="AF3042" s="17"/>
      <c r="AG3042" s="17"/>
      <c r="AH3042" s="8"/>
    </row>
    <row r="3043" spans="13:34" x14ac:dyDescent="0.3">
      <c r="M3043" s="12"/>
      <c r="N3043"/>
      <c r="P3043" s="9"/>
      <c r="Q3043" s="9"/>
      <c r="U3043" s="8"/>
      <c r="V3043" s="10"/>
      <c r="W3043"/>
      <c r="X3043"/>
      <c r="Z3043" s="8"/>
      <c r="AA3043" s="8"/>
      <c r="AF3043" s="17"/>
      <c r="AG3043" s="17"/>
      <c r="AH3043" s="8"/>
    </row>
    <row r="3044" spans="13:34" x14ac:dyDescent="0.3">
      <c r="M3044" s="12"/>
      <c r="N3044"/>
      <c r="P3044" s="9"/>
      <c r="Q3044" s="9"/>
      <c r="U3044" s="8"/>
      <c r="V3044" s="10"/>
      <c r="W3044"/>
      <c r="X3044"/>
      <c r="Z3044" s="8"/>
      <c r="AA3044" s="8"/>
      <c r="AF3044" s="17"/>
      <c r="AG3044" s="17"/>
      <c r="AH3044" s="8"/>
    </row>
    <row r="3045" spans="13:34" x14ac:dyDescent="0.3">
      <c r="M3045" s="12"/>
      <c r="N3045"/>
      <c r="P3045" s="9"/>
      <c r="Q3045" s="9"/>
      <c r="U3045" s="8"/>
      <c r="V3045" s="10"/>
      <c r="W3045"/>
      <c r="X3045"/>
      <c r="Z3045" s="8"/>
      <c r="AA3045" s="8"/>
      <c r="AF3045" s="17"/>
      <c r="AG3045" s="17"/>
      <c r="AH3045" s="8"/>
    </row>
    <row r="3046" spans="13:34" x14ac:dyDescent="0.3">
      <c r="M3046" s="12"/>
      <c r="N3046"/>
      <c r="P3046" s="9"/>
      <c r="Q3046" s="9"/>
      <c r="U3046" s="8"/>
      <c r="V3046" s="10"/>
      <c r="W3046"/>
      <c r="X3046"/>
      <c r="Z3046" s="8"/>
      <c r="AA3046" s="8"/>
      <c r="AF3046" s="17"/>
      <c r="AG3046" s="17"/>
      <c r="AH3046" s="8"/>
    </row>
    <row r="3047" spans="13:34" x14ac:dyDescent="0.3">
      <c r="M3047" s="12"/>
      <c r="N3047"/>
      <c r="P3047" s="9"/>
      <c r="Q3047" s="9"/>
      <c r="U3047" s="8"/>
      <c r="V3047" s="10"/>
      <c r="W3047"/>
      <c r="X3047"/>
      <c r="Z3047" s="8"/>
      <c r="AA3047" s="8"/>
      <c r="AF3047" s="17"/>
      <c r="AG3047" s="17"/>
      <c r="AH3047" s="8"/>
    </row>
    <row r="3048" spans="13:34" x14ac:dyDescent="0.3">
      <c r="M3048" s="12"/>
      <c r="N3048"/>
      <c r="P3048" s="9"/>
      <c r="Q3048" s="9"/>
      <c r="U3048" s="8"/>
      <c r="V3048" s="10"/>
      <c r="W3048"/>
      <c r="X3048"/>
      <c r="Z3048" s="8"/>
      <c r="AA3048" s="8"/>
      <c r="AF3048" s="17"/>
      <c r="AG3048" s="17"/>
      <c r="AH3048" s="8"/>
    </row>
    <row r="3049" spans="13:34" x14ac:dyDescent="0.3">
      <c r="M3049" s="12"/>
      <c r="N3049"/>
      <c r="P3049" s="9"/>
      <c r="Q3049" s="9"/>
      <c r="U3049" s="8"/>
      <c r="V3049" s="10"/>
      <c r="W3049"/>
      <c r="X3049"/>
      <c r="Z3049" s="8"/>
      <c r="AA3049" s="8"/>
      <c r="AF3049" s="17"/>
      <c r="AG3049" s="17"/>
      <c r="AH3049" s="8"/>
    </row>
    <row r="3050" spans="13:34" x14ac:dyDescent="0.3">
      <c r="M3050" s="12"/>
      <c r="N3050"/>
      <c r="P3050" s="9"/>
      <c r="Q3050" s="9"/>
      <c r="U3050" s="8"/>
      <c r="V3050" s="10"/>
      <c r="W3050"/>
      <c r="X3050"/>
      <c r="Z3050" s="8"/>
      <c r="AA3050" s="8"/>
      <c r="AF3050" s="17"/>
      <c r="AG3050" s="17"/>
      <c r="AH3050" s="8"/>
    </row>
    <row r="3051" spans="13:34" x14ac:dyDescent="0.3">
      <c r="M3051" s="12"/>
      <c r="N3051"/>
      <c r="P3051" s="9"/>
      <c r="Q3051" s="9"/>
      <c r="U3051" s="8"/>
      <c r="V3051" s="10"/>
      <c r="W3051"/>
      <c r="X3051"/>
      <c r="Z3051" s="8"/>
      <c r="AA3051" s="8"/>
      <c r="AF3051" s="17"/>
      <c r="AG3051" s="17"/>
      <c r="AH3051" s="8"/>
    </row>
    <row r="3052" spans="13:34" x14ac:dyDescent="0.3">
      <c r="M3052" s="12"/>
      <c r="N3052"/>
      <c r="P3052" s="9"/>
      <c r="Q3052" s="9"/>
      <c r="U3052" s="8"/>
      <c r="V3052" s="10"/>
      <c r="W3052"/>
      <c r="X3052"/>
      <c r="Z3052" s="8"/>
      <c r="AA3052" s="8"/>
      <c r="AF3052" s="17"/>
      <c r="AG3052" s="17"/>
      <c r="AH3052" s="8"/>
    </row>
    <row r="3053" spans="13:34" x14ac:dyDescent="0.3">
      <c r="M3053" s="12"/>
      <c r="N3053"/>
      <c r="P3053" s="9"/>
      <c r="Q3053" s="9"/>
      <c r="U3053" s="8"/>
      <c r="V3053" s="10"/>
      <c r="W3053"/>
      <c r="X3053"/>
      <c r="Z3053" s="8"/>
      <c r="AA3053" s="8"/>
      <c r="AF3053" s="17"/>
      <c r="AG3053" s="17"/>
      <c r="AH3053" s="8"/>
    </row>
    <row r="3054" spans="13:34" x14ac:dyDescent="0.3">
      <c r="M3054" s="12"/>
      <c r="N3054"/>
      <c r="P3054" s="9"/>
      <c r="Q3054" s="9"/>
      <c r="U3054" s="8"/>
      <c r="V3054" s="10"/>
      <c r="W3054"/>
      <c r="X3054"/>
      <c r="Z3054" s="8"/>
      <c r="AA3054" s="8"/>
      <c r="AF3054" s="17"/>
      <c r="AG3054" s="17"/>
      <c r="AH3054" s="8"/>
    </row>
    <row r="3055" spans="13:34" x14ac:dyDescent="0.3">
      <c r="M3055" s="12"/>
      <c r="N3055"/>
      <c r="P3055" s="9"/>
      <c r="Q3055" s="9"/>
      <c r="U3055" s="8"/>
      <c r="V3055" s="10"/>
      <c r="W3055"/>
      <c r="X3055"/>
      <c r="Z3055" s="8"/>
      <c r="AA3055" s="8"/>
      <c r="AF3055" s="17"/>
      <c r="AG3055" s="17"/>
      <c r="AH3055" s="8"/>
    </row>
    <row r="3056" spans="13:34" x14ac:dyDescent="0.3">
      <c r="M3056" s="12"/>
      <c r="N3056"/>
      <c r="P3056" s="9"/>
      <c r="Q3056" s="9"/>
      <c r="U3056" s="8"/>
      <c r="V3056" s="10"/>
      <c r="W3056"/>
      <c r="X3056"/>
      <c r="Z3056" s="8"/>
      <c r="AA3056" s="8"/>
      <c r="AF3056" s="17"/>
      <c r="AG3056" s="17"/>
      <c r="AH3056" s="8"/>
    </row>
    <row r="3057" spans="13:34" x14ac:dyDescent="0.3">
      <c r="M3057" s="12"/>
      <c r="N3057"/>
      <c r="P3057" s="9"/>
      <c r="Q3057" s="9"/>
      <c r="U3057" s="8"/>
      <c r="V3057" s="10"/>
      <c r="W3057"/>
      <c r="X3057"/>
      <c r="Z3057" s="8"/>
      <c r="AA3057" s="8"/>
      <c r="AF3057" s="17"/>
      <c r="AG3057" s="17"/>
      <c r="AH3057" s="8"/>
    </row>
    <row r="3058" spans="13:34" x14ac:dyDescent="0.3">
      <c r="M3058" s="12"/>
      <c r="N3058"/>
      <c r="P3058" s="9"/>
      <c r="Q3058" s="9"/>
      <c r="U3058" s="8"/>
      <c r="V3058" s="10"/>
      <c r="W3058"/>
      <c r="X3058"/>
      <c r="Z3058" s="8"/>
      <c r="AA3058" s="8"/>
      <c r="AF3058" s="17"/>
      <c r="AG3058" s="17"/>
      <c r="AH3058" s="8"/>
    </row>
    <row r="3059" spans="13:34" x14ac:dyDescent="0.3">
      <c r="M3059" s="12"/>
      <c r="N3059"/>
      <c r="P3059" s="9"/>
      <c r="Q3059" s="9"/>
      <c r="U3059" s="8"/>
      <c r="V3059" s="10"/>
      <c r="W3059"/>
      <c r="X3059"/>
      <c r="Z3059" s="8"/>
      <c r="AA3059" s="8"/>
      <c r="AF3059" s="17"/>
      <c r="AG3059" s="17"/>
      <c r="AH3059" s="8"/>
    </row>
    <row r="3060" spans="13:34" x14ac:dyDescent="0.3">
      <c r="M3060" s="12"/>
      <c r="N3060"/>
      <c r="P3060" s="9"/>
      <c r="Q3060" s="9"/>
      <c r="U3060" s="8"/>
      <c r="V3060" s="10"/>
      <c r="W3060"/>
      <c r="X3060"/>
      <c r="Z3060" s="8"/>
      <c r="AA3060" s="8"/>
      <c r="AF3060" s="17"/>
      <c r="AG3060" s="17"/>
      <c r="AH3060" s="8"/>
    </row>
    <row r="3061" spans="13:34" x14ac:dyDescent="0.3">
      <c r="M3061" s="12"/>
      <c r="N3061"/>
      <c r="P3061" s="9"/>
      <c r="Q3061" s="9"/>
      <c r="U3061" s="8"/>
      <c r="V3061" s="10"/>
      <c r="W3061"/>
      <c r="X3061"/>
      <c r="Z3061" s="8"/>
      <c r="AA3061" s="8"/>
      <c r="AF3061" s="17"/>
      <c r="AG3061" s="17"/>
      <c r="AH3061" s="8"/>
    </row>
    <row r="3062" spans="13:34" x14ac:dyDescent="0.3">
      <c r="M3062" s="12"/>
      <c r="N3062"/>
      <c r="P3062" s="9"/>
      <c r="Q3062" s="9"/>
      <c r="U3062" s="8"/>
      <c r="V3062" s="10"/>
      <c r="W3062"/>
      <c r="X3062"/>
      <c r="Z3062" s="8"/>
      <c r="AA3062" s="8"/>
      <c r="AF3062" s="17"/>
      <c r="AG3062" s="17"/>
      <c r="AH3062" s="8"/>
    </row>
    <row r="3063" spans="13:34" x14ac:dyDescent="0.3">
      <c r="M3063" s="12"/>
      <c r="N3063"/>
      <c r="P3063" s="9"/>
      <c r="Q3063" s="9"/>
      <c r="U3063" s="8"/>
      <c r="V3063" s="10"/>
      <c r="W3063"/>
      <c r="X3063"/>
      <c r="Z3063" s="8"/>
      <c r="AA3063" s="8"/>
      <c r="AF3063" s="17"/>
      <c r="AG3063" s="17"/>
      <c r="AH3063" s="8"/>
    </row>
    <row r="3064" spans="13:34" x14ac:dyDescent="0.3">
      <c r="M3064" s="12"/>
      <c r="N3064"/>
      <c r="P3064" s="9"/>
      <c r="Q3064" s="9"/>
      <c r="U3064" s="8"/>
      <c r="V3064" s="10"/>
      <c r="W3064"/>
      <c r="X3064"/>
      <c r="Z3064" s="8"/>
      <c r="AA3064" s="8"/>
      <c r="AF3064" s="17"/>
      <c r="AG3064" s="17"/>
      <c r="AH3064" s="8"/>
    </row>
    <row r="3065" spans="13:34" x14ac:dyDescent="0.3">
      <c r="M3065" s="12"/>
      <c r="N3065"/>
      <c r="P3065" s="9"/>
      <c r="Q3065" s="9"/>
      <c r="U3065" s="8"/>
      <c r="V3065" s="10"/>
      <c r="W3065"/>
      <c r="X3065"/>
      <c r="Z3065" s="8"/>
      <c r="AA3065" s="8"/>
      <c r="AF3065" s="17"/>
      <c r="AG3065" s="17"/>
      <c r="AH3065" s="8"/>
    </row>
    <row r="3066" spans="13:34" x14ac:dyDescent="0.3">
      <c r="M3066" s="12"/>
      <c r="N3066"/>
      <c r="P3066" s="9"/>
      <c r="Q3066" s="9"/>
      <c r="U3066" s="8"/>
      <c r="V3066" s="10"/>
      <c r="W3066"/>
      <c r="X3066"/>
      <c r="Z3066" s="8"/>
      <c r="AA3066" s="8"/>
      <c r="AF3066" s="17"/>
      <c r="AG3066" s="17"/>
      <c r="AH3066" s="8"/>
    </row>
    <row r="3067" spans="13:34" x14ac:dyDescent="0.3">
      <c r="M3067" s="12"/>
      <c r="N3067"/>
      <c r="P3067" s="9"/>
      <c r="Q3067" s="9"/>
      <c r="U3067" s="8"/>
      <c r="V3067" s="10"/>
      <c r="W3067"/>
      <c r="X3067"/>
      <c r="Z3067" s="8"/>
      <c r="AA3067" s="8"/>
      <c r="AF3067" s="17"/>
      <c r="AG3067" s="17"/>
      <c r="AH3067" s="8"/>
    </row>
    <row r="3068" spans="13:34" x14ac:dyDescent="0.3">
      <c r="M3068" s="12"/>
      <c r="N3068"/>
      <c r="P3068" s="9"/>
      <c r="Q3068" s="9"/>
      <c r="U3068" s="8"/>
      <c r="V3068" s="10"/>
      <c r="W3068"/>
      <c r="X3068"/>
      <c r="Z3068" s="8"/>
      <c r="AA3068" s="8"/>
      <c r="AF3068" s="17"/>
      <c r="AG3068" s="17"/>
      <c r="AH3068" s="8"/>
    </row>
    <row r="3069" spans="13:34" x14ac:dyDescent="0.3">
      <c r="M3069" s="12"/>
      <c r="N3069"/>
      <c r="P3069" s="9"/>
      <c r="Q3069" s="9"/>
      <c r="U3069" s="8"/>
      <c r="V3069" s="10"/>
      <c r="W3069"/>
      <c r="X3069"/>
      <c r="Z3069" s="8"/>
      <c r="AA3069" s="8"/>
      <c r="AF3069" s="17"/>
      <c r="AG3069" s="17"/>
      <c r="AH3069" s="8"/>
    </row>
    <row r="3070" spans="13:34" x14ac:dyDescent="0.3">
      <c r="M3070" s="12"/>
      <c r="N3070"/>
      <c r="P3070" s="9"/>
      <c r="Q3070" s="9"/>
      <c r="U3070" s="8"/>
      <c r="V3070" s="10"/>
      <c r="W3070"/>
      <c r="X3070"/>
      <c r="Z3070" s="8"/>
      <c r="AA3070" s="8"/>
      <c r="AF3070" s="17"/>
      <c r="AG3070" s="17"/>
      <c r="AH3070" s="8"/>
    </row>
    <row r="3071" spans="13:34" x14ac:dyDescent="0.3">
      <c r="M3071" s="12"/>
      <c r="N3071"/>
      <c r="P3071" s="9"/>
      <c r="Q3071" s="9"/>
      <c r="U3071" s="8"/>
      <c r="V3071" s="10"/>
      <c r="W3071"/>
      <c r="X3071"/>
      <c r="Z3071" s="8"/>
      <c r="AA3071" s="8"/>
      <c r="AF3071" s="17"/>
      <c r="AG3071" s="17"/>
      <c r="AH3071" s="8"/>
    </row>
    <row r="3072" spans="13:34" x14ac:dyDescent="0.3">
      <c r="M3072" s="12"/>
      <c r="N3072"/>
      <c r="P3072" s="9"/>
      <c r="Q3072" s="9"/>
      <c r="U3072" s="8"/>
      <c r="V3072" s="10"/>
      <c r="W3072"/>
      <c r="X3072"/>
      <c r="Z3072" s="8"/>
      <c r="AA3072" s="8"/>
      <c r="AF3072" s="17"/>
      <c r="AG3072" s="17"/>
      <c r="AH3072" s="8"/>
    </row>
    <row r="3073" spans="13:34" x14ac:dyDescent="0.3">
      <c r="M3073" s="12"/>
      <c r="N3073"/>
      <c r="P3073" s="9"/>
      <c r="Q3073" s="9"/>
      <c r="U3073" s="8"/>
      <c r="V3073" s="10"/>
      <c r="W3073"/>
      <c r="X3073"/>
      <c r="Z3073" s="8"/>
      <c r="AA3073" s="8"/>
      <c r="AF3073" s="17"/>
      <c r="AG3073" s="17"/>
      <c r="AH3073" s="8"/>
    </row>
    <row r="3074" spans="13:34" x14ac:dyDescent="0.3">
      <c r="M3074" s="12"/>
      <c r="N3074"/>
      <c r="P3074" s="9"/>
      <c r="Q3074" s="9"/>
      <c r="U3074" s="8"/>
      <c r="V3074" s="10"/>
      <c r="W3074"/>
      <c r="X3074"/>
      <c r="Z3074" s="8"/>
      <c r="AA3074" s="8"/>
      <c r="AF3074" s="17"/>
      <c r="AG3074" s="17"/>
      <c r="AH3074" s="8"/>
    </row>
    <row r="3075" spans="13:34" x14ac:dyDescent="0.3">
      <c r="M3075" s="12"/>
      <c r="N3075"/>
      <c r="P3075" s="9"/>
      <c r="Q3075" s="9"/>
      <c r="U3075" s="8"/>
      <c r="V3075" s="10"/>
      <c r="W3075"/>
      <c r="X3075"/>
      <c r="Z3075" s="8"/>
      <c r="AA3075" s="8"/>
      <c r="AF3075" s="17"/>
      <c r="AG3075" s="17"/>
      <c r="AH3075" s="8"/>
    </row>
    <row r="3076" spans="13:34" x14ac:dyDescent="0.3">
      <c r="M3076" s="12"/>
      <c r="N3076"/>
      <c r="P3076" s="9"/>
      <c r="Q3076" s="9"/>
      <c r="U3076" s="8"/>
      <c r="V3076" s="10"/>
      <c r="W3076"/>
      <c r="X3076"/>
      <c r="Z3076" s="8"/>
      <c r="AA3076" s="8"/>
      <c r="AF3076" s="17"/>
      <c r="AG3076" s="17"/>
      <c r="AH3076" s="8"/>
    </row>
    <row r="3077" spans="13:34" x14ac:dyDescent="0.3">
      <c r="M3077" s="12"/>
      <c r="N3077"/>
      <c r="P3077" s="9"/>
      <c r="Q3077" s="9"/>
      <c r="U3077" s="8"/>
      <c r="V3077" s="10"/>
      <c r="W3077"/>
      <c r="X3077"/>
      <c r="Z3077" s="8"/>
      <c r="AA3077" s="8"/>
      <c r="AF3077" s="17"/>
      <c r="AG3077" s="17"/>
      <c r="AH3077" s="8"/>
    </row>
    <row r="3078" spans="13:34" x14ac:dyDescent="0.3">
      <c r="M3078" s="12"/>
      <c r="N3078"/>
      <c r="P3078" s="9"/>
      <c r="Q3078" s="9"/>
      <c r="U3078" s="8"/>
      <c r="V3078" s="10"/>
      <c r="W3078"/>
      <c r="X3078"/>
      <c r="Z3078" s="8"/>
      <c r="AA3078" s="8"/>
      <c r="AF3078" s="17"/>
      <c r="AG3078" s="17"/>
      <c r="AH3078" s="8"/>
    </row>
    <row r="3079" spans="13:34" x14ac:dyDescent="0.3">
      <c r="M3079" s="12"/>
      <c r="N3079"/>
      <c r="P3079" s="9"/>
      <c r="Q3079" s="9"/>
      <c r="U3079" s="8"/>
      <c r="V3079" s="10"/>
      <c r="W3079"/>
      <c r="X3079"/>
      <c r="Z3079" s="8"/>
      <c r="AA3079" s="8"/>
      <c r="AF3079" s="17"/>
      <c r="AG3079" s="17"/>
      <c r="AH3079" s="8"/>
    </row>
    <row r="3080" spans="13:34" x14ac:dyDescent="0.3">
      <c r="M3080" s="12"/>
      <c r="N3080"/>
      <c r="P3080" s="9"/>
      <c r="Q3080" s="9"/>
      <c r="U3080" s="8"/>
      <c r="V3080" s="10"/>
      <c r="W3080"/>
      <c r="X3080"/>
      <c r="Z3080" s="8"/>
      <c r="AA3080" s="8"/>
      <c r="AF3080" s="17"/>
      <c r="AG3080" s="17"/>
      <c r="AH3080" s="8"/>
    </row>
    <row r="3081" spans="13:34" x14ac:dyDescent="0.3">
      <c r="M3081" s="12"/>
      <c r="N3081"/>
      <c r="P3081" s="9"/>
      <c r="Q3081" s="9"/>
      <c r="U3081" s="8"/>
      <c r="V3081" s="10"/>
      <c r="W3081"/>
      <c r="X3081"/>
      <c r="Z3081" s="8"/>
      <c r="AA3081" s="8"/>
      <c r="AF3081" s="17"/>
      <c r="AG3081" s="17"/>
      <c r="AH3081" s="8"/>
    </row>
    <row r="3082" spans="13:34" x14ac:dyDescent="0.3">
      <c r="M3082" s="12"/>
      <c r="N3082"/>
      <c r="P3082" s="9"/>
      <c r="Q3082" s="9"/>
      <c r="U3082" s="8"/>
      <c r="V3082" s="10"/>
      <c r="W3082"/>
      <c r="X3082"/>
      <c r="Z3082" s="8"/>
      <c r="AA3082" s="8"/>
      <c r="AF3082" s="17"/>
      <c r="AG3082" s="17"/>
      <c r="AH3082" s="8"/>
    </row>
    <row r="3083" spans="13:34" x14ac:dyDescent="0.3">
      <c r="M3083" s="12"/>
      <c r="N3083"/>
      <c r="P3083" s="9"/>
      <c r="Q3083" s="9"/>
      <c r="U3083" s="8"/>
      <c r="V3083" s="10"/>
      <c r="W3083"/>
      <c r="X3083"/>
      <c r="Z3083" s="8"/>
      <c r="AA3083" s="8"/>
      <c r="AF3083" s="17"/>
      <c r="AG3083" s="17"/>
      <c r="AH3083" s="8"/>
    </row>
    <row r="3084" spans="13:34" x14ac:dyDescent="0.3">
      <c r="M3084" s="12"/>
      <c r="N3084"/>
      <c r="P3084" s="9"/>
      <c r="Q3084" s="9"/>
      <c r="U3084" s="8"/>
      <c r="V3084" s="10"/>
      <c r="W3084"/>
      <c r="X3084"/>
      <c r="Z3084" s="8"/>
      <c r="AA3084" s="8"/>
      <c r="AF3084" s="17"/>
      <c r="AG3084" s="17"/>
      <c r="AH3084" s="8"/>
    </row>
    <row r="3085" spans="13:34" x14ac:dyDescent="0.3">
      <c r="M3085" s="12"/>
      <c r="N3085"/>
      <c r="P3085" s="9"/>
      <c r="Q3085" s="9"/>
      <c r="U3085" s="8"/>
      <c r="V3085" s="10"/>
      <c r="W3085"/>
      <c r="X3085"/>
      <c r="Z3085" s="8"/>
      <c r="AA3085" s="8"/>
      <c r="AF3085" s="17"/>
      <c r="AG3085" s="17"/>
      <c r="AH3085" s="8"/>
    </row>
    <row r="3086" spans="13:34" x14ac:dyDescent="0.3">
      <c r="M3086" s="12"/>
      <c r="N3086"/>
      <c r="P3086" s="9"/>
      <c r="Q3086" s="9"/>
      <c r="U3086" s="8"/>
      <c r="V3086" s="10"/>
      <c r="W3086"/>
      <c r="X3086"/>
      <c r="Z3086" s="8"/>
      <c r="AA3086" s="8"/>
      <c r="AF3086" s="17"/>
      <c r="AG3086" s="17"/>
      <c r="AH3086" s="8"/>
    </row>
    <row r="3087" spans="13:34" x14ac:dyDescent="0.3">
      <c r="M3087" s="12"/>
      <c r="N3087"/>
      <c r="P3087" s="9"/>
      <c r="Q3087" s="9"/>
      <c r="U3087" s="8"/>
      <c r="V3087" s="10"/>
      <c r="W3087"/>
      <c r="X3087"/>
      <c r="Z3087" s="8"/>
      <c r="AA3087" s="8"/>
      <c r="AF3087" s="17"/>
      <c r="AG3087" s="17"/>
      <c r="AH3087" s="8"/>
    </row>
    <row r="3088" spans="13:34" x14ac:dyDescent="0.3">
      <c r="M3088" s="12"/>
      <c r="N3088"/>
      <c r="P3088" s="9"/>
      <c r="Q3088" s="9"/>
      <c r="U3088" s="8"/>
      <c r="V3088" s="10"/>
      <c r="W3088"/>
      <c r="X3088"/>
      <c r="Z3088" s="8"/>
      <c r="AA3088" s="8"/>
      <c r="AF3088" s="17"/>
      <c r="AG3088" s="17"/>
      <c r="AH3088" s="8"/>
    </row>
    <row r="3089" spans="13:34" x14ac:dyDescent="0.3">
      <c r="M3089" s="12"/>
      <c r="N3089"/>
      <c r="P3089" s="9"/>
      <c r="Q3089" s="9"/>
      <c r="U3089" s="8"/>
      <c r="V3089" s="10"/>
      <c r="W3089"/>
      <c r="X3089"/>
      <c r="Z3089" s="8"/>
      <c r="AA3089" s="8"/>
      <c r="AF3089" s="17"/>
      <c r="AG3089" s="17"/>
      <c r="AH3089" s="8"/>
    </row>
    <row r="3090" spans="13:34" x14ac:dyDescent="0.3">
      <c r="M3090" s="12"/>
      <c r="N3090"/>
      <c r="P3090" s="9"/>
      <c r="Q3090" s="9"/>
      <c r="U3090" s="8"/>
      <c r="V3090" s="10"/>
      <c r="W3090"/>
      <c r="X3090"/>
      <c r="Z3090" s="8"/>
      <c r="AA3090" s="8"/>
      <c r="AF3090" s="17"/>
      <c r="AG3090" s="17"/>
      <c r="AH3090" s="8"/>
    </row>
    <row r="3091" spans="13:34" x14ac:dyDescent="0.3">
      <c r="M3091" s="12"/>
      <c r="N3091"/>
      <c r="P3091" s="9"/>
      <c r="Q3091" s="9"/>
      <c r="U3091" s="8"/>
      <c r="V3091" s="10"/>
      <c r="W3091"/>
      <c r="X3091"/>
      <c r="Z3091" s="8"/>
      <c r="AA3091" s="8"/>
      <c r="AF3091" s="17"/>
      <c r="AG3091" s="17"/>
      <c r="AH3091" s="8"/>
    </row>
    <row r="3092" spans="13:34" x14ac:dyDescent="0.3">
      <c r="M3092" s="12"/>
      <c r="N3092"/>
      <c r="P3092" s="9"/>
      <c r="Q3092" s="9"/>
      <c r="U3092" s="8"/>
      <c r="V3092" s="10"/>
      <c r="W3092"/>
      <c r="X3092"/>
      <c r="Z3092" s="8"/>
      <c r="AA3092" s="8"/>
      <c r="AF3092" s="17"/>
      <c r="AG3092" s="17"/>
      <c r="AH3092" s="8"/>
    </row>
    <row r="3093" spans="13:34" x14ac:dyDescent="0.3">
      <c r="M3093" s="12"/>
      <c r="N3093"/>
      <c r="P3093" s="9"/>
      <c r="Q3093" s="9"/>
      <c r="U3093" s="8"/>
      <c r="V3093" s="10"/>
      <c r="W3093"/>
      <c r="X3093"/>
      <c r="Z3093" s="8"/>
      <c r="AA3093" s="8"/>
      <c r="AF3093" s="17"/>
      <c r="AG3093" s="17"/>
      <c r="AH3093" s="8"/>
    </row>
    <row r="3094" spans="13:34" x14ac:dyDescent="0.3">
      <c r="M3094" s="12"/>
      <c r="N3094"/>
      <c r="P3094" s="9"/>
      <c r="Q3094" s="9"/>
      <c r="U3094" s="8"/>
      <c r="V3094" s="10"/>
      <c r="W3094"/>
      <c r="X3094"/>
      <c r="Z3094" s="8"/>
      <c r="AA3094" s="8"/>
      <c r="AF3094" s="17"/>
      <c r="AG3094" s="17"/>
      <c r="AH3094" s="8"/>
    </row>
    <row r="3095" spans="13:34" x14ac:dyDescent="0.3">
      <c r="M3095" s="12"/>
      <c r="N3095"/>
      <c r="P3095" s="9"/>
      <c r="Q3095" s="9"/>
      <c r="U3095" s="8"/>
      <c r="V3095" s="10"/>
      <c r="W3095"/>
      <c r="X3095"/>
      <c r="Z3095" s="8"/>
      <c r="AA3095" s="8"/>
      <c r="AF3095" s="17"/>
      <c r="AG3095" s="17"/>
      <c r="AH3095" s="8"/>
    </row>
    <row r="3096" spans="13:34" x14ac:dyDescent="0.3">
      <c r="M3096" s="12"/>
      <c r="N3096"/>
      <c r="P3096" s="9"/>
      <c r="Q3096" s="9"/>
      <c r="U3096" s="8"/>
      <c r="V3096" s="10"/>
      <c r="W3096"/>
      <c r="X3096"/>
      <c r="Z3096" s="8"/>
      <c r="AA3096" s="8"/>
      <c r="AF3096" s="17"/>
      <c r="AG3096" s="17"/>
      <c r="AH3096" s="8"/>
    </row>
    <row r="3097" spans="13:34" x14ac:dyDescent="0.3">
      <c r="M3097" s="12"/>
      <c r="N3097"/>
      <c r="P3097" s="9"/>
      <c r="Q3097" s="9"/>
      <c r="U3097" s="8"/>
      <c r="V3097" s="10"/>
      <c r="W3097"/>
      <c r="X3097"/>
      <c r="Z3097" s="8"/>
      <c r="AA3097" s="8"/>
      <c r="AF3097" s="17"/>
      <c r="AG3097" s="17"/>
      <c r="AH3097" s="8"/>
    </row>
    <row r="3098" spans="13:34" x14ac:dyDescent="0.3">
      <c r="M3098" s="12"/>
      <c r="N3098"/>
      <c r="P3098" s="9"/>
      <c r="Q3098" s="9"/>
      <c r="U3098" s="8"/>
      <c r="V3098" s="10"/>
      <c r="W3098"/>
      <c r="X3098"/>
      <c r="Z3098" s="8"/>
      <c r="AA3098" s="8"/>
      <c r="AF3098" s="17"/>
      <c r="AG3098" s="17"/>
      <c r="AH3098" s="8"/>
    </row>
    <row r="3099" spans="13:34" x14ac:dyDescent="0.3">
      <c r="M3099" s="12"/>
      <c r="N3099"/>
      <c r="P3099" s="9"/>
      <c r="Q3099" s="9"/>
      <c r="U3099" s="8"/>
      <c r="V3099" s="10"/>
      <c r="W3099"/>
      <c r="X3099"/>
      <c r="Z3099" s="8"/>
      <c r="AA3099" s="8"/>
      <c r="AF3099" s="17"/>
      <c r="AG3099" s="17"/>
      <c r="AH3099" s="8"/>
    </row>
    <row r="3100" spans="13:34" x14ac:dyDescent="0.3">
      <c r="M3100" s="12"/>
      <c r="N3100"/>
      <c r="P3100" s="9"/>
      <c r="Q3100" s="9"/>
      <c r="U3100" s="8"/>
      <c r="V3100" s="10"/>
      <c r="W3100"/>
      <c r="X3100"/>
      <c r="Z3100" s="8"/>
      <c r="AA3100" s="8"/>
      <c r="AF3100" s="17"/>
      <c r="AG3100" s="17"/>
      <c r="AH3100" s="8"/>
    </row>
    <row r="3101" spans="13:34" x14ac:dyDescent="0.3">
      <c r="M3101" s="12"/>
      <c r="N3101"/>
      <c r="P3101" s="9"/>
      <c r="Q3101" s="9"/>
      <c r="U3101" s="8"/>
      <c r="V3101" s="10"/>
      <c r="W3101"/>
      <c r="X3101"/>
      <c r="Z3101" s="8"/>
      <c r="AA3101" s="8"/>
      <c r="AF3101" s="17"/>
      <c r="AG3101" s="17"/>
      <c r="AH3101" s="8"/>
    </row>
    <row r="3102" spans="13:34" x14ac:dyDescent="0.3">
      <c r="M3102" s="12"/>
      <c r="N3102"/>
      <c r="P3102" s="9"/>
      <c r="Q3102" s="9"/>
      <c r="U3102" s="8"/>
      <c r="V3102" s="10"/>
      <c r="W3102"/>
      <c r="X3102"/>
      <c r="Z3102" s="8"/>
      <c r="AA3102" s="8"/>
      <c r="AF3102" s="17"/>
      <c r="AG3102" s="17"/>
      <c r="AH3102" s="8"/>
    </row>
    <row r="3103" spans="13:34" x14ac:dyDescent="0.3">
      <c r="M3103" s="12"/>
      <c r="N3103"/>
      <c r="P3103" s="9"/>
      <c r="Q3103" s="9"/>
      <c r="U3103" s="8"/>
      <c r="V3103" s="10"/>
      <c r="W3103"/>
      <c r="X3103"/>
      <c r="Z3103" s="8"/>
      <c r="AA3103" s="8"/>
      <c r="AF3103" s="17"/>
      <c r="AG3103" s="17"/>
      <c r="AH3103" s="8"/>
    </row>
    <row r="3104" spans="13:34" x14ac:dyDescent="0.3">
      <c r="M3104" s="12"/>
      <c r="N3104"/>
      <c r="P3104" s="9"/>
      <c r="Q3104" s="9"/>
      <c r="U3104" s="8"/>
      <c r="V3104" s="10"/>
      <c r="W3104"/>
      <c r="X3104"/>
      <c r="Z3104" s="8"/>
      <c r="AA3104" s="8"/>
      <c r="AF3104" s="17"/>
      <c r="AG3104" s="17"/>
      <c r="AH3104" s="8"/>
    </row>
    <row r="3105" spans="13:34" x14ac:dyDescent="0.3">
      <c r="M3105" s="12"/>
      <c r="N3105"/>
      <c r="P3105" s="9"/>
      <c r="Q3105" s="9"/>
      <c r="U3105" s="8"/>
      <c r="V3105" s="10"/>
      <c r="W3105"/>
      <c r="X3105"/>
      <c r="Z3105" s="8"/>
      <c r="AA3105" s="8"/>
      <c r="AF3105" s="17"/>
      <c r="AG3105" s="17"/>
      <c r="AH3105" s="8"/>
    </row>
    <row r="3106" spans="13:34" x14ac:dyDescent="0.3">
      <c r="M3106" s="12"/>
      <c r="N3106"/>
      <c r="P3106" s="9"/>
      <c r="Q3106" s="9"/>
      <c r="U3106" s="8"/>
      <c r="V3106" s="10"/>
      <c r="W3106"/>
      <c r="X3106"/>
      <c r="Z3106" s="8"/>
      <c r="AA3106" s="8"/>
      <c r="AF3106" s="17"/>
      <c r="AG3106" s="17"/>
      <c r="AH3106" s="8"/>
    </row>
    <row r="3107" spans="13:34" x14ac:dyDescent="0.3">
      <c r="M3107" s="12"/>
      <c r="N3107"/>
      <c r="P3107" s="9"/>
      <c r="Q3107" s="9"/>
      <c r="U3107" s="8"/>
      <c r="V3107" s="10"/>
      <c r="W3107"/>
      <c r="X3107"/>
      <c r="Z3107" s="8"/>
      <c r="AA3107" s="8"/>
      <c r="AF3107" s="17"/>
      <c r="AG3107" s="17"/>
      <c r="AH3107" s="8"/>
    </row>
    <row r="3108" spans="13:34" x14ac:dyDescent="0.3">
      <c r="M3108" s="12"/>
      <c r="N3108"/>
      <c r="P3108" s="9"/>
      <c r="Q3108" s="9"/>
      <c r="U3108" s="8"/>
      <c r="V3108" s="10"/>
      <c r="W3108"/>
      <c r="X3108"/>
      <c r="Z3108" s="8"/>
      <c r="AA3108" s="8"/>
      <c r="AF3108" s="17"/>
      <c r="AG3108" s="17"/>
      <c r="AH3108" s="8"/>
    </row>
    <row r="3109" spans="13:34" x14ac:dyDescent="0.3">
      <c r="M3109" s="12"/>
      <c r="N3109"/>
      <c r="P3109" s="9"/>
      <c r="Q3109" s="9"/>
      <c r="U3109" s="8"/>
      <c r="V3109" s="10"/>
      <c r="W3109"/>
      <c r="X3109"/>
      <c r="Z3109" s="8"/>
      <c r="AA3109" s="8"/>
      <c r="AF3109" s="17"/>
      <c r="AG3109" s="17"/>
      <c r="AH3109" s="8"/>
    </row>
    <row r="3110" spans="13:34" x14ac:dyDescent="0.3">
      <c r="M3110" s="12"/>
      <c r="N3110"/>
      <c r="P3110" s="9"/>
      <c r="Q3110" s="9"/>
      <c r="U3110" s="8"/>
      <c r="V3110" s="10"/>
      <c r="W3110"/>
      <c r="X3110"/>
      <c r="Z3110" s="8"/>
      <c r="AA3110" s="8"/>
      <c r="AF3110" s="17"/>
      <c r="AG3110" s="17"/>
      <c r="AH3110" s="8"/>
    </row>
    <row r="3111" spans="13:34" x14ac:dyDescent="0.3">
      <c r="M3111" s="12"/>
      <c r="N3111"/>
      <c r="P3111" s="9"/>
      <c r="Q3111" s="9"/>
      <c r="U3111" s="8"/>
      <c r="V3111" s="10"/>
      <c r="W3111"/>
      <c r="X3111"/>
      <c r="Z3111" s="8"/>
      <c r="AA3111" s="8"/>
      <c r="AF3111" s="17"/>
      <c r="AG3111" s="17"/>
      <c r="AH3111" s="8"/>
    </row>
    <row r="3112" spans="13:34" x14ac:dyDescent="0.3">
      <c r="M3112" s="12"/>
      <c r="N3112"/>
      <c r="P3112" s="9"/>
      <c r="Q3112" s="9"/>
      <c r="U3112" s="8"/>
      <c r="V3112" s="10"/>
      <c r="W3112"/>
      <c r="X3112"/>
      <c r="Z3112" s="8"/>
      <c r="AA3112" s="8"/>
      <c r="AF3112" s="17"/>
      <c r="AG3112" s="17"/>
      <c r="AH3112" s="8"/>
    </row>
    <row r="3113" spans="13:34" x14ac:dyDescent="0.3">
      <c r="M3113" s="12"/>
      <c r="N3113"/>
      <c r="P3113" s="9"/>
      <c r="Q3113" s="9"/>
      <c r="U3113" s="8"/>
      <c r="V3113" s="10"/>
      <c r="W3113"/>
      <c r="X3113"/>
      <c r="Z3113" s="8"/>
      <c r="AA3113" s="8"/>
      <c r="AF3113" s="17"/>
      <c r="AG3113" s="17"/>
      <c r="AH3113" s="8"/>
    </row>
    <row r="3114" spans="13:34" x14ac:dyDescent="0.3">
      <c r="M3114" s="12"/>
      <c r="N3114"/>
      <c r="P3114" s="9"/>
      <c r="Q3114" s="9"/>
      <c r="U3114" s="8"/>
      <c r="V3114" s="10"/>
      <c r="W3114"/>
      <c r="X3114"/>
      <c r="Z3114" s="8"/>
      <c r="AA3114" s="8"/>
      <c r="AF3114" s="17"/>
      <c r="AG3114" s="17"/>
      <c r="AH3114" s="8"/>
    </row>
    <row r="3115" spans="13:34" x14ac:dyDescent="0.3">
      <c r="M3115" s="12"/>
      <c r="N3115"/>
      <c r="P3115" s="9"/>
      <c r="Q3115" s="9"/>
      <c r="U3115" s="8"/>
      <c r="V3115" s="10"/>
      <c r="W3115"/>
      <c r="X3115"/>
      <c r="Z3115" s="8"/>
      <c r="AA3115" s="8"/>
      <c r="AF3115" s="17"/>
      <c r="AG3115" s="17"/>
      <c r="AH3115" s="8"/>
    </row>
    <row r="3116" spans="13:34" x14ac:dyDescent="0.3">
      <c r="M3116" s="12"/>
      <c r="N3116"/>
      <c r="P3116" s="9"/>
      <c r="Q3116" s="9"/>
      <c r="U3116" s="8"/>
      <c r="V3116" s="10"/>
      <c r="W3116"/>
      <c r="X3116"/>
      <c r="Z3116" s="8"/>
      <c r="AA3116" s="8"/>
      <c r="AF3116" s="17"/>
      <c r="AG3116" s="17"/>
      <c r="AH3116" s="8"/>
    </row>
    <row r="3117" spans="13:34" x14ac:dyDescent="0.3">
      <c r="M3117" s="12"/>
      <c r="N3117"/>
      <c r="P3117" s="9"/>
      <c r="Q3117" s="9"/>
      <c r="U3117" s="8"/>
      <c r="V3117" s="10"/>
      <c r="W3117"/>
      <c r="X3117"/>
      <c r="Z3117" s="8"/>
      <c r="AA3117" s="8"/>
      <c r="AF3117" s="17"/>
      <c r="AG3117" s="17"/>
      <c r="AH3117" s="8"/>
    </row>
    <row r="3118" spans="13:34" x14ac:dyDescent="0.3">
      <c r="M3118" s="12"/>
      <c r="N3118"/>
      <c r="P3118" s="9"/>
      <c r="Q3118" s="9"/>
      <c r="U3118" s="8"/>
      <c r="V3118" s="10"/>
      <c r="W3118"/>
      <c r="X3118"/>
      <c r="Z3118" s="8"/>
      <c r="AA3118" s="8"/>
      <c r="AF3118" s="17"/>
      <c r="AG3118" s="17"/>
      <c r="AH3118" s="8"/>
    </row>
    <row r="3119" spans="13:34" x14ac:dyDescent="0.3">
      <c r="M3119" s="12"/>
      <c r="N3119"/>
      <c r="P3119" s="9"/>
      <c r="Q3119" s="9"/>
      <c r="U3119" s="8"/>
      <c r="V3119" s="10"/>
      <c r="W3119"/>
      <c r="X3119"/>
      <c r="Z3119" s="8"/>
      <c r="AA3119" s="8"/>
      <c r="AF3119" s="17"/>
      <c r="AG3119" s="17"/>
      <c r="AH3119" s="8"/>
    </row>
    <row r="3120" spans="13:34" x14ac:dyDescent="0.3">
      <c r="M3120" s="12"/>
      <c r="N3120"/>
      <c r="P3120" s="9"/>
      <c r="Q3120" s="9"/>
      <c r="U3120" s="8"/>
      <c r="V3120" s="10"/>
      <c r="W3120"/>
      <c r="X3120"/>
      <c r="Z3120" s="8"/>
      <c r="AA3120" s="8"/>
      <c r="AF3120" s="17"/>
      <c r="AG3120" s="17"/>
      <c r="AH3120" s="8"/>
    </row>
    <row r="3121" spans="13:34" x14ac:dyDescent="0.3">
      <c r="M3121" s="12"/>
      <c r="N3121"/>
      <c r="P3121" s="9"/>
      <c r="Q3121" s="9"/>
      <c r="U3121" s="8"/>
      <c r="V3121" s="10"/>
      <c r="W3121"/>
      <c r="X3121"/>
      <c r="Z3121" s="8"/>
      <c r="AA3121" s="8"/>
      <c r="AF3121" s="17"/>
      <c r="AG3121" s="17"/>
      <c r="AH3121" s="8"/>
    </row>
    <row r="3122" spans="13:34" x14ac:dyDescent="0.3">
      <c r="M3122" s="12"/>
      <c r="N3122"/>
      <c r="P3122" s="9"/>
      <c r="Q3122" s="9"/>
      <c r="U3122" s="8"/>
      <c r="V3122" s="10"/>
      <c r="W3122"/>
      <c r="X3122"/>
      <c r="Z3122" s="8"/>
      <c r="AA3122" s="8"/>
      <c r="AF3122" s="17"/>
      <c r="AG3122" s="17"/>
      <c r="AH3122" s="8"/>
    </row>
    <row r="3123" spans="13:34" x14ac:dyDescent="0.3">
      <c r="M3123" s="12"/>
      <c r="N3123"/>
      <c r="P3123" s="9"/>
      <c r="Q3123" s="9"/>
      <c r="U3123" s="8"/>
      <c r="V3123" s="10"/>
      <c r="W3123"/>
      <c r="X3123"/>
      <c r="Z3123" s="8"/>
      <c r="AA3123" s="8"/>
      <c r="AF3123" s="17"/>
      <c r="AG3123" s="17"/>
      <c r="AH3123" s="8"/>
    </row>
    <row r="3124" spans="13:34" x14ac:dyDescent="0.3">
      <c r="M3124" s="12"/>
      <c r="N3124"/>
      <c r="P3124" s="9"/>
      <c r="Q3124" s="9"/>
      <c r="U3124" s="8"/>
      <c r="V3124" s="10"/>
      <c r="W3124"/>
      <c r="X3124"/>
      <c r="Z3124" s="8"/>
      <c r="AA3124" s="8"/>
      <c r="AF3124" s="17"/>
      <c r="AG3124" s="17"/>
      <c r="AH3124" s="8"/>
    </row>
    <row r="3125" spans="13:34" x14ac:dyDescent="0.3">
      <c r="M3125" s="12"/>
      <c r="N3125"/>
      <c r="P3125" s="9"/>
      <c r="Q3125" s="9"/>
      <c r="U3125" s="8"/>
      <c r="V3125" s="10"/>
      <c r="W3125"/>
      <c r="X3125"/>
      <c r="Z3125" s="8"/>
      <c r="AA3125" s="8"/>
      <c r="AF3125" s="17"/>
      <c r="AG3125" s="17"/>
      <c r="AH3125" s="8"/>
    </row>
    <row r="3126" spans="13:34" x14ac:dyDescent="0.3">
      <c r="M3126" s="12"/>
      <c r="N3126"/>
      <c r="P3126" s="9"/>
      <c r="Q3126" s="9"/>
      <c r="U3126" s="8"/>
      <c r="V3126" s="10"/>
      <c r="W3126"/>
      <c r="X3126"/>
      <c r="Z3126" s="8"/>
      <c r="AA3126" s="8"/>
      <c r="AF3126" s="17"/>
      <c r="AG3126" s="17"/>
      <c r="AH3126" s="8"/>
    </row>
    <row r="3127" spans="13:34" x14ac:dyDescent="0.3">
      <c r="M3127" s="12"/>
      <c r="N3127"/>
      <c r="P3127" s="9"/>
      <c r="Q3127" s="9"/>
      <c r="U3127" s="8"/>
      <c r="V3127" s="10"/>
      <c r="W3127"/>
      <c r="X3127"/>
      <c r="Z3127" s="8"/>
      <c r="AA3127" s="8"/>
      <c r="AF3127" s="17"/>
      <c r="AG3127" s="17"/>
      <c r="AH3127" s="8"/>
    </row>
    <row r="3128" spans="13:34" x14ac:dyDescent="0.3">
      <c r="M3128" s="12"/>
      <c r="N3128"/>
      <c r="P3128" s="9"/>
      <c r="Q3128" s="9"/>
      <c r="U3128" s="8"/>
      <c r="V3128" s="10"/>
      <c r="W3128"/>
      <c r="X3128"/>
      <c r="Z3128" s="8"/>
      <c r="AA3128" s="8"/>
      <c r="AF3128" s="17"/>
      <c r="AG3128" s="17"/>
      <c r="AH3128" s="8"/>
    </row>
    <row r="3129" spans="13:34" x14ac:dyDescent="0.3">
      <c r="M3129" s="12"/>
      <c r="N3129"/>
      <c r="P3129" s="9"/>
      <c r="Q3129" s="9"/>
      <c r="U3129" s="8"/>
      <c r="V3129" s="10"/>
      <c r="W3129"/>
      <c r="X3129"/>
      <c r="Z3129" s="8"/>
      <c r="AA3129" s="8"/>
      <c r="AF3129" s="17"/>
      <c r="AG3129" s="17"/>
      <c r="AH3129" s="8"/>
    </row>
    <row r="3130" spans="13:34" x14ac:dyDescent="0.3">
      <c r="M3130" s="12"/>
      <c r="N3130"/>
      <c r="P3130" s="9"/>
      <c r="Q3130" s="9"/>
      <c r="U3130" s="8"/>
      <c r="V3130" s="10"/>
      <c r="W3130"/>
      <c r="X3130"/>
      <c r="Z3130" s="8"/>
      <c r="AA3130" s="8"/>
      <c r="AF3130" s="17"/>
      <c r="AG3130" s="17"/>
      <c r="AH3130" s="8"/>
    </row>
    <row r="3131" spans="13:34" x14ac:dyDescent="0.3">
      <c r="M3131" s="12"/>
      <c r="N3131"/>
      <c r="P3131" s="9"/>
      <c r="Q3131" s="9"/>
      <c r="U3131" s="8"/>
      <c r="V3131" s="10"/>
      <c r="W3131"/>
      <c r="X3131"/>
      <c r="Z3131" s="8"/>
      <c r="AA3131" s="8"/>
      <c r="AF3131" s="17"/>
      <c r="AG3131" s="17"/>
      <c r="AH3131" s="8"/>
    </row>
    <row r="3132" spans="13:34" x14ac:dyDescent="0.3">
      <c r="M3132" s="12"/>
      <c r="N3132"/>
      <c r="P3132" s="9"/>
      <c r="Q3132" s="9"/>
      <c r="U3132" s="8"/>
      <c r="V3132" s="10"/>
      <c r="W3132"/>
      <c r="X3132"/>
      <c r="Z3132" s="8"/>
      <c r="AA3132" s="8"/>
      <c r="AF3132" s="17"/>
      <c r="AG3132" s="17"/>
      <c r="AH3132" s="8"/>
    </row>
    <row r="3133" spans="13:34" x14ac:dyDescent="0.3">
      <c r="M3133" s="12"/>
      <c r="N3133"/>
      <c r="P3133" s="9"/>
      <c r="Q3133" s="9"/>
      <c r="U3133" s="8"/>
      <c r="V3133" s="10"/>
      <c r="W3133"/>
      <c r="X3133"/>
      <c r="Z3133" s="8"/>
      <c r="AA3133" s="8"/>
      <c r="AF3133" s="17"/>
      <c r="AG3133" s="17"/>
      <c r="AH3133" s="8"/>
    </row>
    <row r="3134" spans="13:34" x14ac:dyDescent="0.3">
      <c r="M3134" s="12"/>
      <c r="N3134"/>
      <c r="P3134" s="9"/>
      <c r="Q3134" s="9"/>
      <c r="U3134" s="8"/>
      <c r="V3134" s="10"/>
      <c r="W3134"/>
      <c r="X3134"/>
      <c r="Z3134" s="8"/>
      <c r="AA3134" s="8"/>
      <c r="AF3134" s="17"/>
      <c r="AG3134" s="17"/>
      <c r="AH3134" s="8"/>
    </row>
    <row r="3135" spans="13:34" x14ac:dyDescent="0.3">
      <c r="M3135" s="12"/>
      <c r="N3135"/>
      <c r="P3135" s="9"/>
      <c r="Q3135" s="9"/>
      <c r="U3135" s="8"/>
      <c r="V3135" s="10"/>
      <c r="W3135"/>
      <c r="X3135"/>
      <c r="Z3135" s="8"/>
      <c r="AA3135" s="8"/>
      <c r="AF3135" s="17"/>
      <c r="AG3135" s="17"/>
      <c r="AH3135" s="8"/>
    </row>
    <row r="3136" spans="13:34" x14ac:dyDescent="0.3">
      <c r="M3136" s="12"/>
      <c r="N3136"/>
      <c r="P3136" s="9"/>
      <c r="Q3136" s="9"/>
      <c r="U3136" s="8"/>
      <c r="V3136" s="10"/>
      <c r="W3136"/>
      <c r="X3136"/>
      <c r="Z3136" s="8"/>
      <c r="AA3136" s="8"/>
      <c r="AF3136" s="17"/>
      <c r="AG3136" s="17"/>
      <c r="AH3136" s="8"/>
    </row>
    <row r="3137" spans="13:34" x14ac:dyDescent="0.3">
      <c r="M3137" s="12"/>
      <c r="N3137"/>
      <c r="P3137" s="9"/>
      <c r="Q3137" s="9"/>
      <c r="U3137" s="8"/>
      <c r="V3137" s="10"/>
      <c r="W3137"/>
      <c r="X3137"/>
      <c r="Z3137" s="8"/>
      <c r="AA3137" s="8"/>
      <c r="AF3137" s="17"/>
      <c r="AG3137" s="17"/>
      <c r="AH3137" s="8"/>
    </row>
    <row r="3138" spans="13:34" x14ac:dyDescent="0.3">
      <c r="M3138" s="12"/>
      <c r="N3138"/>
      <c r="P3138" s="9"/>
      <c r="Q3138" s="9"/>
      <c r="U3138" s="8"/>
      <c r="V3138" s="10"/>
      <c r="W3138"/>
      <c r="X3138"/>
      <c r="Z3138" s="8"/>
      <c r="AA3138" s="8"/>
      <c r="AF3138" s="17"/>
      <c r="AG3138" s="17"/>
      <c r="AH3138" s="8"/>
    </row>
    <row r="3139" spans="13:34" x14ac:dyDescent="0.3">
      <c r="M3139" s="12"/>
      <c r="N3139"/>
      <c r="P3139" s="9"/>
      <c r="Q3139" s="9"/>
      <c r="U3139" s="8"/>
      <c r="V3139" s="10"/>
      <c r="W3139"/>
      <c r="X3139"/>
      <c r="Z3139" s="8"/>
      <c r="AA3139" s="8"/>
      <c r="AF3139" s="17"/>
      <c r="AG3139" s="17"/>
      <c r="AH3139" s="8"/>
    </row>
    <row r="3140" spans="13:34" x14ac:dyDescent="0.3">
      <c r="M3140" s="12"/>
      <c r="N3140"/>
      <c r="P3140" s="9"/>
      <c r="Q3140" s="9"/>
      <c r="U3140" s="8"/>
      <c r="V3140" s="10"/>
      <c r="W3140"/>
      <c r="X3140"/>
      <c r="Z3140" s="8"/>
      <c r="AA3140" s="8"/>
      <c r="AF3140" s="17"/>
      <c r="AG3140" s="17"/>
      <c r="AH3140" s="8"/>
    </row>
    <row r="3141" spans="13:34" x14ac:dyDescent="0.3">
      <c r="M3141" s="12"/>
      <c r="N3141"/>
      <c r="P3141" s="9"/>
      <c r="Q3141" s="9"/>
      <c r="U3141" s="8"/>
      <c r="V3141" s="10"/>
      <c r="W3141"/>
      <c r="X3141"/>
      <c r="Z3141" s="8"/>
      <c r="AA3141" s="8"/>
      <c r="AF3141" s="17"/>
      <c r="AG3141" s="17"/>
      <c r="AH3141" s="8"/>
    </row>
    <row r="3142" spans="13:34" x14ac:dyDescent="0.3">
      <c r="M3142" s="12"/>
      <c r="N3142"/>
      <c r="P3142" s="9"/>
      <c r="Q3142" s="9"/>
      <c r="U3142" s="8"/>
      <c r="V3142" s="10"/>
      <c r="W3142"/>
      <c r="X3142"/>
      <c r="Z3142" s="8"/>
      <c r="AA3142" s="8"/>
      <c r="AF3142" s="17"/>
      <c r="AG3142" s="17"/>
      <c r="AH3142" s="8"/>
    </row>
    <row r="3143" spans="13:34" x14ac:dyDescent="0.3">
      <c r="M3143" s="12"/>
      <c r="N3143"/>
      <c r="P3143" s="9"/>
      <c r="Q3143" s="9"/>
      <c r="U3143" s="8"/>
      <c r="V3143" s="10"/>
      <c r="W3143"/>
      <c r="X3143"/>
      <c r="Z3143" s="8"/>
      <c r="AA3143" s="8"/>
      <c r="AF3143" s="17"/>
      <c r="AG3143" s="17"/>
      <c r="AH3143" s="8"/>
    </row>
    <row r="3144" spans="13:34" x14ac:dyDescent="0.3">
      <c r="M3144" s="12"/>
      <c r="N3144"/>
      <c r="P3144" s="9"/>
      <c r="Q3144" s="9"/>
      <c r="U3144" s="8"/>
      <c r="V3144" s="10"/>
      <c r="W3144"/>
      <c r="X3144"/>
      <c r="Z3144" s="8"/>
      <c r="AA3144" s="8"/>
      <c r="AF3144" s="17"/>
      <c r="AG3144" s="17"/>
      <c r="AH3144" s="8"/>
    </row>
    <row r="3145" spans="13:34" x14ac:dyDescent="0.3">
      <c r="M3145" s="12"/>
      <c r="N3145"/>
      <c r="P3145" s="9"/>
      <c r="Q3145" s="9"/>
      <c r="U3145" s="8"/>
      <c r="V3145" s="10"/>
      <c r="W3145"/>
      <c r="X3145"/>
      <c r="Z3145" s="8"/>
      <c r="AA3145" s="8"/>
      <c r="AF3145" s="17"/>
      <c r="AG3145" s="17"/>
      <c r="AH3145" s="8"/>
    </row>
    <row r="3146" spans="13:34" x14ac:dyDescent="0.3">
      <c r="M3146" s="12"/>
      <c r="N3146"/>
      <c r="P3146" s="9"/>
      <c r="Q3146" s="9"/>
      <c r="U3146" s="8"/>
      <c r="V3146" s="10"/>
      <c r="W3146"/>
      <c r="X3146"/>
      <c r="Z3146" s="8"/>
      <c r="AA3146" s="8"/>
      <c r="AF3146" s="17"/>
      <c r="AG3146" s="17"/>
      <c r="AH3146" s="8"/>
    </row>
    <row r="3147" spans="13:34" x14ac:dyDescent="0.3">
      <c r="M3147" s="12"/>
      <c r="N3147"/>
      <c r="P3147" s="9"/>
      <c r="Q3147" s="9"/>
      <c r="U3147" s="8"/>
      <c r="V3147" s="10"/>
      <c r="W3147"/>
      <c r="X3147"/>
      <c r="Z3147" s="8"/>
      <c r="AA3147" s="8"/>
      <c r="AF3147" s="17"/>
      <c r="AG3147" s="17"/>
      <c r="AH3147" s="8"/>
    </row>
    <row r="3148" spans="13:34" x14ac:dyDescent="0.3">
      <c r="M3148" s="12"/>
      <c r="N3148"/>
      <c r="P3148" s="9"/>
      <c r="Q3148" s="9"/>
      <c r="U3148" s="8"/>
      <c r="V3148" s="10"/>
      <c r="W3148"/>
      <c r="X3148"/>
      <c r="Z3148" s="8"/>
      <c r="AA3148" s="8"/>
      <c r="AF3148" s="17"/>
      <c r="AG3148" s="17"/>
      <c r="AH3148" s="8"/>
    </row>
    <row r="3149" spans="13:34" x14ac:dyDescent="0.3">
      <c r="M3149" s="12"/>
      <c r="N3149"/>
      <c r="P3149" s="9"/>
      <c r="Q3149" s="9"/>
      <c r="U3149" s="8"/>
      <c r="V3149" s="10"/>
      <c r="W3149"/>
      <c r="X3149"/>
      <c r="Z3149" s="8"/>
      <c r="AA3149" s="8"/>
      <c r="AF3149" s="17"/>
      <c r="AG3149" s="17"/>
      <c r="AH3149" s="8"/>
    </row>
    <row r="3150" spans="13:34" x14ac:dyDescent="0.3">
      <c r="M3150" s="12"/>
      <c r="N3150"/>
      <c r="P3150" s="9"/>
      <c r="Q3150" s="9"/>
      <c r="U3150" s="8"/>
      <c r="V3150" s="10"/>
      <c r="W3150"/>
      <c r="X3150"/>
      <c r="Z3150" s="8"/>
      <c r="AA3150" s="8"/>
      <c r="AF3150" s="17"/>
      <c r="AG3150" s="17"/>
      <c r="AH3150" s="8"/>
    </row>
    <row r="3151" spans="13:34" x14ac:dyDescent="0.3">
      <c r="M3151" s="12"/>
      <c r="N3151"/>
      <c r="P3151" s="9"/>
      <c r="Q3151" s="9"/>
      <c r="U3151" s="8"/>
      <c r="V3151" s="10"/>
      <c r="W3151"/>
      <c r="X3151"/>
      <c r="Z3151" s="8"/>
      <c r="AA3151" s="8"/>
      <c r="AF3151" s="17"/>
      <c r="AG3151" s="17"/>
      <c r="AH3151" s="8"/>
    </row>
    <row r="3152" spans="13:34" x14ac:dyDescent="0.3">
      <c r="M3152" s="12"/>
      <c r="N3152"/>
      <c r="P3152" s="9"/>
      <c r="Q3152" s="9"/>
      <c r="U3152" s="8"/>
      <c r="V3152" s="10"/>
      <c r="W3152"/>
      <c r="X3152"/>
      <c r="Z3152" s="8"/>
      <c r="AA3152" s="8"/>
      <c r="AF3152" s="17"/>
      <c r="AG3152" s="17"/>
      <c r="AH3152" s="8"/>
    </row>
    <row r="3153" spans="13:34" x14ac:dyDescent="0.3">
      <c r="M3153" s="12"/>
      <c r="N3153"/>
      <c r="P3153" s="9"/>
      <c r="Q3153" s="9"/>
      <c r="U3153" s="8"/>
      <c r="V3153" s="10"/>
      <c r="W3153"/>
      <c r="X3153"/>
      <c r="Z3153" s="8"/>
      <c r="AA3153" s="8"/>
      <c r="AF3153" s="17"/>
      <c r="AG3153" s="17"/>
      <c r="AH3153" s="8"/>
    </row>
    <row r="3154" spans="13:34" x14ac:dyDescent="0.3">
      <c r="M3154" s="12"/>
      <c r="N3154"/>
      <c r="P3154" s="9"/>
      <c r="Q3154" s="9"/>
      <c r="U3154" s="8"/>
      <c r="V3154" s="10"/>
      <c r="W3154"/>
      <c r="X3154"/>
      <c r="Z3154" s="8"/>
      <c r="AA3154" s="8"/>
      <c r="AF3154" s="17"/>
      <c r="AG3154" s="17"/>
      <c r="AH3154" s="8"/>
    </row>
    <row r="3155" spans="13:34" x14ac:dyDescent="0.3">
      <c r="M3155" s="12"/>
      <c r="N3155"/>
      <c r="P3155" s="9"/>
      <c r="Q3155" s="9"/>
      <c r="U3155" s="8"/>
      <c r="V3155" s="10"/>
      <c r="W3155"/>
      <c r="X3155"/>
      <c r="Z3155" s="8"/>
      <c r="AA3155" s="8"/>
      <c r="AF3155" s="17"/>
      <c r="AG3155" s="17"/>
      <c r="AH3155" s="8"/>
    </row>
    <row r="3156" spans="13:34" x14ac:dyDescent="0.3">
      <c r="M3156" s="12"/>
      <c r="N3156"/>
      <c r="P3156" s="9"/>
      <c r="Q3156" s="9"/>
      <c r="U3156" s="8"/>
      <c r="V3156" s="10"/>
      <c r="W3156"/>
      <c r="X3156"/>
      <c r="Z3156" s="8"/>
      <c r="AA3156" s="8"/>
      <c r="AF3156" s="17"/>
      <c r="AG3156" s="17"/>
      <c r="AH3156" s="8"/>
    </row>
    <row r="3157" spans="13:34" x14ac:dyDescent="0.3">
      <c r="M3157" s="12"/>
      <c r="N3157"/>
      <c r="P3157" s="9"/>
      <c r="Q3157" s="9"/>
      <c r="U3157" s="8"/>
      <c r="V3157" s="10"/>
      <c r="W3157"/>
      <c r="X3157"/>
      <c r="Z3157" s="8"/>
      <c r="AA3157" s="8"/>
      <c r="AF3157" s="17"/>
      <c r="AG3157" s="17"/>
      <c r="AH3157" s="8"/>
    </row>
    <row r="3158" spans="13:34" x14ac:dyDescent="0.3">
      <c r="M3158" s="12"/>
      <c r="N3158"/>
      <c r="P3158" s="9"/>
      <c r="Q3158" s="9"/>
      <c r="U3158" s="8"/>
      <c r="V3158" s="10"/>
      <c r="W3158"/>
      <c r="X3158"/>
      <c r="Z3158" s="8"/>
      <c r="AA3158" s="8"/>
      <c r="AF3158" s="17"/>
      <c r="AG3158" s="17"/>
      <c r="AH3158" s="8"/>
    </row>
    <row r="3159" spans="13:34" x14ac:dyDescent="0.3">
      <c r="M3159" s="12"/>
      <c r="N3159"/>
      <c r="P3159" s="9"/>
      <c r="Q3159" s="9"/>
      <c r="U3159" s="8"/>
      <c r="V3159" s="10"/>
      <c r="W3159"/>
      <c r="X3159"/>
      <c r="Z3159" s="8"/>
      <c r="AA3159" s="8"/>
      <c r="AF3159" s="17"/>
      <c r="AG3159" s="17"/>
      <c r="AH3159" s="8"/>
    </row>
    <row r="3160" spans="13:34" x14ac:dyDescent="0.3">
      <c r="M3160" s="12"/>
      <c r="N3160"/>
      <c r="P3160" s="9"/>
      <c r="Q3160" s="9"/>
      <c r="U3160" s="8"/>
      <c r="V3160" s="10"/>
      <c r="W3160"/>
      <c r="X3160"/>
      <c r="Z3160" s="8"/>
      <c r="AA3160" s="8"/>
      <c r="AF3160" s="17"/>
      <c r="AG3160" s="17"/>
      <c r="AH3160" s="8"/>
    </row>
    <row r="3161" spans="13:34" x14ac:dyDescent="0.3">
      <c r="M3161" s="12"/>
      <c r="N3161"/>
      <c r="P3161" s="9"/>
      <c r="Q3161" s="9"/>
      <c r="U3161" s="8"/>
      <c r="V3161" s="10"/>
      <c r="W3161"/>
      <c r="X3161"/>
      <c r="Z3161" s="8"/>
      <c r="AA3161" s="8"/>
      <c r="AF3161" s="17"/>
      <c r="AG3161" s="17"/>
      <c r="AH3161" s="8"/>
    </row>
    <row r="3162" spans="13:34" x14ac:dyDescent="0.3">
      <c r="M3162" s="12"/>
      <c r="N3162"/>
      <c r="P3162" s="9"/>
      <c r="Q3162" s="9"/>
      <c r="U3162" s="8"/>
      <c r="V3162" s="10"/>
      <c r="W3162"/>
      <c r="X3162"/>
      <c r="Z3162" s="8"/>
      <c r="AA3162" s="8"/>
      <c r="AF3162" s="17"/>
      <c r="AG3162" s="17"/>
      <c r="AH3162" s="8"/>
    </row>
    <row r="3163" spans="13:34" x14ac:dyDescent="0.3">
      <c r="M3163" s="12"/>
      <c r="N3163"/>
      <c r="P3163" s="9"/>
      <c r="Q3163" s="9"/>
      <c r="U3163" s="8"/>
      <c r="V3163" s="10"/>
      <c r="W3163"/>
      <c r="X3163"/>
      <c r="Z3163" s="8"/>
      <c r="AA3163" s="8"/>
      <c r="AF3163" s="17"/>
      <c r="AG3163" s="17"/>
      <c r="AH3163" s="8"/>
    </row>
    <row r="3164" spans="13:34" x14ac:dyDescent="0.3">
      <c r="M3164" s="12"/>
      <c r="N3164"/>
      <c r="P3164" s="9"/>
      <c r="Q3164" s="9"/>
      <c r="U3164" s="8"/>
      <c r="V3164" s="10"/>
      <c r="W3164"/>
      <c r="X3164"/>
      <c r="Z3164" s="8"/>
      <c r="AA3164" s="8"/>
      <c r="AF3164" s="17"/>
      <c r="AG3164" s="17"/>
      <c r="AH3164" s="8"/>
    </row>
    <row r="3165" spans="13:34" x14ac:dyDescent="0.3">
      <c r="M3165" s="12"/>
      <c r="N3165"/>
      <c r="P3165" s="9"/>
      <c r="Q3165" s="9"/>
      <c r="U3165" s="8"/>
      <c r="V3165" s="10"/>
      <c r="W3165"/>
      <c r="X3165"/>
      <c r="Z3165" s="8"/>
      <c r="AA3165" s="8"/>
      <c r="AF3165" s="17"/>
      <c r="AG3165" s="17"/>
      <c r="AH3165" s="8"/>
    </row>
    <row r="3166" spans="13:34" x14ac:dyDescent="0.3">
      <c r="M3166" s="12"/>
      <c r="N3166"/>
      <c r="P3166" s="9"/>
      <c r="Q3166" s="9"/>
      <c r="U3166" s="8"/>
      <c r="V3166" s="10"/>
      <c r="W3166"/>
      <c r="X3166"/>
      <c r="Z3166" s="8"/>
      <c r="AA3166" s="8"/>
      <c r="AF3166" s="17"/>
      <c r="AG3166" s="17"/>
      <c r="AH3166" s="8"/>
    </row>
    <row r="3167" spans="13:34" x14ac:dyDescent="0.3">
      <c r="M3167" s="12"/>
      <c r="N3167"/>
      <c r="P3167" s="9"/>
      <c r="Q3167" s="9"/>
      <c r="U3167" s="8"/>
      <c r="V3167" s="10"/>
      <c r="W3167"/>
      <c r="X3167"/>
      <c r="Z3167" s="8"/>
      <c r="AA3167" s="8"/>
      <c r="AF3167" s="17"/>
      <c r="AG3167" s="17"/>
      <c r="AH3167" s="8"/>
    </row>
    <row r="3168" spans="13:34" x14ac:dyDescent="0.3">
      <c r="M3168" s="12"/>
      <c r="N3168"/>
      <c r="P3168" s="9"/>
      <c r="Q3168" s="9"/>
      <c r="U3168" s="8"/>
      <c r="V3168" s="10"/>
      <c r="W3168"/>
      <c r="X3168"/>
      <c r="Z3168" s="8"/>
      <c r="AA3168" s="8"/>
      <c r="AF3168" s="17"/>
      <c r="AG3168" s="17"/>
      <c r="AH3168" s="8"/>
    </row>
    <row r="3169" spans="13:34" x14ac:dyDescent="0.3">
      <c r="M3169" s="12"/>
      <c r="N3169"/>
      <c r="P3169" s="9"/>
      <c r="Q3169" s="9"/>
      <c r="U3169" s="8"/>
      <c r="V3169" s="10"/>
      <c r="W3169"/>
      <c r="X3169"/>
      <c r="Z3169" s="8"/>
      <c r="AA3169" s="8"/>
      <c r="AF3169" s="17"/>
      <c r="AG3169" s="17"/>
      <c r="AH3169" s="8"/>
    </row>
    <row r="3170" spans="13:34" x14ac:dyDescent="0.3">
      <c r="M3170" s="12"/>
      <c r="N3170"/>
      <c r="P3170" s="9"/>
      <c r="Q3170" s="9"/>
      <c r="U3170" s="8"/>
      <c r="V3170" s="10"/>
      <c r="W3170"/>
      <c r="X3170"/>
      <c r="Z3170" s="8"/>
      <c r="AA3170" s="8"/>
      <c r="AF3170" s="17"/>
      <c r="AG3170" s="17"/>
      <c r="AH3170" s="8"/>
    </row>
    <row r="3171" spans="13:34" x14ac:dyDescent="0.3">
      <c r="M3171" s="12"/>
      <c r="N3171"/>
      <c r="P3171" s="9"/>
      <c r="Q3171" s="9"/>
      <c r="U3171" s="8"/>
      <c r="V3171" s="10"/>
      <c r="W3171"/>
      <c r="X3171"/>
      <c r="Z3171" s="8"/>
      <c r="AA3171" s="8"/>
      <c r="AF3171" s="17"/>
      <c r="AG3171" s="17"/>
      <c r="AH3171" s="8"/>
    </row>
    <row r="3172" spans="13:34" x14ac:dyDescent="0.3">
      <c r="M3172" s="12"/>
      <c r="N3172"/>
      <c r="P3172" s="9"/>
      <c r="Q3172" s="9"/>
      <c r="U3172" s="8"/>
      <c r="V3172" s="10"/>
      <c r="W3172"/>
      <c r="X3172"/>
      <c r="Z3172" s="8"/>
      <c r="AA3172" s="8"/>
      <c r="AF3172" s="17"/>
      <c r="AG3172" s="17"/>
      <c r="AH3172" s="8"/>
    </row>
    <row r="3173" spans="13:34" x14ac:dyDescent="0.3">
      <c r="M3173" s="12"/>
      <c r="N3173"/>
      <c r="P3173" s="9"/>
      <c r="Q3173" s="9"/>
      <c r="U3173" s="8"/>
      <c r="V3173" s="10"/>
      <c r="W3173"/>
      <c r="X3173"/>
      <c r="Z3173" s="8"/>
      <c r="AA3173" s="8"/>
      <c r="AF3173" s="17"/>
      <c r="AG3173" s="17"/>
      <c r="AH3173" s="8"/>
    </row>
    <row r="3174" spans="13:34" x14ac:dyDescent="0.3">
      <c r="M3174" s="12"/>
      <c r="N3174"/>
      <c r="P3174" s="9"/>
      <c r="Q3174" s="9"/>
      <c r="U3174" s="8"/>
      <c r="V3174" s="10"/>
      <c r="W3174"/>
      <c r="X3174"/>
      <c r="Z3174" s="8"/>
      <c r="AA3174" s="8"/>
      <c r="AF3174" s="17"/>
      <c r="AG3174" s="17"/>
      <c r="AH3174" s="8"/>
    </row>
    <row r="3175" spans="13:34" x14ac:dyDescent="0.3">
      <c r="M3175" s="12"/>
      <c r="N3175"/>
      <c r="P3175" s="9"/>
      <c r="Q3175" s="9"/>
      <c r="U3175" s="8"/>
      <c r="V3175" s="10"/>
      <c r="W3175"/>
      <c r="X3175"/>
      <c r="Z3175" s="8"/>
      <c r="AA3175" s="8"/>
      <c r="AF3175" s="17"/>
      <c r="AG3175" s="17"/>
      <c r="AH3175" s="8"/>
    </row>
    <row r="3176" spans="13:34" x14ac:dyDescent="0.3">
      <c r="M3176" s="12"/>
      <c r="N3176"/>
      <c r="P3176" s="9"/>
      <c r="Q3176" s="9"/>
      <c r="U3176" s="8"/>
      <c r="V3176" s="10"/>
      <c r="W3176"/>
      <c r="X3176"/>
      <c r="Z3176" s="8"/>
      <c r="AA3176" s="8"/>
      <c r="AF3176" s="17"/>
      <c r="AG3176" s="17"/>
      <c r="AH3176" s="8"/>
    </row>
    <row r="3177" spans="13:34" x14ac:dyDescent="0.3">
      <c r="M3177" s="12"/>
      <c r="N3177"/>
      <c r="P3177" s="9"/>
      <c r="Q3177" s="9"/>
      <c r="U3177" s="8"/>
      <c r="V3177" s="10"/>
      <c r="W3177"/>
      <c r="X3177"/>
      <c r="Z3177" s="8"/>
      <c r="AA3177" s="8"/>
      <c r="AF3177" s="17"/>
      <c r="AG3177" s="17"/>
      <c r="AH3177" s="8"/>
    </row>
    <row r="3178" spans="13:34" x14ac:dyDescent="0.3">
      <c r="M3178" s="12"/>
      <c r="N3178"/>
      <c r="P3178" s="9"/>
      <c r="Q3178" s="9"/>
      <c r="U3178" s="8"/>
      <c r="V3178" s="10"/>
      <c r="W3178"/>
      <c r="X3178"/>
      <c r="Z3178" s="8"/>
      <c r="AA3178" s="8"/>
      <c r="AF3178" s="17"/>
      <c r="AG3178" s="17"/>
      <c r="AH3178" s="8"/>
    </row>
    <row r="3179" spans="13:34" x14ac:dyDescent="0.3">
      <c r="M3179" s="12"/>
      <c r="N3179"/>
      <c r="P3179" s="9"/>
      <c r="Q3179" s="9"/>
      <c r="U3179" s="8"/>
      <c r="V3179" s="10"/>
      <c r="W3179"/>
      <c r="X3179"/>
      <c r="Z3179" s="8"/>
      <c r="AA3179" s="8"/>
      <c r="AF3179" s="17"/>
      <c r="AG3179" s="17"/>
      <c r="AH3179" s="8"/>
    </row>
    <row r="3180" spans="13:34" x14ac:dyDescent="0.3">
      <c r="M3180" s="12"/>
      <c r="N3180"/>
      <c r="P3180" s="9"/>
      <c r="Q3180" s="9"/>
      <c r="U3180" s="8"/>
      <c r="V3180" s="10"/>
      <c r="W3180"/>
      <c r="X3180"/>
      <c r="Z3180" s="8"/>
      <c r="AA3180" s="8"/>
      <c r="AF3180" s="17"/>
      <c r="AG3180" s="17"/>
      <c r="AH3180" s="8"/>
    </row>
    <row r="3181" spans="13:34" x14ac:dyDescent="0.3">
      <c r="M3181" s="12"/>
      <c r="N3181"/>
      <c r="P3181" s="9"/>
      <c r="Q3181" s="9"/>
      <c r="U3181" s="8"/>
      <c r="V3181" s="10"/>
      <c r="W3181"/>
      <c r="X3181"/>
      <c r="Z3181" s="8"/>
      <c r="AA3181" s="8"/>
      <c r="AF3181" s="17"/>
      <c r="AG3181" s="17"/>
      <c r="AH3181" s="8"/>
    </row>
    <row r="3182" spans="13:34" x14ac:dyDescent="0.3">
      <c r="M3182" s="12"/>
      <c r="N3182"/>
      <c r="P3182" s="9"/>
      <c r="Q3182" s="9"/>
      <c r="U3182" s="8"/>
      <c r="V3182" s="10"/>
      <c r="W3182"/>
      <c r="X3182"/>
      <c r="Z3182" s="8"/>
      <c r="AA3182" s="8"/>
      <c r="AF3182" s="17"/>
      <c r="AG3182" s="17"/>
      <c r="AH3182" s="8"/>
    </row>
    <row r="3183" spans="13:34" x14ac:dyDescent="0.3">
      <c r="M3183" s="12"/>
      <c r="N3183"/>
      <c r="P3183" s="9"/>
      <c r="Q3183" s="9"/>
      <c r="U3183" s="8"/>
      <c r="V3183" s="10"/>
      <c r="W3183"/>
      <c r="X3183"/>
      <c r="Z3183" s="8"/>
      <c r="AA3183" s="8"/>
      <c r="AF3183" s="17"/>
      <c r="AG3183" s="17"/>
      <c r="AH3183" s="8"/>
    </row>
    <row r="3184" spans="13:34" x14ac:dyDescent="0.3">
      <c r="M3184" s="12"/>
      <c r="N3184"/>
      <c r="P3184" s="9"/>
      <c r="Q3184" s="9"/>
      <c r="U3184" s="8"/>
      <c r="V3184" s="10"/>
      <c r="W3184"/>
      <c r="X3184"/>
      <c r="Z3184" s="8"/>
      <c r="AA3184" s="8"/>
      <c r="AF3184" s="17"/>
      <c r="AG3184" s="17"/>
      <c r="AH3184" s="8"/>
    </row>
    <row r="3185" spans="13:34" x14ac:dyDescent="0.3">
      <c r="M3185" s="12"/>
      <c r="N3185"/>
      <c r="P3185" s="9"/>
      <c r="Q3185" s="9"/>
      <c r="U3185" s="8"/>
      <c r="V3185" s="10"/>
      <c r="W3185"/>
      <c r="X3185"/>
      <c r="Z3185" s="8"/>
      <c r="AA3185" s="8"/>
      <c r="AF3185" s="17"/>
      <c r="AG3185" s="17"/>
      <c r="AH3185" s="8"/>
    </row>
    <row r="3186" spans="13:34" x14ac:dyDescent="0.3">
      <c r="M3186" s="12"/>
      <c r="N3186"/>
      <c r="P3186" s="9"/>
      <c r="Q3186" s="9"/>
      <c r="U3186" s="8"/>
      <c r="V3186" s="10"/>
      <c r="W3186"/>
      <c r="X3186"/>
      <c r="Z3186" s="8"/>
      <c r="AA3186" s="8"/>
      <c r="AF3186" s="17"/>
      <c r="AG3186" s="17"/>
      <c r="AH3186" s="8"/>
    </row>
    <row r="3187" spans="13:34" x14ac:dyDescent="0.3">
      <c r="M3187" s="12"/>
      <c r="N3187"/>
      <c r="P3187" s="9"/>
      <c r="Q3187" s="9"/>
      <c r="U3187" s="8"/>
      <c r="V3187" s="10"/>
      <c r="W3187"/>
      <c r="X3187"/>
      <c r="Z3187" s="8"/>
      <c r="AA3187" s="8"/>
      <c r="AF3187" s="17"/>
      <c r="AG3187" s="17"/>
      <c r="AH3187" s="8"/>
    </row>
    <row r="3188" spans="13:34" x14ac:dyDescent="0.3">
      <c r="M3188" s="12"/>
      <c r="N3188"/>
      <c r="P3188" s="9"/>
      <c r="Q3188" s="9"/>
      <c r="U3188" s="8"/>
      <c r="V3188" s="10"/>
      <c r="W3188"/>
      <c r="X3188"/>
      <c r="Z3188" s="8"/>
      <c r="AA3188" s="8"/>
      <c r="AF3188" s="17"/>
      <c r="AG3188" s="17"/>
      <c r="AH3188" s="8"/>
    </row>
    <row r="3189" spans="13:34" x14ac:dyDescent="0.3">
      <c r="M3189" s="12"/>
      <c r="N3189"/>
      <c r="P3189" s="9"/>
      <c r="Q3189" s="9"/>
      <c r="U3189" s="8"/>
      <c r="V3189" s="10"/>
      <c r="W3189"/>
      <c r="X3189"/>
      <c r="Z3189" s="8"/>
      <c r="AA3189" s="8"/>
      <c r="AF3189" s="17"/>
      <c r="AG3189" s="17"/>
      <c r="AH3189" s="8"/>
    </row>
    <row r="3190" spans="13:34" x14ac:dyDescent="0.3">
      <c r="M3190" s="12"/>
      <c r="N3190"/>
      <c r="P3190" s="9"/>
      <c r="Q3190" s="9"/>
      <c r="U3190" s="8"/>
      <c r="V3190" s="10"/>
      <c r="W3190"/>
      <c r="X3190"/>
      <c r="Z3190" s="8"/>
      <c r="AA3190" s="8"/>
      <c r="AF3190" s="17"/>
      <c r="AG3190" s="17"/>
      <c r="AH3190" s="8"/>
    </row>
    <row r="3191" spans="13:34" x14ac:dyDescent="0.3">
      <c r="M3191" s="12"/>
      <c r="N3191"/>
      <c r="P3191" s="9"/>
      <c r="Q3191" s="9"/>
      <c r="U3191" s="8"/>
      <c r="V3191" s="10"/>
      <c r="W3191"/>
      <c r="X3191"/>
      <c r="Z3191" s="8"/>
      <c r="AA3191" s="8"/>
      <c r="AF3191" s="17"/>
      <c r="AG3191" s="17"/>
      <c r="AH3191" s="8"/>
    </row>
    <row r="3192" spans="13:34" x14ac:dyDescent="0.3">
      <c r="M3192" s="12"/>
      <c r="N3192"/>
      <c r="P3192" s="9"/>
      <c r="Q3192" s="9"/>
      <c r="U3192" s="8"/>
      <c r="V3192" s="10"/>
      <c r="W3192"/>
      <c r="X3192"/>
      <c r="Z3192" s="8"/>
      <c r="AA3192" s="8"/>
      <c r="AF3192" s="17"/>
      <c r="AG3192" s="17"/>
      <c r="AH3192" s="8"/>
    </row>
    <row r="3193" spans="13:34" x14ac:dyDescent="0.3">
      <c r="M3193" s="12"/>
      <c r="N3193"/>
      <c r="P3193" s="9"/>
      <c r="Q3193" s="9"/>
      <c r="U3193" s="8"/>
      <c r="V3193" s="10"/>
      <c r="W3193"/>
      <c r="X3193"/>
      <c r="Z3193" s="8"/>
      <c r="AA3193" s="8"/>
      <c r="AF3193" s="17"/>
      <c r="AG3193" s="17"/>
      <c r="AH3193" s="8"/>
    </row>
    <row r="3194" spans="13:34" x14ac:dyDescent="0.3">
      <c r="M3194" s="12"/>
      <c r="N3194"/>
      <c r="P3194" s="9"/>
      <c r="Q3194" s="9"/>
      <c r="U3194" s="8"/>
      <c r="V3194" s="10"/>
      <c r="W3194"/>
      <c r="X3194"/>
      <c r="Z3194" s="8"/>
      <c r="AA3194" s="8"/>
      <c r="AF3194" s="17"/>
      <c r="AG3194" s="17"/>
      <c r="AH3194" s="8"/>
    </row>
    <row r="3195" spans="13:34" x14ac:dyDescent="0.3">
      <c r="M3195" s="12"/>
      <c r="N3195"/>
      <c r="P3195" s="9"/>
      <c r="Q3195" s="9"/>
      <c r="U3195" s="8"/>
      <c r="V3195" s="10"/>
      <c r="W3195"/>
      <c r="X3195"/>
      <c r="Z3195" s="8"/>
      <c r="AA3195" s="8"/>
      <c r="AF3195" s="17"/>
      <c r="AG3195" s="17"/>
      <c r="AH3195" s="8"/>
    </row>
    <row r="3196" spans="13:34" x14ac:dyDescent="0.3">
      <c r="M3196" s="12"/>
      <c r="N3196"/>
      <c r="P3196" s="9"/>
      <c r="Q3196" s="9"/>
      <c r="U3196" s="8"/>
      <c r="V3196" s="10"/>
      <c r="W3196"/>
      <c r="X3196"/>
      <c r="Z3196" s="8"/>
      <c r="AA3196" s="8"/>
      <c r="AF3196" s="17"/>
      <c r="AG3196" s="17"/>
      <c r="AH3196" s="8"/>
    </row>
    <row r="3197" spans="13:34" x14ac:dyDescent="0.3">
      <c r="M3197" s="12"/>
      <c r="N3197"/>
      <c r="P3197" s="9"/>
      <c r="Q3197" s="9"/>
      <c r="U3197" s="8"/>
      <c r="V3197" s="10"/>
      <c r="W3197"/>
      <c r="X3197"/>
      <c r="Z3197" s="8"/>
      <c r="AA3197" s="8"/>
      <c r="AF3197" s="17"/>
      <c r="AG3197" s="17"/>
      <c r="AH3197" s="8"/>
    </row>
    <row r="3198" spans="13:34" x14ac:dyDescent="0.3">
      <c r="M3198" s="12"/>
      <c r="N3198"/>
      <c r="P3198" s="9"/>
      <c r="Q3198" s="9"/>
      <c r="U3198" s="8"/>
      <c r="V3198" s="10"/>
      <c r="W3198"/>
      <c r="X3198"/>
      <c r="Z3198" s="8"/>
      <c r="AA3198" s="8"/>
      <c r="AF3198" s="17"/>
      <c r="AG3198" s="17"/>
      <c r="AH3198" s="8"/>
    </row>
    <row r="3199" spans="13:34" x14ac:dyDescent="0.3">
      <c r="M3199" s="12"/>
      <c r="N3199"/>
      <c r="P3199" s="9"/>
      <c r="Q3199" s="9"/>
      <c r="U3199" s="8"/>
      <c r="V3199" s="10"/>
      <c r="W3199"/>
      <c r="X3199"/>
      <c r="Z3199" s="8"/>
      <c r="AA3199" s="8"/>
      <c r="AF3199" s="17"/>
      <c r="AG3199" s="17"/>
      <c r="AH3199" s="8"/>
    </row>
    <row r="3200" spans="13:34" x14ac:dyDescent="0.3">
      <c r="M3200" s="12"/>
      <c r="N3200"/>
      <c r="P3200" s="9"/>
      <c r="Q3200" s="9"/>
      <c r="U3200" s="8"/>
      <c r="V3200" s="10"/>
      <c r="W3200"/>
      <c r="X3200"/>
      <c r="Z3200" s="8"/>
      <c r="AA3200" s="8"/>
      <c r="AF3200" s="17"/>
      <c r="AG3200" s="17"/>
      <c r="AH3200" s="8"/>
    </row>
    <row r="3201" spans="13:34" x14ac:dyDescent="0.3">
      <c r="M3201" s="12"/>
      <c r="N3201"/>
      <c r="P3201" s="9"/>
      <c r="Q3201" s="9"/>
      <c r="U3201" s="8"/>
      <c r="V3201" s="10"/>
      <c r="W3201"/>
      <c r="X3201"/>
      <c r="Z3201" s="8"/>
      <c r="AA3201" s="8"/>
      <c r="AF3201" s="17"/>
      <c r="AG3201" s="17"/>
      <c r="AH3201" s="8"/>
    </row>
    <row r="3202" spans="13:34" x14ac:dyDescent="0.3">
      <c r="M3202" s="12"/>
      <c r="N3202"/>
      <c r="P3202" s="9"/>
      <c r="Q3202" s="9"/>
      <c r="U3202" s="8"/>
      <c r="V3202" s="10"/>
      <c r="W3202"/>
      <c r="X3202"/>
      <c r="Z3202" s="8"/>
      <c r="AA3202" s="8"/>
      <c r="AF3202" s="17"/>
      <c r="AG3202" s="17"/>
      <c r="AH3202" s="8"/>
    </row>
    <row r="3203" spans="13:34" x14ac:dyDescent="0.3">
      <c r="M3203" s="12"/>
      <c r="N3203"/>
      <c r="P3203" s="9"/>
      <c r="Q3203" s="9"/>
      <c r="U3203" s="8"/>
      <c r="V3203" s="10"/>
      <c r="W3203"/>
      <c r="X3203"/>
      <c r="Z3203" s="8"/>
      <c r="AA3203" s="8"/>
      <c r="AF3203" s="17"/>
      <c r="AG3203" s="17"/>
      <c r="AH3203" s="8"/>
    </row>
    <row r="3204" spans="13:34" x14ac:dyDescent="0.3">
      <c r="M3204" s="12"/>
      <c r="N3204"/>
      <c r="P3204" s="9"/>
      <c r="Q3204" s="9"/>
      <c r="U3204" s="8"/>
      <c r="V3204" s="10"/>
      <c r="W3204"/>
      <c r="X3204"/>
      <c r="Z3204" s="8"/>
      <c r="AA3204" s="8"/>
      <c r="AF3204" s="17"/>
      <c r="AG3204" s="17"/>
      <c r="AH3204" s="8"/>
    </row>
    <row r="3205" spans="13:34" x14ac:dyDescent="0.3">
      <c r="M3205" s="12"/>
      <c r="N3205"/>
      <c r="P3205" s="9"/>
      <c r="Q3205" s="9"/>
      <c r="U3205" s="8"/>
      <c r="V3205" s="10"/>
      <c r="W3205"/>
      <c r="X3205"/>
      <c r="Z3205" s="8"/>
      <c r="AA3205" s="8"/>
      <c r="AF3205" s="17"/>
      <c r="AG3205" s="17"/>
      <c r="AH3205" s="8"/>
    </row>
    <row r="3206" spans="13:34" x14ac:dyDescent="0.3">
      <c r="M3206" s="12"/>
      <c r="N3206"/>
      <c r="P3206" s="9"/>
      <c r="Q3206" s="9"/>
      <c r="U3206" s="8"/>
      <c r="V3206" s="10"/>
      <c r="W3206"/>
      <c r="X3206"/>
      <c r="Z3206" s="8"/>
      <c r="AA3206" s="8"/>
      <c r="AF3206" s="17"/>
      <c r="AG3206" s="17"/>
      <c r="AH3206" s="8"/>
    </row>
    <row r="3207" spans="13:34" x14ac:dyDescent="0.3">
      <c r="M3207" s="12"/>
      <c r="N3207"/>
      <c r="P3207" s="9"/>
      <c r="Q3207" s="9"/>
      <c r="U3207" s="8"/>
      <c r="V3207" s="10"/>
      <c r="W3207"/>
      <c r="X3207"/>
      <c r="Z3207" s="8"/>
      <c r="AA3207" s="8"/>
      <c r="AF3207" s="17"/>
      <c r="AG3207" s="17"/>
      <c r="AH3207" s="8"/>
    </row>
    <row r="3208" spans="13:34" x14ac:dyDescent="0.3">
      <c r="M3208" s="12"/>
      <c r="N3208"/>
      <c r="P3208" s="9"/>
      <c r="Q3208" s="9"/>
      <c r="U3208" s="8"/>
      <c r="V3208" s="10"/>
      <c r="W3208"/>
      <c r="X3208"/>
      <c r="Z3208" s="8"/>
      <c r="AA3208" s="8"/>
      <c r="AF3208" s="17"/>
      <c r="AG3208" s="17"/>
      <c r="AH3208" s="8"/>
    </row>
    <row r="3209" spans="13:34" x14ac:dyDescent="0.3">
      <c r="M3209" s="12"/>
      <c r="N3209"/>
      <c r="P3209" s="9"/>
      <c r="Q3209" s="9"/>
      <c r="U3209" s="8"/>
      <c r="V3209" s="10"/>
      <c r="W3209"/>
      <c r="X3209"/>
      <c r="Z3209" s="8"/>
      <c r="AA3209" s="8"/>
      <c r="AF3209" s="17"/>
      <c r="AG3209" s="17"/>
      <c r="AH3209" s="8"/>
    </row>
    <row r="3210" spans="13:34" x14ac:dyDescent="0.3">
      <c r="M3210" s="12"/>
      <c r="N3210"/>
      <c r="P3210" s="9"/>
      <c r="Q3210" s="9"/>
      <c r="U3210" s="8"/>
      <c r="V3210" s="10"/>
      <c r="W3210"/>
      <c r="X3210"/>
      <c r="Z3210" s="8"/>
      <c r="AA3210" s="8"/>
      <c r="AF3210" s="17"/>
      <c r="AG3210" s="17"/>
      <c r="AH3210" s="8"/>
    </row>
    <row r="3211" spans="13:34" x14ac:dyDescent="0.3">
      <c r="M3211" s="12"/>
      <c r="N3211"/>
      <c r="P3211" s="9"/>
      <c r="Q3211" s="9"/>
      <c r="U3211" s="8"/>
      <c r="V3211" s="10"/>
      <c r="W3211"/>
      <c r="X3211"/>
      <c r="Z3211" s="8"/>
      <c r="AA3211" s="8"/>
      <c r="AF3211" s="17"/>
      <c r="AG3211" s="17"/>
      <c r="AH3211" s="8"/>
    </row>
    <row r="3212" spans="13:34" x14ac:dyDescent="0.3">
      <c r="M3212" s="12"/>
      <c r="N3212"/>
      <c r="P3212" s="9"/>
      <c r="Q3212" s="9"/>
      <c r="U3212" s="8"/>
      <c r="V3212" s="10"/>
      <c r="W3212"/>
      <c r="X3212"/>
      <c r="Z3212" s="8"/>
      <c r="AA3212" s="8"/>
      <c r="AF3212" s="17"/>
      <c r="AG3212" s="17"/>
      <c r="AH3212" s="8"/>
    </row>
    <row r="3213" spans="13:34" x14ac:dyDescent="0.3">
      <c r="M3213" s="12"/>
      <c r="N3213"/>
      <c r="P3213" s="9"/>
      <c r="Q3213" s="9"/>
      <c r="U3213" s="8"/>
      <c r="V3213" s="10"/>
      <c r="W3213"/>
      <c r="X3213"/>
      <c r="Z3213" s="8"/>
      <c r="AA3213" s="8"/>
      <c r="AF3213" s="17"/>
      <c r="AG3213" s="17"/>
      <c r="AH3213" s="8"/>
    </row>
    <row r="3214" spans="13:34" x14ac:dyDescent="0.3">
      <c r="M3214" s="12"/>
      <c r="N3214"/>
      <c r="P3214" s="9"/>
      <c r="Q3214" s="9"/>
      <c r="U3214" s="8"/>
      <c r="V3214" s="10"/>
      <c r="W3214"/>
      <c r="X3214"/>
      <c r="Z3214" s="8"/>
      <c r="AA3214" s="8"/>
      <c r="AF3214" s="17"/>
      <c r="AG3214" s="17"/>
      <c r="AH3214" s="8"/>
    </row>
    <row r="3215" spans="13:34" x14ac:dyDescent="0.3">
      <c r="M3215" s="12"/>
      <c r="N3215"/>
      <c r="P3215" s="9"/>
      <c r="Q3215" s="9"/>
      <c r="U3215" s="8"/>
      <c r="V3215" s="10"/>
      <c r="W3215"/>
      <c r="X3215"/>
      <c r="Z3215" s="8"/>
      <c r="AA3215" s="8"/>
      <c r="AF3215" s="17"/>
      <c r="AG3215" s="17"/>
      <c r="AH3215" s="8"/>
    </row>
    <row r="3216" spans="13:34" x14ac:dyDescent="0.3">
      <c r="M3216" s="12"/>
      <c r="N3216"/>
      <c r="P3216" s="9"/>
      <c r="Q3216" s="9"/>
      <c r="U3216" s="8"/>
      <c r="V3216" s="10"/>
      <c r="W3216"/>
      <c r="X3216"/>
      <c r="Z3216" s="8"/>
      <c r="AA3216" s="8"/>
      <c r="AF3216" s="17"/>
      <c r="AG3216" s="17"/>
      <c r="AH3216" s="8"/>
    </row>
    <row r="3217" spans="13:34" x14ac:dyDescent="0.3">
      <c r="M3217" s="12"/>
      <c r="N3217"/>
      <c r="P3217" s="9"/>
      <c r="Q3217" s="9"/>
      <c r="U3217" s="8"/>
      <c r="V3217" s="10"/>
      <c r="W3217"/>
      <c r="X3217"/>
      <c r="Z3217" s="8"/>
      <c r="AA3217" s="8"/>
      <c r="AF3217" s="17"/>
      <c r="AG3217" s="17"/>
      <c r="AH3217" s="8"/>
    </row>
    <row r="3218" spans="13:34" x14ac:dyDescent="0.3">
      <c r="M3218" s="12"/>
      <c r="N3218"/>
      <c r="P3218" s="9"/>
      <c r="Q3218" s="9"/>
      <c r="U3218" s="8"/>
      <c r="V3218" s="10"/>
      <c r="W3218"/>
      <c r="X3218"/>
      <c r="Z3218" s="8"/>
      <c r="AA3218" s="8"/>
      <c r="AF3218" s="17"/>
      <c r="AG3218" s="17"/>
      <c r="AH3218" s="8"/>
    </row>
    <row r="3219" spans="13:34" x14ac:dyDescent="0.3">
      <c r="M3219" s="12"/>
      <c r="N3219"/>
      <c r="P3219" s="9"/>
      <c r="Q3219" s="9"/>
      <c r="U3219" s="8"/>
      <c r="V3219" s="10"/>
      <c r="W3219"/>
      <c r="X3219"/>
      <c r="Z3219" s="8"/>
      <c r="AA3219" s="8"/>
      <c r="AF3219" s="17"/>
      <c r="AG3219" s="17"/>
      <c r="AH3219" s="8"/>
    </row>
    <row r="3220" spans="13:34" x14ac:dyDescent="0.3">
      <c r="M3220" s="12"/>
      <c r="N3220"/>
      <c r="P3220" s="9"/>
      <c r="Q3220" s="9"/>
      <c r="U3220" s="8"/>
      <c r="V3220" s="10"/>
      <c r="W3220"/>
      <c r="X3220"/>
      <c r="Z3220" s="8"/>
      <c r="AA3220" s="8"/>
      <c r="AF3220" s="17"/>
      <c r="AG3220" s="17"/>
      <c r="AH3220" s="8"/>
    </row>
    <row r="3221" spans="13:34" x14ac:dyDescent="0.3">
      <c r="M3221" s="12"/>
      <c r="N3221"/>
      <c r="P3221" s="9"/>
      <c r="Q3221" s="9"/>
      <c r="U3221" s="8"/>
      <c r="V3221" s="10"/>
      <c r="W3221"/>
      <c r="X3221"/>
      <c r="Z3221" s="8"/>
      <c r="AA3221" s="8"/>
      <c r="AF3221" s="17"/>
      <c r="AG3221" s="17"/>
      <c r="AH3221" s="8"/>
    </row>
    <row r="3222" spans="13:34" x14ac:dyDescent="0.3">
      <c r="M3222" s="12"/>
      <c r="N3222"/>
      <c r="P3222" s="9"/>
      <c r="Q3222" s="9"/>
      <c r="U3222" s="8"/>
      <c r="V3222" s="10"/>
      <c r="W3222"/>
      <c r="X3222"/>
      <c r="Z3222" s="8"/>
      <c r="AA3222" s="8"/>
      <c r="AF3222" s="17"/>
      <c r="AG3222" s="17"/>
      <c r="AH3222" s="8"/>
    </row>
    <row r="3223" spans="13:34" x14ac:dyDescent="0.3">
      <c r="M3223" s="12"/>
      <c r="N3223"/>
      <c r="P3223" s="9"/>
      <c r="Q3223" s="9"/>
      <c r="U3223" s="8"/>
      <c r="V3223" s="10"/>
      <c r="W3223"/>
      <c r="X3223"/>
      <c r="Z3223" s="8"/>
      <c r="AA3223" s="8"/>
      <c r="AF3223" s="17"/>
      <c r="AG3223" s="17"/>
      <c r="AH3223" s="8"/>
    </row>
    <row r="3224" spans="13:34" x14ac:dyDescent="0.3">
      <c r="M3224" s="12"/>
      <c r="N3224"/>
      <c r="P3224" s="9"/>
      <c r="Q3224" s="9"/>
      <c r="U3224" s="8"/>
      <c r="V3224" s="10"/>
      <c r="W3224"/>
      <c r="X3224"/>
      <c r="Z3224" s="8"/>
      <c r="AA3224" s="8"/>
      <c r="AF3224" s="17"/>
      <c r="AG3224" s="17"/>
      <c r="AH3224" s="8"/>
    </row>
    <row r="3225" spans="13:34" x14ac:dyDescent="0.3">
      <c r="M3225" s="12"/>
      <c r="N3225"/>
      <c r="P3225" s="9"/>
      <c r="Q3225" s="9"/>
      <c r="U3225" s="8"/>
      <c r="V3225" s="10"/>
      <c r="W3225"/>
      <c r="X3225"/>
      <c r="Z3225" s="8"/>
      <c r="AA3225" s="8"/>
      <c r="AF3225" s="17"/>
      <c r="AG3225" s="17"/>
      <c r="AH3225" s="8"/>
    </row>
    <row r="3226" spans="13:34" x14ac:dyDescent="0.3">
      <c r="M3226" s="12"/>
      <c r="N3226"/>
      <c r="P3226" s="9"/>
      <c r="Q3226" s="9"/>
      <c r="U3226" s="8"/>
      <c r="V3226" s="10"/>
      <c r="W3226"/>
      <c r="X3226"/>
      <c r="Z3226" s="8"/>
      <c r="AA3226" s="8"/>
      <c r="AF3226" s="17"/>
      <c r="AG3226" s="17"/>
      <c r="AH3226" s="8"/>
    </row>
    <row r="3227" spans="13:34" x14ac:dyDescent="0.3">
      <c r="M3227" s="12"/>
      <c r="N3227"/>
      <c r="P3227" s="9"/>
      <c r="Q3227" s="9"/>
      <c r="U3227" s="8"/>
      <c r="V3227" s="10"/>
      <c r="W3227"/>
      <c r="X3227"/>
      <c r="Z3227" s="8"/>
      <c r="AA3227" s="8"/>
      <c r="AF3227" s="17"/>
      <c r="AG3227" s="17"/>
      <c r="AH3227" s="8"/>
    </row>
    <row r="3228" spans="13:34" x14ac:dyDescent="0.3">
      <c r="M3228" s="12"/>
      <c r="N3228"/>
      <c r="P3228" s="9"/>
      <c r="Q3228" s="9"/>
      <c r="U3228" s="8"/>
      <c r="V3228" s="10"/>
      <c r="W3228"/>
      <c r="X3228"/>
      <c r="Z3228" s="8"/>
      <c r="AA3228" s="8"/>
      <c r="AF3228" s="17"/>
      <c r="AG3228" s="17"/>
      <c r="AH3228" s="8"/>
    </row>
    <row r="3229" spans="13:34" x14ac:dyDescent="0.3">
      <c r="M3229" s="12"/>
      <c r="N3229"/>
      <c r="P3229" s="9"/>
      <c r="Q3229" s="9"/>
      <c r="U3229" s="8"/>
      <c r="V3229" s="10"/>
      <c r="W3229"/>
      <c r="X3229"/>
      <c r="Z3229" s="8"/>
      <c r="AA3229" s="8"/>
      <c r="AF3229" s="17"/>
      <c r="AG3229" s="17"/>
      <c r="AH3229" s="8"/>
    </row>
    <row r="3230" spans="13:34" x14ac:dyDescent="0.3">
      <c r="M3230" s="12"/>
      <c r="N3230"/>
      <c r="P3230" s="9"/>
      <c r="Q3230" s="9"/>
      <c r="U3230" s="8"/>
      <c r="V3230" s="10"/>
      <c r="W3230"/>
      <c r="X3230"/>
      <c r="Z3230" s="8"/>
      <c r="AA3230" s="8"/>
      <c r="AF3230" s="17"/>
      <c r="AG3230" s="17"/>
      <c r="AH3230" s="8"/>
    </row>
    <row r="3231" spans="13:34" x14ac:dyDescent="0.3">
      <c r="M3231" s="12"/>
      <c r="N3231"/>
      <c r="P3231" s="9"/>
      <c r="Q3231" s="9"/>
      <c r="U3231" s="8"/>
      <c r="V3231" s="10"/>
      <c r="W3231"/>
      <c r="X3231"/>
      <c r="Z3231" s="8"/>
      <c r="AA3231" s="8"/>
      <c r="AF3231" s="17"/>
      <c r="AG3231" s="17"/>
      <c r="AH3231" s="8"/>
    </row>
    <row r="3232" spans="13:34" x14ac:dyDescent="0.3">
      <c r="M3232" s="12"/>
      <c r="N3232"/>
      <c r="P3232" s="9"/>
      <c r="Q3232" s="9"/>
      <c r="U3232" s="8"/>
      <c r="V3232" s="10"/>
      <c r="W3232"/>
      <c r="X3232"/>
      <c r="Z3232" s="8"/>
      <c r="AA3232" s="8"/>
      <c r="AF3232" s="17"/>
      <c r="AG3232" s="17"/>
      <c r="AH3232" s="8"/>
    </row>
    <row r="3233" spans="13:34" x14ac:dyDescent="0.3">
      <c r="M3233" s="12"/>
      <c r="N3233"/>
      <c r="P3233" s="9"/>
      <c r="Q3233" s="9"/>
      <c r="U3233" s="8"/>
      <c r="V3233" s="10"/>
      <c r="W3233"/>
      <c r="X3233"/>
      <c r="Z3233" s="8"/>
      <c r="AA3233" s="8"/>
      <c r="AF3233" s="17"/>
      <c r="AG3233" s="17"/>
      <c r="AH3233" s="8"/>
    </row>
    <row r="3234" spans="13:34" x14ac:dyDescent="0.3">
      <c r="M3234" s="12"/>
      <c r="N3234"/>
      <c r="P3234" s="9"/>
      <c r="Q3234" s="9"/>
      <c r="U3234" s="8"/>
      <c r="V3234" s="10"/>
      <c r="W3234"/>
      <c r="X3234"/>
      <c r="Z3234" s="8"/>
      <c r="AA3234" s="8"/>
      <c r="AF3234" s="17"/>
      <c r="AG3234" s="17"/>
      <c r="AH3234" s="8"/>
    </row>
    <row r="3235" spans="13:34" x14ac:dyDescent="0.3">
      <c r="M3235" s="12"/>
      <c r="N3235"/>
      <c r="P3235" s="9"/>
      <c r="Q3235" s="9"/>
      <c r="U3235" s="8"/>
      <c r="V3235" s="10"/>
      <c r="W3235"/>
      <c r="X3235"/>
      <c r="Z3235" s="8"/>
      <c r="AA3235" s="8"/>
      <c r="AF3235" s="17"/>
      <c r="AG3235" s="17"/>
      <c r="AH3235" s="8"/>
    </row>
    <row r="3236" spans="13:34" x14ac:dyDescent="0.3">
      <c r="M3236" s="12"/>
      <c r="N3236"/>
      <c r="P3236" s="9"/>
      <c r="Q3236" s="9"/>
      <c r="U3236" s="8"/>
      <c r="V3236" s="10"/>
      <c r="W3236"/>
      <c r="X3236"/>
      <c r="Z3236" s="8"/>
      <c r="AA3236" s="8"/>
      <c r="AF3236" s="17"/>
      <c r="AG3236" s="17"/>
      <c r="AH3236" s="8"/>
    </row>
    <row r="3237" spans="13:34" x14ac:dyDescent="0.3">
      <c r="M3237" s="12"/>
      <c r="N3237"/>
      <c r="P3237" s="9"/>
      <c r="Q3237" s="9"/>
      <c r="U3237" s="8"/>
      <c r="V3237" s="10"/>
      <c r="W3237"/>
      <c r="X3237"/>
      <c r="Z3237" s="8"/>
      <c r="AA3237" s="8"/>
      <c r="AF3237" s="17"/>
      <c r="AG3237" s="17"/>
      <c r="AH3237" s="8"/>
    </row>
    <row r="3238" spans="13:34" x14ac:dyDescent="0.3">
      <c r="M3238" s="12"/>
      <c r="N3238"/>
      <c r="P3238" s="9"/>
      <c r="Q3238" s="9"/>
      <c r="U3238" s="8"/>
      <c r="V3238" s="10"/>
      <c r="W3238"/>
      <c r="X3238"/>
      <c r="Z3238" s="8"/>
      <c r="AA3238" s="8"/>
      <c r="AF3238" s="17"/>
      <c r="AG3238" s="17"/>
      <c r="AH3238" s="8"/>
    </row>
    <row r="3239" spans="13:34" x14ac:dyDescent="0.3">
      <c r="M3239" s="12"/>
      <c r="N3239"/>
      <c r="P3239" s="9"/>
      <c r="Q3239" s="9"/>
      <c r="U3239" s="8"/>
      <c r="V3239" s="10"/>
      <c r="W3239"/>
      <c r="X3239"/>
      <c r="Z3239" s="8"/>
      <c r="AA3239" s="8"/>
      <c r="AF3239" s="17"/>
      <c r="AG3239" s="17"/>
      <c r="AH3239" s="8"/>
    </row>
    <row r="3240" spans="13:34" x14ac:dyDescent="0.3">
      <c r="M3240" s="12"/>
      <c r="N3240"/>
      <c r="P3240" s="9"/>
      <c r="Q3240" s="9"/>
      <c r="U3240" s="8"/>
      <c r="V3240" s="10"/>
      <c r="W3240"/>
      <c r="X3240"/>
      <c r="Z3240" s="8"/>
      <c r="AA3240" s="8"/>
      <c r="AF3240" s="17"/>
      <c r="AG3240" s="17"/>
      <c r="AH3240" s="8"/>
    </row>
    <row r="3241" spans="13:34" x14ac:dyDescent="0.3">
      <c r="M3241" s="12"/>
      <c r="N3241"/>
      <c r="P3241" s="9"/>
      <c r="Q3241" s="9"/>
      <c r="U3241" s="8"/>
      <c r="V3241" s="10"/>
      <c r="W3241"/>
      <c r="X3241"/>
      <c r="Z3241" s="8"/>
      <c r="AA3241" s="8"/>
      <c r="AF3241" s="17"/>
      <c r="AG3241" s="17"/>
      <c r="AH3241" s="8"/>
    </row>
    <row r="3242" spans="13:34" x14ac:dyDescent="0.3">
      <c r="M3242" s="12"/>
      <c r="N3242"/>
      <c r="P3242" s="9"/>
      <c r="Q3242" s="9"/>
      <c r="U3242" s="8"/>
      <c r="V3242" s="10"/>
      <c r="W3242"/>
      <c r="X3242"/>
      <c r="Z3242" s="8"/>
      <c r="AA3242" s="8"/>
      <c r="AF3242" s="17"/>
      <c r="AG3242" s="17"/>
      <c r="AH3242" s="8"/>
    </row>
    <row r="3243" spans="13:34" x14ac:dyDescent="0.3">
      <c r="M3243" s="12"/>
      <c r="N3243"/>
      <c r="P3243" s="9"/>
      <c r="Q3243" s="9"/>
      <c r="U3243" s="8"/>
      <c r="V3243" s="10"/>
      <c r="W3243"/>
      <c r="X3243"/>
      <c r="Z3243" s="8"/>
      <c r="AA3243" s="8"/>
      <c r="AF3243" s="17"/>
      <c r="AG3243" s="17"/>
      <c r="AH3243" s="8"/>
    </row>
    <row r="3244" spans="13:34" x14ac:dyDescent="0.3">
      <c r="M3244" s="12"/>
      <c r="N3244"/>
      <c r="P3244" s="9"/>
      <c r="Q3244" s="9"/>
      <c r="U3244" s="8"/>
      <c r="V3244" s="10"/>
      <c r="W3244"/>
      <c r="X3244"/>
      <c r="Z3244" s="8"/>
      <c r="AA3244" s="8"/>
      <c r="AF3244" s="17"/>
      <c r="AG3244" s="17"/>
      <c r="AH3244" s="8"/>
    </row>
    <row r="3245" spans="13:34" x14ac:dyDescent="0.3">
      <c r="M3245" s="12"/>
      <c r="N3245"/>
      <c r="P3245" s="9"/>
      <c r="Q3245" s="9"/>
      <c r="U3245" s="8"/>
      <c r="V3245" s="10"/>
      <c r="W3245"/>
      <c r="X3245"/>
      <c r="Z3245" s="8"/>
      <c r="AA3245" s="8"/>
      <c r="AF3245" s="17"/>
      <c r="AG3245" s="17"/>
      <c r="AH3245" s="8"/>
    </row>
    <row r="3246" spans="13:34" x14ac:dyDescent="0.3">
      <c r="M3246" s="12"/>
      <c r="N3246"/>
      <c r="P3246" s="9"/>
      <c r="Q3246" s="9"/>
      <c r="U3246" s="8"/>
      <c r="V3246" s="10"/>
      <c r="W3246"/>
      <c r="X3246"/>
      <c r="Z3246" s="8"/>
      <c r="AA3246" s="8"/>
      <c r="AF3246" s="17"/>
      <c r="AG3246" s="17"/>
      <c r="AH3246" s="8"/>
    </row>
    <row r="3247" spans="13:34" x14ac:dyDescent="0.3">
      <c r="M3247" s="12"/>
      <c r="N3247"/>
      <c r="P3247" s="9"/>
      <c r="Q3247" s="9"/>
      <c r="U3247" s="8"/>
      <c r="V3247" s="10"/>
      <c r="W3247"/>
      <c r="X3247"/>
      <c r="Z3247" s="8"/>
      <c r="AA3247" s="8"/>
      <c r="AF3247" s="17"/>
      <c r="AG3247" s="17"/>
      <c r="AH3247" s="8"/>
    </row>
    <row r="3248" spans="13:34" x14ac:dyDescent="0.3">
      <c r="M3248" s="12"/>
      <c r="N3248"/>
      <c r="P3248" s="9"/>
      <c r="Q3248" s="9"/>
      <c r="U3248" s="8"/>
      <c r="V3248" s="10"/>
      <c r="W3248"/>
      <c r="X3248"/>
      <c r="Z3248" s="8"/>
      <c r="AA3248" s="8"/>
      <c r="AF3248" s="17"/>
      <c r="AG3248" s="17"/>
      <c r="AH3248" s="8"/>
    </row>
    <row r="3249" spans="13:34" x14ac:dyDescent="0.3">
      <c r="M3249" s="12"/>
      <c r="N3249"/>
      <c r="P3249" s="9"/>
      <c r="Q3249" s="9"/>
      <c r="U3249" s="8"/>
      <c r="V3249" s="10"/>
      <c r="W3249"/>
      <c r="X3249"/>
      <c r="Z3249" s="8"/>
      <c r="AA3249" s="8"/>
      <c r="AF3249" s="17"/>
      <c r="AG3249" s="17"/>
      <c r="AH3249" s="8"/>
    </row>
    <row r="3250" spans="13:34" x14ac:dyDescent="0.3">
      <c r="M3250" s="12"/>
      <c r="N3250"/>
      <c r="P3250" s="9"/>
      <c r="Q3250" s="9"/>
      <c r="U3250" s="8"/>
      <c r="V3250" s="10"/>
      <c r="W3250"/>
      <c r="X3250"/>
      <c r="Z3250" s="8"/>
      <c r="AA3250" s="8"/>
      <c r="AF3250" s="17"/>
      <c r="AG3250" s="17"/>
      <c r="AH3250" s="8"/>
    </row>
    <row r="3251" spans="13:34" x14ac:dyDescent="0.3">
      <c r="M3251" s="12"/>
      <c r="N3251"/>
      <c r="P3251" s="9"/>
      <c r="Q3251" s="9"/>
      <c r="U3251" s="8"/>
      <c r="V3251" s="10"/>
      <c r="W3251"/>
      <c r="X3251"/>
      <c r="Z3251" s="8"/>
      <c r="AA3251" s="8"/>
      <c r="AF3251" s="17"/>
      <c r="AG3251" s="17"/>
      <c r="AH3251" s="8"/>
    </row>
    <row r="3252" spans="13:34" x14ac:dyDescent="0.3">
      <c r="M3252" s="12"/>
      <c r="N3252"/>
      <c r="P3252" s="9"/>
      <c r="Q3252" s="9"/>
      <c r="U3252" s="8"/>
      <c r="V3252" s="10"/>
      <c r="W3252"/>
      <c r="X3252"/>
      <c r="Z3252" s="8"/>
      <c r="AA3252" s="8"/>
      <c r="AF3252" s="17"/>
      <c r="AG3252" s="17"/>
      <c r="AH3252" s="8"/>
    </row>
    <row r="3253" spans="13:34" x14ac:dyDescent="0.3">
      <c r="M3253" s="12"/>
      <c r="N3253"/>
      <c r="P3253" s="9"/>
      <c r="Q3253" s="9"/>
      <c r="U3253" s="8"/>
      <c r="V3253" s="10"/>
      <c r="W3253"/>
      <c r="X3253"/>
      <c r="Z3253" s="8"/>
      <c r="AA3253" s="8"/>
      <c r="AF3253" s="17"/>
      <c r="AG3253" s="17"/>
      <c r="AH3253" s="8"/>
    </row>
    <row r="3254" spans="13:34" x14ac:dyDescent="0.3">
      <c r="M3254" s="12"/>
      <c r="N3254"/>
      <c r="P3254" s="9"/>
      <c r="Q3254" s="9"/>
      <c r="U3254" s="8"/>
      <c r="V3254" s="10"/>
      <c r="W3254"/>
      <c r="X3254"/>
      <c r="Z3254" s="8"/>
      <c r="AA3254" s="8"/>
      <c r="AF3254" s="17"/>
      <c r="AG3254" s="17"/>
      <c r="AH3254" s="8"/>
    </row>
    <row r="3255" spans="13:34" x14ac:dyDescent="0.3">
      <c r="M3255" s="12"/>
      <c r="N3255"/>
      <c r="P3255" s="9"/>
      <c r="Q3255" s="9"/>
      <c r="U3255" s="8"/>
      <c r="V3255" s="10"/>
      <c r="W3255"/>
      <c r="X3255"/>
      <c r="Z3255" s="8"/>
      <c r="AA3255" s="8"/>
      <c r="AF3255" s="17"/>
      <c r="AG3255" s="17"/>
      <c r="AH3255" s="8"/>
    </row>
    <row r="3256" spans="13:34" x14ac:dyDescent="0.3">
      <c r="M3256" s="12"/>
      <c r="N3256"/>
      <c r="P3256" s="9"/>
      <c r="Q3256" s="9"/>
      <c r="U3256" s="8"/>
      <c r="V3256" s="10"/>
      <c r="W3256"/>
      <c r="X3256"/>
      <c r="Z3256" s="8"/>
      <c r="AA3256" s="8"/>
      <c r="AF3256" s="17"/>
      <c r="AG3256" s="17"/>
      <c r="AH3256" s="8"/>
    </row>
    <row r="3257" spans="13:34" x14ac:dyDescent="0.3">
      <c r="M3257" s="12"/>
      <c r="N3257"/>
      <c r="P3257" s="9"/>
      <c r="Q3257" s="9"/>
      <c r="U3257" s="8"/>
      <c r="V3257" s="10"/>
      <c r="W3257"/>
      <c r="X3257"/>
      <c r="Z3257" s="8"/>
      <c r="AA3257" s="8"/>
      <c r="AF3257" s="17"/>
      <c r="AG3257" s="17"/>
      <c r="AH3257" s="8"/>
    </row>
    <row r="3258" spans="13:34" x14ac:dyDescent="0.3">
      <c r="M3258" s="12"/>
      <c r="N3258"/>
      <c r="P3258" s="9"/>
      <c r="Q3258" s="9"/>
      <c r="U3258" s="8"/>
      <c r="V3258" s="10"/>
      <c r="W3258"/>
      <c r="X3258"/>
      <c r="Z3258" s="8"/>
      <c r="AA3258" s="8"/>
      <c r="AF3258" s="17"/>
      <c r="AG3258" s="17"/>
      <c r="AH3258" s="8"/>
    </row>
    <row r="3259" spans="13:34" x14ac:dyDescent="0.3">
      <c r="M3259" s="12"/>
      <c r="N3259"/>
      <c r="P3259" s="9"/>
      <c r="Q3259" s="9"/>
      <c r="U3259" s="8"/>
      <c r="V3259" s="10"/>
      <c r="W3259"/>
      <c r="X3259"/>
      <c r="Z3259" s="8"/>
      <c r="AA3259" s="8"/>
      <c r="AF3259" s="17"/>
      <c r="AG3259" s="17"/>
      <c r="AH3259" s="8"/>
    </row>
    <row r="3260" spans="13:34" x14ac:dyDescent="0.3">
      <c r="M3260" s="12"/>
      <c r="N3260"/>
      <c r="P3260" s="9"/>
      <c r="Q3260" s="9"/>
      <c r="U3260" s="8"/>
      <c r="V3260" s="10"/>
      <c r="W3260"/>
      <c r="X3260"/>
      <c r="Z3260" s="8"/>
      <c r="AA3260" s="8"/>
      <c r="AF3260" s="17"/>
      <c r="AG3260" s="17"/>
      <c r="AH3260" s="8"/>
    </row>
    <row r="3261" spans="13:34" x14ac:dyDescent="0.3">
      <c r="M3261" s="12"/>
      <c r="N3261"/>
      <c r="P3261" s="9"/>
      <c r="Q3261" s="9"/>
      <c r="U3261" s="8"/>
      <c r="V3261" s="10"/>
      <c r="W3261"/>
      <c r="X3261"/>
      <c r="Z3261" s="8"/>
      <c r="AA3261" s="8"/>
      <c r="AF3261" s="17"/>
      <c r="AG3261" s="17"/>
      <c r="AH3261" s="8"/>
    </row>
    <row r="3262" spans="13:34" x14ac:dyDescent="0.3">
      <c r="M3262" s="12"/>
      <c r="N3262"/>
      <c r="P3262" s="9"/>
      <c r="Q3262" s="9"/>
      <c r="U3262" s="8"/>
      <c r="V3262" s="10"/>
      <c r="W3262"/>
      <c r="X3262"/>
      <c r="Z3262" s="8"/>
      <c r="AA3262" s="8"/>
      <c r="AF3262" s="17"/>
      <c r="AG3262" s="17"/>
      <c r="AH3262" s="8"/>
    </row>
    <row r="3263" spans="13:34" x14ac:dyDescent="0.3">
      <c r="M3263" s="12"/>
      <c r="N3263"/>
      <c r="P3263" s="9"/>
      <c r="Q3263" s="9"/>
      <c r="U3263" s="8"/>
      <c r="V3263" s="10"/>
      <c r="W3263"/>
      <c r="X3263"/>
      <c r="Z3263" s="8"/>
      <c r="AA3263" s="8"/>
      <c r="AF3263" s="17"/>
      <c r="AG3263" s="17"/>
      <c r="AH3263" s="8"/>
    </row>
    <row r="3264" spans="13:34" x14ac:dyDescent="0.3">
      <c r="M3264" s="12"/>
      <c r="N3264"/>
      <c r="P3264" s="9"/>
      <c r="Q3264" s="9"/>
      <c r="U3264" s="8"/>
      <c r="V3264" s="10"/>
      <c r="W3264"/>
      <c r="X3264"/>
      <c r="Z3264" s="8"/>
      <c r="AA3264" s="8"/>
      <c r="AF3264" s="17"/>
      <c r="AG3264" s="17"/>
      <c r="AH3264" s="8"/>
    </row>
    <row r="3265" spans="13:34" x14ac:dyDescent="0.3">
      <c r="M3265" s="12"/>
      <c r="N3265"/>
      <c r="P3265" s="9"/>
      <c r="Q3265" s="9"/>
      <c r="U3265" s="8"/>
      <c r="V3265" s="10"/>
      <c r="W3265"/>
      <c r="X3265"/>
      <c r="Z3265" s="8"/>
      <c r="AA3265" s="8"/>
      <c r="AF3265" s="17"/>
      <c r="AG3265" s="17"/>
      <c r="AH3265" s="8"/>
    </row>
    <row r="3266" spans="13:34" x14ac:dyDescent="0.3">
      <c r="M3266" s="12"/>
      <c r="N3266"/>
      <c r="P3266" s="9"/>
      <c r="Q3266" s="9"/>
      <c r="U3266" s="8"/>
      <c r="V3266" s="10"/>
      <c r="W3266"/>
      <c r="X3266"/>
      <c r="Z3266" s="8"/>
      <c r="AA3266" s="8"/>
      <c r="AF3266" s="17"/>
      <c r="AG3266" s="17"/>
      <c r="AH3266" s="8"/>
    </row>
    <row r="3267" spans="13:34" x14ac:dyDescent="0.3">
      <c r="M3267" s="12"/>
      <c r="N3267"/>
      <c r="P3267" s="9"/>
      <c r="Q3267" s="9"/>
      <c r="U3267" s="8"/>
      <c r="V3267" s="10"/>
      <c r="W3267"/>
      <c r="X3267"/>
      <c r="Z3267" s="8"/>
      <c r="AA3267" s="8"/>
      <c r="AF3267" s="17"/>
      <c r="AG3267" s="17"/>
      <c r="AH3267" s="8"/>
    </row>
    <row r="3268" spans="13:34" x14ac:dyDescent="0.3">
      <c r="M3268" s="12"/>
      <c r="N3268"/>
      <c r="P3268" s="9"/>
      <c r="Q3268" s="9"/>
      <c r="U3268" s="8"/>
      <c r="V3268" s="10"/>
      <c r="W3268"/>
      <c r="X3268"/>
      <c r="Z3268" s="8"/>
      <c r="AA3268" s="8"/>
      <c r="AF3268" s="17"/>
      <c r="AG3268" s="17"/>
      <c r="AH3268" s="8"/>
    </row>
    <row r="3269" spans="13:34" x14ac:dyDescent="0.3">
      <c r="M3269" s="12"/>
      <c r="N3269"/>
      <c r="P3269" s="9"/>
      <c r="Q3269" s="9"/>
      <c r="U3269" s="8"/>
      <c r="V3269" s="10"/>
      <c r="W3269"/>
      <c r="X3269"/>
      <c r="Z3269" s="8"/>
      <c r="AA3269" s="8"/>
      <c r="AF3269" s="17"/>
      <c r="AG3269" s="17"/>
      <c r="AH3269" s="8"/>
    </row>
    <row r="3270" spans="13:34" x14ac:dyDescent="0.3">
      <c r="M3270" s="12"/>
      <c r="N3270"/>
      <c r="P3270" s="9"/>
      <c r="Q3270" s="9"/>
      <c r="U3270" s="8"/>
      <c r="V3270" s="10"/>
      <c r="W3270"/>
      <c r="X3270"/>
      <c r="Z3270" s="8"/>
      <c r="AA3270" s="8"/>
      <c r="AF3270" s="17"/>
      <c r="AG3270" s="17"/>
      <c r="AH3270" s="8"/>
    </row>
    <row r="3271" spans="13:34" x14ac:dyDescent="0.3">
      <c r="M3271" s="12"/>
      <c r="N3271"/>
      <c r="P3271" s="9"/>
      <c r="Q3271" s="9"/>
      <c r="U3271" s="8"/>
      <c r="V3271" s="10"/>
      <c r="W3271"/>
      <c r="X3271"/>
      <c r="Z3271" s="8"/>
      <c r="AA3271" s="8"/>
      <c r="AF3271" s="17"/>
      <c r="AG3271" s="17"/>
      <c r="AH3271" s="8"/>
    </row>
    <row r="3272" spans="13:34" x14ac:dyDescent="0.3">
      <c r="M3272" s="12"/>
      <c r="N3272"/>
      <c r="P3272" s="9"/>
      <c r="Q3272" s="9"/>
      <c r="U3272" s="8"/>
      <c r="V3272" s="10"/>
      <c r="W3272"/>
      <c r="X3272"/>
      <c r="Z3272" s="8"/>
      <c r="AA3272" s="8"/>
      <c r="AF3272" s="17"/>
      <c r="AG3272" s="17"/>
      <c r="AH3272" s="8"/>
    </row>
    <row r="3273" spans="13:34" x14ac:dyDescent="0.3">
      <c r="M3273" s="12"/>
      <c r="N3273"/>
      <c r="P3273" s="9"/>
      <c r="Q3273" s="9"/>
      <c r="U3273" s="8"/>
      <c r="V3273" s="10"/>
      <c r="W3273"/>
      <c r="X3273"/>
      <c r="Z3273" s="8"/>
      <c r="AA3273" s="8"/>
      <c r="AF3273" s="17"/>
      <c r="AG3273" s="17"/>
      <c r="AH3273" s="8"/>
    </row>
    <row r="3274" spans="13:34" x14ac:dyDescent="0.3">
      <c r="M3274" s="12"/>
      <c r="N3274"/>
      <c r="P3274" s="9"/>
      <c r="Q3274" s="9"/>
      <c r="U3274" s="8"/>
      <c r="V3274" s="10"/>
      <c r="W3274"/>
      <c r="X3274"/>
      <c r="Z3274" s="8"/>
      <c r="AA3274" s="8"/>
      <c r="AF3274" s="17"/>
      <c r="AG3274" s="17"/>
      <c r="AH3274" s="8"/>
    </row>
    <row r="3275" spans="13:34" x14ac:dyDescent="0.3">
      <c r="M3275" s="12"/>
      <c r="N3275"/>
      <c r="P3275" s="9"/>
      <c r="Q3275" s="9"/>
      <c r="U3275" s="8"/>
      <c r="V3275" s="10"/>
      <c r="W3275"/>
      <c r="X3275"/>
      <c r="Z3275" s="8"/>
      <c r="AA3275" s="8"/>
      <c r="AF3275" s="17"/>
      <c r="AG3275" s="17"/>
      <c r="AH3275" s="8"/>
    </row>
    <row r="3276" spans="13:34" x14ac:dyDescent="0.3">
      <c r="M3276" s="12"/>
      <c r="N3276"/>
      <c r="P3276" s="9"/>
      <c r="Q3276" s="9"/>
      <c r="U3276" s="8"/>
      <c r="V3276" s="10"/>
      <c r="W3276"/>
      <c r="X3276"/>
      <c r="Z3276" s="8"/>
      <c r="AA3276" s="8"/>
      <c r="AF3276" s="17"/>
      <c r="AG3276" s="17"/>
      <c r="AH3276" s="8"/>
    </row>
    <row r="3277" spans="13:34" x14ac:dyDescent="0.3">
      <c r="M3277" s="12"/>
      <c r="N3277"/>
      <c r="P3277" s="9"/>
      <c r="Q3277" s="9"/>
      <c r="U3277" s="8"/>
      <c r="V3277" s="10"/>
      <c r="W3277"/>
      <c r="X3277"/>
      <c r="Z3277" s="8"/>
      <c r="AA3277" s="8"/>
      <c r="AF3277" s="17"/>
      <c r="AG3277" s="17"/>
      <c r="AH3277" s="8"/>
    </row>
    <row r="3278" spans="13:34" x14ac:dyDescent="0.3">
      <c r="M3278" s="12"/>
      <c r="N3278"/>
      <c r="P3278" s="9"/>
      <c r="Q3278" s="9"/>
      <c r="U3278" s="8"/>
      <c r="V3278" s="10"/>
      <c r="W3278"/>
      <c r="X3278"/>
      <c r="Z3278" s="8"/>
      <c r="AA3278" s="8"/>
      <c r="AF3278" s="17"/>
      <c r="AG3278" s="17"/>
      <c r="AH3278" s="8"/>
    </row>
    <row r="3279" spans="13:34" x14ac:dyDescent="0.3">
      <c r="M3279" s="12"/>
      <c r="N3279"/>
      <c r="P3279" s="9"/>
      <c r="Q3279" s="9"/>
      <c r="U3279" s="8"/>
      <c r="V3279" s="10"/>
      <c r="W3279"/>
      <c r="X3279"/>
      <c r="Z3279" s="8"/>
      <c r="AA3279" s="8"/>
      <c r="AF3279" s="17"/>
      <c r="AG3279" s="17"/>
      <c r="AH3279" s="8"/>
    </row>
    <row r="3280" spans="13:34" x14ac:dyDescent="0.3">
      <c r="M3280" s="12"/>
      <c r="N3280"/>
      <c r="P3280" s="9"/>
      <c r="Q3280" s="9"/>
      <c r="U3280" s="8"/>
      <c r="V3280" s="10"/>
      <c r="W3280"/>
      <c r="X3280"/>
      <c r="Z3280" s="8"/>
      <c r="AA3280" s="8"/>
      <c r="AF3280" s="17"/>
      <c r="AG3280" s="17"/>
      <c r="AH3280" s="8"/>
    </row>
    <row r="3281" spans="13:34" x14ac:dyDescent="0.3">
      <c r="M3281" s="12"/>
      <c r="N3281"/>
      <c r="P3281" s="9"/>
      <c r="Q3281" s="9"/>
      <c r="U3281" s="8"/>
      <c r="V3281" s="10"/>
      <c r="W3281"/>
      <c r="X3281"/>
      <c r="Z3281" s="8"/>
      <c r="AA3281" s="8"/>
      <c r="AF3281" s="17"/>
      <c r="AG3281" s="17"/>
      <c r="AH3281" s="8"/>
    </row>
    <row r="3282" spans="13:34" x14ac:dyDescent="0.3">
      <c r="M3282" s="12"/>
      <c r="N3282"/>
      <c r="P3282" s="9"/>
      <c r="Q3282" s="9"/>
      <c r="U3282" s="8"/>
      <c r="V3282" s="10"/>
      <c r="W3282"/>
      <c r="X3282"/>
      <c r="Z3282" s="8"/>
      <c r="AA3282" s="8"/>
      <c r="AF3282" s="17"/>
      <c r="AG3282" s="17"/>
      <c r="AH3282" s="8"/>
    </row>
    <row r="3283" spans="13:34" x14ac:dyDescent="0.3">
      <c r="M3283" s="12"/>
      <c r="N3283"/>
      <c r="P3283" s="9"/>
      <c r="Q3283" s="9"/>
      <c r="U3283" s="8"/>
      <c r="V3283" s="10"/>
      <c r="W3283"/>
      <c r="X3283"/>
      <c r="Z3283" s="8"/>
      <c r="AA3283" s="8"/>
      <c r="AF3283" s="17"/>
      <c r="AG3283" s="17"/>
      <c r="AH3283" s="8"/>
    </row>
    <row r="3284" spans="13:34" x14ac:dyDescent="0.3">
      <c r="M3284" s="12"/>
      <c r="N3284"/>
      <c r="P3284" s="9"/>
      <c r="Q3284" s="9"/>
      <c r="U3284" s="8"/>
      <c r="V3284" s="10"/>
      <c r="W3284"/>
      <c r="X3284"/>
      <c r="Z3284" s="8"/>
      <c r="AA3284" s="8"/>
      <c r="AF3284" s="17"/>
      <c r="AG3284" s="17"/>
      <c r="AH3284" s="8"/>
    </row>
    <row r="3285" spans="13:34" x14ac:dyDescent="0.3">
      <c r="M3285" s="12"/>
      <c r="N3285"/>
      <c r="P3285" s="9"/>
      <c r="Q3285" s="9"/>
      <c r="U3285" s="8"/>
      <c r="V3285" s="10"/>
      <c r="W3285"/>
      <c r="X3285"/>
      <c r="Z3285" s="8"/>
      <c r="AA3285" s="8"/>
      <c r="AF3285" s="17"/>
      <c r="AG3285" s="17"/>
      <c r="AH3285" s="8"/>
    </row>
    <row r="3286" spans="13:34" x14ac:dyDescent="0.3">
      <c r="M3286" s="12"/>
      <c r="N3286"/>
      <c r="P3286" s="9"/>
      <c r="Q3286" s="9"/>
      <c r="U3286" s="8"/>
      <c r="V3286" s="10"/>
      <c r="W3286"/>
      <c r="X3286"/>
      <c r="Z3286" s="8"/>
      <c r="AA3286" s="8"/>
      <c r="AF3286" s="17"/>
      <c r="AG3286" s="17"/>
      <c r="AH3286" s="8"/>
    </row>
    <row r="3287" spans="13:34" x14ac:dyDescent="0.3">
      <c r="M3287" s="12"/>
      <c r="N3287"/>
      <c r="P3287" s="9"/>
      <c r="Q3287" s="9"/>
      <c r="U3287" s="8"/>
      <c r="V3287" s="10"/>
      <c r="W3287"/>
      <c r="X3287"/>
      <c r="Z3287" s="8"/>
      <c r="AA3287" s="8"/>
      <c r="AF3287" s="17"/>
      <c r="AG3287" s="17"/>
      <c r="AH3287" s="8"/>
    </row>
    <row r="3288" spans="13:34" x14ac:dyDescent="0.3">
      <c r="M3288" s="12"/>
      <c r="N3288"/>
      <c r="P3288" s="9"/>
      <c r="Q3288" s="9"/>
      <c r="U3288" s="8"/>
      <c r="V3288" s="10"/>
      <c r="W3288"/>
      <c r="X3288"/>
      <c r="Z3288" s="8"/>
      <c r="AA3288" s="8"/>
      <c r="AF3288" s="17"/>
      <c r="AG3288" s="17"/>
      <c r="AH3288" s="8"/>
    </row>
    <row r="3289" spans="13:34" x14ac:dyDescent="0.3">
      <c r="M3289" s="12"/>
      <c r="N3289"/>
      <c r="P3289" s="9"/>
      <c r="Q3289" s="9"/>
      <c r="U3289" s="8"/>
      <c r="V3289" s="10"/>
      <c r="W3289"/>
      <c r="X3289"/>
      <c r="Z3289" s="8"/>
      <c r="AA3289" s="8"/>
      <c r="AF3289" s="17"/>
      <c r="AG3289" s="17"/>
      <c r="AH3289" s="8"/>
    </row>
    <row r="3290" spans="13:34" x14ac:dyDescent="0.3">
      <c r="M3290" s="12"/>
      <c r="N3290"/>
      <c r="P3290" s="9"/>
      <c r="Q3290" s="9"/>
      <c r="U3290" s="8"/>
      <c r="V3290" s="10"/>
      <c r="W3290"/>
      <c r="X3290"/>
      <c r="Z3290" s="8"/>
      <c r="AA3290" s="8"/>
      <c r="AF3290" s="17"/>
      <c r="AG3290" s="17"/>
      <c r="AH3290" s="8"/>
    </row>
    <row r="3291" spans="13:34" x14ac:dyDescent="0.3">
      <c r="M3291" s="12"/>
      <c r="N3291"/>
      <c r="P3291" s="9"/>
      <c r="Q3291" s="9"/>
      <c r="U3291" s="8"/>
      <c r="V3291" s="10"/>
      <c r="W3291"/>
      <c r="X3291"/>
      <c r="Z3291" s="8"/>
      <c r="AA3291" s="8"/>
      <c r="AF3291" s="17"/>
      <c r="AG3291" s="17"/>
      <c r="AH3291" s="8"/>
    </row>
    <row r="3292" spans="13:34" x14ac:dyDescent="0.3">
      <c r="M3292" s="12"/>
      <c r="N3292"/>
      <c r="P3292" s="9"/>
      <c r="Q3292" s="9"/>
      <c r="U3292" s="8"/>
      <c r="V3292" s="10"/>
      <c r="W3292"/>
      <c r="X3292"/>
      <c r="Z3292" s="8"/>
      <c r="AA3292" s="8"/>
      <c r="AF3292" s="17"/>
      <c r="AG3292" s="17"/>
      <c r="AH3292" s="8"/>
    </row>
    <row r="3293" spans="13:34" x14ac:dyDescent="0.3">
      <c r="M3293" s="12"/>
      <c r="N3293"/>
      <c r="P3293" s="9"/>
      <c r="Q3293" s="9"/>
      <c r="U3293" s="8"/>
      <c r="V3293" s="10"/>
      <c r="W3293"/>
      <c r="X3293"/>
      <c r="Z3293" s="8"/>
      <c r="AA3293" s="8"/>
      <c r="AF3293" s="17"/>
      <c r="AG3293" s="17"/>
      <c r="AH3293" s="8"/>
    </row>
    <row r="3294" spans="13:34" x14ac:dyDescent="0.3">
      <c r="M3294" s="12"/>
      <c r="N3294"/>
      <c r="P3294" s="9"/>
      <c r="Q3294" s="9"/>
      <c r="U3294" s="8"/>
      <c r="V3294" s="10"/>
      <c r="W3294"/>
      <c r="X3294"/>
      <c r="Z3294" s="8"/>
      <c r="AA3294" s="8"/>
      <c r="AF3294" s="17"/>
      <c r="AG3294" s="17"/>
      <c r="AH3294" s="8"/>
    </row>
    <row r="3295" spans="13:34" x14ac:dyDescent="0.3">
      <c r="M3295" s="12"/>
      <c r="N3295"/>
      <c r="P3295" s="9"/>
      <c r="Q3295" s="9"/>
      <c r="U3295" s="8"/>
      <c r="V3295" s="10"/>
      <c r="W3295"/>
      <c r="X3295"/>
      <c r="Z3295" s="8"/>
      <c r="AA3295" s="8"/>
      <c r="AF3295" s="17"/>
      <c r="AG3295" s="17"/>
      <c r="AH3295" s="8"/>
    </row>
    <row r="3296" spans="13:34" x14ac:dyDescent="0.3">
      <c r="M3296" s="12"/>
      <c r="N3296"/>
      <c r="P3296" s="9"/>
      <c r="Q3296" s="9"/>
      <c r="U3296" s="8"/>
      <c r="V3296" s="10"/>
      <c r="W3296"/>
      <c r="X3296"/>
      <c r="Z3296" s="8"/>
      <c r="AA3296" s="8"/>
      <c r="AF3296" s="17"/>
      <c r="AG3296" s="17"/>
      <c r="AH3296" s="8"/>
    </row>
    <row r="3297" spans="13:34" x14ac:dyDescent="0.3">
      <c r="M3297" s="12"/>
      <c r="N3297"/>
      <c r="P3297" s="9"/>
      <c r="Q3297" s="9"/>
      <c r="U3297" s="8"/>
      <c r="V3297" s="10"/>
      <c r="W3297"/>
      <c r="X3297"/>
      <c r="Z3297" s="8"/>
      <c r="AA3297" s="8"/>
      <c r="AF3297" s="17"/>
      <c r="AG3297" s="17"/>
      <c r="AH3297" s="8"/>
    </row>
    <row r="3298" spans="13:34" x14ac:dyDescent="0.3">
      <c r="M3298" s="12"/>
      <c r="N3298"/>
      <c r="P3298" s="9"/>
      <c r="Q3298" s="9"/>
      <c r="U3298" s="8"/>
      <c r="V3298" s="10"/>
      <c r="W3298"/>
      <c r="X3298"/>
      <c r="Z3298" s="8"/>
      <c r="AA3298" s="8"/>
      <c r="AF3298" s="17"/>
      <c r="AG3298" s="17"/>
      <c r="AH3298" s="8"/>
    </row>
    <row r="3299" spans="13:34" x14ac:dyDescent="0.3">
      <c r="M3299" s="12"/>
      <c r="N3299"/>
      <c r="P3299" s="9"/>
      <c r="Q3299" s="9"/>
      <c r="U3299" s="8"/>
      <c r="V3299" s="10"/>
      <c r="W3299"/>
      <c r="X3299"/>
      <c r="Z3299" s="8"/>
      <c r="AA3299" s="8"/>
      <c r="AF3299" s="17"/>
      <c r="AG3299" s="17"/>
      <c r="AH3299" s="8"/>
    </row>
    <row r="3300" spans="13:34" x14ac:dyDescent="0.3">
      <c r="M3300" s="12"/>
      <c r="N3300"/>
      <c r="P3300" s="9"/>
      <c r="Q3300" s="9"/>
      <c r="U3300" s="8"/>
      <c r="V3300" s="10"/>
      <c r="W3300"/>
      <c r="X3300"/>
      <c r="Z3300" s="8"/>
      <c r="AA3300" s="8"/>
      <c r="AF3300" s="17"/>
      <c r="AG3300" s="17"/>
      <c r="AH3300" s="8"/>
    </row>
    <row r="3301" spans="13:34" x14ac:dyDescent="0.3">
      <c r="M3301" s="12"/>
      <c r="N3301"/>
      <c r="P3301" s="9"/>
      <c r="Q3301" s="9"/>
      <c r="U3301" s="8"/>
      <c r="V3301" s="10"/>
      <c r="W3301"/>
      <c r="X3301"/>
      <c r="Z3301" s="8"/>
      <c r="AA3301" s="8"/>
      <c r="AF3301" s="17"/>
      <c r="AG3301" s="17"/>
      <c r="AH3301" s="8"/>
    </row>
    <row r="3302" spans="13:34" x14ac:dyDescent="0.3">
      <c r="M3302" s="12"/>
      <c r="N3302"/>
      <c r="P3302" s="9"/>
      <c r="Q3302" s="9"/>
      <c r="U3302" s="8"/>
      <c r="V3302" s="10"/>
      <c r="W3302"/>
      <c r="X3302"/>
      <c r="Z3302" s="8"/>
      <c r="AA3302" s="8"/>
      <c r="AF3302" s="17"/>
      <c r="AG3302" s="17"/>
      <c r="AH3302" s="8"/>
    </row>
    <row r="3303" spans="13:34" x14ac:dyDescent="0.3">
      <c r="M3303" s="12"/>
      <c r="N3303"/>
      <c r="P3303" s="9"/>
      <c r="Q3303" s="9"/>
      <c r="U3303" s="8"/>
      <c r="V3303" s="10"/>
      <c r="W3303"/>
      <c r="X3303"/>
      <c r="Z3303" s="8"/>
      <c r="AA3303" s="8"/>
      <c r="AF3303" s="17"/>
      <c r="AG3303" s="17"/>
      <c r="AH3303" s="8"/>
    </row>
    <row r="3304" spans="13:34" x14ac:dyDescent="0.3">
      <c r="M3304" s="12"/>
      <c r="N3304"/>
      <c r="P3304" s="9"/>
      <c r="Q3304" s="9"/>
      <c r="U3304" s="8"/>
      <c r="V3304" s="10"/>
      <c r="W3304"/>
      <c r="X3304"/>
      <c r="Z3304" s="8"/>
      <c r="AA3304" s="8"/>
      <c r="AF3304" s="17"/>
      <c r="AG3304" s="17"/>
      <c r="AH3304" s="8"/>
    </row>
    <row r="3305" spans="13:34" x14ac:dyDescent="0.3">
      <c r="M3305" s="12"/>
      <c r="N3305"/>
      <c r="P3305" s="9"/>
      <c r="Q3305" s="9"/>
      <c r="U3305" s="8"/>
      <c r="V3305" s="10"/>
      <c r="W3305"/>
      <c r="X3305"/>
      <c r="Z3305" s="8"/>
      <c r="AA3305" s="8"/>
      <c r="AF3305" s="17"/>
      <c r="AG3305" s="17"/>
      <c r="AH3305" s="8"/>
    </row>
    <row r="3306" spans="13:34" x14ac:dyDescent="0.3">
      <c r="M3306" s="12"/>
      <c r="N3306"/>
      <c r="P3306" s="9"/>
      <c r="Q3306" s="9"/>
      <c r="U3306" s="8"/>
      <c r="V3306" s="10"/>
      <c r="W3306"/>
      <c r="X3306"/>
      <c r="Z3306" s="8"/>
      <c r="AA3306" s="8"/>
      <c r="AF3306" s="17"/>
      <c r="AG3306" s="17"/>
      <c r="AH3306" s="8"/>
    </row>
    <row r="3307" spans="13:34" x14ac:dyDescent="0.3">
      <c r="M3307" s="12"/>
      <c r="N3307"/>
      <c r="P3307" s="9"/>
      <c r="Q3307" s="9"/>
      <c r="U3307" s="8"/>
      <c r="V3307" s="10"/>
      <c r="W3307"/>
      <c r="X3307"/>
      <c r="Z3307" s="8"/>
      <c r="AA3307" s="8"/>
      <c r="AF3307" s="17"/>
      <c r="AG3307" s="17"/>
      <c r="AH3307" s="8"/>
    </row>
    <row r="3308" spans="13:34" x14ac:dyDescent="0.3">
      <c r="M3308" s="12"/>
      <c r="N3308"/>
      <c r="P3308" s="9"/>
      <c r="Q3308" s="9"/>
      <c r="U3308" s="8"/>
      <c r="V3308" s="10"/>
      <c r="W3308"/>
      <c r="X3308"/>
      <c r="Z3308" s="8"/>
      <c r="AA3308" s="8"/>
      <c r="AF3308" s="17"/>
      <c r="AG3308" s="17"/>
      <c r="AH3308" s="8"/>
    </row>
    <row r="3309" spans="13:34" x14ac:dyDescent="0.3">
      <c r="M3309" s="12"/>
      <c r="N3309"/>
      <c r="P3309" s="9"/>
      <c r="Q3309" s="9"/>
      <c r="U3309" s="8"/>
      <c r="V3309" s="10"/>
      <c r="W3309"/>
      <c r="X3309"/>
      <c r="Z3309" s="8"/>
      <c r="AA3309" s="8"/>
      <c r="AF3309" s="17"/>
      <c r="AG3309" s="17"/>
      <c r="AH3309" s="8"/>
    </row>
    <row r="3310" spans="13:34" x14ac:dyDescent="0.3">
      <c r="M3310" s="12"/>
      <c r="N3310"/>
      <c r="P3310" s="9"/>
      <c r="Q3310" s="9"/>
      <c r="U3310" s="8"/>
      <c r="V3310" s="10"/>
      <c r="W3310"/>
      <c r="X3310"/>
      <c r="Z3310" s="8"/>
      <c r="AA3310" s="8"/>
      <c r="AF3310" s="17"/>
      <c r="AG3310" s="17"/>
      <c r="AH3310" s="8"/>
    </row>
    <row r="3311" spans="13:34" x14ac:dyDescent="0.3">
      <c r="M3311" s="12"/>
      <c r="N3311"/>
      <c r="P3311" s="9"/>
      <c r="Q3311" s="9"/>
      <c r="U3311" s="8"/>
      <c r="V3311" s="10"/>
      <c r="W3311"/>
      <c r="X3311"/>
      <c r="Z3311" s="8"/>
      <c r="AA3311" s="8"/>
      <c r="AF3311" s="17"/>
      <c r="AG3311" s="17"/>
      <c r="AH3311" s="8"/>
    </row>
    <row r="3312" spans="13:34" x14ac:dyDescent="0.3">
      <c r="M3312" s="12"/>
      <c r="N3312"/>
      <c r="P3312" s="9"/>
      <c r="Q3312" s="9"/>
      <c r="U3312" s="8"/>
      <c r="V3312" s="10"/>
      <c r="W3312"/>
      <c r="X3312"/>
      <c r="Z3312" s="8"/>
      <c r="AA3312" s="8"/>
      <c r="AF3312" s="17"/>
      <c r="AG3312" s="17"/>
      <c r="AH3312" s="8"/>
    </row>
    <row r="3313" spans="13:34" x14ac:dyDescent="0.3">
      <c r="M3313" s="12"/>
      <c r="N3313"/>
      <c r="P3313" s="9"/>
      <c r="Q3313" s="9"/>
      <c r="U3313" s="8"/>
      <c r="V3313" s="10"/>
      <c r="W3313"/>
      <c r="X3313"/>
      <c r="Z3313" s="8"/>
      <c r="AA3313" s="8"/>
      <c r="AF3313" s="17"/>
      <c r="AG3313" s="17"/>
      <c r="AH3313" s="8"/>
    </row>
    <row r="3314" spans="13:34" x14ac:dyDescent="0.3">
      <c r="M3314" s="12"/>
      <c r="N3314"/>
      <c r="P3314" s="9"/>
      <c r="Q3314" s="9"/>
      <c r="U3314" s="8"/>
      <c r="V3314" s="10"/>
      <c r="W3314"/>
      <c r="X3314"/>
      <c r="Z3314" s="8"/>
      <c r="AA3314" s="8"/>
      <c r="AF3314" s="17"/>
      <c r="AG3314" s="17"/>
      <c r="AH3314" s="8"/>
    </row>
    <row r="3315" spans="13:34" x14ac:dyDescent="0.3">
      <c r="M3315" s="12"/>
      <c r="N3315"/>
      <c r="P3315" s="9"/>
      <c r="Q3315" s="9"/>
      <c r="U3315" s="8"/>
      <c r="V3315" s="10"/>
      <c r="W3315"/>
      <c r="X3315"/>
      <c r="Z3315" s="8"/>
      <c r="AA3315" s="8"/>
      <c r="AF3315" s="17"/>
      <c r="AG3315" s="17"/>
      <c r="AH3315" s="8"/>
    </row>
    <row r="3316" spans="13:34" x14ac:dyDescent="0.3">
      <c r="M3316" s="12"/>
      <c r="N3316"/>
      <c r="P3316" s="9"/>
      <c r="Q3316" s="9"/>
      <c r="U3316" s="8"/>
      <c r="V3316" s="10"/>
      <c r="W3316"/>
      <c r="X3316"/>
      <c r="Z3316" s="8"/>
      <c r="AA3316" s="8"/>
      <c r="AF3316" s="17"/>
      <c r="AG3316" s="17"/>
      <c r="AH3316" s="8"/>
    </row>
    <row r="3317" spans="13:34" x14ac:dyDescent="0.3">
      <c r="M3317" s="12"/>
      <c r="N3317"/>
      <c r="P3317" s="9"/>
      <c r="Q3317" s="9"/>
      <c r="U3317" s="8"/>
      <c r="V3317" s="10"/>
      <c r="W3317"/>
      <c r="X3317"/>
      <c r="Z3317" s="8"/>
      <c r="AA3317" s="8"/>
      <c r="AF3317" s="17"/>
      <c r="AG3317" s="17"/>
      <c r="AH3317" s="8"/>
    </row>
    <row r="3318" spans="13:34" x14ac:dyDescent="0.3">
      <c r="M3318" s="12"/>
      <c r="N3318"/>
      <c r="P3318" s="9"/>
      <c r="Q3318" s="9"/>
      <c r="U3318" s="8"/>
      <c r="V3318" s="10"/>
      <c r="W3318"/>
      <c r="X3318"/>
      <c r="Z3318" s="8"/>
      <c r="AA3318" s="8"/>
      <c r="AF3318" s="17"/>
      <c r="AG3318" s="17"/>
      <c r="AH3318" s="8"/>
    </row>
    <row r="3319" spans="13:34" x14ac:dyDescent="0.3">
      <c r="M3319" s="12"/>
      <c r="N3319"/>
      <c r="P3319" s="9"/>
      <c r="Q3319" s="9"/>
      <c r="U3319" s="8"/>
      <c r="V3319" s="10"/>
      <c r="W3319"/>
      <c r="X3319"/>
      <c r="Z3319" s="8"/>
      <c r="AA3319" s="8"/>
      <c r="AF3319" s="17"/>
      <c r="AG3319" s="17"/>
      <c r="AH3319" s="8"/>
    </row>
    <row r="3320" spans="13:34" x14ac:dyDescent="0.3">
      <c r="M3320" s="12"/>
      <c r="N3320"/>
      <c r="P3320" s="9"/>
      <c r="Q3320" s="9"/>
      <c r="U3320" s="8"/>
      <c r="V3320" s="10"/>
      <c r="W3320"/>
      <c r="X3320"/>
      <c r="Z3320" s="8"/>
      <c r="AA3320" s="8"/>
      <c r="AF3320" s="17"/>
      <c r="AG3320" s="17"/>
      <c r="AH3320" s="8"/>
    </row>
    <row r="3321" spans="13:34" x14ac:dyDescent="0.3">
      <c r="M3321" s="12"/>
      <c r="N3321"/>
      <c r="P3321" s="9"/>
      <c r="Q3321" s="9"/>
      <c r="U3321" s="8"/>
      <c r="V3321" s="10"/>
      <c r="W3321"/>
      <c r="X3321"/>
      <c r="Z3321" s="8"/>
      <c r="AA3321" s="8"/>
      <c r="AF3321" s="17"/>
      <c r="AG3321" s="17"/>
      <c r="AH3321" s="8"/>
    </row>
    <row r="3322" spans="13:34" x14ac:dyDescent="0.3">
      <c r="M3322" s="12"/>
      <c r="N3322"/>
      <c r="P3322" s="9"/>
      <c r="Q3322" s="9"/>
      <c r="U3322" s="8"/>
      <c r="V3322" s="10"/>
      <c r="W3322"/>
      <c r="X3322"/>
      <c r="Z3322" s="8"/>
      <c r="AA3322" s="8"/>
      <c r="AF3322" s="17"/>
      <c r="AG3322" s="17"/>
      <c r="AH3322" s="8"/>
    </row>
    <row r="3323" spans="13:34" x14ac:dyDescent="0.3">
      <c r="M3323" s="12"/>
      <c r="N3323"/>
      <c r="P3323" s="9"/>
      <c r="Q3323" s="9"/>
      <c r="U3323" s="8"/>
      <c r="V3323" s="10"/>
      <c r="W3323"/>
      <c r="X3323"/>
      <c r="Z3323" s="8"/>
      <c r="AA3323" s="8"/>
      <c r="AF3323" s="17"/>
      <c r="AG3323" s="17"/>
      <c r="AH3323" s="8"/>
    </row>
    <row r="3324" spans="13:34" x14ac:dyDescent="0.3">
      <c r="M3324" s="12"/>
      <c r="N3324"/>
      <c r="P3324" s="9"/>
      <c r="Q3324" s="9"/>
      <c r="U3324" s="8"/>
      <c r="V3324" s="10"/>
      <c r="W3324"/>
      <c r="X3324"/>
      <c r="Z3324" s="8"/>
      <c r="AA3324" s="8"/>
      <c r="AF3324" s="17"/>
      <c r="AG3324" s="17"/>
      <c r="AH3324" s="8"/>
    </row>
    <row r="3325" spans="13:34" x14ac:dyDescent="0.3">
      <c r="M3325" s="12"/>
      <c r="N3325"/>
      <c r="P3325" s="9"/>
      <c r="Q3325" s="9"/>
      <c r="U3325" s="8"/>
      <c r="V3325" s="10"/>
      <c r="W3325"/>
      <c r="X3325"/>
      <c r="Z3325" s="8"/>
      <c r="AA3325" s="8"/>
      <c r="AF3325" s="17"/>
      <c r="AG3325" s="17"/>
      <c r="AH3325" s="8"/>
    </row>
    <row r="3326" spans="13:34" x14ac:dyDescent="0.3">
      <c r="M3326" s="12"/>
      <c r="N3326"/>
      <c r="P3326" s="9"/>
      <c r="Q3326" s="9"/>
      <c r="U3326" s="8"/>
      <c r="V3326" s="10"/>
      <c r="W3326"/>
      <c r="X3326"/>
      <c r="Z3326" s="8"/>
      <c r="AA3326" s="8"/>
      <c r="AF3326" s="17"/>
      <c r="AG3326" s="17"/>
      <c r="AH3326" s="8"/>
    </row>
    <row r="3327" spans="13:34" x14ac:dyDescent="0.3">
      <c r="M3327" s="12"/>
      <c r="N3327"/>
      <c r="P3327" s="9"/>
      <c r="Q3327" s="9"/>
      <c r="U3327" s="8"/>
      <c r="V3327" s="10"/>
      <c r="W3327"/>
      <c r="X3327"/>
      <c r="Z3327" s="8"/>
      <c r="AA3327" s="8"/>
      <c r="AF3327" s="17"/>
      <c r="AG3327" s="17"/>
      <c r="AH3327" s="8"/>
    </row>
    <row r="3328" spans="13:34" x14ac:dyDescent="0.3">
      <c r="M3328" s="12"/>
      <c r="N3328"/>
      <c r="P3328" s="9"/>
      <c r="Q3328" s="9"/>
      <c r="U3328" s="8"/>
      <c r="V3328" s="10"/>
      <c r="W3328"/>
      <c r="X3328"/>
      <c r="Z3328" s="8"/>
      <c r="AA3328" s="8"/>
      <c r="AF3328" s="17"/>
      <c r="AG3328" s="17"/>
      <c r="AH3328" s="8"/>
    </row>
    <row r="3329" spans="13:34" x14ac:dyDescent="0.3">
      <c r="M3329" s="12"/>
      <c r="N3329"/>
      <c r="P3329" s="9"/>
      <c r="Q3329" s="9"/>
      <c r="U3329" s="8"/>
      <c r="V3329" s="10"/>
      <c r="W3329"/>
      <c r="X3329"/>
      <c r="Z3329" s="8"/>
      <c r="AA3329" s="8"/>
      <c r="AF3329" s="17"/>
      <c r="AG3329" s="17"/>
      <c r="AH3329" s="8"/>
    </row>
    <row r="3330" spans="13:34" x14ac:dyDescent="0.3">
      <c r="M3330" s="12"/>
      <c r="N3330"/>
      <c r="P3330" s="9"/>
      <c r="Q3330" s="9"/>
      <c r="U3330" s="8"/>
      <c r="V3330" s="10"/>
      <c r="W3330"/>
      <c r="X3330"/>
      <c r="Z3330" s="8"/>
      <c r="AA3330" s="8"/>
      <c r="AF3330" s="17"/>
      <c r="AG3330" s="17"/>
      <c r="AH3330" s="8"/>
    </row>
    <row r="3331" spans="13:34" x14ac:dyDescent="0.3">
      <c r="M3331" s="12"/>
      <c r="N3331"/>
      <c r="P3331" s="9"/>
      <c r="Q3331" s="9"/>
      <c r="U3331" s="8"/>
      <c r="V3331" s="10"/>
      <c r="W3331"/>
      <c r="X3331"/>
      <c r="Z3331" s="8"/>
      <c r="AA3331" s="8"/>
      <c r="AF3331" s="17"/>
      <c r="AG3331" s="17"/>
      <c r="AH3331" s="8"/>
    </row>
    <row r="3332" spans="13:34" x14ac:dyDescent="0.3">
      <c r="M3332" s="12"/>
      <c r="N3332"/>
      <c r="P3332" s="9"/>
      <c r="Q3332" s="9"/>
      <c r="U3332" s="8"/>
      <c r="V3332" s="10"/>
      <c r="W3332"/>
      <c r="X3332"/>
      <c r="Z3332" s="8"/>
      <c r="AA3332" s="8"/>
      <c r="AF3332" s="17"/>
      <c r="AG3332" s="17"/>
      <c r="AH3332" s="8"/>
    </row>
    <row r="3333" spans="13:34" x14ac:dyDescent="0.3">
      <c r="M3333" s="12"/>
      <c r="N3333"/>
      <c r="P3333" s="9"/>
      <c r="Q3333" s="9"/>
      <c r="U3333" s="8"/>
      <c r="V3333" s="10"/>
      <c r="W3333"/>
      <c r="X3333"/>
      <c r="Z3333" s="8"/>
      <c r="AA3333" s="8"/>
      <c r="AF3333" s="17"/>
      <c r="AG3333" s="17"/>
      <c r="AH3333" s="8"/>
    </row>
    <row r="3334" spans="13:34" x14ac:dyDescent="0.3">
      <c r="M3334" s="12"/>
      <c r="N3334"/>
      <c r="P3334" s="9"/>
      <c r="Q3334" s="9"/>
      <c r="U3334" s="8"/>
      <c r="V3334" s="10"/>
      <c r="W3334"/>
      <c r="X3334"/>
      <c r="Z3334" s="8"/>
      <c r="AA3334" s="8"/>
      <c r="AF3334" s="17"/>
      <c r="AG3334" s="17"/>
      <c r="AH3334" s="8"/>
    </row>
    <row r="3335" spans="13:34" x14ac:dyDescent="0.3">
      <c r="M3335" s="12"/>
      <c r="N3335"/>
      <c r="P3335" s="9"/>
      <c r="Q3335" s="9"/>
      <c r="U3335" s="8"/>
      <c r="V3335" s="10"/>
      <c r="W3335"/>
      <c r="X3335"/>
      <c r="Z3335" s="8"/>
      <c r="AA3335" s="8"/>
      <c r="AF3335" s="17"/>
      <c r="AG3335" s="17"/>
      <c r="AH3335" s="8"/>
    </row>
    <row r="3336" spans="13:34" x14ac:dyDescent="0.3">
      <c r="M3336" s="12"/>
      <c r="N3336"/>
      <c r="P3336" s="9"/>
      <c r="Q3336" s="9"/>
      <c r="U3336" s="8"/>
      <c r="V3336" s="10"/>
      <c r="W3336"/>
      <c r="X3336"/>
      <c r="Z3336" s="8"/>
      <c r="AA3336" s="8"/>
      <c r="AF3336" s="17"/>
      <c r="AG3336" s="17"/>
      <c r="AH3336" s="8"/>
    </row>
    <row r="3337" spans="13:34" x14ac:dyDescent="0.3">
      <c r="M3337" s="12"/>
      <c r="N3337"/>
      <c r="P3337" s="9"/>
      <c r="Q3337" s="9"/>
      <c r="U3337" s="8"/>
      <c r="V3337" s="10"/>
      <c r="W3337"/>
      <c r="X3337"/>
      <c r="Z3337" s="8"/>
      <c r="AA3337" s="8"/>
      <c r="AF3337" s="17"/>
      <c r="AG3337" s="17"/>
      <c r="AH3337" s="8"/>
    </row>
    <row r="3338" spans="13:34" x14ac:dyDescent="0.3">
      <c r="M3338" s="12"/>
      <c r="N3338"/>
      <c r="P3338" s="9"/>
      <c r="Q3338" s="9"/>
      <c r="U3338" s="8"/>
      <c r="V3338" s="10"/>
      <c r="W3338"/>
      <c r="X3338"/>
      <c r="Z3338" s="8"/>
      <c r="AA3338" s="8"/>
      <c r="AF3338" s="17"/>
      <c r="AG3338" s="17"/>
      <c r="AH3338" s="8"/>
    </row>
    <row r="3339" spans="13:34" x14ac:dyDescent="0.3">
      <c r="M3339" s="12"/>
      <c r="N3339"/>
      <c r="P3339" s="9"/>
      <c r="Q3339" s="9"/>
      <c r="U3339" s="8"/>
      <c r="V3339" s="10"/>
      <c r="W3339"/>
      <c r="X3339"/>
      <c r="Z3339" s="8"/>
      <c r="AA3339" s="8"/>
      <c r="AF3339" s="17"/>
      <c r="AG3339" s="17"/>
      <c r="AH3339" s="8"/>
    </row>
    <row r="3340" spans="13:34" x14ac:dyDescent="0.3">
      <c r="M3340" s="12"/>
      <c r="N3340"/>
      <c r="P3340" s="9"/>
      <c r="Q3340" s="9"/>
      <c r="U3340" s="8"/>
      <c r="V3340" s="10"/>
      <c r="W3340"/>
      <c r="X3340"/>
      <c r="Z3340" s="8"/>
      <c r="AA3340" s="8"/>
      <c r="AF3340" s="17"/>
      <c r="AG3340" s="17"/>
      <c r="AH3340" s="8"/>
    </row>
    <row r="3341" spans="13:34" x14ac:dyDescent="0.3">
      <c r="M3341" s="12"/>
      <c r="N3341"/>
      <c r="P3341" s="9"/>
      <c r="Q3341" s="9"/>
      <c r="U3341" s="8"/>
      <c r="V3341" s="10"/>
      <c r="W3341"/>
      <c r="X3341"/>
      <c r="Z3341" s="8"/>
      <c r="AA3341" s="8"/>
      <c r="AF3341" s="17"/>
      <c r="AG3341" s="17"/>
      <c r="AH3341" s="8"/>
    </row>
    <row r="3342" spans="13:34" x14ac:dyDescent="0.3">
      <c r="M3342" s="12"/>
      <c r="N3342"/>
      <c r="P3342" s="9"/>
      <c r="Q3342" s="9"/>
      <c r="U3342" s="8"/>
      <c r="V3342" s="10"/>
      <c r="W3342"/>
      <c r="X3342"/>
      <c r="Z3342" s="8"/>
      <c r="AA3342" s="8"/>
      <c r="AF3342" s="17"/>
      <c r="AG3342" s="17"/>
      <c r="AH3342" s="8"/>
    </row>
    <row r="3343" spans="13:34" x14ac:dyDescent="0.3">
      <c r="M3343" s="12"/>
      <c r="N3343"/>
      <c r="P3343" s="9"/>
      <c r="Q3343" s="9"/>
      <c r="U3343" s="8"/>
      <c r="V3343" s="10"/>
      <c r="W3343"/>
      <c r="X3343"/>
      <c r="Z3343" s="8"/>
      <c r="AA3343" s="8"/>
      <c r="AF3343" s="17"/>
      <c r="AG3343" s="17"/>
      <c r="AH3343" s="8"/>
    </row>
    <row r="3344" spans="13:34" x14ac:dyDescent="0.3">
      <c r="M3344" s="12"/>
      <c r="N3344"/>
      <c r="P3344" s="9"/>
      <c r="Q3344" s="9"/>
      <c r="U3344" s="8"/>
      <c r="V3344" s="10"/>
      <c r="W3344"/>
      <c r="X3344"/>
      <c r="Z3344" s="8"/>
      <c r="AA3344" s="8"/>
      <c r="AF3344" s="17"/>
      <c r="AG3344" s="17"/>
      <c r="AH3344" s="8"/>
    </row>
    <row r="3345" spans="13:34" x14ac:dyDescent="0.3">
      <c r="M3345" s="12"/>
      <c r="N3345"/>
      <c r="P3345" s="9"/>
      <c r="Q3345" s="9"/>
      <c r="U3345" s="8"/>
      <c r="V3345" s="10"/>
      <c r="W3345"/>
      <c r="X3345"/>
      <c r="Z3345" s="8"/>
      <c r="AA3345" s="8"/>
      <c r="AF3345" s="17"/>
      <c r="AG3345" s="17"/>
      <c r="AH3345" s="8"/>
    </row>
    <row r="3346" spans="13:34" x14ac:dyDescent="0.3">
      <c r="M3346" s="12"/>
      <c r="N3346"/>
      <c r="P3346" s="9"/>
      <c r="Q3346" s="9"/>
      <c r="U3346" s="8"/>
      <c r="V3346" s="10"/>
      <c r="W3346"/>
      <c r="X3346"/>
      <c r="Z3346" s="8"/>
      <c r="AA3346" s="8"/>
      <c r="AF3346" s="17"/>
      <c r="AG3346" s="17"/>
      <c r="AH3346" s="8"/>
    </row>
    <row r="3347" spans="13:34" x14ac:dyDescent="0.3">
      <c r="M3347" s="12"/>
      <c r="N3347"/>
      <c r="P3347" s="9"/>
      <c r="Q3347" s="9"/>
      <c r="U3347" s="8"/>
      <c r="V3347" s="10"/>
      <c r="W3347"/>
      <c r="X3347"/>
      <c r="Z3347" s="8"/>
      <c r="AA3347" s="8"/>
      <c r="AF3347" s="17"/>
      <c r="AG3347" s="17"/>
      <c r="AH3347" s="8"/>
    </row>
    <row r="3348" spans="13:34" x14ac:dyDescent="0.3">
      <c r="M3348" s="12"/>
      <c r="N3348"/>
      <c r="P3348" s="9"/>
      <c r="Q3348" s="9"/>
      <c r="U3348" s="8"/>
      <c r="V3348" s="10"/>
      <c r="W3348"/>
      <c r="X3348"/>
      <c r="Z3348" s="8"/>
      <c r="AA3348" s="8"/>
      <c r="AF3348" s="17"/>
      <c r="AG3348" s="17"/>
      <c r="AH3348" s="8"/>
    </row>
    <row r="3349" spans="13:34" x14ac:dyDescent="0.3">
      <c r="M3349" s="12"/>
      <c r="N3349"/>
      <c r="P3349" s="9"/>
      <c r="Q3349" s="9"/>
      <c r="U3349" s="8"/>
      <c r="V3349" s="10"/>
      <c r="W3349"/>
      <c r="X3349"/>
      <c r="Z3349" s="8"/>
      <c r="AA3349" s="8"/>
      <c r="AF3349" s="17"/>
      <c r="AG3349" s="17"/>
      <c r="AH3349" s="8"/>
    </row>
    <row r="3350" spans="13:34" x14ac:dyDescent="0.3">
      <c r="M3350" s="12"/>
      <c r="N3350"/>
      <c r="P3350" s="9"/>
      <c r="Q3350" s="9"/>
      <c r="U3350" s="8"/>
      <c r="V3350" s="10"/>
      <c r="W3350"/>
      <c r="X3350"/>
      <c r="Z3350" s="8"/>
      <c r="AA3350" s="8"/>
      <c r="AF3350" s="17"/>
      <c r="AG3350" s="17"/>
      <c r="AH3350" s="8"/>
    </row>
    <row r="3351" spans="13:34" x14ac:dyDescent="0.3">
      <c r="M3351" s="12"/>
      <c r="N3351"/>
      <c r="P3351" s="9"/>
      <c r="Q3351" s="9"/>
      <c r="U3351" s="8"/>
      <c r="V3351" s="10"/>
      <c r="W3351"/>
      <c r="X3351"/>
      <c r="Z3351" s="8"/>
      <c r="AA3351" s="8"/>
      <c r="AF3351" s="17"/>
      <c r="AG3351" s="17"/>
      <c r="AH3351" s="8"/>
    </row>
    <row r="3352" spans="13:34" x14ac:dyDescent="0.3">
      <c r="M3352" s="12"/>
      <c r="N3352"/>
      <c r="P3352" s="9"/>
      <c r="Q3352" s="9"/>
      <c r="U3352" s="8"/>
      <c r="V3352" s="10"/>
      <c r="W3352"/>
      <c r="X3352"/>
      <c r="Z3352" s="8"/>
      <c r="AA3352" s="8"/>
      <c r="AF3352" s="17"/>
      <c r="AG3352" s="17"/>
      <c r="AH3352" s="8"/>
    </row>
    <row r="3353" spans="13:34" x14ac:dyDescent="0.3">
      <c r="M3353" s="12"/>
      <c r="N3353"/>
      <c r="P3353" s="9"/>
      <c r="Q3353" s="9"/>
      <c r="U3353" s="8"/>
      <c r="V3353" s="10"/>
      <c r="W3353"/>
      <c r="X3353"/>
      <c r="Z3353" s="8"/>
      <c r="AA3353" s="8"/>
      <c r="AF3353" s="17"/>
      <c r="AG3353" s="17"/>
      <c r="AH3353" s="8"/>
    </row>
    <row r="3354" spans="13:34" x14ac:dyDescent="0.3">
      <c r="M3354" s="12"/>
      <c r="N3354"/>
      <c r="P3354" s="9"/>
      <c r="Q3354" s="9"/>
      <c r="U3354" s="8"/>
      <c r="V3354" s="10"/>
      <c r="W3354"/>
      <c r="X3354"/>
      <c r="Z3354" s="8"/>
      <c r="AA3354" s="8"/>
      <c r="AF3354" s="17"/>
      <c r="AG3354" s="17"/>
      <c r="AH3354" s="8"/>
    </row>
    <row r="3355" spans="13:34" x14ac:dyDescent="0.3">
      <c r="M3355" s="12"/>
      <c r="N3355"/>
      <c r="P3355" s="9"/>
      <c r="Q3355" s="9"/>
      <c r="U3355" s="8"/>
      <c r="V3355" s="10"/>
      <c r="W3355"/>
      <c r="X3355"/>
      <c r="Z3355" s="8"/>
      <c r="AA3355" s="8"/>
      <c r="AF3355" s="17"/>
      <c r="AG3355" s="17"/>
      <c r="AH3355" s="8"/>
    </row>
    <row r="3356" spans="13:34" x14ac:dyDescent="0.3">
      <c r="M3356" s="12"/>
      <c r="N3356"/>
      <c r="P3356" s="9"/>
      <c r="Q3356" s="9"/>
      <c r="U3356" s="8"/>
      <c r="V3356" s="10"/>
      <c r="W3356"/>
      <c r="X3356"/>
      <c r="Z3356" s="8"/>
      <c r="AA3356" s="8"/>
      <c r="AF3356" s="17"/>
      <c r="AG3356" s="17"/>
      <c r="AH3356" s="8"/>
    </row>
    <row r="3357" spans="13:34" x14ac:dyDescent="0.3">
      <c r="M3357" s="12"/>
      <c r="N3357"/>
      <c r="P3357" s="9"/>
      <c r="Q3357" s="9"/>
      <c r="U3357" s="8"/>
      <c r="V3357" s="10"/>
      <c r="W3357"/>
      <c r="X3357"/>
      <c r="Z3357" s="8"/>
      <c r="AA3357" s="8"/>
      <c r="AF3357" s="17"/>
      <c r="AG3357" s="17"/>
      <c r="AH3357" s="8"/>
    </row>
    <row r="3358" spans="13:34" x14ac:dyDescent="0.3">
      <c r="M3358" s="12"/>
      <c r="N3358"/>
      <c r="P3358" s="9"/>
      <c r="Q3358" s="9"/>
      <c r="U3358" s="8"/>
      <c r="V3358" s="10"/>
      <c r="W3358"/>
      <c r="X3358"/>
      <c r="Z3358" s="8"/>
      <c r="AA3358" s="8"/>
      <c r="AF3358" s="17"/>
      <c r="AG3358" s="17"/>
      <c r="AH3358" s="8"/>
    </row>
    <row r="3359" spans="13:34" x14ac:dyDescent="0.3">
      <c r="M3359" s="12"/>
      <c r="N3359"/>
      <c r="P3359" s="9"/>
      <c r="Q3359" s="9"/>
      <c r="U3359" s="8"/>
      <c r="V3359" s="10"/>
      <c r="W3359"/>
      <c r="X3359"/>
      <c r="Z3359" s="8"/>
      <c r="AA3359" s="8"/>
      <c r="AF3359" s="17"/>
      <c r="AG3359" s="17"/>
      <c r="AH3359" s="8"/>
    </row>
    <row r="3360" spans="13:34" x14ac:dyDescent="0.3">
      <c r="M3360" s="12"/>
      <c r="N3360"/>
      <c r="P3360" s="9"/>
      <c r="Q3360" s="9"/>
      <c r="U3360" s="8"/>
      <c r="V3360" s="10"/>
      <c r="W3360"/>
      <c r="X3360"/>
      <c r="Z3360" s="8"/>
      <c r="AA3360" s="8"/>
      <c r="AF3360" s="17"/>
      <c r="AG3360" s="17"/>
      <c r="AH3360" s="8"/>
    </row>
    <row r="3361" spans="13:34" x14ac:dyDescent="0.3">
      <c r="M3361" s="12"/>
      <c r="N3361"/>
      <c r="P3361" s="9"/>
      <c r="Q3361" s="9"/>
      <c r="U3361" s="8"/>
      <c r="V3361" s="10"/>
      <c r="W3361"/>
      <c r="X3361"/>
      <c r="Z3361" s="8"/>
      <c r="AA3361" s="8"/>
      <c r="AF3361" s="17"/>
      <c r="AG3361" s="17"/>
      <c r="AH3361" s="8"/>
    </row>
    <row r="3362" spans="13:34" x14ac:dyDescent="0.3">
      <c r="M3362" s="12"/>
      <c r="N3362"/>
      <c r="P3362" s="9"/>
      <c r="Q3362" s="9"/>
      <c r="U3362" s="8"/>
      <c r="V3362" s="10"/>
      <c r="W3362"/>
      <c r="X3362"/>
      <c r="Z3362" s="8"/>
      <c r="AA3362" s="8"/>
      <c r="AF3362" s="17"/>
      <c r="AG3362" s="17"/>
      <c r="AH3362" s="8"/>
    </row>
    <row r="3363" spans="13:34" x14ac:dyDescent="0.3">
      <c r="M3363" s="12"/>
      <c r="N3363"/>
      <c r="P3363" s="9"/>
      <c r="Q3363" s="9"/>
      <c r="U3363" s="8"/>
      <c r="V3363" s="10"/>
      <c r="W3363"/>
      <c r="X3363"/>
      <c r="Z3363" s="8"/>
      <c r="AA3363" s="8"/>
      <c r="AF3363" s="17"/>
      <c r="AG3363" s="17"/>
      <c r="AH3363" s="8"/>
    </row>
    <row r="3364" spans="13:34" x14ac:dyDescent="0.3">
      <c r="M3364" s="12"/>
      <c r="N3364"/>
      <c r="P3364" s="9"/>
      <c r="Q3364" s="9"/>
      <c r="U3364" s="8"/>
      <c r="V3364" s="10"/>
      <c r="W3364"/>
      <c r="X3364"/>
      <c r="Z3364" s="8"/>
      <c r="AA3364" s="8"/>
      <c r="AF3364" s="17"/>
      <c r="AG3364" s="17"/>
      <c r="AH3364" s="8"/>
    </row>
    <row r="3365" spans="13:34" x14ac:dyDescent="0.3">
      <c r="M3365" s="12"/>
      <c r="N3365"/>
      <c r="P3365" s="9"/>
      <c r="Q3365" s="9"/>
      <c r="U3365" s="8"/>
      <c r="V3365" s="10"/>
      <c r="W3365"/>
      <c r="X3365"/>
      <c r="Z3365" s="8"/>
      <c r="AA3365" s="8"/>
      <c r="AF3365" s="17"/>
      <c r="AG3365" s="17"/>
      <c r="AH3365" s="8"/>
    </row>
    <row r="3366" spans="13:34" x14ac:dyDescent="0.3">
      <c r="M3366" s="12"/>
      <c r="N3366"/>
      <c r="P3366" s="9"/>
      <c r="Q3366" s="9"/>
      <c r="U3366" s="8"/>
      <c r="V3366" s="10"/>
      <c r="W3366"/>
      <c r="X3366"/>
      <c r="Z3366" s="8"/>
      <c r="AA3366" s="8"/>
      <c r="AF3366" s="17"/>
      <c r="AG3366" s="17"/>
      <c r="AH3366" s="8"/>
    </row>
    <row r="3367" spans="13:34" x14ac:dyDescent="0.3">
      <c r="M3367" s="12"/>
      <c r="N3367"/>
      <c r="P3367" s="9"/>
      <c r="Q3367" s="9"/>
      <c r="U3367" s="8"/>
      <c r="V3367" s="10"/>
      <c r="W3367"/>
      <c r="X3367"/>
      <c r="Z3367" s="8"/>
      <c r="AA3367" s="8"/>
      <c r="AF3367" s="17"/>
      <c r="AG3367" s="17"/>
      <c r="AH3367" s="8"/>
    </row>
    <row r="3368" spans="13:34" x14ac:dyDescent="0.3">
      <c r="M3368" s="12"/>
      <c r="N3368"/>
      <c r="P3368" s="9"/>
      <c r="Q3368" s="9"/>
      <c r="U3368" s="8"/>
      <c r="V3368" s="10"/>
      <c r="W3368"/>
      <c r="X3368"/>
      <c r="Z3368" s="8"/>
      <c r="AA3368" s="8"/>
      <c r="AF3368" s="17"/>
      <c r="AG3368" s="17"/>
      <c r="AH3368" s="8"/>
    </row>
    <row r="3369" spans="13:34" x14ac:dyDescent="0.3">
      <c r="M3369" s="12"/>
      <c r="N3369"/>
      <c r="P3369" s="9"/>
      <c r="Q3369" s="9"/>
      <c r="U3369" s="8"/>
      <c r="V3369" s="10"/>
      <c r="W3369"/>
      <c r="X3369"/>
      <c r="Z3369" s="8"/>
      <c r="AA3369" s="8"/>
      <c r="AF3369" s="17"/>
      <c r="AG3369" s="17"/>
      <c r="AH3369" s="8"/>
    </row>
    <row r="3370" spans="13:34" x14ac:dyDescent="0.3">
      <c r="M3370" s="12"/>
      <c r="N3370"/>
      <c r="P3370" s="9"/>
      <c r="Q3370" s="9"/>
      <c r="U3370" s="8"/>
      <c r="V3370" s="10"/>
      <c r="W3370"/>
      <c r="X3370"/>
      <c r="Z3370" s="8"/>
      <c r="AA3370" s="8"/>
      <c r="AF3370" s="17"/>
      <c r="AG3370" s="17"/>
      <c r="AH3370" s="8"/>
    </row>
    <row r="3371" spans="13:34" x14ac:dyDescent="0.3">
      <c r="M3371" s="12"/>
      <c r="N3371"/>
      <c r="P3371" s="9"/>
      <c r="Q3371" s="9"/>
      <c r="U3371" s="8"/>
      <c r="V3371" s="10"/>
      <c r="W3371"/>
      <c r="X3371"/>
      <c r="Z3371" s="8"/>
      <c r="AA3371" s="8"/>
      <c r="AF3371" s="17"/>
      <c r="AG3371" s="17"/>
      <c r="AH3371" s="8"/>
    </row>
    <row r="3372" spans="13:34" x14ac:dyDescent="0.3">
      <c r="M3372" s="12"/>
      <c r="N3372"/>
      <c r="P3372" s="9"/>
      <c r="Q3372" s="9"/>
      <c r="U3372" s="8"/>
      <c r="V3372" s="10"/>
      <c r="W3372"/>
      <c r="X3372"/>
      <c r="Z3372" s="8"/>
      <c r="AA3372" s="8"/>
      <c r="AF3372" s="17"/>
      <c r="AG3372" s="17"/>
      <c r="AH3372" s="8"/>
    </row>
    <row r="3373" spans="13:34" x14ac:dyDescent="0.3">
      <c r="M3373" s="12"/>
      <c r="N3373"/>
      <c r="P3373" s="9"/>
      <c r="Q3373" s="9"/>
      <c r="U3373" s="8"/>
      <c r="V3373" s="10"/>
      <c r="W3373"/>
      <c r="X3373"/>
      <c r="Z3373" s="8"/>
      <c r="AA3373" s="8"/>
      <c r="AF3373" s="17"/>
      <c r="AG3373" s="17"/>
      <c r="AH3373" s="8"/>
    </row>
    <row r="3374" spans="13:34" x14ac:dyDescent="0.3">
      <c r="M3374" s="12"/>
      <c r="N3374"/>
      <c r="P3374" s="9"/>
      <c r="Q3374" s="9"/>
      <c r="U3374" s="8"/>
      <c r="V3374" s="10"/>
      <c r="W3374"/>
      <c r="X3374"/>
      <c r="Z3374" s="8"/>
      <c r="AA3374" s="8"/>
      <c r="AF3374" s="17"/>
      <c r="AG3374" s="17"/>
      <c r="AH3374" s="8"/>
    </row>
    <row r="3375" spans="13:34" x14ac:dyDescent="0.3">
      <c r="M3375" s="12"/>
      <c r="N3375"/>
      <c r="P3375" s="9"/>
      <c r="Q3375" s="9"/>
      <c r="U3375" s="8"/>
      <c r="V3375" s="10"/>
      <c r="W3375"/>
      <c r="X3375"/>
      <c r="Z3375" s="8"/>
      <c r="AA3375" s="8"/>
      <c r="AF3375" s="17"/>
      <c r="AG3375" s="17"/>
      <c r="AH3375" s="8"/>
    </row>
    <row r="3376" spans="13:34" x14ac:dyDescent="0.3">
      <c r="M3376" s="12"/>
      <c r="N3376"/>
      <c r="P3376" s="9"/>
      <c r="Q3376" s="9"/>
      <c r="U3376" s="8"/>
      <c r="V3376" s="10"/>
      <c r="W3376"/>
      <c r="X3376"/>
      <c r="Z3376" s="8"/>
      <c r="AA3376" s="8"/>
      <c r="AF3376" s="17"/>
      <c r="AG3376" s="17"/>
      <c r="AH3376" s="8"/>
    </row>
    <row r="3377" spans="13:34" x14ac:dyDescent="0.3">
      <c r="M3377" s="12"/>
      <c r="N3377"/>
      <c r="P3377" s="9"/>
      <c r="Q3377" s="9"/>
      <c r="U3377" s="8"/>
      <c r="V3377" s="10"/>
      <c r="W3377"/>
      <c r="X3377"/>
      <c r="Z3377" s="8"/>
      <c r="AA3377" s="8"/>
      <c r="AF3377" s="17"/>
      <c r="AG3377" s="17"/>
      <c r="AH3377" s="8"/>
    </row>
    <row r="3378" spans="13:34" x14ac:dyDescent="0.3">
      <c r="M3378" s="12"/>
      <c r="N3378"/>
      <c r="P3378" s="9"/>
      <c r="Q3378" s="9"/>
      <c r="U3378" s="8"/>
      <c r="V3378" s="10"/>
      <c r="W3378"/>
      <c r="X3378"/>
      <c r="Z3378" s="8"/>
      <c r="AA3378" s="8"/>
      <c r="AF3378" s="17"/>
      <c r="AG3378" s="17"/>
      <c r="AH3378" s="8"/>
    </row>
    <row r="3379" spans="13:34" x14ac:dyDescent="0.3">
      <c r="M3379" s="12"/>
      <c r="N3379"/>
      <c r="P3379" s="9"/>
      <c r="Q3379" s="9"/>
      <c r="U3379" s="8"/>
      <c r="V3379" s="10"/>
      <c r="W3379"/>
      <c r="X3379"/>
      <c r="Z3379" s="8"/>
      <c r="AA3379" s="8"/>
      <c r="AF3379" s="17"/>
      <c r="AG3379" s="17"/>
      <c r="AH3379" s="8"/>
    </row>
    <row r="3380" spans="13:34" x14ac:dyDescent="0.3">
      <c r="M3380" s="12"/>
      <c r="N3380"/>
      <c r="P3380" s="9"/>
      <c r="Q3380" s="9"/>
      <c r="U3380" s="8"/>
      <c r="V3380" s="10"/>
      <c r="W3380"/>
      <c r="X3380"/>
      <c r="Z3380" s="8"/>
      <c r="AA3380" s="8"/>
      <c r="AF3380" s="17"/>
      <c r="AG3380" s="17"/>
      <c r="AH3380" s="8"/>
    </row>
    <row r="3381" spans="13:34" x14ac:dyDescent="0.3">
      <c r="M3381" s="12"/>
      <c r="N3381"/>
      <c r="P3381" s="9"/>
      <c r="Q3381" s="9"/>
      <c r="U3381" s="8"/>
      <c r="V3381" s="10"/>
      <c r="W3381"/>
      <c r="X3381"/>
      <c r="Z3381" s="8"/>
      <c r="AA3381" s="8"/>
      <c r="AF3381" s="17"/>
      <c r="AG3381" s="17"/>
      <c r="AH3381" s="8"/>
    </row>
    <row r="3382" spans="13:34" x14ac:dyDescent="0.3">
      <c r="M3382" s="12"/>
      <c r="N3382"/>
      <c r="P3382" s="9"/>
      <c r="Q3382" s="9"/>
      <c r="U3382" s="8"/>
      <c r="V3382" s="10"/>
      <c r="W3382"/>
      <c r="X3382"/>
      <c r="Z3382" s="8"/>
      <c r="AA3382" s="8"/>
      <c r="AF3382" s="17"/>
      <c r="AG3382" s="17"/>
      <c r="AH3382" s="8"/>
    </row>
    <row r="3383" spans="13:34" x14ac:dyDescent="0.3">
      <c r="M3383" s="12"/>
      <c r="N3383"/>
      <c r="P3383" s="9"/>
      <c r="Q3383" s="9"/>
      <c r="U3383" s="8"/>
      <c r="V3383" s="10"/>
      <c r="W3383"/>
      <c r="X3383"/>
      <c r="Z3383" s="8"/>
      <c r="AA3383" s="8"/>
      <c r="AF3383" s="17"/>
      <c r="AG3383" s="17"/>
      <c r="AH3383" s="8"/>
    </row>
    <row r="3384" spans="13:34" x14ac:dyDescent="0.3">
      <c r="M3384" s="12"/>
      <c r="N3384"/>
      <c r="P3384" s="9"/>
      <c r="Q3384" s="9"/>
      <c r="U3384" s="8"/>
      <c r="V3384" s="10"/>
      <c r="W3384"/>
      <c r="X3384"/>
      <c r="Z3384" s="8"/>
      <c r="AA3384" s="8"/>
      <c r="AF3384" s="17"/>
      <c r="AG3384" s="17"/>
      <c r="AH3384" s="8"/>
    </row>
    <row r="3385" spans="13:34" x14ac:dyDescent="0.3">
      <c r="M3385" s="12"/>
      <c r="N3385"/>
      <c r="P3385" s="9"/>
      <c r="Q3385" s="9"/>
      <c r="U3385" s="8"/>
      <c r="V3385" s="10"/>
      <c r="W3385"/>
      <c r="X3385"/>
      <c r="Z3385" s="8"/>
      <c r="AA3385" s="8"/>
      <c r="AF3385" s="17"/>
      <c r="AG3385" s="17"/>
      <c r="AH3385" s="8"/>
    </row>
    <row r="3386" spans="13:34" x14ac:dyDescent="0.3">
      <c r="M3386" s="12"/>
      <c r="N3386"/>
      <c r="P3386" s="9"/>
      <c r="Q3386" s="9"/>
      <c r="U3386" s="8"/>
      <c r="V3386" s="10"/>
      <c r="W3386"/>
      <c r="X3386"/>
      <c r="Z3386" s="8"/>
      <c r="AA3386" s="8"/>
      <c r="AF3386" s="17"/>
      <c r="AG3386" s="17"/>
      <c r="AH3386" s="8"/>
    </row>
    <row r="3387" spans="13:34" x14ac:dyDescent="0.3">
      <c r="M3387" s="12"/>
      <c r="N3387"/>
      <c r="P3387" s="9"/>
      <c r="Q3387" s="9"/>
      <c r="U3387" s="8"/>
      <c r="V3387" s="10"/>
      <c r="W3387"/>
      <c r="X3387"/>
      <c r="Z3387" s="8"/>
      <c r="AA3387" s="8"/>
      <c r="AF3387" s="17"/>
      <c r="AG3387" s="17"/>
      <c r="AH3387" s="8"/>
    </row>
    <row r="3388" spans="13:34" x14ac:dyDescent="0.3">
      <c r="M3388" s="12"/>
      <c r="N3388"/>
      <c r="P3388" s="9"/>
      <c r="Q3388" s="9"/>
      <c r="U3388" s="8"/>
      <c r="V3388" s="10"/>
      <c r="W3388"/>
      <c r="X3388"/>
      <c r="Z3388" s="8"/>
      <c r="AA3388" s="8"/>
      <c r="AF3388" s="17"/>
      <c r="AG3388" s="17"/>
      <c r="AH3388" s="8"/>
    </row>
    <row r="3389" spans="13:34" x14ac:dyDescent="0.3">
      <c r="M3389" s="12"/>
      <c r="N3389"/>
      <c r="P3389" s="9"/>
      <c r="Q3389" s="9"/>
      <c r="U3389" s="8"/>
      <c r="V3389" s="10"/>
      <c r="W3389"/>
      <c r="X3389"/>
      <c r="Z3389" s="8"/>
      <c r="AA3389" s="8"/>
      <c r="AF3389" s="17"/>
      <c r="AG3389" s="17"/>
      <c r="AH3389" s="8"/>
    </row>
    <row r="3390" spans="13:34" x14ac:dyDescent="0.3">
      <c r="M3390" s="12"/>
      <c r="N3390"/>
      <c r="P3390" s="9"/>
      <c r="Q3390" s="9"/>
      <c r="U3390" s="8"/>
      <c r="V3390" s="10"/>
      <c r="W3390"/>
      <c r="X3390"/>
      <c r="Z3390" s="8"/>
      <c r="AA3390" s="8"/>
      <c r="AF3390" s="17"/>
      <c r="AG3390" s="17"/>
      <c r="AH3390" s="8"/>
    </row>
    <row r="3391" spans="13:34" x14ac:dyDescent="0.3">
      <c r="M3391" s="12"/>
      <c r="N3391"/>
      <c r="P3391" s="9"/>
      <c r="Q3391" s="9"/>
      <c r="U3391" s="8"/>
      <c r="V3391" s="10"/>
      <c r="W3391"/>
      <c r="X3391"/>
      <c r="Z3391" s="8"/>
      <c r="AA3391" s="8"/>
      <c r="AF3391" s="17"/>
      <c r="AG3391" s="17"/>
      <c r="AH3391" s="8"/>
    </row>
    <row r="3392" spans="13:34" x14ac:dyDescent="0.3">
      <c r="M3392" s="12"/>
      <c r="N3392"/>
      <c r="P3392" s="9"/>
      <c r="Q3392" s="9"/>
      <c r="U3392" s="8"/>
      <c r="V3392" s="10"/>
      <c r="W3392"/>
      <c r="X3392"/>
      <c r="Z3392" s="8"/>
      <c r="AA3392" s="8"/>
      <c r="AF3392" s="17"/>
      <c r="AG3392" s="17"/>
      <c r="AH3392" s="8"/>
    </row>
    <row r="3393" spans="13:34" x14ac:dyDescent="0.3">
      <c r="M3393" s="12"/>
      <c r="N3393"/>
      <c r="P3393" s="9"/>
      <c r="Q3393" s="9"/>
      <c r="U3393" s="8"/>
      <c r="V3393" s="10"/>
      <c r="W3393"/>
      <c r="X3393"/>
      <c r="Z3393" s="8"/>
      <c r="AA3393" s="8"/>
      <c r="AF3393" s="17"/>
      <c r="AG3393" s="17"/>
      <c r="AH3393" s="8"/>
    </row>
    <row r="3394" spans="13:34" x14ac:dyDescent="0.3">
      <c r="M3394" s="12"/>
      <c r="N3394"/>
      <c r="P3394" s="9"/>
      <c r="Q3394" s="9"/>
      <c r="U3394" s="8"/>
      <c r="V3394" s="10"/>
      <c r="W3394"/>
      <c r="X3394"/>
      <c r="Z3394" s="8"/>
      <c r="AA3394" s="8"/>
      <c r="AF3394" s="17"/>
      <c r="AG3394" s="17"/>
      <c r="AH3394" s="8"/>
    </row>
    <row r="3395" spans="13:34" x14ac:dyDescent="0.3">
      <c r="M3395" s="12"/>
      <c r="N3395"/>
      <c r="P3395" s="9"/>
      <c r="Q3395" s="9"/>
      <c r="U3395" s="8"/>
      <c r="V3395" s="10"/>
      <c r="W3395"/>
      <c r="X3395"/>
      <c r="Z3395" s="8"/>
      <c r="AA3395" s="8"/>
      <c r="AF3395" s="17"/>
      <c r="AG3395" s="17"/>
      <c r="AH3395" s="8"/>
    </row>
    <row r="3396" spans="13:34" x14ac:dyDescent="0.3">
      <c r="M3396" s="12"/>
      <c r="N3396"/>
      <c r="P3396" s="9"/>
      <c r="Q3396" s="9"/>
      <c r="U3396" s="8"/>
      <c r="V3396" s="10"/>
      <c r="W3396"/>
      <c r="X3396"/>
      <c r="Z3396" s="8"/>
      <c r="AA3396" s="8"/>
      <c r="AF3396" s="17"/>
      <c r="AG3396" s="17"/>
      <c r="AH3396" s="8"/>
    </row>
    <row r="3397" spans="13:34" x14ac:dyDescent="0.3">
      <c r="M3397" s="12"/>
      <c r="N3397"/>
      <c r="P3397" s="9"/>
      <c r="Q3397" s="9"/>
      <c r="U3397" s="8"/>
      <c r="V3397" s="10"/>
      <c r="W3397"/>
      <c r="X3397"/>
      <c r="Z3397" s="8"/>
      <c r="AA3397" s="8"/>
      <c r="AF3397" s="17"/>
      <c r="AG3397" s="17"/>
      <c r="AH3397" s="8"/>
    </row>
    <row r="3398" spans="13:34" x14ac:dyDescent="0.3">
      <c r="M3398" s="12"/>
      <c r="N3398"/>
      <c r="P3398" s="9"/>
      <c r="Q3398" s="9"/>
      <c r="U3398" s="8"/>
      <c r="V3398" s="10"/>
      <c r="W3398"/>
      <c r="X3398"/>
      <c r="Z3398" s="8"/>
      <c r="AA3398" s="8"/>
      <c r="AF3398" s="17"/>
      <c r="AG3398" s="17"/>
      <c r="AH3398" s="8"/>
    </row>
    <row r="3399" spans="13:34" x14ac:dyDescent="0.3">
      <c r="M3399" s="12"/>
      <c r="N3399"/>
      <c r="P3399" s="9"/>
      <c r="Q3399" s="9"/>
      <c r="U3399" s="8"/>
      <c r="V3399" s="10"/>
      <c r="W3399"/>
      <c r="X3399"/>
      <c r="Z3399" s="8"/>
      <c r="AA3399" s="8"/>
      <c r="AF3399" s="17"/>
      <c r="AG3399" s="17"/>
      <c r="AH3399" s="8"/>
    </row>
    <row r="3400" spans="13:34" x14ac:dyDescent="0.3">
      <c r="M3400" s="12"/>
      <c r="N3400"/>
      <c r="P3400" s="9"/>
      <c r="Q3400" s="9"/>
      <c r="U3400" s="8"/>
      <c r="V3400" s="10"/>
      <c r="W3400"/>
      <c r="X3400"/>
      <c r="Z3400" s="8"/>
      <c r="AA3400" s="8"/>
      <c r="AF3400" s="17"/>
      <c r="AG3400" s="17"/>
      <c r="AH3400" s="8"/>
    </row>
    <row r="3401" spans="13:34" x14ac:dyDescent="0.3">
      <c r="M3401" s="12"/>
      <c r="N3401"/>
      <c r="P3401" s="9"/>
      <c r="Q3401" s="9"/>
      <c r="U3401" s="8"/>
      <c r="V3401" s="10"/>
      <c r="W3401"/>
      <c r="X3401"/>
      <c r="Z3401" s="8"/>
      <c r="AA3401" s="8"/>
      <c r="AF3401" s="17"/>
      <c r="AG3401" s="17"/>
      <c r="AH3401" s="8"/>
    </row>
    <row r="3402" spans="13:34" x14ac:dyDescent="0.3">
      <c r="M3402" s="12"/>
      <c r="N3402"/>
      <c r="P3402" s="9"/>
      <c r="Q3402" s="9"/>
      <c r="U3402" s="8"/>
      <c r="V3402" s="10"/>
      <c r="W3402"/>
      <c r="X3402"/>
      <c r="Z3402" s="8"/>
      <c r="AA3402" s="8"/>
      <c r="AF3402" s="17"/>
      <c r="AG3402" s="17"/>
      <c r="AH3402" s="8"/>
    </row>
    <row r="3403" spans="13:34" x14ac:dyDescent="0.3">
      <c r="M3403" s="12"/>
      <c r="N3403"/>
      <c r="P3403" s="9"/>
      <c r="Q3403" s="9"/>
      <c r="U3403" s="8"/>
      <c r="V3403" s="10"/>
      <c r="W3403"/>
      <c r="X3403"/>
      <c r="Z3403" s="8"/>
      <c r="AA3403" s="8"/>
      <c r="AF3403" s="17"/>
      <c r="AG3403" s="17"/>
      <c r="AH3403" s="8"/>
    </row>
    <row r="3404" spans="13:34" x14ac:dyDescent="0.3">
      <c r="M3404" s="12"/>
      <c r="N3404"/>
      <c r="P3404" s="9"/>
      <c r="Q3404" s="9"/>
      <c r="U3404" s="8"/>
      <c r="V3404" s="10"/>
      <c r="W3404"/>
      <c r="X3404"/>
      <c r="Z3404" s="8"/>
      <c r="AA3404" s="8"/>
      <c r="AF3404" s="17"/>
      <c r="AG3404" s="17"/>
      <c r="AH3404" s="8"/>
    </row>
    <row r="3405" spans="13:34" x14ac:dyDescent="0.3">
      <c r="M3405" s="12"/>
      <c r="N3405"/>
      <c r="P3405" s="9"/>
      <c r="Q3405" s="9"/>
      <c r="U3405" s="8"/>
      <c r="V3405" s="10"/>
      <c r="W3405"/>
      <c r="X3405"/>
      <c r="Z3405" s="8"/>
      <c r="AA3405" s="8"/>
      <c r="AF3405" s="17"/>
      <c r="AG3405" s="17"/>
      <c r="AH3405" s="8"/>
    </row>
    <row r="3406" spans="13:34" x14ac:dyDescent="0.3">
      <c r="M3406" s="12"/>
      <c r="N3406"/>
      <c r="P3406" s="9"/>
      <c r="Q3406" s="9"/>
      <c r="U3406" s="8"/>
      <c r="V3406" s="10"/>
      <c r="W3406"/>
      <c r="X3406"/>
      <c r="Z3406" s="8"/>
      <c r="AA3406" s="8"/>
      <c r="AF3406" s="17"/>
      <c r="AG3406" s="17"/>
      <c r="AH3406" s="8"/>
    </row>
    <row r="3407" spans="13:34" x14ac:dyDescent="0.3">
      <c r="M3407" s="12"/>
      <c r="N3407"/>
      <c r="P3407" s="9"/>
      <c r="Q3407" s="9"/>
      <c r="U3407" s="8"/>
      <c r="V3407" s="10"/>
      <c r="W3407"/>
      <c r="X3407"/>
      <c r="Z3407" s="8"/>
      <c r="AA3407" s="8"/>
      <c r="AF3407" s="17"/>
      <c r="AG3407" s="17"/>
      <c r="AH3407" s="8"/>
    </row>
    <row r="3408" spans="13:34" x14ac:dyDescent="0.3">
      <c r="M3408" s="12"/>
      <c r="N3408"/>
      <c r="P3408" s="9"/>
      <c r="Q3408" s="9"/>
      <c r="U3408" s="8"/>
      <c r="V3408" s="10"/>
      <c r="W3408"/>
      <c r="X3408"/>
      <c r="Z3408" s="8"/>
      <c r="AA3408" s="8"/>
      <c r="AF3408" s="17"/>
      <c r="AG3408" s="17"/>
      <c r="AH3408" s="8"/>
    </row>
    <row r="3409" spans="13:34" x14ac:dyDescent="0.3">
      <c r="M3409" s="12"/>
      <c r="N3409"/>
      <c r="P3409" s="9"/>
      <c r="Q3409" s="9"/>
      <c r="U3409" s="8"/>
      <c r="V3409" s="10"/>
      <c r="W3409"/>
      <c r="X3409"/>
      <c r="Z3409" s="8"/>
      <c r="AA3409" s="8"/>
      <c r="AF3409" s="17"/>
      <c r="AG3409" s="17"/>
      <c r="AH3409" s="8"/>
    </row>
    <row r="3410" spans="13:34" x14ac:dyDescent="0.3">
      <c r="M3410" s="12"/>
      <c r="N3410"/>
      <c r="P3410" s="9"/>
      <c r="Q3410" s="9"/>
      <c r="U3410" s="8"/>
      <c r="V3410" s="10"/>
      <c r="W3410"/>
      <c r="X3410"/>
      <c r="Z3410" s="8"/>
      <c r="AA3410" s="8"/>
      <c r="AF3410" s="17"/>
      <c r="AG3410" s="17"/>
      <c r="AH3410" s="8"/>
    </row>
    <row r="3411" spans="13:34" x14ac:dyDescent="0.3">
      <c r="M3411" s="12"/>
      <c r="N3411"/>
      <c r="P3411" s="9"/>
      <c r="Q3411" s="9"/>
      <c r="U3411" s="8"/>
      <c r="V3411" s="10"/>
      <c r="W3411"/>
      <c r="X3411"/>
      <c r="Z3411" s="8"/>
      <c r="AA3411" s="8"/>
      <c r="AF3411" s="17"/>
      <c r="AG3411" s="17"/>
      <c r="AH3411" s="8"/>
    </row>
    <row r="3412" spans="13:34" x14ac:dyDescent="0.3">
      <c r="M3412" s="12"/>
      <c r="N3412"/>
      <c r="P3412" s="9"/>
      <c r="Q3412" s="9"/>
      <c r="U3412" s="8"/>
      <c r="V3412" s="10"/>
      <c r="W3412"/>
      <c r="X3412"/>
      <c r="Z3412" s="8"/>
      <c r="AA3412" s="8"/>
      <c r="AF3412" s="17"/>
      <c r="AG3412" s="17"/>
      <c r="AH3412" s="8"/>
    </row>
    <row r="3413" spans="13:34" x14ac:dyDescent="0.3">
      <c r="M3413" s="12"/>
      <c r="N3413"/>
      <c r="P3413" s="9"/>
      <c r="Q3413" s="9"/>
      <c r="U3413" s="8"/>
      <c r="V3413" s="10"/>
      <c r="W3413"/>
      <c r="X3413"/>
      <c r="Z3413" s="8"/>
      <c r="AA3413" s="8"/>
      <c r="AF3413" s="17"/>
      <c r="AG3413" s="17"/>
      <c r="AH3413" s="8"/>
    </row>
    <row r="3414" spans="13:34" x14ac:dyDescent="0.3">
      <c r="M3414" s="12"/>
      <c r="N3414"/>
      <c r="P3414" s="9"/>
      <c r="Q3414" s="9"/>
      <c r="U3414" s="8"/>
      <c r="V3414" s="10"/>
      <c r="W3414"/>
      <c r="X3414"/>
      <c r="Z3414" s="8"/>
      <c r="AA3414" s="8"/>
      <c r="AF3414" s="17"/>
      <c r="AG3414" s="17"/>
      <c r="AH3414" s="8"/>
    </row>
    <row r="3415" spans="13:34" x14ac:dyDescent="0.3">
      <c r="M3415" s="12"/>
      <c r="N3415"/>
      <c r="P3415" s="9"/>
      <c r="Q3415" s="9"/>
      <c r="U3415" s="8"/>
      <c r="V3415" s="10"/>
      <c r="W3415"/>
      <c r="X3415"/>
      <c r="Z3415" s="8"/>
      <c r="AA3415" s="8"/>
      <c r="AF3415" s="17"/>
      <c r="AG3415" s="17"/>
      <c r="AH3415" s="8"/>
    </row>
    <row r="3416" spans="13:34" x14ac:dyDescent="0.3">
      <c r="M3416" s="12"/>
      <c r="N3416"/>
      <c r="P3416" s="9"/>
      <c r="Q3416" s="9"/>
      <c r="U3416" s="8"/>
      <c r="V3416" s="10"/>
      <c r="W3416"/>
      <c r="X3416"/>
      <c r="Z3416" s="8"/>
      <c r="AA3416" s="8"/>
      <c r="AF3416" s="17"/>
      <c r="AG3416" s="17"/>
      <c r="AH3416" s="8"/>
    </row>
    <row r="3417" spans="13:34" x14ac:dyDescent="0.3">
      <c r="M3417" s="12"/>
      <c r="N3417"/>
      <c r="P3417" s="9"/>
      <c r="Q3417" s="9"/>
      <c r="U3417" s="8"/>
      <c r="V3417" s="10"/>
      <c r="W3417"/>
      <c r="X3417"/>
      <c r="Z3417" s="8"/>
      <c r="AA3417" s="8"/>
      <c r="AF3417" s="17"/>
      <c r="AG3417" s="17"/>
      <c r="AH3417" s="8"/>
    </row>
    <row r="3418" spans="13:34" x14ac:dyDescent="0.3">
      <c r="M3418" s="12"/>
      <c r="N3418"/>
      <c r="P3418" s="9"/>
      <c r="Q3418" s="9"/>
      <c r="U3418" s="8"/>
      <c r="V3418" s="10"/>
      <c r="W3418"/>
      <c r="X3418"/>
      <c r="Z3418" s="8"/>
      <c r="AA3418" s="8"/>
      <c r="AF3418" s="17"/>
      <c r="AG3418" s="17"/>
      <c r="AH3418" s="8"/>
    </row>
    <row r="3419" spans="13:34" x14ac:dyDescent="0.3">
      <c r="M3419" s="12"/>
      <c r="N3419"/>
      <c r="P3419" s="9"/>
      <c r="Q3419" s="9"/>
      <c r="U3419" s="8"/>
      <c r="V3419" s="10"/>
      <c r="W3419"/>
      <c r="X3419"/>
      <c r="Z3419" s="8"/>
      <c r="AA3419" s="8"/>
      <c r="AF3419" s="17"/>
      <c r="AG3419" s="17"/>
      <c r="AH3419" s="8"/>
    </row>
    <row r="3420" spans="13:34" x14ac:dyDescent="0.3">
      <c r="M3420" s="12"/>
      <c r="N3420"/>
      <c r="P3420" s="9"/>
      <c r="Q3420" s="9"/>
      <c r="U3420" s="8"/>
      <c r="V3420" s="10"/>
      <c r="W3420"/>
      <c r="X3420"/>
      <c r="Z3420" s="8"/>
      <c r="AA3420" s="8"/>
      <c r="AF3420" s="17"/>
      <c r="AG3420" s="17"/>
      <c r="AH3420" s="8"/>
    </row>
    <row r="3421" spans="13:34" x14ac:dyDescent="0.3">
      <c r="M3421" s="12"/>
      <c r="N3421"/>
      <c r="P3421" s="9"/>
      <c r="Q3421" s="9"/>
      <c r="U3421" s="8"/>
      <c r="V3421" s="10"/>
      <c r="W3421"/>
      <c r="X3421"/>
      <c r="Z3421" s="8"/>
      <c r="AA3421" s="8"/>
      <c r="AF3421" s="17"/>
      <c r="AG3421" s="17"/>
      <c r="AH3421" s="8"/>
    </row>
    <row r="3422" spans="13:34" x14ac:dyDescent="0.3">
      <c r="M3422" s="12"/>
      <c r="N3422"/>
      <c r="P3422" s="9"/>
      <c r="Q3422" s="9"/>
      <c r="U3422" s="8"/>
      <c r="V3422" s="10"/>
      <c r="W3422"/>
      <c r="X3422"/>
      <c r="Z3422" s="8"/>
      <c r="AA3422" s="8"/>
      <c r="AF3422" s="17"/>
      <c r="AG3422" s="17"/>
      <c r="AH3422" s="8"/>
    </row>
    <row r="3423" spans="13:34" x14ac:dyDescent="0.3">
      <c r="M3423" s="12"/>
      <c r="N3423"/>
      <c r="P3423" s="9"/>
      <c r="Q3423" s="9"/>
      <c r="U3423" s="8"/>
      <c r="V3423" s="10"/>
      <c r="W3423"/>
      <c r="X3423"/>
      <c r="Z3423" s="8"/>
      <c r="AA3423" s="8"/>
      <c r="AF3423" s="17"/>
      <c r="AG3423" s="17"/>
      <c r="AH3423" s="8"/>
    </row>
    <row r="3424" spans="13:34" x14ac:dyDescent="0.3">
      <c r="M3424" s="12"/>
      <c r="N3424"/>
      <c r="P3424" s="9"/>
      <c r="Q3424" s="9"/>
      <c r="U3424" s="8"/>
      <c r="V3424" s="10"/>
      <c r="W3424"/>
      <c r="X3424"/>
      <c r="Z3424" s="8"/>
      <c r="AA3424" s="8"/>
      <c r="AF3424" s="17"/>
      <c r="AG3424" s="17"/>
      <c r="AH3424" s="8"/>
    </row>
    <row r="3425" spans="13:34" x14ac:dyDescent="0.3">
      <c r="M3425" s="12"/>
      <c r="N3425"/>
      <c r="P3425" s="9"/>
      <c r="Q3425" s="9"/>
      <c r="U3425" s="8"/>
      <c r="V3425" s="10"/>
      <c r="W3425"/>
      <c r="X3425"/>
      <c r="Z3425" s="8"/>
      <c r="AA3425" s="8"/>
      <c r="AF3425" s="17"/>
      <c r="AG3425" s="17"/>
      <c r="AH3425" s="8"/>
    </row>
    <row r="3426" spans="13:34" x14ac:dyDescent="0.3">
      <c r="M3426" s="12"/>
      <c r="N3426"/>
      <c r="P3426" s="9"/>
      <c r="Q3426" s="9"/>
      <c r="U3426" s="8"/>
      <c r="V3426" s="10"/>
      <c r="W3426"/>
      <c r="X3426"/>
      <c r="Z3426" s="8"/>
      <c r="AA3426" s="8"/>
      <c r="AF3426" s="17"/>
      <c r="AG3426" s="17"/>
      <c r="AH3426" s="8"/>
    </row>
    <row r="3427" spans="13:34" x14ac:dyDescent="0.3">
      <c r="M3427" s="12"/>
      <c r="N3427"/>
      <c r="P3427" s="9"/>
      <c r="Q3427" s="9"/>
      <c r="U3427" s="8"/>
      <c r="V3427" s="10"/>
      <c r="W3427"/>
      <c r="X3427"/>
      <c r="Z3427" s="8"/>
      <c r="AA3427" s="8"/>
      <c r="AF3427" s="17"/>
      <c r="AG3427" s="17"/>
      <c r="AH3427" s="8"/>
    </row>
    <row r="3428" spans="13:34" x14ac:dyDescent="0.3">
      <c r="M3428" s="12"/>
      <c r="N3428"/>
      <c r="P3428" s="9"/>
      <c r="Q3428" s="9"/>
      <c r="U3428" s="8"/>
      <c r="V3428" s="10"/>
      <c r="W3428"/>
      <c r="X3428"/>
      <c r="Z3428" s="8"/>
      <c r="AA3428" s="8"/>
      <c r="AF3428" s="17"/>
      <c r="AG3428" s="17"/>
      <c r="AH3428" s="8"/>
    </row>
    <row r="3429" spans="13:34" x14ac:dyDescent="0.3">
      <c r="M3429" s="12"/>
      <c r="N3429"/>
      <c r="P3429" s="9"/>
      <c r="Q3429" s="9"/>
      <c r="U3429" s="8"/>
      <c r="V3429" s="10"/>
      <c r="W3429"/>
      <c r="X3429"/>
      <c r="Z3429" s="8"/>
      <c r="AA3429" s="8"/>
      <c r="AF3429" s="17"/>
      <c r="AG3429" s="17"/>
      <c r="AH3429" s="8"/>
    </row>
    <row r="3430" spans="13:34" x14ac:dyDescent="0.3">
      <c r="M3430" s="12"/>
      <c r="N3430"/>
      <c r="P3430" s="9"/>
      <c r="Q3430" s="9"/>
      <c r="U3430" s="8"/>
      <c r="V3430" s="10"/>
      <c r="W3430"/>
      <c r="X3430"/>
      <c r="Z3430" s="8"/>
      <c r="AA3430" s="8"/>
      <c r="AF3430" s="17"/>
      <c r="AG3430" s="17"/>
      <c r="AH3430" s="8"/>
    </row>
    <row r="3431" spans="13:34" x14ac:dyDescent="0.3">
      <c r="M3431" s="12"/>
      <c r="N3431"/>
      <c r="P3431" s="9"/>
      <c r="Q3431" s="9"/>
      <c r="U3431" s="8"/>
      <c r="V3431" s="10"/>
      <c r="W3431"/>
      <c r="X3431"/>
      <c r="Z3431" s="8"/>
      <c r="AA3431" s="8"/>
      <c r="AF3431" s="17"/>
      <c r="AG3431" s="17"/>
      <c r="AH3431" s="8"/>
    </row>
    <row r="3432" spans="13:34" x14ac:dyDescent="0.3">
      <c r="M3432" s="12"/>
      <c r="N3432"/>
      <c r="P3432" s="9"/>
      <c r="Q3432" s="9"/>
      <c r="U3432" s="8"/>
      <c r="V3432" s="10"/>
      <c r="W3432"/>
      <c r="X3432"/>
      <c r="Z3432" s="8"/>
      <c r="AA3432" s="8"/>
      <c r="AF3432" s="17"/>
      <c r="AG3432" s="17"/>
      <c r="AH3432" s="8"/>
    </row>
    <row r="3433" spans="13:34" x14ac:dyDescent="0.3">
      <c r="M3433" s="12"/>
      <c r="N3433"/>
      <c r="P3433" s="9"/>
      <c r="Q3433" s="9"/>
      <c r="U3433" s="8"/>
      <c r="V3433" s="10"/>
      <c r="W3433"/>
      <c r="X3433"/>
      <c r="Z3433" s="8"/>
      <c r="AA3433" s="8"/>
      <c r="AF3433" s="17"/>
      <c r="AG3433" s="17"/>
      <c r="AH3433" s="8"/>
    </row>
    <row r="3434" spans="13:34" x14ac:dyDescent="0.3">
      <c r="M3434" s="12"/>
      <c r="N3434"/>
      <c r="P3434" s="9"/>
      <c r="Q3434" s="9"/>
      <c r="U3434" s="8"/>
      <c r="V3434" s="10"/>
      <c r="W3434"/>
      <c r="X3434"/>
      <c r="Z3434" s="8"/>
      <c r="AA3434" s="8"/>
      <c r="AF3434" s="17"/>
      <c r="AG3434" s="17"/>
      <c r="AH3434" s="8"/>
    </row>
    <row r="3435" spans="13:34" x14ac:dyDescent="0.3">
      <c r="M3435" s="12"/>
      <c r="N3435"/>
      <c r="P3435" s="9"/>
      <c r="Q3435" s="9"/>
      <c r="U3435" s="8"/>
      <c r="V3435" s="10"/>
      <c r="W3435"/>
      <c r="X3435"/>
      <c r="Z3435" s="8"/>
      <c r="AA3435" s="8"/>
      <c r="AF3435" s="17"/>
      <c r="AG3435" s="17"/>
      <c r="AH3435" s="8"/>
    </row>
    <row r="3436" spans="13:34" x14ac:dyDescent="0.3">
      <c r="M3436" s="12"/>
      <c r="N3436"/>
      <c r="P3436" s="9"/>
      <c r="Q3436" s="9"/>
      <c r="U3436" s="8"/>
      <c r="V3436" s="10"/>
      <c r="W3436"/>
      <c r="X3436"/>
      <c r="Z3436" s="8"/>
      <c r="AA3436" s="8"/>
      <c r="AF3436" s="17"/>
      <c r="AG3436" s="17"/>
      <c r="AH3436" s="8"/>
    </row>
    <row r="3437" spans="13:34" x14ac:dyDescent="0.3">
      <c r="M3437" s="12"/>
      <c r="N3437"/>
      <c r="P3437" s="9"/>
      <c r="Q3437" s="9"/>
      <c r="U3437" s="8"/>
      <c r="V3437" s="10"/>
      <c r="W3437"/>
      <c r="X3437"/>
      <c r="Z3437" s="8"/>
      <c r="AA3437" s="8"/>
      <c r="AF3437" s="17"/>
      <c r="AG3437" s="17"/>
      <c r="AH3437" s="8"/>
    </row>
    <row r="3438" spans="13:34" x14ac:dyDescent="0.3">
      <c r="M3438" s="12"/>
      <c r="N3438"/>
      <c r="P3438" s="9"/>
      <c r="Q3438" s="9"/>
      <c r="U3438" s="8"/>
      <c r="V3438" s="10"/>
      <c r="W3438"/>
      <c r="X3438"/>
      <c r="Z3438" s="8"/>
      <c r="AA3438" s="8"/>
      <c r="AF3438" s="17"/>
      <c r="AG3438" s="17"/>
      <c r="AH3438" s="8"/>
    </row>
    <row r="3439" spans="13:34" x14ac:dyDescent="0.3">
      <c r="M3439" s="12"/>
      <c r="N3439"/>
      <c r="P3439" s="9"/>
      <c r="Q3439" s="9"/>
      <c r="U3439" s="8"/>
      <c r="V3439" s="10"/>
      <c r="W3439"/>
      <c r="X3439"/>
      <c r="Z3439" s="8"/>
      <c r="AA3439" s="8"/>
      <c r="AF3439" s="17"/>
      <c r="AG3439" s="17"/>
      <c r="AH3439" s="8"/>
    </row>
    <row r="3440" spans="13:34" x14ac:dyDescent="0.3">
      <c r="M3440" s="12"/>
      <c r="N3440"/>
      <c r="P3440" s="9"/>
      <c r="Q3440" s="9"/>
      <c r="U3440" s="8"/>
      <c r="V3440" s="10"/>
      <c r="W3440"/>
      <c r="X3440"/>
      <c r="Z3440" s="8"/>
      <c r="AA3440" s="8"/>
      <c r="AF3440" s="17"/>
      <c r="AG3440" s="17"/>
      <c r="AH3440" s="8"/>
    </row>
    <row r="3441" spans="13:34" x14ac:dyDescent="0.3">
      <c r="M3441" s="12"/>
      <c r="N3441"/>
      <c r="P3441" s="9"/>
      <c r="Q3441" s="9"/>
      <c r="U3441" s="8"/>
      <c r="V3441" s="10"/>
      <c r="W3441"/>
      <c r="X3441"/>
      <c r="Z3441" s="8"/>
      <c r="AA3441" s="8"/>
      <c r="AF3441" s="17"/>
      <c r="AG3441" s="17"/>
      <c r="AH3441" s="8"/>
    </row>
    <row r="3442" spans="13:34" x14ac:dyDescent="0.3">
      <c r="M3442" s="12"/>
      <c r="N3442"/>
      <c r="P3442" s="9"/>
      <c r="Q3442" s="9"/>
      <c r="U3442" s="8"/>
      <c r="V3442" s="10"/>
      <c r="W3442"/>
      <c r="X3442"/>
      <c r="Z3442" s="8"/>
      <c r="AA3442" s="8"/>
      <c r="AF3442" s="17"/>
      <c r="AG3442" s="17"/>
      <c r="AH3442" s="8"/>
    </row>
    <row r="3443" spans="13:34" x14ac:dyDescent="0.3">
      <c r="M3443" s="12"/>
      <c r="N3443"/>
      <c r="P3443" s="9"/>
      <c r="Q3443" s="9"/>
      <c r="U3443" s="8"/>
      <c r="V3443" s="10"/>
      <c r="W3443"/>
      <c r="X3443"/>
      <c r="Z3443" s="8"/>
      <c r="AA3443" s="8"/>
      <c r="AF3443" s="17"/>
      <c r="AG3443" s="17"/>
      <c r="AH3443" s="8"/>
    </row>
    <row r="3444" spans="13:34" x14ac:dyDescent="0.3">
      <c r="M3444" s="12"/>
      <c r="N3444"/>
      <c r="P3444" s="9"/>
      <c r="Q3444" s="9"/>
      <c r="U3444" s="8"/>
      <c r="V3444" s="10"/>
      <c r="W3444"/>
      <c r="X3444"/>
      <c r="Z3444" s="8"/>
      <c r="AA3444" s="8"/>
      <c r="AF3444" s="17"/>
      <c r="AG3444" s="17"/>
      <c r="AH3444" s="8"/>
    </row>
    <row r="3445" spans="13:34" x14ac:dyDescent="0.3">
      <c r="M3445" s="12"/>
      <c r="N3445"/>
      <c r="P3445" s="9"/>
      <c r="Q3445" s="9"/>
      <c r="U3445" s="8"/>
      <c r="V3445" s="10"/>
      <c r="W3445"/>
      <c r="X3445"/>
      <c r="Z3445" s="8"/>
      <c r="AA3445" s="8"/>
      <c r="AF3445" s="17"/>
      <c r="AG3445" s="17"/>
      <c r="AH3445" s="8"/>
    </row>
    <row r="3446" spans="13:34" x14ac:dyDescent="0.3">
      <c r="M3446" s="12"/>
      <c r="N3446"/>
      <c r="P3446" s="9"/>
      <c r="Q3446" s="9"/>
      <c r="U3446" s="8"/>
      <c r="V3446" s="10"/>
      <c r="W3446"/>
      <c r="X3446"/>
      <c r="Z3446" s="8"/>
      <c r="AA3446" s="8"/>
      <c r="AF3446" s="17"/>
      <c r="AG3446" s="17"/>
      <c r="AH3446" s="8"/>
    </row>
    <row r="3447" spans="13:34" x14ac:dyDescent="0.3">
      <c r="M3447" s="12"/>
      <c r="N3447"/>
      <c r="P3447" s="9"/>
      <c r="Q3447" s="9"/>
      <c r="U3447" s="8"/>
      <c r="V3447" s="10"/>
      <c r="W3447"/>
      <c r="X3447"/>
      <c r="Z3447" s="8"/>
      <c r="AA3447" s="8"/>
      <c r="AF3447" s="17"/>
      <c r="AG3447" s="17"/>
      <c r="AH3447" s="8"/>
    </row>
    <row r="3448" spans="13:34" x14ac:dyDescent="0.3">
      <c r="M3448" s="12"/>
      <c r="N3448"/>
      <c r="P3448" s="9"/>
      <c r="Q3448" s="9"/>
      <c r="U3448" s="8"/>
      <c r="V3448" s="10"/>
      <c r="W3448"/>
      <c r="X3448"/>
      <c r="Z3448" s="8"/>
      <c r="AA3448" s="8"/>
      <c r="AF3448" s="17"/>
      <c r="AG3448" s="17"/>
      <c r="AH3448" s="8"/>
    </row>
    <row r="3449" spans="13:34" x14ac:dyDescent="0.3">
      <c r="M3449" s="12"/>
      <c r="N3449"/>
      <c r="P3449" s="9"/>
      <c r="Q3449" s="9"/>
      <c r="U3449" s="8"/>
      <c r="V3449" s="10"/>
      <c r="W3449"/>
      <c r="X3449"/>
      <c r="Z3449" s="8"/>
      <c r="AA3449" s="8"/>
      <c r="AF3449" s="17"/>
      <c r="AG3449" s="17"/>
      <c r="AH3449" s="8"/>
    </row>
    <row r="3450" spans="13:34" x14ac:dyDescent="0.3">
      <c r="M3450" s="12"/>
      <c r="N3450"/>
      <c r="P3450" s="9"/>
      <c r="Q3450" s="9"/>
      <c r="U3450" s="8"/>
      <c r="V3450" s="10"/>
      <c r="W3450"/>
      <c r="X3450"/>
      <c r="Z3450" s="8"/>
      <c r="AA3450" s="8"/>
      <c r="AF3450" s="17"/>
      <c r="AG3450" s="17"/>
      <c r="AH3450" s="8"/>
    </row>
    <row r="3451" spans="13:34" x14ac:dyDescent="0.3">
      <c r="M3451" s="12"/>
      <c r="N3451"/>
      <c r="P3451" s="9"/>
      <c r="Q3451" s="9"/>
      <c r="U3451" s="8"/>
      <c r="V3451" s="10"/>
      <c r="W3451"/>
      <c r="X3451"/>
      <c r="Z3451" s="8"/>
      <c r="AA3451" s="8"/>
      <c r="AF3451" s="17"/>
      <c r="AG3451" s="17"/>
      <c r="AH3451" s="8"/>
    </row>
    <row r="3452" spans="13:34" x14ac:dyDescent="0.3">
      <c r="M3452" s="12"/>
      <c r="N3452"/>
      <c r="P3452" s="9"/>
      <c r="Q3452" s="9"/>
      <c r="U3452" s="8"/>
      <c r="V3452" s="10"/>
      <c r="W3452"/>
      <c r="X3452"/>
      <c r="Z3452" s="8"/>
      <c r="AA3452" s="8"/>
      <c r="AF3452" s="17"/>
      <c r="AG3452" s="17"/>
      <c r="AH3452" s="8"/>
    </row>
    <row r="3453" spans="13:34" x14ac:dyDescent="0.3">
      <c r="M3453" s="12"/>
      <c r="N3453"/>
      <c r="P3453" s="9"/>
      <c r="Q3453" s="9"/>
      <c r="U3453" s="8"/>
      <c r="V3453" s="10"/>
      <c r="W3453"/>
      <c r="X3453"/>
      <c r="Z3453" s="8"/>
      <c r="AA3453" s="8"/>
      <c r="AF3453" s="17"/>
      <c r="AG3453" s="17"/>
      <c r="AH3453" s="8"/>
    </row>
    <row r="3454" spans="13:34" x14ac:dyDescent="0.3">
      <c r="M3454" s="12"/>
      <c r="N3454"/>
      <c r="P3454" s="9"/>
      <c r="Q3454" s="9"/>
      <c r="U3454" s="8"/>
      <c r="V3454" s="10"/>
      <c r="W3454"/>
      <c r="X3454"/>
      <c r="Z3454" s="8"/>
      <c r="AA3454" s="8"/>
      <c r="AF3454" s="17"/>
      <c r="AG3454" s="17"/>
      <c r="AH3454" s="8"/>
    </row>
    <row r="3455" spans="13:34" x14ac:dyDescent="0.3">
      <c r="M3455" s="12"/>
      <c r="N3455"/>
      <c r="P3455" s="9"/>
      <c r="Q3455" s="9"/>
      <c r="U3455" s="8"/>
      <c r="V3455" s="10"/>
      <c r="W3455"/>
      <c r="X3455"/>
      <c r="Z3455" s="8"/>
      <c r="AA3455" s="8"/>
      <c r="AF3455" s="17"/>
      <c r="AG3455" s="17"/>
      <c r="AH3455" s="8"/>
    </row>
    <row r="3456" spans="13:34" x14ac:dyDescent="0.3">
      <c r="M3456" s="12"/>
      <c r="N3456"/>
      <c r="P3456" s="9"/>
      <c r="Q3456" s="9"/>
      <c r="U3456" s="8"/>
      <c r="V3456" s="10"/>
      <c r="W3456"/>
      <c r="X3456"/>
      <c r="Z3456" s="8"/>
      <c r="AA3456" s="8"/>
      <c r="AF3456" s="17"/>
      <c r="AG3456" s="17"/>
      <c r="AH3456" s="8"/>
    </row>
    <row r="3457" spans="13:34" x14ac:dyDescent="0.3">
      <c r="M3457" s="12"/>
      <c r="N3457"/>
      <c r="P3457" s="9"/>
      <c r="Q3457" s="9"/>
      <c r="U3457" s="8"/>
      <c r="V3457" s="10"/>
      <c r="W3457"/>
      <c r="X3457"/>
      <c r="Z3457" s="8"/>
      <c r="AA3457" s="8"/>
      <c r="AF3457" s="17"/>
      <c r="AG3457" s="17"/>
      <c r="AH3457" s="8"/>
    </row>
    <row r="3458" spans="13:34" x14ac:dyDescent="0.3">
      <c r="M3458" s="12"/>
      <c r="N3458"/>
      <c r="P3458" s="9"/>
      <c r="Q3458" s="9"/>
      <c r="U3458" s="8"/>
      <c r="V3458" s="10"/>
      <c r="W3458"/>
      <c r="X3458"/>
      <c r="Z3458" s="8"/>
      <c r="AA3458" s="8"/>
      <c r="AF3458" s="17"/>
      <c r="AG3458" s="17"/>
      <c r="AH3458" s="8"/>
    </row>
    <row r="3459" spans="13:34" x14ac:dyDescent="0.3">
      <c r="M3459" s="12"/>
      <c r="N3459"/>
      <c r="P3459" s="9"/>
      <c r="Q3459" s="9"/>
      <c r="U3459" s="8"/>
      <c r="V3459" s="10"/>
      <c r="W3459"/>
      <c r="X3459"/>
      <c r="Z3459" s="8"/>
      <c r="AA3459" s="8"/>
      <c r="AF3459" s="17"/>
      <c r="AG3459" s="17"/>
      <c r="AH3459" s="8"/>
    </row>
    <row r="3460" spans="13:34" x14ac:dyDescent="0.3">
      <c r="M3460" s="12"/>
      <c r="N3460"/>
      <c r="P3460" s="9"/>
      <c r="Q3460" s="9"/>
      <c r="U3460" s="8"/>
      <c r="V3460" s="10"/>
      <c r="W3460"/>
      <c r="X3460"/>
      <c r="Z3460" s="8"/>
      <c r="AA3460" s="8"/>
      <c r="AF3460" s="17"/>
      <c r="AG3460" s="17"/>
      <c r="AH3460" s="8"/>
    </row>
    <row r="3461" spans="13:34" x14ac:dyDescent="0.3">
      <c r="M3461" s="12"/>
      <c r="N3461"/>
      <c r="P3461" s="9"/>
      <c r="Q3461" s="9"/>
      <c r="U3461" s="8"/>
      <c r="V3461" s="10"/>
      <c r="W3461"/>
      <c r="X3461"/>
      <c r="Z3461" s="8"/>
      <c r="AA3461" s="8"/>
      <c r="AF3461" s="17"/>
      <c r="AG3461" s="17"/>
      <c r="AH3461" s="8"/>
    </row>
    <row r="3462" spans="13:34" x14ac:dyDescent="0.3">
      <c r="M3462" s="12"/>
      <c r="N3462"/>
      <c r="P3462" s="9"/>
      <c r="Q3462" s="9"/>
      <c r="U3462" s="8"/>
      <c r="V3462" s="10"/>
      <c r="W3462"/>
      <c r="X3462"/>
      <c r="Z3462" s="8"/>
      <c r="AA3462" s="8"/>
      <c r="AF3462" s="17"/>
      <c r="AG3462" s="17"/>
      <c r="AH3462" s="8"/>
    </row>
    <row r="3463" spans="13:34" x14ac:dyDescent="0.3">
      <c r="M3463" s="12"/>
      <c r="N3463"/>
      <c r="P3463" s="9"/>
      <c r="Q3463" s="9"/>
      <c r="U3463" s="8"/>
      <c r="V3463" s="10"/>
      <c r="W3463"/>
      <c r="X3463"/>
      <c r="Z3463" s="8"/>
      <c r="AA3463" s="8"/>
      <c r="AF3463" s="17"/>
      <c r="AG3463" s="17"/>
      <c r="AH3463" s="8"/>
    </row>
    <row r="3464" spans="13:34" x14ac:dyDescent="0.3">
      <c r="M3464" s="12"/>
      <c r="N3464"/>
      <c r="P3464" s="9"/>
      <c r="Q3464" s="9"/>
      <c r="U3464" s="8"/>
      <c r="V3464" s="10"/>
      <c r="W3464"/>
      <c r="X3464"/>
      <c r="Z3464" s="8"/>
      <c r="AA3464" s="8"/>
      <c r="AF3464" s="17"/>
      <c r="AG3464" s="17"/>
      <c r="AH3464" s="8"/>
    </row>
    <row r="3465" spans="13:34" x14ac:dyDescent="0.3">
      <c r="M3465" s="12"/>
      <c r="N3465"/>
      <c r="P3465" s="9"/>
      <c r="Q3465" s="9"/>
      <c r="U3465" s="8"/>
      <c r="V3465" s="10"/>
      <c r="W3465"/>
      <c r="X3465"/>
      <c r="Z3465" s="8"/>
      <c r="AA3465" s="8"/>
      <c r="AF3465" s="17"/>
      <c r="AG3465" s="17"/>
      <c r="AH3465" s="8"/>
    </row>
    <row r="3466" spans="13:34" x14ac:dyDescent="0.3">
      <c r="M3466" s="12"/>
      <c r="N3466"/>
      <c r="P3466" s="9"/>
      <c r="Q3466" s="9"/>
      <c r="U3466" s="8"/>
      <c r="V3466" s="10"/>
      <c r="W3466"/>
      <c r="X3466"/>
      <c r="Z3466" s="8"/>
      <c r="AA3466" s="8"/>
      <c r="AF3466" s="17"/>
      <c r="AG3466" s="17"/>
      <c r="AH3466" s="8"/>
    </row>
    <row r="3467" spans="13:34" x14ac:dyDescent="0.3">
      <c r="M3467" s="12"/>
      <c r="N3467"/>
      <c r="P3467" s="9"/>
      <c r="Q3467" s="9"/>
      <c r="U3467" s="8"/>
      <c r="V3467" s="10"/>
      <c r="W3467"/>
      <c r="X3467"/>
      <c r="Z3467" s="8"/>
      <c r="AA3467" s="8"/>
      <c r="AF3467" s="17"/>
      <c r="AG3467" s="17"/>
      <c r="AH3467" s="8"/>
    </row>
    <row r="3468" spans="13:34" x14ac:dyDescent="0.3">
      <c r="M3468" s="12"/>
      <c r="N3468"/>
      <c r="P3468" s="9"/>
      <c r="Q3468" s="9"/>
      <c r="U3468" s="8"/>
      <c r="V3468" s="10"/>
      <c r="W3468"/>
      <c r="X3468"/>
      <c r="Z3468" s="8"/>
      <c r="AA3468" s="8"/>
      <c r="AF3468" s="17"/>
      <c r="AG3468" s="17"/>
      <c r="AH3468" s="8"/>
    </row>
    <row r="3469" spans="13:34" x14ac:dyDescent="0.3">
      <c r="M3469" s="12"/>
      <c r="N3469"/>
      <c r="P3469" s="9"/>
      <c r="Q3469" s="9"/>
      <c r="U3469" s="8"/>
      <c r="V3469" s="10"/>
      <c r="W3469"/>
      <c r="X3469"/>
      <c r="Z3469" s="8"/>
      <c r="AA3469" s="8"/>
      <c r="AF3469" s="17"/>
      <c r="AG3469" s="17"/>
      <c r="AH3469" s="8"/>
    </row>
    <row r="3470" spans="13:34" x14ac:dyDescent="0.3">
      <c r="M3470" s="12"/>
      <c r="N3470"/>
      <c r="P3470" s="9"/>
      <c r="Q3470" s="9"/>
      <c r="U3470" s="8"/>
      <c r="V3470" s="10"/>
      <c r="W3470"/>
      <c r="X3470"/>
      <c r="Z3470" s="8"/>
      <c r="AA3470" s="8"/>
      <c r="AF3470" s="17"/>
      <c r="AG3470" s="17"/>
      <c r="AH3470" s="8"/>
    </row>
    <row r="3471" spans="13:34" x14ac:dyDescent="0.3">
      <c r="M3471" s="12"/>
      <c r="N3471"/>
      <c r="P3471" s="9"/>
      <c r="Q3471" s="9"/>
      <c r="U3471" s="8"/>
      <c r="V3471" s="10"/>
      <c r="W3471"/>
      <c r="X3471"/>
      <c r="Z3471" s="8"/>
      <c r="AA3471" s="8"/>
      <c r="AF3471" s="17"/>
      <c r="AG3471" s="17"/>
      <c r="AH3471" s="8"/>
    </row>
    <row r="3472" spans="13:34" x14ac:dyDescent="0.3">
      <c r="M3472" s="12"/>
      <c r="N3472"/>
      <c r="P3472" s="9"/>
      <c r="Q3472" s="9"/>
      <c r="U3472" s="8"/>
      <c r="V3472" s="10"/>
      <c r="W3472"/>
      <c r="X3472"/>
      <c r="Z3472" s="8"/>
      <c r="AA3472" s="8"/>
      <c r="AF3472" s="17"/>
      <c r="AG3472" s="17"/>
      <c r="AH3472" s="8"/>
    </row>
    <row r="3473" spans="13:34" x14ac:dyDescent="0.3">
      <c r="M3473" s="12"/>
      <c r="N3473"/>
      <c r="P3473" s="9"/>
      <c r="Q3473" s="9"/>
      <c r="U3473" s="8"/>
      <c r="V3473" s="10"/>
      <c r="W3473"/>
      <c r="X3473"/>
      <c r="Z3473" s="8"/>
      <c r="AA3473" s="8"/>
      <c r="AF3473" s="17"/>
      <c r="AG3473" s="17"/>
      <c r="AH3473" s="8"/>
    </row>
    <row r="3474" spans="13:34" x14ac:dyDescent="0.3">
      <c r="M3474" s="12"/>
      <c r="N3474"/>
      <c r="P3474" s="9"/>
      <c r="Q3474" s="9"/>
      <c r="U3474" s="8"/>
      <c r="V3474" s="10"/>
      <c r="W3474"/>
      <c r="X3474"/>
      <c r="Z3474" s="8"/>
      <c r="AA3474" s="8"/>
      <c r="AF3474" s="17"/>
      <c r="AG3474" s="17"/>
      <c r="AH3474" s="8"/>
    </row>
    <row r="3475" spans="13:34" x14ac:dyDescent="0.3">
      <c r="M3475" s="12"/>
      <c r="N3475"/>
      <c r="P3475" s="9"/>
      <c r="Q3475" s="9"/>
      <c r="U3475" s="8"/>
      <c r="V3475" s="10"/>
      <c r="W3475"/>
      <c r="X3475"/>
      <c r="Z3475" s="8"/>
      <c r="AA3475" s="8"/>
      <c r="AF3475" s="17"/>
      <c r="AG3475" s="17"/>
      <c r="AH3475" s="8"/>
    </row>
    <row r="3476" spans="13:34" x14ac:dyDescent="0.3">
      <c r="M3476" s="12"/>
      <c r="N3476"/>
      <c r="P3476" s="9"/>
      <c r="Q3476" s="9"/>
      <c r="U3476" s="8"/>
      <c r="V3476" s="10"/>
      <c r="W3476"/>
      <c r="X3476"/>
      <c r="Z3476" s="8"/>
      <c r="AA3476" s="8"/>
      <c r="AF3476" s="17"/>
      <c r="AG3476" s="17"/>
      <c r="AH3476" s="8"/>
    </row>
    <row r="3477" spans="13:34" x14ac:dyDescent="0.3">
      <c r="M3477" s="12"/>
      <c r="N3477"/>
      <c r="P3477" s="9"/>
      <c r="Q3477" s="9"/>
      <c r="U3477" s="8"/>
      <c r="V3477" s="10"/>
      <c r="W3477"/>
      <c r="X3477"/>
      <c r="Z3477" s="8"/>
      <c r="AA3477" s="8"/>
      <c r="AF3477" s="17"/>
      <c r="AG3477" s="17"/>
      <c r="AH3477" s="8"/>
    </row>
    <row r="3478" spans="13:34" x14ac:dyDescent="0.3">
      <c r="M3478" s="12"/>
      <c r="N3478"/>
      <c r="P3478" s="9"/>
      <c r="Q3478" s="9"/>
      <c r="U3478" s="8"/>
      <c r="V3478" s="10"/>
      <c r="W3478"/>
      <c r="X3478"/>
      <c r="Z3478" s="8"/>
      <c r="AA3478" s="8"/>
      <c r="AF3478" s="17"/>
      <c r="AG3478" s="17"/>
      <c r="AH3478" s="8"/>
    </row>
    <row r="3479" spans="13:34" x14ac:dyDescent="0.3">
      <c r="M3479" s="12"/>
      <c r="N3479"/>
      <c r="P3479" s="9"/>
      <c r="Q3479" s="9"/>
      <c r="U3479" s="8"/>
      <c r="V3479" s="10"/>
      <c r="W3479"/>
      <c r="X3479"/>
      <c r="Z3479" s="8"/>
      <c r="AA3479" s="8"/>
      <c r="AF3479" s="17"/>
      <c r="AG3479" s="17"/>
      <c r="AH3479" s="8"/>
    </row>
    <row r="3480" spans="13:34" x14ac:dyDescent="0.3">
      <c r="M3480" s="12"/>
      <c r="N3480"/>
      <c r="P3480" s="9"/>
      <c r="Q3480" s="9"/>
      <c r="U3480" s="8"/>
      <c r="V3480" s="10"/>
      <c r="W3480"/>
      <c r="X3480"/>
      <c r="Z3480" s="8"/>
      <c r="AA3480" s="8"/>
      <c r="AF3480" s="17"/>
      <c r="AG3480" s="17"/>
      <c r="AH3480" s="8"/>
    </row>
    <row r="3481" spans="13:34" x14ac:dyDescent="0.3">
      <c r="M3481" s="12"/>
      <c r="N3481"/>
      <c r="P3481" s="9"/>
      <c r="Q3481" s="9"/>
      <c r="U3481" s="8"/>
      <c r="V3481" s="10"/>
      <c r="W3481"/>
      <c r="X3481"/>
      <c r="Z3481" s="8"/>
      <c r="AA3481" s="8"/>
      <c r="AF3481" s="17"/>
      <c r="AG3481" s="17"/>
      <c r="AH3481" s="8"/>
    </row>
    <row r="3482" spans="13:34" x14ac:dyDescent="0.3">
      <c r="M3482" s="12"/>
      <c r="N3482"/>
      <c r="P3482" s="9"/>
      <c r="Q3482" s="9"/>
      <c r="U3482" s="8"/>
      <c r="V3482" s="10"/>
      <c r="W3482"/>
      <c r="X3482"/>
      <c r="Z3482" s="8"/>
      <c r="AA3482" s="8"/>
      <c r="AF3482" s="17"/>
      <c r="AG3482" s="17"/>
      <c r="AH3482" s="8"/>
    </row>
    <row r="3483" spans="13:34" x14ac:dyDescent="0.3">
      <c r="M3483" s="12"/>
      <c r="N3483"/>
      <c r="P3483" s="9"/>
      <c r="Q3483" s="9"/>
      <c r="U3483" s="8"/>
      <c r="V3483" s="10"/>
      <c r="W3483"/>
      <c r="X3483"/>
      <c r="Z3483" s="8"/>
      <c r="AA3483" s="8"/>
      <c r="AF3483" s="17"/>
      <c r="AG3483" s="17"/>
      <c r="AH3483" s="8"/>
    </row>
    <row r="3484" spans="13:34" x14ac:dyDescent="0.3">
      <c r="M3484" s="12"/>
      <c r="N3484"/>
      <c r="P3484" s="9"/>
      <c r="Q3484" s="9"/>
      <c r="U3484" s="8"/>
      <c r="V3484" s="10"/>
      <c r="W3484"/>
      <c r="X3484"/>
      <c r="Z3484" s="8"/>
      <c r="AA3484" s="8"/>
      <c r="AF3484" s="17"/>
      <c r="AG3484" s="17"/>
      <c r="AH3484" s="8"/>
    </row>
    <row r="3485" spans="13:34" x14ac:dyDescent="0.3">
      <c r="M3485" s="12"/>
      <c r="N3485"/>
      <c r="P3485" s="9"/>
      <c r="Q3485" s="9"/>
      <c r="U3485" s="8"/>
      <c r="V3485" s="10"/>
      <c r="W3485"/>
      <c r="X3485"/>
      <c r="Z3485" s="8"/>
      <c r="AA3485" s="8"/>
      <c r="AF3485" s="17"/>
      <c r="AG3485" s="17"/>
      <c r="AH3485" s="8"/>
    </row>
    <row r="3486" spans="13:34" x14ac:dyDescent="0.3">
      <c r="M3486" s="12"/>
      <c r="N3486"/>
      <c r="P3486" s="9"/>
      <c r="Q3486" s="9"/>
      <c r="U3486" s="8"/>
      <c r="V3486" s="10"/>
      <c r="W3486"/>
      <c r="X3486"/>
      <c r="Z3486" s="8"/>
      <c r="AA3486" s="8"/>
      <c r="AF3486" s="17"/>
      <c r="AG3486" s="17"/>
      <c r="AH3486" s="8"/>
    </row>
    <row r="3487" spans="13:34" x14ac:dyDescent="0.3">
      <c r="M3487" s="12"/>
      <c r="N3487"/>
      <c r="P3487" s="9"/>
      <c r="Q3487" s="9"/>
      <c r="U3487" s="8"/>
      <c r="V3487" s="10"/>
      <c r="W3487"/>
      <c r="X3487"/>
      <c r="Z3487" s="8"/>
      <c r="AA3487" s="8"/>
      <c r="AF3487" s="17"/>
      <c r="AG3487" s="17"/>
      <c r="AH3487" s="8"/>
    </row>
    <row r="3488" spans="13:34" x14ac:dyDescent="0.3">
      <c r="M3488" s="12"/>
      <c r="N3488"/>
      <c r="P3488" s="9"/>
      <c r="Q3488" s="9"/>
      <c r="U3488" s="8"/>
      <c r="V3488" s="10"/>
      <c r="W3488"/>
      <c r="X3488"/>
      <c r="Z3488" s="8"/>
      <c r="AA3488" s="8"/>
      <c r="AF3488" s="17"/>
      <c r="AG3488" s="17"/>
      <c r="AH3488" s="8"/>
    </row>
    <row r="3489" spans="13:34" x14ac:dyDescent="0.3">
      <c r="M3489" s="12"/>
      <c r="N3489"/>
      <c r="P3489" s="9"/>
      <c r="Q3489" s="9"/>
      <c r="U3489" s="8"/>
      <c r="V3489" s="10"/>
      <c r="W3489"/>
      <c r="X3489"/>
      <c r="Z3489" s="8"/>
      <c r="AA3489" s="8"/>
      <c r="AF3489" s="17"/>
      <c r="AG3489" s="17"/>
      <c r="AH3489" s="8"/>
    </row>
    <row r="3490" spans="13:34" x14ac:dyDescent="0.3">
      <c r="M3490" s="12"/>
      <c r="N3490"/>
      <c r="P3490" s="9"/>
      <c r="Q3490" s="9"/>
      <c r="U3490" s="8"/>
      <c r="V3490" s="10"/>
      <c r="W3490"/>
      <c r="X3490"/>
      <c r="Z3490" s="8"/>
      <c r="AA3490" s="8"/>
      <c r="AF3490" s="17"/>
      <c r="AG3490" s="17"/>
      <c r="AH3490" s="8"/>
    </row>
    <row r="3491" spans="13:34" x14ac:dyDescent="0.3">
      <c r="M3491" s="12"/>
      <c r="N3491"/>
      <c r="P3491" s="9"/>
      <c r="Q3491" s="9"/>
      <c r="U3491" s="8"/>
      <c r="V3491" s="10"/>
      <c r="W3491"/>
      <c r="X3491"/>
      <c r="Z3491" s="8"/>
      <c r="AA3491" s="8"/>
      <c r="AF3491" s="17"/>
      <c r="AG3491" s="17"/>
      <c r="AH3491" s="8"/>
    </row>
    <row r="3492" spans="13:34" x14ac:dyDescent="0.3">
      <c r="M3492" s="12"/>
      <c r="N3492"/>
      <c r="P3492" s="9"/>
      <c r="Q3492" s="9"/>
      <c r="U3492" s="8"/>
      <c r="V3492" s="10"/>
      <c r="W3492"/>
      <c r="X3492"/>
      <c r="Z3492" s="8"/>
      <c r="AA3492" s="8"/>
      <c r="AF3492" s="17"/>
      <c r="AG3492" s="17"/>
      <c r="AH3492" s="8"/>
    </row>
    <row r="3493" spans="13:34" x14ac:dyDescent="0.3">
      <c r="M3493" s="12"/>
      <c r="N3493"/>
      <c r="P3493" s="9"/>
      <c r="Q3493" s="9"/>
      <c r="U3493" s="8"/>
      <c r="V3493" s="10"/>
      <c r="W3493"/>
      <c r="X3493"/>
      <c r="Z3493" s="8"/>
      <c r="AA3493" s="8"/>
      <c r="AF3493" s="17"/>
      <c r="AG3493" s="17"/>
      <c r="AH3493" s="8"/>
    </row>
    <row r="3494" spans="13:34" x14ac:dyDescent="0.3">
      <c r="M3494" s="12"/>
      <c r="N3494"/>
      <c r="P3494" s="9"/>
      <c r="Q3494" s="9"/>
      <c r="U3494" s="8"/>
      <c r="V3494" s="10"/>
      <c r="W3494"/>
      <c r="X3494"/>
      <c r="Z3494" s="8"/>
      <c r="AA3494" s="8"/>
      <c r="AF3494" s="17"/>
      <c r="AG3494" s="17"/>
      <c r="AH3494" s="8"/>
    </row>
    <row r="3495" spans="13:34" x14ac:dyDescent="0.3">
      <c r="M3495" s="12"/>
      <c r="N3495"/>
      <c r="P3495" s="9"/>
      <c r="Q3495" s="9"/>
      <c r="U3495" s="8"/>
      <c r="V3495" s="10"/>
      <c r="W3495"/>
      <c r="X3495"/>
      <c r="Z3495" s="8"/>
      <c r="AA3495" s="8"/>
      <c r="AF3495" s="17"/>
      <c r="AG3495" s="17"/>
      <c r="AH3495" s="8"/>
    </row>
    <row r="3496" spans="13:34" x14ac:dyDescent="0.3">
      <c r="M3496" s="12"/>
      <c r="N3496"/>
      <c r="P3496" s="9"/>
      <c r="Q3496" s="9"/>
      <c r="U3496" s="8"/>
      <c r="V3496" s="10"/>
      <c r="W3496"/>
      <c r="X3496"/>
      <c r="Z3496" s="8"/>
      <c r="AA3496" s="8"/>
      <c r="AF3496" s="17"/>
      <c r="AG3496" s="17"/>
      <c r="AH3496" s="8"/>
    </row>
    <row r="3497" spans="13:34" x14ac:dyDescent="0.3">
      <c r="M3497" s="12"/>
      <c r="N3497"/>
      <c r="P3497" s="9"/>
      <c r="Q3497" s="9"/>
      <c r="U3497" s="8"/>
      <c r="V3497" s="10"/>
      <c r="W3497"/>
      <c r="X3497"/>
      <c r="Z3497" s="8"/>
      <c r="AA3497" s="8"/>
      <c r="AF3497" s="17"/>
      <c r="AG3497" s="17"/>
      <c r="AH3497" s="8"/>
    </row>
    <row r="3498" spans="13:34" x14ac:dyDescent="0.3">
      <c r="M3498" s="12"/>
      <c r="N3498"/>
      <c r="P3498" s="9"/>
      <c r="Q3498" s="9"/>
      <c r="U3498" s="8"/>
      <c r="V3498" s="10"/>
      <c r="W3498"/>
      <c r="X3498"/>
      <c r="Z3498" s="8"/>
      <c r="AA3498" s="8"/>
      <c r="AF3498" s="17"/>
      <c r="AG3498" s="17"/>
      <c r="AH3498" s="8"/>
    </row>
    <row r="3499" spans="13:34" x14ac:dyDescent="0.3">
      <c r="M3499" s="12"/>
      <c r="N3499"/>
      <c r="P3499" s="9"/>
      <c r="Q3499" s="9"/>
      <c r="U3499" s="8"/>
      <c r="V3499" s="10"/>
      <c r="W3499"/>
      <c r="X3499"/>
      <c r="Z3499" s="8"/>
      <c r="AA3499" s="8"/>
      <c r="AF3499" s="17"/>
      <c r="AG3499" s="17"/>
      <c r="AH3499" s="8"/>
    </row>
    <row r="3500" spans="13:34" x14ac:dyDescent="0.3">
      <c r="M3500" s="12"/>
      <c r="N3500"/>
      <c r="P3500" s="9"/>
      <c r="Q3500" s="9"/>
      <c r="U3500" s="8"/>
      <c r="V3500" s="10"/>
      <c r="W3500"/>
      <c r="X3500"/>
      <c r="Z3500" s="8"/>
      <c r="AA3500" s="8"/>
      <c r="AF3500" s="17"/>
      <c r="AG3500" s="17"/>
      <c r="AH3500" s="8"/>
    </row>
    <row r="3501" spans="13:34" x14ac:dyDescent="0.3">
      <c r="M3501" s="12"/>
      <c r="N3501"/>
      <c r="P3501" s="9"/>
      <c r="Q3501" s="9"/>
      <c r="U3501" s="8"/>
      <c r="V3501" s="10"/>
      <c r="W3501"/>
      <c r="X3501"/>
      <c r="Z3501" s="8"/>
      <c r="AA3501" s="8"/>
      <c r="AF3501" s="17"/>
      <c r="AG3501" s="17"/>
      <c r="AH3501" s="8"/>
    </row>
    <row r="3502" spans="13:34" x14ac:dyDescent="0.3">
      <c r="M3502" s="12"/>
      <c r="N3502"/>
      <c r="P3502" s="9"/>
      <c r="Q3502" s="9"/>
      <c r="U3502" s="8"/>
      <c r="V3502" s="10"/>
      <c r="W3502"/>
      <c r="X3502"/>
      <c r="Z3502" s="8"/>
      <c r="AA3502" s="8"/>
      <c r="AF3502" s="17"/>
      <c r="AG3502" s="17"/>
      <c r="AH3502" s="8"/>
    </row>
    <row r="3503" spans="13:34" x14ac:dyDescent="0.3">
      <c r="M3503" s="12"/>
      <c r="N3503"/>
      <c r="P3503" s="9"/>
      <c r="Q3503" s="9"/>
      <c r="U3503" s="8"/>
      <c r="V3503" s="10"/>
      <c r="W3503"/>
      <c r="X3503"/>
      <c r="Z3503" s="8"/>
      <c r="AA3503" s="8"/>
      <c r="AF3503" s="17"/>
      <c r="AG3503" s="17"/>
      <c r="AH3503" s="8"/>
    </row>
    <row r="3504" spans="13:34" x14ac:dyDescent="0.3">
      <c r="M3504" s="12"/>
      <c r="N3504"/>
      <c r="P3504" s="9"/>
      <c r="Q3504" s="9"/>
      <c r="U3504" s="8"/>
      <c r="V3504" s="10"/>
      <c r="W3504"/>
      <c r="X3504"/>
      <c r="Z3504" s="8"/>
      <c r="AA3504" s="8"/>
      <c r="AF3504" s="17"/>
      <c r="AG3504" s="17"/>
      <c r="AH3504" s="8"/>
    </row>
    <row r="3505" spans="13:34" x14ac:dyDescent="0.3">
      <c r="M3505" s="12"/>
      <c r="N3505"/>
      <c r="P3505" s="9"/>
      <c r="Q3505" s="9"/>
      <c r="U3505" s="8"/>
      <c r="V3505" s="10"/>
      <c r="W3505"/>
      <c r="X3505"/>
      <c r="Z3505" s="8"/>
      <c r="AA3505" s="8"/>
      <c r="AF3505" s="17"/>
      <c r="AG3505" s="17"/>
      <c r="AH3505" s="8"/>
    </row>
    <row r="3506" spans="13:34" x14ac:dyDescent="0.3">
      <c r="M3506" s="12"/>
      <c r="N3506"/>
      <c r="P3506" s="9"/>
      <c r="Q3506" s="9"/>
      <c r="U3506" s="8"/>
      <c r="V3506" s="10"/>
      <c r="W3506"/>
      <c r="X3506"/>
      <c r="Z3506" s="8"/>
      <c r="AA3506" s="8"/>
      <c r="AF3506" s="17"/>
      <c r="AG3506" s="17"/>
      <c r="AH3506" s="8"/>
    </row>
    <row r="3507" spans="13:34" x14ac:dyDescent="0.3">
      <c r="M3507" s="12"/>
      <c r="N3507"/>
      <c r="P3507" s="9"/>
      <c r="Q3507" s="9"/>
      <c r="U3507" s="8"/>
      <c r="V3507" s="10"/>
      <c r="W3507"/>
      <c r="X3507"/>
      <c r="Z3507" s="8"/>
      <c r="AA3507" s="8"/>
      <c r="AF3507" s="17"/>
      <c r="AG3507" s="17"/>
      <c r="AH3507" s="8"/>
    </row>
    <row r="3508" spans="13:34" x14ac:dyDescent="0.3">
      <c r="M3508" s="12"/>
      <c r="N3508"/>
      <c r="P3508" s="9"/>
      <c r="Q3508" s="9"/>
      <c r="U3508" s="8"/>
      <c r="V3508" s="10"/>
      <c r="W3508"/>
      <c r="X3508"/>
      <c r="Z3508" s="8"/>
      <c r="AA3508" s="8"/>
      <c r="AF3508" s="17"/>
      <c r="AG3508" s="17"/>
      <c r="AH3508" s="8"/>
    </row>
    <row r="3509" spans="13:34" x14ac:dyDescent="0.3">
      <c r="M3509" s="12"/>
      <c r="N3509"/>
      <c r="P3509" s="9"/>
      <c r="Q3509" s="9"/>
      <c r="U3509" s="8"/>
      <c r="V3509" s="10"/>
      <c r="W3509"/>
      <c r="X3509"/>
      <c r="Z3509" s="8"/>
      <c r="AA3509" s="8"/>
      <c r="AF3509" s="17"/>
      <c r="AG3509" s="17"/>
      <c r="AH3509" s="8"/>
    </row>
    <row r="3510" spans="13:34" x14ac:dyDescent="0.3">
      <c r="M3510" s="12"/>
      <c r="N3510"/>
      <c r="P3510" s="9"/>
      <c r="Q3510" s="9"/>
      <c r="U3510" s="8"/>
      <c r="V3510" s="10"/>
      <c r="W3510"/>
      <c r="X3510"/>
      <c r="Z3510" s="8"/>
      <c r="AA3510" s="8"/>
      <c r="AF3510" s="17"/>
      <c r="AG3510" s="17"/>
      <c r="AH3510" s="8"/>
    </row>
    <row r="3511" spans="13:34" x14ac:dyDescent="0.3">
      <c r="M3511" s="12"/>
      <c r="N3511"/>
      <c r="P3511" s="9"/>
      <c r="Q3511" s="9"/>
      <c r="U3511" s="8"/>
      <c r="V3511" s="10"/>
      <c r="W3511"/>
      <c r="X3511"/>
      <c r="Z3511" s="8"/>
      <c r="AA3511" s="8"/>
      <c r="AF3511" s="17"/>
      <c r="AG3511" s="17"/>
      <c r="AH3511" s="8"/>
    </row>
    <row r="3512" spans="13:34" x14ac:dyDescent="0.3">
      <c r="M3512" s="12"/>
      <c r="N3512"/>
      <c r="P3512" s="9"/>
      <c r="Q3512" s="9"/>
      <c r="U3512" s="8"/>
      <c r="V3512" s="10"/>
      <c r="W3512"/>
      <c r="X3512"/>
      <c r="Z3512" s="8"/>
      <c r="AA3512" s="8"/>
      <c r="AF3512" s="17"/>
      <c r="AG3512" s="17"/>
      <c r="AH3512" s="8"/>
    </row>
    <row r="3513" spans="13:34" x14ac:dyDescent="0.3">
      <c r="M3513" s="12"/>
      <c r="N3513"/>
      <c r="P3513" s="9"/>
      <c r="Q3513" s="9"/>
      <c r="U3513" s="8"/>
      <c r="V3513" s="10"/>
      <c r="W3513"/>
      <c r="X3513"/>
      <c r="Z3513" s="8"/>
      <c r="AA3513" s="8"/>
      <c r="AF3513" s="17"/>
      <c r="AG3513" s="17"/>
      <c r="AH3513" s="8"/>
    </row>
    <row r="3514" spans="13:34" x14ac:dyDescent="0.3">
      <c r="M3514" s="12"/>
      <c r="N3514"/>
      <c r="P3514" s="9"/>
      <c r="Q3514" s="9"/>
      <c r="U3514" s="8"/>
      <c r="V3514" s="10"/>
      <c r="W3514"/>
      <c r="X3514"/>
      <c r="Z3514" s="8"/>
      <c r="AA3514" s="8"/>
      <c r="AF3514" s="17"/>
      <c r="AG3514" s="17"/>
      <c r="AH3514" s="8"/>
    </row>
    <row r="3515" spans="13:34" x14ac:dyDescent="0.3">
      <c r="M3515" s="12"/>
      <c r="N3515"/>
      <c r="P3515" s="9"/>
      <c r="Q3515" s="9"/>
      <c r="U3515" s="8"/>
      <c r="V3515" s="10"/>
      <c r="W3515"/>
      <c r="X3515"/>
      <c r="Z3515" s="8"/>
      <c r="AA3515" s="8"/>
      <c r="AF3515" s="17"/>
      <c r="AG3515" s="17"/>
      <c r="AH3515" s="8"/>
    </row>
    <row r="3516" spans="13:34" x14ac:dyDescent="0.3">
      <c r="M3516" s="12"/>
      <c r="N3516"/>
      <c r="P3516" s="9"/>
      <c r="Q3516" s="9"/>
      <c r="U3516" s="8"/>
      <c r="V3516" s="10"/>
      <c r="W3516"/>
      <c r="X3516"/>
      <c r="Z3516" s="8"/>
      <c r="AA3516" s="8"/>
      <c r="AF3516" s="17"/>
      <c r="AG3516" s="17"/>
      <c r="AH3516" s="8"/>
    </row>
    <row r="3517" spans="13:34" x14ac:dyDescent="0.3">
      <c r="M3517" s="12"/>
      <c r="N3517"/>
      <c r="P3517" s="9"/>
      <c r="Q3517" s="9"/>
      <c r="U3517" s="8"/>
      <c r="V3517" s="10"/>
      <c r="W3517"/>
      <c r="X3517"/>
      <c r="Z3517" s="8"/>
      <c r="AA3517" s="8"/>
      <c r="AF3517" s="17"/>
      <c r="AG3517" s="17"/>
      <c r="AH3517" s="8"/>
    </row>
    <row r="3518" spans="13:34" x14ac:dyDescent="0.3">
      <c r="M3518" s="12"/>
      <c r="N3518"/>
      <c r="P3518" s="9"/>
      <c r="Q3518" s="9"/>
      <c r="U3518" s="8"/>
      <c r="V3518" s="10"/>
      <c r="W3518"/>
      <c r="X3518"/>
      <c r="Z3518" s="8"/>
      <c r="AA3518" s="8"/>
      <c r="AF3518" s="17"/>
      <c r="AG3518" s="17"/>
      <c r="AH3518" s="8"/>
    </row>
    <row r="3519" spans="13:34" x14ac:dyDescent="0.3">
      <c r="M3519" s="12"/>
      <c r="N3519"/>
      <c r="P3519" s="9"/>
      <c r="Q3519" s="9"/>
      <c r="U3519" s="8"/>
      <c r="V3519" s="10"/>
      <c r="W3519"/>
      <c r="X3519"/>
      <c r="Z3519" s="8"/>
      <c r="AA3519" s="8"/>
      <c r="AF3519" s="17"/>
      <c r="AG3519" s="17"/>
      <c r="AH3519" s="8"/>
    </row>
    <row r="3520" spans="13:34" x14ac:dyDescent="0.3">
      <c r="M3520" s="12"/>
      <c r="N3520"/>
      <c r="P3520" s="9"/>
      <c r="Q3520" s="9"/>
      <c r="U3520" s="8"/>
      <c r="V3520" s="10"/>
      <c r="W3520"/>
      <c r="X3520"/>
      <c r="Z3520" s="8"/>
      <c r="AA3520" s="8"/>
      <c r="AF3520" s="17"/>
      <c r="AG3520" s="17"/>
      <c r="AH3520" s="8"/>
    </row>
    <row r="3521" spans="13:34" x14ac:dyDescent="0.3">
      <c r="M3521" s="12"/>
      <c r="N3521"/>
      <c r="P3521" s="9"/>
      <c r="Q3521" s="9"/>
      <c r="U3521" s="8"/>
      <c r="V3521" s="10"/>
      <c r="W3521"/>
      <c r="X3521"/>
      <c r="Z3521" s="8"/>
      <c r="AA3521" s="8"/>
      <c r="AF3521" s="17"/>
      <c r="AG3521" s="17"/>
      <c r="AH3521" s="8"/>
    </row>
    <row r="3522" spans="13:34" x14ac:dyDescent="0.3">
      <c r="M3522" s="12"/>
      <c r="N3522"/>
      <c r="P3522" s="9"/>
      <c r="Q3522" s="9"/>
      <c r="U3522" s="8"/>
      <c r="V3522" s="10"/>
      <c r="W3522"/>
      <c r="X3522"/>
      <c r="Z3522" s="8"/>
      <c r="AA3522" s="8"/>
      <c r="AF3522" s="17"/>
      <c r="AG3522" s="17"/>
      <c r="AH3522" s="8"/>
    </row>
    <row r="3523" spans="13:34" x14ac:dyDescent="0.3">
      <c r="M3523" s="12"/>
      <c r="N3523"/>
      <c r="P3523" s="9"/>
      <c r="Q3523" s="9"/>
      <c r="U3523" s="8"/>
      <c r="V3523" s="10"/>
      <c r="W3523"/>
      <c r="X3523"/>
      <c r="Z3523" s="8"/>
      <c r="AA3523" s="8"/>
      <c r="AF3523" s="17"/>
      <c r="AG3523" s="17"/>
      <c r="AH3523" s="8"/>
    </row>
    <row r="3524" spans="13:34" x14ac:dyDescent="0.3">
      <c r="M3524" s="12"/>
      <c r="N3524"/>
      <c r="P3524" s="9"/>
      <c r="Q3524" s="9"/>
      <c r="U3524" s="8"/>
      <c r="V3524" s="10"/>
      <c r="W3524"/>
      <c r="X3524"/>
      <c r="Z3524" s="8"/>
      <c r="AA3524" s="8"/>
      <c r="AF3524" s="17"/>
      <c r="AG3524" s="17"/>
      <c r="AH3524" s="8"/>
    </row>
    <row r="3525" spans="13:34" x14ac:dyDescent="0.3">
      <c r="M3525" s="12"/>
      <c r="N3525"/>
      <c r="P3525" s="9"/>
      <c r="Q3525" s="9"/>
      <c r="U3525" s="8"/>
      <c r="V3525" s="10"/>
      <c r="W3525"/>
      <c r="X3525"/>
      <c r="Z3525" s="8"/>
      <c r="AA3525" s="8"/>
      <c r="AF3525" s="17"/>
      <c r="AG3525" s="17"/>
      <c r="AH3525" s="8"/>
    </row>
    <row r="3526" spans="13:34" x14ac:dyDescent="0.3">
      <c r="M3526" s="12"/>
      <c r="N3526"/>
      <c r="P3526" s="9"/>
      <c r="Q3526" s="9"/>
      <c r="U3526" s="8"/>
      <c r="V3526" s="10"/>
      <c r="W3526"/>
      <c r="X3526"/>
      <c r="Z3526" s="8"/>
      <c r="AA3526" s="8"/>
      <c r="AF3526" s="17"/>
      <c r="AG3526" s="17"/>
      <c r="AH3526" s="8"/>
    </row>
    <row r="3527" spans="13:34" x14ac:dyDescent="0.3">
      <c r="M3527" s="12"/>
      <c r="N3527"/>
      <c r="P3527" s="9"/>
      <c r="Q3527" s="9"/>
      <c r="U3527" s="8"/>
      <c r="V3527" s="10"/>
      <c r="W3527"/>
      <c r="X3527"/>
      <c r="Z3527" s="8"/>
      <c r="AA3527" s="8"/>
      <c r="AF3527" s="17"/>
      <c r="AG3527" s="17"/>
      <c r="AH3527" s="8"/>
    </row>
    <row r="3528" spans="13:34" x14ac:dyDescent="0.3">
      <c r="M3528" s="12"/>
      <c r="N3528"/>
      <c r="P3528" s="9"/>
      <c r="Q3528" s="9"/>
      <c r="U3528" s="8"/>
      <c r="V3528" s="10"/>
      <c r="W3528"/>
      <c r="X3528"/>
      <c r="Z3528" s="8"/>
      <c r="AA3528" s="8"/>
      <c r="AF3528" s="17"/>
      <c r="AG3528" s="17"/>
      <c r="AH3528" s="8"/>
    </row>
    <row r="3529" spans="13:34" x14ac:dyDescent="0.3">
      <c r="M3529" s="12"/>
      <c r="N3529"/>
      <c r="P3529" s="9"/>
      <c r="Q3529" s="9"/>
      <c r="U3529" s="8"/>
      <c r="V3529" s="10"/>
      <c r="W3529"/>
      <c r="X3529"/>
      <c r="Z3529" s="8"/>
      <c r="AA3529" s="8"/>
      <c r="AF3529" s="17"/>
      <c r="AG3529" s="17"/>
      <c r="AH3529" s="8"/>
    </row>
    <row r="3530" spans="13:34" x14ac:dyDescent="0.3">
      <c r="M3530" s="12"/>
      <c r="N3530"/>
      <c r="P3530" s="9"/>
      <c r="Q3530" s="9"/>
      <c r="U3530" s="8"/>
      <c r="V3530" s="10"/>
      <c r="W3530"/>
      <c r="X3530"/>
      <c r="Z3530" s="8"/>
      <c r="AA3530" s="8"/>
      <c r="AF3530" s="17"/>
      <c r="AG3530" s="17"/>
      <c r="AH3530" s="8"/>
    </row>
    <row r="3531" spans="13:34" x14ac:dyDescent="0.3">
      <c r="M3531" s="12"/>
      <c r="N3531"/>
      <c r="P3531" s="9"/>
      <c r="Q3531" s="9"/>
      <c r="U3531" s="8"/>
      <c r="V3531" s="10"/>
      <c r="W3531"/>
      <c r="X3531"/>
      <c r="Z3531" s="8"/>
      <c r="AA3531" s="8"/>
      <c r="AF3531" s="17"/>
      <c r="AG3531" s="17"/>
      <c r="AH3531" s="8"/>
    </row>
    <row r="3532" spans="13:34" x14ac:dyDescent="0.3">
      <c r="M3532" s="12"/>
      <c r="N3532"/>
      <c r="P3532" s="9"/>
      <c r="Q3532" s="9"/>
      <c r="U3532" s="8"/>
      <c r="V3532" s="10"/>
      <c r="W3532"/>
      <c r="X3532"/>
      <c r="Z3532" s="8"/>
      <c r="AA3532" s="8"/>
      <c r="AF3532" s="17"/>
      <c r="AG3532" s="17"/>
      <c r="AH3532" s="8"/>
    </row>
    <row r="3533" spans="13:34" x14ac:dyDescent="0.3">
      <c r="M3533" s="12"/>
      <c r="N3533"/>
      <c r="P3533" s="9"/>
      <c r="Q3533" s="9"/>
      <c r="U3533" s="8"/>
      <c r="V3533" s="10"/>
      <c r="W3533"/>
      <c r="X3533"/>
      <c r="Z3533" s="8"/>
      <c r="AA3533" s="8"/>
      <c r="AF3533" s="17"/>
      <c r="AG3533" s="17"/>
      <c r="AH3533" s="8"/>
    </row>
    <row r="3534" spans="13:34" x14ac:dyDescent="0.3">
      <c r="M3534" s="12"/>
      <c r="N3534"/>
      <c r="P3534" s="9"/>
      <c r="Q3534" s="9"/>
      <c r="U3534" s="8"/>
      <c r="V3534" s="10"/>
      <c r="W3534"/>
      <c r="X3534"/>
      <c r="Z3534" s="8"/>
      <c r="AA3534" s="8"/>
      <c r="AF3534" s="17"/>
      <c r="AG3534" s="17"/>
      <c r="AH3534" s="8"/>
    </row>
    <row r="3535" spans="13:34" x14ac:dyDescent="0.3">
      <c r="M3535" s="12"/>
      <c r="N3535"/>
      <c r="P3535" s="9"/>
      <c r="Q3535" s="9"/>
      <c r="U3535" s="8"/>
      <c r="V3535" s="10"/>
      <c r="W3535"/>
      <c r="X3535"/>
      <c r="Z3535" s="8"/>
      <c r="AA3535" s="8"/>
      <c r="AF3535" s="17"/>
      <c r="AG3535" s="17"/>
      <c r="AH3535" s="8"/>
    </row>
    <row r="3536" spans="13:34" x14ac:dyDescent="0.3">
      <c r="M3536" s="12"/>
      <c r="N3536"/>
      <c r="P3536" s="9"/>
      <c r="Q3536" s="9"/>
      <c r="U3536" s="8"/>
      <c r="V3536" s="10"/>
      <c r="W3536"/>
      <c r="X3536"/>
      <c r="Z3536" s="8"/>
      <c r="AA3536" s="8"/>
      <c r="AF3536" s="17"/>
      <c r="AG3536" s="17"/>
      <c r="AH3536" s="8"/>
    </row>
    <row r="3537" spans="13:34" x14ac:dyDescent="0.3">
      <c r="M3537" s="12"/>
      <c r="N3537"/>
      <c r="P3537" s="9"/>
      <c r="Q3537" s="9"/>
      <c r="U3537" s="8"/>
      <c r="V3537" s="10"/>
      <c r="W3537"/>
      <c r="X3537"/>
      <c r="Z3537" s="8"/>
      <c r="AA3537" s="8"/>
      <c r="AF3537" s="17"/>
      <c r="AG3537" s="17"/>
      <c r="AH3537" s="8"/>
    </row>
    <row r="3538" spans="13:34" x14ac:dyDescent="0.3">
      <c r="M3538" s="12"/>
      <c r="N3538"/>
      <c r="P3538" s="9"/>
      <c r="Q3538" s="9"/>
      <c r="U3538" s="8"/>
      <c r="V3538" s="10"/>
      <c r="W3538"/>
      <c r="X3538"/>
      <c r="Z3538" s="8"/>
      <c r="AA3538" s="8"/>
      <c r="AF3538" s="17"/>
      <c r="AG3538" s="17"/>
      <c r="AH3538" s="8"/>
    </row>
    <row r="3539" spans="13:34" x14ac:dyDescent="0.3">
      <c r="M3539" s="12"/>
      <c r="N3539"/>
      <c r="P3539" s="9"/>
      <c r="Q3539" s="9"/>
      <c r="U3539" s="8"/>
      <c r="V3539" s="10"/>
      <c r="W3539"/>
      <c r="X3539"/>
      <c r="Z3539" s="8"/>
      <c r="AA3539" s="8"/>
      <c r="AF3539" s="17"/>
      <c r="AG3539" s="17"/>
      <c r="AH3539" s="8"/>
    </row>
    <row r="3540" spans="13:34" x14ac:dyDescent="0.3">
      <c r="M3540" s="12"/>
      <c r="N3540"/>
      <c r="P3540" s="9"/>
      <c r="Q3540" s="9"/>
      <c r="U3540" s="8"/>
      <c r="V3540" s="10"/>
      <c r="W3540"/>
      <c r="X3540"/>
      <c r="Z3540" s="8"/>
      <c r="AA3540" s="8"/>
      <c r="AF3540" s="17"/>
      <c r="AG3540" s="17"/>
      <c r="AH3540" s="8"/>
    </row>
    <row r="3541" spans="13:34" x14ac:dyDescent="0.3">
      <c r="M3541" s="12"/>
      <c r="N3541"/>
      <c r="P3541" s="9"/>
      <c r="Q3541" s="9"/>
      <c r="U3541" s="8"/>
      <c r="V3541" s="10"/>
      <c r="W3541"/>
      <c r="X3541"/>
      <c r="Z3541" s="8"/>
      <c r="AA3541" s="8"/>
      <c r="AF3541" s="17"/>
      <c r="AG3541" s="17"/>
      <c r="AH3541" s="8"/>
    </row>
    <row r="3542" spans="13:34" x14ac:dyDescent="0.3">
      <c r="M3542" s="12"/>
      <c r="N3542"/>
      <c r="P3542" s="9"/>
      <c r="Q3542" s="9"/>
      <c r="U3542" s="8"/>
      <c r="V3542" s="10"/>
      <c r="W3542"/>
      <c r="X3542"/>
      <c r="Z3542" s="8"/>
      <c r="AA3542" s="8"/>
      <c r="AF3542" s="17"/>
      <c r="AG3542" s="17"/>
      <c r="AH3542" s="8"/>
    </row>
    <row r="3543" spans="13:34" x14ac:dyDescent="0.3">
      <c r="M3543" s="12"/>
      <c r="N3543"/>
      <c r="P3543" s="9"/>
      <c r="Q3543" s="9"/>
      <c r="U3543" s="8"/>
      <c r="V3543" s="10"/>
      <c r="W3543"/>
      <c r="X3543"/>
      <c r="Z3543" s="8"/>
      <c r="AA3543" s="8"/>
      <c r="AF3543" s="17"/>
      <c r="AG3543" s="17"/>
      <c r="AH3543" s="8"/>
    </row>
    <row r="3544" spans="13:34" x14ac:dyDescent="0.3">
      <c r="M3544" s="12"/>
      <c r="N3544"/>
      <c r="P3544" s="9"/>
      <c r="Q3544" s="9"/>
      <c r="U3544" s="8"/>
      <c r="V3544" s="10"/>
      <c r="W3544"/>
      <c r="X3544"/>
      <c r="Z3544" s="8"/>
      <c r="AA3544" s="8"/>
      <c r="AF3544" s="17"/>
      <c r="AG3544" s="17"/>
      <c r="AH3544" s="8"/>
    </row>
    <row r="3545" spans="13:34" x14ac:dyDescent="0.3">
      <c r="M3545" s="12"/>
      <c r="N3545"/>
      <c r="P3545" s="9"/>
      <c r="Q3545" s="9"/>
      <c r="U3545" s="8"/>
      <c r="V3545" s="10"/>
      <c r="W3545"/>
      <c r="X3545"/>
      <c r="Z3545" s="8"/>
      <c r="AA3545" s="8"/>
      <c r="AF3545" s="17"/>
      <c r="AG3545" s="17"/>
      <c r="AH3545" s="8"/>
    </row>
    <row r="3546" spans="13:34" x14ac:dyDescent="0.3">
      <c r="M3546" s="12"/>
      <c r="N3546"/>
      <c r="P3546" s="9"/>
      <c r="Q3546" s="9"/>
      <c r="U3546" s="8"/>
      <c r="V3546" s="10"/>
      <c r="W3546"/>
      <c r="X3546"/>
      <c r="Z3546" s="8"/>
      <c r="AA3546" s="8"/>
      <c r="AF3546" s="17"/>
      <c r="AG3546" s="17"/>
      <c r="AH3546" s="8"/>
    </row>
    <row r="3547" spans="13:34" x14ac:dyDescent="0.3">
      <c r="M3547" s="12"/>
      <c r="N3547"/>
      <c r="P3547" s="9"/>
      <c r="Q3547" s="9"/>
      <c r="U3547" s="8"/>
      <c r="V3547" s="10"/>
      <c r="W3547"/>
      <c r="X3547"/>
      <c r="Z3547" s="8"/>
      <c r="AA3547" s="8"/>
      <c r="AF3547" s="17"/>
      <c r="AG3547" s="17"/>
      <c r="AH3547" s="8"/>
    </row>
    <row r="3548" spans="13:34" x14ac:dyDescent="0.3">
      <c r="M3548" s="12"/>
      <c r="N3548"/>
      <c r="P3548" s="9"/>
      <c r="Q3548" s="9"/>
      <c r="U3548" s="8"/>
      <c r="V3548" s="10"/>
      <c r="W3548"/>
      <c r="X3548"/>
      <c r="Z3548" s="8"/>
      <c r="AA3548" s="8"/>
      <c r="AF3548" s="17"/>
      <c r="AG3548" s="17"/>
      <c r="AH3548" s="8"/>
    </row>
    <row r="3549" spans="13:34" x14ac:dyDescent="0.3">
      <c r="M3549" s="12"/>
      <c r="N3549"/>
      <c r="P3549" s="9"/>
      <c r="Q3549" s="9"/>
      <c r="U3549" s="8"/>
      <c r="V3549" s="10"/>
      <c r="W3549"/>
      <c r="X3549"/>
      <c r="Z3549" s="8"/>
      <c r="AA3549" s="8"/>
      <c r="AF3549" s="17"/>
      <c r="AG3549" s="17"/>
      <c r="AH3549" s="8"/>
    </row>
    <row r="3550" spans="13:34" x14ac:dyDescent="0.3">
      <c r="M3550" s="12"/>
      <c r="N3550"/>
      <c r="P3550" s="9"/>
      <c r="Q3550" s="9"/>
      <c r="U3550" s="8"/>
      <c r="V3550" s="10"/>
      <c r="W3550"/>
      <c r="X3550"/>
      <c r="Z3550" s="8"/>
      <c r="AA3550" s="8"/>
      <c r="AF3550" s="17"/>
      <c r="AG3550" s="17"/>
      <c r="AH3550" s="8"/>
    </row>
    <row r="3551" spans="13:34" x14ac:dyDescent="0.3">
      <c r="M3551" s="12"/>
      <c r="N3551"/>
      <c r="P3551" s="9"/>
      <c r="Q3551" s="9"/>
      <c r="U3551" s="8"/>
      <c r="V3551" s="10"/>
      <c r="W3551"/>
      <c r="X3551"/>
      <c r="Z3551" s="8"/>
      <c r="AA3551" s="8"/>
      <c r="AF3551" s="17"/>
      <c r="AG3551" s="17"/>
      <c r="AH3551" s="8"/>
    </row>
    <row r="3552" spans="13:34" x14ac:dyDescent="0.3">
      <c r="M3552" s="12"/>
      <c r="N3552"/>
      <c r="P3552" s="9"/>
      <c r="Q3552" s="9"/>
      <c r="U3552" s="8"/>
      <c r="V3552" s="10"/>
      <c r="W3552"/>
      <c r="X3552"/>
      <c r="Z3552" s="8"/>
      <c r="AA3552" s="8"/>
      <c r="AF3552" s="17"/>
      <c r="AG3552" s="17"/>
      <c r="AH3552" s="8"/>
    </row>
    <row r="3553" spans="13:34" x14ac:dyDescent="0.3">
      <c r="M3553" s="12"/>
      <c r="N3553"/>
      <c r="P3553" s="9"/>
      <c r="Q3553" s="9"/>
      <c r="U3553" s="8"/>
      <c r="V3553" s="10"/>
      <c r="W3553"/>
      <c r="X3553"/>
      <c r="Z3553" s="8"/>
      <c r="AA3553" s="8"/>
      <c r="AF3553" s="17"/>
      <c r="AG3553" s="17"/>
      <c r="AH3553" s="8"/>
    </row>
    <row r="3554" spans="13:34" x14ac:dyDescent="0.3">
      <c r="M3554" s="12"/>
      <c r="N3554"/>
      <c r="P3554" s="9"/>
      <c r="Q3554" s="9"/>
      <c r="U3554" s="8"/>
      <c r="V3554" s="10"/>
      <c r="W3554"/>
      <c r="X3554"/>
      <c r="Z3554" s="8"/>
      <c r="AA3554" s="8"/>
      <c r="AF3554" s="17"/>
      <c r="AG3554" s="17"/>
      <c r="AH3554" s="8"/>
    </row>
    <row r="3555" spans="13:34" x14ac:dyDescent="0.3">
      <c r="M3555" s="12"/>
      <c r="N3555"/>
      <c r="P3555" s="9"/>
      <c r="Q3555" s="9"/>
      <c r="U3555" s="8"/>
      <c r="V3555" s="10"/>
      <c r="W3555"/>
      <c r="X3555"/>
      <c r="Z3555" s="8"/>
      <c r="AA3555" s="8"/>
      <c r="AF3555" s="17"/>
      <c r="AG3555" s="17"/>
      <c r="AH3555" s="8"/>
    </row>
    <row r="3556" spans="13:34" x14ac:dyDescent="0.3">
      <c r="M3556" s="12"/>
      <c r="N3556"/>
      <c r="P3556" s="9"/>
      <c r="Q3556" s="9"/>
      <c r="U3556" s="8"/>
      <c r="V3556" s="10"/>
      <c r="W3556"/>
      <c r="X3556"/>
      <c r="Z3556" s="8"/>
      <c r="AA3556" s="8"/>
      <c r="AF3556" s="17"/>
      <c r="AG3556" s="17"/>
      <c r="AH3556" s="8"/>
    </row>
    <row r="3557" spans="13:34" x14ac:dyDescent="0.3">
      <c r="M3557" s="12"/>
      <c r="N3557"/>
      <c r="P3557" s="9"/>
      <c r="Q3557" s="9"/>
      <c r="U3557" s="8"/>
      <c r="V3557" s="10"/>
      <c r="W3557"/>
      <c r="X3557"/>
      <c r="Z3557" s="8"/>
      <c r="AA3557" s="8"/>
      <c r="AF3557" s="17"/>
      <c r="AG3557" s="17"/>
      <c r="AH3557" s="8"/>
    </row>
    <row r="3558" spans="13:34" x14ac:dyDescent="0.3">
      <c r="M3558" s="12"/>
      <c r="N3558"/>
      <c r="P3558" s="9"/>
      <c r="Q3558" s="9"/>
      <c r="U3558" s="8"/>
      <c r="V3558" s="10"/>
      <c r="W3558"/>
      <c r="X3558"/>
      <c r="Z3558" s="8"/>
      <c r="AA3558" s="8"/>
      <c r="AF3558" s="17"/>
      <c r="AG3558" s="17"/>
      <c r="AH3558" s="8"/>
    </row>
    <row r="3559" spans="13:34" x14ac:dyDescent="0.3">
      <c r="M3559" s="12"/>
      <c r="N3559"/>
      <c r="P3559" s="9"/>
      <c r="Q3559" s="9"/>
      <c r="U3559" s="8"/>
      <c r="V3559" s="10"/>
      <c r="W3559"/>
      <c r="X3559"/>
      <c r="Z3559" s="8"/>
      <c r="AA3559" s="8"/>
      <c r="AF3559" s="17"/>
      <c r="AG3559" s="17"/>
      <c r="AH3559" s="8"/>
    </row>
    <row r="3560" spans="13:34" x14ac:dyDescent="0.3">
      <c r="M3560" s="12"/>
      <c r="N3560"/>
      <c r="P3560" s="9"/>
      <c r="Q3560" s="9"/>
      <c r="U3560" s="8"/>
      <c r="V3560" s="10"/>
      <c r="W3560"/>
      <c r="X3560"/>
      <c r="Z3560" s="8"/>
      <c r="AA3560" s="8"/>
      <c r="AF3560" s="17"/>
      <c r="AG3560" s="17"/>
      <c r="AH3560" s="8"/>
    </row>
    <row r="3561" spans="13:34" x14ac:dyDescent="0.3">
      <c r="M3561" s="12"/>
      <c r="N3561"/>
      <c r="P3561" s="9"/>
      <c r="Q3561" s="9"/>
      <c r="U3561" s="8"/>
      <c r="V3561" s="10"/>
      <c r="W3561"/>
      <c r="X3561"/>
      <c r="Z3561" s="8"/>
      <c r="AA3561" s="8"/>
      <c r="AF3561" s="17"/>
      <c r="AG3561" s="17"/>
      <c r="AH3561" s="8"/>
    </row>
    <row r="3562" spans="13:34" x14ac:dyDescent="0.3">
      <c r="M3562" s="12"/>
      <c r="N3562"/>
      <c r="P3562" s="9"/>
      <c r="Q3562" s="9"/>
      <c r="U3562" s="8"/>
      <c r="V3562" s="10"/>
      <c r="W3562"/>
      <c r="X3562"/>
      <c r="Z3562" s="8"/>
      <c r="AA3562" s="8"/>
      <c r="AF3562" s="17"/>
      <c r="AG3562" s="17"/>
      <c r="AH3562" s="8"/>
    </row>
    <row r="3563" spans="13:34" x14ac:dyDescent="0.3">
      <c r="M3563" s="12"/>
      <c r="N3563"/>
      <c r="P3563" s="9"/>
      <c r="Q3563" s="9"/>
      <c r="U3563" s="8"/>
      <c r="V3563" s="10"/>
      <c r="W3563"/>
      <c r="X3563"/>
      <c r="Z3563" s="8"/>
      <c r="AA3563" s="8"/>
      <c r="AF3563" s="17"/>
      <c r="AG3563" s="17"/>
      <c r="AH3563" s="8"/>
    </row>
    <row r="3564" spans="13:34" x14ac:dyDescent="0.3">
      <c r="M3564" s="12"/>
      <c r="N3564"/>
      <c r="P3564" s="9"/>
      <c r="Q3564" s="9"/>
      <c r="U3564" s="8"/>
      <c r="V3564" s="10"/>
      <c r="W3564"/>
      <c r="X3564"/>
      <c r="Z3564" s="8"/>
      <c r="AA3564" s="8"/>
      <c r="AF3564" s="17"/>
      <c r="AG3564" s="17"/>
      <c r="AH3564" s="8"/>
    </row>
    <row r="3565" spans="13:34" x14ac:dyDescent="0.3">
      <c r="M3565" s="12"/>
      <c r="N3565"/>
      <c r="P3565" s="9"/>
      <c r="Q3565" s="9"/>
      <c r="U3565" s="8"/>
      <c r="V3565" s="10"/>
      <c r="W3565"/>
      <c r="X3565"/>
      <c r="Z3565" s="8"/>
      <c r="AA3565" s="8"/>
      <c r="AF3565" s="17"/>
      <c r="AG3565" s="17"/>
      <c r="AH3565" s="8"/>
    </row>
    <row r="3566" spans="13:34" x14ac:dyDescent="0.3">
      <c r="M3566" s="12"/>
      <c r="N3566"/>
      <c r="P3566" s="9"/>
      <c r="Q3566" s="9"/>
      <c r="U3566" s="8"/>
      <c r="V3566" s="10"/>
      <c r="W3566"/>
      <c r="X3566"/>
      <c r="Z3566" s="8"/>
      <c r="AA3566" s="8"/>
      <c r="AF3566" s="17"/>
      <c r="AG3566" s="17"/>
      <c r="AH3566" s="8"/>
    </row>
    <row r="3567" spans="13:34" x14ac:dyDescent="0.3">
      <c r="M3567" s="12"/>
      <c r="N3567"/>
      <c r="P3567" s="9"/>
      <c r="Q3567" s="9"/>
      <c r="U3567" s="8"/>
      <c r="V3567" s="10"/>
      <c r="W3567"/>
      <c r="X3567"/>
      <c r="Z3567" s="8"/>
      <c r="AA3567" s="8"/>
      <c r="AF3567" s="17"/>
      <c r="AG3567" s="17"/>
      <c r="AH3567" s="8"/>
    </row>
    <row r="3568" spans="13:34" x14ac:dyDescent="0.3">
      <c r="M3568" s="12"/>
      <c r="N3568"/>
      <c r="P3568" s="9"/>
      <c r="Q3568" s="9"/>
      <c r="U3568" s="8"/>
      <c r="V3568" s="10"/>
      <c r="W3568"/>
      <c r="X3568"/>
      <c r="Z3568" s="8"/>
      <c r="AA3568" s="8"/>
      <c r="AF3568" s="17"/>
      <c r="AG3568" s="17"/>
      <c r="AH3568" s="8"/>
    </row>
    <row r="3569" spans="13:34" x14ac:dyDescent="0.3">
      <c r="M3569" s="12"/>
      <c r="N3569"/>
      <c r="P3569" s="9"/>
      <c r="Q3569" s="9"/>
      <c r="U3569" s="8"/>
      <c r="V3569" s="10"/>
      <c r="W3569"/>
      <c r="X3569"/>
      <c r="Z3569" s="8"/>
      <c r="AA3569" s="8"/>
      <c r="AF3569" s="17"/>
      <c r="AG3569" s="17"/>
      <c r="AH3569" s="8"/>
    </row>
    <row r="3570" spans="13:34" x14ac:dyDescent="0.3">
      <c r="M3570" s="12"/>
      <c r="N3570"/>
      <c r="P3570" s="9"/>
      <c r="Q3570" s="9"/>
      <c r="U3570" s="8"/>
      <c r="V3570" s="10"/>
      <c r="W3570"/>
      <c r="X3570"/>
      <c r="Z3570" s="8"/>
      <c r="AA3570" s="8"/>
      <c r="AF3570" s="17"/>
      <c r="AG3570" s="17"/>
      <c r="AH3570" s="8"/>
    </row>
    <row r="3571" spans="13:34" x14ac:dyDescent="0.3">
      <c r="M3571" s="12"/>
      <c r="N3571"/>
      <c r="P3571" s="9"/>
      <c r="Q3571" s="9"/>
      <c r="U3571" s="8"/>
      <c r="V3571" s="10"/>
      <c r="W3571"/>
      <c r="X3571"/>
      <c r="Z3571" s="8"/>
      <c r="AA3571" s="8"/>
      <c r="AF3571" s="17"/>
      <c r="AG3571" s="17"/>
      <c r="AH3571" s="8"/>
    </row>
    <row r="3572" spans="13:34" x14ac:dyDescent="0.3">
      <c r="M3572" s="12"/>
      <c r="N3572"/>
      <c r="P3572" s="9"/>
      <c r="Q3572" s="9"/>
      <c r="U3572" s="8"/>
      <c r="V3572" s="10"/>
      <c r="W3572"/>
      <c r="X3572"/>
      <c r="Z3572" s="8"/>
      <c r="AA3572" s="8"/>
      <c r="AF3572" s="17"/>
      <c r="AG3572" s="17"/>
      <c r="AH3572" s="8"/>
    </row>
    <row r="3573" spans="13:34" x14ac:dyDescent="0.3">
      <c r="M3573" s="12"/>
      <c r="N3573"/>
      <c r="P3573" s="9"/>
      <c r="Q3573" s="9"/>
      <c r="U3573" s="8"/>
      <c r="V3573" s="10"/>
      <c r="W3573"/>
      <c r="X3573"/>
      <c r="Z3573" s="8"/>
      <c r="AA3573" s="8"/>
      <c r="AF3573" s="17"/>
      <c r="AG3573" s="17"/>
      <c r="AH3573" s="8"/>
    </row>
    <row r="3574" spans="13:34" x14ac:dyDescent="0.3">
      <c r="M3574" s="12"/>
      <c r="N3574"/>
      <c r="P3574" s="9"/>
      <c r="Q3574" s="9"/>
      <c r="U3574" s="8"/>
      <c r="V3574" s="10"/>
      <c r="W3574"/>
      <c r="X3574"/>
      <c r="Z3574" s="8"/>
      <c r="AA3574" s="8"/>
      <c r="AF3574" s="17"/>
      <c r="AG3574" s="17"/>
      <c r="AH3574" s="8"/>
    </row>
    <row r="3575" spans="13:34" x14ac:dyDescent="0.3">
      <c r="M3575" s="12"/>
      <c r="N3575"/>
      <c r="P3575" s="9"/>
      <c r="Q3575" s="9"/>
      <c r="U3575" s="8"/>
      <c r="V3575" s="10"/>
      <c r="W3575"/>
      <c r="X3575"/>
      <c r="Z3575" s="8"/>
      <c r="AA3575" s="8"/>
      <c r="AF3575" s="17"/>
      <c r="AG3575" s="17"/>
      <c r="AH3575" s="8"/>
    </row>
    <row r="3576" spans="13:34" x14ac:dyDescent="0.3">
      <c r="M3576" s="12"/>
      <c r="N3576"/>
      <c r="P3576" s="9"/>
      <c r="Q3576" s="9"/>
      <c r="U3576" s="8"/>
      <c r="V3576" s="10"/>
      <c r="W3576"/>
      <c r="X3576"/>
      <c r="Z3576" s="8"/>
      <c r="AA3576" s="8"/>
      <c r="AF3576" s="17"/>
      <c r="AG3576" s="17"/>
      <c r="AH3576" s="8"/>
    </row>
    <row r="3577" spans="13:34" x14ac:dyDescent="0.3">
      <c r="M3577" s="12"/>
      <c r="N3577"/>
      <c r="P3577" s="9"/>
      <c r="Q3577" s="9"/>
      <c r="U3577" s="8"/>
      <c r="V3577" s="10"/>
      <c r="W3577"/>
      <c r="X3577"/>
      <c r="Z3577" s="8"/>
      <c r="AA3577" s="8"/>
      <c r="AF3577" s="17"/>
      <c r="AG3577" s="17"/>
      <c r="AH3577" s="8"/>
    </row>
    <row r="3578" spans="13:34" x14ac:dyDescent="0.3">
      <c r="M3578" s="12"/>
      <c r="N3578"/>
      <c r="P3578" s="9"/>
      <c r="Q3578" s="9"/>
      <c r="U3578" s="8"/>
      <c r="V3578" s="10"/>
      <c r="W3578"/>
      <c r="X3578"/>
      <c r="Z3578" s="8"/>
      <c r="AA3578" s="8"/>
      <c r="AF3578" s="17"/>
      <c r="AG3578" s="17"/>
      <c r="AH3578" s="8"/>
    </row>
    <row r="3579" spans="13:34" x14ac:dyDescent="0.3">
      <c r="M3579" s="12"/>
      <c r="N3579"/>
      <c r="P3579" s="9"/>
      <c r="Q3579" s="9"/>
      <c r="U3579" s="8"/>
      <c r="V3579" s="10"/>
      <c r="W3579"/>
      <c r="X3579"/>
      <c r="Z3579" s="8"/>
      <c r="AA3579" s="8"/>
      <c r="AF3579" s="17"/>
      <c r="AG3579" s="17"/>
      <c r="AH3579" s="8"/>
    </row>
    <row r="3580" spans="13:34" x14ac:dyDescent="0.3">
      <c r="M3580" s="12"/>
      <c r="N3580"/>
      <c r="P3580" s="9"/>
      <c r="Q3580" s="9"/>
      <c r="U3580" s="8"/>
      <c r="V3580" s="10"/>
      <c r="W3580"/>
      <c r="X3580"/>
      <c r="Z3580" s="8"/>
      <c r="AA3580" s="8"/>
      <c r="AF3580" s="17"/>
      <c r="AG3580" s="17"/>
      <c r="AH3580" s="8"/>
    </row>
    <row r="3581" spans="13:34" x14ac:dyDescent="0.3">
      <c r="M3581" s="12"/>
      <c r="N3581"/>
      <c r="P3581" s="9"/>
      <c r="Q3581" s="9"/>
      <c r="U3581" s="8"/>
      <c r="V3581" s="10"/>
      <c r="W3581"/>
      <c r="X3581"/>
      <c r="Z3581" s="8"/>
      <c r="AA3581" s="8"/>
      <c r="AF3581" s="17"/>
      <c r="AG3581" s="17"/>
      <c r="AH3581" s="8"/>
    </row>
    <row r="3582" spans="13:34" x14ac:dyDescent="0.3">
      <c r="M3582" s="12"/>
      <c r="N3582"/>
      <c r="P3582" s="9"/>
      <c r="Q3582" s="9"/>
      <c r="U3582" s="8"/>
      <c r="V3582" s="10"/>
      <c r="W3582"/>
      <c r="X3582"/>
      <c r="Z3582" s="8"/>
      <c r="AA3582" s="8"/>
      <c r="AF3582" s="17"/>
      <c r="AG3582" s="17"/>
      <c r="AH3582" s="8"/>
    </row>
    <row r="3583" spans="13:34" x14ac:dyDescent="0.3">
      <c r="M3583" s="12"/>
      <c r="N3583"/>
      <c r="P3583" s="9"/>
      <c r="Q3583" s="9"/>
      <c r="U3583" s="8"/>
      <c r="V3583" s="10"/>
      <c r="W3583"/>
      <c r="X3583"/>
      <c r="Z3583" s="8"/>
      <c r="AA3583" s="8"/>
      <c r="AF3583" s="17"/>
      <c r="AG3583" s="17"/>
      <c r="AH3583" s="8"/>
    </row>
    <row r="3584" spans="13:34" x14ac:dyDescent="0.3">
      <c r="M3584" s="12"/>
      <c r="N3584"/>
      <c r="P3584" s="9"/>
      <c r="Q3584" s="9"/>
      <c r="U3584" s="8"/>
      <c r="V3584" s="10"/>
      <c r="W3584"/>
      <c r="X3584"/>
      <c r="Z3584" s="8"/>
      <c r="AA3584" s="8"/>
      <c r="AF3584" s="17"/>
      <c r="AG3584" s="17"/>
      <c r="AH3584" s="8"/>
    </row>
    <row r="3585" spans="13:34" x14ac:dyDescent="0.3">
      <c r="M3585" s="12"/>
      <c r="N3585"/>
      <c r="P3585" s="9"/>
      <c r="Q3585" s="9"/>
      <c r="U3585" s="8"/>
      <c r="V3585" s="10"/>
      <c r="W3585"/>
      <c r="X3585"/>
      <c r="Z3585" s="8"/>
      <c r="AA3585" s="8"/>
      <c r="AF3585" s="17"/>
      <c r="AG3585" s="17"/>
      <c r="AH3585" s="8"/>
    </row>
    <row r="3586" spans="13:34" x14ac:dyDescent="0.3">
      <c r="M3586" s="12"/>
      <c r="N3586"/>
      <c r="P3586" s="9"/>
      <c r="Q3586" s="9"/>
      <c r="U3586" s="8"/>
      <c r="V3586" s="10"/>
      <c r="W3586"/>
      <c r="X3586"/>
      <c r="Z3586" s="8"/>
      <c r="AA3586" s="8"/>
      <c r="AF3586" s="17"/>
      <c r="AG3586" s="17"/>
      <c r="AH3586" s="8"/>
    </row>
    <row r="3587" spans="13:34" x14ac:dyDescent="0.3">
      <c r="M3587" s="12"/>
      <c r="N3587"/>
      <c r="P3587" s="9"/>
      <c r="Q3587" s="9"/>
      <c r="U3587" s="8"/>
      <c r="V3587" s="10"/>
      <c r="W3587"/>
      <c r="X3587"/>
      <c r="Z3587" s="8"/>
      <c r="AA3587" s="8"/>
      <c r="AF3587" s="17"/>
      <c r="AG3587" s="17"/>
      <c r="AH3587" s="8"/>
    </row>
    <row r="3588" spans="13:34" x14ac:dyDescent="0.3">
      <c r="M3588" s="12"/>
      <c r="N3588"/>
      <c r="P3588" s="9"/>
      <c r="Q3588" s="9"/>
      <c r="U3588" s="8"/>
      <c r="V3588" s="10"/>
      <c r="W3588"/>
      <c r="X3588"/>
      <c r="Z3588" s="8"/>
      <c r="AA3588" s="8"/>
      <c r="AF3588" s="17"/>
      <c r="AG3588" s="17"/>
      <c r="AH3588" s="8"/>
    </row>
    <row r="3589" spans="13:34" x14ac:dyDescent="0.3">
      <c r="M3589" s="12"/>
      <c r="N3589"/>
      <c r="P3589" s="9"/>
      <c r="Q3589" s="9"/>
      <c r="U3589" s="8"/>
      <c r="V3589" s="10"/>
      <c r="W3589"/>
      <c r="X3589"/>
      <c r="Z3589" s="8"/>
      <c r="AA3589" s="8"/>
      <c r="AF3589" s="17"/>
      <c r="AG3589" s="17"/>
      <c r="AH3589" s="8"/>
    </row>
    <row r="3590" spans="13:34" x14ac:dyDescent="0.3">
      <c r="M3590" s="12"/>
      <c r="N3590"/>
      <c r="P3590" s="9"/>
      <c r="Q3590" s="9"/>
      <c r="U3590" s="8"/>
      <c r="V3590" s="10"/>
      <c r="W3590"/>
      <c r="X3590"/>
      <c r="Z3590" s="8"/>
      <c r="AA3590" s="8"/>
      <c r="AF3590" s="17"/>
      <c r="AG3590" s="17"/>
      <c r="AH3590" s="8"/>
    </row>
    <row r="3591" spans="13:34" x14ac:dyDescent="0.3">
      <c r="M3591" s="12"/>
      <c r="N3591"/>
      <c r="P3591" s="9"/>
      <c r="Q3591" s="9"/>
      <c r="U3591" s="8"/>
      <c r="V3591" s="10"/>
      <c r="W3591"/>
      <c r="X3591"/>
      <c r="Z3591" s="8"/>
      <c r="AA3591" s="8"/>
      <c r="AF3591" s="17"/>
      <c r="AG3591" s="17"/>
      <c r="AH3591" s="8"/>
    </row>
    <row r="3592" spans="13:34" x14ac:dyDescent="0.3">
      <c r="M3592" s="12"/>
      <c r="N3592"/>
      <c r="P3592" s="9"/>
      <c r="Q3592" s="9"/>
      <c r="U3592" s="8"/>
      <c r="V3592" s="10"/>
      <c r="W3592"/>
      <c r="X3592"/>
      <c r="Z3592" s="8"/>
      <c r="AA3592" s="8"/>
      <c r="AF3592" s="17"/>
      <c r="AG3592" s="17"/>
      <c r="AH3592" s="8"/>
    </row>
    <row r="3593" spans="13:34" x14ac:dyDescent="0.3">
      <c r="M3593" s="12"/>
      <c r="N3593"/>
      <c r="P3593" s="9"/>
      <c r="Q3593" s="9"/>
      <c r="U3593" s="8"/>
      <c r="V3593" s="10"/>
      <c r="W3593"/>
      <c r="X3593"/>
      <c r="Z3593" s="8"/>
      <c r="AA3593" s="8"/>
      <c r="AF3593" s="17"/>
      <c r="AG3593" s="17"/>
      <c r="AH3593" s="8"/>
    </row>
    <row r="3594" spans="13:34" x14ac:dyDescent="0.3">
      <c r="M3594" s="12"/>
      <c r="N3594"/>
      <c r="P3594" s="9"/>
      <c r="Q3594" s="9"/>
      <c r="U3594" s="8"/>
      <c r="V3594" s="10"/>
      <c r="W3594"/>
      <c r="X3594"/>
      <c r="Z3594" s="8"/>
      <c r="AA3594" s="8"/>
      <c r="AF3594" s="17"/>
      <c r="AG3594" s="17"/>
      <c r="AH3594" s="8"/>
    </row>
    <row r="3595" spans="13:34" x14ac:dyDescent="0.3">
      <c r="M3595" s="12"/>
      <c r="N3595"/>
      <c r="P3595" s="9"/>
      <c r="Q3595" s="9"/>
      <c r="U3595" s="8"/>
      <c r="V3595" s="10"/>
      <c r="W3595"/>
      <c r="X3595"/>
      <c r="Z3595" s="8"/>
      <c r="AA3595" s="8"/>
      <c r="AF3595" s="17"/>
      <c r="AG3595" s="17"/>
      <c r="AH3595" s="8"/>
    </row>
    <row r="3596" spans="13:34" x14ac:dyDescent="0.3">
      <c r="M3596" s="12"/>
      <c r="N3596"/>
      <c r="P3596" s="9"/>
      <c r="Q3596" s="9"/>
      <c r="U3596" s="8"/>
      <c r="V3596" s="10"/>
      <c r="W3596"/>
      <c r="X3596"/>
      <c r="Z3596" s="8"/>
      <c r="AA3596" s="8"/>
      <c r="AF3596" s="17"/>
      <c r="AG3596" s="17"/>
      <c r="AH3596" s="8"/>
    </row>
    <row r="3597" spans="13:34" x14ac:dyDescent="0.3">
      <c r="M3597" s="12"/>
      <c r="N3597"/>
      <c r="P3597" s="9"/>
      <c r="Q3597" s="9"/>
      <c r="U3597" s="8"/>
      <c r="V3597" s="10"/>
      <c r="W3597"/>
      <c r="X3597"/>
      <c r="Z3597" s="8"/>
      <c r="AA3597" s="8"/>
      <c r="AF3597" s="17"/>
      <c r="AG3597" s="17"/>
      <c r="AH3597" s="8"/>
    </row>
    <row r="3598" spans="13:34" x14ac:dyDescent="0.3">
      <c r="M3598" s="12"/>
      <c r="N3598"/>
      <c r="P3598" s="9"/>
      <c r="Q3598" s="9"/>
      <c r="U3598" s="8"/>
      <c r="V3598" s="10"/>
      <c r="W3598"/>
      <c r="X3598"/>
      <c r="Z3598" s="8"/>
      <c r="AA3598" s="8"/>
      <c r="AF3598" s="17"/>
      <c r="AG3598" s="17"/>
      <c r="AH3598" s="8"/>
    </row>
    <row r="3599" spans="13:34" x14ac:dyDescent="0.3">
      <c r="M3599" s="12"/>
      <c r="N3599"/>
      <c r="P3599" s="9"/>
      <c r="Q3599" s="9"/>
      <c r="U3599" s="8"/>
      <c r="V3599" s="10"/>
      <c r="W3599"/>
      <c r="X3599"/>
      <c r="Z3599" s="8"/>
      <c r="AA3599" s="8"/>
      <c r="AF3599" s="17"/>
      <c r="AG3599" s="17"/>
      <c r="AH3599" s="8"/>
    </row>
    <row r="3600" spans="13:34" x14ac:dyDescent="0.3">
      <c r="M3600" s="12"/>
      <c r="N3600"/>
      <c r="P3600" s="9"/>
      <c r="Q3600" s="9"/>
      <c r="U3600" s="8"/>
      <c r="V3600" s="10"/>
      <c r="W3600"/>
      <c r="X3600"/>
      <c r="Z3600" s="8"/>
      <c r="AA3600" s="8"/>
      <c r="AF3600" s="17"/>
      <c r="AG3600" s="17"/>
      <c r="AH3600" s="8"/>
    </row>
    <row r="3601" spans="13:34" x14ac:dyDescent="0.3">
      <c r="M3601" s="12"/>
      <c r="N3601"/>
      <c r="P3601" s="9"/>
      <c r="Q3601" s="9"/>
      <c r="U3601" s="8"/>
      <c r="V3601" s="10"/>
      <c r="W3601"/>
      <c r="X3601"/>
      <c r="Z3601" s="8"/>
      <c r="AA3601" s="8"/>
      <c r="AF3601" s="17"/>
      <c r="AG3601" s="17"/>
      <c r="AH3601" s="8"/>
    </row>
    <row r="3602" spans="13:34" x14ac:dyDescent="0.3">
      <c r="M3602" s="12"/>
      <c r="N3602"/>
      <c r="P3602" s="9"/>
      <c r="Q3602" s="9"/>
      <c r="U3602" s="8"/>
      <c r="V3602" s="10"/>
      <c r="W3602"/>
      <c r="X3602"/>
      <c r="Z3602" s="8"/>
      <c r="AA3602" s="8"/>
      <c r="AF3602" s="17"/>
      <c r="AG3602" s="17"/>
      <c r="AH3602" s="8"/>
    </row>
    <row r="3603" spans="13:34" x14ac:dyDescent="0.3">
      <c r="M3603" s="12"/>
      <c r="N3603"/>
      <c r="P3603" s="9"/>
      <c r="Q3603" s="9"/>
      <c r="U3603" s="8"/>
      <c r="V3603" s="10"/>
      <c r="W3603"/>
      <c r="X3603"/>
      <c r="Z3603" s="8"/>
      <c r="AA3603" s="8"/>
      <c r="AF3603" s="17"/>
      <c r="AG3603" s="17"/>
      <c r="AH3603" s="8"/>
    </row>
    <row r="3604" spans="13:34" x14ac:dyDescent="0.3">
      <c r="M3604" s="12"/>
      <c r="N3604"/>
      <c r="P3604" s="9"/>
      <c r="Q3604" s="9"/>
      <c r="U3604" s="8"/>
      <c r="V3604" s="10"/>
      <c r="W3604"/>
      <c r="X3604"/>
      <c r="Z3604" s="8"/>
      <c r="AA3604" s="8"/>
      <c r="AF3604" s="17"/>
      <c r="AG3604" s="17"/>
      <c r="AH3604" s="8"/>
    </row>
    <row r="3605" spans="13:34" x14ac:dyDescent="0.3">
      <c r="M3605" s="12"/>
      <c r="N3605"/>
      <c r="P3605" s="9"/>
      <c r="Q3605" s="9"/>
      <c r="U3605" s="8"/>
      <c r="V3605" s="10"/>
      <c r="W3605"/>
      <c r="X3605"/>
      <c r="Z3605" s="8"/>
      <c r="AA3605" s="8"/>
      <c r="AF3605" s="17"/>
      <c r="AG3605" s="17"/>
      <c r="AH3605" s="8"/>
    </row>
    <row r="3606" spans="13:34" x14ac:dyDescent="0.3">
      <c r="M3606" s="12"/>
      <c r="N3606"/>
      <c r="P3606" s="9"/>
      <c r="Q3606" s="9"/>
      <c r="U3606" s="8"/>
      <c r="V3606" s="10"/>
      <c r="W3606"/>
      <c r="X3606"/>
      <c r="Z3606" s="8"/>
      <c r="AA3606" s="8"/>
      <c r="AF3606" s="17"/>
      <c r="AG3606" s="17"/>
      <c r="AH3606" s="8"/>
    </row>
    <row r="3607" spans="13:34" x14ac:dyDescent="0.3">
      <c r="M3607" s="12"/>
      <c r="N3607"/>
      <c r="P3607" s="9"/>
      <c r="Q3607" s="9"/>
      <c r="U3607" s="8"/>
      <c r="V3607" s="10"/>
      <c r="W3607"/>
      <c r="X3607"/>
      <c r="Z3607" s="8"/>
      <c r="AA3607" s="8"/>
      <c r="AF3607" s="17"/>
      <c r="AG3607" s="17"/>
      <c r="AH3607" s="8"/>
    </row>
    <row r="3608" spans="13:34" x14ac:dyDescent="0.3">
      <c r="M3608" s="12"/>
      <c r="N3608"/>
      <c r="P3608" s="9"/>
      <c r="Q3608" s="9"/>
      <c r="U3608" s="8"/>
      <c r="V3608" s="10"/>
      <c r="W3608"/>
      <c r="X3608"/>
      <c r="Z3608" s="8"/>
      <c r="AA3608" s="8"/>
      <c r="AF3608" s="17"/>
      <c r="AG3608" s="17"/>
      <c r="AH3608" s="8"/>
    </row>
    <row r="3609" spans="13:34" x14ac:dyDescent="0.3">
      <c r="M3609" s="12"/>
      <c r="N3609"/>
      <c r="P3609" s="9"/>
      <c r="Q3609" s="9"/>
      <c r="U3609" s="8"/>
      <c r="V3609" s="10"/>
      <c r="W3609"/>
      <c r="X3609"/>
      <c r="Z3609" s="8"/>
      <c r="AA3609" s="8"/>
      <c r="AF3609" s="17"/>
      <c r="AG3609" s="17"/>
      <c r="AH3609" s="8"/>
    </row>
    <row r="3610" spans="13:34" x14ac:dyDescent="0.3">
      <c r="M3610" s="12"/>
      <c r="N3610"/>
      <c r="P3610" s="9"/>
      <c r="Q3610" s="9"/>
      <c r="U3610" s="8"/>
      <c r="V3610" s="10"/>
      <c r="W3610"/>
      <c r="X3610"/>
      <c r="Z3610" s="8"/>
      <c r="AA3610" s="8"/>
      <c r="AF3610" s="17"/>
      <c r="AG3610" s="17"/>
      <c r="AH3610" s="8"/>
    </row>
    <row r="3611" spans="13:34" x14ac:dyDescent="0.3">
      <c r="M3611" s="12"/>
      <c r="N3611"/>
      <c r="P3611" s="9"/>
      <c r="Q3611" s="9"/>
      <c r="U3611" s="8"/>
      <c r="V3611" s="10"/>
      <c r="W3611"/>
      <c r="X3611"/>
      <c r="Z3611" s="8"/>
      <c r="AA3611" s="8"/>
      <c r="AF3611" s="17"/>
      <c r="AG3611" s="17"/>
      <c r="AH3611" s="8"/>
    </row>
    <row r="3612" spans="13:34" x14ac:dyDescent="0.3">
      <c r="M3612" s="12"/>
      <c r="N3612"/>
      <c r="P3612" s="9"/>
      <c r="Q3612" s="9"/>
      <c r="U3612" s="8"/>
      <c r="V3612" s="10"/>
      <c r="W3612"/>
      <c r="X3612"/>
      <c r="Z3612" s="8"/>
      <c r="AA3612" s="8"/>
      <c r="AF3612" s="17"/>
      <c r="AG3612" s="17"/>
      <c r="AH3612" s="8"/>
    </row>
    <row r="3613" spans="13:34" x14ac:dyDescent="0.3">
      <c r="M3613" s="12"/>
      <c r="N3613"/>
      <c r="P3613" s="9"/>
      <c r="Q3613" s="9"/>
      <c r="U3613" s="8"/>
      <c r="V3613" s="10"/>
      <c r="W3613"/>
      <c r="X3613"/>
      <c r="Z3613" s="8"/>
      <c r="AA3613" s="8"/>
      <c r="AF3613" s="17"/>
      <c r="AG3613" s="17"/>
      <c r="AH3613" s="8"/>
    </row>
    <row r="3614" spans="13:34" x14ac:dyDescent="0.3">
      <c r="M3614" s="12"/>
      <c r="N3614"/>
      <c r="P3614" s="9"/>
      <c r="Q3614" s="9"/>
      <c r="U3614" s="8"/>
      <c r="V3614" s="10"/>
      <c r="W3614"/>
      <c r="X3614"/>
      <c r="Z3614" s="8"/>
      <c r="AA3614" s="8"/>
      <c r="AF3614" s="17"/>
      <c r="AG3614" s="17"/>
      <c r="AH3614" s="8"/>
    </row>
    <row r="3615" spans="13:34" x14ac:dyDescent="0.3">
      <c r="M3615" s="12"/>
      <c r="N3615"/>
      <c r="P3615" s="9"/>
      <c r="Q3615" s="9"/>
      <c r="U3615" s="8"/>
      <c r="V3615" s="10"/>
      <c r="W3615"/>
      <c r="X3615"/>
      <c r="Z3615" s="8"/>
      <c r="AA3615" s="8"/>
      <c r="AF3615" s="17"/>
      <c r="AG3615" s="17"/>
      <c r="AH3615" s="8"/>
    </row>
    <row r="3616" spans="13:34" x14ac:dyDescent="0.3">
      <c r="M3616" s="12"/>
      <c r="N3616"/>
      <c r="P3616" s="9"/>
      <c r="Q3616" s="9"/>
      <c r="U3616" s="8"/>
      <c r="V3616" s="10"/>
      <c r="W3616"/>
      <c r="X3616"/>
      <c r="Z3616" s="8"/>
      <c r="AA3616" s="8"/>
      <c r="AF3616" s="17"/>
      <c r="AG3616" s="17"/>
      <c r="AH3616" s="8"/>
    </row>
    <row r="3617" spans="13:34" x14ac:dyDescent="0.3">
      <c r="M3617" s="12"/>
      <c r="N3617"/>
      <c r="P3617" s="9"/>
      <c r="Q3617" s="9"/>
      <c r="U3617" s="8"/>
      <c r="V3617" s="10"/>
      <c r="W3617"/>
      <c r="X3617"/>
      <c r="Z3617" s="8"/>
      <c r="AA3617" s="8"/>
      <c r="AF3617" s="17"/>
      <c r="AG3617" s="17"/>
      <c r="AH3617" s="8"/>
    </row>
    <row r="3618" spans="13:34" x14ac:dyDescent="0.3">
      <c r="M3618" s="12"/>
      <c r="N3618"/>
      <c r="P3618" s="9"/>
      <c r="Q3618" s="9"/>
      <c r="U3618" s="8"/>
      <c r="V3618" s="10"/>
      <c r="W3618"/>
      <c r="X3618"/>
      <c r="Z3618" s="8"/>
      <c r="AA3618" s="8"/>
      <c r="AF3618" s="17"/>
      <c r="AG3618" s="17"/>
      <c r="AH3618" s="8"/>
    </row>
    <row r="3619" spans="13:34" x14ac:dyDescent="0.3">
      <c r="M3619" s="12"/>
      <c r="N3619"/>
      <c r="P3619" s="9"/>
      <c r="Q3619" s="9"/>
      <c r="U3619" s="8"/>
      <c r="V3619" s="10"/>
      <c r="W3619"/>
      <c r="X3619"/>
      <c r="Z3619" s="8"/>
      <c r="AA3619" s="8"/>
      <c r="AF3619" s="17"/>
      <c r="AG3619" s="17"/>
      <c r="AH3619" s="8"/>
    </row>
    <row r="3620" spans="13:34" x14ac:dyDescent="0.3">
      <c r="M3620" s="12"/>
      <c r="N3620"/>
      <c r="P3620" s="9"/>
      <c r="Q3620" s="9"/>
      <c r="U3620" s="8"/>
      <c r="V3620" s="10"/>
      <c r="W3620"/>
      <c r="X3620"/>
      <c r="Z3620" s="8"/>
      <c r="AA3620" s="8"/>
      <c r="AF3620" s="17"/>
      <c r="AG3620" s="17"/>
      <c r="AH3620" s="8"/>
    </row>
    <row r="3621" spans="13:34" x14ac:dyDescent="0.3">
      <c r="M3621" s="12"/>
      <c r="N3621"/>
      <c r="P3621" s="9"/>
      <c r="Q3621" s="9"/>
      <c r="U3621" s="8"/>
      <c r="V3621" s="10"/>
      <c r="W3621"/>
      <c r="X3621"/>
      <c r="Z3621" s="8"/>
      <c r="AA3621" s="8"/>
      <c r="AF3621" s="17"/>
      <c r="AG3621" s="17"/>
      <c r="AH3621" s="8"/>
    </row>
    <row r="3622" spans="13:34" x14ac:dyDescent="0.3">
      <c r="M3622" s="12"/>
      <c r="N3622"/>
      <c r="P3622" s="9"/>
      <c r="Q3622" s="9"/>
      <c r="U3622" s="8"/>
      <c r="V3622" s="10"/>
      <c r="W3622"/>
      <c r="X3622"/>
      <c r="Z3622" s="8"/>
      <c r="AA3622" s="8"/>
      <c r="AF3622" s="17"/>
      <c r="AG3622" s="17"/>
      <c r="AH3622" s="8"/>
    </row>
    <row r="3623" spans="13:34" x14ac:dyDescent="0.3">
      <c r="M3623" s="12"/>
      <c r="N3623"/>
      <c r="P3623" s="9"/>
      <c r="Q3623" s="9"/>
      <c r="U3623" s="8"/>
      <c r="V3623" s="10"/>
      <c r="W3623"/>
      <c r="X3623"/>
      <c r="Z3623" s="8"/>
      <c r="AA3623" s="8"/>
      <c r="AF3623" s="17"/>
      <c r="AG3623" s="17"/>
      <c r="AH3623" s="8"/>
    </row>
    <row r="3624" spans="13:34" x14ac:dyDescent="0.3">
      <c r="M3624" s="12"/>
      <c r="N3624"/>
      <c r="P3624" s="9"/>
      <c r="Q3624" s="9"/>
      <c r="U3624" s="8"/>
      <c r="V3624" s="10"/>
      <c r="W3624"/>
      <c r="X3624"/>
      <c r="Z3624" s="8"/>
      <c r="AA3624" s="8"/>
      <c r="AF3624" s="17"/>
      <c r="AG3624" s="17"/>
      <c r="AH3624" s="8"/>
    </row>
    <row r="3625" spans="13:34" x14ac:dyDescent="0.3">
      <c r="M3625" s="12"/>
      <c r="N3625"/>
      <c r="P3625" s="9"/>
      <c r="Q3625" s="9"/>
      <c r="U3625" s="8"/>
      <c r="V3625" s="10"/>
      <c r="W3625"/>
      <c r="X3625"/>
      <c r="Z3625" s="8"/>
      <c r="AA3625" s="8"/>
      <c r="AF3625" s="17"/>
      <c r="AG3625" s="17"/>
      <c r="AH3625" s="8"/>
    </row>
    <row r="3626" spans="13:34" x14ac:dyDescent="0.3">
      <c r="M3626" s="12"/>
      <c r="N3626"/>
      <c r="P3626" s="9"/>
      <c r="Q3626" s="9"/>
      <c r="U3626" s="8"/>
      <c r="V3626" s="10"/>
      <c r="W3626"/>
      <c r="X3626"/>
      <c r="Z3626" s="8"/>
      <c r="AA3626" s="8"/>
      <c r="AF3626" s="17"/>
      <c r="AG3626" s="17"/>
      <c r="AH3626" s="8"/>
    </row>
    <row r="3627" spans="13:34" x14ac:dyDescent="0.3">
      <c r="M3627" s="12"/>
      <c r="N3627"/>
      <c r="P3627" s="9"/>
      <c r="Q3627" s="9"/>
      <c r="U3627" s="8"/>
      <c r="V3627" s="10"/>
      <c r="W3627"/>
      <c r="X3627"/>
      <c r="Z3627" s="8"/>
      <c r="AA3627" s="8"/>
      <c r="AF3627" s="17"/>
      <c r="AG3627" s="17"/>
      <c r="AH3627" s="8"/>
    </row>
    <row r="3628" spans="13:34" x14ac:dyDescent="0.3">
      <c r="M3628" s="12"/>
      <c r="N3628"/>
      <c r="P3628" s="9"/>
      <c r="Q3628" s="9"/>
      <c r="U3628" s="8"/>
      <c r="V3628" s="10"/>
      <c r="W3628"/>
      <c r="X3628"/>
      <c r="Z3628" s="8"/>
      <c r="AA3628" s="8"/>
      <c r="AF3628" s="17"/>
      <c r="AG3628" s="17"/>
      <c r="AH3628" s="8"/>
    </row>
    <row r="3629" spans="13:34" x14ac:dyDescent="0.3">
      <c r="M3629" s="12"/>
      <c r="N3629"/>
      <c r="P3629" s="9"/>
      <c r="Q3629" s="9"/>
      <c r="U3629" s="8"/>
      <c r="V3629" s="10"/>
      <c r="W3629"/>
      <c r="X3629"/>
      <c r="Z3629" s="8"/>
      <c r="AA3629" s="8"/>
      <c r="AF3629" s="17"/>
      <c r="AG3629" s="17"/>
      <c r="AH3629" s="8"/>
    </row>
    <row r="3630" spans="13:34" x14ac:dyDescent="0.3">
      <c r="M3630" s="12"/>
      <c r="N3630"/>
      <c r="P3630" s="9"/>
      <c r="Q3630" s="9"/>
      <c r="U3630" s="8"/>
      <c r="V3630" s="10"/>
      <c r="W3630"/>
      <c r="X3630"/>
      <c r="Z3630" s="8"/>
      <c r="AA3630" s="8"/>
      <c r="AF3630" s="17"/>
      <c r="AG3630" s="17"/>
      <c r="AH3630" s="8"/>
    </row>
    <row r="3631" spans="13:34" x14ac:dyDescent="0.3">
      <c r="M3631" s="12"/>
      <c r="N3631"/>
      <c r="P3631" s="9"/>
      <c r="Q3631" s="9"/>
      <c r="U3631" s="8"/>
      <c r="V3631" s="10"/>
      <c r="W3631"/>
      <c r="X3631"/>
      <c r="Z3631" s="8"/>
      <c r="AA3631" s="8"/>
      <c r="AF3631" s="17"/>
      <c r="AG3631" s="17"/>
      <c r="AH3631" s="8"/>
    </row>
    <row r="3632" spans="13:34" x14ac:dyDescent="0.3">
      <c r="M3632" s="12"/>
      <c r="N3632"/>
      <c r="P3632" s="9"/>
      <c r="Q3632" s="9"/>
      <c r="U3632" s="8"/>
      <c r="V3632" s="10"/>
      <c r="W3632"/>
      <c r="X3632"/>
      <c r="Z3632" s="8"/>
      <c r="AA3632" s="8"/>
      <c r="AF3632" s="17"/>
      <c r="AG3632" s="17"/>
      <c r="AH3632" s="8"/>
    </row>
    <row r="3633" spans="13:34" x14ac:dyDescent="0.3">
      <c r="M3633" s="12"/>
      <c r="N3633"/>
      <c r="P3633" s="9"/>
      <c r="Q3633" s="9"/>
      <c r="U3633" s="8"/>
      <c r="V3633" s="10"/>
      <c r="W3633"/>
      <c r="X3633"/>
      <c r="Z3633" s="8"/>
      <c r="AA3633" s="8"/>
      <c r="AF3633" s="17"/>
      <c r="AG3633" s="17"/>
      <c r="AH3633" s="8"/>
    </row>
    <row r="3634" spans="13:34" x14ac:dyDescent="0.3">
      <c r="M3634" s="12"/>
      <c r="N3634"/>
      <c r="P3634" s="9"/>
      <c r="Q3634" s="9"/>
      <c r="U3634" s="8"/>
      <c r="V3634" s="10"/>
      <c r="W3634"/>
      <c r="X3634"/>
      <c r="Z3634" s="8"/>
      <c r="AA3634" s="8"/>
      <c r="AF3634" s="17"/>
      <c r="AG3634" s="17"/>
      <c r="AH3634" s="8"/>
    </row>
    <row r="3635" spans="13:34" x14ac:dyDescent="0.3">
      <c r="M3635" s="12"/>
      <c r="N3635"/>
      <c r="P3635" s="9"/>
      <c r="Q3635" s="9"/>
      <c r="U3635" s="8"/>
      <c r="V3635" s="10"/>
      <c r="W3635"/>
      <c r="X3635"/>
      <c r="Z3635" s="8"/>
      <c r="AA3635" s="8"/>
      <c r="AF3635" s="17"/>
      <c r="AG3635" s="17"/>
      <c r="AH3635" s="8"/>
    </row>
    <row r="3636" spans="13:34" x14ac:dyDescent="0.3">
      <c r="M3636" s="12"/>
      <c r="N3636"/>
      <c r="P3636" s="9"/>
      <c r="Q3636" s="9"/>
      <c r="U3636" s="8"/>
      <c r="V3636" s="10"/>
      <c r="W3636"/>
      <c r="X3636"/>
      <c r="Z3636" s="8"/>
      <c r="AA3636" s="8"/>
      <c r="AF3636" s="17"/>
      <c r="AG3636" s="17"/>
      <c r="AH3636" s="8"/>
    </row>
    <row r="3637" spans="13:34" x14ac:dyDescent="0.3">
      <c r="M3637" s="12"/>
      <c r="N3637"/>
      <c r="P3637" s="9"/>
      <c r="Q3637" s="9"/>
      <c r="U3637" s="8"/>
      <c r="V3637" s="10"/>
      <c r="W3637"/>
      <c r="X3637"/>
      <c r="Z3637" s="8"/>
      <c r="AA3637" s="8"/>
      <c r="AF3637" s="17"/>
      <c r="AG3637" s="17"/>
      <c r="AH3637" s="8"/>
    </row>
    <row r="3638" spans="13:34" x14ac:dyDescent="0.3">
      <c r="M3638" s="12"/>
      <c r="N3638"/>
      <c r="P3638" s="9"/>
      <c r="Q3638" s="9"/>
      <c r="U3638" s="8"/>
      <c r="V3638" s="10"/>
      <c r="W3638"/>
      <c r="X3638"/>
      <c r="Z3638" s="8"/>
      <c r="AA3638" s="8"/>
      <c r="AF3638" s="17"/>
      <c r="AG3638" s="17"/>
      <c r="AH3638" s="8"/>
    </row>
    <row r="3639" spans="13:34" x14ac:dyDescent="0.3">
      <c r="M3639" s="12"/>
      <c r="N3639"/>
      <c r="P3639" s="9"/>
      <c r="Q3639" s="9"/>
      <c r="U3639" s="8"/>
      <c r="V3639" s="10"/>
      <c r="W3639"/>
      <c r="X3639"/>
      <c r="Z3639" s="8"/>
      <c r="AA3639" s="8"/>
      <c r="AF3639" s="17"/>
      <c r="AG3639" s="17"/>
      <c r="AH3639" s="8"/>
    </row>
    <row r="3640" spans="13:34" x14ac:dyDescent="0.3">
      <c r="M3640" s="12"/>
      <c r="N3640"/>
      <c r="P3640" s="9"/>
      <c r="Q3640" s="9"/>
      <c r="U3640" s="8"/>
      <c r="V3640" s="10"/>
      <c r="W3640"/>
      <c r="X3640"/>
      <c r="Z3640" s="8"/>
      <c r="AA3640" s="8"/>
      <c r="AF3640" s="17"/>
      <c r="AG3640" s="17"/>
      <c r="AH3640" s="8"/>
    </row>
    <row r="3641" spans="13:34" x14ac:dyDescent="0.3">
      <c r="M3641" s="12"/>
      <c r="N3641"/>
      <c r="P3641" s="9"/>
      <c r="Q3641" s="9"/>
      <c r="U3641" s="8"/>
      <c r="V3641" s="10"/>
      <c r="W3641"/>
      <c r="X3641"/>
      <c r="Z3641" s="8"/>
      <c r="AA3641" s="8"/>
      <c r="AF3641" s="17"/>
      <c r="AG3641" s="17"/>
      <c r="AH3641" s="8"/>
    </row>
    <row r="3642" spans="13:34" x14ac:dyDescent="0.3">
      <c r="M3642" s="12"/>
      <c r="N3642"/>
      <c r="P3642" s="9"/>
      <c r="Q3642" s="9"/>
      <c r="U3642" s="8"/>
      <c r="V3642" s="10"/>
      <c r="W3642"/>
      <c r="X3642"/>
      <c r="Z3642" s="8"/>
      <c r="AA3642" s="8"/>
      <c r="AF3642" s="17"/>
      <c r="AG3642" s="17"/>
      <c r="AH3642" s="8"/>
    </row>
    <row r="3643" spans="13:34" x14ac:dyDescent="0.3">
      <c r="M3643" s="12"/>
      <c r="N3643"/>
      <c r="P3643" s="9"/>
      <c r="Q3643" s="9"/>
      <c r="U3643" s="8"/>
      <c r="V3643" s="10"/>
      <c r="W3643"/>
      <c r="X3643"/>
      <c r="Z3643" s="8"/>
      <c r="AA3643" s="8"/>
      <c r="AF3643" s="17"/>
      <c r="AG3643" s="17"/>
      <c r="AH3643" s="8"/>
    </row>
    <row r="3644" spans="13:34" x14ac:dyDescent="0.3">
      <c r="M3644" s="12"/>
      <c r="N3644"/>
      <c r="P3644" s="9"/>
      <c r="Q3644" s="9"/>
      <c r="U3644" s="8"/>
      <c r="V3644" s="10"/>
      <c r="W3644"/>
      <c r="X3644"/>
      <c r="Z3644" s="8"/>
      <c r="AA3644" s="8"/>
      <c r="AF3644" s="17"/>
      <c r="AG3644" s="17"/>
      <c r="AH3644" s="8"/>
    </row>
    <row r="3645" spans="13:34" x14ac:dyDescent="0.3">
      <c r="M3645" s="12"/>
      <c r="N3645"/>
      <c r="P3645" s="9"/>
      <c r="Q3645" s="9"/>
      <c r="U3645" s="8"/>
      <c r="V3645" s="10"/>
      <c r="W3645"/>
      <c r="X3645"/>
      <c r="Z3645" s="8"/>
      <c r="AA3645" s="8"/>
      <c r="AF3645" s="17"/>
      <c r="AG3645" s="17"/>
      <c r="AH3645" s="8"/>
    </row>
    <row r="3646" spans="13:34" x14ac:dyDescent="0.3">
      <c r="M3646" s="12"/>
      <c r="N3646"/>
      <c r="P3646" s="9"/>
      <c r="Q3646" s="9"/>
      <c r="U3646" s="8"/>
      <c r="V3646" s="10"/>
      <c r="W3646"/>
      <c r="X3646"/>
      <c r="Z3646" s="8"/>
      <c r="AA3646" s="8"/>
      <c r="AF3646" s="17"/>
      <c r="AG3646" s="17"/>
      <c r="AH3646" s="8"/>
    </row>
    <row r="3647" spans="13:34" x14ac:dyDescent="0.3">
      <c r="M3647" s="12"/>
      <c r="N3647"/>
      <c r="P3647" s="9"/>
      <c r="Q3647" s="9"/>
      <c r="U3647" s="8"/>
      <c r="V3647" s="10"/>
      <c r="W3647"/>
      <c r="X3647"/>
      <c r="Z3647" s="8"/>
      <c r="AA3647" s="8"/>
      <c r="AF3647" s="17"/>
      <c r="AG3647" s="17"/>
      <c r="AH3647" s="8"/>
    </row>
    <row r="3648" spans="13:34" x14ac:dyDescent="0.3">
      <c r="M3648" s="12"/>
      <c r="N3648"/>
      <c r="P3648" s="9"/>
      <c r="Q3648" s="9"/>
      <c r="U3648" s="8"/>
      <c r="V3648" s="10"/>
      <c r="W3648"/>
      <c r="X3648"/>
      <c r="Z3648" s="8"/>
      <c r="AA3648" s="8"/>
      <c r="AF3648" s="17"/>
      <c r="AG3648" s="17"/>
      <c r="AH3648" s="8"/>
    </row>
    <row r="3649" spans="13:34" x14ac:dyDescent="0.3">
      <c r="M3649" s="12"/>
      <c r="N3649"/>
      <c r="P3649" s="9"/>
      <c r="Q3649" s="9"/>
      <c r="U3649" s="8"/>
      <c r="V3649" s="10"/>
      <c r="W3649"/>
      <c r="X3649"/>
      <c r="Z3649" s="8"/>
      <c r="AA3649" s="8"/>
      <c r="AF3649" s="17"/>
      <c r="AG3649" s="17"/>
      <c r="AH3649" s="8"/>
    </row>
    <row r="3650" spans="13:34" x14ac:dyDescent="0.3">
      <c r="M3650" s="12"/>
      <c r="N3650"/>
      <c r="P3650" s="9"/>
      <c r="Q3650" s="9"/>
      <c r="U3650" s="8"/>
      <c r="V3650" s="10"/>
      <c r="W3650"/>
      <c r="X3650"/>
      <c r="Z3650" s="8"/>
      <c r="AA3650" s="8"/>
      <c r="AF3650" s="17"/>
      <c r="AG3650" s="17"/>
      <c r="AH3650" s="8"/>
    </row>
    <row r="3651" spans="13:34" x14ac:dyDescent="0.3">
      <c r="M3651" s="12"/>
      <c r="N3651"/>
      <c r="P3651" s="9"/>
      <c r="Q3651" s="9"/>
      <c r="U3651" s="8"/>
      <c r="V3651" s="10"/>
      <c r="W3651"/>
      <c r="X3651"/>
      <c r="Z3651" s="8"/>
      <c r="AA3651" s="8"/>
      <c r="AF3651" s="17"/>
      <c r="AG3651" s="17"/>
      <c r="AH3651" s="8"/>
    </row>
    <row r="3652" spans="13:34" x14ac:dyDescent="0.3">
      <c r="M3652" s="12"/>
      <c r="N3652"/>
      <c r="P3652" s="9"/>
      <c r="Q3652" s="9"/>
      <c r="U3652" s="8"/>
      <c r="V3652" s="10"/>
      <c r="W3652"/>
      <c r="X3652"/>
      <c r="Z3652" s="8"/>
      <c r="AA3652" s="8"/>
      <c r="AF3652" s="17"/>
      <c r="AG3652" s="17"/>
      <c r="AH3652" s="8"/>
    </row>
    <row r="3653" spans="13:34" x14ac:dyDescent="0.3">
      <c r="M3653" s="12"/>
      <c r="N3653"/>
      <c r="P3653" s="9"/>
      <c r="Q3653" s="9"/>
      <c r="U3653" s="8"/>
      <c r="V3653" s="10"/>
      <c r="W3653"/>
      <c r="X3653"/>
      <c r="Z3653" s="8"/>
      <c r="AA3653" s="8"/>
      <c r="AF3653" s="17"/>
      <c r="AG3653" s="17"/>
      <c r="AH3653" s="8"/>
    </row>
    <row r="3654" spans="13:34" x14ac:dyDescent="0.3">
      <c r="M3654" s="12"/>
      <c r="N3654"/>
      <c r="P3654" s="9"/>
      <c r="Q3654" s="9"/>
      <c r="U3654" s="8"/>
      <c r="V3654" s="10"/>
      <c r="W3654"/>
      <c r="X3654"/>
      <c r="Z3654" s="8"/>
      <c r="AA3654" s="8"/>
      <c r="AF3654" s="17"/>
      <c r="AG3654" s="17"/>
      <c r="AH3654" s="8"/>
    </row>
    <row r="3655" spans="13:34" x14ac:dyDescent="0.3">
      <c r="M3655" s="12"/>
      <c r="N3655"/>
      <c r="P3655" s="9"/>
      <c r="Q3655" s="9"/>
      <c r="U3655" s="8"/>
      <c r="V3655" s="10"/>
      <c r="W3655"/>
      <c r="X3655"/>
      <c r="Z3655" s="8"/>
      <c r="AA3655" s="8"/>
      <c r="AF3655" s="17"/>
      <c r="AG3655" s="17"/>
      <c r="AH3655" s="8"/>
    </row>
    <row r="3656" spans="13:34" x14ac:dyDescent="0.3">
      <c r="M3656" s="12"/>
      <c r="N3656"/>
      <c r="P3656" s="9"/>
      <c r="Q3656" s="9"/>
      <c r="U3656" s="8"/>
      <c r="V3656" s="10"/>
      <c r="W3656"/>
      <c r="X3656"/>
      <c r="Z3656" s="8"/>
      <c r="AA3656" s="8"/>
      <c r="AF3656" s="17"/>
      <c r="AG3656" s="17"/>
      <c r="AH3656" s="8"/>
    </row>
    <row r="3657" spans="13:34" x14ac:dyDescent="0.3">
      <c r="M3657" s="12"/>
      <c r="N3657"/>
      <c r="P3657" s="9"/>
      <c r="Q3657" s="9"/>
      <c r="U3657" s="8"/>
      <c r="V3657" s="10"/>
      <c r="W3657"/>
      <c r="X3657"/>
      <c r="Z3657" s="8"/>
      <c r="AA3657" s="8"/>
      <c r="AF3657" s="17"/>
      <c r="AG3657" s="17"/>
      <c r="AH3657" s="8"/>
    </row>
    <row r="3658" spans="13:34" x14ac:dyDescent="0.3">
      <c r="M3658" s="12"/>
      <c r="N3658"/>
      <c r="P3658" s="9"/>
      <c r="Q3658" s="9"/>
      <c r="U3658" s="8"/>
      <c r="V3658" s="10"/>
      <c r="W3658"/>
      <c r="X3658"/>
      <c r="Z3658" s="8"/>
      <c r="AA3658" s="8"/>
      <c r="AF3658" s="17"/>
      <c r="AG3658" s="17"/>
      <c r="AH3658" s="8"/>
    </row>
    <row r="3659" spans="13:34" x14ac:dyDescent="0.3">
      <c r="M3659" s="12"/>
      <c r="N3659"/>
      <c r="P3659" s="9"/>
      <c r="Q3659" s="9"/>
      <c r="U3659" s="8"/>
      <c r="V3659" s="10"/>
      <c r="W3659"/>
      <c r="X3659"/>
      <c r="Z3659" s="8"/>
      <c r="AA3659" s="8"/>
      <c r="AF3659" s="17"/>
      <c r="AG3659" s="17"/>
      <c r="AH3659" s="8"/>
    </row>
    <row r="3660" spans="13:34" x14ac:dyDescent="0.3">
      <c r="M3660" s="12"/>
      <c r="N3660"/>
      <c r="P3660" s="9"/>
      <c r="Q3660" s="9"/>
      <c r="U3660" s="8"/>
      <c r="V3660" s="10"/>
      <c r="W3660"/>
      <c r="X3660"/>
      <c r="Z3660" s="8"/>
      <c r="AA3660" s="8"/>
      <c r="AF3660" s="17"/>
      <c r="AG3660" s="17"/>
      <c r="AH3660" s="8"/>
    </row>
    <row r="3661" spans="13:34" x14ac:dyDescent="0.3">
      <c r="M3661" s="12"/>
      <c r="N3661"/>
      <c r="P3661" s="9"/>
      <c r="Q3661" s="9"/>
      <c r="U3661" s="8"/>
      <c r="V3661" s="10"/>
      <c r="W3661"/>
      <c r="X3661"/>
      <c r="Z3661" s="8"/>
      <c r="AA3661" s="8"/>
      <c r="AF3661" s="17"/>
      <c r="AG3661" s="17"/>
      <c r="AH3661" s="8"/>
    </row>
    <row r="3662" spans="13:34" x14ac:dyDescent="0.3">
      <c r="M3662" s="12"/>
      <c r="N3662"/>
      <c r="P3662" s="9"/>
      <c r="Q3662" s="9"/>
      <c r="U3662" s="8"/>
      <c r="V3662" s="10"/>
      <c r="W3662"/>
      <c r="X3662"/>
      <c r="Z3662" s="8"/>
      <c r="AA3662" s="8"/>
      <c r="AF3662" s="17"/>
      <c r="AG3662" s="17"/>
      <c r="AH3662" s="8"/>
    </row>
    <row r="3663" spans="13:34" x14ac:dyDescent="0.3">
      <c r="M3663" s="12"/>
      <c r="N3663"/>
      <c r="P3663" s="9"/>
      <c r="Q3663" s="9"/>
      <c r="U3663" s="8"/>
      <c r="V3663" s="10"/>
      <c r="W3663"/>
      <c r="X3663"/>
      <c r="Z3663" s="8"/>
      <c r="AA3663" s="8"/>
      <c r="AF3663" s="17"/>
      <c r="AG3663" s="17"/>
      <c r="AH3663" s="8"/>
    </row>
    <row r="3664" spans="13:34" x14ac:dyDescent="0.3">
      <c r="M3664" s="12"/>
      <c r="N3664"/>
      <c r="P3664" s="9"/>
      <c r="Q3664" s="9"/>
      <c r="U3664" s="8"/>
      <c r="V3664" s="10"/>
      <c r="W3664"/>
      <c r="X3664"/>
      <c r="Z3664" s="8"/>
      <c r="AA3664" s="8"/>
      <c r="AF3664" s="17"/>
      <c r="AG3664" s="17"/>
      <c r="AH3664" s="8"/>
    </row>
    <row r="3665" spans="13:34" x14ac:dyDescent="0.3">
      <c r="M3665" s="12"/>
      <c r="N3665"/>
      <c r="P3665" s="9"/>
      <c r="Q3665" s="9"/>
      <c r="U3665" s="8"/>
      <c r="V3665" s="10"/>
      <c r="W3665"/>
      <c r="X3665"/>
      <c r="Z3665" s="8"/>
      <c r="AA3665" s="8"/>
      <c r="AF3665" s="17"/>
      <c r="AG3665" s="17"/>
      <c r="AH3665" s="8"/>
    </row>
    <row r="3666" spans="13:34" x14ac:dyDescent="0.3">
      <c r="M3666" s="12"/>
      <c r="N3666"/>
      <c r="P3666" s="9"/>
      <c r="Q3666" s="9"/>
      <c r="U3666" s="8"/>
      <c r="V3666" s="10"/>
      <c r="W3666"/>
      <c r="X3666"/>
      <c r="Z3666" s="8"/>
      <c r="AA3666" s="8"/>
      <c r="AF3666" s="17"/>
      <c r="AG3666" s="17"/>
      <c r="AH3666" s="8"/>
    </row>
    <row r="3667" spans="13:34" x14ac:dyDescent="0.3">
      <c r="M3667" s="12"/>
      <c r="N3667"/>
      <c r="P3667" s="9"/>
      <c r="Q3667" s="9"/>
      <c r="U3667" s="8"/>
      <c r="V3667" s="10"/>
      <c r="W3667"/>
      <c r="X3667"/>
      <c r="Z3667" s="8"/>
      <c r="AA3667" s="8"/>
      <c r="AF3667" s="17"/>
      <c r="AG3667" s="17"/>
      <c r="AH3667" s="8"/>
    </row>
    <row r="3668" spans="13:34" x14ac:dyDescent="0.3">
      <c r="M3668" s="12"/>
      <c r="N3668"/>
      <c r="P3668" s="9"/>
      <c r="Q3668" s="9"/>
      <c r="U3668" s="8"/>
      <c r="V3668" s="10"/>
      <c r="W3668"/>
      <c r="X3668"/>
      <c r="Z3668" s="8"/>
      <c r="AA3668" s="8"/>
      <c r="AF3668" s="17"/>
      <c r="AG3668" s="17"/>
      <c r="AH3668" s="8"/>
    </row>
    <row r="3669" spans="13:34" x14ac:dyDescent="0.3">
      <c r="M3669" s="12"/>
      <c r="N3669"/>
      <c r="P3669" s="9"/>
      <c r="Q3669" s="9"/>
      <c r="U3669" s="8"/>
      <c r="V3669" s="10"/>
      <c r="W3669"/>
      <c r="X3669"/>
      <c r="Z3669" s="8"/>
      <c r="AA3669" s="8"/>
      <c r="AF3669" s="17"/>
      <c r="AG3669" s="17"/>
      <c r="AH3669" s="8"/>
    </row>
    <row r="3670" spans="13:34" x14ac:dyDescent="0.3">
      <c r="M3670" s="12"/>
      <c r="N3670"/>
      <c r="P3670" s="9"/>
      <c r="Q3670" s="9"/>
      <c r="U3670" s="8"/>
      <c r="V3670" s="10"/>
      <c r="W3670"/>
      <c r="X3670"/>
      <c r="Z3670" s="8"/>
      <c r="AA3670" s="8"/>
      <c r="AF3670" s="17"/>
      <c r="AG3670" s="17"/>
      <c r="AH3670" s="8"/>
    </row>
    <row r="3671" spans="13:34" x14ac:dyDescent="0.3">
      <c r="M3671" s="12"/>
      <c r="N3671"/>
      <c r="P3671" s="9"/>
      <c r="Q3671" s="9"/>
      <c r="U3671" s="8"/>
      <c r="V3671" s="10"/>
      <c r="W3671"/>
      <c r="X3671"/>
      <c r="Z3671" s="8"/>
      <c r="AA3671" s="8"/>
      <c r="AF3671" s="17"/>
      <c r="AG3671" s="17"/>
      <c r="AH3671" s="8"/>
    </row>
    <row r="3672" spans="13:34" x14ac:dyDescent="0.3">
      <c r="M3672" s="12"/>
      <c r="N3672"/>
      <c r="P3672" s="9"/>
      <c r="Q3672" s="9"/>
      <c r="U3672" s="8"/>
      <c r="V3672" s="10"/>
      <c r="W3672"/>
      <c r="X3672"/>
      <c r="Z3672" s="8"/>
      <c r="AA3672" s="8"/>
      <c r="AF3672" s="17"/>
      <c r="AG3672" s="17"/>
      <c r="AH3672" s="8"/>
    </row>
    <row r="3673" spans="13:34" x14ac:dyDescent="0.3">
      <c r="M3673" s="12"/>
      <c r="N3673"/>
      <c r="P3673" s="9"/>
      <c r="Q3673" s="9"/>
      <c r="U3673" s="8"/>
      <c r="V3673" s="10"/>
      <c r="W3673"/>
      <c r="X3673"/>
      <c r="Z3673" s="8"/>
      <c r="AA3673" s="8"/>
      <c r="AF3673" s="17"/>
      <c r="AG3673" s="17"/>
      <c r="AH3673" s="8"/>
    </row>
    <row r="3674" spans="13:34" x14ac:dyDescent="0.3">
      <c r="M3674" s="12"/>
      <c r="N3674"/>
      <c r="P3674" s="9"/>
      <c r="Q3674" s="9"/>
      <c r="U3674" s="8"/>
      <c r="V3674" s="10"/>
      <c r="W3674"/>
      <c r="X3674"/>
      <c r="Z3674" s="8"/>
      <c r="AA3674" s="8"/>
      <c r="AF3674" s="17"/>
      <c r="AG3674" s="17"/>
      <c r="AH3674" s="8"/>
    </row>
    <row r="3675" spans="13:34" x14ac:dyDescent="0.3">
      <c r="M3675" s="12"/>
      <c r="N3675"/>
      <c r="P3675" s="9"/>
      <c r="Q3675" s="9"/>
      <c r="U3675" s="8"/>
      <c r="V3675" s="10"/>
      <c r="W3675"/>
      <c r="X3675"/>
      <c r="Z3675" s="8"/>
      <c r="AA3675" s="8"/>
      <c r="AF3675" s="17"/>
      <c r="AG3675" s="17"/>
      <c r="AH3675" s="8"/>
    </row>
    <row r="3676" spans="13:34" x14ac:dyDescent="0.3">
      <c r="M3676" s="12"/>
      <c r="N3676"/>
      <c r="P3676" s="9"/>
      <c r="Q3676" s="9"/>
      <c r="U3676" s="8"/>
      <c r="V3676" s="10"/>
      <c r="W3676"/>
      <c r="X3676"/>
      <c r="Z3676" s="8"/>
      <c r="AA3676" s="8"/>
      <c r="AF3676" s="17"/>
      <c r="AG3676" s="17"/>
      <c r="AH3676" s="8"/>
    </row>
    <row r="3677" spans="13:34" x14ac:dyDescent="0.3">
      <c r="M3677" s="12"/>
      <c r="N3677"/>
      <c r="P3677" s="9"/>
      <c r="Q3677" s="9"/>
      <c r="U3677" s="8"/>
      <c r="V3677" s="10"/>
      <c r="W3677"/>
      <c r="X3677"/>
      <c r="Z3677" s="8"/>
      <c r="AA3677" s="8"/>
      <c r="AF3677" s="17"/>
      <c r="AG3677" s="17"/>
      <c r="AH3677" s="8"/>
    </row>
    <row r="3678" spans="13:34" x14ac:dyDescent="0.3">
      <c r="M3678" s="12"/>
      <c r="N3678"/>
      <c r="P3678" s="9"/>
      <c r="Q3678" s="9"/>
      <c r="U3678" s="8"/>
      <c r="V3678" s="10"/>
      <c r="W3678"/>
      <c r="X3678"/>
      <c r="Z3678" s="8"/>
      <c r="AA3678" s="8"/>
      <c r="AF3678" s="17"/>
      <c r="AG3678" s="17"/>
      <c r="AH3678" s="8"/>
    </row>
    <row r="3679" spans="13:34" x14ac:dyDescent="0.3">
      <c r="M3679" s="12"/>
      <c r="N3679"/>
      <c r="P3679" s="9"/>
      <c r="Q3679" s="9"/>
      <c r="U3679" s="8"/>
      <c r="V3679" s="10"/>
      <c r="W3679"/>
      <c r="X3679"/>
      <c r="Z3679" s="8"/>
      <c r="AA3679" s="8"/>
      <c r="AF3679" s="17"/>
      <c r="AG3679" s="17"/>
      <c r="AH3679" s="8"/>
    </row>
    <row r="3680" spans="13:34" x14ac:dyDescent="0.3">
      <c r="M3680" s="12"/>
      <c r="N3680"/>
      <c r="P3680" s="9"/>
      <c r="Q3680" s="9"/>
      <c r="U3680" s="8"/>
      <c r="V3680" s="10"/>
      <c r="W3680"/>
      <c r="X3680"/>
      <c r="Z3680" s="8"/>
      <c r="AA3680" s="8"/>
      <c r="AF3680" s="17"/>
      <c r="AG3680" s="17"/>
      <c r="AH3680" s="8"/>
    </row>
    <row r="3681" spans="13:34" x14ac:dyDescent="0.3">
      <c r="M3681" s="12"/>
      <c r="N3681"/>
      <c r="P3681" s="9"/>
      <c r="Q3681" s="9"/>
      <c r="U3681" s="8"/>
      <c r="V3681" s="10"/>
      <c r="W3681"/>
      <c r="X3681"/>
      <c r="Z3681" s="8"/>
      <c r="AA3681" s="8"/>
      <c r="AF3681" s="17"/>
      <c r="AG3681" s="17"/>
      <c r="AH3681" s="8"/>
    </row>
    <row r="3682" spans="13:34" x14ac:dyDescent="0.3">
      <c r="M3682" s="12"/>
      <c r="N3682"/>
      <c r="P3682" s="9"/>
      <c r="Q3682" s="9"/>
      <c r="U3682" s="8"/>
      <c r="V3682" s="10"/>
      <c r="W3682"/>
      <c r="X3682"/>
      <c r="Z3682" s="8"/>
      <c r="AA3682" s="8"/>
      <c r="AF3682" s="17"/>
      <c r="AG3682" s="17"/>
      <c r="AH3682" s="8"/>
    </row>
    <row r="3683" spans="13:34" x14ac:dyDescent="0.3">
      <c r="M3683" s="12"/>
      <c r="N3683"/>
      <c r="P3683" s="9"/>
      <c r="Q3683" s="9"/>
      <c r="U3683" s="8"/>
      <c r="V3683" s="10"/>
      <c r="W3683"/>
      <c r="X3683"/>
      <c r="Z3683" s="8"/>
      <c r="AA3683" s="8"/>
      <c r="AF3683" s="17"/>
      <c r="AG3683" s="17"/>
      <c r="AH3683" s="8"/>
    </row>
    <row r="3684" spans="13:34" x14ac:dyDescent="0.3">
      <c r="M3684" s="12"/>
      <c r="N3684"/>
      <c r="P3684" s="9"/>
      <c r="Q3684" s="9"/>
      <c r="U3684" s="8"/>
      <c r="V3684" s="10"/>
      <c r="W3684"/>
      <c r="X3684"/>
      <c r="Z3684" s="8"/>
      <c r="AA3684" s="8"/>
      <c r="AF3684" s="17"/>
      <c r="AG3684" s="17"/>
      <c r="AH3684" s="8"/>
    </row>
    <row r="3685" spans="13:34" x14ac:dyDescent="0.3">
      <c r="M3685" s="12"/>
      <c r="N3685"/>
      <c r="P3685" s="9"/>
      <c r="Q3685" s="9"/>
      <c r="U3685" s="8"/>
      <c r="V3685" s="10"/>
      <c r="W3685"/>
      <c r="X3685"/>
      <c r="Z3685" s="8"/>
      <c r="AA3685" s="8"/>
      <c r="AF3685" s="17"/>
      <c r="AG3685" s="17"/>
      <c r="AH3685" s="8"/>
    </row>
    <row r="3686" spans="13:34" x14ac:dyDescent="0.3">
      <c r="M3686" s="12"/>
      <c r="N3686"/>
      <c r="P3686" s="9"/>
      <c r="Q3686" s="9"/>
      <c r="U3686" s="8"/>
      <c r="V3686" s="10"/>
      <c r="W3686"/>
      <c r="X3686"/>
      <c r="Z3686" s="8"/>
      <c r="AA3686" s="8"/>
      <c r="AF3686" s="17"/>
      <c r="AG3686" s="17"/>
      <c r="AH3686" s="8"/>
    </row>
    <row r="3687" spans="13:34" x14ac:dyDescent="0.3">
      <c r="M3687" s="12"/>
      <c r="N3687"/>
      <c r="P3687" s="9"/>
      <c r="Q3687" s="9"/>
      <c r="U3687" s="8"/>
      <c r="V3687" s="10"/>
      <c r="W3687"/>
      <c r="X3687"/>
      <c r="Z3687" s="8"/>
      <c r="AA3687" s="8"/>
      <c r="AF3687" s="17"/>
      <c r="AG3687" s="17"/>
      <c r="AH3687" s="8"/>
    </row>
    <row r="3688" spans="13:34" x14ac:dyDescent="0.3">
      <c r="M3688" s="12"/>
      <c r="N3688"/>
      <c r="P3688" s="9"/>
      <c r="Q3688" s="9"/>
      <c r="U3688" s="8"/>
      <c r="V3688" s="10"/>
      <c r="W3688"/>
      <c r="X3688"/>
      <c r="Z3688" s="8"/>
      <c r="AA3688" s="8"/>
      <c r="AF3688" s="17"/>
      <c r="AG3688" s="17"/>
      <c r="AH3688" s="8"/>
    </row>
    <row r="3689" spans="13:34" x14ac:dyDescent="0.3">
      <c r="M3689" s="12"/>
      <c r="N3689"/>
      <c r="P3689" s="9"/>
      <c r="Q3689" s="9"/>
      <c r="U3689" s="8"/>
      <c r="V3689" s="10"/>
      <c r="W3689"/>
      <c r="X3689"/>
      <c r="Z3689" s="8"/>
      <c r="AA3689" s="8"/>
      <c r="AF3689" s="17"/>
      <c r="AG3689" s="17"/>
      <c r="AH3689" s="8"/>
    </row>
    <row r="3690" spans="13:34" x14ac:dyDescent="0.3">
      <c r="M3690" s="12"/>
      <c r="N3690"/>
      <c r="P3690" s="9"/>
      <c r="Q3690" s="9"/>
      <c r="U3690" s="8"/>
      <c r="V3690" s="10"/>
      <c r="W3690"/>
      <c r="X3690"/>
      <c r="Z3690" s="8"/>
      <c r="AA3690" s="8"/>
      <c r="AF3690" s="17"/>
      <c r="AG3690" s="17"/>
      <c r="AH3690" s="8"/>
    </row>
    <row r="3691" spans="13:34" x14ac:dyDescent="0.3">
      <c r="M3691" s="12"/>
      <c r="N3691"/>
      <c r="P3691" s="9"/>
      <c r="Q3691" s="9"/>
      <c r="U3691" s="8"/>
      <c r="V3691" s="10"/>
      <c r="W3691"/>
      <c r="X3691"/>
      <c r="Z3691" s="8"/>
      <c r="AA3691" s="8"/>
      <c r="AF3691" s="17"/>
      <c r="AG3691" s="17"/>
      <c r="AH3691" s="8"/>
    </row>
    <row r="3692" spans="13:34" x14ac:dyDescent="0.3">
      <c r="M3692" s="12"/>
      <c r="N3692"/>
      <c r="P3692" s="9"/>
      <c r="Q3692" s="9"/>
      <c r="U3692" s="8"/>
      <c r="V3692" s="10"/>
      <c r="W3692"/>
      <c r="X3692"/>
      <c r="Z3692" s="8"/>
      <c r="AA3692" s="8"/>
      <c r="AF3692" s="17"/>
      <c r="AG3692" s="17"/>
      <c r="AH3692" s="8"/>
    </row>
    <row r="3693" spans="13:34" x14ac:dyDescent="0.3">
      <c r="M3693" s="12"/>
      <c r="N3693"/>
      <c r="P3693" s="9"/>
      <c r="Q3693" s="9"/>
      <c r="U3693" s="8"/>
      <c r="V3693" s="10"/>
      <c r="W3693"/>
      <c r="X3693"/>
      <c r="Z3693" s="8"/>
      <c r="AA3693" s="8"/>
      <c r="AF3693" s="17"/>
      <c r="AG3693" s="17"/>
      <c r="AH3693" s="8"/>
    </row>
    <row r="3694" spans="13:34" x14ac:dyDescent="0.3">
      <c r="M3694" s="12"/>
      <c r="N3694"/>
      <c r="P3694" s="9"/>
      <c r="Q3694" s="9"/>
      <c r="U3694" s="8"/>
      <c r="V3694" s="10"/>
      <c r="W3694"/>
      <c r="X3694"/>
      <c r="Z3694" s="8"/>
      <c r="AA3694" s="8"/>
      <c r="AF3694" s="17"/>
      <c r="AG3694" s="17"/>
      <c r="AH3694" s="8"/>
    </row>
    <row r="3695" spans="13:34" x14ac:dyDescent="0.3">
      <c r="M3695" s="12"/>
      <c r="N3695"/>
      <c r="P3695" s="9"/>
      <c r="Q3695" s="9"/>
      <c r="U3695" s="8"/>
      <c r="V3695" s="10"/>
      <c r="W3695"/>
      <c r="X3695"/>
      <c r="Z3695" s="8"/>
      <c r="AA3695" s="8"/>
      <c r="AF3695" s="17"/>
      <c r="AG3695" s="17"/>
      <c r="AH3695" s="8"/>
    </row>
    <row r="3696" spans="13:34" x14ac:dyDescent="0.3">
      <c r="M3696" s="12"/>
      <c r="N3696"/>
      <c r="P3696" s="9"/>
      <c r="Q3696" s="9"/>
      <c r="U3696" s="8"/>
      <c r="V3696" s="10"/>
      <c r="W3696"/>
      <c r="X3696"/>
      <c r="Z3696" s="8"/>
      <c r="AA3696" s="8"/>
      <c r="AF3696" s="17"/>
      <c r="AG3696" s="17"/>
      <c r="AH3696" s="8"/>
    </row>
    <row r="3697" spans="13:34" x14ac:dyDescent="0.3">
      <c r="M3697" s="12"/>
      <c r="N3697"/>
      <c r="P3697" s="9"/>
      <c r="Q3697" s="9"/>
      <c r="U3697" s="8"/>
      <c r="V3697" s="10"/>
      <c r="W3697"/>
      <c r="X3697"/>
      <c r="Z3697" s="8"/>
      <c r="AA3697" s="8"/>
      <c r="AF3697" s="17"/>
      <c r="AG3697" s="17"/>
      <c r="AH3697" s="8"/>
    </row>
    <row r="3698" spans="13:34" x14ac:dyDescent="0.3">
      <c r="M3698" s="12"/>
      <c r="N3698"/>
      <c r="P3698" s="9"/>
      <c r="Q3698" s="9"/>
      <c r="U3698" s="8"/>
      <c r="V3698" s="10"/>
      <c r="W3698"/>
      <c r="X3698"/>
      <c r="Z3698" s="8"/>
      <c r="AA3698" s="8"/>
      <c r="AF3698" s="17"/>
      <c r="AG3698" s="17"/>
      <c r="AH3698" s="8"/>
    </row>
    <row r="3699" spans="13:34" x14ac:dyDescent="0.3">
      <c r="M3699" s="12"/>
      <c r="N3699"/>
      <c r="P3699" s="9"/>
      <c r="Q3699" s="9"/>
      <c r="U3699" s="8"/>
      <c r="V3699" s="10"/>
      <c r="W3699"/>
      <c r="X3699"/>
      <c r="Z3699" s="8"/>
      <c r="AA3699" s="8"/>
      <c r="AF3699" s="17"/>
      <c r="AG3699" s="17"/>
      <c r="AH3699" s="8"/>
    </row>
    <row r="3700" spans="13:34" x14ac:dyDescent="0.3">
      <c r="M3700" s="12"/>
      <c r="N3700"/>
      <c r="P3700" s="9"/>
      <c r="Q3700" s="9"/>
      <c r="U3700" s="8"/>
      <c r="V3700" s="10"/>
      <c r="W3700"/>
      <c r="X3700"/>
      <c r="Z3700" s="8"/>
      <c r="AA3700" s="8"/>
      <c r="AF3700" s="17"/>
      <c r="AG3700" s="17"/>
      <c r="AH3700" s="8"/>
    </row>
    <row r="3701" spans="13:34" x14ac:dyDescent="0.3">
      <c r="M3701" s="12"/>
      <c r="N3701"/>
      <c r="P3701" s="9"/>
      <c r="Q3701" s="9"/>
      <c r="U3701" s="8"/>
      <c r="V3701" s="10"/>
      <c r="W3701"/>
      <c r="X3701"/>
      <c r="Z3701" s="8"/>
      <c r="AA3701" s="8"/>
      <c r="AF3701" s="17"/>
      <c r="AG3701" s="17"/>
      <c r="AH3701" s="8"/>
    </row>
    <row r="3702" spans="13:34" x14ac:dyDescent="0.3">
      <c r="M3702" s="12"/>
      <c r="N3702"/>
      <c r="P3702" s="9"/>
      <c r="Q3702" s="9"/>
      <c r="U3702" s="8"/>
      <c r="V3702" s="10"/>
      <c r="W3702"/>
      <c r="X3702"/>
      <c r="Z3702" s="8"/>
      <c r="AA3702" s="8"/>
      <c r="AF3702" s="17"/>
      <c r="AG3702" s="17"/>
      <c r="AH3702" s="8"/>
    </row>
    <row r="3703" spans="13:34" x14ac:dyDescent="0.3">
      <c r="M3703" s="12"/>
      <c r="N3703"/>
      <c r="P3703" s="9"/>
      <c r="Q3703" s="9"/>
      <c r="U3703" s="8"/>
      <c r="V3703" s="10"/>
      <c r="W3703"/>
      <c r="X3703"/>
      <c r="Z3703" s="8"/>
      <c r="AA3703" s="8"/>
      <c r="AF3703" s="17"/>
      <c r="AG3703" s="17"/>
      <c r="AH3703" s="8"/>
    </row>
    <row r="3704" spans="13:34" x14ac:dyDescent="0.3">
      <c r="M3704" s="12"/>
      <c r="N3704"/>
      <c r="P3704" s="9"/>
      <c r="Q3704" s="9"/>
      <c r="U3704" s="8"/>
      <c r="V3704" s="10"/>
      <c r="W3704"/>
      <c r="X3704"/>
      <c r="Z3704" s="8"/>
      <c r="AA3704" s="8"/>
      <c r="AF3704" s="17"/>
      <c r="AG3704" s="17"/>
      <c r="AH3704" s="8"/>
    </row>
    <row r="3705" spans="13:34" x14ac:dyDescent="0.3">
      <c r="M3705" s="12"/>
      <c r="N3705"/>
      <c r="P3705" s="9"/>
      <c r="Q3705" s="9"/>
      <c r="U3705" s="8"/>
      <c r="V3705" s="10"/>
      <c r="W3705"/>
      <c r="X3705"/>
      <c r="Z3705" s="8"/>
      <c r="AA3705" s="8"/>
      <c r="AF3705" s="17"/>
      <c r="AG3705" s="17"/>
      <c r="AH3705" s="8"/>
    </row>
    <row r="3706" spans="13:34" x14ac:dyDescent="0.3">
      <c r="M3706" s="12"/>
      <c r="N3706"/>
      <c r="P3706" s="9"/>
      <c r="Q3706" s="9"/>
      <c r="U3706" s="8"/>
      <c r="V3706" s="10"/>
      <c r="W3706"/>
      <c r="X3706"/>
      <c r="Z3706" s="8"/>
      <c r="AA3706" s="8"/>
      <c r="AF3706" s="17"/>
      <c r="AG3706" s="17"/>
      <c r="AH3706" s="8"/>
    </row>
    <row r="3707" spans="13:34" x14ac:dyDescent="0.3">
      <c r="M3707" s="12"/>
      <c r="N3707"/>
      <c r="P3707" s="9"/>
      <c r="Q3707" s="9"/>
      <c r="U3707" s="8"/>
      <c r="V3707" s="10"/>
      <c r="W3707"/>
      <c r="X3707"/>
      <c r="Z3707" s="8"/>
      <c r="AA3707" s="8"/>
      <c r="AF3707" s="17"/>
      <c r="AG3707" s="17"/>
      <c r="AH3707" s="8"/>
    </row>
    <row r="3708" spans="13:34" x14ac:dyDescent="0.3">
      <c r="M3708" s="12"/>
      <c r="N3708"/>
      <c r="P3708" s="9"/>
      <c r="Q3708" s="9"/>
      <c r="U3708" s="8"/>
      <c r="V3708" s="10"/>
      <c r="W3708"/>
      <c r="X3708"/>
      <c r="Z3708" s="8"/>
      <c r="AA3708" s="8"/>
      <c r="AF3708" s="17"/>
      <c r="AG3708" s="17"/>
      <c r="AH3708" s="8"/>
    </row>
    <row r="3709" spans="13:34" x14ac:dyDescent="0.3">
      <c r="M3709" s="12"/>
      <c r="N3709"/>
      <c r="P3709" s="9"/>
      <c r="Q3709" s="9"/>
      <c r="U3709" s="8"/>
      <c r="V3709" s="10"/>
      <c r="W3709"/>
      <c r="X3709"/>
      <c r="Z3709" s="8"/>
      <c r="AA3709" s="8"/>
      <c r="AF3709" s="17"/>
      <c r="AG3709" s="17"/>
      <c r="AH3709" s="8"/>
    </row>
    <row r="3710" spans="13:34" x14ac:dyDescent="0.3">
      <c r="M3710" s="12"/>
      <c r="N3710"/>
      <c r="P3710" s="9"/>
      <c r="Q3710" s="9"/>
      <c r="U3710" s="8"/>
      <c r="V3710" s="10"/>
      <c r="W3710"/>
      <c r="X3710"/>
      <c r="Z3710" s="8"/>
      <c r="AA3710" s="8"/>
      <c r="AF3710" s="17"/>
      <c r="AG3710" s="17"/>
      <c r="AH3710" s="8"/>
    </row>
    <row r="3711" spans="13:34" x14ac:dyDescent="0.3">
      <c r="M3711" s="12"/>
      <c r="N3711"/>
      <c r="P3711" s="9"/>
      <c r="Q3711" s="9"/>
      <c r="U3711" s="8"/>
      <c r="V3711" s="10"/>
      <c r="W3711"/>
      <c r="X3711"/>
      <c r="Z3711" s="8"/>
      <c r="AA3711" s="8"/>
      <c r="AF3711" s="17"/>
      <c r="AG3711" s="17"/>
      <c r="AH3711" s="8"/>
    </row>
    <row r="3712" spans="13:34" x14ac:dyDescent="0.3">
      <c r="M3712" s="12"/>
      <c r="N3712"/>
      <c r="P3712" s="9"/>
      <c r="Q3712" s="9"/>
      <c r="U3712" s="8"/>
      <c r="V3712" s="10"/>
      <c r="W3712"/>
      <c r="X3712"/>
      <c r="Z3712" s="8"/>
      <c r="AA3712" s="8"/>
      <c r="AF3712" s="17"/>
      <c r="AG3712" s="17"/>
      <c r="AH3712" s="8"/>
    </row>
    <row r="3713" spans="13:34" x14ac:dyDescent="0.3">
      <c r="M3713" s="12"/>
      <c r="N3713"/>
      <c r="P3713" s="9"/>
      <c r="Q3713" s="9"/>
      <c r="U3713" s="8"/>
      <c r="V3713" s="10"/>
      <c r="W3713"/>
      <c r="X3713"/>
      <c r="Z3713" s="8"/>
      <c r="AA3713" s="8"/>
      <c r="AF3713" s="17"/>
      <c r="AG3713" s="17"/>
      <c r="AH3713" s="8"/>
    </row>
    <row r="3714" spans="13:34" x14ac:dyDescent="0.3">
      <c r="M3714" s="12"/>
      <c r="N3714"/>
      <c r="P3714" s="9"/>
      <c r="Q3714" s="9"/>
      <c r="U3714" s="8"/>
      <c r="V3714" s="10"/>
      <c r="W3714"/>
      <c r="X3714"/>
      <c r="Z3714" s="8"/>
      <c r="AA3714" s="8"/>
      <c r="AF3714" s="17"/>
      <c r="AG3714" s="17"/>
      <c r="AH3714" s="8"/>
    </row>
    <row r="3715" spans="13:34" x14ac:dyDescent="0.3">
      <c r="M3715" s="12"/>
      <c r="N3715"/>
      <c r="P3715" s="9"/>
      <c r="Q3715" s="9"/>
      <c r="U3715" s="8"/>
      <c r="V3715" s="10"/>
      <c r="W3715"/>
      <c r="X3715"/>
      <c r="Z3715" s="8"/>
      <c r="AA3715" s="8"/>
      <c r="AF3715" s="17"/>
      <c r="AG3715" s="17"/>
      <c r="AH3715" s="8"/>
    </row>
    <row r="3716" spans="13:34" x14ac:dyDescent="0.3">
      <c r="M3716" s="12"/>
      <c r="N3716"/>
      <c r="P3716" s="9"/>
      <c r="Q3716" s="9"/>
      <c r="U3716" s="8"/>
      <c r="V3716" s="10"/>
      <c r="W3716"/>
      <c r="X3716"/>
      <c r="Z3716" s="8"/>
      <c r="AA3716" s="8"/>
      <c r="AF3716" s="17"/>
      <c r="AG3716" s="17"/>
      <c r="AH3716" s="8"/>
    </row>
    <row r="3717" spans="13:34" x14ac:dyDescent="0.3">
      <c r="M3717" s="12"/>
      <c r="N3717"/>
      <c r="P3717" s="9"/>
      <c r="Q3717" s="9"/>
      <c r="U3717" s="8"/>
      <c r="V3717" s="10"/>
      <c r="W3717"/>
      <c r="X3717"/>
      <c r="Z3717" s="8"/>
      <c r="AA3717" s="8"/>
      <c r="AF3717" s="17"/>
      <c r="AG3717" s="17"/>
      <c r="AH3717" s="8"/>
    </row>
    <row r="3718" spans="13:34" x14ac:dyDescent="0.3">
      <c r="M3718" s="12"/>
      <c r="N3718"/>
      <c r="P3718" s="9"/>
      <c r="Q3718" s="9"/>
      <c r="U3718" s="8"/>
      <c r="V3718" s="10"/>
      <c r="W3718"/>
      <c r="X3718"/>
      <c r="Z3718" s="8"/>
      <c r="AA3718" s="8"/>
      <c r="AF3718" s="17"/>
      <c r="AG3718" s="17"/>
      <c r="AH3718" s="8"/>
    </row>
    <row r="3719" spans="13:34" x14ac:dyDescent="0.3">
      <c r="M3719" s="12"/>
      <c r="N3719"/>
      <c r="P3719" s="9"/>
      <c r="Q3719" s="9"/>
      <c r="U3719" s="8"/>
      <c r="V3719" s="10"/>
      <c r="W3719"/>
      <c r="X3719"/>
      <c r="Z3719" s="8"/>
      <c r="AA3719" s="8"/>
      <c r="AF3719" s="17"/>
      <c r="AG3719" s="17"/>
      <c r="AH3719" s="8"/>
    </row>
    <row r="3720" spans="13:34" x14ac:dyDescent="0.3">
      <c r="M3720" s="12"/>
      <c r="N3720"/>
      <c r="P3720" s="9"/>
      <c r="Q3720" s="9"/>
      <c r="U3720" s="8"/>
      <c r="V3720" s="10"/>
      <c r="W3720"/>
      <c r="X3720"/>
      <c r="Z3720" s="8"/>
      <c r="AA3720" s="8"/>
      <c r="AF3720" s="17"/>
      <c r="AG3720" s="17"/>
      <c r="AH3720" s="8"/>
    </row>
    <row r="3721" spans="13:34" x14ac:dyDescent="0.3">
      <c r="M3721" s="12"/>
      <c r="N3721"/>
      <c r="P3721" s="9"/>
      <c r="Q3721" s="9"/>
      <c r="U3721" s="8"/>
      <c r="V3721" s="10"/>
      <c r="W3721"/>
      <c r="X3721"/>
      <c r="Z3721" s="8"/>
      <c r="AA3721" s="8"/>
      <c r="AF3721" s="17"/>
      <c r="AG3721" s="17"/>
      <c r="AH3721" s="8"/>
    </row>
    <row r="3722" spans="13:34" x14ac:dyDescent="0.3">
      <c r="M3722" s="12"/>
      <c r="N3722"/>
      <c r="P3722" s="9"/>
      <c r="Q3722" s="9"/>
      <c r="U3722" s="8"/>
      <c r="V3722" s="10"/>
      <c r="W3722"/>
      <c r="X3722"/>
      <c r="Z3722" s="8"/>
      <c r="AA3722" s="8"/>
      <c r="AF3722" s="17"/>
      <c r="AG3722" s="17"/>
      <c r="AH3722" s="8"/>
    </row>
    <row r="3723" spans="13:34" x14ac:dyDescent="0.3">
      <c r="M3723" s="12"/>
      <c r="N3723"/>
      <c r="P3723" s="9"/>
      <c r="Q3723" s="9"/>
      <c r="U3723" s="8"/>
      <c r="V3723" s="10"/>
      <c r="W3723"/>
      <c r="X3723"/>
      <c r="Z3723" s="8"/>
      <c r="AA3723" s="8"/>
      <c r="AF3723" s="17"/>
      <c r="AG3723" s="17"/>
      <c r="AH3723" s="8"/>
    </row>
    <row r="3724" spans="13:34" x14ac:dyDescent="0.3">
      <c r="M3724" s="12"/>
      <c r="N3724"/>
      <c r="P3724" s="9"/>
      <c r="Q3724" s="9"/>
      <c r="U3724" s="8"/>
      <c r="V3724" s="10"/>
      <c r="W3724"/>
      <c r="X3724"/>
      <c r="Z3724" s="8"/>
      <c r="AA3724" s="8"/>
      <c r="AF3724" s="17"/>
      <c r="AG3724" s="17"/>
      <c r="AH3724" s="8"/>
    </row>
    <row r="3725" spans="13:34" x14ac:dyDescent="0.3">
      <c r="M3725" s="12"/>
      <c r="N3725"/>
      <c r="P3725" s="9"/>
      <c r="Q3725" s="9"/>
      <c r="U3725" s="8"/>
      <c r="V3725" s="10"/>
      <c r="W3725"/>
      <c r="X3725"/>
      <c r="Z3725" s="8"/>
      <c r="AA3725" s="8"/>
      <c r="AF3725" s="17"/>
      <c r="AG3725" s="17"/>
      <c r="AH3725" s="8"/>
    </row>
    <row r="3726" spans="13:34" x14ac:dyDescent="0.3">
      <c r="M3726" s="12"/>
      <c r="N3726"/>
      <c r="P3726" s="9"/>
      <c r="Q3726" s="9"/>
      <c r="U3726" s="8"/>
      <c r="V3726" s="10"/>
      <c r="W3726"/>
      <c r="X3726"/>
      <c r="Z3726" s="8"/>
      <c r="AA3726" s="8"/>
      <c r="AF3726" s="17"/>
      <c r="AG3726" s="17"/>
      <c r="AH3726" s="8"/>
    </row>
    <row r="3727" spans="13:34" x14ac:dyDescent="0.3">
      <c r="M3727" s="12"/>
      <c r="N3727"/>
      <c r="P3727" s="9"/>
      <c r="Q3727" s="9"/>
      <c r="U3727" s="8"/>
      <c r="V3727" s="10"/>
      <c r="W3727"/>
      <c r="X3727"/>
      <c r="Z3727" s="8"/>
      <c r="AA3727" s="8"/>
      <c r="AF3727" s="17"/>
      <c r="AG3727" s="17"/>
      <c r="AH3727" s="8"/>
    </row>
    <row r="3728" spans="13:34" x14ac:dyDescent="0.3">
      <c r="M3728" s="12"/>
      <c r="N3728"/>
      <c r="P3728" s="9"/>
      <c r="Q3728" s="9"/>
      <c r="U3728" s="8"/>
      <c r="V3728" s="10"/>
      <c r="W3728"/>
      <c r="X3728"/>
      <c r="Z3728" s="8"/>
      <c r="AA3728" s="8"/>
      <c r="AF3728" s="17"/>
      <c r="AG3728" s="17"/>
      <c r="AH3728" s="8"/>
    </row>
    <row r="3729" spans="13:34" x14ac:dyDescent="0.3">
      <c r="M3729" s="12"/>
      <c r="N3729"/>
      <c r="P3729" s="9"/>
      <c r="Q3729" s="9"/>
      <c r="U3729" s="8"/>
      <c r="V3729" s="10"/>
      <c r="W3729"/>
      <c r="X3729"/>
      <c r="Z3729" s="8"/>
      <c r="AA3729" s="8"/>
      <c r="AF3729" s="17"/>
      <c r="AG3729" s="17"/>
      <c r="AH3729" s="8"/>
    </row>
    <row r="3730" spans="13:34" x14ac:dyDescent="0.3">
      <c r="M3730" s="12"/>
      <c r="N3730"/>
      <c r="P3730" s="9"/>
      <c r="Q3730" s="9"/>
      <c r="U3730" s="8"/>
      <c r="V3730" s="10"/>
      <c r="W3730"/>
      <c r="X3730"/>
      <c r="Z3730" s="8"/>
      <c r="AA3730" s="8"/>
      <c r="AF3730" s="17"/>
      <c r="AG3730" s="17"/>
      <c r="AH3730" s="8"/>
    </row>
    <row r="3731" spans="13:34" x14ac:dyDescent="0.3">
      <c r="M3731" s="12"/>
      <c r="N3731"/>
      <c r="P3731" s="9"/>
      <c r="Q3731" s="9"/>
      <c r="U3731" s="8"/>
      <c r="V3731" s="10"/>
      <c r="W3731"/>
      <c r="X3731"/>
      <c r="Z3731" s="8"/>
      <c r="AA3731" s="8"/>
      <c r="AF3731" s="17"/>
      <c r="AG3731" s="17"/>
      <c r="AH3731" s="8"/>
    </row>
    <row r="3732" spans="13:34" x14ac:dyDescent="0.3">
      <c r="M3732" s="12"/>
      <c r="N3732"/>
      <c r="P3732" s="9"/>
      <c r="Q3732" s="9"/>
      <c r="U3732" s="8"/>
      <c r="V3732" s="10"/>
      <c r="W3732"/>
      <c r="X3732"/>
      <c r="Z3732" s="8"/>
      <c r="AA3732" s="8"/>
      <c r="AF3732" s="17"/>
      <c r="AG3732" s="17"/>
      <c r="AH3732" s="8"/>
    </row>
    <row r="3733" spans="13:34" x14ac:dyDescent="0.3">
      <c r="M3733" s="12"/>
      <c r="N3733"/>
      <c r="P3733" s="9"/>
      <c r="Q3733" s="9"/>
      <c r="U3733" s="8"/>
      <c r="V3733" s="10"/>
      <c r="W3733"/>
      <c r="X3733"/>
      <c r="Z3733" s="8"/>
      <c r="AA3733" s="8"/>
      <c r="AF3733" s="17"/>
      <c r="AG3733" s="17"/>
      <c r="AH3733" s="8"/>
    </row>
    <row r="3734" spans="13:34" x14ac:dyDescent="0.3">
      <c r="M3734" s="12"/>
      <c r="N3734"/>
      <c r="P3734" s="9"/>
      <c r="Q3734" s="9"/>
      <c r="U3734" s="8"/>
      <c r="V3734" s="10"/>
      <c r="W3734"/>
      <c r="X3734"/>
      <c r="Z3734" s="8"/>
      <c r="AA3734" s="8"/>
      <c r="AF3734" s="17"/>
      <c r="AG3734" s="17"/>
      <c r="AH3734" s="8"/>
    </row>
    <row r="3735" spans="13:34" x14ac:dyDescent="0.3">
      <c r="M3735" s="12"/>
      <c r="N3735"/>
      <c r="P3735" s="9"/>
      <c r="Q3735" s="9"/>
      <c r="U3735" s="8"/>
      <c r="V3735" s="10"/>
      <c r="W3735"/>
      <c r="X3735"/>
      <c r="Z3735" s="8"/>
      <c r="AA3735" s="8"/>
      <c r="AF3735" s="17"/>
      <c r="AG3735" s="17"/>
      <c r="AH3735" s="8"/>
    </row>
    <row r="3736" spans="13:34" x14ac:dyDescent="0.3">
      <c r="M3736" s="12"/>
      <c r="N3736"/>
      <c r="P3736" s="9"/>
      <c r="Q3736" s="9"/>
      <c r="U3736" s="8"/>
      <c r="V3736" s="10"/>
      <c r="W3736"/>
      <c r="X3736"/>
      <c r="Z3736" s="8"/>
      <c r="AA3736" s="8"/>
      <c r="AF3736" s="17"/>
      <c r="AG3736" s="17"/>
      <c r="AH3736" s="8"/>
    </row>
    <row r="3737" spans="13:34" x14ac:dyDescent="0.3">
      <c r="M3737" s="12"/>
      <c r="N3737"/>
      <c r="P3737" s="9"/>
      <c r="Q3737" s="9"/>
      <c r="U3737" s="8"/>
      <c r="V3737" s="10"/>
      <c r="W3737"/>
      <c r="X3737"/>
      <c r="Z3737" s="8"/>
      <c r="AA3737" s="8"/>
      <c r="AF3737" s="17"/>
      <c r="AG3737" s="17"/>
      <c r="AH3737" s="8"/>
    </row>
    <row r="3738" spans="13:34" x14ac:dyDescent="0.3">
      <c r="M3738" s="12"/>
      <c r="N3738"/>
      <c r="P3738" s="9"/>
      <c r="Q3738" s="9"/>
      <c r="U3738" s="8"/>
      <c r="V3738" s="10"/>
      <c r="W3738"/>
      <c r="X3738"/>
      <c r="Z3738" s="8"/>
      <c r="AA3738" s="8"/>
      <c r="AF3738" s="17"/>
      <c r="AG3738" s="17"/>
      <c r="AH3738" s="8"/>
    </row>
    <row r="3739" spans="13:34" x14ac:dyDescent="0.3">
      <c r="M3739" s="12"/>
      <c r="N3739"/>
      <c r="P3739" s="9"/>
      <c r="Q3739" s="9"/>
      <c r="U3739" s="8"/>
      <c r="V3739" s="10"/>
      <c r="W3739"/>
      <c r="X3739"/>
      <c r="Z3739" s="8"/>
      <c r="AA3739" s="8"/>
      <c r="AF3739" s="17"/>
      <c r="AG3739" s="17"/>
      <c r="AH3739" s="8"/>
    </row>
    <row r="3740" spans="13:34" x14ac:dyDescent="0.3">
      <c r="M3740" s="12"/>
      <c r="N3740"/>
      <c r="P3740" s="9"/>
      <c r="Q3740" s="9"/>
      <c r="U3740" s="8"/>
      <c r="V3740" s="10"/>
      <c r="W3740"/>
      <c r="X3740"/>
      <c r="Z3740" s="8"/>
      <c r="AA3740" s="8"/>
      <c r="AF3740" s="17"/>
      <c r="AG3740" s="17"/>
      <c r="AH3740" s="8"/>
    </row>
    <row r="3741" spans="13:34" x14ac:dyDescent="0.3">
      <c r="M3741" s="12"/>
      <c r="N3741"/>
      <c r="P3741" s="9"/>
      <c r="Q3741" s="9"/>
      <c r="U3741" s="8"/>
      <c r="V3741" s="10"/>
      <c r="W3741"/>
      <c r="X3741"/>
      <c r="Z3741" s="8"/>
      <c r="AA3741" s="8"/>
      <c r="AF3741" s="17"/>
      <c r="AG3741" s="17"/>
      <c r="AH3741" s="8"/>
    </row>
    <row r="3742" spans="13:34" x14ac:dyDescent="0.3">
      <c r="M3742" s="12"/>
      <c r="N3742"/>
      <c r="P3742" s="9"/>
      <c r="Q3742" s="9"/>
      <c r="U3742" s="8"/>
      <c r="V3742" s="10"/>
      <c r="W3742"/>
      <c r="X3742"/>
      <c r="Z3742" s="8"/>
      <c r="AA3742" s="8"/>
      <c r="AF3742" s="17"/>
      <c r="AG3742" s="17"/>
      <c r="AH3742" s="8"/>
    </row>
    <row r="3743" spans="13:34" x14ac:dyDescent="0.3">
      <c r="M3743" s="12"/>
      <c r="N3743"/>
      <c r="P3743" s="9"/>
      <c r="Q3743" s="9"/>
      <c r="U3743" s="8"/>
      <c r="V3743" s="10"/>
      <c r="W3743"/>
      <c r="X3743"/>
      <c r="Z3743" s="8"/>
      <c r="AA3743" s="8"/>
      <c r="AF3743" s="17"/>
      <c r="AG3743" s="17"/>
      <c r="AH3743" s="8"/>
    </row>
    <row r="3744" spans="13:34" x14ac:dyDescent="0.3">
      <c r="M3744" s="12"/>
      <c r="N3744"/>
      <c r="P3744" s="9"/>
      <c r="Q3744" s="9"/>
      <c r="U3744" s="8"/>
      <c r="V3744" s="10"/>
      <c r="W3744"/>
      <c r="X3744"/>
      <c r="Z3744" s="8"/>
      <c r="AA3744" s="8"/>
      <c r="AF3744" s="17"/>
      <c r="AG3744" s="17"/>
      <c r="AH3744" s="8"/>
    </row>
    <row r="3745" spans="13:34" x14ac:dyDescent="0.3">
      <c r="M3745" s="12"/>
      <c r="N3745"/>
      <c r="P3745" s="9"/>
      <c r="Q3745" s="9"/>
      <c r="U3745" s="8"/>
      <c r="V3745" s="10"/>
      <c r="W3745"/>
      <c r="X3745"/>
      <c r="Z3745" s="8"/>
      <c r="AA3745" s="8"/>
      <c r="AF3745" s="17"/>
      <c r="AG3745" s="17"/>
      <c r="AH3745" s="8"/>
    </row>
    <row r="3746" spans="13:34" x14ac:dyDescent="0.3">
      <c r="M3746" s="12"/>
      <c r="N3746"/>
      <c r="P3746" s="9"/>
      <c r="Q3746" s="9"/>
      <c r="U3746" s="8"/>
      <c r="V3746" s="10"/>
      <c r="W3746"/>
      <c r="X3746"/>
      <c r="Z3746" s="8"/>
      <c r="AA3746" s="8"/>
      <c r="AF3746" s="17"/>
      <c r="AG3746" s="17"/>
      <c r="AH3746" s="8"/>
    </row>
    <row r="3747" spans="13:34" x14ac:dyDescent="0.3">
      <c r="M3747" s="12"/>
      <c r="N3747"/>
      <c r="P3747" s="9"/>
      <c r="Q3747" s="9"/>
      <c r="U3747" s="8"/>
      <c r="V3747" s="10"/>
      <c r="W3747"/>
      <c r="X3747"/>
      <c r="Z3747" s="8"/>
      <c r="AA3747" s="8"/>
      <c r="AF3747" s="17"/>
      <c r="AG3747" s="17"/>
      <c r="AH3747" s="8"/>
    </row>
    <row r="3748" spans="13:34" x14ac:dyDescent="0.3">
      <c r="M3748" s="12"/>
      <c r="N3748"/>
      <c r="P3748" s="9"/>
      <c r="Q3748" s="9"/>
      <c r="U3748" s="8"/>
      <c r="V3748" s="10"/>
      <c r="W3748"/>
      <c r="X3748"/>
      <c r="Z3748" s="8"/>
      <c r="AA3748" s="8"/>
      <c r="AF3748" s="17"/>
      <c r="AG3748" s="17"/>
      <c r="AH3748" s="8"/>
    </row>
    <row r="3749" spans="13:34" x14ac:dyDescent="0.3">
      <c r="M3749" s="12"/>
      <c r="N3749"/>
      <c r="P3749" s="9"/>
      <c r="Q3749" s="9"/>
      <c r="U3749" s="8"/>
      <c r="V3749" s="10"/>
      <c r="W3749"/>
      <c r="X3749"/>
      <c r="Z3749" s="8"/>
      <c r="AA3749" s="8"/>
      <c r="AF3749" s="17"/>
      <c r="AG3749" s="17"/>
      <c r="AH3749" s="8"/>
    </row>
    <row r="3750" spans="13:34" x14ac:dyDescent="0.3">
      <c r="M3750" s="12"/>
      <c r="N3750"/>
      <c r="P3750" s="9"/>
      <c r="Q3750" s="9"/>
      <c r="U3750" s="8"/>
      <c r="V3750" s="10"/>
      <c r="W3750"/>
      <c r="X3750"/>
      <c r="Z3750" s="8"/>
      <c r="AA3750" s="8"/>
      <c r="AF3750" s="17"/>
      <c r="AG3750" s="17"/>
      <c r="AH3750" s="8"/>
    </row>
    <row r="3751" spans="13:34" x14ac:dyDescent="0.3">
      <c r="M3751" s="12"/>
      <c r="N3751"/>
      <c r="P3751" s="9"/>
      <c r="Q3751" s="9"/>
      <c r="U3751" s="8"/>
      <c r="V3751" s="10"/>
      <c r="W3751"/>
      <c r="X3751"/>
      <c r="Z3751" s="8"/>
      <c r="AA3751" s="8"/>
      <c r="AF3751" s="17"/>
      <c r="AG3751" s="17"/>
      <c r="AH3751" s="8"/>
    </row>
    <row r="3752" spans="13:34" x14ac:dyDescent="0.3">
      <c r="M3752" s="12"/>
      <c r="N3752"/>
      <c r="P3752" s="9"/>
      <c r="Q3752" s="9"/>
      <c r="U3752" s="8"/>
      <c r="V3752" s="10"/>
      <c r="W3752"/>
      <c r="X3752"/>
      <c r="Z3752" s="8"/>
      <c r="AA3752" s="8"/>
      <c r="AF3752" s="17"/>
      <c r="AG3752" s="17"/>
      <c r="AH3752" s="8"/>
    </row>
    <row r="3753" spans="13:34" x14ac:dyDescent="0.3">
      <c r="M3753" s="12"/>
      <c r="N3753"/>
      <c r="P3753" s="9"/>
      <c r="Q3753" s="9"/>
      <c r="U3753" s="8"/>
      <c r="V3753" s="10"/>
      <c r="W3753"/>
      <c r="X3753"/>
      <c r="Z3753" s="8"/>
      <c r="AA3753" s="8"/>
      <c r="AF3753" s="17"/>
      <c r="AG3753" s="17"/>
      <c r="AH3753" s="8"/>
    </row>
    <row r="3754" spans="13:34" x14ac:dyDescent="0.3">
      <c r="M3754" s="12"/>
      <c r="N3754"/>
      <c r="P3754" s="9"/>
      <c r="Q3754" s="9"/>
      <c r="U3754" s="8"/>
      <c r="V3754" s="10"/>
      <c r="W3754"/>
      <c r="X3754"/>
      <c r="Z3754" s="8"/>
      <c r="AA3754" s="8"/>
      <c r="AF3754" s="17"/>
      <c r="AG3754" s="17"/>
      <c r="AH3754" s="8"/>
    </row>
    <row r="3755" spans="13:34" x14ac:dyDescent="0.3">
      <c r="M3755" s="12"/>
      <c r="N3755"/>
      <c r="P3755" s="9"/>
      <c r="Q3755" s="9"/>
      <c r="U3755" s="8"/>
      <c r="V3755" s="10"/>
      <c r="W3755"/>
      <c r="X3755"/>
      <c r="Z3755" s="8"/>
      <c r="AA3755" s="8"/>
      <c r="AF3755" s="17"/>
      <c r="AG3755" s="17"/>
      <c r="AH3755" s="8"/>
    </row>
    <row r="3756" spans="13:34" x14ac:dyDescent="0.3">
      <c r="M3756" s="12"/>
      <c r="N3756"/>
      <c r="P3756" s="9"/>
      <c r="Q3756" s="9"/>
      <c r="U3756" s="8"/>
      <c r="V3756" s="10"/>
      <c r="W3756"/>
      <c r="X3756"/>
      <c r="Z3756" s="8"/>
      <c r="AA3756" s="8"/>
      <c r="AF3756" s="17"/>
      <c r="AG3756" s="17"/>
      <c r="AH3756" s="8"/>
    </row>
    <row r="3757" spans="13:34" x14ac:dyDescent="0.3">
      <c r="M3757" s="12"/>
      <c r="N3757"/>
      <c r="P3757" s="9"/>
      <c r="Q3757" s="9"/>
      <c r="U3757" s="8"/>
      <c r="V3757" s="10"/>
      <c r="W3757"/>
      <c r="X3757"/>
      <c r="Z3757" s="8"/>
      <c r="AA3757" s="8"/>
      <c r="AF3757" s="17"/>
      <c r="AG3757" s="17"/>
      <c r="AH3757" s="8"/>
    </row>
    <row r="3758" spans="13:34" x14ac:dyDescent="0.3">
      <c r="M3758" s="12"/>
      <c r="N3758"/>
      <c r="P3758" s="9"/>
      <c r="Q3758" s="9"/>
      <c r="U3758" s="8"/>
      <c r="V3758" s="10"/>
      <c r="W3758"/>
      <c r="X3758"/>
      <c r="Z3758" s="8"/>
      <c r="AA3758" s="8"/>
      <c r="AF3758" s="17"/>
      <c r="AG3758" s="17"/>
      <c r="AH3758" s="8"/>
    </row>
    <row r="3759" spans="13:34" x14ac:dyDescent="0.3">
      <c r="M3759" s="12"/>
      <c r="N3759"/>
      <c r="P3759" s="9"/>
      <c r="Q3759" s="9"/>
      <c r="U3759" s="8"/>
      <c r="V3759" s="10"/>
      <c r="W3759"/>
      <c r="X3759"/>
      <c r="Z3759" s="8"/>
      <c r="AA3759" s="8"/>
      <c r="AF3759" s="17"/>
      <c r="AG3759" s="17"/>
      <c r="AH3759" s="8"/>
    </row>
    <row r="3760" spans="13:34" x14ac:dyDescent="0.3">
      <c r="M3760" s="12"/>
      <c r="N3760"/>
      <c r="P3760" s="9"/>
      <c r="Q3760" s="9"/>
      <c r="U3760" s="8"/>
      <c r="V3760" s="10"/>
      <c r="W3760"/>
      <c r="X3760"/>
      <c r="Z3760" s="8"/>
      <c r="AA3760" s="8"/>
      <c r="AF3760" s="17"/>
      <c r="AG3760" s="17"/>
      <c r="AH3760" s="8"/>
    </row>
    <row r="3761" spans="13:34" x14ac:dyDescent="0.3">
      <c r="M3761" s="12"/>
      <c r="N3761"/>
      <c r="P3761" s="9"/>
      <c r="Q3761" s="9"/>
      <c r="U3761" s="8"/>
      <c r="V3761" s="10"/>
      <c r="W3761"/>
      <c r="X3761"/>
      <c r="Z3761" s="8"/>
      <c r="AA3761" s="8"/>
      <c r="AF3761" s="17"/>
      <c r="AG3761" s="17"/>
      <c r="AH3761" s="8"/>
    </row>
    <row r="3762" spans="13:34" x14ac:dyDescent="0.3">
      <c r="M3762" s="12"/>
      <c r="N3762"/>
      <c r="P3762" s="9"/>
      <c r="Q3762" s="9"/>
      <c r="U3762" s="8"/>
      <c r="V3762" s="10"/>
      <c r="W3762"/>
      <c r="X3762"/>
      <c r="Z3762" s="8"/>
      <c r="AA3762" s="8"/>
      <c r="AF3762" s="17"/>
      <c r="AG3762" s="17"/>
      <c r="AH3762" s="8"/>
    </row>
    <row r="3763" spans="13:34" x14ac:dyDescent="0.3">
      <c r="M3763" s="12"/>
      <c r="N3763"/>
      <c r="P3763" s="9"/>
      <c r="Q3763" s="9"/>
      <c r="U3763" s="8"/>
      <c r="V3763" s="10"/>
      <c r="W3763"/>
      <c r="X3763"/>
      <c r="Z3763" s="8"/>
      <c r="AA3763" s="8"/>
      <c r="AF3763" s="17"/>
      <c r="AG3763" s="17"/>
      <c r="AH3763" s="8"/>
    </row>
    <row r="3764" spans="13:34" x14ac:dyDescent="0.3">
      <c r="M3764" s="12"/>
      <c r="N3764"/>
      <c r="P3764" s="9"/>
      <c r="Q3764" s="9"/>
      <c r="U3764" s="8"/>
      <c r="V3764" s="10"/>
      <c r="W3764"/>
      <c r="X3764"/>
      <c r="Z3764" s="8"/>
      <c r="AA3764" s="8"/>
      <c r="AF3764" s="17"/>
      <c r="AG3764" s="17"/>
      <c r="AH3764" s="8"/>
    </row>
    <row r="3765" spans="13:34" x14ac:dyDescent="0.3">
      <c r="M3765" s="12"/>
      <c r="N3765"/>
      <c r="P3765" s="9"/>
      <c r="Q3765" s="9"/>
      <c r="U3765" s="8"/>
      <c r="V3765" s="10"/>
      <c r="W3765"/>
      <c r="X3765"/>
      <c r="Z3765" s="8"/>
      <c r="AA3765" s="8"/>
      <c r="AF3765" s="17"/>
      <c r="AG3765" s="17"/>
      <c r="AH3765" s="8"/>
    </row>
    <row r="3766" spans="13:34" x14ac:dyDescent="0.3">
      <c r="M3766" s="12"/>
      <c r="N3766"/>
      <c r="P3766" s="9"/>
      <c r="Q3766" s="9"/>
      <c r="U3766" s="8"/>
      <c r="V3766" s="10"/>
      <c r="W3766"/>
      <c r="X3766"/>
      <c r="Z3766" s="8"/>
      <c r="AA3766" s="8"/>
      <c r="AF3766" s="17"/>
      <c r="AG3766" s="17"/>
      <c r="AH3766" s="8"/>
    </row>
    <row r="3767" spans="13:34" x14ac:dyDescent="0.3">
      <c r="M3767" s="12"/>
      <c r="N3767"/>
      <c r="P3767" s="9"/>
      <c r="Q3767" s="9"/>
      <c r="U3767" s="8"/>
      <c r="V3767" s="10"/>
      <c r="W3767"/>
      <c r="X3767"/>
      <c r="Z3767" s="8"/>
      <c r="AA3767" s="8"/>
      <c r="AF3767" s="17"/>
      <c r="AG3767" s="17"/>
      <c r="AH3767" s="8"/>
    </row>
    <row r="3768" spans="13:34" x14ac:dyDescent="0.3">
      <c r="M3768" s="12"/>
      <c r="N3768"/>
      <c r="P3768" s="9"/>
      <c r="Q3768" s="9"/>
      <c r="U3768" s="8"/>
      <c r="V3768" s="10"/>
      <c r="W3768"/>
      <c r="X3768"/>
      <c r="Z3768" s="8"/>
      <c r="AA3768" s="8"/>
      <c r="AF3768" s="17"/>
      <c r="AG3768" s="17"/>
      <c r="AH3768" s="8"/>
    </row>
    <row r="3769" spans="13:34" x14ac:dyDescent="0.3">
      <c r="M3769" s="12"/>
      <c r="N3769"/>
      <c r="P3769" s="9"/>
      <c r="Q3769" s="9"/>
      <c r="U3769" s="8"/>
      <c r="V3769" s="10"/>
      <c r="W3769"/>
      <c r="X3769"/>
      <c r="Z3769" s="8"/>
      <c r="AA3769" s="8"/>
      <c r="AF3769" s="17"/>
      <c r="AG3769" s="17"/>
      <c r="AH3769" s="8"/>
    </row>
    <row r="3770" spans="13:34" x14ac:dyDescent="0.3">
      <c r="M3770" s="12"/>
      <c r="N3770"/>
      <c r="P3770" s="9"/>
      <c r="Q3770" s="9"/>
      <c r="U3770" s="8"/>
      <c r="V3770" s="10"/>
      <c r="W3770"/>
      <c r="X3770"/>
      <c r="Z3770" s="8"/>
      <c r="AA3770" s="8"/>
      <c r="AF3770" s="17"/>
      <c r="AG3770" s="17"/>
      <c r="AH3770" s="8"/>
    </row>
    <row r="3771" spans="13:34" x14ac:dyDescent="0.3">
      <c r="M3771" s="12"/>
      <c r="N3771"/>
      <c r="P3771" s="9"/>
      <c r="Q3771" s="9"/>
      <c r="U3771" s="8"/>
      <c r="V3771" s="10"/>
      <c r="W3771"/>
      <c r="X3771"/>
      <c r="Z3771" s="8"/>
      <c r="AA3771" s="8"/>
      <c r="AF3771" s="17"/>
      <c r="AG3771" s="17"/>
      <c r="AH3771" s="8"/>
    </row>
    <row r="3772" spans="13:34" x14ac:dyDescent="0.3">
      <c r="M3772" s="12"/>
      <c r="N3772"/>
      <c r="P3772" s="9"/>
      <c r="Q3772" s="9"/>
      <c r="U3772" s="8"/>
      <c r="V3772" s="10"/>
      <c r="W3772"/>
      <c r="X3772"/>
      <c r="Z3772" s="8"/>
      <c r="AA3772" s="8"/>
      <c r="AF3772" s="17"/>
      <c r="AG3772" s="17"/>
      <c r="AH3772" s="8"/>
    </row>
    <row r="3773" spans="13:34" x14ac:dyDescent="0.3">
      <c r="M3773" s="12"/>
      <c r="N3773"/>
      <c r="P3773" s="9"/>
      <c r="Q3773" s="9"/>
      <c r="U3773" s="8"/>
      <c r="V3773" s="10"/>
      <c r="W3773"/>
      <c r="X3773"/>
      <c r="Z3773" s="8"/>
      <c r="AA3773" s="8"/>
      <c r="AF3773" s="17"/>
      <c r="AG3773" s="17"/>
      <c r="AH3773" s="8"/>
    </row>
    <row r="3774" spans="13:34" x14ac:dyDescent="0.3">
      <c r="M3774" s="12"/>
      <c r="N3774"/>
      <c r="P3774" s="9"/>
      <c r="Q3774" s="9"/>
      <c r="U3774" s="8"/>
      <c r="V3774" s="10"/>
      <c r="W3774"/>
      <c r="X3774"/>
      <c r="Z3774" s="8"/>
      <c r="AA3774" s="8"/>
      <c r="AF3774" s="17"/>
      <c r="AG3774" s="17"/>
      <c r="AH3774" s="8"/>
    </row>
    <row r="3775" spans="13:34" x14ac:dyDescent="0.3">
      <c r="M3775" s="12"/>
      <c r="N3775"/>
      <c r="P3775" s="9"/>
      <c r="Q3775" s="9"/>
      <c r="U3775" s="8"/>
      <c r="V3775" s="10"/>
      <c r="W3775"/>
      <c r="X3775"/>
      <c r="Z3775" s="8"/>
      <c r="AA3775" s="8"/>
      <c r="AF3775" s="17"/>
      <c r="AG3775" s="17"/>
      <c r="AH3775" s="8"/>
    </row>
    <row r="3776" spans="13:34" x14ac:dyDescent="0.3">
      <c r="M3776" s="12"/>
      <c r="N3776"/>
      <c r="P3776" s="9"/>
      <c r="Q3776" s="9"/>
      <c r="U3776" s="8"/>
      <c r="V3776" s="10"/>
      <c r="W3776"/>
      <c r="X3776"/>
      <c r="Z3776" s="8"/>
      <c r="AA3776" s="8"/>
      <c r="AF3776" s="17"/>
      <c r="AG3776" s="17"/>
      <c r="AH3776" s="8"/>
    </row>
    <row r="3777" spans="13:34" x14ac:dyDescent="0.3">
      <c r="M3777" s="12"/>
      <c r="N3777"/>
      <c r="P3777" s="9"/>
      <c r="Q3777" s="9"/>
      <c r="U3777" s="8"/>
      <c r="V3777" s="10"/>
      <c r="W3777"/>
      <c r="X3777"/>
      <c r="Z3777" s="8"/>
      <c r="AA3777" s="8"/>
      <c r="AF3777" s="17"/>
      <c r="AG3777" s="17"/>
      <c r="AH3777" s="8"/>
    </row>
    <row r="3778" spans="13:34" x14ac:dyDescent="0.3">
      <c r="M3778" s="12"/>
      <c r="N3778"/>
      <c r="P3778" s="9"/>
      <c r="Q3778" s="9"/>
      <c r="U3778" s="8"/>
      <c r="V3778" s="10"/>
      <c r="W3778"/>
      <c r="X3778"/>
      <c r="Z3778" s="8"/>
      <c r="AA3778" s="8"/>
      <c r="AF3778" s="17"/>
      <c r="AG3778" s="17"/>
      <c r="AH3778" s="8"/>
    </row>
    <row r="3779" spans="13:34" x14ac:dyDescent="0.3">
      <c r="M3779" s="12"/>
      <c r="N3779"/>
      <c r="P3779" s="9"/>
      <c r="Q3779" s="9"/>
      <c r="U3779" s="8"/>
      <c r="V3779" s="10"/>
      <c r="W3779"/>
      <c r="X3779"/>
      <c r="Z3779" s="8"/>
      <c r="AA3779" s="8"/>
      <c r="AF3779" s="17"/>
      <c r="AG3779" s="17"/>
      <c r="AH3779" s="8"/>
    </row>
    <row r="3780" spans="13:34" x14ac:dyDescent="0.3">
      <c r="M3780" s="12"/>
      <c r="N3780"/>
      <c r="P3780" s="9"/>
      <c r="Q3780" s="9"/>
      <c r="U3780" s="8"/>
      <c r="V3780" s="10"/>
      <c r="W3780"/>
      <c r="X3780"/>
      <c r="Z3780" s="8"/>
      <c r="AA3780" s="8"/>
      <c r="AF3780" s="17"/>
      <c r="AG3780" s="17"/>
      <c r="AH3780" s="8"/>
    </row>
    <row r="3781" spans="13:34" x14ac:dyDescent="0.3">
      <c r="M3781" s="12"/>
      <c r="N3781"/>
      <c r="P3781" s="9"/>
      <c r="Q3781" s="9"/>
      <c r="U3781" s="8"/>
      <c r="V3781" s="10"/>
      <c r="W3781"/>
      <c r="X3781"/>
      <c r="Z3781" s="8"/>
      <c r="AA3781" s="8"/>
      <c r="AF3781" s="17"/>
      <c r="AG3781" s="17"/>
      <c r="AH3781" s="8"/>
    </row>
    <row r="3782" spans="13:34" x14ac:dyDescent="0.3">
      <c r="M3782" s="12"/>
      <c r="N3782"/>
      <c r="P3782" s="9"/>
      <c r="Q3782" s="9"/>
      <c r="U3782" s="8"/>
      <c r="V3782" s="10"/>
      <c r="W3782"/>
      <c r="X3782"/>
      <c r="Z3782" s="8"/>
      <c r="AA3782" s="8"/>
      <c r="AF3782" s="17"/>
      <c r="AG3782" s="17"/>
      <c r="AH3782" s="8"/>
    </row>
    <row r="3783" spans="13:34" x14ac:dyDescent="0.3">
      <c r="M3783" s="12"/>
      <c r="N3783"/>
      <c r="P3783" s="9"/>
      <c r="Q3783" s="9"/>
      <c r="U3783" s="8"/>
      <c r="V3783" s="10"/>
      <c r="W3783"/>
      <c r="X3783"/>
      <c r="Z3783" s="8"/>
      <c r="AA3783" s="8"/>
      <c r="AF3783" s="17"/>
      <c r="AG3783" s="17"/>
      <c r="AH3783" s="8"/>
    </row>
    <row r="3784" spans="13:34" x14ac:dyDescent="0.3">
      <c r="M3784" s="12"/>
      <c r="N3784"/>
      <c r="P3784" s="9"/>
      <c r="Q3784" s="9"/>
      <c r="U3784" s="8"/>
      <c r="V3784" s="10"/>
      <c r="W3784"/>
      <c r="X3784"/>
      <c r="Z3784" s="8"/>
      <c r="AA3784" s="8"/>
      <c r="AF3784" s="17"/>
      <c r="AG3784" s="17"/>
      <c r="AH3784" s="8"/>
    </row>
    <row r="3785" spans="13:34" x14ac:dyDescent="0.3">
      <c r="M3785" s="12"/>
      <c r="N3785"/>
      <c r="P3785" s="9"/>
      <c r="Q3785" s="9"/>
      <c r="U3785" s="8"/>
      <c r="V3785" s="10"/>
      <c r="W3785"/>
      <c r="X3785"/>
      <c r="Z3785" s="8"/>
      <c r="AA3785" s="8"/>
      <c r="AF3785" s="17"/>
      <c r="AG3785" s="17"/>
      <c r="AH3785" s="8"/>
    </row>
    <row r="3786" spans="13:34" x14ac:dyDescent="0.3">
      <c r="M3786" s="12"/>
      <c r="N3786"/>
      <c r="P3786" s="9"/>
      <c r="Q3786" s="9"/>
      <c r="U3786" s="8"/>
      <c r="V3786" s="10"/>
      <c r="W3786"/>
      <c r="X3786"/>
      <c r="Z3786" s="8"/>
      <c r="AA3786" s="8"/>
      <c r="AF3786" s="17"/>
      <c r="AG3786" s="17"/>
      <c r="AH3786" s="8"/>
    </row>
    <row r="3787" spans="13:34" x14ac:dyDescent="0.3">
      <c r="M3787" s="12"/>
      <c r="N3787"/>
      <c r="P3787" s="9"/>
      <c r="Q3787" s="9"/>
      <c r="U3787" s="8"/>
      <c r="V3787" s="10"/>
      <c r="W3787"/>
      <c r="X3787"/>
      <c r="Z3787" s="8"/>
      <c r="AA3787" s="8"/>
      <c r="AF3787" s="17"/>
      <c r="AG3787" s="17"/>
      <c r="AH3787" s="8"/>
    </row>
    <row r="3788" spans="13:34" x14ac:dyDescent="0.3">
      <c r="M3788" s="12"/>
      <c r="N3788"/>
      <c r="P3788" s="9"/>
      <c r="Q3788" s="9"/>
      <c r="U3788" s="8"/>
      <c r="V3788" s="10"/>
      <c r="W3788"/>
      <c r="X3788"/>
      <c r="Z3788" s="8"/>
      <c r="AA3788" s="8"/>
      <c r="AF3788" s="17"/>
      <c r="AG3788" s="17"/>
      <c r="AH3788" s="8"/>
    </row>
    <row r="3789" spans="13:34" x14ac:dyDescent="0.3">
      <c r="M3789" s="12"/>
      <c r="N3789"/>
      <c r="P3789" s="9"/>
      <c r="Q3789" s="9"/>
      <c r="U3789" s="8"/>
      <c r="V3789" s="10"/>
      <c r="W3789"/>
      <c r="X3789"/>
      <c r="Z3789" s="8"/>
      <c r="AA3789" s="8"/>
      <c r="AF3789" s="17"/>
      <c r="AG3789" s="17"/>
      <c r="AH3789" s="8"/>
    </row>
    <row r="3790" spans="13:34" x14ac:dyDescent="0.3">
      <c r="M3790" s="12"/>
      <c r="N3790"/>
      <c r="P3790" s="9"/>
      <c r="Q3790" s="9"/>
      <c r="U3790" s="8"/>
      <c r="V3790" s="10"/>
      <c r="W3790"/>
      <c r="X3790"/>
      <c r="Z3790" s="8"/>
      <c r="AA3790" s="8"/>
      <c r="AF3790" s="17"/>
      <c r="AG3790" s="17"/>
      <c r="AH3790" s="8"/>
    </row>
    <row r="3791" spans="13:34" x14ac:dyDescent="0.3">
      <c r="M3791" s="12"/>
      <c r="N3791"/>
      <c r="P3791" s="9"/>
      <c r="Q3791" s="9"/>
      <c r="U3791" s="8"/>
      <c r="V3791" s="10"/>
      <c r="W3791"/>
      <c r="X3791"/>
      <c r="Z3791" s="8"/>
      <c r="AA3791" s="8"/>
      <c r="AF3791" s="17"/>
      <c r="AG3791" s="17"/>
      <c r="AH3791" s="8"/>
    </row>
    <row r="3792" spans="13:34" x14ac:dyDescent="0.3">
      <c r="M3792" s="12"/>
      <c r="N3792"/>
      <c r="P3792" s="9"/>
      <c r="Q3792" s="9"/>
      <c r="U3792" s="8"/>
      <c r="V3792" s="10"/>
      <c r="W3792"/>
      <c r="X3792"/>
      <c r="Z3792" s="8"/>
      <c r="AA3792" s="8"/>
      <c r="AF3792" s="17"/>
      <c r="AG3792" s="17"/>
      <c r="AH3792" s="8"/>
    </row>
    <row r="3793" spans="13:34" x14ac:dyDescent="0.3">
      <c r="M3793" s="12"/>
      <c r="N3793"/>
      <c r="P3793" s="9"/>
      <c r="Q3793" s="9"/>
      <c r="U3793" s="8"/>
      <c r="V3793" s="10"/>
      <c r="W3793"/>
      <c r="X3793"/>
      <c r="Z3793" s="8"/>
      <c r="AA3793" s="8"/>
      <c r="AF3793" s="17"/>
      <c r="AG3793" s="17"/>
      <c r="AH3793" s="8"/>
    </row>
    <row r="3794" spans="13:34" x14ac:dyDescent="0.3">
      <c r="M3794" s="12"/>
      <c r="N3794"/>
      <c r="P3794" s="9"/>
      <c r="Q3794" s="9"/>
      <c r="U3794" s="8"/>
      <c r="V3794" s="10"/>
      <c r="W3794"/>
      <c r="X3794"/>
      <c r="Z3794" s="8"/>
      <c r="AA3794" s="8"/>
      <c r="AF3794" s="17"/>
      <c r="AG3794" s="17"/>
      <c r="AH3794" s="8"/>
    </row>
    <row r="3795" spans="13:34" x14ac:dyDescent="0.3">
      <c r="M3795" s="12"/>
      <c r="N3795"/>
      <c r="P3795" s="9"/>
      <c r="Q3795" s="9"/>
      <c r="U3795" s="8"/>
      <c r="V3795" s="10"/>
      <c r="W3795"/>
      <c r="X3795"/>
      <c r="Z3795" s="8"/>
      <c r="AA3795" s="8"/>
      <c r="AF3795" s="17"/>
      <c r="AG3795" s="17"/>
      <c r="AH3795" s="8"/>
    </row>
    <row r="3796" spans="13:34" x14ac:dyDescent="0.3">
      <c r="M3796" s="12"/>
      <c r="N3796"/>
      <c r="P3796" s="9"/>
      <c r="Q3796" s="9"/>
      <c r="U3796" s="8"/>
      <c r="V3796" s="10"/>
      <c r="W3796"/>
      <c r="X3796"/>
      <c r="Z3796" s="8"/>
      <c r="AA3796" s="8"/>
      <c r="AF3796" s="17"/>
      <c r="AG3796" s="17"/>
      <c r="AH3796" s="8"/>
    </row>
    <row r="3797" spans="13:34" x14ac:dyDescent="0.3">
      <c r="M3797" s="12"/>
      <c r="N3797"/>
      <c r="P3797" s="9"/>
      <c r="Q3797" s="9"/>
      <c r="U3797" s="8"/>
      <c r="V3797" s="10"/>
      <c r="W3797"/>
      <c r="X3797"/>
      <c r="Z3797" s="8"/>
      <c r="AA3797" s="8"/>
      <c r="AF3797" s="17"/>
      <c r="AG3797" s="17"/>
      <c r="AH3797" s="8"/>
    </row>
    <row r="3798" spans="13:34" x14ac:dyDescent="0.3">
      <c r="M3798" s="12"/>
      <c r="N3798"/>
      <c r="P3798" s="9"/>
      <c r="Q3798" s="9"/>
      <c r="U3798" s="8"/>
      <c r="V3798" s="10"/>
      <c r="W3798"/>
      <c r="X3798"/>
      <c r="Z3798" s="8"/>
      <c r="AA3798" s="8"/>
      <c r="AF3798" s="17"/>
      <c r="AG3798" s="17"/>
      <c r="AH3798" s="8"/>
    </row>
    <row r="3799" spans="13:34" x14ac:dyDescent="0.3">
      <c r="M3799" s="12"/>
      <c r="N3799"/>
      <c r="P3799" s="9"/>
      <c r="Q3799" s="9"/>
      <c r="U3799" s="8"/>
      <c r="V3799" s="10"/>
      <c r="W3799"/>
      <c r="X3799"/>
      <c r="Z3799" s="8"/>
      <c r="AA3799" s="8"/>
      <c r="AF3799" s="17"/>
      <c r="AG3799" s="17"/>
      <c r="AH3799" s="8"/>
    </row>
    <row r="3800" spans="13:34" x14ac:dyDescent="0.3">
      <c r="M3800" s="12"/>
      <c r="N3800"/>
      <c r="P3800" s="9"/>
      <c r="Q3800" s="9"/>
      <c r="U3800" s="8"/>
      <c r="V3800" s="10"/>
      <c r="W3800"/>
      <c r="X3800"/>
      <c r="Z3800" s="8"/>
      <c r="AA3800" s="8"/>
      <c r="AF3800" s="17"/>
      <c r="AG3800" s="17"/>
      <c r="AH3800" s="8"/>
    </row>
    <row r="3801" spans="13:34" x14ac:dyDescent="0.3">
      <c r="M3801" s="12"/>
      <c r="N3801"/>
      <c r="P3801" s="9"/>
      <c r="Q3801" s="9"/>
      <c r="U3801" s="8"/>
      <c r="V3801" s="10"/>
      <c r="W3801"/>
      <c r="X3801"/>
      <c r="Z3801" s="8"/>
      <c r="AA3801" s="8"/>
      <c r="AF3801" s="17"/>
      <c r="AG3801" s="17"/>
      <c r="AH3801" s="8"/>
    </row>
    <row r="3802" spans="13:34" x14ac:dyDescent="0.3">
      <c r="M3802" s="12"/>
      <c r="N3802"/>
      <c r="P3802" s="9"/>
      <c r="Q3802" s="9"/>
      <c r="U3802" s="8"/>
      <c r="V3802" s="10"/>
      <c r="W3802"/>
      <c r="X3802"/>
      <c r="Z3802" s="8"/>
      <c r="AA3802" s="8"/>
      <c r="AF3802" s="17"/>
      <c r="AG3802" s="17"/>
      <c r="AH3802" s="8"/>
    </row>
    <row r="3803" spans="13:34" x14ac:dyDescent="0.3">
      <c r="M3803" s="12"/>
      <c r="N3803"/>
      <c r="P3803" s="9"/>
      <c r="Q3803" s="9"/>
      <c r="U3803" s="8"/>
      <c r="V3803" s="10"/>
      <c r="W3803"/>
      <c r="X3803"/>
      <c r="Z3803" s="8"/>
      <c r="AA3803" s="8"/>
      <c r="AF3803" s="17"/>
      <c r="AG3803" s="17"/>
      <c r="AH3803" s="8"/>
    </row>
    <row r="3804" spans="13:34" x14ac:dyDescent="0.3">
      <c r="M3804" s="12"/>
      <c r="N3804"/>
      <c r="P3804" s="9"/>
      <c r="Q3804" s="9"/>
      <c r="U3804" s="8"/>
      <c r="V3804" s="10"/>
      <c r="W3804"/>
      <c r="X3804"/>
      <c r="Z3804" s="8"/>
      <c r="AA3804" s="8"/>
      <c r="AF3804" s="17"/>
      <c r="AG3804" s="17"/>
      <c r="AH3804" s="8"/>
    </row>
    <row r="3805" spans="13:34" x14ac:dyDescent="0.3">
      <c r="M3805" s="12"/>
      <c r="N3805"/>
      <c r="P3805" s="9"/>
      <c r="Q3805" s="9"/>
      <c r="U3805" s="8"/>
      <c r="V3805" s="10"/>
      <c r="W3805"/>
      <c r="X3805"/>
      <c r="Z3805" s="8"/>
      <c r="AA3805" s="8"/>
      <c r="AF3805" s="17"/>
      <c r="AG3805" s="17"/>
      <c r="AH3805" s="8"/>
    </row>
    <row r="3806" spans="13:34" x14ac:dyDescent="0.3">
      <c r="M3806" s="12"/>
      <c r="N3806"/>
      <c r="P3806" s="9"/>
      <c r="Q3806" s="9"/>
      <c r="U3806" s="8"/>
      <c r="V3806" s="10"/>
      <c r="W3806"/>
      <c r="X3806"/>
      <c r="Z3806" s="8"/>
      <c r="AA3806" s="8"/>
      <c r="AF3806" s="17"/>
      <c r="AG3806" s="17"/>
      <c r="AH3806" s="8"/>
    </row>
    <row r="3807" spans="13:34" x14ac:dyDescent="0.3">
      <c r="M3807" s="12"/>
      <c r="N3807"/>
      <c r="P3807" s="9"/>
      <c r="Q3807" s="9"/>
      <c r="U3807" s="8"/>
      <c r="V3807" s="10"/>
      <c r="W3807"/>
      <c r="X3807"/>
      <c r="Z3807" s="8"/>
      <c r="AA3807" s="8"/>
      <c r="AF3807" s="17"/>
      <c r="AG3807" s="17"/>
      <c r="AH3807" s="8"/>
    </row>
    <row r="3808" spans="13:34" x14ac:dyDescent="0.3">
      <c r="M3808" s="12"/>
      <c r="N3808"/>
      <c r="P3808" s="9"/>
      <c r="Q3808" s="9"/>
      <c r="U3808" s="8"/>
      <c r="V3808" s="10"/>
      <c r="W3808"/>
      <c r="X3808"/>
      <c r="Z3808" s="8"/>
      <c r="AA3808" s="8"/>
      <c r="AF3808" s="17"/>
      <c r="AG3808" s="17"/>
      <c r="AH3808" s="8"/>
    </row>
    <row r="3809" spans="13:34" x14ac:dyDescent="0.3">
      <c r="M3809" s="12"/>
      <c r="N3809"/>
      <c r="P3809" s="9"/>
      <c r="Q3809" s="9"/>
      <c r="U3809" s="8"/>
      <c r="V3809" s="10"/>
      <c r="W3809"/>
      <c r="X3809"/>
      <c r="Z3809" s="8"/>
      <c r="AA3809" s="8"/>
      <c r="AF3809" s="17"/>
      <c r="AG3809" s="17"/>
      <c r="AH3809" s="8"/>
    </row>
    <row r="3810" spans="13:34" x14ac:dyDescent="0.3">
      <c r="M3810" s="12"/>
      <c r="N3810"/>
      <c r="P3810" s="9"/>
      <c r="Q3810" s="9"/>
      <c r="U3810" s="8"/>
      <c r="V3810" s="10"/>
      <c r="W3810"/>
      <c r="X3810"/>
      <c r="Z3810" s="8"/>
      <c r="AA3810" s="8"/>
      <c r="AF3810" s="17"/>
      <c r="AG3810" s="17"/>
      <c r="AH3810" s="8"/>
    </row>
    <row r="3811" spans="13:34" x14ac:dyDescent="0.3">
      <c r="M3811" s="12"/>
      <c r="N3811"/>
      <c r="P3811" s="9"/>
      <c r="Q3811" s="9"/>
      <c r="U3811" s="8"/>
      <c r="V3811" s="10"/>
      <c r="W3811"/>
      <c r="X3811"/>
      <c r="Z3811" s="8"/>
      <c r="AA3811" s="8"/>
      <c r="AF3811" s="17"/>
      <c r="AG3811" s="17"/>
      <c r="AH3811" s="8"/>
    </row>
    <row r="3812" spans="13:34" x14ac:dyDescent="0.3">
      <c r="M3812" s="12"/>
      <c r="N3812"/>
      <c r="P3812" s="9"/>
      <c r="Q3812" s="9"/>
      <c r="U3812" s="8"/>
      <c r="V3812" s="10"/>
      <c r="W3812"/>
      <c r="X3812"/>
      <c r="Z3812" s="8"/>
      <c r="AA3812" s="8"/>
      <c r="AF3812" s="17"/>
      <c r="AG3812" s="17"/>
      <c r="AH3812" s="8"/>
    </row>
    <row r="3813" spans="13:34" x14ac:dyDescent="0.3">
      <c r="M3813" s="12"/>
      <c r="N3813"/>
      <c r="P3813" s="9"/>
      <c r="Q3813" s="9"/>
      <c r="U3813" s="8"/>
      <c r="V3813" s="10"/>
      <c r="W3813"/>
      <c r="X3813"/>
      <c r="Z3813" s="8"/>
      <c r="AA3813" s="8"/>
      <c r="AF3813" s="17"/>
      <c r="AG3813" s="17"/>
      <c r="AH3813" s="8"/>
    </row>
    <row r="3814" spans="13:34" x14ac:dyDescent="0.3">
      <c r="M3814" s="12"/>
      <c r="N3814"/>
      <c r="P3814" s="9"/>
      <c r="Q3814" s="9"/>
      <c r="U3814" s="8"/>
      <c r="V3814" s="10"/>
      <c r="W3814"/>
      <c r="X3814"/>
      <c r="Z3814" s="8"/>
      <c r="AA3814" s="8"/>
      <c r="AF3814" s="17"/>
      <c r="AG3814" s="17"/>
      <c r="AH3814" s="8"/>
    </row>
    <row r="3815" spans="13:34" x14ac:dyDescent="0.3">
      <c r="M3815" s="12"/>
      <c r="N3815"/>
      <c r="P3815" s="9"/>
      <c r="Q3815" s="9"/>
      <c r="U3815" s="8"/>
      <c r="V3815" s="10"/>
      <c r="W3815"/>
      <c r="X3815"/>
      <c r="Z3815" s="8"/>
      <c r="AA3815" s="8"/>
      <c r="AF3815" s="17"/>
      <c r="AG3815" s="17"/>
      <c r="AH3815" s="8"/>
    </row>
    <row r="3816" spans="13:34" x14ac:dyDescent="0.3">
      <c r="M3816" s="12"/>
      <c r="N3816"/>
      <c r="P3816" s="9"/>
      <c r="Q3816" s="9"/>
      <c r="U3816" s="8"/>
      <c r="V3816" s="10"/>
      <c r="W3816"/>
      <c r="X3816"/>
      <c r="Z3816" s="8"/>
      <c r="AA3816" s="8"/>
      <c r="AF3816" s="17"/>
      <c r="AG3816" s="17"/>
      <c r="AH3816" s="8"/>
    </row>
    <row r="3817" spans="13:34" x14ac:dyDescent="0.3">
      <c r="M3817" s="12"/>
      <c r="N3817"/>
      <c r="P3817" s="9"/>
      <c r="Q3817" s="9"/>
      <c r="U3817" s="8"/>
      <c r="V3817" s="10"/>
      <c r="W3817"/>
      <c r="X3817"/>
      <c r="Z3817" s="8"/>
      <c r="AA3817" s="8"/>
      <c r="AF3817" s="17"/>
      <c r="AG3817" s="17"/>
      <c r="AH3817" s="8"/>
    </row>
    <row r="3818" spans="13:34" x14ac:dyDescent="0.3">
      <c r="M3818" s="12"/>
      <c r="N3818"/>
      <c r="P3818" s="9"/>
      <c r="Q3818" s="9"/>
      <c r="U3818" s="8"/>
      <c r="V3818" s="10"/>
      <c r="W3818"/>
      <c r="X3818"/>
      <c r="Z3818" s="8"/>
      <c r="AA3818" s="8"/>
      <c r="AF3818" s="17"/>
      <c r="AG3818" s="17"/>
      <c r="AH3818" s="8"/>
    </row>
    <row r="3819" spans="13:34" x14ac:dyDescent="0.3">
      <c r="M3819" s="12"/>
      <c r="N3819"/>
      <c r="P3819" s="9"/>
      <c r="Q3819" s="9"/>
      <c r="U3819" s="8"/>
      <c r="V3819" s="10"/>
      <c r="W3819"/>
      <c r="X3819"/>
      <c r="Z3819" s="8"/>
      <c r="AA3819" s="8"/>
      <c r="AF3819" s="17"/>
      <c r="AG3819" s="17"/>
      <c r="AH3819" s="8"/>
    </row>
    <row r="3820" spans="13:34" x14ac:dyDescent="0.3">
      <c r="M3820" s="12"/>
      <c r="N3820"/>
      <c r="P3820" s="9"/>
      <c r="Q3820" s="9"/>
      <c r="U3820" s="8"/>
      <c r="V3820" s="10"/>
      <c r="W3820"/>
      <c r="X3820"/>
      <c r="Z3820" s="8"/>
      <c r="AA3820" s="8"/>
      <c r="AF3820" s="17"/>
      <c r="AG3820" s="17"/>
      <c r="AH3820" s="8"/>
    </row>
    <row r="3821" spans="13:34" x14ac:dyDescent="0.3">
      <c r="M3821" s="12"/>
      <c r="N3821"/>
      <c r="P3821" s="9"/>
      <c r="Q3821" s="9"/>
      <c r="U3821" s="8"/>
      <c r="V3821" s="10"/>
      <c r="W3821"/>
      <c r="X3821"/>
      <c r="Z3821" s="8"/>
      <c r="AA3821" s="8"/>
      <c r="AF3821" s="17"/>
      <c r="AG3821" s="17"/>
      <c r="AH3821" s="8"/>
    </row>
    <row r="3822" spans="13:34" x14ac:dyDescent="0.3">
      <c r="M3822" s="12"/>
      <c r="N3822"/>
      <c r="P3822" s="9"/>
      <c r="Q3822" s="9"/>
      <c r="U3822" s="8"/>
      <c r="V3822" s="10"/>
      <c r="W3822"/>
      <c r="X3822"/>
      <c r="Z3822" s="8"/>
      <c r="AA3822" s="8"/>
      <c r="AF3822" s="17"/>
      <c r="AG3822" s="17"/>
      <c r="AH3822" s="8"/>
    </row>
    <row r="3823" spans="13:34" x14ac:dyDescent="0.3">
      <c r="M3823" s="12"/>
      <c r="N3823"/>
      <c r="P3823" s="9"/>
      <c r="Q3823" s="9"/>
      <c r="U3823" s="8"/>
      <c r="V3823" s="10"/>
      <c r="W3823"/>
      <c r="X3823"/>
      <c r="Z3823" s="8"/>
      <c r="AA3823" s="8"/>
      <c r="AF3823" s="17"/>
      <c r="AG3823" s="17"/>
      <c r="AH3823" s="8"/>
    </row>
    <row r="3824" spans="13:34" x14ac:dyDescent="0.3">
      <c r="M3824" s="12"/>
      <c r="N3824"/>
      <c r="P3824" s="9"/>
      <c r="Q3824" s="9"/>
      <c r="U3824" s="8"/>
      <c r="V3824" s="10"/>
      <c r="W3824"/>
      <c r="X3824"/>
      <c r="Z3824" s="8"/>
      <c r="AA3824" s="8"/>
      <c r="AF3824" s="17"/>
      <c r="AG3824" s="17"/>
      <c r="AH3824" s="8"/>
    </row>
    <row r="3825" spans="13:34" x14ac:dyDescent="0.3">
      <c r="M3825" s="12"/>
      <c r="N3825"/>
      <c r="P3825" s="9"/>
      <c r="Q3825" s="9"/>
      <c r="U3825" s="8"/>
      <c r="V3825" s="10"/>
      <c r="W3825"/>
      <c r="X3825"/>
      <c r="Z3825" s="8"/>
      <c r="AA3825" s="8"/>
      <c r="AF3825" s="17"/>
      <c r="AG3825" s="17"/>
      <c r="AH3825" s="8"/>
    </row>
    <row r="3826" spans="13:34" x14ac:dyDescent="0.3">
      <c r="M3826" s="12"/>
      <c r="N3826"/>
      <c r="P3826" s="9"/>
      <c r="Q3826" s="9"/>
      <c r="U3826" s="8"/>
      <c r="V3826" s="10"/>
      <c r="W3826"/>
      <c r="X3826"/>
      <c r="Z3826" s="8"/>
      <c r="AA3826" s="8"/>
      <c r="AF3826" s="17"/>
      <c r="AG3826" s="17"/>
      <c r="AH3826" s="8"/>
    </row>
    <row r="3827" spans="13:34" x14ac:dyDescent="0.3">
      <c r="M3827" s="12"/>
      <c r="N3827"/>
      <c r="P3827" s="9"/>
      <c r="Q3827" s="9"/>
      <c r="U3827" s="8"/>
      <c r="V3827" s="10"/>
      <c r="W3827"/>
      <c r="X3827"/>
      <c r="Z3827" s="8"/>
      <c r="AA3827" s="8"/>
      <c r="AF3827" s="17"/>
      <c r="AG3827" s="17"/>
      <c r="AH3827" s="8"/>
    </row>
    <row r="3828" spans="13:34" x14ac:dyDescent="0.3">
      <c r="M3828" s="12"/>
      <c r="N3828"/>
      <c r="P3828" s="9"/>
      <c r="Q3828" s="9"/>
      <c r="U3828" s="8"/>
      <c r="V3828" s="10"/>
      <c r="W3828"/>
      <c r="X3828"/>
      <c r="Z3828" s="8"/>
      <c r="AA3828" s="8"/>
      <c r="AF3828" s="17"/>
      <c r="AG3828" s="17"/>
      <c r="AH3828" s="8"/>
    </row>
    <row r="3829" spans="13:34" x14ac:dyDescent="0.3">
      <c r="M3829" s="12"/>
      <c r="N3829"/>
      <c r="P3829" s="9"/>
      <c r="Q3829" s="9"/>
      <c r="U3829" s="8"/>
      <c r="V3829" s="10"/>
      <c r="W3829"/>
      <c r="X3829"/>
      <c r="Z3829" s="8"/>
      <c r="AA3829" s="8"/>
      <c r="AF3829" s="17"/>
      <c r="AG3829" s="17"/>
      <c r="AH3829" s="8"/>
    </row>
    <row r="3830" spans="13:34" x14ac:dyDescent="0.3">
      <c r="M3830" s="12"/>
      <c r="N3830"/>
      <c r="P3830" s="9"/>
      <c r="Q3830" s="9"/>
      <c r="U3830" s="8"/>
      <c r="V3830" s="10"/>
      <c r="W3830"/>
      <c r="X3830"/>
      <c r="Z3830" s="8"/>
      <c r="AA3830" s="8"/>
      <c r="AF3830" s="17"/>
      <c r="AG3830" s="17"/>
      <c r="AH3830" s="8"/>
    </row>
    <row r="3831" spans="13:34" x14ac:dyDescent="0.3">
      <c r="M3831" s="12"/>
      <c r="N3831"/>
      <c r="P3831" s="9"/>
      <c r="Q3831" s="9"/>
      <c r="U3831" s="8"/>
      <c r="V3831" s="10"/>
      <c r="W3831"/>
      <c r="X3831"/>
      <c r="Z3831" s="8"/>
      <c r="AA3831" s="8"/>
      <c r="AF3831" s="17"/>
      <c r="AG3831" s="17"/>
      <c r="AH3831" s="8"/>
    </row>
    <row r="3832" spans="13:34" x14ac:dyDescent="0.3">
      <c r="M3832" s="12"/>
      <c r="N3832"/>
      <c r="P3832" s="9"/>
      <c r="Q3832" s="9"/>
      <c r="U3832" s="8"/>
      <c r="V3832" s="10"/>
      <c r="W3832"/>
      <c r="X3832"/>
      <c r="Z3832" s="8"/>
      <c r="AA3832" s="8"/>
      <c r="AF3832" s="17"/>
      <c r="AG3832" s="17"/>
      <c r="AH3832" s="8"/>
    </row>
    <row r="3833" spans="13:34" x14ac:dyDescent="0.3">
      <c r="M3833" s="12"/>
      <c r="N3833"/>
      <c r="P3833" s="9"/>
      <c r="Q3833" s="9"/>
      <c r="U3833" s="8"/>
      <c r="V3833" s="10"/>
      <c r="W3833"/>
      <c r="X3833"/>
      <c r="Z3833" s="8"/>
      <c r="AA3833" s="8"/>
      <c r="AF3833" s="17"/>
      <c r="AG3833" s="17"/>
      <c r="AH3833" s="8"/>
    </row>
    <row r="3834" spans="13:34" x14ac:dyDescent="0.3">
      <c r="M3834" s="12"/>
      <c r="N3834"/>
      <c r="P3834" s="9"/>
      <c r="Q3834" s="9"/>
      <c r="U3834" s="8"/>
      <c r="V3834" s="10"/>
      <c r="W3834"/>
      <c r="X3834"/>
      <c r="Z3834" s="8"/>
      <c r="AA3834" s="8"/>
      <c r="AF3834" s="17"/>
      <c r="AG3834" s="17"/>
      <c r="AH3834" s="8"/>
    </row>
    <row r="3835" spans="13:34" x14ac:dyDescent="0.3">
      <c r="M3835" s="12"/>
      <c r="N3835"/>
      <c r="P3835" s="9"/>
      <c r="Q3835" s="9"/>
      <c r="U3835" s="8"/>
      <c r="V3835" s="10"/>
      <c r="W3835"/>
      <c r="X3835"/>
      <c r="Z3835" s="8"/>
      <c r="AA3835" s="8"/>
      <c r="AF3835" s="17"/>
      <c r="AG3835" s="17"/>
      <c r="AH3835" s="8"/>
    </row>
    <row r="3836" spans="13:34" x14ac:dyDescent="0.3">
      <c r="M3836" s="12"/>
      <c r="N3836"/>
      <c r="P3836" s="9"/>
      <c r="Q3836" s="9"/>
      <c r="U3836" s="8"/>
      <c r="V3836" s="10"/>
      <c r="W3836"/>
      <c r="X3836"/>
      <c r="Z3836" s="8"/>
      <c r="AA3836" s="8"/>
      <c r="AF3836" s="17"/>
      <c r="AG3836" s="17"/>
      <c r="AH3836" s="8"/>
    </row>
    <row r="3837" spans="13:34" x14ac:dyDescent="0.3">
      <c r="M3837" s="12"/>
      <c r="N3837"/>
      <c r="P3837" s="9"/>
      <c r="Q3837" s="9"/>
      <c r="U3837" s="8"/>
      <c r="V3837" s="10"/>
      <c r="W3837"/>
      <c r="X3837"/>
      <c r="Z3837" s="8"/>
      <c r="AA3837" s="8"/>
      <c r="AF3837" s="17"/>
      <c r="AG3837" s="17"/>
      <c r="AH3837" s="8"/>
    </row>
    <row r="3838" spans="13:34" x14ac:dyDescent="0.3">
      <c r="M3838" s="12"/>
      <c r="N3838"/>
      <c r="P3838" s="9"/>
      <c r="Q3838" s="9"/>
      <c r="U3838" s="8"/>
      <c r="V3838" s="10"/>
      <c r="W3838"/>
      <c r="X3838"/>
      <c r="Z3838" s="8"/>
      <c r="AA3838" s="8"/>
      <c r="AF3838" s="17"/>
      <c r="AG3838" s="17"/>
      <c r="AH3838" s="8"/>
    </row>
    <row r="3839" spans="13:34" x14ac:dyDescent="0.3">
      <c r="M3839" s="12"/>
      <c r="N3839"/>
      <c r="P3839" s="9"/>
      <c r="Q3839" s="9"/>
      <c r="U3839" s="8"/>
      <c r="V3839" s="10"/>
      <c r="W3839"/>
      <c r="X3839"/>
      <c r="Z3839" s="8"/>
      <c r="AA3839" s="8"/>
      <c r="AF3839" s="17"/>
      <c r="AG3839" s="17"/>
      <c r="AH3839" s="8"/>
    </row>
    <row r="3840" spans="13:34" x14ac:dyDescent="0.3">
      <c r="M3840" s="12"/>
      <c r="N3840"/>
      <c r="P3840" s="9"/>
      <c r="Q3840" s="9"/>
      <c r="U3840" s="8"/>
      <c r="V3840" s="10"/>
      <c r="W3840"/>
      <c r="X3840"/>
      <c r="Z3840" s="8"/>
      <c r="AA3840" s="8"/>
      <c r="AF3840" s="17"/>
      <c r="AG3840" s="17"/>
      <c r="AH3840" s="8"/>
    </row>
    <row r="3841" spans="13:34" x14ac:dyDescent="0.3">
      <c r="M3841" s="12"/>
      <c r="N3841"/>
      <c r="P3841" s="9"/>
      <c r="Q3841" s="9"/>
      <c r="U3841" s="8"/>
      <c r="V3841" s="10"/>
      <c r="W3841"/>
      <c r="X3841"/>
      <c r="Z3841" s="8"/>
      <c r="AA3841" s="8"/>
      <c r="AF3841" s="17"/>
      <c r="AG3841" s="17"/>
      <c r="AH3841" s="8"/>
    </row>
    <row r="3842" spans="13:34" x14ac:dyDescent="0.3">
      <c r="M3842" s="12"/>
      <c r="N3842"/>
      <c r="P3842" s="9"/>
      <c r="Q3842" s="9"/>
      <c r="U3842" s="8"/>
      <c r="V3842" s="10"/>
      <c r="W3842"/>
      <c r="X3842"/>
      <c r="Z3842" s="8"/>
      <c r="AA3842" s="8"/>
      <c r="AF3842" s="17"/>
      <c r="AG3842" s="17"/>
      <c r="AH3842" s="8"/>
    </row>
    <row r="3843" spans="13:34" x14ac:dyDescent="0.3">
      <c r="M3843" s="12"/>
      <c r="N3843"/>
      <c r="P3843" s="9"/>
      <c r="Q3843" s="9"/>
      <c r="U3843" s="8"/>
      <c r="V3843" s="10"/>
      <c r="W3843"/>
      <c r="X3843"/>
      <c r="Z3843" s="8"/>
      <c r="AA3843" s="8"/>
      <c r="AF3843" s="17"/>
      <c r="AG3843" s="17"/>
      <c r="AH3843" s="8"/>
    </row>
    <row r="3844" spans="13:34" x14ac:dyDescent="0.3">
      <c r="M3844" s="12"/>
      <c r="N3844"/>
      <c r="P3844" s="9"/>
      <c r="Q3844" s="9"/>
      <c r="U3844" s="8"/>
      <c r="V3844" s="10"/>
      <c r="W3844"/>
      <c r="X3844"/>
      <c r="Z3844" s="8"/>
      <c r="AA3844" s="8"/>
      <c r="AF3844" s="17"/>
      <c r="AG3844" s="17"/>
      <c r="AH3844" s="8"/>
    </row>
    <row r="3845" spans="13:34" x14ac:dyDescent="0.3">
      <c r="M3845" s="12"/>
      <c r="N3845"/>
      <c r="P3845" s="9"/>
      <c r="Q3845" s="9"/>
      <c r="U3845" s="8"/>
      <c r="V3845" s="10"/>
      <c r="W3845"/>
      <c r="X3845"/>
      <c r="Z3845" s="8"/>
      <c r="AA3845" s="8"/>
      <c r="AF3845" s="17"/>
      <c r="AG3845" s="17"/>
      <c r="AH3845" s="8"/>
    </row>
    <row r="3846" spans="13:34" x14ac:dyDescent="0.3">
      <c r="M3846" s="12"/>
      <c r="N3846"/>
      <c r="P3846" s="9"/>
      <c r="Q3846" s="9"/>
      <c r="U3846" s="8"/>
      <c r="V3846" s="10"/>
      <c r="W3846"/>
      <c r="X3846"/>
      <c r="Z3846" s="8"/>
      <c r="AA3846" s="8"/>
      <c r="AF3846" s="17"/>
      <c r="AG3846" s="17"/>
      <c r="AH3846" s="8"/>
    </row>
    <row r="3847" spans="13:34" x14ac:dyDescent="0.3">
      <c r="M3847" s="12"/>
      <c r="N3847"/>
      <c r="P3847" s="9"/>
      <c r="Q3847" s="9"/>
      <c r="U3847" s="8"/>
      <c r="V3847" s="10"/>
      <c r="W3847"/>
      <c r="X3847"/>
      <c r="Z3847" s="8"/>
      <c r="AA3847" s="8"/>
      <c r="AF3847" s="17"/>
      <c r="AG3847" s="17"/>
      <c r="AH3847" s="8"/>
    </row>
    <row r="3848" spans="13:34" x14ac:dyDescent="0.3">
      <c r="M3848" s="12"/>
      <c r="N3848"/>
      <c r="P3848" s="9"/>
      <c r="Q3848" s="9"/>
      <c r="U3848" s="8"/>
      <c r="V3848" s="10"/>
      <c r="W3848"/>
      <c r="X3848"/>
      <c r="Z3848" s="8"/>
      <c r="AA3848" s="8"/>
      <c r="AF3848" s="17"/>
      <c r="AG3848" s="17"/>
      <c r="AH3848" s="8"/>
    </row>
    <row r="3849" spans="13:34" x14ac:dyDescent="0.3">
      <c r="M3849" s="12"/>
      <c r="N3849"/>
      <c r="P3849" s="9"/>
      <c r="Q3849" s="9"/>
      <c r="U3849" s="8"/>
      <c r="V3849" s="10"/>
      <c r="W3849"/>
      <c r="X3849"/>
      <c r="Z3849" s="8"/>
      <c r="AA3849" s="8"/>
      <c r="AF3849" s="17"/>
      <c r="AG3849" s="17"/>
      <c r="AH3849" s="8"/>
    </row>
    <row r="3850" spans="13:34" x14ac:dyDescent="0.3">
      <c r="M3850" s="12"/>
      <c r="N3850"/>
      <c r="P3850" s="9"/>
      <c r="Q3850" s="9"/>
      <c r="U3850" s="8"/>
      <c r="V3850" s="10"/>
      <c r="W3850"/>
      <c r="X3850"/>
      <c r="Z3850" s="8"/>
      <c r="AA3850" s="8"/>
      <c r="AF3850" s="17"/>
      <c r="AG3850" s="17"/>
      <c r="AH3850" s="8"/>
    </row>
    <row r="3851" spans="13:34" x14ac:dyDescent="0.3">
      <c r="M3851" s="12"/>
      <c r="N3851"/>
      <c r="P3851" s="9"/>
      <c r="Q3851" s="9"/>
      <c r="U3851" s="8"/>
      <c r="V3851" s="10"/>
      <c r="W3851"/>
      <c r="X3851"/>
      <c r="Z3851" s="8"/>
      <c r="AA3851" s="8"/>
      <c r="AF3851" s="17"/>
      <c r="AG3851" s="17"/>
      <c r="AH3851" s="8"/>
    </row>
    <row r="3852" spans="13:34" x14ac:dyDescent="0.3">
      <c r="M3852" s="12"/>
      <c r="N3852"/>
      <c r="P3852" s="9"/>
      <c r="Q3852" s="9"/>
      <c r="U3852" s="8"/>
      <c r="V3852" s="10"/>
      <c r="W3852"/>
      <c r="X3852"/>
      <c r="Z3852" s="8"/>
      <c r="AA3852" s="8"/>
      <c r="AF3852" s="17"/>
      <c r="AG3852" s="17"/>
      <c r="AH3852" s="8"/>
    </row>
    <row r="3853" spans="13:34" x14ac:dyDescent="0.3">
      <c r="M3853" s="12"/>
      <c r="N3853"/>
      <c r="P3853" s="9"/>
      <c r="Q3853" s="9"/>
      <c r="U3853" s="8"/>
      <c r="V3853" s="10"/>
      <c r="W3853"/>
      <c r="X3853"/>
      <c r="Z3853" s="8"/>
      <c r="AA3853" s="8"/>
      <c r="AF3853" s="17"/>
      <c r="AG3853" s="17"/>
      <c r="AH3853" s="8"/>
    </row>
    <row r="3854" spans="13:34" x14ac:dyDescent="0.3">
      <c r="M3854" s="12"/>
      <c r="N3854"/>
      <c r="P3854" s="9"/>
      <c r="Q3854" s="9"/>
      <c r="U3854" s="8"/>
      <c r="V3854" s="10"/>
      <c r="W3854"/>
      <c r="X3854"/>
      <c r="Z3854" s="8"/>
      <c r="AA3854" s="8"/>
      <c r="AF3854" s="17"/>
      <c r="AG3854" s="17"/>
      <c r="AH3854" s="8"/>
    </row>
    <row r="3855" spans="13:34" x14ac:dyDescent="0.3">
      <c r="M3855" s="12"/>
      <c r="N3855"/>
      <c r="P3855" s="9"/>
      <c r="Q3855" s="9"/>
      <c r="U3855" s="8"/>
      <c r="V3855" s="10"/>
      <c r="W3855"/>
      <c r="X3855"/>
      <c r="Z3855" s="8"/>
      <c r="AA3855" s="8"/>
      <c r="AF3855" s="17"/>
      <c r="AG3855" s="17"/>
      <c r="AH3855" s="8"/>
    </row>
    <row r="3856" spans="13:34" x14ac:dyDescent="0.3">
      <c r="M3856" s="12"/>
      <c r="N3856"/>
      <c r="P3856" s="9"/>
      <c r="Q3856" s="9"/>
      <c r="U3856" s="8"/>
      <c r="V3856" s="10"/>
      <c r="W3856"/>
      <c r="X3856"/>
      <c r="Z3856" s="8"/>
      <c r="AA3856" s="8"/>
      <c r="AF3856" s="17"/>
      <c r="AG3856" s="17"/>
      <c r="AH3856" s="8"/>
    </row>
    <row r="3857" spans="13:34" x14ac:dyDescent="0.3">
      <c r="M3857" s="12"/>
      <c r="N3857"/>
      <c r="P3857" s="9"/>
      <c r="Q3857" s="9"/>
      <c r="U3857" s="8"/>
      <c r="V3857" s="10"/>
      <c r="W3857"/>
      <c r="X3857"/>
      <c r="Z3857" s="8"/>
      <c r="AA3857" s="8"/>
      <c r="AF3857" s="17"/>
      <c r="AG3857" s="17"/>
      <c r="AH3857" s="8"/>
    </row>
    <row r="3858" spans="13:34" x14ac:dyDescent="0.3">
      <c r="M3858" s="12"/>
      <c r="N3858"/>
      <c r="P3858" s="9"/>
      <c r="Q3858" s="9"/>
      <c r="U3858" s="8"/>
      <c r="V3858" s="10"/>
      <c r="W3858"/>
      <c r="X3858"/>
      <c r="Z3858" s="8"/>
      <c r="AA3858" s="8"/>
      <c r="AF3858" s="17"/>
      <c r="AG3858" s="17"/>
      <c r="AH3858" s="8"/>
    </row>
    <row r="3859" spans="13:34" x14ac:dyDescent="0.3">
      <c r="M3859" s="12"/>
      <c r="N3859"/>
      <c r="P3859" s="9"/>
      <c r="Q3859" s="9"/>
      <c r="U3859" s="8"/>
      <c r="V3859" s="10"/>
      <c r="W3859"/>
      <c r="X3859"/>
      <c r="Z3859" s="8"/>
      <c r="AA3859" s="8"/>
      <c r="AF3859" s="17"/>
      <c r="AG3859" s="17"/>
      <c r="AH3859" s="8"/>
    </row>
    <row r="3860" spans="13:34" x14ac:dyDescent="0.3">
      <c r="M3860" s="12"/>
      <c r="N3860"/>
      <c r="P3860" s="9"/>
      <c r="Q3860" s="9"/>
      <c r="U3860" s="8"/>
      <c r="V3860" s="10"/>
      <c r="W3860"/>
      <c r="X3860"/>
      <c r="Z3860" s="8"/>
      <c r="AA3860" s="8"/>
      <c r="AF3860" s="17"/>
      <c r="AG3860" s="17"/>
      <c r="AH3860" s="8"/>
    </row>
    <row r="3861" spans="13:34" x14ac:dyDescent="0.3">
      <c r="M3861" s="12"/>
      <c r="N3861"/>
      <c r="P3861" s="9"/>
      <c r="Q3861" s="9"/>
      <c r="U3861" s="8"/>
      <c r="V3861" s="10"/>
      <c r="W3861"/>
      <c r="X3861"/>
      <c r="Z3861" s="8"/>
      <c r="AA3861" s="8"/>
      <c r="AF3861" s="17"/>
      <c r="AG3861" s="17"/>
      <c r="AH3861" s="8"/>
    </row>
    <row r="3862" spans="13:34" x14ac:dyDescent="0.3">
      <c r="M3862" s="12"/>
      <c r="N3862"/>
      <c r="P3862" s="9"/>
      <c r="Q3862" s="9"/>
      <c r="U3862" s="8"/>
      <c r="V3862" s="10"/>
      <c r="W3862"/>
      <c r="X3862"/>
      <c r="Z3862" s="8"/>
      <c r="AA3862" s="8"/>
      <c r="AF3862" s="17"/>
      <c r="AG3862" s="17"/>
      <c r="AH3862" s="8"/>
    </row>
    <row r="3863" spans="13:34" x14ac:dyDescent="0.3">
      <c r="M3863" s="12"/>
      <c r="N3863"/>
      <c r="P3863" s="9"/>
      <c r="Q3863" s="9"/>
      <c r="U3863" s="8"/>
      <c r="V3863" s="10"/>
      <c r="W3863"/>
      <c r="X3863"/>
      <c r="Z3863" s="8"/>
      <c r="AA3863" s="8"/>
      <c r="AF3863" s="17"/>
      <c r="AG3863" s="17"/>
      <c r="AH3863" s="8"/>
    </row>
    <row r="3864" spans="13:34" x14ac:dyDescent="0.3">
      <c r="M3864" s="12"/>
      <c r="N3864"/>
      <c r="P3864" s="9"/>
      <c r="Q3864" s="9"/>
      <c r="U3864" s="8"/>
      <c r="V3864" s="10"/>
      <c r="W3864"/>
      <c r="X3864"/>
      <c r="Z3864" s="8"/>
      <c r="AA3864" s="8"/>
      <c r="AF3864" s="17"/>
      <c r="AG3864" s="17"/>
      <c r="AH3864" s="8"/>
    </row>
    <row r="3865" spans="13:34" x14ac:dyDescent="0.3">
      <c r="M3865" s="12"/>
      <c r="N3865"/>
      <c r="P3865" s="9"/>
      <c r="Q3865" s="9"/>
      <c r="U3865" s="8"/>
      <c r="V3865" s="10"/>
      <c r="W3865"/>
      <c r="X3865"/>
      <c r="Z3865" s="8"/>
      <c r="AA3865" s="8"/>
      <c r="AF3865" s="17"/>
      <c r="AG3865" s="17"/>
      <c r="AH3865" s="8"/>
    </row>
    <row r="3866" spans="13:34" x14ac:dyDescent="0.3">
      <c r="M3866" s="12"/>
      <c r="N3866"/>
      <c r="P3866" s="9"/>
      <c r="Q3866" s="9"/>
      <c r="U3866" s="8"/>
      <c r="V3866" s="10"/>
      <c r="W3866"/>
      <c r="X3866"/>
      <c r="Z3866" s="8"/>
      <c r="AA3866" s="8"/>
      <c r="AF3866" s="17"/>
      <c r="AG3866" s="17"/>
      <c r="AH3866" s="8"/>
    </row>
    <row r="3867" spans="13:34" x14ac:dyDescent="0.3">
      <c r="M3867" s="12"/>
      <c r="N3867"/>
      <c r="P3867" s="9"/>
      <c r="Q3867" s="9"/>
      <c r="U3867" s="8"/>
      <c r="V3867" s="10"/>
      <c r="W3867"/>
      <c r="X3867"/>
      <c r="Z3867" s="8"/>
      <c r="AA3867" s="8"/>
      <c r="AF3867" s="17"/>
      <c r="AG3867" s="17"/>
      <c r="AH3867" s="8"/>
    </row>
    <row r="3868" spans="13:34" x14ac:dyDescent="0.3">
      <c r="M3868" s="12"/>
      <c r="N3868"/>
      <c r="P3868" s="9"/>
      <c r="Q3868" s="9"/>
      <c r="U3868" s="8"/>
      <c r="V3868" s="10"/>
      <c r="W3868"/>
      <c r="X3868"/>
      <c r="Z3868" s="8"/>
      <c r="AA3868" s="8"/>
      <c r="AF3868" s="17"/>
      <c r="AG3868" s="17"/>
      <c r="AH3868" s="8"/>
    </row>
    <row r="3869" spans="13:34" x14ac:dyDescent="0.3">
      <c r="M3869" s="12"/>
      <c r="N3869"/>
      <c r="P3869" s="9"/>
      <c r="Q3869" s="9"/>
      <c r="U3869" s="8"/>
      <c r="V3869" s="10"/>
      <c r="W3869"/>
      <c r="X3869"/>
      <c r="Z3869" s="8"/>
      <c r="AA3869" s="8"/>
      <c r="AF3869" s="17"/>
      <c r="AG3869" s="17"/>
      <c r="AH3869" s="8"/>
    </row>
    <row r="3870" spans="13:34" x14ac:dyDescent="0.3">
      <c r="M3870" s="12"/>
      <c r="N3870"/>
      <c r="P3870" s="9"/>
      <c r="Q3870" s="9"/>
      <c r="U3870" s="8"/>
      <c r="V3870" s="10"/>
      <c r="W3870"/>
      <c r="X3870"/>
      <c r="Z3870" s="8"/>
      <c r="AA3870" s="8"/>
      <c r="AF3870" s="17"/>
      <c r="AG3870" s="17"/>
      <c r="AH3870" s="8"/>
    </row>
    <row r="3871" spans="13:34" x14ac:dyDescent="0.3">
      <c r="M3871" s="12"/>
      <c r="N3871"/>
      <c r="P3871" s="9"/>
      <c r="Q3871" s="9"/>
      <c r="U3871" s="8"/>
      <c r="V3871" s="10"/>
      <c r="W3871"/>
      <c r="X3871"/>
      <c r="Z3871" s="8"/>
      <c r="AA3871" s="8"/>
      <c r="AF3871" s="17"/>
      <c r="AG3871" s="17"/>
      <c r="AH3871" s="8"/>
    </row>
    <row r="3872" spans="13:34" x14ac:dyDescent="0.3">
      <c r="M3872" s="12"/>
      <c r="N3872"/>
      <c r="P3872" s="9"/>
      <c r="Q3872" s="9"/>
      <c r="U3872" s="8"/>
      <c r="V3872" s="10"/>
      <c r="W3872"/>
      <c r="X3872"/>
      <c r="Z3872" s="8"/>
      <c r="AA3872" s="8"/>
      <c r="AF3872" s="17"/>
      <c r="AG3872" s="17"/>
      <c r="AH3872" s="8"/>
    </row>
    <row r="3873" spans="13:34" x14ac:dyDescent="0.3">
      <c r="M3873" s="12"/>
      <c r="N3873"/>
      <c r="P3873" s="9"/>
      <c r="Q3873" s="9"/>
      <c r="U3873" s="8"/>
      <c r="V3873" s="10"/>
      <c r="W3873"/>
      <c r="X3873"/>
      <c r="Z3873" s="8"/>
      <c r="AA3873" s="8"/>
      <c r="AF3873" s="17"/>
      <c r="AG3873" s="17"/>
      <c r="AH3873" s="8"/>
    </row>
    <row r="3874" spans="13:34" x14ac:dyDescent="0.3">
      <c r="M3874" s="12"/>
      <c r="N3874"/>
      <c r="P3874" s="9"/>
      <c r="Q3874" s="9"/>
      <c r="U3874" s="8"/>
      <c r="V3874" s="10"/>
      <c r="W3874"/>
      <c r="X3874"/>
      <c r="Z3874" s="8"/>
      <c r="AA3874" s="8"/>
      <c r="AF3874" s="17"/>
      <c r="AG3874" s="17"/>
      <c r="AH3874" s="8"/>
    </row>
    <row r="3875" spans="13:34" x14ac:dyDescent="0.3">
      <c r="M3875" s="12"/>
      <c r="N3875"/>
      <c r="P3875" s="9"/>
      <c r="Q3875" s="9"/>
      <c r="U3875" s="8"/>
      <c r="V3875" s="10"/>
      <c r="W3875"/>
      <c r="X3875"/>
      <c r="Z3875" s="8"/>
      <c r="AA3875" s="8"/>
      <c r="AF3875" s="17"/>
      <c r="AG3875" s="17"/>
      <c r="AH3875" s="8"/>
    </row>
    <row r="3876" spans="13:34" x14ac:dyDescent="0.3">
      <c r="M3876" s="12"/>
      <c r="N3876"/>
      <c r="P3876" s="9"/>
      <c r="Q3876" s="9"/>
      <c r="U3876" s="8"/>
      <c r="V3876" s="10"/>
      <c r="W3876"/>
      <c r="X3876"/>
      <c r="Z3876" s="8"/>
      <c r="AA3876" s="8"/>
      <c r="AF3876" s="17"/>
      <c r="AG3876" s="17"/>
      <c r="AH3876" s="8"/>
    </row>
    <row r="3877" spans="13:34" x14ac:dyDescent="0.3">
      <c r="M3877" s="12"/>
      <c r="N3877"/>
      <c r="P3877" s="9"/>
      <c r="Q3877" s="9"/>
      <c r="U3877" s="8"/>
      <c r="V3877" s="10"/>
      <c r="W3877"/>
      <c r="X3877"/>
      <c r="Z3877" s="8"/>
      <c r="AA3877" s="8"/>
      <c r="AF3877" s="17"/>
      <c r="AG3877" s="17"/>
      <c r="AH3877" s="8"/>
    </row>
    <row r="3878" spans="13:34" x14ac:dyDescent="0.3">
      <c r="M3878" s="12"/>
      <c r="N3878"/>
      <c r="P3878" s="9"/>
      <c r="Q3878" s="9"/>
      <c r="U3878" s="8"/>
      <c r="V3878" s="10"/>
      <c r="W3878"/>
      <c r="X3878"/>
      <c r="Z3878" s="8"/>
      <c r="AA3878" s="8"/>
      <c r="AF3878" s="17"/>
      <c r="AG3878" s="17"/>
      <c r="AH3878" s="8"/>
    </row>
    <row r="3879" spans="13:34" x14ac:dyDescent="0.3">
      <c r="M3879" s="12"/>
      <c r="N3879"/>
      <c r="P3879" s="9"/>
      <c r="Q3879" s="9"/>
      <c r="U3879" s="8"/>
      <c r="V3879" s="10"/>
      <c r="W3879"/>
      <c r="X3879"/>
      <c r="Z3879" s="8"/>
      <c r="AA3879" s="8"/>
      <c r="AF3879" s="17"/>
      <c r="AG3879" s="17"/>
      <c r="AH3879" s="8"/>
    </row>
    <row r="3880" spans="13:34" x14ac:dyDescent="0.3">
      <c r="M3880" s="12"/>
      <c r="N3880"/>
      <c r="P3880" s="9"/>
      <c r="Q3880" s="9"/>
      <c r="U3880" s="8"/>
      <c r="V3880" s="10"/>
      <c r="W3880"/>
      <c r="X3880"/>
      <c r="Z3880" s="8"/>
      <c r="AA3880" s="8"/>
      <c r="AF3880" s="17"/>
      <c r="AG3880" s="17"/>
      <c r="AH3880" s="8"/>
    </row>
    <row r="3881" spans="13:34" x14ac:dyDescent="0.3">
      <c r="M3881" s="12"/>
      <c r="N3881"/>
      <c r="P3881" s="9"/>
      <c r="Q3881" s="9"/>
      <c r="U3881" s="8"/>
      <c r="V3881" s="10"/>
      <c r="W3881"/>
      <c r="X3881"/>
      <c r="Z3881" s="8"/>
      <c r="AA3881" s="8"/>
      <c r="AF3881" s="17"/>
      <c r="AG3881" s="17"/>
      <c r="AH3881" s="8"/>
    </row>
    <row r="3882" spans="13:34" x14ac:dyDescent="0.3">
      <c r="M3882" s="12"/>
      <c r="N3882"/>
      <c r="P3882" s="9"/>
      <c r="Q3882" s="9"/>
      <c r="U3882" s="8"/>
      <c r="V3882" s="10"/>
      <c r="W3882"/>
      <c r="X3882"/>
      <c r="Z3882" s="8"/>
      <c r="AA3882" s="8"/>
      <c r="AF3882" s="17"/>
      <c r="AG3882" s="17"/>
      <c r="AH3882" s="8"/>
    </row>
    <row r="3883" spans="13:34" x14ac:dyDescent="0.3">
      <c r="M3883" s="12"/>
      <c r="N3883"/>
      <c r="P3883" s="9"/>
      <c r="Q3883" s="9"/>
      <c r="U3883" s="8"/>
      <c r="V3883" s="10"/>
      <c r="W3883"/>
      <c r="X3883"/>
      <c r="Z3883" s="8"/>
      <c r="AA3883" s="8"/>
      <c r="AF3883" s="17"/>
      <c r="AG3883" s="17"/>
      <c r="AH3883" s="8"/>
    </row>
    <row r="3884" spans="13:34" x14ac:dyDescent="0.3">
      <c r="M3884" s="12"/>
      <c r="N3884"/>
      <c r="P3884" s="9"/>
      <c r="Q3884" s="9"/>
      <c r="U3884" s="8"/>
      <c r="V3884" s="10"/>
      <c r="W3884"/>
      <c r="X3884"/>
      <c r="Z3884" s="8"/>
      <c r="AA3884" s="8"/>
      <c r="AF3884" s="17"/>
      <c r="AG3884" s="17"/>
      <c r="AH3884" s="8"/>
    </row>
    <row r="3885" spans="13:34" x14ac:dyDescent="0.3">
      <c r="M3885" s="12"/>
      <c r="N3885"/>
      <c r="P3885" s="9"/>
      <c r="Q3885" s="9"/>
      <c r="U3885" s="8"/>
      <c r="V3885" s="10"/>
      <c r="W3885"/>
      <c r="X3885"/>
      <c r="Z3885" s="8"/>
      <c r="AA3885" s="8"/>
      <c r="AF3885" s="17"/>
      <c r="AG3885" s="17"/>
      <c r="AH3885" s="8"/>
    </row>
    <row r="3886" spans="13:34" x14ac:dyDescent="0.3">
      <c r="M3886" s="12"/>
      <c r="N3886"/>
      <c r="P3886" s="9"/>
      <c r="Q3886" s="9"/>
      <c r="U3886" s="8"/>
      <c r="V3886" s="10"/>
      <c r="W3886"/>
      <c r="X3886"/>
      <c r="Z3886" s="8"/>
      <c r="AA3886" s="8"/>
      <c r="AF3886" s="17"/>
      <c r="AG3886" s="17"/>
      <c r="AH3886" s="8"/>
    </row>
    <row r="3887" spans="13:34" x14ac:dyDescent="0.3">
      <c r="M3887" s="12"/>
      <c r="N3887"/>
      <c r="P3887" s="9"/>
      <c r="Q3887" s="9"/>
      <c r="U3887" s="8"/>
      <c r="V3887" s="10"/>
      <c r="W3887"/>
      <c r="X3887"/>
      <c r="Z3887" s="8"/>
      <c r="AA3887" s="8"/>
      <c r="AF3887" s="17"/>
      <c r="AG3887" s="17"/>
      <c r="AH3887" s="8"/>
    </row>
    <row r="3888" spans="13:34" x14ac:dyDescent="0.3">
      <c r="M3888" s="12"/>
      <c r="N3888"/>
      <c r="P3888" s="9"/>
      <c r="Q3888" s="9"/>
      <c r="U3888" s="8"/>
      <c r="V3888" s="10"/>
      <c r="W3888"/>
      <c r="X3888"/>
      <c r="Z3888" s="8"/>
      <c r="AA3888" s="8"/>
      <c r="AF3888" s="17"/>
      <c r="AG3888" s="17"/>
      <c r="AH3888" s="8"/>
    </row>
    <row r="3889" spans="13:34" x14ac:dyDescent="0.3">
      <c r="M3889" s="12"/>
      <c r="N3889"/>
      <c r="P3889" s="9"/>
      <c r="Q3889" s="9"/>
      <c r="U3889" s="8"/>
      <c r="V3889" s="10"/>
      <c r="W3889"/>
      <c r="X3889"/>
      <c r="Z3889" s="8"/>
      <c r="AA3889" s="8"/>
      <c r="AF3889" s="17"/>
      <c r="AG3889" s="17"/>
      <c r="AH3889" s="8"/>
    </row>
    <row r="3890" spans="13:34" x14ac:dyDescent="0.3">
      <c r="M3890" s="12"/>
      <c r="N3890"/>
      <c r="P3890" s="9"/>
      <c r="Q3890" s="9"/>
      <c r="U3890" s="8"/>
      <c r="V3890" s="10"/>
      <c r="W3890"/>
      <c r="X3890"/>
      <c r="Z3890" s="8"/>
      <c r="AA3890" s="8"/>
      <c r="AF3890" s="17"/>
      <c r="AG3890" s="17"/>
      <c r="AH3890" s="8"/>
    </row>
    <row r="3891" spans="13:34" x14ac:dyDescent="0.3">
      <c r="M3891" s="12"/>
      <c r="N3891"/>
      <c r="P3891" s="9"/>
      <c r="Q3891" s="9"/>
      <c r="U3891" s="8"/>
      <c r="V3891" s="10"/>
      <c r="W3891"/>
      <c r="X3891"/>
      <c r="Z3891" s="8"/>
      <c r="AA3891" s="8"/>
      <c r="AF3891" s="17"/>
      <c r="AG3891" s="17"/>
      <c r="AH3891" s="8"/>
    </row>
    <row r="3892" spans="13:34" x14ac:dyDescent="0.3">
      <c r="M3892" s="12"/>
      <c r="N3892"/>
      <c r="P3892" s="9"/>
      <c r="Q3892" s="9"/>
      <c r="U3892" s="8"/>
      <c r="V3892" s="10"/>
      <c r="W3892"/>
      <c r="X3892"/>
      <c r="Z3892" s="8"/>
      <c r="AA3892" s="8"/>
      <c r="AF3892" s="17"/>
      <c r="AG3892" s="17"/>
      <c r="AH3892" s="8"/>
    </row>
    <row r="3893" spans="13:34" x14ac:dyDescent="0.3">
      <c r="M3893" s="12"/>
      <c r="N3893"/>
      <c r="P3893" s="9"/>
      <c r="Q3893" s="9"/>
      <c r="U3893" s="8"/>
      <c r="V3893" s="10"/>
      <c r="W3893"/>
      <c r="X3893"/>
      <c r="Z3893" s="8"/>
      <c r="AA3893" s="8"/>
      <c r="AF3893" s="17"/>
      <c r="AG3893" s="17"/>
      <c r="AH3893" s="8"/>
    </row>
    <row r="3894" spans="13:34" x14ac:dyDescent="0.3">
      <c r="M3894" s="12"/>
      <c r="N3894"/>
      <c r="P3894" s="9"/>
      <c r="Q3894" s="9"/>
      <c r="U3894" s="8"/>
      <c r="V3894" s="10"/>
      <c r="W3894"/>
      <c r="X3894"/>
      <c r="Z3894" s="8"/>
      <c r="AA3894" s="8"/>
      <c r="AF3894" s="17"/>
      <c r="AG3894" s="17"/>
      <c r="AH3894" s="8"/>
    </row>
    <row r="3895" spans="13:34" x14ac:dyDescent="0.3">
      <c r="M3895" s="12"/>
      <c r="N3895"/>
      <c r="P3895" s="9"/>
      <c r="Q3895" s="9"/>
      <c r="U3895" s="8"/>
      <c r="V3895" s="10"/>
      <c r="W3895"/>
      <c r="X3895"/>
      <c r="Z3895" s="8"/>
      <c r="AA3895" s="8"/>
      <c r="AF3895" s="17"/>
      <c r="AG3895" s="17"/>
      <c r="AH3895" s="8"/>
    </row>
    <row r="3896" spans="13:34" x14ac:dyDescent="0.3">
      <c r="M3896" s="12"/>
      <c r="N3896"/>
      <c r="P3896" s="9"/>
      <c r="Q3896" s="9"/>
      <c r="U3896" s="8"/>
      <c r="V3896" s="10"/>
      <c r="W3896"/>
      <c r="X3896"/>
      <c r="Z3896" s="8"/>
      <c r="AA3896" s="8"/>
      <c r="AF3896" s="17"/>
      <c r="AG3896" s="17"/>
      <c r="AH3896" s="8"/>
    </row>
    <row r="3897" spans="13:34" x14ac:dyDescent="0.3">
      <c r="M3897" s="12"/>
      <c r="N3897"/>
      <c r="P3897" s="9"/>
      <c r="Q3897" s="9"/>
      <c r="U3897" s="8"/>
      <c r="V3897" s="10"/>
      <c r="W3897"/>
      <c r="X3897"/>
      <c r="Z3897" s="8"/>
      <c r="AA3897" s="8"/>
      <c r="AF3897" s="17"/>
      <c r="AG3897" s="17"/>
      <c r="AH3897" s="8"/>
    </row>
    <row r="3898" spans="13:34" x14ac:dyDescent="0.3">
      <c r="M3898" s="12"/>
      <c r="N3898"/>
      <c r="P3898" s="9"/>
      <c r="Q3898" s="9"/>
      <c r="U3898" s="8"/>
      <c r="V3898" s="10"/>
      <c r="W3898"/>
      <c r="X3898"/>
      <c r="Z3898" s="8"/>
      <c r="AA3898" s="8"/>
      <c r="AF3898" s="17"/>
      <c r="AG3898" s="17"/>
      <c r="AH3898" s="8"/>
    </row>
    <row r="3899" spans="13:34" x14ac:dyDescent="0.3">
      <c r="M3899" s="12"/>
      <c r="N3899"/>
      <c r="P3899" s="9"/>
      <c r="Q3899" s="9"/>
      <c r="U3899" s="8"/>
      <c r="V3899" s="10"/>
      <c r="W3899"/>
      <c r="X3899"/>
      <c r="Z3899" s="8"/>
      <c r="AA3899" s="8"/>
      <c r="AF3899" s="17"/>
      <c r="AG3899" s="17"/>
      <c r="AH3899" s="8"/>
    </row>
    <row r="3900" spans="13:34" x14ac:dyDescent="0.3">
      <c r="M3900" s="12"/>
      <c r="N3900"/>
      <c r="P3900" s="9"/>
      <c r="Q3900" s="9"/>
      <c r="U3900" s="8"/>
      <c r="V3900" s="10"/>
      <c r="W3900"/>
      <c r="X3900"/>
      <c r="Z3900" s="8"/>
      <c r="AA3900" s="8"/>
      <c r="AF3900" s="17"/>
      <c r="AG3900" s="17"/>
      <c r="AH3900" s="8"/>
    </row>
    <row r="3901" spans="13:34" x14ac:dyDescent="0.3">
      <c r="M3901" s="12"/>
      <c r="N3901"/>
      <c r="P3901" s="9"/>
      <c r="Q3901" s="9"/>
      <c r="U3901" s="8"/>
      <c r="V3901" s="10"/>
      <c r="W3901"/>
      <c r="X3901"/>
      <c r="Z3901" s="8"/>
      <c r="AA3901" s="8"/>
      <c r="AF3901" s="17"/>
      <c r="AG3901" s="17"/>
      <c r="AH3901" s="8"/>
    </row>
    <row r="3902" spans="13:34" x14ac:dyDescent="0.3">
      <c r="M3902" s="12"/>
      <c r="N3902"/>
      <c r="P3902" s="9"/>
      <c r="Q3902" s="9"/>
      <c r="U3902" s="8"/>
      <c r="V3902" s="10"/>
      <c r="W3902"/>
      <c r="X3902"/>
      <c r="Z3902" s="8"/>
      <c r="AA3902" s="8"/>
      <c r="AF3902" s="17"/>
      <c r="AG3902" s="17"/>
      <c r="AH3902" s="8"/>
    </row>
    <row r="3903" spans="13:34" x14ac:dyDescent="0.3">
      <c r="M3903" s="12"/>
      <c r="N3903"/>
      <c r="P3903" s="9"/>
      <c r="Q3903" s="9"/>
      <c r="U3903" s="8"/>
      <c r="V3903" s="10"/>
      <c r="W3903"/>
      <c r="X3903"/>
      <c r="Z3903" s="8"/>
      <c r="AA3903" s="8"/>
      <c r="AF3903" s="17"/>
      <c r="AG3903" s="17"/>
      <c r="AH3903" s="8"/>
    </row>
    <row r="3904" spans="13:34" x14ac:dyDescent="0.3">
      <c r="M3904" s="12"/>
      <c r="N3904"/>
      <c r="P3904" s="9"/>
      <c r="Q3904" s="9"/>
      <c r="U3904" s="8"/>
      <c r="V3904" s="10"/>
      <c r="W3904"/>
      <c r="X3904"/>
      <c r="Z3904" s="8"/>
      <c r="AA3904" s="8"/>
      <c r="AF3904" s="17"/>
      <c r="AG3904" s="17"/>
      <c r="AH3904" s="8"/>
    </row>
    <row r="3905" spans="13:34" x14ac:dyDescent="0.3">
      <c r="M3905" s="12"/>
      <c r="N3905"/>
      <c r="P3905" s="9"/>
      <c r="Q3905" s="9"/>
      <c r="U3905" s="8"/>
      <c r="V3905" s="10"/>
      <c r="W3905"/>
      <c r="X3905"/>
      <c r="Z3905" s="8"/>
      <c r="AA3905" s="8"/>
      <c r="AF3905" s="17"/>
      <c r="AG3905" s="17"/>
      <c r="AH3905" s="8"/>
    </row>
    <row r="3906" spans="13:34" x14ac:dyDescent="0.3">
      <c r="M3906" s="12"/>
      <c r="N3906"/>
      <c r="P3906" s="9"/>
      <c r="Q3906" s="9"/>
      <c r="U3906" s="8"/>
      <c r="V3906" s="10"/>
      <c r="W3906"/>
      <c r="X3906"/>
      <c r="Z3906" s="8"/>
      <c r="AA3906" s="8"/>
      <c r="AF3906" s="17"/>
      <c r="AG3906" s="17"/>
      <c r="AH3906" s="8"/>
    </row>
    <row r="3907" spans="13:34" x14ac:dyDescent="0.3">
      <c r="M3907" s="12"/>
      <c r="N3907"/>
      <c r="P3907" s="9"/>
      <c r="Q3907" s="9"/>
      <c r="U3907" s="8"/>
      <c r="V3907" s="10"/>
      <c r="W3907"/>
      <c r="X3907"/>
      <c r="Z3907" s="8"/>
      <c r="AA3907" s="8"/>
      <c r="AF3907" s="17"/>
      <c r="AG3907" s="17"/>
      <c r="AH3907" s="8"/>
    </row>
    <row r="3908" spans="13:34" x14ac:dyDescent="0.3">
      <c r="M3908" s="12"/>
      <c r="N3908"/>
      <c r="P3908" s="9"/>
      <c r="Q3908" s="9"/>
      <c r="U3908" s="8"/>
      <c r="V3908" s="10"/>
      <c r="W3908"/>
      <c r="X3908"/>
      <c r="Z3908" s="8"/>
      <c r="AA3908" s="8"/>
      <c r="AF3908" s="17"/>
      <c r="AG3908" s="17"/>
      <c r="AH3908" s="8"/>
    </row>
    <row r="3909" spans="13:34" x14ac:dyDescent="0.3">
      <c r="M3909" s="12"/>
      <c r="N3909"/>
      <c r="P3909" s="9"/>
      <c r="Q3909" s="9"/>
      <c r="U3909" s="8"/>
      <c r="V3909" s="10"/>
      <c r="W3909"/>
      <c r="X3909"/>
      <c r="Z3909" s="8"/>
      <c r="AA3909" s="8"/>
      <c r="AF3909" s="17"/>
      <c r="AG3909" s="17"/>
      <c r="AH3909" s="8"/>
    </row>
    <row r="3910" spans="13:34" x14ac:dyDescent="0.3">
      <c r="M3910" s="12"/>
      <c r="N3910"/>
      <c r="P3910" s="9"/>
      <c r="Q3910" s="9"/>
      <c r="U3910" s="8"/>
      <c r="V3910" s="10"/>
      <c r="W3910"/>
      <c r="X3910"/>
      <c r="Z3910" s="8"/>
      <c r="AA3910" s="8"/>
      <c r="AF3910" s="17"/>
      <c r="AG3910" s="17"/>
      <c r="AH3910" s="8"/>
    </row>
    <row r="3911" spans="13:34" x14ac:dyDescent="0.3">
      <c r="M3911" s="12"/>
      <c r="N3911"/>
      <c r="P3911" s="9"/>
      <c r="Q3911" s="9"/>
      <c r="U3911" s="8"/>
      <c r="V3911" s="10"/>
      <c r="W3911"/>
      <c r="X3911"/>
      <c r="Z3911" s="8"/>
      <c r="AA3911" s="8"/>
      <c r="AF3911" s="17"/>
      <c r="AG3911" s="17"/>
      <c r="AH3911" s="8"/>
    </row>
    <row r="3912" spans="13:34" x14ac:dyDescent="0.3">
      <c r="M3912" s="12"/>
      <c r="N3912"/>
      <c r="P3912" s="9"/>
      <c r="Q3912" s="9"/>
      <c r="U3912" s="8"/>
      <c r="V3912" s="10"/>
      <c r="W3912"/>
      <c r="X3912"/>
      <c r="Z3912" s="8"/>
      <c r="AA3912" s="8"/>
      <c r="AF3912" s="17"/>
      <c r="AG3912" s="17"/>
      <c r="AH3912" s="8"/>
    </row>
    <row r="3913" spans="13:34" x14ac:dyDescent="0.3">
      <c r="M3913" s="12"/>
      <c r="N3913"/>
      <c r="P3913" s="9"/>
      <c r="Q3913" s="9"/>
      <c r="U3913" s="8"/>
      <c r="V3913" s="10"/>
      <c r="W3913"/>
      <c r="X3913"/>
      <c r="Z3913" s="8"/>
      <c r="AA3913" s="8"/>
      <c r="AF3913" s="17"/>
      <c r="AG3913" s="17"/>
      <c r="AH3913" s="8"/>
    </row>
    <row r="3914" spans="13:34" x14ac:dyDescent="0.3">
      <c r="M3914" s="12"/>
      <c r="N3914"/>
      <c r="P3914" s="9"/>
      <c r="Q3914" s="9"/>
      <c r="U3914" s="8"/>
      <c r="V3914" s="10"/>
      <c r="W3914"/>
      <c r="X3914"/>
      <c r="Z3914" s="8"/>
      <c r="AA3914" s="8"/>
      <c r="AF3914" s="17"/>
      <c r="AG3914" s="17"/>
      <c r="AH3914" s="8"/>
    </row>
    <row r="3915" spans="13:34" x14ac:dyDescent="0.3">
      <c r="M3915" s="12"/>
      <c r="N3915"/>
      <c r="P3915" s="9"/>
      <c r="Q3915" s="9"/>
      <c r="U3915" s="8"/>
      <c r="V3915" s="10"/>
      <c r="W3915"/>
      <c r="X3915"/>
      <c r="Z3915" s="8"/>
      <c r="AA3915" s="8"/>
      <c r="AF3915" s="17"/>
      <c r="AG3915" s="17"/>
      <c r="AH3915" s="8"/>
    </row>
    <row r="3916" spans="13:34" x14ac:dyDescent="0.3">
      <c r="M3916" s="12"/>
      <c r="N3916"/>
      <c r="P3916" s="9"/>
      <c r="Q3916" s="9"/>
      <c r="U3916" s="8"/>
      <c r="V3916" s="10"/>
      <c r="W3916"/>
      <c r="X3916"/>
      <c r="Z3916" s="8"/>
      <c r="AA3916" s="8"/>
      <c r="AF3916" s="17"/>
      <c r="AG3916" s="17"/>
      <c r="AH3916" s="8"/>
    </row>
    <row r="3917" spans="13:34" x14ac:dyDescent="0.3">
      <c r="M3917" s="12"/>
      <c r="N3917"/>
      <c r="P3917" s="9"/>
      <c r="Q3917" s="9"/>
      <c r="U3917" s="8"/>
      <c r="V3917" s="10"/>
      <c r="W3917"/>
      <c r="X3917"/>
      <c r="Z3917" s="8"/>
      <c r="AA3917" s="8"/>
      <c r="AF3917" s="17"/>
      <c r="AG3917" s="17"/>
      <c r="AH3917" s="8"/>
    </row>
    <row r="3918" spans="13:34" x14ac:dyDescent="0.3">
      <c r="M3918" s="12"/>
      <c r="N3918"/>
      <c r="P3918" s="9"/>
      <c r="Q3918" s="9"/>
      <c r="U3918" s="8"/>
      <c r="V3918" s="10"/>
      <c r="W3918"/>
      <c r="X3918"/>
      <c r="Z3918" s="8"/>
      <c r="AA3918" s="8"/>
      <c r="AF3918" s="17"/>
      <c r="AG3918" s="17"/>
      <c r="AH3918" s="8"/>
    </row>
    <row r="3919" spans="13:34" x14ac:dyDescent="0.3">
      <c r="M3919" s="12"/>
      <c r="N3919"/>
      <c r="P3919" s="9"/>
      <c r="Q3919" s="9"/>
      <c r="U3919" s="8"/>
      <c r="V3919" s="10"/>
      <c r="W3919"/>
      <c r="X3919"/>
      <c r="Z3919" s="8"/>
      <c r="AA3919" s="8"/>
      <c r="AF3919" s="17"/>
      <c r="AG3919" s="17"/>
      <c r="AH3919" s="8"/>
    </row>
    <row r="3920" spans="13:34" x14ac:dyDescent="0.3">
      <c r="M3920" s="12"/>
      <c r="N3920"/>
      <c r="P3920" s="9"/>
      <c r="Q3920" s="9"/>
      <c r="U3920" s="8"/>
      <c r="V3920" s="10"/>
      <c r="W3920"/>
      <c r="X3920"/>
      <c r="Z3920" s="8"/>
      <c r="AA3920" s="8"/>
      <c r="AF3920" s="17"/>
      <c r="AG3920" s="17"/>
      <c r="AH3920" s="8"/>
    </row>
    <row r="3921" spans="13:34" x14ac:dyDescent="0.3">
      <c r="M3921" s="12"/>
      <c r="N3921"/>
      <c r="P3921" s="9"/>
      <c r="Q3921" s="9"/>
      <c r="U3921" s="8"/>
      <c r="V3921" s="10"/>
      <c r="W3921"/>
      <c r="X3921"/>
      <c r="Z3921" s="8"/>
      <c r="AA3921" s="8"/>
      <c r="AF3921" s="17"/>
      <c r="AG3921" s="17"/>
      <c r="AH3921" s="8"/>
    </row>
    <row r="3922" spans="13:34" x14ac:dyDescent="0.3">
      <c r="M3922" s="12"/>
      <c r="N3922"/>
      <c r="P3922" s="9"/>
      <c r="Q3922" s="9"/>
      <c r="U3922" s="8"/>
      <c r="V3922" s="10"/>
      <c r="W3922"/>
      <c r="X3922"/>
      <c r="Z3922" s="8"/>
      <c r="AA3922" s="8"/>
      <c r="AF3922" s="17"/>
      <c r="AG3922" s="17"/>
      <c r="AH3922" s="8"/>
    </row>
    <row r="3923" spans="13:34" x14ac:dyDescent="0.3">
      <c r="M3923" s="12"/>
      <c r="N3923"/>
      <c r="P3923" s="9"/>
      <c r="Q3923" s="9"/>
      <c r="U3923" s="8"/>
      <c r="V3923" s="10"/>
      <c r="W3923"/>
      <c r="X3923"/>
      <c r="Z3923" s="8"/>
      <c r="AA3923" s="8"/>
      <c r="AF3923" s="17"/>
      <c r="AG3923" s="17"/>
      <c r="AH3923" s="8"/>
    </row>
    <row r="3924" spans="13:34" x14ac:dyDescent="0.3">
      <c r="M3924" s="12"/>
      <c r="N3924"/>
      <c r="P3924" s="9"/>
      <c r="Q3924" s="9"/>
      <c r="U3924" s="8"/>
      <c r="V3924" s="10"/>
      <c r="W3924"/>
      <c r="X3924"/>
      <c r="Z3924" s="8"/>
      <c r="AA3924" s="8"/>
      <c r="AF3924" s="17"/>
      <c r="AG3924" s="17"/>
      <c r="AH3924" s="8"/>
    </row>
    <row r="3925" spans="13:34" x14ac:dyDescent="0.3">
      <c r="M3925" s="12"/>
      <c r="N3925"/>
      <c r="P3925" s="9"/>
      <c r="Q3925" s="9"/>
      <c r="U3925" s="8"/>
      <c r="V3925" s="10"/>
      <c r="W3925"/>
      <c r="X3925"/>
      <c r="Z3925" s="8"/>
      <c r="AA3925" s="8"/>
      <c r="AF3925" s="17"/>
      <c r="AG3925" s="17"/>
      <c r="AH3925" s="8"/>
    </row>
    <row r="3926" spans="13:34" x14ac:dyDescent="0.3">
      <c r="M3926" s="12"/>
      <c r="N3926"/>
      <c r="P3926" s="9"/>
      <c r="Q3926" s="9"/>
      <c r="U3926" s="8"/>
      <c r="V3926" s="10"/>
      <c r="W3926"/>
      <c r="X3926"/>
      <c r="Z3926" s="8"/>
      <c r="AA3926" s="8"/>
      <c r="AF3926" s="17"/>
      <c r="AG3926" s="17"/>
      <c r="AH3926" s="8"/>
    </row>
    <row r="3927" spans="13:34" x14ac:dyDescent="0.3">
      <c r="M3927" s="12"/>
      <c r="N3927"/>
      <c r="P3927" s="9"/>
      <c r="Q3927" s="9"/>
      <c r="U3927" s="8"/>
      <c r="V3927" s="10"/>
      <c r="W3927"/>
      <c r="X3927"/>
      <c r="Z3927" s="8"/>
      <c r="AA3927" s="8"/>
      <c r="AF3927" s="17"/>
      <c r="AG3927" s="17"/>
      <c r="AH3927" s="8"/>
    </row>
    <row r="3928" spans="13:34" x14ac:dyDescent="0.3">
      <c r="M3928" s="12"/>
      <c r="N3928"/>
      <c r="P3928" s="9"/>
      <c r="Q3928" s="9"/>
      <c r="U3928" s="8"/>
      <c r="V3928" s="10"/>
      <c r="W3928"/>
      <c r="X3928"/>
      <c r="Z3928" s="8"/>
      <c r="AA3928" s="8"/>
      <c r="AF3928" s="17"/>
      <c r="AG3928" s="17"/>
      <c r="AH3928" s="8"/>
    </row>
    <row r="3929" spans="13:34" x14ac:dyDescent="0.3">
      <c r="M3929" s="12"/>
      <c r="N3929"/>
      <c r="P3929" s="9"/>
      <c r="Q3929" s="9"/>
      <c r="U3929" s="8"/>
      <c r="V3929" s="10"/>
      <c r="W3929"/>
      <c r="X3929"/>
      <c r="Z3929" s="8"/>
      <c r="AA3929" s="8"/>
      <c r="AF3929" s="17"/>
      <c r="AG3929" s="17"/>
      <c r="AH3929" s="8"/>
    </row>
    <row r="3930" spans="13:34" x14ac:dyDescent="0.3">
      <c r="M3930" s="12"/>
      <c r="N3930"/>
      <c r="P3930" s="9"/>
      <c r="Q3930" s="9"/>
      <c r="U3930" s="8"/>
      <c r="V3930" s="10"/>
      <c r="W3930"/>
      <c r="X3930"/>
      <c r="Z3930" s="8"/>
      <c r="AA3930" s="8"/>
      <c r="AF3930" s="17"/>
      <c r="AG3930" s="17"/>
      <c r="AH3930" s="8"/>
    </row>
    <row r="3931" spans="13:34" x14ac:dyDescent="0.3">
      <c r="M3931" s="12"/>
      <c r="N3931"/>
      <c r="P3931" s="9"/>
      <c r="Q3931" s="9"/>
      <c r="U3931" s="8"/>
      <c r="V3931" s="10"/>
      <c r="W3931"/>
      <c r="X3931"/>
      <c r="Z3931" s="8"/>
      <c r="AA3931" s="8"/>
      <c r="AF3931" s="17"/>
      <c r="AG3931" s="17"/>
      <c r="AH3931" s="8"/>
    </row>
    <row r="3932" spans="13:34" x14ac:dyDescent="0.3">
      <c r="M3932" s="12"/>
      <c r="N3932"/>
      <c r="P3932" s="9"/>
      <c r="Q3932" s="9"/>
      <c r="U3932" s="8"/>
      <c r="V3932" s="10"/>
      <c r="W3932"/>
      <c r="X3932"/>
      <c r="Z3932" s="8"/>
      <c r="AA3932" s="8"/>
      <c r="AF3932" s="17"/>
      <c r="AG3932" s="17"/>
      <c r="AH3932" s="8"/>
    </row>
    <row r="3933" spans="13:34" x14ac:dyDescent="0.3">
      <c r="M3933" s="12"/>
      <c r="N3933"/>
      <c r="P3933" s="9"/>
      <c r="Q3933" s="9"/>
      <c r="U3933" s="8"/>
      <c r="V3933" s="10"/>
      <c r="W3933"/>
      <c r="X3933"/>
      <c r="Z3933" s="8"/>
      <c r="AA3933" s="8"/>
      <c r="AF3933" s="17"/>
      <c r="AG3933" s="17"/>
      <c r="AH3933" s="8"/>
    </row>
    <row r="3934" spans="13:34" x14ac:dyDescent="0.3">
      <c r="M3934" s="12"/>
      <c r="N3934"/>
      <c r="P3934" s="9"/>
      <c r="Q3934" s="9"/>
      <c r="U3934" s="8"/>
      <c r="V3934" s="10"/>
      <c r="W3934"/>
      <c r="X3934"/>
      <c r="Z3934" s="8"/>
      <c r="AA3934" s="8"/>
      <c r="AF3934" s="17"/>
      <c r="AG3934" s="17"/>
      <c r="AH3934" s="8"/>
    </row>
    <row r="3935" spans="13:34" x14ac:dyDescent="0.3">
      <c r="M3935" s="12"/>
      <c r="N3935"/>
      <c r="P3935" s="9"/>
      <c r="Q3935" s="9"/>
      <c r="U3935" s="8"/>
      <c r="V3935" s="10"/>
      <c r="W3935"/>
      <c r="X3935"/>
      <c r="Z3935" s="8"/>
      <c r="AA3935" s="8"/>
      <c r="AF3935" s="17"/>
      <c r="AG3935" s="17"/>
      <c r="AH3935" s="8"/>
    </row>
    <row r="3936" spans="13:34" x14ac:dyDescent="0.3">
      <c r="M3936" s="12"/>
      <c r="N3936"/>
      <c r="P3936" s="9"/>
      <c r="Q3936" s="9"/>
      <c r="U3936" s="8"/>
      <c r="V3936" s="10"/>
      <c r="W3936"/>
      <c r="X3936"/>
      <c r="Z3936" s="8"/>
      <c r="AA3936" s="8"/>
      <c r="AF3936" s="17"/>
      <c r="AG3936" s="17"/>
      <c r="AH3936" s="8"/>
    </row>
    <row r="3937" spans="13:34" x14ac:dyDescent="0.3">
      <c r="M3937" s="12"/>
      <c r="N3937"/>
      <c r="P3937" s="9"/>
      <c r="Q3937" s="9"/>
      <c r="U3937" s="8"/>
      <c r="V3937" s="10"/>
      <c r="W3937"/>
      <c r="X3937"/>
      <c r="Z3937" s="8"/>
      <c r="AA3937" s="8"/>
      <c r="AF3937" s="17"/>
      <c r="AG3937" s="17"/>
      <c r="AH3937" s="8"/>
    </row>
    <row r="3938" spans="13:34" x14ac:dyDescent="0.3">
      <c r="M3938" s="12"/>
      <c r="N3938"/>
      <c r="P3938" s="9"/>
      <c r="Q3938" s="9"/>
      <c r="U3938" s="8"/>
      <c r="V3938" s="10"/>
      <c r="W3938"/>
      <c r="X3938"/>
      <c r="Z3938" s="8"/>
      <c r="AA3938" s="8"/>
      <c r="AF3938" s="17"/>
      <c r="AG3938" s="17"/>
      <c r="AH3938" s="8"/>
    </row>
    <row r="3939" spans="13:34" x14ac:dyDescent="0.3">
      <c r="M3939" s="12"/>
      <c r="N3939"/>
      <c r="P3939" s="9"/>
      <c r="Q3939" s="9"/>
      <c r="U3939" s="8"/>
      <c r="V3939" s="10"/>
      <c r="W3939"/>
      <c r="X3939"/>
      <c r="Z3939" s="8"/>
      <c r="AA3939" s="8"/>
      <c r="AF3939" s="17"/>
      <c r="AG3939" s="17"/>
      <c r="AH3939" s="8"/>
    </row>
    <row r="3940" spans="13:34" x14ac:dyDescent="0.3">
      <c r="M3940" s="12"/>
      <c r="N3940"/>
      <c r="P3940" s="9"/>
      <c r="Q3940" s="9"/>
      <c r="U3940" s="8"/>
      <c r="V3940" s="10"/>
      <c r="W3940"/>
      <c r="X3940"/>
      <c r="Z3940" s="8"/>
      <c r="AA3940" s="8"/>
      <c r="AF3940" s="17"/>
      <c r="AG3940" s="17"/>
      <c r="AH3940" s="8"/>
    </row>
    <row r="3941" spans="13:34" x14ac:dyDescent="0.3">
      <c r="M3941" s="12"/>
      <c r="N3941"/>
      <c r="P3941" s="9"/>
      <c r="Q3941" s="9"/>
      <c r="U3941" s="8"/>
      <c r="V3941" s="10"/>
      <c r="W3941"/>
      <c r="X3941"/>
      <c r="Z3941" s="8"/>
      <c r="AA3941" s="8"/>
      <c r="AF3941" s="17"/>
      <c r="AG3941" s="17"/>
      <c r="AH3941" s="8"/>
    </row>
    <row r="3942" spans="13:34" x14ac:dyDescent="0.3">
      <c r="M3942" s="12"/>
      <c r="N3942"/>
      <c r="P3942" s="9"/>
      <c r="Q3942" s="9"/>
      <c r="U3942" s="8"/>
      <c r="V3942" s="10"/>
      <c r="W3942"/>
      <c r="X3942"/>
      <c r="Z3942" s="8"/>
      <c r="AA3942" s="8"/>
      <c r="AF3942" s="17"/>
      <c r="AG3942" s="17"/>
      <c r="AH3942" s="8"/>
    </row>
    <row r="3943" spans="13:34" x14ac:dyDescent="0.3">
      <c r="M3943" s="12"/>
      <c r="N3943"/>
      <c r="P3943" s="9"/>
      <c r="Q3943" s="9"/>
      <c r="U3943" s="8"/>
      <c r="V3943" s="10"/>
      <c r="W3943"/>
      <c r="X3943"/>
      <c r="Z3943" s="8"/>
      <c r="AA3943" s="8"/>
      <c r="AF3943" s="17"/>
      <c r="AG3943" s="17"/>
      <c r="AH3943" s="8"/>
    </row>
    <row r="3944" spans="13:34" x14ac:dyDescent="0.3">
      <c r="M3944" s="12"/>
      <c r="N3944"/>
      <c r="P3944" s="9"/>
      <c r="Q3944" s="9"/>
      <c r="U3944" s="8"/>
      <c r="V3944" s="10"/>
      <c r="W3944"/>
      <c r="X3944"/>
      <c r="Z3944" s="8"/>
      <c r="AA3944" s="8"/>
      <c r="AF3944" s="17"/>
      <c r="AG3944" s="17"/>
      <c r="AH3944" s="8"/>
    </row>
    <row r="3945" spans="13:34" x14ac:dyDescent="0.3">
      <c r="M3945" s="12"/>
      <c r="N3945"/>
      <c r="P3945" s="9"/>
      <c r="Q3945" s="9"/>
      <c r="U3945" s="8"/>
      <c r="V3945" s="10"/>
      <c r="W3945"/>
      <c r="X3945"/>
      <c r="Z3945" s="8"/>
      <c r="AA3945" s="8"/>
      <c r="AF3945" s="17"/>
      <c r="AG3945" s="17"/>
      <c r="AH3945" s="8"/>
    </row>
    <row r="3946" spans="13:34" x14ac:dyDescent="0.3">
      <c r="M3946" s="12"/>
      <c r="N3946"/>
      <c r="P3946" s="9"/>
      <c r="Q3946" s="9"/>
      <c r="U3946" s="8"/>
      <c r="V3946" s="10"/>
      <c r="W3946"/>
      <c r="X3946"/>
      <c r="Z3946" s="8"/>
      <c r="AA3946" s="8"/>
      <c r="AF3946" s="17"/>
      <c r="AG3946" s="17"/>
      <c r="AH3946" s="8"/>
    </row>
    <row r="3947" spans="13:34" x14ac:dyDescent="0.3">
      <c r="M3947" s="12"/>
      <c r="N3947"/>
      <c r="P3947" s="9"/>
      <c r="Q3947" s="9"/>
      <c r="U3947" s="8"/>
      <c r="V3947" s="10"/>
      <c r="W3947"/>
      <c r="X3947"/>
      <c r="Z3947" s="8"/>
      <c r="AA3947" s="8"/>
      <c r="AF3947" s="17"/>
      <c r="AG3947" s="17"/>
      <c r="AH3947" s="8"/>
    </row>
    <row r="3948" spans="13:34" x14ac:dyDescent="0.3">
      <c r="M3948" s="12"/>
      <c r="N3948"/>
      <c r="P3948" s="9"/>
      <c r="Q3948" s="9"/>
      <c r="U3948" s="8"/>
      <c r="V3948" s="10"/>
      <c r="W3948"/>
      <c r="X3948"/>
      <c r="Z3948" s="8"/>
      <c r="AA3948" s="8"/>
      <c r="AF3948" s="17"/>
      <c r="AG3948" s="17"/>
      <c r="AH3948" s="8"/>
    </row>
    <row r="3949" spans="13:34" x14ac:dyDescent="0.3">
      <c r="M3949" s="12"/>
      <c r="N3949"/>
      <c r="P3949" s="9"/>
      <c r="Q3949" s="9"/>
      <c r="U3949" s="8"/>
      <c r="V3949" s="10"/>
      <c r="W3949"/>
      <c r="X3949"/>
      <c r="Z3949" s="8"/>
      <c r="AA3949" s="8"/>
      <c r="AF3949" s="17"/>
      <c r="AG3949" s="17"/>
      <c r="AH3949" s="8"/>
    </row>
    <row r="3950" spans="13:34" x14ac:dyDescent="0.3">
      <c r="M3950" s="12"/>
      <c r="N3950"/>
      <c r="P3950" s="9"/>
      <c r="Q3950" s="9"/>
      <c r="U3950" s="8"/>
      <c r="V3950" s="10"/>
      <c r="W3950"/>
      <c r="X3950"/>
      <c r="Z3950" s="8"/>
      <c r="AA3950" s="8"/>
      <c r="AF3950" s="17"/>
      <c r="AG3950" s="17"/>
      <c r="AH3950" s="8"/>
    </row>
    <row r="3951" spans="13:34" x14ac:dyDescent="0.3">
      <c r="M3951" s="12"/>
      <c r="N3951"/>
      <c r="P3951" s="9"/>
      <c r="Q3951" s="9"/>
      <c r="U3951" s="8"/>
      <c r="V3951" s="10"/>
      <c r="W3951"/>
      <c r="X3951"/>
      <c r="Z3951" s="8"/>
      <c r="AA3951" s="8"/>
      <c r="AF3951" s="17"/>
      <c r="AG3951" s="17"/>
      <c r="AH3951" s="8"/>
    </row>
    <row r="3952" spans="13:34" x14ac:dyDescent="0.3">
      <c r="M3952" s="12"/>
      <c r="N3952"/>
      <c r="P3952" s="9"/>
      <c r="Q3952" s="9"/>
      <c r="U3952" s="8"/>
      <c r="V3952" s="10"/>
      <c r="W3952"/>
      <c r="X3952"/>
      <c r="Z3952" s="8"/>
      <c r="AA3952" s="8"/>
      <c r="AF3952" s="17"/>
      <c r="AG3952" s="17"/>
      <c r="AH3952" s="8"/>
    </row>
    <row r="3953" spans="13:34" x14ac:dyDescent="0.3">
      <c r="M3953" s="12"/>
      <c r="N3953"/>
      <c r="P3953" s="9"/>
      <c r="Q3953" s="9"/>
      <c r="U3953" s="8"/>
      <c r="V3953" s="10"/>
      <c r="W3953"/>
      <c r="X3953"/>
      <c r="Z3953" s="8"/>
      <c r="AA3953" s="8"/>
      <c r="AF3953" s="17"/>
      <c r="AG3953" s="17"/>
      <c r="AH3953" s="8"/>
    </row>
    <row r="3954" spans="13:34" x14ac:dyDescent="0.3">
      <c r="M3954" s="12"/>
      <c r="N3954"/>
      <c r="P3954" s="9"/>
      <c r="Q3954" s="9"/>
      <c r="U3954" s="8"/>
      <c r="V3954" s="10"/>
      <c r="W3954"/>
      <c r="X3954"/>
      <c r="Z3954" s="8"/>
      <c r="AA3954" s="8"/>
      <c r="AF3954" s="17"/>
      <c r="AG3954" s="17"/>
      <c r="AH3954" s="8"/>
    </row>
    <row r="3955" spans="13:34" x14ac:dyDescent="0.3">
      <c r="M3955" s="12"/>
      <c r="N3955"/>
      <c r="P3955" s="9"/>
      <c r="Q3955" s="9"/>
      <c r="U3955" s="8"/>
      <c r="V3955" s="10"/>
      <c r="W3955"/>
      <c r="X3955"/>
      <c r="Z3955" s="8"/>
      <c r="AA3955" s="8"/>
      <c r="AF3955" s="17"/>
      <c r="AG3955" s="17"/>
      <c r="AH3955" s="8"/>
    </row>
    <row r="3956" spans="13:34" x14ac:dyDescent="0.3">
      <c r="M3956" s="12"/>
      <c r="N3956"/>
      <c r="P3956" s="9"/>
      <c r="Q3956" s="9"/>
      <c r="U3956" s="8"/>
      <c r="V3956" s="10"/>
      <c r="W3956"/>
      <c r="X3956"/>
      <c r="Z3956" s="8"/>
      <c r="AA3956" s="8"/>
      <c r="AF3956" s="17"/>
      <c r="AG3956" s="17"/>
      <c r="AH3956" s="8"/>
    </row>
    <row r="3957" spans="13:34" x14ac:dyDescent="0.3">
      <c r="M3957" s="12"/>
      <c r="N3957"/>
      <c r="P3957" s="9"/>
      <c r="Q3957" s="9"/>
      <c r="U3957" s="8"/>
      <c r="V3957" s="10"/>
      <c r="W3957"/>
      <c r="X3957"/>
      <c r="Z3957" s="8"/>
      <c r="AA3957" s="8"/>
      <c r="AF3957" s="17"/>
      <c r="AG3957" s="17"/>
      <c r="AH3957" s="8"/>
    </row>
    <row r="3958" spans="13:34" x14ac:dyDescent="0.3">
      <c r="M3958" s="12"/>
      <c r="N3958"/>
      <c r="P3958" s="9"/>
      <c r="Q3958" s="9"/>
      <c r="U3958" s="8"/>
      <c r="V3958" s="10"/>
      <c r="W3958"/>
      <c r="X3958"/>
      <c r="Z3958" s="8"/>
      <c r="AA3958" s="8"/>
      <c r="AF3958" s="17"/>
      <c r="AG3958" s="17"/>
      <c r="AH3958" s="8"/>
    </row>
    <row r="3959" spans="13:34" x14ac:dyDescent="0.3">
      <c r="M3959" s="12"/>
      <c r="N3959"/>
      <c r="P3959" s="9"/>
      <c r="Q3959" s="9"/>
      <c r="U3959" s="8"/>
      <c r="V3959" s="10"/>
      <c r="W3959"/>
      <c r="X3959"/>
      <c r="Z3959" s="8"/>
      <c r="AA3959" s="8"/>
      <c r="AF3959" s="17"/>
      <c r="AG3959" s="17"/>
      <c r="AH3959" s="8"/>
    </row>
    <row r="3960" spans="13:34" x14ac:dyDescent="0.3">
      <c r="M3960" s="12"/>
      <c r="N3960"/>
      <c r="P3960" s="9"/>
      <c r="Q3960" s="9"/>
      <c r="U3960" s="8"/>
      <c r="V3960" s="10"/>
      <c r="W3960"/>
      <c r="X3960"/>
      <c r="Z3960" s="8"/>
      <c r="AA3960" s="8"/>
      <c r="AF3960" s="17"/>
      <c r="AG3960" s="17"/>
      <c r="AH3960" s="8"/>
    </row>
    <row r="3961" spans="13:34" x14ac:dyDescent="0.3">
      <c r="M3961" s="12"/>
      <c r="N3961"/>
      <c r="P3961" s="9"/>
      <c r="Q3961" s="9"/>
      <c r="U3961" s="8"/>
      <c r="V3961" s="10"/>
      <c r="W3961"/>
      <c r="X3961"/>
      <c r="Z3961" s="8"/>
      <c r="AA3961" s="8"/>
      <c r="AF3961" s="17"/>
      <c r="AG3961" s="17"/>
      <c r="AH3961" s="8"/>
    </row>
    <row r="3962" spans="13:34" x14ac:dyDescent="0.3">
      <c r="M3962" s="12"/>
      <c r="N3962"/>
      <c r="P3962" s="9"/>
      <c r="Q3962" s="9"/>
      <c r="U3962" s="8"/>
      <c r="V3962" s="10"/>
      <c r="W3962"/>
      <c r="X3962"/>
      <c r="Z3962" s="8"/>
      <c r="AA3962" s="8"/>
      <c r="AF3962" s="17"/>
      <c r="AG3962" s="17"/>
      <c r="AH3962" s="8"/>
    </row>
    <row r="3963" spans="13:34" x14ac:dyDescent="0.3">
      <c r="M3963" s="12"/>
      <c r="N3963"/>
      <c r="P3963" s="9"/>
      <c r="Q3963" s="9"/>
      <c r="U3963" s="8"/>
      <c r="V3963" s="10"/>
      <c r="W3963"/>
      <c r="X3963"/>
      <c r="Z3963" s="8"/>
      <c r="AA3963" s="8"/>
      <c r="AF3963" s="17"/>
      <c r="AG3963" s="17"/>
      <c r="AH3963" s="8"/>
    </row>
    <row r="3964" spans="13:34" x14ac:dyDescent="0.3">
      <c r="M3964" s="12"/>
      <c r="N3964"/>
      <c r="P3964" s="9"/>
      <c r="Q3964" s="9"/>
      <c r="U3964" s="8"/>
      <c r="V3964" s="10"/>
      <c r="W3964"/>
      <c r="X3964"/>
      <c r="Z3964" s="8"/>
      <c r="AA3964" s="8"/>
      <c r="AF3964" s="17"/>
      <c r="AG3964" s="17"/>
      <c r="AH3964" s="8"/>
    </row>
    <row r="3965" spans="13:34" x14ac:dyDescent="0.3">
      <c r="M3965" s="12"/>
      <c r="N3965"/>
      <c r="P3965" s="9"/>
      <c r="Q3965" s="9"/>
      <c r="U3965" s="8"/>
      <c r="V3965" s="10"/>
      <c r="W3965"/>
      <c r="X3965"/>
      <c r="Z3965" s="8"/>
      <c r="AA3965" s="8"/>
      <c r="AF3965" s="17"/>
      <c r="AG3965" s="17"/>
      <c r="AH3965" s="8"/>
    </row>
    <row r="3966" spans="13:34" x14ac:dyDescent="0.3">
      <c r="M3966" s="12"/>
      <c r="N3966"/>
      <c r="P3966" s="9"/>
      <c r="Q3966" s="9"/>
      <c r="U3966" s="8"/>
      <c r="V3966" s="10"/>
      <c r="W3966"/>
      <c r="X3966"/>
      <c r="Z3966" s="8"/>
      <c r="AA3966" s="8"/>
      <c r="AF3966" s="17"/>
      <c r="AG3966" s="17"/>
      <c r="AH3966" s="8"/>
    </row>
    <row r="3967" spans="13:34" x14ac:dyDescent="0.3">
      <c r="M3967" s="12"/>
      <c r="N3967"/>
      <c r="P3967" s="9"/>
      <c r="Q3967" s="9"/>
      <c r="U3967" s="8"/>
      <c r="V3967" s="10"/>
      <c r="W3967"/>
      <c r="X3967"/>
      <c r="Z3967" s="8"/>
      <c r="AA3967" s="8"/>
      <c r="AF3967" s="17"/>
      <c r="AG3967" s="17"/>
      <c r="AH3967" s="8"/>
    </row>
    <row r="3968" spans="13:34" x14ac:dyDescent="0.3">
      <c r="M3968" s="12"/>
      <c r="N3968"/>
      <c r="P3968" s="9"/>
      <c r="Q3968" s="9"/>
      <c r="U3968" s="8"/>
      <c r="V3968" s="10"/>
      <c r="W3968"/>
      <c r="X3968"/>
      <c r="Z3968" s="8"/>
      <c r="AA3968" s="8"/>
      <c r="AF3968" s="17"/>
      <c r="AG3968" s="17"/>
      <c r="AH3968" s="8"/>
    </row>
    <row r="3969" spans="13:34" x14ac:dyDescent="0.3">
      <c r="M3969" s="12"/>
      <c r="N3969"/>
      <c r="P3969" s="9"/>
      <c r="Q3969" s="9"/>
      <c r="U3969" s="8"/>
      <c r="V3969" s="10"/>
      <c r="W3969"/>
      <c r="X3969"/>
      <c r="Z3969" s="8"/>
      <c r="AA3969" s="8"/>
      <c r="AF3969" s="17"/>
      <c r="AG3969" s="17"/>
      <c r="AH3969" s="8"/>
    </row>
    <row r="3970" spans="13:34" x14ac:dyDescent="0.3">
      <c r="M3970" s="12"/>
      <c r="N3970"/>
      <c r="P3970" s="9"/>
      <c r="Q3970" s="9"/>
      <c r="U3970" s="8"/>
      <c r="V3970" s="10"/>
      <c r="W3970"/>
      <c r="X3970"/>
      <c r="Z3970" s="8"/>
      <c r="AA3970" s="8"/>
      <c r="AF3970" s="17"/>
      <c r="AG3970" s="17"/>
      <c r="AH3970" s="8"/>
    </row>
    <row r="3971" spans="13:34" x14ac:dyDescent="0.3">
      <c r="M3971" s="12"/>
      <c r="N3971"/>
      <c r="P3971" s="9"/>
      <c r="Q3971" s="9"/>
      <c r="U3971" s="8"/>
      <c r="V3971" s="10"/>
      <c r="W3971"/>
      <c r="X3971"/>
      <c r="Z3971" s="8"/>
      <c r="AA3971" s="8"/>
      <c r="AF3971" s="17"/>
      <c r="AG3971" s="17"/>
      <c r="AH3971" s="8"/>
    </row>
    <row r="3972" spans="13:34" x14ac:dyDescent="0.3">
      <c r="M3972" s="12"/>
      <c r="N3972"/>
      <c r="P3972" s="9"/>
      <c r="Q3972" s="9"/>
      <c r="U3972" s="8"/>
      <c r="V3972" s="10"/>
      <c r="W3972"/>
      <c r="X3972"/>
      <c r="Z3972" s="8"/>
      <c r="AA3972" s="8"/>
      <c r="AF3972" s="17"/>
      <c r="AG3972" s="17"/>
      <c r="AH3972" s="8"/>
    </row>
    <row r="3973" spans="13:34" x14ac:dyDescent="0.3">
      <c r="M3973" s="12"/>
      <c r="N3973"/>
      <c r="P3973" s="9"/>
      <c r="Q3973" s="9"/>
      <c r="U3973" s="8"/>
      <c r="V3973" s="10"/>
      <c r="W3973"/>
      <c r="X3973"/>
      <c r="Z3973" s="8"/>
      <c r="AA3973" s="8"/>
      <c r="AF3973" s="17"/>
      <c r="AG3973" s="17"/>
      <c r="AH3973" s="8"/>
    </row>
    <row r="3974" spans="13:34" x14ac:dyDescent="0.3">
      <c r="M3974" s="12"/>
      <c r="N3974"/>
      <c r="P3974" s="9"/>
      <c r="Q3974" s="9"/>
      <c r="U3974" s="8"/>
      <c r="V3974" s="10"/>
      <c r="W3974"/>
      <c r="X3974"/>
      <c r="Z3974" s="8"/>
      <c r="AA3974" s="8"/>
      <c r="AF3974" s="17"/>
      <c r="AG3974" s="17"/>
      <c r="AH3974" s="8"/>
    </row>
    <row r="3975" spans="13:34" x14ac:dyDescent="0.3">
      <c r="M3975" s="12"/>
      <c r="N3975"/>
      <c r="P3975" s="9"/>
      <c r="Q3975" s="9"/>
      <c r="U3975" s="8"/>
      <c r="V3975" s="10"/>
      <c r="W3975"/>
      <c r="X3975"/>
      <c r="Z3975" s="8"/>
      <c r="AA3975" s="8"/>
      <c r="AF3975" s="17"/>
      <c r="AG3975" s="17"/>
      <c r="AH3975" s="8"/>
    </row>
    <row r="3976" spans="13:34" x14ac:dyDescent="0.3">
      <c r="M3976" s="12"/>
      <c r="N3976"/>
      <c r="P3976" s="9"/>
      <c r="Q3976" s="9"/>
      <c r="U3976" s="8"/>
      <c r="V3976" s="10"/>
      <c r="W3976"/>
      <c r="X3976"/>
      <c r="Z3976" s="8"/>
      <c r="AA3976" s="8"/>
      <c r="AF3976" s="17"/>
      <c r="AG3976" s="17"/>
      <c r="AH3976" s="8"/>
    </row>
    <row r="3977" spans="13:34" x14ac:dyDescent="0.3">
      <c r="M3977" s="12"/>
      <c r="N3977"/>
      <c r="P3977" s="9"/>
      <c r="Q3977" s="9"/>
      <c r="U3977" s="8"/>
      <c r="V3977" s="10"/>
      <c r="W3977"/>
      <c r="X3977"/>
      <c r="Z3977" s="8"/>
      <c r="AA3977" s="8"/>
      <c r="AF3977" s="17"/>
      <c r="AG3977" s="17"/>
      <c r="AH3977" s="8"/>
    </row>
    <row r="3978" spans="13:34" x14ac:dyDescent="0.3">
      <c r="M3978" s="12"/>
      <c r="N3978"/>
      <c r="P3978" s="9"/>
      <c r="Q3978" s="9"/>
      <c r="U3978" s="8"/>
      <c r="V3978" s="10"/>
      <c r="W3978"/>
      <c r="X3978"/>
      <c r="Z3978" s="8"/>
      <c r="AA3978" s="8"/>
      <c r="AF3978" s="17"/>
      <c r="AG3978" s="17"/>
      <c r="AH3978" s="8"/>
    </row>
    <row r="3979" spans="13:34" x14ac:dyDescent="0.3">
      <c r="M3979" s="12"/>
      <c r="N3979"/>
      <c r="P3979" s="9"/>
      <c r="Q3979" s="9"/>
      <c r="U3979" s="8"/>
      <c r="V3979" s="10"/>
      <c r="W3979"/>
      <c r="X3979"/>
      <c r="Z3979" s="8"/>
      <c r="AA3979" s="8"/>
      <c r="AF3979" s="17"/>
      <c r="AG3979" s="17"/>
      <c r="AH3979" s="8"/>
    </row>
    <row r="3980" spans="13:34" x14ac:dyDescent="0.3">
      <c r="M3980" s="12"/>
      <c r="N3980"/>
      <c r="P3980" s="9"/>
      <c r="Q3980" s="9"/>
      <c r="U3980" s="8"/>
      <c r="V3980" s="10"/>
      <c r="W3980"/>
      <c r="X3980"/>
      <c r="Z3980" s="8"/>
      <c r="AA3980" s="8"/>
      <c r="AF3980" s="17"/>
      <c r="AG3980" s="17"/>
      <c r="AH3980" s="8"/>
    </row>
    <row r="3981" spans="13:34" x14ac:dyDescent="0.3">
      <c r="M3981" s="12"/>
      <c r="N3981"/>
      <c r="P3981" s="9"/>
      <c r="Q3981" s="9"/>
      <c r="U3981" s="8"/>
      <c r="V3981" s="10"/>
      <c r="W3981"/>
      <c r="X3981"/>
      <c r="Z3981" s="8"/>
      <c r="AA3981" s="8"/>
      <c r="AF3981" s="17"/>
      <c r="AG3981" s="17"/>
      <c r="AH3981" s="8"/>
    </row>
    <row r="3982" spans="13:34" x14ac:dyDescent="0.3">
      <c r="M3982" s="12"/>
      <c r="N3982"/>
      <c r="P3982" s="9"/>
      <c r="Q3982" s="9"/>
      <c r="U3982" s="8"/>
      <c r="V3982" s="10"/>
      <c r="W3982"/>
      <c r="X3982"/>
      <c r="Z3982" s="8"/>
      <c r="AA3982" s="8"/>
      <c r="AF3982" s="17"/>
      <c r="AG3982" s="17"/>
      <c r="AH3982" s="8"/>
    </row>
    <row r="3983" spans="13:34" x14ac:dyDescent="0.3">
      <c r="M3983" s="12"/>
      <c r="N3983"/>
      <c r="P3983" s="9"/>
      <c r="Q3983" s="9"/>
      <c r="U3983" s="8"/>
      <c r="V3983" s="10"/>
      <c r="W3983"/>
      <c r="X3983"/>
      <c r="Z3983" s="8"/>
      <c r="AA3983" s="8"/>
      <c r="AF3983" s="17"/>
      <c r="AG3983" s="17"/>
      <c r="AH3983" s="8"/>
    </row>
    <row r="3984" spans="13:34" x14ac:dyDescent="0.3">
      <c r="M3984" s="12"/>
      <c r="N3984"/>
      <c r="P3984" s="9"/>
      <c r="Q3984" s="9"/>
      <c r="U3984" s="8"/>
      <c r="V3984" s="10"/>
      <c r="W3984"/>
      <c r="X3984"/>
      <c r="Z3984" s="8"/>
      <c r="AA3984" s="8"/>
      <c r="AF3984" s="17"/>
      <c r="AG3984" s="17"/>
      <c r="AH3984" s="8"/>
    </row>
    <row r="3985" spans="13:34" x14ac:dyDescent="0.3">
      <c r="M3985" s="12"/>
      <c r="N3985"/>
      <c r="P3985" s="9"/>
      <c r="Q3985" s="9"/>
      <c r="U3985" s="8"/>
      <c r="V3985" s="10"/>
      <c r="W3985"/>
      <c r="X3985"/>
      <c r="Z3985" s="8"/>
      <c r="AA3985" s="8"/>
      <c r="AF3985" s="17"/>
      <c r="AG3985" s="17"/>
      <c r="AH3985" s="8"/>
    </row>
    <row r="3986" spans="13:34" x14ac:dyDescent="0.3">
      <c r="M3986" s="12"/>
      <c r="N3986"/>
      <c r="P3986" s="9"/>
      <c r="Q3986" s="9"/>
      <c r="U3986" s="8"/>
      <c r="V3986" s="10"/>
      <c r="W3986"/>
      <c r="X3986"/>
      <c r="Z3986" s="8"/>
      <c r="AA3986" s="8"/>
      <c r="AF3986" s="17"/>
      <c r="AG3986" s="17"/>
      <c r="AH3986" s="8"/>
    </row>
    <row r="3987" spans="13:34" x14ac:dyDescent="0.3">
      <c r="M3987" s="12"/>
      <c r="N3987"/>
      <c r="P3987" s="9"/>
      <c r="Q3987" s="9"/>
      <c r="U3987" s="8"/>
      <c r="V3987" s="10"/>
      <c r="W3987"/>
      <c r="X3987"/>
      <c r="Z3987" s="8"/>
      <c r="AA3987" s="8"/>
      <c r="AF3987" s="17"/>
      <c r="AG3987" s="17"/>
      <c r="AH3987" s="8"/>
    </row>
    <row r="3988" spans="13:34" x14ac:dyDescent="0.3">
      <c r="M3988" s="12"/>
      <c r="N3988"/>
      <c r="P3988" s="9"/>
      <c r="Q3988" s="9"/>
      <c r="U3988" s="8"/>
      <c r="V3988" s="10"/>
      <c r="W3988"/>
      <c r="X3988"/>
      <c r="Z3988" s="8"/>
      <c r="AA3988" s="8"/>
      <c r="AF3988" s="17"/>
      <c r="AG3988" s="17"/>
      <c r="AH3988" s="8"/>
    </row>
    <row r="3989" spans="13:34" x14ac:dyDescent="0.3">
      <c r="M3989" s="12"/>
      <c r="N3989"/>
      <c r="P3989" s="9"/>
      <c r="Q3989" s="9"/>
      <c r="U3989" s="8"/>
      <c r="V3989" s="10"/>
      <c r="W3989"/>
      <c r="X3989"/>
      <c r="Z3989" s="8"/>
      <c r="AA3989" s="8"/>
      <c r="AF3989" s="17"/>
      <c r="AG3989" s="17"/>
      <c r="AH3989" s="8"/>
    </row>
    <row r="3990" spans="13:34" x14ac:dyDescent="0.3">
      <c r="M3990" s="12"/>
      <c r="N3990"/>
      <c r="P3990" s="9"/>
      <c r="Q3990" s="9"/>
      <c r="U3990" s="8"/>
      <c r="V3990" s="10"/>
      <c r="W3990"/>
      <c r="X3990"/>
      <c r="Z3990" s="8"/>
      <c r="AA3990" s="8"/>
      <c r="AF3990" s="17"/>
      <c r="AG3990" s="17"/>
      <c r="AH3990" s="8"/>
    </row>
    <row r="3991" spans="13:34" x14ac:dyDescent="0.3">
      <c r="M3991" s="12"/>
      <c r="N3991"/>
      <c r="P3991" s="9"/>
      <c r="Q3991" s="9"/>
      <c r="U3991" s="8"/>
      <c r="V3991" s="10"/>
      <c r="W3991"/>
      <c r="X3991"/>
      <c r="Z3991" s="8"/>
      <c r="AA3991" s="8"/>
      <c r="AF3991" s="17"/>
      <c r="AG3991" s="17"/>
      <c r="AH3991" s="8"/>
    </row>
    <row r="3992" spans="13:34" x14ac:dyDescent="0.3">
      <c r="M3992" s="12"/>
      <c r="N3992"/>
      <c r="P3992" s="9"/>
      <c r="Q3992" s="9"/>
      <c r="U3992" s="8"/>
      <c r="V3992" s="10"/>
      <c r="W3992"/>
      <c r="X3992"/>
      <c r="Z3992" s="8"/>
      <c r="AA3992" s="8"/>
      <c r="AF3992" s="17"/>
      <c r="AG3992" s="17"/>
      <c r="AH3992" s="8"/>
    </row>
    <row r="3993" spans="13:34" x14ac:dyDescent="0.3">
      <c r="M3993" s="12"/>
      <c r="N3993"/>
      <c r="P3993" s="9"/>
      <c r="Q3993" s="9"/>
      <c r="U3993" s="8"/>
      <c r="V3993" s="10"/>
      <c r="W3993"/>
      <c r="X3993"/>
      <c r="Z3993" s="8"/>
      <c r="AA3993" s="8"/>
      <c r="AF3993" s="17"/>
      <c r="AG3993" s="17"/>
      <c r="AH3993" s="8"/>
    </row>
    <row r="3994" spans="13:34" x14ac:dyDescent="0.3">
      <c r="M3994" s="12"/>
      <c r="N3994"/>
      <c r="P3994" s="9"/>
      <c r="Q3994" s="9"/>
      <c r="U3994" s="8"/>
      <c r="V3994" s="10"/>
      <c r="W3994"/>
      <c r="X3994"/>
      <c r="Z3994" s="8"/>
      <c r="AA3994" s="8"/>
      <c r="AF3994" s="17"/>
      <c r="AG3994" s="17"/>
      <c r="AH3994" s="8"/>
    </row>
    <row r="3995" spans="13:34" x14ac:dyDescent="0.3">
      <c r="M3995" s="12"/>
      <c r="N3995"/>
      <c r="P3995" s="9"/>
      <c r="Q3995" s="9"/>
      <c r="U3995" s="8"/>
      <c r="V3995" s="10"/>
      <c r="W3995"/>
      <c r="X3995"/>
      <c r="Z3995" s="8"/>
      <c r="AA3995" s="8"/>
      <c r="AF3995" s="17"/>
      <c r="AG3995" s="17"/>
      <c r="AH3995" s="8"/>
    </row>
    <row r="3996" spans="13:34" x14ac:dyDescent="0.3">
      <c r="M3996" s="12"/>
      <c r="N3996"/>
      <c r="P3996" s="9"/>
      <c r="Q3996" s="9"/>
      <c r="U3996" s="8"/>
      <c r="V3996" s="10"/>
      <c r="W3996"/>
      <c r="X3996"/>
      <c r="Z3996" s="8"/>
      <c r="AA3996" s="8"/>
      <c r="AF3996" s="17"/>
      <c r="AG3996" s="17"/>
      <c r="AH3996" s="8"/>
    </row>
    <row r="3997" spans="13:34" x14ac:dyDescent="0.3">
      <c r="M3997" s="12"/>
      <c r="N3997"/>
      <c r="P3997" s="9"/>
      <c r="Q3997" s="9"/>
      <c r="U3997" s="8"/>
      <c r="V3997" s="10"/>
      <c r="W3997"/>
      <c r="X3997"/>
      <c r="Z3997" s="8"/>
      <c r="AA3997" s="8"/>
      <c r="AF3997" s="17"/>
      <c r="AG3997" s="17"/>
      <c r="AH3997" s="8"/>
    </row>
    <row r="3998" spans="13:34" x14ac:dyDescent="0.3">
      <c r="M3998" s="12"/>
      <c r="N3998"/>
      <c r="P3998" s="9"/>
      <c r="Q3998" s="9"/>
      <c r="U3998" s="8"/>
      <c r="V3998" s="10"/>
      <c r="W3998"/>
      <c r="X3998"/>
      <c r="Z3998" s="8"/>
      <c r="AA3998" s="8"/>
      <c r="AF3998" s="17"/>
      <c r="AG3998" s="17"/>
      <c r="AH3998" s="8"/>
    </row>
    <row r="3999" spans="13:34" x14ac:dyDescent="0.3">
      <c r="M3999" s="12"/>
      <c r="N3999"/>
      <c r="P3999" s="9"/>
      <c r="Q3999" s="9"/>
      <c r="U3999" s="8"/>
      <c r="V3999" s="10"/>
      <c r="W3999"/>
      <c r="X3999"/>
      <c r="Z3999" s="8"/>
      <c r="AA3999" s="8"/>
      <c r="AF3999" s="17"/>
      <c r="AG3999" s="17"/>
      <c r="AH3999" s="8"/>
    </row>
    <row r="4000" spans="13:34" x14ac:dyDescent="0.3">
      <c r="M4000" s="12"/>
      <c r="N4000"/>
      <c r="P4000" s="9"/>
      <c r="Q4000" s="9"/>
      <c r="U4000" s="8"/>
      <c r="V4000" s="10"/>
      <c r="W4000"/>
      <c r="X4000"/>
      <c r="Z4000" s="8"/>
      <c r="AA4000" s="8"/>
      <c r="AF4000" s="17"/>
      <c r="AG4000" s="17"/>
      <c r="AH4000" s="8"/>
    </row>
    <row r="4001" spans="13:34" x14ac:dyDescent="0.3">
      <c r="M4001" s="12"/>
      <c r="N4001"/>
      <c r="P4001" s="9"/>
      <c r="Q4001" s="9"/>
      <c r="U4001" s="8"/>
      <c r="V4001" s="10"/>
      <c r="W4001"/>
      <c r="X4001"/>
      <c r="Z4001" s="8"/>
      <c r="AA4001" s="8"/>
      <c r="AF4001" s="17"/>
      <c r="AG4001" s="17"/>
      <c r="AH4001" s="8"/>
    </row>
    <row r="4002" spans="13:34" x14ac:dyDescent="0.3">
      <c r="M4002" s="12"/>
      <c r="N4002"/>
      <c r="P4002" s="9"/>
      <c r="Q4002" s="9"/>
      <c r="U4002" s="8"/>
      <c r="V4002" s="10"/>
      <c r="W4002"/>
      <c r="X4002"/>
      <c r="Z4002" s="8"/>
      <c r="AA4002" s="8"/>
      <c r="AF4002" s="17"/>
      <c r="AG4002" s="17"/>
      <c r="AH4002" s="8"/>
    </row>
    <row r="4003" spans="13:34" x14ac:dyDescent="0.3">
      <c r="M4003" s="12"/>
      <c r="N4003"/>
      <c r="P4003" s="9"/>
      <c r="Q4003" s="9"/>
      <c r="U4003" s="8"/>
      <c r="V4003" s="10"/>
      <c r="W4003"/>
      <c r="X4003"/>
      <c r="Z4003" s="8"/>
      <c r="AA4003" s="8"/>
      <c r="AF4003" s="17"/>
      <c r="AG4003" s="17"/>
      <c r="AH4003" s="8"/>
    </row>
    <row r="4004" spans="13:34" x14ac:dyDescent="0.3">
      <c r="M4004" s="12"/>
      <c r="N4004"/>
      <c r="P4004" s="9"/>
      <c r="Q4004" s="9"/>
      <c r="U4004" s="8"/>
      <c r="V4004" s="10"/>
      <c r="W4004"/>
      <c r="X4004"/>
      <c r="Z4004" s="8"/>
      <c r="AA4004" s="8"/>
      <c r="AF4004" s="17"/>
      <c r="AG4004" s="17"/>
      <c r="AH4004" s="8"/>
    </row>
    <row r="4005" spans="13:34" x14ac:dyDescent="0.3">
      <c r="M4005" s="12"/>
      <c r="N4005"/>
      <c r="P4005" s="9"/>
      <c r="Q4005" s="9"/>
      <c r="U4005" s="8"/>
      <c r="V4005" s="10"/>
      <c r="W4005"/>
      <c r="X4005"/>
      <c r="Z4005" s="8"/>
      <c r="AA4005" s="8"/>
      <c r="AF4005" s="17"/>
      <c r="AG4005" s="17"/>
      <c r="AH4005" s="8"/>
    </row>
    <row r="4006" spans="13:34" x14ac:dyDescent="0.3">
      <c r="M4006" s="12"/>
      <c r="N4006"/>
      <c r="P4006" s="9"/>
      <c r="Q4006" s="9"/>
      <c r="U4006" s="8"/>
      <c r="V4006" s="10"/>
      <c r="W4006"/>
      <c r="X4006"/>
      <c r="Z4006" s="8"/>
      <c r="AA4006" s="8"/>
      <c r="AF4006" s="17"/>
      <c r="AG4006" s="17"/>
      <c r="AH4006" s="8"/>
    </row>
    <row r="4007" spans="13:34" x14ac:dyDescent="0.3">
      <c r="M4007" s="12"/>
      <c r="N4007"/>
      <c r="P4007" s="9"/>
      <c r="Q4007" s="9"/>
      <c r="U4007" s="8"/>
      <c r="V4007" s="10"/>
      <c r="W4007"/>
      <c r="X4007"/>
      <c r="Z4007" s="8"/>
      <c r="AA4007" s="8"/>
      <c r="AF4007" s="17"/>
      <c r="AG4007" s="17"/>
      <c r="AH4007" s="8"/>
    </row>
    <row r="4008" spans="13:34" x14ac:dyDescent="0.3">
      <c r="M4008" s="12"/>
      <c r="N4008"/>
      <c r="P4008" s="9"/>
      <c r="Q4008" s="9"/>
      <c r="U4008" s="8"/>
      <c r="V4008" s="10"/>
      <c r="W4008"/>
      <c r="X4008"/>
      <c r="Z4008" s="8"/>
      <c r="AA4008" s="8"/>
      <c r="AF4008" s="17"/>
      <c r="AG4008" s="17"/>
      <c r="AH4008" s="8"/>
    </row>
    <row r="4009" spans="13:34" x14ac:dyDescent="0.3">
      <c r="M4009" s="12"/>
      <c r="N4009"/>
      <c r="P4009" s="9"/>
      <c r="Q4009" s="9"/>
      <c r="U4009" s="8"/>
      <c r="V4009" s="10"/>
      <c r="W4009"/>
      <c r="X4009"/>
      <c r="Z4009" s="8"/>
      <c r="AA4009" s="8"/>
      <c r="AF4009" s="17"/>
      <c r="AG4009" s="17"/>
      <c r="AH4009" s="8"/>
    </row>
    <row r="4010" spans="13:34" x14ac:dyDescent="0.3">
      <c r="M4010" s="12"/>
      <c r="N4010"/>
      <c r="P4010" s="9"/>
      <c r="Q4010" s="9"/>
      <c r="U4010" s="8"/>
      <c r="V4010" s="10"/>
      <c r="W4010"/>
      <c r="X4010"/>
      <c r="Z4010" s="8"/>
      <c r="AA4010" s="8"/>
      <c r="AF4010" s="17"/>
      <c r="AG4010" s="17"/>
      <c r="AH4010" s="8"/>
    </row>
    <row r="4011" spans="13:34" x14ac:dyDescent="0.3">
      <c r="M4011" s="12"/>
      <c r="N4011"/>
      <c r="P4011" s="9"/>
      <c r="Q4011" s="9"/>
      <c r="U4011" s="8"/>
      <c r="V4011" s="10"/>
      <c r="W4011"/>
      <c r="X4011"/>
      <c r="Z4011" s="8"/>
      <c r="AA4011" s="8"/>
      <c r="AF4011" s="17"/>
      <c r="AG4011" s="17"/>
      <c r="AH4011" s="8"/>
    </row>
    <row r="4012" spans="13:34" x14ac:dyDescent="0.3">
      <c r="M4012" s="12"/>
      <c r="N4012"/>
      <c r="P4012" s="9"/>
      <c r="Q4012" s="9"/>
      <c r="U4012" s="8"/>
      <c r="V4012" s="10"/>
      <c r="W4012"/>
      <c r="X4012"/>
      <c r="Z4012" s="8"/>
      <c r="AA4012" s="8"/>
      <c r="AF4012" s="17"/>
      <c r="AG4012" s="17"/>
      <c r="AH4012" s="8"/>
    </row>
    <row r="4013" spans="13:34" x14ac:dyDescent="0.3">
      <c r="M4013" s="12"/>
      <c r="N4013"/>
      <c r="P4013" s="9"/>
      <c r="Q4013" s="9"/>
      <c r="U4013" s="8"/>
      <c r="V4013" s="10"/>
      <c r="W4013"/>
      <c r="X4013"/>
      <c r="Z4013" s="8"/>
      <c r="AA4013" s="8"/>
      <c r="AF4013" s="17"/>
      <c r="AG4013" s="17"/>
      <c r="AH4013" s="8"/>
    </row>
    <row r="4014" spans="13:34" x14ac:dyDescent="0.3">
      <c r="M4014" s="12"/>
      <c r="N4014"/>
      <c r="P4014" s="9"/>
      <c r="Q4014" s="9"/>
      <c r="U4014" s="8"/>
      <c r="V4014" s="10"/>
      <c r="W4014"/>
      <c r="X4014"/>
      <c r="Z4014" s="8"/>
      <c r="AA4014" s="8"/>
      <c r="AF4014" s="17"/>
      <c r="AG4014" s="17"/>
      <c r="AH4014" s="8"/>
    </row>
    <row r="4015" spans="13:34" x14ac:dyDescent="0.3">
      <c r="M4015" s="12"/>
      <c r="N4015"/>
      <c r="P4015" s="9"/>
      <c r="Q4015" s="9"/>
      <c r="U4015" s="8"/>
      <c r="V4015" s="10"/>
      <c r="W4015"/>
      <c r="X4015"/>
      <c r="Z4015" s="8"/>
      <c r="AA4015" s="8"/>
      <c r="AF4015" s="17"/>
      <c r="AG4015" s="17"/>
      <c r="AH4015" s="8"/>
    </row>
    <row r="4016" spans="13:34" x14ac:dyDescent="0.3">
      <c r="M4016" s="12"/>
      <c r="N4016"/>
      <c r="P4016" s="9"/>
      <c r="Q4016" s="9"/>
      <c r="U4016" s="8"/>
      <c r="V4016" s="10"/>
      <c r="W4016"/>
      <c r="X4016"/>
      <c r="Z4016" s="8"/>
      <c r="AA4016" s="8"/>
      <c r="AF4016" s="17"/>
      <c r="AG4016" s="17"/>
      <c r="AH4016" s="8"/>
    </row>
    <row r="4017" spans="13:34" x14ac:dyDescent="0.3">
      <c r="M4017" s="12"/>
      <c r="N4017"/>
      <c r="P4017" s="9"/>
      <c r="Q4017" s="9"/>
      <c r="U4017" s="8"/>
      <c r="V4017" s="10"/>
      <c r="W4017"/>
      <c r="X4017"/>
      <c r="Z4017" s="8"/>
      <c r="AA4017" s="8"/>
      <c r="AF4017" s="17"/>
      <c r="AG4017" s="17"/>
      <c r="AH4017" s="8"/>
    </row>
    <row r="4018" spans="13:34" x14ac:dyDescent="0.3">
      <c r="M4018" s="12"/>
      <c r="N4018"/>
      <c r="P4018" s="9"/>
      <c r="Q4018" s="9"/>
      <c r="U4018" s="8"/>
      <c r="V4018" s="10"/>
      <c r="W4018"/>
      <c r="X4018"/>
      <c r="Z4018" s="8"/>
      <c r="AA4018" s="8"/>
      <c r="AF4018" s="17"/>
      <c r="AG4018" s="17"/>
      <c r="AH4018" s="8"/>
    </row>
    <row r="4019" spans="13:34" x14ac:dyDescent="0.3">
      <c r="M4019" s="12"/>
      <c r="N4019"/>
      <c r="P4019" s="9"/>
      <c r="Q4019" s="9"/>
      <c r="U4019" s="8"/>
      <c r="V4019" s="10"/>
      <c r="W4019"/>
      <c r="X4019"/>
      <c r="Z4019" s="8"/>
      <c r="AA4019" s="8"/>
      <c r="AF4019" s="17"/>
      <c r="AG4019" s="17"/>
      <c r="AH4019" s="8"/>
    </row>
    <row r="4020" spans="13:34" x14ac:dyDescent="0.3">
      <c r="M4020" s="12"/>
      <c r="N4020"/>
      <c r="P4020" s="9"/>
      <c r="Q4020" s="9"/>
      <c r="U4020" s="8"/>
      <c r="V4020" s="10"/>
      <c r="W4020"/>
      <c r="X4020"/>
      <c r="Z4020" s="8"/>
      <c r="AA4020" s="8"/>
      <c r="AF4020" s="17"/>
      <c r="AG4020" s="17"/>
      <c r="AH4020" s="8"/>
    </row>
    <row r="4021" spans="13:34" x14ac:dyDescent="0.3">
      <c r="M4021" s="12"/>
      <c r="N4021"/>
      <c r="P4021" s="9"/>
      <c r="Q4021" s="9"/>
      <c r="U4021" s="8"/>
      <c r="V4021" s="10"/>
      <c r="W4021"/>
      <c r="X4021"/>
      <c r="Z4021" s="8"/>
      <c r="AA4021" s="8"/>
      <c r="AF4021" s="17"/>
      <c r="AG4021" s="17"/>
      <c r="AH4021" s="8"/>
    </row>
    <row r="4022" spans="13:34" x14ac:dyDescent="0.3">
      <c r="M4022" s="12"/>
      <c r="N4022"/>
      <c r="P4022" s="9"/>
      <c r="Q4022" s="9"/>
      <c r="U4022" s="8"/>
      <c r="V4022" s="10"/>
      <c r="W4022"/>
      <c r="X4022"/>
      <c r="Z4022" s="8"/>
      <c r="AA4022" s="8"/>
      <c r="AF4022" s="17"/>
      <c r="AG4022" s="17"/>
      <c r="AH4022" s="8"/>
    </row>
    <row r="4023" spans="13:34" x14ac:dyDescent="0.3">
      <c r="M4023" s="12"/>
      <c r="N4023"/>
      <c r="P4023" s="9"/>
      <c r="Q4023" s="9"/>
      <c r="U4023" s="8"/>
      <c r="V4023" s="10"/>
      <c r="W4023"/>
      <c r="X4023"/>
      <c r="Z4023" s="8"/>
      <c r="AA4023" s="8"/>
      <c r="AF4023" s="17"/>
      <c r="AG4023" s="17"/>
      <c r="AH4023" s="8"/>
    </row>
    <row r="4024" spans="13:34" x14ac:dyDescent="0.3">
      <c r="M4024" s="12"/>
      <c r="N4024"/>
      <c r="P4024" s="9"/>
      <c r="Q4024" s="9"/>
      <c r="U4024" s="8"/>
      <c r="V4024" s="10"/>
      <c r="W4024"/>
      <c r="X4024"/>
      <c r="Z4024" s="8"/>
      <c r="AA4024" s="8"/>
      <c r="AF4024" s="17"/>
      <c r="AG4024" s="17"/>
      <c r="AH4024" s="8"/>
    </row>
    <row r="4025" spans="13:34" x14ac:dyDescent="0.3">
      <c r="M4025" s="12"/>
      <c r="N4025"/>
      <c r="P4025" s="9"/>
      <c r="Q4025" s="9"/>
      <c r="U4025" s="8"/>
      <c r="V4025" s="10"/>
      <c r="W4025"/>
      <c r="X4025"/>
      <c r="Z4025" s="8"/>
      <c r="AA4025" s="8"/>
      <c r="AF4025" s="17"/>
      <c r="AG4025" s="17"/>
      <c r="AH4025" s="8"/>
    </row>
    <row r="4026" spans="13:34" x14ac:dyDescent="0.3">
      <c r="M4026" s="12"/>
      <c r="N4026"/>
      <c r="P4026" s="9"/>
      <c r="Q4026" s="9"/>
      <c r="U4026" s="8"/>
      <c r="V4026" s="10"/>
      <c r="W4026"/>
      <c r="X4026"/>
      <c r="Z4026" s="8"/>
      <c r="AA4026" s="8"/>
      <c r="AF4026" s="17"/>
      <c r="AG4026" s="17"/>
      <c r="AH4026" s="8"/>
    </row>
    <row r="4027" spans="13:34" x14ac:dyDescent="0.3">
      <c r="M4027" s="12"/>
      <c r="N4027"/>
      <c r="P4027" s="9"/>
      <c r="Q4027" s="9"/>
      <c r="U4027" s="8"/>
      <c r="V4027" s="10"/>
      <c r="W4027"/>
      <c r="X4027"/>
      <c r="Z4027" s="8"/>
      <c r="AA4027" s="8"/>
      <c r="AF4027" s="17"/>
      <c r="AG4027" s="17"/>
      <c r="AH4027" s="8"/>
    </row>
    <row r="4028" spans="13:34" x14ac:dyDescent="0.3">
      <c r="M4028" s="12"/>
      <c r="N4028"/>
      <c r="P4028" s="9"/>
      <c r="Q4028" s="9"/>
      <c r="U4028" s="8"/>
      <c r="V4028" s="10"/>
      <c r="W4028"/>
      <c r="X4028"/>
      <c r="Z4028" s="8"/>
      <c r="AA4028" s="8"/>
      <c r="AF4028" s="17"/>
      <c r="AG4028" s="17"/>
      <c r="AH4028" s="8"/>
    </row>
    <row r="4029" spans="13:34" x14ac:dyDescent="0.3">
      <c r="M4029" s="12"/>
      <c r="N4029"/>
      <c r="P4029" s="9"/>
      <c r="Q4029" s="9"/>
      <c r="U4029" s="8"/>
      <c r="V4029" s="10"/>
      <c r="W4029"/>
      <c r="X4029"/>
      <c r="Z4029" s="8"/>
      <c r="AA4029" s="8"/>
      <c r="AF4029" s="17"/>
      <c r="AG4029" s="17"/>
      <c r="AH4029" s="8"/>
    </row>
    <row r="4030" spans="13:34" x14ac:dyDescent="0.3">
      <c r="M4030" s="12"/>
      <c r="N4030"/>
      <c r="P4030" s="9"/>
      <c r="Q4030" s="9"/>
      <c r="U4030" s="8"/>
      <c r="V4030" s="10"/>
      <c r="W4030"/>
      <c r="X4030"/>
      <c r="Z4030" s="8"/>
      <c r="AA4030" s="8"/>
      <c r="AF4030" s="17"/>
      <c r="AG4030" s="17"/>
      <c r="AH4030" s="8"/>
    </row>
    <row r="4031" spans="13:34" x14ac:dyDescent="0.3">
      <c r="M4031" s="12"/>
      <c r="N4031"/>
      <c r="P4031" s="9"/>
      <c r="Q4031" s="9"/>
      <c r="U4031" s="8"/>
      <c r="V4031" s="10"/>
      <c r="W4031"/>
      <c r="X4031"/>
      <c r="Z4031" s="8"/>
      <c r="AA4031" s="8"/>
      <c r="AF4031" s="17"/>
      <c r="AG4031" s="17"/>
      <c r="AH4031" s="8"/>
    </row>
    <row r="4032" spans="13:34" x14ac:dyDescent="0.3">
      <c r="M4032" s="12"/>
      <c r="N4032"/>
      <c r="P4032" s="9"/>
      <c r="Q4032" s="9"/>
      <c r="U4032" s="8"/>
      <c r="V4032" s="10"/>
      <c r="W4032"/>
      <c r="X4032"/>
      <c r="Z4032" s="8"/>
      <c r="AA4032" s="8"/>
      <c r="AF4032" s="17"/>
      <c r="AG4032" s="17"/>
      <c r="AH4032" s="8"/>
    </row>
    <row r="4033" spans="13:34" x14ac:dyDescent="0.3">
      <c r="M4033" s="12"/>
      <c r="N4033"/>
      <c r="P4033" s="9"/>
      <c r="Q4033" s="9"/>
      <c r="U4033" s="8"/>
      <c r="V4033" s="10"/>
      <c r="W4033"/>
      <c r="X4033"/>
      <c r="Z4033" s="8"/>
      <c r="AA4033" s="8"/>
      <c r="AF4033" s="17"/>
      <c r="AG4033" s="17"/>
      <c r="AH4033" s="8"/>
    </row>
    <row r="4034" spans="13:34" x14ac:dyDescent="0.3">
      <c r="M4034" s="12"/>
      <c r="N4034"/>
      <c r="P4034" s="9"/>
      <c r="Q4034" s="9"/>
      <c r="U4034" s="8"/>
      <c r="V4034" s="10"/>
      <c r="W4034"/>
      <c r="X4034"/>
      <c r="Z4034" s="8"/>
      <c r="AA4034" s="8"/>
      <c r="AF4034" s="17"/>
      <c r="AG4034" s="17"/>
      <c r="AH4034" s="8"/>
    </row>
    <row r="4035" spans="13:34" x14ac:dyDescent="0.3">
      <c r="M4035" s="12"/>
      <c r="N4035"/>
      <c r="P4035" s="9"/>
      <c r="Q4035" s="9"/>
      <c r="U4035" s="8"/>
      <c r="V4035" s="10"/>
      <c r="W4035"/>
      <c r="X4035"/>
      <c r="Z4035" s="8"/>
      <c r="AA4035" s="8"/>
      <c r="AF4035" s="17"/>
      <c r="AG4035" s="17"/>
      <c r="AH4035" s="8"/>
    </row>
    <row r="4036" spans="13:34" x14ac:dyDescent="0.3">
      <c r="M4036" s="12"/>
      <c r="N4036"/>
      <c r="P4036" s="9"/>
      <c r="Q4036" s="9"/>
      <c r="U4036" s="8"/>
      <c r="V4036" s="10"/>
      <c r="W4036"/>
      <c r="X4036"/>
      <c r="Z4036" s="8"/>
      <c r="AA4036" s="8"/>
      <c r="AF4036" s="17"/>
      <c r="AG4036" s="17"/>
      <c r="AH4036" s="8"/>
    </row>
    <row r="4037" spans="13:34" x14ac:dyDescent="0.3">
      <c r="M4037" s="12"/>
      <c r="N4037"/>
      <c r="P4037" s="9"/>
      <c r="Q4037" s="9"/>
      <c r="U4037" s="8"/>
      <c r="V4037" s="10"/>
      <c r="W4037"/>
      <c r="X4037"/>
      <c r="Z4037" s="8"/>
      <c r="AA4037" s="8"/>
      <c r="AF4037" s="17"/>
      <c r="AG4037" s="17"/>
      <c r="AH4037" s="8"/>
    </row>
    <row r="4038" spans="13:34" x14ac:dyDescent="0.3">
      <c r="M4038" s="12"/>
      <c r="N4038"/>
      <c r="P4038" s="9"/>
      <c r="Q4038" s="9"/>
      <c r="U4038" s="8"/>
      <c r="V4038" s="10"/>
      <c r="W4038"/>
      <c r="X4038"/>
      <c r="Z4038" s="8"/>
      <c r="AA4038" s="8"/>
      <c r="AF4038" s="17"/>
      <c r="AG4038" s="17"/>
      <c r="AH4038" s="8"/>
    </row>
    <row r="4039" spans="13:34" x14ac:dyDescent="0.3">
      <c r="M4039" s="12"/>
      <c r="N4039"/>
      <c r="P4039" s="9"/>
      <c r="Q4039" s="9"/>
      <c r="U4039" s="8"/>
      <c r="V4039" s="10"/>
      <c r="W4039"/>
      <c r="X4039"/>
      <c r="Z4039" s="8"/>
      <c r="AA4039" s="8"/>
      <c r="AF4039" s="17"/>
      <c r="AG4039" s="17"/>
      <c r="AH4039" s="8"/>
    </row>
    <row r="4040" spans="13:34" x14ac:dyDescent="0.3">
      <c r="M4040" s="12"/>
      <c r="N4040"/>
      <c r="P4040" s="9"/>
      <c r="Q4040" s="9"/>
      <c r="U4040" s="8"/>
      <c r="V4040" s="10"/>
      <c r="W4040"/>
      <c r="X4040"/>
      <c r="Z4040" s="8"/>
      <c r="AA4040" s="8"/>
      <c r="AF4040" s="17"/>
      <c r="AG4040" s="17"/>
      <c r="AH4040" s="8"/>
    </row>
    <row r="4041" spans="13:34" x14ac:dyDescent="0.3">
      <c r="M4041" s="12"/>
      <c r="N4041"/>
      <c r="P4041" s="9"/>
      <c r="Q4041" s="9"/>
      <c r="U4041" s="8"/>
      <c r="V4041" s="10"/>
      <c r="W4041"/>
      <c r="X4041"/>
      <c r="Z4041" s="8"/>
      <c r="AA4041" s="8"/>
      <c r="AF4041" s="17"/>
      <c r="AG4041" s="17"/>
      <c r="AH4041" s="8"/>
    </row>
    <row r="4042" spans="13:34" x14ac:dyDescent="0.3">
      <c r="M4042" s="12"/>
      <c r="N4042"/>
      <c r="P4042" s="9"/>
      <c r="Q4042" s="9"/>
      <c r="U4042" s="8"/>
      <c r="V4042" s="10"/>
      <c r="W4042"/>
      <c r="X4042"/>
      <c r="Z4042" s="8"/>
      <c r="AA4042" s="8"/>
      <c r="AF4042" s="17"/>
      <c r="AG4042" s="17"/>
      <c r="AH4042" s="8"/>
    </row>
    <row r="4043" spans="13:34" x14ac:dyDescent="0.3">
      <c r="M4043" s="12"/>
      <c r="N4043"/>
      <c r="P4043" s="9"/>
      <c r="Q4043" s="9"/>
      <c r="U4043" s="8"/>
      <c r="V4043" s="10"/>
      <c r="W4043"/>
      <c r="X4043"/>
      <c r="Z4043" s="8"/>
      <c r="AA4043" s="8"/>
      <c r="AF4043" s="17"/>
      <c r="AG4043" s="17"/>
      <c r="AH4043" s="8"/>
    </row>
    <row r="4044" spans="13:34" x14ac:dyDescent="0.3">
      <c r="M4044" s="12"/>
      <c r="N4044"/>
      <c r="P4044" s="9"/>
      <c r="Q4044" s="9"/>
      <c r="U4044" s="8"/>
      <c r="V4044" s="10"/>
      <c r="W4044"/>
      <c r="X4044"/>
      <c r="Z4044" s="8"/>
      <c r="AA4044" s="8"/>
      <c r="AF4044" s="17"/>
      <c r="AG4044" s="17"/>
      <c r="AH4044" s="8"/>
    </row>
    <row r="4045" spans="13:34" x14ac:dyDescent="0.3">
      <c r="M4045" s="12"/>
      <c r="N4045"/>
      <c r="P4045" s="9"/>
      <c r="Q4045" s="9"/>
      <c r="U4045" s="8"/>
      <c r="V4045" s="10"/>
      <c r="W4045"/>
      <c r="X4045"/>
      <c r="Z4045" s="8"/>
      <c r="AA4045" s="8"/>
      <c r="AF4045" s="17"/>
      <c r="AG4045" s="17"/>
      <c r="AH4045" s="8"/>
    </row>
    <row r="4046" spans="13:34" x14ac:dyDescent="0.3">
      <c r="M4046" s="12"/>
      <c r="N4046"/>
      <c r="P4046" s="9"/>
      <c r="Q4046" s="9"/>
      <c r="U4046" s="8"/>
      <c r="V4046" s="10"/>
      <c r="W4046"/>
      <c r="X4046"/>
      <c r="Z4046" s="8"/>
      <c r="AA4046" s="8"/>
      <c r="AF4046" s="17"/>
      <c r="AG4046" s="17"/>
      <c r="AH4046" s="8"/>
    </row>
    <row r="4047" spans="13:34" x14ac:dyDescent="0.3">
      <c r="M4047" s="12"/>
      <c r="N4047"/>
      <c r="P4047" s="9"/>
      <c r="Q4047" s="9"/>
      <c r="U4047" s="8"/>
      <c r="V4047" s="10"/>
      <c r="W4047"/>
      <c r="X4047"/>
      <c r="Z4047" s="8"/>
      <c r="AA4047" s="8"/>
      <c r="AF4047" s="17"/>
      <c r="AG4047" s="17"/>
      <c r="AH4047" s="8"/>
    </row>
    <row r="4048" spans="13:34" x14ac:dyDescent="0.3">
      <c r="M4048" s="12"/>
      <c r="N4048"/>
      <c r="P4048" s="9"/>
      <c r="Q4048" s="9"/>
      <c r="U4048" s="8"/>
      <c r="V4048" s="10"/>
      <c r="W4048"/>
      <c r="X4048"/>
      <c r="Z4048" s="8"/>
      <c r="AA4048" s="8"/>
      <c r="AF4048" s="17"/>
      <c r="AG4048" s="17"/>
      <c r="AH4048" s="8"/>
    </row>
    <row r="4049" spans="13:34" x14ac:dyDescent="0.3">
      <c r="M4049" s="12"/>
      <c r="N4049"/>
      <c r="P4049" s="9"/>
      <c r="Q4049" s="9"/>
      <c r="U4049" s="8"/>
      <c r="V4049" s="10"/>
      <c r="W4049"/>
      <c r="X4049"/>
      <c r="Z4049" s="8"/>
      <c r="AA4049" s="8"/>
      <c r="AF4049" s="17"/>
      <c r="AG4049" s="17"/>
      <c r="AH4049" s="8"/>
    </row>
    <row r="4050" spans="13:34" x14ac:dyDescent="0.3">
      <c r="M4050" s="12"/>
      <c r="N4050"/>
      <c r="P4050" s="9"/>
      <c r="Q4050" s="9"/>
      <c r="U4050" s="8"/>
      <c r="V4050" s="10"/>
      <c r="W4050"/>
      <c r="X4050"/>
      <c r="Z4050" s="8"/>
      <c r="AA4050" s="8"/>
      <c r="AF4050" s="17"/>
      <c r="AG4050" s="17"/>
      <c r="AH4050" s="8"/>
    </row>
    <row r="4051" spans="13:34" x14ac:dyDescent="0.3">
      <c r="M4051" s="12"/>
      <c r="N4051"/>
      <c r="P4051" s="9"/>
      <c r="Q4051" s="9"/>
      <c r="U4051" s="8"/>
      <c r="V4051" s="10"/>
      <c r="W4051"/>
      <c r="X4051"/>
      <c r="Z4051" s="8"/>
      <c r="AA4051" s="8"/>
      <c r="AF4051" s="17"/>
      <c r="AG4051" s="17"/>
      <c r="AH4051" s="8"/>
    </row>
    <row r="4052" spans="13:34" x14ac:dyDescent="0.3">
      <c r="M4052" s="12"/>
      <c r="N4052"/>
      <c r="P4052" s="9"/>
      <c r="Q4052" s="9"/>
      <c r="U4052" s="8"/>
      <c r="V4052" s="10"/>
      <c r="W4052"/>
      <c r="X4052"/>
      <c r="Z4052" s="8"/>
      <c r="AA4052" s="8"/>
      <c r="AF4052" s="17"/>
      <c r="AG4052" s="17"/>
      <c r="AH4052" s="8"/>
    </row>
    <row r="4053" spans="13:34" x14ac:dyDescent="0.3">
      <c r="M4053" s="12"/>
      <c r="N4053"/>
      <c r="P4053" s="9"/>
      <c r="Q4053" s="9"/>
      <c r="U4053" s="8"/>
      <c r="V4053" s="10"/>
      <c r="W4053"/>
      <c r="X4053"/>
      <c r="Z4053" s="8"/>
      <c r="AA4053" s="8"/>
      <c r="AF4053" s="17"/>
      <c r="AG4053" s="17"/>
      <c r="AH4053" s="8"/>
    </row>
    <row r="4054" spans="13:34" x14ac:dyDescent="0.3">
      <c r="M4054" s="12"/>
      <c r="N4054"/>
      <c r="P4054" s="9"/>
      <c r="Q4054" s="9"/>
      <c r="U4054" s="8"/>
      <c r="V4054" s="10"/>
      <c r="W4054"/>
      <c r="X4054"/>
      <c r="Z4054" s="8"/>
      <c r="AA4054" s="8"/>
      <c r="AF4054" s="17"/>
      <c r="AG4054" s="17"/>
      <c r="AH4054" s="8"/>
    </row>
    <row r="4055" spans="13:34" x14ac:dyDescent="0.3">
      <c r="M4055" s="12"/>
      <c r="N4055"/>
      <c r="P4055" s="9"/>
      <c r="Q4055" s="9"/>
      <c r="U4055" s="8"/>
      <c r="V4055" s="10"/>
      <c r="W4055"/>
      <c r="X4055"/>
      <c r="Z4055" s="8"/>
      <c r="AA4055" s="8"/>
      <c r="AF4055" s="17"/>
      <c r="AG4055" s="17"/>
      <c r="AH4055" s="8"/>
    </row>
    <row r="4056" spans="13:34" x14ac:dyDescent="0.3">
      <c r="M4056" s="12"/>
      <c r="N4056"/>
      <c r="P4056" s="9"/>
      <c r="Q4056" s="9"/>
      <c r="U4056" s="8"/>
      <c r="V4056" s="10"/>
      <c r="W4056"/>
      <c r="X4056"/>
      <c r="Z4056" s="8"/>
      <c r="AA4056" s="8"/>
      <c r="AF4056" s="17"/>
      <c r="AG4056" s="17"/>
      <c r="AH4056" s="8"/>
    </row>
    <row r="4057" spans="13:34" x14ac:dyDescent="0.3">
      <c r="M4057" s="12"/>
      <c r="N4057"/>
      <c r="P4057" s="9"/>
      <c r="Q4057" s="9"/>
      <c r="U4057" s="8"/>
      <c r="V4057" s="10"/>
      <c r="W4057"/>
      <c r="X4057"/>
      <c r="Z4057" s="8"/>
      <c r="AA4057" s="8"/>
      <c r="AF4057" s="17"/>
      <c r="AG4057" s="17"/>
      <c r="AH4057" s="8"/>
    </row>
    <row r="4058" spans="13:34" x14ac:dyDescent="0.3">
      <c r="M4058" s="12"/>
      <c r="N4058"/>
      <c r="P4058" s="9"/>
      <c r="Q4058" s="9"/>
      <c r="U4058" s="8"/>
      <c r="V4058" s="10"/>
      <c r="W4058"/>
      <c r="X4058"/>
      <c r="Z4058" s="8"/>
      <c r="AA4058" s="8"/>
      <c r="AF4058" s="17"/>
      <c r="AG4058" s="17"/>
      <c r="AH4058" s="8"/>
    </row>
    <row r="4059" spans="13:34" x14ac:dyDescent="0.3">
      <c r="M4059" s="12"/>
      <c r="N4059"/>
      <c r="P4059" s="9"/>
      <c r="Q4059" s="9"/>
      <c r="U4059" s="8"/>
      <c r="V4059" s="10"/>
      <c r="W4059"/>
      <c r="X4059"/>
      <c r="Z4059" s="8"/>
      <c r="AA4059" s="8"/>
      <c r="AF4059" s="17"/>
      <c r="AG4059" s="17"/>
      <c r="AH4059" s="8"/>
    </row>
    <row r="4060" spans="13:34" x14ac:dyDescent="0.3">
      <c r="M4060" s="12"/>
      <c r="N4060"/>
      <c r="P4060" s="9"/>
      <c r="Q4060" s="9"/>
      <c r="U4060" s="8"/>
      <c r="V4060" s="10"/>
      <c r="W4060"/>
      <c r="X4060"/>
      <c r="Z4060" s="8"/>
      <c r="AA4060" s="8"/>
      <c r="AF4060" s="17"/>
      <c r="AG4060" s="17"/>
      <c r="AH4060" s="8"/>
    </row>
    <row r="4061" spans="13:34" x14ac:dyDescent="0.3">
      <c r="M4061" s="12"/>
      <c r="N4061"/>
      <c r="P4061" s="9"/>
      <c r="Q4061" s="9"/>
      <c r="U4061" s="8"/>
      <c r="V4061" s="10"/>
      <c r="W4061"/>
      <c r="X4061"/>
      <c r="Z4061" s="8"/>
      <c r="AA4061" s="8"/>
      <c r="AF4061" s="17"/>
      <c r="AG4061" s="17"/>
      <c r="AH4061" s="8"/>
    </row>
    <row r="4062" spans="13:34" x14ac:dyDescent="0.3">
      <c r="M4062" s="12"/>
      <c r="N4062"/>
      <c r="P4062" s="9"/>
      <c r="Q4062" s="9"/>
      <c r="U4062" s="8"/>
      <c r="V4062" s="10"/>
      <c r="W4062"/>
      <c r="X4062"/>
      <c r="Z4062" s="8"/>
      <c r="AA4062" s="8"/>
      <c r="AF4062" s="17"/>
      <c r="AG4062" s="17"/>
      <c r="AH4062" s="8"/>
    </row>
    <row r="4063" spans="13:34" x14ac:dyDescent="0.3">
      <c r="M4063" s="12"/>
      <c r="N4063"/>
      <c r="P4063" s="9"/>
      <c r="Q4063" s="9"/>
      <c r="U4063" s="8"/>
      <c r="V4063" s="10"/>
      <c r="W4063"/>
      <c r="X4063"/>
      <c r="Z4063" s="8"/>
      <c r="AA4063" s="8"/>
      <c r="AF4063" s="17"/>
      <c r="AG4063" s="17"/>
      <c r="AH4063" s="8"/>
    </row>
    <row r="4064" spans="13:34" x14ac:dyDescent="0.3">
      <c r="M4064" s="12"/>
      <c r="N4064"/>
      <c r="P4064" s="9"/>
      <c r="Q4064" s="9"/>
      <c r="U4064" s="8"/>
      <c r="V4064" s="10"/>
      <c r="W4064"/>
      <c r="X4064"/>
      <c r="Z4064" s="8"/>
      <c r="AA4064" s="8"/>
      <c r="AF4064" s="17"/>
      <c r="AG4064" s="17"/>
      <c r="AH4064" s="8"/>
    </row>
    <row r="4065" spans="13:34" x14ac:dyDescent="0.3">
      <c r="M4065" s="12"/>
      <c r="N4065"/>
      <c r="P4065" s="9"/>
      <c r="Q4065" s="9"/>
      <c r="U4065" s="8"/>
      <c r="V4065" s="10"/>
      <c r="W4065"/>
      <c r="X4065"/>
      <c r="Z4065" s="8"/>
      <c r="AA4065" s="8"/>
      <c r="AF4065" s="17"/>
      <c r="AG4065" s="17"/>
      <c r="AH4065" s="8"/>
    </row>
    <row r="4066" spans="13:34" x14ac:dyDescent="0.3">
      <c r="M4066" s="12"/>
      <c r="N4066"/>
      <c r="P4066" s="9"/>
      <c r="Q4066" s="9"/>
      <c r="U4066" s="8"/>
      <c r="V4066" s="10"/>
      <c r="W4066"/>
      <c r="X4066"/>
      <c r="Z4066" s="8"/>
      <c r="AA4066" s="8"/>
      <c r="AF4066" s="17"/>
      <c r="AG4066" s="17"/>
      <c r="AH4066" s="8"/>
    </row>
    <row r="4067" spans="13:34" x14ac:dyDescent="0.3">
      <c r="M4067" s="12"/>
      <c r="N4067"/>
      <c r="P4067" s="9"/>
      <c r="Q4067" s="9"/>
      <c r="U4067" s="8"/>
      <c r="V4067" s="10"/>
      <c r="W4067"/>
      <c r="X4067"/>
      <c r="Z4067" s="8"/>
      <c r="AA4067" s="8"/>
      <c r="AF4067" s="17"/>
      <c r="AG4067" s="17"/>
      <c r="AH4067" s="8"/>
    </row>
    <row r="4068" spans="13:34" x14ac:dyDescent="0.3">
      <c r="M4068" s="12"/>
      <c r="N4068"/>
      <c r="P4068" s="9"/>
      <c r="Q4068" s="9"/>
      <c r="U4068" s="8"/>
      <c r="V4068" s="10"/>
      <c r="W4068"/>
      <c r="X4068"/>
      <c r="Z4068" s="8"/>
      <c r="AA4068" s="8"/>
      <c r="AF4068" s="17"/>
      <c r="AG4068" s="17"/>
      <c r="AH4068" s="8"/>
    </row>
    <row r="4069" spans="13:34" x14ac:dyDescent="0.3">
      <c r="M4069" s="12"/>
      <c r="N4069"/>
      <c r="P4069" s="9"/>
      <c r="Q4069" s="9"/>
      <c r="U4069" s="8"/>
      <c r="V4069" s="10"/>
      <c r="W4069"/>
      <c r="X4069"/>
      <c r="Z4069" s="8"/>
      <c r="AA4069" s="8"/>
      <c r="AF4069" s="17"/>
      <c r="AG4069" s="17"/>
      <c r="AH4069" s="8"/>
    </row>
    <row r="4070" spans="13:34" x14ac:dyDescent="0.3">
      <c r="M4070" s="12"/>
      <c r="N4070"/>
      <c r="P4070" s="9"/>
      <c r="Q4070" s="9"/>
      <c r="U4070" s="8"/>
      <c r="V4070" s="10"/>
      <c r="W4070"/>
      <c r="X4070"/>
      <c r="Z4070" s="8"/>
      <c r="AA4070" s="8"/>
      <c r="AF4070" s="17"/>
      <c r="AG4070" s="17"/>
      <c r="AH4070" s="8"/>
    </row>
    <row r="4071" spans="13:34" x14ac:dyDescent="0.3">
      <c r="M4071" s="12"/>
      <c r="N4071"/>
      <c r="P4071" s="9"/>
      <c r="Q4071" s="9"/>
      <c r="U4071" s="8"/>
      <c r="V4071" s="10"/>
      <c r="W4071"/>
      <c r="X4071"/>
      <c r="Z4071" s="8"/>
      <c r="AA4071" s="8"/>
      <c r="AF4071" s="17"/>
      <c r="AG4071" s="17"/>
      <c r="AH4071" s="8"/>
    </row>
    <row r="4072" spans="13:34" x14ac:dyDescent="0.3">
      <c r="M4072" s="12"/>
      <c r="N4072"/>
      <c r="P4072" s="9"/>
      <c r="Q4072" s="9"/>
      <c r="U4072" s="8"/>
      <c r="V4072" s="10"/>
      <c r="W4072"/>
      <c r="X4072"/>
      <c r="Z4072" s="8"/>
      <c r="AA4072" s="8"/>
      <c r="AF4072" s="17"/>
      <c r="AG4072" s="17"/>
      <c r="AH4072" s="8"/>
    </row>
    <row r="4073" spans="13:34" x14ac:dyDescent="0.3">
      <c r="M4073" s="12"/>
      <c r="N4073"/>
      <c r="P4073" s="9"/>
      <c r="Q4073" s="9"/>
      <c r="U4073" s="8"/>
      <c r="V4073" s="10"/>
      <c r="W4073"/>
      <c r="X4073"/>
      <c r="Z4073" s="8"/>
      <c r="AA4073" s="8"/>
      <c r="AF4073" s="17"/>
      <c r="AG4073" s="17"/>
      <c r="AH4073" s="8"/>
    </row>
    <row r="4074" spans="13:34" x14ac:dyDescent="0.3">
      <c r="M4074" s="12"/>
      <c r="N4074"/>
      <c r="P4074" s="9"/>
      <c r="Q4074" s="9"/>
      <c r="U4074" s="8"/>
      <c r="V4074" s="10"/>
      <c r="W4074"/>
      <c r="X4074"/>
      <c r="Z4074" s="8"/>
      <c r="AA4074" s="8"/>
      <c r="AF4074" s="17"/>
      <c r="AG4074" s="17"/>
      <c r="AH4074" s="8"/>
    </row>
    <row r="4075" spans="13:34" x14ac:dyDescent="0.3">
      <c r="M4075" s="12"/>
      <c r="N4075"/>
      <c r="P4075" s="9"/>
      <c r="Q4075" s="9"/>
      <c r="U4075" s="8"/>
      <c r="V4075" s="10"/>
      <c r="W4075"/>
      <c r="X4075"/>
      <c r="Z4075" s="8"/>
      <c r="AA4075" s="8"/>
      <c r="AF4075" s="17"/>
      <c r="AG4075" s="17"/>
      <c r="AH4075" s="8"/>
    </row>
    <row r="4076" spans="13:34" x14ac:dyDescent="0.3">
      <c r="M4076" s="12"/>
      <c r="N4076"/>
      <c r="P4076" s="9"/>
      <c r="Q4076" s="9"/>
      <c r="U4076" s="8"/>
      <c r="V4076" s="10"/>
      <c r="W4076"/>
      <c r="X4076"/>
      <c r="Z4076" s="8"/>
      <c r="AA4076" s="8"/>
      <c r="AF4076" s="17"/>
      <c r="AG4076" s="17"/>
      <c r="AH4076" s="8"/>
    </row>
    <row r="4077" spans="13:34" x14ac:dyDescent="0.3">
      <c r="M4077" s="12"/>
      <c r="N4077"/>
      <c r="P4077" s="9"/>
      <c r="Q4077" s="9"/>
      <c r="U4077" s="8"/>
      <c r="V4077" s="10"/>
      <c r="W4077"/>
      <c r="X4077"/>
      <c r="Z4077" s="8"/>
      <c r="AA4077" s="8"/>
      <c r="AF4077" s="17"/>
      <c r="AG4077" s="17"/>
      <c r="AH4077" s="8"/>
    </row>
    <row r="4078" spans="13:34" x14ac:dyDescent="0.3">
      <c r="M4078" s="12"/>
      <c r="N4078"/>
      <c r="P4078" s="9"/>
      <c r="Q4078" s="9"/>
      <c r="U4078" s="8"/>
      <c r="V4078" s="10"/>
      <c r="W4078"/>
      <c r="X4078"/>
      <c r="Z4078" s="8"/>
      <c r="AA4078" s="8"/>
      <c r="AF4078" s="17"/>
      <c r="AG4078" s="17"/>
      <c r="AH4078" s="8"/>
    </row>
    <row r="4079" spans="13:34" x14ac:dyDescent="0.3">
      <c r="M4079" s="12"/>
      <c r="N4079"/>
      <c r="P4079" s="9"/>
      <c r="Q4079" s="9"/>
      <c r="U4079" s="8"/>
      <c r="V4079" s="10"/>
      <c r="W4079"/>
      <c r="X4079"/>
      <c r="Z4079" s="8"/>
      <c r="AA4079" s="8"/>
      <c r="AF4079" s="17"/>
      <c r="AG4079" s="17"/>
      <c r="AH4079" s="8"/>
    </row>
    <row r="4080" spans="13:34" x14ac:dyDescent="0.3">
      <c r="M4080" s="12"/>
      <c r="N4080"/>
      <c r="P4080" s="9"/>
      <c r="Q4080" s="9"/>
      <c r="U4080" s="8"/>
      <c r="V4080" s="10"/>
      <c r="W4080"/>
      <c r="X4080"/>
      <c r="Z4080" s="8"/>
      <c r="AA4080" s="8"/>
      <c r="AF4080" s="17"/>
      <c r="AG4080" s="17"/>
      <c r="AH4080" s="8"/>
    </row>
    <row r="4081" spans="13:34" x14ac:dyDescent="0.3">
      <c r="M4081" s="12"/>
      <c r="N4081"/>
      <c r="P4081" s="9"/>
      <c r="Q4081" s="9"/>
      <c r="U4081" s="8"/>
      <c r="V4081" s="10"/>
      <c r="W4081"/>
      <c r="X4081"/>
      <c r="Z4081" s="8"/>
      <c r="AA4081" s="8"/>
      <c r="AF4081" s="17"/>
      <c r="AG4081" s="17"/>
      <c r="AH4081" s="8"/>
    </row>
    <row r="4082" spans="13:34" x14ac:dyDescent="0.3">
      <c r="M4082" s="12"/>
      <c r="N4082"/>
      <c r="P4082" s="9"/>
      <c r="Q4082" s="9"/>
      <c r="U4082" s="8"/>
      <c r="V4082" s="10"/>
      <c r="W4082"/>
      <c r="X4082"/>
      <c r="Z4082" s="8"/>
      <c r="AA4082" s="8"/>
      <c r="AF4082" s="17"/>
      <c r="AG4082" s="17"/>
      <c r="AH4082" s="8"/>
    </row>
    <row r="4083" spans="13:34" x14ac:dyDescent="0.3">
      <c r="M4083" s="12"/>
      <c r="N4083"/>
      <c r="P4083" s="9"/>
      <c r="Q4083" s="9"/>
      <c r="U4083" s="8"/>
      <c r="V4083" s="10"/>
      <c r="W4083"/>
      <c r="X4083"/>
      <c r="Z4083" s="8"/>
      <c r="AA4083" s="8"/>
      <c r="AF4083" s="17"/>
      <c r="AG4083" s="17"/>
      <c r="AH4083" s="8"/>
    </row>
    <row r="4084" spans="13:34" x14ac:dyDescent="0.3">
      <c r="M4084" s="12"/>
      <c r="N4084"/>
      <c r="P4084" s="9"/>
      <c r="Q4084" s="9"/>
      <c r="U4084" s="8"/>
      <c r="V4084" s="10"/>
      <c r="W4084"/>
      <c r="X4084"/>
      <c r="Z4084" s="8"/>
      <c r="AA4084" s="8"/>
      <c r="AF4084" s="17"/>
      <c r="AG4084" s="17"/>
      <c r="AH4084" s="8"/>
    </row>
    <row r="4085" spans="13:34" x14ac:dyDescent="0.3">
      <c r="M4085" s="12"/>
      <c r="N4085"/>
      <c r="P4085" s="9"/>
      <c r="Q4085" s="9"/>
      <c r="U4085" s="8"/>
      <c r="V4085" s="10"/>
      <c r="W4085"/>
      <c r="X4085"/>
      <c r="Z4085" s="8"/>
      <c r="AA4085" s="8"/>
      <c r="AF4085" s="17"/>
      <c r="AG4085" s="17"/>
      <c r="AH4085" s="8"/>
    </row>
    <row r="4086" spans="13:34" x14ac:dyDescent="0.3">
      <c r="M4086" s="12"/>
      <c r="N4086"/>
      <c r="P4086" s="9"/>
      <c r="Q4086" s="9"/>
      <c r="U4086" s="8"/>
      <c r="V4086" s="10"/>
      <c r="W4086"/>
      <c r="X4086"/>
      <c r="Z4086" s="8"/>
      <c r="AA4086" s="8"/>
      <c r="AF4086" s="17"/>
      <c r="AG4086" s="17"/>
      <c r="AH4086" s="8"/>
    </row>
    <row r="4087" spans="13:34" x14ac:dyDescent="0.3">
      <c r="M4087" s="12"/>
      <c r="N4087"/>
      <c r="P4087" s="9"/>
      <c r="Q4087" s="9"/>
      <c r="U4087" s="8"/>
      <c r="V4087" s="10"/>
      <c r="W4087"/>
      <c r="X4087"/>
      <c r="Z4087" s="8"/>
      <c r="AA4087" s="8"/>
      <c r="AF4087" s="17"/>
      <c r="AG4087" s="17"/>
      <c r="AH4087" s="8"/>
    </row>
    <row r="4088" spans="13:34" x14ac:dyDescent="0.3">
      <c r="M4088" s="12"/>
      <c r="N4088"/>
      <c r="P4088" s="9"/>
      <c r="Q4088" s="9"/>
      <c r="U4088" s="8"/>
      <c r="V4088" s="10"/>
      <c r="W4088"/>
      <c r="X4088"/>
      <c r="Z4088" s="8"/>
      <c r="AA4088" s="8"/>
      <c r="AF4088" s="17"/>
      <c r="AG4088" s="17"/>
      <c r="AH4088" s="8"/>
    </row>
    <row r="4089" spans="13:34" x14ac:dyDescent="0.3">
      <c r="M4089" s="12"/>
      <c r="N4089"/>
      <c r="P4089" s="9"/>
      <c r="Q4089" s="9"/>
      <c r="U4089" s="8"/>
      <c r="V4089" s="10"/>
      <c r="W4089"/>
      <c r="X4089"/>
      <c r="Z4089" s="8"/>
      <c r="AA4089" s="8"/>
      <c r="AF4089" s="17"/>
      <c r="AG4089" s="17"/>
      <c r="AH4089" s="8"/>
    </row>
    <row r="4090" spans="13:34" x14ac:dyDescent="0.3">
      <c r="M4090" s="12"/>
      <c r="N4090"/>
      <c r="P4090" s="9"/>
      <c r="Q4090" s="9"/>
      <c r="U4090" s="8"/>
      <c r="V4090" s="10"/>
      <c r="W4090"/>
      <c r="X4090"/>
      <c r="Z4090" s="8"/>
      <c r="AA4090" s="8"/>
      <c r="AF4090" s="17"/>
      <c r="AG4090" s="17"/>
      <c r="AH4090" s="8"/>
    </row>
    <row r="4091" spans="13:34" x14ac:dyDescent="0.3">
      <c r="M4091" s="12"/>
      <c r="N4091"/>
      <c r="P4091" s="9"/>
      <c r="Q4091" s="9"/>
      <c r="U4091" s="8"/>
      <c r="V4091" s="10"/>
      <c r="W4091"/>
      <c r="X4091"/>
      <c r="Z4091" s="8"/>
      <c r="AA4091" s="8"/>
      <c r="AF4091" s="17"/>
      <c r="AG4091" s="17"/>
      <c r="AH4091" s="8"/>
    </row>
    <row r="4092" spans="13:34" x14ac:dyDescent="0.3">
      <c r="M4092" s="12"/>
      <c r="N4092"/>
      <c r="P4092" s="9"/>
      <c r="Q4092" s="9"/>
      <c r="U4092" s="8"/>
      <c r="V4092" s="10"/>
      <c r="W4092"/>
      <c r="X4092"/>
      <c r="Z4092" s="8"/>
      <c r="AA4092" s="8"/>
      <c r="AF4092" s="17"/>
      <c r="AG4092" s="17"/>
      <c r="AH4092" s="8"/>
    </row>
    <row r="4093" spans="13:34" x14ac:dyDescent="0.3">
      <c r="M4093" s="12"/>
      <c r="N4093"/>
      <c r="P4093" s="9"/>
      <c r="Q4093" s="9"/>
      <c r="U4093" s="8"/>
      <c r="V4093" s="10"/>
      <c r="W4093"/>
      <c r="X4093"/>
      <c r="Z4093" s="8"/>
      <c r="AA4093" s="8"/>
      <c r="AF4093" s="17"/>
      <c r="AG4093" s="17"/>
      <c r="AH4093" s="8"/>
    </row>
    <row r="4094" spans="13:34" x14ac:dyDescent="0.3">
      <c r="M4094" s="12"/>
      <c r="N4094"/>
      <c r="P4094" s="9"/>
      <c r="Q4094" s="9"/>
      <c r="U4094" s="8"/>
      <c r="V4094" s="10"/>
      <c r="W4094"/>
      <c r="X4094"/>
      <c r="Z4094" s="8"/>
      <c r="AA4094" s="8"/>
      <c r="AF4094" s="17"/>
      <c r="AG4094" s="17"/>
      <c r="AH4094" s="8"/>
    </row>
    <row r="4095" spans="13:34" x14ac:dyDescent="0.3">
      <c r="M4095" s="12"/>
      <c r="N4095"/>
      <c r="P4095" s="9"/>
      <c r="Q4095" s="9"/>
      <c r="U4095" s="8"/>
      <c r="V4095" s="10"/>
      <c r="W4095"/>
      <c r="X4095"/>
      <c r="Z4095" s="8"/>
      <c r="AA4095" s="8"/>
      <c r="AF4095" s="17"/>
      <c r="AG4095" s="17"/>
      <c r="AH4095" s="8"/>
    </row>
    <row r="4096" spans="13:34" x14ac:dyDescent="0.3">
      <c r="M4096" s="12"/>
      <c r="N4096"/>
      <c r="P4096" s="9"/>
      <c r="Q4096" s="9"/>
      <c r="U4096" s="8"/>
      <c r="V4096" s="10"/>
      <c r="W4096"/>
      <c r="X4096"/>
      <c r="Z4096" s="8"/>
      <c r="AA4096" s="8"/>
      <c r="AF4096" s="17"/>
      <c r="AG4096" s="17"/>
      <c r="AH4096" s="8"/>
    </row>
    <row r="4097" spans="13:34" x14ac:dyDescent="0.3">
      <c r="M4097" s="12"/>
      <c r="N4097"/>
      <c r="P4097" s="9"/>
      <c r="Q4097" s="9"/>
      <c r="U4097" s="8"/>
      <c r="V4097" s="10"/>
      <c r="W4097"/>
      <c r="X4097"/>
      <c r="Z4097" s="8"/>
      <c r="AA4097" s="8"/>
      <c r="AF4097" s="17"/>
      <c r="AG4097" s="17"/>
      <c r="AH4097" s="8"/>
    </row>
    <row r="4098" spans="13:34" x14ac:dyDescent="0.3">
      <c r="M4098" s="12"/>
      <c r="N4098"/>
      <c r="P4098" s="9"/>
      <c r="Q4098" s="9"/>
      <c r="U4098" s="8"/>
      <c r="V4098" s="10"/>
      <c r="W4098"/>
      <c r="X4098"/>
      <c r="Z4098" s="8"/>
      <c r="AA4098" s="8"/>
      <c r="AF4098" s="17"/>
      <c r="AG4098" s="17"/>
      <c r="AH4098" s="8"/>
    </row>
    <row r="4099" spans="13:34" x14ac:dyDescent="0.3">
      <c r="M4099" s="12"/>
      <c r="N4099"/>
      <c r="P4099" s="9"/>
      <c r="Q4099" s="9"/>
      <c r="U4099" s="8"/>
      <c r="V4099" s="10"/>
      <c r="W4099"/>
      <c r="X4099"/>
      <c r="Z4099" s="8"/>
      <c r="AA4099" s="8"/>
      <c r="AF4099" s="17"/>
      <c r="AG4099" s="17"/>
      <c r="AH4099" s="8"/>
    </row>
    <row r="4100" spans="13:34" x14ac:dyDescent="0.3">
      <c r="M4100" s="12"/>
      <c r="N4100"/>
      <c r="P4100" s="9"/>
      <c r="Q4100" s="9"/>
      <c r="U4100" s="8"/>
      <c r="V4100" s="10"/>
      <c r="W4100"/>
      <c r="X4100"/>
      <c r="Z4100" s="8"/>
      <c r="AA4100" s="8"/>
      <c r="AF4100" s="17"/>
      <c r="AG4100" s="17"/>
      <c r="AH4100" s="8"/>
    </row>
    <row r="4101" spans="13:34" x14ac:dyDescent="0.3">
      <c r="M4101" s="12"/>
      <c r="N4101"/>
      <c r="P4101" s="9"/>
      <c r="Q4101" s="9"/>
      <c r="U4101" s="8"/>
      <c r="V4101" s="10"/>
      <c r="W4101"/>
      <c r="X4101"/>
      <c r="Z4101" s="8"/>
      <c r="AA4101" s="8"/>
      <c r="AF4101" s="17"/>
      <c r="AG4101" s="17"/>
      <c r="AH4101" s="8"/>
    </row>
    <row r="4102" spans="13:34" x14ac:dyDescent="0.3">
      <c r="M4102" s="12"/>
      <c r="N4102"/>
      <c r="P4102" s="9"/>
      <c r="Q4102" s="9"/>
      <c r="U4102" s="8"/>
      <c r="V4102" s="10"/>
      <c r="W4102"/>
      <c r="X4102"/>
      <c r="Z4102" s="8"/>
      <c r="AA4102" s="8"/>
      <c r="AF4102" s="17"/>
      <c r="AG4102" s="17"/>
      <c r="AH4102" s="8"/>
    </row>
    <row r="4103" spans="13:34" x14ac:dyDescent="0.3">
      <c r="M4103" s="12"/>
      <c r="N4103"/>
      <c r="P4103" s="9"/>
      <c r="Q4103" s="9"/>
      <c r="U4103" s="8"/>
      <c r="V4103" s="10"/>
      <c r="W4103"/>
      <c r="X4103"/>
      <c r="Z4103" s="8"/>
      <c r="AA4103" s="8"/>
      <c r="AF4103" s="17"/>
      <c r="AG4103" s="17"/>
      <c r="AH4103" s="8"/>
    </row>
    <row r="4104" spans="13:34" x14ac:dyDescent="0.3">
      <c r="M4104" s="12"/>
      <c r="N4104"/>
      <c r="P4104" s="9"/>
      <c r="Q4104" s="9"/>
      <c r="U4104" s="8"/>
      <c r="V4104" s="10"/>
      <c r="W4104"/>
      <c r="X4104"/>
      <c r="Z4104" s="8"/>
      <c r="AA4104" s="8"/>
      <c r="AF4104" s="17"/>
      <c r="AG4104" s="17"/>
      <c r="AH4104" s="8"/>
    </row>
    <row r="4105" spans="13:34" x14ac:dyDescent="0.3">
      <c r="M4105" s="12"/>
      <c r="N4105"/>
      <c r="P4105" s="9"/>
      <c r="Q4105" s="9"/>
      <c r="U4105" s="8"/>
      <c r="V4105" s="10"/>
      <c r="W4105"/>
      <c r="X4105"/>
      <c r="Z4105" s="8"/>
      <c r="AA4105" s="8"/>
      <c r="AF4105" s="17"/>
      <c r="AG4105" s="17"/>
      <c r="AH4105" s="8"/>
    </row>
    <row r="4106" spans="13:34" x14ac:dyDescent="0.3">
      <c r="M4106" s="12"/>
      <c r="N4106"/>
      <c r="P4106" s="9"/>
      <c r="Q4106" s="9"/>
      <c r="U4106" s="8"/>
      <c r="V4106" s="10"/>
      <c r="W4106"/>
      <c r="X4106"/>
      <c r="Z4106" s="8"/>
      <c r="AA4106" s="8"/>
      <c r="AF4106" s="17"/>
      <c r="AG4106" s="17"/>
      <c r="AH4106" s="8"/>
    </row>
    <row r="4107" spans="13:34" x14ac:dyDescent="0.3">
      <c r="M4107" s="12"/>
      <c r="N4107"/>
      <c r="P4107" s="9"/>
      <c r="Q4107" s="9"/>
      <c r="U4107" s="8"/>
      <c r="V4107" s="10"/>
      <c r="W4107"/>
      <c r="X4107"/>
      <c r="Z4107" s="8"/>
      <c r="AA4107" s="8"/>
      <c r="AF4107" s="17"/>
      <c r="AG4107" s="17"/>
      <c r="AH4107" s="8"/>
    </row>
    <row r="4108" spans="13:34" x14ac:dyDescent="0.3">
      <c r="M4108" s="12"/>
      <c r="N4108"/>
      <c r="P4108" s="9"/>
      <c r="Q4108" s="9"/>
      <c r="U4108" s="8"/>
      <c r="V4108" s="10"/>
      <c r="W4108"/>
      <c r="X4108"/>
      <c r="Z4108" s="8"/>
      <c r="AA4108" s="8"/>
      <c r="AF4108" s="17"/>
      <c r="AG4108" s="17"/>
      <c r="AH4108" s="8"/>
    </row>
    <row r="4109" spans="13:34" x14ac:dyDescent="0.3">
      <c r="M4109" s="12"/>
      <c r="N4109"/>
      <c r="P4109" s="9"/>
      <c r="Q4109" s="9"/>
      <c r="U4109" s="8"/>
      <c r="V4109" s="10"/>
      <c r="W4109"/>
      <c r="X4109"/>
      <c r="Z4109" s="8"/>
      <c r="AA4109" s="8"/>
      <c r="AF4109" s="17"/>
      <c r="AG4109" s="17"/>
      <c r="AH4109" s="8"/>
    </row>
    <row r="4110" spans="13:34" x14ac:dyDescent="0.3">
      <c r="M4110" s="12"/>
      <c r="N4110"/>
      <c r="P4110" s="9"/>
      <c r="Q4110" s="9"/>
      <c r="U4110" s="8"/>
      <c r="V4110" s="10"/>
      <c r="W4110"/>
      <c r="X4110"/>
      <c r="Z4110" s="8"/>
      <c r="AA4110" s="8"/>
      <c r="AF4110" s="17"/>
      <c r="AG4110" s="17"/>
      <c r="AH4110" s="8"/>
    </row>
    <row r="4111" spans="13:34" x14ac:dyDescent="0.3">
      <c r="M4111" s="12"/>
      <c r="N4111"/>
      <c r="P4111" s="9"/>
      <c r="Q4111" s="9"/>
      <c r="U4111" s="8"/>
      <c r="V4111" s="10"/>
      <c r="W4111"/>
      <c r="X4111"/>
      <c r="Z4111" s="8"/>
      <c r="AA4111" s="8"/>
      <c r="AF4111" s="17"/>
      <c r="AG4111" s="17"/>
      <c r="AH4111" s="8"/>
    </row>
    <row r="4112" spans="13:34" x14ac:dyDescent="0.3">
      <c r="M4112" s="12"/>
      <c r="N4112"/>
      <c r="P4112" s="9"/>
      <c r="Q4112" s="9"/>
      <c r="U4112" s="8"/>
      <c r="V4112" s="10"/>
      <c r="W4112"/>
      <c r="X4112"/>
      <c r="Z4112" s="8"/>
      <c r="AA4112" s="8"/>
      <c r="AF4112" s="17"/>
      <c r="AG4112" s="17"/>
      <c r="AH4112" s="8"/>
    </row>
    <row r="4113" spans="13:34" x14ac:dyDescent="0.3">
      <c r="M4113" s="12"/>
      <c r="N4113"/>
      <c r="P4113" s="9"/>
      <c r="Q4113" s="9"/>
      <c r="U4113" s="8"/>
      <c r="V4113" s="10"/>
      <c r="W4113"/>
      <c r="X4113"/>
      <c r="Z4113" s="8"/>
      <c r="AA4113" s="8"/>
      <c r="AF4113" s="17"/>
      <c r="AG4113" s="17"/>
      <c r="AH4113" s="8"/>
    </row>
    <row r="4114" spans="13:34" x14ac:dyDescent="0.3">
      <c r="M4114" s="12"/>
      <c r="N4114"/>
      <c r="P4114" s="9"/>
      <c r="Q4114" s="9"/>
      <c r="U4114" s="8"/>
      <c r="V4114" s="10"/>
      <c r="W4114"/>
      <c r="X4114"/>
      <c r="Z4114" s="8"/>
      <c r="AA4114" s="8"/>
      <c r="AF4114" s="17"/>
      <c r="AG4114" s="17"/>
      <c r="AH4114" s="8"/>
    </row>
    <row r="4115" spans="13:34" x14ac:dyDescent="0.3">
      <c r="M4115" s="12"/>
      <c r="N4115"/>
      <c r="P4115" s="9"/>
      <c r="Q4115" s="9"/>
      <c r="U4115" s="8"/>
      <c r="V4115" s="10"/>
      <c r="W4115"/>
      <c r="X4115"/>
      <c r="Z4115" s="8"/>
      <c r="AA4115" s="8"/>
      <c r="AF4115" s="17"/>
      <c r="AG4115" s="17"/>
      <c r="AH4115" s="8"/>
    </row>
    <row r="4116" spans="13:34" x14ac:dyDescent="0.3">
      <c r="M4116" s="12"/>
      <c r="N4116"/>
      <c r="P4116" s="9"/>
      <c r="Q4116" s="9"/>
      <c r="U4116" s="8"/>
      <c r="V4116" s="10"/>
      <c r="W4116"/>
      <c r="X4116"/>
      <c r="Z4116" s="8"/>
      <c r="AA4116" s="8"/>
      <c r="AF4116" s="17"/>
      <c r="AG4116" s="17"/>
      <c r="AH4116" s="8"/>
    </row>
    <row r="4117" spans="13:34" x14ac:dyDescent="0.3">
      <c r="M4117" s="12"/>
      <c r="N4117"/>
      <c r="P4117" s="9"/>
      <c r="Q4117" s="9"/>
      <c r="U4117" s="8"/>
      <c r="V4117" s="10"/>
      <c r="W4117"/>
      <c r="X4117"/>
      <c r="Z4117" s="8"/>
      <c r="AA4117" s="8"/>
      <c r="AF4117" s="17"/>
      <c r="AG4117" s="17"/>
      <c r="AH4117" s="8"/>
    </row>
    <row r="4118" spans="13:34" x14ac:dyDescent="0.3">
      <c r="M4118" s="12"/>
      <c r="N4118"/>
      <c r="P4118" s="9"/>
      <c r="Q4118" s="9"/>
      <c r="U4118" s="8"/>
      <c r="V4118" s="10"/>
      <c r="W4118"/>
      <c r="X4118"/>
      <c r="Z4118" s="8"/>
      <c r="AA4118" s="8"/>
      <c r="AF4118" s="17"/>
      <c r="AG4118" s="17"/>
      <c r="AH4118" s="8"/>
    </row>
    <row r="4119" spans="13:34" x14ac:dyDescent="0.3">
      <c r="M4119" s="12"/>
      <c r="N4119"/>
      <c r="P4119" s="9"/>
      <c r="Q4119" s="9"/>
      <c r="U4119" s="8"/>
      <c r="V4119" s="10"/>
      <c r="W4119"/>
      <c r="X4119"/>
      <c r="Z4119" s="8"/>
      <c r="AA4119" s="8"/>
      <c r="AF4119" s="17"/>
      <c r="AG4119" s="17"/>
      <c r="AH4119" s="8"/>
    </row>
    <row r="4120" spans="13:34" x14ac:dyDescent="0.3">
      <c r="M4120" s="12"/>
      <c r="N4120"/>
      <c r="P4120" s="9"/>
      <c r="Q4120" s="9"/>
      <c r="U4120" s="8"/>
      <c r="V4120" s="10"/>
      <c r="W4120"/>
      <c r="X4120"/>
      <c r="Z4120" s="8"/>
      <c r="AA4120" s="8"/>
      <c r="AF4120" s="17"/>
      <c r="AG4120" s="17"/>
      <c r="AH4120" s="8"/>
    </row>
    <row r="4121" spans="13:34" x14ac:dyDescent="0.3">
      <c r="M4121" s="12"/>
      <c r="N4121"/>
      <c r="P4121" s="9"/>
      <c r="Q4121" s="9"/>
      <c r="U4121" s="8"/>
      <c r="V4121" s="10"/>
      <c r="W4121"/>
      <c r="X4121"/>
      <c r="Z4121" s="8"/>
      <c r="AA4121" s="8"/>
      <c r="AF4121" s="17"/>
      <c r="AG4121" s="17"/>
      <c r="AH4121" s="8"/>
    </row>
    <row r="4122" spans="13:34" x14ac:dyDescent="0.3">
      <c r="M4122" s="12"/>
      <c r="N4122"/>
      <c r="P4122" s="9"/>
      <c r="Q4122" s="9"/>
      <c r="U4122" s="8"/>
      <c r="V4122" s="10"/>
      <c r="W4122"/>
      <c r="X4122"/>
      <c r="Z4122" s="8"/>
      <c r="AA4122" s="8"/>
      <c r="AF4122" s="17"/>
      <c r="AG4122" s="17"/>
      <c r="AH4122" s="8"/>
    </row>
    <row r="4123" spans="13:34" x14ac:dyDescent="0.3">
      <c r="M4123" s="12"/>
      <c r="N4123"/>
      <c r="P4123" s="9"/>
      <c r="Q4123" s="9"/>
      <c r="U4123" s="8"/>
      <c r="V4123" s="10"/>
      <c r="W4123"/>
      <c r="X4123"/>
      <c r="Z4123" s="8"/>
      <c r="AA4123" s="8"/>
      <c r="AF4123" s="17"/>
      <c r="AG4123" s="17"/>
      <c r="AH4123" s="8"/>
    </row>
    <row r="4124" spans="13:34" x14ac:dyDescent="0.3">
      <c r="M4124" s="12"/>
      <c r="N4124"/>
      <c r="P4124" s="9"/>
      <c r="Q4124" s="9"/>
      <c r="U4124" s="8"/>
      <c r="V4124" s="10"/>
      <c r="W4124"/>
      <c r="X4124"/>
      <c r="Z4124" s="8"/>
      <c r="AA4124" s="8"/>
      <c r="AF4124" s="17"/>
      <c r="AG4124" s="17"/>
      <c r="AH4124" s="8"/>
    </row>
    <row r="4125" spans="13:34" x14ac:dyDescent="0.3">
      <c r="M4125" s="12"/>
      <c r="N4125"/>
      <c r="P4125" s="9"/>
      <c r="Q4125" s="9"/>
      <c r="U4125" s="8"/>
      <c r="V4125" s="10"/>
      <c r="W4125"/>
      <c r="X4125"/>
      <c r="Z4125" s="8"/>
      <c r="AA4125" s="8"/>
      <c r="AF4125" s="17"/>
      <c r="AG4125" s="17"/>
      <c r="AH4125" s="8"/>
    </row>
    <row r="4126" spans="13:34" x14ac:dyDescent="0.3">
      <c r="M4126" s="12"/>
      <c r="N4126"/>
      <c r="P4126" s="9"/>
      <c r="Q4126" s="9"/>
      <c r="U4126" s="8"/>
      <c r="V4126" s="10"/>
      <c r="W4126"/>
      <c r="X4126"/>
      <c r="Z4126" s="8"/>
      <c r="AA4126" s="8"/>
      <c r="AF4126" s="17"/>
      <c r="AG4126" s="17"/>
      <c r="AH4126" s="8"/>
    </row>
    <row r="4127" spans="13:34" x14ac:dyDescent="0.3">
      <c r="M4127" s="12"/>
      <c r="N4127"/>
      <c r="P4127" s="9"/>
      <c r="Q4127" s="9"/>
      <c r="U4127" s="8"/>
      <c r="V4127" s="10"/>
      <c r="W4127"/>
      <c r="X4127"/>
      <c r="Z4127" s="8"/>
      <c r="AA4127" s="8"/>
      <c r="AF4127" s="17"/>
      <c r="AG4127" s="17"/>
      <c r="AH4127" s="8"/>
    </row>
    <row r="4128" spans="13:34" x14ac:dyDescent="0.3">
      <c r="M4128" s="12"/>
      <c r="N4128"/>
      <c r="P4128" s="9"/>
      <c r="Q4128" s="9"/>
      <c r="U4128" s="8"/>
      <c r="V4128" s="10"/>
      <c r="W4128"/>
      <c r="X4128"/>
      <c r="Z4128" s="8"/>
      <c r="AA4128" s="8"/>
      <c r="AF4128" s="17"/>
      <c r="AG4128" s="17"/>
      <c r="AH4128" s="8"/>
    </row>
    <row r="4129" spans="13:34" x14ac:dyDescent="0.3">
      <c r="M4129" s="12"/>
      <c r="N4129"/>
      <c r="P4129" s="9"/>
      <c r="Q4129" s="9"/>
      <c r="U4129" s="8"/>
      <c r="V4129" s="10"/>
      <c r="W4129"/>
      <c r="X4129"/>
      <c r="Z4129" s="8"/>
      <c r="AA4129" s="8"/>
      <c r="AF4129" s="17"/>
      <c r="AG4129" s="17"/>
      <c r="AH4129" s="8"/>
    </row>
    <row r="4130" spans="13:34" x14ac:dyDescent="0.3">
      <c r="M4130" s="12"/>
      <c r="N4130"/>
      <c r="P4130" s="9"/>
      <c r="Q4130" s="9"/>
      <c r="U4130" s="8"/>
      <c r="V4130" s="10"/>
      <c r="W4130"/>
      <c r="X4130"/>
      <c r="Z4130" s="8"/>
      <c r="AA4130" s="8"/>
      <c r="AF4130" s="17"/>
      <c r="AG4130" s="17"/>
      <c r="AH4130" s="8"/>
    </row>
    <row r="4131" spans="13:34" x14ac:dyDescent="0.3">
      <c r="M4131" s="12"/>
      <c r="N4131"/>
      <c r="P4131" s="9"/>
      <c r="Q4131" s="9"/>
      <c r="U4131" s="8"/>
      <c r="V4131" s="10"/>
      <c r="W4131"/>
      <c r="X4131"/>
      <c r="Z4131" s="8"/>
      <c r="AA4131" s="8"/>
      <c r="AF4131" s="17"/>
      <c r="AG4131" s="17"/>
      <c r="AH4131" s="8"/>
    </row>
    <row r="4132" spans="13:34" x14ac:dyDescent="0.3">
      <c r="M4132" s="12"/>
      <c r="N4132"/>
      <c r="P4132" s="9"/>
      <c r="Q4132" s="9"/>
      <c r="U4132" s="8"/>
      <c r="V4132" s="10"/>
      <c r="W4132"/>
      <c r="X4132"/>
      <c r="Z4132" s="8"/>
      <c r="AA4132" s="8"/>
      <c r="AF4132" s="17"/>
      <c r="AG4132" s="17"/>
      <c r="AH4132" s="8"/>
    </row>
    <row r="4133" spans="13:34" x14ac:dyDescent="0.3">
      <c r="M4133" s="12"/>
      <c r="N4133"/>
      <c r="P4133" s="9"/>
      <c r="Q4133" s="9"/>
      <c r="U4133" s="8"/>
      <c r="V4133" s="10"/>
      <c r="W4133"/>
      <c r="X4133"/>
      <c r="Z4133" s="8"/>
      <c r="AA4133" s="8"/>
      <c r="AF4133" s="17"/>
      <c r="AG4133" s="17"/>
      <c r="AH4133" s="8"/>
    </row>
    <row r="4134" spans="13:34" x14ac:dyDescent="0.3">
      <c r="M4134" s="12"/>
      <c r="N4134"/>
      <c r="P4134" s="9"/>
      <c r="Q4134" s="9"/>
      <c r="U4134" s="8"/>
      <c r="V4134" s="10"/>
      <c r="W4134"/>
      <c r="X4134"/>
      <c r="Z4134" s="8"/>
      <c r="AA4134" s="8"/>
      <c r="AF4134" s="17"/>
      <c r="AG4134" s="17"/>
      <c r="AH4134" s="8"/>
    </row>
    <row r="4135" spans="13:34" x14ac:dyDescent="0.3">
      <c r="M4135" s="12"/>
      <c r="N4135"/>
      <c r="P4135" s="9"/>
      <c r="Q4135" s="9"/>
      <c r="U4135" s="8"/>
      <c r="V4135" s="10"/>
      <c r="W4135"/>
      <c r="X4135"/>
      <c r="Z4135" s="8"/>
      <c r="AA4135" s="8"/>
      <c r="AF4135" s="17"/>
      <c r="AG4135" s="17"/>
      <c r="AH4135" s="8"/>
    </row>
    <row r="4136" spans="13:34" x14ac:dyDescent="0.3">
      <c r="M4136" s="12"/>
      <c r="N4136"/>
      <c r="P4136" s="9"/>
      <c r="Q4136" s="9"/>
      <c r="U4136" s="8"/>
      <c r="V4136" s="10"/>
      <c r="W4136"/>
      <c r="X4136"/>
      <c r="Z4136" s="8"/>
      <c r="AA4136" s="8"/>
      <c r="AF4136" s="17"/>
      <c r="AG4136" s="17"/>
      <c r="AH4136" s="8"/>
    </row>
    <row r="4137" spans="13:34" x14ac:dyDescent="0.3">
      <c r="M4137" s="12"/>
      <c r="N4137"/>
      <c r="P4137" s="9"/>
      <c r="Q4137" s="9"/>
      <c r="U4137" s="8"/>
      <c r="V4137" s="10"/>
      <c r="W4137"/>
      <c r="X4137"/>
      <c r="Z4137" s="8"/>
      <c r="AA4137" s="8"/>
      <c r="AF4137" s="17"/>
      <c r="AG4137" s="17"/>
      <c r="AH4137" s="8"/>
    </row>
    <row r="4138" spans="13:34" x14ac:dyDescent="0.3">
      <c r="M4138" s="12"/>
      <c r="N4138"/>
      <c r="P4138" s="9"/>
      <c r="Q4138" s="9"/>
      <c r="U4138" s="8"/>
      <c r="V4138" s="10"/>
      <c r="W4138"/>
      <c r="X4138"/>
      <c r="Z4138" s="8"/>
      <c r="AA4138" s="8"/>
      <c r="AF4138" s="17"/>
      <c r="AG4138" s="17"/>
      <c r="AH4138" s="8"/>
    </row>
    <row r="4139" spans="13:34" x14ac:dyDescent="0.3">
      <c r="M4139" s="12"/>
      <c r="N4139"/>
      <c r="P4139" s="9"/>
      <c r="Q4139" s="9"/>
      <c r="U4139" s="8"/>
      <c r="V4139" s="10"/>
      <c r="W4139"/>
      <c r="X4139"/>
      <c r="Z4139" s="8"/>
      <c r="AA4139" s="8"/>
      <c r="AF4139" s="17"/>
      <c r="AG4139" s="17"/>
      <c r="AH4139" s="8"/>
    </row>
    <row r="4140" spans="13:34" x14ac:dyDescent="0.3">
      <c r="M4140" s="12"/>
      <c r="N4140"/>
      <c r="P4140" s="9"/>
      <c r="Q4140" s="9"/>
      <c r="U4140" s="8"/>
      <c r="V4140" s="10"/>
      <c r="W4140"/>
      <c r="X4140"/>
      <c r="Z4140" s="8"/>
      <c r="AA4140" s="8"/>
      <c r="AF4140" s="17"/>
      <c r="AG4140" s="17"/>
      <c r="AH4140" s="8"/>
    </row>
    <row r="4141" spans="13:34" x14ac:dyDescent="0.3">
      <c r="M4141" s="12"/>
      <c r="N4141"/>
      <c r="P4141" s="9"/>
      <c r="Q4141" s="9"/>
      <c r="U4141" s="8"/>
      <c r="V4141" s="10"/>
      <c r="W4141"/>
      <c r="X4141"/>
      <c r="Z4141" s="8"/>
      <c r="AA4141" s="8"/>
      <c r="AF4141" s="17"/>
      <c r="AG4141" s="17"/>
      <c r="AH4141" s="8"/>
    </row>
    <row r="4142" spans="13:34" x14ac:dyDescent="0.3">
      <c r="M4142" s="12"/>
      <c r="N4142"/>
      <c r="P4142" s="9"/>
      <c r="Q4142" s="9"/>
      <c r="U4142" s="8"/>
      <c r="V4142" s="10"/>
      <c r="W4142"/>
      <c r="X4142"/>
      <c r="Z4142" s="8"/>
      <c r="AA4142" s="8"/>
      <c r="AF4142" s="17"/>
      <c r="AG4142" s="17"/>
      <c r="AH4142" s="8"/>
    </row>
    <row r="4143" spans="13:34" x14ac:dyDescent="0.3">
      <c r="M4143" s="12"/>
      <c r="N4143"/>
      <c r="P4143" s="9"/>
      <c r="Q4143" s="9"/>
      <c r="U4143" s="8"/>
      <c r="V4143" s="10"/>
      <c r="W4143"/>
      <c r="X4143"/>
      <c r="Z4143" s="8"/>
      <c r="AA4143" s="8"/>
      <c r="AF4143" s="17"/>
      <c r="AG4143" s="17"/>
      <c r="AH4143" s="8"/>
    </row>
    <row r="4144" spans="13:34" x14ac:dyDescent="0.3">
      <c r="M4144" s="12"/>
      <c r="N4144"/>
      <c r="P4144" s="9"/>
      <c r="Q4144" s="9"/>
      <c r="U4144" s="8"/>
      <c r="V4144" s="10"/>
      <c r="W4144"/>
      <c r="X4144"/>
      <c r="Z4144" s="8"/>
      <c r="AA4144" s="8"/>
      <c r="AF4144" s="17"/>
      <c r="AG4144" s="17"/>
      <c r="AH4144" s="8"/>
    </row>
    <row r="4145" spans="13:34" x14ac:dyDescent="0.3">
      <c r="M4145" s="12"/>
      <c r="N4145"/>
      <c r="P4145" s="9"/>
      <c r="Q4145" s="9"/>
      <c r="U4145" s="8"/>
      <c r="V4145" s="10"/>
      <c r="W4145"/>
      <c r="X4145"/>
      <c r="Z4145" s="8"/>
      <c r="AA4145" s="8"/>
      <c r="AF4145" s="17"/>
      <c r="AG4145" s="17"/>
      <c r="AH4145" s="8"/>
    </row>
    <row r="4146" spans="13:34" x14ac:dyDescent="0.3">
      <c r="M4146" s="12"/>
      <c r="N4146"/>
      <c r="P4146" s="9"/>
      <c r="Q4146" s="9"/>
      <c r="U4146" s="8"/>
      <c r="V4146" s="10"/>
      <c r="W4146"/>
      <c r="X4146"/>
      <c r="Z4146" s="8"/>
      <c r="AA4146" s="8"/>
      <c r="AF4146" s="17"/>
      <c r="AG4146" s="17"/>
      <c r="AH4146" s="8"/>
    </row>
    <row r="4147" spans="13:34" x14ac:dyDescent="0.3">
      <c r="M4147" s="12"/>
      <c r="N4147"/>
      <c r="P4147" s="9"/>
      <c r="Q4147" s="9"/>
      <c r="U4147" s="8"/>
      <c r="V4147" s="10"/>
      <c r="W4147"/>
      <c r="X4147"/>
      <c r="Z4147" s="8"/>
      <c r="AA4147" s="8"/>
      <c r="AF4147" s="17"/>
      <c r="AG4147" s="17"/>
      <c r="AH4147" s="8"/>
    </row>
    <row r="4148" spans="13:34" x14ac:dyDescent="0.3">
      <c r="M4148" s="12"/>
      <c r="N4148"/>
      <c r="P4148" s="9"/>
      <c r="Q4148" s="9"/>
      <c r="U4148" s="8"/>
      <c r="V4148" s="10"/>
      <c r="W4148"/>
      <c r="X4148"/>
      <c r="Z4148" s="8"/>
      <c r="AA4148" s="8"/>
      <c r="AF4148" s="17"/>
      <c r="AG4148" s="17"/>
      <c r="AH4148" s="8"/>
    </row>
    <row r="4149" spans="13:34" x14ac:dyDescent="0.3">
      <c r="M4149" s="12"/>
      <c r="N4149"/>
      <c r="P4149" s="9"/>
      <c r="Q4149" s="9"/>
      <c r="U4149" s="8"/>
      <c r="V4149" s="10"/>
      <c r="W4149"/>
      <c r="X4149"/>
      <c r="Z4149" s="8"/>
      <c r="AA4149" s="8"/>
      <c r="AF4149" s="17"/>
      <c r="AG4149" s="17"/>
      <c r="AH4149" s="8"/>
    </row>
    <row r="4150" spans="13:34" x14ac:dyDescent="0.3">
      <c r="M4150" s="12"/>
      <c r="N4150"/>
      <c r="P4150" s="9"/>
      <c r="Q4150" s="9"/>
      <c r="U4150" s="8"/>
      <c r="V4150" s="10"/>
      <c r="W4150"/>
      <c r="X4150"/>
      <c r="Z4150" s="8"/>
      <c r="AA4150" s="8"/>
      <c r="AF4150" s="17"/>
      <c r="AG4150" s="17"/>
      <c r="AH4150" s="8"/>
    </row>
    <row r="4151" spans="13:34" x14ac:dyDescent="0.3">
      <c r="M4151" s="12"/>
      <c r="N4151"/>
      <c r="P4151" s="9"/>
      <c r="Q4151" s="9"/>
      <c r="U4151" s="8"/>
      <c r="V4151" s="10"/>
      <c r="W4151"/>
      <c r="X4151"/>
      <c r="Z4151" s="8"/>
      <c r="AA4151" s="8"/>
      <c r="AF4151" s="17"/>
      <c r="AG4151" s="17"/>
      <c r="AH4151" s="8"/>
    </row>
    <row r="4152" spans="13:34" x14ac:dyDescent="0.3">
      <c r="M4152" s="12"/>
      <c r="N4152"/>
      <c r="P4152" s="9"/>
      <c r="Q4152" s="9"/>
      <c r="U4152" s="8"/>
      <c r="V4152" s="10"/>
      <c r="W4152"/>
      <c r="X4152"/>
      <c r="Z4152" s="8"/>
      <c r="AA4152" s="8"/>
      <c r="AF4152" s="17"/>
      <c r="AG4152" s="17"/>
      <c r="AH4152" s="8"/>
    </row>
    <row r="4153" spans="13:34" x14ac:dyDescent="0.3">
      <c r="M4153" s="12"/>
      <c r="N4153"/>
      <c r="P4153" s="9"/>
      <c r="Q4153" s="9"/>
      <c r="U4153" s="8"/>
      <c r="V4153" s="10"/>
      <c r="W4153"/>
      <c r="X4153"/>
      <c r="Z4153" s="8"/>
      <c r="AA4153" s="8"/>
      <c r="AF4153" s="17"/>
      <c r="AG4153" s="17"/>
      <c r="AH4153" s="8"/>
    </row>
    <row r="4154" spans="13:34" x14ac:dyDescent="0.3">
      <c r="M4154" s="12"/>
      <c r="N4154"/>
      <c r="P4154" s="9"/>
      <c r="Q4154" s="9"/>
      <c r="U4154" s="8"/>
      <c r="V4154" s="10"/>
      <c r="W4154"/>
      <c r="X4154"/>
      <c r="Z4154" s="8"/>
      <c r="AA4154" s="8"/>
      <c r="AF4154" s="17"/>
      <c r="AG4154" s="17"/>
      <c r="AH4154" s="8"/>
    </row>
    <row r="4155" spans="13:34" x14ac:dyDescent="0.3">
      <c r="M4155" s="12"/>
      <c r="N4155"/>
      <c r="P4155" s="9"/>
      <c r="Q4155" s="9"/>
      <c r="U4155" s="8"/>
      <c r="V4155" s="10"/>
      <c r="W4155"/>
      <c r="X4155"/>
      <c r="Z4155" s="8"/>
      <c r="AA4155" s="8"/>
      <c r="AF4155" s="17"/>
      <c r="AG4155" s="17"/>
      <c r="AH4155" s="8"/>
    </row>
    <row r="4156" spans="13:34" x14ac:dyDescent="0.3">
      <c r="M4156" s="12"/>
      <c r="N4156"/>
      <c r="P4156" s="9"/>
      <c r="Q4156" s="9"/>
      <c r="U4156" s="8"/>
      <c r="V4156" s="10"/>
      <c r="W4156"/>
      <c r="X4156"/>
      <c r="Z4156" s="8"/>
      <c r="AA4156" s="8"/>
      <c r="AF4156" s="17"/>
      <c r="AG4156" s="17"/>
      <c r="AH4156" s="8"/>
    </row>
    <row r="4157" spans="13:34" x14ac:dyDescent="0.3">
      <c r="M4157" s="12"/>
      <c r="N4157"/>
      <c r="P4157" s="9"/>
      <c r="Q4157" s="9"/>
      <c r="U4157" s="8"/>
      <c r="V4157" s="10"/>
      <c r="W4157"/>
      <c r="X4157"/>
      <c r="Z4157" s="8"/>
      <c r="AA4157" s="8"/>
      <c r="AF4157" s="17"/>
      <c r="AG4157" s="17"/>
      <c r="AH4157" s="8"/>
    </row>
    <row r="4158" spans="13:34" x14ac:dyDescent="0.3">
      <c r="M4158" s="12"/>
      <c r="N4158"/>
      <c r="P4158" s="9"/>
      <c r="Q4158" s="9"/>
      <c r="U4158" s="8"/>
      <c r="V4158" s="10"/>
      <c r="W4158"/>
      <c r="X4158"/>
      <c r="Z4158" s="8"/>
      <c r="AA4158" s="8"/>
      <c r="AF4158" s="17"/>
      <c r="AG4158" s="17"/>
      <c r="AH4158" s="8"/>
    </row>
    <row r="4159" spans="13:34" x14ac:dyDescent="0.3">
      <c r="M4159" s="12"/>
      <c r="N4159"/>
      <c r="P4159" s="9"/>
      <c r="Q4159" s="9"/>
      <c r="U4159" s="8"/>
      <c r="V4159" s="10"/>
      <c r="W4159"/>
      <c r="X4159"/>
      <c r="Z4159" s="8"/>
      <c r="AA4159" s="8"/>
      <c r="AF4159" s="17"/>
      <c r="AG4159" s="17"/>
      <c r="AH4159" s="8"/>
    </row>
    <row r="4160" spans="13:34" x14ac:dyDescent="0.3">
      <c r="M4160" s="12"/>
      <c r="N4160"/>
      <c r="P4160" s="9"/>
      <c r="Q4160" s="9"/>
      <c r="U4160" s="8"/>
      <c r="V4160" s="10"/>
      <c r="W4160"/>
      <c r="X4160"/>
      <c r="Z4160" s="8"/>
      <c r="AA4160" s="8"/>
      <c r="AF4160" s="17"/>
      <c r="AG4160" s="17"/>
      <c r="AH4160" s="8"/>
    </row>
    <row r="4161" spans="13:34" x14ac:dyDescent="0.3">
      <c r="M4161" s="12"/>
      <c r="N4161"/>
      <c r="P4161" s="9"/>
      <c r="Q4161" s="9"/>
      <c r="U4161" s="8"/>
      <c r="V4161" s="10"/>
      <c r="W4161"/>
      <c r="X4161"/>
      <c r="Z4161" s="8"/>
      <c r="AA4161" s="8"/>
      <c r="AF4161" s="17"/>
      <c r="AG4161" s="17"/>
      <c r="AH4161" s="8"/>
    </row>
    <row r="4162" spans="13:34" x14ac:dyDescent="0.3">
      <c r="M4162" s="12"/>
      <c r="N4162"/>
      <c r="P4162" s="9"/>
      <c r="Q4162" s="9"/>
      <c r="U4162" s="8"/>
      <c r="V4162" s="10"/>
      <c r="W4162"/>
      <c r="X4162"/>
      <c r="Z4162" s="8"/>
      <c r="AA4162" s="8"/>
      <c r="AF4162" s="17"/>
      <c r="AG4162" s="17"/>
      <c r="AH4162" s="8"/>
    </row>
    <row r="4163" spans="13:34" x14ac:dyDescent="0.3">
      <c r="M4163" s="12"/>
      <c r="N4163"/>
      <c r="P4163" s="9"/>
      <c r="Q4163" s="9"/>
      <c r="U4163" s="8"/>
      <c r="V4163" s="10"/>
      <c r="W4163"/>
      <c r="X4163"/>
      <c r="Z4163" s="8"/>
      <c r="AA4163" s="8"/>
      <c r="AF4163" s="17"/>
      <c r="AG4163" s="17"/>
      <c r="AH4163" s="8"/>
    </row>
    <row r="4164" spans="13:34" x14ac:dyDescent="0.3">
      <c r="M4164" s="12"/>
      <c r="N4164"/>
      <c r="P4164" s="9"/>
      <c r="Q4164" s="9"/>
      <c r="U4164" s="8"/>
      <c r="V4164" s="10"/>
      <c r="W4164"/>
      <c r="X4164"/>
      <c r="Z4164" s="8"/>
      <c r="AA4164" s="8"/>
      <c r="AF4164" s="17"/>
      <c r="AG4164" s="17"/>
      <c r="AH4164" s="8"/>
    </row>
    <row r="4165" spans="13:34" x14ac:dyDescent="0.3">
      <c r="M4165" s="12"/>
      <c r="N4165"/>
      <c r="P4165" s="9"/>
      <c r="Q4165" s="9"/>
      <c r="U4165" s="8"/>
      <c r="V4165" s="10"/>
      <c r="W4165"/>
      <c r="X4165"/>
      <c r="Z4165" s="8"/>
      <c r="AA4165" s="8"/>
      <c r="AF4165" s="17"/>
      <c r="AG4165" s="17"/>
      <c r="AH4165" s="8"/>
    </row>
    <row r="4166" spans="13:34" x14ac:dyDescent="0.3">
      <c r="M4166" s="12"/>
      <c r="N4166"/>
      <c r="P4166" s="9"/>
      <c r="Q4166" s="9"/>
      <c r="U4166" s="8"/>
      <c r="V4166" s="10"/>
      <c r="W4166"/>
      <c r="X4166"/>
      <c r="Z4166" s="8"/>
      <c r="AA4166" s="8"/>
      <c r="AF4166" s="17"/>
      <c r="AG4166" s="17"/>
      <c r="AH4166" s="8"/>
    </row>
    <row r="4167" spans="13:34" x14ac:dyDescent="0.3">
      <c r="M4167" s="12"/>
      <c r="N4167"/>
      <c r="P4167" s="9"/>
      <c r="Q4167" s="9"/>
      <c r="U4167" s="8"/>
      <c r="V4167" s="10"/>
      <c r="W4167"/>
      <c r="X4167"/>
      <c r="Z4167" s="8"/>
      <c r="AA4167" s="8"/>
      <c r="AF4167" s="17"/>
      <c r="AG4167" s="17"/>
      <c r="AH4167" s="8"/>
    </row>
    <row r="4168" spans="13:34" x14ac:dyDescent="0.3">
      <c r="M4168" s="12"/>
      <c r="N4168"/>
      <c r="P4168" s="9"/>
      <c r="Q4168" s="9"/>
      <c r="U4168" s="8"/>
      <c r="V4168" s="10"/>
      <c r="W4168"/>
      <c r="X4168"/>
      <c r="Z4168" s="8"/>
      <c r="AA4168" s="8"/>
      <c r="AF4168" s="17"/>
      <c r="AG4168" s="17"/>
      <c r="AH4168" s="8"/>
    </row>
    <row r="4169" spans="13:34" x14ac:dyDescent="0.3">
      <c r="M4169" s="12"/>
      <c r="N4169"/>
      <c r="P4169" s="9"/>
      <c r="Q4169" s="9"/>
      <c r="U4169" s="8"/>
      <c r="V4169" s="10"/>
      <c r="W4169"/>
      <c r="X4169"/>
      <c r="Z4169" s="8"/>
      <c r="AA4169" s="8"/>
      <c r="AF4169" s="17"/>
      <c r="AG4169" s="17"/>
      <c r="AH4169" s="8"/>
    </row>
    <row r="4170" spans="13:34" x14ac:dyDescent="0.3">
      <c r="M4170" s="12"/>
      <c r="N4170"/>
      <c r="P4170" s="9"/>
      <c r="Q4170" s="9"/>
      <c r="U4170" s="8"/>
      <c r="V4170" s="10"/>
      <c r="W4170"/>
      <c r="X4170"/>
      <c r="Z4170" s="8"/>
      <c r="AA4170" s="8"/>
      <c r="AF4170" s="17"/>
      <c r="AG4170" s="17"/>
      <c r="AH4170" s="8"/>
    </row>
    <row r="4171" spans="13:34" x14ac:dyDescent="0.3">
      <c r="M4171" s="12"/>
      <c r="N4171"/>
      <c r="P4171" s="9"/>
      <c r="Q4171" s="9"/>
      <c r="U4171" s="8"/>
      <c r="V4171" s="10"/>
      <c r="W4171"/>
      <c r="X4171"/>
      <c r="Z4171" s="8"/>
      <c r="AA4171" s="8"/>
      <c r="AF4171" s="17"/>
      <c r="AG4171" s="17"/>
      <c r="AH4171" s="8"/>
    </row>
    <row r="4172" spans="13:34" x14ac:dyDescent="0.3">
      <c r="M4172" s="12"/>
      <c r="N4172"/>
      <c r="P4172" s="9"/>
      <c r="Q4172" s="9"/>
      <c r="U4172" s="8"/>
      <c r="V4172" s="10"/>
      <c r="W4172"/>
      <c r="X4172"/>
      <c r="Z4172" s="8"/>
      <c r="AA4172" s="8"/>
      <c r="AF4172" s="17"/>
      <c r="AG4172" s="17"/>
      <c r="AH4172" s="8"/>
    </row>
    <row r="4173" spans="13:34" x14ac:dyDescent="0.3">
      <c r="M4173" s="12"/>
      <c r="N4173"/>
      <c r="P4173" s="9"/>
      <c r="Q4173" s="9"/>
      <c r="U4173" s="8"/>
      <c r="V4173" s="10"/>
      <c r="W4173"/>
      <c r="X4173"/>
      <c r="Z4173" s="8"/>
      <c r="AA4173" s="8"/>
      <c r="AF4173" s="17"/>
      <c r="AG4173" s="17"/>
      <c r="AH4173" s="8"/>
    </row>
    <row r="4174" spans="13:34" x14ac:dyDescent="0.3">
      <c r="M4174" s="12"/>
      <c r="N4174"/>
      <c r="P4174" s="9"/>
      <c r="Q4174" s="9"/>
      <c r="U4174" s="8"/>
      <c r="V4174" s="10"/>
      <c r="W4174"/>
      <c r="X4174"/>
      <c r="Z4174" s="8"/>
      <c r="AA4174" s="8"/>
      <c r="AF4174" s="17"/>
      <c r="AG4174" s="17"/>
      <c r="AH4174" s="8"/>
    </row>
    <row r="4175" spans="13:34" x14ac:dyDescent="0.3">
      <c r="M4175" s="12"/>
      <c r="N4175"/>
      <c r="P4175" s="9"/>
      <c r="Q4175" s="9"/>
      <c r="U4175" s="8"/>
      <c r="V4175" s="10"/>
      <c r="W4175"/>
      <c r="X4175"/>
      <c r="Z4175" s="8"/>
      <c r="AA4175" s="8"/>
      <c r="AF4175" s="17"/>
      <c r="AG4175" s="17"/>
      <c r="AH4175" s="8"/>
    </row>
    <row r="4176" spans="13:34" x14ac:dyDescent="0.3">
      <c r="M4176" s="12"/>
      <c r="N4176"/>
      <c r="P4176" s="9"/>
      <c r="Q4176" s="9"/>
      <c r="U4176" s="8"/>
      <c r="V4176" s="10"/>
      <c r="W4176"/>
      <c r="X4176"/>
      <c r="Z4176" s="8"/>
      <c r="AA4176" s="8"/>
      <c r="AF4176" s="17"/>
      <c r="AG4176" s="17"/>
      <c r="AH4176" s="8"/>
    </row>
    <row r="4177" spans="13:34" x14ac:dyDescent="0.3">
      <c r="M4177" s="12"/>
      <c r="N4177"/>
      <c r="P4177" s="9"/>
      <c r="Q4177" s="9"/>
      <c r="U4177" s="8"/>
      <c r="V4177" s="10"/>
      <c r="W4177"/>
      <c r="X4177"/>
      <c r="Z4177" s="8"/>
      <c r="AA4177" s="8"/>
      <c r="AF4177" s="17"/>
      <c r="AG4177" s="17"/>
      <c r="AH4177" s="8"/>
    </row>
    <row r="4178" spans="13:34" x14ac:dyDescent="0.3">
      <c r="M4178" s="12"/>
      <c r="N4178"/>
      <c r="P4178" s="9"/>
      <c r="Q4178" s="9"/>
      <c r="U4178" s="8"/>
      <c r="V4178" s="10"/>
      <c r="W4178"/>
      <c r="X4178"/>
      <c r="Z4178" s="8"/>
      <c r="AA4178" s="8"/>
      <c r="AF4178" s="17"/>
      <c r="AG4178" s="17"/>
      <c r="AH4178" s="8"/>
    </row>
    <row r="4179" spans="13:34" x14ac:dyDescent="0.3">
      <c r="M4179" s="12"/>
      <c r="N4179"/>
      <c r="P4179" s="9"/>
      <c r="Q4179" s="9"/>
      <c r="U4179" s="8"/>
      <c r="V4179" s="10"/>
      <c r="W4179"/>
      <c r="X4179"/>
      <c r="Z4179" s="8"/>
      <c r="AA4179" s="8"/>
      <c r="AF4179" s="17"/>
      <c r="AG4179" s="17"/>
      <c r="AH4179" s="8"/>
    </row>
    <row r="4180" spans="13:34" x14ac:dyDescent="0.3">
      <c r="M4180" s="12"/>
      <c r="N4180"/>
      <c r="P4180" s="9"/>
      <c r="Q4180" s="9"/>
      <c r="U4180" s="8"/>
      <c r="V4180" s="10"/>
      <c r="W4180"/>
      <c r="X4180"/>
      <c r="Z4180" s="8"/>
      <c r="AA4180" s="8"/>
      <c r="AF4180" s="17"/>
      <c r="AG4180" s="17"/>
      <c r="AH4180" s="8"/>
    </row>
    <row r="4181" spans="13:34" x14ac:dyDescent="0.3">
      <c r="M4181" s="12"/>
      <c r="N4181"/>
      <c r="P4181" s="9"/>
      <c r="Q4181" s="9"/>
      <c r="U4181" s="8"/>
      <c r="V4181" s="10"/>
      <c r="W4181"/>
      <c r="X4181"/>
      <c r="Z4181" s="8"/>
      <c r="AA4181" s="8"/>
      <c r="AF4181" s="17"/>
      <c r="AG4181" s="17"/>
      <c r="AH4181" s="8"/>
    </row>
    <row r="4182" spans="13:34" x14ac:dyDescent="0.3">
      <c r="M4182" s="12"/>
      <c r="N4182"/>
      <c r="P4182" s="9"/>
      <c r="Q4182" s="9"/>
      <c r="U4182" s="8"/>
      <c r="V4182" s="10"/>
      <c r="W4182"/>
      <c r="X4182"/>
      <c r="Z4182" s="8"/>
      <c r="AA4182" s="8"/>
      <c r="AF4182" s="17"/>
      <c r="AG4182" s="17"/>
      <c r="AH4182" s="8"/>
    </row>
    <row r="4183" spans="13:34" x14ac:dyDescent="0.3">
      <c r="M4183" s="12"/>
      <c r="N4183"/>
      <c r="P4183" s="9"/>
      <c r="Q4183" s="9"/>
      <c r="U4183" s="8"/>
      <c r="V4183" s="10"/>
      <c r="W4183"/>
      <c r="X4183"/>
      <c r="Z4183" s="8"/>
      <c r="AA4183" s="8"/>
      <c r="AF4183" s="17"/>
      <c r="AG4183" s="17"/>
      <c r="AH4183" s="8"/>
    </row>
    <row r="4184" spans="13:34" x14ac:dyDescent="0.3">
      <c r="M4184" s="12"/>
      <c r="N4184"/>
      <c r="P4184" s="9"/>
      <c r="Q4184" s="9"/>
      <c r="U4184" s="8"/>
      <c r="V4184" s="10"/>
      <c r="W4184"/>
      <c r="X4184"/>
      <c r="Z4184" s="8"/>
      <c r="AA4184" s="8"/>
      <c r="AF4184" s="17"/>
      <c r="AG4184" s="17"/>
      <c r="AH4184" s="8"/>
    </row>
    <row r="4185" spans="13:34" x14ac:dyDescent="0.3">
      <c r="M4185" s="12"/>
      <c r="N4185"/>
      <c r="P4185" s="9"/>
      <c r="Q4185" s="9"/>
      <c r="U4185" s="8"/>
      <c r="V4185" s="10"/>
      <c r="W4185"/>
      <c r="X4185"/>
      <c r="Z4185" s="8"/>
      <c r="AA4185" s="8"/>
      <c r="AF4185" s="17"/>
      <c r="AG4185" s="17"/>
      <c r="AH4185" s="8"/>
    </row>
    <row r="4186" spans="13:34" x14ac:dyDescent="0.3">
      <c r="M4186" s="12"/>
      <c r="N4186"/>
      <c r="P4186" s="9"/>
      <c r="Q4186" s="9"/>
      <c r="U4186" s="8"/>
      <c r="V4186" s="10"/>
      <c r="W4186"/>
      <c r="X4186"/>
      <c r="Z4186" s="8"/>
      <c r="AA4186" s="8"/>
      <c r="AF4186" s="17"/>
      <c r="AG4186" s="17"/>
      <c r="AH4186" s="8"/>
    </row>
    <row r="4187" spans="13:34" x14ac:dyDescent="0.3">
      <c r="M4187" s="12"/>
      <c r="N4187"/>
      <c r="P4187" s="9"/>
      <c r="Q4187" s="9"/>
      <c r="U4187" s="8"/>
      <c r="V4187" s="10"/>
      <c r="W4187"/>
      <c r="X4187"/>
      <c r="Z4187" s="8"/>
      <c r="AA4187" s="8"/>
      <c r="AF4187" s="17"/>
      <c r="AG4187" s="17"/>
      <c r="AH4187" s="8"/>
    </row>
    <row r="4188" spans="13:34" x14ac:dyDescent="0.3">
      <c r="M4188" s="12"/>
      <c r="N4188"/>
      <c r="P4188" s="9"/>
      <c r="Q4188" s="9"/>
      <c r="U4188" s="8"/>
      <c r="V4188" s="10"/>
      <c r="W4188"/>
      <c r="X4188"/>
      <c r="Z4188" s="8"/>
      <c r="AA4188" s="8"/>
      <c r="AF4188" s="17"/>
      <c r="AG4188" s="17"/>
      <c r="AH4188" s="8"/>
    </row>
    <row r="4189" spans="13:34" x14ac:dyDescent="0.3">
      <c r="M4189" s="12"/>
      <c r="N4189"/>
      <c r="P4189" s="9"/>
      <c r="Q4189" s="9"/>
      <c r="U4189" s="8"/>
      <c r="V4189" s="10"/>
      <c r="W4189"/>
      <c r="X4189"/>
      <c r="Z4189" s="8"/>
      <c r="AA4189" s="8"/>
      <c r="AF4189" s="17"/>
      <c r="AG4189" s="17"/>
      <c r="AH4189" s="8"/>
    </row>
    <row r="4190" spans="13:34" x14ac:dyDescent="0.3">
      <c r="M4190" s="12"/>
      <c r="N4190"/>
      <c r="P4190" s="9"/>
      <c r="Q4190" s="9"/>
      <c r="U4190" s="8"/>
      <c r="V4190" s="10"/>
      <c r="W4190"/>
      <c r="X4190"/>
      <c r="Z4190" s="8"/>
      <c r="AA4190" s="8"/>
      <c r="AF4190" s="17"/>
      <c r="AG4190" s="17"/>
      <c r="AH4190" s="8"/>
    </row>
    <row r="4191" spans="13:34" x14ac:dyDescent="0.3">
      <c r="M4191" s="12"/>
      <c r="N4191"/>
      <c r="P4191" s="9"/>
      <c r="Q4191" s="9"/>
      <c r="U4191" s="8"/>
      <c r="V4191" s="10"/>
      <c r="W4191"/>
      <c r="X4191"/>
      <c r="Z4191" s="8"/>
      <c r="AA4191" s="8"/>
      <c r="AF4191" s="17"/>
      <c r="AG4191" s="17"/>
      <c r="AH4191" s="8"/>
    </row>
    <row r="4192" spans="13:34" x14ac:dyDescent="0.3">
      <c r="M4192" s="12"/>
      <c r="N4192"/>
      <c r="P4192" s="9"/>
      <c r="Q4192" s="9"/>
      <c r="U4192" s="8"/>
      <c r="V4192" s="10"/>
      <c r="W4192"/>
      <c r="X4192"/>
      <c r="Z4192" s="8"/>
      <c r="AA4192" s="8"/>
      <c r="AF4192" s="17"/>
      <c r="AG4192" s="17"/>
      <c r="AH4192" s="8"/>
    </row>
    <row r="4193" spans="13:34" x14ac:dyDescent="0.3">
      <c r="M4193" s="12"/>
      <c r="N4193"/>
      <c r="P4193" s="9"/>
      <c r="Q4193" s="9"/>
      <c r="U4193" s="8"/>
      <c r="V4193" s="10"/>
      <c r="W4193"/>
      <c r="X4193"/>
      <c r="Z4193" s="8"/>
      <c r="AA4193" s="8"/>
      <c r="AF4193" s="17"/>
      <c r="AG4193" s="17"/>
      <c r="AH4193" s="8"/>
    </row>
    <row r="4194" spans="13:34" x14ac:dyDescent="0.3">
      <c r="M4194" s="12"/>
      <c r="N4194"/>
      <c r="P4194" s="9"/>
      <c r="Q4194" s="9"/>
      <c r="U4194" s="8"/>
      <c r="V4194" s="10"/>
      <c r="W4194"/>
      <c r="X4194"/>
      <c r="Z4194" s="8"/>
      <c r="AA4194" s="8"/>
      <c r="AF4194" s="17"/>
      <c r="AG4194" s="17"/>
      <c r="AH4194" s="8"/>
    </row>
    <row r="4195" spans="13:34" x14ac:dyDescent="0.3">
      <c r="M4195" s="12"/>
      <c r="N4195"/>
      <c r="P4195" s="9"/>
      <c r="Q4195" s="9"/>
      <c r="U4195" s="8"/>
      <c r="V4195" s="10"/>
      <c r="W4195"/>
      <c r="X4195"/>
      <c r="Z4195" s="8"/>
      <c r="AA4195" s="8"/>
      <c r="AF4195" s="17"/>
      <c r="AG4195" s="17"/>
      <c r="AH4195" s="8"/>
    </row>
    <row r="4196" spans="13:34" x14ac:dyDescent="0.3">
      <c r="M4196" s="12"/>
      <c r="N4196"/>
      <c r="P4196" s="9"/>
      <c r="Q4196" s="9"/>
      <c r="U4196" s="8"/>
      <c r="V4196" s="10"/>
      <c r="W4196"/>
      <c r="X4196"/>
      <c r="Z4196" s="8"/>
      <c r="AA4196" s="8"/>
      <c r="AF4196" s="17"/>
      <c r="AG4196" s="17"/>
      <c r="AH4196" s="8"/>
    </row>
    <row r="4197" spans="13:34" x14ac:dyDescent="0.3">
      <c r="M4197" s="12"/>
      <c r="N4197"/>
      <c r="P4197" s="9"/>
      <c r="Q4197" s="9"/>
      <c r="U4197" s="8"/>
      <c r="V4197" s="10"/>
      <c r="W4197"/>
      <c r="X4197"/>
      <c r="Z4197" s="8"/>
      <c r="AA4197" s="8"/>
      <c r="AF4197" s="17"/>
      <c r="AG4197" s="17"/>
      <c r="AH4197" s="8"/>
    </row>
    <row r="4198" spans="13:34" x14ac:dyDescent="0.3">
      <c r="M4198" s="12"/>
      <c r="N4198"/>
      <c r="P4198" s="9"/>
      <c r="Q4198" s="9"/>
      <c r="U4198" s="8"/>
      <c r="V4198" s="10"/>
      <c r="W4198"/>
      <c r="X4198"/>
      <c r="Z4198" s="8"/>
      <c r="AA4198" s="8"/>
      <c r="AF4198" s="17"/>
      <c r="AG4198" s="17"/>
      <c r="AH4198" s="8"/>
    </row>
    <row r="4199" spans="13:34" x14ac:dyDescent="0.3">
      <c r="M4199" s="12"/>
      <c r="N4199"/>
      <c r="P4199" s="9"/>
      <c r="Q4199" s="9"/>
      <c r="U4199" s="8"/>
      <c r="V4199" s="10"/>
      <c r="W4199"/>
      <c r="X4199"/>
      <c r="Z4199" s="8"/>
      <c r="AA4199" s="8"/>
      <c r="AF4199" s="17"/>
      <c r="AG4199" s="17"/>
      <c r="AH4199" s="8"/>
    </row>
    <row r="4200" spans="13:34" x14ac:dyDescent="0.3">
      <c r="M4200" s="12"/>
      <c r="N4200"/>
      <c r="P4200" s="9"/>
      <c r="Q4200" s="9"/>
      <c r="U4200" s="8"/>
      <c r="V4200" s="10"/>
      <c r="W4200"/>
      <c r="X4200"/>
      <c r="Z4200" s="8"/>
      <c r="AA4200" s="8"/>
      <c r="AF4200" s="17"/>
      <c r="AG4200" s="17"/>
      <c r="AH4200" s="8"/>
    </row>
    <row r="4201" spans="13:34" x14ac:dyDescent="0.3">
      <c r="M4201" s="12"/>
      <c r="N4201"/>
      <c r="P4201" s="9"/>
      <c r="Q4201" s="9"/>
      <c r="U4201" s="8"/>
      <c r="V4201" s="10"/>
      <c r="W4201"/>
      <c r="X4201"/>
      <c r="Z4201" s="8"/>
      <c r="AA4201" s="8"/>
      <c r="AF4201" s="17"/>
      <c r="AG4201" s="17"/>
      <c r="AH4201" s="8"/>
    </row>
    <row r="4202" spans="13:34" x14ac:dyDescent="0.3">
      <c r="M4202" s="12"/>
      <c r="N4202"/>
      <c r="P4202" s="9"/>
      <c r="Q4202" s="9"/>
      <c r="U4202" s="8"/>
      <c r="V4202" s="10"/>
      <c r="W4202"/>
      <c r="X4202"/>
      <c r="Z4202" s="8"/>
      <c r="AA4202" s="8"/>
      <c r="AF4202" s="17"/>
      <c r="AG4202" s="17"/>
      <c r="AH4202" s="8"/>
    </row>
    <row r="4203" spans="13:34" x14ac:dyDescent="0.3">
      <c r="M4203" s="12"/>
      <c r="N4203"/>
      <c r="P4203" s="9"/>
      <c r="Q4203" s="9"/>
      <c r="U4203" s="8"/>
      <c r="V4203" s="10"/>
      <c r="W4203"/>
      <c r="X4203"/>
      <c r="Z4203" s="8"/>
      <c r="AA4203" s="8"/>
      <c r="AF4203" s="17"/>
      <c r="AG4203" s="17"/>
      <c r="AH4203" s="8"/>
    </row>
    <row r="4204" spans="13:34" x14ac:dyDescent="0.3">
      <c r="M4204" s="12"/>
      <c r="N4204"/>
      <c r="P4204" s="9"/>
      <c r="Q4204" s="9"/>
      <c r="U4204" s="8"/>
      <c r="V4204" s="10"/>
      <c r="W4204"/>
      <c r="X4204"/>
      <c r="Z4204" s="8"/>
      <c r="AA4204" s="8"/>
      <c r="AF4204" s="17"/>
      <c r="AG4204" s="17"/>
      <c r="AH4204" s="8"/>
    </row>
    <row r="4205" spans="13:34" x14ac:dyDescent="0.3">
      <c r="M4205" s="12"/>
      <c r="N4205"/>
      <c r="P4205" s="9"/>
      <c r="Q4205" s="9"/>
      <c r="U4205" s="8"/>
      <c r="V4205" s="10"/>
      <c r="W4205"/>
      <c r="X4205"/>
      <c r="Z4205" s="8"/>
      <c r="AA4205" s="8"/>
      <c r="AF4205" s="17"/>
      <c r="AG4205" s="17"/>
      <c r="AH4205" s="8"/>
    </row>
    <row r="4206" spans="13:34" x14ac:dyDescent="0.3">
      <c r="M4206" s="12"/>
      <c r="N4206"/>
      <c r="P4206" s="9"/>
      <c r="Q4206" s="9"/>
      <c r="U4206" s="8"/>
      <c r="V4206" s="10"/>
      <c r="W4206"/>
      <c r="X4206"/>
      <c r="Z4206" s="8"/>
      <c r="AA4206" s="8"/>
      <c r="AF4206" s="17"/>
      <c r="AG4206" s="17"/>
      <c r="AH4206" s="8"/>
    </row>
    <row r="4207" spans="13:34" x14ac:dyDescent="0.3">
      <c r="M4207" s="12"/>
      <c r="N4207"/>
      <c r="P4207" s="9"/>
      <c r="Q4207" s="9"/>
      <c r="U4207" s="8"/>
      <c r="V4207" s="10"/>
      <c r="W4207"/>
      <c r="X4207"/>
      <c r="Z4207" s="8"/>
      <c r="AA4207" s="8"/>
      <c r="AF4207" s="17"/>
      <c r="AG4207" s="17"/>
      <c r="AH4207" s="8"/>
    </row>
    <row r="4208" spans="13:34" x14ac:dyDescent="0.3">
      <c r="M4208" s="12"/>
      <c r="N4208"/>
      <c r="P4208" s="9"/>
      <c r="Q4208" s="9"/>
      <c r="U4208" s="8"/>
      <c r="V4208" s="10"/>
      <c r="W4208"/>
      <c r="X4208"/>
      <c r="Z4208" s="8"/>
      <c r="AA4208" s="8"/>
      <c r="AF4208" s="17"/>
      <c r="AG4208" s="17"/>
      <c r="AH4208" s="8"/>
    </row>
    <row r="4209" spans="13:34" x14ac:dyDescent="0.3">
      <c r="M4209" s="12"/>
      <c r="N4209"/>
      <c r="P4209" s="9"/>
      <c r="Q4209" s="9"/>
      <c r="U4209" s="8"/>
      <c r="V4209" s="10"/>
      <c r="W4209"/>
      <c r="X4209"/>
      <c r="Z4209" s="8"/>
      <c r="AA4209" s="8"/>
      <c r="AF4209" s="17"/>
      <c r="AG4209" s="17"/>
      <c r="AH4209" s="8"/>
    </row>
    <row r="4210" spans="13:34" x14ac:dyDescent="0.3">
      <c r="M4210" s="12"/>
      <c r="N4210"/>
      <c r="P4210" s="9"/>
      <c r="Q4210" s="9"/>
      <c r="U4210" s="8"/>
      <c r="V4210" s="10"/>
      <c r="W4210"/>
      <c r="X4210"/>
      <c r="Z4210" s="8"/>
      <c r="AA4210" s="8"/>
      <c r="AF4210" s="17"/>
      <c r="AG4210" s="17"/>
      <c r="AH4210" s="8"/>
    </row>
    <row r="4211" spans="13:34" x14ac:dyDescent="0.3">
      <c r="M4211" s="12"/>
      <c r="N4211"/>
      <c r="P4211" s="9"/>
      <c r="Q4211" s="9"/>
      <c r="U4211" s="8"/>
      <c r="V4211" s="10"/>
      <c r="W4211"/>
      <c r="X4211"/>
      <c r="Z4211" s="8"/>
      <c r="AA4211" s="8"/>
      <c r="AF4211" s="17"/>
      <c r="AG4211" s="17"/>
      <c r="AH4211" s="8"/>
    </row>
    <row r="4212" spans="13:34" x14ac:dyDescent="0.3">
      <c r="M4212" s="12"/>
      <c r="N4212"/>
      <c r="P4212" s="9"/>
      <c r="Q4212" s="9"/>
      <c r="U4212" s="8"/>
      <c r="V4212" s="10"/>
      <c r="W4212"/>
      <c r="X4212"/>
      <c r="Z4212" s="8"/>
      <c r="AA4212" s="8"/>
      <c r="AF4212" s="17"/>
      <c r="AG4212" s="17"/>
      <c r="AH4212" s="8"/>
    </row>
    <row r="4213" spans="13:34" x14ac:dyDescent="0.3">
      <c r="M4213" s="12"/>
      <c r="N4213"/>
      <c r="P4213" s="9"/>
      <c r="Q4213" s="9"/>
      <c r="U4213" s="8"/>
      <c r="V4213" s="10"/>
      <c r="W4213"/>
      <c r="X4213"/>
      <c r="Z4213" s="8"/>
      <c r="AA4213" s="8"/>
      <c r="AF4213" s="17"/>
      <c r="AG4213" s="17"/>
      <c r="AH4213" s="8"/>
    </row>
    <row r="4214" spans="13:34" x14ac:dyDescent="0.3">
      <c r="M4214" s="12"/>
      <c r="N4214"/>
      <c r="P4214" s="9"/>
      <c r="Q4214" s="9"/>
      <c r="U4214" s="8"/>
      <c r="V4214" s="10"/>
      <c r="W4214"/>
      <c r="X4214"/>
      <c r="Z4214" s="8"/>
      <c r="AA4214" s="8"/>
      <c r="AF4214" s="17"/>
      <c r="AG4214" s="17"/>
      <c r="AH4214" s="8"/>
    </row>
    <row r="4215" spans="13:34" x14ac:dyDescent="0.3">
      <c r="M4215" s="12"/>
      <c r="N4215"/>
      <c r="P4215" s="9"/>
      <c r="Q4215" s="9"/>
      <c r="U4215" s="8"/>
      <c r="V4215" s="10"/>
      <c r="W4215"/>
      <c r="X4215"/>
      <c r="Z4215" s="8"/>
      <c r="AA4215" s="8"/>
      <c r="AF4215" s="17"/>
      <c r="AG4215" s="17"/>
      <c r="AH4215" s="8"/>
    </row>
    <row r="4216" spans="13:34" x14ac:dyDescent="0.3">
      <c r="M4216" s="12"/>
      <c r="N4216"/>
      <c r="P4216" s="9"/>
      <c r="Q4216" s="9"/>
      <c r="U4216" s="8"/>
      <c r="V4216" s="10"/>
      <c r="W4216"/>
      <c r="X4216"/>
      <c r="Z4216" s="8"/>
      <c r="AA4216" s="8"/>
      <c r="AF4216" s="17"/>
      <c r="AG4216" s="17"/>
      <c r="AH4216" s="8"/>
    </row>
    <row r="4217" spans="13:34" x14ac:dyDescent="0.3">
      <c r="M4217" s="12"/>
      <c r="N4217"/>
      <c r="P4217" s="9"/>
      <c r="Q4217" s="9"/>
      <c r="U4217" s="8"/>
      <c r="V4217" s="10"/>
      <c r="W4217"/>
      <c r="X4217"/>
      <c r="Z4217" s="8"/>
      <c r="AA4217" s="8"/>
      <c r="AF4217" s="17"/>
      <c r="AG4217" s="17"/>
      <c r="AH4217" s="8"/>
    </row>
    <row r="4218" spans="13:34" x14ac:dyDescent="0.3">
      <c r="M4218" s="12"/>
      <c r="N4218"/>
      <c r="P4218" s="9"/>
      <c r="Q4218" s="9"/>
      <c r="U4218" s="8"/>
      <c r="V4218" s="10"/>
      <c r="W4218"/>
      <c r="X4218"/>
      <c r="Z4218" s="8"/>
      <c r="AA4218" s="8"/>
      <c r="AF4218" s="17"/>
      <c r="AG4218" s="17"/>
      <c r="AH4218" s="8"/>
    </row>
    <row r="4219" spans="13:34" x14ac:dyDescent="0.3">
      <c r="M4219" s="12"/>
      <c r="N4219"/>
      <c r="P4219" s="9"/>
      <c r="Q4219" s="9"/>
      <c r="U4219" s="8"/>
      <c r="V4219" s="10"/>
      <c r="W4219"/>
      <c r="X4219"/>
      <c r="Z4219" s="8"/>
      <c r="AA4219" s="8"/>
      <c r="AF4219" s="17"/>
      <c r="AG4219" s="17"/>
      <c r="AH4219" s="8"/>
    </row>
    <row r="4220" spans="13:34" x14ac:dyDescent="0.3">
      <c r="M4220" s="12"/>
      <c r="N4220"/>
      <c r="P4220" s="9"/>
      <c r="Q4220" s="9"/>
      <c r="U4220" s="8"/>
      <c r="V4220" s="10"/>
      <c r="W4220"/>
      <c r="X4220"/>
      <c r="Z4220" s="8"/>
      <c r="AA4220" s="8"/>
      <c r="AF4220" s="17"/>
      <c r="AG4220" s="17"/>
      <c r="AH4220" s="8"/>
    </row>
    <row r="4221" spans="13:34" x14ac:dyDescent="0.3">
      <c r="M4221" s="12"/>
      <c r="N4221"/>
      <c r="P4221" s="9"/>
      <c r="Q4221" s="9"/>
      <c r="U4221" s="8"/>
      <c r="V4221" s="10"/>
      <c r="W4221"/>
      <c r="X4221"/>
      <c r="Z4221" s="8"/>
      <c r="AA4221" s="8"/>
      <c r="AF4221" s="17"/>
      <c r="AG4221" s="17"/>
      <c r="AH4221" s="8"/>
    </row>
    <row r="4222" spans="13:34" x14ac:dyDescent="0.3">
      <c r="M4222" s="12"/>
      <c r="N4222"/>
      <c r="P4222" s="9"/>
      <c r="Q4222" s="9"/>
      <c r="U4222" s="8"/>
      <c r="V4222" s="10"/>
      <c r="W4222"/>
      <c r="X4222"/>
      <c r="Z4222" s="8"/>
      <c r="AA4222" s="8"/>
      <c r="AF4222" s="17"/>
      <c r="AG4222" s="17"/>
      <c r="AH4222" s="8"/>
    </row>
    <row r="4223" spans="13:34" x14ac:dyDescent="0.3">
      <c r="M4223" s="12"/>
      <c r="N4223"/>
      <c r="P4223" s="9"/>
      <c r="Q4223" s="9"/>
      <c r="U4223" s="8"/>
      <c r="V4223" s="10"/>
      <c r="W4223"/>
      <c r="X4223"/>
      <c r="Z4223" s="8"/>
      <c r="AA4223" s="8"/>
      <c r="AF4223" s="17"/>
      <c r="AG4223" s="17"/>
      <c r="AH4223" s="8"/>
    </row>
    <row r="4224" spans="13:34" x14ac:dyDescent="0.3">
      <c r="M4224" s="12"/>
      <c r="N4224"/>
      <c r="P4224" s="9"/>
      <c r="Q4224" s="9"/>
      <c r="U4224" s="8"/>
      <c r="V4224" s="10"/>
      <c r="W4224"/>
      <c r="X4224"/>
      <c r="Z4224" s="8"/>
      <c r="AA4224" s="8"/>
      <c r="AF4224" s="17"/>
      <c r="AG4224" s="17"/>
      <c r="AH4224" s="8"/>
    </row>
    <row r="4225" spans="13:34" x14ac:dyDescent="0.3">
      <c r="M4225" s="12"/>
      <c r="N4225"/>
      <c r="P4225" s="9"/>
      <c r="Q4225" s="9"/>
      <c r="U4225" s="8"/>
      <c r="V4225" s="10"/>
      <c r="W4225"/>
      <c r="X4225"/>
      <c r="Z4225" s="8"/>
      <c r="AA4225" s="8"/>
      <c r="AF4225" s="17"/>
      <c r="AG4225" s="17"/>
      <c r="AH4225" s="8"/>
    </row>
    <row r="4226" spans="13:34" x14ac:dyDescent="0.3">
      <c r="M4226" s="12"/>
      <c r="N4226"/>
      <c r="P4226" s="9"/>
      <c r="Q4226" s="9"/>
      <c r="U4226" s="8"/>
      <c r="V4226" s="10"/>
      <c r="W4226"/>
      <c r="X4226"/>
      <c r="Z4226" s="8"/>
      <c r="AA4226" s="8"/>
      <c r="AF4226" s="17"/>
      <c r="AG4226" s="17"/>
      <c r="AH4226" s="8"/>
    </row>
    <row r="4227" spans="13:34" x14ac:dyDescent="0.3">
      <c r="M4227" s="12"/>
      <c r="N4227"/>
      <c r="P4227" s="9"/>
      <c r="Q4227" s="9"/>
      <c r="U4227" s="8"/>
      <c r="V4227" s="10"/>
      <c r="W4227"/>
      <c r="X4227"/>
      <c r="Z4227" s="8"/>
      <c r="AA4227" s="8"/>
      <c r="AF4227" s="17"/>
      <c r="AG4227" s="17"/>
      <c r="AH4227" s="8"/>
    </row>
    <row r="4228" spans="13:34" x14ac:dyDescent="0.3">
      <c r="M4228" s="12"/>
      <c r="N4228"/>
      <c r="P4228" s="9"/>
      <c r="Q4228" s="9"/>
      <c r="U4228" s="8"/>
      <c r="V4228" s="10"/>
      <c r="W4228"/>
      <c r="X4228"/>
      <c r="Z4228" s="8"/>
      <c r="AA4228" s="8"/>
      <c r="AF4228" s="17"/>
      <c r="AG4228" s="17"/>
      <c r="AH4228" s="8"/>
    </row>
    <row r="4229" spans="13:34" x14ac:dyDescent="0.3">
      <c r="M4229" s="12"/>
      <c r="N4229"/>
      <c r="P4229" s="9"/>
      <c r="Q4229" s="9"/>
      <c r="U4229" s="8"/>
      <c r="V4229" s="10"/>
      <c r="W4229"/>
      <c r="X4229"/>
      <c r="Z4229" s="8"/>
      <c r="AA4229" s="8"/>
      <c r="AF4229" s="17"/>
      <c r="AG4229" s="17"/>
      <c r="AH4229" s="8"/>
    </row>
    <row r="4230" spans="13:34" x14ac:dyDescent="0.3">
      <c r="M4230" s="12"/>
      <c r="N4230"/>
      <c r="P4230" s="9"/>
      <c r="Q4230" s="9"/>
      <c r="U4230" s="8"/>
      <c r="V4230" s="10"/>
      <c r="W4230"/>
      <c r="X4230"/>
      <c r="Z4230" s="8"/>
      <c r="AA4230" s="8"/>
      <c r="AF4230" s="17"/>
      <c r="AG4230" s="17"/>
      <c r="AH4230" s="8"/>
    </row>
    <row r="4231" spans="13:34" x14ac:dyDescent="0.3">
      <c r="M4231" s="12"/>
      <c r="N4231"/>
      <c r="P4231" s="9"/>
      <c r="Q4231" s="9"/>
      <c r="U4231" s="8"/>
      <c r="V4231" s="10"/>
      <c r="W4231"/>
      <c r="X4231"/>
      <c r="Z4231" s="8"/>
      <c r="AA4231" s="8"/>
      <c r="AF4231" s="17"/>
      <c r="AG4231" s="17"/>
      <c r="AH4231" s="8"/>
    </row>
    <row r="4232" spans="13:34" x14ac:dyDescent="0.3">
      <c r="M4232" s="12"/>
      <c r="N4232"/>
      <c r="P4232" s="9"/>
      <c r="Q4232" s="9"/>
      <c r="U4232" s="8"/>
      <c r="V4232" s="10"/>
      <c r="W4232"/>
      <c r="X4232"/>
      <c r="Z4232" s="8"/>
      <c r="AA4232" s="8"/>
      <c r="AF4232" s="17"/>
      <c r="AG4232" s="17"/>
      <c r="AH4232" s="8"/>
    </row>
    <row r="4233" spans="13:34" x14ac:dyDescent="0.3">
      <c r="M4233" s="12"/>
      <c r="N4233"/>
      <c r="P4233" s="9"/>
      <c r="Q4233" s="9"/>
      <c r="U4233" s="8"/>
      <c r="V4233" s="10"/>
      <c r="W4233"/>
      <c r="X4233"/>
      <c r="Z4233" s="8"/>
      <c r="AA4233" s="8"/>
      <c r="AF4233" s="17"/>
      <c r="AG4233" s="17"/>
      <c r="AH4233" s="8"/>
    </row>
    <row r="4234" spans="13:34" x14ac:dyDescent="0.3">
      <c r="M4234" s="12"/>
      <c r="N4234"/>
      <c r="P4234" s="9"/>
      <c r="Q4234" s="9"/>
      <c r="U4234" s="8"/>
      <c r="V4234" s="10"/>
      <c r="W4234"/>
      <c r="X4234"/>
      <c r="Z4234" s="8"/>
      <c r="AA4234" s="8"/>
      <c r="AF4234" s="17"/>
      <c r="AG4234" s="17"/>
      <c r="AH4234" s="8"/>
    </row>
    <row r="4235" spans="13:34" x14ac:dyDescent="0.3">
      <c r="M4235" s="12"/>
      <c r="N4235"/>
      <c r="P4235" s="9"/>
      <c r="Q4235" s="9"/>
      <c r="U4235" s="8"/>
      <c r="V4235" s="10"/>
      <c r="W4235"/>
      <c r="X4235"/>
      <c r="Z4235" s="8"/>
      <c r="AA4235" s="8"/>
      <c r="AF4235" s="17"/>
      <c r="AG4235" s="17"/>
      <c r="AH4235" s="8"/>
    </row>
    <row r="4236" spans="13:34" x14ac:dyDescent="0.3">
      <c r="M4236" s="12"/>
      <c r="N4236"/>
      <c r="P4236" s="9"/>
      <c r="Q4236" s="9"/>
      <c r="U4236" s="8"/>
      <c r="V4236" s="10"/>
      <c r="W4236"/>
      <c r="X4236"/>
      <c r="Z4236" s="8"/>
      <c r="AA4236" s="8"/>
      <c r="AF4236" s="17"/>
      <c r="AG4236" s="17"/>
      <c r="AH4236" s="8"/>
    </row>
    <row r="4237" spans="13:34" x14ac:dyDescent="0.3">
      <c r="M4237" s="12"/>
      <c r="N4237"/>
      <c r="P4237" s="9"/>
      <c r="Q4237" s="9"/>
      <c r="U4237" s="8"/>
      <c r="V4237" s="10"/>
      <c r="W4237"/>
      <c r="X4237"/>
      <c r="Z4237" s="8"/>
      <c r="AA4237" s="8"/>
      <c r="AF4237" s="17"/>
      <c r="AG4237" s="17"/>
      <c r="AH4237" s="8"/>
    </row>
    <row r="4238" spans="13:34" x14ac:dyDescent="0.3">
      <c r="M4238" s="12"/>
      <c r="N4238"/>
      <c r="P4238" s="9"/>
      <c r="Q4238" s="9"/>
      <c r="U4238" s="8"/>
      <c r="V4238" s="10"/>
      <c r="W4238"/>
      <c r="X4238"/>
      <c r="Z4238" s="8"/>
      <c r="AA4238" s="8"/>
      <c r="AF4238" s="17"/>
      <c r="AG4238" s="17"/>
      <c r="AH4238" s="8"/>
    </row>
    <row r="4239" spans="13:34" x14ac:dyDescent="0.3">
      <c r="M4239" s="12"/>
      <c r="N4239"/>
      <c r="P4239" s="9"/>
      <c r="Q4239" s="9"/>
      <c r="U4239" s="8"/>
      <c r="V4239" s="10"/>
      <c r="W4239"/>
      <c r="X4239"/>
      <c r="Z4239" s="8"/>
      <c r="AA4239" s="8"/>
      <c r="AF4239" s="17"/>
      <c r="AG4239" s="17"/>
      <c r="AH4239" s="8"/>
    </row>
    <row r="4240" spans="13:34" x14ac:dyDescent="0.3">
      <c r="M4240" s="12"/>
      <c r="N4240"/>
      <c r="P4240" s="9"/>
      <c r="Q4240" s="9"/>
      <c r="U4240" s="8"/>
      <c r="V4240" s="10"/>
      <c r="W4240"/>
      <c r="X4240"/>
      <c r="Z4240" s="8"/>
      <c r="AA4240" s="8"/>
      <c r="AF4240" s="17"/>
      <c r="AG4240" s="17"/>
      <c r="AH4240" s="8"/>
    </row>
    <row r="4241" spans="13:34" x14ac:dyDescent="0.3">
      <c r="M4241" s="12"/>
      <c r="N4241"/>
      <c r="P4241" s="9"/>
      <c r="Q4241" s="9"/>
      <c r="U4241" s="8"/>
      <c r="V4241" s="10"/>
      <c r="W4241"/>
      <c r="X4241"/>
      <c r="Z4241" s="8"/>
      <c r="AA4241" s="8"/>
      <c r="AF4241" s="17"/>
      <c r="AG4241" s="17"/>
      <c r="AH4241" s="8"/>
    </row>
    <row r="4242" spans="13:34" x14ac:dyDescent="0.3">
      <c r="M4242" s="12"/>
      <c r="N4242"/>
      <c r="P4242" s="9"/>
      <c r="Q4242" s="9"/>
      <c r="U4242" s="8"/>
      <c r="V4242" s="10"/>
      <c r="W4242"/>
      <c r="X4242"/>
      <c r="Z4242" s="8"/>
      <c r="AA4242" s="8"/>
      <c r="AF4242" s="17"/>
      <c r="AG4242" s="17"/>
      <c r="AH4242" s="8"/>
    </row>
    <row r="4243" spans="13:34" x14ac:dyDescent="0.3">
      <c r="M4243" s="12"/>
      <c r="N4243"/>
      <c r="P4243" s="9"/>
      <c r="Q4243" s="9"/>
      <c r="U4243" s="8"/>
      <c r="V4243" s="10"/>
      <c r="W4243"/>
      <c r="X4243"/>
      <c r="Z4243" s="8"/>
      <c r="AA4243" s="8"/>
      <c r="AF4243" s="17"/>
      <c r="AG4243" s="17"/>
      <c r="AH4243" s="8"/>
    </row>
    <row r="4244" spans="13:34" x14ac:dyDescent="0.3">
      <c r="M4244" s="12"/>
      <c r="N4244"/>
      <c r="P4244" s="9"/>
      <c r="Q4244" s="9"/>
      <c r="U4244" s="8"/>
      <c r="V4244" s="10"/>
      <c r="W4244"/>
      <c r="X4244"/>
      <c r="Z4244" s="8"/>
      <c r="AA4244" s="8"/>
      <c r="AF4244" s="17"/>
      <c r="AG4244" s="17"/>
      <c r="AH4244" s="8"/>
    </row>
    <row r="4245" spans="13:34" x14ac:dyDescent="0.3">
      <c r="M4245" s="12"/>
      <c r="N4245"/>
      <c r="P4245" s="9"/>
      <c r="Q4245" s="9"/>
      <c r="U4245" s="8"/>
      <c r="V4245" s="10"/>
      <c r="W4245"/>
      <c r="X4245"/>
      <c r="Z4245" s="8"/>
      <c r="AA4245" s="8"/>
      <c r="AF4245" s="17"/>
      <c r="AG4245" s="17"/>
      <c r="AH4245" s="8"/>
    </row>
    <row r="4246" spans="13:34" x14ac:dyDescent="0.3">
      <c r="M4246" s="12"/>
      <c r="N4246"/>
      <c r="P4246" s="9"/>
      <c r="Q4246" s="9"/>
      <c r="U4246" s="8"/>
      <c r="V4246" s="10"/>
      <c r="W4246"/>
      <c r="X4246"/>
      <c r="Z4246" s="8"/>
      <c r="AA4246" s="8"/>
      <c r="AF4246" s="17"/>
      <c r="AG4246" s="17"/>
      <c r="AH4246" s="8"/>
    </row>
    <row r="4247" spans="13:34" x14ac:dyDescent="0.3">
      <c r="M4247" s="12"/>
      <c r="N4247"/>
      <c r="P4247" s="9"/>
      <c r="Q4247" s="9"/>
      <c r="U4247" s="8"/>
      <c r="V4247" s="10"/>
      <c r="W4247"/>
      <c r="X4247"/>
      <c r="Z4247" s="8"/>
      <c r="AA4247" s="8"/>
      <c r="AF4247" s="17"/>
      <c r="AG4247" s="17"/>
      <c r="AH4247" s="8"/>
    </row>
    <row r="4248" spans="13:34" x14ac:dyDescent="0.3">
      <c r="M4248" s="12"/>
      <c r="N4248"/>
      <c r="P4248" s="9"/>
      <c r="Q4248" s="9"/>
      <c r="U4248" s="8"/>
      <c r="V4248" s="10"/>
      <c r="W4248"/>
      <c r="X4248"/>
      <c r="Z4248" s="8"/>
      <c r="AA4248" s="8"/>
      <c r="AF4248" s="17"/>
      <c r="AG4248" s="17"/>
      <c r="AH4248" s="8"/>
    </row>
    <row r="4249" spans="13:34" x14ac:dyDescent="0.3">
      <c r="M4249" s="12"/>
      <c r="N4249"/>
      <c r="P4249" s="9"/>
      <c r="Q4249" s="9"/>
      <c r="U4249" s="8"/>
      <c r="V4249" s="10"/>
      <c r="W4249"/>
      <c r="X4249"/>
      <c r="Z4249" s="8"/>
      <c r="AA4249" s="8"/>
      <c r="AF4249" s="17"/>
      <c r="AG4249" s="17"/>
      <c r="AH4249" s="8"/>
    </row>
    <row r="4250" spans="13:34" x14ac:dyDescent="0.3">
      <c r="M4250" s="12"/>
      <c r="N4250"/>
      <c r="P4250" s="9"/>
      <c r="Q4250" s="9"/>
      <c r="U4250" s="8"/>
      <c r="V4250" s="10"/>
      <c r="W4250"/>
      <c r="X4250"/>
      <c r="Z4250" s="8"/>
      <c r="AA4250" s="8"/>
      <c r="AF4250" s="17"/>
      <c r="AG4250" s="17"/>
      <c r="AH4250" s="8"/>
    </row>
    <row r="4251" spans="13:34" x14ac:dyDescent="0.3">
      <c r="M4251" s="12"/>
      <c r="N4251"/>
      <c r="P4251" s="9"/>
      <c r="Q4251" s="9"/>
      <c r="U4251" s="8"/>
      <c r="V4251" s="10"/>
      <c r="W4251"/>
      <c r="X4251"/>
      <c r="Z4251" s="8"/>
      <c r="AA4251" s="8"/>
      <c r="AF4251" s="17"/>
      <c r="AG4251" s="17"/>
      <c r="AH4251" s="8"/>
    </row>
    <row r="4252" spans="13:34" x14ac:dyDescent="0.3">
      <c r="M4252" s="12"/>
      <c r="N4252"/>
      <c r="P4252" s="9"/>
      <c r="Q4252" s="9"/>
      <c r="U4252" s="8"/>
      <c r="V4252" s="10"/>
      <c r="W4252"/>
      <c r="X4252"/>
      <c r="Z4252" s="8"/>
      <c r="AA4252" s="8"/>
      <c r="AF4252" s="17"/>
      <c r="AG4252" s="17"/>
      <c r="AH4252" s="8"/>
    </row>
    <row r="4253" spans="13:34" x14ac:dyDescent="0.3">
      <c r="M4253" s="12"/>
      <c r="N4253"/>
      <c r="P4253" s="9"/>
      <c r="Q4253" s="9"/>
      <c r="U4253" s="8"/>
      <c r="V4253" s="10"/>
      <c r="W4253"/>
      <c r="X4253"/>
      <c r="Z4253" s="8"/>
      <c r="AA4253" s="8"/>
      <c r="AF4253" s="17"/>
      <c r="AG4253" s="17"/>
      <c r="AH4253" s="8"/>
    </row>
    <row r="4254" spans="13:34" x14ac:dyDescent="0.3">
      <c r="M4254" s="12"/>
      <c r="N4254"/>
      <c r="P4254" s="9"/>
      <c r="Q4254" s="9"/>
      <c r="U4254" s="8"/>
      <c r="V4254" s="10"/>
      <c r="W4254"/>
      <c r="X4254"/>
      <c r="Z4254" s="8"/>
      <c r="AA4254" s="8"/>
      <c r="AF4254" s="17"/>
      <c r="AG4254" s="17"/>
      <c r="AH4254" s="8"/>
    </row>
    <row r="4255" spans="13:34" x14ac:dyDescent="0.3">
      <c r="M4255" s="12"/>
      <c r="N4255"/>
      <c r="P4255" s="9"/>
      <c r="Q4255" s="9"/>
      <c r="U4255" s="8"/>
      <c r="V4255" s="10"/>
      <c r="W4255"/>
      <c r="X4255"/>
      <c r="Z4255" s="8"/>
      <c r="AA4255" s="8"/>
      <c r="AF4255" s="17"/>
      <c r="AG4255" s="17"/>
      <c r="AH4255" s="8"/>
    </row>
    <row r="4256" spans="13:34" x14ac:dyDescent="0.3">
      <c r="M4256" s="12"/>
      <c r="N4256"/>
      <c r="P4256" s="9"/>
      <c r="Q4256" s="9"/>
      <c r="U4256" s="8"/>
      <c r="V4256" s="10"/>
      <c r="W4256"/>
      <c r="X4256"/>
      <c r="Z4256" s="8"/>
      <c r="AA4256" s="8"/>
      <c r="AF4256" s="17"/>
      <c r="AG4256" s="17"/>
      <c r="AH4256" s="8"/>
    </row>
    <row r="4257" spans="13:34" x14ac:dyDescent="0.3">
      <c r="M4257" s="12"/>
      <c r="N4257"/>
      <c r="P4257" s="9"/>
      <c r="Q4257" s="9"/>
      <c r="U4257" s="8"/>
      <c r="V4257" s="10"/>
      <c r="W4257"/>
      <c r="X4257"/>
      <c r="Z4257" s="8"/>
      <c r="AA4257" s="8"/>
      <c r="AF4257" s="17"/>
      <c r="AG4257" s="17"/>
      <c r="AH4257" s="8"/>
    </row>
    <row r="4258" spans="13:34" x14ac:dyDescent="0.3">
      <c r="M4258" s="12"/>
      <c r="N4258"/>
      <c r="P4258" s="9"/>
      <c r="Q4258" s="9"/>
      <c r="U4258" s="8"/>
      <c r="V4258" s="10"/>
      <c r="W4258"/>
      <c r="X4258"/>
      <c r="Z4258" s="8"/>
      <c r="AA4258" s="8"/>
      <c r="AF4258" s="17"/>
      <c r="AG4258" s="17"/>
      <c r="AH4258" s="8"/>
    </row>
    <row r="4259" spans="13:34" x14ac:dyDescent="0.3">
      <c r="M4259" s="12"/>
      <c r="N4259"/>
      <c r="P4259" s="9"/>
      <c r="Q4259" s="9"/>
      <c r="U4259" s="8"/>
      <c r="V4259" s="10"/>
      <c r="W4259"/>
      <c r="X4259"/>
      <c r="Z4259" s="8"/>
      <c r="AA4259" s="8"/>
      <c r="AF4259" s="17"/>
      <c r="AG4259" s="17"/>
      <c r="AH4259" s="8"/>
    </row>
    <row r="4260" spans="13:34" x14ac:dyDescent="0.3">
      <c r="M4260" s="12"/>
      <c r="N4260"/>
      <c r="P4260" s="9"/>
      <c r="Q4260" s="9"/>
      <c r="U4260" s="8"/>
      <c r="V4260" s="10"/>
      <c r="W4260"/>
      <c r="X4260"/>
      <c r="Z4260" s="8"/>
      <c r="AA4260" s="8"/>
      <c r="AF4260" s="17"/>
      <c r="AG4260" s="17"/>
      <c r="AH4260" s="8"/>
    </row>
    <row r="4261" spans="13:34" x14ac:dyDescent="0.3">
      <c r="M4261" s="12"/>
      <c r="N4261"/>
      <c r="P4261" s="9"/>
      <c r="Q4261" s="9"/>
      <c r="U4261" s="8"/>
      <c r="V4261" s="10"/>
      <c r="W4261"/>
      <c r="X4261"/>
      <c r="Z4261" s="8"/>
      <c r="AA4261" s="8"/>
      <c r="AF4261" s="17"/>
      <c r="AG4261" s="17"/>
      <c r="AH4261" s="8"/>
    </row>
    <row r="4262" spans="13:34" x14ac:dyDescent="0.3">
      <c r="M4262" s="12"/>
      <c r="N4262"/>
      <c r="P4262" s="9"/>
      <c r="Q4262" s="9"/>
      <c r="U4262" s="8"/>
      <c r="V4262" s="10"/>
      <c r="W4262"/>
      <c r="X4262"/>
      <c r="Z4262" s="8"/>
      <c r="AA4262" s="8"/>
      <c r="AF4262" s="17"/>
      <c r="AG4262" s="17"/>
      <c r="AH4262" s="8"/>
    </row>
    <row r="4263" spans="13:34" x14ac:dyDescent="0.3">
      <c r="M4263" s="12"/>
      <c r="N4263"/>
      <c r="P4263" s="9"/>
      <c r="Q4263" s="9"/>
      <c r="U4263" s="8"/>
      <c r="V4263" s="10"/>
      <c r="W4263"/>
      <c r="X4263"/>
      <c r="Z4263" s="8"/>
      <c r="AA4263" s="8"/>
      <c r="AF4263" s="17"/>
      <c r="AG4263" s="17"/>
      <c r="AH4263" s="8"/>
    </row>
    <row r="4264" spans="13:34" x14ac:dyDescent="0.3">
      <c r="M4264" s="12"/>
      <c r="N4264"/>
      <c r="P4264" s="9"/>
      <c r="Q4264" s="9"/>
      <c r="U4264" s="8"/>
      <c r="V4264" s="10"/>
      <c r="W4264"/>
      <c r="X4264"/>
      <c r="Z4264" s="8"/>
      <c r="AA4264" s="8"/>
      <c r="AF4264" s="17"/>
      <c r="AG4264" s="17"/>
      <c r="AH4264" s="8"/>
    </row>
    <row r="4265" spans="13:34" x14ac:dyDescent="0.3">
      <c r="M4265" s="12"/>
      <c r="N4265"/>
      <c r="P4265" s="9"/>
      <c r="Q4265" s="9"/>
      <c r="U4265" s="8"/>
      <c r="V4265" s="10"/>
      <c r="W4265"/>
      <c r="X4265"/>
      <c r="Z4265" s="8"/>
      <c r="AA4265" s="8"/>
      <c r="AF4265" s="17"/>
      <c r="AG4265" s="17"/>
      <c r="AH4265" s="8"/>
    </row>
    <row r="4266" spans="13:34" x14ac:dyDescent="0.3">
      <c r="M4266" s="12"/>
      <c r="N4266"/>
      <c r="P4266" s="9"/>
      <c r="Q4266" s="9"/>
      <c r="U4266" s="8"/>
      <c r="V4266" s="10"/>
      <c r="W4266"/>
      <c r="X4266"/>
      <c r="Z4266" s="8"/>
      <c r="AA4266" s="8"/>
      <c r="AF4266" s="17"/>
      <c r="AG4266" s="17"/>
      <c r="AH4266" s="8"/>
    </row>
    <row r="4267" spans="13:34" x14ac:dyDescent="0.3">
      <c r="M4267" s="12"/>
      <c r="N4267"/>
      <c r="P4267" s="9"/>
      <c r="Q4267" s="9"/>
      <c r="U4267" s="8"/>
      <c r="V4267" s="10"/>
      <c r="W4267"/>
      <c r="X4267"/>
      <c r="Z4267" s="8"/>
      <c r="AA4267" s="8"/>
      <c r="AF4267" s="17"/>
      <c r="AG4267" s="17"/>
      <c r="AH4267" s="8"/>
    </row>
    <row r="4268" spans="13:34" x14ac:dyDescent="0.3">
      <c r="M4268" s="12"/>
      <c r="N4268"/>
      <c r="P4268" s="9"/>
      <c r="Q4268" s="9"/>
      <c r="U4268" s="8"/>
      <c r="V4268" s="10"/>
      <c r="W4268"/>
      <c r="X4268"/>
      <c r="Z4268" s="8"/>
      <c r="AA4268" s="8"/>
      <c r="AF4268" s="17"/>
      <c r="AG4268" s="17"/>
      <c r="AH4268" s="8"/>
    </row>
    <row r="4269" spans="13:34" x14ac:dyDescent="0.3">
      <c r="M4269" s="12"/>
      <c r="N4269"/>
      <c r="P4269" s="9"/>
      <c r="Q4269" s="9"/>
      <c r="U4269" s="8"/>
      <c r="V4269" s="10"/>
      <c r="W4269"/>
      <c r="X4269"/>
      <c r="Z4269" s="8"/>
      <c r="AA4269" s="8"/>
      <c r="AF4269" s="17"/>
      <c r="AG4269" s="17"/>
      <c r="AH4269" s="8"/>
    </row>
    <row r="4270" spans="13:34" x14ac:dyDescent="0.3">
      <c r="M4270" s="12"/>
      <c r="N4270"/>
      <c r="P4270" s="9"/>
      <c r="Q4270" s="9"/>
      <c r="U4270" s="8"/>
      <c r="V4270" s="10"/>
      <c r="W4270"/>
      <c r="X4270"/>
      <c r="Z4270" s="8"/>
      <c r="AA4270" s="8"/>
      <c r="AF4270" s="17"/>
      <c r="AG4270" s="17"/>
      <c r="AH4270" s="8"/>
    </row>
    <row r="4271" spans="13:34" x14ac:dyDescent="0.3">
      <c r="M4271" s="12"/>
      <c r="N4271"/>
      <c r="P4271" s="9"/>
      <c r="Q4271" s="9"/>
      <c r="U4271" s="8"/>
      <c r="V4271" s="10"/>
      <c r="W4271"/>
      <c r="X4271"/>
      <c r="Z4271" s="8"/>
      <c r="AA4271" s="8"/>
      <c r="AF4271" s="17"/>
      <c r="AG4271" s="17"/>
      <c r="AH4271" s="8"/>
    </row>
    <row r="4272" spans="13:34" x14ac:dyDescent="0.3">
      <c r="M4272" s="12"/>
      <c r="N4272"/>
      <c r="P4272" s="9"/>
      <c r="Q4272" s="9"/>
      <c r="U4272" s="8"/>
      <c r="V4272" s="10"/>
      <c r="W4272"/>
      <c r="X4272"/>
      <c r="Z4272" s="8"/>
      <c r="AA4272" s="8"/>
      <c r="AF4272" s="17"/>
      <c r="AG4272" s="17"/>
      <c r="AH4272" s="8"/>
    </row>
    <row r="4273" spans="13:34" x14ac:dyDescent="0.3">
      <c r="M4273" s="12"/>
      <c r="N4273"/>
      <c r="P4273" s="9"/>
      <c r="Q4273" s="9"/>
      <c r="U4273" s="8"/>
      <c r="V4273" s="10"/>
      <c r="W4273"/>
      <c r="X4273"/>
      <c r="Z4273" s="8"/>
      <c r="AA4273" s="8"/>
      <c r="AF4273" s="17"/>
      <c r="AG4273" s="17"/>
      <c r="AH4273" s="8"/>
    </row>
    <row r="4274" spans="13:34" x14ac:dyDescent="0.3">
      <c r="M4274" s="12"/>
      <c r="N4274"/>
      <c r="P4274" s="9"/>
      <c r="Q4274" s="9"/>
      <c r="U4274" s="8"/>
      <c r="V4274" s="10"/>
      <c r="W4274"/>
      <c r="X4274"/>
      <c r="Z4274" s="8"/>
      <c r="AA4274" s="8"/>
      <c r="AF4274" s="17"/>
      <c r="AG4274" s="17"/>
      <c r="AH4274" s="8"/>
    </row>
    <row r="4275" spans="13:34" x14ac:dyDescent="0.3">
      <c r="M4275" s="12"/>
      <c r="N4275"/>
      <c r="P4275" s="9"/>
      <c r="Q4275" s="9"/>
      <c r="U4275" s="8"/>
      <c r="V4275" s="10"/>
      <c r="W4275"/>
      <c r="X4275"/>
      <c r="Z4275" s="8"/>
      <c r="AA4275" s="8"/>
      <c r="AF4275" s="17"/>
      <c r="AG4275" s="17"/>
      <c r="AH4275" s="8"/>
    </row>
    <row r="4276" spans="13:34" x14ac:dyDescent="0.3">
      <c r="M4276" s="12"/>
      <c r="N4276"/>
      <c r="P4276" s="9"/>
      <c r="Q4276" s="9"/>
      <c r="U4276" s="8"/>
      <c r="V4276" s="10"/>
      <c r="W4276"/>
      <c r="X4276"/>
      <c r="Z4276" s="8"/>
      <c r="AA4276" s="8"/>
      <c r="AF4276" s="17"/>
      <c r="AG4276" s="17"/>
      <c r="AH4276" s="8"/>
    </row>
    <row r="4277" spans="13:34" x14ac:dyDescent="0.3">
      <c r="M4277" s="12"/>
      <c r="N4277"/>
      <c r="P4277" s="9"/>
      <c r="Q4277" s="9"/>
      <c r="U4277" s="8"/>
      <c r="V4277" s="10"/>
      <c r="W4277"/>
      <c r="X4277"/>
      <c r="Z4277" s="8"/>
      <c r="AA4277" s="8"/>
      <c r="AF4277" s="17"/>
      <c r="AG4277" s="17"/>
      <c r="AH4277" s="8"/>
    </row>
    <row r="4278" spans="13:34" x14ac:dyDescent="0.3">
      <c r="M4278" s="12"/>
      <c r="N4278"/>
      <c r="P4278" s="9"/>
      <c r="Q4278" s="9"/>
      <c r="U4278" s="8"/>
      <c r="V4278" s="10"/>
      <c r="W4278"/>
      <c r="X4278"/>
      <c r="Z4278" s="8"/>
      <c r="AA4278" s="8"/>
      <c r="AF4278" s="17"/>
      <c r="AG4278" s="17"/>
      <c r="AH4278" s="8"/>
    </row>
    <row r="4279" spans="13:34" x14ac:dyDescent="0.3">
      <c r="M4279" s="12"/>
      <c r="N4279"/>
      <c r="P4279" s="9"/>
      <c r="Q4279" s="9"/>
      <c r="U4279" s="8"/>
      <c r="V4279" s="10"/>
      <c r="W4279"/>
      <c r="X4279"/>
      <c r="Z4279" s="8"/>
      <c r="AA4279" s="8"/>
      <c r="AF4279" s="17"/>
      <c r="AG4279" s="17"/>
      <c r="AH4279" s="8"/>
    </row>
    <row r="4280" spans="13:34" x14ac:dyDescent="0.3">
      <c r="M4280" s="12"/>
      <c r="N4280"/>
      <c r="P4280" s="9"/>
      <c r="Q4280" s="9"/>
      <c r="U4280" s="8"/>
      <c r="V4280" s="10"/>
      <c r="W4280"/>
      <c r="X4280"/>
      <c r="Z4280" s="8"/>
      <c r="AA4280" s="8"/>
      <c r="AF4280" s="17"/>
      <c r="AG4280" s="17"/>
      <c r="AH4280" s="8"/>
    </row>
    <row r="4281" spans="13:34" x14ac:dyDescent="0.3">
      <c r="M4281" s="12"/>
      <c r="N4281"/>
      <c r="P4281" s="9"/>
      <c r="Q4281" s="9"/>
      <c r="U4281" s="8"/>
      <c r="V4281" s="10"/>
      <c r="W4281"/>
      <c r="X4281"/>
      <c r="Z4281" s="8"/>
      <c r="AA4281" s="8"/>
      <c r="AF4281" s="17"/>
      <c r="AG4281" s="17"/>
      <c r="AH4281" s="8"/>
    </row>
    <row r="4282" spans="13:34" x14ac:dyDescent="0.3">
      <c r="M4282" s="12"/>
      <c r="N4282"/>
      <c r="P4282" s="9"/>
      <c r="Q4282" s="9"/>
      <c r="U4282" s="8"/>
      <c r="V4282" s="10"/>
      <c r="W4282"/>
      <c r="X4282"/>
      <c r="Z4282" s="8"/>
      <c r="AA4282" s="8"/>
      <c r="AF4282" s="17"/>
      <c r="AG4282" s="17"/>
      <c r="AH4282" s="8"/>
    </row>
    <row r="4283" spans="13:34" x14ac:dyDescent="0.3">
      <c r="M4283" s="12"/>
      <c r="N4283"/>
      <c r="P4283" s="9"/>
      <c r="Q4283" s="9"/>
      <c r="U4283" s="8"/>
      <c r="V4283" s="10"/>
      <c r="W4283"/>
      <c r="X4283"/>
      <c r="Z4283" s="8"/>
      <c r="AA4283" s="8"/>
      <c r="AF4283" s="17"/>
      <c r="AG4283" s="17"/>
      <c r="AH4283" s="8"/>
    </row>
    <row r="4284" spans="13:34" x14ac:dyDescent="0.3">
      <c r="M4284" s="12"/>
      <c r="N4284"/>
      <c r="P4284" s="9"/>
      <c r="Q4284" s="9"/>
      <c r="U4284" s="8"/>
      <c r="V4284" s="10"/>
      <c r="W4284"/>
      <c r="X4284"/>
      <c r="Z4284" s="8"/>
      <c r="AA4284" s="8"/>
      <c r="AF4284" s="17"/>
      <c r="AG4284" s="17"/>
      <c r="AH4284" s="8"/>
    </row>
    <row r="4285" spans="13:34" x14ac:dyDescent="0.3">
      <c r="M4285" s="12"/>
      <c r="N4285"/>
      <c r="P4285" s="9"/>
      <c r="Q4285" s="9"/>
      <c r="U4285" s="8"/>
      <c r="V4285" s="10"/>
      <c r="W4285"/>
      <c r="X4285"/>
      <c r="Z4285" s="8"/>
      <c r="AA4285" s="8"/>
      <c r="AF4285" s="17"/>
      <c r="AG4285" s="17"/>
      <c r="AH4285" s="8"/>
    </row>
    <row r="4286" spans="13:34" x14ac:dyDescent="0.3">
      <c r="M4286" s="12"/>
      <c r="N4286"/>
      <c r="P4286" s="9"/>
      <c r="Q4286" s="9"/>
      <c r="U4286" s="8"/>
      <c r="V4286" s="10"/>
      <c r="W4286"/>
      <c r="X4286"/>
      <c r="Z4286" s="8"/>
      <c r="AA4286" s="8"/>
      <c r="AF4286" s="17"/>
      <c r="AG4286" s="17"/>
      <c r="AH4286" s="8"/>
    </row>
    <row r="4287" spans="13:34" x14ac:dyDescent="0.3">
      <c r="M4287" s="12"/>
      <c r="N4287"/>
      <c r="P4287" s="9"/>
      <c r="Q4287" s="9"/>
      <c r="U4287" s="8"/>
      <c r="V4287" s="10"/>
      <c r="W4287"/>
      <c r="X4287"/>
      <c r="Z4287" s="8"/>
      <c r="AA4287" s="8"/>
      <c r="AF4287" s="17"/>
      <c r="AG4287" s="17"/>
      <c r="AH4287" s="8"/>
    </row>
    <row r="4288" spans="13:34" x14ac:dyDescent="0.3">
      <c r="M4288" s="12"/>
      <c r="N4288"/>
      <c r="P4288" s="9"/>
      <c r="Q4288" s="9"/>
      <c r="U4288" s="8"/>
      <c r="V4288" s="10"/>
      <c r="W4288"/>
      <c r="X4288"/>
      <c r="Z4288" s="8"/>
      <c r="AA4288" s="8"/>
      <c r="AF4288" s="17"/>
      <c r="AG4288" s="17"/>
      <c r="AH4288" s="8"/>
    </row>
    <row r="4289" spans="13:34" x14ac:dyDescent="0.3">
      <c r="M4289" s="12"/>
      <c r="N4289"/>
      <c r="P4289" s="9"/>
      <c r="Q4289" s="9"/>
      <c r="U4289" s="8"/>
      <c r="V4289" s="10"/>
      <c r="W4289"/>
      <c r="X4289"/>
      <c r="Z4289" s="8"/>
      <c r="AA4289" s="8"/>
      <c r="AF4289" s="17"/>
      <c r="AG4289" s="17"/>
      <c r="AH4289" s="8"/>
    </row>
    <row r="4290" spans="13:34" x14ac:dyDescent="0.3">
      <c r="M4290" s="12"/>
      <c r="N4290"/>
      <c r="P4290" s="9"/>
      <c r="Q4290" s="9"/>
      <c r="U4290" s="8"/>
      <c r="V4290" s="10"/>
      <c r="W4290"/>
      <c r="X4290"/>
      <c r="Z4290" s="8"/>
      <c r="AA4290" s="8"/>
      <c r="AF4290" s="17"/>
      <c r="AG4290" s="17"/>
      <c r="AH4290" s="8"/>
    </row>
    <row r="4291" spans="13:34" x14ac:dyDescent="0.3">
      <c r="M4291" s="12"/>
      <c r="N4291"/>
      <c r="P4291" s="9"/>
      <c r="Q4291" s="9"/>
      <c r="U4291" s="8"/>
      <c r="V4291" s="10"/>
      <c r="W4291"/>
      <c r="X4291"/>
      <c r="Z4291" s="8"/>
      <c r="AA4291" s="8"/>
      <c r="AF4291" s="17"/>
      <c r="AG4291" s="17"/>
      <c r="AH4291" s="8"/>
    </row>
    <row r="4292" spans="13:34" x14ac:dyDescent="0.3">
      <c r="M4292" s="12"/>
      <c r="N4292"/>
      <c r="P4292" s="9"/>
      <c r="Q4292" s="9"/>
      <c r="U4292" s="8"/>
      <c r="V4292" s="10"/>
      <c r="W4292"/>
      <c r="X4292"/>
      <c r="Z4292" s="8"/>
      <c r="AA4292" s="8"/>
      <c r="AF4292" s="17"/>
      <c r="AG4292" s="17"/>
      <c r="AH4292" s="8"/>
    </row>
    <row r="4293" spans="13:34" x14ac:dyDescent="0.3">
      <c r="M4293" s="12"/>
      <c r="N4293"/>
      <c r="P4293" s="9"/>
      <c r="Q4293" s="9"/>
      <c r="U4293" s="8"/>
      <c r="V4293" s="10"/>
      <c r="W4293"/>
      <c r="X4293"/>
      <c r="Z4293" s="8"/>
      <c r="AA4293" s="8"/>
      <c r="AF4293" s="17"/>
      <c r="AG4293" s="17"/>
      <c r="AH4293" s="8"/>
    </row>
    <row r="4294" spans="13:34" x14ac:dyDescent="0.3">
      <c r="M4294" s="12"/>
      <c r="N4294"/>
      <c r="P4294" s="9"/>
      <c r="Q4294" s="9"/>
      <c r="U4294" s="8"/>
      <c r="V4294" s="10"/>
      <c r="W4294"/>
      <c r="X4294"/>
      <c r="Z4294" s="8"/>
      <c r="AA4294" s="8"/>
      <c r="AF4294" s="17"/>
      <c r="AG4294" s="17"/>
      <c r="AH4294" s="8"/>
    </row>
    <row r="4295" spans="13:34" x14ac:dyDescent="0.3">
      <c r="M4295" s="12"/>
      <c r="N4295"/>
      <c r="P4295" s="9"/>
      <c r="Q4295" s="9"/>
      <c r="U4295" s="8"/>
      <c r="V4295" s="10"/>
      <c r="W4295"/>
      <c r="X4295"/>
      <c r="Z4295" s="8"/>
      <c r="AA4295" s="8"/>
      <c r="AF4295" s="17"/>
      <c r="AG4295" s="17"/>
      <c r="AH4295" s="8"/>
    </row>
    <row r="4296" spans="13:34" x14ac:dyDescent="0.3">
      <c r="M4296" s="12"/>
      <c r="N4296"/>
      <c r="P4296" s="9"/>
      <c r="Q4296" s="9"/>
      <c r="U4296" s="8"/>
      <c r="V4296" s="10"/>
      <c r="W4296"/>
      <c r="X4296"/>
      <c r="Z4296" s="8"/>
      <c r="AA4296" s="8"/>
      <c r="AF4296" s="17"/>
      <c r="AG4296" s="17"/>
      <c r="AH4296" s="8"/>
    </row>
    <row r="4297" spans="13:34" x14ac:dyDescent="0.3">
      <c r="M4297" s="12"/>
      <c r="N4297"/>
      <c r="P4297" s="9"/>
      <c r="Q4297" s="9"/>
      <c r="U4297" s="8"/>
      <c r="V4297" s="10"/>
      <c r="W4297"/>
      <c r="X4297"/>
      <c r="Z4297" s="8"/>
      <c r="AA4297" s="8"/>
      <c r="AF4297" s="17"/>
      <c r="AG4297" s="17"/>
      <c r="AH4297" s="8"/>
    </row>
    <row r="4298" spans="13:34" x14ac:dyDescent="0.3">
      <c r="M4298" s="12"/>
      <c r="N4298"/>
      <c r="P4298" s="9"/>
      <c r="Q4298" s="9"/>
      <c r="U4298" s="8"/>
      <c r="V4298" s="10"/>
      <c r="W4298"/>
      <c r="X4298"/>
      <c r="Z4298" s="8"/>
      <c r="AA4298" s="8"/>
      <c r="AF4298" s="17"/>
      <c r="AG4298" s="17"/>
      <c r="AH4298" s="8"/>
    </row>
    <row r="4299" spans="13:34" x14ac:dyDescent="0.3">
      <c r="M4299" s="12"/>
      <c r="N4299"/>
      <c r="P4299" s="9"/>
      <c r="Q4299" s="9"/>
      <c r="U4299" s="8"/>
      <c r="V4299" s="10"/>
      <c r="W4299"/>
      <c r="X4299"/>
      <c r="Z4299" s="8"/>
      <c r="AA4299" s="8"/>
      <c r="AF4299" s="17"/>
      <c r="AG4299" s="17"/>
      <c r="AH4299" s="8"/>
    </row>
    <row r="4300" spans="13:34" x14ac:dyDescent="0.3">
      <c r="M4300" s="12"/>
      <c r="N4300"/>
      <c r="P4300" s="9"/>
      <c r="Q4300" s="9"/>
      <c r="U4300" s="8"/>
      <c r="V4300" s="10"/>
      <c r="W4300"/>
      <c r="X4300"/>
      <c r="Z4300" s="8"/>
      <c r="AA4300" s="8"/>
      <c r="AF4300" s="17"/>
      <c r="AG4300" s="17"/>
      <c r="AH4300" s="8"/>
    </row>
    <row r="4301" spans="13:34" x14ac:dyDescent="0.3">
      <c r="M4301" s="12"/>
      <c r="N4301"/>
      <c r="P4301" s="9"/>
      <c r="Q4301" s="9"/>
      <c r="U4301" s="8"/>
      <c r="V4301" s="10"/>
      <c r="W4301"/>
      <c r="X4301"/>
      <c r="Z4301" s="8"/>
      <c r="AA4301" s="8"/>
      <c r="AF4301" s="17"/>
      <c r="AG4301" s="17"/>
      <c r="AH4301" s="8"/>
    </row>
    <row r="4302" spans="13:34" x14ac:dyDescent="0.3">
      <c r="M4302" s="12"/>
      <c r="N4302"/>
      <c r="P4302" s="9"/>
      <c r="Q4302" s="9"/>
      <c r="U4302" s="8"/>
      <c r="V4302" s="10"/>
      <c r="W4302"/>
      <c r="X4302"/>
      <c r="Z4302" s="8"/>
      <c r="AA4302" s="8"/>
      <c r="AF4302" s="17"/>
      <c r="AG4302" s="17"/>
      <c r="AH4302" s="8"/>
    </row>
    <row r="4303" spans="13:34" x14ac:dyDescent="0.3">
      <c r="M4303" s="12"/>
      <c r="N4303"/>
      <c r="P4303" s="9"/>
      <c r="Q4303" s="9"/>
      <c r="U4303" s="8"/>
      <c r="V4303" s="10"/>
      <c r="W4303"/>
      <c r="X4303"/>
      <c r="Z4303" s="8"/>
      <c r="AA4303" s="8"/>
      <c r="AF4303" s="17"/>
      <c r="AG4303" s="17"/>
      <c r="AH4303" s="8"/>
    </row>
    <row r="4304" spans="13:34" x14ac:dyDescent="0.3">
      <c r="M4304" s="12"/>
      <c r="N4304"/>
      <c r="P4304" s="9"/>
      <c r="Q4304" s="9"/>
      <c r="U4304" s="8"/>
      <c r="V4304" s="10"/>
      <c r="W4304"/>
      <c r="X4304"/>
      <c r="Z4304" s="8"/>
      <c r="AA4304" s="8"/>
      <c r="AF4304" s="17"/>
      <c r="AG4304" s="17"/>
      <c r="AH4304" s="8"/>
    </row>
    <row r="4305" spans="13:34" x14ac:dyDescent="0.3">
      <c r="M4305" s="12"/>
      <c r="N4305"/>
      <c r="P4305" s="9"/>
      <c r="Q4305" s="9"/>
      <c r="U4305" s="8"/>
      <c r="V4305" s="10"/>
      <c r="W4305"/>
      <c r="X4305"/>
      <c r="Z4305" s="8"/>
      <c r="AA4305" s="8"/>
      <c r="AF4305" s="17"/>
      <c r="AG4305" s="17"/>
      <c r="AH4305" s="8"/>
    </row>
    <row r="4306" spans="13:34" x14ac:dyDescent="0.3">
      <c r="M4306" s="12"/>
      <c r="N4306"/>
      <c r="P4306" s="9"/>
      <c r="Q4306" s="9"/>
      <c r="U4306" s="8"/>
      <c r="V4306" s="10"/>
      <c r="W4306"/>
      <c r="X4306"/>
      <c r="Z4306" s="8"/>
      <c r="AA4306" s="8"/>
      <c r="AF4306" s="17"/>
      <c r="AG4306" s="17"/>
      <c r="AH4306" s="8"/>
    </row>
    <row r="4307" spans="13:34" x14ac:dyDescent="0.3">
      <c r="M4307" s="12"/>
      <c r="N4307"/>
      <c r="P4307" s="9"/>
      <c r="Q4307" s="9"/>
      <c r="U4307" s="8"/>
      <c r="V4307" s="10"/>
      <c r="W4307"/>
      <c r="X4307"/>
      <c r="Z4307" s="8"/>
      <c r="AA4307" s="8"/>
      <c r="AF4307" s="17"/>
      <c r="AG4307" s="17"/>
      <c r="AH4307" s="8"/>
    </row>
    <row r="4308" spans="13:34" x14ac:dyDescent="0.3">
      <c r="M4308" s="12"/>
      <c r="N4308"/>
      <c r="P4308" s="9"/>
      <c r="Q4308" s="9"/>
      <c r="U4308" s="8"/>
      <c r="V4308" s="10"/>
      <c r="W4308"/>
      <c r="X4308"/>
      <c r="Z4308" s="8"/>
      <c r="AA4308" s="8"/>
      <c r="AF4308" s="17"/>
      <c r="AG4308" s="17"/>
      <c r="AH4308" s="8"/>
    </row>
    <row r="4309" spans="13:34" x14ac:dyDescent="0.3">
      <c r="M4309" s="12"/>
      <c r="N4309"/>
      <c r="P4309" s="9"/>
      <c r="Q4309" s="9"/>
      <c r="U4309" s="8"/>
      <c r="V4309" s="10"/>
      <c r="W4309"/>
      <c r="X4309"/>
      <c r="Z4309" s="8"/>
      <c r="AA4309" s="8"/>
      <c r="AF4309" s="17"/>
      <c r="AG4309" s="17"/>
      <c r="AH4309" s="8"/>
    </row>
    <row r="4310" spans="13:34" x14ac:dyDescent="0.3">
      <c r="M4310" s="12"/>
      <c r="N4310"/>
      <c r="P4310" s="9"/>
      <c r="Q4310" s="9"/>
      <c r="U4310" s="8"/>
      <c r="V4310" s="10"/>
      <c r="W4310"/>
      <c r="X4310"/>
      <c r="Z4310" s="8"/>
      <c r="AA4310" s="8"/>
      <c r="AF4310" s="17"/>
      <c r="AG4310" s="17"/>
      <c r="AH4310" s="8"/>
    </row>
    <row r="4311" spans="13:34" x14ac:dyDescent="0.3">
      <c r="M4311" s="12"/>
      <c r="N4311"/>
      <c r="P4311" s="9"/>
      <c r="Q4311" s="9"/>
      <c r="U4311" s="8"/>
      <c r="V4311" s="10"/>
      <c r="W4311"/>
      <c r="X4311"/>
      <c r="Z4311" s="8"/>
      <c r="AA4311" s="8"/>
      <c r="AF4311" s="17"/>
      <c r="AG4311" s="17"/>
      <c r="AH4311" s="8"/>
    </row>
    <row r="4312" spans="13:34" x14ac:dyDescent="0.3">
      <c r="M4312" s="12"/>
      <c r="N4312"/>
      <c r="P4312" s="9"/>
      <c r="Q4312" s="9"/>
      <c r="U4312" s="8"/>
      <c r="V4312" s="10"/>
      <c r="W4312"/>
      <c r="X4312"/>
      <c r="Z4312" s="8"/>
      <c r="AA4312" s="8"/>
      <c r="AF4312" s="17"/>
      <c r="AG4312" s="17"/>
      <c r="AH4312" s="8"/>
    </row>
    <row r="4313" spans="13:34" x14ac:dyDescent="0.3">
      <c r="M4313" s="12"/>
      <c r="N4313"/>
      <c r="P4313" s="9"/>
      <c r="Q4313" s="9"/>
      <c r="U4313" s="8"/>
      <c r="V4313" s="10"/>
      <c r="W4313"/>
      <c r="X4313"/>
      <c r="Z4313" s="8"/>
      <c r="AA4313" s="8"/>
      <c r="AF4313" s="17"/>
      <c r="AG4313" s="17"/>
      <c r="AH4313" s="8"/>
    </row>
    <row r="4314" spans="13:34" x14ac:dyDescent="0.3">
      <c r="M4314" s="12"/>
      <c r="N4314"/>
      <c r="P4314" s="9"/>
      <c r="Q4314" s="9"/>
      <c r="U4314" s="8"/>
      <c r="V4314" s="10"/>
      <c r="W4314"/>
      <c r="X4314"/>
      <c r="Z4314" s="8"/>
      <c r="AA4314" s="8"/>
      <c r="AF4314" s="17"/>
      <c r="AG4314" s="17"/>
      <c r="AH4314" s="8"/>
    </row>
    <row r="4315" spans="13:34" x14ac:dyDescent="0.3">
      <c r="M4315" s="12"/>
      <c r="N4315"/>
      <c r="P4315" s="9"/>
      <c r="Q4315" s="9"/>
      <c r="U4315" s="8"/>
      <c r="V4315" s="10"/>
      <c r="W4315"/>
      <c r="X4315"/>
      <c r="Z4315" s="8"/>
      <c r="AA4315" s="8"/>
      <c r="AF4315" s="17"/>
      <c r="AG4315" s="17"/>
      <c r="AH4315" s="8"/>
    </row>
    <row r="4316" spans="13:34" x14ac:dyDescent="0.3">
      <c r="M4316" s="12"/>
      <c r="N4316"/>
      <c r="P4316" s="9"/>
      <c r="Q4316" s="9"/>
      <c r="U4316" s="8"/>
      <c r="V4316" s="10"/>
      <c r="W4316"/>
      <c r="X4316"/>
      <c r="Z4316" s="8"/>
      <c r="AA4316" s="8"/>
      <c r="AF4316" s="17"/>
      <c r="AG4316" s="17"/>
      <c r="AH4316" s="8"/>
    </row>
    <row r="4317" spans="13:34" x14ac:dyDescent="0.3">
      <c r="M4317" s="12"/>
      <c r="N4317"/>
      <c r="P4317" s="9"/>
      <c r="Q4317" s="9"/>
      <c r="U4317" s="8"/>
      <c r="V4317" s="10"/>
      <c r="W4317"/>
      <c r="X4317"/>
      <c r="Z4317" s="8"/>
      <c r="AA4317" s="8"/>
      <c r="AF4317" s="17"/>
      <c r="AG4317" s="17"/>
      <c r="AH4317" s="8"/>
    </row>
    <row r="4318" spans="13:34" x14ac:dyDescent="0.3">
      <c r="M4318" s="12"/>
      <c r="N4318"/>
      <c r="P4318" s="9"/>
      <c r="Q4318" s="9"/>
      <c r="U4318" s="8"/>
      <c r="V4318" s="10"/>
      <c r="W4318"/>
      <c r="X4318"/>
      <c r="Z4318" s="8"/>
      <c r="AA4318" s="8"/>
      <c r="AF4318" s="17"/>
      <c r="AG4318" s="17"/>
      <c r="AH4318" s="8"/>
    </row>
    <row r="4319" spans="13:34" x14ac:dyDescent="0.3">
      <c r="M4319" s="12"/>
      <c r="N4319"/>
      <c r="P4319" s="9"/>
      <c r="Q4319" s="9"/>
      <c r="U4319" s="8"/>
      <c r="V4319" s="10"/>
      <c r="W4319"/>
      <c r="X4319"/>
      <c r="Z4319" s="8"/>
      <c r="AA4319" s="8"/>
      <c r="AF4319" s="17"/>
      <c r="AG4319" s="17"/>
      <c r="AH4319" s="8"/>
    </row>
    <row r="4320" spans="13:34" x14ac:dyDescent="0.3">
      <c r="M4320" s="12"/>
      <c r="N4320"/>
      <c r="P4320" s="9"/>
      <c r="Q4320" s="9"/>
      <c r="U4320" s="8"/>
      <c r="V4320" s="10"/>
      <c r="W4320"/>
      <c r="X4320"/>
      <c r="Z4320" s="8"/>
      <c r="AA4320" s="8"/>
      <c r="AF4320" s="17"/>
      <c r="AG4320" s="17"/>
      <c r="AH4320" s="8"/>
    </row>
    <row r="4321" spans="13:34" x14ac:dyDescent="0.3">
      <c r="M4321" s="12"/>
      <c r="N4321"/>
      <c r="P4321" s="9"/>
      <c r="Q4321" s="9"/>
      <c r="U4321" s="8"/>
      <c r="V4321" s="10"/>
      <c r="W4321"/>
      <c r="X4321"/>
      <c r="Z4321" s="8"/>
      <c r="AA4321" s="8"/>
      <c r="AF4321" s="17"/>
      <c r="AG4321" s="17"/>
      <c r="AH4321" s="8"/>
    </row>
    <row r="4322" spans="13:34" x14ac:dyDescent="0.3">
      <c r="M4322" s="12"/>
      <c r="N4322"/>
      <c r="P4322" s="9"/>
      <c r="Q4322" s="9"/>
      <c r="U4322" s="8"/>
      <c r="V4322" s="10"/>
      <c r="W4322"/>
      <c r="X4322"/>
      <c r="Z4322" s="8"/>
      <c r="AA4322" s="8"/>
      <c r="AF4322" s="17"/>
      <c r="AG4322" s="17"/>
      <c r="AH4322" s="8"/>
    </row>
    <row r="4323" spans="13:34" x14ac:dyDescent="0.3">
      <c r="M4323" s="12"/>
      <c r="N4323"/>
      <c r="P4323" s="9"/>
      <c r="Q4323" s="9"/>
      <c r="U4323" s="8"/>
      <c r="V4323" s="10"/>
      <c r="W4323"/>
      <c r="X4323"/>
      <c r="Z4323" s="8"/>
      <c r="AA4323" s="8"/>
      <c r="AF4323" s="17"/>
      <c r="AG4323" s="17"/>
      <c r="AH4323" s="8"/>
    </row>
    <row r="4324" spans="13:34" x14ac:dyDescent="0.3">
      <c r="M4324" s="12"/>
      <c r="N4324"/>
      <c r="P4324" s="9"/>
      <c r="Q4324" s="9"/>
      <c r="U4324" s="8"/>
      <c r="V4324" s="10"/>
      <c r="W4324"/>
      <c r="X4324"/>
      <c r="Z4324" s="8"/>
      <c r="AA4324" s="8"/>
      <c r="AF4324" s="17"/>
      <c r="AG4324" s="17"/>
      <c r="AH4324" s="8"/>
    </row>
    <row r="4325" spans="13:34" x14ac:dyDescent="0.3">
      <c r="M4325" s="12"/>
      <c r="N4325"/>
      <c r="P4325" s="9"/>
      <c r="Q4325" s="9"/>
      <c r="U4325" s="8"/>
      <c r="V4325" s="10"/>
      <c r="W4325"/>
      <c r="X4325"/>
      <c r="Z4325" s="8"/>
      <c r="AA4325" s="8"/>
      <c r="AF4325" s="17"/>
      <c r="AG4325" s="17"/>
      <c r="AH4325" s="8"/>
    </row>
    <row r="4326" spans="13:34" x14ac:dyDescent="0.3">
      <c r="M4326" s="12"/>
      <c r="N4326"/>
      <c r="P4326" s="9"/>
      <c r="Q4326" s="9"/>
      <c r="U4326" s="8"/>
      <c r="V4326" s="10"/>
      <c r="W4326"/>
      <c r="X4326"/>
      <c r="Z4326" s="8"/>
      <c r="AA4326" s="8"/>
      <c r="AF4326" s="17"/>
      <c r="AG4326" s="17"/>
      <c r="AH4326" s="8"/>
    </row>
    <row r="4327" spans="13:34" x14ac:dyDescent="0.3">
      <c r="M4327" s="12"/>
      <c r="N4327"/>
      <c r="P4327" s="9"/>
      <c r="Q4327" s="9"/>
      <c r="U4327" s="8"/>
      <c r="V4327" s="10"/>
      <c r="W4327"/>
      <c r="X4327"/>
      <c r="Z4327" s="8"/>
      <c r="AA4327" s="8"/>
      <c r="AF4327" s="17"/>
      <c r="AG4327" s="17"/>
      <c r="AH4327" s="8"/>
    </row>
    <row r="4328" spans="13:34" x14ac:dyDescent="0.3">
      <c r="M4328" s="12"/>
      <c r="N4328"/>
      <c r="P4328" s="9"/>
      <c r="Q4328" s="9"/>
      <c r="U4328" s="8"/>
      <c r="V4328" s="10"/>
      <c r="W4328"/>
      <c r="X4328"/>
      <c r="Z4328" s="8"/>
      <c r="AA4328" s="8"/>
      <c r="AF4328" s="17"/>
      <c r="AG4328" s="17"/>
      <c r="AH4328" s="8"/>
    </row>
    <row r="4329" spans="13:34" x14ac:dyDescent="0.3">
      <c r="M4329" s="12"/>
      <c r="N4329"/>
      <c r="P4329" s="9"/>
      <c r="Q4329" s="9"/>
      <c r="U4329" s="8"/>
      <c r="V4329" s="10"/>
      <c r="W4329"/>
      <c r="X4329"/>
      <c r="Z4329" s="8"/>
      <c r="AA4329" s="8"/>
      <c r="AF4329" s="17"/>
      <c r="AG4329" s="17"/>
      <c r="AH4329" s="8"/>
    </row>
    <row r="4330" spans="13:34" x14ac:dyDescent="0.3">
      <c r="M4330" s="12"/>
      <c r="N4330"/>
      <c r="P4330" s="9"/>
      <c r="Q4330" s="9"/>
      <c r="U4330" s="8"/>
      <c r="V4330" s="10"/>
      <c r="W4330"/>
      <c r="X4330"/>
      <c r="Z4330" s="8"/>
      <c r="AA4330" s="8"/>
      <c r="AF4330" s="17"/>
      <c r="AG4330" s="17"/>
      <c r="AH4330" s="8"/>
    </row>
    <row r="4331" spans="13:34" x14ac:dyDescent="0.3">
      <c r="M4331" s="12"/>
      <c r="N4331"/>
      <c r="P4331" s="9"/>
      <c r="Q4331" s="9"/>
      <c r="U4331" s="8"/>
      <c r="V4331" s="10"/>
      <c r="W4331"/>
      <c r="X4331"/>
      <c r="Z4331" s="8"/>
      <c r="AA4331" s="8"/>
      <c r="AF4331" s="17"/>
      <c r="AG4331" s="17"/>
      <c r="AH4331" s="8"/>
    </row>
    <row r="4332" spans="13:34" x14ac:dyDescent="0.3">
      <c r="M4332" s="12"/>
      <c r="N4332"/>
      <c r="P4332" s="9"/>
      <c r="Q4332" s="9"/>
      <c r="U4332" s="8"/>
      <c r="V4332" s="10"/>
      <c r="W4332"/>
      <c r="X4332"/>
      <c r="Z4332" s="8"/>
      <c r="AA4332" s="8"/>
      <c r="AF4332" s="17"/>
      <c r="AG4332" s="17"/>
      <c r="AH4332" s="8"/>
    </row>
    <row r="4333" spans="13:34" x14ac:dyDescent="0.3">
      <c r="M4333" s="12"/>
      <c r="N4333"/>
      <c r="P4333" s="9"/>
      <c r="Q4333" s="9"/>
      <c r="U4333" s="8"/>
      <c r="V4333" s="10"/>
      <c r="W4333"/>
      <c r="X4333"/>
      <c r="Z4333" s="8"/>
      <c r="AA4333" s="8"/>
      <c r="AF4333" s="17"/>
      <c r="AG4333" s="17"/>
      <c r="AH4333" s="8"/>
    </row>
    <row r="4334" spans="13:34" x14ac:dyDescent="0.3">
      <c r="M4334" s="12"/>
      <c r="N4334"/>
      <c r="P4334" s="9"/>
      <c r="Q4334" s="9"/>
      <c r="U4334" s="8"/>
      <c r="V4334" s="10"/>
      <c r="W4334"/>
      <c r="X4334"/>
      <c r="Z4334" s="8"/>
      <c r="AA4334" s="8"/>
      <c r="AF4334" s="17"/>
      <c r="AG4334" s="17"/>
      <c r="AH4334" s="8"/>
    </row>
    <row r="4335" spans="13:34" x14ac:dyDescent="0.3">
      <c r="M4335" s="12"/>
      <c r="N4335"/>
      <c r="P4335" s="9"/>
      <c r="Q4335" s="9"/>
      <c r="U4335" s="8"/>
      <c r="V4335" s="10"/>
      <c r="W4335"/>
      <c r="X4335"/>
      <c r="Z4335" s="8"/>
      <c r="AA4335" s="8"/>
      <c r="AF4335" s="17"/>
      <c r="AG4335" s="17"/>
      <c r="AH4335" s="8"/>
    </row>
    <row r="4336" spans="13:34" x14ac:dyDescent="0.3">
      <c r="M4336" s="12"/>
      <c r="N4336"/>
      <c r="P4336" s="9"/>
      <c r="Q4336" s="9"/>
      <c r="U4336" s="8"/>
      <c r="V4336" s="10"/>
      <c r="W4336"/>
      <c r="X4336"/>
      <c r="Z4336" s="8"/>
      <c r="AA4336" s="8"/>
      <c r="AF4336" s="17"/>
      <c r="AG4336" s="17"/>
      <c r="AH4336" s="8"/>
    </row>
    <row r="4337" spans="13:34" x14ac:dyDescent="0.3">
      <c r="M4337" s="12"/>
      <c r="N4337"/>
      <c r="P4337" s="9"/>
      <c r="Q4337" s="9"/>
      <c r="U4337" s="8"/>
      <c r="V4337" s="10"/>
      <c r="W4337"/>
      <c r="X4337"/>
      <c r="Z4337" s="8"/>
      <c r="AA4337" s="8"/>
      <c r="AF4337" s="17"/>
      <c r="AG4337" s="17"/>
      <c r="AH4337" s="8"/>
    </row>
    <row r="4338" spans="13:34" x14ac:dyDescent="0.3">
      <c r="M4338" s="12"/>
      <c r="N4338"/>
      <c r="P4338" s="9"/>
      <c r="Q4338" s="9"/>
      <c r="U4338" s="8"/>
      <c r="V4338" s="10"/>
      <c r="W4338"/>
      <c r="X4338"/>
      <c r="Z4338" s="8"/>
      <c r="AA4338" s="8"/>
      <c r="AF4338" s="17"/>
      <c r="AG4338" s="17"/>
      <c r="AH4338" s="8"/>
    </row>
    <row r="4339" spans="13:34" x14ac:dyDescent="0.3">
      <c r="M4339" s="12"/>
      <c r="N4339"/>
      <c r="P4339" s="9"/>
      <c r="Q4339" s="9"/>
      <c r="U4339" s="8"/>
      <c r="V4339" s="10"/>
      <c r="W4339"/>
      <c r="X4339"/>
      <c r="Z4339" s="8"/>
      <c r="AA4339" s="8"/>
      <c r="AF4339" s="17"/>
      <c r="AG4339" s="17"/>
      <c r="AH4339" s="8"/>
    </row>
    <row r="4340" spans="13:34" x14ac:dyDescent="0.3">
      <c r="M4340" s="12"/>
      <c r="N4340"/>
      <c r="P4340" s="9"/>
      <c r="Q4340" s="9"/>
      <c r="U4340" s="8"/>
      <c r="V4340" s="10"/>
      <c r="W4340"/>
      <c r="X4340"/>
      <c r="Z4340" s="8"/>
      <c r="AA4340" s="8"/>
      <c r="AF4340" s="17"/>
      <c r="AG4340" s="17"/>
      <c r="AH4340" s="8"/>
    </row>
    <row r="4341" spans="13:34" x14ac:dyDescent="0.3">
      <c r="M4341" s="12"/>
      <c r="N4341"/>
      <c r="P4341" s="9"/>
      <c r="Q4341" s="9"/>
      <c r="U4341" s="8"/>
      <c r="V4341" s="10"/>
      <c r="W4341"/>
      <c r="X4341"/>
      <c r="Z4341" s="8"/>
      <c r="AA4341" s="8"/>
      <c r="AF4341" s="17"/>
      <c r="AG4341" s="17"/>
      <c r="AH4341" s="8"/>
    </row>
    <row r="4342" spans="13:34" x14ac:dyDescent="0.3">
      <c r="M4342" s="12"/>
      <c r="N4342"/>
      <c r="P4342" s="9"/>
      <c r="Q4342" s="9"/>
      <c r="U4342" s="8"/>
      <c r="V4342" s="10"/>
      <c r="W4342"/>
      <c r="X4342"/>
      <c r="Z4342" s="8"/>
      <c r="AA4342" s="8"/>
      <c r="AF4342" s="17"/>
      <c r="AG4342" s="17"/>
      <c r="AH4342" s="8"/>
    </row>
    <row r="4343" spans="13:34" x14ac:dyDescent="0.3">
      <c r="M4343" s="12"/>
      <c r="N4343"/>
      <c r="P4343" s="9"/>
      <c r="Q4343" s="9"/>
      <c r="U4343" s="8"/>
      <c r="V4343" s="10"/>
      <c r="W4343"/>
      <c r="X4343"/>
      <c r="Z4343" s="8"/>
      <c r="AA4343" s="8"/>
      <c r="AF4343" s="17"/>
      <c r="AG4343" s="17"/>
      <c r="AH4343" s="8"/>
    </row>
    <row r="4344" spans="13:34" x14ac:dyDescent="0.3">
      <c r="M4344" s="12"/>
      <c r="N4344"/>
      <c r="P4344" s="9"/>
      <c r="Q4344" s="9"/>
      <c r="U4344" s="8"/>
      <c r="V4344" s="10"/>
      <c r="W4344"/>
      <c r="X4344"/>
      <c r="Z4344" s="8"/>
      <c r="AA4344" s="8"/>
      <c r="AF4344" s="17"/>
      <c r="AG4344" s="17"/>
      <c r="AH4344" s="8"/>
    </row>
    <row r="4345" spans="13:34" x14ac:dyDescent="0.3">
      <c r="M4345" s="12"/>
      <c r="N4345"/>
      <c r="P4345" s="9"/>
      <c r="Q4345" s="9"/>
      <c r="U4345" s="8"/>
      <c r="V4345" s="10"/>
      <c r="W4345"/>
      <c r="X4345"/>
      <c r="Z4345" s="8"/>
      <c r="AA4345" s="8"/>
      <c r="AF4345" s="17"/>
      <c r="AG4345" s="17"/>
      <c r="AH4345" s="8"/>
    </row>
    <row r="4346" spans="13:34" x14ac:dyDescent="0.3">
      <c r="M4346" s="12"/>
      <c r="N4346"/>
      <c r="P4346" s="9"/>
      <c r="Q4346" s="9"/>
      <c r="U4346" s="8"/>
      <c r="V4346" s="10"/>
      <c r="W4346"/>
      <c r="X4346"/>
      <c r="Z4346" s="8"/>
      <c r="AA4346" s="8"/>
      <c r="AF4346" s="17"/>
      <c r="AG4346" s="17"/>
      <c r="AH4346" s="8"/>
    </row>
    <row r="4347" spans="13:34" x14ac:dyDescent="0.3">
      <c r="M4347" s="12"/>
      <c r="N4347"/>
      <c r="P4347" s="9"/>
      <c r="Q4347" s="9"/>
      <c r="U4347" s="8"/>
      <c r="V4347" s="10"/>
      <c r="W4347"/>
      <c r="X4347"/>
      <c r="Z4347" s="8"/>
      <c r="AA4347" s="8"/>
      <c r="AF4347" s="17"/>
      <c r="AG4347" s="17"/>
      <c r="AH4347" s="8"/>
    </row>
    <row r="4348" spans="13:34" x14ac:dyDescent="0.3">
      <c r="M4348" s="12"/>
      <c r="N4348"/>
      <c r="P4348" s="9"/>
      <c r="Q4348" s="9"/>
      <c r="U4348" s="8"/>
      <c r="V4348" s="10"/>
      <c r="W4348"/>
      <c r="X4348"/>
      <c r="Z4348" s="8"/>
      <c r="AA4348" s="8"/>
      <c r="AF4348" s="17"/>
      <c r="AG4348" s="17"/>
      <c r="AH4348" s="8"/>
    </row>
    <row r="4349" spans="13:34" x14ac:dyDescent="0.3">
      <c r="M4349" s="12"/>
      <c r="N4349"/>
      <c r="P4349" s="9"/>
      <c r="Q4349" s="9"/>
      <c r="U4349" s="8"/>
      <c r="V4349" s="10"/>
      <c r="W4349"/>
      <c r="X4349"/>
      <c r="Z4349" s="8"/>
      <c r="AA4349" s="8"/>
      <c r="AF4349" s="17"/>
      <c r="AG4349" s="17"/>
      <c r="AH4349" s="8"/>
    </row>
    <row r="4350" spans="13:34" x14ac:dyDescent="0.3">
      <c r="M4350" s="12"/>
      <c r="N4350"/>
      <c r="P4350" s="9"/>
      <c r="Q4350" s="9"/>
      <c r="U4350" s="8"/>
      <c r="V4350" s="10"/>
      <c r="W4350"/>
      <c r="X4350"/>
      <c r="Z4350" s="8"/>
      <c r="AA4350" s="8"/>
      <c r="AF4350" s="17"/>
      <c r="AG4350" s="17"/>
      <c r="AH4350" s="8"/>
    </row>
    <row r="4351" spans="13:34" x14ac:dyDescent="0.3">
      <c r="M4351" s="12"/>
      <c r="N4351"/>
      <c r="P4351" s="9"/>
      <c r="Q4351" s="9"/>
      <c r="U4351" s="8"/>
      <c r="V4351" s="10"/>
      <c r="W4351"/>
      <c r="X4351"/>
      <c r="Z4351" s="8"/>
      <c r="AA4351" s="8"/>
      <c r="AF4351" s="17"/>
      <c r="AG4351" s="17"/>
      <c r="AH4351" s="8"/>
    </row>
    <row r="4352" spans="13:34" x14ac:dyDescent="0.3">
      <c r="M4352" s="12"/>
      <c r="N4352"/>
      <c r="P4352" s="9"/>
      <c r="Q4352" s="9"/>
      <c r="U4352" s="8"/>
      <c r="V4352" s="10"/>
      <c r="W4352"/>
      <c r="X4352"/>
      <c r="Z4352" s="8"/>
      <c r="AA4352" s="8"/>
      <c r="AF4352" s="17"/>
      <c r="AG4352" s="17"/>
      <c r="AH4352" s="8"/>
    </row>
    <row r="4353" spans="13:34" x14ac:dyDescent="0.3">
      <c r="M4353" s="12"/>
      <c r="N4353"/>
      <c r="P4353" s="9"/>
      <c r="Q4353" s="9"/>
      <c r="U4353" s="8"/>
      <c r="V4353" s="10"/>
      <c r="W4353"/>
      <c r="X4353"/>
      <c r="Z4353" s="8"/>
      <c r="AA4353" s="8"/>
      <c r="AF4353" s="17"/>
      <c r="AG4353" s="17"/>
      <c r="AH4353" s="8"/>
    </row>
    <row r="4354" spans="13:34" x14ac:dyDescent="0.3">
      <c r="M4354" s="12"/>
      <c r="N4354"/>
      <c r="P4354" s="9"/>
      <c r="Q4354" s="9"/>
      <c r="U4354" s="8"/>
      <c r="V4354" s="10"/>
      <c r="W4354"/>
      <c r="X4354"/>
      <c r="Z4354" s="8"/>
      <c r="AA4354" s="8"/>
      <c r="AF4354" s="17"/>
      <c r="AG4354" s="17"/>
      <c r="AH4354" s="8"/>
    </row>
    <row r="4355" spans="13:34" x14ac:dyDescent="0.3">
      <c r="M4355" s="12"/>
      <c r="N4355"/>
      <c r="P4355" s="9"/>
      <c r="Q4355" s="9"/>
      <c r="U4355" s="8"/>
      <c r="V4355" s="10"/>
      <c r="W4355"/>
      <c r="X4355"/>
      <c r="Z4355" s="8"/>
      <c r="AA4355" s="8"/>
      <c r="AF4355" s="17"/>
      <c r="AG4355" s="17"/>
      <c r="AH4355" s="8"/>
    </row>
    <row r="4356" spans="13:34" x14ac:dyDescent="0.3">
      <c r="M4356" s="12"/>
      <c r="N4356"/>
      <c r="P4356" s="9"/>
      <c r="Q4356" s="9"/>
      <c r="U4356" s="8"/>
      <c r="V4356" s="10"/>
      <c r="W4356"/>
      <c r="X4356"/>
      <c r="Z4356" s="8"/>
      <c r="AA4356" s="8"/>
      <c r="AF4356" s="17"/>
      <c r="AG4356" s="17"/>
      <c r="AH4356" s="8"/>
    </row>
    <row r="4357" spans="13:34" x14ac:dyDescent="0.3">
      <c r="M4357" s="12"/>
      <c r="N4357"/>
      <c r="P4357" s="9"/>
      <c r="Q4357" s="9"/>
      <c r="U4357" s="8"/>
      <c r="V4357" s="10"/>
      <c r="W4357"/>
      <c r="X4357"/>
      <c r="Z4357" s="8"/>
      <c r="AA4357" s="8"/>
      <c r="AF4357" s="17"/>
      <c r="AG4357" s="17"/>
      <c r="AH4357" s="8"/>
    </row>
    <row r="4358" spans="13:34" x14ac:dyDescent="0.3">
      <c r="M4358" s="12"/>
      <c r="N4358"/>
      <c r="P4358" s="9"/>
      <c r="Q4358" s="9"/>
      <c r="U4358" s="8"/>
      <c r="V4358" s="10"/>
      <c r="W4358"/>
      <c r="X4358"/>
      <c r="Z4358" s="8"/>
      <c r="AA4358" s="8"/>
      <c r="AF4358" s="17"/>
      <c r="AG4358" s="17"/>
      <c r="AH4358" s="8"/>
    </row>
    <row r="4359" spans="13:34" x14ac:dyDescent="0.3">
      <c r="M4359" s="12"/>
      <c r="N4359"/>
      <c r="P4359" s="9"/>
      <c r="Q4359" s="9"/>
      <c r="U4359" s="8"/>
      <c r="V4359" s="10"/>
      <c r="W4359"/>
      <c r="X4359"/>
      <c r="Z4359" s="8"/>
      <c r="AA4359" s="8"/>
      <c r="AF4359" s="17"/>
      <c r="AG4359" s="17"/>
      <c r="AH4359" s="8"/>
    </row>
    <row r="4360" spans="13:34" x14ac:dyDescent="0.3">
      <c r="M4360" s="12"/>
      <c r="N4360"/>
      <c r="P4360" s="9"/>
      <c r="Q4360" s="9"/>
      <c r="U4360" s="8"/>
      <c r="V4360" s="10"/>
      <c r="W4360"/>
      <c r="X4360"/>
      <c r="Z4360" s="8"/>
      <c r="AA4360" s="8"/>
      <c r="AF4360" s="17"/>
      <c r="AG4360" s="17"/>
      <c r="AH4360" s="8"/>
    </row>
    <row r="4361" spans="13:34" x14ac:dyDescent="0.3">
      <c r="M4361" s="12"/>
      <c r="N4361"/>
      <c r="P4361" s="9"/>
      <c r="Q4361" s="9"/>
      <c r="U4361" s="8"/>
      <c r="V4361" s="10"/>
      <c r="W4361"/>
      <c r="X4361"/>
      <c r="Z4361" s="8"/>
      <c r="AA4361" s="8"/>
      <c r="AF4361" s="17"/>
      <c r="AG4361" s="17"/>
      <c r="AH4361" s="8"/>
    </row>
    <row r="4362" spans="13:34" x14ac:dyDescent="0.3">
      <c r="M4362" s="12"/>
      <c r="N4362"/>
      <c r="P4362" s="9"/>
      <c r="Q4362" s="9"/>
      <c r="U4362" s="8"/>
      <c r="V4362" s="10"/>
      <c r="W4362"/>
      <c r="X4362"/>
      <c r="Z4362" s="8"/>
      <c r="AA4362" s="8"/>
      <c r="AF4362" s="17"/>
      <c r="AG4362" s="17"/>
      <c r="AH4362" s="8"/>
    </row>
    <row r="4363" spans="13:34" x14ac:dyDescent="0.3">
      <c r="M4363" s="12"/>
      <c r="N4363"/>
      <c r="P4363" s="9"/>
      <c r="Q4363" s="9"/>
      <c r="U4363" s="8"/>
      <c r="V4363" s="10"/>
      <c r="W4363"/>
      <c r="X4363"/>
      <c r="Z4363" s="8"/>
      <c r="AA4363" s="8"/>
      <c r="AF4363" s="17"/>
      <c r="AG4363" s="17"/>
      <c r="AH4363" s="8"/>
    </row>
    <row r="4364" spans="13:34" x14ac:dyDescent="0.3">
      <c r="M4364" s="12"/>
      <c r="N4364"/>
      <c r="P4364" s="9"/>
      <c r="Q4364" s="9"/>
      <c r="U4364" s="8"/>
      <c r="V4364" s="10"/>
      <c r="W4364"/>
      <c r="X4364"/>
      <c r="Z4364" s="8"/>
      <c r="AA4364" s="8"/>
      <c r="AF4364" s="17"/>
      <c r="AG4364" s="17"/>
      <c r="AH4364" s="8"/>
    </row>
    <row r="4365" spans="13:34" x14ac:dyDescent="0.3">
      <c r="M4365" s="12"/>
      <c r="N4365"/>
      <c r="P4365" s="9"/>
      <c r="Q4365" s="9"/>
      <c r="U4365" s="8"/>
      <c r="V4365" s="10"/>
      <c r="W4365"/>
      <c r="X4365"/>
      <c r="Z4365" s="8"/>
      <c r="AA4365" s="8"/>
      <c r="AF4365" s="17"/>
      <c r="AG4365" s="17"/>
      <c r="AH4365" s="8"/>
    </row>
    <row r="4366" spans="13:34" x14ac:dyDescent="0.3">
      <c r="M4366" s="12"/>
      <c r="N4366"/>
      <c r="P4366" s="9"/>
      <c r="Q4366" s="9"/>
      <c r="U4366" s="8"/>
      <c r="V4366" s="10"/>
      <c r="W4366"/>
      <c r="X4366"/>
      <c r="Z4366" s="8"/>
      <c r="AA4366" s="8"/>
      <c r="AF4366" s="17"/>
      <c r="AG4366" s="17"/>
      <c r="AH4366" s="8"/>
    </row>
    <row r="4367" spans="13:34" x14ac:dyDescent="0.3">
      <c r="M4367" s="12"/>
      <c r="N4367"/>
      <c r="P4367" s="9"/>
      <c r="Q4367" s="9"/>
      <c r="U4367" s="8"/>
      <c r="V4367" s="10"/>
      <c r="W4367"/>
      <c r="X4367"/>
      <c r="Z4367" s="8"/>
      <c r="AA4367" s="8"/>
      <c r="AF4367" s="17"/>
      <c r="AG4367" s="17"/>
      <c r="AH4367" s="8"/>
    </row>
    <row r="4368" spans="13:34" x14ac:dyDescent="0.3">
      <c r="M4368" s="12"/>
      <c r="N4368"/>
      <c r="P4368" s="9"/>
      <c r="Q4368" s="9"/>
      <c r="U4368" s="8"/>
      <c r="V4368" s="10"/>
      <c r="W4368"/>
      <c r="X4368"/>
      <c r="Z4368" s="8"/>
      <c r="AA4368" s="8"/>
      <c r="AF4368" s="17"/>
      <c r="AG4368" s="17"/>
      <c r="AH4368" s="8"/>
    </row>
    <row r="4369" spans="13:34" x14ac:dyDescent="0.3">
      <c r="M4369" s="12"/>
      <c r="N4369"/>
      <c r="P4369" s="9"/>
      <c r="Q4369" s="9"/>
      <c r="U4369" s="8"/>
      <c r="V4369" s="10"/>
      <c r="W4369"/>
      <c r="X4369"/>
      <c r="Z4369" s="8"/>
      <c r="AA4369" s="8"/>
      <c r="AF4369" s="17"/>
      <c r="AG4369" s="17"/>
      <c r="AH4369" s="8"/>
    </row>
    <row r="4370" spans="13:34" x14ac:dyDescent="0.3">
      <c r="M4370" s="12"/>
      <c r="N4370"/>
      <c r="P4370" s="9"/>
      <c r="Q4370" s="9"/>
      <c r="U4370" s="8"/>
      <c r="V4370" s="10"/>
      <c r="W4370"/>
      <c r="X4370"/>
      <c r="Z4370" s="8"/>
      <c r="AA4370" s="8"/>
      <c r="AF4370" s="17"/>
      <c r="AG4370" s="17"/>
      <c r="AH4370" s="8"/>
    </row>
    <row r="4371" spans="13:34" x14ac:dyDescent="0.3">
      <c r="M4371" s="12"/>
      <c r="N4371"/>
      <c r="P4371" s="9"/>
      <c r="Q4371" s="9"/>
      <c r="U4371" s="8"/>
      <c r="V4371" s="10"/>
      <c r="W4371"/>
      <c r="X4371"/>
      <c r="Z4371" s="8"/>
      <c r="AA4371" s="8"/>
      <c r="AF4371" s="17"/>
      <c r="AG4371" s="17"/>
      <c r="AH4371" s="8"/>
    </row>
    <row r="4372" spans="13:34" x14ac:dyDescent="0.3">
      <c r="M4372" s="12"/>
      <c r="N4372"/>
      <c r="P4372" s="9"/>
      <c r="Q4372" s="9"/>
      <c r="U4372" s="8"/>
      <c r="V4372" s="10"/>
      <c r="W4372"/>
      <c r="X4372"/>
      <c r="Z4372" s="8"/>
      <c r="AA4372" s="8"/>
      <c r="AF4372" s="17"/>
      <c r="AG4372" s="17"/>
      <c r="AH4372" s="8"/>
    </row>
    <row r="4373" spans="13:34" x14ac:dyDescent="0.3">
      <c r="M4373" s="12"/>
      <c r="N4373"/>
      <c r="P4373" s="9"/>
      <c r="Q4373" s="9"/>
      <c r="U4373" s="8"/>
      <c r="V4373" s="10"/>
      <c r="W4373"/>
      <c r="X4373"/>
      <c r="Z4373" s="8"/>
      <c r="AA4373" s="8"/>
      <c r="AF4373" s="17"/>
      <c r="AG4373" s="17"/>
      <c r="AH4373" s="8"/>
    </row>
    <row r="4374" spans="13:34" x14ac:dyDescent="0.3">
      <c r="M4374" s="12"/>
      <c r="N4374"/>
      <c r="P4374" s="9"/>
      <c r="Q4374" s="9"/>
      <c r="U4374" s="8"/>
      <c r="V4374" s="10"/>
      <c r="W4374"/>
      <c r="X4374"/>
      <c r="Z4374" s="8"/>
      <c r="AA4374" s="8"/>
      <c r="AF4374" s="17"/>
      <c r="AG4374" s="17"/>
      <c r="AH4374" s="8"/>
    </row>
    <row r="4375" spans="13:34" x14ac:dyDescent="0.3">
      <c r="M4375" s="12"/>
      <c r="N4375"/>
      <c r="P4375" s="9"/>
      <c r="Q4375" s="9"/>
      <c r="U4375" s="8"/>
      <c r="V4375" s="10"/>
      <c r="W4375"/>
      <c r="X4375"/>
      <c r="Z4375" s="8"/>
      <c r="AA4375" s="8"/>
      <c r="AF4375" s="17"/>
      <c r="AG4375" s="17"/>
      <c r="AH4375" s="8"/>
    </row>
    <row r="4376" spans="13:34" x14ac:dyDescent="0.3">
      <c r="M4376" s="12"/>
      <c r="N4376"/>
      <c r="P4376" s="9"/>
      <c r="Q4376" s="9"/>
      <c r="U4376" s="8"/>
      <c r="V4376" s="10"/>
      <c r="W4376"/>
      <c r="X4376"/>
      <c r="Z4376" s="8"/>
      <c r="AA4376" s="8"/>
      <c r="AF4376" s="17"/>
      <c r="AG4376" s="17"/>
      <c r="AH4376" s="8"/>
    </row>
    <row r="4377" spans="13:34" x14ac:dyDescent="0.3">
      <c r="M4377" s="12"/>
      <c r="N4377"/>
      <c r="P4377" s="9"/>
      <c r="Q4377" s="9"/>
      <c r="U4377" s="8"/>
      <c r="V4377" s="10"/>
      <c r="W4377"/>
      <c r="X4377"/>
      <c r="Z4377" s="8"/>
      <c r="AA4377" s="8"/>
      <c r="AF4377" s="17"/>
      <c r="AG4377" s="17"/>
      <c r="AH4377" s="8"/>
    </row>
    <row r="4378" spans="13:34" x14ac:dyDescent="0.3">
      <c r="M4378" s="12"/>
      <c r="N4378"/>
      <c r="P4378" s="9"/>
      <c r="Q4378" s="9"/>
      <c r="U4378" s="8"/>
      <c r="V4378" s="10"/>
      <c r="W4378"/>
      <c r="X4378"/>
      <c r="Z4378" s="8"/>
      <c r="AA4378" s="8"/>
      <c r="AF4378" s="17"/>
      <c r="AG4378" s="17"/>
      <c r="AH4378" s="8"/>
    </row>
    <row r="4379" spans="13:34" x14ac:dyDescent="0.3">
      <c r="M4379" s="12"/>
      <c r="N4379"/>
      <c r="P4379" s="9"/>
      <c r="Q4379" s="9"/>
      <c r="U4379" s="8"/>
      <c r="V4379" s="10"/>
      <c r="W4379"/>
      <c r="X4379"/>
      <c r="Z4379" s="8"/>
      <c r="AA4379" s="8"/>
      <c r="AF4379" s="17"/>
      <c r="AG4379" s="17"/>
      <c r="AH4379" s="8"/>
    </row>
    <row r="4380" spans="13:34" x14ac:dyDescent="0.3">
      <c r="M4380" s="12"/>
      <c r="N4380"/>
      <c r="P4380" s="9"/>
      <c r="Q4380" s="9"/>
      <c r="U4380" s="8"/>
      <c r="V4380" s="10"/>
      <c r="W4380"/>
      <c r="X4380"/>
      <c r="Z4380" s="8"/>
      <c r="AA4380" s="8"/>
      <c r="AF4380" s="17"/>
      <c r="AG4380" s="17"/>
      <c r="AH4380" s="8"/>
    </row>
    <row r="4381" spans="13:34" x14ac:dyDescent="0.3">
      <c r="M4381" s="12"/>
      <c r="N4381"/>
      <c r="P4381" s="9"/>
      <c r="Q4381" s="9"/>
      <c r="U4381" s="8"/>
      <c r="V4381" s="10"/>
      <c r="W4381"/>
      <c r="X4381"/>
      <c r="Z4381" s="8"/>
      <c r="AA4381" s="8"/>
      <c r="AF4381" s="17"/>
      <c r="AG4381" s="17"/>
      <c r="AH4381" s="8"/>
    </row>
    <row r="4382" spans="13:34" x14ac:dyDescent="0.3">
      <c r="M4382" s="12"/>
      <c r="N4382"/>
      <c r="P4382" s="9"/>
      <c r="Q4382" s="9"/>
      <c r="U4382" s="8"/>
      <c r="V4382" s="10"/>
      <c r="W4382"/>
      <c r="X4382"/>
      <c r="Z4382" s="8"/>
      <c r="AA4382" s="8"/>
      <c r="AF4382" s="17"/>
      <c r="AG4382" s="17"/>
      <c r="AH4382" s="8"/>
    </row>
    <row r="4383" spans="13:34" x14ac:dyDescent="0.3">
      <c r="M4383" s="12"/>
      <c r="N4383"/>
      <c r="P4383" s="9"/>
      <c r="Q4383" s="9"/>
      <c r="U4383" s="8"/>
      <c r="V4383" s="10"/>
      <c r="W4383"/>
      <c r="X4383"/>
      <c r="Z4383" s="8"/>
      <c r="AA4383" s="8"/>
      <c r="AF4383" s="17"/>
      <c r="AG4383" s="17"/>
      <c r="AH4383" s="8"/>
    </row>
    <row r="4384" spans="13:34" x14ac:dyDescent="0.3">
      <c r="M4384" s="12"/>
      <c r="N4384"/>
      <c r="P4384" s="9"/>
      <c r="Q4384" s="9"/>
      <c r="U4384" s="8"/>
      <c r="V4384" s="10"/>
      <c r="W4384"/>
      <c r="X4384"/>
      <c r="Z4384" s="8"/>
      <c r="AA4384" s="8"/>
      <c r="AF4384" s="17"/>
      <c r="AG4384" s="17"/>
      <c r="AH4384" s="8"/>
    </row>
    <row r="4385" spans="13:34" x14ac:dyDescent="0.3">
      <c r="M4385" s="12"/>
      <c r="N4385"/>
      <c r="P4385" s="9"/>
      <c r="Q4385" s="9"/>
      <c r="U4385" s="8"/>
      <c r="V4385" s="10"/>
      <c r="W4385"/>
      <c r="X4385"/>
      <c r="Z4385" s="8"/>
      <c r="AA4385" s="8"/>
      <c r="AF4385" s="17"/>
      <c r="AG4385" s="17"/>
      <c r="AH4385" s="8"/>
    </row>
    <row r="4386" spans="13:34" x14ac:dyDescent="0.3">
      <c r="M4386" s="12"/>
      <c r="N4386"/>
      <c r="P4386" s="9"/>
      <c r="Q4386" s="9"/>
      <c r="U4386" s="8"/>
      <c r="V4386" s="10"/>
      <c r="W4386"/>
      <c r="X4386"/>
      <c r="Z4386" s="8"/>
      <c r="AA4386" s="8"/>
      <c r="AF4386" s="17"/>
      <c r="AG4386" s="17"/>
      <c r="AH4386" s="8"/>
    </row>
    <row r="4387" spans="13:34" x14ac:dyDescent="0.3">
      <c r="M4387" s="12"/>
      <c r="N4387"/>
      <c r="P4387" s="9"/>
      <c r="Q4387" s="9"/>
      <c r="U4387" s="8"/>
      <c r="V4387" s="10"/>
      <c r="W4387"/>
      <c r="X4387"/>
      <c r="Z4387" s="8"/>
      <c r="AA4387" s="8"/>
      <c r="AF4387" s="17"/>
      <c r="AG4387" s="17"/>
      <c r="AH4387" s="8"/>
    </row>
    <row r="4388" spans="13:34" x14ac:dyDescent="0.3">
      <c r="M4388" s="12"/>
      <c r="N4388"/>
      <c r="P4388" s="9"/>
      <c r="Q4388" s="9"/>
      <c r="U4388" s="8"/>
      <c r="V4388" s="10"/>
      <c r="W4388"/>
      <c r="X4388"/>
      <c r="Z4388" s="8"/>
      <c r="AA4388" s="8"/>
      <c r="AF4388" s="17"/>
      <c r="AG4388" s="17"/>
      <c r="AH4388" s="8"/>
    </row>
    <row r="4389" spans="13:34" x14ac:dyDescent="0.3">
      <c r="M4389" s="12"/>
      <c r="N4389"/>
      <c r="P4389" s="9"/>
      <c r="Q4389" s="9"/>
      <c r="U4389" s="8"/>
      <c r="V4389" s="10"/>
      <c r="W4389"/>
      <c r="X4389"/>
      <c r="Z4389" s="8"/>
      <c r="AA4389" s="8"/>
      <c r="AF4389" s="17"/>
      <c r="AG4389" s="17"/>
      <c r="AH4389" s="8"/>
    </row>
    <row r="4390" spans="13:34" x14ac:dyDescent="0.3">
      <c r="M4390" s="12"/>
      <c r="N4390"/>
      <c r="P4390" s="9"/>
      <c r="Q4390" s="9"/>
      <c r="U4390" s="8"/>
      <c r="V4390" s="10"/>
      <c r="W4390"/>
      <c r="X4390"/>
      <c r="Z4390" s="8"/>
      <c r="AA4390" s="8"/>
      <c r="AF4390" s="17"/>
      <c r="AG4390" s="17"/>
      <c r="AH4390" s="8"/>
    </row>
    <row r="4391" spans="13:34" x14ac:dyDescent="0.3">
      <c r="M4391" s="12"/>
      <c r="N4391"/>
      <c r="P4391" s="9"/>
      <c r="Q4391" s="9"/>
      <c r="U4391" s="8"/>
      <c r="V4391" s="10"/>
      <c r="W4391"/>
      <c r="X4391"/>
      <c r="Z4391" s="8"/>
      <c r="AA4391" s="8"/>
      <c r="AF4391" s="17"/>
      <c r="AG4391" s="17"/>
      <c r="AH4391" s="8"/>
    </row>
    <row r="4392" spans="13:34" x14ac:dyDescent="0.3">
      <c r="M4392" s="12"/>
      <c r="N4392"/>
      <c r="P4392" s="9"/>
      <c r="Q4392" s="9"/>
      <c r="U4392" s="8"/>
      <c r="V4392" s="10"/>
      <c r="W4392"/>
      <c r="X4392"/>
      <c r="Z4392" s="8"/>
      <c r="AA4392" s="8"/>
      <c r="AF4392" s="17"/>
      <c r="AG4392" s="17"/>
      <c r="AH4392" s="8"/>
    </row>
    <row r="4393" spans="13:34" x14ac:dyDescent="0.3">
      <c r="M4393" s="12"/>
      <c r="N4393"/>
      <c r="P4393" s="9"/>
      <c r="Q4393" s="9"/>
      <c r="U4393" s="8"/>
      <c r="V4393" s="10"/>
      <c r="W4393"/>
      <c r="X4393"/>
      <c r="Z4393" s="8"/>
      <c r="AA4393" s="8"/>
      <c r="AF4393" s="17"/>
      <c r="AG4393" s="17"/>
      <c r="AH4393" s="8"/>
    </row>
    <row r="4394" spans="13:34" x14ac:dyDescent="0.3">
      <c r="M4394" s="12"/>
      <c r="N4394"/>
      <c r="P4394" s="9"/>
      <c r="Q4394" s="9"/>
      <c r="U4394" s="8"/>
      <c r="V4394" s="10"/>
      <c r="W4394"/>
      <c r="X4394"/>
      <c r="Z4394" s="8"/>
      <c r="AA4394" s="8"/>
      <c r="AF4394" s="17"/>
      <c r="AG4394" s="17"/>
      <c r="AH4394" s="8"/>
    </row>
    <row r="4395" spans="13:34" x14ac:dyDescent="0.3">
      <c r="M4395" s="12"/>
      <c r="N4395"/>
      <c r="P4395" s="9"/>
      <c r="Q4395" s="9"/>
      <c r="U4395" s="8"/>
      <c r="V4395" s="10"/>
      <c r="W4395"/>
      <c r="X4395"/>
      <c r="Z4395" s="8"/>
      <c r="AA4395" s="8"/>
      <c r="AF4395" s="17"/>
      <c r="AG4395" s="17"/>
      <c r="AH4395" s="8"/>
    </row>
    <row r="4396" spans="13:34" x14ac:dyDescent="0.3">
      <c r="M4396" s="12"/>
      <c r="N4396"/>
      <c r="P4396" s="9"/>
      <c r="Q4396" s="9"/>
      <c r="U4396" s="8"/>
      <c r="V4396" s="10"/>
      <c r="W4396"/>
      <c r="X4396"/>
      <c r="Z4396" s="8"/>
      <c r="AA4396" s="8"/>
      <c r="AF4396" s="17"/>
      <c r="AG4396" s="17"/>
      <c r="AH4396" s="8"/>
    </row>
    <row r="4397" spans="13:34" x14ac:dyDescent="0.3">
      <c r="M4397" s="12"/>
      <c r="N4397"/>
      <c r="P4397" s="9"/>
      <c r="Q4397" s="9"/>
      <c r="U4397" s="8"/>
      <c r="V4397" s="10"/>
      <c r="W4397"/>
      <c r="X4397"/>
      <c r="Z4397" s="8"/>
      <c r="AA4397" s="8"/>
      <c r="AF4397" s="17"/>
      <c r="AG4397" s="17"/>
      <c r="AH4397" s="8"/>
    </row>
    <row r="4398" spans="13:34" x14ac:dyDescent="0.3">
      <c r="M4398" s="12"/>
      <c r="N4398"/>
      <c r="P4398" s="9"/>
      <c r="Q4398" s="9"/>
      <c r="U4398" s="8"/>
      <c r="V4398" s="10"/>
      <c r="W4398"/>
      <c r="X4398"/>
      <c r="Z4398" s="8"/>
      <c r="AA4398" s="8"/>
      <c r="AF4398" s="17"/>
      <c r="AG4398" s="17"/>
      <c r="AH4398" s="8"/>
    </row>
    <row r="4399" spans="13:34" x14ac:dyDescent="0.3">
      <c r="M4399" s="12"/>
      <c r="N4399"/>
      <c r="P4399" s="9"/>
      <c r="Q4399" s="9"/>
      <c r="U4399" s="8"/>
      <c r="V4399" s="10"/>
      <c r="W4399"/>
      <c r="X4399"/>
      <c r="Z4399" s="8"/>
      <c r="AA4399" s="8"/>
      <c r="AF4399" s="17"/>
      <c r="AG4399" s="17"/>
      <c r="AH4399" s="8"/>
    </row>
    <row r="4400" spans="13:34" x14ac:dyDescent="0.3">
      <c r="M4400" s="12"/>
      <c r="N4400"/>
      <c r="P4400" s="9"/>
      <c r="Q4400" s="9"/>
      <c r="U4400" s="8"/>
      <c r="V4400" s="10"/>
      <c r="W4400"/>
      <c r="X4400"/>
      <c r="Z4400" s="8"/>
      <c r="AA4400" s="8"/>
      <c r="AF4400" s="17"/>
      <c r="AG4400" s="17"/>
      <c r="AH4400" s="8"/>
    </row>
    <row r="4401" spans="13:34" x14ac:dyDescent="0.3">
      <c r="M4401" s="12"/>
      <c r="N4401"/>
      <c r="P4401" s="9"/>
      <c r="Q4401" s="9"/>
      <c r="U4401" s="8"/>
      <c r="V4401" s="10"/>
      <c r="W4401"/>
      <c r="X4401"/>
      <c r="Z4401" s="8"/>
      <c r="AA4401" s="8"/>
      <c r="AF4401" s="17"/>
      <c r="AG4401" s="17"/>
      <c r="AH4401" s="8"/>
    </row>
    <row r="4402" spans="13:34" x14ac:dyDescent="0.3">
      <c r="M4402" s="12"/>
      <c r="N4402"/>
      <c r="P4402" s="9"/>
      <c r="Q4402" s="9"/>
      <c r="U4402" s="8"/>
      <c r="V4402" s="10"/>
      <c r="W4402"/>
      <c r="X4402"/>
      <c r="Z4402" s="8"/>
      <c r="AA4402" s="8"/>
      <c r="AF4402" s="17"/>
      <c r="AG4402" s="17"/>
      <c r="AH4402" s="8"/>
    </row>
    <row r="4403" spans="13:34" x14ac:dyDescent="0.3">
      <c r="M4403" s="12"/>
      <c r="N4403"/>
      <c r="P4403" s="9"/>
      <c r="Q4403" s="9"/>
      <c r="U4403" s="8"/>
      <c r="V4403" s="10"/>
      <c r="W4403"/>
      <c r="X4403"/>
      <c r="Z4403" s="8"/>
      <c r="AA4403" s="8"/>
      <c r="AF4403" s="17"/>
      <c r="AG4403" s="17"/>
      <c r="AH4403" s="8"/>
    </row>
    <row r="4404" spans="13:34" x14ac:dyDescent="0.3">
      <c r="M4404" s="12"/>
      <c r="N4404"/>
      <c r="P4404" s="9"/>
      <c r="Q4404" s="9"/>
      <c r="U4404" s="8"/>
      <c r="V4404" s="10"/>
      <c r="W4404"/>
      <c r="X4404"/>
      <c r="Z4404" s="8"/>
      <c r="AA4404" s="8"/>
      <c r="AF4404" s="17"/>
      <c r="AG4404" s="17"/>
      <c r="AH4404" s="8"/>
    </row>
    <row r="4405" spans="13:34" x14ac:dyDescent="0.3">
      <c r="M4405" s="12"/>
      <c r="N4405"/>
      <c r="P4405" s="9"/>
      <c r="Q4405" s="9"/>
      <c r="U4405" s="8"/>
      <c r="V4405" s="10"/>
      <c r="W4405"/>
      <c r="X4405"/>
      <c r="Z4405" s="8"/>
      <c r="AA4405" s="8"/>
      <c r="AF4405" s="17"/>
      <c r="AG4405" s="17"/>
      <c r="AH4405" s="8"/>
    </row>
    <row r="4406" spans="13:34" x14ac:dyDescent="0.3">
      <c r="M4406" s="12"/>
      <c r="N4406"/>
      <c r="P4406" s="9"/>
      <c r="Q4406" s="9"/>
      <c r="U4406" s="8"/>
      <c r="V4406" s="10"/>
      <c r="W4406"/>
      <c r="X4406"/>
      <c r="Z4406" s="8"/>
      <c r="AA4406" s="8"/>
      <c r="AF4406" s="17"/>
      <c r="AG4406" s="17"/>
      <c r="AH4406" s="8"/>
    </row>
    <row r="4407" spans="13:34" x14ac:dyDescent="0.3">
      <c r="M4407" s="12"/>
      <c r="N4407"/>
      <c r="P4407" s="9"/>
      <c r="Q4407" s="9"/>
      <c r="U4407" s="8"/>
      <c r="V4407" s="10"/>
      <c r="W4407"/>
      <c r="X4407"/>
      <c r="Z4407" s="8"/>
      <c r="AA4407" s="8"/>
      <c r="AF4407" s="17"/>
      <c r="AG4407" s="17"/>
      <c r="AH4407" s="8"/>
    </row>
    <row r="4408" spans="13:34" x14ac:dyDescent="0.3">
      <c r="M4408" s="12"/>
      <c r="N4408"/>
      <c r="P4408" s="9"/>
      <c r="Q4408" s="9"/>
      <c r="U4408" s="8"/>
      <c r="V4408" s="10"/>
      <c r="W4408"/>
      <c r="X4408"/>
      <c r="Z4408" s="8"/>
      <c r="AA4408" s="8"/>
      <c r="AF4408" s="17"/>
      <c r="AG4408" s="17"/>
      <c r="AH4408" s="8"/>
    </row>
    <row r="4409" spans="13:34" x14ac:dyDescent="0.3">
      <c r="M4409" s="12"/>
      <c r="N4409"/>
      <c r="P4409" s="9"/>
      <c r="Q4409" s="9"/>
      <c r="U4409" s="8"/>
      <c r="V4409" s="10"/>
      <c r="W4409"/>
      <c r="X4409"/>
      <c r="Z4409" s="8"/>
      <c r="AA4409" s="8"/>
      <c r="AF4409" s="17"/>
      <c r="AG4409" s="17"/>
      <c r="AH4409" s="8"/>
    </row>
    <row r="4410" spans="13:34" x14ac:dyDescent="0.3">
      <c r="M4410" s="12"/>
      <c r="N4410"/>
      <c r="P4410" s="9"/>
      <c r="Q4410" s="9"/>
      <c r="U4410" s="8"/>
      <c r="V4410" s="10"/>
      <c r="W4410"/>
      <c r="X4410"/>
      <c r="Z4410" s="8"/>
      <c r="AA4410" s="8"/>
      <c r="AF4410" s="17"/>
      <c r="AG4410" s="17"/>
      <c r="AH4410" s="8"/>
    </row>
    <row r="4411" spans="13:34" x14ac:dyDescent="0.3">
      <c r="M4411" s="12"/>
      <c r="N4411"/>
      <c r="P4411" s="9"/>
      <c r="Q4411" s="9"/>
      <c r="U4411" s="8"/>
      <c r="V4411" s="10"/>
      <c r="W4411"/>
      <c r="X4411"/>
      <c r="Z4411" s="8"/>
      <c r="AA4411" s="8"/>
      <c r="AF4411" s="17"/>
      <c r="AG4411" s="17"/>
      <c r="AH4411" s="8"/>
    </row>
    <row r="4412" spans="13:34" x14ac:dyDescent="0.3">
      <c r="M4412" s="12"/>
      <c r="N4412"/>
      <c r="P4412" s="9"/>
      <c r="Q4412" s="9"/>
      <c r="U4412" s="8"/>
      <c r="V4412" s="10"/>
      <c r="W4412"/>
      <c r="X4412"/>
      <c r="Z4412" s="8"/>
      <c r="AA4412" s="8"/>
      <c r="AF4412" s="17"/>
      <c r="AG4412" s="17"/>
      <c r="AH4412" s="8"/>
    </row>
    <row r="4413" spans="13:34" x14ac:dyDescent="0.3">
      <c r="M4413" s="12"/>
      <c r="N4413"/>
      <c r="P4413" s="9"/>
      <c r="Q4413" s="9"/>
      <c r="U4413" s="8"/>
      <c r="V4413" s="10"/>
      <c r="W4413"/>
      <c r="X4413"/>
      <c r="Z4413" s="8"/>
      <c r="AA4413" s="8"/>
      <c r="AF4413" s="17"/>
      <c r="AG4413" s="17"/>
      <c r="AH4413" s="8"/>
    </row>
    <row r="4414" spans="13:34" x14ac:dyDescent="0.3">
      <c r="M4414" s="12"/>
      <c r="N4414"/>
      <c r="P4414" s="9"/>
      <c r="Q4414" s="9"/>
      <c r="U4414" s="8"/>
      <c r="V4414" s="10"/>
      <c r="W4414"/>
      <c r="X4414"/>
      <c r="Z4414" s="8"/>
      <c r="AA4414" s="8"/>
      <c r="AF4414" s="17"/>
      <c r="AG4414" s="17"/>
      <c r="AH4414" s="8"/>
    </row>
    <row r="4415" spans="13:34" x14ac:dyDescent="0.3">
      <c r="M4415" s="12"/>
      <c r="N4415"/>
      <c r="P4415" s="9"/>
      <c r="Q4415" s="9"/>
      <c r="U4415" s="8"/>
      <c r="V4415" s="10"/>
      <c r="W4415"/>
      <c r="X4415"/>
      <c r="Z4415" s="8"/>
      <c r="AA4415" s="8"/>
      <c r="AF4415" s="17"/>
      <c r="AG4415" s="17"/>
      <c r="AH4415" s="8"/>
    </row>
    <row r="4416" spans="13:34" x14ac:dyDescent="0.3">
      <c r="M4416" s="12"/>
      <c r="N4416"/>
      <c r="P4416" s="9"/>
      <c r="Q4416" s="9"/>
      <c r="U4416" s="8"/>
      <c r="V4416" s="10"/>
      <c r="W4416"/>
      <c r="X4416"/>
      <c r="Z4416" s="8"/>
      <c r="AA4416" s="8"/>
      <c r="AF4416" s="17"/>
      <c r="AG4416" s="17"/>
      <c r="AH4416" s="8"/>
    </row>
    <row r="4417" spans="13:34" x14ac:dyDescent="0.3">
      <c r="M4417" s="12"/>
      <c r="N4417"/>
      <c r="P4417" s="9"/>
      <c r="Q4417" s="9"/>
      <c r="U4417" s="8"/>
      <c r="V4417" s="10"/>
      <c r="W4417"/>
      <c r="X4417"/>
      <c r="Z4417" s="8"/>
      <c r="AA4417" s="8"/>
      <c r="AF4417" s="17"/>
      <c r="AG4417" s="17"/>
      <c r="AH4417" s="8"/>
    </row>
    <row r="4418" spans="13:34" x14ac:dyDescent="0.3">
      <c r="M4418" s="12"/>
      <c r="N4418"/>
      <c r="P4418" s="9"/>
      <c r="Q4418" s="9"/>
      <c r="U4418" s="8"/>
      <c r="V4418" s="10"/>
      <c r="W4418"/>
      <c r="X4418"/>
      <c r="Z4418" s="8"/>
      <c r="AA4418" s="8"/>
      <c r="AF4418" s="17"/>
      <c r="AG4418" s="17"/>
      <c r="AH4418" s="8"/>
    </row>
    <row r="4419" spans="13:34" x14ac:dyDescent="0.3">
      <c r="M4419" s="12"/>
      <c r="N4419"/>
      <c r="P4419" s="9"/>
      <c r="Q4419" s="9"/>
      <c r="U4419" s="8"/>
      <c r="V4419" s="10"/>
      <c r="W4419"/>
      <c r="X4419"/>
      <c r="Z4419" s="8"/>
      <c r="AA4419" s="8"/>
      <c r="AF4419" s="17"/>
      <c r="AG4419" s="17"/>
      <c r="AH4419" s="8"/>
    </row>
    <row r="4420" spans="13:34" x14ac:dyDescent="0.3">
      <c r="M4420" s="12"/>
      <c r="N4420"/>
      <c r="P4420" s="9"/>
      <c r="Q4420" s="9"/>
      <c r="U4420" s="8"/>
      <c r="V4420" s="10"/>
      <c r="W4420"/>
      <c r="X4420"/>
      <c r="Z4420" s="8"/>
      <c r="AA4420" s="8"/>
      <c r="AF4420" s="17"/>
      <c r="AG4420" s="17"/>
      <c r="AH4420" s="8"/>
    </row>
    <row r="4421" spans="13:34" x14ac:dyDescent="0.3">
      <c r="M4421" s="12"/>
      <c r="N4421"/>
      <c r="P4421" s="9"/>
      <c r="Q4421" s="9"/>
      <c r="U4421" s="8"/>
      <c r="V4421" s="10"/>
      <c r="W4421"/>
      <c r="X4421"/>
      <c r="Z4421" s="8"/>
      <c r="AA4421" s="8"/>
      <c r="AF4421" s="17"/>
      <c r="AG4421" s="17"/>
      <c r="AH4421" s="8"/>
    </row>
    <row r="4422" spans="13:34" x14ac:dyDescent="0.3">
      <c r="M4422" s="12"/>
      <c r="N4422"/>
      <c r="P4422" s="9"/>
      <c r="Q4422" s="9"/>
      <c r="U4422" s="8"/>
      <c r="V4422" s="10"/>
      <c r="W4422"/>
      <c r="X4422"/>
      <c r="Z4422" s="8"/>
      <c r="AA4422" s="8"/>
      <c r="AF4422" s="17"/>
      <c r="AG4422" s="17"/>
      <c r="AH4422" s="8"/>
    </row>
    <row r="4423" spans="13:34" x14ac:dyDescent="0.3">
      <c r="M4423" s="12"/>
      <c r="N4423"/>
      <c r="P4423" s="9"/>
      <c r="Q4423" s="9"/>
      <c r="U4423" s="8"/>
      <c r="V4423" s="10"/>
      <c r="W4423"/>
      <c r="X4423"/>
      <c r="Z4423" s="8"/>
      <c r="AA4423" s="8"/>
      <c r="AF4423" s="17"/>
      <c r="AG4423" s="17"/>
      <c r="AH4423" s="8"/>
    </row>
    <row r="4424" spans="13:34" x14ac:dyDescent="0.3">
      <c r="M4424" s="12"/>
      <c r="N4424"/>
      <c r="P4424" s="9"/>
      <c r="Q4424" s="9"/>
      <c r="U4424" s="8"/>
      <c r="V4424" s="10"/>
      <c r="W4424"/>
      <c r="X4424"/>
      <c r="Z4424" s="8"/>
      <c r="AA4424" s="8"/>
      <c r="AF4424" s="17"/>
      <c r="AG4424" s="17"/>
      <c r="AH4424" s="8"/>
    </row>
    <row r="4425" spans="13:34" x14ac:dyDescent="0.3">
      <c r="M4425" s="12"/>
      <c r="N4425"/>
      <c r="P4425" s="9"/>
      <c r="Q4425" s="9"/>
      <c r="U4425" s="8"/>
      <c r="V4425" s="10"/>
      <c r="W4425"/>
      <c r="X4425"/>
      <c r="Z4425" s="8"/>
      <c r="AA4425" s="8"/>
      <c r="AF4425" s="17"/>
      <c r="AG4425" s="17"/>
      <c r="AH4425" s="8"/>
    </row>
    <row r="4426" spans="13:34" x14ac:dyDescent="0.3">
      <c r="M4426" s="12"/>
      <c r="N4426"/>
      <c r="P4426" s="9"/>
      <c r="Q4426" s="9"/>
      <c r="U4426" s="8"/>
      <c r="V4426" s="10"/>
      <c r="W4426"/>
      <c r="X4426"/>
      <c r="Z4426" s="8"/>
      <c r="AA4426" s="8"/>
      <c r="AF4426" s="17"/>
      <c r="AG4426" s="17"/>
      <c r="AH4426" s="8"/>
    </row>
    <row r="4427" spans="13:34" x14ac:dyDescent="0.3">
      <c r="M4427" s="12"/>
      <c r="N4427"/>
      <c r="P4427" s="9"/>
      <c r="Q4427" s="9"/>
      <c r="U4427" s="8"/>
      <c r="V4427" s="10"/>
      <c r="W4427"/>
      <c r="X4427"/>
      <c r="Z4427" s="8"/>
      <c r="AA4427" s="8"/>
      <c r="AF4427" s="17"/>
      <c r="AG4427" s="17"/>
      <c r="AH4427" s="8"/>
    </row>
    <row r="4428" spans="13:34" x14ac:dyDescent="0.3">
      <c r="M4428" s="12"/>
      <c r="N4428"/>
      <c r="P4428" s="9"/>
      <c r="Q4428" s="9"/>
      <c r="U4428" s="8"/>
      <c r="V4428" s="10"/>
      <c r="W4428"/>
      <c r="X4428"/>
      <c r="Z4428" s="8"/>
      <c r="AA4428" s="8"/>
      <c r="AF4428" s="17"/>
      <c r="AG4428" s="17"/>
      <c r="AH4428" s="8"/>
    </row>
    <row r="4429" spans="13:34" x14ac:dyDescent="0.3">
      <c r="M4429" s="12"/>
      <c r="N4429"/>
      <c r="P4429" s="9"/>
      <c r="Q4429" s="9"/>
      <c r="U4429" s="8"/>
      <c r="V4429" s="10"/>
      <c r="W4429"/>
      <c r="X4429"/>
      <c r="Z4429" s="8"/>
      <c r="AA4429" s="8"/>
      <c r="AF4429" s="17"/>
      <c r="AG4429" s="17"/>
      <c r="AH4429" s="8"/>
    </row>
    <row r="4430" spans="13:34" x14ac:dyDescent="0.3">
      <c r="M4430" s="12"/>
      <c r="N4430"/>
      <c r="P4430" s="9"/>
      <c r="Q4430" s="9"/>
      <c r="U4430" s="8"/>
      <c r="V4430" s="10"/>
      <c r="W4430"/>
      <c r="X4430"/>
      <c r="Z4430" s="8"/>
      <c r="AA4430" s="8"/>
      <c r="AF4430" s="17"/>
      <c r="AG4430" s="17"/>
      <c r="AH4430" s="8"/>
    </row>
    <row r="4431" spans="13:34" x14ac:dyDescent="0.3">
      <c r="M4431" s="12"/>
      <c r="N4431"/>
      <c r="P4431" s="9"/>
      <c r="Q4431" s="9"/>
      <c r="U4431" s="8"/>
      <c r="V4431" s="10"/>
      <c r="W4431"/>
      <c r="X4431"/>
      <c r="Z4431" s="8"/>
      <c r="AA4431" s="8"/>
      <c r="AF4431" s="17"/>
      <c r="AG4431" s="17"/>
      <c r="AH4431" s="8"/>
    </row>
    <row r="4432" spans="13:34" x14ac:dyDescent="0.3">
      <c r="M4432" s="12"/>
      <c r="N4432"/>
      <c r="P4432" s="9"/>
      <c r="Q4432" s="9"/>
      <c r="U4432" s="8"/>
      <c r="V4432" s="10"/>
      <c r="W4432"/>
      <c r="X4432"/>
      <c r="Z4432" s="8"/>
      <c r="AA4432" s="8"/>
      <c r="AF4432" s="17"/>
      <c r="AG4432" s="17"/>
      <c r="AH4432" s="8"/>
    </row>
    <row r="4433" spans="13:34" x14ac:dyDescent="0.3">
      <c r="M4433" s="12"/>
      <c r="N4433"/>
      <c r="P4433" s="9"/>
      <c r="Q4433" s="9"/>
      <c r="U4433" s="8"/>
      <c r="V4433" s="10"/>
      <c r="W4433"/>
      <c r="X4433"/>
      <c r="Z4433" s="8"/>
      <c r="AA4433" s="8"/>
      <c r="AF4433" s="17"/>
      <c r="AG4433" s="17"/>
      <c r="AH4433" s="8"/>
    </row>
    <row r="4434" spans="13:34" x14ac:dyDescent="0.3">
      <c r="M4434" s="12"/>
      <c r="N4434"/>
      <c r="P4434" s="9"/>
      <c r="Q4434" s="9"/>
      <c r="U4434" s="8"/>
      <c r="V4434" s="10"/>
      <c r="W4434"/>
      <c r="X4434"/>
      <c r="Z4434" s="8"/>
      <c r="AA4434" s="8"/>
      <c r="AF4434" s="17"/>
      <c r="AG4434" s="17"/>
      <c r="AH4434" s="8"/>
    </row>
    <row r="4435" spans="13:34" x14ac:dyDescent="0.3">
      <c r="M4435" s="12"/>
      <c r="N4435"/>
      <c r="P4435" s="9"/>
      <c r="Q4435" s="9"/>
      <c r="U4435" s="8"/>
      <c r="V4435" s="10"/>
      <c r="W4435"/>
      <c r="X4435"/>
      <c r="Z4435" s="8"/>
      <c r="AA4435" s="8"/>
      <c r="AF4435" s="17"/>
      <c r="AG4435" s="17"/>
      <c r="AH4435" s="8"/>
    </row>
    <row r="4436" spans="13:34" x14ac:dyDescent="0.3">
      <c r="M4436" s="12"/>
      <c r="N4436"/>
      <c r="P4436" s="9"/>
      <c r="Q4436" s="9"/>
      <c r="U4436" s="8"/>
      <c r="V4436" s="10"/>
      <c r="W4436"/>
      <c r="X4436"/>
      <c r="Z4436" s="8"/>
      <c r="AA4436" s="8"/>
      <c r="AF4436" s="17"/>
      <c r="AG4436" s="17"/>
      <c r="AH4436" s="8"/>
    </row>
    <row r="4437" spans="13:34" x14ac:dyDescent="0.3">
      <c r="M4437" s="12"/>
      <c r="N4437"/>
      <c r="P4437" s="9"/>
      <c r="Q4437" s="9"/>
      <c r="U4437" s="8"/>
      <c r="V4437" s="10"/>
      <c r="W4437"/>
      <c r="X4437"/>
      <c r="Z4437" s="8"/>
      <c r="AA4437" s="8"/>
      <c r="AF4437" s="17"/>
      <c r="AG4437" s="17"/>
      <c r="AH4437" s="8"/>
    </row>
    <row r="4438" spans="13:34" x14ac:dyDescent="0.3">
      <c r="M4438" s="12"/>
      <c r="N4438"/>
      <c r="P4438" s="9"/>
      <c r="Q4438" s="9"/>
      <c r="U4438" s="8"/>
      <c r="V4438" s="10"/>
      <c r="W4438"/>
      <c r="X4438"/>
      <c r="Z4438" s="8"/>
      <c r="AA4438" s="8"/>
      <c r="AF4438" s="17"/>
      <c r="AG4438" s="17"/>
      <c r="AH4438" s="8"/>
    </row>
    <row r="4439" spans="13:34" x14ac:dyDescent="0.3">
      <c r="M4439" s="12"/>
      <c r="N4439"/>
      <c r="P4439" s="9"/>
      <c r="Q4439" s="9"/>
      <c r="U4439" s="8"/>
      <c r="V4439" s="10"/>
      <c r="W4439"/>
      <c r="X4439"/>
      <c r="Z4439" s="8"/>
      <c r="AA4439" s="8"/>
      <c r="AF4439" s="17"/>
      <c r="AG4439" s="17"/>
      <c r="AH4439" s="8"/>
    </row>
    <row r="4440" spans="13:34" x14ac:dyDescent="0.3">
      <c r="M4440" s="12"/>
      <c r="N4440"/>
      <c r="P4440" s="9"/>
      <c r="Q4440" s="9"/>
      <c r="U4440" s="8"/>
      <c r="V4440" s="10"/>
      <c r="W4440"/>
      <c r="X4440"/>
      <c r="Z4440" s="8"/>
      <c r="AA4440" s="8"/>
      <c r="AF4440" s="17"/>
      <c r="AG4440" s="17"/>
      <c r="AH4440" s="8"/>
    </row>
    <row r="4441" spans="13:34" x14ac:dyDescent="0.3">
      <c r="M4441" s="12"/>
      <c r="N4441"/>
      <c r="P4441" s="9"/>
      <c r="Q4441" s="9"/>
      <c r="U4441" s="8"/>
      <c r="V4441" s="10"/>
      <c r="W4441"/>
      <c r="X4441"/>
      <c r="Z4441" s="8"/>
      <c r="AA4441" s="8"/>
      <c r="AF4441" s="17"/>
      <c r="AG4441" s="17"/>
      <c r="AH4441" s="8"/>
    </row>
    <row r="4442" spans="13:34" x14ac:dyDescent="0.3">
      <c r="M4442" s="12"/>
      <c r="N4442"/>
      <c r="P4442" s="9"/>
      <c r="Q4442" s="9"/>
      <c r="U4442" s="8"/>
      <c r="V4442" s="10"/>
      <c r="W4442"/>
      <c r="X4442"/>
      <c r="Z4442" s="8"/>
      <c r="AA4442" s="8"/>
      <c r="AF4442" s="17"/>
      <c r="AG4442" s="17"/>
      <c r="AH4442" s="8"/>
    </row>
    <row r="4443" spans="13:34" x14ac:dyDescent="0.3">
      <c r="M4443" s="12"/>
      <c r="N4443"/>
      <c r="P4443" s="9"/>
      <c r="Q4443" s="9"/>
      <c r="U4443" s="8"/>
      <c r="V4443" s="10"/>
      <c r="W4443"/>
      <c r="X4443"/>
      <c r="Z4443" s="8"/>
      <c r="AA4443" s="8"/>
      <c r="AF4443" s="17"/>
      <c r="AG4443" s="17"/>
      <c r="AH4443" s="8"/>
    </row>
    <row r="4444" spans="13:34" x14ac:dyDescent="0.3">
      <c r="M4444" s="12"/>
      <c r="N4444"/>
      <c r="P4444" s="9"/>
      <c r="Q4444" s="9"/>
      <c r="U4444" s="8"/>
      <c r="V4444" s="10"/>
      <c r="W4444"/>
      <c r="X4444"/>
      <c r="Z4444" s="8"/>
      <c r="AA4444" s="8"/>
      <c r="AF4444" s="17"/>
      <c r="AG4444" s="17"/>
      <c r="AH4444" s="8"/>
    </row>
    <row r="4445" spans="13:34" x14ac:dyDescent="0.3">
      <c r="M4445" s="12"/>
      <c r="N4445"/>
      <c r="P4445" s="9"/>
      <c r="Q4445" s="9"/>
      <c r="U4445" s="8"/>
      <c r="V4445" s="10"/>
      <c r="W4445"/>
      <c r="X4445"/>
      <c r="Z4445" s="8"/>
      <c r="AA4445" s="8"/>
      <c r="AF4445" s="17"/>
      <c r="AG4445" s="17"/>
      <c r="AH4445" s="8"/>
    </row>
    <row r="4446" spans="13:34" x14ac:dyDescent="0.3">
      <c r="M4446" s="12"/>
      <c r="N4446"/>
      <c r="P4446" s="9"/>
      <c r="Q4446" s="9"/>
      <c r="U4446" s="8"/>
      <c r="V4446" s="10"/>
      <c r="W4446"/>
      <c r="X4446"/>
      <c r="Z4446" s="8"/>
      <c r="AA4446" s="8"/>
      <c r="AF4446" s="17"/>
      <c r="AG4446" s="17"/>
      <c r="AH4446" s="8"/>
    </row>
    <row r="4447" spans="13:34" x14ac:dyDescent="0.3">
      <c r="M4447" s="12"/>
      <c r="N4447"/>
      <c r="P4447" s="9"/>
      <c r="Q4447" s="9"/>
      <c r="U4447" s="8"/>
      <c r="V4447" s="10"/>
      <c r="W4447"/>
      <c r="X4447"/>
      <c r="Z4447" s="8"/>
      <c r="AA4447" s="8"/>
      <c r="AF4447" s="17"/>
      <c r="AG4447" s="17"/>
      <c r="AH4447" s="8"/>
    </row>
    <row r="4448" spans="13:34" x14ac:dyDescent="0.3">
      <c r="M4448" s="12"/>
      <c r="N4448"/>
      <c r="P4448" s="9"/>
      <c r="Q4448" s="9"/>
      <c r="U4448" s="8"/>
      <c r="V4448" s="10"/>
      <c r="W4448"/>
      <c r="X4448"/>
      <c r="Z4448" s="8"/>
      <c r="AA4448" s="8"/>
      <c r="AF4448" s="17"/>
      <c r="AG4448" s="17"/>
      <c r="AH4448" s="8"/>
    </row>
    <row r="4449" spans="13:34" x14ac:dyDescent="0.3">
      <c r="M4449" s="12"/>
      <c r="N4449"/>
      <c r="P4449" s="9"/>
      <c r="Q4449" s="9"/>
      <c r="U4449" s="8"/>
      <c r="V4449" s="10"/>
      <c r="W4449"/>
      <c r="X4449"/>
      <c r="Z4449" s="8"/>
      <c r="AA4449" s="8"/>
      <c r="AF4449" s="17"/>
      <c r="AG4449" s="17"/>
      <c r="AH4449" s="8"/>
    </row>
    <row r="4450" spans="13:34" x14ac:dyDescent="0.3">
      <c r="M4450" s="12"/>
      <c r="N4450"/>
      <c r="P4450" s="9"/>
      <c r="Q4450" s="9"/>
      <c r="U4450" s="8"/>
      <c r="V4450" s="10"/>
      <c r="W4450"/>
      <c r="X4450"/>
      <c r="Z4450" s="8"/>
      <c r="AA4450" s="8"/>
      <c r="AF4450" s="17"/>
      <c r="AG4450" s="17"/>
      <c r="AH4450" s="8"/>
    </row>
    <row r="4451" spans="13:34" x14ac:dyDescent="0.3">
      <c r="M4451" s="12"/>
      <c r="N4451"/>
      <c r="P4451" s="9"/>
      <c r="Q4451" s="9"/>
      <c r="U4451" s="8"/>
      <c r="V4451" s="10"/>
      <c r="W4451"/>
      <c r="X4451"/>
      <c r="Z4451" s="8"/>
      <c r="AA4451" s="8"/>
      <c r="AF4451" s="17"/>
      <c r="AG4451" s="17"/>
      <c r="AH4451" s="8"/>
    </row>
    <row r="4452" spans="13:34" x14ac:dyDescent="0.3">
      <c r="M4452" s="12"/>
      <c r="N4452"/>
      <c r="P4452" s="9"/>
      <c r="Q4452" s="9"/>
      <c r="U4452" s="8"/>
      <c r="V4452" s="10"/>
      <c r="W4452"/>
      <c r="X4452"/>
      <c r="Z4452" s="8"/>
      <c r="AA4452" s="8"/>
      <c r="AF4452" s="17"/>
      <c r="AG4452" s="17"/>
      <c r="AH4452" s="8"/>
    </row>
    <row r="4453" spans="13:34" x14ac:dyDescent="0.3">
      <c r="M4453" s="12"/>
      <c r="N4453"/>
      <c r="P4453" s="9"/>
      <c r="Q4453" s="9"/>
      <c r="U4453" s="8"/>
      <c r="V4453" s="10"/>
      <c r="W4453"/>
      <c r="X4453"/>
      <c r="Z4453" s="8"/>
      <c r="AA4453" s="8"/>
      <c r="AF4453" s="17"/>
      <c r="AG4453" s="17"/>
      <c r="AH4453" s="8"/>
    </row>
    <row r="4454" spans="13:34" x14ac:dyDescent="0.3">
      <c r="M4454" s="12"/>
      <c r="N4454"/>
      <c r="P4454" s="9"/>
      <c r="Q4454" s="9"/>
      <c r="U4454" s="8"/>
      <c r="V4454" s="10"/>
      <c r="W4454"/>
      <c r="X4454"/>
      <c r="Z4454" s="8"/>
      <c r="AA4454" s="8"/>
      <c r="AF4454" s="17"/>
      <c r="AG4454" s="17"/>
      <c r="AH4454" s="8"/>
    </row>
    <row r="4455" spans="13:34" x14ac:dyDescent="0.3">
      <c r="M4455" s="12"/>
      <c r="N4455"/>
      <c r="P4455" s="9"/>
      <c r="Q4455" s="9"/>
      <c r="U4455" s="8"/>
      <c r="V4455" s="10"/>
      <c r="W4455"/>
      <c r="X4455"/>
      <c r="Z4455" s="8"/>
      <c r="AA4455" s="8"/>
      <c r="AF4455" s="17"/>
      <c r="AG4455" s="17"/>
      <c r="AH4455" s="8"/>
    </row>
    <row r="4456" spans="13:34" x14ac:dyDescent="0.3">
      <c r="M4456" s="12"/>
      <c r="N4456"/>
      <c r="P4456" s="9"/>
      <c r="Q4456" s="9"/>
      <c r="U4456" s="8"/>
      <c r="V4456" s="10"/>
      <c r="W4456"/>
      <c r="X4456"/>
      <c r="Z4456" s="8"/>
      <c r="AA4456" s="8"/>
      <c r="AF4456" s="17"/>
      <c r="AG4456" s="17"/>
      <c r="AH4456" s="8"/>
    </row>
    <row r="4457" spans="13:34" x14ac:dyDescent="0.3">
      <c r="M4457" s="12"/>
      <c r="N4457"/>
      <c r="P4457" s="9"/>
      <c r="Q4457" s="9"/>
      <c r="U4457" s="8"/>
      <c r="V4457" s="10"/>
      <c r="W4457"/>
      <c r="X4457"/>
      <c r="Z4457" s="8"/>
      <c r="AA4457" s="8"/>
      <c r="AF4457" s="17"/>
      <c r="AG4457" s="17"/>
      <c r="AH4457" s="8"/>
    </row>
    <row r="4458" spans="13:34" x14ac:dyDescent="0.3">
      <c r="M4458" s="12"/>
      <c r="N4458"/>
      <c r="P4458" s="9"/>
      <c r="Q4458" s="9"/>
      <c r="U4458" s="8"/>
      <c r="V4458" s="10"/>
      <c r="W4458"/>
      <c r="X4458"/>
      <c r="Z4458" s="8"/>
      <c r="AA4458" s="8"/>
      <c r="AF4458" s="17"/>
      <c r="AG4458" s="17"/>
      <c r="AH4458" s="8"/>
    </row>
    <row r="4459" spans="13:34" x14ac:dyDescent="0.3">
      <c r="M4459" s="12"/>
      <c r="N4459"/>
      <c r="P4459" s="9"/>
      <c r="Q4459" s="9"/>
      <c r="U4459" s="8"/>
      <c r="V4459" s="10"/>
      <c r="W4459"/>
      <c r="X4459"/>
      <c r="Z4459" s="8"/>
      <c r="AA4459" s="8"/>
      <c r="AF4459" s="17"/>
      <c r="AG4459" s="17"/>
      <c r="AH4459" s="8"/>
    </row>
    <row r="4460" spans="13:34" x14ac:dyDescent="0.3">
      <c r="M4460" s="12"/>
      <c r="N4460"/>
      <c r="P4460" s="9"/>
      <c r="Q4460" s="9"/>
      <c r="U4460" s="8"/>
      <c r="V4460" s="10"/>
      <c r="W4460"/>
      <c r="X4460"/>
      <c r="Z4460" s="8"/>
      <c r="AA4460" s="8"/>
      <c r="AF4460" s="17"/>
      <c r="AG4460" s="17"/>
      <c r="AH4460" s="8"/>
    </row>
    <row r="4461" spans="13:34" x14ac:dyDescent="0.3">
      <c r="M4461" s="12"/>
      <c r="N4461"/>
      <c r="P4461" s="9"/>
      <c r="Q4461" s="9"/>
      <c r="U4461" s="8"/>
      <c r="V4461" s="10"/>
      <c r="W4461"/>
      <c r="X4461"/>
      <c r="Z4461" s="8"/>
      <c r="AA4461" s="8"/>
      <c r="AF4461" s="17"/>
      <c r="AG4461" s="17"/>
      <c r="AH4461" s="8"/>
    </row>
    <row r="4462" spans="13:34" x14ac:dyDescent="0.3">
      <c r="M4462" s="12"/>
      <c r="N4462"/>
      <c r="P4462" s="9"/>
      <c r="Q4462" s="9"/>
      <c r="U4462" s="8"/>
      <c r="V4462" s="10"/>
      <c r="W4462"/>
      <c r="X4462"/>
      <c r="Z4462" s="8"/>
      <c r="AA4462" s="8"/>
      <c r="AF4462" s="17"/>
      <c r="AG4462" s="17"/>
      <c r="AH4462" s="8"/>
    </row>
    <row r="4463" spans="13:34" x14ac:dyDescent="0.3">
      <c r="M4463" s="12"/>
      <c r="N4463"/>
      <c r="P4463" s="9"/>
      <c r="Q4463" s="9"/>
      <c r="U4463" s="8"/>
      <c r="V4463" s="10"/>
      <c r="W4463"/>
      <c r="X4463"/>
      <c r="Z4463" s="8"/>
      <c r="AA4463" s="8"/>
      <c r="AF4463" s="17"/>
      <c r="AG4463" s="17"/>
      <c r="AH4463" s="8"/>
    </row>
    <row r="4464" spans="13:34" x14ac:dyDescent="0.3">
      <c r="M4464" s="12"/>
      <c r="N4464"/>
      <c r="P4464" s="9"/>
      <c r="Q4464" s="9"/>
      <c r="U4464" s="8"/>
      <c r="V4464" s="10"/>
      <c r="W4464"/>
      <c r="X4464"/>
      <c r="Z4464" s="8"/>
      <c r="AA4464" s="8"/>
      <c r="AF4464" s="17"/>
      <c r="AG4464" s="17"/>
      <c r="AH4464" s="8"/>
    </row>
    <row r="4465" spans="13:34" x14ac:dyDescent="0.3">
      <c r="M4465" s="12"/>
      <c r="N4465"/>
      <c r="P4465" s="9"/>
      <c r="Q4465" s="9"/>
      <c r="U4465" s="8"/>
      <c r="V4465" s="10"/>
      <c r="W4465"/>
      <c r="X4465"/>
      <c r="Z4465" s="8"/>
      <c r="AA4465" s="8"/>
      <c r="AF4465" s="17"/>
      <c r="AG4465" s="17"/>
      <c r="AH4465" s="8"/>
    </row>
    <row r="4466" spans="13:34" x14ac:dyDescent="0.3">
      <c r="M4466" s="12"/>
      <c r="N4466"/>
      <c r="P4466" s="9"/>
      <c r="Q4466" s="9"/>
      <c r="U4466" s="8"/>
      <c r="V4466" s="10"/>
      <c r="W4466"/>
      <c r="X4466"/>
      <c r="Z4466" s="8"/>
      <c r="AA4466" s="8"/>
      <c r="AF4466" s="17"/>
      <c r="AG4466" s="17"/>
      <c r="AH4466" s="8"/>
    </row>
    <row r="4467" spans="13:34" x14ac:dyDescent="0.3">
      <c r="M4467" s="12"/>
      <c r="N4467"/>
      <c r="P4467" s="9"/>
      <c r="Q4467" s="9"/>
      <c r="U4467" s="8"/>
      <c r="V4467" s="10"/>
      <c r="W4467"/>
      <c r="X4467"/>
      <c r="Z4467" s="8"/>
      <c r="AA4467" s="8"/>
      <c r="AF4467" s="17"/>
      <c r="AG4467" s="17"/>
      <c r="AH4467" s="8"/>
    </row>
    <row r="4468" spans="13:34" x14ac:dyDescent="0.3">
      <c r="M4468" s="12"/>
      <c r="N4468"/>
      <c r="P4468" s="9"/>
      <c r="Q4468" s="9"/>
      <c r="U4468" s="8"/>
      <c r="V4468" s="10"/>
      <c r="W4468"/>
      <c r="X4468"/>
      <c r="Z4468" s="8"/>
      <c r="AA4468" s="8"/>
      <c r="AF4468" s="17"/>
      <c r="AG4468" s="17"/>
      <c r="AH4468" s="8"/>
    </row>
    <row r="4469" spans="13:34" x14ac:dyDescent="0.3">
      <c r="M4469" s="12"/>
      <c r="N4469"/>
      <c r="P4469" s="9"/>
      <c r="Q4469" s="9"/>
      <c r="U4469" s="8"/>
      <c r="V4469" s="10"/>
      <c r="W4469"/>
      <c r="X4469"/>
      <c r="Z4469" s="8"/>
      <c r="AA4469" s="8"/>
      <c r="AF4469" s="17"/>
      <c r="AG4469" s="17"/>
      <c r="AH4469" s="8"/>
    </row>
    <row r="4470" spans="13:34" x14ac:dyDescent="0.3">
      <c r="M4470" s="12"/>
      <c r="N4470"/>
      <c r="P4470" s="9"/>
      <c r="Q4470" s="9"/>
      <c r="U4470" s="8"/>
      <c r="V4470" s="10"/>
      <c r="W4470"/>
      <c r="X4470"/>
      <c r="Z4470" s="8"/>
      <c r="AA4470" s="8"/>
      <c r="AF4470" s="17"/>
      <c r="AG4470" s="17"/>
      <c r="AH4470" s="8"/>
    </row>
    <row r="4471" spans="13:34" x14ac:dyDescent="0.3">
      <c r="M4471" s="12"/>
      <c r="N4471"/>
      <c r="P4471" s="9"/>
      <c r="Q4471" s="9"/>
      <c r="U4471" s="8"/>
      <c r="V4471" s="10"/>
      <c r="W4471"/>
      <c r="X4471"/>
      <c r="Z4471" s="8"/>
      <c r="AA4471" s="8"/>
      <c r="AF4471" s="17"/>
      <c r="AG4471" s="17"/>
      <c r="AH4471" s="8"/>
    </row>
    <row r="4472" spans="13:34" x14ac:dyDescent="0.3">
      <c r="M4472" s="12"/>
      <c r="N4472"/>
      <c r="P4472" s="9"/>
      <c r="Q4472" s="9"/>
      <c r="U4472" s="8"/>
      <c r="V4472" s="10"/>
      <c r="W4472"/>
      <c r="X4472"/>
      <c r="Z4472" s="8"/>
      <c r="AA4472" s="8"/>
      <c r="AF4472" s="17"/>
      <c r="AG4472" s="17"/>
      <c r="AH4472" s="8"/>
    </row>
    <row r="4473" spans="13:34" x14ac:dyDescent="0.3">
      <c r="M4473" s="12"/>
      <c r="N4473"/>
      <c r="P4473" s="9"/>
      <c r="Q4473" s="9"/>
      <c r="U4473" s="8"/>
      <c r="V4473" s="10"/>
      <c r="W4473"/>
      <c r="X4473"/>
      <c r="Z4473" s="8"/>
      <c r="AA4473" s="8"/>
      <c r="AF4473" s="17"/>
      <c r="AG4473" s="17"/>
      <c r="AH4473" s="8"/>
    </row>
    <row r="4474" spans="13:34" x14ac:dyDescent="0.3">
      <c r="M4474" s="12"/>
      <c r="N4474"/>
      <c r="P4474" s="9"/>
      <c r="Q4474" s="9"/>
      <c r="U4474" s="8"/>
      <c r="V4474" s="10"/>
      <c r="W4474"/>
      <c r="X4474"/>
      <c r="Z4474" s="8"/>
      <c r="AA4474" s="8"/>
      <c r="AF4474" s="17"/>
      <c r="AG4474" s="17"/>
      <c r="AH4474" s="8"/>
    </row>
    <row r="4475" spans="13:34" x14ac:dyDescent="0.3">
      <c r="M4475" s="12"/>
      <c r="N4475"/>
      <c r="P4475" s="9"/>
      <c r="Q4475" s="9"/>
      <c r="U4475" s="8"/>
      <c r="V4475" s="10"/>
      <c r="W4475"/>
      <c r="X4475"/>
      <c r="Z4475" s="8"/>
      <c r="AA4475" s="8"/>
      <c r="AF4475" s="17"/>
      <c r="AG4475" s="17"/>
      <c r="AH4475" s="8"/>
    </row>
    <row r="4476" spans="13:34" x14ac:dyDescent="0.3">
      <c r="M4476" s="12"/>
      <c r="N4476"/>
      <c r="P4476" s="9"/>
      <c r="Q4476" s="9"/>
      <c r="U4476" s="8"/>
      <c r="V4476" s="10"/>
      <c r="W4476"/>
      <c r="X4476"/>
      <c r="Z4476" s="8"/>
      <c r="AA4476" s="8"/>
      <c r="AF4476" s="17"/>
      <c r="AG4476" s="17"/>
      <c r="AH4476" s="8"/>
    </row>
    <row r="4477" spans="13:34" x14ac:dyDescent="0.3">
      <c r="M4477" s="12"/>
      <c r="N4477"/>
      <c r="P4477" s="9"/>
      <c r="Q4477" s="9"/>
      <c r="U4477" s="8"/>
      <c r="V4477" s="10"/>
      <c r="W4477"/>
      <c r="X4477"/>
      <c r="Z4477" s="8"/>
      <c r="AA4477" s="8"/>
      <c r="AF4477" s="17"/>
      <c r="AG4477" s="17"/>
      <c r="AH4477" s="8"/>
    </row>
    <row r="4478" spans="13:34" x14ac:dyDescent="0.3">
      <c r="M4478" s="12"/>
      <c r="N4478"/>
      <c r="P4478" s="9"/>
      <c r="Q4478" s="9"/>
      <c r="U4478" s="8"/>
      <c r="V4478" s="10"/>
      <c r="W4478"/>
      <c r="X4478"/>
      <c r="Z4478" s="8"/>
      <c r="AA4478" s="8"/>
      <c r="AF4478" s="17"/>
      <c r="AG4478" s="17"/>
      <c r="AH4478" s="8"/>
    </row>
    <row r="4479" spans="13:34" x14ac:dyDescent="0.3">
      <c r="M4479" s="12"/>
      <c r="N4479"/>
      <c r="P4479" s="9"/>
      <c r="Q4479" s="9"/>
      <c r="U4479" s="8"/>
      <c r="V4479" s="10"/>
      <c r="W4479"/>
      <c r="X4479"/>
      <c r="Z4479" s="8"/>
      <c r="AA4479" s="8"/>
      <c r="AF4479" s="17"/>
      <c r="AG4479" s="17"/>
      <c r="AH4479" s="8"/>
    </row>
    <row r="4480" spans="13:34" x14ac:dyDescent="0.3">
      <c r="M4480" s="12"/>
      <c r="N4480"/>
      <c r="P4480" s="9"/>
      <c r="Q4480" s="9"/>
      <c r="U4480" s="8"/>
      <c r="V4480" s="10"/>
      <c r="W4480"/>
      <c r="X4480"/>
      <c r="Z4480" s="8"/>
      <c r="AA4480" s="8"/>
      <c r="AF4480" s="17"/>
      <c r="AG4480" s="17"/>
      <c r="AH4480" s="8"/>
    </row>
    <row r="4481" spans="13:34" x14ac:dyDescent="0.3">
      <c r="M4481" s="12"/>
      <c r="N4481"/>
      <c r="P4481" s="9"/>
      <c r="Q4481" s="9"/>
      <c r="U4481" s="8"/>
      <c r="V4481" s="10"/>
      <c r="W4481"/>
      <c r="X4481"/>
      <c r="Z4481" s="8"/>
      <c r="AA4481" s="8"/>
      <c r="AF4481" s="17"/>
      <c r="AG4481" s="17"/>
      <c r="AH4481" s="8"/>
    </row>
    <row r="4482" spans="13:34" x14ac:dyDescent="0.3">
      <c r="M4482" s="12"/>
      <c r="N4482"/>
      <c r="P4482" s="9"/>
      <c r="Q4482" s="9"/>
      <c r="U4482" s="8"/>
      <c r="V4482" s="10"/>
      <c r="W4482"/>
      <c r="X4482"/>
      <c r="Z4482" s="8"/>
      <c r="AA4482" s="8"/>
      <c r="AF4482" s="17"/>
      <c r="AG4482" s="17"/>
      <c r="AH4482" s="8"/>
    </row>
    <row r="4483" spans="13:34" x14ac:dyDescent="0.3">
      <c r="M4483" s="12"/>
      <c r="N4483"/>
      <c r="P4483" s="9"/>
      <c r="Q4483" s="9"/>
      <c r="U4483" s="8"/>
      <c r="V4483" s="10"/>
      <c r="W4483"/>
      <c r="X4483"/>
      <c r="Z4483" s="8"/>
      <c r="AA4483" s="8"/>
      <c r="AF4483" s="17"/>
      <c r="AG4483" s="17"/>
      <c r="AH4483" s="8"/>
    </row>
    <row r="4484" spans="13:34" x14ac:dyDescent="0.3">
      <c r="M4484" s="12"/>
      <c r="N4484"/>
      <c r="P4484" s="9"/>
      <c r="Q4484" s="9"/>
      <c r="U4484" s="8"/>
      <c r="V4484" s="10"/>
      <c r="W4484"/>
      <c r="X4484"/>
      <c r="Z4484" s="8"/>
      <c r="AA4484" s="8"/>
      <c r="AF4484" s="17"/>
      <c r="AG4484" s="17"/>
      <c r="AH4484" s="8"/>
    </row>
    <row r="4485" spans="13:34" x14ac:dyDescent="0.3">
      <c r="M4485" s="12"/>
      <c r="N4485"/>
      <c r="P4485" s="9"/>
      <c r="Q4485" s="9"/>
      <c r="U4485" s="8"/>
      <c r="V4485" s="10"/>
      <c r="W4485"/>
      <c r="X4485"/>
      <c r="Z4485" s="8"/>
      <c r="AA4485" s="8"/>
      <c r="AF4485" s="17"/>
      <c r="AG4485" s="17"/>
      <c r="AH4485" s="8"/>
    </row>
    <row r="4486" spans="13:34" x14ac:dyDescent="0.3">
      <c r="M4486" s="12"/>
      <c r="N4486"/>
      <c r="P4486" s="9"/>
      <c r="Q4486" s="9"/>
      <c r="U4486" s="8"/>
      <c r="V4486" s="10"/>
      <c r="W4486"/>
      <c r="X4486"/>
      <c r="Z4486" s="8"/>
      <c r="AA4486" s="8"/>
      <c r="AF4486" s="17"/>
      <c r="AG4486" s="17"/>
      <c r="AH4486" s="8"/>
    </row>
    <row r="4487" spans="13:34" x14ac:dyDescent="0.3">
      <c r="M4487" s="12"/>
      <c r="N4487"/>
      <c r="P4487" s="9"/>
      <c r="Q4487" s="9"/>
      <c r="U4487" s="8"/>
      <c r="V4487" s="10"/>
      <c r="W4487"/>
      <c r="X4487"/>
      <c r="Z4487" s="8"/>
      <c r="AA4487" s="8"/>
      <c r="AF4487" s="17"/>
      <c r="AG4487" s="17"/>
      <c r="AH4487" s="8"/>
    </row>
    <row r="4488" spans="13:34" x14ac:dyDescent="0.3">
      <c r="M4488" s="12"/>
      <c r="N4488"/>
      <c r="P4488" s="9"/>
      <c r="Q4488" s="9"/>
      <c r="U4488" s="8"/>
      <c r="V4488" s="10"/>
      <c r="W4488"/>
      <c r="X4488"/>
      <c r="Z4488" s="8"/>
      <c r="AA4488" s="8"/>
      <c r="AF4488" s="17"/>
      <c r="AG4488" s="17"/>
      <c r="AH4488" s="8"/>
    </row>
    <row r="4489" spans="13:34" x14ac:dyDescent="0.3">
      <c r="M4489" s="12"/>
      <c r="N4489"/>
      <c r="P4489" s="9"/>
      <c r="Q4489" s="9"/>
      <c r="U4489" s="8"/>
      <c r="V4489" s="10"/>
      <c r="W4489"/>
      <c r="X4489"/>
      <c r="Z4489" s="8"/>
      <c r="AA4489" s="8"/>
      <c r="AF4489" s="17"/>
      <c r="AG4489" s="17"/>
      <c r="AH4489" s="8"/>
    </row>
    <row r="4490" spans="13:34" x14ac:dyDescent="0.3">
      <c r="M4490" s="12"/>
      <c r="N4490"/>
      <c r="P4490" s="9"/>
      <c r="Q4490" s="9"/>
      <c r="U4490" s="8"/>
      <c r="V4490" s="10"/>
      <c r="W4490"/>
      <c r="X4490"/>
      <c r="Z4490" s="8"/>
      <c r="AA4490" s="8"/>
      <c r="AF4490" s="17"/>
      <c r="AG4490" s="17"/>
      <c r="AH4490" s="8"/>
    </row>
    <row r="4491" spans="13:34" x14ac:dyDescent="0.3">
      <c r="M4491" s="12"/>
      <c r="N4491"/>
      <c r="P4491" s="9"/>
      <c r="Q4491" s="9"/>
      <c r="U4491" s="8"/>
      <c r="V4491" s="10"/>
      <c r="W4491"/>
      <c r="X4491"/>
      <c r="Z4491" s="8"/>
      <c r="AA4491" s="8"/>
      <c r="AF4491" s="17"/>
      <c r="AG4491" s="17"/>
      <c r="AH4491" s="8"/>
    </row>
    <row r="4492" spans="13:34" x14ac:dyDescent="0.3">
      <c r="M4492" s="12"/>
      <c r="N4492"/>
      <c r="P4492" s="9"/>
      <c r="Q4492" s="9"/>
      <c r="U4492" s="8"/>
      <c r="V4492" s="10"/>
      <c r="W4492"/>
      <c r="X4492"/>
      <c r="Z4492" s="8"/>
      <c r="AA4492" s="8"/>
      <c r="AF4492" s="17"/>
      <c r="AG4492" s="17"/>
      <c r="AH4492" s="8"/>
    </row>
    <row r="4493" spans="13:34" x14ac:dyDescent="0.3">
      <c r="M4493" s="12"/>
      <c r="N4493"/>
      <c r="P4493" s="9"/>
      <c r="Q4493" s="9"/>
      <c r="U4493" s="8"/>
      <c r="V4493" s="10"/>
      <c r="W4493"/>
      <c r="X4493"/>
      <c r="Z4493" s="8"/>
      <c r="AA4493" s="8"/>
      <c r="AF4493" s="17"/>
      <c r="AG4493" s="17"/>
      <c r="AH4493" s="8"/>
    </row>
    <row r="4494" spans="13:34" x14ac:dyDescent="0.3">
      <c r="M4494" s="12"/>
      <c r="N4494"/>
      <c r="P4494" s="9"/>
      <c r="Q4494" s="9"/>
      <c r="U4494" s="8"/>
      <c r="V4494" s="10"/>
      <c r="W4494"/>
      <c r="X4494"/>
      <c r="Z4494" s="8"/>
      <c r="AA4494" s="8"/>
      <c r="AF4494" s="17"/>
      <c r="AG4494" s="17"/>
      <c r="AH4494" s="8"/>
    </row>
    <row r="4495" spans="13:34" x14ac:dyDescent="0.3">
      <c r="M4495" s="12"/>
      <c r="N4495"/>
      <c r="P4495" s="9"/>
      <c r="Q4495" s="9"/>
      <c r="U4495" s="8"/>
      <c r="V4495" s="10"/>
      <c r="W4495"/>
      <c r="X4495"/>
      <c r="Z4495" s="8"/>
      <c r="AA4495" s="8"/>
      <c r="AF4495" s="17"/>
      <c r="AG4495" s="17"/>
      <c r="AH4495" s="8"/>
    </row>
    <row r="4496" spans="13:34" x14ac:dyDescent="0.3">
      <c r="M4496" s="12"/>
      <c r="N4496"/>
      <c r="P4496" s="9"/>
      <c r="Q4496" s="9"/>
      <c r="U4496" s="8"/>
      <c r="V4496" s="10"/>
      <c r="W4496"/>
      <c r="X4496"/>
      <c r="Z4496" s="8"/>
      <c r="AA4496" s="8"/>
      <c r="AF4496" s="17"/>
      <c r="AG4496" s="17"/>
      <c r="AH4496" s="8"/>
    </row>
    <row r="4497" spans="13:34" x14ac:dyDescent="0.3">
      <c r="M4497" s="12"/>
      <c r="N4497"/>
      <c r="P4497" s="9"/>
      <c r="Q4497" s="9"/>
      <c r="U4497" s="8"/>
      <c r="V4497" s="10"/>
      <c r="W4497"/>
      <c r="X4497"/>
      <c r="Z4497" s="8"/>
      <c r="AA4497" s="8"/>
      <c r="AF4497" s="17"/>
      <c r="AG4497" s="17"/>
      <c r="AH4497" s="8"/>
    </row>
    <row r="4498" spans="13:34" x14ac:dyDescent="0.3">
      <c r="M4498" s="12"/>
      <c r="N4498"/>
      <c r="P4498" s="9"/>
      <c r="Q4498" s="9"/>
      <c r="U4498" s="8"/>
      <c r="V4498" s="10"/>
      <c r="W4498"/>
      <c r="X4498"/>
      <c r="Z4498" s="8"/>
      <c r="AA4498" s="8"/>
      <c r="AF4498" s="17"/>
      <c r="AG4498" s="17"/>
      <c r="AH4498" s="8"/>
    </row>
    <row r="4499" spans="13:34" x14ac:dyDescent="0.3">
      <c r="M4499" s="12"/>
      <c r="N4499"/>
      <c r="P4499" s="9"/>
      <c r="Q4499" s="9"/>
      <c r="U4499" s="8"/>
      <c r="V4499" s="10"/>
      <c r="W4499"/>
      <c r="X4499"/>
      <c r="Z4499" s="8"/>
      <c r="AA4499" s="8"/>
      <c r="AF4499" s="17"/>
      <c r="AG4499" s="17"/>
      <c r="AH4499" s="8"/>
    </row>
    <row r="4500" spans="13:34" x14ac:dyDescent="0.3">
      <c r="M4500" s="12"/>
      <c r="N4500"/>
      <c r="P4500" s="9"/>
      <c r="Q4500" s="9"/>
      <c r="U4500" s="8"/>
      <c r="V4500" s="10"/>
      <c r="W4500"/>
      <c r="X4500"/>
      <c r="Z4500" s="8"/>
      <c r="AA4500" s="8"/>
      <c r="AF4500" s="17"/>
      <c r="AG4500" s="17"/>
      <c r="AH4500" s="8"/>
    </row>
    <row r="4501" spans="13:34" x14ac:dyDescent="0.3">
      <c r="M4501" s="12"/>
      <c r="N4501"/>
      <c r="P4501" s="9"/>
      <c r="Q4501" s="9"/>
      <c r="U4501" s="8"/>
      <c r="V4501" s="10"/>
      <c r="W4501"/>
      <c r="X4501"/>
      <c r="Z4501" s="8"/>
      <c r="AA4501" s="8"/>
      <c r="AF4501" s="17"/>
      <c r="AG4501" s="17"/>
      <c r="AH4501" s="8"/>
    </row>
    <row r="4502" spans="13:34" x14ac:dyDescent="0.3">
      <c r="M4502" s="12"/>
      <c r="N4502"/>
      <c r="P4502" s="9"/>
      <c r="Q4502" s="9"/>
      <c r="U4502" s="8"/>
      <c r="V4502" s="10"/>
      <c r="W4502"/>
      <c r="X4502"/>
      <c r="Z4502" s="8"/>
      <c r="AA4502" s="8"/>
      <c r="AF4502" s="17"/>
      <c r="AG4502" s="17"/>
      <c r="AH4502" s="8"/>
    </row>
    <row r="4503" spans="13:34" x14ac:dyDescent="0.3">
      <c r="M4503" s="12"/>
      <c r="N4503"/>
      <c r="P4503" s="9"/>
      <c r="Q4503" s="9"/>
      <c r="U4503" s="8"/>
      <c r="V4503" s="10"/>
      <c r="W4503"/>
      <c r="X4503"/>
      <c r="Z4503" s="8"/>
      <c r="AA4503" s="8"/>
      <c r="AF4503" s="17"/>
      <c r="AG4503" s="17"/>
      <c r="AH4503" s="8"/>
    </row>
    <row r="4504" spans="13:34" x14ac:dyDescent="0.3">
      <c r="M4504" s="12"/>
      <c r="N4504"/>
      <c r="P4504" s="9"/>
      <c r="Q4504" s="9"/>
      <c r="U4504" s="8"/>
      <c r="V4504" s="10"/>
      <c r="W4504"/>
      <c r="X4504"/>
      <c r="Z4504" s="8"/>
      <c r="AA4504" s="8"/>
      <c r="AF4504" s="17"/>
      <c r="AG4504" s="17"/>
      <c r="AH4504" s="8"/>
    </row>
    <row r="4505" spans="13:34" x14ac:dyDescent="0.3">
      <c r="M4505" s="12"/>
      <c r="N4505"/>
      <c r="P4505" s="9"/>
      <c r="Q4505" s="9"/>
      <c r="U4505" s="8"/>
      <c r="V4505" s="10"/>
      <c r="W4505"/>
      <c r="X4505"/>
      <c r="Z4505" s="8"/>
      <c r="AA4505" s="8"/>
      <c r="AF4505" s="17"/>
      <c r="AG4505" s="17"/>
      <c r="AH4505" s="8"/>
    </row>
    <row r="4506" spans="13:34" x14ac:dyDescent="0.3">
      <c r="M4506" s="12"/>
      <c r="N4506"/>
      <c r="P4506" s="9"/>
      <c r="Q4506" s="9"/>
      <c r="U4506" s="8"/>
      <c r="V4506" s="10"/>
      <c r="W4506"/>
      <c r="X4506"/>
      <c r="Z4506" s="8"/>
      <c r="AA4506" s="8"/>
      <c r="AF4506" s="17"/>
      <c r="AG4506" s="17"/>
      <c r="AH4506" s="8"/>
    </row>
    <row r="4507" spans="13:34" x14ac:dyDescent="0.3">
      <c r="M4507" s="12"/>
      <c r="N4507"/>
      <c r="P4507" s="9"/>
      <c r="Q4507" s="9"/>
      <c r="U4507" s="8"/>
      <c r="V4507" s="10"/>
      <c r="W4507"/>
      <c r="X4507"/>
      <c r="Z4507" s="8"/>
      <c r="AA4507" s="8"/>
      <c r="AF4507" s="17"/>
      <c r="AG4507" s="17"/>
      <c r="AH4507" s="8"/>
    </row>
    <row r="4508" spans="13:34" x14ac:dyDescent="0.3">
      <c r="M4508" s="12"/>
      <c r="N4508"/>
      <c r="P4508" s="9"/>
      <c r="Q4508" s="9"/>
      <c r="U4508" s="8"/>
      <c r="V4508" s="10"/>
      <c r="W4508"/>
      <c r="X4508"/>
      <c r="Z4508" s="8"/>
      <c r="AA4508" s="8"/>
      <c r="AF4508" s="17"/>
      <c r="AG4508" s="17"/>
      <c r="AH4508" s="8"/>
    </row>
    <row r="4509" spans="13:34" x14ac:dyDescent="0.3">
      <c r="M4509" s="12"/>
      <c r="N4509"/>
      <c r="P4509" s="9"/>
      <c r="Q4509" s="9"/>
      <c r="U4509" s="8"/>
      <c r="V4509" s="10"/>
      <c r="W4509"/>
      <c r="X4509"/>
      <c r="Z4509" s="8"/>
      <c r="AA4509" s="8"/>
      <c r="AF4509" s="17"/>
      <c r="AG4509" s="17"/>
      <c r="AH4509" s="8"/>
    </row>
    <row r="4510" spans="13:34" x14ac:dyDescent="0.3">
      <c r="M4510" s="12"/>
      <c r="N4510"/>
      <c r="P4510" s="9"/>
      <c r="Q4510" s="9"/>
      <c r="U4510" s="8"/>
      <c r="V4510" s="10"/>
      <c r="W4510"/>
      <c r="X4510"/>
      <c r="Z4510" s="8"/>
      <c r="AA4510" s="8"/>
      <c r="AF4510" s="17"/>
      <c r="AG4510" s="17"/>
      <c r="AH4510" s="8"/>
    </row>
    <row r="4511" spans="13:34" x14ac:dyDescent="0.3">
      <c r="M4511" s="12"/>
      <c r="N4511"/>
      <c r="P4511" s="9"/>
      <c r="Q4511" s="9"/>
      <c r="U4511" s="8"/>
      <c r="V4511" s="10"/>
      <c r="W4511"/>
      <c r="X4511"/>
      <c r="Z4511" s="8"/>
      <c r="AA4511" s="8"/>
      <c r="AF4511" s="17"/>
      <c r="AG4511" s="17"/>
      <c r="AH4511" s="8"/>
    </row>
    <row r="4512" spans="13:34" x14ac:dyDescent="0.3">
      <c r="M4512" s="12"/>
      <c r="N4512"/>
      <c r="P4512" s="9"/>
      <c r="Q4512" s="9"/>
      <c r="U4512" s="8"/>
      <c r="V4512" s="10"/>
      <c r="W4512"/>
      <c r="X4512"/>
      <c r="Z4512" s="8"/>
      <c r="AA4512" s="8"/>
      <c r="AF4512" s="17"/>
      <c r="AG4512" s="17"/>
      <c r="AH4512" s="8"/>
    </row>
    <row r="4513" spans="13:34" x14ac:dyDescent="0.3">
      <c r="M4513" s="12"/>
      <c r="N4513"/>
      <c r="P4513" s="9"/>
      <c r="Q4513" s="9"/>
      <c r="U4513" s="8"/>
      <c r="V4513" s="10"/>
      <c r="W4513"/>
      <c r="X4513"/>
      <c r="Z4513" s="8"/>
      <c r="AA4513" s="8"/>
      <c r="AF4513" s="17"/>
      <c r="AG4513" s="17"/>
      <c r="AH4513" s="8"/>
    </row>
    <row r="4514" spans="13:34" x14ac:dyDescent="0.3">
      <c r="M4514" s="12"/>
      <c r="N4514"/>
      <c r="P4514" s="9"/>
      <c r="Q4514" s="9"/>
      <c r="U4514" s="8"/>
      <c r="V4514" s="10"/>
      <c r="W4514"/>
      <c r="X4514"/>
      <c r="Z4514" s="8"/>
      <c r="AA4514" s="8"/>
      <c r="AF4514" s="17"/>
      <c r="AG4514" s="17"/>
      <c r="AH4514" s="8"/>
    </row>
    <row r="4515" spans="13:34" x14ac:dyDescent="0.3">
      <c r="M4515" s="12"/>
      <c r="N4515"/>
      <c r="P4515" s="9"/>
      <c r="Q4515" s="9"/>
      <c r="U4515" s="8"/>
      <c r="V4515" s="10"/>
      <c r="W4515"/>
      <c r="X4515"/>
      <c r="Z4515" s="8"/>
      <c r="AA4515" s="8"/>
      <c r="AF4515" s="17"/>
      <c r="AG4515" s="17"/>
      <c r="AH4515" s="8"/>
    </row>
    <row r="4516" spans="13:34" x14ac:dyDescent="0.3">
      <c r="M4516" s="12"/>
      <c r="N4516"/>
      <c r="P4516" s="9"/>
      <c r="Q4516" s="9"/>
      <c r="U4516" s="8"/>
      <c r="V4516" s="10"/>
      <c r="W4516"/>
      <c r="X4516"/>
      <c r="Z4516" s="8"/>
      <c r="AA4516" s="8"/>
      <c r="AF4516" s="17"/>
      <c r="AG4516" s="17"/>
      <c r="AH4516" s="8"/>
    </row>
    <row r="4517" spans="13:34" x14ac:dyDescent="0.3">
      <c r="M4517" s="12"/>
      <c r="N4517"/>
      <c r="P4517" s="9"/>
      <c r="Q4517" s="9"/>
      <c r="U4517" s="8"/>
      <c r="V4517" s="10"/>
      <c r="W4517"/>
      <c r="X4517"/>
      <c r="Z4517" s="8"/>
      <c r="AA4517" s="8"/>
      <c r="AF4517" s="17"/>
      <c r="AG4517" s="17"/>
      <c r="AH4517" s="8"/>
    </row>
    <row r="4518" spans="13:34" x14ac:dyDescent="0.3">
      <c r="M4518" s="12"/>
      <c r="N4518"/>
      <c r="P4518" s="9"/>
      <c r="Q4518" s="9"/>
      <c r="U4518" s="8"/>
      <c r="V4518" s="10"/>
      <c r="W4518"/>
      <c r="X4518"/>
      <c r="Z4518" s="8"/>
      <c r="AA4518" s="8"/>
      <c r="AF4518" s="17"/>
      <c r="AG4518" s="17"/>
      <c r="AH4518" s="8"/>
    </row>
    <row r="4519" spans="13:34" x14ac:dyDescent="0.3">
      <c r="M4519" s="12"/>
      <c r="N4519"/>
      <c r="P4519" s="9"/>
      <c r="Q4519" s="9"/>
      <c r="U4519" s="8"/>
      <c r="V4519" s="10"/>
      <c r="W4519"/>
      <c r="X4519"/>
      <c r="Z4519" s="8"/>
      <c r="AA4519" s="8"/>
      <c r="AF4519" s="17"/>
      <c r="AG4519" s="17"/>
      <c r="AH4519" s="8"/>
    </row>
    <row r="4520" spans="13:34" x14ac:dyDescent="0.3">
      <c r="M4520" s="12"/>
      <c r="N4520"/>
      <c r="P4520" s="9"/>
      <c r="Q4520" s="9"/>
      <c r="U4520" s="8"/>
      <c r="V4520" s="10"/>
      <c r="W4520"/>
      <c r="X4520"/>
      <c r="Z4520" s="8"/>
      <c r="AA4520" s="8"/>
      <c r="AF4520" s="17"/>
      <c r="AG4520" s="17"/>
      <c r="AH4520" s="8"/>
    </row>
    <row r="4521" spans="13:34" x14ac:dyDescent="0.3">
      <c r="M4521" s="12"/>
      <c r="N4521"/>
      <c r="P4521" s="9"/>
      <c r="Q4521" s="9"/>
      <c r="U4521" s="8"/>
      <c r="V4521" s="10"/>
      <c r="W4521"/>
      <c r="X4521"/>
      <c r="Z4521" s="8"/>
      <c r="AA4521" s="8"/>
      <c r="AF4521" s="17"/>
      <c r="AG4521" s="17"/>
      <c r="AH4521" s="8"/>
    </row>
    <row r="4522" spans="13:34" x14ac:dyDescent="0.3">
      <c r="M4522" s="12"/>
      <c r="N4522"/>
      <c r="P4522" s="9"/>
      <c r="Q4522" s="9"/>
      <c r="U4522" s="8"/>
      <c r="V4522" s="10"/>
      <c r="W4522"/>
      <c r="X4522"/>
      <c r="Z4522" s="8"/>
      <c r="AA4522" s="8"/>
      <c r="AF4522" s="17"/>
      <c r="AG4522" s="17"/>
      <c r="AH4522" s="8"/>
    </row>
    <row r="4523" spans="13:34" x14ac:dyDescent="0.3">
      <c r="M4523" s="12"/>
      <c r="N4523"/>
      <c r="P4523" s="9"/>
      <c r="Q4523" s="9"/>
      <c r="U4523" s="8"/>
      <c r="V4523" s="10"/>
      <c r="W4523"/>
      <c r="X4523"/>
      <c r="Z4523" s="8"/>
      <c r="AA4523" s="8"/>
      <c r="AF4523" s="17"/>
      <c r="AG4523" s="17"/>
      <c r="AH4523" s="8"/>
    </row>
    <row r="4524" spans="13:34" x14ac:dyDescent="0.3">
      <c r="M4524" s="12"/>
      <c r="N4524"/>
      <c r="P4524" s="9"/>
      <c r="Q4524" s="9"/>
      <c r="U4524" s="8"/>
      <c r="V4524" s="10"/>
      <c r="W4524"/>
      <c r="X4524"/>
      <c r="Z4524" s="8"/>
      <c r="AA4524" s="8"/>
      <c r="AF4524" s="17"/>
      <c r="AG4524" s="17"/>
      <c r="AH4524" s="8"/>
    </row>
    <row r="4525" spans="13:34" x14ac:dyDescent="0.3">
      <c r="M4525" s="12"/>
      <c r="N4525"/>
      <c r="P4525" s="9"/>
      <c r="Q4525" s="9"/>
      <c r="U4525" s="8"/>
      <c r="V4525" s="10"/>
      <c r="W4525"/>
      <c r="X4525"/>
      <c r="Z4525" s="8"/>
      <c r="AA4525" s="8"/>
      <c r="AF4525" s="17"/>
      <c r="AG4525" s="17"/>
      <c r="AH4525" s="8"/>
    </row>
    <row r="4526" spans="13:34" x14ac:dyDescent="0.3">
      <c r="M4526" s="12"/>
      <c r="N4526"/>
      <c r="P4526" s="9"/>
      <c r="Q4526" s="9"/>
      <c r="U4526" s="8"/>
      <c r="V4526" s="10"/>
      <c r="W4526"/>
      <c r="X4526"/>
      <c r="Z4526" s="8"/>
      <c r="AA4526" s="8"/>
      <c r="AF4526" s="17"/>
      <c r="AG4526" s="17"/>
      <c r="AH4526" s="8"/>
    </row>
    <row r="4527" spans="13:34" x14ac:dyDescent="0.3">
      <c r="M4527" s="12"/>
      <c r="N4527"/>
      <c r="P4527" s="9"/>
      <c r="Q4527" s="9"/>
      <c r="U4527" s="8"/>
      <c r="V4527" s="10"/>
      <c r="W4527"/>
      <c r="X4527"/>
      <c r="Z4527" s="8"/>
      <c r="AA4527" s="8"/>
      <c r="AF4527" s="17"/>
      <c r="AG4527" s="17"/>
      <c r="AH4527" s="8"/>
    </row>
    <row r="4528" spans="13:34" x14ac:dyDescent="0.3">
      <c r="M4528" s="12"/>
      <c r="N4528"/>
      <c r="P4528" s="9"/>
      <c r="Q4528" s="9"/>
      <c r="U4528" s="8"/>
      <c r="V4528" s="10"/>
      <c r="W4528"/>
      <c r="X4528"/>
      <c r="Z4528" s="8"/>
      <c r="AA4528" s="8"/>
      <c r="AF4528" s="17"/>
      <c r="AG4528" s="17"/>
      <c r="AH4528" s="8"/>
    </row>
    <row r="4529" spans="13:34" x14ac:dyDescent="0.3">
      <c r="M4529" s="12"/>
      <c r="N4529"/>
      <c r="P4529" s="9"/>
      <c r="Q4529" s="9"/>
      <c r="U4529" s="8"/>
      <c r="V4529" s="10"/>
      <c r="W4529"/>
      <c r="X4529"/>
      <c r="Z4529" s="8"/>
      <c r="AA4529" s="8"/>
      <c r="AF4529" s="17"/>
      <c r="AG4529" s="17"/>
      <c r="AH4529" s="8"/>
    </row>
    <row r="4530" spans="13:34" x14ac:dyDescent="0.3">
      <c r="M4530" s="12"/>
      <c r="N4530"/>
      <c r="P4530" s="9"/>
      <c r="Q4530" s="9"/>
      <c r="U4530" s="8"/>
      <c r="V4530" s="10"/>
      <c r="W4530"/>
      <c r="X4530"/>
      <c r="Z4530" s="8"/>
      <c r="AA4530" s="8"/>
      <c r="AF4530" s="17"/>
      <c r="AG4530" s="17"/>
      <c r="AH4530" s="8"/>
    </row>
    <row r="4531" spans="13:34" x14ac:dyDescent="0.3">
      <c r="M4531" s="12"/>
      <c r="N4531"/>
      <c r="P4531" s="9"/>
      <c r="Q4531" s="9"/>
      <c r="U4531" s="8"/>
      <c r="V4531" s="10"/>
      <c r="W4531"/>
      <c r="X4531"/>
      <c r="Z4531" s="8"/>
      <c r="AA4531" s="8"/>
      <c r="AF4531" s="17"/>
      <c r="AG4531" s="17"/>
      <c r="AH4531" s="8"/>
    </row>
    <row r="4532" spans="13:34" x14ac:dyDescent="0.3">
      <c r="M4532" s="12"/>
      <c r="N4532"/>
      <c r="P4532" s="9"/>
      <c r="Q4532" s="9"/>
      <c r="U4532" s="8"/>
      <c r="V4532" s="10"/>
      <c r="W4532"/>
      <c r="X4532"/>
      <c r="Z4532" s="8"/>
      <c r="AA4532" s="8"/>
      <c r="AF4532" s="17"/>
      <c r="AG4532" s="17"/>
      <c r="AH4532" s="8"/>
    </row>
    <row r="4533" spans="13:34" x14ac:dyDescent="0.3">
      <c r="M4533" s="12"/>
      <c r="N4533"/>
      <c r="P4533" s="9"/>
      <c r="Q4533" s="9"/>
      <c r="U4533" s="8"/>
      <c r="V4533" s="10"/>
      <c r="W4533"/>
      <c r="X4533"/>
      <c r="Z4533" s="8"/>
      <c r="AA4533" s="8"/>
      <c r="AF4533" s="17"/>
      <c r="AG4533" s="17"/>
      <c r="AH4533" s="8"/>
    </row>
    <row r="4534" spans="13:34" x14ac:dyDescent="0.3">
      <c r="M4534" s="12"/>
      <c r="N4534"/>
      <c r="P4534" s="9"/>
      <c r="Q4534" s="9"/>
      <c r="U4534" s="8"/>
      <c r="V4534" s="10"/>
      <c r="W4534"/>
      <c r="X4534"/>
      <c r="Z4534" s="8"/>
      <c r="AA4534" s="8"/>
      <c r="AF4534" s="17"/>
      <c r="AG4534" s="17"/>
      <c r="AH4534" s="8"/>
    </row>
    <row r="4535" spans="13:34" x14ac:dyDescent="0.3">
      <c r="M4535" s="12"/>
      <c r="N4535"/>
      <c r="P4535" s="9"/>
      <c r="Q4535" s="9"/>
      <c r="U4535" s="8"/>
      <c r="V4535" s="10"/>
      <c r="W4535"/>
      <c r="X4535"/>
      <c r="Z4535" s="8"/>
      <c r="AA4535" s="8"/>
      <c r="AF4535" s="17"/>
      <c r="AG4535" s="17"/>
      <c r="AH4535" s="8"/>
    </row>
    <row r="4536" spans="13:34" x14ac:dyDescent="0.3">
      <c r="M4536" s="12"/>
      <c r="N4536"/>
      <c r="P4536" s="9"/>
      <c r="Q4536" s="9"/>
      <c r="U4536" s="8"/>
      <c r="V4536" s="10"/>
      <c r="W4536"/>
      <c r="X4536"/>
      <c r="Z4536" s="8"/>
      <c r="AA4536" s="8"/>
      <c r="AF4536" s="17"/>
      <c r="AG4536" s="17"/>
      <c r="AH4536" s="8"/>
    </row>
    <row r="4537" spans="13:34" x14ac:dyDescent="0.3">
      <c r="M4537" s="12"/>
      <c r="N4537"/>
      <c r="P4537" s="9"/>
      <c r="Q4537" s="9"/>
      <c r="U4537" s="8"/>
      <c r="V4537" s="10"/>
      <c r="W4537"/>
      <c r="X4537"/>
      <c r="Z4537" s="8"/>
      <c r="AA4537" s="8"/>
      <c r="AF4537" s="17"/>
      <c r="AG4537" s="17"/>
      <c r="AH4537" s="8"/>
    </row>
    <row r="4538" spans="13:34" x14ac:dyDescent="0.3">
      <c r="M4538" s="12"/>
      <c r="N4538"/>
      <c r="P4538" s="9"/>
      <c r="Q4538" s="9"/>
      <c r="U4538" s="8"/>
      <c r="V4538" s="10"/>
      <c r="W4538"/>
      <c r="X4538"/>
      <c r="Z4538" s="8"/>
      <c r="AA4538" s="8"/>
      <c r="AF4538" s="17"/>
      <c r="AG4538" s="17"/>
      <c r="AH4538" s="8"/>
    </row>
    <row r="4539" spans="13:34" x14ac:dyDescent="0.3">
      <c r="M4539" s="12"/>
      <c r="N4539"/>
      <c r="P4539" s="9"/>
      <c r="Q4539" s="9"/>
      <c r="U4539" s="8"/>
      <c r="V4539" s="10"/>
      <c r="W4539"/>
      <c r="X4539"/>
      <c r="Z4539" s="8"/>
      <c r="AA4539" s="8"/>
      <c r="AF4539" s="17"/>
      <c r="AG4539" s="17"/>
      <c r="AH4539" s="8"/>
    </row>
    <row r="4540" spans="13:34" x14ac:dyDescent="0.3">
      <c r="M4540" s="12"/>
      <c r="N4540"/>
      <c r="P4540" s="9"/>
      <c r="Q4540" s="9"/>
      <c r="U4540" s="8"/>
      <c r="V4540" s="10"/>
      <c r="W4540"/>
      <c r="X4540"/>
      <c r="Z4540" s="8"/>
      <c r="AA4540" s="8"/>
      <c r="AF4540" s="17"/>
      <c r="AG4540" s="17"/>
      <c r="AH4540" s="8"/>
    </row>
    <row r="4541" spans="13:34" x14ac:dyDescent="0.3">
      <c r="M4541" s="12"/>
      <c r="N4541"/>
      <c r="P4541" s="9"/>
      <c r="Q4541" s="9"/>
      <c r="U4541" s="8"/>
      <c r="V4541" s="10"/>
      <c r="W4541"/>
      <c r="X4541"/>
      <c r="Z4541" s="8"/>
      <c r="AA4541" s="8"/>
      <c r="AF4541" s="17"/>
      <c r="AG4541" s="17"/>
      <c r="AH4541" s="8"/>
    </row>
    <row r="4542" spans="13:34" x14ac:dyDescent="0.3">
      <c r="M4542" s="12"/>
      <c r="N4542"/>
      <c r="P4542" s="9"/>
      <c r="Q4542" s="9"/>
      <c r="U4542" s="8"/>
      <c r="V4542" s="10"/>
      <c r="W4542"/>
      <c r="X4542"/>
      <c r="Z4542" s="8"/>
      <c r="AA4542" s="8"/>
      <c r="AF4542" s="17"/>
      <c r="AG4542" s="17"/>
      <c r="AH4542" s="8"/>
    </row>
    <row r="4543" spans="13:34" x14ac:dyDescent="0.3">
      <c r="M4543" s="12"/>
      <c r="N4543"/>
      <c r="P4543" s="9"/>
      <c r="Q4543" s="9"/>
      <c r="U4543" s="8"/>
      <c r="V4543" s="10"/>
      <c r="W4543"/>
      <c r="X4543"/>
      <c r="Z4543" s="8"/>
      <c r="AA4543" s="8"/>
      <c r="AF4543" s="17"/>
      <c r="AG4543" s="17"/>
      <c r="AH4543" s="8"/>
    </row>
    <row r="4544" spans="13:34" x14ac:dyDescent="0.3">
      <c r="M4544" s="12"/>
      <c r="N4544"/>
      <c r="P4544" s="9"/>
      <c r="Q4544" s="9"/>
      <c r="U4544" s="8"/>
      <c r="V4544" s="10"/>
      <c r="W4544"/>
      <c r="X4544"/>
      <c r="Z4544" s="8"/>
      <c r="AA4544" s="8"/>
      <c r="AF4544" s="17"/>
      <c r="AG4544" s="17"/>
      <c r="AH4544" s="8"/>
    </row>
    <row r="4545" spans="13:34" x14ac:dyDescent="0.3">
      <c r="M4545" s="12"/>
      <c r="N4545"/>
      <c r="P4545" s="9"/>
      <c r="Q4545" s="9"/>
      <c r="U4545" s="8"/>
      <c r="V4545" s="10"/>
      <c r="W4545"/>
      <c r="X4545"/>
      <c r="Z4545" s="8"/>
      <c r="AA4545" s="8"/>
      <c r="AF4545" s="17"/>
      <c r="AG4545" s="17"/>
      <c r="AH4545" s="8"/>
    </row>
    <row r="4546" spans="13:34" x14ac:dyDescent="0.3">
      <c r="M4546" s="12"/>
      <c r="N4546"/>
      <c r="P4546" s="9"/>
      <c r="Q4546" s="9"/>
      <c r="U4546" s="8"/>
      <c r="V4546" s="10"/>
      <c r="W4546"/>
      <c r="X4546"/>
      <c r="Z4546" s="8"/>
      <c r="AA4546" s="8"/>
      <c r="AF4546" s="17"/>
      <c r="AG4546" s="17"/>
      <c r="AH4546" s="8"/>
    </row>
    <row r="4547" spans="13:34" x14ac:dyDescent="0.3">
      <c r="M4547" s="12"/>
      <c r="N4547"/>
      <c r="P4547" s="9"/>
      <c r="Q4547" s="9"/>
      <c r="U4547" s="8"/>
      <c r="V4547" s="10"/>
      <c r="W4547"/>
      <c r="X4547"/>
      <c r="Z4547" s="8"/>
      <c r="AA4547" s="8"/>
      <c r="AF4547" s="17"/>
      <c r="AG4547" s="17"/>
      <c r="AH4547" s="8"/>
    </row>
    <row r="4548" spans="13:34" x14ac:dyDescent="0.3">
      <c r="M4548" s="12"/>
      <c r="N4548"/>
      <c r="P4548" s="9"/>
      <c r="Q4548" s="9"/>
      <c r="U4548" s="8"/>
      <c r="V4548" s="10"/>
      <c r="W4548"/>
      <c r="X4548"/>
      <c r="Z4548" s="8"/>
      <c r="AA4548" s="8"/>
      <c r="AF4548" s="17"/>
      <c r="AG4548" s="17"/>
      <c r="AH4548" s="8"/>
    </row>
    <row r="4549" spans="13:34" x14ac:dyDescent="0.3">
      <c r="M4549" s="12"/>
      <c r="N4549"/>
      <c r="P4549" s="9"/>
      <c r="Q4549" s="9"/>
      <c r="U4549" s="8"/>
      <c r="V4549" s="10"/>
      <c r="W4549"/>
      <c r="X4549"/>
      <c r="Z4549" s="8"/>
      <c r="AA4549" s="8"/>
      <c r="AF4549" s="17"/>
      <c r="AG4549" s="17"/>
      <c r="AH4549" s="8"/>
    </row>
    <row r="4550" spans="13:34" x14ac:dyDescent="0.3">
      <c r="M4550" s="12"/>
      <c r="N4550"/>
      <c r="P4550" s="9"/>
      <c r="Q4550" s="9"/>
      <c r="U4550" s="8"/>
      <c r="V4550" s="10"/>
      <c r="W4550"/>
      <c r="X4550"/>
      <c r="Z4550" s="8"/>
      <c r="AA4550" s="8"/>
      <c r="AF4550" s="17"/>
      <c r="AG4550" s="17"/>
      <c r="AH4550" s="8"/>
    </row>
    <row r="4551" spans="13:34" x14ac:dyDescent="0.3">
      <c r="M4551" s="12"/>
      <c r="N4551"/>
      <c r="P4551" s="9"/>
      <c r="Q4551" s="9"/>
      <c r="U4551" s="8"/>
      <c r="V4551" s="10"/>
      <c r="W4551"/>
      <c r="X4551"/>
      <c r="Z4551" s="8"/>
      <c r="AA4551" s="8"/>
      <c r="AF4551" s="17"/>
      <c r="AG4551" s="17"/>
      <c r="AH4551" s="8"/>
    </row>
    <row r="4552" spans="13:34" x14ac:dyDescent="0.3">
      <c r="M4552" s="12"/>
      <c r="N4552"/>
      <c r="P4552" s="9"/>
      <c r="Q4552" s="9"/>
      <c r="U4552" s="8"/>
      <c r="V4552" s="10"/>
      <c r="W4552"/>
      <c r="X4552"/>
      <c r="Z4552" s="8"/>
      <c r="AA4552" s="8"/>
      <c r="AF4552" s="17"/>
      <c r="AG4552" s="17"/>
      <c r="AH4552" s="8"/>
    </row>
    <row r="4553" spans="13:34" x14ac:dyDescent="0.3">
      <c r="M4553" s="12"/>
      <c r="N4553"/>
      <c r="P4553" s="9"/>
      <c r="Q4553" s="9"/>
      <c r="U4553" s="8"/>
      <c r="V4553" s="10"/>
      <c r="W4553"/>
      <c r="X4553"/>
      <c r="Z4553" s="8"/>
      <c r="AA4553" s="8"/>
      <c r="AF4553" s="17"/>
      <c r="AG4553" s="17"/>
      <c r="AH4553" s="8"/>
    </row>
    <row r="4554" spans="13:34" x14ac:dyDescent="0.3">
      <c r="M4554" s="12"/>
      <c r="N4554"/>
      <c r="P4554" s="9"/>
      <c r="Q4554" s="9"/>
      <c r="U4554" s="8"/>
      <c r="V4554" s="10"/>
      <c r="W4554"/>
      <c r="X4554"/>
      <c r="Z4554" s="8"/>
      <c r="AA4554" s="8"/>
      <c r="AF4554" s="17"/>
      <c r="AG4554" s="17"/>
      <c r="AH4554" s="8"/>
    </row>
    <row r="4555" spans="13:34" x14ac:dyDescent="0.3">
      <c r="M4555" s="12"/>
      <c r="N4555"/>
      <c r="P4555" s="9"/>
      <c r="Q4555" s="9"/>
      <c r="U4555" s="8"/>
      <c r="V4555" s="10"/>
      <c r="W4555"/>
      <c r="X4555"/>
      <c r="Z4555" s="8"/>
      <c r="AA4555" s="8"/>
      <c r="AF4555" s="17"/>
      <c r="AG4555" s="17"/>
      <c r="AH4555" s="8"/>
    </row>
    <row r="4556" spans="13:34" x14ac:dyDescent="0.3">
      <c r="M4556" s="12"/>
      <c r="N4556"/>
      <c r="P4556" s="9"/>
      <c r="Q4556" s="9"/>
      <c r="U4556" s="8"/>
      <c r="V4556" s="10"/>
      <c r="W4556"/>
      <c r="X4556"/>
      <c r="Z4556" s="8"/>
      <c r="AA4556" s="8"/>
      <c r="AF4556" s="17"/>
      <c r="AG4556" s="17"/>
      <c r="AH4556" s="8"/>
    </row>
    <row r="4557" spans="13:34" x14ac:dyDescent="0.3">
      <c r="M4557" s="12"/>
      <c r="N4557"/>
      <c r="P4557" s="9"/>
      <c r="Q4557" s="9"/>
      <c r="U4557" s="8"/>
      <c r="V4557" s="10"/>
      <c r="W4557"/>
      <c r="X4557"/>
      <c r="Z4557" s="8"/>
      <c r="AA4557" s="8"/>
      <c r="AF4557" s="17"/>
      <c r="AG4557" s="17"/>
      <c r="AH4557" s="8"/>
    </row>
    <row r="4558" spans="13:34" x14ac:dyDescent="0.3">
      <c r="M4558" s="12"/>
      <c r="N4558"/>
      <c r="P4558" s="9"/>
      <c r="Q4558" s="9"/>
      <c r="U4558" s="8"/>
      <c r="V4558" s="10"/>
      <c r="W4558"/>
      <c r="X4558"/>
      <c r="Z4558" s="8"/>
      <c r="AA4558" s="8"/>
      <c r="AF4558" s="17"/>
      <c r="AG4558" s="17"/>
      <c r="AH4558" s="8"/>
    </row>
    <row r="4559" spans="13:34" x14ac:dyDescent="0.3">
      <c r="M4559" s="12"/>
      <c r="N4559"/>
      <c r="P4559" s="9"/>
      <c r="Q4559" s="9"/>
      <c r="U4559" s="8"/>
      <c r="V4559" s="10"/>
      <c r="W4559"/>
      <c r="X4559"/>
      <c r="Z4559" s="8"/>
      <c r="AA4559" s="8"/>
      <c r="AF4559" s="17"/>
      <c r="AG4559" s="17"/>
      <c r="AH4559" s="8"/>
    </row>
    <row r="4560" spans="13:34" x14ac:dyDescent="0.3">
      <c r="M4560" s="12"/>
      <c r="N4560"/>
      <c r="P4560" s="9"/>
      <c r="Q4560" s="9"/>
      <c r="U4560" s="8"/>
      <c r="V4560" s="10"/>
      <c r="W4560"/>
      <c r="X4560"/>
      <c r="Z4560" s="8"/>
      <c r="AA4560" s="8"/>
      <c r="AF4560" s="17"/>
      <c r="AG4560" s="17"/>
      <c r="AH4560" s="8"/>
    </row>
    <row r="4561" spans="13:34" x14ac:dyDescent="0.3">
      <c r="M4561" s="12"/>
      <c r="N4561"/>
      <c r="P4561" s="9"/>
      <c r="Q4561" s="9"/>
      <c r="U4561" s="8"/>
      <c r="V4561" s="10"/>
      <c r="W4561"/>
      <c r="X4561"/>
      <c r="Z4561" s="8"/>
      <c r="AA4561" s="8"/>
      <c r="AF4561" s="17"/>
      <c r="AG4561" s="17"/>
      <c r="AH4561" s="8"/>
    </row>
    <row r="4562" spans="13:34" x14ac:dyDescent="0.3">
      <c r="M4562" s="12"/>
      <c r="N4562"/>
      <c r="P4562" s="9"/>
      <c r="Q4562" s="9"/>
      <c r="U4562" s="8"/>
      <c r="V4562" s="10"/>
      <c r="W4562"/>
      <c r="X4562"/>
      <c r="Z4562" s="8"/>
      <c r="AA4562" s="8"/>
      <c r="AF4562" s="17"/>
      <c r="AG4562" s="17"/>
      <c r="AH4562" s="8"/>
    </row>
    <row r="4563" spans="13:34" x14ac:dyDescent="0.3">
      <c r="M4563" s="12"/>
      <c r="N4563"/>
      <c r="P4563" s="9"/>
      <c r="Q4563" s="9"/>
      <c r="U4563" s="8"/>
      <c r="V4563" s="10"/>
      <c r="W4563"/>
      <c r="X4563"/>
      <c r="Z4563" s="8"/>
      <c r="AA4563" s="8"/>
      <c r="AF4563" s="17"/>
      <c r="AG4563" s="17"/>
      <c r="AH4563" s="8"/>
    </row>
    <row r="4564" spans="13:34" x14ac:dyDescent="0.3">
      <c r="M4564" s="12"/>
      <c r="N4564"/>
      <c r="P4564" s="9"/>
      <c r="Q4564" s="9"/>
      <c r="U4564" s="8"/>
      <c r="V4564" s="10"/>
      <c r="W4564"/>
      <c r="X4564"/>
      <c r="Z4564" s="8"/>
      <c r="AA4564" s="8"/>
      <c r="AF4564" s="17"/>
      <c r="AG4564" s="17"/>
      <c r="AH4564" s="8"/>
    </row>
    <row r="4565" spans="13:34" x14ac:dyDescent="0.3">
      <c r="M4565" s="12"/>
      <c r="N4565"/>
      <c r="P4565" s="9"/>
      <c r="Q4565" s="9"/>
      <c r="U4565" s="8"/>
      <c r="V4565" s="10"/>
      <c r="W4565"/>
      <c r="X4565"/>
      <c r="Z4565" s="8"/>
      <c r="AA4565" s="8"/>
      <c r="AF4565" s="17"/>
      <c r="AG4565" s="17"/>
      <c r="AH4565" s="8"/>
    </row>
    <row r="4566" spans="13:34" x14ac:dyDescent="0.3">
      <c r="M4566" s="12"/>
      <c r="N4566"/>
      <c r="P4566" s="9"/>
      <c r="Q4566" s="9"/>
      <c r="U4566" s="8"/>
      <c r="V4566" s="10"/>
      <c r="W4566"/>
      <c r="X4566"/>
      <c r="Z4566" s="8"/>
      <c r="AA4566" s="8"/>
      <c r="AF4566" s="17"/>
      <c r="AG4566" s="17"/>
      <c r="AH4566" s="8"/>
    </row>
    <row r="4567" spans="13:34" x14ac:dyDescent="0.3">
      <c r="M4567" s="12"/>
      <c r="N4567"/>
      <c r="P4567" s="9"/>
      <c r="Q4567" s="9"/>
      <c r="U4567" s="8"/>
      <c r="V4567" s="10"/>
      <c r="W4567"/>
      <c r="X4567"/>
      <c r="Z4567" s="8"/>
      <c r="AA4567" s="8"/>
      <c r="AF4567" s="17"/>
      <c r="AG4567" s="17"/>
      <c r="AH4567" s="8"/>
    </row>
    <row r="4568" spans="13:34" x14ac:dyDescent="0.3">
      <c r="M4568" s="12"/>
      <c r="N4568"/>
      <c r="P4568" s="9"/>
      <c r="Q4568" s="9"/>
      <c r="U4568" s="8"/>
      <c r="V4568" s="10"/>
      <c r="W4568"/>
      <c r="X4568"/>
      <c r="Z4568" s="8"/>
      <c r="AA4568" s="8"/>
      <c r="AF4568" s="17"/>
      <c r="AG4568" s="17"/>
      <c r="AH4568" s="8"/>
    </row>
    <row r="4569" spans="13:34" x14ac:dyDescent="0.3">
      <c r="M4569" s="12"/>
      <c r="N4569"/>
      <c r="P4569" s="9"/>
      <c r="Q4569" s="9"/>
      <c r="U4569" s="8"/>
      <c r="V4569" s="10"/>
      <c r="W4569"/>
      <c r="X4569"/>
      <c r="Z4569" s="8"/>
      <c r="AA4569" s="8"/>
      <c r="AF4569" s="17"/>
      <c r="AG4569" s="17"/>
      <c r="AH4569" s="8"/>
    </row>
    <row r="4570" spans="13:34" x14ac:dyDescent="0.3">
      <c r="M4570" s="12"/>
      <c r="N4570"/>
      <c r="P4570" s="9"/>
      <c r="Q4570" s="9"/>
      <c r="U4570" s="8"/>
      <c r="V4570" s="10"/>
      <c r="W4570"/>
      <c r="X4570"/>
      <c r="Z4570" s="8"/>
      <c r="AA4570" s="8"/>
      <c r="AF4570" s="17"/>
      <c r="AG4570" s="17"/>
      <c r="AH4570" s="8"/>
    </row>
    <row r="4571" spans="13:34" x14ac:dyDescent="0.3">
      <c r="M4571" s="12"/>
      <c r="N4571"/>
      <c r="P4571" s="9"/>
      <c r="Q4571" s="9"/>
      <c r="U4571" s="8"/>
      <c r="V4571" s="10"/>
      <c r="W4571"/>
      <c r="X4571"/>
      <c r="Z4571" s="8"/>
      <c r="AA4571" s="8"/>
      <c r="AF4571" s="17"/>
      <c r="AG4571" s="17"/>
      <c r="AH4571" s="8"/>
    </row>
    <row r="4572" spans="13:34" x14ac:dyDescent="0.3">
      <c r="M4572" s="12"/>
      <c r="N4572"/>
      <c r="P4572" s="9"/>
      <c r="Q4572" s="9"/>
      <c r="U4572" s="8"/>
      <c r="V4572" s="10"/>
      <c r="W4572"/>
      <c r="X4572"/>
      <c r="Z4572" s="8"/>
      <c r="AA4572" s="8"/>
      <c r="AF4572" s="17"/>
      <c r="AG4572" s="17"/>
      <c r="AH4572" s="8"/>
    </row>
    <row r="4573" spans="13:34" x14ac:dyDescent="0.3">
      <c r="M4573" s="12"/>
      <c r="N4573"/>
      <c r="P4573" s="9"/>
      <c r="Q4573" s="9"/>
      <c r="U4573" s="8"/>
      <c r="V4573" s="10"/>
      <c r="W4573"/>
      <c r="X4573"/>
      <c r="Z4573" s="8"/>
      <c r="AA4573" s="8"/>
      <c r="AF4573" s="17"/>
      <c r="AG4573" s="17"/>
      <c r="AH4573" s="8"/>
    </row>
    <row r="4574" spans="13:34" x14ac:dyDescent="0.3">
      <c r="M4574" s="12"/>
      <c r="N4574"/>
      <c r="P4574" s="9"/>
      <c r="Q4574" s="9"/>
      <c r="U4574" s="8"/>
      <c r="V4574" s="10"/>
      <c r="W4574"/>
      <c r="X4574"/>
      <c r="Z4574" s="8"/>
      <c r="AA4574" s="8"/>
      <c r="AF4574" s="17"/>
      <c r="AG4574" s="17"/>
      <c r="AH4574" s="8"/>
    </row>
    <row r="4575" spans="13:34" x14ac:dyDescent="0.3">
      <c r="M4575" s="12"/>
      <c r="N4575"/>
      <c r="P4575" s="9"/>
      <c r="Q4575" s="9"/>
      <c r="U4575" s="8"/>
      <c r="V4575" s="10"/>
      <c r="W4575"/>
      <c r="X4575"/>
      <c r="Z4575" s="8"/>
      <c r="AA4575" s="8"/>
      <c r="AF4575" s="17"/>
      <c r="AG4575" s="17"/>
      <c r="AH4575" s="8"/>
    </row>
    <row r="4576" spans="13:34" x14ac:dyDescent="0.3">
      <c r="M4576" s="12"/>
      <c r="N4576"/>
      <c r="P4576" s="9"/>
      <c r="Q4576" s="9"/>
      <c r="U4576" s="8"/>
      <c r="V4576" s="10"/>
      <c r="W4576"/>
      <c r="X4576"/>
      <c r="Z4576" s="8"/>
      <c r="AA4576" s="8"/>
      <c r="AF4576" s="17"/>
      <c r="AG4576" s="17"/>
      <c r="AH4576" s="8"/>
    </row>
    <row r="4577" spans="13:34" x14ac:dyDescent="0.3">
      <c r="M4577" s="12"/>
      <c r="N4577"/>
      <c r="P4577" s="9"/>
      <c r="Q4577" s="9"/>
      <c r="U4577" s="8"/>
      <c r="V4577" s="10"/>
      <c r="W4577"/>
      <c r="X4577"/>
      <c r="Z4577" s="8"/>
      <c r="AA4577" s="8"/>
      <c r="AF4577" s="17"/>
      <c r="AG4577" s="17"/>
      <c r="AH4577" s="8"/>
    </row>
    <row r="4578" spans="13:34" x14ac:dyDescent="0.3">
      <c r="M4578" s="12"/>
      <c r="N4578"/>
      <c r="P4578" s="9"/>
      <c r="Q4578" s="9"/>
      <c r="U4578" s="8"/>
      <c r="V4578" s="10"/>
      <c r="W4578"/>
      <c r="X4578"/>
      <c r="Z4578" s="8"/>
      <c r="AA4578" s="8"/>
      <c r="AF4578" s="17"/>
      <c r="AG4578" s="17"/>
      <c r="AH4578" s="8"/>
    </row>
    <row r="4579" spans="13:34" x14ac:dyDescent="0.3">
      <c r="M4579" s="12"/>
      <c r="N4579"/>
      <c r="P4579" s="9"/>
      <c r="Q4579" s="9"/>
      <c r="U4579" s="8"/>
      <c r="V4579" s="10"/>
      <c r="W4579"/>
      <c r="X4579"/>
      <c r="Z4579" s="8"/>
      <c r="AA4579" s="8"/>
      <c r="AF4579" s="17"/>
      <c r="AG4579" s="17"/>
      <c r="AH4579" s="8"/>
    </row>
    <row r="4580" spans="13:34" x14ac:dyDescent="0.3">
      <c r="M4580" s="12"/>
      <c r="N4580"/>
      <c r="P4580" s="9"/>
      <c r="Q4580" s="9"/>
      <c r="U4580" s="8"/>
      <c r="V4580" s="10"/>
      <c r="W4580"/>
      <c r="X4580"/>
      <c r="Z4580" s="8"/>
      <c r="AA4580" s="8"/>
      <c r="AF4580" s="17"/>
      <c r="AG4580" s="17"/>
      <c r="AH4580" s="8"/>
    </row>
    <row r="4581" spans="13:34" x14ac:dyDescent="0.3">
      <c r="M4581" s="12"/>
      <c r="N4581"/>
      <c r="P4581" s="9"/>
      <c r="Q4581" s="9"/>
      <c r="U4581" s="8"/>
      <c r="V4581" s="10"/>
      <c r="W4581"/>
      <c r="X4581"/>
      <c r="Z4581" s="8"/>
      <c r="AA4581" s="8"/>
      <c r="AF4581" s="17"/>
      <c r="AG4581" s="17"/>
      <c r="AH4581" s="8"/>
    </row>
    <row r="4582" spans="13:34" x14ac:dyDescent="0.3">
      <c r="M4582" s="12"/>
      <c r="N4582"/>
      <c r="P4582" s="9"/>
      <c r="Q4582" s="9"/>
      <c r="U4582" s="8"/>
      <c r="V4582" s="10"/>
      <c r="W4582"/>
      <c r="X4582"/>
      <c r="Z4582" s="8"/>
      <c r="AA4582" s="8"/>
      <c r="AF4582" s="17"/>
      <c r="AG4582" s="17"/>
      <c r="AH4582" s="8"/>
    </row>
    <row r="4583" spans="13:34" x14ac:dyDescent="0.3">
      <c r="M4583" s="12"/>
      <c r="N4583"/>
      <c r="P4583" s="9"/>
      <c r="Q4583" s="9"/>
      <c r="U4583" s="8"/>
      <c r="V4583" s="10"/>
      <c r="W4583"/>
      <c r="X4583"/>
      <c r="Z4583" s="8"/>
      <c r="AA4583" s="8"/>
      <c r="AF4583" s="17"/>
      <c r="AG4583" s="17"/>
      <c r="AH4583" s="8"/>
    </row>
    <row r="4584" spans="13:34" x14ac:dyDescent="0.3">
      <c r="M4584" s="12"/>
      <c r="N4584"/>
      <c r="P4584" s="9"/>
      <c r="Q4584" s="9"/>
      <c r="U4584" s="8"/>
      <c r="V4584" s="10"/>
      <c r="W4584"/>
      <c r="X4584"/>
      <c r="Z4584" s="8"/>
      <c r="AA4584" s="8"/>
      <c r="AF4584" s="17"/>
      <c r="AG4584" s="17"/>
      <c r="AH4584" s="8"/>
    </row>
    <row r="4585" spans="13:34" x14ac:dyDescent="0.3">
      <c r="M4585" s="12"/>
      <c r="N4585"/>
      <c r="P4585" s="9"/>
      <c r="Q4585" s="9"/>
      <c r="U4585" s="8"/>
      <c r="V4585" s="10"/>
      <c r="W4585"/>
      <c r="X4585"/>
      <c r="Z4585" s="8"/>
      <c r="AA4585" s="8"/>
      <c r="AF4585" s="17"/>
      <c r="AG4585" s="17"/>
      <c r="AH4585" s="8"/>
    </row>
    <row r="4586" spans="13:34" x14ac:dyDescent="0.3">
      <c r="M4586" s="12"/>
      <c r="N4586"/>
      <c r="P4586" s="9"/>
      <c r="Q4586" s="9"/>
      <c r="U4586" s="8"/>
      <c r="V4586" s="10"/>
      <c r="W4586"/>
      <c r="X4586"/>
      <c r="Z4586" s="8"/>
      <c r="AA4586" s="8"/>
      <c r="AF4586" s="17"/>
      <c r="AG4586" s="17"/>
      <c r="AH4586" s="8"/>
    </row>
    <row r="4587" spans="13:34" x14ac:dyDescent="0.3">
      <c r="M4587" s="12"/>
      <c r="N4587"/>
      <c r="P4587" s="9"/>
      <c r="Q4587" s="9"/>
      <c r="U4587" s="8"/>
      <c r="V4587" s="10"/>
      <c r="W4587"/>
      <c r="X4587"/>
      <c r="Z4587" s="8"/>
      <c r="AA4587" s="8"/>
      <c r="AF4587" s="17"/>
      <c r="AG4587" s="17"/>
      <c r="AH4587" s="8"/>
    </row>
    <row r="4588" spans="13:34" x14ac:dyDescent="0.3">
      <c r="M4588" s="12"/>
      <c r="N4588"/>
      <c r="P4588" s="9"/>
      <c r="Q4588" s="9"/>
      <c r="U4588" s="8"/>
      <c r="V4588" s="10"/>
      <c r="W4588"/>
      <c r="X4588"/>
      <c r="Z4588" s="8"/>
      <c r="AA4588" s="8"/>
      <c r="AF4588" s="17"/>
      <c r="AG4588" s="17"/>
      <c r="AH4588" s="8"/>
    </row>
    <row r="4589" spans="13:34" x14ac:dyDescent="0.3">
      <c r="M4589" s="12"/>
      <c r="N4589"/>
      <c r="P4589" s="9"/>
      <c r="Q4589" s="9"/>
      <c r="U4589" s="8"/>
      <c r="V4589" s="10"/>
      <c r="W4589"/>
      <c r="X4589"/>
      <c r="Z4589" s="8"/>
      <c r="AA4589" s="8"/>
      <c r="AF4589" s="17"/>
      <c r="AG4589" s="17"/>
      <c r="AH4589" s="8"/>
    </row>
    <row r="4590" spans="13:34" x14ac:dyDescent="0.3">
      <c r="M4590" s="12"/>
      <c r="N4590"/>
      <c r="P4590" s="9"/>
      <c r="Q4590" s="9"/>
      <c r="U4590" s="8"/>
      <c r="V4590" s="10"/>
      <c r="W4590"/>
      <c r="X4590"/>
      <c r="Z4590" s="8"/>
      <c r="AA4590" s="8"/>
      <c r="AF4590" s="17"/>
      <c r="AG4590" s="17"/>
      <c r="AH4590" s="8"/>
    </row>
    <row r="4591" spans="13:34" x14ac:dyDescent="0.3">
      <c r="M4591" s="12"/>
      <c r="N4591"/>
      <c r="P4591" s="9"/>
      <c r="Q4591" s="9"/>
      <c r="U4591" s="8"/>
      <c r="V4591" s="10"/>
      <c r="W4591"/>
      <c r="X4591"/>
      <c r="Z4591" s="8"/>
      <c r="AA4591" s="8"/>
      <c r="AF4591" s="17"/>
      <c r="AG4591" s="17"/>
      <c r="AH4591" s="8"/>
    </row>
    <row r="4592" spans="13:34" x14ac:dyDescent="0.3">
      <c r="M4592" s="12"/>
      <c r="N4592"/>
      <c r="P4592" s="9"/>
      <c r="Q4592" s="9"/>
      <c r="U4592" s="8"/>
      <c r="V4592" s="10"/>
      <c r="W4592"/>
      <c r="X4592"/>
      <c r="Z4592" s="8"/>
      <c r="AA4592" s="8"/>
      <c r="AF4592" s="17"/>
      <c r="AG4592" s="17"/>
      <c r="AH4592" s="8"/>
    </row>
    <row r="4593" spans="13:34" x14ac:dyDescent="0.3">
      <c r="M4593" s="12"/>
      <c r="N4593"/>
      <c r="P4593" s="9"/>
      <c r="Q4593" s="9"/>
      <c r="U4593" s="8"/>
      <c r="V4593" s="10"/>
      <c r="W4593"/>
      <c r="X4593"/>
      <c r="Z4593" s="8"/>
      <c r="AA4593" s="8"/>
      <c r="AF4593" s="17"/>
      <c r="AG4593" s="17"/>
      <c r="AH4593" s="8"/>
    </row>
    <row r="4594" spans="13:34" x14ac:dyDescent="0.3">
      <c r="M4594" s="12"/>
      <c r="N4594"/>
      <c r="P4594" s="9"/>
      <c r="Q4594" s="9"/>
      <c r="U4594" s="8"/>
      <c r="V4594" s="10"/>
      <c r="W4594"/>
      <c r="X4594"/>
      <c r="Z4594" s="8"/>
      <c r="AA4594" s="8"/>
      <c r="AF4594" s="17"/>
      <c r="AG4594" s="17"/>
      <c r="AH4594" s="8"/>
    </row>
    <row r="4595" spans="13:34" x14ac:dyDescent="0.3">
      <c r="M4595" s="12"/>
      <c r="N4595"/>
      <c r="P4595" s="9"/>
      <c r="Q4595" s="9"/>
      <c r="U4595" s="8"/>
      <c r="V4595" s="10"/>
      <c r="W4595"/>
      <c r="X4595"/>
      <c r="Z4595" s="8"/>
      <c r="AA4595" s="8"/>
      <c r="AF4595" s="17"/>
      <c r="AG4595" s="17"/>
      <c r="AH4595" s="8"/>
    </row>
    <row r="4596" spans="13:34" x14ac:dyDescent="0.3">
      <c r="M4596" s="12"/>
      <c r="N4596"/>
      <c r="P4596" s="9"/>
      <c r="Q4596" s="9"/>
      <c r="U4596" s="8"/>
      <c r="V4596" s="10"/>
      <c r="W4596"/>
      <c r="X4596"/>
      <c r="Z4596" s="8"/>
      <c r="AA4596" s="8"/>
      <c r="AF4596" s="17"/>
      <c r="AG4596" s="17"/>
      <c r="AH4596" s="8"/>
    </row>
    <row r="4597" spans="13:34" x14ac:dyDescent="0.3">
      <c r="M4597" s="12"/>
      <c r="N4597"/>
      <c r="P4597" s="9"/>
      <c r="Q4597" s="9"/>
      <c r="U4597" s="8"/>
      <c r="V4597" s="10"/>
      <c r="W4597"/>
      <c r="X4597"/>
      <c r="Z4597" s="8"/>
      <c r="AA4597" s="8"/>
      <c r="AF4597" s="17"/>
      <c r="AG4597" s="17"/>
      <c r="AH4597" s="8"/>
    </row>
    <row r="4598" spans="13:34" x14ac:dyDescent="0.3">
      <c r="M4598" s="12"/>
      <c r="N4598"/>
      <c r="P4598" s="9"/>
      <c r="Q4598" s="9"/>
      <c r="U4598" s="8"/>
      <c r="V4598" s="10"/>
      <c r="W4598"/>
      <c r="X4598"/>
      <c r="Z4598" s="8"/>
      <c r="AA4598" s="8"/>
      <c r="AF4598" s="17"/>
      <c r="AG4598" s="17"/>
      <c r="AH4598" s="8"/>
    </row>
    <row r="4599" spans="13:34" x14ac:dyDescent="0.3">
      <c r="M4599" s="12"/>
      <c r="N4599"/>
      <c r="P4599" s="9"/>
      <c r="Q4599" s="9"/>
      <c r="U4599" s="8"/>
      <c r="V4599" s="10"/>
      <c r="W4599"/>
      <c r="X4599"/>
      <c r="Z4599" s="8"/>
      <c r="AA4599" s="8"/>
      <c r="AF4599" s="17"/>
      <c r="AG4599" s="17"/>
      <c r="AH4599" s="8"/>
    </row>
    <row r="4600" spans="13:34" x14ac:dyDescent="0.3">
      <c r="M4600" s="12"/>
      <c r="N4600"/>
      <c r="P4600" s="9"/>
      <c r="Q4600" s="9"/>
      <c r="U4600" s="8"/>
      <c r="V4600" s="10"/>
      <c r="W4600"/>
      <c r="X4600"/>
      <c r="Z4600" s="8"/>
      <c r="AA4600" s="8"/>
      <c r="AF4600" s="17"/>
      <c r="AG4600" s="17"/>
      <c r="AH4600" s="8"/>
    </row>
    <row r="4601" spans="13:34" x14ac:dyDescent="0.3">
      <c r="M4601" s="12"/>
      <c r="N4601"/>
      <c r="P4601" s="9"/>
      <c r="Q4601" s="9"/>
      <c r="U4601" s="8"/>
      <c r="V4601" s="10"/>
      <c r="W4601"/>
      <c r="X4601"/>
      <c r="Z4601" s="8"/>
      <c r="AA4601" s="8"/>
      <c r="AF4601" s="17"/>
      <c r="AG4601" s="17"/>
      <c r="AH4601" s="8"/>
    </row>
    <row r="4602" spans="13:34" x14ac:dyDescent="0.3">
      <c r="M4602" s="12"/>
      <c r="N4602"/>
      <c r="P4602" s="9"/>
      <c r="Q4602" s="9"/>
      <c r="U4602" s="8"/>
      <c r="V4602" s="10"/>
      <c r="W4602"/>
      <c r="X4602"/>
      <c r="Z4602" s="8"/>
      <c r="AA4602" s="8"/>
      <c r="AF4602" s="17"/>
      <c r="AG4602" s="17"/>
      <c r="AH4602" s="8"/>
    </row>
    <row r="4603" spans="13:34" x14ac:dyDescent="0.3">
      <c r="M4603" s="12"/>
      <c r="N4603"/>
      <c r="P4603" s="9"/>
      <c r="Q4603" s="9"/>
      <c r="U4603" s="8"/>
      <c r="V4603" s="10"/>
      <c r="W4603"/>
      <c r="X4603"/>
      <c r="Z4603" s="8"/>
      <c r="AA4603" s="8"/>
      <c r="AF4603" s="17"/>
      <c r="AG4603" s="17"/>
      <c r="AH4603" s="8"/>
    </row>
    <row r="4604" spans="13:34" x14ac:dyDescent="0.3">
      <c r="M4604" s="12"/>
      <c r="N4604"/>
      <c r="P4604" s="9"/>
      <c r="Q4604" s="9"/>
      <c r="U4604" s="8"/>
      <c r="V4604" s="10"/>
      <c r="W4604"/>
      <c r="X4604"/>
      <c r="Z4604" s="8"/>
      <c r="AA4604" s="8"/>
      <c r="AF4604" s="17"/>
      <c r="AG4604" s="17"/>
      <c r="AH4604" s="8"/>
    </row>
    <row r="4605" spans="13:34" x14ac:dyDescent="0.3">
      <c r="M4605" s="12"/>
      <c r="N4605"/>
      <c r="P4605" s="9"/>
      <c r="Q4605" s="9"/>
      <c r="U4605" s="8"/>
      <c r="V4605" s="10"/>
      <c r="W4605"/>
      <c r="X4605"/>
      <c r="Z4605" s="8"/>
      <c r="AA4605" s="8"/>
      <c r="AF4605" s="17"/>
      <c r="AG4605" s="17"/>
      <c r="AH4605" s="8"/>
    </row>
    <row r="4606" spans="13:34" x14ac:dyDescent="0.3">
      <c r="M4606" s="12"/>
      <c r="N4606"/>
      <c r="P4606" s="9"/>
      <c r="Q4606" s="9"/>
      <c r="U4606" s="8"/>
      <c r="V4606" s="10"/>
      <c r="W4606"/>
      <c r="X4606"/>
      <c r="Z4606" s="8"/>
      <c r="AA4606" s="8"/>
      <c r="AF4606" s="17"/>
      <c r="AG4606" s="17"/>
      <c r="AH4606" s="8"/>
    </row>
    <row r="4607" spans="13:34" x14ac:dyDescent="0.3">
      <c r="M4607" s="12"/>
      <c r="N4607"/>
      <c r="P4607" s="9"/>
      <c r="Q4607" s="9"/>
      <c r="U4607" s="8"/>
      <c r="V4607" s="10"/>
      <c r="W4607"/>
      <c r="X4607"/>
      <c r="Z4607" s="8"/>
      <c r="AA4607" s="8"/>
      <c r="AF4607" s="17"/>
      <c r="AG4607" s="17"/>
      <c r="AH4607" s="8"/>
    </row>
    <row r="4608" spans="13:34" x14ac:dyDescent="0.3">
      <c r="M4608" s="12"/>
      <c r="N4608"/>
      <c r="P4608" s="9"/>
      <c r="Q4608" s="9"/>
      <c r="U4608" s="8"/>
      <c r="V4608" s="10"/>
      <c r="W4608"/>
      <c r="X4608"/>
      <c r="Z4608" s="8"/>
      <c r="AA4608" s="8"/>
      <c r="AF4608" s="17"/>
      <c r="AG4608" s="17"/>
      <c r="AH4608" s="8"/>
    </row>
    <row r="4609" spans="13:34" x14ac:dyDescent="0.3">
      <c r="M4609" s="12"/>
      <c r="N4609"/>
      <c r="P4609" s="9"/>
      <c r="Q4609" s="9"/>
      <c r="U4609" s="8"/>
      <c r="V4609" s="10"/>
      <c r="W4609"/>
      <c r="X4609"/>
      <c r="Z4609" s="8"/>
      <c r="AA4609" s="8"/>
      <c r="AF4609" s="17"/>
      <c r="AG4609" s="17"/>
      <c r="AH4609" s="8"/>
    </row>
    <row r="4610" spans="13:34" x14ac:dyDescent="0.3">
      <c r="M4610" s="12"/>
      <c r="N4610"/>
      <c r="P4610" s="9"/>
      <c r="Q4610" s="9"/>
      <c r="U4610" s="8"/>
      <c r="V4610" s="10"/>
      <c r="W4610"/>
      <c r="X4610"/>
      <c r="Z4610" s="8"/>
      <c r="AA4610" s="8"/>
      <c r="AF4610" s="17"/>
      <c r="AG4610" s="17"/>
      <c r="AH4610" s="8"/>
    </row>
    <row r="4611" spans="13:34" x14ac:dyDescent="0.3">
      <c r="M4611" s="12"/>
      <c r="N4611"/>
      <c r="P4611" s="9"/>
      <c r="Q4611" s="9"/>
      <c r="U4611" s="8"/>
      <c r="V4611" s="10"/>
      <c r="W4611"/>
      <c r="X4611"/>
      <c r="Z4611" s="8"/>
      <c r="AA4611" s="8"/>
      <c r="AF4611" s="17"/>
      <c r="AG4611" s="17"/>
      <c r="AH4611" s="8"/>
    </row>
    <row r="4612" spans="13:34" x14ac:dyDescent="0.3">
      <c r="M4612" s="12"/>
      <c r="N4612"/>
      <c r="P4612" s="9"/>
      <c r="Q4612" s="9"/>
      <c r="U4612" s="8"/>
      <c r="V4612" s="10"/>
      <c r="W4612"/>
      <c r="X4612"/>
      <c r="Z4612" s="8"/>
      <c r="AA4612" s="8"/>
      <c r="AF4612" s="17"/>
      <c r="AG4612" s="17"/>
      <c r="AH4612" s="8"/>
    </row>
    <row r="4613" spans="13:34" x14ac:dyDescent="0.3">
      <c r="M4613" s="12"/>
      <c r="N4613"/>
      <c r="P4613" s="9"/>
      <c r="Q4613" s="9"/>
      <c r="U4613" s="8"/>
      <c r="V4613" s="10"/>
      <c r="W4613"/>
      <c r="X4613"/>
      <c r="Z4613" s="8"/>
      <c r="AA4613" s="8"/>
      <c r="AF4613" s="17"/>
      <c r="AG4613" s="17"/>
      <c r="AH4613" s="8"/>
    </row>
    <row r="4614" spans="13:34" x14ac:dyDescent="0.3">
      <c r="M4614" s="12"/>
      <c r="N4614"/>
      <c r="P4614" s="9"/>
      <c r="Q4614" s="9"/>
      <c r="U4614" s="8"/>
      <c r="V4614" s="10"/>
      <c r="W4614"/>
      <c r="X4614"/>
      <c r="Z4614" s="8"/>
      <c r="AA4614" s="8"/>
      <c r="AF4614" s="17"/>
      <c r="AG4614" s="17"/>
      <c r="AH4614" s="8"/>
    </row>
    <row r="4615" spans="13:34" x14ac:dyDescent="0.3">
      <c r="M4615" s="12"/>
      <c r="N4615"/>
      <c r="P4615" s="9"/>
      <c r="Q4615" s="9"/>
      <c r="U4615" s="8"/>
      <c r="V4615" s="10"/>
      <c r="W4615"/>
      <c r="X4615"/>
      <c r="Z4615" s="8"/>
      <c r="AA4615" s="8"/>
      <c r="AF4615" s="17"/>
      <c r="AG4615" s="17"/>
      <c r="AH4615" s="8"/>
    </row>
    <row r="4616" spans="13:34" x14ac:dyDescent="0.3">
      <c r="M4616" s="12"/>
      <c r="N4616"/>
      <c r="P4616" s="9"/>
      <c r="Q4616" s="9"/>
      <c r="U4616" s="8"/>
      <c r="V4616" s="10"/>
      <c r="W4616"/>
      <c r="X4616"/>
      <c r="Z4616" s="8"/>
      <c r="AA4616" s="8"/>
      <c r="AF4616" s="17"/>
      <c r="AG4616" s="17"/>
      <c r="AH4616" s="8"/>
    </row>
    <row r="4617" spans="13:34" x14ac:dyDescent="0.3">
      <c r="M4617" s="12"/>
      <c r="N4617"/>
      <c r="P4617" s="9"/>
      <c r="Q4617" s="9"/>
      <c r="U4617" s="8"/>
      <c r="V4617" s="10"/>
      <c r="W4617"/>
      <c r="X4617"/>
      <c r="Z4617" s="8"/>
      <c r="AA4617" s="8"/>
      <c r="AF4617" s="17"/>
      <c r="AG4617" s="17"/>
      <c r="AH4617" s="8"/>
    </row>
    <row r="4618" spans="13:34" x14ac:dyDescent="0.3">
      <c r="M4618" s="12"/>
      <c r="N4618"/>
      <c r="P4618" s="9"/>
      <c r="Q4618" s="9"/>
      <c r="U4618" s="8"/>
      <c r="V4618" s="10"/>
      <c r="W4618"/>
      <c r="X4618"/>
      <c r="Z4618" s="8"/>
      <c r="AA4618" s="8"/>
      <c r="AF4618" s="17"/>
      <c r="AG4618" s="17"/>
      <c r="AH4618" s="8"/>
    </row>
    <row r="4619" spans="13:34" x14ac:dyDescent="0.3">
      <c r="M4619" s="12"/>
      <c r="N4619"/>
      <c r="P4619" s="9"/>
      <c r="Q4619" s="9"/>
      <c r="U4619" s="8"/>
      <c r="V4619" s="10"/>
      <c r="W4619"/>
      <c r="X4619"/>
      <c r="Z4619" s="8"/>
      <c r="AA4619" s="8"/>
      <c r="AF4619" s="17"/>
      <c r="AG4619" s="17"/>
      <c r="AH4619" s="8"/>
    </row>
    <row r="4620" spans="13:34" x14ac:dyDescent="0.3">
      <c r="M4620" s="12"/>
      <c r="N4620"/>
      <c r="P4620" s="9"/>
      <c r="Q4620" s="9"/>
      <c r="U4620" s="8"/>
      <c r="V4620" s="10"/>
      <c r="W4620"/>
      <c r="X4620"/>
      <c r="Z4620" s="8"/>
      <c r="AA4620" s="8"/>
      <c r="AF4620" s="17"/>
      <c r="AG4620" s="17"/>
      <c r="AH4620" s="8"/>
    </row>
    <row r="4621" spans="13:34" x14ac:dyDescent="0.3">
      <c r="M4621" s="12"/>
      <c r="N4621"/>
      <c r="P4621" s="9"/>
      <c r="Q4621" s="9"/>
      <c r="U4621" s="8"/>
      <c r="V4621" s="10"/>
      <c r="W4621"/>
      <c r="X4621"/>
      <c r="Z4621" s="8"/>
      <c r="AA4621" s="8"/>
      <c r="AF4621" s="17"/>
      <c r="AG4621" s="17"/>
      <c r="AH4621" s="8"/>
    </row>
    <row r="4622" spans="13:34" x14ac:dyDescent="0.3">
      <c r="M4622" s="12"/>
      <c r="N4622"/>
      <c r="P4622" s="9"/>
      <c r="Q4622" s="9"/>
      <c r="U4622" s="8"/>
      <c r="V4622" s="10"/>
      <c r="W4622"/>
      <c r="X4622"/>
      <c r="Z4622" s="8"/>
      <c r="AA4622" s="8"/>
      <c r="AF4622" s="17"/>
      <c r="AG4622" s="17"/>
      <c r="AH4622" s="8"/>
    </row>
    <row r="4623" spans="13:34" x14ac:dyDescent="0.3">
      <c r="M4623" s="12"/>
      <c r="N4623"/>
      <c r="P4623" s="9"/>
      <c r="Q4623" s="9"/>
      <c r="U4623" s="8"/>
      <c r="V4623" s="10"/>
      <c r="W4623"/>
      <c r="X4623"/>
      <c r="Z4623" s="8"/>
      <c r="AA4623" s="8"/>
      <c r="AF4623" s="17"/>
      <c r="AG4623" s="17"/>
      <c r="AH4623" s="8"/>
    </row>
    <row r="4624" spans="13:34" x14ac:dyDescent="0.3">
      <c r="M4624" s="12"/>
      <c r="N4624"/>
      <c r="P4624" s="9"/>
      <c r="Q4624" s="9"/>
      <c r="U4624" s="8"/>
      <c r="V4624" s="10"/>
      <c r="W4624"/>
      <c r="X4624"/>
      <c r="Z4624" s="8"/>
      <c r="AA4624" s="8"/>
      <c r="AF4624" s="17"/>
      <c r="AG4624" s="17"/>
      <c r="AH4624" s="8"/>
    </row>
    <row r="4625" spans="13:34" x14ac:dyDescent="0.3">
      <c r="M4625" s="12"/>
      <c r="N4625"/>
      <c r="P4625" s="9"/>
      <c r="Q4625" s="9"/>
      <c r="U4625" s="8"/>
      <c r="V4625" s="10"/>
      <c r="W4625"/>
      <c r="X4625"/>
      <c r="Z4625" s="8"/>
      <c r="AA4625" s="8"/>
      <c r="AF4625" s="17"/>
      <c r="AG4625" s="17"/>
      <c r="AH4625" s="8"/>
    </row>
    <row r="4626" spans="13:34" x14ac:dyDescent="0.3">
      <c r="M4626" s="12"/>
      <c r="N4626"/>
      <c r="P4626" s="9"/>
      <c r="Q4626" s="9"/>
      <c r="U4626" s="8"/>
      <c r="V4626" s="10"/>
      <c r="W4626"/>
      <c r="X4626"/>
      <c r="Z4626" s="8"/>
      <c r="AA4626" s="8"/>
      <c r="AF4626" s="17"/>
      <c r="AG4626" s="17"/>
      <c r="AH4626" s="8"/>
    </row>
    <row r="4627" spans="13:34" x14ac:dyDescent="0.3">
      <c r="M4627" s="12"/>
      <c r="N4627"/>
      <c r="P4627" s="9"/>
      <c r="Q4627" s="9"/>
      <c r="U4627" s="8"/>
      <c r="V4627" s="10"/>
      <c r="W4627"/>
      <c r="X4627"/>
      <c r="Z4627" s="8"/>
      <c r="AA4627" s="8"/>
      <c r="AF4627" s="17"/>
      <c r="AG4627" s="17"/>
      <c r="AH4627" s="8"/>
    </row>
    <row r="4628" spans="13:34" x14ac:dyDescent="0.3">
      <c r="M4628" s="12"/>
      <c r="N4628"/>
      <c r="P4628" s="9"/>
      <c r="Q4628" s="9"/>
      <c r="U4628" s="8"/>
      <c r="V4628" s="10"/>
      <c r="W4628"/>
      <c r="X4628"/>
      <c r="Z4628" s="8"/>
      <c r="AA4628" s="8"/>
      <c r="AF4628" s="17"/>
      <c r="AG4628" s="17"/>
      <c r="AH4628" s="8"/>
    </row>
    <row r="4629" spans="13:34" x14ac:dyDescent="0.3">
      <c r="M4629" s="12"/>
      <c r="N4629"/>
      <c r="P4629" s="9"/>
      <c r="Q4629" s="9"/>
      <c r="U4629" s="8"/>
      <c r="V4629" s="10"/>
      <c r="W4629"/>
      <c r="X4629"/>
      <c r="Z4629" s="8"/>
      <c r="AA4629" s="8"/>
      <c r="AF4629" s="17"/>
      <c r="AG4629" s="17"/>
      <c r="AH4629" s="8"/>
    </row>
    <row r="4630" spans="13:34" x14ac:dyDescent="0.3">
      <c r="M4630" s="12"/>
      <c r="N4630"/>
      <c r="P4630" s="9"/>
      <c r="Q4630" s="9"/>
      <c r="U4630" s="8"/>
      <c r="V4630" s="10"/>
      <c r="W4630"/>
      <c r="X4630"/>
      <c r="Z4630" s="8"/>
      <c r="AA4630" s="8"/>
      <c r="AF4630" s="17"/>
      <c r="AG4630" s="17"/>
      <c r="AH4630" s="8"/>
    </row>
    <row r="4631" spans="13:34" x14ac:dyDescent="0.3">
      <c r="M4631" s="12"/>
      <c r="N4631"/>
      <c r="P4631" s="9"/>
      <c r="Q4631" s="9"/>
      <c r="U4631" s="8"/>
      <c r="V4631" s="10"/>
      <c r="W4631"/>
      <c r="X4631"/>
      <c r="Z4631" s="8"/>
      <c r="AA4631" s="8"/>
      <c r="AF4631" s="17"/>
      <c r="AG4631" s="17"/>
      <c r="AH4631" s="8"/>
    </row>
    <row r="4632" spans="13:34" x14ac:dyDescent="0.3">
      <c r="M4632" s="12"/>
      <c r="N4632"/>
      <c r="P4632" s="9"/>
      <c r="Q4632" s="9"/>
      <c r="U4632" s="8"/>
      <c r="V4632" s="10"/>
      <c r="W4632"/>
      <c r="X4632"/>
      <c r="Z4632" s="8"/>
      <c r="AA4632" s="8"/>
      <c r="AF4632" s="17"/>
      <c r="AG4632" s="17"/>
      <c r="AH4632" s="8"/>
    </row>
    <row r="4633" spans="13:34" x14ac:dyDescent="0.3">
      <c r="M4633" s="12"/>
      <c r="N4633"/>
      <c r="P4633" s="9"/>
      <c r="Q4633" s="9"/>
      <c r="U4633" s="8"/>
      <c r="V4633" s="10"/>
      <c r="W4633"/>
      <c r="X4633"/>
      <c r="Z4633" s="8"/>
      <c r="AA4633" s="8"/>
      <c r="AF4633" s="17"/>
      <c r="AG4633" s="17"/>
      <c r="AH4633" s="8"/>
    </row>
    <row r="4634" spans="13:34" x14ac:dyDescent="0.3">
      <c r="M4634" s="12"/>
      <c r="N4634"/>
      <c r="P4634" s="9"/>
      <c r="Q4634" s="9"/>
      <c r="U4634" s="8"/>
      <c r="V4634" s="10"/>
      <c r="W4634"/>
      <c r="X4634"/>
      <c r="Z4634" s="8"/>
      <c r="AA4634" s="8"/>
      <c r="AF4634" s="17"/>
      <c r="AG4634" s="17"/>
      <c r="AH4634" s="8"/>
    </row>
    <row r="4635" spans="13:34" x14ac:dyDescent="0.3">
      <c r="M4635" s="12"/>
      <c r="N4635"/>
      <c r="P4635" s="9"/>
      <c r="Q4635" s="9"/>
      <c r="U4635" s="8"/>
      <c r="V4635" s="10"/>
      <c r="W4635"/>
      <c r="X4635"/>
      <c r="Z4635" s="8"/>
      <c r="AA4635" s="8"/>
      <c r="AF4635" s="17"/>
      <c r="AG4635" s="17"/>
      <c r="AH4635" s="8"/>
    </row>
    <row r="4636" spans="13:34" x14ac:dyDescent="0.3">
      <c r="M4636" s="12"/>
      <c r="N4636"/>
      <c r="P4636" s="9"/>
      <c r="Q4636" s="9"/>
      <c r="U4636" s="8"/>
      <c r="V4636" s="10"/>
      <c r="W4636"/>
      <c r="X4636"/>
      <c r="Z4636" s="8"/>
      <c r="AA4636" s="8"/>
      <c r="AF4636" s="17"/>
      <c r="AG4636" s="17"/>
      <c r="AH4636" s="8"/>
    </row>
    <row r="4637" spans="13:34" x14ac:dyDescent="0.3">
      <c r="M4637" s="12"/>
      <c r="N4637"/>
      <c r="P4637" s="9"/>
      <c r="Q4637" s="9"/>
      <c r="U4637" s="8"/>
      <c r="V4637" s="10"/>
      <c r="W4637"/>
      <c r="X4637"/>
      <c r="Z4637" s="8"/>
      <c r="AA4637" s="8"/>
      <c r="AF4637" s="17"/>
      <c r="AG4637" s="17"/>
      <c r="AH4637" s="8"/>
    </row>
    <row r="4638" spans="13:34" x14ac:dyDescent="0.3">
      <c r="M4638" s="12"/>
      <c r="N4638"/>
      <c r="P4638" s="9"/>
      <c r="Q4638" s="9"/>
      <c r="U4638" s="8"/>
      <c r="V4638" s="10"/>
      <c r="W4638"/>
      <c r="X4638"/>
      <c r="Z4638" s="8"/>
      <c r="AA4638" s="8"/>
      <c r="AF4638" s="17"/>
      <c r="AG4638" s="17"/>
      <c r="AH4638" s="8"/>
    </row>
    <row r="4639" spans="13:34" x14ac:dyDescent="0.3">
      <c r="M4639" s="12"/>
      <c r="N4639"/>
      <c r="P4639" s="9"/>
      <c r="Q4639" s="9"/>
      <c r="U4639" s="8"/>
      <c r="V4639" s="10"/>
      <c r="W4639"/>
      <c r="X4639"/>
      <c r="Z4639" s="8"/>
      <c r="AA4639" s="8"/>
      <c r="AF4639" s="17"/>
      <c r="AG4639" s="17"/>
      <c r="AH4639" s="8"/>
    </row>
    <row r="4640" spans="13:34" x14ac:dyDescent="0.3">
      <c r="M4640" s="12"/>
      <c r="N4640"/>
      <c r="P4640" s="9"/>
      <c r="Q4640" s="9"/>
      <c r="U4640" s="8"/>
      <c r="V4640" s="10"/>
      <c r="W4640"/>
      <c r="X4640"/>
      <c r="Z4640" s="8"/>
      <c r="AA4640" s="8"/>
      <c r="AF4640" s="17"/>
      <c r="AG4640" s="17"/>
      <c r="AH4640" s="8"/>
    </row>
    <row r="4641" spans="13:34" x14ac:dyDescent="0.3">
      <c r="M4641" s="12"/>
      <c r="N4641"/>
      <c r="P4641" s="9"/>
      <c r="Q4641" s="9"/>
      <c r="U4641" s="8"/>
      <c r="V4641" s="10"/>
      <c r="W4641"/>
      <c r="X4641"/>
      <c r="Z4641" s="8"/>
      <c r="AA4641" s="8"/>
      <c r="AF4641" s="17"/>
      <c r="AG4641" s="17"/>
      <c r="AH4641" s="8"/>
    </row>
    <row r="4642" spans="13:34" x14ac:dyDescent="0.3">
      <c r="M4642" s="12"/>
      <c r="N4642"/>
      <c r="P4642" s="9"/>
      <c r="Q4642" s="9"/>
      <c r="U4642" s="8"/>
      <c r="V4642" s="10"/>
      <c r="W4642"/>
      <c r="X4642"/>
      <c r="Z4642" s="8"/>
      <c r="AA4642" s="8"/>
      <c r="AF4642" s="17"/>
      <c r="AG4642" s="17"/>
      <c r="AH4642" s="8"/>
    </row>
    <row r="4643" spans="13:34" x14ac:dyDescent="0.3">
      <c r="M4643" s="12"/>
      <c r="N4643"/>
      <c r="P4643" s="9"/>
      <c r="Q4643" s="9"/>
      <c r="U4643" s="8"/>
      <c r="V4643" s="10"/>
      <c r="W4643"/>
      <c r="X4643"/>
      <c r="Z4643" s="8"/>
      <c r="AA4643" s="8"/>
      <c r="AF4643" s="17"/>
      <c r="AG4643" s="17"/>
      <c r="AH4643" s="8"/>
    </row>
    <row r="4644" spans="13:34" x14ac:dyDescent="0.3">
      <c r="M4644" s="12"/>
      <c r="N4644"/>
      <c r="P4644" s="9"/>
      <c r="Q4644" s="9"/>
      <c r="U4644" s="8"/>
      <c r="V4644" s="10"/>
      <c r="W4644"/>
      <c r="X4644"/>
      <c r="Z4644" s="8"/>
      <c r="AA4644" s="8"/>
      <c r="AF4644" s="17"/>
      <c r="AG4644" s="17"/>
      <c r="AH4644" s="8"/>
    </row>
    <row r="4645" spans="13:34" x14ac:dyDescent="0.3">
      <c r="M4645" s="12"/>
      <c r="N4645"/>
      <c r="P4645" s="9"/>
      <c r="Q4645" s="9"/>
      <c r="U4645" s="8"/>
      <c r="V4645" s="10"/>
      <c r="W4645"/>
      <c r="X4645"/>
      <c r="Z4645" s="8"/>
      <c r="AA4645" s="8"/>
      <c r="AF4645" s="17"/>
      <c r="AG4645" s="17"/>
      <c r="AH4645" s="8"/>
    </row>
    <row r="4646" spans="13:34" x14ac:dyDescent="0.3">
      <c r="M4646" s="12"/>
      <c r="N4646"/>
      <c r="P4646" s="9"/>
      <c r="Q4646" s="9"/>
      <c r="U4646" s="8"/>
      <c r="V4646" s="10"/>
      <c r="W4646"/>
      <c r="X4646"/>
      <c r="Z4646" s="8"/>
      <c r="AA4646" s="8"/>
      <c r="AF4646" s="17"/>
      <c r="AG4646" s="17"/>
      <c r="AH4646" s="8"/>
    </row>
    <row r="4647" spans="13:34" x14ac:dyDescent="0.3">
      <c r="M4647" s="12"/>
      <c r="N4647"/>
      <c r="P4647" s="9"/>
      <c r="Q4647" s="9"/>
      <c r="U4647" s="8"/>
      <c r="V4647" s="10"/>
      <c r="W4647"/>
      <c r="X4647"/>
      <c r="Z4647" s="8"/>
      <c r="AA4647" s="8"/>
      <c r="AF4647" s="17"/>
      <c r="AG4647" s="17"/>
      <c r="AH4647" s="8"/>
    </row>
    <row r="4648" spans="13:34" x14ac:dyDescent="0.3">
      <c r="M4648" s="12"/>
      <c r="N4648"/>
      <c r="P4648" s="9"/>
      <c r="Q4648" s="9"/>
      <c r="U4648" s="8"/>
      <c r="V4648" s="10"/>
      <c r="W4648"/>
      <c r="X4648"/>
      <c r="Z4648" s="8"/>
      <c r="AA4648" s="8"/>
      <c r="AF4648" s="17"/>
      <c r="AG4648" s="17"/>
      <c r="AH4648" s="8"/>
    </row>
    <row r="4649" spans="13:34" x14ac:dyDescent="0.3">
      <c r="M4649" s="12"/>
      <c r="N4649"/>
      <c r="P4649" s="9"/>
      <c r="Q4649" s="9"/>
      <c r="U4649" s="8"/>
      <c r="V4649" s="10"/>
      <c r="W4649"/>
      <c r="X4649"/>
      <c r="Z4649" s="8"/>
      <c r="AA4649" s="8"/>
      <c r="AF4649" s="17"/>
      <c r="AG4649" s="17"/>
      <c r="AH4649" s="8"/>
    </row>
    <row r="4650" spans="13:34" x14ac:dyDescent="0.3">
      <c r="M4650" s="12"/>
      <c r="N4650"/>
      <c r="P4650" s="9"/>
      <c r="Q4650" s="9"/>
      <c r="U4650" s="8"/>
      <c r="V4650" s="10"/>
      <c r="W4650"/>
      <c r="X4650"/>
      <c r="Z4650" s="8"/>
      <c r="AA4650" s="8"/>
      <c r="AF4650" s="17"/>
      <c r="AG4650" s="17"/>
      <c r="AH4650" s="8"/>
    </row>
    <row r="4651" spans="13:34" x14ac:dyDescent="0.3">
      <c r="M4651" s="12"/>
      <c r="N4651"/>
      <c r="P4651" s="9"/>
      <c r="Q4651" s="9"/>
      <c r="U4651" s="8"/>
      <c r="V4651" s="10"/>
      <c r="W4651"/>
      <c r="X4651"/>
      <c r="Z4651" s="8"/>
      <c r="AA4651" s="8"/>
      <c r="AF4651" s="17"/>
      <c r="AG4651" s="17"/>
      <c r="AH4651" s="8"/>
    </row>
    <row r="4652" spans="13:34" x14ac:dyDescent="0.3">
      <c r="M4652" s="12"/>
      <c r="N4652"/>
      <c r="P4652" s="9"/>
      <c r="Q4652" s="9"/>
      <c r="U4652" s="8"/>
      <c r="V4652" s="10"/>
      <c r="W4652"/>
      <c r="X4652"/>
      <c r="Z4652" s="8"/>
      <c r="AA4652" s="8"/>
      <c r="AF4652" s="17"/>
      <c r="AG4652" s="17"/>
      <c r="AH4652" s="8"/>
    </row>
    <row r="4653" spans="13:34" x14ac:dyDescent="0.3">
      <c r="M4653" s="12"/>
      <c r="N4653"/>
      <c r="P4653" s="9"/>
      <c r="Q4653" s="9"/>
      <c r="U4653" s="8"/>
      <c r="V4653" s="10"/>
      <c r="W4653"/>
      <c r="X4653"/>
      <c r="Z4653" s="8"/>
      <c r="AA4653" s="8"/>
      <c r="AF4653" s="17"/>
      <c r="AG4653" s="17"/>
      <c r="AH4653" s="8"/>
    </row>
    <row r="4654" spans="13:34" x14ac:dyDescent="0.3">
      <c r="M4654" s="12"/>
      <c r="N4654"/>
      <c r="P4654" s="9"/>
      <c r="Q4654" s="9"/>
      <c r="U4654" s="8"/>
      <c r="V4654" s="10"/>
      <c r="W4654"/>
      <c r="X4654"/>
      <c r="Z4654" s="8"/>
      <c r="AA4654" s="8"/>
      <c r="AF4654" s="17"/>
      <c r="AG4654" s="17"/>
      <c r="AH4654" s="8"/>
    </row>
    <row r="4655" spans="13:34" x14ac:dyDescent="0.3">
      <c r="M4655" s="12"/>
      <c r="N4655"/>
      <c r="P4655" s="9"/>
      <c r="Q4655" s="9"/>
      <c r="U4655" s="8"/>
      <c r="V4655" s="10"/>
      <c r="W4655"/>
      <c r="X4655"/>
      <c r="Z4655" s="8"/>
      <c r="AA4655" s="8"/>
      <c r="AF4655" s="17"/>
      <c r="AG4655" s="17"/>
      <c r="AH4655" s="8"/>
    </row>
    <row r="4656" spans="13:34" x14ac:dyDescent="0.3">
      <c r="M4656" s="12"/>
      <c r="N4656"/>
      <c r="P4656" s="9"/>
      <c r="Q4656" s="9"/>
      <c r="U4656" s="8"/>
      <c r="V4656" s="10"/>
      <c r="W4656"/>
      <c r="X4656"/>
      <c r="Z4656" s="8"/>
      <c r="AA4656" s="8"/>
      <c r="AF4656" s="17"/>
      <c r="AG4656" s="17"/>
      <c r="AH4656" s="8"/>
    </row>
    <row r="4657" spans="13:34" x14ac:dyDescent="0.3">
      <c r="M4657" s="12"/>
      <c r="N4657"/>
      <c r="P4657" s="9"/>
      <c r="Q4657" s="9"/>
      <c r="U4657" s="8"/>
      <c r="V4657" s="10"/>
      <c r="W4657"/>
      <c r="X4657"/>
      <c r="Z4657" s="8"/>
      <c r="AA4657" s="8"/>
      <c r="AF4657" s="17"/>
      <c r="AG4657" s="17"/>
      <c r="AH4657" s="8"/>
    </row>
    <row r="4658" spans="13:34" x14ac:dyDescent="0.3">
      <c r="M4658" s="12"/>
      <c r="N4658"/>
      <c r="P4658" s="9"/>
      <c r="Q4658" s="9"/>
      <c r="U4658" s="8"/>
      <c r="V4658" s="10"/>
      <c r="W4658"/>
      <c r="X4658"/>
      <c r="Z4658" s="8"/>
      <c r="AA4658" s="8"/>
      <c r="AF4658" s="17"/>
      <c r="AG4658" s="17"/>
      <c r="AH4658" s="8"/>
    </row>
    <row r="4659" spans="13:34" x14ac:dyDescent="0.3">
      <c r="M4659" s="12"/>
      <c r="N4659"/>
      <c r="P4659" s="9"/>
      <c r="Q4659" s="9"/>
      <c r="U4659" s="8"/>
      <c r="V4659" s="10"/>
      <c r="W4659"/>
      <c r="X4659"/>
      <c r="Z4659" s="8"/>
      <c r="AA4659" s="8"/>
      <c r="AF4659" s="17"/>
      <c r="AG4659" s="17"/>
      <c r="AH4659" s="8"/>
    </row>
    <row r="4660" spans="13:34" x14ac:dyDescent="0.3">
      <c r="M4660" s="12"/>
      <c r="N4660"/>
      <c r="P4660" s="9"/>
      <c r="Q4660" s="9"/>
      <c r="U4660" s="8"/>
      <c r="V4660" s="10"/>
      <c r="W4660"/>
      <c r="X4660"/>
      <c r="Z4660" s="8"/>
      <c r="AA4660" s="8"/>
      <c r="AF4660" s="17"/>
      <c r="AG4660" s="17"/>
      <c r="AH4660" s="8"/>
    </row>
    <row r="4661" spans="13:34" x14ac:dyDescent="0.3">
      <c r="M4661" s="12"/>
      <c r="N4661"/>
      <c r="P4661" s="9"/>
      <c r="Q4661" s="9"/>
      <c r="U4661" s="8"/>
      <c r="V4661" s="10"/>
      <c r="W4661"/>
      <c r="X4661"/>
      <c r="Z4661" s="8"/>
      <c r="AA4661" s="8"/>
      <c r="AF4661" s="17"/>
      <c r="AG4661" s="17"/>
      <c r="AH4661" s="8"/>
    </row>
    <row r="4662" spans="13:34" x14ac:dyDescent="0.3">
      <c r="M4662" s="12"/>
      <c r="N4662"/>
      <c r="P4662" s="9"/>
      <c r="Q4662" s="9"/>
      <c r="U4662" s="8"/>
      <c r="V4662" s="10"/>
      <c r="W4662"/>
      <c r="X4662"/>
      <c r="Z4662" s="8"/>
      <c r="AA4662" s="8"/>
      <c r="AF4662" s="17"/>
      <c r="AG4662" s="17"/>
      <c r="AH4662" s="8"/>
    </row>
    <row r="4663" spans="13:34" x14ac:dyDescent="0.3">
      <c r="M4663" s="12"/>
      <c r="N4663"/>
      <c r="P4663" s="9"/>
      <c r="Q4663" s="9"/>
      <c r="U4663" s="8"/>
      <c r="V4663" s="10"/>
      <c r="W4663"/>
      <c r="X4663"/>
      <c r="Z4663" s="8"/>
      <c r="AA4663" s="8"/>
      <c r="AF4663" s="17"/>
      <c r="AG4663" s="17"/>
      <c r="AH4663" s="8"/>
    </row>
    <row r="4664" spans="13:34" x14ac:dyDescent="0.3">
      <c r="M4664" s="12"/>
      <c r="N4664"/>
      <c r="P4664" s="9"/>
      <c r="Q4664" s="9"/>
      <c r="U4664" s="8"/>
      <c r="V4664" s="10"/>
      <c r="W4664"/>
      <c r="X4664"/>
      <c r="Z4664" s="8"/>
      <c r="AA4664" s="8"/>
      <c r="AF4664" s="17"/>
      <c r="AG4664" s="17"/>
      <c r="AH4664" s="8"/>
    </row>
    <row r="4665" spans="13:34" x14ac:dyDescent="0.3">
      <c r="M4665" s="12"/>
      <c r="N4665"/>
      <c r="P4665" s="9"/>
      <c r="Q4665" s="9"/>
      <c r="U4665" s="8"/>
      <c r="V4665" s="10"/>
      <c r="W4665"/>
      <c r="X4665"/>
      <c r="Z4665" s="8"/>
      <c r="AA4665" s="8"/>
      <c r="AF4665" s="17"/>
      <c r="AG4665" s="17"/>
      <c r="AH4665" s="8"/>
    </row>
    <row r="4666" spans="13:34" x14ac:dyDescent="0.3">
      <c r="M4666" s="12"/>
      <c r="N4666"/>
      <c r="P4666" s="9"/>
      <c r="Q4666" s="9"/>
      <c r="U4666" s="8"/>
      <c r="V4666" s="10"/>
      <c r="W4666"/>
      <c r="X4666"/>
      <c r="Z4666" s="8"/>
      <c r="AA4666" s="8"/>
      <c r="AF4666" s="17"/>
      <c r="AG4666" s="17"/>
      <c r="AH4666" s="8"/>
    </row>
    <row r="4667" spans="13:34" x14ac:dyDescent="0.3">
      <c r="M4667" s="12"/>
      <c r="N4667"/>
      <c r="P4667" s="9"/>
      <c r="Q4667" s="9"/>
      <c r="U4667" s="8"/>
      <c r="V4667" s="10"/>
      <c r="W4667"/>
      <c r="X4667"/>
      <c r="Z4667" s="8"/>
      <c r="AA4667" s="8"/>
      <c r="AF4667" s="17"/>
      <c r="AG4667" s="17"/>
      <c r="AH4667" s="8"/>
    </row>
    <row r="4668" spans="13:34" x14ac:dyDescent="0.3">
      <c r="M4668" s="12"/>
      <c r="N4668"/>
      <c r="P4668" s="9"/>
      <c r="Q4668" s="9"/>
      <c r="U4668" s="8"/>
      <c r="V4668" s="10"/>
      <c r="W4668"/>
      <c r="X4668"/>
      <c r="Z4668" s="8"/>
      <c r="AA4668" s="8"/>
      <c r="AF4668" s="17"/>
      <c r="AG4668" s="17"/>
      <c r="AH4668" s="8"/>
    </row>
    <row r="4669" spans="13:34" x14ac:dyDescent="0.3">
      <c r="M4669" s="12"/>
      <c r="N4669"/>
      <c r="P4669" s="9"/>
      <c r="Q4669" s="9"/>
      <c r="U4669" s="8"/>
      <c r="V4669" s="10"/>
      <c r="W4669"/>
      <c r="X4669"/>
      <c r="Z4669" s="8"/>
      <c r="AA4669" s="8"/>
      <c r="AF4669" s="17"/>
      <c r="AG4669" s="17"/>
      <c r="AH4669" s="8"/>
    </row>
    <row r="4670" spans="13:34" x14ac:dyDescent="0.3">
      <c r="M4670" s="12"/>
      <c r="N4670"/>
      <c r="P4670" s="9"/>
      <c r="Q4670" s="9"/>
      <c r="U4670" s="8"/>
      <c r="V4670" s="10"/>
      <c r="W4670"/>
      <c r="X4670"/>
      <c r="Z4670" s="8"/>
      <c r="AA4670" s="8"/>
      <c r="AF4670" s="17"/>
      <c r="AG4670" s="17"/>
      <c r="AH4670" s="8"/>
    </row>
    <row r="4671" spans="13:34" x14ac:dyDescent="0.3">
      <c r="M4671" s="12"/>
      <c r="N4671"/>
      <c r="P4671" s="9"/>
      <c r="Q4671" s="9"/>
      <c r="U4671" s="8"/>
      <c r="V4671" s="10"/>
      <c r="W4671"/>
      <c r="X4671"/>
      <c r="Z4671" s="8"/>
      <c r="AA4671" s="8"/>
      <c r="AF4671" s="17"/>
      <c r="AG4671" s="17"/>
      <c r="AH4671" s="8"/>
    </row>
    <row r="4672" spans="13:34" x14ac:dyDescent="0.3">
      <c r="M4672" s="12"/>
      <c r="N4672"/>
      <c r="P4672" s="9"/>
      <c r="Q4672" s="9"/>
      <c r="U4672" s="8"/>
      <c r="V4672" s="10"/>
      <c r="W4672"/>
      <c r="X4672"/>
      <c r="Z4672" s="8"/>
      <c r="AA4672" s="8"/>
      <c r="AF4672" s="17"/>
      <c r="AG4672" s="17"/>
      <c r="AH4672" s="8"/>
    </row>
    <row r="4673" spans="13:34" x14ac:dyDescent="0.3">
      <c r="M4673" s="12"/>
      <c r="N4673"/>
      <c r="P4673" s="9"/>
      <c r="Q4673" s="9"/>
      <c r="U4673" s="8"/>
      <c r="V4673" s="10"/>
      <c r="W4673"/>
      <c r="X4673"/>
      <c r="Z4673" s="8"/>
      <c r="AA4673" s="8"/>
      <c r="AF4673" s="17"/>
      <c r="AG4673" s="17"/>
      <c r="AH4673" s="8"/>
    </row>
    <row r="4674" spans="13:34" x14ac:dyDescent="0.3">
      <c r="M4674" s="12"/>
      <c r="N4674"/>
      <c r="P4674" s="9"/>
      <c r="Q4674" s="9"/>
      <c r="U4674" s="8"/>
      <c r="V4674" s="10"/>
      <c r="W4674"/>
      <c r="X4674"/>
      <c r="Z4674" s="8"/>
      <c r="AA4674" s="8"/>
      <c r="AF4674" s="17"/>
      <c r="AG4674" s="17"/>
      <c r="AH4674" s="8"/>
    </row>
    <row r="4675" spans="13:34" x14ac:dyDescent="0.3">
      <c r="M4675" s="12"/>
      <c r="N4675"/>
      <c r="P4675" s="9"/>
      <c r="Q4675" s="9"/>
      <c r="U4675" s="8"/>
      <c r="V4675" s="10"/>
      <c r="W4675"/>
      <c r="X4675"/>
      <c r="Z4675" s="8"/>
      <c r="AA4675" s="8"/>
      <c r="AF4675" s="17"/>
      <c r="AG4675" s="17"/>
      <c r="AH4675" s="8"/>
    </row>
    <row r="4676" spans="13:34" x14ac:dyDescent="0.3">
      <c r="M4676" s="12"/>
      <c r="N4676"/>
      <c r="P4676" s="9"/>
      <c r="Q4676" s="9"/>
      <c r="U4676" s="8"/>
      <c r="V4676" s="10"/>
      <c r="W4676"/>
      <c r="X4676"/>
      <c r="Z4676" s="8"/>
      <c r="AA4676" s="8"/>
      <c r="AF4676" s="17"/>
      <c r="AG4676" s="17"/>
      <c r="AH4676" s="8"/>
    </row>
    <row r="4677" spans="13:34" x14ac:dyDescent="0.3">
      <c r="M4677" s="12"/>
      <c r="N4677"/>
      <c r="P4677" s="9"/>
      <c r="Q4677" s="9"/>
      <c r="U4677" s="8"/>
      <c r="V4677" s="10"/>
      <c r="W4677"/>
      <c r="X4677"/>
      <c r="Z4677" s="8"/>
      <c r="AA4677" s="8"/>
      <c r="AF4677" s="17"/>
      <c r="AG4677" s="17"/>
      <c r="AH4677" s="8"/>
    </row>
    <row r="4678" spans="13:34" x14ac:dyDescent="0.3">
      <c r="M4678" s="12"/>
      <c r="N4678"/>
      <c r="P4678" s="9"/>
      <c r="Q4678" s="9"/>
      <c r="U4678" s="8"/>
      <c r="V4678" s="10"/>
      <c r="W4678"/>
      <c r="X4678"/>
      <c r="Z4678" s="8"/>
      <c r="AA4678" s="8"/>
      <c r="AF4678" s="17"/>
      <c r="AG4678" s="17"/>
      <c r="AH4678" s="8"/>
    </row>
    <row r="4679" spans="13:34" x14ac:dyDescent="0.3">
      <c r="M4679" s="12"/>
      <c r="N4679"/>
      <c r="P4679" s="9"/>
      <c r="Q4679" s="9"/>
      <c r="U4679" s="8"/>
      <c r="V4679" s="10"/>
      <c r="W4679"/>
      <c r="X4679"/>
      <c r="Z4679" s="8"/>
      <c r="AA4679" s="8"/>
      <c r="AF4679" s="17"/>
      <c r="AG4679" s="17"/>
      <c r="AH4679" s="8"/>
    </row>
    <row r="4680" spans="13:34" x14ac:dyDescent="0.3">
      <c r="M4680" s="12"/>
      <c r="N4680"/>
      <c r="P4680" s="9"/>
      <c r="Q4680" s="9"/>
      <c r="U4680" s="8"/>
      <c r="V4680" s="10"/>
      <c r="W4680"/>
      <c r="X4680"/>
      <c r="Z4680" s="8"/>
      <c r="AA4680" s="8"/>
      <c r="AF4680" s="17"/>
      <c r="AG4680" s="17"/>
      <c r="AH4680" s="8"/>
    </row>
    <row r="4681" spans="13:34" x14ac:dyDescent="0.3">
      <c r="M4681" s="12"/>
      <c r="N4681"/>
      <c r="P4681" s="9"/>
      <c r="Q4681" s="9"/>
      <c r="U4681" s="8"/>
      <c r="V4681" s="10"/>
      <c r="W4681"/>
      <c r="X4681"/>
      <c r="Z4681" s="8"/>
      <c r="AA4681" s="8"/>
      <c r="AF4681" s="17"/>
      <c r="AG4681" s="17"/>
      <c r="AH4681" s="8"/>
    </row>
    <row r="4682" spans="13:34" x14ac:dyDescent="0.3">
      <c r="M4682" s="12"/>
      <c r="N4682"/>
      <c r="P4682" s="9"/>
      <c r="Q4682" s="9"/>
      <c r="U4682" s="8"/>
      <c r="V4682" s="10"/>
      <c r="W4682"/>
      <c r="X4682"/>
      <c r="Z4682" s="8"/>
      <c r="AA4682" s="8"/>
      <c r="AF4682" s="17"/>
      <c r="AG4682" s="17"/>
      <c r="AH4682" s="8"/>
    </row>
    <row r="4683" spans="13:34" x14ac:dyDescent="0.3">
      <c r="M4683" s="12"/>
      <c r="N4683"/>
      <c r="P4683" s="9"/>
      <c r="Q4683" s="9"/>
      <c r="U4683" s="8"/>
      <c r="V4683" s="10"/>
      <c r="W4683"/>
      <c r="X4683"/>
      <c r="Z4683" s="8"/>
      <c r="AA4683" s="8"/>
      <c r="AF4683" s="17"/>
      <c r="AG4683" s="17"/>
      <c r="AH4683" s="8"/>
    </row>
    <row r="4684" spans="13:34" x14ac:dyDescent="0.3">
      <c r="M4684" s="12"/>
      <c r="N4684"/>
      <c r="P4684" s="9"/>
      <c r="Q4684" s="9"/>
      <c r="U4684" s="8"/>
      <c r="V4684" s="10"/>
      <c r="W4684"/>
      <c r="X4684"/>
      <c r="Z4684" s="8"/>
      <c r="AA4684" s="8"/>
      <c r="AF4684" s="17"/>
      <c r="AG4684" s="17"/>
      <c r="AH4684" s="8"/>
    </row>
    <row r="4685" spans="13:34" x14ac:dyDescent="0.3">
      <c r="M4685" s="12"/>
      <c r="N4685"/>
      <c r="P4685" s="9"/>
      <c r="Q4685" s="9"/>
      <c r="U4685" s="8"/>
      <c r="V4685" s="10"/>
      <c r="W4685"/>
      <c r="X4685"/>
      <c r="Z4685" s="8"/>
      <c r="AA4685" s="8"/>
      <c r="AF4685" s="17"/>
      <c r="AG4685" s="17"/>
      <c r="AH4685" s="8"/>
    </row>
    <row r="4686" spans="13:34" x14ac:dyDescent="0.3">
      <c r="M4686" s="12"/>
      <c r="N4686"/>
      <c r="P4686" s="9"/>
      <c r="Q4686" s="9"/>
      <c r="U4686" s="8"/>
      <c r="V4686" s="10"/>
      <c r="W4686"/>
      <c r="X4686"/>
      <c r="Z4686" s="8"/>
      <c r="AA4686" s="8"/>
      <c r="AF4686" s="17"/>
      <c r="AG4686" s="17"/>
      <c r="AH4686" s="8"/>
    </row>
    <row r="4687" spans="13:34" x14ac:dyDescent="0.3">
      <c r="M4687" s="12"/>
      <c r="N4687"/>
      <c r="P4687" s="9"/>
      <c r="Q4687" s="9"/>
      <c r="U4687" s="8"/>
      <c r="V4687" s="10"/>
      <c r="W4687"/>
      <c r="X4687"/>
      <c r="Z4687" s="8"/>
      <c r="AA4687" s="8"/>
      <c r="AF4687" s="17"/>
      <c r="AG4687" s="17"/>
      <c r="AH4687" s="8"/>
    </row>
    <row r="4688" spans="13:34" x14ac:dyDescent="0.3">
      <c r="M4688" s="12"/>
      <c r="N4688"/>
      <c r="P4688" s="9"/>
      <c r="Q4688" s="9"/>
      <c r="U4688" s="8"/>
      <c r="V4688" s="10"/>
      <c r="W4688"/>
      <c r="X4688"/>
      <c r="Z4688" s="8"/>
      <c r="AA4688" s="8"/>
      <c r="AF4688" s="17"/>
      <c r="AG4688" s="17"/>
      <c r="AH4688" s="8"/>
    </row>
    <row r="4689" spans="13:34" x14ac:dyDescent="0.3">
      <c r="M4689" s="12"/>
      <c r="N4689"/>
      <c r="P4689" s="9"/>
      <c r="Q4689" s="9"/>
      <c r="U4689" s="8"/>
      <c r="V4689" s="10"/>
      <c r="W4689"/>
      <c r="X4689"/>
      <c r="Z4689" s="8"/>
      <c r="AA4689" s="8"/>
      <c r="AF4689" s="17"/>
      <c r="AG4689" s="17"/>
      <c r="AH4689" s="8"/>
    </row>
    <row r="4690" spans="13:34" x14ac:dyDescent="0.3">
      <c r="M4690" s="12"/>
      <c r="N4690"/>
      <c r="P4690" s="9"/>
      <c r="Q4690" s="9"/>
      <c r="U4690" s="8"/>
      <c r="V4690" s="10"/>
      <c r="W4690"/>
      <c r="X4690"/>
      <c r="Z4690" s="8"/>
      <c r="AA4690" s="8"/>
      <c r="AF4690" s="17"/>
      <c r="AG4690" s="17"/>
      <c r="AH4690" s="8"/>
    </row>
    <row r="4691" spans="13:34" x14ac:dyDescent="0.3">
      <c r="M4691" s="12"/>
      <c r="N4691"/>
      <c r="P4691" s="9"/>
      <c r="Q4691" s="9"/>
      <c r="U4691" s="8"/>
      <c r="V4691" s="10"/>
      <c r="W4691"/>
      <c r="X4691"/>
      <c r="Z4691" s="8"/>
      <c r="AA4691" s="8"/>
      <c r="AF4691" s="17"/>
      <c r="AG4691" s="17"/>
      <c r="AH4691" s="8"/>
    </row>
    <row r="4692" spans="13:34" x14ac:dyDescent="0.3">
      <c r="M4692" s="12"/>
      <c r="N4692"/>
      <c r="P4692" s="9"/>
      <c r="Q4692" s="9"/>
      <c r="U4692" s="8"/>
      <c r="V4692" s="10"/>
      <c r="W4692"/>
      <c r="X4692"/>
      <c r="Z4692" s="8"/>
      <c r="AA4692" s="8"/>
      <c r="AF4692" s="17"/>
      <c r="AG4692" s="17"/>
      <c r="AH4692" s="8"/>
    </row>
    <row r="4693" spans="13:34" x14ac:dyDescent="0.3">
      <c r="M4693" s="12"/>
      <c r="N4693"/>
      <c r="P4693" s="9"/>
      <c r="Q4693" s="9"/>
      <c r="U4693" s="8"/>
      <c r="V4693" s="10"/>
      <c r="W4693"/>
      <c r="X4693"/>
      <c r="Z4693" s="8"/>
      <c r="AA4693" s="8"/>
      <c r="AF4693" s="17"/>
      <c r="AG4693" s="17"/>
      <c r="AH4693" s="8"/>
    </row>
    <row r="4694" spans="13:34" x14ac:dyDescent="0.3">
      <c r="M4694" s="12"/>
      <c r="N4694"/>
      <c r="P4694" s="9"/>
      <c r="Q4694" s="9"/>
      <c r="U4694" s="8"/>
      <c r="V4694" s="10"/>
      <c r="W4694"/>
      <c r="X4694"/>
      <c r="Z4694" s="8"/>
      <c r="AA4694" s="8"/>
      <c r="AF4694" s="17"/>
      <c r="AG4694" s="17"/>
      <c r="AH4694" s="8"/>
    </row>
    <row r="4695" spans="13:34" x14ac:dyDescent="0.3">
      <c r="M4695" s="12"/>
      <c r="N4695"/>
      <c r="P4695" s="9"/>
      <c r="Q4695" s="9"/>
      <c r="U4695" s="8"/>
      <c r="V4695" s="10"/>
      <c r="W4695"/>
      <c r="X4695"/>
      <c r="Z4695" s="8"/>
      <c r="AA4695" s="8"/>
      <c r="AF4695" s="17"/>
      <c r="AG4695" s="17"/>
      <c r="AH4695" s="8"/>
    </row>
    <row r="4696" spans="13:34" x14ac:dyDescent="0.3">
      <c r="M4696" s="12"/>
      <c r="N4696"/>
      <c r="P4696" s="9"/>
      <c r="Q4696" s="9"/>
      <c r="U4696" s="8"/>
      <c r="V4696" s="10"/>
      <c r="W4696"/>
      <c r="X4696"/>
      <c r="Z4696" s="8"/>
      <c r="AA4696" s="8"/>
      <c r="AF4696" s="17"/>
      <c r="AG4696" s="17"/>
      <c r="AH4696" s="8"/>
    </row>
    <row r="4697" spans="13:34" x14ac:dyDescent="0.3">
      <c r="M4697" s="12"/>
      <c r="N4697"/>
      <c r="P4697" s="9"/>
      <c r="Q4697" s="9"/>
      <c r="U4697" s="8"/>
      <c r="V4697" s="10"/>
      <c r="W4697"/>
      <c r="X4697"/>
      <c r="Z4697" s="8"/>
      <c r="AA4697" s="8"/>
      <c r="AF4697" s="17"/>
      <c r="AG4697" s="17"/>
      <c r="AH4697" s="8"/>
    </row>
    <row r="4698" spans="13:34" x14ac:dyDescent="0.3">
      <c r="M4698" s="12"/>
      <c r="N4698"/>
      <c r="P4698" s="9"/>
      <c r="Q4698" s="9"/>
      <c r="U4698" s="8"/>
      <c r="V4698" s="10"/>
      <c r="W4698"/>
      <c r="X4698"/>
      <c r="Z4698" s="8"/>
      <c r="AA4698" s="8"/>
      <c r="AF4698" s="17"/>
      <c r="AG4698" s="17"/>
      <c r="AH4698" s="8"/>
    </row>
    <row r="4699" spans="13:34" x14ac:dyDescent="0.3">
      <c r="M4699" s="12"/>
      <c r="N4699"/>
      <c r="P4699" s="9"/>
      <c r="Q4699" s="9"/>
      <c r="U4699" s="8"/>
      <c r="V4699" s="10"/>
      <c r="W4699"/>
      <c r="X4699"/>
      <c r="Z4699" s="8"/>
      <c r="AA4699" s="8"/>
      <c r="AF4699" s="17"/>
      <c r="AG4699" s="17"/>
      <c r="AH4699" s="8"/>
    </row>
    <row r="4700" spans="13:34" x14ac:dyDescent="0.3">
      <c r="M4700" s="12"/>
      <c r="N4700"/>
      <c r="P4700" s="9"/>
      <c r="Q4700" s="9"/>
      <c r="U4700" s="8"/>
      <c r="V4700" s="10"/>
      <c r="W4700"/>
      <c r="X4700"/>
      <c r="Z4700" s="8"/>
      <c r="AA4700" s="8"/>
      <c r="AF4700" s="17"/>
      <c r="AG4700" s="17"/>
      <c r="AH4700" s="8"/>
    </row>
    <row r="4701" spans="13:34" x14ac:dyDescent="0.3">
      <c r="M4701" s="12"/>
      <c r="N4701"/>
      <c r="P4701" s="9"/>
      <c r="Q4701" s="9"/>
      <c r="U4701" s="8"/>
      <c r="V4701" s="10"/>
      <c r="W4701"/>
      <c r="X4701"/>
      <c r="Z4701" s="8"/>
      <c r="AA4701" s="8"/>
      <c r="AF4701" s="17"/>
      <c r="AG4701" s="17"/>
      <c r="AH4701" s="8"/>
    </row>
    <row r="4702" spans="13:34" x14ac:dyDescent="0.3">
      <c r="M4702" s="12"/>
      <c r="N4702"/>
      <c r="P4702" s="9"/>
      <c r="Q4702" s="9"/>
      <c r="U4702" s="8"/>
      <c r="V4702" s="10"/>
      <c r="W4702"/>
      <c r="X4702"/>
      <c r="Z4702" s="8"/>
      <c r="AA4702" s="8"/>
      <c r="AF4702" s="17"/>
      <c r="AG4702" s="17"/>
      <c r="AH4702" s="8"/>
    </row>
    <row r="4703" spans="13:34" x14ac:dyDescent="0.3">
      <c r="M4703" s="12"/>
      <c r="N4703"/>
      <c r="P4703" s="9"/>
      <c r="Q4703" s="9"/>
      <c r="U4703" s="8"/>
      <c r="V4703" s="10"/>
      <c r="W4703"/>
      <c r="X4703"/>
      <c r="Z4703" s="8"/>
      <c r="AA4703" s="8"/>
      <c r="AF4703" s="17"/>
      <c r="AG4703" s="17"/>
      <c r="AH4703" s="8"/>
    </row>
    <row r="4704" spans="13:34" x14ac:dyDescent="0.3">
      <c r="M4704" s="12"/>
      <c r="N4704"/>
      <c r="P4704" s="9"/>
      <c r="Q4704" s="9"/>
      <c r="U4704" s="8"/>
      <c r="V4704" s="10"/>
      <c r="W4704"/>
      <c r="X4704"/>
      <c r="Z4704" s="8"/>
      <c r="AA4704" s="8"/>
      <c r="AF4704" s="17"/>
      <c r="AG4704" s="17"/>
      <c r="AH4704" s="8"/>
    </row>
    <row r="4705" spans="13:34" x14ac:dyDescent="0.3">
      <c r="M4705" s="12"/>
      <c r="N4705"/>
      <c r="P4705" s="9"/>
      <c r="Q4705" s="9"/>
      <c r="U4705" s="8"/>
      <c r="V4705" s="10"/>
      <c r="W4705"/>
      <c r="X4705"/>
      <c r="Z4705" s="8"/>
      <c r="AA4705" s="8"/>
      <c r="AF4705" s="17"/>
      <c r="AG4705" s="17"/>
      <c r="AH4705" s="8"/>
    </row>
    <row r="4706" spans="13:34" x14ac:dyDescent="0.3">
      <c r="M4706" s="12"/>
      <c r="N4706"/>
      <c r="P4706" s="9"/>
      <c r="Q4706" s="9"/>
      <c r="U4706" s="8"/>
      <c r="V4706" s="10"/>
      <c r="W4706"/>
      <c r="X4706"/>
      <c r="Z4706" s="8"/>
      <c r="AA4706" s="8"/>
      <c r="AF4706" s="17"/>
      <c r="AG4706" s="17"/>
      <c r="AH4706" s="8"/>
    </row>
    <row r="4707" spans="13:34" x14ac:dyDescent="0.3">
      <c r="M4707" s="12"/>
      <c r="N4707"/>
      <c r="P4707" s="9"/>
      <c r="Q4707" s="9"/>
      <c r="U4707" s="8"/>
      <c r="V4707" s="10"/>
      <c r="W4707"/>
      <c r="X4707"/>
      <c r="Z4707" s="8"/>
      <c r="AA4707" s="8"/>
      <c r="AF4707" s="17"/>
      <c r="AG4707" s="17"/>
      <c r="AH4707" s="8"/>
    </row>
    <row r="4708" spans="13:34" x14ac:dyDescent="0.3">
      <c r="M4708" s="12"/>
      <c r="N4708"/>
      <c r="P4708" s="9"/>
      <c r="Q4708" s="9"/>
      <c r="U4708" s="8"/>
      <c r="V4708" s="10"/>
      <c r="W4708"/>
      <c r="X4708"/>
      <c r="Z4708" s="8"/>
      <c r="AA4708" s="8"/>
      <c r="AF4708" s="17"/>
      <c r="AG4708" s="17"/>
      <c r="AH4708" s="8"/>
    </row>
    <row r="4709" spans="13:34" x14ac:dyDescent="0.3">
      <c r="M4709" s="12"/>
      <c r="N4709"/>
      <c r="P4709" s="9"/>
      <c r="Q4709" s="9"/>
      <c r="U4709" s="8"/>
      <c r="V4709" s="10"/>
      <c r="W4709"/>
      <c r="X4709"/>
      <c r="Z4709" s="8"/>
      <c r="AA4709" s="8"/>
      <c r="AF4709" s="17"/>
      <c r="AG4709" s="17"/>
      <c r="AH4709" s="8"/>
    </row>
    <row r="4710" spans="13:34" x14ac:dyDescent="0.3">
      <c r="M4710" s="12"/>
      <c r="N4710"/>
      <c r="P4710" s="9"/>
      <c r="Q4710" s="9"/>
      <c r="U4710" s="8"/>
      <c r="V4710" s="10"/>
      <c r="W4710"/>
      <c r="X4710"/>
      <c r="Z4710" s="8"/>
      <c r="AA4710" s="8"/>
      <c r="AF4710" s="17"/>
      <c r="AG4710" s="17"/>
      <c r="AH4710" s="8"/>
    </row>
    <row r="4711" spans="13:34" x14ac:dyDescent="0.3">
      <c r="M4711" s="12"/>
      <c r="N4711"/>
      <c r="P4711" s="9"/>
      <c r="Q4711" s="9"/>
      <c r="U4711" s="8"/>
      <c r="V4711" s="10"/>
      <c r="W4711"/>
      <c r="X4711"/>
      <c r="Z4711" s="8"/>
      <c r="AA4711" s="8"/>
      <c r="AF4711" s="17"/>
      <c r="AG4711" s="17"/>
      <c r="AH4711" s="8"/>
    </row>
    <row r="4712" spans="13:34" x14ac:dyDescent="0.3">
      <c r="M4712" s="12"/>
      <c r="N4712"/>
      <c r="P4712" s="9"/>
      <c r="Q4712" s="9"/>
      <c r="U4712" s="8"/>
      <c r="V4712" s="10"/>
      <c r="W4712"/>
      <c r="X4712"/>
      <c r="Z4712" s="8"/>
      <c r="AA4712" s="8"/>
      <c r="AF4712" s="17"/>
      <c r="AG4712" s="17"/>
      <c r="AH4712" s="8"/>
    </row>
    <row r="4713" spans="13:34" x14ac:dyDescent="0.3">
      <c r="M4713" s="12"/>
      <c r="N4713"/>
      <c r="P4713" s="9"/>
      <c r="Q4713" s="9"/>
      <c r="U4713" s="8"/>
      <c r="V4713" s="10"/>
      <c r="W4713"/>
      <c r="X4713"/>
      <c r="Z4713" s="8"/>
      <c r="AA4713" s="8"/>
      <c r="AF4713" s="17"/>
      <c r="AG4713" s="17"/>
      <c r="AH4713" s="8"/>
    </row>
    <row r="4714" spans="13:34" x14ac:dyDescent="0.3">
      <c r="M4714" s="12"/>
      <c r="N4714"/>
      <c r="P4714" s="9"/>
      <c r="Q4714" s="9"/>
      <c r="U4714" s="8"/>
      <c r="V4714" s="10"/>
      <c r="W4714"/>
      <c r="X4714"/>
      <c r="Z4714" s="8"/>
      <c r="AA4714" s="8"/>
      <c r="AF4714" s="17"/>
      <c r="AG4714" s="17"/>
      <c r="AH4714" s="8"/>
    </row>
    <row r="4715" spans="13:34" x14ac:dyDescent="0.3">
      <c r="M4715" s="12"/>
      <c r="N4715"/>
      <c r="P4715" s="9"/>
      <c r="Q4715" s="9"/>
      <c r="U4715" s="8"/>
      <c r="V4715" s="10"/>
      <c r="W4715"/>
      <c r="X4715"/>
      <c r="Z4715" s="8"/>
      <c r="AA4715" s="8"/>
      <c r="AF4715" s="17"/>
      <c r="AG4715" s="17"/>
      <c r="AH4715" s="8"/>
    </row>
    <row r="4716" spans="13:34" x14ac:dyDescent="0.3">
      <c r="M4716" s="12"/>
      <c r="N4716"/>
      <c r="P4716" s="9"/>
      <c r="Q4716" s="9"/>
      <c r="U4716" s="8"/>
      <c r="V4716" s="10"/>
      <c r="W4716"/>
      <c r="X4716"/>
      <c r="Z4716" s="8"/>
      <c r="AA4716" s="8"/>
      <c r="AF4716" s="17"/>
      <c r="AG4716" s="17"/>
      <c r="AH4716" s="8"/>
    </row>
    <row r="4717" spans="13:34" x14ac:dyDescent="0.3">
      <c r="M4717" s="12"/>
      <c r="N4717"/>
      <c r="P4717" s="9"/>
      <c r="Q4717" s="9"/>
      <c r="U4717" s="8"/>
      <c r="V4717" s="10"/>
      <c r="W4717"/>
      <c r="X4717"/>
      <c r="Z4717" s="8"/>
      <c r="AA4717" s="8"/>
      <c r="AF4717" s="17"/>
      <c r="AG4717" s="17"/>
      <c r="AH4717" s="8"/>
    </row>
    <row r="4718" spans="13:34" x14ac:dyDescent="0.3">
      <c r="M4718" s="12"/>
      <c r="N4718"/>
      <c r="P4718" s="9"/>
      <c r="Q4718" s="9"/>
      <c r="U4718" s="8"/>
      <c r="V4718" s="10"/>
      <c r="W4718"/>
      <c r="X4718"/>
      <c r="Z4718" s="8"/>
      <c r="AA4718" s="8"/>
      <c r="AF4718" s="17"/>
      <c r="AG4718" s="17"/>
      <c r="AH4718" s="8"/>
    </row>
    <row r="4719" spans="13:34" x14ac:dyDescent="0.3">
      <c r="M4719" s="12"/>
      <c r="N4719"/>
      <c r="P4719" s="9"/>
      <c r="Q4719" s="9"/>
      <c r="U4719" s="8"/>
      <c r="V4719" s="10"/>
      <c r="W4719"/>
      <c r="X4719"/>
      <c r="Z4719" s="8"/>
      <c r="AA4719" s="8"/>
      <c r="AF4719" s="17"/>
      <c r="AG4719" s="17"/>
      <c r="AH4719" s="8"/>
    </row>
    <row r="4720" spans="13:34" x14ac:dyDescent="0.3">
      <c r="M4720" s="12"/>
      <c r="N4720"/>
      <c r="P4720" s="9"/>
      <c r="Q4720" s="9"/>
      <c r="U4720" s="8"/>
      <c r="V4720" s="10"/>
      <c r="W4720"/>
      <c r="X4720"/>
      <c r="Z4720" s="8"/>
      <c r="AA4720" s="8"/>
      <c r="AF4720" s="17"/>
      <c r="AG4720" s="17"/>
      <c r="AH4720" s="8"/>
    </row>
    <row r="4721" spans="13:34" x14ac:dyDescent="0.3">
      <c r="M4721" s="12"/>
      <c r="N4721"/>
      <c r="P4721" s="9"/>
      <c r="Q4721" s="9"/>
      <c r="U4721" s="8"/>
      <c r="V4721" s="10"/>
      <c r="W4721"/>
      <c r="X4721"/>
      <c r="Z4721" s="8"/>
      <c r="AA4721" s="8"/>
      <c r="AF4721" s="17"/>
      <c r="AG4721" s="17"/>
      <c r="AH4721" s="8"/>
    </row>
    <row r="4722" spans="13:34" x14ac:dyDescent="0.3">
      <c r="M4722" s="12"/>
      <c r="N4722"/>
      <c r="P4722" s="9"/>
      <c r="Q4722" s="9"/>
      <c r="U4722" s="8"/>
      <c r="V4722" s="10"/>
      <c r="W4722"/>
      <c r="X4722"/>
      <c r="Z4722" s="8"/>
      <c r="AA4722" s="8"/>
      <c r="AF4722" s="17"/>
      <c r="AG4722" s="17"/>
      <c r="AH4722" s="8"/>
    </row>
    <row r="4723" spans="13:34" x14ac:dyDescent="0.3">
      <c r="M4723" s="12"/>
      <c r="N4723"/>
      <c r="P4723" s="9"/>
      <c r="Q4723" s="9"/>
      <c r="U4723" s="8"/>
      <c r="V4723" s="10"/>
      <c r="W4723"/>
      <c r="X4723"/>
      <c r="Z4723" s="8"/>
      <c r="AA4723" s="8"/>
      <c r="AF4723" s="17"/>
      <c r="AG4723" s="17"/>
      <c r="AH4723" s="8"/>
    </row>
    <row r="4724" spans="13:34" x14ac:dyDescent="0.3">
      <c r="M4724" s="12"/>
      <c r="N4724"/>
      <c r="P4724" s="9"/>
      <c r="Q4724" s="9"/>
      <c r="U4724" s="8"/>
      <c r="V4724" s="10"/>
      <c r="W4724"/>
      <c r="X4724"/>
      <c r="Z4724" s="8"/>
      <c r="AA4724" s="8"/>
      <c r="AF4724" s="17"/>
      <c r="AG4724" s="17"/>
      <c r="AH4724" s="8"/>
    </row>
    <row r="4725" spans="13:34" x14ac:dyDescent="0.3">
      <c r="M4725" s="12"/>
      <c r="N4725"/>
      <c r="P4725" s="9"/>
      <c r="Q4725" s="9"/>
      <c r="U4725" s="8"/>
      <c r="V4725" s="10"/>
      <c r="W4725"/>
      <c r="X4725"/>
      <c r="Z4725" s="8"/>
      <c r="AA4725" s="8"/>
      <c r="AF4725" s="17"/>
      <c r="AG4725" s="17"/>
      <c r="AH4725" s="8"/>
    </row>
    <row r="4726" spans="13:34" x14ac:dyDescent="0.3">
      <c r="M4726" s="12"/>
      <c r="N4726"/>
      <c r="P4726" s="9"/>
      <c r="Q4726" s="9"/>
      <c r="U4726" s="8"/>
      <c r="V4726" s="10"/>
      <c r="W4726"/>
      <c r="X4726"/>
      <c r="Z4726" s="8"/>
      <c r="AA4726" s="8"/>
      <c r="AF4726" s="17"/>
      <c r="AG4726" s="17"/>
      <c r="AH4726" s="8"/>
    </row>
    <row r="4727" spans="13:34" x14ac:dyDescent="0.3">
      <c r="M4727" s="12"/>
      <c r="N4727"/>
      <c r="P4727" s="9"/>
      <c r="Q4727" s="9"/>
      <c r="U4727" s="8"/>
      <c r="V4727" s="10"/>
      <c r="W4727"/>
      <c r="X4727"/>
      <c r="Z4727" s="8"/>
      <c r="AA4727" s="8"/>
      <c r="AF4727" s="17"/>
      <c r="AG4727" s="17"/>
      <c r="AH4727" s="8"/>
    </row>
    <row r="4728" spans="13:34" x14ac:dyDescent="0.3">
      <c r="M4728" s="12"/>
      <c r="N4728"/>
      <c r="P4728" s="9"/>
      <c r="Q4728" s="9"/>
      <c r="U4728" s="8"/>
      <c r="V4728" s="10"/>
      <c r="W4728"/>
      <c r="X4728"/>
      <c r="Z4728" s="8"/>
      <c r="AA4728" s="8"/>
      <c r="AF4728" s="17"/>
      <c r="AG4728" s="17"/>
      <c r="AH4728" s="8"/>
    </row>
    <row r="4729" spans="13:34" x14ac:dyDescent="0.3">
      <c r="M4729" s="12"/>
      <c r="N4729"/>
      <c r="P4729" s="9"/>
      <c r="Q4729" s="9"/>
      <c r="U4729" s="8"/>
      <c r="V4729" s="10"/>
      <c r="W4729"/>
      <c r="X4729"/>
      <c r="Z4729" s="8"/>
      <c r="AA4729" s="8"/>
      <c r="AF4729" s="17"/>
      <c r="AG4729" s="17"/>
      <c r="AH4729" s="8"/>
    </row>
    <row r="4730" spans="13:34" x14ac:dyDescent="0.3">
      <c r="M4730" s="12"/>
      <c r="N4730"/>
      <c r="P4730" s="9"/>
      <c r="Q4730" s="9"/>
      <c r="U4730" s="8"/>
      <c r="V4730" s="10"/>
      <c r="W4730"/>
      <c r="X4730"/>
      <c r="Z4730" s="8"/>
      <c r="AA4730" s="8"/>
      <c r="AF4730" s="17"/>
      <c r="AG4730" s="17"/>
      <c r="AH4730" s="8"/>
    </row>
    <row r="4731" spans="13:34" x14ac:dyDescent="0.3">
      <c r="M4731" s="12"/>
      <c r="N4731"/>
      <c r="P4731" s="9"/>
      <c r="Q4731" s="9"/>
      <c r="U4731" s="8"/>
      <c r="V4731" s="10"/>
      <c r="W4731"/>
      <c r="X4731"/>
      <c r="Z4731" s="8"/>
      <c r="AA4731" s="8"/>
      <c r="AF4731" s="17"/>
      <c r="AG4731" s="17"/>
      <c r="AH4731" s="8"/>
    </row>
    <row r="4732" spans="13:34" x14ac:dyDescent="0.3">
      <c r="M4732" s="12"/>
      <c r="N4732"/>
      <c r="P4732" s="9"/>
      <c r="Q4732" s="9"/>
      <c r="U4732" s="8"/>
      <c r="V4732" s="10"/>
      <c r="W4732"/>
      <c r="X4732"/>
      <c r="Z4732" s="8"/>
      <c r="AA4732" s="8"/>
      <c r="AF4732" s="17"/>
      <c r="AG4732" s="17"/>
      <c r="AH4732" s="8"/>
    </row>
    <row r="4733" spans="13:34" x14ac:dyDescent="0.3">
      <c r="M4733" s="12"/>
      <c r="N4733"/>
      <c r="P4733" s="9"/>
      <c r="Q4733" s="9"/>
      <c r="U4733" s="8"/>
      <c r="V4733" s="10"/>
      <c r="W4733"/>
      <c r="X4733"/>
      <c r="Z4733" s="8"/>
      <c r="AA4733" s="8"/>
      <c r="AF4733" s="17"/>
      <c r="AG4733" s="17"/>
      <c r="AH4733" s="8"/>
    </row>
    <row r="4734" spans="13:34" x14ac:dyDescent="0.3">
      <c r="M4734" s="12"/>
      <c r="N4734"/>
      <c r="P4734" s="9"/>
      <c r="Q4734" s="9"/>
      <c r="U4734" s="8"/>
      <c r="V4734" s="10"/>
      <c r="W4734"/>
      <c r="X4734"/>
      <c r="Z4734" s="8"/>
      <c r="AA4734" s="8"/>
      <c r="AF4734" s="17"/>
      <c r="AG4734" s="17"/>
      <c r="AH4734" s="8"/>
    </row>
    <row r="4735" spans="13:34" x14ac:dyDescent="0.3">
      <c r="M4735" s="12"/>
      <c r="N4735"/>
      <c r="P4735" s="9"/>
      <c r="Q4735" s="9"/>
      <c r="U4735" s="8"/>
      <c r="V4735" s="10"/>
      <c r="W4735"/>
      <c r="X4735"/>
      <c r="Z4735" s="8"/>
      <c r="AA4735" s="8"/>
      <c r="AF4735" s="17"/>
      <c r="AG4735" s="17"/>
      <c r="AH4735" s="8"/>
    </row>
    <row r="4736" spans="13:34" x14ac:dyDescent="0.3">
      <c r="M4736" s="12"/>
      <c r="N4736"/>
      <c r="P4736" s="9"/>
      <c r="Q4736" s="9"/>
      <c r="U4736" s="8"/>
      <c r="V4736" s="10"/>
      <c r="W4736"/>
      <c r="X4736"/>
      <c r="Z4736" s="8"/>
      <c r="AA4736" s="8"/>
      <c r="AF4736" s="17"/>
      <c r="AG4736" s="17"/>
      <c r="AH4736" s="8"/>
    </row>
    <row r="4737" spans="13:34" x14ac:dyDescent="0.3">
      <c r="M4737" s="12"/>
      <c r="N4737"/>
      <c r="P4737" s="9"/>
      <c r="Q4737" s="9"/>
      <c r="U4737" s="8"/>
      <c r="V4737" s="10"/>
      <c r="W4737"/>
      <c r="X4737"/>
      <c r="Z4737" s="8"/>
      <c r="AA4737" s="8"/>
      <c r="AF4737" s="17"/>
      <c r="AG4737" s="17"/>
      <c r="AH4737" s="8"/>
    </row>
    <row r="4738" spans="13:34" x14ac:dyDescent="0.3">
      <c r="M4738" s="12"/>
      <c r="N4738"/>
      <c r="P4738" s="9"/>
      <c r="Q4738" s="9"/>
      <c r="U4738" s="8"/>
      <c r="V4738" s="10"/>
      <c r="W4738"/>
      <c r="X4738"/>
      <c r="Z4738" s="8"/>
      <c r="AA4738" s="8"/>
      <c r="AF4738" s="17"/>
      <c r="AG4738" s="17"/>
      <c r="AH4738" s="8"/>
    </row>
    <row r="4739" spans="13:34" x14ac:dyDescent="0.3">
      <c r="M4739" s="12"/>
      <c r="N4739"/>
      <c r="P4739" s="9"/>
      <c r="Q4739" s="9"/>
      <c r="U4739" s="8"/>
      <c r="V4739" s="10"/>
      <c r="W4739"/>
      <c r="X4739"/>
      <c r="Z4739" s="8"/>
      <c r="AA4739" s="8"/>
      <c r="AF4739" s="17"/>
      <c r="AG4739" s="17"/>
      <c r="AH4739" s="8"/>
    </row>
    <row r="4740" spans="13:34" x14ac:dyDescent="0.3">
      <c r="M4740" s="12"/>
      <c r="N4740"/>
      <c r="P4740" s="9"/>
      <c r="Q4740" s="9"/>
      <c r="U4740" s="8"/>
      <c r="V4740" s="10"/>
      <c r="W4740"/>
      <c r="X4740"/>
      <c r="Z4740" s="8"/>
      <c r="AA4740" s="8"/>
      <c r="AF4740" s="17"/>
      <c r="AG4740" s="17"/>
      <c r="AH4740" s="8"/>
    </row>
    <row r="4741" spans="13:34" x14ac:dyDescent="0.3">
      <c r="M4741" s="12"/>
      <c r="N4741"/>
      <c r="P4741" s="9"/>
      <c r="Q4741" s="9"/>
      <c r="U4741" s="8"/>
      <c r="V4741" s="10"/>
      <c r="W4741"/>
      <c r="X4741"/>
      <c r="Z4741" s="8"/>
      <c r="AA4741" s="8"/>
      <c r="AF4741" s="17"/>
      <c r="AG4741" s="17"/>
      <c r="AH4741" s="8"/>
    </row>
    <row r="4742" spans="13:34" x14ac:dyDescent="0.3">
      <c r="M4742" s="12"/>
      <c r="N4742"/>
      <c r="P4742" s="9"/>
      <c r="Q4742" s="9"/>
      <c r="U4742" s="8"/>
      <c r="V4742" s="10"/>
      <c r="W4742"/>
      <c r="X4742"/>
      <c r="Z4742" s="8"/>
      <c r="AA4742" s="8"/>
      <c r="AF4742" s="17"/>
      <c r="AG4742" s="17"/>
      <c r="AH4742" s="8"/>
    </row>
    <row r="4743" spans="13:34" x14ac:dyDescent="0.3">
      <c r="M4743" s="12"/>
      <c r="N4743"/>
      <c r="P4743" s="9"/>
      <c r="Q4743" s="9"/>
      <c r="U4743" s="8"/>
      <c r="V4743" s="10"/>
      <c r="W4743"/>
      <c r="X4743"/>
      <c r="Z4743" s="8"/>
      <c r="AA4743" s="8"/>
      <c r="AF4743" s="17"/>
      <c r="AG4743" s="17"/>
      <c r="AH4743" s="8"/>
    </row>
    <row r="4744" spans="13:34" x14ac:dyDescent="0.3">
      <c r="M4744" s="12"/>
      <c r="N4744"/>
      <c r="P4744" s="9"/>
      <c r="Q4744" s="9"/>
      <c r="U4744" s="8"/>
      <c r="V4744" s="10"/>
      <c r="W4744"/>
      <c r="X4744"/>
      <c r="Z4744" s="8"/>
      <c r="AA4744" s="8"/>
      <c r="AF4744" s="17"/>
      <c r="AG4744" s="17"/>
      <c r="AH4744" s="8"/>
    </row>
    <row r="4745" spans="13:34" x14ac:dyDescent="0.3">
      <c r="M4745" s="12"/>
      <c r="N4745"/>
      <c r="P4745" s="9"/>
      <c r="Q4745" s="9"/>
      <c r="U4745" s="8"/>
      <c r="V4745" s="10"/>
      <c r="W4745"/>
      <c r="X4745"/>
      <c r="Z4745" s="8"/>
      <c r="AA4745" s="8"/>
      <c r="AF4745" s="17"/>
      <c r="AG4745" s="17"/>
      <c r="AH4745" s="8"/>
    </row>
    <row r="4746" spans="13:34" x14ac:dyDescent="0.3">
      <c r="M4746" s="12"/>
      <c r="N4746"/>
      <c r="P4746" s="9"/>
      <c r="Q4746" s="9"/>
      <c r="U4746" s="8"/>
      <c r="V4746" s="10"/>
      <c r="W4746"/>
      <c r="X4746"/>
      <c r="Z4746" s="8"/>
      <c r="AA4746" s="8"/>
      <c r="AF4746" s="17"/>
      <c r="AG4746" s="17"/>
      <c r="AH4746" s="8"/>
    </row>
    <row r="4747" spans="13:34" x14ac:dyDescent="0.3">
      <c r="M4747" s="12"/>
      <c r="N4747"/>
      <c r="P4747" s="9"/>
      <c r="Q4747" s="9"/>
      <c r="U4747" s="8"/>
      <c r="V4747" s="10"/>
      <c r="W4747"/>
      <c r="X4747"/>
      <c r="Z4747" s="8"/>
      <c r="AA4747" s="8"/>
      <c r="AF4747" s="17"/>
      <c r="AG4747" s="17"/>
      <c r="AH4747" s="8"/>
    </row>
    <row r="4748" spans="13:34" x14ac:dyDescent="0.3">
      <c r="M4748" s="12"/>
      <c r="N4748"/>
      <c r="P4748" s="9"/>
      <c r="Q4748" s="9"/>
      <c r="U4748" s="8"/>
      <c r="V4748" s="10"/>
      <c r="W4748"/>
      <c r="X4748"/>
      <c r="Z4748" s="8"/>
      <c r="AA4748" s="8"/>
      <c r="AF4748" s="17"/>
      <c r="AG4748" s="17"/>
      <c r="AH4748" s="8"/>
    </row>
    <row r="4749" spans="13:34" x14ac:dyDescent="0.3">
      <c r="M4749" s="12"/>
      <c r="N4749"/>
      <c r="P4749" s="9"/>
      <c r="Q4749" s="9"/>
      <c r="U4749" s="8"/>
      <c r="V4749" s="10"/>
      <c r="W4749"/>
      <c r="X4749"/>
      <c r="Z4749" s="8"/>
      <c r="AA4749" s="8"/>
      <c r="AF4749" s="17"/>
      <c r="AG4749" s="17"/>
      <c r="AH4749" s="8"/>
    </row>
    <row r="4750" spans="13:34" x14ac:dyDescent="0.3">
      <c r="M4750" s="12"/>
      <c r="N4750"/>
      <c r="P4750" s="9"/>
      <c r="Q4750" s="9"/>
      <c r="U4750" s="8"/>
      <c r="V4750" s="10"/>
      <c r="W4750"/>
      <c r="X4750"/>
      <c r="Z4750" s="8"/>
      <c r="AA4750" s="8"/>
      <c r="AF4750" s="17"/>
      <c r="AG4750" s="17"/>
      <c r="AH4750" s="8"/>
    </row>
    <row r="4751" spans="13:34" x14ac:dyDescent="0.3">
      <c r="M4751" s="12"/>
      <c r="N4751"/>
      <c r="P4751" s="9"/>
      <c r="Q4751" s="9"/>
      <c r="U4751" s="8"/>
      <c r="V4751" s="10"/>
      <c r="W4751"/>
      <c r="X4751"/>
      <c r="Z4751" s="8"/>
      <c r="AA4751" s="8"/>
      <c r="AF4751" s="17"/>
      <c r="AG4751" s="17"/>
      <c r="AH4751" s="8"/>
    </row>
    <row r="4752" spans="13:34" x14ac:dyDescent="0.3">
      <c r="M4752" s="12"/>
      <c r="N4752"/>
      <c r="P4752" s="9"/>
      <c r="Q4752" s="9"/>
      <c r="U4752" s="8"/>
      <c r="V4752" s="10"/>
      <c r="W4752"/>
      <c r="X4752"/>
      <c r="Z4752" s="8"/>
      <c r="AA4752" s="8"/>
      <c r="AF4752" s="17"/>
      <c r="AG4752" s="17"/>
      <c r="AH4752" s="8"/>
    </row>
    <row r="4753" spans="13:34" x14ac:dyDescent="0.3">
      <c r="M4753" s="12"/>
      <c r="N4753"/>
      <c r="P4753" s="9"/>
      <c r="Q4753" s="9"/>
      <c r="U4753" s="8"/>
      <c r="V4753" s="10"/>
      <c r="W4753"/>
      <c r="X4753"/>
      <c r="Z4753" s="8"/>
      <c r="AA4753" s="8"/>
      <c r="AF4753" s="17"/>
      <c r="AG4753" s="17"/>
      <c r="AH4753" s="8"/>
    </row>
    <row r="4754" spans="13:34" x14ac:dyDescent="0.3">
      <c r="M4754" s="12"/>
      <c r="N4754"/>
      <c r="P4754" s="9"/>
      <c r="Q4754" s="9"/>
      <c r="U4754" s="8"/>
      <c r="V4754" s="10"/>
      <c r="W4754"/>
      <c r="X4754"/>
      <c r="Z4754" s="8"/>
      <c r="AA4754" s="8"/>
      <c r="AF4754" s="17"/>
      <c r="AG4754" s="17"/>
      <c r="AH4754" s="8"/>
    </row>
    <row r="4755" spans="13:34" x14ac:dyDescent="0.3">
      <c r="M4755" s="12"/>
      <c r="N4755"/>
      <c r="P4755" s="9"/>
      <c r="Q4755" s="9"/>
      <c r="U4755" s="8"/>
      <c r="V4755" s="10"/>
      <c r="W4755"/>
      <c r="X4755"/>
      <c r="Z4755" s="8"/>
      <c r="AA4755" s="8"/>
      <c r="AF4755" s="17"/>
      <c r="AG4755" s="17"/>
      <c r="AH4755" s="8"/>
    </row>
    <row r="4756" spans="13:34" x14ac:dyDescent="0.3">
      <c r="M4756" s="12"/>
      <c r="N4756"/>
      <c r="P4756" s="9"/>
      <c r="Q4756" s="9"/>
      <c r="U4756" s="8"/>
      <c r="V4756" s="10"/>
      <c r="W4756"/>
      <c r="X4756"/>
      <c r="Z4756" s="8"/>
      <c r="AA4756" s="8"/>
      <c r="AF4756" s="17"/>
      <c r="AG4756" s="17"/>
      <c r="AH4756" s="8"/>
    </row>
    <row r="4757" spans="13:34" x14ac:dyDescent="0.3">
      <c r="M4757" s="12"/>
      <c r="N4757"/>
      <c r="P4757" s="9"/>
      <c r="Q4757" s="9"/>
      <c r="U4757" s="8"/>
      <c r="V4757" s="10"/>
      <c r="W4757"/>
      <c r="X4757"/>
      <c r="Z4757" s="8"/>
      <c r="AA4757" s="8"/>
      <c r="AF4757" s="17"/>
      <c r="AG4757" s="17"/>
      <c r="AH4757" s="8"/>
    </row>
    <row r="4758" spans="13:34" x14ac:dyDescent="0.3">
      <c r="M4758" s="12"/>
      <c r="N4758"/>
      <c r="P4758" s="9"/>
      <c r="Q4758" s="9"/>
      <c r="U4758" s="8"/>
      <c r="V4758" s="10"/>
      <c r="W4758"/>
      <c r="X4758"/>
      <c r="Z4758" s="8"/>
      <c r="AA4758" s="8"/>
      <c r="AF4758" s="17"/>
      <c r="AG4758" s="17"/>
      <c r="AH4758" s="8"/>
    </row>
    <row r="4759" spans="13:34" x14ac:dyDescent="0.3">
      <c r="M4759" s="12"/>
      <c r="N4759"/>
      <c r="P4759" s="9"/>
      <c r="Q4759" s="9"/>
      <c r="U4759" s="8"/>
      <c r="V4759" s="10"/>
      <c r="W4759"/>
      <c r="X4759"/>
      <c r="Z4759" s="8"/>
      <c r="AA4759" s="8"/>
      <c r="AF4759" s="17"/>
      <c r="AG4759" s="17"/>
      <c r="AH4759" s="8"/>
    </row>
    <row r="4760" spans="13:34" x14ac:dyDescent="0.3">
      <c r="M4760" s="12"/>
      <c r="N4760"/>
      <c r="P4760" s="9"/>
      <c r="Q4760" s="9"/>
      <c r="U4760" s="8"/>
      <c r="V4760" s="10"/>
      <c r="W4760"/>
      <c r="X4760"/>
      <c r="Z4760" s="8"/>
      <c r="AA4760" s="8"/>
      <c r="AF4760" s="17"/>
      <c r="AG4760" s="17"/>
      <c r="AH4760" s="8"/>
    </row>
    <row r="4761" spans="13:34" x14ac:dyDescent="0.3">
      <c r="M4761" s="12"/>
      <c r="N4761"/>
      <c r="P4761" s="9"/>
      <c r="Q4761" s="9"/>
      <c r="U4761" s="8"/>
      <c r="V4761" s="10"/>
      <c r="W4761"/>
      <c r="X4761"/>
      <c r="Z4761" s="8"/>
      <c r="AA4761" s="8"/>
      <c r="AF4761" s="17"/>
      <c r="AG4761" s="17"/>
      <c r="AH4761" s="8"/>
    </row>
    <row r="4762" spans="13:34" x14ac:dyDescent="0.3">
      <c r="M4762" s="12"/>
      <c r="N4762"/>
      <c r="P4762" s="9"/>
      <c r="Q4762" s="9"/>
      <c r="U4762" s="8"/>
      <c r="V4762" s="10"/>
      <c r="W4762"/>
      <c r="X4762"/>
      <c r="Z4762" s="8"/>
      <c r="AA4762" s="8"/>
      <c r="AF4762" s="17"/>
      <c r="AG4762" s="17"/>
      <c r="AH4762" s="8"/>
    </row>
    <row r="4763" spans="13:34" x14ac:dyDescent="0.3">
      <c r="M4763" s="12"/>
      <c r="N4763"/>
      <c r="P4763" s="9"/>
      <c r="Q4763" s="9"/>
      <c r="U4763" s="8"/>
      <c r="V4763" s="10"/>
      <c r="W4763"/>
      <c r="X4763"/>
      <c r="Z4763" s="8"/>
      <c r="AA4763" s="8"/>
      <c r="AF4763" s="17"/>
      <c r="AG4763" s="17"/>
      <c r="AH4763" s="8"/>
    </row>
    <row r="4764" spans="13:34" x14ac:dyDescent="0.3">
      <c r="M4764" s="12"/>
      <c r="N4764"/>
      <c r="P4764" s="9"/>
      <c r="Q4764" s="9"/>
      <c r="U4764" s="8"/>
      <c r="V4764" s="10"/>
      <c r="W4764"/>
      <c r="X4764"/>
      <c r="Z4764" s="8"/>
      <c r="AA4764" s="8"/>
      <c r="AF4764" s="17"/>
      <c r="AG4764" s="17"/>
      <c r="AH4764" s="8"/>
    </row>
    <row r="4765" spans="13:34" x14ac:dyDescent="0.3">
      <c r="M4765" s="12"/>
      <c r="N4765"/>
      <c r="P4765" s="9"/>
      <c r="Q4765" s="9"/>
      <c r="U4765" s="8"/>
      <c r="V4765" s="10"/>
      <c r="W4765"/>
      <c r="X4765"/>
      <c r="Z4765" s="8"/>
      <c r="AA4765" s="8"/>
      <c r="AF4765" s="17"/>
      <c r="AG4765" s="17"/>
      <c r="AH4765" s="8"/>
    </row>
    <row r="4766" spans="13:34" x14ac:dyDescent="0.3">
      <c r="M4766" s="12"/>
      <c r="N4766"/>
      <c r="P4766" s="9"/>
      <c r="Q4766" s="9"/>
      <c r="U4766" s="8"/>
      <c r="V4766" s="10"/>
      <c r="W4766"/>
      <c r="X4766"/>
      <c r="Z4766" s="8"/>
      <c r="AA4766" s="8"/>
      <c r="AF4766" s="17"/>
      <c r="AG4766" s="17"/>
      <c r="AH4766" s="8"/>
    </row>
    <row r="4767" spans="13:34" x14ac:dyDescent="0.3">
      <c r="M4767" s="12"/>
      <c r="N4767"/>
      <c r="P4767" s="9"/>
      <c r="Q4767" s="9"/>
      <c r="U4767" s="8"/>
      <c r="V4767" s="10"/>
      <c r="W4767"/>
      <c r="X4767"/>
      <c r="Z4767" s="8"/>
      <c r="AA4767" s="8"/>
      <c r="AF4767" s="17"/>
      <c r="AG4767" s="17"/>
      <c r="AH4767" s="8"/>
    </row>
    <row r="4768" spans="13:34" x14ac:dyDescent="0.3">
      <c r="M4768" s="12"/>
      <c r="N4768"/>
      <c r="P4768" s="9"/>
      <c r="Q4768" s="9"/>
      <c r="U4768" s="8"/>
      <c r="V4768" s="10"/>
      <c r="W4768"/>
      <c r="X4768"/>
      <c r="Z4768" s="8"/>
      <c r="AA4768" s="8"/>
      <c r="AF4768" s="17"/>
      <c r="AG4768" s="17"/>
      <c r="AH4768" s="8"/>
    </row>
    <row r="4769" spans="13:34" x14ac:dyDescent="0.3">
      <c r="M4769" s="12"/>
      <c r="N4769"/>
      <c r="P4769" s="9"/>
      <c r="Q4769" s="9"/>
      <c r="U4769" s="8"/>
      <c r="V4769" s="10"/>
      <c r="W4769"/>
      <c r="X4769"/>
      <c r="Z4769" s="8"/>
      <c r="AA4769" s="8"/>
      <c r="AF4769" s="17"/>
      <c r="AG4769" s="17"/>
      <c r="AH4769" s="8"/>
    </row>
    <row r="4770" spans="13:34" x14ac:dyDescent="0.3">
      <c r="M4770" s="12"/>
      <c r="N4770"/>
      <c r="P4770" s="9"/>
      <c r="Q4770" s="9"/>
      <c r="U4770" s="8"/>
      <c r="V4770" s="10"/>
      <c r="W4770"/>
      <c r="X4770"/>
      <c r="Z4770" s="8"/>
      <c r="AA4770" s="8"/>
      <c r="AF4770" s="17"/>
      <c r="AG4770" s="17"/>
      <c r="AH4770" s="8"/>
    </row>
    <row r="4771" spans="13:34" x14ac:dyDescent="0.3">
      <c r="M4771" s="12"/>
      <c r="N4771"/>
      <c r="P4771" s="9"/>
      <c r="Q4771" s="9"/>
      <c r="U4771" s="8"/>
      <c r="V4771" s="10"/>
      <c r="W4771"/>
      <c r="X4771"/>
      <c r="Z4771" s="8"/>
      <c r="AA4771" s="8"/>
      <c r="AF4771" s="17"/>
      <c r="AG4771" s="17"/>
      <c r="AH4771" s="8"/>
    </row>
    <row r="4772" spans="13:34" x14ac:dyDescent="0.3">
      <c r="M4772" s="12"/>
      <c r="N4772"/>
      <c r="P4772" s="9"/>
      <c r="Q4772" s="9"/>
      <c r="U4772" s="8"/>
      <c r="V4772" s="10"/>
      <c r="W4772"/>
      <c r="X4772"/>
      <c r="Z4772" s="8"/>
      <c r="AA4772" s="8"/>
      <c r="AF4772" s="17"/>
      <c r="AG4772" s="17"/>
      <c r="AH4772" s="8"/>
    </row>
    <row r="4773" spans="13:34" x14ac:dyDescent="0.3">
      <c r="M4773" s="12"/>
      <c r="N4773"/>
      <c r="P4773" s="9"/>
      <c r="Q4773" s="9"/>
      <c r="U4773" s="8"/>
      <c r="V4773" s="10"/>
      <c r="W4773"/>
      <c r="X4773"/>
      <c r="Z4773" s="8"/>
      <c r="AA4773" s="8"/>
      <c r="AF4773" s="17"/>
      <c r="AG4773" s="17"/>
      <c r="AH4773" s="8"/>
    </row>
    <row r="4774" spans="13:34" x14ac:dyDescent="0.3">
      <c r="M4774" s="12"/>
      <c r="N4774"/>
      <c r="P4774" s="9"/>
      <c r="Q4774" s="9"/>
      <c r="U4774" s="8"/>
      <c r="V4774" s="10"/>
      <c r="W4774"/>
      <c r="X4774"/>
      <c r="Z4774" s="8"/>
      <c r="AA4774" s="8"/>
      <c r="AF4774" s="17"/>
      <c r="AG4774" s="17"/>
      <c r="AH4774" s="8"/>
    </row>
    <row r="4775" spans="13:34" x14ac:dyDescent="0.3">
      <c r="M4775" s="12"/>
      <c r="N4775"/>
      <c r="P4775" s="9"/>
      <c r="Q4775" s="9"/>
      <c r="U4775" s="8"/>
      <c r="V4775" s="10"/>
      <c r="W4775"/>
      <c r="X4775"/>
      <c r="Z4775" s="8"/>
      <c r="AA4775" s="8"/>
      <c r="AF4775" s="17"/>
      <c r="AG4775" s="17"/>
      <c r="AH4775" s="8"/>
    </row>
    <row r="4776" spans="13:34" x14ac:dyDescent="0.3">
      <c r="M4776" s="12"/>
      <c r="N4776"/>
      <c r="P4776" s="9"/>
      <c r="Q4776" s="9"/>
      <c r="U4776" s="8"/>
      <c r="V4776" s="10"/>
      <c r="W4776"/>
      <c r="X4776"/>
      <c r="Z4776" s="8"/>
      <c r="AA4776" s="8"/>
      <c r="AF4776" s="17"/>
      <c r="AG4776" s="17"/>
      <c r="AH4776" s="8"/>
    </row>
    <row r="4777" spans="13:34" x14ac:dyDescent="0.3">
      <c r="M4777" s="12"/>
      <c r="N4777"/>
      <c r="P4777" s="9"/>
      <c r="Q4777" s="9"/>
      <c r="U4777" s="8"/>
      <c r="V4777" s="10"/>
      <c r="W4777"/>
      <c r="X4777"/>
      <c r="Z4777" s="8"/>
      <c r="AA4777" s="8"/>
      <c r="AF4777" s="17"/>
      <c r="AG4777" s="17"/>
      <c r="AH4777" s="8"/>
    </row>
    <row r="4778" spans="13:34" x14ac:dyDescent="0.3">
      <c r="M4778" s="12"/>
      <c r="N4778"/>
      <c r="P4778" s="9"/>
      <c r="Q4778" s="9"/>
      <c r="U4778" s="8"/>
      <c r="V4778" s="10"/>
      <c r="W4778"/>
      <c r="X4778"/>
      <c r="Z4778" s="8"/>
      <c r="AA4778" s="8"/>
      <c r="AF4778" s="17"/>
      <c r="AG4778" s="17"/>
      <c r="AH4778" s="8"/>
    </row>
    <row r="4779" spans="13:34" x14ac:dyDescent="0.3">
      <c r="M4779" s="12"/>
      <c r="N4779"/>
      <c r="P4779" s="9"/>
      <c r="Q4779" s="9"/>
      <c r="U4779" s="8"/>
      <c r="V4779" s="10"/>
      <c r="W4779"/>
      <c r="X4779"/>
      <c r="Z4779" s="8"/>
      <c r="AA4779" s="8"/>
      <c r="AF4779" s="17"/>
      <c r="AG4779" s="17"/>
      <c r="AH4779" s="8"/>
    </row>
    <row r="4780" spans="13:34" x14ac:dyDescent="0.3">
      <c r="M4780" s="12"/>
      <c r="N4780"/>
      <c r="P4780" s="9"/>
      <c r="Q4780" s="9"/>
      <c r="U4780" s="8"/>
      <c r="V4780" s="10"/>
      <c r="W4780"/>
      <c r="X4780"/>
      <c r="Z4780" s="8"/>
      <c r="AA4780" s="8"/>
      <c r="AF4780" s="17"/>
      <c r="AG4780" s="17"/>
      <c r="AH4780" s="8"/>
    </row>
    <row r="4781" spans="13:34" x14ac:dyDescent="0.3">
      <c r="M4781" s="12"/>
      <c r="N4781"/>
      <c r="P4781" s="9"/>
      <c r="Q4781" s="9"/>
      <c r="U4781" s="8"/>
      <c r="V4781" s="10"/>
      <c r="W4781"/>
      <c r="X4781"/>
      <c r="Z4781" s="8"/>
      <c r="AA4781" s="8"/>
      <c r="AF4781" s="17"/>
      <c r="AG4781" s="17"/>
      <c r="AH4781" s="8"/>
    </row>
    <row r="4782" spans="13:34" x14ac:dyDescent="0.3">
      <c r="M4782" s="12"/>
      <c r="N4782"/>
      <c r="P4782" s="9"/>
      <c r="Q4782" s="9"/>
      <c r="U4782" s="8"/>
      <c r="V4782" s="10"/>
      <c r="W4782"/>
      <c r="X4782"/>
      <c r="Z4782" s="8"/>
      <c r="AA4782" s="8"/>
      <c r="AF4782" s="17"/>
      <c r="AG4782" s="17"/>
      <c r="AH4782" s="8"/>
    </row>
    <row r="4783" spans="13:34" x14ac:dyDescent="0.3">
      <c r="M4783" s="12"/>
      <c r="N4783"/>
      <c r="P4783" s="9"/>
      <c r="Q4783" s="9"/>
      <c r="U4783" s="8"/>
      <c r="V4783" s="10"/>
      <c r="W4783"/>
      <c r="X4783"/>
      <c r="Z4783" s="8"/>
      <c r="AA4783" s="8"/>
      <c r="AF4783" s="17"/>
      <c r="AG4783" s="17"/>
      <c r="AH4783" s="8"/>
    </row>
    <row r="4784" spans="13:34" x14ac:dyDescent="0.3">
      <c r="M4784" s="12"/>
      <c r="N4784"/>
      <c r="P4784" s="9"/>
      <c r="Q4784" s="9"/>
      <c r="U4784" s="8"/>
      <c r="V4784" s="10"/>
      <c r="W4784"/>
      <c r="X4784"/>
      <c r="Z4784" s="8"/>
      <c r="AA4784" s="8"/>
      <c r="AF4784" s="17"/>
      <c r="AG4784" s="17"/>
      <c r="AH4784" s="8"/>
    </row>
    <row r="4785" spans="13:34" x14ac:dyDescent="0.3">
      <c r="M4785" s="12"/>
      <c r="N4785"/>
      <c r="P4785" s="9"/>
      <c r="Q4785" s="9"/>
      <c r="U4785" s="8"/>
      <c r="V4785" s="10"/>
      <c r="W4785"/>
      <c r="X4785"/>
      <c r="Z4785" s="8"/>
      <c r="AA4785" s="8"/>
      <c r="AF4785" s="17"/>
      <c r="AG4785" s="17"/>
      <c r="AH4785" s="8"/>
    </row>
    <row r="4786" spans="13:34" x14ac:dyDescent="0.3">
      <c r="M4786" s="12"/>
      <c r="N4786"/>
      <c r="P4786" s="9"/>
      <c r="Q4786" s="9"/>
      <c r="U4786" s="8"/>
      <c r="V4786" s="10"/>
      <c r="W4786"/>
      <c r="X4786"/>
      <c r="Z4786" s="8"/>
      <c r="AA4786" s="8"/>
      <c r="AF4786" s="17"/>
      <c r="AG4786" s="17"/>
      <c r="AH4786" s="8"/>
    </row>
    <row r="4787" spans="13:34" x14ac:dyDescent="0.3">
      <c r="M4787" s="12"/>
      <c r="N4787"/>
      <c r="P4787" s="9"/>
      <c r="Q4787" s="9"/>
      <c r="U4787" s="8"/>
      <c r="V4787" s="10"/>
      <c r="W4787"/>
      <c r="X4787"/>
      <c r="Z4787" s="8"/>
      <c r="AA4787" s="8"/>
      <c r="AF4787" s="17"/>
      <c r="AG4787" s="17"/>
      <c r="AH4787" s="8"/>
    </row>
    <row r="4788" spans="13:34" x14ac:dyDescent="0.3">
      <c r="M4788" s="12"/>
      <c r="N4788"/>
      <c r="P4788" s="9"/>
      <c r="Q4788" s="9"/>
      <c r="U4788" s="8"/>
      <c r="V4788" s="10"/>
      <c r="W4788"/>
      <c r="X4788"/>
      <c r="Z4788" s="8"/>
      <c r="AA4788" s="8"/>
      <c r="AF4788" s="17"/>
      <c r="AG4788" s="17"/>
      <c r="AH4788" s="8"/>
    </row>
    <row r="4789" spans="13:34" x14ac:dyDescent="0.3">
      <c r="M4789" s="12"/>
      <c r="N4789"/>
      <c r="P4789" s="9"/>
      <c r="Q4789" s="9"/>
      <c r="U4789" s="8"/>
      <c r="V4789" s="10"/>
      <c r="W4789"/>
      <c r="X4789"/>
      <c r="Z4789" s="8"/>
      <c r="AA4789" s="8"/>
      <c r="AF4789" s="17"/>
      <c r="AG4789" s="17"/>
      <c r="AH4789" s="8"/>
    </row>
    <row r="4790" spans="13:34" x14ac:dyDescent="0.3">
      <c r="M4790" s="12"/>
      <c r="N4790"/>
      <c r="P4790" s="9"/>
      <c r="Q4790" s="9"/>
      <c r="U4790" s="8"/>
      <c r="V4790" s="10"/>
      <c r="W4790"/>
      <c r="X4790"/>
      <c r="Z4790" s="8"/>
      <c r="AA4790" s="8"/>
      <c r="AF4790" s="17"/>
      <c r="AG4790" s="17"/>
      <c r="AH4790" s="8"/>
    </row>
    <row r="4791" spans="13:34" x14ac:dyDescent="0.3">
      <c r="M4791" s="12"/>
      <c r="N4791"/>
      <c r="P4791" s="9"/>
      <c r="Q4791" s="9"/>
      <c r="U4791" s="8"/>
      <c r="V4791" s="10"/>
      <c r="W4791"/>
      <c r="X4791"/>
      <c r="Z4791" s="8"/>
      <c r="AA4791" s="8"/>
      <c r="AF4791" s="17"/>
      <c r="AG4791" s="17"/>
      <c r="AH4791" s="8"/>
    </row>
    <row r="4792" spans="13:34" x14ac:dyDescent="0.3">
      <c r="M4792" s="12"/>
      <c r="N4792"/>
      <c r="P4792" s="9"/>
      <c r="Q4792" s="9"/>
      <c r="U4792" s="8"/>
      <c r="V4792" s="10"/>
      <c r="W4792"/>
      <c r="X4792"/>
      <c r="Z4792" s="8"/>
      <c r="AA4792" s="8"/>
      <c r="AF4792" s="17"/>
      <c r="AG4792" s="17"/>
      <c r="AH4792" s="8"/>
    </row>
    <row r="4793" spans="13:34" x14ac:dyDescent="0.3">
      <c r="M4793" s="12"/>
      <c r="N4793"/>
      <c r="P4793" s="9"/>
      <c r="Q4793" s="9"/>
      <c r="U4793" s="8"/>
      <c r="V4793" s="10"/>
      <c r="W4793"/>
      <c r="X4793"/>
      <c r="Z4793" s="8"/>
      <c r="AA4793" s="8"/>
      <c r="AF4793" s="17"/>
      <c r="AG4793" s="17"/>
      <c r="AH4793" s="8"/>
    </row>
    <row r="4794" spans="13:34" x14ac:dyDescent="0.3">
      <c r="M4794" s="12"/>
      <c r="N4794"/>
      <c r="P4794" s="9"/>
      <c r="Q4794" s="9"/>
      <c r="U4794" s="8"/>
      <c r="V4794" s="10"/>
      <c r="W4794"/>
      <c r="X4794"/>
      <c r="Z4794" s="8"/>
      <c r="AA4794" s="8"/>
      <c r="AF4794" s="17"/>
      <c r="AG4794" s="17"/>
      <c r="AH4794" s="8"/>
    </row>
    <row r="4795" spans="13:34" x14ac:dyDescent="0.3">
      <c r="M4795" s="12"/>
      <c r="N4795"/>
      <c r="P4795" s="9"/>
      <c r="Q4795" s="9"/>
      <c r="U4795" s="8"/>
      <c r="V4795" s="10"/>
      <c r="W4795"/>
      <c r="X4795"/>
      <c r="Z4795" s="8"/>
      <c r="AA4795" s="8"/>
      <c r="AF4795" s="17"/>
      <c r="AG4795" s="17"/>
      <c r="AH4795" s="8"/>
    </row>
    <row r="4796" spans="13:34" x14ac:dyDescent="0.3">
      <c r="M4796" s="12"/>
      <c r="N4796"/>
      <c r="P4796" s="9"/>
      <c r="Q4796" s="9"/>
      <c r="U4796" s="8"/>
      <c r="V4796" s="10"/>
      <c r="W4796"/>
      <c r="X4796"/>
      <c r="Z4796" s="8"/>
      <c r="AA4796" s="8"/>
      <c r="AF4796" s="17"/>
      <c r="AG4796" s="17"/>
      <c r="AH4796" s="8"/>
    </row>
    <row r="4797" spans="13:34" x14ac:dyDescent="0.3">
      <c r="M4797" s="12"/>
      <c r="N4797"/>
      <c r="P4797" s="9"/>
      <c r="Q4797" s="9"/>
      <c r="U4797" s="8"/>
      <c r="V4797" s="10"/>
      <c r="W4797"/>
      <c r="X4797"/>
      <c r="Z4797" s="8"/>
      <c r="AA4797" s="8"/>
      <c r="AF4797" s="17"/>
      <c r="AG4797" s="17"/>
      <c r="AH4797" s="8"/>
    </row>
    <row r="4798" spans="13:34" x14ac:dyDescent="0.3">
      <c r="M4798" s="12"/>
      <c r="N4798"/>
      <c r="P4798" s="9"/>
      <c r="Q4798" s="9"/>
      <c r="U4798" s="8"/>
      <c r="V4798" s="10"/>
      <c r="W4798"/>
      <c r="X4798"/>
      <c r="Z4798" s="8"/>
      <c r="AA4798" s="8"/>
      <c r="AF4798" s="17"/>
      <c r="AG4798" s="17"/>
      <c r="AH4798" s="8"/>
    </row>
    <row r="4799" spans="13:34" x14ac:dyDescent="0.3">
      <c r="M4799" s="12"/>
      <c r="N4799"/>
      <c r="P4799" s="9"/>
      <c r="Q4799" s="9"/>
      <c r="U4799" s="8"/>
      <c r="V4799" s="10"/>
      <c r="W4799"/>
      <c r="X4799"/>
      <c r="Z4799" s="8"/>
      <c r="AA4799" s="8"/>
      <c r="AF4799" s="17"/>
      <c r="AG4799" s="17"/>
      <c r="AH4799" s="8"/>
    </row>
    <row r="4800" spans="13:34" x14ac:dyDescent="0.3">
      <c r="M4800" s="12"/>
      <c r="N4800"/>
      <c r="P4800" s="9"/>
      <c r="Q4800" s="9"/>
      <c r="U4800" s="8"/>
      <c r="V4800" s="10"/>
      <c r="W4800"/>
      <c r="X4800"/>
      <c r="Z4800" s="8"/>
      <c r="AA4800" s="8"/>
      <c r="AF4800" s="17"/>
      <c r="AG4800" s="17"/>
      <c r="AH4800" s="8"/>
    </row>
    <row r="4801" spans="13:34" x14ac:dyDescent="0.3">
      <c r="M4801" s="12"/>
      <c r="N4801"/>
      <c r="P4801" s="9"/>
      <c r="Q4801" s="9"/>
      <c r="U4801" s="8"/>
      <c r="V4801" s="10"/>
      <c r="W4801"/>
      <c r="X4801"/>
      <c r="Z4801" s="8"/>
      <c r="AA4801" s="8"/>
      <c r="AF4801" s="17"/>
      <c r="AG4801" s="17"/>
      <c r="AH4801" s="8"/>
    </row>
    <row r="4802" spans="13:34" x14ac:dyDescent="0.3">
      <c r="M4802" s="12"/>
      <c r="N4802"/>
      <c r="P4802" s="9"/>
      <c r="Q4802" s="9"/>
      <c r="U4802" s="8"/>
      <c r="V4802" s="10"/>
      <c r="W4802"/>
      <c r="X4802"/>
      <c r="Z4802" s="8"/>
      <c r="AA4802" s="8"/>
      <c r="AF4802" s="17"/>
      <c r="AG4802" s="17"/>
      <c r="AH4802" s="8"/>
    </row>
    <row r="4803" spans="13:34" x14ac:dyDescent="0.3">
      <c r="M4803" s="12"/>
      <c r="N4803"/>
      <c r="P4803" s="9"/>
      <c r="Q4803" s="9"/>
      <c r="U4803" s="8"/>
      <c r="V4803" s="10"/>
      <c r="W4803"/>
      <c r="X4803"/>
      <c r="Z4803" s="8"/>
      <c r="AA4803" s="8"/>
      <c r="AF4803" s="17"/>
      <c r="AG4803" s="17"/>
      <c r="AH4803" s="8"/>
    </row>
    <row r="4804" spans="13:34" x14ac:dyDescent="0.3">
      <c r="M4804" s="12"/>
      <c r="N4804"/>
      <c r="P4804" s="9"/>
      <c r="Q4804" s="9"/>
      <c r="U4804" s="8"/>
      <c r="V4804" s="10"/>
      <c r="W4804"/>
      <c r="X4804"/>
      <c r="Z4804" s="8"/>
      <c r="AA4804" s="8"/>
      <c r="AF4804" s="17"/>
      <c r="AG4804" s="17"/>
      <c r="AH4804" s="8"/>
    </row>
    <row r="4805" spans="13:34" x14ac:dyDescent="0.3">
      <c r="M4805" s="12"/>
      <c r="N4805"/>
      <c r="P4805" s="9"/>
      <c r="Q4805" s="9"/>
      <c r="U4805" s="8"/>
      <c r="V4805" s="10"/>
      <c r="W4805"/>
      <c r="X4805"/>
      <c r="Z4805" s="8"/>
      <c r="AA4805" s="8"/>
      <c r="AF4805" s="17"/>
      <c r="AG4805" s="17"/>
      <c r="AH4805" s="8"/>
    </row>
    <row r="4806" spans="13:34" x14ac:dyDescent="0.3">
      <c r="M4806" s="12"/>
      <c r="N4806"/>
      <c r="P4806" s="9"/>
      <c r="Q4806" s="9"/>
      <c r="U4806" s="8"/>
      <c r="V4806" s="10"/>
      <c r="W4806"/>
      <c r="X4806"/>
      <c r="Z4806" s="8"/>
      <c r="AA4806" s="8"/>
      <c r="AF4806" s="17"/>
      <c r="AG4806" s="17"/>
      <c r="AH4806" s="8"/>
    </row>
    <row r="4807" spans="13:34" x14ac:dyDescent="0.3">
      <c r="M4807" s="12"/>
      <c r="N4807"/>
      <c r="P4807" s="9"/>
      <c r="Q4807" s="9"/>
      <c r="U4807" s="8"/>
      <c r="V4807" s="10"/>
      <c r="W4807"/>
      <c r="X4807"/>
      <c r="Z4807" s="8"/>
      <c r="AA4807" s="8"/>
      <c r="AF4807" s="17"/>
      <c r="AG4807" s="17"/>
      <c r="AH4807" s="8"/>
    </row>
    <row r="4808" spans="13:34" x14ac:dyDescent="0.3">
      <c r="M4808" s="12"/>
      <c r="N4808"/>
      <c r="P4808" s="9"/>
      <c r="Q4808" s="9"/>
      <c r="U4808" s="8"/>
      <c r="V4808" s="10"/>
      <c r="W4808"/>
      <c r="X4808"/>
      <c r="Z4808" s="8"/>
      <c r="AA4808" s="8"/>
      <c r="AF4808" s="17"/>
      <c r="AG4808" s="17"/>
      <c r="AH4808" s="8"/>
    </row>
    <row r="4809" spans="13:34" x14ac:dyDescent="0.3">
      <c r="M4809" s="12"/>
      <c r="N4809"/>
      <c r="P4809" s="9"/>
      <c r="Q4809" s="9"/>
      <c r="U4809" s="8"/>
      <c r="V4809" s="10"/>
      <c r="W4809"/>
      <c r="X4809"/>
      <c r="Z4809" s="8"/>
      <c r="AA4809" s="8"/>
      <c r="AF4809" s="17"/>
      <c r="AG4809" s="17"/>
      <c r="AH4809" s="8"/>
    </row>
    <row r="4810" spans="13:34" x14ac:dyDescent="0.3">
      <c r="M4810" s="12"/>
      <c r="N4810"/>
      <c r="P4810" s="9"/>
      <c r="Q4810" s="9"/>
      <c r="U4810" s="8"/>
      <c r="V4810" s="10"/>
      <c r="W4810"/>
      <c r="X4810"/>
      <c r="Z4810" s="8"/>
      <c r="AA4810" s="8"/>
      <c r="AF4810" s="17"/>
      <c r="AG4810" s="17"/>
      <c r="AH4810" s="8"/>
    </row>
    <row r="4811" spans="13:34" x14ac:dyDescent="0.3">
      <c r="M4811" s="12"/>
      <c r="N4811"/>
      <c r="P4811" s="9"/>
      <c r="Q4811" s="9"/>
      <c r="U4811" s="8"/>
      <c r="V4811" s="10"/>
      <c r="W4811"/>
      <c r="X4811"/>
      <c r="Z4811" s="8"/>
      <c r="AA4811" s="8"/>
      <c r="AF4811" s="17"/>
      <c r="AG4811" s="17"/>
      <c r="AH4811" s="8"/>
    </row>
    <row r="4812" spans="13:34" x14ac:dyDescent="0.3">
      <c r="M4812" s="12"/>
      <c r="N4812"/>
      <c r="P4812" s="9"/>
      <c r="Q4812" s="9"/>
      <c r="U4812" s="8"/>
      <c r="V4812" s="10"/>
      <c r="W4812"/>
      <c r="X4812"/>
      <c r="Z4812" s="8"/>
      <c r="AA4812" s="8"/>
      <c r="AF4812" s="17"/>
      <c r="AG4812" s="17"/>
      <c r="AH4812" s="8"/>
    </row>
    <row r="4813" spans="13:34" x14ac:dyDescent="0.3">
      <c r="M4813" s="12"/>
      <c r="N4813"/>
      <c r="P4813" s="9"/>
      <c r="Q4813" s="9"/>
      <c r="U4813" s="8"/>
      <c r="V4813" s="10"/>
      <c r="W4813"/>
      <c r="X4813"/>
      <c r="Z4813" s="8"/>
      <c r="AA4813" s="8"/>
      <c r="AF4813" s="17"/>
      <c r="AG4813" s="17"/>
      <c r="AH4813" s="8"/>
    </row>
    <row r="4814" spans="13:34" x14ac:dyDescent="0.3">
      <c r="M4814" s="12"/>
      <c r="N4814"/>
      <c r="P4814" s="9"/>
      <c r="Q4814" s="9"/>
      <c r="U4814" s="8"/>
      <c r="V4814" s="10"/>
      <c r="W4814"/>
      <c r="X4814"/>
      <c r="Z4814" s="8"/>
      <c r="AA4814" s="8"/>
      <c r="AF4814" s="17"/>
      <c r="AG4814" s="17"/>
      <c r="AH4814" s="8"/>
    </row>
    <row r="4815" spans="13:34" x14ac:dyDescent="0.3">
      <c r="M4815" s="12"/>
      <c r="N4815"/>
      <c r="P4815" s="9"/>
      <c r="Q4815" s="9"/>
      <c r="U4815" s="8"/>
      <c r="V4815" s="10"/>
      <c r="W4815"/>
      <c r="X4815"/>
      <c r="Z4815" s="8"/>
      <c r="AA4815" s="8"/>
      <c r="AF4815" s="17"/>
      <c r="AG4815" s="17"/>
      <c r="AH4815" s="8"/>
    </row>
    <row r="4816" spans="13:34" x14ac:dyDescent="0.3">
      <c r="M4816" s="12"/>
      <c r="N4816"/>
      <c r="P4816" s="9"/>
      <c r="Q4816" s="9"/>
      <c r="U4816" s="8"/>
      <c r="V4816" s="10"/>
      <c r="W4816"/>
      <c r="X4816"/>
      <c r="Z4816" s="8"/>
      <c r="AA4816" s="8"/>
      <c r="AF4816" s="17"/>
      <c r="AG4816" s="17"/>
      <c r="AH4816" s="8"/>
    </row>
    <row r="4817" spans="13:34" x14ac:dyDescent="0.3">
      <c r="M4817" s="12"/>
      <c r="N4817"/>
      <c r="P4817" s="9"/>
      <c r="Q4817" s="9"/>
      <c r="U4817" s="8"/>
      <c r="V4817" s="10"/>
      <c r="W4817"/>
      <c r="X4817"/>
      <c r="Z4817" s="8"/>
      <c r="AA4817" s="8"/>
      <c r="AF4817" s="17"/>
      <c r="AG4817" s="17"/>
      <c r="AH4817" s="8"/>
    </row>
    <row r="4818" spans="13:34" x14ac:dyDescent="0.3">
      <c r="M4818" s="12"/>
      <c r="N4818"/>
      <c r="P4818" s="9"/>
      <c r="Q4818" s="9"/>
      <c r="U4818" s="8"/>
      <c r="V4818" s="10"/>
      <c r="W4818"/>
      <c r="X4818"/>
      <c r="Z4818" s="8"/>
      <c r="AA4818" s="8"/>
      <c r="AF4818" s="17"/>
      <c r="AG4818" s="17"/>
      <c r="AH4818" s="8"/>
    </row>
    <row r="4819" spans="13:34" x14ac:dyDescent="0.3">
      <c r="M4819" s="12"/>
      <c r="N4819"/>
      <c r="P4819" s="9"/>
      <c r="Q4819" s="9"/>
      <c r="U4819" s="8"/>
      <c r="V4819" s="10"/>
      <c r="W4819"/>
      <c r="X4819"/>
      <c r="Z4819" s="8"/>
      <c r="AA4819" s="8"/>
      <c r="AF4819" s="17"/>
      <c r="AG4819" s="17"/>
      <c r="AH4819" s="8"/>
    </row>
    <row r="4820" spans="13:34" x14ac:dyDescent="0.3">
      <c r="M4820" s="12"/>
      <c r="N4820"/>
      <c r="P4820" s="9"/>
      <c r="Q4820" s="9"/>
      <c r="U4820" s="8"/>
      <c r="V4820" s="10"/>
      <c r="W4820"/>
      <c r="X4820"/>
      <c r="Z4820" s="8"/>
      <c r="AA4820" s="8"/>
      <c r="AF4820" s="17"/>
      <c r="AG4820" s="17"/>
      <c r="AH4820" s="8"/>
    </row>
    <row r="4821" spans="13:34" x14ac:dyDescent="0.3">
      <c r="M4821" s="12"/>
      <c r="N4821"/>
      <c r="P4821" s="9"/>
      <c r="Q4821" s="9"/>
      <c r="U4821" s="8"/>
      <c r="V4821" s="10"/>
      <c r="W4821"/>
      <c r="X4821"/>
      <c r="Z4821" s="8"/>
      <c r="AA4821" s="8"/>
      <c r="AF4821" s="17"/>
      <c r="AG4821" s="17"/>
      <c r="AH4821" s="8"/>
    </row>
    <row r="4822" spans="13:34" x14ac:dyDescent="0.3">
      <c r="M4822" s="12"/>
      <c r="N4822"/>
      <c r="P4822" s="9"/>
      <c r="Q4822" s="9"/>
      <c r="U4822" s="8"/>
      <c r="V4822" s="10"/>
      <c r="W4822"/>
      <c r="X4822"/>
      <c r="Z4822" s="8"/>
      <c r="AA4822" s="8"/>
      <c r="AF4822" s="17"/>
      <c r="AG4822" s="17"/>
      <c r="AH4822" s="8"/>
    </row>
    <row r="4823" spans="13:34" x14ac:dyDescent="0.3">
      <c r="M4823" s="12"/>
      <c r="N4823"/>
      <c r="P4823" s="9"/>
      <c r="Q4823" s="9"/>
      <c r="U4823" s="8"/>
      <c r="V4823" s="10"/>
      <c r="W4823"/>
      <c r="X4823"/>
      <c r="Z4823" s="8"/>
      <c r="AA4823" s="8"/>
      <c r="AF4823" s="17"/>
      <c r="AG4823" s="17"/>
      <c r="AH4823" s="8"/>
    </row>
    <row r="4824" spans="13:34" x14ac:dyDescent="0.3">
      <c r="M4824" s="12"/>
      <c r="N4824"/>
      <c r="P4824" s="9"/>
      <c r="Q4824" s="9"/>
      <c r="U4824" s="8"/>
      <c r="V4824" s="10"/>
      <c r="W4824"/>
      <c r="X4824"/>
      <c r="Z4824" s="8"/>
      <c r="AA4824" s="8"/>
      <c r="AF4824" s="17"/>
      <c r="AG4824" s="17"/>
      <c r="AH4824" s="8"/>
    </row>
    <row r="4825" spans="13:34" x14ac:dyDescent="0.3">
      <c r="M4825" s="12"/>
      <c r="N4825"/>
      <c r="P4825" s="9"/>
      <c r="Q4825" s="9"/>
      <c r="U4825" s="8"/>
      <c r="V4825" s="10"/>
      <c r="W4825"/>
      <c r="X4825"/>
      <c r="Z4825" s="8"/>
      <c r="AA4825" s="8"/>
      <c r="AF4825" s="17"/>
      <c r="AG4825" s="17"/>
      <c r="AH4825" s="8"/>
    </row>
    <row r="4826" spans="13:34" x14ac:dyDescent="0.3">
      <c r="M4826" s="12"/>
      <c r="N4826"/>
      <c r="P4826" s="9"/>
      <c r="Q4826" s="9"/>
      <c r="U4826" s="8"/>
      <c r="V4826" s="10"/>
      <c r="W4826"/>
      <c r="X4826"/>
      <c r="Z4826" s="8"/>
      <c r="AA4826" s="8"/>
      <c r="AF4826" s="17"/>
      <c r="AG4826" s="17"/>
      <c r="AH4826" s="8"/>
    </row>
    <row r="4827" spans="13:34" x14ac:dyDescent="0.3">
      <c r="M4827" s="12"/>
      <c r="N4827"/>
      <c r="P4827" s="9"/>
      <c r="Q4827" s="9"/>
      <c r="U4827" s="8"/>
      <c r="V4827" s="10"/>
      <c r="W4827"/>
      <c r="X4827"/>
      <c r="Z4827" s="8"/>
      <c r="AA4827" s="8"/>
      <c r="AF4827" s="17"/>
      <c r="AG4827" s="17"/>
      <c r="AH4827" s="8"/>
    </row>
    <row r="4828" spans="13:34" x14ac:dyDescent="0.3">
      <c r="M4828" s="12"/>
      <c r="N4828"/>
      <c r="P4828" s="9"/>
      <c r="Q4828" s="9"/>
      <c r="U4828" s="8"/>
      <c r="V4828" s="10"/>
      <c r="W4828"/>
      <c r="X4828"/>
      <c r="Z4828" s="8"/>
      <c r="AA4828" s="8"/>
      <c r="AF4828" s="17"/>
      <c r="AG4828" s="17"/>
      <c r="AH4828" s="8"/>
    </row>
    <row r="4829" spans="13:34" x14ac:dyDescent="0.3">
      <c r="M4829" s="12"/>
      <c r="N4829"/>
      <c r="P4829" s="9"/>
      <c r="Q4829" s="9"/>
      <c r="U4829" s="8"/>
      <c r="V4829" s="10"/>
      <c r="W4829"/>
      <c r="X4829"/>
      <c r="Z4829" s="8"/>
      <c r="AA4829" s="8"/>
      <c r="AF4829" s="17"/>
      <c r="AG4829" s="17"/>
      <c r="AH4829" s="8"/>
    </row>
    <row r="4830" spans="13:34" x14ac:dyDescent="0.3">
      <c r="M4830" s="12"/>
      <c r="N4830"/>
      <c r="P4830" s="9"/>
      <c r="Q4830" s="9"/>
      <c r="U4830" s="8"/>
      <c r="V4830" s="10"/>
      <c r="W4830"/>
      <c r="X4830"/>
      <c r="Z4830" s="8"/>
      <c r="AA4830" s="8"/>
      <c r="AF4830" s="17"/>
      <c r="AG4830" s="17"/>
      <c r="AH4830" s="8"/>
    </row>
    <row r="4831" spans="13:34" x14ac:dyDescent="0.3">
      <c r="M4831" s="12"/>
      <c r="N4831"/>
      <c r="P4831" s="9"/>
      <c r="Q4831" s="9"/>
      <c r="U4831" s="8"/>
      <c r="V4831" s="10"/>
      <c r="W4831"/>
      <c r="X4831"/>
      <c r="Z4831" s="8"/>
      <c r="AA4831" s="8"/>
      <c r="AF4831" s="17"/>
      <c r="AG4831" s="17"/>
      <c r="AH4831" s="8"/>
    </row>
    <row r="4832" spans="13:34" x14ac:dyDescent="0.3">
      <c r="M4832" s="12"/>
      <c r="N4832"/>
      <c r="P4832" s="9"/>
      <c r="Q4832" s="9"/>
      <c r="U4832" s="8"/>
      <c r="V4832" s="10"/>
      <c r="W4832"/>
      <c r="X4832"/>
      <c r="Z4832" s="8"/>
      <c r="AA4832" s="8"/>
      <c r="AF4832" s="17"/>
      <c r="AG4832" s="17"/>
      <c r="AH4832" s="8"/>
    </row>
    <row r="4833" spans="13:34" x14ac:dyDescent="0.3">
      <c r="M4833" s="12"/>
      <c r="N4833"/>
      <c r="P4833" s="9"/>
      <c r="Q4833" s="9"/>
      <c r="U4833" s="8"/>
      <c r="V4833" s="10"/>
      <c r="W4833"/>
      <c r="X4833"/>
      <c r="Z4833" s="8"/>
      <c r="AA4833" s="8"/>
      <c r="AF4833" s="17"/>
      <c r="AG4833" s="17"/>
      <c r="AH4833" s="8"/>
    </row>
    <row r="4834" spans="13:34" x14ac:dyDescent="0.3">
      <c r="M4834" s="12"/>
      <c r="N4834"/>
      <c r="P4834" s="9"/>
      <c r="Q4834" s="9"/>
      <c r="U4834" s="8"/>
      <c r="V4834" s="10"/>
      <c r="W4834"/>
      <c r="X4834"/>
      <c r="Z4834" s="8"/>
      <c r="AA4834" s="8"/>
      <c r="AF4834" s="17"/>
      <c r="AG4834" s="17"/>
      <c r="AH4834" s="8"/>
    </row>
    <row r="4835" spans="13:34" x14ac:dyDescent="0.3">
      <c r="M4835" s="12"/>
      <c r="N4835"/>
      <c r="P4835" s="9"/>
      <c r="Q4835" s="9"/>
      <c r="U4835" s="8"/>
      <c r="V4835" s="10"/>
      <c r="W4835"/>
      <c r="X4835"/>
      <c r="Z4835" s="8"/>
      <c r="AA4835" s="8"/>
      <c r="AF4835" s="17"/>
      <c r="AG4835" s="17"/>
      <c r="AH4835" s="8"/>
    </row>
    <row r="4836" spans="13:34" x14ac:dyDescent="0.3">
      <c r="M4836" s="12"/>
      <c r="N4836"/>
      <c r="P4836" s="9"/>
      <c r="Q4836" s="9"/>
      <c r="U4836" s="8"/>
      <c r="V4836" s="10"/>
      <c r="W4836"/>
      <c r="X4836"/>
      <c r="Z4836" s="8"/>
      <c r="AA4836" s="8"/>
      <c r="AF4836" s="17"/>
      <c r="AG4836" s="17"/>
      <c r="AH4836" s="8"/>
    </row>
    <row r="4837" spans="13:34" x14ac:dyDescent="0.3">
      <c r="M4837" s="12"/>
      <c r="N4837"/>
      <c r="P4837" s="9"/>
      <c r="Q4837" s="9"/>
      <c r="U4837" s="8"/>
      <c r="V4837" s="10"/>
      <c r="W4837"/>
      <c r="X4837"/>
      <c r="Z4837" s="8"/>
      <c r="AA4837" s="8"/>
      <c r="AF4837" s="17"/>
      <c r="AG4837" s="17"/>
      <c r="AH4837" s="8"/>
    </row>
    <row r="4838" spans="13:34" x14ac:dyDescent="0.3">
      <c r="M4838" s="12"/>
      <c r="N4838"/>
      <c r="P4838" s="9"/>
      <c r="Q4838" s="9"/>
      <c r="U4838" s="8"/>
      <c r="V4838" s="10"/>
      <c r="W4838"/>
      <c r="X4838"/>
      <c r="Z4838" s="8"/>
      <c r="AA4838" s="8"/>
      <c r="AF4838" s="17"/>
      <c r="AG4838" s="17"/>
      <c r="AH4838" s="8"/>
    </row>
    <row r="4839" spans="13:34" x14ac:dyDescent="0.3">
      <c r="M4839" s="12"/>
      <c r="N4839"/>
      <c r="P4839" s="9"/>
      <c r="Q4839" s="9"/>
      <c r="U4839" s="8"/>
      <c r="V4839" s="10"/>
      <c r="W4839"/>
      <c r="X4839"/>
      <c r="Z4839" s="8"/>
      <c r="AA4839" s="8"/>
      <c r="AF4839" s="17"/>
      <c r="AG4839" s="17"/>
      <c r="AH4839" s="8"/>
    </row>
    <row r="4840" spans="13:34" x14ac:dyDescent="0.3">
      <c r="M4840" s="12"/>
      <c r="N4840"/>
      <c r="P4840" s="9"/>
      <c r="Q4840" s="9"/>
      <c r="U4840" s="8"/>
      <c r="V4840" s="10"/>
      <c r="W4840"/>
      <c r="X4840"/>
      <c r="Z4840" s="8"/>
      <c r="AA4840" s="8"/>
      <c r="AF4840" s="17"/>
      <c r="AG4840" s="17"/>
      <c r="AH4840" s="8"/>
    </row>
    <row r="4841" spans="13:34" x14ac:dyDescent="0.3">
      <c r="M4841" s="12"/>
      <c r="N4841"/>
      <c r="P4841" s="9"/>
      <c r="Q4841" s="9"/>
      <c r="U4841" s="8"/>
      <c r="V4841" s="10"/>
      <c r="W4841"/>
      <c r="X4841"/>
      <c r="Z4841" s="8"/>
      <c r="AA4841" s="8"/>
      <c r="AF4841" s="17"/>
      <c r="AG4841" s="17"/>
      <c r="AH4841" s="8"/>
    </row>
    <row r="4842" spans="13:34" x14ac:dyDescent="0.3">
      <c r="M4842" s="12"/>
      <c r="N4842"/>
      <c r="P4842" s="9"/>
      <c r="Q4842" s="9"/>
      <c r="U4842" s="8"/>
      <c r="V4842" s="10"/>
      <c r="W4842"/>
      <c r="X4842"/>
      <c r="Z4842" s="8"/>
      <c r="AA4842" s="8"/>
      <c r="AF4842" s="17"/>
      <c r="AG4842" s="17"/>
      <c r="AH4842" s="8"/>
    </row>
    <row r="4843" spans="13:34" x14ac:dyDescent="0.3">
      <c r="M4843" s="12"/>
      <c r="N4843"/>
      <c r="P4843" s="9"/>
      <c r="Q4843" s="9"/>
      <c r="U4843" s="8"/>
      <c r="V4843" s="10"/>
      <c r="W4843"/>
      <c r="X4843"/>
      <c r="Z4843" s="8"/>
      <c r="AA4843" s="8"/>
      <c r="AF4843" s="17"/>
      <c r="AG4843" s="17"/>
      <c r="AH4843" s="8"/>
    </row>
    <row r="4844" spans="13:34" x14ac:dyDescent="0.3">
      <c r="M4844" s="12"/>
      <c r="N4844"/>
      <c r="P4844" s="9"/>
      <c r="Q4844" s="9"/>
      <c r="U4844" s="8"/>
      <c r="V4844" s="10"/>
      <c r="W4844"/>
      <c r="X4844"/>
      <c r="Z4844" s="8"/>
      <c r="AA4844" s="8"/>
      <c r="AF4844" s="17"/>
      <c r="AG4844" s="17"/>
      <c r="AH4844" s="8"/>
    </row>
    <row r="4845" spans="13:34" x14ac:dyDescent="0.3">
      <c r="M4845" s="12"/>
      <c r="N4845"/>
      <c r="P4845" s="9"/>
      <c r="Q4845" s="9"/>
      <c r="U4845" s="8"/>
      <c r="V4845" s="10"/>
      <c r="W4845"/>
      <c r="X4845"/>
      <c r="Z4845" s="8"/>
      <c r="AA4845" s="8"/>
      <c r="AF4845" s="17"/>
      <c r="AG4845" s="17"/>
      <c r="AH4845" s="8"/>
    </row>
    <row r="4846" spans="13:34" x14ac:dyDescent="0.3">
      <c r="M4846" s="12"/>
      <c r="N4846"/>
      <c r="P4846" s="9"/>
      <c r="Q4846" s="9"/>
      <c r="U4846" s="8"/>
      <c r="V4846" s="10"/>
      <c r="W4846"/>
      <c r="X4846"/>
      <c r="Z4846" s="8"/>
      <c r="AA4846" s="8"/>
      <c r="AF4846" s="17"/>
      <c r="AG4846" s="17"/>
      <c r="AH4846" s="8"/>
    </row>
    <row r="4847" spans="13:34" x14ac:dyDescent="0.3">
      <c r="M4847" s="12"/>
      <c r="N4847"/>
      <c r="P4847" s="9"/>
      <c r="Q4847" s="9"/>
      <c r="U4847" s="8"/>
      <c r="V4847" s="10"/>
      <c r="W4847"/>
      <c r="X4847"/>
      <c r="Z4847" s="8"/>
      <c r="AA4847" s="8"/>
      <c r="AF4847" s="17"/>
      <c r="AG4847" s="17"/>
      <c r="AH4847" s="8"/>
    </row>
    <row r="4848" spans="13:34" x14ac:dyDescent="0.3">
      <c r="M4848" s="12"/>
      <c r="N4848"/>
      <c r="P4848" s="9"/>
      <c r="Q4848" s="9"/>
      <c r="U4848" s="8"/>
      <c r="V4848" s="10"/>
      <c r="W4848"/>
      <c r="X4848"/>
      <c r="Z4848" s="8"/>
      <c r="AA4848" s="8"/>
      <c r="AF4848" s="17"/>
      <c r="AG4848" s="17"/>
      <c r="AH4848" s="8"/>
    </row>
    <row r="4849" spans="13:34" x14ac:dyDescent="0.3">
      <c r="M4849" s="12"/>
      <c r="N4849"/>
      <c r="P4849" s="9"/>
      <c r="Q4849" s="9"/>
      <c r="U4849" s="8"/>
      <c r="V4849" s="10"/>
      <c r="W4849"/>
      <c r="X4849"/>
      <c r="Z4849" s="8"/>
      <c r="AA4849" s="8"/>
      <c r="AF4849" s="17"/>
      <c r="AG4849" s="17"/>
      <c r="AH4849" s="8"/>
    </row>
    <row r="4850" spans="13:34" x14ac:dyDescent="0.3">
      <c r="M4850" s="12"/>
      <c r="N4850"/>
      <c r="P4850" s="9"/>
      <c r="Q4850" s="9"/>
      <c r="U4850" s="8"/>
      <c r="V4850" s="10"/>
      <c r="W4850"/>
      <c r="X4850"/>
      <c r="Z4850" s="8"/>
      <c r="AA4850" s="8"/>
      <c r="AF4850" s="17"/>
      <c r="AG4850" s="17"/>
      <c r="AH4850" s="8"/>
    </row>
    <row r="4851" spans="13:34" x14ac:dyDescent="0.3">
      <c r="M4851" s="12"/>
      <c r="N4851"/>
      <c r="P4851" s="9"/>
      <c r="Q4851" s="9"/>
      <c r="U4851" s="8"/>
      <c r="V4851" s="10"/>
      <c r="W4851"/>
      <c r="X4851"/>
      <c r="Z4851" s="8"/>
      <c r="AA4851" s="8"/>
      <c r="AF4851" s="17"/>
      <c r="AG4851" s="17"/>
      <c r="AH4851" s="8"/>
    </row>
    <row r="4852" spans="13:34" x14ac:dyDescent="0.3">
      <c r="M4852" s="12"/>
      <c r="N4852"/>
      <c r="P4852" s="9"/>
      <c r="Q4852" s="9"/>
      <c r="U4852" s="8"/>
      <c r="V4852" s="10"/>
      <c r="W4852"/>
      <c r="X4852"/>
      <c r="Z4852" s="8"/>
      <c r="AA4852" s="8"/>
      <c r="AF4852" s="17"/>
      <c r="AG4852" s="17"/>
      <c r="AH4852" s="8"/>
    </row>
    <row r="4853" spans="13:34" x14ac:dyDescent="0.3">
      <c r="M4853" s="12"/>
      <c r="N4853"/>
      <c r="P4853" s="9"/>
      <c r="Q4853" s="9"/>
      <c r="U4853" s="8"/>
      <c r="V4853" s="10"/>
      <c r="W4853"/>
      <c r="X4853"/>
      <c r="Z4853" s="8"/>
      <c r="AA4853" s="8"/>
      <c r="AF4853" s="17"/>
      <c r="AG4853" s="17"/>
      <c r="AH4853" s="8"/>
    </row>
    <row r="4854" spans="13:34" x14ac:dyDescent="0.3">
      <c r="M4854" s="12"/>
      <c r="N4854"/>
      <c r="P4854" s="9"/>
      <c r="Q4854" s="9"/>
      <c r="U4854" s="8"/>
      <c r="V4854" s="10"/>
      <c r="W4854"/>
      <c r="X4854"/>
      <c r="Z4854" s="8"/>
      <c r="AA4854" s="8"/>
      <c r="AF4854" s="17"/>
      <c r="AG4854" s="17"/>
      <c r="AH4854" s="8"/>
    </row>
    <row r="4855" spans="13:34" x14ac:dyDescent="0.3">
      <c r="M4855" s="12"/>
      <c r="N4855"/>
      <c r="P4855" s="9"/>
      <c r="Q4855" s="9"/>
      <c r="U4855" s="8"/>
      <c r="V4855" s="10"/>
      <c r="W4855"/>
      <c r="X4855"/>
      <c r="Z4855" s="8"/>
      <c r="AA4855" s="8"/>
      <c r="AF4855" s="17"/>
      <c r="AG4855" s="17"/>
      <c r="AH4855" s="8"/>
    </row>
    <row r="4856" spans="13:34" x14ac:dyDescent="0.3">
      <c r="M4856" s="12"/>
      <c r="N4856"/>
      <c r="P4856" s="9"/>
      <c r="Q4856" s="9"/>
      <c r="U4856" s="8"/>
      <c r="V4856" s="10"/>
      <c r="W4856"/>
      <c r="X4856"/>
      <c r="Z4856" s="8"/>
      <c r="AA4856" s="8"/>
      <c r="AF4856" s="17"/>
      <c r="AG4856" s="17"/>
      <c r="AH4856" s="8"/>
    </row>
    <row r="4857" spans="13:34" x14ac:dyDescent="0.3">
      <c r="M4857" s="12"/>
      <c r="N4857"/>
      <c r="P4857" s="9"/>
      <c r="Q4857" s="9"/>
      <c r="U4857" s="8"/>
      <c r="V4857" s="10"/>
      <c r="W4857"/>
      <c r="X4857"/>
      <c r="Z4857" s="8"/>
      <c r="AA4857" s="8"/>
      <c r="AF4857" s="17"/>
      <c r="AG4857" s="17"/>
      <c r="AH4857" s="8"/>
    </row>
    <row r="4858" spans="13:34" x14ac:dyDescent="0.3">
      <c r="M4858" s="12"/>
      <c r="N4858"/>
      <c r="P4858" s="9"/>
      <c r="Q4858" s="9"/>
      <c r="U4858" s="8"/>
      <c r="V4858" s="10"/>
      <c r="W4858"/>
      <c r="X4858"/>
      <c r="Z4858" s="8"/>
      <c r="AA4858" s="8"/>
      <c r="AF4858" s="17"/>
      <c r="AG4858" s="17"/>
      <c r="AH4858" s="8"/>
    </row>
    <row r="4859" spans="13:34" x14ac:dyDescent="0.3">
      <c r="M4859" s="12"/>
      <c r="N4859"/>
      <c r="P4859" s="9"/>
      <c r="Q4859" s="9"/>
      <c r="U4859" s="8"/>
      <c r="V4859" s="10"/>
      <c r="W4859"/>
      <c r="X4859"/>
      <c r="Z4859" s="8"/>
      <c r="AA4859" s="8"/>
      <c r="AF4859" s="17"/>
      <c r="AG4859" s="17"/>
      <c r="AH4859" s="8"/>
    </row>
    <row r="4860" spans="13:34" x14ac:dyDescent="0.3">
      <c r="M4860" s="12"/>
      <c r="N4860"/>
      <c r="P4860" s="9"/>
      <c r="Q4860" s="9"/>
      <c r="U4860" s="8"/>
      <c r="V4860" s="10"/>
      <c r="W4860"/>
      <c r="X4860"/>
      <c r="Z4860" s="8"/>
      <c r="AA4860" s="8"/>
      <c r="AF4860" s="17"/>
      <c r="AG4860" s="17"/>
      <c r="AH4860" s="8"/>
    </row>
    <row r="4861" spans="13:34" x14ac:dyDescent="0.3">
      <c r="M4861" s="12"/>
      <c r="N4861"/>
      <c r="P4861" s="9"/>
      <c r="Q4861" s="9"/>
      <c r="U4861" s="8"/>
      <c r="V4861" s="10"/>
      <c r="W4861"/>
      <c r="X4861"/>
      <c r="Z4861" s="8"/>
      <c r="AA4861" s="8"/>
      <c r="AF4861" s="17"/>
      <c r="AG4861" s="17"/>
      <c r="AH4861" s="8"/>
    </row>
    <row r="4862" spans="13:34" x14ac:dyDescent="0.3">
      <c r="M4862" s="12"/>
      <c r="N4862"/>
      <c r="P4862" s="9"/>
      <c r="Q4862" s="9"/>
      <c r="U4862" s="8"/>
      <c r="V4862" s="10"/>
      <c r="W4862"/>
      <c r="X4862"/>
      <c r="Z4862" s="8"/>
      <c r="AA4862" s="8"/>
      <c r="AF4862" s="17"/>
      <c r="AG4862" s="17"/>
      <c r="AH4862" s="8"/>
    </row>
    <row r="4863" spans="13:34" x14ac:dyDescent="0.3">
      <c r="M4863" s="12"/>
      <c r="N4863"/>
      <c r="P4863" s="9"/>
      <c r="Q4863" s="9"/>
      <c r="U4863" s="8"/>
      <c r="V4863" s="10"/>
      <c r="W4863"/>
      <c r="X4863"/>
      <c r="Z4863" s="8"/>
      <c r="AA4863" s="8"/>
      <c r="AF4863" s="17"/>
      <c r="AG4863" s="17"/>
      <c r="AH4863" s="8"/>
    </row>
    <row r="4864" spans="13:34" x14ac:dyDescent="0.3">
      <c r="M4864" s="12"/>
      <c r="N4864"/>
      <c r="P4864" s="9"/>
      <c r="Q4864" s="9"/>
      <c r="U4864" s="8"/>
      <c r="V4864" s="10"/>
      <c r="W4864"/>
      <c r="X4864"/>
      <c r="Z4864" s="8"/>
      <c r="AA4864" s="8"/>
      <c r="AF4864" s="17"/>
      <c r="AG4864" s="17"/>
      <c r="AH4864" s="8"/>
    </row>
    <row r="4865" spans="13:34" x14ac:dyDescent="0.3">
      <c r="M4865" s="12"/>
      <c r="N4865"/>
      <c r="P4865" s="9"/>
      <c r="Q4865" s="9"/>
      <c r="U4865" s="8"/>
      <c r="V4865" s="10"/>
      <c r="W4865"/>
      <c r="X4865"/>
      <c r="Z4865" s="8"/>
      <c r="AA4865" s="8"/>
      <c r="AF4865" s="17"/>
      <c r="AG4865" s="17"/>
      <c r="AH4865" s="8"/>
    </row>
    <row r="4866" spans="13:34" x14ac:dyDescent="0.3">
      <c r="M4866" s="12"/>
      <c r="N4866"/>
      <c r="P4866" s="9"/>
      <c r="Q4866" s="9"/>
      <c r="U4866" s="8"/>
      <c r="V4866" s="10"/>
      <c r="W4866"/>
      <c r="X4866"/>
      <c r="Z4866" s="8"/>
      <c r="AA4866" s="8"/>
      <c r="AF4866" s="17"/>
      <c r="AG4866" s="17"/>
      <c r="AH4866" s="8"/>
    </row>
    <row r="4867" spans="13:34" x14ac:dyDescent="0.3">
      <c r="M4867" s="12"/>
      <c r="N4867"/>
      <c r="P4867" s="9"/>
      <c r="Q4867" s="9"/>
      <c r="U4867" s="8"/>
      <c r="V4867" s="10"/>
      <c r="W4867"/>
      <c r="X4867"/>
      <c r="Z4867" s="8"/>
      <c r="AA4867" s="8"/>
      <c r="AF4867" s="17"/>
      <c r="AG4867" s="17"/>
      <c r="AH4867" s="8"/>
    </row>
    <row r="4868" spans="13:34" x14ac:dyDescent="0.3">
      <c r="M4868" s="12"/>
      <c r="N4868"/>
      <c r="P4868" s="9"/>
      <c r="Q4868" s="9"/>
      <c r="U4868" s="8"/>
      <c r="V4868" s="10"/>
      <c r="W4868"/>
      <c r="X4868"/>
      <c r="Z4868" s="8"/>
      <c r="AA4868" s="8"/>
      <c r="AF4868" s="17"/>
      <c r="AG4868" s="17"/>
      <c r="AH4868" s="8"/>
    </row>
    <row r="4869" spans="13:34" x14ac:dyDescent="0.3">
      <c r="M4869" s="12"/>
      <c r="N4869"/>
      <c r="P4869" s="9"/>
      <c r="Q4869" s="9"/>
      <c r="U4869" s="8"/>
      <c r="V4869" s="10"/>
      <c r="W4869"/>
      <c r="X4869"/>
      <c r="Z4869" s="8"/>
      <c r="AA4869" s="8"/>
      <c r="AF4869" s="17"/>
      <c r="AG4869" s="17"/>
      <c r="AH4869" s="8"/>
    </row>
    <row r="4870" spans="13:34" x14ac:dyDescent="0.3">
      <c r="M4870" s="12"/>
      <c r="N4870"/>
      <c r="P4870" s="9"/>
      <c r="Q4870" s="9"/>
      <c r="U4870" s="8"/>
      <c r="V4870" s="10"/>
      <c r="W4870"/>
      <c r="X4870"/>
      <c r="Z4870" s="8"/>
      <c r="AA4870" s="8"/>
      <c r="AF4870" s="17"/>
      <c r="AG4870" s="17"/>
      <c r="AH4870" s="8"/>
    </row>
    <row r="4871" spans="13:34" x14ac:dyDescent="0.3">
      <c r="M4871" s="12"/>
      <c r="N4871"/>
      <c r="P4871" s="9"/>
      <c r="Q4871" s="9"/>
      <c r="U4871" s="8"/>
      <c r="V4871" s="10"/>
      <c r="W4871"/>
      <c r="X4871"/>
      <c r="Z4871" s="8"/>
      <c r="AA4871" s="8"/>
      <c r="AF4871" s="17"/>
      <c r="AG4871" s="17"/>
      <c r="AH4871" s="8"/>
    </row>
    <row r="4872" spans="13:34" x14ac:dyDescent="0.3">
      <c r="M4872" s="12"/>
      <c r="N4872"/>
      <c r="P4872" s="9"/>
      <c r="Q4872" s="9"/>
      <c r="U4872" s="8"/>
      <c r="V4872" s="10"/>
      <c r="W4872"/>
      <c r="X4872"/>
      <c r="Z4872" s="8"/>
      <c r="AA4872" s="8"/>
      <c r="AF4872" s="17"/>
      <c r="AG4872" s="17"/>
      <c r="AH4872" s="8"/>
    </row>
    <row r="4873" spans="13:34" x14ac:dyDescent="0.3">
      <c r="M4873" s="12"/>
      <c r="N4873"/>
      <c r="P4873" s="9"/>
      <c r="Q4873" s="9"/>
      <c r="U4873" s="8"/>
      <c r="V4873" s="10"/>
      <c r="W4873"/>
      <c r="X4873"/>
      <c r="Z4873" s="8"/>
      <c r="AA4873" s="8"/>
      <c r="AF4873" s="17"/>
      <c r="AG4873" s="17"/>
      <c r="AH4873" s="8"/>
    </row>
    <row r="4874" spans="13:34" x14ac:dyDescent="0.3">
      <c r="M4874" s="12"/>
      <c r="N4874"/>
      <c r="P4874" s="9"/>
      <c r="Q4874" s="9"/>
      <c r="U4874" s="8"/>
      <c r="V4874" s="10"/>
      <c r="W4874"/>
      <c r="X4874"/>
      <c r="Z4874" s="8"/>
      <c r="AA4874" s="8"/>
      <c r="AF4874" s="17"/>
      <c r="AG4874" s="17"/>
      <c r="AH4874" s="8"/>
    </row>
    <row r="4875" spans="13:34" x14ac:dyDescent="0.3">
      <c r="M4875" s="12"/>
      <c r="N4875"/>
      <c r="P4875" s="9"/>
      <c r="Q4875" s="9"/>
      <c r="U4875" s="8"/>
      <c r="V4875" s="10"/>
      <c r="W4875"/>
      <c r="X4875"/>
      <c r="Z4875" s="8"/>
      <c r="AA4875" s="8"/>
      <c r="AF4875" s="17"/>
      <c r="AG4875" s="17"/>
      <c r="AH4875" s="8"/>
    </row>
    <row r="4876" spans="13:34" x14ac:dyDescent="0.3">
      <c r="M4876" s="12"/>
      <c r="N4876"/>
      <c r="P4876" s="9"/>
      <c r="Q4876" s="9"/>
      <c r="U4876" s="8"/>
      <c r="V4876" s="10"/>
      <c r="W4876"/>
      <c r="X4876"/>
      <c r="Z4876" s="8"/>
      <c r="AA4876" s="8"/>
      <c r="AF4876" s="17"/>
      <c r="AG4876" s="17"/>
      <c r="AH4876" s="8"/>
    </row>
    <row r="4877" spans="13:34" x14ac:dyDescent="0.3">
      <c r="M4877" s="12"/>
      <c r="N4877"/>
      <c r="P4877" s="9"/>
      <c r="Q4877" s="9"/>
      <c r="U4877" s="8"/>
      <c r="V4877" s="10"/>
      <c r="W4877"/>
      <c r="X4877"/>
      <c r="Z4877" s="8"/>
      <c r="AA4877" s="8"/>
      <c r="AF4877" s="17"/>
      <c r="AG4877" s="17"/>
      <c r="AH4877" s="8"/>
    </row>
    <row r="4878" spans="13:34" x14ac:dyDescent="0.3">
      <c r="M4878" s="12"/>
      <c r="N4878"/>
      <c r="P4878" s="9"/>
      <c r="Q4878" s="9"/>
      <c r="U4878" s="8"/>
      <c r="V4878" s="10"/>
      <c r="W4878"/>
      <c r="X4878"/>
      <c r="Z4878" s="8"/>
      <c r="AA4878" s="8"/>
      <c r="AF4878" s="17"/>
      <c r="AG4878" s="17"/>
      <c r="AH4878" s="8"/>
    </row>
    <row r="4879" spans="13:34" x14ac:dyDescent="0.3">
      <c r="M4879" s="12"/>
      <c r="N4879"/>
      <c r="P4879" s="9"/>
      <c r="Q4879" s="9"/>
      <c r="U4879" s="8"/>
      <c r="V4879" s="10"/>
      <c r="W4879"/>
      <c r="X4879"/>
      <c r="Z4879" s="8"/>
      <c r="AA4879" s="8"/>
      <c r="AF4879" s="17"/>
      <c r="AG4879" s="17"/>
      <c r="AH4879" s="8"/>
    </row>
    <row r="4880" spans="13:34" x14ac:dyDescent="0.3">
      <c r="M4880" s="12"/>
      <c r="N4880"/>
      <c r="P4880" s="9"/>
      <c r="Q4880" s="9"/>
      <c r="U4880" s="8"/>
      <c r="V4880" s="10"/>
      <c r="W4880"/>
      <c r="X4880"/>
      <c r="Z4880" s="8"/>
      <c r="AA4880" s="8"/>
      <c r="AF4880" s="17"/>
      <c r="AG4880" s="17"/>
      <c r="AH4880" s="8"/>
    </row>
    <row r="4881" spans="13:34" x14ac:dyDescent="0.3">
      <c r="M4881" s="12"/>
      <c r="N4881"/>
      <c r="P4881" s="9"/>
      <c r="Q4881" s="9"/>
      <c r="U4881" s="8"/>
      <c r="V4881" s="10"/>
      <c r="W4881"/>
      <c r="X4881"/>
      <c r="Z4881" s="8"/>
      <c r="AA4881" s="8"/>
      <c r="AF4881" s="17"/>
      <c r="AG4881" s="17"/>
      <c r="AH4881" s="8"/>
    </row>
    <row r="4882" spans="13:34" x14ac:dyDescent="0.3">
      <c r="M4882" s="12"/>
      <c r="N4882"/>
      <c r="P4882" s="9"/>
      <c r="Q4882" s="9"/>
      <c r="U4882" s="8"/>
      <c r="V4882" s="10"/>
      <c r="W4882"/>
      <c r="X4882"/>
      <c r="Z4882" s="8"/>
      <c r="AA4882" s="8"/>
      <c r="AF4882" s="17"/>
      <c r="AG4882" s="17"/>
      <c r="AH4882" s="8"/>
    </row>
    <row r="4883" spans="13:34" x14ac:dyDescent="0.3">
      <c r="M4883" s="12"/>
      <c r="N4883"/>
      <c r="P4883" s="9"/>
      <c r="Q4883" s="9"/>
      <c r="U4883" s="8"/>
      <c r="V4883" s="10"/>
      <c r="W4883"/>
      <c r="X4883"/>
      <c r="Z4883" s="8"/>
      <c r="AA4883" s="8"/>
      <c r="AF4883" s="17"/>
      <c r="AG4883" s="17"/>
      <c r="AH4883" s="8"/>
    </row>
    <row r="4884" spans="13:34" x14ac:dyDescent="0.3">
      <c r="M4884" s="12"/>
      <c r="N4884"/>
      <c r="P4884" s="9"/>
      <c r="Q4884" s="9"/>
      <c r="U4884" s="8"/>
      <c r="V4884" s="10"/>
      <c r="W4884"/>
      <c r="X4884"/>
      <c r="Z4884" s="8"/>
      <c r="AA4884" s="8"/>
      <c r="AF4884" s="17"/>
      <c r="AG4884" s="17"/>
      <c r="AH4884" s="8"/>
    </row>
    <row r="4885" spans="13:34" x14ac:dyDescent="0.3">
      <c r="M4885" s="12"/>
      <c r="N4885"/>
      <c r="P4885" s="9"/>
      <c r="Q4885" s="9"/>
      <c r="U4885" s="8"/>
      <c r="V4885" s="10"/>
      <c r="W4885"/>
      <c r="X4885"/>
      <c r="Z4885" s="8"/>
      <c r="AA4885" s="8"/>
      <c r="AF4885" s="17"/>
      <c r="AG4885" s="17"/>
      <c r="AH4885" s="8"/>
    </row>
    <row r="4886" spans="13:34" x14ac:dyDescent="0.3">
      <c r="M4886" s="12"/>
      <c r="N4886"/>
      <c r="P4886" s="9"/>
      <c r="Q4886" s="9"/>
      <c r="U4886" s="8"/>
      <c r="V4886" s="10"/>
      <c r="W4886"/>
      <c r="X4886"/>
      <c r="Z4886" s="8"/>
      <c r="AA4886" s="8"/>
      <c r="AF4886" s="17"/>
      <c r="AG4886" s="17"/>
      <c r="AH4886" s="8"/>
    </row>
    <row r="4887" spans="13:34" x14ac:dyDescent="0.3">
      <c r="M4887" s="12"/>
      <c r="N4887"/>
      <c r="P4887" s="9"/>
      <c r="Q4887" s="9"/>
      <c r="U4887" s="8"/>
      <c r="V4887" s="10"/>
      <c r="W4887"/>
      <c r="X4887"/>
      <c r="Z4887" s="8"/>
      <c r="AA4887" s="8"/>
      <c r="AF4887" s="17"/>
      <c r="AG4887" s="17"/>
      <c r="AH4887" s="8"/>
    </row>
    <row r="4888" spans="13:34" x14ac:dyDescent="0.3">
      <c r="M4888" s="12"/>
      <c r="N4888"/>
      <c r="P4888" s="9"/>
      <c r="Q4888" s="9"/>
      <c r="U4888" s="8"/>
      <c r="V4888" s="10"/>
      <c r="W4888"/>
      <c r="X4888"/>
      <c r="Z4888" s="8"/>
      <c r="AA4888" s="8"/>
      <c r="AF4888" s="17"/>
      <c r="AG4888" s="17"/>
      <c r="AH4888" s="8"/>
    </row>
    <row r="4889" spans="13:34" x14ac:dyDescent="0.3">
      <c r="M4889" s="12"/>
      <c r="N4889"/>
      <c r="P4889" s="9"/>
      <c r="Q4889" s="9"/>
      <c r="U4889" s="8"/>
      <c r="V4889" s="10"/>
      <c r="W4889"/>
      <c r="X4889"/>
      <c r="Z4889" s="8"/>
      <c r="AA4889" s="8"/>
      <c r="AF4889" s="17"/>
      <c r="AG4889" s="17"/>
      <c r="AH4889" s="8"/>
    </row>
    <row r="4890" spans="13:34" x14ac:dyDescent="0.3">
      <c r="M4890" s="12"/>
      <c r="N4890"/>
      <c r="P4890" s="9"/>
      <c r="Q4890" s="9"/>
      <c r="U4890" s="8"/>
      <c r="V4890" s="10"/>
      <c r="W4890"/>
      <c r="X4890"/>
      <c r="Z4890" s="8"/>
      <c r="AA4890" s="8"/>
      <c r="AF4890" s="17"/>
      <c r="AG4890" s="17"/>
      <c r="AH4890" s="8"/>
    </row>
    <row r="4891" spans="13:34" x14ac:dyDescent="0.3">
      <c r="M4891" s="12"/>
      <c r="N4891"/>
      <c r="P4891" s="9"/>
      <c r="Q4891" s="9"/>
      <c r="U4891" s="8"/>
      <c r="V4891" s="10"/>
      <c r="W4891"/>
      <c r="X4891"/>
      <c r="Z4891" s="8"/>
      <c r="AA4891" s="8"/>
      <c r="AF4891" s="17"/>
      <c r="AG4891" s="17"/>
      <c r="AH4891" s="8"/>
    </row>
    <row r="4892" spans="13:34" x14ac:dyDescent="0.3">
      <c r="M4892" s="12"/>
      <c r="N4892"/>
      <c r="P4892" s="9"/>
      <c r="Q4892" s="9"/>
      <c r="U4892" s="8"/>
      <c r="V4892" s="10"/>
      <c r="W4892"/>
      <c r="X4892"/>
      <c r="Z4892" s="8"/>
      <c r="AA4892" s="8"/>
      <c r="AF4892" s="17"/>
      <c r="AG4892" s="17"/>
      <c r="AH4892" s="8"/>
    </row>
    <row r="4893" spans="13:34" x14ac:dyDescent="0.3">
      <c r="M4893" s="12"/>
      <c r="N4893"/>
      <c r="P4893" s="9"/>
      <c r="Q4893" s="9"/>
      <c r="U4893" s="8"/>
      <c r="V4893" s="10"/>
      <c r="W4893"/>
      <c r="X4893"/>
      <c r="Z4893" s="8"/>
      <c r="AA4893" s="8"/>
      <c r="AF4893" s="17"/>
      <c r="AG4893" s="17"/>
      <c r="AH4893" s="8"/>
    </row>
    <row r="4894" spans="13:34" x14ac:dyDescent="0.3">
      <c r="M4894" s="12"/>
      <c r="N4894"/>
      <c r="P4894" s="9"/>
      <c r="Q4894" s="9"/>
      <c r="U4894" s="8"/>
      <c r="V4894" s="10"/>
      <c r="W4894"/>
      <c r="X4894"/>
      <c r="Z4894" s="8"/>
      <c r="AA4894" s="8"/>
      <c r="AF4894" s="17"/>
      <c r="AG4894" s="17"/>
      <c r="AH4894" s="8"/>
    </row>
    <row r="4895" spans="13:34" x14ac:dyDescent="0.3">
      <c r="M4895" s="12"/>
      <c r="N4895"/>
      <c r="P4895" s="9"/>
      <c r="Q4895" s="9"/>
      <c r="U4895" s="8"/>
      <c r="V4895" s="10"/>
      <c r="W4895"/>
      <c r="X4895"/>
      <c r="Z4895" s="8"/>
      <c r="AA4895" s="8"/>
      <c r="AF4895" s="17"/>
      <c r="AG4895" s="17"/>
      <c r="AH4895" s="8"/>
    </row>
    <row r="4896" spans="13:34" x14ac:dyDescent="0.3">
      <c r="M4896" s="12"/>
      <c r="N4896"/>
      <c r="P4896" s="9"/>
      <c r="Q4896" s="9"/>
      <c r="U4896" s="8"/>
      <c r="V4896" s="10"/>
      <c r="W4896"/>
      <c r="X4896"/>
      <c r="Z4896" s="8"/>
      <c r="AA4896" s="8"/>
      <c r="AF4896" s="17"/>
      <c r="AG4896" s="17"/>
      <c r="AH4896" s="8"/>
    </row>
    <row r="4897" spans="13:34" x14ac:dyDescent="0.3">
      <c r="M4897" s="12"/>
      <c r="N4897"/>
      <c r="P4897" s="9"/>
      <c r="Q4897" s="9"/>
      <c r="U4897" s="8"/>
      <c r="V4897" s="10"/>
      <c r="W4897"/>
      <c r="X4897"/>
      <c r="Z4897" s="8"/>
      <c r="AA4897" s="8"/>
      <c r="AF4897" s="17"/>
      <c r="AG4897" s="17"/>
      <c r="AH4897" s="8"/>
    </row>
    <row r="4898" spans="13:34" x14ac:dyDescent="0.3">
      <c r="M4898" s="12"/>
      <c r="N4898"/>
      <c r="P4898" s="9"/>
      <c r="Q4898" s="9"/>
      <c r="U4898" s="8"/>
      <c r="V4898" s="10"/>
      <c r="W4898"/>
      <c r="X4898"/>
      <c r="Z4898" s="8"/>
      <c r="AA4898" s="8"/>
      <c r="AF4898" s="17"/>
      <c r="AG4898" s="17"/>
      <c r="AH4898" s="8"/>
    </row>
    <row r="4899" spans="13:34" x14ac:dyDescent="0.3">
      <c r="M4899" s="12"/>
      <c r="N4899"/>
      <c r="P4899" s="9"/>
      <c r="Q4899" s="9"/>
      <c r="U4899" s="8"/>
      <c r="V4899" s="10"/>
      <c r="W4899"/>
      <c r="X4899"/>
      <c r="Z4899" s="8"/>
      <c r="AA4899" s="8"/>
      <c r="AF4899" s="17"/>
      <c r="AG4899" s="17"/>
      <c r="AH4899" s="8"/>
    </row>
    <row r="4900" spans="13:34" x14ac:dyDescent="0.3">
      <c r="M4900" s="12"/>
      <c r="N4900"/>
      <c r="P4900" s="9"/>
      <c r="Q4900" s="9"/>
      <c r="U4900" s="8"/>
      <c r="V4900" s="10"/>
      <c r="W4900"/>
      <c r="X4900"/>
      <c r="Z4900" s="8"/>
      <c r="AA4900" s="8"/>
      <c r="AF4900" s="17"/>
      <c r="AG4900" s="17"/>
      <c r="AH4900" s="8"/>
    </row>
    <row r="4901" spans="13:34" x14ac:dyDescent="0.3">
      <c r="M4901" s="12"/>
      <c r="N4901"/>
      <c r="P4901" s="9"/>
      <c r="Q4901" s="9"/>
      <c r="U4901" s="8"/>
      <c r="V4901" s="10"/>
      <c r="W4901"/>
      <c r="X4901"/>
      <c r="Z4901" s="8"/>
      <c r="AA4901" s="8"/>
      <c r="AF4901" s="17"/>
      <c r="AG4901" s="17"/>
      <c r="AH4901" s="8"/>
    </row>
    <row r="4902" spans="13:34" x14ac:dyDescent="0.3">
      <c r="M4902" s="12"/>
      <c r="N4902"/>
      <c r="P4902" s="9"/>
      <c r="Q4902" s="9"/>
      <c r="U4902" s="8"/>
      <c r="V4902" s="10"/>
      <c r="W4902"/>
      <c r="X4902"/>
      <c r="Z4902" s="8"/>
      <c r="AA4902" s="8"/>
      <c r="AF4902" s="17"/>
      <c r="AG4902" s="17"/>
      <c r="AH4902" s="8"/>
    </row>
    <row r="4903" spans="13:34" x14ac:dyDescent="0.3">
      <c r="M4903" s="12"/>
      <c r="N4903"/>
      <c r="P4903" s="9"/>
      <c r="Q4903" s="9"/>
      <c r="U4903" s="8"/>
      <c r="V4903" s="10"/>
      <c r="W4903"/>
      <c r="X4903"/>
      <c r="Z4903" s="8"/>
      <c r="AA4903" s="8"/>
      <c r="AF4903" s="17"/>
      <c r="AG4903" s="17"/>
      <c r="AH4903" s="8"/>
    </row>
    <row r="4904" spans="13:34" x14ac:dyDescent="0.3">
      <c r="M4904" s="12"/>
      <c r="N4904"/>
      <c r="P4904" s="9"/>
      <c r="Q4904" s="9"/>
      <c r="U4904" s="8"/>
      <c r="V4904" s="10"/>
      <c r="W4904"/>
      <c r="X4904"/>
      <c r="Z4904" s="8"/>
      <c r="AA4904" s="8"/>
      <c r="AF4904" s="17"/>
      <c r="AG4904" s="17"/>
      <c r="AH4904" s="8"/>
    </row>
    <row r="4905" spans="13:34" x14ac:dyDescent="0.3">
      <c r="M4905" s="12"/>
      <c r="N4905"/>
      <c r="P4905" s="9"/>
      <c r="Q4905" s="9"/>
      <c r="U4905" s="8"/>
      <c r="V4905" s="10"/>
      <c r="W4905"/>
      <c r="X4905"/>
      <c r="Z4905" s="8"/>
      <c r="AA4905" s="8"/>
      <c r="AF4905" s="17"/>
      <c r="AG4905" s="17"/>
      <c r="AH4905" s="8"/>
    </row>
    <row r="4906" spans="13:34" x14ac:dyDescent="0.3">
      <c r="M4906" s="12"/>
      <c r="N4906"/>
      <c r="P4906" s="9"/>
      <c r="Q4906" s="9"/>
      <c r="U4906" s="8"/>
      <c r="V4906" s="10"/>
      <c r="W4906"/>
      <c r="X4906"/>
      <c r="Z4906" s="8"/>
      <c r="AA4906" s="8"/>
      <c r="AF4906" s="17"/>
      <c r="AG4906" s="17"/>
      <c r="AH4906" s="8"/>
    </row>
    <row r="4907" spans="13:34" x14ac:dyDescent="0.3">
      <c r="M4907" s="12"/>
      <c r="N4907"/>
      <c r="P4907" s="9"/>
      <c r="Q4907" s="9"/>
      <c r="U4907" s="8"/>
      <c r="V4907" s="10"/>
      <c r="W4907"/>
      <c r="X4907"/>
      <c r="Z4907" s="8"/>
      <c r="AA4907" s="8"/>
      <c r="AF4907" s="17"/>
      <c r="AG4907" s="17"/>
      <c r="AH4907" s="8"/>
    </row>
    <row r="4908" spans="13:34" x14ac:dyDescent="0.3">
      <c r="M4908" s="12"/>
      <c r="N4908"/>
      <c r="P4908" s="9"/>
      <c r="Q4908" s="9"/>
      <c r="U4908" s="8"/>
      <c r="V4908" s="10"/>
      <c r="W4908"/>
      <c r="X4908"/>
      <c r="Z4908" s="8"/>
      <c r="AA4908" s="8"/>
      <c r="AF4908" s="17"/>
      <c r="AG4908" s="17"/>
      <c r="AH4908" s="8"/>
    </row>
    <row r="4909" spans="13:34" x14ac:dyDescent="0.3">
      <c r="M4909" s="12"/>
      <c r="N4909"/>
      <c r="P4909" s="9"/>
      <c r="Q4909" s="9"/>
      <c r="U4909" s="8"/>
      <c r="V4909" s="10"/>
      <c r="W4909"/>
      <c r="X4909"/>
      <c r="Z4909" s="8"/>
      <c r="AA4909" s="8"/>
      <c r="AF4909" s="17"/>
      <c r="AG4909" s="17"/>
      <c r="AH4909" s="8"/>
    </row>
    <row r="4910" spans="13:34" x14ac:dyDescent="0.3">
      <c r="M4910" s="12"/>
      <c r="N4910"/>
      <c r="P4910" s="9"/>
      <c r="Q4910" s="9"/>
      <c r="U4910" s="8"/>
      <c r="V4910" s="10"/>
      <c r="W4910"/>
      <c r="X4910"/>
      <c r="Z4910" s="8"/>
      <c r="AA4910" s="8"/>
      <c r="AF4910" s="17"/>
      <c r="AG4910" s="17"/>
      <c r="AH4910" s="8"/>
    </row>
    <row r="4911" spans="13:34" x14ac:dyDescent="0.3">
      <c r="M4911" s="12"/>
      <c r="N4911"/>
      <c r="P4911" s="9"/>
      <c r="Q4911" s="9"/>
      <c r="U4911" s="8"/>
      <c r="V4911" s="10"/>
      <c r="W4911"/>
      <c r="X4911"/>
      <c r="Z4911" s="8"/>
      <c r="AA4911" s="8"/>
      <c r="AF4911" s="17"/>
      <c r="AG4911" s="17"/>
      <c r="AH4911" s="8"/>
    </row>
    <row r="4912" spans="13:34" x14ac:dyDescent="0.3">
      <c r="M4912" s="12"/>
      <c r="N4912"/>
      <c r="P4912" s="9"/>
      <c r="Q4912" s="9"/>
      <c r="U4912" s="8"/>
      <c r="V4912" s="10"/>
      <c r="W4912"/>
      <c r="X4912"/>
      <c r="Z4912" s="8"/>
      <c r="AA4912" s="8"/>
      <c r="AF4912" s="17"/>
      <c r="AG4912" s="17"/>
      <c r="AH4912" s="8"/>
    </row>
    <row r="4913" spans="13:34" x14ac:dyDescent="0.3">
      <c r="M4913" s="12"/>
      <c r="N4913"/>
      <c r="P4913" s="9"/>
      <c r="Q4913" s="9"/>
      <c r="U4913" s="8"/>
      <c r="V4913" s="10"/>
      <c r="W4913"/>
      <c r="X4913"/>
      <c r="Z4913" s="8"/>
      <c r="AA4913" s="8"/>
      <c r="AF4913" s="17"/>
      <c r="AG4913" s="17"/>
      <c r="AH4913" s="8"/>
    </row>
    <row r="4914" spans="13:34" x14ac:dyDescent="0.3">
      <c r="M4914" s="12"/>
      <c r="N4914"/>
      <c r="P4914" s="9"/>
      <c r="Q4914" s="9"/>
      <c r="U4914" s="8"/>
      <c r="V4914" s="10"/>
      <c r="W4914"/>
      <c r="X4914"/>
      <c r="Z4914" s="8"/>
      <c r="AA4914" s="8"/>
      <c r="AF4914" s="17"/>
      <c r="AG4914" s="17"/>
      <c r="AH4914" s="8"/>
    </row>
    <row r="4915" spans="13:34" x14ac:dyDescent="0.3">
      <c r="M4915" s="12"/>
      <c r="N4915"/>
      <c r="P4915" s="9"/>
      <c r="Q4915" s="9"/>
      <c r="U4915" s="8"/>
      <c r="V4915" s="10"/>
      <c r="W4915"/>
      <c r="X4915"/>
      <c r="Z4915" s="8"/>
      <c r="AA4915" s="8"/>
      <c r="AF4915" s="17"/>
      <c r="AG4915" s="17"/>
      <c r="AH4915" s="8"/>
    </row>
    <row r="4916" spans="13:34" x14ac:dyDescent="0.3">
      <c r="M4916" s="12"/>
      <c r="N4916"/>
      <c r="P4916" s="9"/>
      <c r="Q4916" s="9"/>
      <c r="U4916" s="8"/>
      <c r="V4916" s="10"/>
      <c r="W4916"/>
      <c r="X4916"/>
      <c r="Z4916" s="8"/>
      <c r="AA4916" s="8"/>
      <c r="AF4916" s="17"/>
      <c r="AG4916" s="17"/>
      <c r="AH4916" s="8"/>
    </row>
    <row r="4917" spans="13:34" x14ac:dyDescent="0.3">
      <c r="M4917" s="12"/>
      <c r="N4917"/>
      <c r="P4917" s="9"/>
      <c r="Q4917" s="9"/>
      <c r="U4917" s="8"/>
      <c r="V4917" s="10"/>
      <c r="W4917"/>
      <c r="X4917"/>
      <c r="Z4917" s="8"/>
      <c r="AA4917" s="8"/>
      <c r="AF4917" s="17"/>
      <c r="AG4917" s="17"/>
      <c r="AH4917" s="8"/>
    </row>
    <row r="4918" spans="13:34" x14ac:dyDescent="0.3">
      <c r="M4918" s="12"/>
      <c r="N4918"/>
      <c r="P4918" s="9"/>
      <c r="Q4918" s="9"/>
      <c r="U4918" s="8"/>
      <c r="V4918" s="10"/>
      <c r="W4918"/>
      <c r="X4918"/>
      <c r="Z4918" s="8"/>
      <c r="AA4918" s="8"/>
      <c r="AF4918" s="17"/>
      <c r="AG4918" s="17"/>
      <c r="AH4918" s="8"/>
    </row>
    <row r="4919" spans="13:34" x14ac:dyDescent="0.3">
      <c r="M4919" s="12"/>
      <c r="N4919"/>
      <c r="P4919" s="9"/>
      <c r="Q4919" s="9"/>
      <c r="U4919" s="8"/>
      <c r="V4919" s="10"/>
      <c r="W4919"/>
      <c r="X4919"/>
      <c r="Z4919" s="8"/>
      <c r="AA4919" s="8"/>
      <c r="AF4919" s="17"/>
      <c r="AG4919" s="17"/>
      <c r="AH4919" s="8"/>
    </row>
    <row r="4920" spans="13:34" x14ac:dyDescent="0.3">
      <c r="M4920" s="12"/>
      <c r="N4920"/>
      <c r="P4920" s="9"/>
      <c r="Q4920" s="9"/>
      <c r="U4920" s="8"/>
      <c r="V4920" s="10"/>
      <c r="W4920"/>
      <c r="X4920"/>
      <c r="Z4920" s="8"/>
      <c r="AA4920" s="8"/>
      <c r="AF4920" s="17"/>
      <c r="AG4920" s="17"/>
      <c r="AH4920" s="8"/>
    </row>
    <row r="4921" spans="13:34" x14ac:dyDescent="0.3">
      <c r="M4921" s="12"/>
      <c r="N4921"/>
      <c r="P4921" s="9"/>
      <c r="Q4921" s="9"/>
      <c r="U4921" s="8"/>
      <c r="V4921" s="10"/>
      <c r="W4921"/>
      <c r="X4921"/>
      <c r="Z4921" s="8"/>
      <c r="AA4921" s="8"/>
      <c r="AF4921" s="17"/>
      <c r="AG4921" s="17"/>
      <c r="AH4921" s="8"/>
    </row>
    <row r="4922" spans="13:34" x14ac:dyDescent="0.3">
      <c r="M4922" s="12"/>
      <c r="N4922"/>
      <c r="P4922" s="9"/>
      <c r="Q4922" s="9"/>
      <c r="U4922" s="8"/>
      <c r="V4922" s="10"/>
      <c r="W4922"/>
      <c r="X4922"/>
      <c r="Z4922" s="8"/>
      <c r="AA4922" s="8"/>
      <c r="AF4922" s="17"/>
      <c r="AG4922" s="17"/>
      <c r="AH4922" s="8"/>
    </row>
    <row r="4923" spans="13:34" x14ac:dyDescent="0.3">
      <c r="M4923" s="12"/>
      <c r="N4923"/>
      <c r="P4923" s="9"/>
      <c r="Q4923" s="9"/>
      <c r="U4923" s="8"/>
      <c r="V4923" s="10"/>
      <c r="W4923"/>
      <c r="X4923"/>
      <c r="Z4923" s="8"/>
      <c r="AA4923" s="8"/>
      <c r="AF4923" s="17"/>
      <c r="AG4923" s="17"/>
      <c r="AH4923" s="8"/>
    </row>
    <row r="4924" spans="13:34" x14ac:dyDescent="0.3">
      <c r="M4924" s="12"/>
      <c r="N4924"/>
      <c r="P4924" s="9"/>
      <c r="Q4924" s="9"/>
      <c r="U4924" s="8"/>
      <c r="V4924" s="10"/>
      <c r="W4924"/>
      <c r="X4924"/>
      <c r="Z4924" s="8"/>
      <c r="AA4924" s="8"/>
      <c r="AF4924" s="17"/>
      <c r="AG4924" s="17"/>
      <c r="AH4924" s="8"/>
    </row>
    <row r="4925" spans="13:34" x14ac:dyDescent="0.3">
      <c r="M4925" s="12"/>
      <c r="N4925"/>
      <c r="P4925" s="9"/>
      <c r="Q4925" s="9"/>
      <c r="U4925" s="8"/>
      <c r="V4925" s="10"/>
      <c r="W4925"/>
      <c r="X4925"/>
      <c r="Z4925" s="8"/>
      <c r="AA4925" s="8"/>
      <c r="AF4925" s="17"/>
      <c r="AG4925" s="17"/>
      <c r="AH4925" s="8"/>
    </row>
    <row r="4926" spans="13:34" x14ac:dyDescent="0.3">
      <c r="M4926" s="12"/>
      <c r="N4926"/>
      <c r="P4926" s="9"/>
      <c r="Q4926" s="9"/>
      <c r="U4926" s="8"/>
      <c r="V4926" s="10"/>
      <c r="W4926"/>
      <c r="X4926"/>
      <c r="Z4926" s="8"/>
      <c r="AA4926" s="8"/>
      <c r="AF4926" s="17"/>
      <c r="AG4926" s="17"/>
      <c r="AH4926" s="8"/>
    </row>
    <row r="4927" spans="13:34" x14ac:dyDescent="0.3">
      <c r="M4927" s="12"/>
      <c r="N4927"/>
      <c r="P4927" s="9"/>
      <c r="Q4927" s="9"/>
      <c r="U4927" s="8"/>
      <c r="V4927" s="10"/>
      <c r="W4927"/>
      <c r="X4927"/>
      <c r="Z4927" s="8"/>
      <c r="AA4927" s="8"/>
      <c r="AF4927" s="17"/>
      <c r="AG4927" s="17"/>
      <c r="AH4927" s="8"/>
    </row>
    <row r="4928" spans="13:34" x14ac:dyDescent="0.3">
      <c r="M4928" s="12"/>
      <c r="N4928"/>
      <c r="P4928" s="9"/>
      <c r="Q4928" s="9"/>
      <c r="U4928" s="8"/>
      <c r="V4928" s="10"/>
      <c r="W4928"/>
      <c r="X4928"/>
      <c r="Z4928" s="8"/>
      <c r="AA4928" s="8"/>
      <c r="AF4928" s="17"/>
      <c r="AG4928" s="17"/>
      <c r="AH4928" s="8"/>
    </row>
    <row r="4929" spans="13:34" x14ac:dyDescent="0.3">
      <c r="M4929" s="12"/>
      <c r="N4929"/>
      <c r="P4929" s="9"/>
      <c r="Q4929" s="9"/>
      <c r="U4929" s="8"/>
      <c r="V4929" s="10"/>
      <c r="W4929"/>
      <c r="X4929"/>
      <c r="Z4929" s="8"/>
      <c r="AA4929" s="8"/>
      <c r="AF4929" s="17"/>
      <c r="AG4929" s="17"/>
      <c r="AH4929" s="8"/>
    </row>
    <row r="4930" spans="13:34" x14ac:dyDescent="0.3">
      <c r="M4930" s="12"/>
      <c r="N4930"/>
      <c r="P4930" s="9"/>
      <c r="Q4930" s="9"/>
      <c r="U4930" s="8"/>
      <c r="V4930" s="10"/>
      <c r="W4930"/>
      <c r="X4930"/>
      <c r="Z4930" s="8"/>
      <c r="AA4930" s="8"/>
      <c r="AF4930" s="17"/>
      <c r="AG4930" s="17"/>
      <c r="AH4930" s="8"/>
    </row>
    <row r="4931" spans="13:34" x14ac:dyDescent="0.3">
      <c r="M4931" s="12"/>
      <c r="N4931"/>
      <c r="P4931" s="9"/>
      <c r="Q4931" s="9"/>
      <c r="U4931" s="8"/>
      <c r="V4931" s="10"/>
      <c r="W4931"/>
      <c r="X4931"/>
      <c r="Z4931" s="8"/>
      <c r="AA4931" s="8"/>
      <c r="AF4931" s="17"/>
      <c r="AG4931" s="17"/>
      <c r="AH4931" s="8"/>
    </row>
    <row r="4932" spans="13:34" x14ac:dyDescent="0.3">
      <c r="M4932" s="12"/>
      <c r="N4932"/>
      <c r="P4932" s="9"/>
      <c r="Q4932" s="9"/>
      <c r="U4932" s="8"/>
      <c r="V4932" s="10"/>
      <c r="W4932"/>
      <c r="X4932"/>
      <c r="Z4932" s="8"/>
      <c r="AA4932" s="8"/>
      <c r="AF4932" s="17"/>
      <c r="AG4932" s="17"/>
      <c r="AH4932" s="8"/>
    </row>
    <row r="4933" spans="13:34" x14ac:dyDescent="0.3">
      <c r="M4933" s="12"/>
      <c r="N4933"/>
      <c r="P4933" s="9"/>
      <c r="Q4933" s="9"/>
      <c r="U4933" s="8"/>
      <c r="V4933" s="10"/>
      <c r="W4933"/>
      <c r="X4933"/>
      <c r="Z4933" s="8"/>
      <c r="AA4933" s="8"/>
      <c r="AF4933" s="17"/>
      <c r="AG4933" s="17"/>
      <c r="AH4933" s="8"/>
    </row>
    <row r="4934" spans="13:34" x14ac:dyDescent="0.3">
      <c r="M4934" s="12"/>
      <c r="N4934"/>
      <c r="P4934" s="9"/>
      <c r="Q4934" s="9"/>
      <c r="U4934" s="8"/>
      <c r="V4934" s="10"/>
      <c r="W4934"/>
      <c r="X4934"/>
      <c r="Z4934" s="8"/>
      <c r="AA4934" s="8"/>
      <c r="AF4934" s="17"/>
      <c r="AG4934" s="17"/>
      <c r="AH4934" s="8"/>
    </row>
    <row r="4935" spans="13:34" x14ac:dyDescent="0.3">
      <c r="M4935" s="12"/>
      <c r="N4935"/>
      <c r="P4935" s="9"/>
      <c r="Q4935" s="9"/>
      <c r="U4935" s="8"/>
      <c r="V4935" s="10"/>
      <c r="W4935"/>
      <c r="X4935"/>
      <c r="Z4935" s="8"/>
      <c r="AA4935" s="8"/>
      <c r="AF4935" s="17"/>
      <c r="AG4935" s="17"/>
      <c r="AH4935" s="8"/>
    </row>
    <row r="4936" spans="13:34" x14ac:dyDescent="0.3">
      <c r="M4936" s="12"/>
      <c r="N4936"/>
      <c r="P4936" s="9"/>
      <c r="Q4936" s="9"/>
      <c r="U4936" s="8"/>
      <c r="V4936" s="10"/>
      <c r="W4936"/>
      <c r="X4936"/>
      <c r="Z4936" s="8"/>
      <c r="AA4936" s="8"/>
      <c r="AF4936" s="17"/>
      <c r="AG4936" s="17"/>
      <c r="AH4936" s="8"/>
    </row>
    <row r="4937" spans="13:34" x14ac:dyDescent="0.3">
      <c r="M4937" s="12"/>
      <c r="N4937"/>
      <c r="P4937" s="9"/>
      <c r="Q4937" s="9"/>
      <c r="U4937" s="8"/>
      <c r="V4937" s="10"/>
      <c r="W4937"/>
      <c r="X4937"/>
      <c r="Z4937" s="8"/>
      <c r="AA4937" s="8"/>
      <c r="AF4937" s="17"/>
      <c r="AG4937" s="17"/>
      <c r="AH4937" s="8"/>
    </row>
    <row r="4938" spans="13:34" x14ac:dyDescent="0.3">
      <c r="M4938" s="12"/>
      <c r="N4938"/>
      <c r="P4938" s="9"/>
      <c r="Q4938" s="9"/>
      <c r="U4938" s="8"/>
      <c r="V4938" s="10"/>
      <c r="W4938"/>
      <c r="X4938"/>
      <c r="Z4938" s="8"/>
      <c r="AA4938" s="8"/>
      <c r="AF4938" s="17"/>
      <c r="AG4938" s="17"/>
      <c r="AH4938" s="8"/>
    </row>
    <row r="4939" spans="13:34" x14ac:dyDescent="0.3">
      <c r="M4939" s="12"/>
      <c r="N4939"/>
      <c r="P4939" s="9"/>
      <c r="Q4939" s="9"/>
      <c r="U4939" s="8"/>
      <c r="V4939" s="10"/>
      <c r="W4939"/>
      <c r="X4939"/>
      <c r="Z4939" s="8"/>
      <c r="AA4939" s="8"/>
      <c r="AF4939" s="17"/>
      <c r="AG4939" s="17"/>
      <c r="AH4939" s="8"/>
    </row>
    <row r="4940" spans="13:34" x14ac:dyDescent="0.3">
      <c r="M4940" s="12"/>
      <c r="N4940"/>
      <c r="P4940" s="9"/>
      <c r="Q4940" s="9"/>
      <c r="U4940" s="8"/>
      <c r="V4940" s="10"/>
      <c r="W4940"/>
      <c r="X4940"/>
      <c r="Z4940" s="8"/>
      <c r="AA4940" s="8"/>
      <c r="AF4940" s="17"/>
      <c r="AG4940" s="17"/>
      <c r="AH4940" s="8"/>
    </row>
    <row r="4941" spans="13:34" x14ac:dyDescent="0.3">
      <c r="M4941" s="12"/>
      <c r="N4941"/>
      <c r="P4941" s="9"/>
      <c r="Q4941" s="9"/>
      <c r="U4941" s="8"/>
      <c r="V4941" s="10"/>
      <c r="W4941"/>
      <c r="X4941"/>
      <c r="Z4941" s="8"/>
      <c r="AA4941" s="8"/>
      <c r="AF4941" s="17"/>
      <c r="AG4941" s="17"/>
      <c r="AH4941" s="8"/>
    </row>
    <row r="4942" spans="13:34" x14ac:dyDescent="0.3">
      <c r="M4942" s="12"/>
      <c r="N4942"/>
      <c r="P4942" s="9"/>
      <c r="Q4942" s="9"/>
      <c r="U4942" s="8"/>
      <c r="V4942" s="10"/>
      <c r="W4942"/>
      <c r="X4942"/>
      <c r="Z4942" s="8"/>
      <c r="AA4942" s="8"/>
      <c r="AF4942" s="17"/>
      <c r="AG4942" s="17"/>
      <c r="AH4942" s="8"/>
    </row>
    <row r="4943" spans="13:34" x14ac:dyDescent="0.3">
      <c r="M4943" s="12"/>
      <c r="N4943"/>
      <c r="P4943" s="9"/>
      <c r="Q4943" s="9"/>
      <c r="U4943" s="8"/>
      <c r="V4943" s="10"/>
      <c r="W4943"/>
      <c r="X4943"/>
      <c r="Z4943" s="8"/>
      <c r="AA4943" s="8"/>
      <c r="AF4943" s="17"/>
      <c r="AG4943" s="17"/>
      <c r="AH4943" s="8"/>
    </row>
    <row r="4944" spans="13:34" x14ac:dyDescent="0.3">
      <c r="M4944" s="12"/>
      <c r="N4944"/>
      <c r="P4944" s="9"/>
      <c r="Q4944" s="9"/>
      <c r="U4944" s="8"/>
      <c r="V4944" s="10"/>
      <c r="W4944"/>
      <c r="X4944"/>
      <c r="Z4944" s="8"/>
      <c r="AA4944" s="8"/>
      <c r="AF4944" s="17"/>
      <c r="AG4944" s="17"/>
      <c r="AH4944" s="8"/>
    </row>
    <row r="4945" spans="13:34" x14ac:dyDescent="0.3">
      <c r="M4945" s="12"/>
      <c r="N4945"/>
      <c r="P4945" s="9"/>
      <c r="Q4945" s="9"/>
      <c r="U4945" s="8"/>
      <c r="V4945" s="10"/>
      <c r="W4945"/>
      <c r="X4945"/>
      <c r="Z4945" s="8"/>
      <c r="AA4945" s="8"/>
      <c r="AF4945" s="17"/>
      <c r="AG4945" s="17"/>
      <c r="AH4945" s="8"/>
    </row>
    <row r="4946" spans="13:34" x14ac:dyDescent="0.3">
      <c r="M4946" s="12"/>
      <c r="N4946"/>
      <c r="P4946" s="9"/>
      <c r="Q4946" s="9"/>
      <c r="U4946" s="8"/>
      <c r="V4946" s="10"/>
      <c r="W4946"/>
      <c r="X4946"/>
      <c r="Z4946" s="8"/>
      <c r="AA4946" s="8"/>
      <c r="AF4946" s="17"/>
      <c r="AG4946" s="17"/>
      <c r="AH4946" s="8"/>
    </row>
    <row r="4947" spans="13:34" x14ac:dyDescent="0.3">
      <c r="M4947" s="12"/>
      <c r="N4947"/>
      <c r="P4947" s="9"/>
      <c r="Q4947" s="9"/>
      <c r="U4947" s="8"/>
      <c r="V4947" s="10"/>
      <c r="W4947"/>
      <c r="X4947"/>
      <c r="Z4947" s="8"/>
      <c r="AA4947" s="8"/>
      <c r="AF4947" s="17"/>
      <c r="AG4947" s="17"/>
      <c r="AH4947" s="8"/>
    </row>
    <row r="4948" spans="13:34" x14ac:dyDescent="0.3">
      <c r="M4948" s="12"/>
      <c r="N4948"/>
      <c r="P4948" s="9"/>
      <c r="Q4948" s="9"/>
      <c r="U4948" s="8"/>
      <c r="V4948" s="10"/>
      <c r="W4948"/>
      <c r="X4948"/>
      <c r="Z4948" s="8"/>
      <c r="AA4948" s="8"/>
      <c r="AF4948" s="17"/>
      <c r="AG4948" s="17"/>
      <c r="AH4948" s="8"/>
    </row>
    <row r="4949" spans="13:34" x14ac:dyDescent="0.3">
      <c r="M4949" s="12"/>
      <c r="N4949"/>
      <c r="P4949" s="9"/>
      <c r="Q4949" s="9"/>
      <c r="U4949" s="8"/>
      <c r="V4949" s="10"/>
      <c r="W4949"/>
      <c r="X4949"/>
      <c r="Z4949" s="8"/>
      <c r="AA4949" s="8"/>
      <c r="AF4949" s="17"/>
      <c r="AG4949" s="17"/>
      <c r="AH4949" s="8"/>
    </row>
    <row r="4950" spans="13:34" x14ac:dyDescent="0.3">
      <c r="M4950" s="12"/>
      <c r="N4950"/>
      <c r="P4950" s="9"/>
      <c r="Q4950" s="9"/>
      <c r="U4950" s="8"/>
      <c r="V4950" s="10"/>
      <c r="W4950"/>
      <c r="X4950"/>
      <c r="Z4950" s="8"/>
      <c r="AA4950" s="8"/>
      <c r="AF4950" s="17"/>
      <c r="AG4950" s="17"/>
      <c r="AH4950" s="8"/>
    </row>
    <row r="4951" spans="13:34" x14ac:dyDescent="0.3">
      <c r="M4951" s="12"/>
      <c r="N4951"/>
      <c r="P4951" s="9"/>
      <c r="Q4951" s="9"/>
      <c r="U4951" s="8"/>
      <c r="V4951" s="10"/>
      <c r="W4951"/>
      <c r="X4951"/>
      <c r="Z4951" s="8"/>
      <c r="AA4951" s="8"/>
      <c r="AF4951" s="17"/>
      <c r="AG4951" s="17"/>
      <c r="AH4951" s="8"/>
    </row>
    <row r="4952" spans="13:34" x14ac:dyDescent="0.3">
      <c r="M4952" s="12"/>
      <c r="N4952"/>
      <c r="P4952" s="9"/>
      <c r="Q4952" s="9"/>
      <c r="U4952" s="8"/>
      <c r="V4952" s="10"/>
      <c r="W4952"/>
      <c r="X4952"/>
      <c r="Z4952" s="8"/>
      <c r="AA4952" s="8"/>
      <c r="AF4952" s="17"/>
      <c r="AG4952" s="17"/>
      <c r="AH4952" s="8"/>
    </row>
    <row r="4953" spans="13:34" x14ac:dyDescent="0.3">
      <c r="M4953" s="12"/>
      <c r="N4953"/>
      <c r="P4953" s="9"/>
      <c r="Q4953" s="9"/>
      <c r="U4953" s="8"/>
      <c r="V4953" s="10"/>
      <c r="W4953"/>
      <c r="X4953"/>
      <c r="Z4953" s="8"/>
      <c r="AA4953" s="8"/>
      <c r="AF4953" s="17"/>
      <c r="AG4953" s="17"/>
      <c r="AH4953" s="8"/>
    </row>
    <row r="4954" spans="13:34" x14ac:dyDescent="0.3">
      <c r="M4954" s="12"/>
      <c r="N4954"/>
      <c r="P4954" s="9"/>
      <c r="Q4954" s="9"/>
      <c r="U4954" s="8"/>
      <c r="V4954" s="10"/>
      <c r="W4954"/>
      <c r="X4954"/>
      <c r="Z4954" s="8"/>
      <c r="AA4954" s="8"/>
      <c r="AF4954" s="17"/>
      <c r="AG4954" s="17"/>
      <c r="AH4954" s="8"/>
    </row>
    <row r="4955" spans="13:34" x14ac:dyDescent="0.3">
      <c r="M4955" s="12"/>
      <c r="N4955"/>
      <c r="P4955" s="9"/>
      <c r="Q4955" s="9"/>
      <c r="U4955" s="8"/>
      <c r="V4955" s="10"/>
      <c r="W4955"/>
      <c r="X4955"/>
      <c r="Z4955" s="8"/>
      <c r="AA4955" s="8"/>
      <c r="AF4955" s="17"/>
      <c r="AG4955" s="17"/>
      <c r="AH4955" s="8"/>
    </row>
    <row r="4956" spans="13:34" x14ac:dyDescent="0.3">
      <c r="M4956" s="12"/>
      <c r="N4956"/>
      <c r="P4956" s="9"/>
      <c r="Q4956" s="9"/>
      <c r="U4956" s="8"/>
      <c r="V4956" s="10"/>
      <c r="W4956"/>
      <c r="X4956"/>
      <c r="Z4956" s="8"/>
      <c r="AA4956" s="8"/>
      <c r="AF4956" s="17"/>
      <c r="AG4956" s="17"/>
      <c r="AH4956" s="8"/>
    </row>
    <row r="4957" spans="13:34" x14ac:dyDescent="0.3">
      <c r="M4957" s="12"/>
      <c r="N4957"/>
      <c r="P4957" s="9"/>
      <c r="Q4957" s="9"/>
      <c r="U4957" s="8"/>
      <c r="V4957" s="10"/>
      <c r="W4957"/>
      <c r="X4957"/>
      <c r="Z4957" s="8"/>
      <c r="AA4957" s="8"/>
      <c r="AF4957" s="17"/>
      <c r="AG4957" s="17"/>
      <c r="AH4957" s="8"/>
    </row>
    <row r="4958" spans="13:34" x14ac:dyDescent="0.3">
      <c r="M4958" s="12"/>
      <c r="N4958"/>
      <c r="P4958" s="9"/>
      <c r="Q4958" s="9"/>
      <c r="U4958" s="8"/>
      <c r="V4958" s="10"/>
      <c r="W4958"/>
      <c r="X4958"/>
      <c r="Z4958" s="8"/>
      <c r="AA4958" s="8"/>
      <c r="AF4958" s="17"/>
      <c r="AG4958" s="17"/>
      <c r="AH4958" s="8"/>
    </row>
    <row r="4959" spans="13:34" x14ac:dyDescent="0.3">
      <c r="M4959" s="12"/>
      <c r="N4959"/>
      <c r="P4959" s="9"/>
      <c r="Q4959" s="9"/>
      <c r="U4959" s="8"/>
      <c r="V4959" s="10"/>
      <c r="W4959"/>
      <c r="X4959"/>
      <c r="Z4959" s="8"/>
      <c r="AA4959" s="8"/>
      <c r="AF4959" s="17"/>
      <c r="AG4959" s="17"/>
      <c r="AH4959" s="8"/>
    </row>
    <row r="4960" spans="13:34" x14ac:dyDescent="0.3">
      <c r="M4960" s="12"/>
      <c r="N4960"/>
      <c r="P4960" s="9"/>
      <c r="Q4960" s="9"/>
      <c r="U4960" s="8"/>
      <c r="V4960" s="10"/>
      <c r="W4960"/>
      <c r="X4960"/>
      <c r="Z4960" s="8"/>
      <c r="AA4960" s="8"/>
      <c r="AF4960" s="17"/>
      <c r="AG4960" s="17"/>
      <c r="AH4960" s="8"/>
    </row>
    <row r="4961" spans="13:34" x14ac:dyDescent="0.3">
      <c r="M4961" s="12"/>
      <c r="N4961"/>
      <c r="P4961" s="9"/>
      <c r="Q4961" s="9"/>
      <c r="U4961" s="8"/>
      <c r="V4961" s="10"/>
      <c r="W4961"/>
      <c r="X4961"/>
      <c r="Z4961" s="8"/>
      <c r="AA4961" s="8"/>
      <c r="AF4961" s="17"/>
      <c r="AG4961" s="17"/>
      <c r="AH4961" s="8"/>
    </row>
    <row r="4962" spans="13:34" x14ac:dyDescent="0.3">
      <c r="M4962" s="12"/>
      <c r="N4962"/>
      <c r="P4962" s="9"/>
      <c r="Q4962" s="9"/>
      <c r="U4962" s="8"/>
      <c r="V4962" s="10"/>
      <c r="W4962"/>
      <c r="X4962"/>
      <c r="Z4962" s="8"/>
      <c r="AA4962" s="8"/>
      <c r="AF4962" s="17"/>
      <c r="AG4962" s="17"/>
      <c r="AH4962" s="8"/>
    </row>
    <row r="4963" spans="13:34" x14ac:dyDescent="0.3">
      <c r="M4963" s="12"/>
      <c r="N4963"/>
      <c r="P4963" s="9"/>
      <c r="Q4963" s="9"/>
      <c r="U4963" s="8"/>
      <c r="V4963" s="10"/>
      <c r="W4963"/>
      <c r="X4963"/>
      <c r="Z4963" s="8"/>
      <c r="AA4963" s="8"/>
      <c r="AF4963" s="17"/>
      <c r="AG4963" s="17"/>
      <c r="AH4963" s="8"/>
    </row>
    <row r="4964" spans="13:34" x14ac:dyDescent="0.3">
      <c r="M4964" s="12"/>
      <c r="N4964"/>
      <c r="P4964" s="9"/>
      <c r="Q4964" s="9"/>
      <c r="U4964" s="8"/>
      <c r="V4964" s="10"/>
      <c r="W4964"/>
      <c r="X4964"/>
      <c r="Z4964" s="8"/>
      <c r="AA4964" s="8"/>
      <c r="AF4964" s="17"/>
      <c r="AG4964" s="17"/>
      <c r="AH4964" s="8"/>
    </row>
    <row r="4965" spans="13:34" x14ac:dyDescent="0.3">
      <c r="M4965" s="12"/>
      <c r="N4965"/>
      <c r="P4965" s="9"/>
      <c r="Q4965" s="9"/>
      <c r="U4965" s="8"/>
      <c r="V4965" s="10"/>
      <c r="W4965"/>
      <c r="X4965"/>
      <c r="Z4965" s="8"/>
      <c r="AA4965" s="8"/>
      <c r="AF4965" s="17"/>
      <c r="AG4965" s="17"/>
      <c r="AH4965" s="8"/>
    </row>
    <row r="4966" spans="13:34" x14ac:dyDescent="0.3">
      <c r="M4966" s="12"/>
      <c r="N4966"/>
      <c r="P4966" s="9"/>
      <c r="Q4966" s="9"/>
      <c r="U4966" s="8"/>
      <c r="V4966" s="10"/>
      <c r="W4966"/>
      <c r="X4966"/>
      <c r="Z4966" s="8"/>
      <c r="AA4966" s="8"/>
      <c r="AF4966" s="17"/>
      <c r="AG4966" s="17"/>
      <c r="AH4966" s="8"/>
    </row>
    <row r="4967" spans="13:34" x14ac:dyDescent="0.3">
      <c r="M4967" s="12"/>
      <c r="N4967"/>
      <c r="P4967" s="9"/>
      <c r="Q4967" s="9"/>
      <c r="U4967" s="8"/>
      <c r="V4967" s="10"/>
      <c r="W4967"/>
      <c r="X4967"/>
      <c r="Z4967" s="8"/>
      <c r="AA4967" s="8"/>
      <c r="AF4967" s="17"/>
      <c r="AG4967" s="17"/>
      <c r="AH4967" s="8"/>
    </row>
    <row r="4968" spans="13:34" x14ac:dyDescent="0.3">
      <c r="M4968" s="12"/>
      <c r="N4968"/>
      <c r="P4968" s="9"/>
      <c r="Q4968" s="9"/>
      <c r="U4968" s="8"/>
      <c r="V4968" s="10"/>
      <c r="W4968"/>
      <c r="X4968"/>
      <c r="Z4968" s="8"/>
      <c r="AA4968" s="8"/>
      <c r="AF4968" s="17"/>
      <c r="AG4968" s="17"/>
      <c r="AH4968" s="8"/>
    </row>
    <row r="4969" spans="13:34" x14ac:dyDescent="0.3">
      <c r="M4969" s="12"/>
      <c r="N4969"/>
      <c r="P4969" s="9"/>
      <c r="Q4969" s="9"/>
      <c r="U4969" s="8"/>
      <c r="V4969" s="10"/>
      <c r="W4969"/>
      <c r="X4969"/>
      <c r="Z4969" s="8"/>
      <c r="AA4969" s="8"/>
      <c r="AF4969" s="17"/>
      <c r="AG4969" s="17"/>
      <c r="AH4969" s="8"/>
    </row>
    <row r="4970" spans="13:34" x14ac:dyDescent="0.3">
      <c r="M4970" s="12"/>
      <c r="N4970"/>
      <c r="P4970" s="9"/>
      <c r="Q4970" s="9"/>
      <c r="U4970" s="8"/>
      <c r="V4970" s="10"/>
      <c r="W4970"/>
      <c r="X4970"/>
      <c r="Z4970" s="8"/>
      <c r="AA4970" s="8"/>
      <c r="AF4970" s="17"/>
      <c r="AG4970" s="17"/>
      <c r="AH4970" s="8"/>
    </row>
    <row r="4971" spans="13:34" x14ac:dyDescent="0.3">
      <c r="M4971" s="12"/>
      <c r="N4971"/>
      <c r="P4971" s="9"/>
      <c r="Q4971" s="9"/>
      <c r="U4971" s="8"/>
      <c r="V4971" s="10"/>
      <c r="W4971"/>
      <c r="X4971"/>
      <c r="Z4971" s="8"/>
      <c r="AA4971" s="8"/>
      <c r="AF4971" s="17"/>
      <c r="AG4971" s="17"/>
      <c r="AH4971" s="8"/>
    </row>
    <row r="4972" spans="13:34" x14ac:dyDescent="0.3">
      <c r="M4972" s="12"/>
      <c r="N4972"/>
      <c r="P4972" s="9"/>
      <c r="Q4972" s="9"/>
      <c r="U4972" s="8"/>
      <c r="V4972" s="10"/>
      <c r="W4972"/>
      <c r="X4972"/>
      <c r="Z4972" s="8"/>
      <c r="AA4972" s="8"/>
      <c r="AF4972" s="17"/>
      <c r="AG4972" s="17"/>
      <c r="AH4972" s="8"/>
    </row>
    <row r="4973" spans="13:34" x14ac:dyDescent="0.3">
      <c r="M4973" s="12"/>
      <c r="N4973"/>
      <c r="P4973" s="9"/>
      <c r="Q4973" s="9"/>
      <c r="U4973" s="8"/>
      <c r="V4973" s="10"/>
      <c r="W4973"/>
      <c r="X4973"/>
      <c r="Z4973" s="8"/>
      <c r="AA4973" s="8"/>
      <c r="AF4973" s="17"/>
      <c r="AG4973" s="17"/>
      <c r="AH4973" s="8"/>
    </row>
    <row r="4974" spans="13:34" x14ac:dyDescent="0.3">
      <c r="M4974" s="12"/>
      <c r="N4974"/>
      <c r="P4974" s="9"/>
      <c r="Q4974" s="9"/>
      <c r="U4974" s="8"/>
      <c r="V4974" s="10"/>
      <c r="W4974"/>
      <c r="X4974"/>
      <c r="Z4974" s="8"/>
      <c r="AA4974" s="8"/>
      <c r="AF4974" s="17"/>
      <c r="AG4974" s="17"/>
      <c r="AH4974" s="8"/>
    </row>
    <row r="4975" spans="13:34" x14ac:dyDescent="0.3">
      <c r="M4975" s="12"/>
      <c r="N4975"/>
      <c r="P4975" s="9"/>
      <c r="Q4975" s="9"/>
      <c r="U4975" s="8"/>
      <c r="V4975" s="10"/>
      <c r="W4975"/>
      <c r="X4975"/>
      <c r="Z4975" s="8"/>
      <c r="AA4975" s="8"/>
      <c r="AF4975" s="17"/>
      <c r="AG4975" s="17"/>
      <c r="AH4975" s="8"/>
    </row>
    <row r="4976" spans="13:34" x14ac:dyDescent="0.3">
      <c r="M4976" s="12"/>
      <c r="N4976"/>
      <c r="P4976" s="9"/>
      <c r="Q4976" s="9"/>
      <c r="U4976" s="8"/>
      <c r="V4976" s="10"/>
      <c r="W4976"/>
      <c r="X4976"/>
      <c r="Z4976" s="8"/>
      <c r="AA4976" s="8"/>
      <c r="AF4976" s="17"/>
      <c r="AG4976" s="17"/>
      <c r="AH4976" s="8"/>
    </row>
    <row r="4977" spans="13:34" x14ac:dyDescent="0.3">
      <c r="M4977" s="12"/>
      <c r="N4977"/>
      <c r="P4977" s="9"/>
      <c r="Q4977" s="9"/>
      <c r="U4977" s="8"/>
      <c r="V4977" s="10"/>
      <c r="W4977"/>
      <c r="X4977"/>
      <c r="Z4977" s="8"/>
      <c r="AA4977" s="8"/>
      <c r="AF4977" s="17"/>
      <c r="AG4977" s="17"/>
      <c r="AH4977" s="8"/>
    </row>
    <row r="4978" spans="13:34" x14ac:dyDescent="0.3">
      <c r="M4978" s="12"/>
      <c r="N4978"/>
      <c r="P4978" s="9"/>
      <c r="Q4978" s="9"/>
      <c r="U4978" s="8"/>
      <c r="V4978" s="10"/>
      <c r="W4978"/>
      <c r="X4978"/>
      <c r="Z4978" s="8"/>
      <c r="AA4978" s="8"/>
      <c r="AF4978" s="17"/>
      <c r="AG4978" s="17"/>
      <c r="AH4978" s="8"/>
    </row>
    <row r="4979" spans="13:34" x14ac:dyDescent="0.3">
      <c r="M4979" s="12"/>
      <c r="N4979"/>
      <c r="P4979" s="9"/>
      <c r="Q4979" s="9"/>
      <c r="U4979" s="8"/>
      <c r="V4979" s="10"/>
      <c r="W4979"/>
      <c r="X4979"/>
      <c r="Z4979" s="8"/>
      <c r="AA4979" s="8"/>
      <c r="AF4979" s="17"/>
      <c r="AG4979" s="17"/>
      <c r="AH4979" s="8"/>
    </row>
    <row r="4980" spans="13:34" x14ac:dyDescent="0.3">
      <c r="M4980" s="12"/>
      <c r="N4980"/>
      <c r="P4980" s="9"/>
      <c r="Q4980" s="9"/>
      <c r="U4980" s="8"/>
      <c r="V4980" s="10"/>
      <c r="W4980"/>
      <c r="X4980"/>
      <c r="Z4980" s="8"/>
      <c r="AA4980" s="8"/>
      <c r="AF4980" s="17"/>
      <c r="AG4980" s="17"/>
      <c r="AH4980" s="8"/>
    </row>
    <row r="4981" spans="13:34" x14ac:dyDescent="0.3">
      <c r="M4981" s="12"/>
      <c r="N4981"/>
      <c r="P4981" s="9"/>
      <c r="Q4981" s="9"/>
      <c r="U4981" s="8"/>
      <c r="V4981" s="10"/>
      <c r="W4981"/>
      <c r="X4981"/>
      <c r="Z4981" s="8"/>
      <c r="AA4981" s="8"/>
      <c r="AF4981" s="17"/>
      <c r="AG4981" s="17"/>
      <c r="AH4981" s="8"/>
    </row>
    <row r="4982" spans="13:34" x14ac:dyDescent="0.3">
      <c r="M4982" s="12"/>
      <c r="N4982"/>
      <c r="P4982" s="9"/>
      <c r="Q4982" s="9"/>
      <c r="U4982" s="8"/>
      <c r="V4982" s="10"/>
      <c r="W4982"/>
      <c r="X4982"/>
      <c r="Z4982" s="8"/>
      <c r="AA4982" s="8"/>
      <c r="AF4982" s="17"/>
      <c r="AG4982" s="17"/>
      <c r="AH4982" s="8"/>
    </row>
    <row r="4983" spans="13:34" x14ac:dyDescent="0.3">
      <c r="M4983" s="12"/>
      <c r="N4983"/>
      <c r="P4983" s="9"/>
      <c r="Q4983" s="9"/>
      <c r="U4983" s="8"/>
      <c r="V4983" s="10"/>
      <c r="W4983"/>
      <c r="X4983"/>
      <c r="Z4983" s="8"/>
      <c r="AA4983" s="8"/>
      <c r="AF4983" s="17"/>
      <c r="AG4983" s="17"/>
      <c r="AH4983" s="8"/>
    </row>
    <row r="4984" spans="13:34" x14ac:dyDescent="0.3">
      <c r="M4984" s="12"/>
      <c r="N4984"/>
      <c r="P4984" s="9"/>
      <c r="Q4984" s="9"/>
      <c r="U4984" s="8"/>
      <c r="V4984" s="10"/>
      <c r="W4984"/>
      <c r="X4984"/>
      <c r="Z4984" s="8"/>
      <c r="AA4984" s="8"/>
      <c r="AF4984" s="17"/>
      <c r="AG4984" s="17"/>
      <c r="AH4984" s="8"/>
    </row>
    <row r="4985" spans="13:34" x14ac:dyDescent="0.3">
      <c r="M4985" s="12"/>
      <c r="N4985"/>
      <c r="P4985" s="9"/>
      <c r="Q4985" s="9"/>
      <c r="U4985" s="8"/>
      <c r="V4985" s="10"/>
      <c r="W4985"/>
      <c r="X4985"/>
      <c r="Z4985" s="8"/>
      <c r="AA4985" s="8"/>
      <c r="AF4985" s="17"/>
      <c r="AG4985" s="17"/>
      <c r="AH4985" s="8"/>
    </row>
    <row r="4986" spans="13:34" x14ac:dyDescent="0.3">
      <c r="M4986" s="12"/>
      <c r="N4986"/>
      <c r="P4986" s="9"/>
      <c r="Q4986" s="9"/>
      <c r="U4986" s="8"/>
      <c r="V4986" s="10"/>
      <c r="W4986"/>
      <c r="X4986"/>
      <c r="Z4986" s="8"/>
      <c r="AA4986" s="8"/>
      <c r="AF4986" s="17"/>
      <c r="AG4986" s="17"/>
      <c r="AH4986" s="8"/>
    </row>
    <row r="4987" spans="13:34" x14ac:dyDescent="0.3">
      <c r="M4987" s="12"/>
      <c r="N4987"/>
      <c r="P4987" s="9"/>
      <c r="Q4987" s="9"/>
      <c r="U4987" s="8"/>
      <c r="V4987" s="10"/>
      <c r="W4987"/>
      <c r="X4987"/>
      <c r="Z4987" s="8"/>
      <c r="AA4987" s="8"/>
      <c r="AF4987" s="17"/>
      <c r="AG4987" s="17"/>
      <c r="AH4987" s="8"/>
    </row>
    <row r="4988" spans="13:34" x14ac:dyDescent="0.3">
      <c r="M4988" s="12"/>
      <c r="N4988"/>
      <c r="P4988" s="9"/>
      <c r="Q4988" s="9"/>
      <c r="U4988" s="8"/>
      <c r="V4988" s="10"/>
      <c r="W4988"/>
      <c r="X4988"/>
      <c r="Z4988" s="8"/>
      <c r="AA4988" s="8"/>
      <c r="AF4988" s="17"/>
      <c r="AG4988" s="17"/>
      <c r="AH4988" s="8"/>
    </row>
    <row r="4989" spans="13:34" x14ac:dyDescent="0.3">
      <c r="M4989" s="12"/>
      <c r="N4989"/>
      <c r="P4989" s="9"/>
      <c r="Q4989" s="9"/>
      <c r="U4989" s="8"/>
      <c r="V4989" s="10"/>
      <c r="W4989"/>
      <c r="X4989"/>
      <c r="Z4989" s="8"/>
      <c r="AA4989" s="8"/>
      <c r="AF4989" s="17"/>
      <c r="AG4989" s="17"/>
      <c r="AH4989" s="8"/>
    </row>
    <row r="4990" spans="13:34" x14ac:dyDescent="0.3">
      <c r="M4990" s="12"/>
      <c r="N4990"/>
      <c r="P4990" s="9"/>
      <c r="Q4990" s="9"/>
      <c r="U4990" s="8"/>
      <c r="V4990" s="10"/>
      <c r="W4990"/>
      <c r="X4990"/>
      <c r="Z4990" s="8"/>
      <c r="AA4990" s="8"/>
      <c r="AF4990" s="17"/>
      <c r="AG4990" s="17"/>
      <c r="AH4990" s="8"/>
    </row>
    <row r="4991" spans="13:34" x14ac:dyDescent="0.3">
      <c r="M4991" s="12"/>
      <c r="N4991"/>
      <c r="P4991" s="9"/>
      <c r="Q4991" s="9"/>
      <c r="U4991" s="8"/>
      <c r="V4991" s="10"/>
      <c r="W4991"/>
      <c r="X4991"/>
      <c r="Z4991" s="8"/>
      <c r="AA4991" s="8"/>
      <c r="AF4991" s="17"/>
      <c r="AG4991" s="17"/>
      <c r="AH4991" s="8"/>
    </row>
    <row r="4992" spans="13:34" x14ac:dyDescent="0.3">
      <c r="M4992" s="12"/>
      <c r="N4992"/>
      <c r="P4992" s="9"/>
      <c r="Q4992" s="9"/>
      <c r="U4992" s="8"/>
      <c r="V4992" s="10"/>
      <c r="W4992"/>
      <c r="X4992"/>
      <c r="Z4992" s="8"/>
      <c r="AA4992" s="8"/>
      <c r="AF4992" s="17"/>
      <c r="AG4992" s="17"/>
      <c r="AH4992" s="8"/>
    </row>
    <row r="4993" spans="13:34" x14ac:dyDescent="0.3">
      <c r="M4993" s="12"/>
      <c r="N4993"/>
      <c r="P4993" s="9"/>
      <c r="Q4993" s="9"/>
      <c r="U4993" s="8"/>
      <c r="V4993" s="10"/>
      <c r="W4993"/>
      <c r="X4993"/>
      <c r="Z4993" s="8"/>
      <c r="AA4993" s="8"/>
      <c r="AF4993" s="17"/>
      <c r="AG4993" s="17"/>
      <c r="AH4993" s="8"/>
    </row>
    <row r="4994" spans="13:34" x14ac:dyDescent="0.3">
      <c r="M4994" s="12"/>
      <c r="N4994"/>
      <c r="P4994" s="9"/>
      <c r="Q4994" s="9"/>
      <c r="U4994" s="8"/>
      <c r="V4994" s="10"/>
      <c r="W4994"/>
      <c r="X4994"/>
      <c r="Z4994" s="8"/>
      <c r="AA4994" s="8"/>
      <c r="AF4994" s="17"/>
      <c r="AG4994" s="17"/>
      <c r="AH4994" s="8"/>
    </row>
    <row r="4995" spans="13:34" x14ac:dyDescent="0.3">
      <c r="M4995" s="12"/>
      <c r="N4995"/>
      <c r="P4995" s="9"/>
      <c r="Q4995" s="9"/>
      <c r="U4995" s="8"/>
      <c r="V4995" s="10"/>
      <c r="W4995"/>
      <c r="X4995"/>
      <c r="Z4995" s="8"/>
      <c r="AA4995" s="8"/>
      <c r="AF4995" s="17"/>
      <c r="AG4995" s="17"/>
      <c r="AH4995" s="8"/>
    </row>
    <row r="4996" spans="13:34" x14ac:dyDescent="0.3">
      <c r="M4996" s="12"/>
      <c r="N4996"/>
      <c r="P4996" s="9"/>
      <c r="Q4996" s="9"/>
      <c r="U4996" s="8"/>
      <c r="V4996" s="10"/>
      <c r="W4996"/>
      <c r="X4996"/>
      <c r="Z4996" s="8"/>
      <c r="AA4996" s="8"/>
      <c r="AF4996" s="17"/>
      <c r="AG4996" s="17"/>
      <c r="AH4996" s="8"/>
    </row>
    <row r="4997" spans="13:34" x14ac:dyDescent="0.3">
      <c r="M4997" s="12"/>
      <c r="N4997"/>
      <c r="P4997" s="9"/>
      <c r="Q4997" s="9"/>
      <c r="U4997" s="8"/>
      <c r="V4997" s="10"/>
      <c r="W4997"/>
      <c r="X4997"/>
      <c r="Z4997" s="8"/>
      <c r="AA4997" s="8"/>
      <c r="AF4997" s="17"/>
      <c r="AG4997" s="17"/>
      <c r="AH4997" s="8"/>
    </row>
    <row r="4998" spans="13:34" x14ac:dyDescent="0.3">
      <c r="M4998" s="12"/>
      <c r="N4998"/>
      <c r="P4998" s="9"/>
      <c r="Q4998" s="9"/>
      <c r="U4998" s="8"/>
      <c r="V4998" s="10"/>
      <c r="W4998"/>
      <c r="X4998"/>
      <c r="Z4998" s="8"/>
      <c r="AA4998" s="8"/>
      <c r="AF4998" s="17"/>
      <c r="AG4998" s="17"/>
      <c r="AH4998" s="8"/>
    </row>
    <row r="4999" spans="13:34" x14ac:dyDescent="0.3">
      <c r="M4999" s="12"/>
      <c r="N4999"/>
      <c r="P4999" s="9"/>
      <c r="Q4999" s="9"/>
      <c r="U4999" s="8"/>
      <c r="V4999" s="10"/>
      <c r="W4999"/>
      <c r="X4999"/>
      <c r="Z4999" s="8"/>
      <c r="AA4999" s="8"/>
      <c r="AF4999" s="17"/>
      <c r="AG4999" s="17"/>
      <c r="AH4999" s="8"/>
    </row>
    <row r="5000" spans="13:34" x14ac:dyDescent="0.3">
      <c r="M5000" s="12"/>
      <c r="N5000"/>
      <c r="P5000" s="9"/>
      <c r="Q5000" s="9"/>
      <c r="U5000" s="8"/>
      <c r="V5000" s="10"/>
      <c r="W5000"/>
      <c r="X5000"/>
      <c r="Z5000" s="8"/>
      <c r="AA5000" s="8"/>
      <c r="AF5000" s="17"/>
      <c r="AG5000" s="17"/>
      <c r="AH5000" s="8"/>
    </row>
    <row r="5001" spans="13:34" x14ac:dyDescent="0.3">
      <c r="M5001" s="12"/>
      <c r="N5001"/>
      <c r="P5001" s="9"/>
      <c r="Q5001" s="9"/>
      <c r="U5001" s="8"/>
      <c r="V5001" s="10"/>
      <c r="W5001"/>
      <c r="X5001"/>
      <c r="Z5001" s="8"/>
      <c r="AA5001" s="8"/>
      <c r="AF5001" s="17"/>
      <c r="AG5001" s="17"/>
      <c r="AH5001" s="8"/>
    </row>
    <row r="5002" spans="13:34" x14ac:dyDescent="0.3">
      <c r="M5002" s="12"/>
      <c r="N5002"/>
      <c r="P5002" s="9"/>
      <c r="Q5002" s="9"/>
      <c r="U5002" s="8"/>
      <c r="V5002" s="10"/>
      <c r="W5002"/>
      <c r="X5002"/>
      <c r="Z5002" s="8"/>
      <c r="AA5002" s="8"/>
      <c r="AF5002" s="17"/>
      <c r="AG5002" s="17"/>
      <c r="AH5002" s="8"/>
    </row>
    <row r="5003" spans="13:34" x14ac:dyDescent="0.3">
      <c r="M5003" s="12"/>
      <c r="N5003"/>
      <c r="P5003" s="9"/>
      <c r="Q5003" s="9"/>
      <c r="U5003" s="8"/>
      <c r="V5003" s="10"/>
      <c r="W5003"/>
      <c r="X5003"/>
      <c r="Z5003" s="8"/>
      <c r="AA5003" s="8"/>
      <c r="AF5003" s="17"/>
      <c r="AG5003" s="17"/>
      <c r="AH5003" s="8"/>
    </row>
    <row r="5004" spans="13:34" x14ac:dyDescent="0.3">
      <c r="M5004" s="12"/>
      <c r="N5004"/>
      <c r="P5004" s="9"/>
      <c r="Q5004" s="9"/>
      <c r="U5004" s="8"/>
      <c r="V5004" s="10"/>
      <c r="W5004"/>
      <c r="X5004"/>
      <c r="Z5004" s="8"/>
      <c r="AA5004" s="8"/>
      <c r="AF5004" s="17"/>
      <c r="AG5004" s="17"/>
      <c r="AH5004" s="8"/>
    </row>
    <row r="5005" spans="13:34" x14ac:dyDescent="0.3">
      <c r="M5005" s="12"/>
      <c r="N5005"/>
      <c r="P5005" s="9"/>
      <c r="Q5005" s="9"/>
      <c r="U5005" s="8"/>
      <c r="V5005" s="10"/>
      <c r="W5005"/>
      <c r="X5005"/>
      <c r="Z5005" s="8"/>
      <c r="AA5005" s="8"/>
      <c r="AF5005" s="17"/>
      <c r="AG5005" s="17"/>
      <c r="AH5005" s="8"/>
    </row>
    <row r="5006" spans="13:34" x14ac:dyDescent="0.3">
      <c r="M5006" s="12"/>
      <c r="N5006"/>
      <c r="P5006" s="9"/>
      <c r="Q5006" s="9"/>
      <c r="U5006" s="8"/>
      <c r="V5006" s="10"/>
      <c r="W5006"/>
      <c r="X5006"/>
      <c r="Z5006" s="8"/>
      <c r="AA5006" s="8"/>
      <c r="AF5006" s="17"/>
      <c r="AG5006" s="17"/>
      <c r="AH5006" s="8"/>
    </row>
    <row r="5007" spans="13:34" x14ac:dyDescent="0.3">
      <c r="M5007" s="12"/>
      <c r="N5007"/>
      <c r="P5007" s="9"/>
      <c r="Q5007" s="9"/>
      <c r="U5007" s="8"/>
      <c r="V5007" s="10"/>
      <c r="W5007"/>
      <c r="X5007"/>
      <c r="Z5007" s="8"/>
      <c r="AA5007" s="8"/>
      <c r="AF5007" s="17"/>
      <c r="AG5007" s="17"/>
      <c r="AH5007" s="8"/>
    </row>
    <row r="5008" spans="13:34" x14ac:dyDescent="0.3">
      <c r="M5008" s="12"/>
      <c r="N5008"/>
      <c r="P5008" s="9"/>
      <c r="Q5008" s="9"/>
      <c r="U5008" s="8"/>
      <c r="V5008" s="10"/>
      <c r="W5008"/>
      <c r="X5008"/>
      <c r="Z5008" s="8"/>
      <c r="AA5008" s="8"/>
      <c r="AF5008" s="17"/>
      <c r="AG5008" s="17"/>
      <c r="AH5008" s="8"/>
    </row>
    <row r="5009" spans="13:34" x14ac:dyDescent="0.3">
      <c r="M5009" s="12"/>
      <c r="N5009"/>
      <c r="P5009" s="9"/>
      <c r="Q5009" s="9"/>
      <c r="U5009" s="8"/>
      <c r="V5009" s="10"/>
      <c r="W5009"/>
      <c r="X5009"/>
      <c r="Z5009" s="8"/>
      <c r="AA5009" s="8"/>
      <c r="AF5009" s="17"/>
      <c r="AG5009" s="17"/>
      <c r="AH5009" s="8"/>
    </row>
    <row r="5010" spans="13:34" x14ac:dyDescent="0.3">
      <c r="M5010" s="12"/>
      <c r="N5010"/>
      <c r="P5010" s="9"/>
      <c r="Q5010" s="9"/>
      <c r="U5010" s="8"/>
      <c r="V5010" s="10"/>
      <c r="W5010"/>
      <c r="X5010"/>
      <c r="Z5010" s="8"/>
      <c r="AA5010" s="8"/>
      <c r="AF5010" s="17"/>
      <c r="AG5010" s="17"/>
      <c r="AH5010" s="8"/>
    </row>
    <row r="5011" spans="13:34" x14ac:dyDescent="0.3">
      <c r="M5011" s="12"/>
      <c r="N5011"/>
      <c r="P5011" s="9"/>
      <c r="Q5011" s="9"/>
      <c r="U5011" s="8"/>
      <c r="V5011" s="10"/>
      <c r="W5011"/>
      <c r="X5011"/>
      <c r="Z5011" s="8"/>
      <c r="AA5011" s="8"/>
      <c r="AF5011" s="17"/>
      <c r="AG5011" s="17"/>
      <c r="AH5011" s="8"/>
    </row>
    <row r="5012" spans="13:34" x14ac:dyDescent="0.3">
      <c r="M5012" s="12"/>
      <c r="N5012"/>
      <c r="P5012" s="9"/>
      <c r="Q5012" s="9"/>
      <c r="U5012" s="8"/>
      <c r="V5012" s="10"/>
      <c r="W5012"/>
      <c r="X5012"/>
      <c r="Z5012" s="8"/>
      <c r="AA5012" s="8"/>
      <c r="AF5012" s="17"/>
      <c r="AG5012" s="17"/>
      <c r="AH5012" s="8"/>
    </row>
    <row r="5013" spans="13:34" x14ac:dyDescent="0.3">
      <c r="M5013" s="12"/>
      <c r="N5013"/>
      <c r="P5013" s="9"/>
      <c r="Q5013" s="9"/>
      <c r="U5013" s="8"/>
      <c r="V5013" s="10"/>
      <c r="W5013"/>
      <c r="X5013"/>
      <c r="Z5013" s="8"/>
      <c r="AA5013" s="8"/>
      <c r="AF5013" s="17"/>
      <c r="AG5013" s="17"/>
      <c r="AH5013" s="8"/>
    </row>
    <row r="5014" spans="13:34" x14ac:dyDescent="0.3">
      <c r="M5014" s="12"/>
      <c r="N5014"/>
      <c r="P5014" s="9"/>
      <c r="Q5014" s="9"/>
      <c r="U5014" s="8"/>
      <c r="V5014" s="10"/>
      <c r="W5014"/>
      <c r="X5014"/>
      <c r="Z5014" s="8"/>
      <c r="AA5014" s="8"/>
      <c r="AF5014" s="17"/>
      <c r="AG5014" s="17"/>
      <c r="AH5014" s="8"/>
    </row>
    <row r="5015" spans="13:34" x14ac:dyDescent="0.3">
      <c r="M5015" s="12"/>
      <c r="N5015"/>
      <c r="P5015" s="9"/>
      <c r="Q5015" s="9"/>
      <c r="U5015" s="8"/>
      <c r="V5015" s="10"/>
      <c r="W5015"/>
      <c r="X5015"/>
      <c r="Z5015" s="8"/>
      <c r="AA5015" s="8"/>
      <c r="AF5015" s="17"/>
      <c r="AG5015" s="17"/>
      <c r="AH5015" s="8"/>
    </row>
    <row r="5016" spans="13:34" x14ac:dyDescent="0.3">
      <c r="M5016" s="12"/>
      <c r="N5016"/>
      <c r="P5016" s="9"/>
      <c r="Q5016" s="9"/>
      <c r="U5016" s="8"/>
      <c r="V5016" s="10"/>
      <c r="W5016"/>
      <c r="X5016"/>
      <c r="Z5016" s="8"/>
      <c r="AA5016" s="8"/>
      <c r="AF5016" s="17"/>
      <c r="AG5016" s="17"/>
      <c r="AH5016" s="8"/>
    </row>
    <row r="5017" spans="13:34" x14ac:dyDescent="0.3">
      <c r="M5017" s="12"/>
      <c r="N5017"/>
      <c r="P5017" s="9"/>
      <c r="Q5017" s="9"/>
      <c r="U5017" s="8"/>
      <c r="V5017" s="10"/>
      <c r="W5017"/>
      <c r="X5017"/>
      <c r="Z5017" s="8"/>
      <c r="AA5017" s="8"/>
      <c r="AF5017" s="17"/>
      <c r="AG5017" s="17"/>
      <c r="AH5017" s="8"/>
    </row>
    <row r="5018" spans="13:34" x14ac:dyDescent="0.3">
      <c r="M5018" s="12"/>
      <c r="N5018"/>
      <c r="P5018" s="9"/>
      <c r="Q5018" s="9"/>
      <c r="U5018" s="8"/>
      <c r="V5018" s="10"/>
      <c r="W5018"/>
      <c r="X5018"/>
      <c r="Z5018" s="8"/>
      <c r="AA5018" s="8"/>
      <c r="AF5018" s="17"/>
      <c r="AG5018" s="17"/>
      <c r="AH5018" s="8"/>
    </row>
    <row r="5019" spans="13:34" x14ac:dyDescent="0.3">
      <c r="M5019" s="12"/>
      <c r="N5019"/>
      <c r="P5019" s="9"/>
      <c r="Q5019" s="9"/>
      <c r="U5019" s="8"/>
      <c r="V5019" s="10"/>
      <c r="W5019"/>
      <c r="X5019"/>
      <c r="Z5019" s="8"/>
      <c r="AA5019" s="8"/>
      <c r="AF5019" s="17"/>
      <c r="AG5019" s="17"/>
      <c r="AH5019" s="8"/>
    </row>
    <row r="5020" spans="13:34" x14ac:dyDescent="0.3">
      <c r="M5020" s="12"/>
      <c r="N5020"/>
      <c r="P5020" s="9"/>
      <c r="Q5020" s="9"/>
      <c r="U5020" s="8"/>
      <c r="V5020" s="10"/>
      <c r="W5020"/>
      <c r="X5020"/>
      <c r="Z5020" s="8"/>
      <c r="AA5020" s="8"/>
      <c r="AF5020" s="17"/>
      <c r="AG5020" s="17"/>
      <c r="AH5020" s="8"/>
    </row>
    <row r="5021" spans="13:34" x14ac:dyDescent="0.3">
      <c r="M5021" s="12"/>
      <c r="N5021"/>
      <c r="P5021" s="9"/>
      <c r="Q5021" s="9"/>
      <c r="U5021" s="8"/>
      <c r="V5021" s="10"/>
      <c r="W5021"/>
      <c r="X5021"/>
      <c r="Z5021" s="8"/>
      <c r="AA5021" s="8"/>
      <c r="AF5021" s="17"/>
      <c r="AG5021" s="17"/>
      <c r="AH5021" s="8"/>
    </row>
    <row r="5022" spans="13:34" x14ac:dyDescent="0.3">
      <c r="M5022" s="12"/>
      <c r="N5022"/>
      <c r="P5022" s="9"/>
      <c r="Q5022" s="9"/>
      <c r="U5022" s="8"/>
      <c r="V5022" s="10"/>
      <c r="W5022"/>
      <c r="X5022"/>
      <c r="Z5022" s="8"/>
      <c r="AA5022" s="8"/>
      <c r="AF5022" s="17"/>
      <c r="AG5022" s="17"/>
      <c r="AH5022" s="8"/>
    </row>
    <row r="5023" spans="13:34" x14ac:dyDescent="0.3">
      <c r="M5023" s="12"/>
      <c r="N5023"/>
      <c r="P5023" s="9"/>
      <c r="Q5023" s="9"/>
      <c r="U5023" s="8"/>
      <c r="V5023" s="10"/>
      <c r="W5023"/>
      <c r="X5023"/>
      <c r="Z5023" s="8"/>
      <c r="AA5023" s="8"/>
      <c r="AF5023" s="17"/>
      <c r="AG5023" s="17"/>
      <c r="AH5023" s="8"/>
    </row>
    <row r="5024" spans="13:34" x14ac:dyDescent="0.3">
      <c r="M5024" s="12"/>
      <c r="N5024"/>
      <c r="P5024" s="9"/>
      <c r="Q5024" s="9"/>
      <c r="U5024" s="8"/>
      <c r="V5024" s="10"/>
      <c r="W5024"/>
      <c r="X5024"/>
      <c r="Z5024" s="8"/>
      <c r="AA5024" s="8"/>
      <c r="AF5024" s="17"/>
      <c r="AG5024" s="17"/>
      <c r="AH5024" s="8"/>
    </row>
    <row r="5025" spans="13:34" x14ac:dyDescent="0.3">
      <c r="M5025" s="12"/>
      <c r="N5025"/>
      <c r="P5025" s="9"/>
      <c r="Q5025" s="9"/>
      <c r="U5025" s="8"/>
      <c r="V5025" s="10"/>
      <c r="W5025"/>
      <c r="X5025"/>
      <c r="Z5025" s="8"/>
      <c r="AA5025" s="8"/>
      <c r="AF5025" s="17"/>
      <c r="AG5025" s="17"/>
      <c r="AH5025" s="8"/>
    </row>
    <row r="5026" spans="13:34" x14ac:dyDescent="0.3">
      <c r="M5026" s="12"/>
      <c r="N5026"/>
      <c r="P5026" s="9"/>
      <c r="Q5026" s="9"/>
      <c r="U5026" s="8"/>
      <c r="V5026" s="10"/>
      <c r="W5026"/>
      <c r="X5026"/>
      <c r="Z5026" s="8"/>
      <c r="AA5026" s="8"/>
      <c r="AF5026" s="17"/>
      <c r="AG5026" s="17"/>
      <c r="AH5026" s="8"/>
    </row>
    <row r="5027" spans="13:34" x14ac:dyDescent="0.3">
      <c r="M5027" s="12"/>
      <c r="N5027"/>
      <c r="P5027" s="9"/>
      <c r="Q5027" s="9"/>
      <c r="U5027" s="8"/>
      <c r="V5027" s="10"/>
      <c r="W5027"/>
      <c r="X5027"/>
      <c r="Z5027" s="8"/>
      <c r="AA5027" s="8"/>
      <c r="AF5027" s="17"/>
      <c r="AG5027" s="17"/>
      <c r="AH5027" s="8"/>
    </row>
    <row r="5028" spans="13:34" x14ac:dyDescent="0.3">
      <c r="M5028" s="12"/>
      <c r="N5028"/>
      <c r="P5028" s="9"/>
      <c r="Q5028" s="9"/>
      <c r="U5028" s="8"/>
      <c r="V5028" s="10"/>
      <c r="W5028"/>
      <c r="X5028"/>
      <c r="Z5028" s="8"/>
      <c r="AA5028" s="8"/>
      <c r="AF5028" s="17"/>
      <c r="AG5028" s="17"/>
      <c r="AH5028" s="8"/>
    </row>
    <row r="5029" spans="13:34" x14ac:dyDescent="0.3">
      <c r="M5029" s="12"/>
      <c r="N5029"/>
      <c r="P5029" s="9"/>
      <c r="Q5029" s="9"/>
      <c r="U5029" s="8"/>
      <c r="V5029" s="10"/>
      <c r="W5029"/>
      <c r="X5029"/>
      <c r="Z5029" s="8"/>
      <c r="AA5029" s="8"/>
      <c r="AF5029" s="17"/>
      <c r="AG5029" s="17"/>
      <c r="AH5029" s="8"/>
    </row>
    <row r="5030" spans="13:34" x14ac:dyDescent="0.3">
      <c r="M5030" s="12"/>
      <c r="N5030"/>
      <c r="P5030" s="9"/>
      <c r="Q5030" s="9"/>
      <c r="U5030" s="8"/>
      <c r="V5030" s="10"/>
      <c r="W5030"/>
      <c r="X5030"/>
      <c r="Z5030" s="8"/>
      <c r="AA5030" s="8"/>
      <c r="AF5030" s="17"/>
      <c r="AG5030" s="17"/>
      <c r="AH5030" s="8"/>
    </row>
    <row r="5031" spans="13:34" x14ac:dyDescent="0.3">
      <c r="M5031" s="12"/>
      <c r="N5031"/>
      <c r="P5031" s="9"/>
      <c r="Q5031" s="9"/>
      <c r="U5031" s="8"/>
      <c r="V5031" s="10"/>
      <c r="W5031"/>
      <c r="X5031"/>
      <c r="Z5031" s="8"/>
      <c r="AA5031" s="8"/>
      <c r="AF5031" s="17"/>
      <c r="AG5031" s="17"/>
      <c r="AH5031" s="8"/>
    </row>
    <row r="5032" spans="13:34" x14ac:dyDescent="0.3">
      <c r="M5032" s="12"/>
      <c r="N5032"/>
      <c r="P5032" s="9"/>
      <c r="Q5032" s="9"/>
      <c r="U5032" s="8"/>
      <c r="V5032" s="10"/>
      <c r="W5032"/>
      <c r="X5032"/>
      <c r="Z5032" s="8"/>
      <c r="AA5032" s="8"/>
      <c r="AF5032" s="17"/>
      <c r="AG5032" s="17"/>
      <c r="AH5032" s="8"/>
    </row>
    <row r="5033" spans="13:34" x14ac:dyDescent="0.3">
      <c r="M5033" s="12"/>
      <c r="N5033"/>
      <c r="P5033" s="9"/>
      <c r="Q5033" s="9"/>
      <c r="U5033" s="8"/>
      <c r="V5033" s="10"/>
      <c r="W5033"/>
      <c r="X5033"/>
      <c r="Z5033" s="8"/>
      <c r="AA5033" s="8"/>
      <c r="AF5033" s="17"/>
      <c r="AG5033" s="17"/>
      <c r="AH5033" s="8"/>
    </row>
    <row r="5034" spans="13:34" x14ac:dyDescent="0.3">
      <c r="M5034" s="12"/>
      <c r="N5034"/>
      <c r="P5034" s="9"/>
      <c r="Q5034" s="9"/>
      <c r="U5034" s="8"/>
      <c r="V5034" s="10"/>
      <c r="W5034"/>
      <c r="X5034"/>
      <c r="Z5034" s="8"/>
      <c r="AA5034" s="8"/>
      <c r="AF5034" s="17"/>
      <c r="AG5034" s="17"/>
      <c r="AH5034" s="8"/>
    </row>
    <row r="5035" spans="13:34" x14ac:dyDescent="0.3">
      <c r="M5035" s="12"/>
      <c r="N5035"/>
      <c r="P5035" s="9"/>
      <c r="Q5035" s="9"/>
      <c r="U5035" s="8"/>
      <c r="V5035" s="10"/>
      <c r="W5035"/>
      <c r="X5035"/>
      <c r="Z5035" s="8"/>
      <c r="AA5035" s="8"/>
      <c r="AF5035" s="17"/>
      <c r="AG5035" s="17"/>
      <c r="AH5035" s="8"/>
    </row>
    <row r="5036" spans="13:34" x14ac:dyDescent="0.3">
      <c r="M5036" s="12"/>
      <c r="N5036"/>
      <c r="P5036" s="9"/>
      <c r="Q5036" s="9"/>
      <c r="U5036" s="8"/>
      <c r="V5036" s="10"/>
      <c r="W5036"/>
      <c r="X5036"/>
      <c r="Z5036" s="8"/>
      <c r="AA5036" s="8"/>
      <c r="AF5036" s="17"/>
      <c r="AG5036" s="17"/>
      <c r="AH5036" s="8"/>
    </row>
    <row r="5037" spans="13:34" x14ac:dyDescent="0.3">
      <c r="M5037" s="12"/>
      <c r="N5037"/>
      <c r="P5037" s="9"/>
      <c r="Q5037" s="9"/>
      <c r="U5037" s="8"/>
      <c r="V5037" s="10"/>
      <c r="W5037"/>
      <c r="X5037"/>
      <c r="Z5037" s="8"/>
      <c r="AA5037" s="8"/>
      <c r="AF5037" s="17"/>
      <c r="AG5037" s="17"/>
      <c r="AH5037" s="8"/>
    </row>
    <row r="5038" spans="13:34" x14ac:dyDescent="0.3">
      <c r="M5038" s="12"/>
      <c r="N5038"/>
      <c r="P5038" s="9"/>
      <c r="Q5038" s="9"/>
      <c r="U5038" s="8"/>
      <c r="V5038" s="10"/>
      <c r="W5038"/>
      <c r="X5038"/>
      <c r="Z5038" s="8"/>
      <c r="AA5038" s="8"/>
      <c r="AF5038" s="17"/>
      <c r="AG5038" s="17"/>
      <c r="AH5038" s="8"/>
    </row>
    <row r="5039" spans="13:34" x14ac:dyDescent="0.3">
      <c r="M5039" s="12"/>
      <c r="N5039"/>
      <c r="P5039" s="9"/>
      <c r="Q5039" s="9"/>
      <c r="U5039" s="8"/>
      <c r="V5039" s="10"/>
      <c r="W5039"/>
      <c r="X5039"/>
      <c r="Z5039" s="8"/>
      <c r="AA5039" s="8"/>
      <c r="AF5039" s="17"/>
      <c r="AG5039" s="17"/>
      <c r="AH5039" s="8"/>
    </row>
    <row r="5040" spans="13:34" x14ac:dyDescent="0.3">
      <c r="M5040" s="12"/>
      <c r="N5040"/>
      <c r="P5040" s="9"/>
      <c r="Q5040" s="9"/>
      <c r="U5040" s="8"/>
      <c r="V5040" s="10"/>
      <c r="W5040"/>
      <c r="X5040"/>
      <c r="Z5040" s="8"/>
      <c r="AA5040" s="8"/>
      <c r="AF5040" s="17"/>
      <c r="AG5040" s="17"/>
      <c r="AH5040" s="8"/>
    </row>
    <row r="5041" spans="13:34" x14ac:dyDescent="0.3">
      <c r="M5041" s="12"/>
      <c r="N5041"/>
      <c r="P5041" s="9"/>
      <c r="Q5041" s="9"/>
      <c r="U5041" s="8"/>
      <c r="V5041" s="10"/>
      <c r="W5041"/>
      <c r="X5041"/>
      <c r="Z5041" s="8"/>
      <c r="AA5041" s="8"/>
      <c r="AF5041" s="17"/>
      <c r="AG5041" s="17"/>
      <c r="AH5041" s="8"/>
    </row>
    <row r="5042" spans="13:34" x14ac:dyDescent="0.3">
      <c r="M5042" s="12"/>
      <c r="N5042"/>
      <c r="P5042" s="9"/>
      <c r="Q5042" s="9"/>
      <c r="U5042" s="8"/>
      <c r="V5042" s="10"/>
      <c r="W5042"/>
      <c r="X5042"/>
      <c r="Z5042" s="8"/>
      <c r="AA5042" s="8"/>
      <c r="AF5042" s="17"/>
      <c r="AG5042" s="17"/>
      <c r="AH5042" s="8"/>
    </row>
    <row r="5043" spans="13:34" x14ac:dyDescent="0.3">
      <c r="M5043" s="12"/>
      <c r="N5043"/>
      <c r="P5043" s="9"/>
      <c r="Q5043" s="9"/>
      <c r="U5043" s="8"/>
      <c r="V5043" s="10"/>
      <c r="W5043"/>
      <c r="X5043"/>
      <c r="Z5043" s="8"/>
      <c r="AA5043" s="8"/>
      <c r="AF5043" s="17"/>
      <c r="AG5043" s="17"/>
      <c r="AH5043" s="8"/>
    </row>
    <row r="5044" spans="13:34" x14ac:dyDescent="0.3">
      <c r="M5044" s="12"/>
      <c r="N5044"/>
      <c r="P5044" s="9"/>
      <c r="Q5044" s="9"/>
      <c r="U5044" s="8"/>
      <c r="V5044" s="10"/>
      <c r="W5044"/>
      <c r="X5044"/>
      <c r="Z5044" s="8"/>
      <c r="AA5044" s="8"/>
      <c r="AF5044" s="17"/>
      <c r="AG5044" s="17"/>
      <c r="AH5044" s="8"/>
    </row>
    <row r="5045" spans="13:34" x14ac:dyDescent="0.3">
      <c r="M5045" s="12"/>
      <c r="N5045"/>
      <c r="P5045" s="9"/>
      <c r="Q5045" s="9"/>
      <c r="U5045" s="8"/>
      <c r="V5045" s="10"/>
      <c r="W5045"/>
      <c r="X5045"/>
      <c r="Z5045" s="8"/>
      <c r="AA5045" s="8"/>
      <c r="AF5045" s="17"/>
      <c r="AG5045" s="17"/>
      <c r="AH5045" s="8"/>
    </row>
    <row r="5046" spans="13:34" x14ac:dyDescent="0.3">
      <c r="M5046" s="12"/>
      <c r="N5046"/>
      <c r="P5046" s="9"/>
      <c r="Q5046" s="9"/>
      <c r="U5046" s="8"/>
      <c r="V5046" s="10"/>
      <c r="W5046"/>
      <c r="X5046"/>
      <c r="Z5046" s="8"/>
      <c r="AA5046" s="8"/>
      <c r="AF5046" s="17"/>
      <c r="AG5046" s="17"/>
      <c r="AH5046" s="8"/>
    </row>
    <row r="5047" spans="13:34" x14ac:dyDescent="0.3">
      <c r="M5047" s="12"/>
      <c r="N5047"/>
      <c r="P5047" s="9"/>
      <c r="Q5047" s="9"/>
      <c r="U5047" s="8"/>
      <c r="V5047" s="10"/>
      <c r="W5047"/>
      <c r="X5047"/>
      <c r="Z5047" s="8"/>
      <c r="AA5047" s="8"/>
      <c r="AF5047" s="17"/>
      <c r="AG5047" s="17"/>
      <c r="AH5047" s="8"/>
    </row>
    <row r="5048" spans="13:34" x14ac:dyDescent="0.3">
      <c r="M5048" s="12"/>
      <c r="N5048"/>
      <c r="P5048" s="9"/>
      <c r="Q5048" s="9"/>
      <c r="U5048" s="8"/>
      <c r="V5048" s="10"/>
      <c r="W5048"/>
      <c r="X5048"/>
      <c r="Z5048" s="8"/>
      <c r="AA5048" s="8"/>
      <c r="AF5048" s="17"/>
      <c r="AG5048" s="17"/>
      <c r="AH5048" s="8"/>
    </row>
    <row r="5049" spans="13:34" x14ac:dyDescent="0.3">
      <c r="M5049" s="12"/>
      <c r="N5049"/>
      <c r="P5049" s="9"/>
      <c r="Q5049" s="9"/>
      <c r="U5049" s="8"/>
      <c r="V5049" s="10"/>
      <c r="W5049"/>
      <c r="X5049"/>
      <c r="Z5049" s="8"/>
      <c r="AA5049" s="8"/>
      <c r="AF5049" s="17"/>
      <c r="AG5049" s="17"/>
      <c r="AH5049" s="8"/>
    </row>
    <row r="5050" spans="13:34" x14ac:dyDescent="0.3">
      <c r="M5050" s="12"/>
      <c r="N5050"/>
      <c r="P5050" s="9"/>
      <c r="Q5050" s="9"/>
      <c r="U5050" s="8"/>
      <c r="V5050" s="10"/>
      <c r="W5050"/>
      <c r="X5050"/>
      <c r="Z5050" s="8"/>
      <c r="AA5050" s="8"/>
      <c r="AF5050" s="17"/>
      <c r="AG5050" s="17"/>
      <c r="AH5050" s="8"/>
    </row>
    <row r="5051" spans="13:34" x14ac:dyDescent="0.3">
      <c r="M5051" s="12"/>
      <c r="N5051"/>
      <c r="P5051" s="9"/>
      <c r="Q5051" s="9"/>
      <c r="U5051" s="8"/>
      <c r="V5051" s="10"/>
      <c r="W5051"/>
      <c r="X5051"/>
      <c r="Z5051" s="8"/>
      <c r="AA5051" s="8"/>
      <c r="AF5051" s="17"/>
      <c r="AG5051" s="17"/>
      <c r="AH5051" s="8"/>
    </row>
    <row r="5052" spans="13:34" x14ac:dyDescent="0.3">
      <c r="M5052" s="12"/>
      <c r="N5052"/>
      <c r="P5052" s="9"/>
      <c r="Q5052" s="9"/>
      <c r="U5052" s="8"/>
      <c r="V5052" s="10"/>
      <c r="W5052"/>
      <c r="X5052"/>
      <c r="Z5052" s="8"/>
      <c r="AA5052" s="8"/>
      <c r="AF5052" s="17"/>
      <c r="AG5052" s="17"/>
      <c r="AH5052" s="8"/>
    </row>
    <row r="5053" spans="13:34" x14ac:dyDescent="0.3">
      <c r="M5053" s="12"/>
      <c r="N5053"/>
      <c r="P5053" s="9"/>
      <c r="Q5053" s="9"/>
      <c r="U5053" s="8"/>
      <c r="V5053" s="10"/>
      <c r="W5053"/>
      <c r="X5053"/>
      <c r="Z5053" s="8"/>
      <c r="AA5053" s="8"/>
      <c r="AF5053" s="17"/>
      <c r="AG5053" s="17"/>
      <c r="AH5053" s="8"/>
    </row>
    <row r="5054" spans="13:34" x14ac:dyDescent="0.3">
      <c r="M5054" s="12"/>
      <c r="N5054"/>
      <c r="P5054" s="9"/>
      <c r="Q5054" s="9"/>
      <c r="U5054" s="8"/>
      <c r="V5054" s="10"/>
      <c r="W5054"/>
      <c r="X5054"/>
      <c r="Z5054" s="8"/>
      <c r="AA5054" s="8"/>
      <c r="AF5054" s="17"/>
      <c r="AG5054" s="17"/>
      <c r="AH5054" s="8"/>
    </row>
    <row r="5055" spans="13:34" x14ac:dyDescent="0.3">
      <c r="M5055" s="12"/>
      <c r="N5055"/>
      <c r="P5055" s="9"/>
      <c r="Q5055" s="9"/>
      <c r="U5055" s="8"/>
      <c r="V5055" s="10"/>
      <c r="W5055"/>
      <c r="X5055"/>
      <c r="Z5055" s="8"/>
      <c r="AA5055" s="8"/>
      <c r="AF5055" s="17"/>
      <c r="AG5055" s="17"/>
      <c r="AH5055" s="8"/>
    </row>
    <row r="5056" spans="13:34" x14ac:dyDescent="0.3">
      <c r="M5056" s="12"/>
      <c r="N5056"/>
      <c r="P5056" s="9"/>
      <c r="Q5056" s="9"/>
      <c r="U5056" s="8"/>
      <c r="V5056" s="10"/>
      <c r="W5056"/>
      <c r="X5056"/>
      <c r="Z5056" s="8"/>
      <c r="AA5056" s="8"/>
      <c r="AF5056" s="17"/>
      <c r="AG5056" s="17"/>
      <c r="AH5056" s="8"/>
    </row>
    <row r="5057" spans="13:34" x14ac:dyDescent="0.3">
      <c r="M5057" s="12"/>
      <c r="N5057"/>
      <c r="P5057" s="9"/>
      <c r="Q5057" s="9"/>
      <c r="U5057" s="8"/>
      <c r="V5057" s="10"/>
      <c r="W5057"/>
      <c r="X5057"/>
      <c r="Z5057" s="8"/>
      <c r="AA5057" s="8"/>
      <c r="AF5057" s="17"/>
      <c r="AG5057" s="17"/>
      <c r="AH5057" s="8"/>
    </row>
    <row r="5058" spans="13:34" x14ac:dyDescent="0.3">
      <c r="M5058" s="12"/>
      <c r="N5058"/>
      <c r="P5058" s="9"/>
      <c r="Q5058" s="9"/>
      <c r="U5058" s="8"/>
      <c r="V5058" s="10"/>
      <c r="W5058"/>
      <c r="X5058"/>
      <c r="Z5058" s="8"/>
      <c r="AA5058" s="8"/>
      <c r="AF5058" s="17"/>
      <c r="AG5058" s="17"/>
      <c r="AH5058" s="8"/>
    </row>
    <row r="5059" spans="13:34" x14ac:dyDescent="0.3">
      <c r="M5059" s="12"/>
      <c r="N5059"/>
      <c r="P5059" s="9"/>
      <c r="Q5059" s="9"/>
      <c r="U5059" s="8"/>
      <c r="V5059" s="10"/>
      <c r="W5059"/>
      <c r="X5059"/>
      <c r="Z5059" s="8"/>
      <c r="AA5059" s="8"/>
      <c r="AF5059" s="17"/>
      <c r="AG5059" s="17"/>
      <c r="AH5059" s="8"/>
    </row>
    <row r="5060" spans="13:34" x14ac:dyDescent="0.3">
      <c r="M5060" s="12"/>
      <c r="N5060"/>
      <c r="P5060" s="9"/>
      <c r="Q5060" s="9"/>
      <c r="U5060" s="8"/>
      <c r="V5060" s="10"/>
      <c r="W5060"/>
      <c r="X5060"/>
      <c r="Z5060" s="8"/>
      <c r="AA5060" s="8"/>
      <c r="AF5060" s="17"/>
      <c r="AG5060" s="17"/>
      <c r="AH5060" s="8"/>
    </row>
    <row r="5061" spans="13:34" x14ac:dyDescent="0.3">
      <c r="M5061" s="12"/>
      <c r="N5061"/>
      <c r="P5061" s="9"/>
      <c r="Q5061" s="9"/>
      <c r="U5061" s="8"/>
      <c r="V5061" s="10"/>
      <c r="W5061"/>
      <c r="X5061"/>
      <c r="Z5061" s="8"/>
      <c r="AA5061" s="8"/>
      <c r="AF5061" s="17"/>
      <c r="AG5061" s="17"/>
      <c r="AH5061" s="8"/>
    </row>
    <row r="5062" spans="13:34" x14ac:dyDescent="0.3">
      <c r="M5062" s="12"/>
      <c r="N5062"/>
      <c r="P5062" s="9"/>
      <c r="Q5062" s="9"/>
      <c r="U5062" s="8"/>
      <c r="V5062" s="10"/>
      <c r="W5062"/>
      <c r="X5062"/>
      <c r="Z5062" s="8"/>
      <c r="AA5062" s="8"/>
      <c r="AF5062" s="17"/>
      <c r="AG5062" s="17"/>
      <c r="AH5062" s="8"/>
    </row>
    <row r="5063" spans="13:34" x14ac:dyDescent="0.3">
      <c r="M5063" s="12"/>
      <c r="N5063"/>
      <c r="P5063" s="9"/>
      <c r="Q5063" s="9"/>
      <c r="U5063" s="8"/>
      <c r="V5063" s="10"/>
      <c r="W5063"/>
      <c r="X5063"/>
      <c r="Z5063" s="8"/>
      <c r="AA5063" s="8"/>
      <c r="AF5063" s="17"/>
      <c r="AG5063" s="17"/>
      <c r="AH5063" s="8"/>
    </row>
    <row r="5064" spans="13:34" x14ac:dyDescent="0.3">
      <c r="M5064" s="12"/>
      <c r="N5064"/>
      <c r="P5064" s="9"/>
      <c r="Q5064" s="9"/>
      <c r="U5064" s="8"/>
      <c r="V5064" s="10"/>
      <c r="W5064"/>
      <c r="X5064"/>
      <c r="Z5064" s="8"/>
      <c r="AA5064" s="8"/>
      <c r="AF5064" s="17"/>
      <c r="AG5064" s="17"/>
      <c r="AH5064" s="8"/>
    </row>
    <row r="5065" spans="13:34" x14ac:dyDescent="0.3">
      <c r="M5065" s="12"/>
      <c r="N5065"/>
      <c r="P5065" s="9"/>
      <c r="Q5065" s="9"/>
      <c r="U5065" s="8"/>
      <c r="V5065" s="10"/>
      <c r="W5065"/>
      <c r="X5065"/>
      <c r="Z5065" s="8"/>
      <c r="AA5065" s="8"/>
      <c r="AF5065" s="17"/>
      <c r="AG5065" s="17"/>
      <c r="AH5065" s="8"/>
    </row>
    <row r="5066" spans="13:34" x14ac:dyDescent="0.3">
      <c r="M5066" s="12"/>
      <c r="N5066"/>
      <c r="P5066" s="9"/>
      <c r="Q5066" s="9"/>
      <c r="U5066" s="8"/>
      <c r="V5066" s="10"/>
      <c r="W5066"/>
      <c r="X5066"/>
      <c r="Z5066" s="8"/>
      <c r="AA5066" s="8"/>
      <c r="AF5066" s="17"/>
      <c r="AG5066" s="17"/>
      <c r="AH5066" s="8"/>
    </row>
    <row r="5067" spans="13:34" x14ac:dyDescent="0.3">
      <c r="M5067" s="12"/>
      <c r="N5067"/>
      <c r="P5067" s="9"/>
      <c r="Q5067" s="9"/>
      <c r="U5067" s="8"/>
      <c r="V5067" s="10"/>
      <c r="W5067"/>
      <c r="X5067"/>
      <c r="Z5067" s="8"/>
      <c r="AA5067" s="8"/>
      <c r="AF5067" s="17"/>
      <c r="AG5067" s="17"/>
      <c r="AH5067" s="8"/>
    </row>
    <row r="5068" spans="13:34" x14ac:dyDescent="0.3">
      <c r="M5068" s="12"/>
      <c r="N5068"/>
      <c r="P5068" s="9"/>
      <c r="Q5068" s="9"/>
      <c r="U5068" s="8"/>
      <c r="V5068" s="10"/>
      <c r="W5068"/>
      <c r="X5068"/>
      <c r="Z5068" s="8"/>
      <c r="AA5068" s="8"/>
      <c r="AF5068" s="17"/>
      <c r="AG5068" s="17"/>
      <c r="AH5068" s="8"/>
    </row>
    <row r="5069" spans="13:34" x14ac:dyDescent="0.3">
      <c r="M5069" s="12"/>
      <c r="N5069"/>
      <c r="P5069" s="9"/>
      <c r="Q5069" s="9"/>
      <c r="U5069" s="8"/>
      <c r="V5069" s="10"/>
      <c r="W5069"/>
      <c r="X5069"/>
      <c r="Z5069" s="8"/>
      <c r="AA5069" s="8"/>
      <c r="AF5069" s="17"/>
      <c r="AG5069" s="17"/>
      <c r="AH5069" s="8"/>
    </row>
    <row r="5070" spans="13:34" x14ac:dyDescent="0.3">
      <c r="M5070" s="12"/>
      <c r="N5070"/>
      <c r="P5070" s="9"/>
      <c r="Q5070" s="9"/>
      <c r="U5070" s="8"/>
      <c r="V5070" s="10"/>
      <c r="W5070"/>
      <c r="X5070"/>
      <c r="Z5070" s="8"/>
      <c r="AA5070" s="8"/>
      <c r="AF5070" s="17"/>
      <c r="AG5070" s="17"/>
      <c r="AH5070" s="8"/>
    </row>
    <row r="5071" spans="13:34" x14ac:dyDescent="0.3">
      <c r="M5071" s="12"/>
      <c r="N5071"/>
      <c r="P5071" s="9"/>
      <c r="Q5071" s="9"/>
      <c r="U5071" s="8"/>
      <c r="V5071" s="10"/>
      <c r="W5071"/>
      <c r="X5071"/>
      <c r="Z5071" s="8"/>
      <c r="AA5071" s="8"/>
      <c r="AF5071" s="17"/>
      <c r="AG5071" s="17"/>
      <c r="AH5071" s="8"/>
    </row>
    <row r="5072" spans="13:34" x14ac:dyDescent="0.3">
      <c r="M5072" s="12"/>
      <c r="N5072"/>
      <c r="P5072" s="9"/>
      <c r="Q5072" s="9"/>
      <c r="U5072" s="8"/>
      <c r="V5072" s="10"/>
      <c r="W5072"/>
      <c r="X5072"/>
      <c r="Z5072" s="8"/>
      <c r="AA5072" s="8"/>
      <c r="AF5072" s="17"/>
      <c r="AG5072" s="17"/>
      <c r="AH5072" s="8"/>
    </row>
    <row r="5073" spans="13:34" x14ac:dyDescent="0.3">
      <c r="M5073" s="12"/>
      <c r="N5073"/>
      <c r="P5073" s="9"/>
      <c r="Q5073" s="9"/>
      <c r="U5073" s="8"/>
      <c r="V5073" s="10"/>
      <c r="W5073"/>
      <c r="X5073"/>
      <c r="Z5073" s="8"/>
      <c r="AA5073" s="8"/>
      <c r="AF5073" s="17"/>
      <c r="AG5073" s="17"/>
      <c r="AH5073" s="8"/>
    </row>
    <row r="5074" spans="13:34" x14ac:dyDescent="0.3">
      <c r="M5074" s="12"/>
      <c r="N5074"/>
      <c r="P5074" s="9"/>
      <c r="Q5074" s="9"/>
      <c r="U5074" s="8"/>
      <c r="V5074" s="10"/>
      <c r="W5074"/>
      <c r="X5074"/>
      <c r="Z5074" s="8"/>
      <c r="AA5074" s="8"/>
      <c r="AF5074" s="17"/>
      <c r="AG5074" s="17"/>
      <c r="AH5074" s="8"/>
    </row>
    <row r="5075" spans="13:34" x14ac:dyDescent="0.3">
      <c r="M5075" s="12"/>
      <c r="N5075"/>
      <c r="P5075" s="9"/>
      <c r="Q5075" s="9"/>
      <c r="U5075" s="8"/>
      <c r="V5075" s="10"/>
      <c r="W5075"/>
      <c r="X5075"/>
      <c r="Z5075" s="8"/>
      <c r="AA5075" s="8"/>
      <c r="AF5075" s="17"/>
      <c r="AG5075" s="17"/>
      <c r="AH5075" s="8"/>
    </row>
    <row r="5076" spans="13:34" x14ac:dyDescent="0.3">
      <c r="M5076" s="12"/>
      <c r="N5076"/>
      <c r="P5076" s="9"/>
      <c r="Q5076" s="9"/>
      <c r="U5076" s="8"/>
      <c r="V5076" s="10"/>
      <c r="W5076"/>
      <c r="X5076"/>
      <c r="Z5076" s="8"/>
      <c r="AA5076" s="8"/>
      <c r="AF5076" s="17"/>
      <c r="AG5076" s="17"/>
      <c r="AH5076" s="8"/>
    </row>
    <row r="5077" spans="13:34" x14ac:dyDescent="0.3">
      <c r="M5077" s="12"/>
      <c r="N5077"/>
      <c r="P5077" s="9"/>
      <c r="Q5077" s="9"/>
      <c r="U5077" s="8"/>
      <c r="V5077" s="10"/>
      <c r="W5077"/>
      <c r="X5077"/>
      <c r="Z5077" s="8"/>
      <c r="AA5077" s="8"/>
      <c r="AF5077" s="17"/>
      <c r="AG5077" s="17"/>
      <c r="AH5077" s="8"/>
    </row>
    <row r="5078" spans="13:34" x14ac:dyDescent="0.3">
      <c r="M5078" s="12"/>
      <c r="N5078"/>
      <c r="P5078" s="9"/>
      <c r="Q5078" s="9"/>
      <c r="U5078" s="8"/>
      <c r="V5078" s="10"/>
      <c r="W5078"/>
      <c r="X5078"/>
      <c r="Z5078" s="8"/>
      <c r="AA5078" s="8"/>
      <c r="AF5078" s="17"/>
      <c r="AG5078" s="17"/>
      <c r="AH5078" s="8"/>
    </row>
    <row r="5079" spans="13:34" x14ac:dyDescent="0.3">
      <c r="M5079" s="12"/>
      <c r="N5079"/>
      <c r="P5079" s="9"/>
      <c r="Q5079" s="9"/>
      <c r="U5079" s="8"/>
      <c r="V5079" s="10"/>
      <c r="W5079"/>
      <c r="X5079"/>
      <c r="Z5079" s="8"/>
      <c r="AA5079" s="8"/>
      <c r="AF5079" s="17"/>
      <c r="AG5079" s="17"/>
      <c r="AH5079" s="8"/>
    </row>
    <row r="5080" spans="13:34" x14ac:dyDescent="0.3">
      <c r="M5080" s="12"/>
      <c r="N5080"/>
      <c r="P5080" s="9"/>
      <c r="Q5080" s="9"/>
      <c r="U5080" s="8"/>
      <c r="V5080" s="10"/>
      <c r="W5080"/>
      <c r="X5080"/>
      <c r="Z5080" s="8"/>
      <c r="AA5080" s="8"/>
      <c r="AF5080" s="17"/>
      <c r="AG5080" s="17"/>
      <c r="AH5080" s="8"/>
    </row>
    <row r="5081" spans="13:34" x14ac:dyDescent="0.3">
      <c r="M5081" s="12"/>
      <c r="N5081"/>
      <c r="P5081" s="9"/>
      <c r="Q5081" s="9"/>
      <c r="U5081" s="8"/>
      <c r="V5081" s="10"/>
      <c r="W5081"/>
      <c r="X5081"/>
      <c r="Z5081" s="8"/>
      <c r="AA5081" s="8"/>
      <c r="AF5081" s="17"/>
      <c r="AG5081" s="17"/>
      <c r="AH5081" s="8"/>
    </row>
    <row r="5082" spans="13:34" x14ac:dyDescent="0.3">
      <c r="M5082" s="12"/>
      <c r="N5082"/>
      <c r="P5082" s="9"/>
      <c r="Q5082" s="9"/>
      <c r="U5082" s="8"/>
      <c r="V5082" s="10"/>
      <c r="W5082"/>
      <c r="X5082"/>
      <c r="Z5082" s="8"/>
      <c r="AA5082" s="8"/>
      <c r="AF5082" s="17"/>
      <c r="AG5082" s="17"/>
      <c r="AH5082" s="8"/>
    </row>
    <row r="5083" spans="13:34" x14ac:dyDescent="0.3">
      <c r="M5083" s="12"/>
      <c r="N5083"/>
      <c r="P5083" s="9"/>
      <c r="Q5083" s="9"/>
      <c r="U5083" s="8"/>
      <c r="V5083" s="10"/>
      <c r="W5083"/>
      <c r="X5083"/>
      <c r="Z5083" s="8"/>
      <c r="AA5083" s="8"/>
      <c r="AF5083" s="17"/>
      <c r="AG5083" s="17"/>
      <c r="AH5083" s="8"/>
    </row>
    <row r="5084" spans="13:34" x14ac:dyDescent="0.3">
      <c r="M5084" s="12"/>
      <c r="N5084"/>
      <c r="P5084" s="9"/>
      <c r="Q5084" s="9"/>
      <c r="U5084" s="8"/>
      <c r="V5084" s="10"/>
      <c r="W5084"/>
      <c r="X5084"/>
      <c r="Z5084" s="8"/>
      <c r="AA5084" s="8"/>
      <c r="AF5084" s="17"/>
      <c r="AG5084" s="17"/>
      <c r="AH5084" s="8"/>
    </row>
    <row r="5085" spans="13:34" x14ac:dyDescent="0.3">
      <c r="M5085" s="12"/>
      <c r="N5085"/>
      <c r="P5085" s="9"/>
      <c r="Q5085" s="9"/>
      <c r="U5085" s="8"/>
      <c r="V5085" s="10"/>
      <c r="W5085"/>
      <c r="X5085"/>
      <c r="Z5085" s="8"/>
      <c r="AA5085" s="8"/>
      <c r="AF5085" s="17"/>
      <c r="AG5085" s="17"/>
      <c r="AH5085" s="8"/>
    </row>
    <row r="5086" spans="13:34" x14ac:dyDescent="0.3">
      <c r="M5086" s="12"/>
      <c r="N5086"/>
      <c r="P5086" s="9"/>
      <c r="Q5086" s="9"/>
      <c r="U5086" s="8"/>
      <c r="V5086" s="10"/>
      <c r="W5086"/>
      <c r="X5086"/>
      <c r="Z5086" s="8"/>
      <c r="AA5086" s="8"/>
      <c r="AF5086" s="17"/>
      <c r="AG5086" s="17"/>
      <c r="AH5086" s="8"/>
    </row>
    <row r="5087" spans="13:34" x14ac:dyDescent="0.3">
      <c r="M5087" s="12"/>
      <c r="N5087"/>
      <c r="P5087" s="9"/>
      <c r="Q5087" s="9"/>
      <c r="U5087" s="8"/>
      <c r="V5087" s="10"/>
      <c r="W5087"/>
      <c r="X5087"/>
      <c r="Z5087" s="8"/>
      <c r="AA5087" s="8"/>
      <c r="AF5087" s="17"/>
      <c r="AG5087" s="17"/>
      <c r="AH5087" s="8"/>
    </row>
    <row r="5088" spans="13:34" x14ac:dyDescent="0.3">
      <c r="M5088" s="12"/>
      <c r="N5088"/>
      <c r="P5088" s="9"/>
      <c r="Q5088" s="9"/>
      <c r="U5088" s="8"/>
      <c r="V5088" s="10"/>
      <c r="W5088"/>
      <c r="X5088"/>
      <c r="Z5088" s="8"/>
      <c r="AA5088" s="8"/>
      <c r="AF5088" s="17"/>
      <c r="AG5088" s="17"/>
      <c r="AH5088" s="8"/>
    </row>
    <row r="5089" spans="13:34" x14ac:dyDescent="0.3">
      <c r="M5089" s="12"/>
      <c r="N5089"/>
      <c r="P5089" s="9"/>
      <c r="Q5089" s="9"/>
      <c r="U5089" s="8"/>
      <c r="V5089" s="10"/>
      <c r="W5089"/>
      <c r="X5089"/>
      <c r="Z5089" s="8"/>
      <c r="AA5089" s="8"/>
      <c r="AF5089" s="17"/>
      <c r="AG5089" s="17"/>
      <c r="AH5089" s="8"/>
    </row>
    <row r="5090" spans="13:34" x14ac:dyDescent="0.3">
      <c r="M5090" s="12"/>
      <c r="N5090"/>
      <c r="P5090" s="9"/>
      <c r="Q5090" s="9"/>
      <c r="U5090" s="8"/>
      <c r="V5090" s="10"/>
      <c r="W5090"/>
      <c r="X5090"/>
      <c r="Z5090" s="8"/>
      <c r="AA5090" s="8"/>
      <c r="AF5090" s="17"/>
      <c r="AG5090" s="17"/>
      <c r="AH5090" s="8"/>
    </row>
    <row r="5091" spans="13:34" x14ac:dyDescent="0.3">
      <c r="M5091" s="12"/>
      <c r="N5091"/>
      <c r="P5091" s="9"/>
      <c r="Q5091" s="9"/>
      <c r="U5091" s="8"/>
      <c r="V5091" s="10"/>
      <c r="W5091"/>
      <c r="X5091"/>
      <c r="Z5091" s="8"/>
      <c r="AA5091" s="8"/>
      <c r="AF5091" s="17"/>
      <c r="AG5091" s="17"/>
      <c r="AH5091" s="8"/>
    </row>
    <row r="5092" spans="13:34" x14ac:dyDescent="0.3">
      <c r="M5092" s="12"/>
      <c r="N5092"/>
      <c r="P5092" s="9"/>
      <c r="Q5092" s="9"/>
      <c r="U5092" s="8"/>
      <c r="V5092" s="10"/>
      <c r="W5092"/>
      <c r="X5092"/>
      <c r="Z5092" s="8"/>
      <c r="AA5092" s="8"/>
      <c r="AF5092" s="17"/>
      <c r="AG5092" s="17"/>
      <c r="AH5092" s="8"/>
    </row>
    <row r="5093" spans="13:34" x14ac:dyDescent="0.3">
      <c r="M5093" s="12"/>
      <c r="N5093"/>
      <c r="P5093" s="9"/>
      <c r="Q5093" s="9"/>
      <c r="U5093" s="8"/>
      <c r="V5093" s="10"/>
      <c r="W5093"/>
      <c r="X5093"/>
      <c r="Z5093" s="8"/>
      <c r="AA5093" s="8"/>
      <c r="AF5093" s="17"/>
      <c r="AG5093" s="17"/>
      <c r="AH5093" s="8"/>
    </row>
    <row r="5094" spans="13:34" x14ac:dyDescent="0.3">
      <c r="M5094" s="12"/>
      <c r="N5094"/>
      <c r="P5094" s="9"/>
      <c r="Q5094" s="9"/>
      <c r="U5094" s="8"/>
      <c r="V5094" s="10"/>
      <c r="W5094"/>
      <c r="X5094"/>
      <c r="Z5094" s="8"/>
      <c r="AA5094" s="8"/>
      <c r="AF5094" s="17"/>
      <c r="AG5094" s="17"/>
      <c r="AH5094" s="8"/>
    </row>
    <row r="5095" spans="13:34" x14ac:dyDescent="0.3">
      <c r="M5095" s="12"/>
      <c r="N5095"/>
      <c r="P5095" s="9"/>
      <c r="Q5095" s="9"/>
      <c r="U5095" s="8"/>
      <c r="V5095" s="10"/>
      <c r="W5095"/>
      <c r="X5095"/>
      <c r="Z5095" s="8"/>
      <c r="AA5095" s="8"/>
      <c r="AF5095" s="17"/>
      <c r="AG5095" s="17"/>
      <c r="AH5095" s="8"/>
    </row>
    <row r="5096" spans="13:34" x14ac:dyDescent="0.3">
      <c r="M5096" s="12"/>
      <c r="N5096"/>
      <c r="P5096" s="9"/>
      <c r="Q5096" s="9"/>
      <c r="U5096" s="8"/>
      <c r="V5096" s="10"/>
      <c r="W5096"/>
      <c r="X5096"/>
      <c r="Z5096" s="8"/>
      <c r="AA5096" s="8"/>
      <c r="AF5096" s="17"/>
      <c r="AG5096" s="17"/>
      <c r="AH5096" s="8"/>
    </row>
    <row r="5097" spans="13:34" x14ac:dyDescent="0.3">
      <c r="M5097" s="12"/>
      <c r="N5097"/>
      <c r="P5097" s="9"/>
      <c r="Q5097" s="9"/>
      <c r="U5097" s="8"/>
      <c r="V5097" s="10"/>
      <c r="W5097"/>
      <c r="X5097"/>
      <c r="Z5097" s="8"/>
      <c r="AA5097" s="8"/>
      <c r="AF5097" s="17"/>
      <c r="AG5097" s="17"/>
      <c r="AH5097" s="8"/>
    </row>
    <row r="5098" spans="13:34" x14ac:dyDescent="0.3">
      <c r="M5098" s="12"/>
      <c r="N5098"/>
      <c r="P5098" s="9"/>
      <c r="Q5098" s="9"/>
      <c r="U5098" s="8"/>
      <c r="V5098" s="10"/>
      <c r="W5098"/>
      <c r="X5098"/>
      <c r="Z5098" s="8"/>
      <c r="AA5098" s="8"/>
      <c r="AF5098" s="17"/>
      <c r="AG5098" s="17"/>
      <c r="AH5098" s="8"/>
    </row>
    <row r="5099" spans="13:34" x14ac:dyDescent="0.3">
      <c r="M5099" s="12"/>
      <c r="N5099"/>
      <c r="P5099" s="9"/>
      <c r="Q5099" s="9"/>
      <c r="U5099" s="8"/>
      <c r="V5099" s="10"/>
      <c r="W5099"/>
      <c r="X5099"/>
      <c r="Z5099" s="8"/>
      <c r="AA5099" s="8"/>
      <c r="AF5099" s="17"/>
      <c r="AG5099" s="17"/>
      <c r="AH5099" s="8"/>
    </row>
    <row r="5100" spans="13:34" x14ac:dyDescent="0.3">
      <c r="M5100" s="12"/>
      <c r="N5100"/>
      <c r="P5100" s="9"/>
      <c r="Q5100" s="9"/>
      <c r="U5100" s="8"/>
      <c r="V5100" s="10"/>
      <c r="W5100"/>
      <c r="X5100"/>
      <c r="Z5100" s="8"/>
      <c r="AA5100" s="8"/>
      <c r="AF5100" s="17"/>
      <c r="AG5100" s="17"/>
      <c r="AH5100" s="8"/>
    </row>
    <row r="5101" spans="13:34" x14ac:dyDescent="0.3">
      <c r="M5101" s="12"/>
      <c r="N5101"/>
      <c r="P5101" s="9"/>
      <c r="Q5101" s="9"/>
      <c r="U5101" s="8"/>
      <c r="V5101" s="10"/>
      <c r="W5101"/>
      <c r="X5101"/>
      <c r="Z5101" s="8"/>
      <c r="AA5101" s="8"/>
      <c r="AF5101" s="17"/>
      <c r="AG5101" s="17"/>
      <c r="AH5101" s="8"/>
    </row>
    <row r="5102" spans="13:34" x14ac:dyDescent="0.3">
      <c r="M5102" s="12"/>
      <c r="N5102"/>
      <c r="P5102" s="9"/>
      <c r="Q5102" s="9"/>
      <c r="U5102" s="8"/>
      <c r="V5102" s="10"/>
      <c r="W5102"/>
      <c r="X5102"/>
      <c r="Z5102" s="8"/>
      <c r="AA5102" s="8"/>
      <c r="AF5102" s="17"/>
      <c r="AG5102" s="17"/>
      <c r="AH5102" s="8"/>
    </row>
    <row r="5103" spans="13:34" x14ac:dyDescent="0.3">
      <c r="M5103" s="12"/>
      <c r="N5103"/>
      <c r="P5103" s="9"/>
      <c r="Q5103" s="9"/>
      <c r="U5103" s="8"/>
      <c r="V5103" s="10"/>
      <c r="W5103"/>
      <c r="X5103"/>
      <c r="Z5103" s="8"/>
      <c r="AA5103" s="8"/>
      <c r="AF5103" s="17"/>
      <c r="AG5103" s="17"/>
      <c r="AH5103" s="8"/>
    </row>
    <row r="5104" spans="13:34" x14ac:dyDescent="0.3">
      <c r="M5104" s="12"/>
      <c r="N5104"/>
      <c r="P5104" s="9"/>
      <c r="Q5104" s="9"/>
      <c r="U5104" s="8"/>
      <c r="V5104" s="10"/>
      <c r="W5104"/>
      <c r="X5104"/>
      <c r="Z5104" s="8"/>
      <c r="AA5104" s="8"/>
      <c r="AF5104" s="17"/>
      <c r="AG5104" s="17"/>
      <c r="AH5104" s="8"/>
    </row>
    <row r="5105" spans="13:34" x14ac:dyDescent="0.3">
      <c r="M5105" s="12"/>
      <c r="N5105"/>
      <c r="P5105" s="9"/>
      <c r="Q5105" s="9"/>
      <c r="U5105" s="8"/>
      <c r="V5105" s="10"/>
      <c r="W5105"/>
      <c r="X5105"/>
      <c r="Z5105" s="8"/>
      <c r="AA5105" s="8"/>
      <c r="AF5105" s="17"/>
      <c r="AG5105" s="17"/>
      <c r="AH5105" s="8"/>
    </row>
    <row r="5106" spans="13:34" x14ac:dyDescent="0.3">
      <c r="M5106" s="12"/>
      <c r="N5106"/>
      <c r="P5106" s="9"/>
      <c r="Q5106" s="9"/>
      <c r="U5106" s="8"/>
      <c r="V5106" s="10"/>
      <c r="W5106"/>
      <c r="X5106"/>
      <c r="Z5106" s="8"/>
      <c r="AA5106" s="8"/>
      <c r="AF5106" s="17"/>
      <c r="AG5106" s="17"/>
      <c r="AH5106" s="8"/>
    </row>
    <row r="5107" spans="13:34" x14ac:dyDescent="0.3">
      <c r="M5107" s="12"/>
      <c r="N5107"/>
      <c r="P5107" s="9"/>
      <c r="Q5107" s="9"/>
      <c r="U5107" s="8"/>
      <c r="V5107" s="10"/>
      <c r="W5107"/>
      <c r="X5107"/>
      <c r="Z5107" s="8"/>
      <c r="AA5107" s="8"/>
      <c r="AF5107" s="17"/>
      <c r="AG5107" s="17"/>
      <c r="AH5107" s="8"/>
    </row>
    <row r="5108" spans="13:34" x14ac:dyDescent="0.3">
      <c r="M5108" s="12"/>
      <c r="N5108"/>
      <c r="P5108" s="9"/>
      <c r="Q5108" s="9"/>
      <c r="U5108" s="8"/>
      <c r="V5108" s="10"/>
      <c r="W5108"/>
      <c r="X5108"/>
      <c r="Z5108" s="8"/>
      <c r="AA5108" s="8"/>
      <c r="AF5108" s="17"/>
      <c r="AG5108" s="17"/>
      <c r="AH5108" s="8"/>
    </row>
    <row r="5109" spans="13:34" x14ac:dyDescent="0.3">
      <c r="M5109" s="12"/>
      <c r="N5109"/>
      <c r="P5109" s="9"/>
      <c r="Q5109" s="9"/>
      <c r="U5109" s="8"/>
      <c r="V5109" s="10"/>
      <c r="W5109"/>
      <c r="X5109"/>
      <c r="Z5109" s="8"/>
      <c r="AA5109" s="8"/>
      <c r="AF5109" s="17"/>
      <c r="AG5109" s="17"/>
      <c r="AH5109" s="8"/>
    </row>
    <row r="5110" spans="13:34" x14ac:dyDescent="0.3">
      <c r="M5110" s="12"/>
      <c r="N5110"/>
      <c r="P5110" s="9"/>
      <c r="Q5110" s="9"/>
      <c r="U5110" s="8"/>
      <c r="V5110" s="10"/>
      <c r="W5110"/>
      <c r="X5110"/>
      <c r="Z5110" s="8"/>
      <c r="AA5110" s="8"/>
      <c r="AF5110" s="17"/>
      <c r="AG5110" s="17"/>
      <c r="AH5110" s="8"/>
    </row>
    <row r="5111" spans="13:34" x14ac:dyDescent="0.3">
      <c r="M5111" s="12"/>
      <c r="N5111"/>
      <c r="P5111" s="9"/>
      <c r="Q5111" s="9"/>
      <c r="U5111" s="8"/>
      <c r="V5111" s="10"/>
      <c r="W5111"/>
      <c r="X5111"/>
      <c r="Z5111" s="8"/>
      <c r="AA5111" s="8"/>
      <c r="AF5111" s="17"/>
      <c r="AG5111" s="17"/>
      <c r="AH5111" s="8"/>
    </row>
    <row r="5112" spans="13:34" x14ac:dyDescent="0.3">
      <c r="M5112" s="12"/>
      <c r="N5112"/>
      <c r="P5112" s="9"/>
      <c r="Q5112" s="9"/>
      <c r="U5112" s="8"/>
      <c r="V5112" s="10"/>
      <c r="W5112"/>
      <c r="X5112"/>
      <c r="Z5112" s="8"/>
      <c r="AA5112" s="8"/>
      <c r="AF5112" s="17"/>
      <c r="AG5112" s="17"/>
      <c r="AH5112" s="8"/>
    </row>
    <row r="5113" spans="13:34" x14ac:dyDescent="0.3">
      <c r="M5113" s="12"/>
      <c r="N5113"/>
      <c r="P5113" s="9"/>
      <c r="Q5113" s="9"/>
      <c r="U5113" s="8"/>
      <c r="V5113" s="10"/>
      <c r="W5113"/>
      <c r="X5113"/>
      <c r="Z5113" s="8"/>
      <c r="AA5113" s="8"/>
      <c r="AF5113" s="17"/>
      <c r="AG5113" s="17"/>
      <c r="AH5113" s="8"/>
    </row>
    <row r="5114" spans="13:34" x14ac:dyDescent="0.3">
      <c r="M5114" s="12"/>
      <c r="N5114"/>
      <c r="P5114" s="9"/>
      <c r="Q5114" s="9"/>
      <c r="U5114" s="8"/>
      <c r="V5114" s="10"/>
      <c r="W5114"/>
      <c r="X5114"/>
      <c r="Z5114" s="8"/>
      <c r="AA5114" s="8"/>
      <c r="AF5114" s="17"/>
      <c r="AG5114" s="17"/>
      <c r="AH5114" s="8"/>
    </row>
    <row r="5115" spans="13:34" x14ac:dyDescent="0.3">
      <c r="M5115" s="12"/>
      <c r="N5115"/>
      <c r="P5115" s="9"/>
      <c r="Q5115" s="9"/>
      <c r="U5115" s="8"/>
      <c r="V5115" s="10"/>
      <c r="W5115"/>
      <c r="X5115"/>
      <c r="Z5115" s="8"/>
      <c r="AA5115" s="8"/>
      <c r="AF5115" s="17"/>
      <c r="AG5115" s="17"/>
      <c r="AH5115" s="8"/>
    </row>
    <row r="5116" spans="13:34" x14ac:dyDescent="0.3">
      <c r="M5116" s="12"/>
      <c r="N5116"/>
      <c r="P5116" s="9"/>
      <c r="Q5116" s="9"/>
      <c r="U5116" s="8"/>
      <c r="V5116" s="10"/>
      <c r="W5116"/>
      <c r="X5116"/>
      <c r="Z5116" s="8"/>
      <c r="AA5116" s="8"/>
      <c r="AF5116" s="17"/>
      <c r="AG5116" s="17"/>
      <c r="AH5116" s="8"/>
    </row>
    <row r="5117" spans="13:34" x14ac:dyDescent="0.3">
      <c r="M5117" s="12"/>
      <c r="N5117"/>
      <c r="P5117" s="9"/>
      <c r="Q5117" s="9"/>
      <c r="U5117" s="8"/>
      <c r="V5117" s="10"/>
      <c r="W5117"/>
      <c r="X5117"/>
      <c r="Z5117" s="8"/>
      <c r="AA5117" s="8"/>
      <c r="AF5117" s="17"/>
      <c r="AG5117" s="17"/>
      <c r="AH5117" s="8"/>
    </row>
    <row r="5118" spans="13:34" x14ac:dyDescent="0.3">
      <c r="M5118" s="12"/>
      <c r="N5118"/>
      <c r="P5118" s="9"/>
      <c r="Q5118" s="9"/>
      <c r="U5118" s="8"/>
      <c r="V5118" s="10"/>
      <c r="W5118"/>
      <c r="X5118"/>
      <c r="Z5118" s="8"/>
      <c r="AA5118" s="8"/>
      <c r="AF5118" s="17"/>
      <c r="AG5118" s="17"/>
      <c r="AH5118" s="8"/>
    </row>
    <row r="5119" spans="13:34" x14ac:dyDescent="0.3">
      <c r="M5119" s="12"/>
      <c r="N5119"/>
      <c r="P5119" s="9"/>
      <c r="Q5119" s="9"/>
      <c r="U5119" s="8"/>
      <c r="V5119" s="10"/>
      <c r="W5119"/>
      <c r="X5119"/>
      <c r="Z5119" s="8"/>
      <c r="AA5119" s="8"/>
      <c r="AF5119" s="17"/>
      <c r="AG5119" s="17"/>
      <c r="AH5119" s="8"/>
    </row>
    <row r="5120" spans="13:34" x14ac:dyDescent="0.3">
      <c r="M5120" s="12"/>
      <c r="N5120"/>
      <c r="P5120" s="9"/>
      <c r="Q5120" s="9"/>
      <c r="U5120" s="8"/>
      <c r="V5120" s="10"/>
      <c r="W5120"/>
      <c r="X5120"/>
      <c r="Z5120" s="8"/>
      <c r="AA5120" s="8"/>
      <c r="AF5120" s="17"/>
      <c r="AG5120" s="17"/>
      <c r="AH5120" s="8"/>
    </row>
    <row r="5121" spans="13:34" x14ac:dyDescent="0.3">
      <c r="M5121" s="12"/>
      <c r="N5121"/>
      <c r="P5121" s="9"/>
      <c r="Q5121" s="9"/>
      <c r="U5121" s="8"/>
      <c r="V5121" s="10"/>
      <c r="W5121"/>
      <c r="X5121"/>
      <c r="Z5121" s="8"/>
      <c r="AA5121" s="8"/>
      <c r="AF5121" s="17"/>
      <c r="AG5121" s="17"/>
      <c r="AH5121" s="8"/>
    </row>
    <row r="5122" spans="13:34" x14ac:dyDescent="0.3">
      <c r="M5122" s="12"/>
      <c r="N5122"/>
      <c r="P5122" s="9"/>
      <c r="Q5122" s="9"/>
      <c r="U5122" s="8"/>
      <c r="V5122" s="10"/>
      <c r="W5122"/>
      <c r="X5122"/>
      <c r="Z5122" s="8"/>
      <c r="AA5122" s="8"/>
      <c r="AF5122" s="17"/>
      <c r="AG5122" s="17"/>
      <c r="AH5122" s="8"/>
    </row>
    <row r="5123" spans="13:34" x14ac:dyDescent="0.3">
      <c r="M5123" s="12"/>
      <c r="N5123"/>
      <c r="P5123" s="9"/>
      <c r="Q5123" s="9"/>
      <c r="U5123" s="8"/>
      <c r="V5123" s="10"/>
      <c r="W5123"/>
      <c r="X5123"/>
      <c r="Z5123" s="8"/>
      <c r="AA5123" s="8"/>
      <c r="AF5123" s="17"/>
      <c r="AG5123" s="17"/>
      <c r="AH5123" s="8"/>
    </row>
    <row r="5124" spans="13:34" x14ac:dyDescent="0.3">
      <c r="M5124" s="12"/>
      <c r="N5124"/>
      <c r="P5124" s="9"/>
      <c r="Q5124" s="9"/>
      <c r="U5124" s="8"/>
      <c r="V5124" s="10"/>
      <c r="W5124"/>
      <c r="X5124"/>
      <c r="Z5124" s="8"/>
      <c r="AA5124" s="8"/>
      <c r="AF5124" s="17"/>
      <c r="AG5124" s="17"/>
      <c r="AH5124" s="8"/>
    </row>
    <row r="5125" spans="13:34" x14ac:dyDescent="0.3">
      <c r="M5125" s="12"/>
      <c r="N5125"/>
      <c r="P5125" s="9"/>
      <c r="Q5125" s="9"/>
      <c r="U5125" s="8"/>
      <c r="V5125" s="10"/>
      <c r="W5125"/>
      <c r="X5125"/>
      <c r="Z5125" s="8"/>
      <c r="AA5125" s="8"/>
      <c r="AF5125" s="17"/>
      <c r="AG5125" s="17"/>
      <c r="AH5125" s="8"/>
    </row>
    <row r="5126" spans="13:34" x14ac:dyDescent="0.3">
      <c r="M5126" s="12"/>
      <c r="N5126"/>
      <c r="P5126" s="9"/>
      <c r="Q5126" s="9"/>
      <c r="U5126" s="8"/>
      <c r="V5126" s="10"/>
      <c r="W5126"/>
      <c r="X5126"/>
      <c r="Z5126" s="8"/>
      <c r="AA5126" s="8"/>
      <c r="AF5126" s="17"/>
      <c r="AG5126" s="17"/>
      <c r="AH5126" s="8"/>
    </row>
    <row r="5127" spans="13:34" x14ac:dyDescent="0.3">
      <c r="M5127" s="12"/>
      <c r="N5127"/>
      <c r="P5127" s="9"/>
      <c r="Q5127" s="9"/>
      <c r="U5127" s="8"/>
      <c r="V5127" s="10"/>
      <c r="W5127"/>
      <c r="X5127"/>
      <c r="Z5127" s="8"/>
      <c r="AA5127" s="8"/>
      <c r="AF5127" s="17"/>
      <c r="AG5127" s="17"/>
      <c r="AH5127" s="8"/>
    </row>
    <row r="5128" spans="13:34" x14ac:dyDescent="0.3">
      <c r="M5128" s="12"/>
      <c r="N5128"/>
      <c r="P5128" s="9"/>
      <c r="Q5128" s="9"/>
      <c r="U5128" s="8"/>
      <c r="V5128" s="10"/>
      <c r="W5128"/>
      <c r="X5128"/>
      <c r="Z5128" s="8"/>
      <c r="AA5128" s="8"/>
      <c r="AF5128" s="17"/>
      <c r="AG5128" s="17"/>
      <c r="AH5128" s="8"/>
    </row>
    <row r="5129" spans="13:34" x14ac:dyDescent="0.3">
      <c r="M5129" s="12"/>
      <c r="N5129"/>
      <c r="P5129" s="9"/>
      <c r="Q5129" s="9"/>
      <c r="U5129" s="8"/>
      <c r="V5129" s="10"/>
      <c r="W5129"/>
      <c r="X5129"/>
      <c r="Z5129" s="8"/>
      <c r="AA5129" s="8"/>
      <c r="AF5129" s="17"/>
      <c r="AG5129" s="17"/>
      <c r="AH5129" s="8"/>
    </row>
    <row r="5130" spans="13:34" x14ac:dyDescent="0.3">
      <c r="M5130" s="12"/>
      <c r="N5130"/>
      <c r="P5130" s="9"/>
      <c r="Q5130" s="9"/>
      <c r="U5130" s="8"/>
      <c r="V5130" s="10"/>
      <c r="W5130"/>
      <c r="X5130"/>
      <c r="Z5130" s="8"/>
      <c r="AA5130" s="8"/>
      <c r="AF5130" s="17"/>
      <c r="AG5130" s="17"/>
      <c r="AH5130" s="8"/>
    </row>
    <row r="5131" spans="13:34" x14ac:dyDescent="0.3">
      <c r="M5131" s="12"/>
      <c r="N5131"/>
      <c r="P5131" s="9"/>
      <c r="Q5131" s="9"/>
      <c r="U5131" s="8"/>
      <c r="V5131" s="10"/>
      <c r="W5131"/>
      <c r="X5131"/>
      <c r="Z5131" s="8"/>
      <c r="AA5131" s="8"/>
      <c r="AF5131" s="17"/>
      <c r="AG5131" s="17"/>
      <c r="AH5131" s="8"/>
    </row>
    <row r="5132" spans="13:34" x14ac:dyDescent="0.3">
      <c r="M5132" s="12"/>
      <c r="N5132"/>
      <c r="P5132" s="9"/>
      <c r="Q5132" s="9"/>
      <c r="U5132" s="8"/>
      <c r="V5132" s="10"/>
      <c r="W5132"/>
      <c r="X5132"/>
      <c r="Z5132" s="8"/>
      <c r="AA5132" s="8"/>
      <c r="AF5132" s="17"/>
      <c r="AG5132" s="17"/>
      <c r="AH5132" s="8"/>
    </row>
    <row r="5133" spans="13:34" x14ac:dyDescent="0.3">
      <c r="M5133" s="12"/>
      <c r="N5133"/>
      <c r="P5133" s="9"/>
      <c r="Q5133" s="9"/>
      <c r="U5133" s="8"/>
      <c r="V5133" s="10"/>
      <c r="W5133"/>
      <c r="X5133"/>
      <c r="Z5133" s="8"/>
      <c r="AA5133" s="8"/>
      <c r="AF5133" s="17"/>
      <c r="AG5133" s="17"/>
      <c r="AH5133" s="8"/>
    </row>
    <row r="5134" spans="13:34" x14ac:dyDescent="0.3">
      <c r="M5134" s="12"/>
      <c r="N5134"/>
      <c r="P5134" s="9"/>
      <c r="Q5134" s="9"/>
      <c r="U5134" s="8"/>
      <c r="V5134" s="10"/>
      <c r="W5134"/>
      <c r="X5134"/>
      <c r="Z5134" s="8"/>
      <c r="AA5134" s="8"/>
      <c r="AF5134" s="17"/>
      <c r="AG5134" s="17"/>
      <c r="AH5134" s="8"/>
    </row>
    <row r="5135" spans="13:34" x14ac:dyDescent="0.3">
      <c r="M5135" s="12"/>
      <c r="N5135"/>
      <c r="P5135" s="9"/>
      <c r="Q5135" s="9"/>
      <c r="U5135" s="8"/>
      <c r="V5135" s="10"/>
      <c r="W5135"/>
      <c r="X5135"/>
      <c r="Z5135" s="8"/>
      <c r="AA5135" s="8"/>
      <c r="AF5135" s="17"/>
      <c r="AG5135" s="17"/>
      <c r="AH5135" s="8"/>
    </row>
    <row r="5136" spans="13:34" x14ac:dyDescent="0.3">
      <c r="M5136" s="12"/>
      <c r="N5136"/>
      <c r="P5136" s="9"/>
      <c r="Q5136" s="9"/>
      <c r="U5136" s="8"/>
      <c r="V5136" s="10"/>
      <c r="W5136"/>
      <c r="X5136"/>
      <c r="Z5136" s="8"/>
      <c r="AA5136" s="8"/>
      <c r="AF5136" s="17"/>
      <c r="AG5136" s="17"/>
      <c r="AH5136" s="8"/>
    </row>
    <row r="5137" spans="13:34" x14ac:dyDescent="0.3">
      <c r="M5137" s="12"/>
      <c r="N5137"/>
      <c r="P5137" s="9"/>
      <c r="Q5137" s="9"/>
      <c r="U5137" s="8"/>
      <c r="V5137" s="10"/>
      <c r="W5137"/>
      <c r="X5137"/>
      <c r="Z5137" s="8"/>
      <c r="AA5137" s="8"/>
      <c r="AF5137" s="17"/>
      <c r="AG5137" s="17"/>
      <c r="AH5137" s="8"/>
    </row>
    <row r="5138" spans="13:34" x14ac:dyDescent="0.3">
      <c r="M5138" s="12"/>
      <c r="N5138"/>
      <c r="P5138" s="9"/>
      <c r="Q5138" s="9"/>
      <c r="U5138" s="8"/>
      <c r="V5138" s="10"/>
      <c r="W5138"/>
      <c r="X5138"/>
      <c r="Z5138" s="8"/>
      <c r="AA5138" s="8"/>
      <c r="AF5138" s="17"/>
      <c r="AG5138" s="17"/>
      <c r="AH5138" s="8"/>
    </row>
    <row r="5139" spans="13:34" x14ac:dyDescent="0.3">
      <c r="M5139" s="12"/>
      <c r="N5139"/>
      <c r="P5139" s="9"/>
      <c r="Q5139" s="9"/>
      <c r="U5139" s="8"/>
      <c r="V5139" s="10"/>
      <c r="W5139"/>
      <c r="X5139"/>
      <c r="Z5139" s="8"/>
      <c r="AA5139" s="8"/>
      <c r="AF5139" s="17"/>
      <c r="AG5139" s="17"/>
      <c r="AH5139" s="8"/>
    </row>
    <row r="5140" spans="13:34" x14ac:dyDescent="0.3">
      <c r="M5140" s="12"/>
      <c r="N5140"/>
      <c r="P5140" s="9"/>
      <c r="Q5140" s="9"/>
      <c r="U5140" s="8"/>
      <c r="V5140" s="10"/>
      <c r="W5140"/>
      <c r="X5140"/>
      <c r="Z5140" s="8"/>
      <c r="AA5140" s="8"/>
      <c r="AF5140" s="17"/>
      <c r="AG5140" s="17"/>
      <c r="AH5140" s="8"/>
    </row>
    <row r="5141" spans="13:34" x14ac:dyDescent="0.3">
      <c r="M5141" s="12"/>
      <c r="N5141"/>
      <c r="P5141" s="9"/>
      <c r="Q5141" s="9"/>
      <c r="U5141" s="8"/>
      <c r="V5141" s="10"/>
      <c r="W5141"/>
      <c r="X5141"/>
      <c r="Z5141" s="8"/>
      <c r="AA5141" s="8"/>
      <c r="AF5141" s="17"/>
      <c r="AG5141" s="17"/>
      <c r="AH5141" s="8"/>
    </row>
    <row r="5142" spans="13:34" x14ac:dyDescent="0.3">
      <c r="M5142" s="12"/>
      <c r="N5142"/>
      <c r="P5142" s="9"/>
      <c r="Q5142" s="9"/>
      <c r="U5142" s="8"/>
      <c r="V5142" s="10"/>
      <c r="W5142"/>
      <c r="X5142"/>
      <c r="Z5142" s="8"/>
      <c r="AA5142" s="8"/>
      <c r="AF5142" s="17"/>
      <c r="AG5142" s="17"/>
      <c r="AH5142" s="8"/>
    </row>
    <row r="5143" spans="13:34" x14ac:dyDescent="0.3">
      <c r="M5143" s="12"/>
      <c r="N5143"/>
      <c r="P5143" s="9"/>
      <c r="Q5143" s="9"/>
      <c r="U5143" s="8"/>
      <c r="V5143" s="10"/>
      <c r="W5143"/>
      <c r="X5143"/>
      <c r="Z5143" s="8"/>
      <c r="AA5143" s="8"/>
      <c r="AF5143" s="17"/>
      <c r="AG5143" s="17"/>
      <c r="AH5143" s="8"/>
    </row>
    <row r="5144" spans="13:34" x14ac:dyDescent="0.3">
      <c r="M5144" s="12"/>
      <c r="N5144"/>
      <c r="P5144" s="9"/>
      <c r="Q5144" s="9"/>
      <c r="U5144" s="8"/>
      <c r="V5144" s="10"/>
      <c r="W5144"/>
      <c r="X5144"/>
      <c r="Z5144" s="8"/>
      <c r="AA5144" s="8"/>
      <c r="AF5144" s="17"/>
      <c r="AG5144" s="17"/>
      <c r="AH5144" s="8"/>
    </row>
    <row r="5145" spans="13:34" x14ac:dyDescent="0.3">
      <c r="M5145" s="12"/>
      <c r="N5145"/>
      <c r="P5145" s="9"/>
      <c r="Q5145" s="9"/>
      <c r="U5145" s="8"/>
      <c r="V5145" s="10"/>
      <c r="W5145"/>
      <c r="X5145"/>
      <c r="Z5145" s="8"/>
      <c r="AA5145" s="8"/>
      <c r="AF5145" s="17"/>
      <c r="AG5145" s="17"/>
      <c r="AH5145" s="8"/>
    </row>
    <row r="5146" spans="13:34" x14ac:dyDescent="0.3">
      <c r="M5146" s="12"/>
      <c r="N5146"/>
      <c r="P5146" s="9"/>
      <c r="Q5146" s="9"/>
      <c r="U5146" s="8"/>
      <c r="V5146" s="10"/>
      <c r="W5146"/>
      <c r="X5146"/>
      <c r="Z5146" s="8"/>
      <c r="AA5146" s="8"/>
      <c r="AF5146" s="17"/>
      <c r="AG5146" s="17"/>
      <c r="AH5146" s="8"/>
    </row>
    <row r="5147" spans="13:34" x14ac:dyDescent="0.3">
      <c r="M5147" s="12"/>
      <c r="N5147"/>
      <c r="P5147" s="9"/>
      <c r="Q5147" s="9"/>
      <c r="U5147" s="8"/>
      <c r="V5147" s="10"/>
      <c r="W5147"/>
      <c r="X5147"/>
      <c r="Z5147" s="8"/>
      <c r="AA5147" s="8"/>
      <c r="AF5147" s="17"/>
      <c r="AG5147" s="17"/>
      <c r="AH5147" s="8"/>
    </row>
    <row r="5148" spans="13:34" x14ac:dyDescent="0.3">
      <c r="M5148" s="12"/>
      <c r="N5148"/>
      <c r="P5148" s="9"/>
      <c r="Q5148" s="9"/>
      <c r="U5148" s="8"/>
      <c r="V5148" s="10"/>
      <c r="W5148"/>
      <c r="X5148"/>
      <c r="Z5148" s="8"/>
      <c r="AA5148" s="8"/>
      <c r="AF5148" s="17"/>
      <c r="AG5148" s="17"/>
      <c r="AH5148" s="8"/>
    </row>
    <row r="5149" spans="13:34" x14ac:dyDescent="0.3">
      <c r="M5149" s="12"/>
      <c r="N5149"/>
      <c r="P5149" s="9"/>
      <c r="Q5149" s="9"/>
      <c r="U5149" s="8"/>
      <c r="V5149" s="10"/>
      <c r="W5149"/>
      <c r="X5149"/>
      <c r="Z5149" s="8"/>
      <c r="AA5149" s="8"/>
      <c r="AF5149" s="17"/>
      <c r="AG5149" s="17"/>
      <c r="AH5149" s="8"/>
    </row>
    <row r="5150" spans="13:34" x14ac:dyDescent="0.3">
      <c r="M5150" s="12"/>
      <c r="N5150"/>
      <c r="P5150" s="9"/>
      <c r="Q5150" s="9"/>
      <c r="U5150" s="8"/>
      <c r="V5150" s="10"/>
      <c r="W5150"/>
      <c r="X5150"/>
      <c r="Z5150" s="8"/>
      <c r="AA5150" s="8"/>
      <c r="AF5150" s="17"/>
      <c r="AG5150" s="17"/>
      <c r="AH5150" s="8"/>
    </row>
    <row r="5151" spans="13:34" x14ac:dyDescent="0.3">
      <c r="M5151" s="12"/>
      <c r="N5151"/>
      <c r="P5151" s="9"/>
      <c r="Q5151" s="9"/>
      <c r="U5151" s="8"/>
      <c r="V5151" s="10"/>
      <c r="W5151"/>
      <c r="X5151"/>
      <c r="Z5151" s="8"/>
      <c r="AA5151" s="8"/>
      <c r="AF5151" s="17"/>
      <c r="AG5151" s="17"/>
      <c r="AH5151" s="8"/>
    </row>
    <row r="5152" spans="13:34" x14ac:dyDescent="0.3">
      <c r="M5152" s="12"/>
      <c r="N5152"/>
      <c r="P5152" s="9"/>
      <c r="Q5152" s="9"/>
      <c r="U5152" s="8"/>
      <c r="V5152" s="10"/>
      <c r="W5152"/>
      <c r="X5152"/>
      <c r="Z5152" s="8"/>
      <c r="AA5152" s="8"/>
      <c r="AF5152" s="17"/>
      <c r="AG5152" s="17"/>
      <c r="AH5152" s="8"/>
    </row>
    <row r="5153" spans="13:34" x14ac:dyDescent="0.3">
      <c r="M5153" s="12"/>
      <c r="N5153"/>
      <c r="P5153" s="9"/>
      <c r="Q5153" s="9"/>
      <c r="U5153" s="8"/>
      <c r="V5153" s="10"/>
      <c r="W5153"/>
      <c r="X5153"/>
      <c r="Z5153" s="8"/>
      <c r="AA5153" s="8"/>
      <c r="AF5153" s="17"/>
      <c r="AG5153" s="17"/>
      <c r="AH5153" s="8"/>
    </row>
    <row r="5154" spans="13:34" x14ac:dyDescent="0.3">
      <c r="M5154" s="12"/>
      <c r="N5154"/>
      <c r="P5154" s="9"/>
      <c r="Q5154" s="9"/>
      <c r="U5154" s="8"/>
      <c r="V5154" s="10"/>
      <c r="W5154"/>
      <c r="X5154"/>
      <c r="Z5154" s="8"/>
      <c r="AA5154" s="8"/>
      <c r="AF5154" s="17"/>
      <c r="AG5154" s="17"/>
      <c r="AH5154" s="8"/>
    </row>
    <row r="5155" spans="13:34" x14ac:dyDescent="0.3">
      <c r="M5155" s="12"/>
      <c r="N5155"/>
      <c r="P5155" s="9"/>
      <c r="Q5155" s="9"/>
      <c r="U5155" s="8"/>
      <c r="V5155" s="10"/>
      <c r="W5155"/>
      <c r="X5155"/>
      <c r="Z5155" s="8"/>
      <c r="AA5155" s="8"/>
      <c r="AF5155" s="17"/>
      <c r="AG5155" s="17"/>
      <c r="AH5155" s="8"/>
    </row>
    <row r="5156" spans="13:34" x14ac:dyDescent="0.3">
      <c r="M5156" s="12"/>
      <c r="N5156"/>
      <c r="P5156" s="9"/>
      <c r="Q5156" s="9"/>
      <c r="U5156" s="8"/>
      <c r="V5156" s="10"/>
      <c r="W5156"/>
      <c r="X5156"/>
      <c r="Z5156" s="8"/>
      <c r="AA5156" s="8"/>
      <c r="AF5156" s="17"/>
      <c r="AG5156" s="17"/>
      <c r="AH5156" s="8"/>
    </row>
    <row r="5157" spans="13:34" x14ac:dyDescent="0.3">
      <c r="M5157" s="12"/>
      <c r="N5157"/>
      <c r="P5157" s="9"/>
      <c r="Q5157" s="9"/>
      <c r="U5157" s="8"/>
      <c r="V5157" s="10"/>
      <c r="W5157"/>
      <c r="X5157"/>
      <c r="Z5157" s="8"/>
      <c r="AA5157" s="8"/>
      <c r="AF5157" s="17"/>
      <c r="AG5157" s="17"/>
      <c r="AH5157" s="8"/>
    </row>
    <row r="5158" spans="13:34" x14ac:dyDescent="0.3">
      <c r="M5158" s="12"/>
      <c r="N5158"/>
      <c r="P5158" s="9"/>
      <c r="Q5158" s="9"/>
      <c r="U5158" s="8"/>
      <c r="V5158" s="10"/>
      <c r="W5158"/>
      <c r="X5158"/>
      <c r="Z5158" s="8"/>
      <c r="AA5158" s="8"/>
      <c r="AF5158" s="17"/>
      <c r="AG5158" s="17"/>
      <c r="AH5158" s="8"/>
    </row>
    <row r="5159" spans="13:34" x14ac:dyDescent="0.3">
      <c r="M5159" s="12"/>
      <c r="N5159"/>
      <c r="P5159" s="9"/>
      <c r="Q5159" s="9"/>
      <c r="U5159" s="8"/>
      <c r="V5159" s="10"/>
      <c r="W5159"/>
      <c r="X5159"/>
      <c r="Z5159" s="8"/>
      <c r="AA5159" s="8"/>
      <c r="AF5159" s="17"/>
      <c r="AG5159" s="17"/>
      <c r="AH5159" s="8"/>
    </row>
    <row r="5160" spans="13:34" x14ac:dyDescent="0.3">
      <c r="M5160" s="12"/>
      <c r="N5160"/>
      <c r="P5160" s="9"/>
      <c r="Q5160" s="9"/>
      <c r="U5160" s="8"/>
      <c r="V5160" s="10"/>
      <c r="W5160"/>
      <c r="X5160"/>
      <c r="Z5160" s="8"/>
      <c r="AA5160" s="8"/>
      <c r="AF5160" s="17"/>
      <c r="AG5160" s="17"/>
      <c r="AH5160" s="8"/>
    </row>
    <row r="5161" spans="13:34" x14ac:dyDescent="0.3">
      <c r="M5161" s="12"/>
      <c r="N5161"/>
      <c r="P5161" s="9"/>
      <c r="Q5161" s="9"/>
      <c r="U5161" s="8"/>
      <c r="V5161" s="10"/>
      <c r="W5161"/>
      <c r="X5161"/>
      <c r="Z5161" s="8"/>
      <c r="AA5161" s="8"/>
      <c r="AF5161" s="17"/>
      <c r="AG5161" s="17"/>
      <c r="AH5161" s="8"/>
    </row>
    <row r="5162" spans="13:34" x14ac:dyDescent="0.3">
      <c r="M5162" s="12"/>
      <c r="N5162"/>
      <c r="P5162" s="9"/>
      <c r="Q5162" s="9"/>
      <c r="U5162" s="8"/>
      <c r="V5162" s="10"/>
      <c r="W5162"/>
      <c r="X5162"/>
      <c r="Z5162" s="8"/>
      <c r="AA5162" s="8"/>
      <c r="AF5162" s="17"/>
      <c r="AG5162" s="17"/>
      <c r="AH5162" s="8"/>
    </row>
    <row r="5163" spans="13:34" x14ac:dyDescent="0.3">
      <c r="M5163" s="12"/>
      <c r="N5163"/>
      <c r="P5163" s="9"/>
      <c r="Q5163" s="9"/>
      <c r="U5163" s="8"/>
      <c r="V5163" s="10"/>
      <c r="W5163"/>
      <c r="X5163"/>
      <c r="Z5163" s="8"/>
      <c r="AA5163" s="8"/>
      <c r="AF5163" s="17"/>
      <c r="AG5163" s="17"/>
      <c r="AH5163" s="8"/>
    </row>
    <row r="5164" spans="13:34" x14ac:dyDescent="0.3">
      <c r="M5164" s="12"/>
      <c r="N5164"/>
      <c r="P5164" s="9"/>
      <c r="Q5164" s="9"/>
      <c r="U5164" s="8"/>
      <c r="V5164" s="10"/>
      <c r="W5164"/>
      <c r="X5164"/>
      <c r="Z5164" s="8"/>
      <c r="AA5164" s="8"/>
      <c r="AF5164" s="17"/>
      <c r="AG5164" s="17"/>
      <c r="AH5164" s="8"/>
    </row>
    <row r="5165" spans="13:34" x14ac:dyDescent="0.3">
      <c r="M5165" s="12"/>
      <c r="N5165"/>
      <c r="P5165" s="9"/>
      <c r="Q5165" s="9"/>
      <c r="U5165" s="8"/>
      <c r="V5165" s="10"/>
      <c r="W5165"/>
      <c r="X5165"/>
      <c r="Z5165" s="8"/>
      <c r="AA5165" s="8"/>
      <c r="AF5165" s="17"/>
      <c r="AG5165" s="17"/>
      <c r="AH5165" s="8"/>
    </row>
    <row r="5166" spans="13:34" x14ac:dyDescent="0.3">
      <c r="M5166" s="12"/>
      <c r="N5166"/>
      <c r="P5166" s="9"/>
      <c r="Q5166" s="9"/>
      <c r="U5166" s="8"/>
      <c r="V5166" s="10"/>
      <c r="W5166"/>
      <c r="X5166"/>
      <c r="Z5166" s="8"/>
      <c r="AA5166" s="8"/>
      <c r="AF5166" s="17"/>
      <c r="AG5166" s="17"/>
      <c r="AH5166" s="8"/>
    </row>
    <row r="5167" spans="13:34" x14ac:dyDescent="0.3">
      <c r="M5167" s="12"/>
      <c r="N5167"/>
      <c r="P5167" s="9"/>
      <c r="Q5167" s="9"/>
      <c r="U5167" s="8"/>
      <c r="V5167" s="10"/>
      <c r="W5167"/>
      <c r="X5167"/>
      <c r="Z5167" s="8"/>
      <c r="AA5167" s="8"/>
      <c r="AF5167" s="17"/>
      <c r="AG5167" s="17"/>
      <c r="AH5167" s="8"/>
    </row>
    <row r="5168" spans="13:34" x14ac:dyDescent="0.3">
      <c r="M5168" s="12"/>
      <c r="N5168"/>
      <c r="P5168" s="9"/>
      <c r="Q5168" s="9"/>
      <c r="U5168" s="8"/>
      <c r="V5168" s="10"/>
      <c r="W5168"/>
      <c r="X5168"/>
      <c r="Z5168" s="8"/>
      <c r="AA5168" s="8"/>
      <c r="AF5168" s="17"/>
      <c r="AG5168" s="17"/>
      <c r="AH5168" s="8"/>
    </row>
    <row r="5169" spans="13:34" x14ac:dyDescent="0.3">
      <c r="M5169" s="12"/>
      <c r="N5169"/>
      <c r="P5169" s="9"/>
      <c r="Q5169" s="9"/>
      <c r="U5169" s="8"/>
      <c r="V5169" s="10"/>
      <c r="W5169"/>
      <c r="X5169"/>
      <c r="Z5169" s="8"/>
      <c r="AA5169" s="8"/>
      <c r="AF5169" s="17"/>
      <c r="AG5169" s="17"/>
      <c r="AH5169" s="8"/>
    </row>
    <row r="5170" spans="13:34" x14ac:dyDescent="0.3">
      <c r="M5170" s="12"/>
      <c r="N5170"/>
      <c r="P5170" s="9"/>
      <c r="Q5170" s="9"/>
      <c r="U5170" s="8"/>
      <c r="V5170" s="10"/>
      <c r="W5170"/>
      <c r="X5170"/>
      <c r="Z5170" s="8"/>
      <c r="AA5170" s="8"/>
      <c r="AF5170" s="17"/>
      <c r="AG5170" s="17"/>
      <c r="AH5170" s="8"/>
    </row>
    <row r="5171" spans="13:34" x14ac:dyDescent="0.3">
      <c r="M5171" s="12"/>
      <c r="N5171"/>
      <c r="P5171" s="9"/>
      <c r="Q5171" s="9"/>
      <c r="U5171" s="8"/>
      <c r="V5171" s="10"/>
      <c r="W5171"/>
      <c r="X5171"/>
      <c r="Z5171" s="8"/>
      <c r="AA5171" s="8"/>
      <c r="AF5171" s="17"/>
      <c r="AG5171" s="17"/>
      <c r="AH5171" s="8"/>
    </row>
    <row r="5172" spans="13:34" x14ac:dyDescent="0.3">
      <c r="M5172" s="12"/>
      <c r="N5172"/>
      <c r="P5172" s="9"/>
      <c r="Q5172" s="9"/>
      <c r="U5172" s="8"/>
      <c r="V5172" s="10"/>
      <c r="W5172"/>
      <c r="X5172"/>
      <c r="Z5172" s="8"/>
      <c r="AA5172" s="8"/>
      <c r="AF5172" s="17"/>
      <c r="AG5172" s="17"/>
      <c r="AH5172" s="8"/>
    </row>
    <row r="5173" spans="13:34" x14ac:dyDescent="0.3">
      <c r="M5173" s="12"/>
      <c r="N5173"/>
      <c r="P5173" s="9"/>
      <c r="Q5173" s="9"/>
      <c r="U5173" s="8"/>
      <c r="V5173" s="10"/>
      <c r="W5173"/>
      <c r="X5173"/>
      <c r="Z5173" s="8"/>
      <c r="AA5173" s="8"/>
      <c r="AF5173" s="17"/>
      <c r="AG5173" s="17"/>
      <c r="AH5173" s="8"/>
    </row>
    <row r="5174" spans="13:34" x14ac:dyDescent="0.3">
      <c r="M5174" s="12"/>
      <c r="N5174"/>
      <c r="P5174" s="9"/>
      <c r="Q5174" s="9"/>
      <c r="U5174" s="8"/>
      <c r="V5174" s="10"/>
      <c r="W5174"/>
      <c r="X5174"/>
      <c r="Z5174" s="8"/>
      <c r="AA5174" s="8"/>
      <c r="AF5174" s="17"/>
      <c r="AG5174" s="17"/>
      <c r="AH5174" s="8"/>
    </row>
    <row r="5175" spans="13:34" x14ac:dyDescent="0.3">
      <c r="M5175" s="12"/>
      <c r="N5175"/>
      <c r="P5175" s="9"/>
      <c r="Q5175" s="9"/>
      <c r="U5175" s="8"/>
      <c r="V5175" s="10"/>
      <c r="W5175"/>
      <c r="X5175"/>
      <c r="Z5175" s="8"/>
      <c r="AA5175" s="8"/>
      <c r="AF5175" s="17"/>
      <c r="AG5175" s="17"/>
      <c r="AH5175" s="8"/>
    </row>
    <row r="5176" spans="13:34" x14ac:dyDescent="0.3">
      <c r="M5176" s="12"/>
      <c r="N5176"/>
      <c r="P5176" s="9"/>
      <c r="Q5176" s="9"/>
      <c r="U5176" s="8"/>
      <c r="V5176" s="10"/>
      <c r="W5176"/>
      <c r="X5176"/>
      <c r="Z5176" s="8"/>
      <c r="AA5176" s="8"/>
      <c r="AF5176" s="17"/>
      <c r="AG5176" s="17"/>
      <c r="AH5176" s="8"/>
    </row>
    <row r="5177" spans="13:34" x14ac:dyDescent="0.3">
      <c r="M5177" s="12"/>
      <c r="N5177"/>
      <c r="P5177" s="9"/>
      <c r="Q5177" s="9"/>
      <c r="U5177" s="8"/>
      <c r="V5177" s="10"/>
      <c r="W5177"/>
      <c r="X5177"/>
      <c r="Z5177" s="8"/>
      <c r="AA5177" s="8"/>
      <c r="AF5177" s="17"/>
      <c r="AG5177" s="17"/>
      <c r="AH5177" s="8"/>
    </row>
    <row r="5178" spans="13:34" x14ac:dyDescent="0.3">
      <c r="M5178" s="12"/>
      <c r="N5178"/>
      <c r="P5178" s="9"/>
      <c r="Q5178" s="9"/>
      <c r="U5178" s="8"/>
      <c r="V5178" s="10"/>
      <c r="W5178"/>
      <c r="X5178"/>
      <c r="Z5178" s="8"/>
      <c r="AA5178" s="8"/>
      <c r="AF5178" s="17"/>
      <c r="AG5178" s="17"/>
      <c r="AH5178" s="8"/>
    </row>
    <row r="5179" spans="13:34" x14ac:dyDescent="0.3">
      <c r="M5179" s="12"/>
      <c r="N5179"/>
      <c r="P5179" s="9"/>
      <c r="Q5179" s="9"/>
      <c r="U5179" s="8"/>
      <c r="V5179" s="10"/>
      <c r="W5179"/>
      <c r="X5179"/>
      <c r="Z5179" s="8"/>
      <c r="AA5179" s="8"/>
      <c r="AF5179" s="17"/>
      <c r="AG5179" s="17"/>
      <c r="AH5179" s="8"/>
    </row>
    <row r="5180" spans="13:34" x14ac:dyDescent="0.3">
      <c r="M5180" s="12"/>
      <c r="N5180"/>
      <c r="P5180" s="9"/>
      <c r="Q5180" s="9"/>
      <c r="U5180" s="8"/>
      <c r="V5180" s="10"/>
      <c r="W5180"/>
      <c r="X5180"/>
      <c r="Z5180" s="8"/>
      <c r="AA5180" s="8"/>
      <c r="AF5180" s="17"/>
      <c r="AG5180" s="17"/>
      <c r="AH5180" s="8"/>
    </row>
    <row r="5181" spans="13:34" x14ac:dyDescent="0.3">
      <c r="M5181" s="12"/>
      <c r="N5181"/>
      <c r="P5181" s="9"/>
      <c r="Q5181" s="9"/>
      <c r="U5181" s="8"/>
      <c r="V5181" s="10"/>
      <c r="W5181"/>
      <c r="X5181"/>
      <c r="Z5181" s="8"/>
      <c r="AA5181" s="8"/>
      <c r="AF5181" s="17"/>
      <c r="AG5181" s="17"/>
      <c r="AH5181" s="8"/>
    </row>
    <row r="5182" spans="13:34" x14ac:dyDescent="0.3">
      <c r="M5182" s="12"/>
      <c r="N5182"/>
      <c r="P5182" s="9"/>
      <c r="Q5182" s="9"/>
      <c r="U5182" s="8"/>
      <c r="V5182" s="10"/>
      <c r="W5182"/>
      <c r="X5182"/>
      <c r="Z5182" s="8"/>
      <c r="AA5182" s="8"/>
      <c r="AF5182" s="17"/>
      <c r="AG5182" s="17"/>
      <c r="AH5182" s="8"/>
    </row>
    <row r="5183" spans="13:34" x14ac:dyDescent="0.3">
      <c r="M5183" s="12"/>
      <c r="N5183"/>
      <c r="P5183" s="9"/>
      <c r="Q5183" s="9"/>
      <c r="U5183" s="8"/>
      <c r="V5183" s="10"/>
      <c r="W5183"/>
      <c r="X5183"/>
      <c r="Z5183" s="8"/>
      <c r="AA5183" s="8"/>
      <c r="AF5183" s="17"/>
      <c r="AG5183" s="17"/>
      <c r="AH5183" s="8"/>
    </row>
    <row r="5184" spans="13:34" x14ac:dyDescent="0.3">
      <c r="M5184" s="12"/>
      <c r="N5184"/>
      <c r="P5184" s="9"/>
      <c r="Q5184" s="9"/>
      <c r="U5184" s="8"/>
      <c r="V5184" s="10"/>
      <c r="W5184"/>
      <c r="X5184"/>
      <c r="Z5184" s="8"/>
      <c r="AA5184" s="8"/>
      <c r="AF5184" s="17"/>
      <c r="AG5184" s="17"/>
      <c r="AH5184" s="8"/>
    </row>
    <row r="5185" spans="13:34" x14ac:dyDescent="0.3">
      <c r="M5185" s="12"/>
      <c r="N5185"/>
      <c r="P5185" s="9"/>
      <c r="Q5185" s="9"/>
      <c r="U5185" s="8"/>
      <c r="V5185" s="10"/>
      <c r="W5185"/>
      <c r="X5185"/>
      <c r="Z5185" s="8"/>
      <c r="AA5185" s="8"/>
      <c r="AF5185" s="17"/>
      <c r="AG5185" s="17"/>
      <c r="AH5185" s="8"/>
    </row>
    <row r="5186" spans="13:34" x14ac:dyDescent="0.3">
      <c r="M5186" s="12"/>
      <c r="N5186"/>
      <c r="P5186" s="9"/>
      <c r="Q5186" s="9"/>
      <c r="U5186" s="8"/>
      <c r="V5186" s="10"/>
      <c r="W5186"/>
      <c r="X5186"/>
      <c r="Z5186" s="8"/>
      <c r="AA5186" s="8"/>
      <c r="AF5186" s="17"/>
      <c r="AG5186" s="17"/>
      <c r="AH5186" s="8"/>
    </row>
    <row r="5187" spans="13:34" x14ac:dyDescent="0.3">
      <c r="M5187" s="12"/>
      <c r="N5187"/>
      <c r="P5187" s="9"/>
      <c r="Q5187" s="9"/>
      <c r="U5187" s="8"/>
      <c r="V5187" s="10"/>
      <c r="W5187"/>
      <c r="X5187"/>
      <c r="Z5187" s="8"/>
      <c r="AA5187" s="8"/>
      <c r="AF5187" s="17"/>
      <c r="AG5187" s="17"/>
      <c r="AH5187" s="8"/>
    </row>
    <row r="5188" spans="13:34" x14ac:dyDescent="0.3">
      <c r="M5188" s="12"/>
      <c r="N5188"/>
      <c r="P5188" s="9"/>
      <c r="Q5188" s="9"/>
      <c r="U5188" s="8"/>
      <c r="V5188" s="10"/>
      <c r="W5188"/>
      <c r="X5188"/>
      <c r="Z5188" s="8"/>
      <c r="AA5188" s="8"/>
      <c r="AF5188" s="17"/>
      <c r="AG5188" s="17"/>
      <c r="AH5188" s="8"/>
    </row>
    <row r="5189" spans="13:34" x14ac:dyDescent="0.3">
      <c r="M5189" s="12"/>
      <c r="N5189"/>
      <c r="P5189" s="9"/>
      <c r="Q5189" s="9"/>
      <c r="U5189" s="8"/>
      <c r="V5189" s="10"/>
      <c r="W5189"/>
      <c r="X5189"/>
      <c r="Z5189" s="8"/>
      <c r="AA5189" s="8"/>
      <c r="AF5189" s="17"/>
      <c r="AG5189" s="17"/>
      <c r="AH5189" s="8"/>
    </row>
    <row r="5190" spans="13:34" x14ac:dyDescent="0.3">
      <c r="M5190" s="12"/>
      <c r="N5190"/>
      <c r="P5190" s="9"/>
      <c r="Q5190" s="9"/>
      <c r="U5190" s="8"/>
      <c r="V5190" s="10"/>
      <c r="W5190"/>
      <c r="X5190"/>
      <c r="Z5190" s="8"/>
      <c r="AA5190" s="8"/>
      <c r="AF5190" s="17"/>
      <c r="AG5190" s="17"/>
      <c r="AH5190" s="8"/>
    </row>
    <row r="5191" spans="13:34" x14ac:dyDescent="0.3">
      <c r="M5191" s="12"/>
      <c r="N5191"/>
      <c r="P5191" s="9"/>
      <c r="Q5191" s="9"/>
      <c r="U5191" s="8"/>
      <c r="V5191" s="10"/>
      <c r="W5191"/>
      <c r="X5191"/>
      <c r="Z5191" s="8"/>
      <c r="AA5191" s="8"/>
      <c r="AF5191" s="17"/>
      <c r="AG5191" s="17"/>
      <c r="AH5191" s="8"/>
    </row>
    <row r="5192" spans="13:34" x14ac:dyDescent="0.3">
      <c r="M5192" s="12"/>
      <c r="N5192"/>
      <c r="P5192" s="9"/>
      <c r="Q5192" s="9"/>
      <c r="U5192" s="8"/>
      <c r="V5192" s="10"/>
      <c r="W5192"/>
      <c r="X5192"/>
      <c r="Z5192" s="8"/>
      <c r="AA5192" s="8"/>
      <c r="AF5192" s="17"/>
      <c r="AG5192" s="17"/>
      <c r="AH5192" s="8"/>
    </row>
    <row r="5193" spans="13:34" x14ac:dyDescent="0.3">
      <c r="M5193" s="12"/>
      <c r="N5193"/>
      <c r="P5193" s="9"/>
      <c r="Q5193" s="9"/>
      <c r="U5193" s="8"/>
      <c r="V5193" s="10"/>
      <c r="W5193"/>
      <c r="X5193"/>
      <c r="Z5193" s="8"/>
      <c r="AA5193" s="8"/>
      <c r="AF5193" s="17"/>
      <c r="AG5193" s="17"/>
      <c r="AH5193" s="8"/>
    </row>
    <row r="5194" spans="13:34" x14ac:dyDescent="0.3">
      <c r="M5194" s="12"/>
      <c r="N5194"/>
      <c r="P5194" s="9"/>
      <c r="Q5194" s="9"/>
      <c r="U5194" s="8"/>
      <c r="V5194" s="10"/>
      <c r="W5194"/>
      <c r="X5194"/>
      <c r="Z5194" s="8"/>
      <c r="AA5194" s="8"/>
      <c r="AF5194" s="17"/>
      <c r="AG5194" s="17"/>
      <c r="AH5194" s="8"/>
    </row>
    <row r="5195" spans="13:34" x14ac:dyDescent="0.3">
      <c r="M5195" s="12"/>
      <c r="N5195"/>
      <c r="P5195" s="9"/>
      <c r="Q5195" s="9"/>
      <c r="U5195" s="8"/>
      <c r="V5195" s="10"/>
      <c r="W5195"/>
      <c r="X5195"/>
      <c r="Z5195" s="8"/>
      <c r="AA5195" s="8"/>
      <c r="AF5195" s="17"/>
      <c r="AG5195" s="17"/>
      <c r="AH5195" s="8"/>
    </row>
    <row r="5196" spans="13:34" x14ac:dyDescent="0.3">
      <c r="M5196" s="12"/>
      <c r="N5196"/>
      <c r="P5196" s="9"/>
      <c r="Q5196" s="9"/>
      <c r="U5196" s="8"/>
      <c r="V5196" s="10"/>
      <c r="W5196"/>
      <c r="X5196"/>
      <c r="Z5196" s="8"/>
      <c r="AA5196" s="8"/>
      <c r="AF5196" s="17"/>
      <c r="AG5196" s="17"/>
      <c r="AH5196" s="8"/>
    </row>
    <row r="5197" spans="13:34" x14ac:dyDescent="0.3">
      <c r="M5197" s="12"/>
      <c r="N5197"/>
      <c r="P5197" s="9"/>
      <c r="Q5197" s="9"/>
      <c r="U5197" s="8"/>
      <c r="V5197" s="10"/>
      <c r="W5197"/>
      <c r="X5197"/>
      <c r="Z5197" s="8"/>
      <c r="AA5197" s="8"/>
      <c r="AF5197" s="17"/>
      <c r="AG5197" s="17"/>
      <c r="AH5197" s="8"/>
    </row>
    <row r="5198" spans="13:34" x14ac:dyDescent="0.3">
      <c r="M5198" s="12"/>
      <c r="N5198"/>
      <c r="P5198" s="9"/>
      <c r="Q5198" s="9"/>
      <c r="U5198" s="8"/>
      <c r="V5198" s="10"/>
      <c r="W5198"/>
      <c r="X5198"/>
      <c r="Z5198" s="8"/>
      <c r="AA5198" s="8"/>
      <c r="AF5198" s="17"/>
      <c r="AG5198" s="17"/>
      <c r="AH5198" s="8"/>
    </row>
    <row r="5199" spans="13:34" x14ac:dyDescent="0.3">
      <c r="M5199" s="12"/>
      <c r="N5199"/>
      <c r="P5199" s="9"/>
      <c r="Q5199" s="9"/>
      <c r="U5199" s="8"/>
      <c r="V5199" s="10"/>
      <c r="W5199"/>
      <c r="X5199"/>
      <c r="Z5199" s="8"/>
      <c r="AA5199" s="8"/>
      <c r="AF5199" s="17"/>
      <c r="AG5199" s="17"/>
      <c r="AH5199" s="8"/>
    </row>
    <row r="5200" spans="13:34" x14ac:dyDescent="0.3">
      <c r="M5200" s="12"/>
      <c r="N5200"/>
      <c r="P5200" s="9"/>
      <c r="Q5200" s="9"/>
      <c r="U5200" s="8"/>
      <c r="V5200" s="10"/>
      <c r="W5200"/>
      <c r="X5200"/>
      <c r="Z5200" s="8"/>
      <c r="AA5200" s="8"/>
      <c r="AF5200" s="17"/>
      <c r="AG5200" s="17"/>
      <c r="AH5200" s="8"/>
    </row>
    <row r="5201" spans="13:34" x14ac:dyDescent="0.3">
      <c r="M5201" s="12"/>
      <c r="N5201"/>
      <c r="P5201" s="9"/>
      <c r="Q5201" s="9"/>
      <c r="U5201" s="8"/>
      <c r="V5201" s="10"/>
      <c r="W5201"/>
      <c r="X5201"/>
      <c r="Z5201" s="8"/>
      <c r="AA5201" s="8"/>
      <c r="AF5201" s="17"/>
      <c r="AG5201" s="17"/>
      <c r="AH5201" s="8"/>
    </row>
    <row r="5202" spans="13:34" x14ac:dyDescent="0.3">
      <c r="M5202" s="12"/>
      <c r="N5202"/>
      <c r="P5202" s="9"/>
      <c r="Q5202" s="9"/>
      <c r="U5202" s="8"/>
      <c r="V5202" s="10"/>
      <c r="W5202"/>
      <c r="X5202"/>
      <c r="Z5202" s="8"/>
      <c r="AA5202" s="8"/>
      <c r="AF5202" s="17"/>
      <c r="AG5202" s="17"/>
      <c r="AH5202" s="8"/>
    </row>
    <row r="5203" spans="13:34" x14ac:dyDescent="0.3">
      <c r="M5203" s="12"/>
      <c r="N5203"/>
      <c r="P5203" s="9"/>
      <c r="Q5203" s="9"/>
      <c r="U5203" s="8"/>
      <c r="V5203" s="10"/>
      <c r="W5203"/>
      <c r="X5203"/>
      <c r="Z5203" s="8"/>
      <c r="AA5203" s="8"/>
      <c r="AF5203" s="17"/>
      <c r="AG5203" s="17"/>
      <c r="AH5203" s="8"/>
    </row>
    <row r="5204" spans="13:34" x14ac:dyDescent="0.3">
      <c r="M5204" s="12"/>
      <c r="N5204"/>
      <c r="P5204" s="9"/>
      <c r="Q5204" s="9"/>
      <c r="U5204" s="8"/>
      <c r="V5204" s="10"/>
      <c r="W5204"/>
      <c r="X5204"/>
      <c r="Z5204" s="8"/>
      <c r="AA5204" s="8"/>
      <c r="AF5204" s="17"/>
      <c r="AG5204" s="17"/>
      <c r="AH5204" s="8"/>
    </row>
    <row r="5205" spans="13:34" x14ac:dyDescent="0.3">
      <c r="M5205" s="12"/>
      <c r="N5205"/>
      <c r="P5205" s="9"/>
      <c r="Q5205" s="9"/>
      <c r="U5205" s="8"/>
      <c r="V5205" s="10"/>
      <c r="W5205"/>
      <c r="X5205"/>
      <c r="Z5205" s="8"/>
      <c r="AA5205" s="8"/>
      <c r="AF5205" s="17"/>
      <c r="AG5205" s="17"/>
      <c r="AH5205" s="8"/>
    </row>
    <row r="5206" spans="13:34" x14ac:dyDescent="0.3">
      <c r="M5206" s="12"/>
      <c r="N5206"/>
      <c r="P5206" s="9"/>
      <c r="Q5206" s="9"/>
      <c r="U5206" s="8"/>
      <c r="V5206" s="10"/>
      <c r="W5206"/>
      <c r="X5206"/>
      <c r="Z5206" s="8"/>
      <c r="AA5206" s="8"/>
      <c r="AF5206" s="17"/>
      <c r="AG5206" s="17"/>
      <c r="AH5206" s="8"/>
    </row>
    <row r="5207" spans="13:34" x14ac:dyDescent="0.3">
      <c r="M5207" s="12"/>
      <c r="N5207"/>
      <c r="P5207" s="9"/>
      <c r="Q5207" s="9"/>
      <c r="U5207" s="8"/>
      <c r="V5207" s="10"/>
      <c r="W5207"/>
      <c r="X5207"/>
      <c r="Z5207" s="8"/>
      <c r="AA5207" s="8"/>
      <c r="AF5207" s="17"/>
      <c r="AG5207" s="17"/>
      <c r="AH5207" s="8"/>
    </row>
    <row r="5208" spans="13:34" x14ac:dyDescent="0.3">
      <c r="M5208" s="12"/>
      <c r="N5208"/>
      <c r="P5208" s="9"/>
      <c r="Q5208" s="9"/>
      <c r="U5208" s="8"/>
      <c r="V5208" s="10"/>
      <c r="W5208"/>
      <c r="X5208"/>
      <c r="Z5208" s="8"/>
      <c r="AA5208" s="8"/>
      <c r="AF5208" s="17"/>
      <c r="AG5208" s="17"/>
      <c r="AH5208" s="8"/>
    </row>
    <row r="5209" spans="13:34" x14ac:dyDescent="0.3">
      <c r="M5209" s="12"/>
      <c r="N5209"/>
      <c r="P5209" s="9"/>
      <c r="Q5209" s="9"/>
      <c r="U5209" s="8"/>
      <c r="V5209" s="10"/>
      <c r="W5209"/>
      <c r="X5209"/>
      <c r="Z5209" s="8"/>
      <c r="AA5209" s="8"/>
      <c r="AF5209" s="17"/>
      <c r="AG5209" s="17"/>
      <c r="AH5209" s="8"/>
    </row>
    <row r="5210" spans="13:34" x14ac:dyDescent="0.3">
      <c r="M5210" s="12"/>
      <c r="N5210"/>
      <c r="P5210" s="9"/>
      <c r="Q5210" s="9"/>
      <c r="U5210" s="8"/>
      <c r="V5210" s="10"/>
      <c r="W5210"/>
      <c r="X5210"/>
      <c r="Z5210" s="8"/>
      <c r="AA5210" s="8"/>
      <c r="AF5210" s="17"/>
      <c r="AG5210" s="17"/>
      <c r="AH5210" s="8"/>
    </row>
    <row r="5211" spans="13:34" x14ac:dyDescent="0.3">
      <c r="M5211" s="12"/>
      <c r="N5211"/>
      <c r="P5211" s="9"/>
      <c r="Q5211" s="9"/>
      <c r="U5211" s="8"/>
      <c r="V5211" s="10"/>
      <c r="W5211"/>
      <c r="X5211"/>
      <c r="Z5211" s="8"/>
      <c r="AA5211" s="8"/>
      <c r="AF5211" s="17"/>
      <c r="AG5211" s="17"/>
      <c r="AH5211" s="8"/>
    </row>
    <row r="5212" spans="13:34" x14ac:dyDescent="0.3">
      <c r="M5212" s="12"/>
      <c r="N5212"/>
      <c r="P5212" s="9"/>
      <c r="Q5212" s="9"/>
      <c r="U5212" s="8"/>
      <c r="V5212" s="10"/>
      <c r="W5212"/>
      <c r="X5212"/>
      <c r="Z5212" s="8"/>
      <c r="AA5212" s="8"/>
      <c r="AF5212" s="17"/>
      <c r="AG5212" s="17"/>
      <c r="AH5212" s="8"/>
    </row>
    <row r="5213" spans="13:34" x14ac:dyDescent="0.3">
      <c r="M5213" s="12"/>
      <c r="N5213"/>
      <c r="P5213" s="9"/>
      <c r="Q5213" s="9"/>
      <c r="U5213" s="8"/>
      <c r="V5213" s="10"/>
      <c r="W5213"/>
      <c r="X5213"/>
      <c r="Z5213" s="8"/>
      <c r="AA5213" s="8"/>
      <c r="AF5213" s="17"/>
      <c r="AG5213" s="17"/>
      <c r="AH5213" s="8"/>
    </row>
    <row r="5214" spans="13:34" x14ac:dyDescent="0.3">
      <c r="M5214" s="12"/>
      <c r="N5214"/>
      <c r="P5214" s="9"/>
      <c r="Q5214" s="9"/>
      <c r="U5214" s="8"/>
      <c r="V5214" s="10"/>
      <c r="W5214"/>
      <c r="X5214"/>
      <c r="Z5214" s="8"/>
      <c r="AA5214" s="8"/>
      <c r="AF5214" s="17"/>
      <c r="AG5214" s="17"/>
      <c r="AH5214" s="8"/>
    </row>
    <row r="5215" spans="13:34" x14ac:dyDescent="0.3">
      <c r="M5215" s="12"/>
      <c r="N5215"/>
      <c r="P5215" s="9"/>
      <c r="Q5215" s="9"/>
      <c r="U5215" s="8"/>
      <c r="V5215" s="10"/>
      <c r="W5215"/>
      <c r="X5215"/>
      <c r="Z5215" s="8"/>
      <c r="AA5215" s="8"/>
      <c r="AF5215" s="17"/>
      <c r="AG5215" s="17"/>
      <c r="AH5215" s="8"/>
    </row>
    <row r="5216" spans="13:34" x14ac:dyDescent="0.3">
      <c r="M5216" s="12"/>
      <c r="N5216"/>
      <c r="P5216" s="9"/>
      <c r="Q5216" s="9"/>
      <c r="U5216" s="8"/>
      <c r="V5216" s="10"/>
      <c r="W5216"/>
      <c r="X5216"/>
      <c r="Z5216" s="8"/>
      <c r="AA5216" s="8"/>
      <c r="AF5216" s="17"/>
      <c r="AG5216" s="17"/>
      <c r="AH5216" s="8"/>
    </row>
    <row r="5217" spans="13:34" x14ac:dyDescent="0.3">
      <c r="M5217" s="12"/>
      <c r="N5217"/>
      <c r="P5217" s="9"/>
      <c r="Q5217" s="9"/>
      <c r="U5217" s="8"/>
      <c r="V5217" s="10"/>
      <c r="W5217"/>
      <c r="X5217"/>
      <c r="Z5217" s="8"/>
      <c r="AA5217" s="8"/>
      <c r="AF5217" s="17"/>
      <c r="AG5217" s="17"/>
      <c r="AH5217" s="8"/>
    </row>
    <row r="5218" spans="13:34" x14ac:dyDescent="0.3">
      <c r="M5218" s="12"/>
      <c r="N5218"/>
      <c r="P5218" s="9"/>
      <c r="Q5218" s="9"/>
      <c r="U5218" s="8"/>
      <c r="V5218" s="10"/>
      <c r="W5218"/>
      <c r="X5218"/>
      <c r="Z5218" s="8"/>
      <c r="AA5218" s="8"/>
      <c r="AF5218" s="17"/>
      <c r="AG5218" s="17"/>
      <c r="AH5218" s="8"/>
    </row>
    <row r="5219" spans="13:34" x14ac:dyDescent="0.3">
      <c r="M5219" s="12"/>
      <c r="N5219"/>
      <c r="P5219" s="9"/>
      <c r="Q5219" s="9"/>
      <c r="U5219" s="8"/>
      <c r="V5219" s="10"/>
      <c r="W5219"/>
      <c r="X5219"/>
      <c r="Z5219" s="8"/>
      <c r="AA5219" s="8"/>
      <c r="AF5219" s="17"/>
      <c r="AG5219" s="17"/>
      <c r="AH5219" s="8"/>
    </row>
    <row r="5220" spans="13:34" x14ac:dyDescent="0.3">
      <c r="M5220" s="12"/>
      <c r="N5220"/>
      <c r="P5220" s="9"/>
      <c r="Q5220" s="9"/>
      <c r="U5220" s="8"/>
      <c r="V5220" s="10"/>
      <c r="W5220"/>
      <c r="X5220"/>
      <c r="Z5220" s="8"/>
      <c r="AA5220" s="8"/>
      <c r="AF5220" s="17"/>
      <c r="AG5220" s="17"/>
      <c r="AH5220" s="8"/>
    </row>
    <row r="5221" spans="13:34" x14ac:dyDescent="0.3">
      <c r="M5221" s="12"/>
      <c r="N5221"/>
      <c r="P5221" s="9"/>
      <c r="Q5221" s="9"/>
      <c r="U5221" s="8"/>
      <c r="V5221" s="10"/>
      <c r="W5221"/>
      <c r="X5221"/>
      <c r="Z5221" s="8"/>
      <c r="AA5221" s="8"/>
      <c r="AF5221" s="17"/>
      <c r="AG5221" s="17"/>
      <c r="AH5221" s="8"/>
    </row>
    <row r="5222" spans="13:34" x14ac:dyDescent="0.3">
      <c r="M5222" s="12"/>
      <c r="N5222"/>
      <c r="P5222" s="9"/>
      <c r="Q5222" s="9"/>
      <c r="U5222" s="8"/>
      <c r="V5222" s="10"/>
      <c r="W5222"/>
      <c r="X5222"/>
      <c r="Z5222" s="8"/>
      <c r="AA5222" s="8"/>
      <c r="AF5222" s="17"/>
      <c r="AG5222" s="17"/>
      <c r="AH5222" s="8"/>
    </row>
    <row r="5223" spans="13:34" x14ac:dyDescent="0.3">
      <c r="M5223" s="12"/>
      <c r="N5223"/>
      <c r="P5223" s="9"/>
      <c r="Q5223" s="9"/>
      <c r="U5223" s="8"/>
      <c r="V5223" s="10"/>
      <c r="W5223"/>
      <c r="X5223"/>
      <c r="Z5223" s="8"/>
      <c r="AA5223" s="8"/>
      <c r="AF5223" s="17"/>
      <c r="AG5223" s="17"/>
      <c r="AH5223" s="8"/>
    </row>
    <row r="5224" spans="13:34" x14ac:dyDescent="0.3">
      <c r="M5224" s="12"/>
      <c r="N5224"/>
      <c r="P5224" s="9"/>
      <c r="Q5224" s="9"/>
      <c r="U5224" s="8"/>
      <c r="V5224" s="10"/>
      <c r="W5224"/>
      <c r="X5224"/>
      <c r="Z5224" s="8"/>
      <c r="AA5224" s="8"/>
      <c r="AF5224" s="17"/>
      <c r="AG5224" s="17"/>
      <c r="AH5224" s="8"/>
    </row>
    <row r="5225" spans="13:34" x14ac:dyDescent="0.3">
      <c r="M5225" s="12"/>
      <c r="N5225"/>
      <c r="P5225" s="9"/>
      <c r="Q5225" s="9"/>
      <c r="U5225" s="8"/>
      <c r="V5225" s="10"/>
      <c r="W5225"/>
      <c r="X5225"/>
      <c r="Z5225" s="8"/>
      <c r="AA5225" s="8"/>
      <c r="AF5225" s="17"/>
      <c r="AG5225" s="17"/>
      <c r="AH5225" s="8"/>
    </row>
    <row r="5226" spans="13:34" x14ac:dyDescent="0.3">
      <c r="M5226" s="12"/>
      <c r="N5226"/>
      <c r="P5226" s="9"/>
      <c r="Q5226" s="9"/>
      <c r="U5226" s="8"/>
      <c r="V5226" s="10"/>
      <c r="W5226"/>
      <c r="X5226"/>
      <c r="Z5226" s="8"/>
      <c r="AA5226" s="8"/>
      <c r="AF5226" s="17"/>
      <c r="AG5226" s="17"/>
      <c r="AH5226" s="8"/>
    </row>
    <row r="5227" spans="13:34" x14ac:dyDescent="0.3">
      <c r="M5227" s="12"/>
      <c r="N5227"/>
      <c r="P5227" s="9"/>
      <c r="Q5227" s="9"/>
      <c r="U5227" s="8"/>
      <c r="V5227" s="10"/>
      <c r="W5227"/>
      <c r="X5227"/>
      <c r="Z5227" s="8"/>
      <c r="AA5227" s="8"/>
      <c r="AF5227" s="17"/>
      <c r="AG5227" s="17"/>
      <c r="AH5227" s="8"/>
    </row>
    <row r="5228" spans="13:34" x14ac:dyDescent="0.3">
      <c r="M5228" s="12"/>
      <c r="N5228"/>
      <c r="P5228" s="9"/>
      <c r="Q5228" s="9"/>
      <c r="U5228" s="8"/>
      <c r="V5228" s="10"/>
      <c r="W5228"/>
      <c r="X5228"/>
      <c r="Z5228" s="8"/>
      <c r="AA5228" s="8"/>
      <c r="AF5228" s="17"/>
      <c r="AG5228" s="17"/>
      <c r="AH5228" s="8"/>
    </row>
    <row r="5229" spans="13:34" x14ac:dyDescent="0.3">
      <c r="M5229" s="12"/>
      <c r="N5229"/>
      <c r="P5229" s="9"/>
      <c r="Q5229" s="9"/>
      <c r="U5229" s="8"/>
      <c r="V5229" s="10"/>
      <c r="W5229"/>
      <c r="X5229"/>
      <c r="Z5229" s="8"/>
      <c r="AA5229" s="8"/>
      <c r="AF5229" s="17"/>
      <c r="AG5229" s="17"/>
      <c r="AH5229" s="8"/>
    </row>
    <row r="5230" spans="13:34" x14ac:dyDescent="0.3">
      <c r="M5230" s="12"/>
      <c r="N5230"/>
      <c r="P5230" s="9"/>
      <c r="Q5230" s="9"/>
      <c r="U5230" s="8"/>
      <c r="V5230" s="10"/>
      <c r="W5230"/>
      <c r="X5230"/>
      <c r="Z5230" s="8"/>
      <c r="AA5230" s="8"/>
      <c r="AF5230" s="17"/>
      <c r="AG5230" s="17"/>
      <c r="AH5230" s="8"/>
    </row>
    <row r="5231" spans="13:34" x14ac:dyDescent="0.3">
      <c r="M5231" s="12"/>
      <c r="N5231"/>
      <c r="P5231" s="9"/>
      <c r="Q5231" s="9"/>
      <c r="U5231" s="8"/>
      <c r="V5231" s="10"/>
      <c r="W5231"/>
      <c r="X5231"/>
      <c r="Z5231" s="8"/>
      <c r="AA5231" s="8"/>
      <c r="AF5231" s="17"/>
      <c r="AG5231" s="17"/>
      <c r="AH5231" s="8"/>
    </row>
    <row r="5232" spans="13:34" x14ac:dyDescent="0.3">
      <c r="M5232" s="12"/>
      <c r="N5232"/>
      <c r="P5232" s="9"/>
      <c r="Q5232" s="9"/>
      <c r="U5232" s="8"/>
      <c r="V5232" s="10"/>
      <c r="W5232"/>
      <c r="X5232"/>
      <c r="Z5232" s="8"/>
      <c r="AA5232" s="8"/>
      <c r="AF5232" s="17"/>
      <c r="AG5232" s="17"/>
      <c r="AH5232" s="8"/>
    </row>
    <row r="5233" spans="13:34" x14ac:dyDescent="0.3">
      <c r="M5233" s="12"/>
      <c r="N5233"/>
      <c r="P5233" s="9"/>
      <c r="Q5233" s="9"/>
      <c r="U5233" s="8"/>
      <c r="V5233" s="10"/>
      <c r="W5233"/>
      <c r="X5233"/>
      <c r="Z5233" s="8"/>
      <c r="AA5233" s="8"/>
      <c r="AF5233" s="17"/>
      <c r="AG5233" s="17"/>
      <c r="AH5233" s="8"/>
    </row>
    <row r="5234" spans="13:34" x14ac:dyDescent="0.3">
      <c r="M5234" s="12"/>
      <c r="N5234"/>
      <c r="P5234" s="9"/>
      <c r="Q5234" s="9"/>
      <c r="U5234" s="8"/>
      <c r="V5234" s="10"/>
      <c r="W5234"/>
      <c r="X5234"/>
      <c r="Z5234" s="8"/>
      <c r="AA5234" s="8"/>
      <c r="AF5234" s="17"/>
      <c r="AG5234" s="17"/>
      <c r="AH5234" s="8"/>
    </row>
    <row r="5235" spans="13:34" x14ac:dyDescent="0.3">
      <c r="M5235" s="12"/>
      <c r="N5235"/>
      <c r="P5235" s="9"/>
      <c r="Q5235" s="9"/>
      <c r="U5235" s="8"/>
      <c r="V5235" s="10"/>
      <c r="W5235"/>
      <c r="X5235"/>
      <c r="Z5235" s="8"/>
      <c r="AA5235" s="8"/>
      <c r="AF5235" s="17"/>
      <c r="AG5235" s="17"/>
      <c r="AH5235" s="8"/>
    </row>
    <row r="5236" spans="13:34" x14ac:dyDescent="0.3">
      <c r="M5236" s="12"/>
      <c r="N5236"/>
      <c r="P5236" s="9"/>
      <c r="Q5236" s="9"/>
      <c r="U5236" s="8"/>
      <c r="V5236" s="10"/>
      <c r="W5236"/>
      <c r="X5236"/>
      <c r="Z5236" s="8"/>
      <c r="AA5236" s="8"/>
      <c r="AF5236" s="17"/>
      <c r="AG5236" s="17"/>
      <c r="AH5236" s="8"/>
    </row>
    <row r="5237" spans="13:34" x14ac:dyDescent="0.3">
      <c r="M5237" s="12"/>
      <c r="N5237"/>
      <c r="P5237" s="9"/>
      <c r="Q5237" s="9"/>
      <c r="U5237" s="8"/>
      <c r="V5237" s="10"/>
      <c r="W5237"/>
      <c r="X5237"/>
      <c r="Z5237" s="8"/>
      <c r="AA5237" s="8"/>
      <c r="AF5237" s="17"/>
      <c r="AG5237" s="17"/>
      <c r="AH5237" s="8"/>
    </row>
    <row r="5238" spans="13:34" x14ac:dyDescent="0.3">
      <c r="M5238" s="12"/>
      <c r="N5238"/>
      <c r="P5238" s="9"/>
      <c r="Q5238" s="9"/>
      <c r="U5238" s="8"/>
      <c r="V5238" s="10"/>
      <c r="W5238"/>
      <c r="X5238"/>
      <c r="Z5238" s="8"/>
      <c r="AA5238" s="8"/>
      <c r="AF5238" s="17"/>
      <c r="AG5238" s="17"/>
      <c r="AH5238" s="8"/>
    </row>
    <row r="5239" spans="13:34" x14ac:dyDescent="0.3">
      <c r="M5239" s="12"/>
      <c r="N5239"/>
      <c r="P5239" s="9"/>
      <c r="Q5239" s="9"/>
      <c r="U5239" s="8"/>
      <c r="V5239" s="10"/>
      <c r="W5239"/>
      <c r="X5239"/>
      <c r="Z5239" s="8"/>
      <c r="AA5239" s="8"/>
      <c r="AF5239" s="17"/>
      <c r="AG5239" s="17"/>
      <c r="AH5239" s="8"/>
    </row>
    <row r="5240" spans="13:34" x14ac:dyDescent="0.3">
      <c r="M5240" s="12"/>
      <c r="N5240"/>
      <c r="P5240" s="9"/>
      <c r="Q5240" s="9"/>
      <c r="U5240" s="8"/>
      <c r="V5240" s="10"/>
      <c r="W5240"/>
      <c r="X5240"/>
      <c r="Z5240" s="8"/>
      <c r="AA5240" s="8"/>
      <c r="AF5240" s="17"/>
      <c r="AG5240" s="17"/>
      <c r="AH5240" s="8"/>
    </row>
    <row r="5241" spans="13:34" x14ac:dyDescent="0.3">
      <c r="M5241" s="12"/>
      <c r="N5241"/>
      <c r="P5241" s="9"/>
      <c r="Q5241" s="9"/>
      <c r="U5241" s="8"/>
      <c r="V5241" s="10"/>
      <c r="W5241"/>
      <c r="X5241"/>
      <c r="Z5241" s="8"/>
      <c r="AA5241" s="8"/>
      <c r="AF5241" s="17"/>
      <c r="AG5241" s="17"/>
      <c r="AH5241" s="8"/>
    </row>
    <row r="5242" spans="13:34" x14ac:dyDescent="0.3">
      <c r="M5242" s="12"/>
      <c r="N5242"/>
      <c r="P5242" s="9"/>
      <c r="Q5242" s="9"/>
      <c r="U5242" s="8"/>
      <c r="V5242" s="10"/>
      <c r="W5242"/>
      <c r="X5242"/>
      <c r="Z5242" s="8"/>
      <c r="AA5242" s="8"/>
      <c r="AF5242" s="17"/>
      <c r="AG5242" s="17"/>
      <c r="AH5242" s="8"/>
    </row>
    <row r="5243" spans="13:34" x14ac:dyDescent="0.3">
      <c r="M5243" s="12"/>
      <c r="N5243"/>
      <c r="P5243" s="9"/>
      <c r="Q5243" s="9"/>
      <c r="U5243" s="8"/>
      <c r="V5243" s="10"/>
      <c r="W5243"/>
      <c r="X5243"/>
      <c r="Z5243" s="8"/>
      <c r="AA5243" s="8"/>
      <c r="AF5243" s="17"/>
      <c r="AG5243" s="17"/>
      <c r="AH5243" s="8"/>
    </row>
    <row r="5244" spans="13:34" x14ac:dyDescent="0.3">
      <c r="M5244" s="12"/>
      <c r="N5244"/>
      <c r="P5244" s="9"/>
      <c r="Q5244" s="9"/>
      <c r="U5244" s="8"/>
      <c r="V5244" s="10"/>
      <c r="W5244"/>
      <c r="X5244"/>
      <c r="Z5244" s="8"/>
      <c r="AA5244" s="8"/>
      <c r="AF5244" s="17"/>
      <c r="AG5244" s="17"/>
      <c r="AH5244" s="8"/>
    </row>
    <row r="5245" spans="13:34" x14ac:dyDescent="0.3">
      <c r="M5245" s="12"/>
      <c r="N5245"/>
      <c r="P5245" s="9"/>
      <c r="Q5245" s="9"/>
      <c r="U5245" s="8"/>
      <c r="V5245" s="10"/>
      <c r="W5245"/>
      <c r="X5245"/>
      <c r="Z5245" s="8"/>
      <c r="AA5245" s="8"/>
      <c r="AF5245" s="17"/>
      <c r="AG5245" s="17"/>
      <c r="AH5245" s="8"/>
    </row>
    <row r="5246" spans="13:34" x14ac:dyDescent="0.3">
      <c r="M5246" s="12"/>
      <c r="N5246"/>
      <c r="P5246" s="9"/>
      <c r="Q5246" s="9"/>
      <c r="U5246" s="8"/>
      <c r="V5246" s="10"/>
      <c r="W5246"/>
      <c r="X5246"/>
      <c r="Z5246" s="8"/>
      <c r="AA5246" s="8"/>
      <c r="AF5246" s="17"/>
      <c r="AG5246" s="17"/>
      <c r="AH5246" s="8"/>
    </row>
    <row r="5247" spans="13:34" x14ac:dyDescent="0.3">
      <c r="M5247" s="12"/>
      <c r="N5247"/>
      <c r="P5247" s="9"/>
      <c r="Q5247" s="9"/>
      <c r="U5247" s="8"/>
      <c r="V5247" s="10"/>
      <c r="W5247"/>
      <c r="X5247"/>
      <c r="Z5247" s="8"/>
      <c r="AA5247" s="8"/>
      <c r="AF5247" s="17"/>
      <c r="AG5247" s="17"/>
      <c r="AH5247" s="8"/>
    </row>
    <row r="5248" spans="13:34" x14ac:dyDescent="0.3">
      <c r="M5248" s="12"/>
      <c r="N5248"/>
      <c r="P5248" s="9"/>
      <c r="Q5248" s="9"/>
      <c r="U5248" s="8"/>
      <c r="V5248" s="10"/>
      <c r="W5248"/>
      <c r="X5248"/>
      <c r="Z5248" s="8"/>
      <c r="AA5248" s="8"/>
      <c r="AF5248" s="17"/>
      <c r="AG5248" s="17"/>
      <c r="AH5248" s="8"/>
    </row>
    <row r="5249" spans="13:34" x14ac:dyDescent="0.3">
      <c r="M5249" s="12"/>
      <c r="N5249"/>
      <c r="P5249" s="9"/>
      <c r="Q5249" s="9"/>
      <c r="U5249" s="8"/>
      <c r="V5249" s="10"/>
      <c r="W5249"/>
      <c r="X5249"/>
      <c r="Z5249" s="8"/>
      <c r="AA5249" s="8"/>
      <c r="AF5249" s="17"/>
      <c r="AG5249" s="17"/>
      <c r="AH5249" s="8"/>
    </row>
    <row r="5250" spans="13:34" x14ac:dyDescent="0.3">
      <c r="M5250" s="12"/>
      <c r="N5250"/>
      <c r="P5250" s="9"/>
      <c r="Q5250" s="9"/>
      <c r="U5250" s="8"/>
      <c r="V5250" s="10"/>
      <c r="W5250"/>
      <c r="X5250"/>
      <c r="Z5250" s="8"/>
      <c r="AA5250" s="8"/>
      <c r="AF5250" s="17"/>
      <c r="AG5250" s="17"/>
      <c r="AH5250" s="8"/>
    </row>
    <row r="5251" spans="13:34" x14ac:dyDescent="0.3">
      <c r="M5251" s="12"/>
      <c r="N5251"/>
      <c r="P5251" s="9"/>
      <c r="Q5251" s="9"/>
      <c r="U5251" s="8"/>
      <c r="V5251" s="10"/>
      <c r="W5251"/>
      <c r="X5251"/>
      <c r="Z5251" s="8"/>
      <c r="AA5251" s="8"/>
      <c r="AF5251" s="17"/>
      <c r="AG5251" s="17"/>
      <c r="AH5251" s="8"/>
    </row>
    <row r="5252" spans="13:34" x14ac:dyDescent="0.3">
      <c r="M5252" s="12"/>
      <c r="N5252"/>
      <c r="P5252" s="9"/>
      <c r="Q5252" s="9"/>
      <c r="U5252" s="8"/>
      <c r="V5252" s="10"/>
      <c r="W5252"/>
      <c r="X5252"/>
      <c r="Z5252" s="8"/>
      <c r="AA5252" s="8"/>
      <c r="AF5252" s="17"/>
      <c r="AG5252" s="17"/>
      <c r="AH5252" s="8"/>
    </row>
    <row r="5253" spans="13:34" x14ac:dyDescent="0.3">
      <c r="M5253" s="12"/>
      <c r="N5253"/>
      <c r="P5253" s="9"/>
      <c r="Q5253" s="9"/>
      <c r="U5253" s="8"/>
      <c r="V5253" s="10"/>
      <c r="W5253"/>
      <c r="X5253"/>
      <c r="Z5253" s="8"/>
      <c r="AA5253" s="8"/>
      <c r="AF5253" s="17"/>
      <c r="AG5253" s="17"/>
      <c r="AH5253" s="8"/>
    </row>
    <row r="5254" spans="13:34" x14ac:dyDescent="0.3">
      <c r="M5254" s="12"/>
      <c r="N5254"/>
      <c r="P5254" s="9"/>
      <c r="Q5254" s="9"/>
      <c r="U5254" s="8"/>
      <c r="V5254" s="10"/>
      <c r="W5254"/>
      <c r="X5254"/>
      <c r="Z5254" s="8"/>
      <c r="AA5254" s="8"/>
      <c r="AF5254" s="17"/>
      <c r="AG5254" s="17"/>
      <c r="AH5254" s="8"/>
    </row>
    <row r="5255" spans="13:34" x14ac:dyDescent="0.3">
      <c r="M5255" s="12"/>
      <c r="N5255"/>
      <c r="P5255" s="9"/>
      <c r="Q5255" s="9"/>
      <c r="U5255" s="8"/>
      <c r="V5255" s="10"/>
      <c r="W5255"/>
      <c r="X5255"/>
      <c r="Z5255" s="8"/>
      <c r="AA5255" s="8"/>
      <c r="AF5255" s="17"/>
      <c r="AG5255" s="17"/>
      <c r="AH5255" s="8"/>
    </row>
    <row r="5256" spans="13:34" x14ac:dyDescent="0.3">
      <c r="M5256" s="12"/>
      <c r="N5256"/>
      <c r="P5256" s="9"/>
      <c r="Q5256" s="9"/>
      <c r="U5256" s="8"/>
      <c r="V5256" s="10"/>
      <c r="W5256"/>
      <c r="X5256"/>
      <c r="Z5256" s="8"/>
      <c r="AA5256" s="8"/>
      <c r="AF5256" s="17"/>
      <c r="AG5256" s="17"/>
      <c r="AH5256" s="8"/>
    </row>
    <row r="5257" spans="13:34" x14ac:dyDescent="0.3">
      <c r="M5257" s="12"/>
      <c r="N5257"/>
      <c r="P5257" s="9"/>
      <c r="Q5257" s="9"/>
      <c r="U5257" s="8"/>
      <c r="V5257" s="10"/>
      <c r="W5257"/>
      <c r="X5257"/>
      <c r="Z5257" s="8"/>
      <c r="AA5257" s="8"/>
      <c r="AF5257" s="17"/>
      <c r="AG5257" s="17"/>
      <c r="AH5257" s="8"/>
    </row>
    <row r="5258" spans="13:34" x14ac:dyDescent="0.3">
      <c r="M5258" s="12"/>
      <c r="N5258"/>
      <c r="P5258" s="9"/>
      <c r="Q5258" s="9"/>
      <c r="U5258" s="8"/>
      <c r="V5258" s="10"/>
      <c r="W5258"/>
      <c r="X5258"/>
      <c r="Z5258" s="8"/>
      <c r="AA5258" s="8"/>
      <c r="AF5258" s="17"/>
      <c r="AG5258" s="17"/>
      <c r="AH5258" s="8"/>
    </row>
    <row r="5259" spans="13:34" x14ac:dyDescent="0.3">
      <c r="M5259" s="12"/>
      <c r="N5259"/>
      <c r="P5259" s="9"/>
      <c r="Q5259" s="9"/>
      <c r="U5259" s="8"/>
      <c r="V5259" s="10"/>
      <c r="W5259"/>
      <c r="X5259"/>
      <c r="Z5259" s="8"/>
      <c r="AA5259" s="8"/>
      <c r="AF5259" s="17"/>
      <c r="AG5259" s="17"/>
      <c r="AH5259" s="8"/>
    </row>
    <row r="5260" spans="13:34" x14ac:dyDescent="0.3">
      <c r="M5260" s="12"/>
      <c r="N5260"/>
      <c r="P5260" s="9"/>
      <c r="Q5260" s="9"/>
      <c r="U5260" s="8"/>
      <c r="V5260" s="10"/>
      <c r="W5260"/>
      <c r="X5260"/>
      <c r="Z5260" s="8"/>
      <c r="AA5260" s="8"/>
      <c r="AF5260" s="17"/>
      <c r="AG5260" s="17"/>
      <c r="AH5260" s="8"/>
    </row>
    <row r="5261" spans="13:34" x14ac:dyDescent="0.3">
      <c r="M5261" s="12"/>
      <c r="N5261"/>
      <c r="P5261" s="9"/>
      <c r="Q5261" s="9"/>
      <c r="U5261" s="8"/>
      <c r="V5261" s="10"/>
      <c r="W5261"/>
      <c r="X5261"/>
      <c r="Z5261" s="8"/>
      <c r="AA5261" s="8"/>
      <c r="AF5261" s="17"/>
      <c r="AG5261" s="17"/>
      <c r="AH5261" s="8"/>
    </row>
    <row r="5262" spans="13:34" x14ac:dyDescent="0.3">
      <c r="M5262" s="12"/>
      <c r="N5262"/>
      <c r="P5262" s="9"/>
      <c r="Q5262" s="9"/>
      <c r="U5262" s="8"/>
      <c r="V5262" s="10"/>
      <c r="W5262"/>
      <c r="X5262"/>
      <c r="Z5262" s="8"/>
      <c r="AA5262" s="8"/>
      <c r="AF5262" s="17"/>
      <c r="AG5262" s="17"/>
      <c r="AH5262" s="8"/>
    </row>
    <row r="5263" spans="13:34" x14ac:dyDescent="0.3">
      <c r="M5263" s="12"/>
      <c r="N5263"/>
      <c r="P5263" s="9"/>
      <c r="Q5263" s="9"/>
      <c r="U5263" s="8"/>
      <c r="V5263" s="10"/>
      <c r="W5263"/>
      <c r="X5263"/>
      <c r="Z5263" s="8"/>
      <c r="AA5263" s="8"/>
      <c r="AF5263" s="17"/>
      <c r="AG5263" s="17"/>
      <c r="AH5263" s="8"/>
    </row>
    <row r="5264" spans="13:34" x14ac:dyDescent="0.3">
      <c r="M5264" s="12"/>
      <c r="N5264"/>
      <c r="P5264" s="9"/>
      <c r="Q5264" s="9"/>
      <c r="U5264" s="8"/>
      <c r="V5264" s="10"/>
      <c r="W5264"/>
      <c r="X5264"/>
      <c r="Z5264" s="8"/>
      <c r="AA5264" s="8"/>
      <c r="AF5264" s="17"/>
      <c r="AG5264" s="17"/>
      <c r="AH5264" s="8"/>
    </row>
    <row r="5265" spans="13:34" x14ac:dyDescent="0.3">
      <c r="M5265" s="12"/>
      <c r="N5265"/>
      <c r="P5265" s="9"/>
      <c r="Q5265" s="9"/>
      <c r="U5265" s="8"/>
      <c r="V5265" s="10"/>
      <c r="W5265"/>
      <c r="X5265"/>
      <c r="Z5265" s="8"/>
      <c r="AA5265" s="8"/>
      <c r="AF5265" s="17"/>
      <c r="AG5265" s="17"/>
      <c r="AH5265" s="8"/>
    </row>
    <row r="5266" spans="13:34" x14ac:dyDescent="0.3">
      <c r="M5266" s="12"/>
      <c r="N5266"/>
      <c r="P5266" s="9"/>
      <c r="Q5266" s="9"/>
      <c r="U5266" s="8"/>
      <c r="V5266" s="10"/>
      <c r="W5266"/>
      <c r="X5266"/>
      <c r="Z5266" s="8"/>
      <c r="AA5266" s="8"/>
      <c r="AF5266" s="17"/>
      <c r="AG5266" s="17"/>
      <c r="AH5266" s="8"/>
    </row>
    <row r="5267" spans="13:34" x14ac:dyDescent="0.3">
      <c r="M5267" s="12"/>
      <c r="N5267"/>
      <c r="P5267" s="9"/>
      <c r="Q5267" s="9"/>
      <c r="U5267" s="8"/>
      <c r="V5267" s="10"/>
      <c r="W5267"/>
      <c r="X5267"/>
      <c r="Z5267" s="8"/>
      <c r="AA5267" s="8"/>
      <c r="AF5267" s="17"/>
      <c r="AG5267" s="17"/>
      <c r="AH5267" s="8"/>
    </row>
    <row r="5268" spans="13:34" x14ac:dyDescent="0.3">
      <c r="M5268" s="12"/>
      <c r="N5268"/>
      <c r="P5268" s="9"/>
      <c r="Q5268" s="9"/>
      <c r="U5268" s="8"/>
      <c r="V5268" s="10"/>
      <c r="W5268"/>
      <c r="X5268"/>
      <c r="Z5268" s="8"/>
      <c r="AA5268" s="8"/>
      <c r="AF5268" s="17"/>
      <c r="AG5268" s="17"/>
      <c r="AH5268" s="8"/>
    </row>
    <row r="5269" spans="13:34" x14ac:dyDescent="0.3">
      <c r="M5269" s="12"/>
      <c r="N5269"/>
      <c r="P5269" s="9"/>
      <c r="Q5269" s="9"/>
      <c r="U5269" s="8"/>
      <c r="V5269" s="10"/>
      <c r="W5269"/>
      <c r="X5269"/>
      <c r="Z5269" s="8"/>
      <c r="AA5269" s="8"/>
      <c r="AF5269" s="17"/>
      <c r="AG5269" s="17"/>
      <c r="AH5269" s="8"/>
    </row>
    <row r="5270" spans="13:34" x14ac:dyDescent="0.3">
      <c r="M5270" s="12"/>
      <c r="N5270"/>
      <c r="P5270" s="9"/>
      <c r="Q5270" s="9"/>
      <c r="U5270" s="8"/>
      <c r="V5270" s="10"/>
      <c r="W5270"/>
      <c r="X5270"/>
      <c r="Z5270" s="8"/>
      <c r="AA5270" s="8"/>
      <c r="AF5270" s="17"/>
      <c r="AG5270" s="17"/>
      <c r="AH5270" s="8"/>
    </row>
    <row r="5271" spans="13:34" x14ac:dyDescent="0.3">
      <c r="M5271" s="12"/>
      <c r="N5271"/>
      <c r="P5271" s="9"/>
      <c r="Q5271" s="9"/>
      <c r="U5271" s="8"/>
      <c r="V5271" s="10"/>
      <c r="W5271"/>
      <c r="X5271"/>
      <c r="Z5271" s="8"/>
      <c r="AA5271" s="8"/>
      <c r="AF5271" s="17"/>
      <c r="AG5271" s="17"/>
      <c r="AH5271" s="8"/>
    </row>
    <row r="5272" spans="13:34" x14ac:dyDescent="0.3">
      <c r="M5272" s="12"/>
      <c r="N5272"/>
      <c r="P5272" s="9"/>
      <c r="Q5272" s="9"/>
      <c r="U5272" s="8"/>
      <c r="V5272" s="10"/>
      <c r="W5272"/>
      <c r="X5272"/>
      <c r="Z5272" s="8"/>
      <c r="AA5272" s="8"/>
      <c r="AF5272" s="17"/>
      <c r="AG5272" s="17"/>
      <c r="AH5272" s="8"/>
    </row>
    <row r="5273" spans="13:34" x14ac:dyDescent="0.3">
      <c r="M5273" s="12"/>
      <c r="N5273"/>
      <c r="P5273" s="9"/>
      <c r="Q5273" s="9"/>
      <c r="U5273" s="8"/>
      <c r="V5273" s="10"/>
      <c r="W5273"/>
      <c r="X5273"/>
      <c r="Z5273" s="8"/>
      <c r="AA5273" s="8"/>
      <c r="AF5273" s="17"/>
      <c r="AG5273" s="17"/>
      <c r="AH5273" s="8"/>
    </row>
    <row r="5274" spans="13:34" x14ac:dyDescent="0.3">
      <c r="M5274" s="12"/>
      <c r="N5274"/>
      <c r="P5274" s="9"/>
      <c r="Q5274" s="9"/>
      <c r="U5274" s="8"/>
      <c r="V5274" s="10"/>
      <c r="W5274"/>
      <c r="X5274"/>
      <c r="Z5274" s="8"/>
      <c r="AA5274" s="8"/>
      <c r="AF5274" s="17"/>
      <c r="AG5274" s="17"/>
      <c r="AH5274" s="8"/>
    </row>
    <row r="5275" spans="13:34" x14ac:dyDescent="0.3">
      <c r="M5275" s="12"/>
      <c r="N5275"/>
      <c r="P5275" s="9"/>
      <c r="Q5275" s="9"/>
      <c r="U5275" s="8"/>
      <c r="V5275" s="10"/>
      <c r="W5275"/>
      <c r="X5275"/>
      <c r="Z5275" s="8"/>
      <c r="AA5275" s="8"/>
      <c r="AF5275" s="17"/>
      <c r="AG5275" s="17"/>
      <c r="AH5275" s="8"/>
    </row>
    <row r="5276" spans="13:34" x14ac:dyDescent="0.3">
      <c r="M5276" s="12"/>
      <c r="N5276"/>
      <c r="P5276" s="9"/>
      <c r="Q5276" s="9"/>
      <c r="U5276" s="8"/>
      <c r="V5276" s="10"/>
      <c r="W5276"/>
      <c r="X5276"/>
      <c r="Z5276" s="8"/>
      <c r="AA5276" s="8"/>
      <c r="AF5276" s="17"/>
      <c r="AG5276" s="17"/>
      <c r="AH5276" s="8"/>
    </row>
    <row r="5277" spans="13:34" x14ac:dyDescent="0.3">
      <c r="M5277" s="12"/>
      <c r="N5277"/>
      <c r="P5277" s="9"/>
      <c r="Q5277" s="9"/>
      <c r="U5277" s="8"/>
      <c r="V5277" s="10"/>
      <c r="W5277"/>
      <c r="X5277"/>
      <c r="Z5277" s="8"/>
      <c r="AA5277" s="8"/>
      <c r="AF5277" s="17"/>
      <c r="AG5277" s="17"/>
      <c r="AH5277" s="8"/>
    </row>
    <row r="5278" spans="13:34" x14ac:dyDescent="0.3">
      <c r="M5278" s="12"/>
      <c r="N5278"/>
      <c r="P5278" s="9"/>
      <c r="Q5278" s="9"/>
      <c r="U5278" s="8"/>
      <c r="V5278" s="10"/>
      <c r="W5278"/>
      <c r="X5278"/>
      <c r="Z5278" s="8"/>
      <c r="AA5278" s="8"/>
      <c r="AF5278" s="17"/>
      <c r="AG5278" s="17"/>
      <c r="AH5278" s="8"/>
    </row>
    <row r="5279" spans="13:34" x14ac:dyDescent="0.3">
      <c r="M5279" s="12"/>
      <c r="N5279"/>
      <c r="P5279" s="9"/>
      <c r="Q5279" s="9"/>
      <c r="U5279" s="8"/>
      <c r="V5279" s="10"/>
      <c r="W5279"/>
      <c r="X5279"/>
      <c r="Z5279" s="8"/>
      <c r="AA5279" s="8"/>
      <c r="AF5279" s="17"/>
      <c r="AG5279" s="17"/>
      <c r="AH5279" s="8"/>
    </row>
    <row r="5280" spans="13:34" x14ac:dyDescent="0.3">
      <c r="M5280" s="12"/>
      <c r="N5280"/>
      <c r="P5280" s="9"/>
      <c r="Q5280" s="9"/>
      <c r="U5280" s="8"/>
      <c r="V5280" s="10"/>
      <c r="W5280"/>
      <c r="X5280"/>
      <c r="Z5280" s="8"/>
      <c r="AA5280" s="8"/>
      <c r="AF5280" s="17"/>
      <c r="AG5280" s="17"/>
      <c r="AH5280" s="8"/>
    </row>
    <row r="5281" spans="13:34" x14ac:dyDescent="0.3">
      <c r="M5281" s="12"/>
      <c r="N5281"/>
      <c r="P5281" s="9"/>
      <c r="Q5281" s="9"/>
      <c r="U5281" s="8"/>
      <c r="V5281" s="10"/>
      <c r="W5281"/>
      <c r="X5281"/>
      <c r="Z5281" s="8"/>
      <c r="AA5281" s="8"/>
      <c r="AF5281" s="17"/>
      <c r="AG5281" s="17"/>
      <c r="AH5281" s="8"/>
    </row>
    <row r="5282" spans="13:34" x14ac:dyDescent="0.3">
      <c r="M5282" s="12"/>
      <c r="N5282"/>
      <c r="P5282" s="9"/>
      <c r="Q5282" s="9"/>
      <c r="U5282" s="8"/>
      <c r="V5282" s="10"/>
      <c r="W5282"/>
      <c r="X5282"/>
      <c r="Z5282" s="8"/>
      <c r="AA5282" s="8"/>
      <c r="AF5282" s="17"/>
      <c r="AG5282" s="17"/>
      <c r="AH5282" s="8"/>
    </row>
    <row r="5283" spans="13:34" x14ac:dyDescent="0.3">
      <c r="M5283" s="12"/>
      <c r="N5283"/>
      <c r="P5283" s="9"/>
      <c r="Q5283" s="9"/>
      <c r="U5283" s="8"/>
      <c r="V5283" s="10"/>
      <c r="W5283"/>
      <c r="X5283"/>
      <c r="Z5283" s="8"/>
      <c r="AA5283" s="8"/>
      <c r="AF5283" s="17"/>
      <c r="AG5283" s="17"/>
      <c r="AH5283" s="8"/>
    </row>
    <row r="5284" spans="13:34" x14ac:dyDescent="0.3">
      <c r="M5284" s="12"/>
      <c r="N5284"/>
      <c r="P5284" s="9"/>
      <c r="Q5284" s="9"/>
      <c r="U5284" s="8"/>
      <c r="V5284" s="10"/>
      <c r="W5284"/>
      <c r="X5284"/>
      <c r="Z5284" s="8"/>
      <c r="AA5284" s="8"/>
      <c r="AF5284" s="17"/>
      <c r="AG5284" s="17"/>
      <c r="AH5284" s="8"/>
    </row>
    <row r="5285" spans="13:34" x14ac:dyDescent="0.3">
      <c r="M5285" s="12"/>
      <c r="N5285"/>
      <c r="P5285" s="9"/>
      <c r="Q5285" s="9"/>
      <c r="U5285" s="8"/>
      <c r="V5285" s="10"/>
      <c r="W5285"/>
      <c r="X5285"/>
      <c r="Z5285" s="8"/>
      <c r="AA5285" s="8"/>
      <c r="AF5285" s="17"/>
      <c r="AG5285" s="17"/>
      <c r="AH5285" s="8"/>
    </row>
    <row r="5286" spans="13:34" x14ac:dyDescent="0.3">
      <c r="M5286" s="12"/>
      <c r="N5286"/>
      <c r="P5286" s="9"/>
      <c r="Q5286" s="9"/>
      <c r="U5286" s="8"/>
      <c r="V5286" s="10"/>
      <c r="W5286"/>
      <c r="X5286"/>
      <c r="Z5286" s="8"/>
      <c r="AA5286" s="8"/>
      <c r="AF5286" s="17"/>
      <c r="AG5286" s="17"/>
      <c r="AH5286" s="8"/>
    </row>
    <row r="5287" spans="13:34" x14ac:dyDescent="0.3">
      <c r="M5287" s="12"/>
      <c r="N5287"/>
      <c r="P5287" s="9"/>
      <c r="Q5287" s="9"/>
      <c r="U5287" s="8"/>
      <c r="V5287" s="10"/>
      <c r="W5287"/>
      <c r="X5287"/>
      <c r="Z5287" s="8"/>
      <c r="AA5287" s="8"/>
      <c r="AF5287" s="17"/>
      <c r="AG5287" s="17"/>
      <c r="AH5287" s="8"/>
    </row>
    <row r="5288" spans="13:34" x14ac:dyDescent="0.3">
      <c r="M5288" s="12"/>
      <c r="N5288"/>
      <c r="P5288" s="9"/>
      <c r="Q5288" s="9"/>
      <c r="U5288" s="8"/>
      <c r="V5288" s="10"/>
      <c r="W5288"/>
      <c r="X5288"/>
      <c r="Z5288" s="8"/>
      <c r="AA5288" s="8"/>
      <c r="AF5288" s="17"/>
      <c r="AG5288" s="17"/>
      <c r="AH5288" s="8"/>
    </row>
    <row r="5289" spans="13:34" x14ac:dyDescent="0.3">
      <c r="M5289" s="12"/>
      <c r="N5289"/>
      <c r="P5289" s="9"/>
      <c r="Q5289" s="9"/>
      <c r="U5289" s="8"/>
      <c r="V5289" s="10"/>
      <c r="W5289"/>
      <c r="X5289"/>
      <c r="Z5289" s="8"/>
      <c r="AA5289" s="8"/>
      <c r="AF5289" s="17"/>
      <c r="AG5289" s="17"/>
      <c r="AH5289" s="8"/>
    </row>
    <row r="5290" spans="13:34" x14ac:dyDescent="0.3">
      <c r="M5290" s="12"/>
      <c r="N5290"/>
      <c r="P5290" s="9"/>
      <c r="Q5290" s="9"/>
      <c r="U5290" s="8"/>
      <c r="V5290" s="10"/>
      <c r="W5290"/>
      <c r="X5290"/>
      <c r="Z5290" s="8"/>
      <c r="AA5290" s="8"/>
      <c r="AF5290" s="17"/>
      <c r="AG5290" s="17"/>
      <c r="AH5290" s="8"/>
    </row>
    <row r="5291" spans="13:34" x14ac:dyDescent="0.3">
      <c r="M5291" s="12"/>
      <c r="N5291"/>
      <c r="P5291" s="9"/>
      <c r="Q5291" s="9"/>
      <c r="U5291" s="8"/>
      <c r="V5291" s="10"/>
      <c r="W5291"/>
      <c r="X5291"/>
      <c r="Z5291" s="8"/>
      <c r="AA5291" s="8"/>
      <c r="AF5291" s="17"/>
      <c r="AG5291" s="17"/>
      <c r="AH5291" s="8"/>
    </row>
    <row r="5292" spans="13:34" x14ac:dyDescent="0.3">
      <c r="M5292" s="12"/>
      <c r="N5292"/>
      <c r="P5292" s="9"/>
      <c r="Q5292" s="9"/>
      <c r="U5292" s="8"/>
      <c r="V5292" s="10"/>
      <c r="W5292"/>
      <c r="X5292"/>
      <c r="Z5292" s="8"/>
      <c r="AA5292" s="8"/>
      <c r="AF5292" s="17"/>
      <c r="AG5292" s="17"/>
      <c r="AH5292" s="8"/>
    </row>
    <row r="5293" spans="13:34" x14ac:dyDescent="0.3">
      <c r="M5293" s="12"/>
      <c r="N5293"/>
      <c r="P5293" s="9"/>
      <c r="Q5293" s="9"/>
      <c r="U5293" s="8"/>
      <c r="V5293" s="10"/>
      <c r="W5293"/>
      <c r="X5293"/>
      <c r="Z5293" s="8"/>
      <c r="AA5293" s="8"/>
      <c r="AF5293" s="17"/>
      <c r="AG5293" s="17"/>
      <c r="AH5293" s="8"/>
    </row>
    <row r="5294" spans="13:34" x14ac:dyDescent="0.3">
      <c r="M5294" s="12"/>
      <c r="N5294"/>
      <c r="P5294" s="9"/>
      <c r="Q5294" s="9"/>
      <c r="U5294" s="8"/>
      <c r="V5294" s="10"/>
      <c r="W5294"/>
      <c r="X5294"/>
      <c r="Z5294" s="8"/>
      <c r="AA5294" s="8"/>
      <c r="AF5294" s="17"/>
      <c r="AG5294" s="17"/>
      <c r="AH5294" s="8"/>
    </row>
    <row r="5295" spans="13:34" x14ac:dyDescent="0.3">
      <c r="M5295" s="12"/>
      <c r="N5295"/>
      <c r="P5295" s="9"/>
      <c r="Q5295" s="9"/>
      <c r="U5295" s="8"/>
      <c r="V5295" s="10"/>
      <c r="W5295"/>
      <c r="X5295"/>
      <c r="Z5295" s="8"/>
      <c r="AA5295" s="8"/>
      <c r="AF5295" s="17"/>
      <c r="AG5295" s="17"/>
      <c r="AH5295" s="8"/>
    </row>
    <row r="5296" spans="13:34" x14ac:dyDescent="0.3">
      <c r="M5296" s="12"/>
      <c r="N5296"/>
      <c r="P5296" s="9"/>
      <c r="Q5296" s="9"/>
      <c r="U5296" s="8"/>
      <c r="V5296" s="10"/>
      <c r="W5296"/>
      <c r="X5296"/>
      <c r="Z5296" s="8"/>
      <c r="AA5296" s="8"/>
      <c r="AF5296" s="17"/>
      <c r="AG5296" s="17"/>
      <c r="AH5296" s="8"/>
    </row>
    <row r="5297" spans="13:34" x14ac:dyDescent="0.3">
      <c r="M5297" s="12"/>
      <c r="N5297"/>
      <c r="P5297" s="9"/>
      <c r="Q5297" s="9"/>
      <c r="U5297" s="8"/>
      <c r="V5297" s="10"/>
      <c r="W5297"/>
      <c r="X5297"/>
      <c r="Z5297" s="8"/>
      <c r="AA5297" s="8"/>
      <c r="AF5297" s="17"/>
      <c r="AG5297" s="17"/>
      <c r="AH5297" s="8"/>
    </row>
    <row r="5298" spans="13:34" x14ac:dyDescent="0.3">
      <c r="M5298" s="12"/>
      <c r="N5298"/>
      <c r="P5298" s="9"/>
      <c r="Q5298" s="9"/>
      <c r="U5298" s="8"/>
      <c r="V5298" s="10"/>
      <c r="W5298"/>
      <c r="X5298"/>
      <c r="Z5298" s="8"/>
      <c r="AA5298" s="8"/>
      <c r="AF5298" s="17"/>
      <c r="AG5298" s="17"/>
      <c r="AH5298" s="8"/>
    </row>
    <row r="5299" spans="13:34" x14ac:dyDescent="0.3">
      <c r="M5299" s="12"/>
      <c r="N5299"/>
      <c r="P5299" s="9"/>
      <c r="Q5299" s="9"/>
      <c r="U5299" s="8"/>
      <c r="V5299" s="10"/>
      <c r="W5299"/>
      <c r="X5299"/>
      <c r="Z5299" s="8"/>
      <c r="AA5299" s="8"/>
      <c r="AF5299" s="17"/>
      <c r="AG5299" s="17"/>
      <c r="AH5299" s="8"/>
    </row>
    <row r="5300" spans="13:34" x14ac:dyDescent="0.3">
      <c r="M5300" s="12"/>
      <c r="N5300"/>
      <c r="P5300" s="9"/>
      <c r="Q5300" s="9"/>
      <c r="U5300" s="8"/>
      <c r="V5300" s="10"/>
      <c r="W5300"/>
      <c r="X5300"/>
      <c r="Z5300" s="8"/>
      <c r="AA5300" s="8"/>
      <c r="AF5300" s="17"/>
      <c r="AG5300" s="17"/>
      <c r="AH5300" s="8"/>
    </row>
    <row r="5301" spans="13:34" x14ac:dyDescent="0.3">
      <c r="M5301" s="12"/>
      <c r="N5301"/>
      <c r="P5301" s="9"/>
      <c r="Q5301" s="9"/>
      <c r="U5301" s="8"/>
      <c r="V5301" s="10"/>
      <c r="W5301"/>
      <c r="X5301"/>
      <c r="Z5301" s="8"/>
      <c r="AA5301" s="8"/>
      <c r="AF5301" s="17"/>
      <c r="AG5301" s="17"/>
      <c r="AH5301" s="8"/>
    </row>
    <row r="5302" spans="13:34" x14ac:dyDescent="0.3">
      <c r="M5302" s="12"/>
      <c r="N5302"/>
      <c r="P5302" s="9"/>
      <c r="Q5302" s="9"/>
      <c r="U5302" s="8"/>
      <c r="V5302" s="10"/>
      <c r="W5302"/>
      <c r="X5302"/>
      <c r="Z5302" s="8"/>
      <c r="AA5302" s="8"/>
      <c r="AF5302" s="17"/>
      <c r="AG5302" s="17"/>
      <c r="AH5302" s="8"/>
    </row>
    <row r="5303" spans="13:34" x14ac:dyDescent="0.3">
      <c r="M5303" s="12"/>
      <c r="N5303"/>
      <c r="P5303" s="9"/>
      <c r="Q5303" s="9"/>
      <c r="U5303" s="8"/>
      <c r="V5303" s="10"/>
      <c r="W5303"/>
      <c r="X5303"/>
      <c r="Z5303" s="8"/>
      <c r="AA5303" s="8"/>
      <c r="AF5303" s="17"/>
      <c r="AG5303" s="17"/>
      <c r="AH5303" s="8"/>
    </row>
    <row r="5304" spans="13:34" x14ac:dyDescent="0.3">
      <c r="M5304" s="12"/>
      <c r="N5304"/>
      <c r="P5304" s="9"/>
      <c r="Q5304" s="9"/>
      <c r="U5304" s="8"/>
      <c r="V5304" s="10"/>
      <c r="W5304"/>
      <c r="X5304"/>
      <c r="Z5304" s="8"/>
      <c r="AA5304" s="8"/>
      <c r="AF5304" s="17"/>
      <c r="AG5304" s="17"/>
      <c r="AH5304" s="8"/>
    </row>
    <row r="5305" spans="13:34" x14ac:dyDescent="0.3">
      <c r="M5305" s="12"/>
      <c r="N5305"/>
      <c r="P5305" s="9"/>
      <c r="Q5305" s="9"/>
      <c r="U5305" s="8"/>
      <c r="V5305" s="10"/>
      <c r="W5305"/>
      <c r="X5305"/>
      <c r="Z5305" s="8"/>
      <c r="AA5305" s="8"/>
      <c r="AF5305" s="17"/>
      <c r="AG5305" s="17"/>
      <c r="AH5305" s="8"/>
    </row>
    <row r="5306" spans="13:34" x14ac:dyDescent="0.3">
      <c r="M5306" s="12"/>
      <c r="N5306"/>
      <c r="P5306" s="9"/>
      <c r="Q5306" s="9"/>
      <c r="U5306" s="8"/>
      <c r="V5306" s="10"/>
      <c r="W5306"/>
      <c r="X5306"/>
      <c r="Z5306" s="8"/>
      <c r="AA5306" s="8"/>
      <c r="AF5306" s="17"/>
      <c r="AG5306" s="17"/>
      <c r="AH5306" s="8"/>
    </row>
    <row r="5307" spans="13:34" x14ac:dyDescent="0.3">
      <c r="M5307" s="12"/>
      <c r="N5307"/>
      <c r="P5307" s="9"/>
      <c r="Q5307" s="9"/>
      <c r="U5307" s="8"/>
      <c r="V5307" s="10"/>
      <c r="W5307"/>
      <c r="X5307"/>
      <c r="Z5307" s="8"/>
      <c r="AA5307" s="8"/>
      <c r="AF5307" s="17"/>
      <c r="AG5307" s="17"/>
      <c r="AH5307" s="8"/>
    </row>
    <row r="5308" spans="13:34" x14ac:dyDescent="0.3">
      <c r="M5308" s="12"/>
      <c r="N5308"/>
      <c r="P5308" s="9"/>
      <c r="Q5308" s="9"/>
      <c r="U5308" s="8"/>
      <c r="V5308" s="10"/>
      <c r="W5308"/>
      <c r="X5308"/>
      <c r="Z5308" s="8"/>
      <c r="AA5308" s="8"/>
      <c r="AF5308" s="17"/>
      <c r="AG5308" s="17"/>
      <c r="AH5308" s="8"/>
    </row>
    <row r="5309" spans="13:34" x14ac:dyDescent="0.3">
      <c r="M5309" s="12"/>
      <c r="N5309"/>
      <c r="P5309" s="9"/>
      <c r="Q5309" s="9"/>
      <c r="U5309" s="8"/>
      <c r="V5309" s="10"/>
      <c r="W5309"/>
      <c r="X5309"/>
      <c r="Z5309" s="8"/>
      <c r="AA5309" s="8"/>
      <c r="AF5309" s="17"/>
      <c r="AG5309" s="17"/>
      <c r="AH5309" s="8"/>
    </row>
    <row r="5310" spans="13:34" x14ac:dyDescent="0.3">
      <c r="M5310" s="12"/>
      <c r="N5310"/>
      <c r="P5310" s="9"/>
      <c r="Q5310" s="9"/>
      <c r="U5310" s="8"/>
      <c r="V5310" s="10"/>
      <c r="W5310"/>
      <c r="X5310"/>
      <c r="Z5310" s="8"/>
      <c r="AA5310" s="8"/>
      <c r="AF5310" s="17"/>
      <c r="AG5310" s="17"/>
      <c r="AH5310" s="8"/>
    </row>
    <row r="5311" spans="13:34" x14ac:dyDescent="0.3">
      <c r="M5311" s="12"/>
      <c r="N5311"/>
      <c r="P5311" s="9"/>
      <c r="Q5311" s="9"/>
      <c r="U5311" s="8"/>
      <c r="V5311" s="10"/>
      <c r="W5311"/>
      <c r="X5311"/>
      <c r="Z5311" s="8"/>
      <c r="AA5311" s="8"/>
      <c r="AF5311" s="17"/>
      <c r="AG5311" s="17"/>
      <c r="AH5311" s="8"/>
    </row>
    <row r="5312" spans="13:34" x14ac:dyDescent="0.3">
      <c r="M5312" s="12"/>
      <c r="N5312"/>
      <c r="P5312" s="9"/>
      <c r="Q5312" s="9"/>
      <c r="U5312" s="8"/>
      <c r="V5312" s="10"/>
      <c r="W5312"/>
      <c r="X5312"/>
      <c r="Z5312" s="8"/>
      <c r="AA5312" s="8"/>
      <c r="AF5312" s="17"/>
      <c r="AG5312" s="17"/>
      <c r="AH5312" s="8"/>
    </row>
    <row r="5313" spans="13:34" x14ac:dyDescent="0.3">
      <c r="M5313" s="12"/>
      <c r="N5313"/>
      <c r="P5313" s="9"/>
      <c r="Q5313" s="9"/>
      <c r="U5313" s="8"/>
      <c r="V5313" s="10"/>
      <c r="W5313"/>
      <c r="X5313"/>
      <c r="Z5313" s="8"/>
      <c r="AA5313" s="8"/>
      <c r="AF5313" s="17"/>
      <c r="AG5313" s="17"/>
      <c r="AH5313" s="8"/>
    </row>
    <row r="5314" spans="13:34" x14ac:dyDescent="0.3">
      <c r="M5314" s="12"/>
      <c r="N5314"/>
      <c r="P5314" s="9"/>
      <c r="Q5314" s="9"/>
      <c r="U5314" s="8"/>
      <c r="V5314" s="10"/>
      <c r="W5314"/>
      <c r="X5314"/>
      <c r="Z5314" s="8"/>
      <c r="AA5314" s="8"/>
      <c r="AF5314" s="17"/>
      <c r="AG5314" s="17"/>
      <c r="AH5314" s="8"/>
    </row>
    <row r="5315" spans="13:34" x14ac:dyDescent="0.3">
      <c r="M5315" s="12"/>
      <c r="N5315"/>
      <c r="P5315" s="9"/>
      <c r="Q5315" s="9"/>
      <c r="U5315" s="8"/>
      <c r="V5315" s="10"/>
      <c r="W5315"/>
      <c r="X5315"/>
      <c r="Z5315" s="8"/>
      <c r="AA5315" s="8"/>
      <c r="AF5315" s="17"/>
      <c r="AG5315" s="17"/>
      <c r="AH5315" s="8"/>
    </row>
    <row r="5316" spans="13:34" x14ac:dyDescent="0.3">
      <c r="M5316" s="12"/>
      <c r="N5316"/>
      <c r="P5316" s="9"/>
      <c r="Q5316" s="9"/>
      <c r="U5316" s="8"/>
      <c r="V5316" s="10"/>
      <c r="W5316"/>
      <c r="X5316"/>
      <c r="Z5316" s="8"/>
      <c r="AA5316" s="8"/>
      <c r="AF5316" s="17"/>
      <c r="AG5316" s="17"/>
      <c r="AH5316" s="8"/>
    </row>
    <row r="5317" spans="13:34" x14ac:dyDescent="0.3">
      <c r="M5317" s="12"/>
      <c r="N5317"/>
      <c r="P5317" s="9"/>
      <c r="Q5317" s="9"/>
      <c r="U5317" s="8"/>
      <c r="V5317" s="10"/>
      <c r="W5317"/>
      <c r="X5317"/>
      <c r="Z5317" s="8"/>
      <c r="AA5317" s="8"/>
      <c r="AF5317" s="17"/>
      <c r="AG5317" s="17"/>
      <c r="AH5317" s="8"/>
    </row>
    <row r="5318" spans="13:34" x14ac:dyDescent="0.3">
      <c r="M5318" s="12"/>
      <c r="N5318"/>
      <c r="P5318" s="9"/>
      <c r="Q5318" s="9"/>
      <c r="U5318" s="8"/>
      <c r="V5318" s="10"/>
      <c r="W5318"/>
      <c r="X5318"/>
      <c r="Z5318" s="8"/>
      <c r="AA5318" s="8"/>
      <c r="AF5318" s="17"/>
      <c r="AG5318" s="17"/>
      <c r="AH5318" s="8"/>
    </row>
    <row r="5319" spans="13:34" x14ac:dyDescent="0.3">
      <c r="M5319" s="12"/>
      <c r="N5319"/>
      <c r="P5319" s="9"/>
      <c r="Q5319" s="9"/>
      <c r="U5319" s="8"/>
      <c r="V5319" s="10"/>
      <c r="W5319"/>
      <c r="X5319"/>
      <c r="Z5319" s="8"/>
      <c r="AA5319" s="8"/>
      <c r="AF5319" s="17"/>
      <c r="AG5319" s="17"/>
      <c r="AH5319" s="8"/>
    </row>
    <row r="5320" spans="13:34" x14ac:dyDescent="0.3">
      <c r="M5320" s="12"/>
      <c r="N5320"/>
      <c r="P5320" s="9"/>
      <c r="Q5320" s="9"/>
      <c r="U5320" s="8"/>
      <c r="V5320" s="10"/>
      <c r="W5320"/>
      <c r="X5320"/>
      <c r="Z5320" s="8"/>
      <c r="AA5320" s="8"/>
      <c r="AF5320" s="17"/>
      <c r="AG5320" s="17"/>
      <c r="AH5320" s="8"/>
    </row>
    <row r="5321" spans="13:34" x14ac:dyDescent="0.3">
      <c r="M5321" s="12"/>
      <c r="N5321"/>
      <c r="P5321" s="9"/>
      <c r="Q5321" s="9"/>
      <c r="U5321" s="8"/>
      <c r="V5321" s="10"/>
      <c r="W5321"/>
      <c r="X5321"/>
      <c r="Z5321" s="8"/>
      <c r="AA5321" s="8"/>
      <c r="AF5321" s="17"/>
      <c r="AG5321" s="17"/>
      <c r="AH5321" s="8"/>
    </row>
    <row r="5322" spans="13:34" x14ac:dyDescent="0.3">
      <c r="M5322" s="12"/>
      <c r="N5322"/>
      <c r="P5322" s="9"/>
      <c r="Q5322" s="9"/>
      <c r="U5322" s="8"/>
      <c r="V5322" s="10"/>
      <c r="W5322"/>
      <c r="X5322"/>
      <c r="Z5322" s="8"/>
      <c r="AA5322" s="8"/>
      <c r="AF5322" s="17"/>
      <c r="AG5322" s="17"/>
      <c r="AH5322" s="8"/>
    </row>
    <row r="5323" spans="13:34" x14ac:dyDescent="0.3">
      <c r="M5323" s="12"/>
      <c r="N5323"/>
      <c r="P5323" s="9"/>
      <c r="Q5323" s="9"/>
      <c r="U5323" s="8"/>
      <c r="V5323" s="10"/>
      <c r="W5323"/>
      <c r="X5323"/>
      <c r="Z5323" s="8"/>
      <c r="AA5323" s="8"/>
      <c r="AF5323" s="17"/>
      <c r="AG5323" s="17"/>
      <c r="AH5323" s="8"/>
    </row>
    <row r="5324" spans="13:34" x14ac:dyDescent="0.3">
      <c r="M5324" s="12"/>
      <c r="N5324"/>
      <c r="P5324" s="9"/>
      <c r="Q5324" s="9"/>
      <c r="U5324" s="8"/>
      <c r="V5324" s="10"/>
      <c r="W5324"/>
      <c r="X5324"/>
      <c r="Z5324" s="8"/>
      <c r="AA5324" s="8"/>
      <c r="AF5324" s="17"/>
      <c r="AG5324" s="17"/>
      <c r="AH5324" s="8"/>
    </row>
    <row r="5325" spans="13:34" x14ac:dyDescent="0.3">
      <c r="M5325" s="12"/>
      <c r="N5325"/>
      <c r="P5325" s="9"/>
      <c r="Q5325" s="9"/>
      <c r="U5325" s="8"/>
      <c r="V5325" s="10"/>
      <c r="W5325"/>
      <c r="X5325"/>
      <c r="Z5325" s="8"/>
      <c r="AA5325" s="8"/>
      <c r="AF5325" s="17"/>
      <c r="AG5325" s="17"/>
      <c r="AH5325" s="8"/>
    </row>
    <row r="5326" spans="13:34" x14ac:dyDescent="0.3">
      <c r="M5326" s="12"/>
      <c r="N5326"/>
      <c r="P5326" s="9"/>
      <c r="Q5326" s="9"/>
      <c r="U5326" s="8"/>
      <c r="V5326" s="10"/>
      <c r="W5326"/>
      <c r="X5326"/>
      <c r="Z5326" s="8"/>
      <c r="AA5326" s="8"/>
      <c r="AF5326" s="17"/>
      <c r="AG5326" s="17"/>
      <c r="AH5326" s="8"/>
    </row>
    <row r="5327" spans="13:34" x14ac:dyDescent="0.3">
      <c r="M5327" s="12"/>
      <c r="N5327"/>
      <c r="P5327" s="9"/>
      <c r="Q5327" s="9"/>
      <c r="U5327" s="8"/>
      <c r="V5327" s="10"/>
      <c r="W5327"/>
      <c r="X5327"/>
      <c r="Z5327" s="8"/>
      <c r="AA5327" s="8"/>
      <c r="AF5327" s="17"/>
      <c r="AG5327" s="17"/>
      <c r="AH5327" s="8"/>
    </row>
    <row r="5328" spans="13:34" x14ac:dyDescent="0.3">
      <c r="M5328" s="12"/>
      <c r="N5328"/>
      <c r="P5328" s="9"/>
      <c r="Q5328" s="9"/>
      <c r="U5328" s="8"/>
      <c r="V5328" s="10"/>
      <c r="W5328"/>
      <c r="X5328"/>
      <c r="Z5328" s="8"/>
      <c r="AA5328" s="8"/>
      <c r="AF5328" s="17"/>
      <c r="AG5328" s="17"/>
      <c r="AH5328" s="8"/>
    </row>
    <row r="5329" spans="13:34" x14ac:dyDescent="0.3">
      <c r="M5329" s="12"/>
      <c r="N5329"/>
      <c r="P5329" s="9"/>
      <c r="Q5329" s="9"/>
      <c r="U5329" s="8"/>
      <c r="V5329" s="10"/>
      <c r="W5329"/>
      <c r="X5329"/>
      <c r="Z5329" s="8"/>
      <c r="AA5329" s="8"/>
      <c r="AF5329" s="17"/>
      <c r="AG5329" s="17"/>
      <c r="AH5329" s="8"/>
    </row>
    <row r="5330" spans="13:34" x14ac:dyDescent="0.3">
      <c r="M5330" s="12"/>
      <c r="N5330"/>
      <c r="P5330" s="9"/>
      <c r="Q5330" s="9"/>
      <c r="U5330" s="8"/>
      <c r="V5330" s="10"/>
      <c r="W5330"/>
      <c r="X5330"/>
      <c r="Z5330" s="8"/>
      <c r="AA5330" s="8"/>
      <c r="AF5330" s="17"/>
      <c r="AG5330" s="17"/>
      <c r="AH5330" s="8"/>
    </row>
    <row r="5331" spans="13:34" x14ac:dyDescent="0.3">
      <c r="M5331" s="12"/>
      <c r="N5331"/>
      <c r="P5331" s="9"/>
      <c r="Q5331" s="9"/>
      <c r="U5331" s="8"/>
      <c r="V5331" s="10"/>
      <c r="W5331"/>
      <c r="X5331"/>
      <c r="Z5331" s="8"/>
      <c r="AA5331" s="8"/>
      <c r="AF5331" s="17"/>
      <c r="AG5331" s="17"/>
      <c r="AH5331" s="8"/>
    </row>
    <row r="5332" spans="13:34" x14ac:dyDescent="0.3">
      <c r="M5332" s="12"/>
      <c r="N5332"/>
      <c r="P5332" s="9"/>
      <c r="Q5332" s="9"/>
      <c r="U5332" s="8"/>
      <c r="V5332" s="10"/>
      <c r="W5332"/>
      <c r="X5332"/>
      <c r="Z5332" s="8"/>
      <c r="AA5332" s="8"/>
      <c r="AF5332" s="17"/>
      <c r="AG5332" s="17"/>
      <c r="AH5332" s="8"/>
    </row>
    <row r="5333" spans="13:34" x14ac:dyDescent="0.3">
      <c r="M5333" s="12"/>
      <c r="N5333"/>
      <c r="P5333" s="9"/>
      <c r="Q5333" s="9"/>
      <c r="U5333" s="8"/>
      <c r="V5333" s="10"/>
      <c r="W5333"/>
      <c r="X5333"/>
      <c r="Z5333" s="8"/>
      <c r="AA5333" s="8"/>
      <c r="AF5333" s="17"/>
      <c r="AG5333" s="17"/>
      <c r="AH5333" s="8"/>
    </row>
    <row r="5334" spans="13:34" x14ac:dyDescent="0.3">
      <c r="M5334" s="12"/>
      <c r="N5334"/>
      <c r="P5334" s="9"/>
      <c r="Q5334" s="9"/>
      <c r="U5334" s="8"/>
      <c r="V5334" s="10"/>
      <c r="W5334"/>
      <c r="X5334"/>
      <c r="Z5334" s="8"/>
      <c r="AA5334" s="8"/>
      <c r="AF5334" s="17"/>
      <c r="AG5334" s="17"/>
      <c r="AH5334" s="8"/>
    </row>
    <row r="5335" spans="13:34" x14ac:dyDescent="0.3">
      <c r="M5335" s="12"/>
      <c r="N5335"/>
      <c r="P5335" s="9"/>
      <c r="Q5335" s="9"/>
      <c r="U5335" s="8"/>
      <c r="V5335" s="10"/>
      <c r="W5335"/>
      <c r="X5335"/>
      <c r="Z5335" s="8"/>
      <c r="AA5335" s="8"/>
      <c r="AF5335" s="17"/>
      <c r="AG5335" s="17"/>
      <c r="AH5335" s="8"/>
    </row>
    <row r="5336" spans="13:34" x14ac:dyDescent="0.3">
      <c r="M5336" s="12"/>
      <c r="N5336"/>
      <c r="P5336" s="9"/>
      <c r="Q5336" s="9"/>
      <c r="U5336" s="8"/>
      <c r="V5336" s="10"/>
      <c r="W5336"/>
      <c r="X5336"/>
      <c r="Z5336" s="8"/>
      <c r="AA5336" s="8"/>
      <c r="AF5336" s="17"/>
      <c r="AG5336" s="17"/>
      <c r="AH5336" s="8"/>
    </row>
    <row r="5337" spans="13:34" x14ac:dyDescent="0.3">
      <c r="M5337" s="12"/>
      <c r="N5337"/>
      <c r="P5337" s="9"/>
      <c r="Q5337" s="9"/>
      <c r="U5337" s="8"/>
      <c r="V5337" s="10"/>
      <c r="W5337"/>
      <c r="X5337"/>
      <c r="Z5337" s="8"/>
      <c r="AA5337" s="8"/>
      <c r="AF5337" s="17"/>
      <c r="AG5337" s="17"/>
      <c r="AH5337" s="8"/>
    </row>
    <row r="5338" spans="13:34" x14ac:dyDescent="0.3">
      <c r="M5338" s="12"/>
      <c r="N5338"/>
      <c r="P5338" s="9"/>
      <c r="Q5338" s="9"/>
      <c r="U5338" s="8"/>
      <c r="V5338" s="10"/>
      <c r="W5338"/>
      <c r="X5338"/>
      <c r="Z5338" s="8"/>
      <c r="AA5338" s="8"/>
      <c r="AF5338" s="17"/>
      <c r="AG5338" s="17"/>
      <c r="AH5338" s="8"/>
    </row>
    <row r="5339" spans="13:34" x14ac:dyDescent="0.3">
      <c r="M5339" s="12"/>
      <c r="N5339"/>
      <c r="P5339" s="9"/>
      <c r="Q5339" s="9"/>
      <c r="U5339" s="8"/>
      <c r="V5339" s="10"/>
      <c r="W5339"/>
      <c r="X5339"/>
      <c r="Z5339" s="8"/>
      <c r="AA5339" s="8"/>
      <c r="AF5339" s="17"/>
      <c r="AG5339" s="17"/>
      <c r="AH5339" s="8"/>
    </row>
    <row r="5340" spans="13:34" x14ac:dyDescent="0.3">
      <c r="M5340" s="12"/>
      <c r="N5340"/>
      <c r="P5340" s="9"/>
      <c r="Q5340" s="9"/>
      <c r="U5340" s="8"/>
      <c r="V5340" s="10"/>
      <c r="W5340"/>
      <c r="X5340"/>
      <c r="Z5340" s="8"/>
      <c r="AA5340" s="8"/>
      <c r="AF5340" s="17"/>
      <c r="AG5340" s="17"/>
      <c r="AH5340" s="8"/>
    </row>
    <row r="5341" spans="13:34" x14ac:dyDescent="0.3">
      <c r="M5341" s="12"/>
      <c r="N5341"/>
      <c r="P5341" s="9"/>
      <c r="Q5341" s="9"/>
      <c r="U5341" s="8"/>
      <c r="V5341" s="10"/>
      <c r="W5341"/>
      <c r="X5341"/>
      <c r="Z5341" s="8"/>
      <c r="AA5341" s="8"/>
      <c r="AF5341" s="17"/>
      <c r="AG5341" s="17"/>
      <c r="AH5341" s="8"/>
    </row>
    <row r="5342" spans="13:34" x14ac:dyDescent="0.3">
      <c r="M5342" s="12"/>
      <c r="N5342"/>
      <c r="P5342" s="9"/>
      <c r="Q5342" s="9"/>
      <c r="U5342" s="8"/>
      <c r="V5342" s="10"/>
      <c r="W5342"/>
      <c r="X5342"/>
      <c r="Z5342" s="8"/>
      <c r="AA5342" s="8"/>
      <c r="AF5342" s="17"/>
      <c r="AG5342" s="17"/>
      <c r="AH5342" s="8"/>
    </row>
    <row r="5343" spans="13:34" x14ac:dyDescent="0.3">
      <c r="M5343" s="12"/>
      <c r="N5343"/>
      <c r="P5343" s="9"/>
      <c r="Q5343" s="9"/>
      <c r="U5343" s="8"/>
      <c r="V5343" s="10"/>
      <c r="W5343"/>
      <c r="X5343"/>
      <c r="Z5343" s="8"/>
      <c r="AA5343" s="8"/>
      <c r="AF5343" s="17"/>
      <c r="AG5343" s="17"/>
      <c r="AH5343" s="8"/>
    </row>
    <row r="5344" spans="13:34" x14ac:dyDescent="0.3">
      <c r="M5344" s="12"/>
      <c r="N5344"/>
      <c r="P5344" s="9"/>
      <c r="Q5344" s="9"/>
      <c r="U5344" s="8"/>
      <c r="V5344" s="10"/>
      <c r="W5344"/>
      <c r="X5344"/>
      <c r="Z5344" s="8"/>
      <c r="AA5344" s="8"/>
      <c r="AF5344" s="17"/>
      <c r="AG5344" s="17"/>
      <c r="AH5344" s="8"/>
    </row>
    <row r="5345" spans="13:34" x14ac:dyDescent="0.3">
      <c r="M5345" s="12"/>
      <c r="N5345"/>
      <c r="P5345" s="9"/>
      <c r="Q5345" s="9"/>
      <c r="U5345" s="8"/>
      <c r="V5345" s="10"/>
      <c r="W5345"/>
      <c r="X5345"/>
      <c r="Z5345" s="8"/>
      <c r="AA5345" s="8"/>
      <c r="AF5345" s="17"/>
      <c r="AG5345" s="17"/>
      <c r="AH5345" s="8"/>
    </row>
    <row r="5346" spans="13:34" x14ac:dyDescent="0.3">
      <c r="M5346" s="12"/>
      <c r="N5346"/>
      <c r="P5346" s="9"/>
      <c r="Q5346" s="9"/>
      <c r="U5346" s="8"/>
      <c r="V5346" s="10"/>
      <c r="W5346"/>
      <c r="X5346"/>
      <c r="Z5346" s="8"/>
      <c r="AA5346" s="8"/>
      <c r="AF5346" s="17"/>
      <c r="AG5346" s="17"/>
      <c r="AH5346" s="8"/>
    </row>
    <row r="5347" spans="13:34" x14ac:dyDescent="0.3">
      <c r="M5347" s="12"/>
      <c r="N5347"/>
      <c r="P5347" s="9"/>
      <c r="Q5347" s="9"/>
      <c r="U5347" s="8"/>
      <c r="V5347" s="10"/>
      <c r="W5347"/>
      <c r="X5347"/>
      <c r="Z5347" s="8"/>
      <c r="AA5347" s="8"/>
      <c r="AF5347" s="17"/>
      <c r="AG5347" s="17"/>
      <c r="AH5347" s="8"/>
    </row>
    <row r="5348" spans="13:34" x14ac:dyDescent="0.3">
      <c r="M5348" s="12"/>
      <c r="N5348"/>
      <c r="P5348" s="9"/>
      <c r="Q5348" s="9"/>
      <c r="U5348" s="8"/>
      <c r="V5348" s="10"/>
      <c r="W5348"/>
      <c r="X5348"/>
      <c r="Z5348" s="8"/>
      <c r="AA5348" s="8"/>
      <c r="AF5348" s="17"/>
      <c r="AG5348" s="17"/>
      <c r="AH5348" s="8"/>
    </row>
    <row r="5349" spans="13:34" x14ac:dyDescent="0.3">
      <c r="M5349" s="12"/>
      <c r="N5349"/>
      <c r="P5349" s="9"/>
      <c r="Q5349" s="9"/>
      <c r="U5349" s="8"/>
      <c r="V5349" s="10"/>
      <c r="W5349"/>
      <c r="X5349"/>
      <c r="Z5349" s="8"/>
      <c r="AA5349" s="8"/>
      <c r="AF5349" s="17"/>
      <c r="AG5349" s="17"/>
      <c r="AH5349" s="8"/>
    </row>
    <row r="5350" spans="13:34" x14ac:dyDescent="0.3">
      <c r="M5350" s="12"/>
      <c r="N5350"/>
      <c r="P5350" s="9"/>
      <c r="Q5350" s="9"/>
      <c r="U5350" s="8"/>
      <c r="V5350" s="10"/>
      <c r="W5350"/>
      <c r="X5350"/>
      <c r="Z5350" s="8"/>
      <c r="AA5350" s="8"/>
      <c r="AF5350" s="17"/>
      <c r="AG5350" s="17"/>
      <c r="AH5350" s="8"/>
    </row>
    <row r="5351" spans="13:34" x14ac:dyDescent="0.3">
      <c r="M5351" s="12"/>
      <c r="N5351"/>
      <c r="P5351" s="9"/>
      <c r="Q5351" s="9"/>
      <c r="U5351" s="8"/>
      <c r="V5351" s="10"/>
      <c r="W5351"/>
      <c r="X5351"/>
      <c r="Z5351" s="8"/>
      <c r="AA5351" s="8"/>
      <c r="AF5351" s="17"/>
      <c r="AG5351" s="17"/>
      <c r="AH5351" s="8"/>
    </row>
    <row r="5352" spans="13:34" x14ac:dyDescent="0.3">
      <c r="M5352" s="12"/>
      <c r="N5352"/>
      <c r="P5352" s="9"/>
      <c r="Q5352" s="9"/>
      <c r="U5352" s="8"/>
      <c r="V5352" s="10"/>
      <c r="W5352"/>
      <c r="X5352"/>
      <c r="Z5352" s="8"/>
      <c r="AA5352" s="8"/>
      <c r="AF5352" s="17"/>
      <c r="AG5352" s="17"/>
      <c r="AH5352" s="8"/>
    </row>
    <row r="5353" spans="13:34" x14ac:dyDescent="0.3">
      <c r="M5353" s="12"/>
      <c r="N5353"/>
      <c r="P5353" s="9"/>
      <c r="Q5353" s="9"/>
      <c r="U5353" s="8"/>
      <c r="V5353" s="10"/>
      <c r="W5353"/>
      <c r="X5353"/>
      <c r="Z5353" s="8"/>
      <c r="AA5353" s="8"/>
      <c r="AF5353" s="17"/>
      <c r="AG5353" s="17"/>
      <c r="AH5353" s="8"/>
    </row>
    <row r="5354" spans="13:34" x14ac:dyDescent="0.3">
      <c r="M5354" s="12"/>
      <c r="N5354"/>
      <c r="P5354" s="9"/>
      <c r="Q5354" s="9"/>
      <c r="U5354" s="8"/>
      <c r="V5354" s="10"/>
      <c r="W5354"/>
      <c r="X5354"/>
      <c r="Z5354" s="8"/>
      <c r="AA5354" s="8"/>
      <c r="AF5354" s="17"/>
      <c r="AG5354" s="17"/>
      <c r="AH5354" s="8"/>
    </row>
    <row r="5355" spans="13:34" x14ac:dyDescent="0.3">
      <c r="M5355" s="12"/>
      <c r="N5355"/>
      <c r="P5355" s="9"/>
      <c r="Q5355" s="9"/>
      <c r="U5355" s="8"/>
      <c r="V5355" s="10"/>
      <c r="W5355"/>
      <c r="X5355"/>
      <c r="Z5355" s="8"/>
      <c r="AA5355" s="8"/>
      <c r="AF5355" s="17"/>
      <c r="AG5355" s="17"/>
      <c r="AH5355" s="8"/>
    </row>
    <row r="5356" spans="13:34" x14ac:dyDescent="0.3">
      <c r="M5356" s="12"/>
      <c r="N5356"/>
      <c r="P5356" s="9"/>
      <c r="Q5356" s="9"/>
      <c r="U5356" s="8"/>
      <c r="V5356" s="10"/>
      <c r="W5356"/>
      <c r="X5356"/>
      <c r="Z5356" s="8"/>
      <c r="AA5356" s="8"/>
      <c r="AF5356" s="17"/>
      <c r="AG5356" s="17"/>
      <c r="AH5356" s="8"/>
    </row>
    <row r="5357" spans="13:34" x14ac:dyDescent="0.3">
      <c r="M5357" s="12"/>
      <c r="N5357"/>
      <c r="P5357" s="9"/>
      <c r="Q5357" s="9"/>
      <c r="U5357" s="8"/>
      <c r="V5357" s="10"/>
      <c r="W5357"/>
      <c r="X5357"/>
      <c r="Z5357" s="8"/>
      <c r="AA5357" s="8"/>
      <c r="AF5357" s="17"/>
      <c r="AG5357" s="17"/>
      <c r="AH5357" s="8"/>
    </row>
    <row r="5358" spans="13:34" x14ac:dyDescent="0.3">
      <c r="M5358" s="12"/>
      <c r="N5358"/>
      <c r="P5358" s="9"/>
      <c r="Q5358" s="9"/>
      <c r="U5358" s="8"/>
      <c r="V5358" s="10"/>
      <c r="W5358"/>
      <c r="X5358"/>
      <c r="Z5358" s="8"/>
      <c r="AA5358" s="8"/>
      <c r="AF5358" s="17"/>
      <c r="AG5358" s="17"/>
      <c r="AH5358" s="8"/>
    </row>
    <row r="5359" spans="13:34" x14ac:dyDescent="0.3">
      <c r="M5359" s="12"/>
      <c r="N5359"/>
      <c r="P5359" s="9"/>
      <c r="Q5359" s="9"/>
      <c r="U5359" s="8"/>
      <c r="V5359" s="10"/>
      <c r="W5359"/>
      <c r="X5359"/>
      <c r="Z5359" s="8"/>
      <c r="AA5359" s="8"/>
      <c r="AF5359" s="17"/>
      <c r="AG5359" s="17"/>
      <c r="AH5359" s="8"/>
    </row>
    <row r="5360" spans="13:34" x14ac:dyDescent="0.3">
      <c r="M5360" s="12"/>
      <c r="N5360"/>
      <c r="P5360" s="9"/>
      <c r="Q5360" s="9"/>
      <c r="U5360" s="8"/>
      <c r="V5360" s="10"/>
      <c r="W5360"/>
      <c r="X5360"/>
      <c r="Z5360" s="8"/>
      <c r="AA5360" s="8"/>
      <c r="AF5360" s="17"/>
      <c r="AG5360" s="17"/>
      <c r="AH5360" s="8"/>
    </row>
    <row r="5361" spans="13:34" x14ac:dyDescent="0.3">
      <c r="M5361" s="12"/>
      <c r="N5361"/>
      <c r="P5361" s="9"/>
      <c r="Q5361" s="9"/>
      <c r="U5361" s="8"/>
      <c r="V5361" s="10"/>
      <c r="W5361"/>
      <c r="X5361"/>
      <c r="Z5361" s="8"/>
      <c r="AA5361" s="8"/>
      <c r="AF5361" s="17"/>
      <c r="AG5361" s="17"/>
      <c r="AH5361" s="8"/>
    </row>
    <row r="5362" spans="13:34" x14ac:dyDescent="0.3">
      <c r="M5362" s="12"/>
      <c r="N5362"/>
      <c r="P5362" s="9"/>
      <c r="Q5362" s="9"/>
      <c r="U5362" s="8"/>
      <c r="V5362" s="10"/>
      <c r="W5362"/>
      <c r="X5362"/>
      <c r="Z5362" s="8"/>
      <c r="AA5362" s="8"/>
      <c r="AF5362" s="17"/>
      <c r="AG5362" s="17"/>
      <c r="AH5362" s="8"/>
    </row>
    <row r="5363" spans="13:34" x14ac:dyDescent="0.3">
      <c r="M5363" s="12"/>
      <c r="N5363"/>
      <c r="P5363" s="9"/>
      <c r="Q5363" s="9"/>
      <c r="U5363" s="8"/>
      <c r="V5363" s="10"/>
      <c r="W5363"/>
      <c r="X5363"/>
      <c r="Z5363" s="8"/>
      <c r="AA5363" s="8"/>
      <c r="AF5363" s="17"/>
      <c r="AG5363" s="17"/>
      <c r="AH5363" s="8"/>
    </row>
    <row r="5364" spans="13:34" x14ac:dyDescent="0.3">
      <c r="M5364" s="12"/>
      <c r="N5364"/>
      <c r="P5364" s="9"/>
      <c r="Q5364" s="9"/>
      <c r="U5364" s="8"/>
      <c r="V5364" s="10"/>
      <c r="W5364"/>
      <c r="X5364"/>
      <c r="Z5364" s="8"/>
      <c r="AA5364" s="8"/>
      <c r="AF5364" s="17"/>
      <c r="AG5364" s="17"/>
      <c r="AH5364" s="8"/>
    </row>
    <row r="5365" spans="13:34" x14ac:dyDescent="0.3">
      <c r="M5365" s="12"/>
      <c r="N5365"/>
      <c r="P5365" s="9"/>
      <c r="Q5365" s="9"/>
      <c r="U5365" s="8"/>
      <c r="V5365" s="10"/>
      <c r="W5365"/>
      <c r="X5365"/>
      <c r="Z5365" s="8"/>
      <c r="AA5365" s="8"/>
      <c r="AF5365" s="17"/>
      <c r="AG5365" s="17"/>
      <c r="AH5365" s="8"/>
    </row>
    <row r="5366" spans="13:34" x14ac:dyDescent="0.3">
      <c r="M5366" s="12"/>
      <c r="N5366"/>
      <c r="P5366" s="9"/>
      <c r="Q5366" s="9"/>
      <c r="U5366" s="8"/>
      <c r="V5366" s="10"/>
      <c r="W5366"/>
      <c r="X5366"/>
      <c r="Z5366" s="8"/>
      <c r="AA5366" s="8"/>
      <c r="AF5366" s="17"/>
      <c r="AG5366" s="17"/>
      <c r="AH5366" s="8"/>
    </row>
    <row r="5367" spans="13:34" x14ac:dyDescent="0.3">
      <c r="M5367" s="12"/>
      <c r="N5367"/>
      <c r="P5367" s="9"/>
      <c r="Q5367" s="9"/>
      <c r="U5367" s="8"/>
      <c r="V5367" s="10"/>
      <c r="W5367"/>
      <c r="X5367"/>
      <c r="Z5367" s="8"/>
      <c r="AA5367" s="8"/>
      <c r="AF5367" s="17"/>
      <c r="AG5367" s="17"/>
      <c r="AH5367" s="8"/>
    </row>
    <row r="5368" spans="13:34" x14ac:dyDescent="0.3">
      <c r="M5368" s="12"/>
      <c r="N5368"/>
      <c r="P5368" s="9"/>
      <c r="Q5368" s="9"/>
      <c r="U5368" s="8"/>
      <c r="V5368" s="10"/>
      <c r="W5368"/>
      <c r="X5368"/>
      <c r="Z5368" s="8"/>
      <c r="AA5368" s="8"/>
      <c r="AF5368" s="17"/>
      <c r="AG5368" s="17"/>
      <c r="AH5368" s="8"/>
    </row>
    <row r="5369" spans="13:34" x14ac:dyDescent="0.3">
      <c r="M5369" s="12"/>
      <c r="N5369"/>
      <c r="P5369" s="9"/>
      <c r="Q5369" s="9"/>
      <c r="U5369" s="8"/>
      <c r="V5369" s="10"/>
      <c r="W5369"/>
      <c r="X5369"/>
      <c r="Z5369" s="8"/>
      <c r="AA5369" s="8"/>
      <c r="AF5369" s="17"/>
      <c r="AG5369" s="17"/>
      <c r="AH5369" s="8"/>
    </row>
    <row r="5370" spans="13:34" x14ac:dyDescent="0.3">
      <c r="M5370" s="12"/>
      <c r="N5370"/>
      <c r="P5370" s="9"/>
      <c r="Q5370" s="9"/>
      <c r="U5370" s="8"/>
      <c r="V5370" s="10"/>
      <c r="W5370"/>
      <c r="X5370"/>
      <c r="Z5370" s="8"/>
      <c r="AA5370" s="8"/>
      <c r="AF5370" s="17"/>
      <c r="AG5370" s="17"/>
      <c r="AH5370" s="8"/>
    </row>
    <row r="5371" spans="13:34" x14ac:dyDescent="0.3">
      <c r="M5371" s="12"/>
      <c r="N5371"/>
      <c r="P5371" s="9"/>
      <c r="Q5371" s="9"/>
      <c r="U5371" s="8"/>
      <c r="V5371" s="10"/>
      <c r="W5371"/>
      <c r="X5371"/>
      <c r="Z5371" s="8"/>
      <c r="AA5371" s="8"/>
      <c r="AF5371" s="17"/>
      <c r="AG5371" s="17"/>
      <c r="AH5371" s="8"/>
    </row>
    <row r="5372" spans="13:34" x14ac:dyDescent="0.3">
      <c r="M5372" s="12"/>
      <c r="N5372"/>
      <c r="P5372" s="9"/>
      <c r="Q5372" s="9"/>
      <c r="U5372" s="8"/>
      <c r="V5372" s="10"/>
      <c r="W5372"/>
      <c r="X5372"/>
      <c r="Z5372" s="8"/>
      <c r="AA5372" s="8"/>
      <c r="AF5372" s="17"/>
      <c r="AG5372" s="17"/>
      <c r="AH5372" s="8"/>
    </row>
    <row r="5373" spans="13:34" x14ac:dyDescent="0.3">
      <c r="M5373" s="12"/>
      <c r="N5373"/>
      <c r="P5373" s="9"/>
      <c r="Q5373" s="9"/>
      <c r="U5373" s="8"/>
      <c r="V5373" s="10"/>
      <c r="W5373"/>
      <c r="X5373"/>
      <c r="Z5373" s="8"/>
      <c r="AA5373" s="8"/>
      <c r="AF5373" s="17"/>
      <c r="AG5373" s="17"/>
      <c r="AH5373" s="8"/>
    </row>
    <row r="5374" spans="13:34" x14ac:dyDescent="0.3">
      <c r="M5374" s="12"/>
      <c r="N5374"/>
      <c r="P5374" s="9"/>
      <c r="Q5374" s="9"/>
      <c r="U5374" s="8"/>
      <c r="V5374" s="10"/>
      <c r="W5374"/>
      <c r="X5374"/>
      <c r="Z5374" s="8"/>
      <c r="AA5374" s="8"/>
      <c r="AF5374" s="17"/>
      <c r="AG5374" s="17"/>
      <c r="AH5374" s="8"/>
    </row>
    <row r="5375" spans="13:34" x14ac:dyDescent="0.3">
      <c r="M5375" s="12"/>
      <c r="N5375"/>
      <c r="P5375" s="9"/>
      <c r="Q5375" s="9"/>
      <c r="U5375" s="8"/>
      <c r="V5375" s="10"/>
      <c r="W5375"/>
      <c r="X5375"/>
      <c r="Z5375" s="8"/>
      <c r="AA5375" s="8"/>
      <c r="AF5375" s="17"/>
      <c r="AG5375" s="17"/>
      <c r="AH5375" s="8"/>
    </row>
    <row r="5376" spans="13:34" x14ac:dyDescent="0.3">
      <c r="M5376" s="12"/>
      <c r="N5376"/>
      <c r="P5376" s="9"/>
      <c r="Q5376" s="9"/>
      <c r="U5376" s="8"/>
      <c r="V5376" s="10"/>
      <c r="W5376"/>
      <c r="X5376"/>
      <c r="Z5376" s="8"/>
      <c r="AA5376" s="8"/>
      <c r="AF5376" s="17"/>
      <c r="AG5376" s="17"/>
      <c r="AH5376" s="8"/>
    </row>
    <row r="5377" spans="13:34" x14ac:dyDescent="0.3">
      <c r="M5377" s="12"/>
      <c r="N5377"/>
      <c r="P5377" s="9"/>
      <c r="Q5377" s="9"/>
      <c r="U5377" s="8"/>
      <c r="V5377" s="10"/>
      <c r="W5377"/>
      <c r="X5377"/>
      <c r="Z5377" s="8"/>
      <c r="AA5377" s="8"/>
      <c r="AF5377" s="17"/>
      <c r="AG5377" s="17"/>
      <c r="AH5377" s="8"/>
    </row>
    <row r="5378" spans="13:34" x14ac:dyDescent="0.3">
      <c r="M5378" s="12"/>
      <c r="N5378"/>
      <c r="P5378" s="9"/>
      <c r="Q5378" s="9"/>
      <c r="U5378" s="8"/>
      <c r="V5378" s="10"/>
      <c r="W5378"/>
      <c r="X5378"/>
      <c r="Z5378" s="8"/>
      <c r="AA5378" s="8"/>
      <c r="AF5378" s="17"/>
      <c r="AG5378" s="17"/>
      <c r="AH5378" s="8"/>
    </row>
    <row r="5379" spans="13:34" x14ac:dyDescent="0.3">
      <c r="M5379" s="12"/>
      <c r="N5379"/>
      <c r="P5379" s="9"/>
      <c r="Q5379" s="9"/>
      <c r="U5379" s="8"/>
      <c r="V5379" s="10"/>
      <c r="W5379"/>
      <c r="X5379"/>
      <c r="Z5379" s="8"/>
      <c r="AA5379" s="8"/>
      <c r="AF5379" s="17"/>
      <c r="AG5379" s="17"/>
      <c r="AH5379" s="8"/>
    </row>
    <row r="5380" spans="13:34" x14ac:dyDescent="0.3">
      <c r="M5380" s="12"/>
      <c r="N5380"/>
      <c r="P5380" s="9"/>
      <c r="Q5380" s="9"/>
      <c r="U5380" s="8"/>
      <c r="V5380" s="10"/>
      <c r="W5380"/>
      <c r="X5380"/>
      <c r="Z5380" s="8"/>
      <c r="AA5380" s="8"/>
      <c r="AF5380" s="17"/>
      <c r="AG5380" s="17"/>
      <c r="AH5380" s="8"/>
    </row>
    <row r="5381" spans="13:34" x14ac:dyDescent="0.3">
      <c r="M5381" s="12"/>
      <c r="N5381"/>
      <c r="P5381" s="9"/>
      <c r="Q5381" s="9"/>
      <c r="U5381" s="8"/>
      <c r="V5381" s="10"/>
      <c r="W5381"/>
      <c r="X5381"/>
      <c r="Z5381" s="8"/>
      <c r="AA5381" s="8"/>
      <c r="AF5381" s="17"/>
      <c r="AG5381" s="17"/>
      <c r="AH5381" s="8"/>
    </row>
    <row r="5382" spans="13:34" x14ac:dyDescent="0.3">
      <c r="M5382" s="12"/>
      <c r="N5382"/>
      <c r="P5382" s="9"/>
      <c r="Q5382" s="9"/>
      <c r="U5382" s="8"/>
      <c r="V5382" s="10"/>
      <c r="W5382"/>
      <c r="X5382"/>
      <c r="Z5382" s="8"/>
      <c r="AA5382" s="8"/>
      <c r="AF5382" s="17"/>
      <c r="AG5382" s="17"/>
      <c r="AH5382" s="8"/>
    </row>
    <row r="5383" spans="13:34" x14ac:dyDescent="0.3">
      <c r="M5383" s="12"/>
      <c r="N5383"/>
      <c r="P5383" s="9"/>
      <c r="Q5383" s="9"/>
      <c r="U5383" s="8"/>
      <c r="V5383" s="10"/>
      <c r="W5383"/>
      <c r="X5383"/>
      <c r="Z5383" s="8"/>
      <c r="AA5383" s="8"/>
      <c r="AF5383" s="17"/>
      <c r="AG5383" s="17"/>
      <c r="AH5383" s="8"/>
    </row>
    <row r="5384" spans="13:34" x14ac:dyDescent="0.3">
      <c r="M5384" s="12"/>
      <c r="N5384"/>
      <c r="P5384" s="9"/>
      <c r="Q5384" s="9"/>
      <c r="U5384" s="8"/>
      <c r="V5384" s="10"/>
      <c r="W5384"/>
      <c r="X5384"/>
      <c r="Z5384" s="8"/>
      <c r="AA5384" s="8"/>
      <c r="AF5384" s="17"/>
      <c r="AG5384" s="17"/>
      <c r="AH5384" s="8"/>
    </row>
    <row r="5385" spans="13:34" x14ac:dyDescent="0.3">
      <c r="M5385" s="12"/>
      <c r="N5385"/>
      <c r="P5385" s="9"/>
      <c r="Q5385" s="9"/>
      <c r="U5385" s="8"/>
      <c r="V5385" s="10"/>
      <c r="W5385"/>
      <c r="X5385"/>
      <c r="Z5385" s="8"/>
      <c r="AA5385" s="8"/>
      <c r="AF5385" s="17"/>
      <c r="AG5385" s="17"/>
      <c r="AH5385" s="8"/>
    </row>
    <row r="5386" spans="13:34" x14ac:dyDescent="0.3">
      <c r="M5386" s="12"/>
      <c r="N5386"/>
      <c r="P5386" s="9"/>
      <c r="Q5386" s="9"/>
      <c r="U5386" s="8"/>
      <c r="V5386" s="10"/>
      <c r="W5386"/>
      <c r="X5386"/>
      <c r="Z5386" s="8"/>
      <c r="AA5386" s="8"/>
      <c r="AF5386" s="17"/>
      <c r="AG5386" s="17"/>
      <c r="AH5386" s="8"/>
    </row>
    <row r="5387" spans="13:34" x14ac:dyDescent="0.3">
      <c r="M5387" s="12"/>
      <c r="N5387"/>
      <c r="P5387" s="9"/>
      <c r="Q5387" s="9"/>
      <c r="U5387" s="8"/>
      <c r="V5387" s="10"/>
      <c r="W5387"/>
      <c r="X5387"/>
      <c r="Z5387" s="8"/>
      <c r="AA5387" s="8"/>
      <c r="AF5387" s="17"/>
      <c r="AG5387" s="17"/>
      <c r="AH5387" s="8"/>
    </row>
    <row r="5388" spans="13:34" x14ac:dyDescent="0.3">
      <c r="M5388" s="12"/>
      <c r="N5388"/>
      <c r="P5388" s="9"/>
      <c r="Q5388" s="9"/>
      <c r="U5388" s="8"/>
      <c r="V5388" s="10"/>
      <c r="W5388"/>
      <c r="X5388"/>
      <c r="Z5388" s="8"/>
      <c r="AA5388" s="8"/>
      <c r="AF5388" s="17"/>
      <c r="AG5388" s="17"/>
      <c r="AH5388" s="8"/>
    </row>
    <row r="5389" spans="13:34" x14ac:dyDescent="0.3">
      <c r="M5389" s="12"/>
      <c r="N5389"/>
      <c r="P5389" s="9"/>
      <c r="Q5389" s="9"/>
      <c r="U5389" s="8"/>
      <c r="V5389" s="10"/>
      <c r="W5389"/>
      <c r="X5389"/>
      <c r="Z5389" s="8"/>
      <c r="AA5389" s="8"/>
      <c r="AF5389" s="17"/>
      <c r="AG5389" s="17"/>
      <c r="AH5389" s="8"/>
    </row>
    <row r="5390" spans="13:34" x14ac:dyDescent="0.3">
      <c r="M5390" s="12"/>
      <c r="N5390"/>
      <c r="P5390" s="9"/>
      <c r="Q5390" s="9"/>
      <c r="U5390" s="8"/>
      <c r="V5390" s="10"/>
      <c r="W5390"/>
      <c r="X5390"/>
      <c r="Z5390" s="8"/>
      <c r="AA5390" s="8"/>
      <c r="AF5390" s="17"/>
      <c r="AG5390" s="17"/>
      <c r="AH5390" s="8"/>
    </row>
    <row r="5391" spans="13:34" x14ac:dyDescent="0.3">
      <c r="M5391" s="12"/>
      <c r="N5391"/>
      <c r="P5391" s="9"/>
      <c r="Q5391" s="9"/>
      <c r="U5391" s="8"/>
      <c r="V5391" s="10"/>
      <c r="W5391"/>
      <c r="X5391"/>
      <c r="Z5391" s="8"/>
      <c r="AA5391" s="8"/>
      <c r="AF5391" s="17"/>
      <c r="AG5391" s="17"/>
      <c r="AH5391" s="8"/>
    </row>
    <row r="5392" spans="13:34" x14ac:dyDescent="0.3">
      <c r="M5392" s="12"/>
      <c r="N5392"/>
      <c r="P5392" s="9"/>
      <c r="Q5392" s="9"/>
      <c r="U5392" s="8"/>
      <c r="V5392" s="10"/>
      <c r="W5392"/>
      <c r="X5392"/>
      <c r="Z5392" s="8"/>
      <c r="AA5392" s="8"/>
      <c r="AF5392" s="17"/>
      <c r="AG5392" s="17"/>
      <c r="AH5392" s="8"/>
    </row>
    <row r="5393" spans="13:34" x14ac:dyDescent="0.3">
      <c r="M5393" s="12"/>
      <c r="N5393"/>
      <c r="P5393" s="9"/>
      <c r="Q5393" s="9"/>
      <c r="U5393" s="8"/>
      <c r="V5393" s="10"/>
      <c r="W5393"/>
      <c r="X5393"/>
      <c r="Z5393" s="8"/>
      <c r="AA5393" s="8"/>
      <c r="AF5393" s="17"/>
      <c r="AG5393" s="17"/>
      <c r="AH5393" s="8"/>
    </row>
    <row r="5394" spans="13:34" x14ac:dyDescent="0.3">
      <c r="M5394" s="12"/>
      <c r="N5394"/>
      <c r="P5394" s="9"/>
      <c r="Q5394" s="9"/>
      <c r="U5394" s="8"/>
      <c r="V5394" s="10"/>
      <c r="W5394"/>
      <c r="X5394"/>
      <c r="Z5394" s="8"/>
      <c r="AA5394" s="8"/>
      <c r="AF5394" s="17"/>
      <c r="AG5394" s="17"/>
      <c r="AH5394" s="8"/>
    </row>
    <row r="5395" spans="13:34" x14ac:dyDescent="0.3">
      <c r="M5395" s="12"/>
      <c r="N5395"/>
      <c r="P5395" s="9"/>
      <c r="Q5395" s="9"/>
      <c r="U5395" s="8"/>
      <c r="V5395" s="10"/>
      <c r="W5395"/>
      <c r="X5395"/>
      <c r="Z5395" s="8"/>
      <c r="AA5395" s="8"/>
      <c r="AF5395" s="17"/>
      <c r="AG5395" s="17"/>
      <c r="AH5395" s="8"/>
    </row>
    <row r="5396" spans="13:34" x14ac:dyDescent="0.3">
      <c r="M5396" s="12"/>
      <c r="N5396"/>
      <c r="P5396" s="9"/>
      <c r="Q5396" s="9"/>
      <c r="U5396" s="8"/>
      <c r="V5396" s="10"/>
      <c r="W5396"/>
      <c r="X5396"/>
      <c r="Z5396" s="8"/>
      <c r="AA5396" s="8"/>
      <c r="AF5396" s="17"/>
      <c r="AG5396" s="17"/>
      <c r="AH5396" s="8"/>
    </row>
    <row r="5397" spans="13:34" x14ac:dyDescent="0.3">
      <c r="M5397" s="12"/>
      <c r="N5397"/>
      <c r="P5397" s="9"/>
      <c r="Q5397" s="9"/>
      <c r="U5397" s="8"/>
      <c r="V5397" s="10"/>
      <c r="W5397"/>
      <c r="X5397"/>
      <c r="Z5397" s="8"/>
      <c r="AA5397" s="8"/>
      <c r="AF5397" s="17"/>
      <c r="AG5397" s="17"/>
      <c r="AH5397" s="8"/>
    </row>
    <row r="5398" spans="13:34" x14ac:dyDescent="0.3">
      <c r="M5398" s="12"/>
      <c r="N5398"/>
      <c r="P5398" s="9"/>
      <c r="Q5398" s="9"/>
      <c r="U5398" s="8"/>
      <c r="V5398" s="10"/>
      <c r="W5398"/>
      <c r="X5398"/>
      <c r="Z5398" s="8"/>
      <c r="AA5398" s="8"/>
      <c r="AF5398" s="17"/>
      <c r="AG5398" s="17"/>
      <c r="AH5398" s="8"/>
    </row>
    <row r="5399" spans="13:34" x14ac:dyDescent="0.3">
      <c r="M5399" s="12"/>
      <c r="N5399"/>
      <c r="P5399" s="9"/>
      <c r="Q5399" s="9"/>
      <c r="U5399" s="8"/>
      <c r="V5399" s="10"/>
      <c r="W5399"/>
      <c r="X5399"/>
      <c r="Z5399" s="8"/>
      <c r="AA5399" s="8"/>
      <c r="AF5399" s="17"/>
      <c r="AG5399" s="17"/>
      <c r="AH5399" s="8"/>
    </row>
    <row r="5400" spans="13:34" x14ac:dyDescent="0.3">
      <c r="M5400" s="12"/>
      <c r="N5400"/>
      <c r="P5400" s="9"/>
      <c r="Q5400" s="9"/>
      <c r="U5400" s="8"/>
      <c r="V5400" s="10"/>
      <c r="W5400"/>
      <c r="X5400"/>
      <c r="Z5400" s="8"/>
      <c r="AA5400" s="8"/>
      <c r="AF5400" s="17"/>
      <c r="AG5400" s="17"/>
      <c r="AH5400" s="8"/>
    </row>
    <row r="5401" spans="13:34" x14ac:dyDescent="0.3">
      <c r="M5401" s="12"/>
      <c r="N5401"/>
      <c r="P5401" s="9"/>
      <c r="Q5401" s="9"/>
      <c r="U5401" s="8"/>
      <c r="V5401" s="10"/>
      <c r="W5401"/>
      <c r="X5401"/>
      <c r="Z5401" s="8"/>
      <c r="AA5401" s="8"/>
      <c r="AF5401" s="17"/>
      <c r="AG5401" s="17"/>
      <c r="AH5401" s="8"/>
    </row>
    <row r="5402" spans="13:34" x14ac:dyDescent="0.3">
      <c r="M5402" s="12"/>
      <c r="N5402"/>
      <c r="P5402" s="9"/>
      <c r="Q5402" s="9"/>
      <c r="U5402" s="8"/>
      <c r="V5402" s="10"/>
      <c r="W5402"/>
      <c r="X5402"/>
      <c r="Z5402" s="8"/>
      <c r="AA5402" s="8"/>
      <c r="AF5402" s="17"/>
      <c r="AG5402" s="17"/>
      <c r="AH5402" s="8"/>
    </row>
    <row r="5403" spans="13:34" x14ac:dyDescent="0.3">
      <c r="M5403" s="12"/>
      <c r="N5403"/>
      <c r="P5403" s="9"/>
      <c r="Q5403" s="9"/>
      <c r="U5403" s="8"/>
      <c r="V5403" s="10"/>
      <c r="W5403"/>
      <c r="X5403"/>
      <c r="Z5403" s="8"/>
      <c r="AA5403" s="8"/>
      <c r="AF5403" s="17"/>
      <c r="AG5403" s="17"/>
      <c r="AH5403" s="8"/>
    </row>
    <row r="5404" spans="13:34" x14ac:dyDescent="0.3">
      <c r="M5404" s="12"/>
      <c r="N5404"/>
      <c r="P5404" s="9"/>
      <c r="Q5404" s="9"/>
      <c r="U5404" s="8"/>
      <c r="V5404" s="10"/>
      <c r="W5404"/>
      <c r="X5404"/>
      <c r="Z5404" s="8"/>
      <c r="AA5404" s="8"/>
      <c r="AF5404" s="17"/>
      <c r="AG5404" s="17"/>
      <c r="AH5404" s="8"/>
    </row>
    <row r="5405" spans="13:34" x14ac:dyDescent="0.3">
      <c r="M5405" s="12"/>
      <c r="N5405"/>
      <c r="P5405" s="9"/>
      <c r="Q5405" s="9"/>
      <c r="U5405" s="8"/>
      <c r="V5405" s="10"/>
      <c r="W5405"/>
      <c r="X5405"/>
      <c r="Z5405" s="8"/>
      <c r="AA5405" s="8"/>
      <c r="AF5405" s="17"/>
      <c r="AG5405" s="17"/>
      <c r="AH5405" s="8"/>
    </row>
    <row r="5406" spans="13:34" x14ac:dyDescent="0.3">
      <c r="M5406" s="12"/>
      <c r="N5406"/>
      <c r="P5406" s="9"/>
      <c r="Q5406" s="9"/>
      <c r="U5406" s="8"/>
      <c r="V5406" s="10"/>
      <c r="W5406"/>
      <c r="X5406"/>
      <c r="Z5406" s="8"/>
      <c r="AA5406" s="8"/>
      <c r="AF5406" s="17"/>
      <c r="AG5406" s="17"/>
      <c r="AH5406" s="8"/>
    </row>
    <row r="5407" spans="13:34" x14ac:dyDescent="0.3">
      <c r="M5407" s="12"/>
      <c r="N5407"/>
      <c r="P5407" s="9"/>
      <c r="Q5407" s="9"/>
      <c r="U5407" s="8"/>
      <c r="V5407" s="10"/>
      <c r="W5407"/>
      <c r="X5407"/>
      <c r="Z5407" s="8"/>
      <c r="AA5407" s="8"/>
      <c r="AF5407" s="17"/>
      <c r="AG5407" s="17"/>
      <c r="AH5407" s="8"/>
    </row>
    <row r="5408" spans="13:34" x14ac:dyDescent="0.3">
      <c r="M5408" s="12"/>
      <c r="N5408"/>
      <c r="P5408" s="9"/>
      <c r="Q5408" s="9"/>
      <c r="U5408" s="8"/>
      <c r="V5408" s="10"/>
      <c r="W5408"/>
      <c r="X5408"/>
      <c r="Z5408" s="8"/>
      <c r="AA5408" s="8"/>
      <c r="AF5408" s="17"/>
      <c r="AG5408" s="17"/>
      <c r="AH5408" s="8"/>
    </row>
    <row r="5409" spans="13:34" x14ac:dyDescent="0.3">
      <c r="M5409" s="12"/>
      <c r="N5409"/>
      <c r="P5409" s="9"/>
      <c r="Q5409" s="9"/>
      <c r="U5409" s="8"/>
      <c r="V5409" s="10"/>
      <c r="W5409"/>
      <c r="X5409"/>
      <c r="Z5409" s="8"/>
      <c r="AA5409" s="8"/>
      <c r="AF5409" s="17"/>
      <c r="AG5409" s="17"/>
      <c r="AH5409" s="8"/>
    </row>
    <row r="5410" spans="13:34" x14ac:dyDescent="0.3">
      <c r="M5410" s="12"/>
      <c r="N5410"/>
      <c r="P5410" s="9"/>
      <c r="Q5410" s="9"/>
      <c r="U5410" s="8"/>
      <c r="V5410" s="10"/>
      <c r="W5410"/>
      <c r="X5410"/>
      <c r="Z5410" s="8"/>
      <c r="AA5410" s="8"/>
      <c r="AF5410" s="17"/>
      <c r="AG5410" s="17"/>
      <c r="AH5410" s="8"/>
    </row>
    <row r="5411" spans="13:34" x14ac:dyDescent="0.3">
      <c r="M5411" s="12"/>
      <c r="N5411"/>
      <c r="P5411" s="9"/>
      <c r="Q5411" s="9"/>
      <c r="U5411" s="8"/>
      <c r="V5411" s="10"/>
      <c r="W5411"/>
      <c r="X5411"/>
      <c r="Z5411" s="8"/>
      <c r="AA5411" s="8"/>
      <c r="AF5411" s="17"/>
      <c r="AG5411" s="17"/>
      <c r="AH5411" s="8"/>
    </row>
    <row r="5412" spans="13:34" x14ac:dyDescent="0.3">
      <c r="M5412" s="12"/>
      <c r="N5412"/>
      <c r="P5412" s="9"/>
      <c r="Q5412" s="9"/>
      <c r="U5412" s="8"/>
      <c r="V5412" s="10"/>
      <c r="W5412"/>
      <c r="X5412"/>
      <c r="Z5412" s="8"/>
      <c r="AA5412" s="8"/>
      <c r="AF5412" s="17"/>
      <c r="AG5412" s="17"/>
      <c r="AH5412" s="8"/>
    </row>
    <row r="5413" spans="13:34" x14ac:dyDescent="0.3">
      <c r="M5413" s="12"/>
      <c r="N5413"/>
      <c r="P5413" s="9"/>
      <c r="Q5413" s="9"/>
      <c r="U5413" s="8"/>
      <c r="V5413" s="10"/>
      <c r="W5413"/>
      <c r="X5413"/>
      <c r="Z5413" s="8"/>
      <c r="AA5413" s="8"/>
      <c r="AF5413" s="17"/>
      <c r="AG5413" s="17"/>
      <c r="AH5413" s="8"/>
    </row>
    <row r="5414" spans="13:34" x14ac:dyDescent="0.3">
      <c r="M5414" s="12"/>
      <c r="N5414"/>
      <c r="P5414" s="9"/>
      <c r="Q5414" s="9"/>
      <c r="U5414" s="8"/>
      <c r="V5414" s="10"/>
      <c r="W5414"/>
      <c r="X5414"/>
      <c r="Z5414" s="8"/>
      <c r="AA5414" s="8"/>
      <c r="AF5414" s="17"/>
      <c r="AG5414" s="17"/>
      <c r="AH5414" s="8"/>
    </row>
    <row r="5415" spans="13:34" x14ac:dyDescent="0.3">
      <c r="M5415" s="12"/>
      <c r="N5415"/>
      <c r="P5415" s="9"/>
      <c r="Q5415" s="9"/>
      <c r="U5415" s="8"/>
      <c r="V5415" s="10"/>
      <c r="W5415"/>
      <c r="X5415"/>
      <c r="Z5415" s="8"/>
      <c r="AA5415" s="8"/>
      <c r="AF5415" s="17"/>
      <c r="AG5415" s="17"/>
      <c r="AH5415" s="8"/>
    </row>
    <row r="5416" spans="13:34" x14ac:dyDescent="0.3">
      <c r="M5416" s="12"/>
      <c r="N5416"/>
      <c r="P5416" s="9"/>
      <c r="Q5416" s="9"/>
      <c r="U5416" s="8"/>
      <c r="V5416" s="10"/>
      <c r="W5416"/>
      <c r="X5416"/>
      <c r="Z5416" s="8"/>
      <c r="AA5416" s="8"/>
      <c r="AF5416" s="17"/>
      <c r="AG5416" s="17"/>
      <c r="AH5416" s="8"/>
    </row>
    <row r="5417" spans="13:34" x14ac:dyDescent="0.3">
      <c r="M5417" s="12"/>
      <c r="N5417"/>
      <c r="P5417" s="9"/>
      <c r="Q5417" s="9"/>
      <c r="U5417" s="8"/>
      <c r="V5417" s="10"/>
      <c r="W5417"/>
      <c r="X5417"/>
      <c r="Z5417" s="8"/>
      <c r="AA5417" s="8"/>
      <c r="AF5417" s="17"/>
      <c r="AG5417" s="17"/>
      <c r="AH5417" s="8"/>
    </row>
    <row r="5418" spans="13:34" x14ac:dyDescent="0.3">
      <c r="M5418" s="12"/>
      <c r="N5418"/>
      <c r="P5418" s="9"/>
      <c r="Q5418" s="9"/>
      <c r="U5418" s="8"/>
      <c r="V5418" s="10"/>
      <c r="W5418"/>
      <c r="X5418"/>
      <c r="Z5418" s="8"/>
      <c r="AA5418" s="8"/>
      <c r="AF5418" s="17"/>
      <c r="AG5418" s="17"/>
      <c r="AH5418" s="8"/>
    </row>
    <row r="5419" spans="13:34" x14ac:dyDescent="0.3">
      <c r="M5419" s="12"/>
      <c r="N5419"/>
      <c r="P5419" s="9"/>
      <c r="Q5419" s="9"/>
      <c r="U5419" s="8"/>
      <c r="V5419" s="10"/>
      <c r="W5419"/>
      <c r="X5419"/>
      <c r="Z5419" s="8"/>
      <c r="AA5419" s="8"/>
      <c r="AF5419" s="17"/>
      <c r="AG5419" s="17"/>
      <c r="AH5419" s="8"/>
    </row>
    <row r="5420" spans="13:34" x14ac:dyDescent="0.3">
      <c r="M5420" s="12"/>
      <c r="N5420"/>
      <c r="P5420" s="9"/>
      <c r="Q5420" s="9"/>
      <c r="U5420" s="8"/>
      <c r="V5420" s="10"/>
      <c r="W5420"/>
      <c r="X5420"/>
      <c r="Z5420" s="8"/>
      <c r="AA5420" s="8"/>
      <c r="AF5420" s="17"/>
      <c r="AG5420" s="17"/>
      <c r="AH5420" s="8"/>
    </row>
    <row r="5421" spans="13:34" x14ac:dyDescent="0.3">
      <c r="M5421" s="12"/>
      <c r="N5421"/>
      <c r="P5421" s="9"/>
      <c r="Q5421" s="9"/>
      <c r="U5421" s="8"/>
      <c r="V5421" s="10"/>
      <c r="W5421"/>
      <c r="X5421"/>
      <c r="Z5421" s="8"/>
      <c r="AA5421" s="8"/>
      <c r="AF5421" s="17"/>
      <c r="AG5421" s="17"/>
      <c r="AH5421" s="8"/>
    </row>
    <row r="5422" spans="13:34" x14ac:dyDescent="0.3">
      <c r="M5422" s="12"/>
      <c r="N5422"/>
      <c r="P5422" s="9"/>
      <c r="Q5422" s="9"/>
      <c r="U5422" s="8"/>
      <c r="V5422" s="10"/>
      <c r="W5422"/>
      <c r="X5422"/>
      <c r="Z5422" s="8"/>
      <c r="AA5422" s="8"/>
      <c r="AF5422" s="17"/>
      <c r="AG5422" s="17"/>
      <c r="AH5422" s="8"/>
    </row>
    <row r="5423" spans="13:34" x14ac:dyDescent="0.3">
      <c r="M5423" s="12"/>
      <c r="N5423"/>
      <c r="P5423" s="9"/>
      <c r="Q5423" s="9"/>
      <c r="U5423" s="8"/>
      <c r="V5423" s="10"/>
      <c r="W5423"/>
      <c r="X5423"/>
      <c r="Z5423" s="8"/>
      <c r="AA5423" s="8"/>
      <c r="AF5423" s="17"/>
      <c r="AG5423" s="17"/>
      <c r="AH5423" s="8"/>
    </row>
    <row r="5424" spans="13:34" x14ac:dyDescent="0.3">
      <c r="M5424" s="12"/>
      <c r="N5424"/>
      <c r="P5424" s="9"/>
      <c r="Q5424" s="9"/>
      <c r="U5424" s="8"/>
      <c r="V5424" s="10"/>
      <c r="W5424"/>
      <c r="X5424"/>
      <c r="Z5424" s="8"/>
      <c r="AA5424" s="8"/>
      <c r="AF5424" s="17"/>
      <c r="AG5424" s="17"/>
      <c r="AH5424" s="8"/>
    </row>
    <row r="5425" spans="13:34" x14ac:dyDescent="0.3">
      <c r="M5425" s="12"/>
      <c r="N5425"/>
      <c r="P5425" s="9"/>
      <c r="Q5425" s="9"/>
      <c r="U5425" s="8"/>
      <c r="V5425" s="10"/>
      <c r="W5425"/>
      <c r="X5425"/>
      <c r="Z5425" s="8"/>
      <c r="AA5425" s="8"/>
      <c r="AF5425" s="17"/>
      <c r="AG5425" s="17"/>
      <c r="AH5425" s="8"/>
    </row>
    <row r="5426" spans="13:34" x14ac:dyDescent="0.3">
      <c r="M5426" s="12"/>
      <c r="N5426"/>
      <c r="P5426" s="9"/>
      <c r="Q5426" s="9"/>
      <c r="U5426" s="8"/>
      <c r="V5426" s="10"/>
      <c r="W5426"/>
      <c r="X5426"/>
      <c r="Z5426" s="8"/>
      <c r="AA5426" s="8"/>
      <c r="AF5426" s="17"/>
      <c r="AG5426" s="17"/>
      <c r="AH5426" s="8"/>
    </row>
    <row r="5427" spans="13:34" x14ac:dyDescent="0.3">
      <c r="M5427" s="12"/>
      <c r="N5427"/>
      <c r="P5427" s="9"/>
      <c r="Q5427" s="9"/>
      <c r="U5427" s="8"/>
      <c r="V5427" s="10"/>
      <c r="W5427"/>
      <c r="X5427"/>
      <c r="Z5427" s="8"/>
      <c r="AA5427" s="8"/>
      <c r="AF5427" s="17"/>
      <c r="AG5427" s="17"/>
      <c r="AH5427" s="8"/>
    </row>
    <row r="5428" spans="13:34" x14ac:dyDescent="0.3">
      <c r="M5428" s="12"/>
      <c r="N5428"/>
      <c r="P5428" s="9"/>
      <c r="Q5428" s="9"/>
      <c r="U5428" s="8"/>
      <c r="V5428" s="10"/>
      <c r="W5428"/>
      <c r="X5428"/>
      <c r="Z5428" s="8"/>
      <c r="AA5428" s="8"/>
      <c r="AF5428" s="17"/>
      <c r="AG5428" s="17"/>
      <c r="AH5428" s="8"/>
    </row>
    <row r="5429" spans="13:34" x14ac:dyDescent="0.3">
      <c r="M5429" s="12"/>
      <c r="N5429"/>
      <c r="P5429" s="9"/>
      <c r="Q5429" s="9"/>
      <c r="U5429" s="8"/>
      <c r="V5429" s="10"/>
      <c r="W5429"/>
      <c r="X5429"/>
      <c r="Z5429" s="8"/>
      <c r="AA5429" s="8"/>
      <c r="AF5429" s="17"/>
      <c r="AG5429" s="17"/>
      <c r="AH5429" s="8"/>
    </row>
    <row r="5430" spans="13:34" x14ac:dyDescent="0.3">
      <c r="M5430" s="12"/>
      <c r="N5430"/>
      <c r="P5430" s="9"/>
      <c r="Q5430" s="9"/>
      <c r="U5430" s="8"/>
      <c r="V5430" s="10"/>
      <c r="W5430"/>
      <c r="X5430"/>
      <c r="Z5430" s="8"/>
      <c r="AA5430" s="8"/>
      <c r="AF5430" s="17"/>
      <c r="AG5430" s="17"/>
      <c r="AH5430" s="8"/>
    </row>
    <row r="5431" spans="13:34" x14ac:dyDescent="0.3">
      <c r="M5431" s="12"/>
      <c r="N5431"/>
      <c r="P5431" s="9"/>
      <c r="Q5431" s="9"/>
      <c r="U5431" s="8"/>
      <c r="V5431" s="10"/>
      <c r="W5431"/>
      <c r="X5431"/>
      <c r="Z5431" s="8"/>
      <c r="AA5431" s="8"/>
      <c r="AF5431" s="17"/>
      <c r="AG5431" s="17"/>
      <c r="AH5431" s="8"/>
    </row>
    <row r="5432" spans="13:34" x14ac:dyDescent="0.3">
      <c r="M5432" s="12"/>
      <c r="N5432"/>
      <c r="P5432" s="9"/>
      <c r="Q5432" s="9"/>
      <c r="U5432" s="8"/>
      <c r="V5432" s="10"/>
      <c r="W5432"/>
      <c r="X5432"/>
      <c r="Z5432" s="8"/>
      <c r="AA5432" s="8"/>
      <c r="AF5432" s="17"/>
      <c r="AG5432" s="17"/>
      <c r="AH5432" s="8"/>
    </row>
    <row r="5433" spans="13:34" x14ac:dyDescent="0.3">
      <c r="M5433" s="12"/>
      <c r="N5433"/>
      <c r="P5433" s="9"/>
      <c r="Q5433" s="9"/>
      <c r="U5433" s="8"/>
      <c r="V5433" s="10"/>
      <c r="W5433"/>
      <c r="X5433"/>
      <c r="Z5433" s="8"/>
      <c r="AA5433" s="8"/>
      <c r="AF5433" s="17"/>
      <c r="AG5433" s="17"/>
      <c r="AH5433" s="8"/>
    </row>
    <row r="5434" spans="13:34" x14ac:dyDescent="0.3">
      <c r="M5434" s="12"/>
      <c r="N5434"/>
      <c r="P5434" s="9"/>
      <c r="Q5434" s="9"/>
      <c r="U5434" s="8"/>
      <c r="V5434" s="10"/>
      <c r="W5434"/>
      <c r="X5434"/>
      <c r="Z5434" s="8"/>
      <c r="AA5434" s="8"/>
      <c r="AF5434" s="17"/>
      <c r="AG5434" s="17"/>
      <c r="AH5434" s="8"/>
    </row>
    <row r="5435" spans="13:34" x14ac:dyDescent="0.3">
      <c r="M5435" s="12"/>
      <c r="N5435"/>
      <c r="P5435" s="9"/>
      <c r="Q5435" s="9"/>
      <c r="U5435" s="8"/>
      <c r="V5435" s="10"/>
      <c r="W5435"/>
      <c r="X5435"/>
      <c r="Z5435" s="8"/>
      <c r="AA5435" s="8"/>
      <c r="AF5435" s="17"/>
      <c r="AG5435" s="17"/>
      <c r="AH5435" s="8"/>
    </row>
    <row r="5436" spans="13:34" x14ac:dyDescent="0.3">
      <c r="M5436" s="12"/>
      <c r="N5436"/>
      <c r="P5436" s="9"/>
      <c r="Q5436" s="9"/>
      <c r="U5436" s="8"/>
      <c r="V5436" s="10"/>
      <c r="W5436"/>
      <c r="X5436"/>
      <c r="Z5436" s="8"/>
      <c r="AA5436" s="8"/>
      <c r="AF5436" s="17"/>
      <c r="AG5436" s="17"/>
      <c r="AH5436" s="8"/>
    </row>
    <row r="5437" spans="13:34" x14ac:dyDescent="0.3">
      <c r="M5437" s="12"/>
      <c r="N5437"/>
      <c r="P5437" s="9"/>
      <c r="Q5437" s="9"/>
      <c r="U5437" s="8"/>
      <c r="V5437" s="10"/>
      <c r="W5437"/>
      <c r="X5437"/>
      <c r="Z5437" s="8"/>
      <c r="AA5437" s="8"/>
      <c r="AF5437" s="17"/>
      <c r="AG5437" s="17"/>
      <c r="AH5437" s="8"/>
    </row>
    <row r="5438" spans="13:34" x14ac:dyDescent="0.3">
      <c r="M5438" s="12"/>
      <c r="N5438"/>
      <c r="P5438" s="9"/>
      <c r="Q5438" s="9"/>
      <c r="U5438" s="8"/>
      <c r="V5438" s="10"/>
      <c r="W5438"/>
      <c r="X5438"/>
      <c r="Z5438" s="8"/>
      <c r="AA5438" s="8"/>
      <c r="AF5438" s="17"/>
      <c r="AG5438" s="17"/>
      <c r="AH5438" s="8"/>
    </row>
    <row r="5439" spans="13:34" x14ac:dyDescent="0.3">
      <c r="M5439" s="12"/>
      <c r="N5439"/>
      <c r="P5439" s="9"/>
      <c r="Q5439" s="9"/>
      <c r="U5439" s="8"/>
      <c r="V5439" s="10"/>
      <c r="W5439"/>
      <c r="X5439"/>
      <c r="Z5439" s="8"/>
      <c r="AA5439" s="8"/>
      <c r="AF5439" s="17"/>
      <c r="AG5439" s="17"/>
      <c r="AH5439" s="8"/>
    </row>
    <row r="5440" spans="13:34" x14ac:dyDescent="0.3">
      <c r="M5440" s="12"/>
      <c r="N5440"/>
      <c r="P5440" s="9"/>
      <c r="Q5440" s="9"/>
      <c r="U5440" s="8"/>
      <c r="V5440" s="10"/>
      <c r="W5440"/>
      <c r="X5440"/>
      <c r="Z5440" s="8"/>
      <c r="AA5440" s="8"/>
      <c r="AF5440" s="17"/>
      <c r="AG5440" s="17"/>
      <c r="AH5440" s="8"/>
    </row>
    <row r="5441" spans="13:34" x14ac:dyDescent="0.3">
      <c r="M5441" s="12"/>
      <c r="N5441"/>
      <c r="P5441" s="9"/>
      <c r="Q5441" s="9"/>
      <c r="U5441" s="8"/>
      <c r="V5441" s="10"/>
      <c r="W5441"/>
      <c r="X5441"/>
      <c r="Z5441" s="8"/>
      <c r="AA5441" s="8"/>
      <c r="AF5441" s="17"/>
      <c r="AG5441" s="17"/>
      <c r="AH5441" s="8"/>
    </row>
    <row r="5442" spans="13:34" x14ac:dyDescent="0.3">
      <c r="M5442" s="12"/>
      <c r="N5442"/>
      <c r="P5442" s="9"/>
      <c r="Q5442" s="9"/>
      <c r="U5442" s="8"/>
      <c r="V5442" s="10"/>
      <c r="W5442"/>
      <c r="X5442"/>
      <c r="Z5442" s="8"/>
      <c r="AA5442" s="8"/>
      <c r="AF5442" s="17"/>
      <c r="AG5442" s="17"/>
      <c r="AH5442" s="8"/>
    </row>
    <row r="5443" spans="13:34" x14ac:dyDescent="0.3">
      <c r="M5443" s="12"/>
      <c r="N5443"/>
      <c r="P5443" s="9"/>
      <c r="Q5443" s="9"/>
      <c r="U5443" s="8"/>
      <c r="V5443" s="10"/>
      <c r="W5443"/>
      <c r="X5443"/>
      <c r="Z5443" s="8"/>
      <c r="AA5443" s="8"/>
      <c r="AF5443" s="17"/>
      <c r="AG5443" s="17"/>
      <c r="AH5443" s="8"/>
    </row>
    <row r="5444" spans="13:34" x14ac:dyDescent="0.3">
      <c r="M5444" s="12"/>
      <c r="N5444"/>
      <c r="P5444" s="9"/>
      <c r="Q5444" s="9"/>
      <c r="U5444" s="8"/>
      <c r="V5444" s="10"/>
      <c r="W5444"/>
      <c r="X5444"/>
      <c r="Z5444" s="8"/>
      <c r="AA5444" s="8"/>
      <c r="AF5444" s="17"/>
      <c r="AG5444" s="17"/>
      <c r="AH5444" s="8"/>
    </row>
    <row r="5445" spans="13:34" x14ac:dyDescent="0.3">
      <c r="M5445" s="12"/>
      <c r="N5445"/>
      <c r="P5445" s="9"/>
      <c r="Q5445" s="9"/>
      <c r="U5445" s="8"/>
      <c r="V5445" s="10"/>
      <c r="W5445"/>
      <c r="X5445"/>
      <c r="Z5445" s="8"/>
      <c r="AA5445" s="8"/>
      <c r="AF5445" s="17"/>
      <c r="AG5445" s="17"/>
      <c r="AH5445" s="8"/>
    </row>
    <row r="5446" spans="13:34" x14ac:dyDescent="0.3">
      <c r="M5446" s="12"/>
      <c r="N5446"/>
      <c r="P5446" s="9"/>
      <c r="Q5446" s="9"/>
      <c r="U5446" s="8"/>
      <c r="V5446" s="10"/>
      <c r="W5446"/>
      <c r="X5446"/>
      <c r="Z5446" s="8"/>
      <c r="AA5446" s="8"/>
      <c r="AF5446" s="17"/>
      <c r="AG5446" s="17"/>
      <c r="AH5446" s="8"/>
    </row>
    <row r="5447" spans="13:34" x14ac:dyDescent="0.3">
      <c r="M5447" s="12"/>
      <c r="N5447"/>
      <c r="P5447" s="9"/>
      <c r="Q5447" s="9"/>
      <c r="U5447" s="8"/>
      <c r="V5447" s="10"/>
      <c r="W5447"/>
      <c r="X5447"/>
      <c r="Z5447" s="8"/>
      <c r="AA5447" s="8"/>
      <c r="AF5447" s="17"/>
      <c r="AG5447" s="17"/>
      <c r="AH5447" s="8"/>
    </row>
    <row r="5448" spans="13:34" x14ac:dyDescent="0.3">
      <c r="M5448" s="12"/>
      <c r="N5448"/>
      <c r="P5448" s="9"/>
      <c r="Q5448" s="9"/>
      <c r="U5448" s="8"/>
      <c r="V5448" s="10"/>
      <c r="W5448"/>
      <c r="X5448"/>
      <c r="Z5448" s="8"/>
      <c r="AA5448" s="8"/>
      <c r="AF5448" s="17"/>
      <c r="AG5448" s="17"/>
      <c r="AH5448" s="8"/>
    </row>
    <row r="5449" spans="13:34" x14ac:dyDescent="0.3">
      <c r="M5449" s="12"/>
      <c r="N5449"/>
      <c r="P5449" s="9"/>
      <c r="Q5449" s="9"/>
      <c r="U5449" s="8"/>
      <c r="V5449" s="10"/>
      <c r="W5449"/>
      <c r="X5449"/>
      <c r="Z5449" s="8"/>
      <c r="AA5449" s="8"/>
      <c r="AF5449" s="17"/>
      <c r="AG5449" s="17"/>
      <c r="AH5449" s="8"/>
    </row>
    <row r="5450" spans="13:34" x14ac:dyDescent="0.3">
      <c r="M5450" s="12"/>
      <c r="N5450"/>
      <c r="P5450" s="9"/>
      <c r="Q5450" s="9"/>
      <c r="U5450" s="8"/>
      <c r="V5450" s="10"/>
      <c r="W5450"/>
      <c r="X5450"/>
      <c r="Z5450" s="8"/>
      <c r="AA5450" s="8"/>
      <c r="AF5450" s="17"/>
      <c r="AG5450" s="17"/>
      <c r="AH5450" s="8"/>
    </row>
    <row r="5451" spans="13:34" x14ac:dyDescent="0.3">
      <c r="M5451" s="12"/>
      <c r="N5451"/>
      <c r="P5451" s="9"/>
      <c r="Q5451" s="9"/>
      <c r="U5451" s="8"/>
      <c r="V5451" s="10"/>
      <c r="W5451"/>
      <c r="X5451"/>
      <c r="Z5451" s="8"/>
      <c r="AA5451" s="8"/>
      <c r="AF5451" s="17"/>
      <c r="AG5451" s="17"/>
      <c r="AH5451" s="8"/>
    </row>
    <row r="5452" spans="13:34" x14ac:dyDescent="0.3">
      <c r="M5452" s="12"/>
      <c r="N5452"/>
      <c r="P5452" s="9"/>
      <c r="Q5452" s="9"/>
      <c r="U5452" s="8"/>
      <c r="V5452" s="10"/>
      <c r="W5452"/>
      <c r="X5452"/>
      <c r="Z5452" s="8"/>
      <c r="AA5452" s="8"/>
      <c r="AF5452" s="17"/>
      <c r="AG5452" s="17"/>
      <c r="AH5452" s="8"/>
    </row>
    <row r="5453" spans="13:34" x14ac:dyDescent="0.3">
      <c r="M5453" s="12"/>
      <c r="N5453"/>
      <c r="P5453" s="9"/>
      <c r="Q5453" s="9"/>
      <c r="U5453" s="8"/>
      <c r="V5453" s="10"/>
      <c r="W5453"/>
      <c r="X5453"/>
      <c r="Z5453" s="8"/>
      <c r="AA5453" s="8"/>
      <c r="AF5453" s="17"/>
      <c r="AG5453" s="17"/>
      <c r="AH5453" s="8"/>
    </row>
    <row r="5454" spans="13:34" x14ac:dyDescent="0.3">
      <c r="M5454" s="12"/>
      <c r="N5454"/>
      <c r="P5454" s="9"/>
      <c r="Q5454" s="9"/>
      <c r="U5454" s="8"/>
      <c r="V5454" s="10"/>
      <c r="W5454"/>
      <c r="X5454"/>
      <c r="Z5454" s="8"/>
      <c r="AA5454" s="8"/>
      <c r="AF5454" s="17"/>
      <c r="AG5454" s="17"/>
      <c r="AH5454" s="8"/>
    </row>
    <row r="5455" spans="13:34" x14ac:dyDescent="0.3">
      <c r="M5455" s="12"/>
      <c r="N5455"/>
      <c r="P5455" s="9"/>
      <c r="Q5455" s="9"/>
      <c r="U5455" s="8"/>
      <c r="V5455" s="10"/>
      <c r="W5455"/>
      <c r="X5455"/>
      <c r="Z5455" s="8"/>
      <c r="AA5455" s="8"/>
      <c r="AF5455" s="17"/>
      <c r="AG5455" s="17"/>
      <c r="AH5455" s="8"/>
    </row>
    <row r="5456" spans="13:34" x14ac:dyDescent="0.3">
      <c r="M5456" s="12"/>
      <c r="N5456"/>
      <c r="P5456" s="9"/>
      <c r="Q5456" s="9"/>
      <c r="U5456" s="8"/>
      <c r="V5456" s="10"/>
      <c r="W5456"/>
      <c r="X5456"/>
      <c r="Z5456" s="8"/>
      <c r="AA5456" s="8"/>
      <c r="AF5456" s="17"/>
      <c r="AG5456" s="17"/>
      <c r="AH5456" s="8"/>
    </row>
    <row r="5457" spans="13:34" x14ac:dyDescent="0.3">
      <c r="M5457" s="12"/>
      <c r="N5457"/>
      <c r="P5457" s="9"/>
      <c r="Q5457" s="9"/>
      <c r="U5457" s="8"/>
      <c r="V5457" s="10"/>
      <c r="W5457"/>
      <c r="X5457"/>
      <c r="Z5457" s="8"/>
      <c r="AA5457" s="8"/>
      <c r="AF5457" s="17"/>
      <c r="AG5457" s="17"/>
      <c r="AH5457" s="8"/>
    </row>
    <row r="5458" spans="13:34" x14ac:dyDescent="0.3">
      <c r="M5458" s="12"/>
      <c r="N5458"/>
      <c r="P5458" s="9"/>
      <c r="Q5458" s="9"/>
      <c r="U5458" s="8"/>
      <c r="V5458" s="10"/>
      <c r="W5458"/>
      <c r="X5458"/>
      <c r="Z5458" s="8"/>
      <c r="AA5458" s="8"/>
      <c r="AF5458" s="17"/>
      <c r="AG5458" s="17"/>
      <c r="AH5458" s="8"/>
    </row>
    <row r="5459" spans="13:34" x14ac:dyDescent="0.3">
      <c r="M5459" s="12"/>
      <c r="N5459"/>
      <c r="P5459" s="9"/>
      <c r="Q5459" s="9"/>
      <c r="U5459" s="8"/>
      <c r="V5459" s="10"/>
      <c r="W5459"/>
      <c r="X5459"/>
      <c r="Z5459" s="8"/>
      <c r="AA5459" s="8"/>
      <c r="AF5459" s="17"/>
      <c r="AG5459" s="17"/>
      <c r="AH5459" s="8"/>
    </row>
    <row r="5460" spans="13:34" x14ac:dyDescent="0.3">
      <c r="M5460" s="12"/>
      <c r="N5460"/>
      <c r="P5460" s="9"/>
      <c r="Q5460" s="9"/>
      <c r="U5460" s="8"/>
      <c r="V5460" s="10"/>
      <c r="W5460"/>
      <c r="X5460"/>
      <c r="Z5460" s="8"/>
      <c r="AA5460" s="8"/>
      <c r="AF5460" s="17"/>
      <c r="AG5460" s="17"/>
      <c r="AH5460" s="8"/>
    </row>
    <row r="5461" spans="13:34" x14ac:dyDescent="0.3">
      <c r="M5461" s="12"/>
      <c r="N5461"/>
      <c r="P5461" s="9"/>
      <c r="Q5461" s="9"/>
      <c r="U5461" s="8"/>
      <c r="V5461" s="10"/>
      <c r="W5461"/>
      <c r="X5461"/>
      <c r="Z5461" s="8"/>
      <c r="AA5461" s="8"/>
      <c r="AF5461" s="17"/>
      <c r="AG5461" s="17"/>
      <c r="AH5461" s="8"/>
    </row>
    <row r="5462" spans="13:34" x14ac:dyDescent="0.3">
      <c r="M5462" s="12"/>
      <c r="N5462"/>
      <c r="P5462" s="9"/>
      <c r="Q5462" s="9"/>
      <c r="U5462" s="8"/>
      <c r="V5462" s="10"/>
      <c r="W5462"/>
      <c r="X5462"/>
      <c r="Z5462" s="8"/>
      <c r="AA5462" s="8"/>
      <c r="AF5462" s="17"/>
      <c r="AG5462" s="17"/>
      <c r="AH5462" s="8"/>
    </row>
    <row r="5463" spans="13:34" x14ac:dyDescent="0.3">
      <c r="M5463" s="12"/>
      <c r="N5463"/>
      <c r="P5463" s="9"/>
      <c r="Q5463" s="9"/>
      <c r="U5463" s="8"/>
      <c r="V5463" s="10"/>
      <c r="W5463"/>
      <c r="X5463"/>
      <c r="Z5463" s="8"/>
      <c r="AA5463" s="8"/>
      <c r="AF5463" s="17"/>
      <c r="AG5463" s="17"/>
      <c r="AH5463" s="8"/>
    </row>
    <row r="5464" spans="13:34" x14ac:dyDescent="0.3">
      <c r="M5464" s="12"/>
      <c r="N5464"/>
      <c r="P5464" s="9"/>
      <c r="Q5464" s="9"/>
      <c r="U5464" s="8"/>
      <c r="V5464" s="10"/>
      <c r="W5464"/>
      <c r="X5464"/>
      <c r="Z5464" s="8"/>
      <c r="AA5464" s="8"/>
      <c r="AF5464" s="17"/>
      <c r="AG5464" s="17"/>
      <c r="AH5464" s="8"/>
    </row>
    <row r="5465" spans="13:34" x14ac:dyDescent="0.3">
      <c r="M5465" s="12"/>
      <c r="N5465"/>
      <c r="P5465" s="9"/>
      <c r="Q5465" s="9"/>
      <c r="U5465" s="8"/>
      <c r="V5465" s="10"/>
      <c r="W5465"/>
      <c r="X5465"/>
      <c r="Z5465" s="8"/>
      <c r="AA5465" s="8"/>
      <c r="AF5465" s="17"/>
      <c r="AG5465" s="17"/>
      <c r="AH5465" s="8"/>
    </row>
    <row r="5466" spans="13:34" x14ac:dyDescent="0.3">
      <c r="M5466" s="12"/>
      <c r="N5466"/>
      <c r="P5466" s="9"/>
      <c r="Q5466" s="9"/>
      <c r="U5466" s="8"/>
      <c r="V5466" s="10"/>
      <c r="W5466"/>
      <c r="X5466"/>
      <c r="Z5466" s="8"/>
      <c r="AA5466" s="8"/>
      <c r="AF5466" s="17"/>
      <c r="AG5466" s="17"/>
      <c r="AH5466" s="8"/>
    </row>
    <row r="5467" spans="13:34" x14ac:dyDescent="0.3">
      <c r="M5467" s="12"/>
      <c r="N5467"/>
      <c r="P5467" s="9"/>
      <c r="Q5467" s="9"/>
      <c r="U5467" s="8"/>
      <c r="V5467" s="10"/>
      <c r="W5467"/>
      <c r="X5467"/>
      <c r="Z5467" s="8"/>
      <c r="AA5467" s="8"/>
      <c r="AF5467" s="17"/>
      <c r="AG5467" s="17"/>
      <c r="AH5467" s="8"/>
    </row>
    <row r="5468" spans="13:34" x14ac:dyDescent="0.3">
      <c r="M5468" s="12"/>
      <c r="N5468"/>
      <c r="P5468" s="9"/>
      <c r="Q5468" s="9"/>
      <c r="U5468" s="8"/>
      <c r="V5468" s="10"/>
      <c r="W5468"/>
      <c r="X5468"/>
      <c r="Z5468" s="8"/>
      <c r="AA5468" s="8"/>
      <c r="AF5468" s="17"/>
      <c r="AG5468" s="17"/>
      <c r="AH5468" s="8"/>
    </row>
    <row r="5469" spans="13:34" x14ac:dyDescent="0.3">
      <c r="M5469" s="12"/>
      <c r="N5469"/>
      <c r="P5469" s="9"/>
      <c r="Q5469" s="9"/>
      <c r="U5469" s="8"/>
      <c r="V5469" s="10"/>
      <c r="W5469"/>
      <c r="X5469"/>
      <c r="Z5469" s="8"/>
      <c r="AA5469" s="8"/>
      <c r="AF5469" s="17"/>
      <c r="AG5469" s="17"/>
      <c r="AH5469" s="8"/>
    </row>
    <row r="5470" spans="13:34" x14ac:dyDescent="0.3">
      <c r="M5470" s="12"/>
      <c r="N5470"/>
      <c r="P5470" s="9"/>
      <c r="Q5470" s="9"/>
      <c r="U5470" s="8"/>
      <c r="V5470" s="10"/>
      <c r="W5470"/>
      <c r="X5470"/>
      <c r="Z5470" s="8"/>
      <c r="AA5470" s="8"/>
      <c r="AF5470" s="17"/>
      <c r="AG5470" s="17"/>
      <c r="AH5470" s="8"/>
    </row>
    <row r="5471" spans="13:34" x14ac:dyDescent="0.3">
      <c r="M5471" s="12"/>
      <c r="N5471"/>
      <c r="P5471" s="9"/>
      <c r="Q5471" s="9"/>
      <c r="U5471" s="8"/>
      <c r="V5471" s="10"/>
      <c r="W5471"/>
      <c r="X5471"/>
      <c r="Z5471" s="8"/>
      <c r="AA5471" s="8"/>
      <c r="AF5471" s="17"/>
      <c r="AG5471" s="17"/>
      <c r="AH5471" s="8"/>
    </row>
    <row r="5472" spans="13:34" x14ac:dyDescent="0.3">
      <c r="M5472" s="12"/>
      <c r="N5472"/>
      <c r="P5472" s="9"/>
      <c r="Q5472" s="9"/>
      <c r="U5472" s="8"/>
      <c r="V5472" s="10"/>
      <c r="W5472"/>
      <c r="X5472"/>
      <c r="Z5472" s="8"/>
      <c r="AA5472" s="8"/>
      <c r="AF5472" s="17"/>
      <c r="AG5472" s="17"/>
      <c r="AH5472" s="8"/>
    </row>
    <row r="5473" spans="13:34" x14ac:dyDescent="0.3">
      <c r="M5473" s="12"/>
      <c r="N5473"/>
      <c r="P5473" s="9"/>
      <c r="Q5473" s="9"/>
      <c r="U5473" s="8"/>
      <c r="V5473" s="10"/>
      <c r="W5473"/>
      <c r="X5473"/>
      <c r="Z5473" s="8"/>
      <c r="AA5473" s="8"/>
      <c r="AF5473" s="17"/>
      <c r="AG5473" s="17"/>
      <c r="AH5473" s="8"/>
    </row>
    <row r="5474" spans="13:34" x14ac:dyDescent="0.3">
      <c r="M5474" s="12"/>
      <c r="N5474"/>
      <c r="P5474" s="9"/>
      <c r="Q5474" s="9"/>
      <c r="U5474" s="8"/>
      <c r="V5474" s="10"/>
      <c r="W5474"/>
      <c r="X5474"/>
      <c r="Z5474" s="8"/>
      <c r="AA5474" s="8"/>
      <c r="AF5474" s="17"/>
      <c r="AG5474" s="17"/>
      <c r="AH5474" s="8"/>
    </row>
    <row r="5475" spans="13:34" x14ac:dyDescent="0.3">
      <c r="M5475" s="12"/>
      <c r="N5475"/>
      <c r="P5475" s="9"/>
      <c r="Q5475" s="9"/>
      <c r="U5475" s="8"/>
      <c r="V5475" s="10"/>
      <c r="W5475"/>
      <c r="X5475"/>
      <c r="Z5475" s="8"/>
      <c r="AA5475" s="8"/>
      <c r="AF5475" s="17"/>
      <c r="AG5475" s="17"/>
      <c r="AH5475" s="8"/>
    </row>
    <row r="5476" spans="13:34" x14ac:dyDescent="0.3">
      <c r="M5476" s="12"/>
      <c r="N5476"/>
      <c r="P5476" s="9"/>
      <c r="Q5476" s="9"/>
      <c r="U5476" s="8"/>
      <c r="V5476" s="10"/>
      <c r="W5476"/>
      <c r="X5476"/>
      <c r="Z5476" s="8"/>
      <c r="AA5476" s="8"/>
      <c r="AF5476" s="17"/>
      <c r="AG5476" s="17"/>
      <c r="AH5476" s="8"/>
    </row>
    <row r="5477" spans="13:34" x14ac:dyDescent="0.3">
      <c r="M5477" s="12"/>
      <c r="N5477"/>
      <c r="P5477" s="9"/>
      <c r="Q5477" s="9"/>
      <c r="U5477" s="8"/>
      <c r="V5477" s="10"/>
      <c r="W5477"/>
      <c r="X5477"/>
      <c r="Z5477" s="8"/>
      <c r="AA5477" s="8"/>
      <c r="AF5477" s="17"/>
      <c r="AG5477" s="17"/>
      <c r="AH5477" s="8"/>
    </row>
    <row r="5478" spans="13:34" x14ac:dyDescent="0.3">
      <c r="M5478" s="12"/>
      <c r="N5478"/>
      <c r="P5478" s="9"/>
      <c r="Q5478" s="9"/>
      <c r="U5478" s="8"/>
      <c r="V5478" s="10"/>
      <c r="W5478"/>
      <c r="X5478"/>
      <c r="Z5478" s="8"/>
      <c r="AA5478" s="8"/>
      <c r="AF5478" s="17"/>
      <c r="AG5478" s="17"/>
      <c r="AH5478" s="8"/>
    </row>
    <row r="5479" spans="13:34" x14ac:dyDescent="0.3">
      <c r="M5479" s="12"/>
      <c r="N5479"/>
      <c r="P5479" s="9"/>
      <c r="Q5479" s="9"/>
      <c r="U5479" s="8"/>
      <c r="V5479" s="10"/>
      <c r="W5479"/>
      <c r="X5479"/>
      <c r="Z5479" s="8"/>
      <c r="AA5479" s="8"/>
      <c r="AF5479" s="17"/>
      <c r="AG5479" s="17"/>
      <c r="AH5479" s="8"/>
    </row>
    <row r="5480" spans="13:34" x14ac:dyDescent="0.3">
      <c r="M5480" s="12"/>
      <c r="N5480"/>
      <c r="P5480" s="9"/>
      <c r="Q5480" s="9"/>
      <c r="U5480" s="8"/>
      <c r="V5480" s="10"/>
      <c r="W5480"/>
      <c r="X5480"/>
      <c r="Z5480" s="8"/>
      <c r="AA5480" s="8"/>
      <c r="AF5480" s="17"/>
      <c r="AG5480" s="17"/>
      <c r="AH5480" s="8"/>
    </row>
    <row r="5481" spans="13:34" x14ac:dyDescent="0.3">
      <c r="M5481" s="12"/>
      <c r="N5481"/>
      <c r="P5481" s="9"/>
      <c r="Q5481" s="9"/>
      <c r="U5481" s="8"/>
      <c r="V5481" s="10"/>
      <c r="W5481"/>
      <c r="X5481"/>
      <c r="Z5481" s="8"/>
      <c r="AA5481" s="8"/>
      <c r="AF5481" s="17"/>
      <c r="AG5481" s="17"/>
      <c r="AH5481" s="8"/>
    </row>
    <row r="5482" spans="13:34" x14ac:dyDescent="0.3">
      <c r="M5482" s="12"/>
      <c r="N5482"/>
      <c r="P5482" s="9"/>
      <c r="Q5482" s="9"/>
      <c r="U5482" s="8"/>
      <c r="V5482" s="10"/>
      <c r="W5482"/>
      <c r="X5482"/>
      <c r="Z5482" s="8"/>
      <c r="AA5482" s="8"/>
      <c r="AF5482" s="17"/>
      <c r="AG5482" s="17"/>
      <c r="AH5482" s="8"/>
    </row>
    <row r="5483" spans="13:34" x14ac:dyDescent="0.3">
      <c r="M5483" s="12"/>
      <c r="N5483"/>
      <c r="P5483" s="9"/>
      <c r="Q5483" s="9"/>
      <c r="U5483" s="8"/>
      <c r="V5483" s="10"/>
      <c r="W5483"/>
      <c r="X5483"/>
      <c r="Z5483" s="8"/>
      <c r="AA5483" s="8"/>
      <c r="AF5483" s="17"/>
      <c r="AG5483" s="17"/>
      <c r="AH5483" s="8"/>
    </row>
    <row r="5484" spans="13:34" x14ac:dyDescent="0.3">
      <c r="M5484" s="12"/>
      <c r="N5484"/>
      <c r="P5484" s="9"/>
      <c r="Q5484" s="9"/>
      <c r="U5484" s="8"/>
      <c r="V5484" s="10"/>
      <c r="W5484"/>
      <c r="X5484"/>
      <c r="Z5484" s="8"/>
      <c r="AA5484" s="8"/>
      <c r="AF5484" s="17"/>
      <c r="AG5484" s="17"/>
      <c r="AH5484" s="8"/>
    </row>
    <row r="5485" spans="13:34" x14ac:dyDescent="0.3">
      <c r="M5485" s="12"/>
      <c r="N5485"/>
      <c r="P5485" s="9"/>
      <c r="Q5485" s="9"/>
      <c r="U5485" s="8"/>
      <c r="V5485" s="10"/>
      <c r="W5485"/>
      <c r="X5485"/>
      <c r="Z5485" s="8"/>
      <c r="AA5485" s="8"/>
      <c r="AF5485" s="17"/>
      <c r="AG5485" s="17"/>
      <c r="AH5485" s="8"/>
    </row>
    <row r="5486" spans="13:34" x14ac:dyDescent="0.3">
      <c r="M5486" s="12"/>
      <c r="N5486"/>
      <c r="P5486" s="9"/>
      <c r="Q5486" s="9"/>
      <c r="U5486" s="8"/>
      <c r="V5486" s="10"/>
      <c r="W5486"/>
      <c r="X5486"/>
      <c r="Z5486" s="8"/>
      <c r="AA5486" s="8"/>
      <c r="AF5486" s="17"/>
      <c r="AG5486" s="17"/>
      <c r="AH5486" s="8"/>
    </row>
    <row r="5487" spans="13:34" x14ac:dyDescent="0.3">
      <c r="M5487" s="12"/>
      <c r="N5487"/>
      <c r="P5487" s="9"/>
      <c r="Q5487" s="9"/>
      <c r="U5487" s="8"/>
      <c r="V5487" s="10"/>
      <c r="W5487"/>
      <c r="X5487"/>
      <c r="Z5487" s="8"/>
      <c r="AA5487" s="8"/>
      <c r="AF5487" s="17"/>
      <c r="AG5487" s="17"/>
      <c r="AH5487" s="8"/>
    </row>
    <row r="5488" spans="13:34" x14ac:dyDescent="0.3">
      <c r="M5488" s="12"/>
      <c r="N5488"/>
      <c r="P5488" s="9"/>
      <c r="Q5488" s="9"/>
      <c r="U5488" s="8"/>
      <c r="V5488" s="10"/>
      <c r="W5488"/>
      <c r="X5488"/>
      <c r="Z5488" s="8"/>
      <c r="AA5488" s="8"/>
      <c r="AF5488" s="17"/>
      <c r="AG5488" s="17"/>
      <c r="AH5488" s="8"/>
    </row>
    <row r="5489" spans="13:34" x14ac:dyDescent="0.3">
      <c r="M5489" s="12"/>
      <c r="N5489"/>
      <c r="P5489" s="9"/>
      <c r="Q5489" s="9"/>
      <c r="U5489" s="8"/>
      <c r="V5489" s="10"/>
      <c r="W5489"/>
      <c r="X5489"/>
      <c r="Z5489" s="8"/>
      <c r="AA5489" s="8"/>
      <c r="AF5489" s="17"/>
      <c r="AG5489" s="17"/>
      <c r="AH5489" s="8"/>
    </row>
    <row r="5490" spans="13:34" x14ac:dyDescent="0.3">
      <c r="M5490" s="12"/>
      <c r="N5490"/>
      <c r="P5490" s="9"/>
      <c r="Q5490" s="9"/>
      <c r="U5490" s="8"/>
      <c r="V5490" s="10"/>
      <c r="W5490"/>
      <c r="X5490"/>
      <c r="Z5490" s="8"/>
      <c r="AA5490" s="8"/>
      <c r="AF5490" s="17"/>
      <c r="AG5490" s="17"/>
      <c r="AH5490" s="8"/>
    </row>
    <row r="5491" spans="13:34" x14ac:dyDescent="0.3">
      <c r="M5491" s="12"/>
      <c r="N5491"/>
      <c r="P5491" s="9"/>
      <c r="Q5491" s="9"/>
      <c r="U5491" s="8"/>
      <c r="V5491" s="10"/>
      <c r="W5491"/>
      <c r="X5491"/>
      <c r="Z5491" s="8"/>
      <c r="AA5491" s="8"/>
      <c r="AF5491" s="17"/>
      <c r="AG5491" s="17"/>
      <c r="AH5491" s="8"/>
    </row>
    <row r="5492" spans="13:34" x14ac:dyDescent="0.3">
      <c r="M5492" s="12"/>
      <c r="N5492"/>
      <c r="P5492" s="9"/>
      <c r="Q5492" s="9"/>
      <c r="U5492" s="8"/>
      <c r="V5492" s="10"/>
      <c r="W5492"/>
      <c r="X5492"/>
      <c r="Z5492" s="8"/>
      <c r="AA5492" s="8"/>
      <c r="AF5492" s="17"/>
      <c r="AG5492" s="17"/>
      <c r="AH5492" s="8"/>
    </row>
    <row r="5493" spans="13:34" x14ac:dyDescent="0.3">
      <c r="M5493" s="12"/>
      <c r="N5493"/>
      <c r="P5493" s="9"/>
      <c r="Q5493" s="9"/>
      <c r="U5493" s="8"/>
      <c r="V5493" s="10"/>
      <c r="W5493"/>
      <c r="X5493"/>
      <c r="Z5493" s="8"/>
      <c r="AA5493" s="8"/>
      <c r="AF5493" s="17"/>
      <c r="AG5493" s="17"/>
      <c r="AH5493" s="8"/>
    </row>
    <row r="5494" spans="13:34" x14ac:dyDescent="0.3">
      <c r="M5494" s="12"/>
      <c r="N5494"/>
      <c r="P5494" s="9"/>
      <c r="Q5494" s="9"/>
      <c r="U5494" s="8"/>
      <c r="V5494" s="10"/>
      <c r="W5494"/>
      <c r="X5494"/>
      <c r="Z5494" s="8"/>
      <c r="AA5494" s="8"/>
      <c r="AF5494" s="17"/>
      <c r="AG5494" s="17"/>
      <c r="AH5494" s="8"/>
    </row>
    <row r="5495" spans="13:34" x14ac:dyDescent="0.3">
      <c r="M5495" s="12"/>
      <c r="N5495"/>
      <c r="P5495" s="9"/>
      <c r="Q5495" s="9"/>
      <c r="U5495" s="8"/>
      <c r="V5495" s="10"/>
      <c r="W5495"/>
      <c r="X5495"/>
      <c r="Z5495" s="8"/>
      <c r="AA5495" s="8"/>
      <c r="AF5495" s="17"/>
      <c r="AG5495" s="17"/>
      <c r="AH5495" s="8"/>
    </row>
    <row r="5496" spans="13:34" x14ac:dyDescent="0.3">
      <c r="M5496" s="12"/>
      <c r="N5496"/>
      <c r="P5496" s="9"/>
      <c r="Q5496" s="9"/>
      <c r="U5496" s="8"/>
      <c r="V5496" s="10"/>
      <c r="W5496"/>
      <c r="X5496"/>
      <c r="Z5496" s="8"/>
      <c r="AA5496" s="8"/>
      <c r="AF5496" s="17"/>
      <c r="AG5496" s="17"/>
      <c r="AH5496" s="8"/>
    </row>
    <row r="5497" spans="13:34" x14ac:dyDescent="0.3">
      <c r="M5497" s="12"/>
      <c r="N5497"/>
      <c r="P5497" s="9"/>
      <c r="Q5497" s="9"/>
      <c r="U5497" s="8"/>
      <c r="V5497" s="10"/>
      <c r="W5497"/>
      <c r="X5497"/>
      <c r="Z5497" s="8"/>
      <c r="AA5497" s="8"/>
      <c r="AF5497" s="17"/>
      <c r="AG5497" s="17"/>
      <c r="AH5497" s="8"/>
    </row>
    <row r="5498" spans="13:34" x14ac:dyDescent="0.3">
      <c r="M5498" s="12"/>
      <c r="N5498"/>
      <c r="P5498" s="9"/>
      <c r="Q5498" s="9"/>
      <c r="U5498" s="8"/>
      <c r="V5498" s="10"/>
      <c r="W5498"/>
      <c r="X5498"/>
      <c r="Z5498" s="8"/>
      <c r="AA5498" s="8"/>
      <c r="AF5498" s="17"/>
      <c r="AG5498" s="17"/>
      <c r="AH5498" s="8"/>
    </row>
    <row r="5499" spans="13:34" x14ac:dyDescent="0.3">
      <c r="M5499" s="12"/>
      <c r="N5499"/>
      <c r="P5499" s="9"/>
      <c r="Q5499" s="9"/>
      <c r="U5499" s="8"/>
      <c r="V5499" s="10"/>
      <c r="W5499"/>
      <c r="X5499"/>
      <c r="Z5499" s="8"/>
      <c r="AA5499" s="8"/>
      <c r="AF5499" s="17"/>
      <c r="AG5499" s="17"/>
      <c r="AH5499" s="8"/>
    </row>
    <row r="5500" spans="13:34" x14ac:dyDescent="0.3">
      <c r="M5500" s="12"/>
      <c r="N5500"/>
      <c r="P5500" s="9"/>
      <c r="Q5500" s="9"/>
      <c r="U5500" s="8"/>
      <c r="V5500" s="10"/>
      <c r="W5500"/>
      <c r="X5500"/>
      <c r="Z5500" s="8"/>
      <c r="AA5500" s="8"/>
      <c r="AF5500" s="17"/>
      <c r="AG5500" s="17"/>
      <c r="AH5500" s="8"/>
    </row>
    <row r="5501" spans="13:34" x14ac:dyDescent="0.3">
      <c r="M5501" s="12"/>
      <c r="N5501"/>
      <c r="P5501" s="9"/>
      <c r="Q5501" s="9"/>
      <c r="U5501" s="8"/>
      <c r="V5501" s="10"/>
      <c r="W5501"/>
      <c r="X5501"/>
      <c r="Z5501" s="8"/>
      <c r="AA5501" s="8"/>
      <c r="AF5501" s="17"/>
      <c r="AG5501" s="17"/>
      <c r="AH5501" s="8"/>
    </row>
    <row r="5502" spans="13:34" x14ac:dyDescent="0.3">
      <c r="M5502" s="12"/>
      <c r="N5502"/>
      <c r="P5502" s="9"/>
      <c r="Q5502" s="9"/>
      <c r="U5502" s="8"/>
      <c r="V5502" s="10"/>
      <c r="W5502"/>
      <c r="X5502"/>
      <c r="Z5502" s="8"/>
      <c r="AA5502" s="8"/>
      <c r="AF5502" s="17"/>
      <c r="AG5502" s="17"/>
      <c r="AH5502" s="8"/>
    </row>
    <row r="5503" spans="13:34" x14ac:dyDescent="0.3">
      <c r="M5503" s="12"/>
      <c r="N5503"/>
      <c r="P5503" s="9"/>
      <c r="Q5503" s="9"/>
      <c r="U5503" s="8"/>
      <c r="V5503" s="10"/>
      <c r="W5503"/>
      <c r="X5503"/>
      <c r="Z5503" s="8"/>
      <c r="AA5503" s="8"/>
      <c r="AF5503" s="17"/>
      <c r="AG5503" s="17"/>
      <c r="AH5503" s="8"/>
    </row>
    <row r="5504" spans="13:34" x14ac:dyDescent="0.3">
      <c r="M5504" s="12"/>
      <c r="N5504"/>
      <c r="P5504" s="9"/>
      <c r="Q5504" s="9"/>
      <c r="U5504" s="8"/>
      <c r="V5504" s="10"/>
      <c r="W5504"/>
      <c r="X5504"/>
      <c r="Z5504" s="8"/>
      <c r="AA5504" s="8"/>
      <c r="AF5504" s="17"/>
      <c r="AG5504" s="17"/>
      <c r="AH5504" s="8"/>
    </row>
    <row r="5505" spans="13:34" x14ac:dyDescent="0.3">
      <c r="M5505" s="12"/>
      <c r="N5505"/>
      <c r="P5505" s="9"/>
      <c r="Q5505" s="9"/>
      <c r="U5505" s="8"/>
      <c r="V5505" s="10"/>
      <c r="W5505"/>
      <c r="X5505"/>
      <c r="Z5505" s="8"/>
      <c r="AA5505" s="8"/>
      <c r="AF5505" s="17"/>
      <c r="AG5505" s="17"/>
      <c r="AH5505" s="8"/>
    </row>
    <row r="5506" spans="13:34" x14ac:dyDescent="0.3">
      <c r="M5506" s="12"/>
      <c r="N5506"/>
      <c r="P5506" s="9"/>
      <c r="Q5506" s="9"/>
      <c r="U5506" s="8"/>
      <c r="V5506" s="10"/>
      <c r="W5506"/>
      <c r="X5506"/>
      <c r="Z5506" s="8"/>
      <c r="AA5506" s="8"/>
      <c r="AF5506" s="17"/>
      <c r="AG5506" s="17"/>
      <c r="AH5506" s="8"/>
    </row>
    <row r="5507" spans="13:34" x14ac:dyDescent="0.3">
      <c r="M5507" s="12"/>
      <c r="N5507"/>
      <c r="P5507" s="9"/>
      <c r="Q5507" s="9"/>
      <c r="U5507" s="8"/>
      <c r="V5507" s="10"/>
      <c r="W5507"/>
      <c r="X5507"/>
      <c r="Z5507" s="8"/>
      <c r="AA5507" s="8"/>
      <c r="AF5507" s="17"/>
      <c r="AG5507" s="17"/>
      <c r="AH5507" s="8"/>
    </row>
    <row r="5508" spans="13:34" x14ac:dyDescent="0.3">
      <c r="M5508" s="12"/>
      <c r="N5508"/>
      <c r="P5508" s="9"/>
      <c r="Q5508" s="9"/>
      <c r="U5508" s="8"/>
      <c r="V5508" s="10"/>
      <c r="W5508"/>
      <c r="X5508"/>
      <c r="Z5508" s="8"/>
      <c r="AA5508" s="8"/>
      <c r="AF5508" s="17"/>
      <c r="AG5508" s="17"/>
      <c r="AH5508" s="8"/>
    </row>
    <row r="5509" spans="13:34" x14ac:dyDescent="0.3">
      <c r="M5509" s="12"/>
      <c r="N5509"/>
      <c r="P5509" s="9"/>
      <c r="Q5509" s="9"/>
      <c r="U5509" s="8"/>
      <c r="V5509" s="10"/>
      <c r="W5509"/>
      <c r="X5509"/>
      <c r="Z5509" s="8"/>
      <c r="AA5509" s="8"/>
      <c r="AF5509" s="17"/>
      <c r="AG5509" s="17"/>
      <c r="AH5509" s="8"/>
    </row>
    <row r="5510" spans="13:34" x14ac:dyDescent="0.3">
      <c r="M5510" s="12"/>
      <c r="N5510"/>
      <c r="P5510" s="9"/>
      <c r="Q5510" s="9"/>
      <c r="U5510" s="8"/>
      <c r="V5510" s="10"/>
      <c r="W5510"/>
      <c r="X5510"/>
      <c r="Z5510" s="8"/>
      <c r="AA5510" s="8"/>
      <c r="AF5510" s="17"/>
      <c r="AG5510" s="17"/>
      <c r="AH5510" s="8"/>
    </row>
    <row r="5511" spans="13:34" x14ac:dyDescent="0.3">
      <c r="M5511" s="12"/>
      <c r="N5511"/>
      <c r="P5511" s="9"/>
      <c r="Q5511" s="9"/>
      <c r="U5511" s="8"/>
      <c r="V5511" s="10"/>
      <c r="W5511"/>
      <c r="X5511"/>
      <c r="Z5511" s="8"/>
      <c r="AA5511" s="8"/>
      <c r="AF5511" s="17"/>
      <c r="AG5511" s="17"/>
      <c r="AH5511" s="8"/>
    </row>
    <row r="5512" spans="13:34" x14ac:dyDescent="0.3">
      <c r="M5512" s="12"/>
      <c r="N5512"/>
      <c r="P5512" s="9"/>
      <c r="Q5512" s="9"/>
      <c r="U5512" s="8"/>
      <c r="V5512" s="10"/>
      <c r="W5512"/>
      <c r="X5512"/>
      <c r="Z5512" s="8"/>
      <c r="AA5512" s="8"/>
      <c r="AF5512" s="17"/>
      <c r="AG5512" s="17"/>
      <c r="AH5512" s="8"/>
    </row>
    <row r="5513" spans="13:34" x14ac:dyDescent="0.3">
      <c r="M5513" s="12"/>
      <c r="N5513"/>
      <c r="P5513" s="9"/>
      <c r="Q5513" s="9"/>
      <c r="U5513" s="8"/>
      <c r="V5513" s="10"/>
      <c r="W5513"/>
      <c r="X5513"/>
      <c r="Z5513" s="8"/>
      <c r="AA5513" s="8"/>
      <c r="AF5513" s="17"/>
      <c r="AG5513" s="17"/>
      <c r="AH5513" s="8"/>
    </row>
    <row r="5514" spans="13:34" x14ac:dyDescent="0.3">
      <c r="M5514" s="12"/>
      <c r="N5514"/>
      <c r="P5514" s="9"/>
      <c r="Q5514" s="9"/>
      <c r="U5514" s="8"/>
      <c r="V5514" s="10"/>
      <c r="W5514"/>
      <c r="X5514"/>
      <c r="Z5514" s="8"/>
      <c r="AA5514" s="8"/>
      <c r="AF5514" s="17"/>
      <c r="AG5514" s="17"/>
      <c r="AH5514" s="8"/>
    </row>
    <row r="5515" spans="13:34" x14ac:dyDescent="0.3">
      <c r="M5515" s="12"/>
      <c r="N5515"/>
      <c r="P5515" s="9"/>
      <c r="Q5515" s="9"/>
      <c r="U5515" s="8"/>
      <c r="V5515" s="10"/>
      <c r="W5515"/>
      <c r="X5515"/>
      <c r="Z5515" s="8"/>
      <c r="AA5515" s="8"/>
      <c r="AF5515" s="17"/>
      <c r="AG5515" s="17"/>
      <c r="AH5515" s="8"/>
    </row>
    <row r="5516" spans="13:34" x14ac:dyDescent="0.3">
      <c r="M5516" s="12"/>
      <c r="N5516"/>
      <c r="P5516" s="9"/>
      <c r="Q5516" s="9"/>
      <c r="U5516" s="8"/>
      <c r="V5516" s="10"/>
      <c r="W5516"/>
      <c r="X5516"/>
      <c r="Z5516" s="8"/>
      <c r="AA5516" s="8"/>
      <c r="AF5516" s="17"/>
      <c r="AG5516" s="17"/>
      <c r="AH5516" s="8"/>
    </row>
    <row r="5517" spans="13:34" x14ac:dyDescent="0.3">
      <c r="M5517" s="12"/>
      <c r="N5517"/>
      <c r="P5517" s="9"/>
      <c r="Q5517" s="9"/>
      <c r="U5517" s="8"/>
      <c r="V5517" s="10"/>
      <c r="W5517"/>
      <c r="X5517"/>
      <c r="Z5517" s="8"/>
      <c r="AA5517" s="8"/>
      <c r="AF5517" s="17"/>
      <c r="AG5517" s="17"/>
      <c r="AH5517" s="8"/>
    </row>
    <row r="5518" spans="13:34" x14ac:dyDescent="0.3">
      <c r="M5518" s="12"/>
      <c r="N5518"/>
      <c r="P5518" s="9"/>
      <c r="Q5518" s="9"/>
      <c r="U5518" s="8"/>
      <c r="V5518" s="10"/>
      <c r="W5518"/>
      <c r="X5518"/>
      <c r="Z5518" s="8"/>
      <c r="AA5518" s="8"/>
      <c r="AF5518" s="17"/>
      <c r="AG5518" s="17"/>
      <c r="AH5518" s="8"/>
    </row>
    <row r="5519" spans="13:34" x14ac:dyDescent="0.3">
      <c r="M5519" s="12"/>
      <c r="N5519"/>
      <c r="P5519" s="9"/>
      <c r="Q5519" s="9"/>
      <c r="U5519" s="8"/>
      <c r="V5519" s="10"/>
      <c r="W5519"/>
      <c r="X5519"/>
      <c r="Z5519" s="8"/>
      <c r="AA5519" s="8"/>
      <c r="AF5519" s="17"/>
      <c r="AG5519" s="17"/>
      <c r="AH5519" s="8"/>
    </row>
    <row r="5520" spans="13:34" x14ac:dyDescent="0.3">
      <c r="M5520" s="12"/>
      <c r="N5520"/>
      <c r="P5520" s="9"/>
      <c r="Q5520" s="9"/>
      <c r="U5520" s="8"/>
      <c r="V5520" s="10"/>
      <c r="W5520"/>
      <c r="X5520"/>
      <c r="Z5520" s="8"/>
      <c r="AA5520" s="8"/>
      <c r="AF5520" s="17"/>
      <c r="AG5520" s="17"/>
      <c r="AH5520" s="8"/>
    </row>
    <row r="5521" spans="13:34" x14ac:dyDescent="0.3">
      <c r="M5521" s="12"/>
      <c r="N5521"/>
      <c r="P5521" s="9"/>
      <c r="Q5521" s="9"/>
      <c r="U5521" s="8"/>
      <c r="V5521" s="10"/>
      <c r="W5521"/>
      <c r="X5521"/>
      <c r="Z5521" s="8"/>
      <c r="AA5521" s="8"/>
      <c r="AF5521" s="17"/>
      <c r="AG5521" s="17"/>
      <c r="AH5521" s="8"/>
    </row>
    <row r="5522" spans="13:34" x14ac:dyDescent="0.3">
      <c r="M5522" s="12"/>
      <c r="N5522"/>
      <c r="P5522" s="9"/>
      <c r="Q5522" s="9"/>
      <c r="U5522" s="8"/>
      <c r="V5522" s="10"/>
      <c r="W5522"/>
      <c r="X5522"/>
      <c r="Z5522" s="8"/>
      <c r="AA5522" s="8"/>
      <c r="AF5522" s="17"/>
      <c r="AG5522" s="17"/>
      <c r="AH5522" s="8"/>
    </row>
    <row r="5523" spans="13:34" x14ac:dyDescent="0.3">
      <c r="M5523" s="12"/>
      <c r="N5523"/>
      <c r="P5523" s="9"/>
      <c r="Q5523" s="9"/>
      <c r="U5523" s="8"/>
      <c r="V5523" s="10"/>
      <c r="W5523"/>
      <c r="X5523"/>
      <c r="Z5523" s="8"/>
      <c r="AA5523" s="8"/>
      <c r="AF5523" s="17"/>
      <c r="AG5523" s="17"/>
      <c r="AH5523" s="8"/>
    </row>
    <row r="5524" spans="13:34" x14ac:dyDescent="0.3">
      <c r="M5524" s="12"/>
      <c r="N5524"/>
      <c r="P5524" s="9"/>
      <c r="Q5524" s="9"/>
      <c r="U5524" s="8"/>
      <c r="V5524" s="10"/>
      <c r="W5524"/>
      <c r="X5524"/>
      <c r="Z5524" s="8"/>
      <c r="AA5524" s="8"/>
      <c r="AF5524" s="17"/>
      <c r="AG5524" s="17"/>
      <c r="AH5524" s="8"/>
    </row>
    <row r="5525" spans="13:34" x14ac:dyDescent="0.3">
      <c r="M5525" s="12"/>
      <c r="N5525"/>
      <c r="P5525" s="9"/>
      <c r="Q5525" s="9"/>
      <c r="U5525" s="8"/>
      <c r="V5525" s="10"/>
      <c r="W5525"/>
      <c r="X5525"/>
      <c r="Z5525" s="8"/>
      <c r="AA5525" s="8"/>
      <c r="AF5525" s="17"/>
      <c r="AG5525" s="17"/>
      <c r="AH5525" s="8"/>
    </row>
    <row r="5526" spans="13:34" x14ac:dyDescent="0.3">
      <c r="M5526" s="12"/>
      <c r="N5526"/>
      <c r="P5526" s="9"/>
      <c r="Q5526" s="9"/>
      <c r="U5526" s="8"/>
      <c r="V5526" s="10"/>
      <c r="W5526"/>
      <c r="X5526"/>
      <c r="Z5526" s="8"/>
      <c r="AA5526" s="8"/>
      <c r="AF5526" s="17"/>
      <c r="AG5526" s="17"/>
      <c r="AH5526" s="8"/>
    </row>
    <row r="5527" spans="13:34" x14ac:dyDescent="0.3">
      <c r="M5527" s="12"/>
      <c r="N5527"/>
      <c r="P5527" s="9"/>
      <c r="Q5527" s="9"/>
      <c r="U5527" s="8"/>
      <c r="V5527" s="10"/>
      <c r="W5527"/>
      <c r="X5527"/>
      <c r="Z5527" s="8"/>
      <c r="AA5527" s="8"/>
      <c r="AF5527" s="17"/>
      <c r="AG5527" s="17"/>
      <c r="AH5527" s="8"/>
    </row>
    <row r="5528" spans="13:34" x14ac:dyDescent="0.3">
      <c r="M5528" s="12"/>
      <c r="N5528"/>
      <c r="P5528" s="9"/>
      <c r="Q5528" s="9"/>
      <c r="U5528" s="8"/>
      <c r="V5528" s="10"/>
      <c r="W5528"/>
      <c r="X5528"/>
      <c r="Z5528" s="8"/>
      <c r="AA5528" s="8"/>
      <c r="AF5528" s="17"/>
      <c r="AG5528" s="17"/>
      <c r="AH5528" s="8"/>
    </row>
    <row r="5529" spans="13:34" x14ac:dyDescent="0.3">
      <c r="M5529" s="12"/>
      <c r="N5529"/>
      <c r="P5529" s="9"/>
      <c r="Q5529" s="9"/>
      <c r="U5529" s="8"/>
      <c r="V5529" s="10"/>
      <c r="W5529"/>
      <c r="X5529"/>
      <c r="Z5529" s="8"/>
      <c r="AA5529" s="8"/>
      <c r="AF5529" s="17"/>
      <c r="AG5529" s="17"/>
      <c r="AH5529" s="8"/>
    </row>
    <row r="5530" spans="13:34" x14ac:dyDescent="0.3">
      <c r="M5530" s="12"/>
      <c r="N5530"/>
      <c r="P5530" s="9"/>
      <c r="Q5530" s="9"/>
      <c r="U5530" s="8"/>
      <c r="V5530" s="10"/>
      <c r="W5530"/>
      <c r="X5530"/>
      <c r="Z5530" s="8"/>
      <c r="AA5530" s="8"/>
      <c r="AF5530" s="17"/>
      <c r="AG5530" s="17"/>
      <c r="AH5530" s="8"/>
    </row>
    <row r="5531" spans="13:34" x14ac:dyDescent="0.3">
      <c r="M5531" s="12"/>
      <c r="N5531"/>
      <c r="P5531" s="9"/>
      <c r="Q5531" s="9"/>
      <c r="U5531" s="8"/>
      <c r="V5531" s="10"/>
      <c r="W5531"/>
      <c r="X5531"/>
      <c r="Z5531" s="8"/>
      <c r="AA5531" s="8"/>
      <c r="AF5531" s="17"/>
      <c r="AG5531" s="17"/>
      <c r="AH5531" s="8"/>
    </row>
    <row r="5532" spans="13:34" x14ac:dyDescent="0.3">
      <c r="M5532" s="12"/>
      <c r="N5532"/>
      <c r="P5532" s="9"/>
      <c r="Q5532" s="9"/>
      <c r="U5532" s="8"/>
      <c r="V5532" s="10"/>
      <c r="W5532"/>
      <c r="X5532"/>
      <c r="Z5532" s="8"/>
      <c r="AA5532" s="8"/>
      <c r="AF5532" s="17"/>
      <c r="AG5532" s="17"/>
      <c r="AH5532" s="8"/>
    </row>
    <row r="5533" spans="13:34" x14ac:dyDescent="0.3">
      <c r="M5533" s="12"/>
      <c r="N5533"/>
      <c r="P5533" s="9"/>
      <c r="Q5533" s="9"/>
      <c r="U5533" s="8"/>
      <c r="V5533" s="10"/>
      <c r="W5533"/>
      <c r="X5533"/>
      <c r="Z5533" s="8"/>
      <c r="AA5533" s="8"/>
      <c r="AF5533" s="17"/>
      <c r="AG5533" s="17"/>
      <c r="AH5533" s="8"/>
    </row>
    <row r="5534" spans="13:34" x14ac:dyDescent="0.3">
      <c r="M5534" s="12"/>
      <c r="N5534"/>
      <c r="P5534" s="9"/>
      <c r="Q5534" s="9"/>
      <c r="U5534" s="8"/>
      <c r="V5534" s="10"/>
      <c r="W5534"/>
      <c r="X5534"/>
      <c r="Z5534" s="8"/>
      <c r="AA5534" s="8"/>
      <c r="AF5534" s="17"/>
      <c r="AG5534" s="17"/>
      <c r="AH5534" s="8"/>
    </row>
    <row r="5535" spans="13:34" x14ac:dyDescent="0.3">
      <c r="M5535" s="12"/>
      <c r="N5535"/>
      <c r="P5535" s="9"/>
      <c r="Q5535" s="9"/>
      <c r="U5535" s="8"/>
      <c r="V5535" s="10"/>
      <c r="W5535"/>
      <c r="X5535"/>
      <c r="Z5535" s="8"/>
      <c r="AA5535" s="8"/>
      <c r="AF5535" s="17"/>
      <c r="AG5535" s="17"/>
      <c r="AH5535" s="8"/>
    </row>
    <row r="5536" spans="13:34" x14ac:dyDescent="0.3">
      <c r="M5536" s="12"/>
      <c r="N5536"/>
      <c r="P5536" s="9"/>
      <c r="Q5536" s="9"/>
      <c r="U5536" s="8"/>
      <c r="V5536" s="10"/>
      <c r="W5536"/>
      <c r="X5536"/>
      <c r="Z5536" s="8"/>
      <c r="AA5536" s="8"/>
      <c r="AF5536" s="17"/>
      <c r="AG5536" s="17"/>
      <c r="AH5536" s="8"/>
    </row>
    <row r="5537" spans="13:34" x14ac:dyDescent="0.3">
      <c r="M5537" s="12"/>
      <c r="N5537"/>
      <c r="P5537" s="9"/>
      <c r="Q5537" s="9"/>
      <c r="U5537" s="8"/>
      <c r="V5537" s="10"/>
      <c r="W5537"/>
      <c r="X5537"/>
      <c r="Z5537" s="8"/>
      <c r="AA5537" s="8"/>
      <c r="AF5537" s="17"/>
      <c r="AG5537" s="17"/>
      <c r="AH5537" s="8"/>
    </row>
    <row r="5538" spans="13:34" x14ac:dyDescent="0.3">
      <c r="M5538" s="12"/>
      <c r="N5538"/>
      <c r="P5538" s="9"/>
      <c r="Q5538" s="9"/>
      <c r="U5538" s="8"/>
      <c r="V5538" s="10"/>
      <c r="W5538"/>
      <c r="X5538"/>
      <c r="Z5538" s="8"/>
      <c r="AA5538" s="8"/>
      <c r="AF5538" s="17"/>
      <c r="AG5538" s="17"/>
      <c r="AH5538" s="8"/>
    </row>
    <row r="5539" spans="13:34" x14ac:dyDescent="0.3">
      <c r="M5539" s="12"/>
      <c r="N5539"/>
      <c r="P5539" s="9"/>
      <c r="Q5539" s="9"/>
      <c r="U5539" s="8"/>
      <c r="V5539" s="10"/>
      <c r="W5539"/>
      <c r="X5539"/>
      <c r="Z5539" s="8"/>
      <c r="AA5539" s="8"/>
      <c r="AF5539" s="17"/>
      <c r="AG5539" s="17"/>
      <c r="AH5539" s="8"/>
    </row>
    <row r="5540" spans="13:34" x14ac:dyDescent="0.3">
      <c r="M5540" s="12"/>
      <c r="N5540"/>
      <c r="P5540" s="9"/>
      <c r="Q5540" s="9"/>
      <c r="U5540" s="8"/>
      <c r="V5540" s="10"/>
      <c r="W5540"/>
      <c r="X5540"/>
      <c r="Z5540" s="8"/>
      <c r="AA5540" s="8"/>
      <c r="AF5540" s="17"/>
      <c r="AG5540" s="17"/>
      <c r="AH5540" s="8"/>
    </row>
    <row r="5541" spans="13:34" x14ac:dyDescent="0.3">
      <c r="M5541" s="12"/>
      <c r="N5541"/>
      <c r="P5541" s="9"/>
      <c r="Q5541" s="9"/>
      <c r="U5541" s="8"/>
      <c r="V5541" s="10"/>
      <c r="W5541"/>
      <c r="X5541"/>
      <c r="Z5541" s="8"/>
      <c r="AA5541" s="8"/>
      <c r="AF5541" s="17"/>
      <c r="AG5541" s="17"/>
      <c r="AH5541" s="8"/>
    </row>
    <row r="5542" spans="13:34" x14ac:dyDescent="0.3">
      <c r="M5542" s="12"/>
      <c r="N5542"/>
      <c r="P5542" s="9"/>
      <c r="Q5542" s="9"/>
      <c r="U5542" s="8"/>
      <c r="V5542" s="10"/>
      <c r="W5542"/>
      <c r="X5542"/>
      <c r="Z5542" s="8"/>
      <c r="AA5542" s="8"/>
      <c r="AF5542" s="17"/>
      <c r="AG5542" s="17"/>
      <c r="AH5542" s="8"/>
    </row>
    <row r="5543" spans="13:34" x14ac:dyDescent="0.3">
      <c r="M5543" s="12"/>
      <c r="N5543"/>
      <c r="P5543" s="9"/>
      <c r="Q5543" s="9"/>
      <c r="U5543" s="8"/>
      <c r="V5543" s="10"/>
      <c r="W5543"/>
      <c r="X5543"/>
      <c r="Z5543" s="8"/>
      <c r="AA5543" s="8"/>
      <c r="AF5543" s="17"/>
      <c r="AG5543" s="17"/>
      <c r="AH5543" s="8"/>
    </row>
    <row r="5544" spans="13:34" x14ac:dyDescent="0.3">
      <c r="M5544" s="12"/>
      <c r="N5544"/>
      <c r="P5544" s="9"/>
      <c r="Q5544" s="9"/>
      <c r="U5544" s="8"/>
      <c r="V5544" s="10"/>
      <c r="W5544"/>
      <c r="X5544"/>
      <c r="Z5544" s="8"/>
      <c r="AA5544" s="8"/>
      <c r="AF5544" s="17"/>
      <c r="AG5544" s="17"/>
      <c r="AH5544" s="8"/>
    </row>
    <row r="5545" spans="13:34" x14ac:dyDescent="0.3">
      <c r="M5545" s="12"/>
      <c r="N5545"/>
      <c r="P5545" s="9"/>
      <c r="Q5545" s="9"/>
      <c r="U5545" s="8"/>
      <c r="V5545" s="10"/>
      <c r="W5545"/>
      <c r="X5545"/>
      <c r="Z5545" s="8"/>
      <c r="AA5545" s="8"/>
      <c r="AF5545" s="17"/>
      <c r="AG5545" s="17"/>
      <c r="AH5545" s="8"/>
    </row>
    <row r="5546" spans="13:34" x14ac:dyDescent="0.3">
      <c r="M5546" s="12"/>
      <c r="N5546"/>
      <c r="P5546" s="9"/>
      <c r="Q5546" s="9"/>
      <c r="U5546" s="8"/>
      <c r="V5546" s="10"/>
      <c r="W5546"/>
      <c r="X5546"/>
      <c r="Z5546" s="8"/>
      <c r="AA5546" s="8"/>
      <c r="AF5546" s="17"/>
      <c r="AG5546" s="17"/>
      <c r="AH5546" s="8"/>
    </row>
    <row r="5547" spans="13:34" x14ac:dyDescent="0.3">
      <c r="M5547" s="12"/>
      <c r="N5547"/>
      <c r="P5547" s="9"/>
      <c r="Q5547" s="9"/>
      <c r="U5547" s="8"/>
      <c r="V5547" s="10"/>
      <c r="W5547"/>
      <c r="X5547"/>
      <c r="Z5547" s="8"/>
      <c r="AA5547" s="8"/>
      <c r="AF5547" s="17"/>
      <c r="AG5547" s="17"/>
      <c r="AH5547" s="8"/>
    </row>
    <row r="5548" spans="13:34" x14ac:dyDescent="0.3">
      <c r="M5548" s="12"/>
      <c r="N5548"/>
      <c r="P5548" s="9"/>
      <c r="Q5548" s="9"/>
      <c r="U5548" s="8"/>
      <c r="V5548" s="10"/>
      <c r="W5548"/>
      <c r="X5548"/>
      <c r="Z5548" s="8"/>
      <c r="AA5548" s="8"/>
      <c r="AF5548" s="17"/>
      <c r="AG5548" s="17"/>
      <c r="AH5548" s="8"/>
    </row>
    <row r="5549" spans="13:34" x14ac:dyDescent="0.3">
      <c r="M5549" s="12"/>
      <c r="N5549"/>
      <c r="P5549" s="9"/>
      <c r="Q5549" s="9"/>
      <c r="U5549" s="8"/>
      <c r="V5549" s="10"/>
      <c r="W5549"/>
      <c r="X5549"/>
      <c r="Z5549" s="8"/>
      <c r="AA5549" s="8"/>
      <c r="AF5549" s="17"/>
      <c r="AG5549" s="17"/>
      <c r="AH5549" s="8"/>
    </row>
    <row r="5550" spans="13:34" x14ac:dyDescent="0.3">
      <c r="M5550" s="12"/>
      <c r="N5550"/>
      <c r="P5550" s="9"/>
      <c r="Q5550" s="9"/>
      <c r="U5550" s="8"/>
      <c r="V5550" s="10"/>
      <c r="W5550"/>
      <c r="X5550"/>
      <c r="Z5550" s="8"/>
      <c r="AA5550" s="8"/>
      <c r="AF5550" s="17"/>
      <c r="AG5550" s="17"/>
      <c r="AH5550" s="8"/>
    </row>
    <row r="5551" spans="13:34" x14ac:dyDescent="0.3">
      <c r="M5551" s="12"/>
      <c r="N5551"/>
      <c r="P5551" s="9"/>
      <c r="Q5551" s="9"/>
      <c r="U5551" s="8"/>
      <c r="V5551" s="10"/>
      <c r="W5551"/>
      <c r="X5551"/>
      <c r="Z5551" s="8"/>
      <c r="AA5551" s="8"/>
      <c r="AF5551" s="17"/>
      <c r="AG5551" s="17"/>
      <c r="AH5551" s="8"/>
    </row>
    <row r="5552" spans="13:34" x14ac:dyDescent="0.3">
      <c r="M5552" s="12"/>
      <c r="N5552"/>
      <c r="P5552" s="9"/>
      <c r="Q5552" s="9"/>
      <c r="U5552" s="8"/>
      <c r="V5552" s="10"/>
      <c r="W5552"/>
      <c r="X5552"/>
      <c r="Z5552" s="8"/>
      <c r="AA5552" s="8"/>
      <c r="AF5552" s="17"/>
      <c r="AG5552" s="17"/>
      <c r="AH5552" s="8"/>
    </row>
    <row r="5553" spans="13:34" x14ac:dyDescent="0.3">
      <c r="M5553" s="12"/>
      <c r="N5553"/>
      <c r="P5553" s="9"/>
      <c r="Q5553" s="9"/>
      <c r="U5553" s="8"/>
      <c r="V5553" s="10"/>
      <c r="W5553"/>
      <c r="X5553"/>
      <c r="Z5553" s="8"/>
      <c r="AA5553" s="8"/>
      <c r="AF5553" s="17"/>
      <c r="AG5553" s="17"/>
      <c r="AH5553" s="8"/>
    </row>
    <row r="5554" spans="13:34" x14ac:dyDescent="0.3">
      <c r="M5554" s="12"/>
      <c r="N5554"/>
      <c r="P5554" s="9"/>
      <c r="Q5554" s="9"/>
      <c r="U5554" s="8"/>
      <c r="V5554" s="10"/>
      <c r="W5554"/>
      <c r="X5554"/>
      <c r="Z5554" s="8"/>
      <c r="AA5554" s="8"/>
      <c r="AF5554" s="17"/>
      <c r="AG5554" s="17"/>
      <c r="AH5554" s="8"/>
    </row>
    <row r="5555" spans="13:34" x14ac:dyDescent="0.3">
      <c r="M5555" s="12"/>
      <c r="N5555"/>
      <c r="P5555" s="9"/>
      <c r="Q5555" s="9"/>
      <c r="U5555" s="8"/>
      <c r="V5555" s="10"/>
      <c r="W5555"/>
      <c r="X5555"/>
      <c r="Z5555" s="8"/>
      <c r="AA5555" s="8"/>
      <c r="AF5555" s="17"/>
      <c r="AG5555" s="17"/>
      <c r="AH5555" s="8"/>
    </row>
    <row r="5556" spans="13:34" x14ac:dyDescent="0.3">
      <c r="M5556" s="12"/>
      <c r="N5556"/>
      <c r="P5556" s="9"/>
      <c r="Q5556" s="9"/>
      <c r="U5556" s="8"/>
      <c r="V5556" s="10"/>
      <c r="W5556"/>
      <c r="X5556"/>
      <c r="Z5556" s="8"/>
      <c r="AA5556" s="8"/>
      <c r="AF5556" s="17"/>
      <c r="AG5556" s="17"/>
      <c r="AH5556" s="8"/>
    </row>
    <row r="5557" spans="13:34" x14ac:dyDescent="0.3">
      <c r="M5557" s="12"/>
      <c r="N5557"/>
      <c r="P5557" s="9"/>
      <c r="Q5557" s="9"/>
      <c r="U5557" s="8"/>
      <c r="V5557" s="10"/>
      <c r="W5557"/>
      <c r="X5557"/>
      <c r="Z5557" s="8"/>
      <c r="AA5557" s="8"/>
      <c r="AF5557" s="17"/>
      <c r="AG5557" s="17"/>
      <c r="AH5557" s="8"/>
    </row>
    <row r="5558" spans="13:34" x14ac:dyDescent="0.3">
      <c r="M5558" s="12"/>
      <c r="N5558"/>
      <c r="P5558" s="9"/>
      <c r="Q5558" s="9"/>
      <c r="U5558" s="8"/>
      <c r="V5558" s="10"/>
      <c r="W5558"/>
      <c r="X5558"/>
      <c r="Z5558" s="8"/>
      <c r="AA5558" s="8"/>
      <c r="AF5558" s="17"/>
      <c r="AG5558" s="17"/>
      <c r="AH5558" s="8"/>
    </row>
    <row r="5559" spans="13:34" x14ac:dyDescent="0.3">
      <c r="M5559" s="12"/>
      <c r="N5559"/>
      <c r="P5559" s="9"/>
      <c r="Q5559" s="9"/>
      <c r="U5559" s="8"/>
      <c r="V5559" s="10"/>
      <c r="W5559"/>
      <c r="X5559"/>
      <c r="Z5559" s="8"/>
      <c r="AA5559" s="8"/>
      <c r="AF5559" s="17"/>
      <c r="AG5559" s="17"/>
      <c r="AH5559" s="8"/>
    </row>
    <row r="5560" spans="13:34" x14ac:dyDescent="0.3">
      <c r="M5560" s="12"/>
      <c r="N5560"/>
      <c r="P5560" s="9"/>
      <c r="Q5560" s="9"/>
      <c r="U5560" s="8"/>
      <c r="V5560" s="10"/>
      <c r="W5560"/>
      <c r="X5560"/>
      <c r="Z5560" s="8"/>
      <c r="AA5560" s="8"/>
      <c r="AF5560" s="17"/>
      <c r="AG5560" s="17"/>
      <c r="AH5560" s="8"/>
    </row>
    <row r="5561" spans="13:34" x14ac:dyDescent="0.3">
      <c r="M5561" s="12"/>
      <c r="N5561"/>
      <c r="P5561" s="9"/>
      <c r="Q5561" s="9"/>
      <c r="U5561" s="8"/>
      <c r="V5561" s="10"/>
      <c r="W5561"/>
      <c r="X5561"/>
      <c r="Z5561" s="8"/>
      <c r="AA5561" s="8"/>
      <c r="AF5561" s="17"/>
      <c r="AG5561" s="17"/>
      <c r="AH5561" s="8"/>
    </row>
    <row r="5562" spans="13:34" x14ac:dyDescent="0.3">
      <c r="M5562" s="12"/>
      <c r="N5562"/>
      <c r="P5562" s="9"/>
      <c r="Q5562" s="9"/>
      <c r="U5562" s="8"/>
      <c r="V5562" s="10"/>
      <c r="W5562"/>
      <c r="X5562"/>
      <c r="Z5562" s="8"/>
      <c r="AA5562" s="8"/>
      <c r="AF5562" s="17"/>
      <c r="AG5562" s="17"/>
      <c r="AH5562" s="8"/>
    </row>
    <row r="5563" spans="13:34" x14ac:dyDescent="0.3">
      <c r="M5563" s="12"/>
      <c r="N5563"/>
      <c r="P5563" s="9"/>
      <c r="Q5563" s="9"/>
      <c r="U5563" s="8"/>
      <c r="V5563" s="10"/>
      <c r="W5563"/>
      <c r="X5563"/>
      <c r="Z5563" s="8"/>
      <c r="AA5563" s="8"/>
      <c r="AF5563" s="17"/>
      <c r="AG5563" s="17"/>
      <c r="AH5563" s="8"/>
    </row>
    <row r="5564" spans="13:34" x14ac:dyDescent="0.3">
      <c r="M5564" s="12"/>
      <c r="N5564"/>
      <c r="P5564" s="9"/>
      <c r="Q5564" s="9"/>
      <c r="U5564" s="8"/>
      <c r="V5564" s="10"/>
      <c r="W5564"/>
      <c r="X5564"/>
      <c r="Z5564" s="8"/>
      <c r="AA5564" s="8"/>
      <c r="AF5564" s="17"/>
      <c r="AG5564" s="17"/>
      <c r="AH5564" s="8"/>
    </row>
    <row r="5565" spans="13:34" x14ac:dyDescent="0.3">
      <c r="M5565" s="12"/>
      <c r="N5565"/>
      <c r="P5565" s="9"/>
      <c r="Q5565" s="9"/>
      <c r="U5565" s="8"/>
      <c r="V5565" s="10"/>
      <c r="W5565"/>
      <c r="X5565"/>
      <c r="Z5565" s="8"/>
      <c r="AA5565" s="8"/>
      <c r="AF5565" s="17"/>
      <c r="AG5565" s="17"/>
      <c r="AH5565" s="8"/>
    </row>
    <row r="5566" spans="13:34" x14ac:dyDescent="0.3">
      <c r="M5566" s="12"/>
      <c r="N5566"/>
      <c r="P5566" s="9"/>
      <c r="Q5566" s="9"/>
      <c r="U5566" s="8"/>
      <c r="V5566" s="10"/>
      <c r="W5566"/>
      <c r="X5566"/>
      <c r="Z5566" s="8"/>
      <c r="AA5566" s="8"/>
      <c r="AF5566" s="17"/>
      <c r="AG5566" s="17"/>
      <c r="AH5566" s="8"/>
    </row>
    <row r="5567" spans="13:34" x14ac:dyDescent="0.3">
      <c r="M5567" s="12"/>
      <c r="N5567"/>
      <c r="P5567" s="9"/>
      <c r="Q5567" s="9"/>
      <c r="U5567" s="8"/>
      <c r="V5567" s="10"/>
      <c r="W5567"/>
      <c r="X5567"/>
      <c r="Z5567" s="8"/>
      <c r="AA5567" s="8"/>
      <c r="AF5567" s="17"/>
      <c r="AG5567" s="17"/>
      <c r="AH5567" s="8"/>
    </row>
    <row r="5568" spans="13:34" x14ac:dyDescent="0.3">
      <c r="M5568" s="12"/>
      <c r="N5568"/>
      <c r="P5568" s="9"/>
      <c r="Q5568" s="9"/>
      <c r="U5568" s="8"/>
      <c r="V5568" s="10"/>
      <c r="W5568"/>
      <c r="X5568"/>
      <c r="Z5568" s="8"/>
      <c r="AA5568" s="8"/>
      <c r="AF5568" s="17"/>
      <c r="AG5568" s="17"/>
      <c r="AH5568" s="8"/>
    </row>
    <row r="5569" spans="13:34" x14ac:dyDescent="0.3">
      <c r="M5569" s="12"/>
      <c r="N5569"/>
      <c r="P5569" s="9"/>
      <c r="Q5569" s="9"/>
      <c r="U5569" s="8"/>
      <c r="V5569" s="10"/>
      <c r="W5569"/>
      <c r="X5569"/>
      <c r="Z5569" s="8"/>
      <c r="AA5569" s="8"/>
      <c r="AF5569" s="17"/>
      <c r="AG5569" s="17"/>
      <c r="AH5569" s="8"/>
    </row>
    <row r="5570" spans="13:34" x14ac:dyDescent="0.3">
      <c r="M5570" s="12"/>
      <c r="N5570"/>
      <c r="P5570" s="9"/>
      <c r="Q5570" s="9"/>
      <c r="U5570" s="8"/>
      <c r="V5570" s="10"/>
      <c r="W5570"/>
      <c r="X5570"/>
      <c r="Z5570" s="8"/>
      <c r="AA5570" s="8"/>
      <c r="AF5570" s="17"/>
      <c r="AG5570" s="17"/>
      <c r="AH5570" s="8"/>
    </row>
    <row r="5571" spans="13:34" x14ac:dyDescent="0.3">
      <c r="M5571" s="12"/>
      <c r="N5571"/>
      <c r="P5571" s="9"/>
      <c r="Q5571" s="9"/>
      <c r="U5571" s="8"/>
      <c r="V5571" s="10"/>
      <c r="W5571"/>
      <c r="X5571"/>
      <c r="Z5571" s="8"/>
      <c r="AA5571" s="8"/>
      <c r="AF5571" s="17"/>
      <c r="AG5571" s="17"/>
      <c r="AH5571" s="8"/>
    </row>
    <row r="5572" spans="13:34" x14ac:dyDescent="0.3">
      <c r="M5572" s="12"/>
      <c r="N5572"/>
      <c r="P5572" s="9"/>
      <c r="Q5572" s="9"/>
      <c r="U5572" s="8"/>
      <c r="V5572" s="10"/>
      <c r="W5572"/>
      <c r="X5572"/>
      <c r="Z5572" s="8"/>
      <c r="AA5572" s="8"/>
      <c r="AF5572" s="17"/>
      <c r="AG5572" s="17"/>
      <c r="AH5572" s="8"/>
    </row>
    <row r="5573" spans="13:34" x14ac:dyDescent="0.3">
      <c r="M5573" s="12"/>
      <c r="N5573"/>
      <c r="P5573" s="9"/>
      <c r="Q5573" s="9"/>
      <c r="U5573" s="8"/>
      <c r="V5573" s="10"/>
      <c r="W5573"/>
      <c r="X5573"/>
      <c r="Z5573" s="8"/>
      <c r="AA5573" s="8"/>
      <c r="AF5573" s="17"/>
      <c r="AG5573" s="17"/>
      <c r="AH5573" s="8"/>
    </row>
    <row r="5574" spans="13:34" x14ac:dyDescent="0.3">
      <c r="M5574" s="12"/>
      <c r="N5574"/>
      <c r="P5574" s="9"/>
      <c r="Q5574" s="9"/>
      <c r="U5574" s="8"/>
      <c r="V5574" s="10"/>
      <c r="W5574"/>
      <c r="X5574"/>
      <c r="Z5574" s="8"/>
      <c r="AA5574" s="8"/>
      <c r="AF5574" s="17"/>
      <c r="AG5574" s="17"/>
      <c r="AH5574" s="8"/>
    </row>
    <row r="5575" spans="13:34" x14ac:dyDescent="0.3">
      <c r="M5575" s="12"/>
      <c r="N5575"/>
      <c r="P5575" s="9"/>
      <c r="Q5575" s="9"/>
      <c r="U5575" s="8"/>
      <c r="V5575" s="10"/>
      <c r="W5575"/>
      <c r="X5575"/>
      <c r="Z5575" s="8"/>
      <c r="AA5575" s="8"/>
      <c r="AF5575" s="17"/>
      <c r="AG5575" s="17"/>
      <c r="AH5575" s="8"/>
    </row>
    <row r="5576" spans="13:34" x14ac:dyDescent="0.3">
      <c r="M5576" s="12"/>
      <c r="N5576"/>
      <c r="P5576" s="9"/>
      <c r="Q5576" s="9"/>
      <c r="U5576" s="8"/>
      <c r="V5576" s="10"/>
      <c r="W5576"/>
      <c r="X5576"/>
      <c r="Z5576" s="8"/>
      <c r="AA5576" s="8"/>
      <c r="AF5576" s="17"/>
      <c r="AG5576" s="17"/>
      <c r="AH5576" s="8"/>
    </row>
    <row r="5577" spans="13:34" x14ac:dyDescent="0.3">
      <c r="M5577" s="12"/>
      <c r="N5577"/>
      <c r="P5577" s="9"/>
      <c r="Q5577" s="9"/>
      <c r="U5577" s="8"/>
      <c r="V5577" s="10"/>
      <c r="W5577"/>
      <c r="X5577"/>
      <c r="Z5577" s="8"/>
      <c r="AA5577" s="8"/>
      <c r="AF5577" s="17"/>
      <c r="AG5577" s="17"/>
      <c r="AH5577" s="8"/>
    </row>
    <row r="5578" spans="13:34" x14ac:dyDescent="0.3">
      <c r="M5578" s="12"/>
      <c r="N5578"/>
      <c r="P5578" s="9"/>
      <c r="Q5578" s="9"/>
      <c r="U5578" s="8"/>
      <c r="V5578" s="10"/>
      <c r="W5578"/>
      <c r="X5578"/>
      <c r="Z5578" s="8"/>
      <c r="AA5578" s="8"/>
      <c r="AF5578" s="17"/>
      <c r="AG5578" s="17"/>
      <c r="AH5578" s="8"/>
    </row>
    <row r="5579" spans="13:34" x14ac:dyDescent="0.3">
      <c r="M5579" s="12"/>
      <c r="N5579"/>
      <c r="P5579" s="9"/>
      <c r="Q5579" s="9"/>
      <c r="U5579" s="8"/>
      <c r="V5579" s="10"/>
      <c r="W5579"/>
      <c r="X5579"/>
      <c r="Z5579" s="8"/>
      <c r="AA5579" s="8"/>
      <c r="AF5579" s="17"/>
      <c r="AG5579" s="17"/>
      <c r="AH5579" s="8"/>
    </row>
    <row r="5580" spans="13:34" x14ac:dyDescent="0.3">
      <c r="M5580" s="12"/>
      <c r="N5580"/>
      <c r="P5580" s="9"/>
      <c r="Q5580" s="9"/>
      <c r="U5580" s="8"/>
      <c r="V5580" s="10"/>
      <c r="W5580"/>
      <c r="X5580"/>
      <c r="Z5580" s="8"/>
      <c r="AA5580" s="8"/>
      <c r="AF5580" s="17"/>
      <c r="AG5580" s="17"/>
      <c r="AH5580" s="8"/>
    </row>
    <row r="5581" spans="13:34" x14ac:dyDescent="0.3">
      <c r="M5581" s="12"/>
      <c r="N5581"/>
      <c r="P5581" s="9"/>
      <c r="Q5581" s="9"/>
      <c r="U5581" s="8"/>
      <c r="V5581" s="10"/>
      <c r="W5581"/>
      <c r="X5581"/>
      <c r="Z5581" s="8"/>
      <c r="AA5581" s="8"/>
      <c r="AF5581" s="17"/>
      <c r="AG5581" s="17"/>
      <c r="AH5581" s="8"/>
    </row>
    <row r="5582" spans="13:34" x14ac:dyDescent="0.3">
      <c r="M5582" s="12"/>
      <c r="N5582"/>
      <c r="P5582" s="9"/>
      <c r="Q5582" s="9"/>
      <c r="U5582" s="8"/>
      <c r="V5582" s="10"/>
      <c r="W5582"/>
      <c r="X5582"/>
      <c r="Z5582" s="8"/>
      <c r="AA5582" s="8"/>
      <c r="AF5582" s="17"/>
      <c r="AG5582" s="17"/>
      <c r="AH5582" s="8"/>
    </row>
    <row r="5583" spans="13:34" x14ac:dyDescent="0.3">
      <c r="M5583" s="12"/>
      <c r="N5583"/>
      <c r="P5583" s="9"/>
      <c r="Q5583" s="9"/>
      <c r="U5583" s="8"/>
      <c r="V5583" s="10"/>
      <c r="W5583"/>
      <c r="X5583"/>
      <c r="Z5583" s="8"/>
      <c r="AA5583" s="8"/>
      <c r="AF5583" s="17"/>
      <c r="AG5583" s="17"/>
      <c r="AH5583" s="8"/>
    </row>
    <row r="5584" spans="13:34" x14ac:dyDescent="0.3">
      <c r="M5584" s="12"/>
      <c r="N5584"/>
      <c r="P5584" s="9"/>
      <c r="Q5584" s="9"/>
      <c r="U5584" s="8"/>
      <c r="V5584" s="10"/>
      <c r="W5584"/>
      <c r="X5584"/>
      <c r="Z5584" s="8"/>
      <c r="AA5584" s="8"/>
      <c r="AF5584" s="17"/>
      <c r="AG5584" s="17"/>
      <c r="AH5584" s="8"/>
    </row>
    <row r="5585" spans="13:34" x14ac:dyDescent="0.3">
      <c r="M5585" s="12"/>
      <c r="N5585"/>
      <c r="P5585" s="9"/>
      <c r="Q5585" s="9"/>
      <c r="U5585" s="8"/>
      <c r="V5585" s="10"/>
      <c r="W5585"/>
      <c r="X5585"/>
      <c r="Z5585" s="8"/>
      <c r="AA5585" s="8"/>
      <c r="AF5585" s="17"/>
      <c r="AG5585" s="17"/>
      <c r="AH5585" s="8"/>
    </row>
    <row r="5586" spans="13:34" x14ac:dyDescent="0.3">
      <c r="M5586" s="12"/>
      <c r="N5586"/>
      <c r="P5586" s="9"/>
      <c r="Q5586" s="9"/>
      <c r="U5586" s="8"/>
      <c r="V5586" s="10"/>
      <c r="W5586"/>
      <c r="X5586"/>
      <c r="Z5586" s="8"/>
      <c r="AA5586" s="8"/>
      <c r="AF5586" s="17"/>
      <c r="AG5586" s="17"/>
      <c r="AH5586" s="8"/>
    </row>
    <row r="5587" spans="13:34" x14ac:dyDescent="0.3">
      <c r="M5587" s="12"/>
      <c r="N5587"/>
      <c r="P5587" s="9"/>
      <c r="Q5587" s="9"/>
      <c r="U5587" s="8"/>
      <c r="V5587" s="10"/>
      <c r="W5587"/>
      <c r="X5587"/>
      <c r="Z5587" s="8"/>
      <c r="AA5587" s="8"/>
      <c r="AF5587" s="17"/>
      <c r="AG5587" s="17"/>
      <c r="AH5587" s="8"/>
    </row>
    <row r="5588" spans="13:34" x14ac:dyDescent="0.3">
      <c r="M5588" s="12"/>
      <c r="N5588"/>
      <c r="P5588" s="9"/>
      <c r="Q5588" s="9"/>
      <c r="U5588" s="8"/>
      <c r="V5588" s="10"/>
      <c r="W5588"/>
      <c r="X5588"/>
      <c r="Z5588" s="8"/>
      <c r="AA5588" s="8"/>
      <c r="AF5588" s="17"/>
      <c r="AG5588" s="17"/>
      <c r="AH5588" s="8"/>
    </row>
    <row r="5589" spans="13:34" x14ac:dyDescent="0.3">
      <c r="M5589" s="12"/>
      <c r="N5589"/>
      <c r="P5589" s="9"/>
      <c r="Q5589" s="9"/>
      <c r="U5589" s="8"/>
      <c r="V5589" s="10"/>
      <c r="W5589"/>
      <c r="X5589"/>
      <c r="Z5589" s="8"/>
      <c r="AA5589" s="8"/>
      <c r="AF5589" s="17"/>
      <c r="AG5589" s="17"/>
      <c r="AH5589" s="8"/>
    </row>
    <row r="5590" spans="13:34" x14ac:dyDescent="0.3">
      <c r="M5590" s="12"/>
      <c r="N5590"/>
      <c r="P5590" s="9"/>
      <c r="Q5590" s="9"/>
      <c r="U5590" s="8"/>
      <c r="V5590" s="10"/>
      <c r="W5590"/>
      <c r="X5590"/>
      <c r="Z5590" s="8"/>
      <c r="AA5590" s="8"/>
      <c r="AF5590" s="17"/>
      <c r="AG5590" s="17"/>
      <c r="AH5590" s="8"/>
    </row>
    <row r="5591" spans="13:34" x14ac:dyDescent="0.3">
      <c r="M5591" s="12"/>
      <c r="N5591"/>
      <c r="P5591" s="9"/>
      <c r="Q5591" s="9"/>
      <c r="U5591" s="8"/>
      <c r="V5591" s="10"/>
      <c r="W5591"/>
      <c r="X5591"/>
      <c r="Z5591" s="8"/>
      <c r="AA5591" s="8"/>
      <c r="AF5591" s="17"/>
      <c r="AG5591" s="17"/>
      <c r="AH5591" s="8"/>
    </row>
    <row r="5592" spans="13:34" x14ac:dyDescent="0.3">
      <c r="M5592" s="12"/>
      <c r="N5592"/>
      <c r="P5592" s="9"/>
      <c r="Q5592" s="9"/>
      <c r="U5592" s="8"/>
      <c r="V5592" s="10"/>
      <c r="W5592"/>
      <c r="X5592"/>
      <c r="Z5592" s="8"/>
      <c r="AA5592" s="8"/>
      <c r="AF5592" s="17"/>
      <c r="AG5592" s="17"/>
      <c r="AH5592" s="8"/>
    </row>
    <row r="5593" spans="13:34" x14ac:dyDescent="0.3">
      <c r="M5593" s="12"/>
      <c r="N5593"/>
      <c r="P5593" s="9"/>
      <c r="Q5593" s="9"/>
      <c r="U5593" s="8"/>
      <c r="V5593" s="10"/>
      <c r="W5593"/>
      <c r="X5593"/>
      <c r="Z5593" s="8"/>
      <c r="AA5593" s="8"/>
      <c r="AF5593" s="17"/>
      <c r="AG5593" s="17"/>
      <c r="AH5593" s="8"/>
    </row>
    <row r="5594" spans="13:34" x14ac:dyDescent="0.3">
      <c r="M5594" s="12"/>
      <c r="N5594"/>
      <c r="P5594" s="9"/>
      <c r="Q5594" s="9"/>
      <c r="U5594" s="8"/>
      <c r="V5594" s="10"/>
      <c r="W5594"/>
      <c r="X5594"/>
      <c r="Z5594" s="8"/>
      <c r="AA5594" s="8"/>
      <c r="AF5594" s="17"/>
      <c r="AG5594" s="17"/>
      <c r="AH5594" s="8"/>
    </row>
    <row r="5595" spans="13:34" x14ac:dyDescent="0.3">
      <c r="M5595" s="12"/>
      <c r="N5595"/>
      <c r="P5595" s="9"/>
      <c r="Q5595" s="9"/>
      <c r="U5595" s="8"/>
      <c r="V5595" s="10"/>
      <c r="W5595"/>
      <c r="X5595"/>
      <c r="Z5595" s="8"/>
      <c r="AA5595" s="8"/>
      <c r="AF5595" s="17"/>
      <c r="AG5595" s="17"/>
      <c r="AH5595" s="8"/>
    </row>
    <row r="5596" spans="13:34" x14ac:dyDescent="0.3">
      <c r="M5596" s="12"/>
      <c r="N5596"/>
      <c r="P5596" s="9"/>
      <c r="Q5596" s="9"/>
      <c r="U5596" s="8"/>
      <c r="V5596" s="10"/>
      <c r="W5596"/>
      <c r="X5596"/>
      <c r="Z5596" s="8"/>
      <c r="AA5596" s="8"/>
      <c r="AF5596" s="17"/>
      <c r="AG5596" s="17"/>
      <c r="AH5596" s="8"/>
    </row>
    <row r="5597" spans="13:34" x14ac:dyDescent="0.3">
      <c r="M5597" s="12"/>
      <c r="N5597"/>
      <c r="P5597" s="9"/>
      <c r="Q5597" s="9"/>
      <c r="U5597" s="8"/>
      <c r="V5597" s="10"/>
      <c r="W5597"/>
      <c r="X5597"/>
      <c r="Z5597" s="8"/>
      <c r="AA5597" s="8"/>
      <c r="AF5597" s="17"/>
      <c r="AG5597" s="17"/>
      <c r="AH5597" s="8"/>
    </row>
    <row r="5598" spans="13:34" x14ac:dyDescent="0.3">
      <c r="M5598" s="12"/>
      <c r="N5598"/>
      <c r="P5598" s="9"/>
      <c r="Q5598" s="9"/>
      <c r="U5598" s="8"/>
      <c r="V5598" s="10"/>
      <c r="W5598"/>
      <c r="X5598"/>
      <c r="Z5598" s="8"/>
      <c r="AA5598" s="8"/>
      <c r="AF5598" s="17"/>
      <c r="AG5598" s="17"/>
      <c r="AH5598" s="8"/>
    </row>
    <row r="5599" spans="13:34" x14ac:dyDescent="0.3">
      <c r="M5599" s="12"/>
      <c r="N5599"/>
      <c r="P5599" s="9"/>
      <c r="Q5599" s="9"/>
      <c r="U5599" s="8"/>
      <c r="V5599" s="10"/>
      <c r="W5599"/>
      <c r="X5599"/>
      <c r="Z5599" s="8"/>
      <c r="AA5599" s="8"/>
      <c r="AF5599" s="17"/>
      <c r="AG5599" s="17"/>
      <c r="AH5599" s="8"/>
    </row>
    <row r="5600" spans="13:34" x14ac:dyDescent="0.3">
      <c r="M5600" s="12"/>
      <c r="N5600"/>
      <c r="P5600" s="9"/>
      <c r="Q5600" s="9"/>
      <c r="U5600" s="8"/>
      <c r="V5600" s="10"/>
      <c r="W5600"/>
      <c r="X5600"/>
      <c r="Z5600" s="8"/>
      <c r="AA5600" s="8"/>
      <c r="AF5600" s="17"/>
      <c r="AG5600" s="17"/>
      <c r="AH5600" s="8"/>
    </row>
    <row r="5601" spans="13:34" x14ac:dyDescent="0.3">
      <c r="M5601" s="12"/>
      <c r="N5601"/>
      <c r="P5601" s="9"/>
      <c r="Q5601" s="9"/>
      <c r="U5601" s="8"/>
      <c r="V5601" s="10"/>
      <c r="W5601"/>
      <c r="X5601"/>
      <c r="Z5601" s="8"/>
      <c r="AA5601" s="8"/>
      <c r="AF5601" s="17"/>
      <c r="AG5601" s="17"/>
      <c r="AH5601" s="8"/>
    </row>
    <row r="5602" spans="13:34" x14ac:dyDescent="0.3">
      <c r="M5602" s="12"/>
      <c r="N5602"/>
      <c r="P5602" s="9"/>
      <c r="Q5602" s="9"/>
      <c r="U5602" s="8"/>
      <c r="V5602" s="10"/>
      <c r="W5602"/>
      <c r="X5602"/>
      <c r="Z5602" s="8"/>
      <c r="AA5602" s="8"/>
      <c r="AF5602" s="17"/>
      <c r="AG5602" s="17"/>
      <c r="AH5602" s="8"/>
    </row>
    <row r="5603" spans="13:34" x14ac:dyDescent="0.3">
      <c r="M5603" s="12"/>
      <c r="N5603"/>
      <c r="P5603" s="9"/>
      <c r="Q5603" s="9"/>
      <c r="U5603" s="8"/>
      <c r="V5603" s="10"/>
      <c r="W5603"/>
      <c r="X5603"/>
      <c r="Z5603" s="8"/>
      <c r="AA5603" s="8"/>
      <c r="AF5603" s="17"/>
      <c r="AG5603" s="17"/>
      <c r="AH5603" s="8"/>
    </row>
    <row r="5604" spans="13:34" x14ac:dyDescent="0.3">
      <c r="M5604" s="12"/>
      <c r="N5604"/>
      <c r="P5604" s="9"/>
      <c r="Q5604" s="9"/>
      <c r="U5604" s="8"/>
      <c r="V5604" s="10"/>
      <c r="W5604"/>
      <c r="X5604"/>
      <c r="Z5604" s="8"/>
      <c r="AA5604" s="8"/>
      <c r="AF5604" s="17"/>
      <c r="AG5604" s="17"/>
      <c r="AH5604" s="8"/>
    </row>
    <row r="5605" spans="13:34" x14ac:dyDescent="0.3">
      <c r="M5605" s="12"/>
      <c r="N5605"/>
      <c r="P5605" s="9"/>
      <c r="Q5605" s="9"/>
      <c r="U5605" s="8"/>
      <c r="V5605" s="10"/>
      <c r="W5605"/>
      <c r="X5605"/>
      <c r="Z5605" s="8"/>
      <c r="AA5605" s="8"/>
      <c r="AF5605" s="17"/>
      <c r="AG5605" s="17"/>
      <c r="AH5605" s="8"/>
    </row>
    <row r="5606" spans="13:34" x14ac:dyDescent="0.3">
      <c r="M5606" s="12"/>
      <c r="N5606"/>
      <c r="P5606" s="9"/>
      <c r="Q5606" s="9"/>
      <c r="U5606" s="8"/>
      <c r="V5606" s="10"/>
      <c r="W5606"/>
      <c r="X5606"/>
      <c r="Z5606" s="8"/>
      <c r="AA5606" s="8"/>
      <c r="AF5606" s="17"/>
      <c r="AG5606" s="17"/>
      <c r="AH5606" s="8"/>
    </row>
    <row r="5607" spans="13:34" x14ac:dyDescent="0.3">
      <c r="M5607" s="12"/>
      <c r="N5607"/>
      <c r="P5607" s="9"/>
      <c r="Q5607" s="9"/>
      <c r="U5607" s="8"/>
      <c r="V5607" s="10"/>
      <c r="W5607"/>
      <c r="X5607"/>
      <c r="Z5607" s="8"/>
      <c r="AA5607" s="8"/>
      <c r="AF5607" s="17"/>
      <c r="AG5607" s="17"/>
      <c r="AH5607" s="8"/>
    </row>
    <row r="5608" spans="13:34" x14ac:dyDescent="0.3">
      <c r="M5608" s="12"/>
      <c r="N5608"/>
      <c r="P5608" s="9"/>
      <c r="Q5608" s="9"/>
      <c r="U5608" s="8"/>
      <c r="V5608" s="10"/>
      <c r="W5608"/>
      <c r="X5608"/>
      <c r="Z5608" s="8"/>
      <c r="AA5608" s="8"/>
      <c r="AF5608" s="17"/>
      <c r="AG5608" s="17"/>
      <c r="AH5608" s="8"/>
    </row>
    <row r="5609" spans="13:34" x14ac:dyDescent="0.3">
      <c r="M5609" s="12"/>
      <c r="N5609"/>
      <c r="P5609" s="9"/>
      <c r="Q5609" s="9"/>
      <c r="U5609" s="8"/>
      <c r="V5609" s="10"/>
      <c r="W5609"/>
      <c r="X5609"/>
      <c r="Z5609" s="8"/>
      <c r="AA5609" s="8"/>
      <c r="AF5609" s="17"/>
      <c r="AG5609" s="17"/>
      <c r="AH5609" s="8"/>
    </row>
    <row r="5610" spans="13:34" x14ac:dyDescent="0.3">
      <c r="M5610" s="12"/>
      <c r="N5610"/>
      <c r="P5610" s="9"/>
      <c r="Q5610" s="9"/>
      <c r="U5610" s="8"/>
      <c r="V5610" s="10"/>
      <c r="W5610"/>
      <c r="X5610"/>
      <c r="Z5610" s="8"/>
      <c r="AA5610" s="8"/>
      <c r="AF5610" s="17"/>
      <c r="AG5610" s="17"/>
      <c r="AH5610" s="8"/>
    </row>
    <row r="5611" spans="13:34" x14ac:dyDescent="0.3">
      <c r="M5611" s="12"/>
      <c r="N5611"/>
      <c r="P5611" s="9"/>
      <c r="Q5611" s="9"/>
      <c r="U5611" s="8"/>
      <c r="V5611" s="10"/>
      <c r="W5611"/>
      <c r="X5611"/>
      <c r="Z5611" s="8"/>
      <c r="AA5611" s="8"/>
      <c r="AF5611" s="17"/>
      <c r="AG5611" s="17"/>
      <c r="AH5611" s="8"/>
    </row>
    <row r="5612" spans="13:34" x14ac:dyDescent="0.3">
      <c r="M5612" s="12"/>
      <c r="N5612"/>
      <c r="P5612" s="9"/>
      <c r="Q5612" s="9"/>
      <c r="U5612" s="8"/>
      <c r="V5612" s="10"/>
      <c r="W5612"/>
      <c r="X5612"/>
      <c r="Z5612" s="8"/>
      <c r="AA5612" s="8"/>
      <c r="AF5612" s="17"/>
      <c r="AG5612" s="17"/>
      <c r="AH5612" s="8"/>
    </row>
    <row r="5613" spans="13:34" x14ac:dyDescent="0.3">
      <c r="M5613" s="12"/>
      <c r="N5613"/>
      <c r="P5613" s="9"/>
      <c r="Q5613" s="9"/>
      <c r="U5613" s="8"/>
      <c r="V5613" s="10"/>
      <c r="W5613"/>
      <c r="X5613"/>
      <c r="Z5613" s="8"/>
      <c r="AA5613" s="8"/>
      <c r="AF5613" s="17"/>
      <c r="AG5613" s="17"/>
      <c r="AH5613" s="8"/>
    </row>
    <row r="5614" spans="13:34" x14ac:dyDescent="0.3">
      <c r="M5614" s="12"/>
      <c r="N5614"/>
      <c r="P5614" s="9"/>
      <c r="Q5614" s="9"/>
      <c r="U5614" s="8"/>
      <c r="V5614" s="10"/>
      <c r="W5614"/>
      <c r="X5614"/>
      <c r="Z5614" s="8"/>
      <c r="AA5614" s="8"/>
      <c r="AF5614" s="17"/>
      <c r="AG5614" s="17"/>
      <c r="AH5614" s="8"/>
    </row>
    <row r="5615" spans="13:34" x14ac:dyDescent="0.3">
      <c r="M5615" s="12"/>
      <c r="N5615"/>
      <c r="P5615" s="9"/>
      <c r="Q5615" s="9"/>
      <c r="U5615" s="8"/>
      <c r="V5615" s="10"/>
      <c r="W5615"/>
      <c r="X5615"/>
      <c r="Z5615" s="8"/>
      <c r="AA5615" s="8"/>
      <c r="AF5615" s="17"/>
      <c r="AG5615" s="17"/>
      <c r="AH5615" s="8"/>
    </row>
    <row r="5616" spans="13:34" x14ac:dyDescent="0.3">
      <c r="M5616" s="12"/>
      <c r="N5616"/>
      <c r="P5616" s="9"/>
      <c r="Q5616" s="9"/>
      <c r="U5616" s="8"/>
      <c r="V5616" s="10"/>
      <c r="W5616"/>
      <c r="X5616"/>
      <c r="Z5616" s="8"/>
      <c r="AA5616" s="8"/>
      <c r="AF5616" s="17"/>
      <c r="AG5616" s="17"/>
      <c r="AH5616" s="8"/>
    </row>
    <row r="5617" spans="13:34" x14ac:dyDescent="0.3">
      <c r="M5617" s="12"/>
      <c r="N5617"/>
      <c r="P5617" s="9"/>
      <c r="Q5617" s="9"/>
      <c r="U5617" s="8"/>
      <c r="V5617" s="10"/>
      <c r="W5617"/>
      <c r="X5617"/>
      <c r="Z5617" s="8"/>
      <c r="AA5617" s="8"/>
      <c r="AF5617" s="17"/>
      <c r="AG5617" s="17"/>
      <c r="AH5617" s="8"/>
    </row>
    <row r="5618" spans="13:34" x14ac:dyDescent="0.3">
      <c r="M5618" s="12"/>
      <c r="N5618"/>
      <c r="P5618" s="9"/>
      <c r="Q5618" s="9"/>
      <c r="U5618" s="8"/>
      <c r="V5618" s="10"/>
      <c r="W5618"/>
      <c r="X5618"/>
      <c r="Z5618" s="8"/>
      <c r="AA5618" s="8"/>
      <c r="AF5618" s="17"/>
      <c r="AG5618" s="17"/>
      <c r="AH5618" s="8"/>
    </row>
    <row r="5619" spans="13:34" x14ac:dyDescent="0.3">
      <c r="M5619" s="12"/>
      <c r="N5619"/>
      <c r="P5619" s="9"/>
      <c r="Q5619" s="9"/>
      <c r="U5619" s="8"/>
      <c r="V5619" s="10"/>
      <c r="W5619"/>
      <c r="X5619"/>
      <c r="Z5619" s="8"/>
      <c r="AA5619" s="8"/>
      <c r="AF5619" s="17"/>
      <c r="AG5619" s="17"/>
      <c r="AH5619" s="8"/>
    </row>
    <row r="5620" spans="13:34" x14ac:dyDescent="0.3">
      <c r="M5620" s="12"/>
      <c r="N5620"/>
      <c r="P5620" s="9"/>
      <c r="Q5620" s="9"/>
      <c r="U5620" s="8"/>
      <c r="V5620" s="10"/>
      <c r="W5620"/>
      <c r="X5620"/>
      <c r="Z5620" s="8"/>
      <c r="AA5620" s="8"/>
      <c r="AF5620" s="17"/>
      <c r="AG5620" s="17"/>
      <c r="AH5620" s="8"/>
    </row>
    <row r="5621" spans="13:34" x14ac:dyDescent="0.3">
      <c r="M5621" s="12"/>
      <c r="N5621"/>
      <c r="P5621" s="9"/>
      <c r="Q5621" s="9"/>
      <c r="U5621" s="8"/>
      <c r="V5621" s="10"/>
      <c r="W5621"/>
      <c r="X5621"/>
      <c r="Z5621" s="8"/>
      <c r="AA5621" s="8"/>
      <c r="AF5621" s="17"/>
      <c r="AG5621" s="17"/>
      <c r="AH5621" s="8"/>
    </row>
    <row r="5622" spans="13:34" x14ac:dyDescent="0.3">
      <c r="M5622" s="12"/>
      <c r="N5622"/>
      <c r="P5622" s="9"/>
      <c r="Q5622" s="9"/>
      <c r="U5622" s="8"/>
      <c r="V5622" s="10"/>
      <c r="W5622"/>
      <c r="X5622"/>
      <c r="Z5622" s="8"/>
      <c r="AA5622" s="8"/>
      <c r="AF5622" s="17"/>
      <c r="AG5622" s="17"/>
      <c r="AH5622" s="8"/>
    </row>
    <row r="5623" spans="13:34" x14ac:dyDescent="0.3">
      <c r="M5623" s="12"/>
      <c r="N5623"/>
      <c r="P5623" s="9"/>
      <c r="Q5623" s="9"/>
      <c r="U5623" s="8"/>
      <c r="V5623" s="10"/>
      <c r="W5623"/>
      <c r="X5623"/>
      <c r="Z5623" s="8"/>
      <c r="AA5623" s="8"/>
      <c r="AF5623" s="17"/>
      <c r="AG5623" s="17"/>
      <c r="AH5623" s="8"/>
    </row>
    <row r="5624" spans="13:34" x14ac:dyDescent="0.3">
      <c r="M5624" s="12"/>
      <c r="N5624"/>
      <c r="P5624" s="9"/>
      <c r="Q5624" s="9"/>
      <c r="U5624" s="8"/>
      <c r="V5624" s="10"/>
      <c r="W5624"/>
      <c r="X5624"/>
      <c r="Z5624" s="8"/>
      <c r="AA5624" s="8"/>
      <c r="AF5624" s="17"/>
      <c r="AG5624" s="17"/>
      <c r="AH5624" s="8"/>
    </row>
    <row r="5625" spans="13:34" x14ac:dyDescent="0.3">
      <c r="M5625" s="12"/>
      <c r="N5625"/>
      <c r="P5625" s="9"/>
      <c r="Q5625" s="9"/>
      <c r="U5625" s="8"/>
      <c r="V5625" s="10"/>
      <c r="W5625"/>
      <c r="X5625"/>
      <c r="Z5625" s="8"/>
      <c r="AA5625" s="8"/>
      <c r="AF5625" s="17"/>
      <c r="AG5625" s="17"/>
      <c r="AH5625" s="8"/>
    </row>
    <row r="5626" spans="13:34" x14ac:dyDescent="0.3">
      <c r="M5626" s="12"/>
      <c r="N5626"/>
      <c r="P5626" s="9"/>
      <c r="Q5626" s="9"/>
      <c r="U5626" s="8"/>
      <c r="V5626" s="10"/>
      <c r="W5626"/>
      <c r="X5626"/>
      <c r="Z5626" s="8"/>
      <c r="AA5626" s="8"/>
      <c r="AF5626" s="17"/>
      <c r="AG5626" s="17"/>
      <c r="AH5626" s="8"/>
    </row>
    <row r="5627" spans="13:34" x14ac:dyDescent="0.3">
      <c r="M5627" s="12"/>
      <c r="N5627"/>
      <c r="P5627" s="9"/>
      <c r="Q5627" s="9"/>
      <c r="U5627" s="8"/>
      <c r="V5627" s="10"/>
      <c r="W5627"/>
      <c r="X5627"/>
      <c r="Z5627" s="8"/>
      <c r="AA5627" s="8"/>
      <c r="AF5627" s="17"/>
      <c r="AG5627" s="17"/>
      <c r="AH5627" s="8"/>
    </row>
    <row r="5628" spans="13:34" x14ac:dyDescent="0.3">
      <c r="M5628" s="12"/>
      <c r="N5628"/>
      <c r="P5628" s="9"/>
      <c r="Q5628" s="9"/>
      <c r="U5628" s="8"/>
      <c r="V5628" s="10"/>
      <c r="W5628"/>
      <c r="X5628"/>
      <c r="Z5628" s="8"/>
      <c r="AA5628" s="8"/>
      <c r="AF5628" s="17"/>
      <c r="AG5628" s="17"/>
      <c r="AH5628" s="8"/>
    </row>
    <row r="5629" spans="13:34" x14ac:dyDescent="0.3">
      <c r="M5629" s="12"/>
      <c r="N5629"/>
      <c r="P5629" s="9"/>
      <c r="Q5629" s="9"/>
      <c r="U5629" s="8"/>
      <c r="V5629" s="10"/>
      <c r="W5629"/>
      <c r="X5629"/>
      <c r="Z5629" s="8"/>
      <c r="AA5629" s="8"/>
      <c r="AF5629" s="17"/>
      <c r="AG5629" s="17"/>
      <c r="AH5629" s="8"/>
    </row>
    <row r="5630" spans="13:34" x14ac:dyDescent="0.3">
      <c r="M5630" s="12"/>
      <c r="N5630"/>
      <c r="P5630" s="9"/>
      <c r="Q5630" s="9"/>
      <c r="U5630" s="8"/>
      <c r="V5630" s="10"/>
      <c r="W5630"/>
      <c r="X5630"/>
      <c r="Z5630" s="8"/>
      <c r="AA5630" s="8"/>
      <c r="AF5630" s="17"/>
      <c r="AG5630" s="17"/>
      <c r="AH5630" s="8"/>
    </row>
    <row r="5631" spans="13:34" x14ac:dyDescent="0.3">
      <c r="M5631" s="12"/>
      <c r="N5631"/>
      <c r="P5631" s="9"/>
      <c r="Q5631" s="9"/>
      <c r="U5631" s="8"/>
      <c r="V5631" s="10"/>
      <c r="W5631"/>
      <c r="X5631"/>
      <c r="Z5631" s="8"/>
      <c r="AA5631" s="8"/>
      <c r="AF5631" s="17"/>
      <c r="AG5631" s="17"/>
      <c r="AH5631" s="8"/>
    </row>
    <row r="5632" spans="13:34" x14ac:dyDescent="0.3">
      <c r="M5632" s="12"/>
      <c r="N5632"/>
      <c r="P5632" s="9"/>
      <c r="Q5632" s="9"/>
      <c r="U5632" s="8"/>
      <c r="V5632" s="10"/>
      <c r="W5632"/>
      <c r="X5632"/>
      <c r="Z5632" s="8"/>
      <c r="AA5632" s="8"/>
      <c r="AF5632" s="17"/>
      <c r="AG5632" s="17"/>
      <c r="AH5632" s="8"/>
    </row>
    <row r="5633" spans="13:34" x14ac:dyDescent="0.3">
      <c r="M5633" s="12"/>
      <c r="N5633"/>
      <c r="P5633" s="9"/>
      <c r="Q5633" s="9"/>
      <c r="U5633" s="8"/>
      <c r="V5633" s="10"/>
      <c r="W5633"/>
      <c r="X5633"/>
      <c r="Z5633" s="8"/>
      <c r="AA5633" s="8"/>
      <c r="AF5633" s="17"/>
      <c r="AG5633" s="17"/>
      <c r="AH5633" s="8"/>
    </row>
    <row r="5634" spans="13:34" x14ac:dyDescent="0.3">
      <c r="M5634" s="12"/>
      <c r="N5634"/>
      <c r="P5634" s="9"/>
      <c r="Q5634" s="9"/>
      <c r="U5634" s="8"/>
      <c r="V5634" s="10"/>
      <c r="W5634"/>
      <c r="X5634"/>
      <c r="Z5634" s="8"/>
      <c r="AA5634" s="8"/>
      <c r="AF5634" s="17"/>
      <c r="AG5634" s="17"/>
      <c r="AH5634" s="8"/>
    </row>
    <row r="5635" spans="13:34" x14ac:dyDescent="0.3">
      <c r="M5635" s="12"/>
      <c r="N5635"/>
      <c r="P5635" s="9"/>
      <c r="Q5635" s="9"/>
      <c r="U5635" s="8"/>
      <c r="V5635" s="10"/>
      <c r="W5635"/>
      <c r="X5635"/>
      <c r="Z5635" s="8"/>
      <c r="AA5635" s="8"/>
      <c r="AF5635" s="17"/>
      <c r="AG5635" s="17"/>
      <c r="AH5635" s="8"/>
    </row>
    <row r="5636" spans="13:34" x14ac:dyDescent="0.3">
      <c r="M5636" s="12"/>
      <c r="N5636"/>
      <c r="P5636" s="9"/>
      <c r="Q5636" s="9"/>
      <c r="U5636" s="8"/>
      <c r="V5636" s="10"/>
      <c r="W5636"/>
      <c r="X5636"/>
      <c r="Z5636" s="8"/>
      <c r="AA5636" s="8"/>
      <c r="AF5636" s="17"/>
      <c r="AG5636" s="17"/>
      <c r="AH5636" s="8"/>
    </row>
    <row r="5637" spans="13:34" x14ac:dyDescent="0.3">
      <c r="M5637" s="12"/>
      <c r="N5637"/>
      <c r="P5637" s="9"/>
      <c r="Q5637" s="9"/>
      <c r="U5637" s="8"/>
      <c r="V5637" s="10"/>
      <c r="W5637"/>
      <c r="X5637"/>
      <c r="Z5637" s="8"/>
      <c r="AA5637" s="8"/>
      <c r="AF5637" s="17"/>
      <c r="AG5637" s="17"/>
      <c r="AH5637" s="8"/>
    </row>
    <row r="5638" spans="13:34" x14ac:dyDescent="0.3">
      <c r="M5638" s="12"/>
      <c r="N5638"/>
      <c r="P5638" s="9"/>
      <c r="Q5638" s="9"/>
      <c r="U5638" s="8"/>
      <c r="V5638" s="10"/>
      <c r="W5638"/>
      <c r="X5638"/>
      <c r="Z5638" s="8"/>
      <c r="AA5638" s="8"/>
      <c r="AF5638" s="17"/>
      <c r="AG5638" s="17"/>
      <c r="AH5638" s="8"/>
    </row>
    <row r="5639" spans="13:34" x14ac:dyDescent="0.3">
      <c r="M5639" s="12"/>
      <c r="N5639"/>
      <c r="P5639" s="9"/>
      <c r="Q5639" s="9"/>
      <c r="U5639" s="8"/>
      <c r="V5639" s="10"/>
      <c r="W5639"/>
      <c r="X5639"/>
      <c r="Z5639" s="8"/>
      <c r="AA5639" s="8"/>
      <c r="AF5639" s="17"/>
      <c r="AG5639" s="17"/>
      <c r="AH5639" s="8"/>
    </row>
    <row r="5640" spans="13:34" x14ac:dyDescent="0.3">
      <c r="M5640" s="12"/>
      <c r="N5640"/>
      <c r="P5640" s="9"/>
      <c r="Q5640" s="9"/>
      <c r="U5640" s="8"/>
      <c r="V5640" s="10"/>
      <c r="W5640"/>
      <c r="X5640"/>
      <c r="Z5640" s="8"/>
      <c r="AA5640" s="8"/>
      <c r="AF5640" s="17"/>
      <c r="AG5640" s="17"/>
      <c r="AH5640" s="8"/>
    </row>
    <row r="5641" spans="13:34" x14ac:dyDescent="0.3">
      <c r="M5641" s="12"/>
      <c r="N5641"/>
      <c r="P5641" s="9"/>
      <c r="Q5641" s="9"/>
      <c r="U5641" s="8"/>
      <c r="V5641" s="10"/>
      <c r="W5641"/>
      <c r="X5641"/>
      <c r="Z5641" s="8"/>
      <c r="AA5641" s="8"/>
      <c r="AF5641" s="17"/>
      <c r="AG5641" s="17"/>
      <c r="AH5641" s="8"/>
    </row>
    <row r="5642" spans="13:34" x14ac:dyDescent="0.3">
      <c r="M5642" s="12"/>
      <c r="N5642"/>
      <c r="P5642" s="9"/>
      <c r="Q5642" s="9"/>
      <c r="U5642" s="8"/>
      <c r="V5642" s="10"/>
      <c r="W5642"/>
      <c r="X5642"/>
      <c r="Z5642" s="8"/>
      <c r="AA5642" s="8"/>
      <c r="AF5642" s="17"/>
      <c r="AG5642" s="17"/>
      <c r="AH5642" s="8"/>
    </row>
    <row r="5643" spans="13:34" x14ac:dyDescent="0.3">
      <c r="M5643" s="12"/>
      <c r="N5643"/>
      <c r="P5643" s="9"/>
      <c r="Q5643" s="9"/>
      <c r="U5643" s="8"/>
      <c r="V5643" s="10"/>
      <c r="W5643"/>
      <c r="X5643"/>
      <c r="Z5643" s="8"/>
      <c r="AA5643" s="8"/>
      <c r="AF5643" s="17"/>
      <c r="AG5643" s="17"/>
      <c r="AH5643" s="8"/>
    </row>
    <row r="5644" spans="13:34" x14ac:dyDescent="0.3">
      <c r="M5644" s="12"/>
      <c r="N5644"/>
      <c r="P5644" s="9"/>
      <c r="Q5644" s="9"/>
      <c r="U5644" s="8"/>
      <c r="V5644" s="10"/>
      <c r="W5644"/>
      <c r="X5644"/>
      <c r="Z5644" s="8"/>
      <c r="AA5644" s="8"/>
      <c r="AF5644" s="17"/>
      <c r="AG5644" s="17"/>
      <c r="AH5644" s="8"/>
    </row>
    <row r="5645" spans="13:34" x14ac:dyDescent="0.3">
      <c r="M5645" s="12"/>
      <c r="N5645"/>
      <c r="P5645" s="9"/>
      <c r="Q5645" s="9"/>
      <c r="U5645" s="8"/>
      <c r="V5645" s="10"/>
      <c r="W5645"/>
      <c r="X5645"/>
      <c r="Z5645" s="8"/>
      <c r="AA5645" s="8"/>
      <c r="AF5645" s="17"/>
      <c r="AG5645" s="17"/>
      <c r="AH5645" s="8"/>
    </row>
    <row r="5646" spans="13:34" x14ac:dyDescent="0.3">
      <c r="M5646" s="12"/>
      <c r="N5646"/>
      <c r="P5646" s="9"/>
      <c r="Q5646" s="9"/>
      <c r="U5646" s="8"/>
      <c r="V5646" s="10"/>
      <c r="W5646"/>
      <c r="X5646"/>
      <c r="Z5646" s="8"/>
      <c r="AA5646" s="8"/>
      <c r="AF5646" s="17"/>
      <c r="AG5646" s="17"/>
      <c r="AH5646" s="8"/>
    </row>
    <row r="5647" spans="13:34" x14ac:dyDescent="0.3">
      <c r="M5647" s="12"/>
      <c r="N5647"/>
      <c r="P5647" s="9"/>
      <c r="Q5647" s="9"/>
      <c r="U5647" s="8"/>
      <c r="V5647" s="10"/>
      <c r="W5647"/>
      <c r="X5647"/>
      <c r="Z5647" s="8"/>
      <c r="AA5647" s="8"/>
      <c r="AF5647" s="17"/>
      <c r="AG5647" s="17"/>
      <c r="AH5647" s="8"/>
    </row>
    <row r="5648" spans="13:34" x14ac:dyDescent="0.3">
      <c r="M5648" s="12"/>
      <c r="N5648"/>
      <c r="P5648" s="9"/>
      <c r="Q5648" s="9"/>
      <c r="U5648" s="8"/>
      <c r="V5648" s="10"/>
      <c r="W5648"/>
      <c r="X5648"/>
      <c r="Z5648" s="8"/>
      <c r="AA5648" s="8"/>
      <c r="AF5648" s="17"/>
      <c r="AG5648" s="17"/>
      <c r="AH5648" s="8"/>
    </row>
    <row r="5649" spans="13:34" x14ac:dyDescent="0.3">
      <c r="M5649" s="12"/>
      <c r="N5649"/>
      <c r="P5649" s="9"/>
      <c r="Q5649" s="9"/>
      <c r="U5649" s="8"/>
      <c r="V5649" s="10"/>
      <c r="W5649"/>
      <c r="X5649"/>
      <c r="Z5649" s="8"/>
      <c r="AA5649" s="8"/>
      <c r="AF5649" s="17"/>
      <c r="AG5649" s="17"/>
      <c r="AH5649" s="8"/>
    </row>
    <row r="5650" spans="13:34" x14ac:dyDescent="0.3">
      <c r="M5650" s="12"/>
      <c r="N5650"/>
      <c r="P5650" s="9"/>
      <c r="Q5650" s="9"/>
      <c r="U5650" s="8"/>
      <c r="V5650" s="10"/>
      <c r="W5650"/>
      <c r="X5650"/>
      <c r="Z5650" s="8"/>
      <c r="AA5650" s="8"/>
      <c r="AF5650" s="17"/>
      <c r="AG5650" s="17"/>
      <c r="AH5650" s="8"/>
    </row>
    <row r="5651" spans="13:34" x14ac:dyDescent="0.3">
      <c r="M5651" s="12"/>
      <c r="N5651"/>
      <c r="P5651" s="9"/>
      <c r="Q5651" s="9"/>
      <c r="U5651" s="8"/>
      <c r="V5651" s="10"/>
      <c r="W5651"/>
      <c r="X5651"/>
      <c r="Z5651" s="8"/>
      <c r="AA5651" s="8"/>
      <c r="AF5651" s="17"/>
      <c r="AG5651" s="17"/>
      <c r="AH5651" s="8"/>
    </row>
    <row r="5652" spans="13:34" x14ac:dyDescent="0.3">
      <c r="M5652" s="12"/>
      <c r="N5652"/>
      <c r="P5652" s="9"/>
      <c r="Q5652" s="9"/>
      <c r="U5652" s="8"/>
      <c r="V5652" s="10"/>
      <c r="W5652"/>
      <c r="X5652"/>
      <c r="Z5652" s="8"/>
      <c r="AA5652" s="8"/>
      <c r="AF5652" s="17"/>
      <c r="AG5652" s="17"/>
      <c r="AH5652" s="8"/>
    </row>
    <row r="5653" spans="13:34" x14ac:dyDescent="0.3">
      <c r="M5653" s="12"/>
      <c r="N5653"/>
      <c r="P5653" s="9"/>
      <c r="Q5653" s="9"/>
      <c r="U5653" s="8"/>
      <c r="V5653" s="10"/>
      <c r="W5653"/>
      <c r="X5653"/>
      <c r="Z5653" s="8"/>
      <c r="AA5653" s="8"/>
      <c r="AF5653" s="17"/>
      <c r="AG5653" s="17"/>
      <c r="AH5653" s="8"/>
    </row>
    <row r="5654" spans="13:34" x14ac:dyDescent="0.3">
      <c r="M5654" s="12"/>
      <c r="N5654"/>
      <c r="P5654" s="9"/>
      <c r="Q5654" s="9"/>
      <c r="U5654" s="8"/>
      <c r="V5654" s="10"/>
      <c r="W5654"/>
      <c r="X5654"/>
      <c r="Z5654" s="8"/>
      <c r="AA5654" s="8"/>
      <c r="AF5654" s="17"/>
      <c r="AG5654" s="17"/>
      <c r="AH5654" s="8"/>
    </row>
    <row r="5655" spans="13:34" x14ac:dyDescent="0.3">
      <c r="M5655" s="12"/>
      <c r="N5655"/>
      <c r="P5655" s="9"/>
      <c r="Q5655" s="9"/>
      <c r="U5655" s="8"/>
      <c r="V5655" s="10"/>
      <c r="W5655"/>
      <c r="X5655"/>
      <c r="Z5655" s="8"/>
      <c r="AA5655" s="8"/>
      <c r="AF5655" s="17"/>
      <c r="AG5655" s="17"/>
      <c r="AH5655" s="8"/>
    </row>
    <row r="5656" spans="13:34" x14ac:dyDescent="0.3">
      <c r="M5656" s="12"/>
      <c r="N5656"/>
      <c r="P5656" s="9"/>
      <c r="Q5656" s="9"/>
      <c r="U5656" s="8"/>
      <c r="V5656" s="10"/>
      <c r="W5656"/>
      <c r="X5656"/>
      <c r="Z5656" s="8"/>
      <c r="AA5656" s="8"/>
      <c r="AF5656" s="17"/>
      <c r="AG5656" s="17"/>
      <c r="AH5656" s="8"/>
    </row>
    <row r="5657" spans="13:34" x14ac:dyDescent="0.3">
      <c r="M5657" s="12"/>
      <c r="N5657"/>
      <c r="P5657" s="9"/>
      <c r="Q5657" s="9"/>
      <c r="U5657" s="8"/>
      <c r="V5657" s="10"/>
      <c r="W5657"/>
      <c r="X5657"/>
      <c r="Z5657" s="8"/>
      <c r="AA5657" s="8"/>
      <c r="AF5657" s="17"/>
      <c r="AG5657" s="17"/>
      <c r="AH5657" s="8"/>
    </row>
    <row r="5658" spans="13:34" x14ac:dyDescent="0.3">
      <c r="M5658" s="12"/>
      <c r="N5658"/>
      <c r="P5658" s="9"/>
      <c r="Q5658" s="9"/>
      <c r="U5658" s="8"/>
      <c r="V5658" s="10"/>
      <c r="W5658"/>
      <c r="X5658"/>
      <c r="Z5658" s="8"/>
      <c r="AA5658" s="8"/>
      <c r="AF5658" s="17"/>
      <c r="AG5658" s="17"/>
      <c r="AH5658" s="8"/>
    </row>
    <row r="5659" spans="13:34" x14ac:dyDescent="0.3">
      <c r="M5659" s="12"/>
      <c r="N5659"/>
      <c r="P5659" s="9"/>
      <c r="Q5659" s="9"/>
      <c r="U5659" s="8"/>
      <c r="V5659" s="10"/>
      <c r="W5659"/>
      <c r="X5659"/>
      <c r="Z5659" s="8"/>
      <c r="AA5659" s="8"/>
      <c r="AF5659" s="17"/>
      <c r="AG5659" s="17"/>
      <c r="AH5659" s="8"/>
    </row>
    <row r="5660" spans="13:34" x14ac:dyDescent="0.3">
      <c r="M5660" s="12"/>
      <c r="N5660"/>
      <c r="P5660" s="9"/>
      <c r="Q5660" s="9"/>
      <c r="U5660" s="8"/>
      <c r="V5660" s="10"/>
      <c r="W5660"/>
      <c r="X5660"/>
      <c r="Z5660" s="8"/>
      <c r="AA5660" s="8"/>
      <c r="AF5660" s="17"/>
      <c r="AG5660" s="17"/>
      <c r="AH5660" s="8"/>
    </row>
    <row r="5661" spans="13:34" x14ac:dyDescent="0.3">
      <c r="M5661" s="12"/>
      <c r="N5661"/>
      <c r="P5661" s="9"/>
      <c r="Q5661" s="9"/>
      <c r="U5661" s="8"/>
      <c r="V5661" s="10"/>
      <c r="W5661"/>
      <c r="X5661"/>
      <c r="Z5661" s="8"/>
      <c r="AA5661" s="8"/>
      <c r="AF5661" s="17"/>
      <c r="AG5661" s="17"/>
      <c r="AH5661" s="8"/>
    </row>
    <row r="5662" spans="13:34" x14ac:dyDescent="0.3">
      <c r="M5662" s="12"/>
      <c r="N5662"/>
      <c r="P5662" s="9"/>
      <c r="Q5662" s="9"/>
      <c r="U5662" s="8"/>
      <c r="V5662" s="10"/>
      <c r="W5662"/>
      <c r="X5662"/>
      <c r="Z5662" s="8"/>
      <c r="AA5662" s="8"/>
      <c r="AF5662" s="17"/>
      <c r="AG5662" s="17"/>
      <c r="AH5662" s="8"/>
    </row>
    <row r="5663" spans="13:34" x14ac:dyDescent="0.3">
      <c r="M5663" s="12"/>
      <c r="N5663"/>
      <c r="P5663" s="9"/>
      <c r="Q5663" s="9"/>
      <c r="U5663" s="8"/>
      <c r="V5663" s="10"/>
      <c r="W5663"/>
      <c r="X5663"/>
      <c r="Z5663" s="8"/>
      <c r="AA5663" s="8"/>
      <c r="AF5663" s="17"/>
      <c r="AG5663" s="17"/>
      <c r="AH5663" s="8"/>
    </row>
    <row r="5664" spans="13:34" x14ac:dyDescent="0.3">
      <c r="M5664" s="12"/>
      <c r="N5664"/>
      <c r="P5664" s="9"/>
      <c r="Q5664" s="9"/>
      <c r="U5664" s="8"/>
      <c r="V5664" s="10"/>
      <c r="W5664"/>
      <c r="X5664"/>
      <c r="Z5664" s="8"/>
      <c r="AA5664" s="8"/>
      <c r="AF5664" s="17"/>
      <c r="AG5664" s="17"/>
      <c r="AH5664" s="8"/>
    </row>
    <row r="5665" spans="13:34" x14ac:dyDescent="0.3">
      <c r="M5665" s="12"/>
      <c r="N5665"/>
      <c r="P5665" s="9"/>
      <c r="Q5665" s="9"/>
      <c r="U5665" s="8"/>
      <c r="V5665" s="10"/>
      <c r="W5665"/>
      <c r="X5665"/>
      <c r="Z5665" s="8"/>
      <c r="AA5665" s="8"/>
      <c r="AF5665" s="17"/>
      <c r="AG5665" s="17"/>
      <c r="AH5665" s="8"/>
    </row>
    <row r="5666" spans="13:34" x14ac:dyDescent="0.3">
      <c r="M5666" s="12"/>
      <c r="N5666"/>
      <c r="P5666" s="9"/>
      <c r="Q5666" s="9"/>
      <c r="U5666" s="8"/>
      <c r="V5666" s="10"/>
      <c r="W5666"/>
      <c r="X5666"/>
      <c r="Z5666" s="8"/>
      <c r="AA5666" s="8"/>
      <c r="AF5666" s="17"/>
      <c r="AG5666" s="17"/>
      <c r="AH5666" s="8"/>
    </row>
    <row r="5667" spans="13:34" x14ac:dyDescent="0.3">
      <c r="M5667" s="12"/>
      <c r="N5667"/>
      <c r="P5667" s="9"/>
      <c r="Q5667" s="9"/>
      <c r="U5667" s="8"/>
      <c r="V5667" s="10"/>
      <c r="W5667"/>
      <c r="X5667"/>
      <c r="Z5667" s="8"/>
      <c r="AA5667" s="8"/>
      <c r="AF5667" s="17"/>
      <c r="AG5667" s="17"/>
      <c r="AH5667" s="8"/>
    </row>
    <row r="5668" spans="13:34" x14ac:dyDescent="0.3">
      <c r="M5668" s="12"/>
      <c r="N5668"/>
      <c r="P5668" s="9"/>
      <c r="Q5668" s="9"/>
      <c r="U5668" s="8"/>
      <c r="V5668" s="10"/>
      <c r="W5668"/>
      <c r="X5668"/>
      <c r="Z5668" s="8"/>
      <c r="AA5668" s="8"/>
      <c r="AF5668" s="17"/>
      <c r="AG5668" s="17"/>
      <c r="AH5668" s="8"/>
    </row>
    <row r="5669" spans="13:34" x14ac:dyDescent="0.3">
      <c r="M5669" s="12"/>
      <c r="N5669"/>
      <c r="P5669" s="9"/>
      <c r="Q5669" s="9"/>
      <c r="U5669" s="8"/>
      <c r="V5669" s="10"/>
      <c r="W5669"/>
      <c r="X5669"/>
      <c r="Z5669" s="8"/>
      <c r="AA5669" s="8"/>
      <c r="AF5669" s="17"/>
      <c r="AG5669" s="17"/>
      <c r="AH5669" s="8"/>
    </row>
    <row r="5670" spans="13:34" x14ac:dyDescent="0.3">
      <c r="M5670" s="12"/>
      <c r="N5670"/>
      <c r="P5670" s="9"/>
      <c r="Q5670" s="9"/>
      <c r="U5670" s="8"/>
      <c r="V5670" s="10"/>
      <c r="W5670"/>
      <c r="X5670"/>
      <c r="Z5670" s="8"/>
      <c r="AA5670" s="8"/>
      <c r="AF5670" s="17"/>
      <c r="AG5670" s="17"/>
      <c r="AH5670" s="8"/>
    </row>
    <row r="5671" spans="13:34" x14ac:dyDescent="0.3">
      <c r="M5671" s="12"/>
      <c r="N5671"/>
      <c r="P5671" s="9"/>
      <c r="Q5671" s="9"/>
      <c r="U5671" s="8"/>
      <c r="V5671" s="10"/>
      <c r="W5671"/>
      <c r="X5671"/>
      <c r="Z5671" s="8"/>
      <c r="AA5671" s="8"/>
      <c r="AF5671" s="17"/>
      <c r="AG5671" s="17"/>
      <c r="AH5671" s="8"/>
    </row>
    <row r="5672" spans="13:34" x14ac:dyDescent="0.3">
      <c r="M5672" s="12"/>
      <c r="N5672"/>
      <c r="P5672" s="9"/>
      <c r="Q5672" s="9"/>
      <c r="U5672" s="8"/>
      <c r="V5672" s="10"/>
      <c r="W5672"/>
      <c r="X5672"/>
      <c r="Z5672" s="8"/>
      <c r="AA5672" s="8"/>
      <c r="AF5672" s="17"/>
      <c r="AG5672" s="17"/>
      <c r="AH5672" s="8"/>
    </row>
    <row r="5673" spans="13:34" x14ac:dyDescent="0.3">
      <c r="M5673" s="12"/>
      <c r="N5673"/>
      <c r="P5673" s="9"/>
      <c r="Q5673" s="9"/>
      <c r="U5673" s="8"/>
      <c r="V5673" s="10"/>
      <c r="W5673"/>
      <c r="X5673"/>
      <c r="Z5673" s="8"/>
      <c r="AA5673" s="8"/>
      <c r="AF5673" s="17"/>
      <c r="AG5673" s="17"/>
      <c r="AH5673" s="8"/>
    </row>
    <row r="5674" spans="13:34" x14ac:dyDescent="0.3">
      <c r="M5674" s="12"/>
      <c r="N5674"/>
      <c r="P5674" s="9"/>
      <c r="Q5674" s="9"/>
      <c r="U5674" s="8"/>
      <c r="V5674" s="10"/>
      <c r="W5674"/>
      <c r="X5674"/>
      <c r="Z5674" s="8"/>
      <c r="AA5674" s="8"/>
      <c r="AF5674" s="17"/>
      <c r="AG5674" s="17"/>
      <c r="AH5674" s="8"/>
    </row>
    <row r="5675" spans="13:34" x14ac:dyDescent="0.3">
      <c r="M5675" s="12"/>
      <c r="N5675"/>
      <c r="P5675" s="9"/>
      <c r="Q5675" s="9"/>
      <c r="U5675" s="8"/>
      <c r="V5675" s="10"/>
      <c r="W5675"/>
      <c r="X5675"/>
      <c r="Z5675" s="8"/>
      <c r="AA5675" s="8"/>
      <c r="AF5675" s="17"/>
      <c r="AG5675" s="17"/>
      <c r="AH5675" s="8"/>
    </row>
    <row r="5676" spans="13:34" x14ac:dyDescent="0.3">
      <c r="M5676" s="12"/>
      <c r="N5676"/>
      <c r="P5676" s="9"/>
      <c r="Q5676" s="9"/>
      <c r="U5676" s="8"/>
      <c r="V5676" s="10"/>
      <c r="W5676"/>
      <c r="X5676"/>
      <c r="Z5676" s="8"/>
      <c r="AA5676" s="8"/>
      <c r="AF5676" s="17"/>
      <c r="AG5676" s="17"/>
      <c r="AH5676" s="8"/>
    </row>
    <row r="5677" spans="13:34" x14ac:dyDescent="0.3">
      <c r="M5677" s="12"/>
      <c r="N5677"/>
      <c r="P5677" s="9"/>
      <c r="Q5677" s="9"/>
      <c r="U5677" s="8"/>
      <c r="V5677" s="10"/>
      <c r="W5677"/>
      <c r="X5677"/>
      <c r="Z5677" s="8"/>
      <c r="AA5677" s="8"/>
      <c r="AF5677" s="17"/>
      <c r="AG5677" s="17"/>
      <c r="AH5677" s="8"/>
    </row>
    <row r="5678" spans="13:34" x14ac:dyDescent="0.3">
      <c r="M5678" s="12"/>
      <c r="N5678"/>
      <c r="P5678" s="9"/>
      <c r="Q5678" s="9"/>
      <c r="U5678" s="8"/>
      <c r="V5678" s="10"/>
      <c r="W5678"/>
      <c r="X5678"/>
      <c r="Z5678" s="8"/>
      <c r="AA5678" s="8"/>
      <c r="AF5678" s="17"/>
      <c r="AG5678" s="17"/>
      <c r="AH5678" s="8"/>
    </row>
    <row r="5679" spans="13:34" x14ac:dyDescent="0.3">
      <c r="M5679" s="12"/>
      <c r="N5679"/>
      <c r="P5679" s="9"/>
      <c r="Q5679" s="9"/>
      <c r="U5679" s="8"/>
      <c r="V5679" s="10"/>
      <c r="W5679"/>
      <c r="X5679"/>
      <c r="Z5679" s="8"/>
      <c r="AA5679" s="8"/>
      <c r="AF5679" s="17"/>
      <c r="AG5679" s="17"/>
      <c r="AH5679" s="8"/>
    </row>
    <row r="5680" spans="13:34" x14ac:dyDescent="0.3">
      <c r="M5680" s="12"/>
      <c r="N5680"/>
      <c r="P5680" s="9"/>
      <c r="Q5680" s="9"/>
      <c r="U5680" s="8"/>
      <c r="V5680" s="10"/>
      <c r="W5680"/>
      <c r="X5680"/>
      <c r="Z5680" s="8"/>
      <c r="AA5680" s="8"/>
      <c r="AF5680" s="17"/>
      <c r="AG5680" s="17"/>
      <c r="AH5680" s="8"/>
    </row>
    <row r="5681" spans="13:34" x14ac:dyDescent="0.3">
      <c r="M5681" s="12"/>
      <c r="N5681"/>
      <c r="P5681" s="9"/>
      <c r="Q5681" s="9"/>
      <c r="U5681" s="8"/>
      <c r="V5681" s="10"/>
      <c r="W5681"/>
      <c r="X5681"/>
      <c r="Z5681" s="8"/>
      <c r="AA5681" s="8"/>
      <c r="AF5681" s="17"/>
      <c r="AG5681" s="17"/>
      <c r="AH5681" s="8"/>
    </row>
    <row r="5682" spans="13:34" x14ac:dyDescent="0.3">
      <c r="M5682" s="12"/>
      <c r="N5682"/>
      <c r="P5682" s="9"/>
      <c r="Q5682" s="9"/>
      <c r="U5682" s="8"/>
      <c r="V5682" s="10"/>
      <c r="W5682"/>
      <c r="X5682"/>
      <c r="Z5682" s="8"/>
      <c r="AA5682" s="8"/>
      <c r="AF5682" s="17"/>
      <c r="AG5682" s="17"/>
      <c r="AH5682" s="8"/>
    </row>
    <row r="5683" spans="13:34" x14ac:dyDescent="0.3">
      <c r="M5683" s="12"/>
      <c r="N5683"/>
      <c r="P5683" s="9"/>
      <c r="Q5683" s="9"/>
      <c r="U5683" s="8"/>
      <c r="V5683" s="10"/>
      <c r="W5683"/>
      <c r="X5683"/>
      <c r="Z5683" s="8"/>
      <c r="AA5683" s="8"/>
      <c r="AF5683" s="17"/>
      <c r="AG5683" s="17"/>
      <c r="AH5683" s="8"/>
    </row>
    <row r="5684" spans="13:34" x14ac:dyDescent="0.3">
      <c r="M5684" s="12"/>
      <c r="N5684"/>
      <c r="P5684" s="9"/>
      <c r="Q5684" s="9"/>
      <c r="U5684" s="8"/>
      <c r="V5684" s="10"/>
      <c r="W5684"/>
      <c r="X5684"/>
      <c r="Z5684" s="8"/>
      <c r="AA5684" s="8"/>
      <c r="AF5684" s="17"/>
      <c r="AG5684" s="17"/>
      <c r="AH5684" s="8"/>
    </row>
    <row r="5685" spans="13:34" x14ac:dyDescent="0.3">
      <c r="M5685" s="12"/>
      <c r="N5685"/>
      <c r="P5685" s="9"/>
      <c r="Q5685" s="9"/>
      <c r="U5685" s="8"/>
      <c r="V5685" s="10"/>
      <c r="W5685"/>
      <c r="X5685"/>
      <c r="Z5685" s="8"/>
      <c r="AA5685" s="8"/>
      <c r="AF5685" s="17"/>
      <c r="AG5685" s="17"/>
      <c r="AH5685" s="8"/>
    </row>
    <row r="5686" spans="13:34" x14ac:dyDescent="0.3">
      <c r="M5686" s="12"/>
      <c r="N5686"/>
      <c r="P5686" s="9"/>
      <c r="Q5686" s="9"/>
      <c r="U5686" s="8"/>
      <c r="V5686" s="10"/>
      <c r="W5686"/>
      <c r="X5686"/>
      <c r="Z5686" s="8"/>
      <c r="AA5686" s="8"/>
      <c r="AF5686" s="17"/>
      <c r="AG5686" s="17"/>
      <c r="AH5686" s="8"/>
    </row>
    <row r="5687" spans="13:34" x14ac:dyDescent="0.3">
      <c r="M5687" s="12"/>
      <c r="N5687"/>
      <c r="P5687" s="9"/>
      <c r="Q5687" s="9"/>
      <c r="U5687" s="8"/>
      <c r="V5687" s="10"/>
      <c r="W5687"/>
      <c r="X5687"/>
      <c r="Z5687" s="8"/>
      <c r="AA5687" s="8"/>
      <c r="AF5687" s="17"/>
      <c r="AG5687" s="17"/>
      <c r="AH5687" s="8"/>
    </row>
    <row r="5688" spans="13:34" x14ac:dyDescent="0.3">
      <c r="M5688" s="12"/>
      <c r="N5688"/>
      <c r="P5688" s="9"/>
      <c r="Q5688" s="9"/>
      <c r="U5688" s="8"/>
      <c r="V5688" s="10"/>
      <c r="W5688"/>
      <c r="X5688"/>
      <c r="Z5688" s="8"/>
      <c r="AA5688" s="8"/>
      <c r="AF5688" s="17"/>
      <c r="AG5688" s="17"/>
      <c r="AH5688" s="8"/>
    </row>
    <row r="5689" spans="13:34" x14ac:dyDescent="0.3">
      <c r="M5689" s="12"/>
      <c r="N5689"/>
      <c r="P5689" s="9"/>
      <c r="Q5689" s="9"/>
      <c r="U5689" s="8"/>
      <c r="V5689" s="10"/>
      <c r="W5689"/>
      <c r="X5689"/>
      <c r="Z5689" s="8"/>
      <c r="AA5689" s="8"/>
      <c r="AF5689" s="17"/>
      <c r="AG5689" s="17"/>
      <c r="AH5689" s="8"/>
    </row>
    <row r="5690" spans="13:34" x14ac:dyDescent="0.3">
      <c r="M5690" s="12"/>
      <c r="N5690"/>
      <c r="P5690" s="9"/>
      <c r="Q5690" s="9"/>
      <c r="U5690" s="8"/>
      <c r="V5690" s="10"/>
      <c r="W5690"/>
      <c r="X5690"/>
      <c r="Z5690" s="8"/>
      <c r="AA5690" s="8"/>
      <c r="AF5690" s="17"/>
      <c r="AG5690" s="17"/>
      <c r="AH5690" s="8"/>
    </row>
    <row r="5691" spans="13:34" x14ac:dyDescent="0.3">
      <c r="M5691" s="12"/>
      <c r="N5691"/>
      <c r="P5691" s="9"/>
      <c r="Q5691" s="9"/>
      <c r="U5691" s="8"/>
      <c r="V5691" s="10"/>
      <c r="W5691"/>
      <c r="X5691"/>
      <c r="Z5691" s="8"/>
      <c r="AA5691" s="8"/>
      <c r="AF5691" s="17"/>
      <c r="AG5691" s="17"/>
      <c r="AH5691" s="8"/>
    </row>
    <row r="5692" spans="13:34" x14ac:dyDescent="0.3">
      <c r="M5692" s="12"/>
      <c r="N5692"/>
      <c r="P5692" s="9"/>
      <c r="Q5692" s="9"/>
      <c r="U5692" s="8"/>
      <c r="V5692" s="10"/>
      <c r="W5692"/>
      <c r="X5692"/>
      <c r="Z5692" s="8"/>
      <c r="AA5692" s="8"/>
      <c r="AF5692" s="17"/>
      <c r="AG5692" s="17"/>
      <c r="AH5692" s="8"/>
    </row>
    <row r="5693" spans="13:34" x14ac:dyDescent="0.3">
      <c r="M5693" s="12"/>
      <c r="N5693"/>
      <c r="P5693" s="9"/>
      <c r="Q5693" s="9"/>
      <c r="U5693" s="8"/>
      <c r="V5693" s="10"/>
      <c r="W5693"/>
      <c r="X5693"/>
      <c r="Z5693" s="8"/>
      <c r="AA5693" s="8"/>
      <c r="AF5693" s="17"/>
      <c r="AG5693" s="17"/>
      <c r="AH5693" s="8"/>
    </row>
    <row r="5694" spans="13:34" x14ac:dyDescent="0.3">
      <c r="M5694" s="12"/>
      <c r="N5694"/>
      <c r="P5694" s="9"/>
      <c r="Q5694" s="9"/>
      <c r="U5694" s="8"/>
      <c r="V5694" s="10"/>
      <c r="W5694"/>
      <c r="X5694"/>
      <c r="Z5694" s="8"/>
      <c r="AA5694" s="8"/>
      <c r="AF5694" s="17"/>
      <c r="AG5694" s="17"/>
      <c r="AH5694" s="8"/>
    </row>
    <row r="5695" spans="13:34" x14ac:dyDescent="0.3">
      <c r="M5695" s="12"/>
      <c r="N5695"/>
      <c r="P5695" s="9"/>
      <c r="Q5695" s="9"/>
      <c r="U5695" s="8"/>
      <c r="V5695" s="10"/>
      <c r="W5695"/>
      <c r="X5695"/>
      <c r="Z5695" s="8"/>
      <c r="AA5695" s="8"/>
      <c r="AF5695" s="17"/>
      <c r="AG5695" s="17"/>
      <c r="AH5695" s="8"/>
    </row>
    <row r="5696" spans="13:34" x14ac:dyDescent="0.3">
      <c r="M5696" s="12"/>
      <c r="N5696"/>
      <c r="P5696" s="9"/>
      <c r="Q5696" s="9"/>
      <c r="U5696" s="8"/>
      <c r="V5696" s="10"/>
      <c r="W5696"/>
      <c r="X5696"/>
      <c r="Z5696" s="8"/>
      <c r="AA5696" s="8"/>
      <c r="AF5696" s="17"/>
      <c r="AG5696" s="17"/>
      <c r="AH5696" s="8"/>
    </row>
    <row r="5697" spans="13:34" x14ac:dyDescent="0.3">
      <c r="M5697" s="12"/>
      <c r="N5697"/>
      <c r="P5697" s="9"/>
      <c r="Q5697" s="9"/>
      <c r="U5697" s="8"/>
      <c r="V5697" s="10"/>
      <c r="W5697"/>
      <c r="X5697"/>
      <c r="Z5697" s="8"/>
      <c r="AA5697" s="8"/>
      <c r="AF5697" s="17"/>
      <c r="AG5697" s="17"/>
      <c r="AH5697" s="8"/>
    </row>
    <row r="5698" spans="13:34" x14ac:dyDescent="0.3">
      <c r="M5698" s="12"/>
      <c r="N5698"/>
      <c r="P5698" s="9"/>
      <c r="Q5698" s="9"/>
      <c r="U5698" s="8"/>
      <c r="V5698" s="10"/>
      <c r="W5698"/>
      <c r="X5698"/>
      <c r="Z5698" s="8"/>
      <c r="AA5698" s="8"/>
      <c r="AF5698" s="17"/>
      <c r="AG5698" s="17"/>
      <c r="AH5698" s="8"/>
    </row>
    <row r="5699" spans="13:34" x14ac:dyDescent="0.3">
      <c r="M5699" s="12"/>
      <c r="N5699"/>
      <c r="P5699" s="9"/>
      <c r="Q5699" s="9"/>
      <c r="U5699" s="8"/>
      <c r="V5699" s="10"/>
      <c r="W5699"/>
      <c r="X5699"/>
      <c r="Z5699" s="8"/>
      <c r="AA5699" s="8"/>
      <c r="AF5699" s="17"/>
      <c r="AG5699" s="17"/>
      <c r="AH5699" s="8"/>
    </row>
    <row r="5700" spans="13:34" x14ac:dyDescent="0.3">
      <c r="M5700" s="12"/>
      <c r="N5700"/>
      <c r="P5700" s="9"/>
      <c r="Q5700" s="9"/>
      <c r="U5700" s="8"/>
      <c r="V5700" s="10"/>
      <c r="W5700"/>
      <c r="X5700"/>
      <c r="Z5700" s="8"/>
      <c r="AA5700" s="8"/>
      <c r="AF5700" s="17"/>
      <c r="AG5700" s="17"/>
      <c r="AH5700" s="8"/>
    </row>
    <row r="5701" spans="13:34" x14ac:dyDescent="0.3">
      <c r="M5701" s="12"/>
      <c r="N5701"/>
      <c r="P5701" s="9"/>
      <c r="Q5701" s="9"/>
      <c r="U5701" s="8"/>
      <c r="V5701" s="10"/>
      <c r="W5701"/>
      <c r="X5701"/>
      <c r="Z5701" s="8"/>
      <c r="AA5701" s="8"/>
      <c r="AF5701" s="17"/>
      <c r="AG5701" s="17"/>
      <c r="AH5701" s="8"/>
    </row>
    <row r="5702" spans="13:34" x14ac:dyDescent="0.3">
      <c r="M5702" s="12"/>
      <c r="N5702"/>
      <c r="P5702" s="9"/>
      <c r="Q5702" s="9"/>
      <c r="U5702" s="8"/>
      <c r="V5702" s="10"/>
      <c r="W5702"/>
      <c r="X5702"/>
      <c r="Z5702" s="8"/>
      <c r="AA5702" s="8"/>
      <c r="AF5702" s="17"/>
      <c r="AG5702" s="17"/>
      <c r="AH5702" s="8"/>
    </row>
    <row r="5703" spans="13:34" x14ac:dyDescent="0.3">
      <c r="M5703" s="12"/>
      <c r="N5703"/>
      <c r="P5703" s="9"/>
      <c r="Q5703" s="9"/>
      <c r="U5703" s="8"/>
      <c r="V5703" s="10"/>
      <c r="W5703"/>
      <c r="X5703"/>
      <c r="Z5703" s="8"/>
      <c r="AA5703" s="8"/>
      <c r="AF5703" s="17"/>
      <c r="AG5703" s="17"/>
      <c r="AH5703" s="8"/>
    </row>
    <row r="5704" spans="13:34" x14ac:dyDescent="0.3">
      <c r="M5704" s="12"/>
      <c r="N5704"/>
      <c r="P5704" s="9"/>
      <c r="Q5704" s="9"/>
      <c r="U5704" s="8"/>
      <c r="V5704" s="10"/>
      <c r="W5704"/>
      <c r="X5704"/>
      <c r="Z5704" s="8"/>
      <c r="AA5704" s="8"/>
      <c r="AF5704" s="17"/>
      <c r="AG5704" s="17"/>
      <c r="AH5704" s="8"/>
    </row>
    <row r="5705" spans="13:34" x14ac:dyDescent="0.3">
      <c r="M5705" s="12"/>
      <c r="N5705"/>
      <c r="P5705" s="9"/>
      <c r="Q5705" s="9"/>
      <c r="U5705" s="8"/>
      <c r="V5705" s="10"/>
      <c r="W5705"/>
      <c r="X5705"/>
      <c r="Z5705" s="8"/>
      <c r="AA5705" s="8"/>
      <c r="AF5705" s="17"/>
      <c r="AG5705" s="17"/>
      <c r="AH5705" s="8"/>
    </row>
    <row r="5706" spans="13:34" x14ac:dyDescent="0.3">
      <c r="M5706" s="12"/>
      <c r="N5706"/>
      <c r="P5706" s="9"/>
      <c r="Q5706" s="9"/>
      <c r="U5706" s="8"/>
      <c r="V5706" s="10"/>
      <c r="W5706"/>
      <c r="X5706"/>
      <c r="Z5706" s="8"/>
      <c r="AA5706" s="8"/>
      <c r="AF5706" s="17"/>
      <c r="AG5706" s="17"/>
      <c r="AH5706" s="8"/>
    </row>
    <row r="5707" spans="13:34" x14ac:dyDescent="0.3">
      <c r="M5707" s="12"/>
      <c r="N5707"/>
      <c r="P5707" s="9"/>
      <c r="Q5707" s="9"/>
      <c r="U5707" s="8"/>
      <c r="V5707" s="10"/>
      <c r="W5707"/>
      <c r="X5707"/>
      <c r="Z5707" s="8"/>
      <c r="AA5707" s="8"/>
      <c r="AF5707" s="17"/>
      <c r="AG5707" s="17"/>
      <c r="AH5707" s="8"/>
    </row>
    <row r="5708" spans="13:34" x14ac:dyDescent="0.3">
      <c r="M5708" s="12"/>
      <c r="N5708"/>
      <c r="P5708" s="9"/>
      <c r="Q5708" s="9"/>
      <c r="U5708" s="8"/>
      <c r="V5708" s="10"/>
      <c r="W5708"/>
      <c r="X5708"/>
      <c r="Z5708" s="8"/>
      <c r="AA5708" s="8"/>
      <c r="AF5708" s="17"/>
      <c r="AG5708" s="17"/>
      <c r="AH5708" s="8"/>
    </row>
    <row r="5709" spans="13:34" x14ac:dyDescent="0.3">
      <c r="M5709" s="12"/>
      <c r="N5709"/>
      <c r="P5709" s="9"/>
      <c r="Q5709" s="9"/>
      <c r="U5709" s="8"/>
      <c r="V5709" s="10"/>
      <c r="W5709"/>
      <c r="X5709"/>
      <c r="Z5709" s="8"/>
      <c r="AA5709" s="8"/>
      <c r="AF5709" s="17"/>
      <c r="AG5709" s="17"/>
      <c r="AH5709" s="8"/>
    </row>
    <row r="5710" spans="13:34" x14ac:dyDescent="0.3">
      <c r="M5710" s="12"/>
      <c r="N5710"/>
      <c r="P5710" s="9"/>
      <c r="Q5710" s="9"/>
      <c r="U5710" s="8"/>
      <c r="V5710" s="10"/>
      <c r="W5710"/>
      <c r="X5710"/>
      <c r="Z5710" s="8"/>
      <c r="AA5710" s="8"/>
      <c r="AF5710" s="17"/>
      <c r="AG5710" s="17"/>
      <c r="AH5710" s="8"/>
    </row>
    <row r="5711" spans="13:34" x14ac:dyDescent="0.3">
      <c r="M5711" s="12"/>
      <c r="N5711"/>
      <c r="P5711" s="9"/>
      <c r="Q5711" s="9"/>
      <c r="U5711" s="8"/>
      <c r="V5711" s="10"/>
      <c r="W5711"/>
      <c r="X5711"/>
      <c r="Z5711" s="8"/>
      <c r="AA5711" s="8"/>
      <c r="AF5711" s="17"/>
      <c r="AG5711" s="17"/>
      <c r="AH5711" s="8"/>
    </row>
    <row r="5712" spans="13:34" x14ac:dyDescent="0.3">
      <c r="M5712" s="12"/>
      <c r="N5712"/>
      <c r="P5712" s="9"/>
      <c r="Q5712" s="9"/>
      <c r="U5712" s="8"/>
      <c r="V5712" s="10"/>
      <c r="W5712"/>
      <c r="X5712"/>
      <c r="Z5712" s="8"/>
      <c r="AA5712" s="8"/>
      <c r="AF5712" s="17"/>
      <c r="AG5712" s="17"/>
      <c r="AH5712" s="8"/>
    </row>
    <row r="5713" spans="13:34" x14ac:dyDescent="0.3">
      <c r="M5713" s="12"/>
      <c r="N5713"/>
      <c r="P5713" s="9"/>
      <c r="Q5713" s="9"/>
      <c r="U5713" s="8"/>
      <c r="V5713" s="10"/>
      <c r="W5713"/>
      <c r="X5713"/>
      <c r="Z5713" s="8"/>
      <c r="AA5713" s="8"/>
      <c r="AF5713" s="17"/>
      <c r="AG5713" s="17"/>
      <c r="AH5713" s="8"/>
    </row>
    <row r="5714" spans="13:34" x14ac:dyDescent="0.3">
      <c r="M5714" s="12"/>
      <c r="N5714"/>
      <c r="P5714" s="9"/>
      <c r="Q5714" s="9"/>
      <c r="U5714" s="8"/>
      <c r="V5714" s="10"/>
      <c r="W5714"/>
      <c r="X5714"/>
      <c r="Z5714" s="8"/>
      <c r="AA5714" s="8"/>
      <c r="AF5714" s="17"/>
      <c r="AG5714" s="17"/>
      <c r="AH5714" s="8"/>
    </row>
    <row r="5715" spans="13:34" x14ac:dyDescent="0.3">
      <c r="M5715" s="12"/>
      <c r="N5715"/>
      <c r="P5715" s="9"/>
      <c r="Q5715" s="9"/>
      <c r="U5715" s="8"/>
      <c r="V5715" s="10"/>
      <c r="W5715"/>
      <c r="X5715"/>
      <c r="Z5715" s="8"/>
      <c r="AA5715" s="8"/>
      <c r="AF5715" s="17"/>
      <c r="AG5715" s="17"/>
      <c r="AH5715" s="8"/>
    </row>
    <row r="5716" spans="13:34" x14ac:dyDescent="0.3">
      <c r="M5716" s="12"/>
      <c r="N5716"/>
      <c r="P5716" s="9"/>
      <c r="Q5716" s="9"/>
      <c r="U5716" s="8"/>
      <c r="V5716" s="10"/>
      <c r="W5716"/>
      <c r="X5716"/>
      <c r="Z5716" s="8"/>
      <c r="AA5716" s="8"/>
      <c r="AF5716" s="17"/>
      <c r="AG5716" s="17"/>
      <c r="AH5716" s="8"/>
    </row>
    <row r="5717" spans="13:34" x14ac:dyDescent="0.3">
      <c r="M5717" s="12"/>
      <c r="N5717"/>
      <c r="P5717" s="9"/>
      <c r="Q5717" s="9"/>
      <c r="U5717" s="8"/>
      <c r="V5717" s="10"/>
      <c r="W5717"/>
      <c r="X5717"/>
      <c r="Z5717" s="8"/>
      <c r="AA5717" s="8"/>
      <c r="AF5717" s="17"/>
      <c r="AG5717" s="17"/>
      <c r="AH5717" s="8"/>
    </row>
    <row r="5718" spans="13:34" x14ac:dyDescent="0.3">
      <c r="M5718" s="12"/>
      <c r="N5718"/>
      <c r="P5718" s="9"/>
      <c r="Q5718" s="9"/>
      <c r="U5718" s="8"/>
      <c r="V5718" s="10"/>
      <c r="W5718"/>
      <c r="X5718"/>
      <c r="Z5718" s="8"/>
      <c r="AA5718" s="8"/>
      <c r="AF5718" s="17"/>
      <c r="AG5718" s="17"/>
      <c r="AH5718" s="8"/>
    </row>
    <row r="5719" spans="13:34" x14ac:dyDescent="0.3">
      <c r="M5719" s="12"/>
      <c r="N5719"/>
      <c r="P5719" s="9"/>
      <c r="Q5719" s="9"/>
      <c r="U5719" s="8"/>
      <c r="V5719" s="10"/>
      <c r="W5719"/>
      <c r="X5719"/>
      <c r="Z5719" s="8"/>
      <c r="AA5719" s="8"/>
      <c r="AF5719" s="17"/>
      <c r="AG5719" s="17"/>
      <c r="AH5719" s="8"/>
    </row>
    <row r="5720" spans="13:34" x14ac:dyDescent="0.3">
      <c r="M5720" s="12"/>
      <c r="N5720"/>
      <c r="P5720" s="9"/>
      <c r="Q5720" s="9"/>
      <c r="U5720" s="8"/>
      <c r="V5720" s="10"/>
      <c r="W5720"/>
      <c r="X5720"/>
      <c r="Z5720" s="8"/>
      <c r="AA5720" s="8"/>
      <c r="AF5720" s="17"/>
      <c r="AG5720" s="17"/>
      <c r="AH5720" s="8"/>
    </row>
    <row r="5721" spans="13:34" x14ac:dyDescent="0.3">
      <c r="M5721" s="12"/>
      <c r="N5721"/>
      <c r="P5721" s="9"/>
      <c r="Q5721" s="9"/>
      <c r="U5721" s="8"/>
      <c r="V5721" s="10"/>
      <c r="W5721"/>
      <c r="X5721"/>
      <c r="Z5721" s="8"/>
      <c r="AA5721" s="8"/>
      <c r="AF5721" s="17"/>
      <c r="AG5721" s="17"/>
      <c r="AH5721" s="8"/>
    </row>
    <row r="5722" spans="13:34" x14ac:dyDescent="0.3">
      <c r="M5722" s="12"/>
      <c r="N5722"/>
      <c r="P5722" s="9"/>
      <c r="Q5722" s="9"/>
      <c r="U5722" s="8"/>
      <c r="V5722" s="10"/>
      <c r="W5722"/>
      <c r="X5722"/>
      <c r="Z5722" s="8"/>
      <c r="AA5722" s="8"/>
      <c r="AF5722" s="17"/>
      <c r="AG5722" s="17"/>
      <c r="AH5722" s="8"/>
    </row>
    <row r="5723" spans="13:34" x14ac:dyDescent="0.3">
      <c r="M5723" s="12"/>
      <c r="N5723"/>
      <c r="P5723" s="9"/>
      <c r="Q5723" s="9"/>
      <c r="U5723" s="8"/>
      <c r="V5723" s="10"/>
      <c r="W5723"/>
      <c r="X5723"/>
      <c r="Z5723" s="8"/>
      <c r="AA5723" s="8"/>
      <c r="AF5723" s="17"/>
      <c r="AG5723" s="17"/>
      <c r="AH5723" s="8"/>
    </row>
    <row r="5724" spans="13:34" x14ac:dyDescent="0.3">
      <c r="M5724" s="12"/>
      <c r="N5724"/>
      <c r="P5724" s="9"/>
      <c r="Q5724" s="9"/>
      <c r="U5724" s="8"/>
      <c r="V5724" s="10"/>
      <c r="W5724"/>
      <c r="X5724"/>
      <c r="Z5724" s="8"/>
      <c r="AA5724" s="8"/>
      <c r="AF5724" s="17"/>
      <c r="AG5724" s="17"/>
      <c r="AH5724" s="8"/>
    </row>
    <row r="5725" spans="13:34" x14ac:dyDescent="0.3">
      <c r="M5725" s="12"/>
      <c r="N5725"/>
      <c r="P5725" s="9"/>
      <c r="Q5725" s="9"/>
      <c r="U5725" s="8"/>
      <c r="V5725" s="10"/>
      <c r="W5725"/>
      <c r="X5725"/>
      <c r="Z5725" s="8"/>
      <c r="AA5725" s="8"/>
      <c r="AF5725" s="17"/>
      <c r="AG5725" s="17"/>
      <c r="AH5725" s="8"/>
    </row>
    <row r="5726" spans="13:34" x14ac:dyDescent="0.3">
      <c r="M5726" s="12"/>
      <c r="N5726"/>
      <c r="P5726" s="9"/>
      <c r="Q5726" s="9"/>
      <c r="U5726" s="8"/>
      <c r="V5726" s="10"/>
      <c r="W5726"/>
      <c r="X5726"/>
      <c r="Z5726" s="8"/>
      <c r="AA5726" s="8"/>
      <c r="AF5726" s="17"/>
      <c r="AG5726" s="17"/>
      <c r="AH5726" s="8"/>
    </row>
    <row r="5727" spans="13:34" x14ac:dyDescent="0.3">
      <c r="M5727" s="12"/>
      <c r="N5727"/>
      <c r="P5727" s="9"/>
      <c r="Q5727" s="9"/>
      <c r="U5727" s="8"/>
      <c r="V5727" s="10"/>
      <c r="W5727"/>
      <c r="X5727"/>
      <c r="Z5727" s="8"/>
      <c r="AA5727" s="8"/>
      <c r="AF5727" s="17"/>
      <c r="AG5727" s="17"/>
      <c r="AH5727" s="8"/>
    </row>
    <row r="5728" spans="13:34" x14ac:dyDescent="0.3">
      <c r="M5728" s="12"/>
      <c r="N5728"/>
      <c r="P5728" s="9"/>
      <c r="Q5728" s="9"/>
      <c r="U5728" s="8"/>
      <c r="V5728" s="10"/>
      <c r="W5728"/>
      <c r="X5728"/>
      <c r="Z5728" s="8"/>
      <c r="AA5728" s="8"/>
      <c r="AF5728" s="17"/>
      <c r="AG5728" s="17"/>
      <c r="AH5728" s="8"/>
    </row>
    <row r="5729" spans="13:34" x14ac:dyDescent="0.3">
      <c r="M5729" s="12"/>
      <c r="N5729"/>
      <c r="P5729" s="9"/>
      <c r="Q5729" s="9"/>
      <c r="U5729" s="8"/>
      <c r="V5729" s="10"/>
      <c r="W5729"/>
      <c r="X5729"/>
      <c r="Z5729" s="8"/>
      <c r="AA5729" s="8"/>
      <c r="AF5729" s="17"/>
      <c r="AG5729" s="17"/>
      <c r="AH5729" s="8"/>
    </row>
    <row r="5730" spans="13:34" x14ac:dyDescent="0.3">
      <c r="M5730" s="12"/>
      <c r="N5730"/>
      <c r="P5730" s="9"/>
      <c r="Q5730" s="9"/>
      <c r="U5730" s="8"/>
      <c r="V5730" s="10"/>
      <c r="W5730"/>
      <c r="X5730"/>
      <c r="Z5730" s="8"/>
      <c r="AA5730" s="8"/>
      <c r="AF5730" s="17"/>
      <c r="AG5730" s="17"/>
      <c r="AH5730" s="8"/>
    </row>
    <row r="5731" spans="13:34" x14ac:dyDescent="0.3">
      <c r="M5731" s="12"/>
      <c r="N5731"/>
      <c r="P5731" s="9"/>
      <c r="Q5731" s="9"/>
      <c r="U5731" s="8"/>
      <c r="V5731" s="10"/>
      <c r="W5731"/>
      <c r="X5731"/>
      <c r="Z5731" s="8"/>
      <c r="AA5731" s="8"/>
      <c r="AF5731" s="17"/>
      <c r="AG5731" s="17"/>
      <c r="AH5731" s="8"/>
    </row>
    <row r="5732" spans="13:34" x14ac:dyDescent="0.3">
      <c r="M5732" s="12"/>
      <c r="N5732"/>
      <c r="P5732" s="9"/>
      <c r="Q5732" s="9"/>
      <c r="U5732" s="8"/>
      <c r="V5732" s="10"/>
      <c r="W5732"/>
      <c r="X5732"/>
      <c r="Z5732" s="8"/>
      <c r="AA5732" s="8"/>
      <c r="AF5732" s="17"/>
      <c r="AG5732" s="17"/>
      <c r="AH5732" s="8"/>
    </row>
    <row r="5733" spans="13:34" x14ac:dyDescent="0.3">
      <c r="M5733" s="12"/>
      <c r="N5733"/>
      <c r="P5733" s="9"/>
      <c r="Q5733" s="9"/>
      <c r="U5733" s="8"/>
      <c r="V5733" s="10"/>
      <c r="W5733"/>
      <c r="X5733"/>
      <c r="Z5733" s="8"/>
      <c r="AA5733" s="8"/>
      <c r="AF5733" s="17"/>
      <c r="AG5733" s="17"/>
      <c r="AH5733" s="8"/>
    </row>
    <row r="5734" spans="13:34" x14ac:dyDescent="0.3">
      <c r="M5734" s="12"/>
      <c r="N5734"/>
      <c r="P5734" s="9"/>
      <c r="Q5734" s="9"/>
      <c r="U5734" s="8"/>
      <c r="V5734" s="10"/>
      <c r="W5734"/>
      <c r="X5734"/>
      <c r="Z5734" s="8"/>
      <c r="AA5734" s="8"/>
      <c r="AF5734" s="17"/>
      <c r="AG5734" s="17"/>
      <c r="AH5734" s="8"/>
    </row>
    <row r="5735" spans="13:34" x14ac:dyDescent="0.3">
      <c r="M5735" s="12"/>
      <c r="N5735"/>
      <c r="P5735" s="9"/>
      <c r="Q5735" s="9"/>
      <c r="U5735" s="8"/>
      <c r="V5735" s="10"/>
      <c r="W5735"/>
      <c r="X5735"/>
      <c r="Z5735" s="8"/>
      <c r="AA5735" s="8"/>
      <c r="AF5735" s="17"/>
      <c r="AG5735" s="17"/>
      <c r="AH5735" s="8"/>
    </row>
    <row r="5736" spans="13:34" x14ac:dyDescent="0.3">
      <c r="M5736" s="12"/>
      <c r="N5736"/>
      <c r="P5736" s="9"/>
      <c r="Q5736" s="9"/>
      <c r="U5736" s="8"/>
      <c r="V5736" s="10"/>
      <c r="W5736"/>
      <c r="X5736"/>
      <c r="Z5736" s="8"/>
      <c r="AA5736" s="8"/>
      <c r="AF5736" s="17"/>
      <c r="AG5736" s="17"/>
      <c r="AH5736" s="8"/>
    </row>
    <row r="5737" spans="13:34" x14ac:dyDescent="0.3">
      <c r="M5737" s="12"/>
      <c r="N5737"/>
      <c r="P5737" s="9"/>
      <c r="Q5737" s="9"/>
      <c r="U5737" s="8"/>
      <c r="V5737" s="10"/>
      <c r="W5737"/>
      <c r="X5737"/>
      <c r="Z5737" s="8"/>
      <c r="AA5737" s="8"/>
      <c r="AF5737" s="17"/>
      <c r="AG5737" s="17"/>
      <c r="AH5737" s="8"/>
    </row>
    <row r="5738" spans="13:34" x14ac:dyDescent="0.3">
      <c r="M5738" s="12"/>
      <c r="N5738"/>
      <c r="P5738" s="9"/>
      <c r="Q5738" s="9"/>
      <c r="U5738" s="8"/>
      <c r="V5738" s="10"/>
      <c r="W5738"/>
      <c r="X5738"/>
      <c r="Z5738" s="8"/>
      <c r="AA5738" s="8"/>
      <c r="AF5738" s="17"/>
      <c r="AG5738" s="17"/>
      <c r="AH5738" s="8"/>
    </row>
    <row r="5739" spans="13:34" x14ac:dyDescent="0.3">
      <c r="M5739" s="12"/>
      <c r="N5739"/>
      <c r="P5739" s="9"/>
      <c r="Q5739" s="9"/>
      <c r="U5739" s="8"/>
      <c r="V5739" s="10"/>
      <c r="W5739"/>
      <c r="X5739"/>
      <c r="Z5739" s="8"/>
      <c r="AA5739" s="8"/>
      <c r="AF5739" s="17"/>
      <c r="AG5739" s="17"/>
      <c r="AH5739" s="8"/>
    </row>
    <row r="5740" spans="13:34" x14ac:dyDescent="0.3">
      <c r="M5740" s="12"/>
      <c r="N5740"/>
      <c r="P5740" s="9"/>
      <c r="Q5740" s="9"/>
      <c r="U5740" s="8"/>
      <c r="V5740" s="10"/>
      <c r="W5740"/>
      <c r="X5740"/>
      <c r="Z5740" s="8"/>
      <c r="AA5740" s="8"/>
      <c r="AF5740" s="17"/>
      <c r="AG5740" s="17"/>
      <c r="AH5740" s="8"/>
    </row>
    <row r="5741" spans="13:34" x14ac:dyDescent="0.3">
      <c r="M5741" s="12"/>
      <c r="N5741"/>
      <c r="P5741" s="9"/>
      <c r="Q5741" s="9"/>
      <c r="U5741" s="8"/>
      <c r="V5741" s="10"/>
      <c r="W5741"/>
      <c r="X5741"/>
      <c r="Z5741" s="8"/>
      <c r="AA5741" s="8"/>
      <c r="AF5741" s="17"/>
      <c r="AG5741" s="17"/>
      <c r="AH5741" s="8"/>
    </row>
    <row r="5742" spans="13:34" x14ac:dyDescent="0.3">
      <c r="M5742" s="12"/>
      <c r="N5742"/>
      <c r="P5742" s="9"/>
      <c r="Q5742" s="9"/>
      <c r="U5742" s="8"/>
      <c r="V5742" s="10"/>
      <c r="W5742"/>
      <c r="X5742"/>
      <c r="Z5742" s="8"/>
      <c r="AA5742" s="8"/>
      <c r="AF5742" s="17"/>
      <c r="AG5742" s="17"/>
      <c r="AH5742" s="8"/>
    </row>
    <row r="5743" spans="13:34" x14ac:dyDescent="0.3">
      <c r="M5743" s="12"/>
      <c r="N5743"/>
      <c r="P5743" s="9"/>
      <c r="Q5743" s="9"/>
      <c r="U5743" s="8"/>
      <c r="V5743" s="10"/>
      <c r="W5743"/>
      <c r="X5743"/>
      <c r="Z5743" s="8"/>
      <c r="AA5743" s="8"/>
      <c r="AF5743" s="17"/>
      <c r="AG5743" s="17"/>
      <c r="AH5743" s="8"/>
    </row>
    <row r="5744" spans="13:34" x14ac:dyDescent="0.3">
      <c r="M5744" s="12"/>
      <c r="N5744"/>
      <c r="P5744" s="9"/>
      <c r="Q5744" s="9"/>
      <c r="U5744" s="8"/>
      <c r="V5744" s="10"/>
      <c r="W5744"/>
      <c r="X5744"/>
      <c r="Z5744" s="8"/>
      <c r="AA5744" s="8"/>
      <c r="AF5744" s="17"/>
      <c r="AG5744" s="17"/>
      <c r="AH5744" s="8"/>
    </row>
    <row r="5745" spans="13:34" x14ac:dyDescent="0.3">
      <c r="M5745" s="12"/>
      <c r="N5745"/>
      <c r="P5745" s="9"/>
      <c r="Q5745" s="9"/>
      <c r="U5745" s="8"/>
      <c r="V5745" s="10"/>
      <c r="W5745"/>
      <c r="X5745"/>
      <c r="Z5745" s="8"/>
      <c r="AA5745" s="8"/>
      <c r="AF5745" s="17"/>
      <c r="AG5745" s="17"/>
      <c r="AH5745" s="8"/>
    </row>
    <row r="5746" spans="13:34" x14ac:dyDescent="0.3">
      <c r="M5746" s="12"/>
      <c r="N5746"/>
      <c r="P5746" s="9"/>
      <c r="Q5746" s="9"/>
      <c r="U5746" s="8"/>
      <c r="V5746" s="10"/>
      <c r="W5746"/>
      <c r="X5746"/>
      <c r="Z5746" s="8"/>
      <c r="AA5746" s="8"/>
      <c r="AF5746" s="17"/>
      <c r="AG5746" s="17"/>
      <c r="AH5746" s="8"/>
    </row>
    <row r="5747" spans="13:34" x14ac:dyDescent="0.3">
      <c r="M5747" s="12"/>
      <c r="N5747"/>
      <c r="P5747" s="9"/>
      <c r="Q5747" s="9"/>
      <c r="U5747" s="8"/>
      <c r="V5747" s="10"/>
      <c r="W5747"/>
      <c r="X5747"/>
      <c r="Z5747" s="8"/>
      <c r="AA5747" s="8"/>
      <c r="AF5747" s="17"/>
      <c r="AG5747" s="17"/>
      <c r="AH5747" s="8"/>
    </row>
    <row r="5748" spans="13:34" x14ac:dyDescent="0.3">
      <c r="M5748" s="12"/>
      <c r="N5748"/>
      <c r="P5748" s="9"/>
      <c r="Q5748" s="9"/>
      <c r="U5748" s="8"/>
      <c r="V5748" s="10"/>
      <c r="W5748"/>
      <c r="X5748"/>
      <c r="Z5748" s="8"/>
      <c r="AA5748" s="8"/>
      <c r="AF5748" s="17"/>
      <c r="AG5748" s="17"/>
      <c r="AH5748" s="8"/>
    </row>
    <row r="5749" spans="13:34" x14ac:dyDescent="0.3">
      <c r="M5749" s="12"/>
      <c r="N5749"/>
      <c r="P5749" s="9"/>
      <c r="Q5749" s="9"/>
      <c r="U5749" s="8"/>
      <c r="V5749" s="10"/>
      <c r="W5749"/>
      <c r="X5749"/>
      <c r="Z5749" s="8"/>
      <c r="AA5749" s="8"/>
      <c r="AF5749" s="17"/>
      <c r="AG5749" s="17"/>
      <c r="AH5749" s="8"/>
    </row>
    <row r="5750" spans="13:34" x14ac:dyDescent="0.3">
      <c r="M5750" s="12"/>
      <c r="N5750"/>
      <c r="P5750" s="9"/>
      <c r="Q5750" s="9"/>
      <c r="U5750" s="8"/>
      <c r="V5750" s="10"/>
      <c r="W5750"/>
      <c r="X5750"/>
      <c r="Z5750" s="8"/>
      <c r="AA5750" s="8"/>
      <c r="AF5750" s="17"/>
      <c r="AG5750" s="17"/>
      <c r="AH5750" s="8"/>
    </row>
    <row r="5751" spans="13:34" x14ac:dyDescent="0.3">
      <c r="M5751" s="12"/>
      <c r="N5751"/>
      <c r="P5751" s="9"/>
      <c r="Q5751" s="9"/>
      <c r="U5751" s="8"/>
      <c r="V5751" s="10"/>
      <c r="W5751"/>
      <c r="X5751"/>
      <c r="Z5751" s="8"/>
      <c r="AA5751" s="8"/>
      <c r="AF5751" s="17"/>
      <c r="AG5751" s="17"/>
      <c r="AH5751" s="8"/>
    </row>
    <row r="5752" spans="13:34" x14ac:dyDescent="0.3">
      <c r="M5752" s="12"/>
      <c r="N5752"/>
      <c r="P5752" s="9"/>
      <c r="Q5752" s="9"/>
      <c r="U5752" s="8"/>
      <c r="V5752" s="10"/>
      <c r="W5752"/>
      <c r="X5752"/>
      <c r="Z5752" s="8"/>
      <c r="AA5752" s="8"/>
      <c r="AF5752" s="17"/>
      <c r="AG5752" s="17"/>
      <c r="AH5752" s="8"/>
    </row>
    <row r="5753" spans="13:34" x14ac:dyDescent="0.3">
      <c r="M5753" s="12"/>
      <c r="N5753"/>
      <c r="P5753" s="9"/>
      <c r="Q5753" s="9"/>
      <c r="U5753" s="8"/>
      <c r="V5753" s="10"/>
      <c r="W5753"/>
      <c r="X5753"/>
      <c r="Z5753" s="8"/>
      <c r="AA5753" s="8"/>
      <c r="AF5753" s="17"/>
      <c r="AG5753" s="17"/>
      <c r="AH5753" s="8"/>
    </row>
    <row r="5754" spans="13:34" x14ac:dyDescent="0.3">
      <c r="M5754" s="12"/>
      <c r="N5754"/>
      <c r="P5754" s="9"/>
      <c r="Q5754" s="9"/>
      <c r="U5754" s="8"/>
      <c r="V5754" s="10"/>
      <c r="W5754"/>
      <c r="X5754"/>
      <c r="Z5754" s="8"/>
      <c r="AA5754" s="8"/>
      <c r="AF5754" s="17"/>
      <c r="AG5754" s="17"/>
      <c r="AH5754" s="8"/>
    </row>
    <row r="5755" spans="13:34" x14ac:dyDescent="0.3">
      <c r="M5755" s="12"/>
      <c r="N5755"/>
      <c r="P5755" s="9"/>
      <c r="Q5755" s="9"/>
      <c r="U5755" s="8"/>
      <c r="V5755" s="10"/>
      <c r="W5755"/>
      <c r="X5755"/>
      <c r="Z5755" s="8"/>
      <c r="AA5755" s="8"/>
      <c r="AF5755" s="17"/>
      <c r="AG5755" s="17"/>
      <c r="AH5755" s="8"/>
    </row>
    <row r="5756" spans="13:34" x14ac:dyDescent="0.3">
      <c r="M5756" s="12"/>
      <c r="N5756"/>
      <c r="P5756" s="9"/>
      <c r="Q5756" s="9"/>
      <c r="U5756" s="8"/>
      <c r="V5756" s="10"/>
      <c r="W5756"/>
      <c r="X5756"/>
      <c r="Z5756" s="8"/>
      <c r="AA5756" s="8"/>
      <c r="AF5756" s="17"/>
      <c r="AG5756" s="17"/>
      <c r="AH5756" s="8"/>
    </row>
    <row r="5757" spans="13:34" x14ac:dyDescent="0.3">
      <c r="M5757" s="12"/>
      <c r="N5757"/>
      <c r="P5757" s="9"/>
      <c r="Q5757" s="9"/>
      <c r="U5757" s="8"/>
      <c r="V5757" s="10"/>
      <c r="W5757"/>
      <c r="X5757"/>
      <c r="Z5757" s="8"/>
      <c r="AA5757" s="8"/>
      <c r="AF5757" s="17"/>
      <c r="AG5757" s="17"/>
      <c r="AH5757" s="8"/>
    </row>
    <row r="5758" spans="13:34" x14ac:dyDescent="0.3">
      <c r="M5758" s="12"/>
      <c r="N5758"/>
      <c r="P5758" s="9"/>
      <c r="Q5758" s="9"/>
      <c r="U5758" s="8"/>
      <c r="V5758" s="10"/>
      <c r="W5758"/>
      <c r="X5758"/>
      <c r="Z5758" s="8"/>
      <c r="AA5758" s="8"/>
      <c r="AF5758" s="17"/>
      <c r="AG5758" s="17"/>
      <c r="AH5758" s="8"/>
    </row>
    <row r="5759" spans="13:34" x14ac:dyDescent="0.3">
      <c r="M5759" s="12"/>
      <c r="N5759"/>
      <c r="P5759" s="9"/>
      <c r="Q5759" s="9"/>
      <c r="U5759" s="8"/>
      <c r="V5759" s="10"/>
      <c r="W5759"/>
      <c r="X5759"/>
      <c r="Z5759" s="8"/>
      <c r="AA5759" s="8"/>
      <c r="AF5759" s="17"/>
      <c r="AG5759" s="17"/>
      <c r="AH5759" s="8"/>
    </row>
    <row r="5760" spans="13:34" x14ac:dyDescent="0.3">
      <c r="M5760" s="12"/>
      <c r="N5760"/>
      <c r="P5760" s="9"/>
      <c r="Q5760" s="9"/>
      <c r="U5760" s="8"/>
      <c r="V5760" s="10"/>
      <c r="W5760"/>
      <c r="X5760"/>
      <c r="Z5760" s="8"/>
      <c r="AA5760" s="8"/>
      <c r="AF5760" s="17"/>
      <c r="AG5760" s="17"/>
      <c r="AH5760" s="8"/>
    </row>
    <row r="5761" spans="13:34" x14ac:dyDescent="0.3">
      <c r="M5761" s="12"/>
      <c r="N5761"/>
      <c r="P5761" s="9"/>
      <c r="Q5761" s="9"/>
      <c r="U5761" s="8"/>
      <c r="V5761" s="10"/>
      <c r="W5761"/>
      <c r="X5761"/>
      <c r="Z5761" s="8"/>
      <c r="AA5761" s="8"/>
      <c r="AF5761" s="17"/>
      <c r="AG5761" s="17"/>
      <c r="AH5761" s="8"/>
    </row>
    <row r="5762" spans="13:34" x14ac:dyDescent="0.3">
      <c r="M5762" s="12"/>
      <c r="N5762"/>
      <c r="P5762" s="9"/>
      <c r="Q5762" s="9"/>
      <c r="U5762" s="8"/>
      <c r="V5762" s="10"/>
      <c r="W5762"/>
      <c r="X5762"/>
      <c r="Z5762" s="8"/>
      <c r="AA5762" s="8"/>
      <c r="AF5762" s="17"/>
      <c r="AG5762" s="17"/>
      <c r="AH5762" s="8"/>
    </row>
    <row r="5763" spans="13:34" x14ac:dyDescent="0.3">
      <c r="M5763" s="12"/>
      <c r="N5763"/>
      <c r="P5763" s="9"/>
      <c r="Q5763" s="9"/>
      <c r="U5763" s="8"/>
      <c r="V5763" s="10"/>
      <c r="W5763"/>
      <c r="X5763"/>
      <c r="Z5763" s="8"/>
      <c r="AA5763" s="8"/>
      <c r="AF5763" s="17"/>
      <c r="AG5763" s="17"/>
      <c r="AH5763" s="8"/>
    </row>
    <row r="5764" spans="13:34" x14ac:dyDescent="0.3">
      <c r="M5764" s="12"/>
      <c r="N5764"/>
      <c r="P5764" s="9"/>
      <c r="Q5764" s="9"/>
      <c r="U5764" s="8"/>
      <c r="V5764" s="10"/>
      <c r="W5764"/>
      <c r="X5764"/>
      <c r="Z5764" s="8"/>
      <c r="AA5764" s="8"/>
      <c r="AF5764" s="17"/>
      <c r="AG5764" s="17"/>
      <c r="AH5764" s="8"/>
    </row>
    <row r="5765" spans="13:34" x14ac:dyDescent="0.3">
      <c r="M5765" s="12"/>
      <c r="N5765"/>
      <c r="P5765" s="9"/>
      <c r="Q5765" s="9"/>
      <c r="U5765" s="8"/>
      <c r="V5765" s="10"/>
      <c r="W5765"/>
      <c r="X5765"/>
      <c r="Z5765" s="8"/>
      <c r="AA5765" s="8"/>
      <c r="AF5765" s="17"/>
      <c r="AG5765" s="17"/>
      <c r="AH5765" s="8"/>
    </row>
    <row r="5766" spans="13:34" x14ac:dyDescent="0.3">
      <c r="M5766" s="12"/>
      <c r="N5766"/>
      <c r="P5766" s="9"/>
      <c r="Q5766" s="9"/>
      <c r="U5766" s="8"/>
      <c r="V5766" s="10"/>
      <c r="W5766"/>
      <c r="X5766"/>
      <c r="Z5766" s="8"/>
      <c r="AA5766" s="8"/>
      <c r="AF5766" s="17"/>
      <c r="AG5766" s="17"/>
      <c r="AH5766" s="8"/>
    </row>
    <row r="5767" spans="13:34" x14ac:dyDescent="0.3">
      <c r="M5767" s="12"/>
      <c r="N5767"/>
      <c r="P5767" s="9"/>
      <c r="Q5767" s="9"/>
      <c r="U5767" s="8"/>
      <c r="V5767" s="10"/>
      <c r="W5767"/>
      <c r="X5767"/>
      <c r="Z5767" s="8"/>
      <c r="AA5767" s="8"/>
      <c r="AF5767" s="17"/>
      <c r="AG5767" s="17"/>
      <c r="AH5767" s="8"/>
    </row>
    <row r="5768" spans="13:34" x14ac:dyDescent="0.3">
      <c r="M5768" s="12"/>
      <c r="N5768"/>
      <c r="P5768" s="9"/>
      <c r="Q5768" s="9"/>
      <c r="U5768" s="8"/>
      <c r="V5768" s="10"/>
      <c r="W5768"/>
      <c r="X5768"/>
      <c r="Z5768" s="8"/>
      <c r="AA5768" s="8"/>
      <c r="AF5768" s="17"/>
      <c r="AG5768" s="17"/>
      <c r="AH5768" s="8"/>
    </row>
    <row r="5769" spans="13:34" x14ac:dyDescent="0.3">
      <c r="M5769" s="12"/>
      <c r="N5769"/>
      <c r="P5769" s="9"/>
      <c r="Q5769" s="9"/>
      <c r="U5769" s="8"/>
      <c r="V5769" s="10"/>
      <c r="W5769"/>
      <c r="X5769"/>
      <c r="Z5769" s="8"/>
      <c r="AA5769" s="8"/>
      <c r="AF5769" s="17"/>
      <c r="AG5769" s="17"/>
      <c r="AH5769" s="8"/>
    </row>
    <row r="5770" spans="13:34" x14ac:dyDescent="0.3">
      <c r="M5770" s="12"/>
      <c r="N5770"/>
      <c r="P5770" s="9"/>
      <c r="Q5770" s="9"/>
      <c r="U5770" s="8"/>
      <c r="V5770" s="10"/>
      <c r="W5770"/>
      <c r="X5770"/>
      <c r="Z5770" s="8"/>
      <c r="AA5770" s="8"/>
      <c r="AF5770" s="17"/>
      <c r="AG5770" s="17"/>
      <c r="AH5770" s="8"/>
    </row>
    <row r="5771" spans="13:34" x14ac:dyDescent="0.3">
      <c r="M5771" s="12"/>
      <c r="N5771"/>
      <c r="P5771" s="9"/>
      <c r="Q5771" s="9"/>
      <c r="U5771" s="8"/>
      <c r="V5771" s="10"/>
      <c r="W5771"/>
      <c r="X5771"/>
      <c r="Z5771" s="8"/>
      <c r="AA5771" s="8"/>
      <c r="AF5771" s="17"/>
      <c r="AG5771" s="17"/>
      <c r="AH5771" s="8"/>
    </row>
    <row r="5772" spans="13:34" x14ac:dyDescent="0.3">
      <c r="M5772" s="12"/>
      <c r="N5772"/>
      <c r="P5772" s="9"/>
      <c r="Q5772" s="9"/>
      <c r="U5772" s="8"/>
      <c r="V5772" s="10"/>
      <c r="W5772"/>
      <c r="X5772"/>
      <c r="Z5772" s="8"/>
      <c r="AA5772" s="8"/>
      <c r="AF5772" s="17"/>
      <c r="AG5772" s="17"/>
      <c r="AH5772" s="8"/>
    </row>
    <row r="5773" spans="13:34" x14ac:dyDescent="0.3">
      <c r="M5773" s="12"/>
      <c r="N5773"/>
      <c r="P5773" s="9"/>
      <c r="Q5773" s="9"/>
      <c r="U5773" s="8"/>
      <c r="V5773" s="10"/>
      <c r="W5773"/>
      <c r="X5773"/>
      <c r="Z5773" s="8"/>
      <c r="AA5773" s="8"/>
      <c r="AF5773" s="17"/>
      <c r="AG5773" s="17"/>
      <c r="AH5773" s="8"/>
    </row>
    <row r="5774" spans="13:34" x14ac:dyDescent="0.3">
      <c r="M5774" s="12"/>
      <c r="N5774"/>
      <c r="P5774" s="9"/>
      <c r="Q5774" s="9"/>
      <c r="U5774" s="8"/>
      <c r="V5774" s="10"/>
      <c r="W5774"/>
      <c r="X5774"/>
      <c r="Z5774" s="8"/>
      <c r="AA5774" s="8"/>
      <c r="AF5774" s="17"/>
      <c r="AG5774" s="17"/>
      <c r="AH5774" s="8"/>
    </row>
    <row r="5775" spans="13:34" x14ac:dyDescent="0.3">
      <c r="M5775" s="12"/>
      <c r="N5775"/>
      <c r="P5775" s="9"/>
      <c r="Q5775" s="9"/>
      <c r="U5775" s="8"/>
      <c r="V5775" s="10"/>
      <c r="W5775"/>
      <c r="X5775"/>
      <c r="Z5775" s="8"/>
      <c r="AA5775" s="8"/>
      <c r="AF5775" s="17"/>
      <c r="AG5775" s="17"/>
      <c r="AH5775" s="8"/>
    </row>
    <row r="5776" spans="13:34" x14ac:dyDescent="0.3">
      <c r="M5776" s="12"/>
      <c r="N5776"/>
      <c r="P5776" s="9"/>
      <c r="Q5776" s="9"/>
      <c r="U5776" s="8"/>
      <c r="V5776" s="10"/>
      <c r="W5776"/>
      <c r="X5776"/>
      <c r="Z5776" s="8"/>
      <c r="AA5776" s="8"/>
      <c r="AF5776" s="17"/>
      <c r="AG5776" s="17"/>
      <c r="AH5776" s="8"/>
    </row>
    <row r="5777" spans="13:34" x14ac:dyDescent="0.3">
      <c r="M5777" s="12"/>
      <c r="N5777"/>
      <c r="P5777" s="9"/>
      <c r="Q5777" s="9"/>
      <c r="U5777" s="8"/>
      <c r="V5777" s="10"/>
      <c r="W5777"/>
      <c r="X5777"/>
      <c r="Z5777" s="8"/>
      <c r="AA5777" s="8"/>
      <c r="AF5777" s="17"/>
      <c r="AG5777" s="17"/>
      <c r="AH5777" s="8"/>
    </row>
    <row r="5778" spans="13:34" x14ac:dyDescent="0.3">
      <c r="M5778" s="12"/>
      <c r="N5778"/>
      <c r="P5778" s="9"/>
      <c r="Q5778" s="9"/>
      <c r="U5778" s="8"/>
      <c r="V5778" s="10"/>
      <c r="W5778"/>
      <c r="X5778"/>
      <c r="Z5778" s="8"/>
      <c r="AA5778" s="8"/>
      <c r="AF5778" s="17"/>
      <c r="AG5778" s="17"/>
      <c r="AH5778" s="8"/>
    </row>
    <row r="5779" spans="13:34" x14ac:dyDescent="0.3">
      <c r="M5779" s="12"/>
      <c r="N5779"/>
      <c r="P5779" s="9"/>
      <c r="Q5779" s="9"/>
      <c r="U5779" s="8"/>
      <c r="V5779" s="10"/>
      <c r="W5779"/>
      <c r="X5779"/>
      <c r="Z5779" s="8"/>
      <c r="AA5779" s="8"/>
      <c r="AF5779" s="17"/>
      <c r="AG5779" s="17"/>
      <c r="AH5779" s="8"/>
    </row>
    <row r="5780" spans="13:34" x14ac:dyDescent="0.3">
      <c r="M5780" s="12"/>
      <c r="N5780"/>
      <c r="P5780" s="9"/>
      <c r="Q5780" s="9"/>
      <c r="U5780" s="8"/>
      <c r="V5780" s="10"/>
      <c r="W5780"/>
      <c r="X5780"/>
      <c r="Z5780" s="8"/>
      <c r="AA5780" s="8"/>
      <c r="AF5780" s="17"/>
      <c r="AG5780" s="17"/>
      <c r="AH5780" s="8"/>
    </row>
    <row r="5781" spans="13:34" x14ac:dyDescent="0.3">
      <c r="M5781" s="12"/>
      <c r="N5781"/>
      <c r="P5781" s="9"/>
      <c r="Q5781" s="9"/>
      <c r="U5781" s="8"/>
      <c r="V5781" s="10"/>
      <c r="W5781"/>
      <c r="X5781"/>
      <c r="Z5781" s="8"/>
      <c r="AA5781" s="8"/>
      <c r="AF5781" s="17"/>
      <c r="AG5781" s="17"/>
      <c r="AH5781" s="8"/>
    </row>
    <row r="5782" spans="13:34" x14ac:dyDescent="0.3">
      <c r="M5782" s="12"/>
      <c r="N5782"/>
      <c r="P5782" s="9"/>
      <c r="Q5782" s="9"/>
      <c r="U5782" s="8"/>
      <c r="V5782" s="10"/>
      <c r="W5782"/>
      <c r="X5782"/>
      <c r="Z5782" s="8"/>
      <c r="AA5782" s="8"/>
      <c r="AF5782" s="17"/>
      <c r="AG5782" s="17"/>
      <c r="AH5782" s="8"/>
    </row>
    <row r="5783" spans="13:34" x14ac:dyDescent="0.3">
      <c r="M5783" s="12"/>
      <c r="N5783"/>
      <c r="P5783" s="9"/>
      <c r="Q5783" s="9"/>
      <c r="U5783" s="8"/>
      <c r="V5783" s="10"/>
      <c r="W5783"/>
      <c r="X5783"/>
      <c r="Z5783" s="8"/>
      <c r="AA5783" s="8"/>
      <c r="AF5783" s="17"/>
      <c r="AG5783" s="17"/>
      <c r="AH5783" s="8"/>
    </row>
    <row r="5784" spans="13:34" x14ac:dyDescent="0.3">
      <c r="M5784" s="12"/>
      <c r="N5784"/>
      <c r="P5784" s="9"/>
      <c r="Q5784" s="9"/>
      <c r="U5784" s="8"/>
      <c r="V5784" s="10"/>
      <c r="W5784"/>
      <c r="X5784"/>
      <c r="Z5784" s="8"/>
      <c r="AA5784" s="8"/>
      <c r="AF5784" s="17"/>
      <c r="AG5784" s="17"/>
      <c r="AH5784" s="8"/>
    </row>
    <row r="5785" spans="13:34" x14ac:dyDescent="0.3">
      <c r="M5785" s="12"/>
      <c r="N5785"/>
      <c r="P5785" s="9"/>
      <c r="Q5785" s="9"/>
      <c r="U5785" s="8"/>
      <c r="V5785" s="10"/>
      <c r="W5785"/>
      <c r="X5785"/>
      <c r="Z5785" s="8"/>
      <c r="AA5785" s="8"/>
      <c r="AF5785" s="17"/>
      <c r="AG5785" s="17"/>
      <c r="AH5785" s="8"/>
    </row>
    <row r="5786" spans="13:34" x14ac:dyDescent="0.3">
      <c r="M5786" s="12"/>
      <c r="N5786"/>
      <c r="P5786" s="9"/>
      <c r="Q5786" s="9"/>
      <c r="U5786" s="8"/>
      <c r="V5786" s="10"/>
      <c r="W5786"/>
      <c r="X5786"/>
      <c r="Z5786" s="8"/>
      <c r="AA5786" s="8"/>
      <c r="AF5786" s="17"/>
      <c r="AG5786" s="17"/>
      <c r="AH5786" s="8"/>
    </row>
    <row r="5787" spans="13:34" x14ac:dyDescent="0.3">
      <c r="M5787" s="12"/>
      <c r="N5787"/>
      <c r="P5787" s="9"/>
      <c r="Q5787" s="9"/>
      <c r="U5787" s="8"/>
      <c r="V5787" s="10"/>
      <c r="W5787"/>
      <c r="X5787"/>
      <c r="Z5787" s="8"/>
      <c r="AA5787" s="8"/>
      <c r="AF5787" s="17"/>
      <c r="AG5787" s="17"/>
      <c r="AH5787" s="8"/>
    </row>
    <row r="5788" spans="13:34" x14ac:dyDescent="0.3">
      <c r="M5788" s="12"/>
      <c r="N5788"/>
      <c r="P5788" s="9"/>
      <c r="Q5788" s="9"/>
      <c r="U5788" s="8"/>
      <c r="V5788" s="10"/>
      <c r="W5788"/>
      <c r="X5788"/>
      <c r="Z5788" s="8"/>
      <c r="AA5788" s="8"/>
      <c r="AF5788" s="17"/>
      <c r="AG5788" s="17"/>
      <c r="AH5788" s="8"/>
    </row>
    <row r="5789" spans="13:34" x14ac:dyDescent="0.3">
      <c r="M5789" s="12"/>
      <c r="N5789"/>
      <c r="P5789" s="9"/>
      <c r="Q5789" s="9"/>
      <c r="U5789" s="8"/>
      <c r="V5789" s="10"/>
      <c r="W5789"/>
      <c r="X5789"/>
      <c r="Z5789" s="8"/>
      <c r="AA5789" s="8"/>
      <c r="AF5789" s="17"/>
      <c r="AG5789" s="17"/>
      <c r="AH5789" s="8"/>
    </row>
    <row r="5790" spans="13:34" x14ac:dyDescent="0.3">
      <c r="M5790" s="12"/>
      <c r="N5790"/>
      <c r="P5790" s="9"/>
      <c r="Q5790" s="9"/>
      <c r="U5790" s="8"/>
      <c r="V5790" s="10"/>
      <c r="W5790"/>
      <c r="X5790"/>
      <c r="Z5790" s="8"/>
      <c r="AA5790" s="8"/>
      <c r="AF5790" s="17"/>
      <c r="AG5790" s="17"/>
      <c r="AH5790" s="8"/>
    </row>
    <row r="5791" spans="13:34" x14ac:dyDescent="0.3">
      <c r="M5791" s="12"/>
      <c r="N5791"/>
      <c r="P5791" s="9"/>
      <c r="Q5791" s="9"/>
      <c r="U5791" s="8"/>
      <c r="V5791" s="10"/>
      <c r="W5791"/>
      <c r="X5791"/>
      <c r="Z5791" s="8"/>
      <c r="AA5791" s="8"/>
      <c r="AF5791" s="17"/>
      <c r="AG5791" s="17"/>
      <c r="AH5791" s="8"/>
    </row>
    <row r="5792" spans="13:34" x14ac:dyDescent="0.3">
      <c r="M5792" s="12"/>
      <c r="N5792"/>
      <c r="P5792" s="9"/>
      <c r="Q5792" s="9"/>
      <c r="U5792" s="8"/>
      <c r="V5792" s="10"/>
      <c r="W5792"/>
      <c r="X5792"/>
      <c r="Z5792" s="8"/>
      <c r="AA5792" s="8"/>
      <c r="AF5792" s="17"/>
      <c r="AG5792" s="17"/>
      <c r="AH5792" s="8"/>
    </row>
    <row r="5793" spans="13:34" x14ac:dyDescent="0.3">
      <c r="M5793" s="12"/>
      <c r="N5793"/>
      <c r="P5793" s="9"/>
      <c r="Q5793" s="9"/>
      <c r="U5793" s="8"/>
      <c r="V5793" s="10"/>
      <c r="W5793"/>
      <c r="X5793"/>
      <c r="Z5793" s="8"/>
      <c r="AA5793" s="8"/>
      <c r="AF5793" s="17"/>
      <c r="AG5793" s="17"/>
      <c r="AH5793" s="8"/>
    </row>
    <row r="5794" spans="13:34" x14ac:dyDescent="0.3">
      <c r="M5794" s="12"/>
      <c r="N5794"/>
      <c r="P5794" s="9"/>
      <c r="Q5794" s="9"/>
      <c r="U5794" s="8"/>
      <c r="V5794" s="10"/>
      <c r="W5794"/>
      <c r="X5794"/>
      <c r="Z5794" s="8"/>
      <c r="AA5794" s="8"/>
      <c r="AF5794" s="17"/>
      <c r="AG5794" s="17"/>
      <c r="AH5794" s="8"/>
    </row>
    <row r="5795" spans="13:34" x14ac:dyDescent="0.3">
      <c r="M5795" s="12"/>
      <c r="N5795"/>
      <c r="P5795" s="9"/>
      <c r="Q5795" s="9"/>
      <c r="U5795" s="8"/>
      <c r="V5795" s="10"/>
      <c r="W5795"/>
      <c r="X5795"/>
      <c r="Z5795" s="8"/>
      <c r="AA5795" s="8"/>
      <c r="AF5795" s="17"/>
      <c r="AG5795" s="17"/>
      <c r="AH5795" s="8"/>
    </row>
    <row r="5796" spans="13:34" x14ac:dyDescent="0.3">
      <c r="M5796" s="12"/>
      <c r="N5796"/>
      <c r="P5796" s="9"/>
      <c r="Q5796" s="9"/>
      <c r="U5796" s="8"/>
      <c r="V5796" s="10"/>
      <c r="W5796"/>
      <c r="X5796"/>
      <c r="Z5796" s="8"/>
      <c r="AA5796" s="8"/>
      <c r="AF5796" s="17"/>
      <c r="AG5796" s="17"/>
      <c r="AH5796" s="8"/>
    </row>
    <row r="5797" spans="13:34" x14ac:dyDescent="0.3">
      <c r="M5797" s="12"/>
      <c r="N5797"/>
      <c r="P5797" s="9"/>
      <c r="Q5797" s="9"/>
      <c r="U5797" s="8"/>
      <c r="V5797" s="10"/>
      <c r="W5797"/>
      <c r="X5797"/>
      <c r="Z5797" s="8"/>
      <c r="AA5797" s="8"/>
      <c r="AF5797" s="17"/>
      <c r="AG5797" s="17"/>
      <c r="AH5797" s="8"/>
    </row>
    <row r="5798" spans="13:34" x14ac:dyDescent="0.3">
      <c r="M5798" s="12"/>
      <c r="N5798"/>
      <c r="P5798" s="9"/>
      <c r="Q5798" s="9"/>
      <c r="U5798" s="8"/>
      <c r="V5798" s="10"/>
      <c r="W5798"/>
      <c r="X5798"/>
      <c r="Z5798" s="8"/>
      <c r="AA5798" s="8"/>
      <c r="AF5798" s="17"/>
      <c r="AG5798" s="17"/>
      <c r="AH5798" s="8"/>
    </row>
    <row r="5799" spans="13:34" x14ac:dyDescent="0.3">
      <c r="M5799" s="12"/>
      <c r="N5799"/>
      <c r="P5799" s="9"/>
      <c r="Q5799" s="9"/>
      <c r="U5799" s="8"/>
      <c r="V5799" s="10"/>
      <c r="W5799"/>
      <c r="X5799"/>
      <c r="Z5799" s="8"/>
      <c r="AA5799" s="8"/>
      <c r="AF5799" s="17"/>
      <c r="AG5799" s="17"/>
      <c r="AH5799" s="8"/>
    </row>
    <row r="5800" spans="13:34" x14ac:dyDescent="0.3">
      <c r="M5800" s="12"/>
      <c r="N5800"/>
      <c r="P5800" s="9"/>
      <c r="Q5800" s="9"/>
      <c r="U5800" s="8"/>
      <c r="V5800" s="10"/>
      <c r="W5800"/>
      <c r="X5800"/>
      <c r="Z5800" s="8"/>
      <c r="AA5800" s="8"/>
      <c r="AF5800" s="17"/>
      <c r="AG5800" s="17"/>
      <c r="AH5800" s="8"/>
    </row>
    <row r="5801" spans="13:34" x14ac:dyDescent="0.3">
      <c r="M5801" s="12"/>
      <c r="N5801"/>
      <c r="P5801" s="9"/>
      <c r="Q5801" s="9"/>
      <c r="U5801" s="8"/>
      <c r="V5801" s="10"/>
      <c r="W5801"/>
      <c r="X5801"/>
      <c r="Z5801" s="8"/>
      <c r="AA5801" s="8"/>
      <c r="AF5801" s="17"/>
      <c r="AG5801" s="17"/>
      <c r="AH5801" s="8"/>
    </row>
    <row r="5802" spans="13:34" x14ac:dyDescent="0.3">
      <c r="M5802" s="12"/>
      <c r="N5802"/>
      <c r="P5802" s="9"/>
      <c r="Q5802" s="9"/>
      <c r="U5802" s="8"/>
      <c r="V5802" s="10"/>
      <c r="W5802"/>
      <c r="X5802"/>
      <c r="Z5802" s="8"/>
      <c r="AA5802" s="8"/>
      <c r="AF5802" s="17"/>
      <c r="AG5802" s="17"/>
      <c r="AH5802" s="8"/>
    </row>
    <row r="5803" spans="13:34" x14ac:dyDescent="0.3">
      <c r="M5803" s="12"/>
      <c r="N5803"/>
      <c r="P5803" s="9"/>
      <c r="Q5803" s="9"/>
      <c r="U5803" s="8"/>
      <c r="V5803" s="10"/>
      <c r="W5803"/>
      <c r="X5803"/>
      <c r="Z5803" s="8"/>
      <c r="AA5803" s="8"/>
      <c r="AF5803" s="17"/>
      <c r="AG5803" s="17"/>
      <c r="AH5803" s="8"/>
    </row>
    <row r="5804" spans="13:34" x14ac:dyDescent="0.3">
      <c r="M5804" s="12"/>
      <c r="N5804"/>
      <c r="P5804" s="9"/>
      <c r="Q5804" s="9"/>
      <c r="U5804" s="8"/>
      <c r="V5804" s="10"/>
      <c r="W5804"/>
      <c r="X5804"/>
      <c r="Z5804" s="8"/>
      <c r="AA5804" s="8"/>
      <c r="AF5804" s="17"/>
      <c r="AG5804" s="17"/>
      <c r="AH5804" s="8"/>
    </row>
    <row r="5805" spans="13:34" x14ac:dyDescent="0.3">
      <c r="M5805" s="12"/>
      <c r="N5805"/>
      <c r="P5805" s="9"/>
      <c r="Q5805" s="9"/>
      <c r="U5805" s="8"/>
      <c r="V5805" s="10"/>
      <c r="W5805"/>
      <c r="X5805"/>
      <c r="Z5805" s="8"/>
      <c r="AA5805" s="8"/>
      <c r="AF5805" s="17"/>
      <c r="AG5805" s="17"/>
      <c r="AH5805" s="8"/>
    </row>
    <row r="5806" spans="13:34" x14ac:dyDescent="0.3">
      <c r="M5806" s="12"/>
      <c r="N5806"/>
      <c r="P5806" s="9"/>
      <c r="Q5806" s="9"/>
      <c r="U5806" s="8"/>
      <c r="V5806" s="10"/>
      <c r="W5806"/>
      <c r="X5806"/>
      <c r="Z5806" s="8"/>
      <c r="AA5806" s="8"/>
      <c r="AF5806" s="17"/>
      <c r="AG5806" s="17"/>
      <c r="AH5806" s="8"/>
    </row>
    <row r="5807" spans="13:34" x14ac:dyDescent="0.3">
      <c r="M5807" s="12"/>
      <c r="N5807"/>
      <c r="P5807" s="9"/>
      <c r="Q5807" s="9"/>
      <c r="U5807" s="8"/>
      <c r="V5807" s="10"/>
      <c r="W5807"/>
      <c r="X5807"/>
      <c r="Z5807" s="8"/>
      <c r="AA5807" s="8"/>
      <c r="AF5807" s="17"/>
      <c r="AG5807" s="17"/>
      <c r="AH5807" s="8"/>
    </row>
    <row r="5808" spans="13:34" x14ac:dyDescent="0.3">
      <c r="M5808" s="12"/>
      <c r="N5808"/>
      <c r="P5808" s="9"/>
      <c r="Q5808" s="9"/>
      <c r="U5808" s="8"/>
      <c r="V5808" s="10"/>
      <c r="W5808"/>
      <c r="X5808"/>
      <c r="Z5808" s="8"/>
      <c r="AA5808" s="8"/>
      <c r="AF5808" s="17"/>
      <c r="AG5808" s="17"/>
      <c r="AH5808" s="8"/>
    </row>
    <row r="5809" spans="13:34" x14ac:dyDescent="0.3">
      <c r="M5809" s="12"/>
      <c r="N5809"/>
      <c r="P5809" s="9"/>
      <c r="Q5809" s="9"/>
      <c r="U5809" s="8"/>
      <c r="V5809" s="10"/>
      <c r="W5809"/>
      <c r="X5809"/>
      <c r="Z5809" s="8"/>
      <c r="AA5809" s="8"/>
      <c r="AF5809" s="17"/>
      <c r="AG5809" s="17"/>
      <c r="AH5809" s="8"/>
    </row>
    <row r="5810" spans="13:34" x14ac:dyDescent="0.3">
      <c r="M5810" s="12"/>
      <c r="N5810"/>
      <c r="P5810" s="9"/>
      <c r="Q5810" s="9"/>
      <c r="U5810" s="8"/>
      <c r="V5810" s="10"/>
      <c r="W5810"/>
      <c r="X5810"/>
      <c r="Z5810" s="8"/>
      <c r="AA5810" s="8"/>
      <c r="AF5810" s="17"/>
      <c r="AG5810" s="17"/>
      <c r="AH5810" s="8"/>
    </row>
    <row r="5811" spans="13:34" x14ac:dyDescent="0.3">
      <c r="M5811" s="12"/>
      <c r="N5811"/>
      <c r="P5811" s="9"/>
      <c r="Q5811" s="9"/>
      <c r="U5811" s="8"/>
      <c r="V5811" s="10"/>
      <c r="W5811"/>
      <c r="X5811"/>
      <c r="Z5811" s="8"/>
      <c r="AA5811" s="8"/>
      <c r="AF5811" s="17"/>
      <c r="AG5811" s="17"/>
      <c r="AH5811" s="8"/>
    </row>
    <row r="5812" spans="13:34" x14ac:dyDescent="0.3">
      <c r="M5812" s="12"/>
      <c r="N5812"/>
      <c r="P5812" s="9"/>
      <c r="Q5812" s="9"/>
      <c r="U5812" s="8"/>
      <c r="V5812" s="10"/>
      <c r="W5812"/>
      <c r="X5812"/>
      <c r="Z5812" s="8"/>
      <c r="AA5812" s="8"/>
      <c r="AF5812" s="17"/>
      <c r="AG5812" s="17"/>
      <c r="AH5812" s="8"/>
    </row>
    <row r="5813" spans="13:34" x14ac:dyDescent="0.3">
      <c r="M5813" s="12"/>
      <c r="N5813"/>
      <c r="P5813" s="9"/>
      <c r="Q5813" s="9"/>
      <c r="U5813" s="8"/>
      <c r="V5813" s="10"/>
      <c r="W5813"/>
      <c r="X5813"/>
      <c r="Z5813" s="8"/>
      <c r="AA5813" s="8"/>
      <c r="AF5813" s="17"/>
      <c r="AG5813" s="17"/>
      <c r="AH5813" s="8"/>
    </row>
    <row r="5814" spans="13:34" x14ac:dyDescent="0.3">
      <c r="M5814" s="12"/>
      <c r="N5814"/>
      <c r="P5814" s="9"/>
      <c r="Q5814" s="9"/>
      <c r="U5814" s="8"/>
      <c r="V5814" s="10"/>
      <c r="W5814"/>
      <c r="X5814"/>
      <c r="Z5814" s="8"/>
      <c r="AA5814" s="8"/>
      <c r="AF5814" s="17"/>
      <c r="AG5814" s="17"/>
      <c r="AH5814" s="8"/>
    </row>
    <row r="5815" spans="13:34" x14ac:dyDescent="0.3">
      <c r="M5815" s="12"/>
      <c r="N5815"/>
      <c r="P5815" s="9"/>
      <c r="Q5815" s="9"/>
      <c r="U5815" s="8"/>
      <c r="V5815" s="10"/>
      <c r="W5815"/>
      <c r="X5815"/>
      <c r="Z5815" s="8"/>
      <c r="AA5815" s="8"/>
      <c r="AF5815" s="17"/>
      <c r="AG5815" s="17"/>
      <c r="AH5815" s="8"/>
    </row>
    <row r="5816" spans="13:34" x14ac:dyDescent="0.3">
      <c r="M5816" s="12"/>
      <c r="N5816"/>
      <c r="P5816" s="9"/>
      <c r="Q5816" s="9"/>
      <c r="U5816" s="8"/>
      <c r="V5816" s="10"/>
      <c r="W5816"/>
      <c r="X5816"/>
      <c r="Z5816" s="8"/>
      <c r="AA5816" s="8"/>
      <c r="AF5816" s="17"/>
      <c r="AG5816" s="17"/>
      <c r="AH5816" s="8"/>
    </row>
    <row r="5817" spans="13:34" x14ac:dyDescent="0.3">
      <c r="M5817" s="12"/>
      <c r="N5817"/>
      <c r="P5817" s="9"/>
      <c r="Q5817" s="9"/>
      <c r="U5817" s="8"/>
      <c r="V5817" s="10"/>
      <c r="W5817"/>
      <c r="X5817"/>
      <c r="Z5817" s="8"/>
      <c r="AA5817" s="8"/>
      <c r="AF5817" s="17"/>
      <c r="AG5817" s="17"/>
      <c r="AH5817" s="8"/>
    </row>
    <row r="5818" spans="13:34" x14ac:dyDescent="0.3">
      <c r="M5818" s="12"/>
      <c r="N5818"/>
      <c r="P5818" s="9"/>
      <c r="Q5818" s="9"/>
      <c r="U5818" s="8"/>
      <c r="V5818" s="10"/>
      <c r="W5818"/>
      <c r="X5818"/>
      <c r="Z5818" s="8"/>
      <c r="AA5818" s="8"/>
      <c r="AF5818" s="17"/>
      <c r="AG5818" s="17"/>
      <c r="AH5818" s="8"/>
    </row>
    <row r="5819" spans="13:34" x14ac:dyDescent="0.3">
      <c r="M5819" s="12"/>
      <c r="N5819"/>
      <c r="P5819" s="9"/>
      <c r="Q5819" s="9"/>
      <c r="U5819" s="8"/>
      <c r="V5819" s="10"/>
      <c r="W5819"/>
      <c r="X5819"/>
      <c r="Z5819" s="8"/>
      <c r="AA5819" s="8"/>
      <c r="AF5819" s="17"/>
      <c r="AG5819" s="17"/>
      <c r="AH5819" s="8"/>
    </row>
    <row r="5820" spans="13:34" x14ac:dyDescent="0.3">
      <c r="M5820" s="12"/>
      <c r="N5820"/>
      <c r="P5820" s="9"/>
      <c r="Q5820" s="9"/>
      <c r="U5820" s="8"/>
      <c r="V5820" s="10"/>
      <c r="W5820"/>
      <c r="X5820"/>
      <c r="Z5820" s="8"/>
      <c r="AA5820" s="8"/>
      <c r="AF5820" s="17"/>
      <c r="AG5820" s="17"/>
      <c r="AH5820" s="8"/>
    </row>
    <row r="5821" spans="13:34" x14ac:dyDescent="0.3">
      <c r="M5821" s="12"/>
      <c r="N5821"/>
      <c r="P5821" s="9"/>
      <c r="Q5821" s="9"/>
      <c r="U5821" s="8"/>
      <c r="V5821" s="10"/>
      <c r="W5821"/>
      <c r="X5821"/>
      <c r="Z5821" s="8"/>
      <c r="AA5821" s="8"/>
      <c r="AF5821" s="17"/>
      <c r="AG5821" s="17"/>
      <c r="AH5821" s="8"/>
    </row>
    <row r="5822" spans="13:34" x14ac:dyDescent="0.3">
      <c r="M5822" s="12"/>
      <c r="N5822"/>
      <c r="P5822" s="9"/>
      <c r="Q5822" s="9"/>
      <c r="U5822" s="8"/>
      <c r="V5822" s="10"/>
      <c r="W5822"/>
      <c r="X5822"/>
      <c r="Z5822" s="8"/>
      <c r="AA5822" s="8"/>
      <c r="AF5822" s="17"/>
      <c r="AG5822" s="17"/>
      <c r="AH5822" s="8"/>
    </row>
    <row r="5823" spans="13:34" x14ac:dyDescent="0.3">
      <c r="M5823" s="12"/>
      <c r="N5823"/>
      <c r="P5823" s="9"/>
      <c r="Q5823" s="9"/>
      <c r="U5823" s="8"/>
      <c r="V5823" s="10"/>
      <c r="W5823"/>
      <c r="X5823"/>
      <c r="Z5823" s="8"/>
      <c r="AA5823" s="8"/>
      <c r="AF5823" s="17"/>
      <c r="AG5823" s="17"/>
      <c r="AH5823" s="8"/>
    </row>
    <row r="5824" spans="13:34" x14ac:dyDescent="0.3">
      <c r="M5824" s="12"/>
      <c r="N5824"/>
      <c r="P5824" s="9"/>
      <c r="Q5824" s="9"/>
      <c r="U5824" s="8"/>
      <c r="V5824" s="10"/>
      <c r="W5824"/>
      <c r="X5824"/>
      <c r="Z5824" s="8"/>
      <c r="AA5824" s="8"/>
      <c r="AF5824" s="17"/>
      <c r="AG5824" s="17"/>
      <c r="AH5824" s="8"/>
    </row>
    <row r="5825" spans="13:34" x14ac:dyDescent="0.3">
      <c r="M5825" s="12"/>
      <c r="N5825"/>
      <c r="P5825" s="9"/>
      <c r="Q5825" s="9"/>
      <c r="U5825" s="8"/>
      <c r="V5825" s="10"/>
      <c r="W5825"/>
      <c r="X5825"/>
      <c r="Z5825" s="8"/>
      <c r="AA5825" s="8"/>
      <c r="AF5825" s="17"/>
      <c r="AG5825" s="17"/>
      <c r="AH5825" s="8"/>
    </row>
    <row r="5826" spans="13:34" x14ac:dyDescent="0.3">
      <c r="M5826" s="12"/>
      <c r="N5826"/>
      <c r="P5826" s="9"/>
      <c r="Q5826" s="9"/>
      <c r="U5826" s="8"/>
      <c r="V5826" s="10"/>
      <c r="W5826"/>
      <c r="X5826"/>
      <c r="Z5826" s="8"/>
      <c r="AA5826" s="8"/>
      <c r="AF5826" s="17"/>
      <c r="AG5826" s="17"/>
      <c r="AH5826" s="8"/>
    </row>
    <row r="5827" spans="13:34" x14ac:dyDescent="0.3">
      <c r="M5827" s="12"/>
      <c r="N5827"/>
      <c r="P5827" s="9"/>
      <c r="Q5827" s="9"/>
      <c r="U5827" s="8"/>
      <c r="V5827" s="10"/>
      <c r="W5827"/>
      <c r="X5827"/>
      <c r="Z5827" s="8"/>
      <c r="AA5827" s="8"/>
      <c r="AF5827" s="17"/>
      <c r="AG5827" s="17"/>
      <c r="AH5827" s="8"/>
    </row>
    <row r="5828" spans="13:34" x14ac:dyDescent="0.3">
      <c r="M5828" s="12"/>
      <c r="N5828"/>
      <c r="P5828" s="9"/>
      <c r="Q5828" s="9"/>
      <c r="U5828" s="8"/>
      <c r="V5828" s="10"/>
      <c r="W5828"/>
      <c r="X5828"/>
      <c r="Z5828" s="8"/>
      <c r="AA5828" s="8"/>
      <c r="AF5828" s="17"/>
      <c r="AG5828" s="17"/>
      <c r="AH5828" s="8"/>
    </row>
    <row r="5829" spans="13:34" x14ac:dyDescent="0.3">
      <c r="M5829" s="12"/>
      <c r="N5829"/>
      <c r="P5829" s="9"/>
      <c r="Q5829" s="9"/>
      <c r="U5829" s="8"/>
      <c r="V5829" s="10"/>
      <c r="W5829"/>
      <c r="X5829"/>
      <c r="Z5829" s="8"/>
      <c r="AA5829" s="8"/>
      <c r="AF5829" s="17"/>
      <c r="AG5829" s="17"/>
      <c r="AH5829" s="8"/>
    </row>
    <row r="5830" spans="13:34" x14ac:dyDescent="0.3">
      <c r="M5830" s="12"/>
      <c r="N5830"/>
      <c r="P5830" s="9"/>
      <c r="Q5830" s="9"/>
      <c r="U5830" s="8"/>
      <c r="V5830" s="10"/>
      <c r="W5830"/>
      <c r="X5830"/>
      <c r="Z5830" s="8"/>
      <c r="AA5830" s="8"/>
      <c r="AF5830" s="17"/>
      <c r="AG5830" s="17"/>
      <c r="AH5830" s="8"/>
    </row>
    <row r="5831" spans="13:34" x14ac:dyDescent="0.3">
      <c r="M5831" s="12"/>
      <c r="N5831"/>
      <c r="P5831" s="9"/>
      <c r="Q5831" s="9"/>
      <c r="U5831" s="8"/>
      <c r="V5831" s="10"/>
      <c r="W5831"/>
      <c r="X5831"/>
      <c r="Z5831" s="8"/>
      <c r="AA5831" s="8"/>
      <c r="AF5831" s="17"/>
      <c r="AG5831" s="17"/>
      <c r="AH5831" s="8"/>
    </row>
    <row r="5832" spans="13:34" x14ac:dyDescent="0.3">
      <c r="M5832" s="12"/>
      <c r="N5832"/>
      <c r="P5832" s="9"/>
      <c r="Q5832" s="9"/>
      <c r="U5832" s="8"/>
      <c r="V5832" s="10"/>
      <c r="W5832"/>
      <c r="X5832"/>
      <c r="Z5832" s="8"/>
      <c r="AA5832" s="8"/>
      <c r="AF5832" s="17"/>
      <c r="AG5832" s="17"/>
      <c r="AH5832" s="8"/>
    </row>
    <row r="5833" spans="13:34" x14ac:dyDescent="0.3">
      <c r="M5833" s="12"/>
      <c r="N5833"/>
      <c r="P5833" s="9"/>
      <c r="Q5833" s="9"/>
      <c r="U5833" s="8"/>
      <c r="V5833" s="10"/>
      <c r="W5833"/>
      <c r="X5833"/>
      <c r="Z5833" s="8"/>
      <c r="AA5833" s="8"/>
      <c r="AF5833" s="17"/>
      <c r="AG5833" s="17"/>
      <c r="AH5833" s="8"/>
    </row>
    <row r="5834" spans="13:34" x14ac:dyDescent="0.3">
      <c r="M5834" s="12"/>
      <c r="N5834"/>
      <c r="P5834" s="9"/>
      <c r="Q5834" s="9"/>
      <c r="U5834" s="8"/>
      <c r="V5834" s="10"/>
      <c r="W5834"/>
      <c r="X5834"/>
      <c r="Z5834" s="8"/>
      <c r="AA5834" s="8"/>
      <c r="AF5834" s="17"/>
      <c r="AG5834" s="17"/>
      <c r="AH5834" s="8"/>
    </row>
    <row r="5835" spans="13:34" x14ac:dyDescent="0.3">
      <c r="M5835" s="12"/>
      <c r="N5835"/>
      <c r="P5835" s="9"/>
      <c r="Q5835" s="9"/>
      <c r="U5835" s="8"/>
      <c r="V5835" s="10"/>
      <c r="W5835"/>
      <c r="X5835"/>
      <c r="Z5835" s="8"/>
      <c r="AA5835" s="8"/>
      <c r="AF5835" s="17"/>
      <c r="AG5835" s="17"/>
      <c r="AH5835" s="8"/>
    </row>
    <row r="5836" spans="13:34" x14ac:dyDescent="0.3">
      <c r="M5836" s="12"/>
      <c r="N5836"/>
      <c r="P5836" s="9"/>
      <c r="Q5836" s="9"/>
      <c r="U5836" s="8"/>
      <c r="V5836" s="10"/>
      <c r="W5836"/>
      <c r="X5836"/>
      <c r="Z5836" s="8"/>
      <c r="AA5836" s="8"/>
      <c r="AF5836" s="17"/>
      <c r="AG5836" s="17"/>
      <c r="AH5836" s="8"/>
    </row>
    <row r="5837" spans="13:34" x14ac:dyDescent="0.3">
      <c r="M5837" s="12"/>
      <c r="N5837"/>
      <c r="P5837" s="9"/>
      <c r="Q5837" s="9"/>
      <c r="U5837" s="8"/>
      <c r="V5837" s="10"/>
      <c r="W5837"/>
      <c r="X5837"/>
      <c r="Z5837" s="8"/>
      <c r="AA5837" s="8"/>
      <c r="AF5837" s="17"/>
      <c r="AG5837" s="17"/>
      <c r="AH5837" s="8"/>
    </row>
    <row r="5838" spans="13:34" x14ac:dyDescent="0.3">
      <c r="M5838" s="12"/>
      <c r="N5838"/>
      <c r="P5838" s="9"/>
      <c r="Q5838" s="9"/>
      <c r="U5838" s="8"/>
      <c r="V5838" s="10"/>
      <c r="W5838"/>
      <c r="X5838"/>
      <c r="Z5838" s="8"/>
      <c r="AA5838" s="8"/>
      <c r="AF5838" s="17"/>
      <c r="AG5838" s="17"/>
      <c r="AH5838" s="8"/>
    </row>
    <row r="5839" spans="13:34" x14ac:dyDescent="0.3">
      <c r="M5839" s="12"/>
      <c r="N5839"/>
      <c r="P5839" s="9"/>
      <c r="Q5839" s="9"/>
      <c r="U5839" s="8"/>
      <c r="V5839" s="10"/>
      <c r="W5839"/>
      <c r="X5839"/>
      <c r="Z5839" s="8"/>
      <c r="AA5839" s="8"/>
      <c r="AF5839" s="17"/>
      <c r="AG5839" s="17"/>
      <c r="AH5839" s="8"/>
    </row>
    <row r="5840" spans="13:34" x14ac:dyDescent="0.3">
      <c r="M5840" s="12"/>
      <c r="N5840"/>
      <c r="P5840" s="9"/>
      <c r="Q5840" s="9"/>
      <c r="U5840" s="8"/>
      <c r="V5840" s="10"/>
      <c r="W5840"/>
      <c r="X5840"/>
      <c r="Z5840" s="8"/>
      <c r="AA5840" s="8"/>
      <c r="AF5840" s="17"/>
      <c r="AG5840" s="17"/>
      <c r="AH5840" s="8"/>
    </row>
    <row r="5841" spans="13:34" x14ac:dyDescent="0.3">
      <c r="M5841" s="12"/>
      <c r="N5841"/>
      <c r="P5841" s="9"/>
      <c r="Q5841" s="9"/>
      <c r="U5841" s="8"/>
      <c r="V5841" s="10"/>
      <c r="W5841"/>
      <c r="X5841"/>
      <c r="Z5841" s="8"/>
      <c r="AA5841" s="8"/>
      <c r="AF5841" s="17"/>
      <c r="AG5841" s="17"/>
      <c r="AH5841" s="8"/>
    </row>
    <row r="5842" spans="13:34" x14ac:dyDescent="0.3">
      <c r="M5842" s="12"/>
      <c r="N5842"/>
      <c r="P5842" s="9"/>
      <c r="Q5842" s="9"/>
      <c r="U5842" s="8"/>
      <c r="V5842" s="10"/>
      <c r="W5842"/>
      <c r="X5842"/>
      <c r="Z5842" s="8"/>
      <c r="AA5842" s="8"/>
      <c r="AF5842" s="17"/>
      <c r="AG5842" s="17"/>
      <c r="AH5842" s="8"/>
    </row>
    <row r="5843" spans="13:34" x14ac:dyDescent="0.3">
      <c r="M5843" s="12"/>
      <c r="N5843"/>
      <c r="P5843" s="9"/>
      <c r="Q5843" s="9"/>
      <c r="U5843" s="8"/>
      <c r="V5843" s="10"/>
      <c r="W5843"/>
      <c r="X5843"/>
      <c r="Z5843" s="8"/>
      <c r="AA5843" s="8"/>
      <c r="AF5843" s="17"/>
      <c r="AG5843" s="17"/>
      <c r="AH5843" s="8"/>
    </row>
    <row r="5844" spans="13:34" x14ac:dyDescent="0.3">
      <c r="M5844" s="12"/>
      <c r="N5844"/>
      <c r="P5844" s="9"/>
      <c r="Q5844" s="9"/>
      <c r="U5844" s="8"/>
      <c r="V5844" s="10"/>
      <c r="W5844"/>
      <c r="X5844"/>
      <c r="Z5844" s="8"/>
      <c r="AA5844" s="8"/>
      <c r="AF5844" s="17"/>
      <c r="AG5844" s="17"/>
      <c r="AH5844" s="8"/>
    </row>
    <row r="5845" spans="13:34" x14ac:dyDescent="0.3">
      <c r="M5845" s="12"/>
      <c r="N5845"/>
      <c r="P5845" s="9"/>
      <c r="Q5845" s="9"/>
      <c r="U5845" s="8"/>
      <c r="V5845" s="10"/>
      <c r="W5845"/>
      <c r="X5845"/>
      <c r="Z5845" s="8"/>
      <c r="AA5845" s="8"/>
      <c r="AF5845" s="17"/>
      <c r="AG5845" s="17"/>
      <c r="AH5845" s="8"/>
    </row>
    <row r="5846" spans="13:34" x14ac:dyDescent="0.3">
      <c r="M5846" s="12"/>
      <c r="N5846"/>
      <c r="P5846" s="9"/>
      <c r="Q5846" s="9"/>
      <c r="U5846" s="8"/>
      <c r="V5846" s="10"/>
      <c r="W5846"/>
      <c r="X5846"/>
      <c r="Z5846" s="8"/>
      <c r="AA5846" s="8"/>
      <c r="AF5846" s="17"/>
      <c r="AG5846" s="17"/>
      <c r="AH5846" s="8"/>
    </row>
    <row r="5847" spans="13:34" x14ac:dyDescent="0.3">
      <c r="M5847" s="12"/>
      <c r="N5847"/>
      <c r="P5847" s="9"/>
      <c r="Q5847" s="9"/>
      <c r="U5847" s="8"/>
      <c r="V5847" s="10"/>
      <c r="W5847"/>
      <c r="X5847"/>
      <c r="Z5847" s="8"/>
      <c r="AA5847" s="8"/>
      <c r="AF5847" s="17"/>
      <c r="AG5847" s="17"/>
      <c r="AH5847" s="8"/>
    </row>
    <row r="5848" spans="13:34" x14ac:dyDescent="0.3">
      <c r="M5848" s="12"/>
      <c r="N5848"/>
      <c r="P5848" s="9"/>
      <c r="Q5848" s="9"/>
      <c r="U5848" s="8"/>
      <c r="V5848" s="10"/>
      <c r="W5848"/>
      <c r="X5848"/>
      <c r="Z5848" s="8"/>
      <c r="AA5848" s="8"/>
      <c r="AF5848" s="17"/>
      <c r="AG5848" s="17"/>
      <c r="AH5848" s="8"/>
    </row>
    <row r="5849" spans="13:34" x14ac:dyDescent="0.3">
      <c r="M5849" s="12"/>
      <c r="N5849"/>
      <c r="P5849" s="9"/>
      <c r="Q5849" s="9"/>
      <c r="U5849" s="8"/>
      <c r="V5849" s="10"/>
      <c r="W5849"/>
      <c r="X5849"/>
      <c r="Z5849" s="8"/>
      <c r="AA5849" s="8"/>
      <c r="AF5849" s="17"/>
      <c r="AG5849" s="17"/>
      <c r="AH5849" s="8"/>
    </row>
    <row r="5850" spans="13:34" x14ac:dyDescent="0.3">
      <c r="M5850" s="12"/>
      <c r="N5850"/>
      <c r="P5850" s="9"/>
      <c r="Q5850" s="9"/>
      <c r="U5850" s="8"/>
      <c r="V5850" s="10"/>
      <c r="W5850"/>
      <c r="X5850"/>
      <c r="Z5850" s="8"/>
      <c r="AA5850" s="8"/>
      <c r="AF5850" s="17"/>
      <c r="AG5850" s="17"/>
      <c r="AH5850" s="8"/>
    </row>
    <row r="5851" spans="13:34" x14ac:dyDescent="0.3">
      <c r="M5851" s="12"/>
      <c r="N5851"/>
      <c r="P5851" s="9"/>
      <c r="Q5851" s="9"/>
      <c r="U5851" s="8"/>
      <c r="V5851" s="10"/>
      <c r="W5851"/>
      <c r="X5851"/>
      <c r="Z5851" s="8"/>
      <c r="AA5851" s="8"/>
      <c r="AF5851" s="17"/>
      <c r="AG5851" s="17"/>
      <c r="AH5851" s="8"/>
    </row>
    <row r="5852" spans="13:34" x14ac:dyDescent="0.3">
      <c r="M5852" s="12"/>
      <c r="N5852"/>
      <c r="P5852" s="9"/>
      <c r="Q5852" s="9"/>
      <c r="U5852" s="8"/>
      <c r="V5852" s="10"/>
      <c r="W5852"/>
      <c r="X5852"/>
      <c r="Z5852" s="8"/>
      <c r="AA5852" s="8"/>
      <c r="AF5852" s="17"/>
      <c r="AG5852" s="17"/>
      <c r="AH5852" s="8"/>
    </row>
    <row r="5853" spans="13:34" x14ac:dyDescent="0.3">
      <c r="M5853" s="12"/>
      <c r="N5853"/>
      <c r="P5853" s="9"/>
      <c r="Q5853" s="9"/>
      <c r="U5853" s="8"/>
      <c r="V5853" s="10"/>
      <c r="W5853"/>
      <c r="X5853"/>
      <c r="Z5853" s="8"/>
      <c r="AA5853" s="8"/>
      <c r="AF5853" s="17"/>
      <c r="AG5853" s="17"/>
      <c r="AH5853" s="8"/>
    </row>
    <row r="5854" spans="13:34" x14ac:dyDescent="0.3">
      <c r="M5854" s="12"/>
      <c r="N5854"/>
      <c r="P5854" s="9"/>
      <c r="Q5854" s="9"/>
      <c r="U5854" s="8"/>
      <c r="V5854" s="10"/>
      <c r="W5854"/>
      <c r="X5854"/>
      <c r="Z5854" s="8"/>
      <c r="AA5854" s="8"/>
      <c r="AF5854" s="17"/>
      <c r="AG5854" s="17"/>
      <c r="AH5854" s="8"/>
    </row>
    <row r="5855" spans="13:34" x14ac:dyDescent="0.3">
      <c r="M5855" s="12"/>
      <c r="N5855"/>
      <c r="P5855" s="9"/>
      <c r="Q5855" s="9"/>
      <c r="U5855" s="8"/>
      <c r="V5855" s="10"/>
      <c r="W5855"/>
      <c r="X5855"/>
      <c r="Z5855" s="8"/>
      <c r="AA5855" s="8"/>
      <c r="AF5855" s="17"/>
      <c r="AG5855" s="17"/>
      <c r="AH5855" s="8"/>
    </row>
    <row r="5856" spans="13:34" x14ac:dyDescent="0.3">
      <c r="M5856" s="12"/>
      <c r="N5856"/>
      <c r="P5856" s="9"/>
      <c r="Q5856" s="9"/>
      <c r="U5856" s="8"/>
      <c r="V5856" s="10"/>
      <c r="W5856"/>
      <c r="X5856"/>
      <c r="Z5856" s="8"/>
      <c r="AA5856" s="8"/>
      <c r="AF5856" s="17"/>
      <c r="AG5856" s="17"/>
      <c r="AH5856" s="8"/>
    </row>
    <row r="5857" spans="13:34" x14ac:dyDescent="0.3">
      <c r="M5857" s="12"/>
      <c r="N5857"/>
      <c r="P5857" s="9"/>
      <c r="Q5857" s="9"/>
      <c r="U5857" s="8"/>
      <c r="V5857" s="10"/>
      <c r="W5857"/>
      <c r="X5857"/>
      <c r="Z5857" s="8"/>
      <c r="AA5857" s="8"/>
      <c r="AF5857" s="17"/>
      <c r="AG5857" s="17"/>
      <c r="AH5857" s="8"/>
    </row>
    <row r="5858" spans="13:34" x14ac:dyDescent="0.3">
      <c r="M5858" s="12"/>
      <c r="N5858"/>
      <c r="P5858" s="9"/>
      <c r="Q5858" s="9"/>
      <c r="U5858" s="8"/>
      <c r="V5858" s="10"/>
      <c r="W5858"/>
      <c r="X5858"/>
      <c r="Z5858" s="8"/>
      <c r="AA5858" s="8"/>
      <c r="AF5858" s="17"/>
      <c r="AG5858" s="17"/>
      <c r="AH5858" s="8"/>
    </row>
    <row r="5859" spans="13:34" x14ac:dyDescent="0.3">
      <c r="M5859" s="12"/>
      <c r="N5859"/>
      <c r="P5859" s="9"/>
      <c r="Q5859" s="9"/>
      <c r="U5859" s="8"/>
      <c r="V5859" s="10"/>
      <c r="W5859"/>
      <c r="X5859"/>
      <c r="Z5859" s="8"/>
      <c r="AA5859" s="8"/>
      <c r="AF5859" s="17"/>
      <c r="AG5859" s="17"/>
      <c r="AH5859" s="8"/>
    </row>
    <row r="5860" spans="13:34" x14ac:dyDescent="0.3">
      <c r="M5860" s="12"/>
      <c r="N5860"/>
      <c r="P5860" s="9"/>
      <c r="Q5860" s="9"/>
      <c r="U5860" s="8"/>
      <c r="V5860" s="10"/>
      <c r="W5860"/>
      <c r="X5860"/>
      <c r="Z5860" s="8"/>
      <c r="AA5860" s="8"/>
      <c r="AF5860" s="17"/>
      <c r="AG5860" s="17"/>
      <c r="AH5860" s="8"/>
    </row>
    <row r="5861" spans="13:34" x14ac:dyDescent="0.3">
      <c r="M5861" s="12"/>
      <c r="N5861"/>
      <c r="P5861" s="9"/>
      <c r="Q5861" s="9"/>
      <c r="U5861" s="8"/>
      <c r="V5861" s="10"/>
      <c r="W5861"/>
      <c r="X5861"/>
      <c r="Z5861" s="8"/>
      <c r="AA5861" s="8"/>
      <c r="AF5861" s="17"/>
      <c r="AG5861" s="17"/>
      <c r="AH5861" s="8"/>
    </row>
    <row r="5862" spans="13:34" x14ac:dyDescent="0.3">
      <c r="M5862" s="12"/>
      <c r="N5862"/>
      <c r="P5862" s="9"/>
      <c r="Q5862" s="9"/>
      <c r="U5862" s="8"/>
      <c r="V5862" s="10"/>
      <c r="W5862"/>
      <c r="X5862"/>
      <c r="Z5862" s="8"/>
      <c r="AA5862" s="8"/>
      <c r="AF5862" s="17"/>
      <c r="AG5862" s="17"/>
      <c r="AH5862" s="8"/>
    </row>
    <row r="5863" spans="13:34" x14ac:dyDescent="0.3">
      <c r="M5863" s="12"/>
      <c r="N5863"/>
      <c r="P5863" s="9"/>
      <c r="Q5863" s="9"/>
      <c r="U5863" s="8"/>
      <c r="V5863" s="10"/>
      <c r="W5863"/>
      <c r="X5863"/>
      <c r="Z5863" s="8"/>
      <c r="AA5863" s="8"/>
      <c r="AF5863" s="17"/>
      <c r="AG5863" s="17"/>
      <c r="AH5863" s="8"/>
    </row>
    <row r="5864" spans="13:34" x14ac:dyDescent="0.3">
      <c r="M5864" s="12"/>
      <c r="N5864"/>
      <c r="P5864" s="9"/>
      <c r="Q5864" s="9"/>
      <c r="U5864" s="8"/>
      <c r="V5864" s="10"/>
      <c r="W5864"/>
      <c r="X5864"/>
      <c r="Z5864" s="8"/>
      <c r="AA5864" s="8"/>
      <c r="AF5864" s="17"/>
      <c r="AG5864" s="17"/>
      <c r="AH5864" s="8"/>
    </row>
    <row r="5865" spans="13:34" x14ac:dyDescent="0.3">
      <c r="M5865" s="12"/>
      <c r="N5865"/>
      <c r="P5865" s="9"/>
      <c r="Q5865" s="9"/>
      <c r="U5865" s="8"/>
      <c r="V5865" s="10"/>
      <c r="W5865"/>
      <c r="X5865"/>
      <c r="Z5865" s="8"/>
      <c r="AA5865" s="8"/>
      <c r="AF5865" s="17"/>
      <c r="AG5865" s="17"/>
      <c r="AH5865" s="8"/>
    </row>
    <row r="5866" spans="13:34" x14ac:dyDescent="0.3">
      <c r="M5866" s="12"/>
      <c r="N5866"/>
      <c r="P5866" s="9"/>
      <c r="Q5866" s="9"/>
      <c r="U5866" s="8"/>
      <c r="V5866" s="10"/>
      <c r="W5866"/>
      <c r="X5866"/>
      <c r="Z5866" s="8"/>
      <c r="AA5866" s="8"/>
      <c r="AF5866" s="17"/>
      <c r="AG5866" s="17"/>
      <c r="AH5866" s="8"/>
    </row>
    <row r="5867" spans="13:34" x14ac:dyDescent="0.3">
      <c r="M5867" s="12"/>
      <c r="N5867"/>
      <c r="P5867" s="9"/>
      <c r="Q5867" s="9"/>
      <c r="U5867" s="8"/>
      <c r="V5867" s="10"/>
      <c r="W5867"/>
      <c r="X5867"/>
      <c r="Z5867" s="8"/>
      <c r="AA5867" s="8"/>
      <c r="AF5867" s="17"/>
      <c r="AG5867" s="17"/>
      <c r="AH5867" s="8"/>
    </row>
    <row r="5868" spans="13:34" x14ac:dyDescent="0.3">
      <c r="M5868" s="12"/>
      <c r="N5868"/>
      <c r="P5868" s="9"/>
      <c r="Q5868" s="9"/>
      <c r="U5868" s="8"/>
      <c r="V5868" s="10"/>
      <c r="W5868"/>
      <c r="X5868"/>
      <c r="Z5868" s="8"/>
      <c r="AA5868" s="8"/>
      <c r="AF5868" s="17"/>
      <c r="AG5868" s="17"/>
      <c r="AH5868" s="8"/>
    </row>
    <row r="5869" spans="13:34" x14ac:dyDescent="0.3">
      <c r="M5869" s="12"/>
      <c r="N5869"/>
      <c r="P5869" s="9"/>
      <c r="Q5869" s="9"/>
      <c r="U5869" s="8"/>
      <c r="V5869" s="10"/>
      <c r="W5869"/>
      <c r="X5869"/>
      <c r="Z5869" s="8"/>
      <c r="AA5869" s="8"/>
      <c r="AF5869" s="17"/>
      <c r="AG5869" s="17"/>
      <c r="AH5869" s="8"/>
    </row>
    <row r="5870" spans="13:34" x14ac:dyDescent="0.3">
      <c r="M5870" s="12"/>
      <c r="N5870"/>
      <c r="P5870" s="9"/>
      <c r="Q5870" s="9"/>
      <c r="U5870" s="8"/>
      <c r="V5870" s="10"/>
      <c r="W5870"/>
      <c r="X5870"/>
      <c r="Z5870" s="8"/>
      <c r="AA5870" s="8"/>
      <c r="AF5870" s="17"/>
      <c r="AG5870" s="17"/>
      <c r="AH5870" s="8"/>
    </row>
    <row r="5871" spans="13:34" x14ac:dyDescent="0.3">
      <c r="M5871" s="12"/>
      <c r="N5871"/>
      <c r="P5871" s="9"/>
      <c r="Q5871" s="9"/>
      <c r="U5871" s="8"/>
      <c r="V5871" s="10"/>
      <c r="W5871"/>
      <c r="X5871"/>
      <c r="Z5871" s="8"/>
      <c r="AA5871" s="8"/>
      <c r="AF5871" s="17"/>
      <c r="AG5871" s="17"/>
      <c r="AH5871" s="8"/>
    </row>
    <row r="5872" spans="13:34" x14ac:dyDescent="0.3">
      <c r="M5872" s="12"/>
      <c r="N5872"/>
      <c r="P5872" s="9"/>
      <c r="Q5872" s="9"/>
      <c r="U5872" s="8"/>
      <c r="V5872" s="10"/>
      <c r="W5872"/>
      <c r="X5872"/>
      <c r="Z5872" s="8"/>
      <c r="AA5872" s="8"/>
      <c r="AF5872" s="17"/>
      <c r="AG5872" s="17"/>
      <c r="AH5872" s="8"/>
    </row>
    <row r="5873" spans="13:34" x14ac:dyDescent="0.3">
      <c r="M5873" s="12"/>
      <c r="N5873"/>
      <c r="P5873" s="9"/>
      <c r="Q5873" s="9"/>
      <c r="U5873" s="8"/>
      <c r="V5873" s="10"/>
      <c r="W5873"/>
      <c r="X5873"/>
      <c r="Z5873" s="8"/>
      <c r="AA5873" s="8"/>
      <c r="AF5873" s="17"/>
      <c r="AG5873" s="17"/>
      <c r="AH5873" s="8"/>
    </row>
    <row r="5874" spans="13:34" x14ac:dyDescent="0.3">
      <c r="M5874" s="12"/>
      <c r="N5874"/>
      <c r="P5874" s="9"/>
      <c r="Q5874" s="9"/>
      <c r="U5874" s="8"/>
      <c r="V5874" s="10"/>
      <c r="W5874"/>
      <c r="X5874"/>
      <c r="Z5874" s="8"/>
      <c r="AA5874" s="8"/>
      <c r="AF5874" s="17"/>
      <c r="AG5874" s="17"/>
      <c r="AH5874" s="8"/>
    </row>
    <row r="5875" spans="13:34" x14ac:dyDescent="0.3">
      <c r="M5875" s="12"/>
      <c r="N5875"/>
      <c r="P5875" s="9"/>
      <c r="Q5875" s="9"/>
      <c r="U5875" s="8"/>
      <c r="V5875" s="10"/>
      <c r="W5875"/>
      <c r="X5875"/>
      <c r="Z5875" s="8"/>
      <c r="AA5875" s="8"/>
      <c r="AF5875" s="17"/>
      <c r="AG5875" s="17"/>
      <c r="AH5875" s="8"/>
    </row>
    <row r="5876" spans="13:34" x14ac:dyDescent="0.3">
      <c r="M5876" s="12"/>
      <c r="N5876"/>
      <c r="P5876" s="9"/>
      <c r="Q5876" s="9"/>
      <c r="U5876" s="8"/>
      <c r="V5876" s="10"/>
      <c r="W5876"/>
      <c r="X5876"/>
      <c r="Z5876" s="8"/>
      <c r="AA5876" s="8"/>
      <c r="AF5876" s="17"/>
      <c r="AG5876" s="17"/>
      <c r="AH5876" s="8"/>
    </row>
    <row r="5877" spans="13:34" x14ac:dyDescent="0.3">
      <c r="M5877" s="12"/>
      <c r="N5877"/>
      <c r="P5877" s="9"/>
      <c r="Q5877" s="9"/>
      <c r="U5877" s="8"/>
      <c r="V5877" s="10"/>
      <c r="W5877"/>
      <c r="X5877"/>
      <c r="Z5877" s="8"/>
      <c r="AA5877" s="8"/>
      <c r="AF5877" s="17"/>
      <c r="AG5877" s="17"/>
      <c r="AH5877" s="8"/>
    </row>
    <row r="5878" spans="13:34" x14ac:dyDescent="0.3">
      <c r="M5878" s="12"/>
      <c r="N5878"/>
      <c r="P5878" s="9"/>
      <c r="Q5878" s="9"/>
      <c r="U5878" s="8"/>
      <c r="V5878" s="10"/>
      <c r="W5878"/>
      <c r="X5878"/>
      <c r="Z5878" s="8"/>
      <c r="AA5878" s="8"/>
      <c r="AF5878" s="17"/>
      <c r="AG5878" s="17"/>
      <c r="AH5878" s="8"/>
    </row>
    <row r="5879" spans="13:34" x14ac:dyDescent="0.3">
      <c r="M5879" s="12"/>
      <c r="N5879"/>
      <c r="P5879" s="9"/>
      <c r="Q5879" s="9"/>
      <c r="U5879" s="8"/>
      <c r="V5879" s="10"/>
      <c r="W5879"/>
      <c r="X5879"/>
      <c r="Z5879" s="8"/>
      <c r="AA5879" s="8"/>
      <c r="AF5879" s="17"/>
      <c r="AG5879" s="17"/>
      <c r="AH5879" s="8"/>
    </row>
    <row r="5880" spans="13:34" x14ac:dyDescent="0.3">
      <c r="M5880" s="12"/>
      <c r="N5880"/>
      <c r="P5880" s="9"/>
      <c r="Q5880" s="9"/>
      <c r="U5880" s="8"/>
      <c r="V5880" s="10"/>
      <c r="W5880"/>
      <c r="X5880"/>
      <c r="Z5880" s="8"/>
      <c r="AA5880" s="8"/>
      <c r="AF5880" s="17"/>
      <c r="AG5880" s="17"/>
      <c r="AH5880" s="8"/>
    </row>
    <row r="5881" spans="13:34" x14ac:dyDescent="0.3">
      <c r="M5881" s="12"/>
      <c r="N5881"/>
      <c r="P5881" s="9"/>
      <c r="Q5881" s="9"/>
      <c r="U5881" s="8"/>
      <c r="V5881" s="10"/>
      <c r="W5881"/>
      <c r="X5881"/>
      <c r="Z5881" s="8"/>
      <c r="AA5881" s="8"/>
      <c r="AF5881" s="17"/>
      <c r="AG5881" s="17"/>
      <c r="AH5881" s="8"/>
    </row>
    <row r="5882" spans="13:34" x14ac:dyDescent="0.3">
      <c r="M5882" s="12"/>
      <c r="N5882"/>
      <c r="P5882" s="9"/>
      <c r="Q5882" s="9"/>
      <c r="U5882" s="8"/>
      <c r="V5882" s="10"/>
      <c r="W5882"/>
      <c r="X5882"/>
      <c r="Z5882" s="8"/>
      <c r="AA5882" s="8"/>
      <c r="AF5882" s="17"/>
      <c r="AG5882" s="17"/>
      <c r="AH5882" s="8"/>
    </row>
    <row r="5883" spans="13:34" x14ac:dyDescent="0.3">
      <c r="M5883" s="12"/>
      <c r="N5883"/>
      <c r="P5883" s="9"/>
      <c r="Q5883" s="9"/>
      <c r="U5883" s="8"/>
      <c r="V5883" s="10"/>
      <c r="W5883"/>
      <c r="X5883"/>
      <c r="Z5883" s="8"/>
      <c r="AA5883" s="8"/>
      <c r="AF5883" s="17"/>
      <c r="AG5883" s="17"/>
      <c r="AH5883" s="8"/>
    </row>
    <row r="5884" spans="13:34" x14ac:dyDescent="0.3">
      <c r="M5884" s="12"/>
      <c r="N5884"/>
      <c r="P5884" s="9"/>
      <c r="Q5884" s="9"/>
      <c r="U5884" s="8"/>
      <c r="V5884" s="10"/>
      <c r="W5884"/>
      <c r="X5884"/>
      <c r="Z5884" s="8"/>
      <c r="AA5884" s="8"/>
      <c r="AF5884" s="17"/>
      <c r="AG5884" s="17"/>
      <c r="AH5884" s="8"/>
    </row>
    <row r="5885" spans="13:34" x14ac:dyDescent="0.3">
      <c r="M5885" s="12"/>
      <c r="N5885"/>
      <c r="P5885" s="9"/>
      <c r="Q5885" s="9"/>
      <c r="U5885" s="8"/>
      <c r="V5885" s="10"/>
      <c r="W5885"/>
      <c r="X5885"/>
      <c r="Z5885" s="8"/>
      <c r="AA5885" s="8"/>
      <c r="AF5885" s="17"/>
      <c r="AG5885" s="17"/>
      <c r="AH5885" s="8"/>
    </row>
    <row r="5886" spans="13:34" x14ac:dyDescent="0.3">
      <c r="M5886" s="12"/>
      <c r="N5886"/>
      <c r="P5886" s="9"/>
      <c r="Q5886" s="9"/>
      <c r="U5886" s="8"/>
      <c r="V5886" s="10"/>
      <c r="W5886"/>
      <c r="X5886"/>
      <c r="Z5886" s="8"/>
      <c r="AA5886" s="8"/>
      <c r="AF5886" s="17"/>
      <c r="AG5886" s="17"/>
      <c r="AH5886" s="8"/>
    </row>
    <row r="5887" spans="13:34" x14ac:dyDescent="0.3">
      <c r="M5887" s="12"/>
      <c r="N5887"/>
      <c r="P5887" s="9"/>
      <c r="Q5887" s="9"/>
      <c r="U5887" s="8"/>
      <c r="V5887" s="10"/>
      <c r="W5887"/>
      <c r="X5887"/>
      <c r="Z5887" s="8"/>
      <c r="AA5887" s="8"/>
      <c r="AF5887" s="17"/>
      <c r="AG5887" s="17"/>
      <c r="AH5887" s="8"/>
    </row>
    <row r="5888" spans="13:34" x14ac:dyDescent="0.3">
      <c r="M5888" s="12"/>
      <c r="N5888"/>
      <c r="P5888" s="9"/>
      <c r="Q5888" s="9"/>
      <c r="U5888" s="8"/>
      <c r="V5888" s="10"/>
      <c r="W5888"/>
      <c r="X5888"/>
      <c r="Z5888" s="8"/>
      <c r="AA5888" s="8"/>
      <c r="AF5888" s="17"/>
      <c r="AG5888" s="17"/>
      <c r="AH5888" s="8"/>
    </row>
    <row r="5889" spans="13:34" x14ac:dyDescent="0.3">
      <c r="M5889" s="12"/>
      <c r="N5889"/>
      <c r="P5889" s="9"/>
      <c r="Q5889" s="9"/>
      <c r="U5889" s="8"/>
      <c r="V5889" s="10"/>
      <c r="W5889"/>
      <c r="X5889"/>
      <c r="Z5889" s="8"/>
      <c r="AA5889" s="8"/>
      <c r="AF5889" s="17"/>
      <c r="AG5889" s="17"/>
      <c r="AH5889" s="8"/>
    </row>
    <row r="5890" spans="13:34" x14ac:dyDescent="0.3">
      <c r="M5890" s="12"/>
      <c r="N5890"/>
      <c r="P5890" s="9"/>
      <c r="Q5890" s="9"/>
      <c r="U5890" s="8"/>
      <c r="V5890" s="10"/>
      <c r="W5890"/>
      <c r="X5890"/>
      <c r="Z5890" s="8"/>
      <c r="AA5890" s="8"/>
      <c r="AF5890" s="17"/>
      <c r="AG5890" s="17"/>
      <c r="AH5890" s="8"/>
    </row>
    <row r="5891" spans="13:34" x14ac:dyDescent="0.3">
      <c r="M5891" s="12"/>
      <c r="N5891"/>
      <c r="P5891" s="9"/>
      <c r="Q5891" s="9"/>
      <c r="U5891" s="8"/>
      <c r="V5891" s="10"/>
      <c r="W5891"/>
      <c r="X5891"/>
      <c r="Z5891" s="8"/>
      <c r="AA5891" s="8"/>
      <c r="AF5891" s="17"/>
      <c r="AG5891" s="17"/>
      <c r="AH5891" s="8"/>
    </row>
    <row r="5892" spans="13:34" x14ac:dyDescent="0.3">
      <c r="M5892" s="12"/>
      <c r="N5892"/>
      <c r="P5892" s="9"/>
      <c r="Q5892" s="9"/>
      <c r="U5892" s="8"/>
      <c r="V5892" s="10"/>
      <c r="W5892"/>
      <c r="X5892"/>
      <c r="Z5892" s="8"/>
      <c r="AA5892" s="8"/>
      <c r="AF5892" s="17"/>
      <c r="AG5892" s="17"/>
      <c r="AH5892" s="8"/>
    </row>
    <row r="5893" spans="13:34" x14ac:dyDescent="0.3">
      <c r="M5893" s="12"/>
      <c r="N5893"/>
      <c r="P5893" s="9"/>
      <c r="Q5893" s="9"/>
      <c r="U5893" s="8"/>
      <c r="V5893" s="10"/>
      <c r="W5893"/>
      <c r="X5893"/>
      <c r="Z5893" s="8"/>
      <c r="AA5893" s="8"/>
      <c r="AF5893" s="17"/>
      <c r="AG5893" s="17"/>
      <c r="AH5893" s="8"/>
    </row>
    <row r="5894" spans="13:34" x14ac:dyDescent="0.3">
      <c r="M5894" s="12"/>
      <c r="N5894"/>
      <c r="P5894" s="9"/>
      <c r="Q5894" s="9"/>
      <c r="U5894" s="8"/>
      <c r="V5894" s="10"/>
      <c r="W5894"/>
      <c r="X5894"/>
      <c r="Z5894" s="8"/>
      <c r="AA5894" s="8"/>
      <c r="AF5894" s="17"/>
      <c r="AG5894" s="17"/>
      <c r="AH5894" s="8"/>
    </row>
    <row r="5895" spans="13:34" x14ac:dyDescent="0.3">
      <c r="M5895" s="12"/>
      <c r="N5895"/>
      <c r="P5895" s="9"/>
      <c r="Q5895" s="9"/>
      <c r="U5895" s="8"/>
      <c r="V5895" s="10"/>
      <c r="W5895"/>
      <c r="X5895"/>
      <c r="Z5895" s="8"/>
      <c r="AA5895" s="8"/>
      <c r="AF5895" s="17"/>
      <c r="AG5895" s="17"/>
      <c r="AH5895" s="8"/>
    </row>
    <row r="5896" spans="13:34" x14ac:dyDescent="0.3">
      <c r="M5896" s="12"/>
      <c r="N5896"/>
      <c r="P5896" s="9"/>
      <c r="Q5896" s="9"/>
      <c r="U5896" s="8"/>
      <c r="V5896" s="10"/>
      <c r="W5896"/>
      <c r="X5896"/>
      <c r="Z5896" s="8"/>
      <c r="AA5896" s="8"/>
      <c r="AF5896" s="17"/>
      <c r="AG5896" s="17"/>
      <c r="AH5896" s="8"/>
    </row>
    <row r="5897" spans="13:34" x14ac:dyDescent="0.3">
      <c r="M5897" s="12"/>
      <c r="N5897"/>
      <c r="P5897" s="9"/>
      <c r="Q5897" s="9"/>
      <c r="U5897" s="8"/>
      <c r="V5897" s="10"/>
      <c r="W5897"/>
      <c r="X5897"/>
      <c r="Z5897" s="8"/>
      <c r="AA5897" s="8"/>
      <c r="AF5897" s="17"/>
      <c r="AG5897" s="17"/>
      <c r="AH5897" s="8"/>
    </row>
    <row r="5898" spans="13:34" x14ac:dyDescent="0.3">
      <c r="M5898" s="12"/>
      <c r="N5898"/>
      <c r="P5898" s="9"/>
      <c r="Q5898" s="9"/>
      <c r="U5898" s="8"/>
      <c r="V5898" s="10"/>
      <c r="W5898"/>
      <c r="X5898"/>
      <c r="Z5898" s="8"/>
      <c r="AA5898" s="8"/>
      <c r="AF5898" s="17"/>
      <c r="AG5898" s="17"/>
      <c r="AH5898" s="8"/>
    </row>
    <row r="5899" spans="13:34" x14ac:dyDescent="0.3">
      <c r="M5899" s="12"/>
      <c r="N5899"/>
      <c r="P5899" s="9"/>
      <c r="Q5899" s="9"/>
      <c r="U5899" s="8"/>
      <c r="V5899" s="10"/>
      <c r="W5899"/>
      <c r="X5899"/>
      <c r="Z5899" s="8"/>
      <c r="AA5899" s="8"/>
      <c r="AF5899" s="17"/>
      <c r="AG5899" s="17"/>
      <c r="AH5899" s="8"/>
    </row>
    <row r="5900" spans="13:34" x14ac:dyDescent="0.3">
      <c r="M5900" s="12"/>
      <c r="N5900"/>
      <c r="P5900" s="9"/>
      <c r="Q5900" s="9"/>
      <c r="U5900" s="8"/>
      <c r="V5900" s="10"/>
      <c r="W5900"/>
      <c r="X5900"/>
      <c r="Z5900" s="8"/>
      <c r="AA5900" s="8"/>
      <c r="AF5900" s="17"/>
      <c r="AG5900" s="17"/>
      <c r="AH5900" s="8"/>
    </row>
    <row r="5901" spans="13:34" x14ac:dyDescent="0.3">
      <c r="M5901" s="12"/>
      <c r="N5901"/>
      <c r="P5901" s="9"/>
      <c r="Q5901" s="9"/>
      <c r="U5901" s="8"/>
      <c r="V5901" s="10"/>
      <c r="W5901"/>
      <c r="X5901"/>
      <c r="Z5901" s="8"/>
      <c r="AA5901" s="8"/>
      <c r="AF5901" s="17"/>
      <c r="AG5901" s="17"/>
      <c r="AH5901" s="8"/>
    </row>
    <row r="5902" spans="13:34" x14ac:dyDescent="0.3">
      <c r="M5902" s="12"/>
      <c r="N5902"/>
      <c r="P5902" s="9"/>
      <c r="Q5902" s="9"/>
      <c r="U5902" s="8"/>
      <c r="V5902" s="10"/>
      <c r="W5902"/>
      <c r="X5902"/>
      <c r="Z5902" s="8"/>
      <c r="AA5902" s="8"/>
      <c r="AF5902" s="17"/>
      <c r="AG5902" s="17"/>
      <c r="AH5902" s="8"/>
    </row>
    <row r="5903" spans="13:34" x14ac:dyDescent="0.3">
      <c r="M5903" s="12"/>
      <c r="N5903"/>
      <c r="P5903" s="9"/>
      <c r="Q5903" s="9"/>
      <c r="U5903" s="8"/>
      <c r="V5903" s="10"/>
      <c r="W5903"/>
      <c r="X5903"/>
      <c r="Z5903" s="8"/>
      <c r="AA5903" s="8"/>
      <c r="AF5903" s="17"/>
      <c r="AG5903" s="17"/>
      <c r="AH5903" s="8"/>
    </row>
    <row r="5904" spans="13:34" x14ac:dyDescent="0.3">
      <c r="M5904" s="12"/>
      <c r="N5904"/>
      <c r="P5904" s="9"/>
      <c r="Q5904" s="9"/>
      <c r="U5904" s="8"/>
      <c r="V5904" s="10"/>
      <c r="W5904"/>
      <c r="X5904"/>
      <c r="Z5904" s="8"/>
      <c r="AA5904" s="8"/>
      <c r="AF5904" s="17"/>
      <c r="AG5904" s="17"/>
      <c r="AH5904" s="8"/>
    </row>
    <row r="5905" spans="13:34" x14ac:dyDescent="0.3">
      <c r="M5905" s="12"/>
      <c r="N5905"/>
      <c r="P5905" s="9"/>
      <c r="Q5905" s="9"/>
      <c r="U5905" s="8"/>
      <c r="V5905" s="10"/>
      <c r="W5905"/>
      <c r="X5905"/>
      <c r="Z5905" s="8"/>
      <c r="AA5905" s="8"/>
      <c r="AF5905" s="17"/>
      <c r="AG5905" s="17"/>
      <c r="AH5905" s="8"/>
    </row>
    <row r="5906" spans="13:34" x14ac:dyDescent="0.3">
      <c r="M5906" s="12"/>
      <c r="N5906"/>
      <c r="P5906" s="9"/>
      <c r="Q5906" s="9"/>
      <c r="U5906" s="8"/>
      <c r="V5906" s="10"/>
      <c r="W5906"/>
      <c r="X5906"/>
      <c r="Z5906" s="8"/>
      <c r="AA5906" s="8"/>
      <c r="AF5906" s="17"/>
      <c r="AG5906" s="17"/>
      <c r="AH5906" s="8"/>
    </row>
    <row r="5907" spans="13:34" x14ac:dyDescent="0.3">
      <c r="M5907" s="12"/>
      <c r="N5907"/>
      <c r="P5907" s="9"/>
      <c r="Q5907" s="9"/>
      <c r="U5907" s="8"/>
      <c r="V5907" s="10"/>
      <c r="W5907"/>
      <c r="X5907"/>
      <c r="Z5907" s="8"/>
      <c r="AA5907" s="8"/>
      <c r="AF5907" s="17"/>
      <c r="AG5907" s="17"/>
      <c r="AH5907" s="8"/>
    </row>
    <row r="5908" spans="13:34" x14ac:dyDescent="0.3">
      <c r="M5908" s="12"/>
      <c r="N5908"/>
      <c r="P5908" s="9"/>
      <c r="Q5908" s="9"/>
      <c r="U5908" s="8"/>
      <c r="V5908" s="10"/>
      <c r="W5908"/>
      <c r="X5908"/>
      <c r="Z5908" s="8"/>
      <c r="AA5908" s="8"/>
      <c r="AF5908" s="17"/>
      <c r="AG5908" s="17"/>
      <c r="AH5908" s="8"/>
    </row>
    <row r="5909" spans="13:34" x14ac:dyDescent="0.3">
      <c r="M5909" s="12"/>
      <c r="N5909"/>
      <c r="P5909" s="9"/>
      <c r="Q5909" s="9"/>
      <c r="U5909" s="8"/>
      <c r="V5909" s="10"/>
      <c r="W5909"/>
      <c r="X5909"/>
      <c r="Z5909" s="8"/>
      <c r="AA5909" s="8"/>
      <c r="AF5909" s="17"/>
      <c r="AG5909" s="17"/>
      <c r="AH5909" s="8"/>
    </row>
    <row r="5910" spans="13:34" x14ac:dyDescent="0.3">
      <c r="M5910" s="12"/>
      <c r="N5910"/>
      <c r="P5910" s="9"/>
      <c r="Q5910" s="9"/>
      <c r="U5910" s="8"/>
      <c r="V5910" s="10"/>
      <c r="W5910"/>
      <c r="X5910"/>
      <c r="Z5910" s="8"/>
      <c r="AA5910" s="8"/>
      <c r="AF5910" s="17"/>
      <c r="AG5910" s="17"/>
      <c r="AH5910" s="8"/>
    </row>
    <row r="5911" spans="13:34" x14ac:dyDescent="0.3">
      <c r="M5911" s="12"/>
      <c r="N5911"/>
      <c r="P5911" s="9"/>
      <c r="Q5911" s="9"/>
      <c r="U5911" s="8"/>
      <c r="V5911" s="10"/>
      <c r="W5911"/>
      <c r="X5911"/>
      <c r="Z5911" s="8"/>
      <c r="AA5911" s="8"/>
      <c r="AF5911" s="17"/>
      <c r="AG5911" s="17"/>
      <c r="AH5911" s="8"/>
    </row>
    <row r="5912" spans="13:34" x14ac:dyDescent="0.3">
      <c r="M5912" s="12"/>
      <c r="N5912"/>
      <c r="P5912" s="9"/>
      <c r="Q5912" s="9"/>
      <c r="U5912" s="8"/>
      <c r="V5912" s="10"/>
      <c r="W5912"/>
      <c r="X5912"/>
      <c r="Z5912" s="8"/>
      <c r="AA5912" s="8"/>
      <c r="AF5912" s="17"/>
      <c r="AG5912" s="17"/>
      <c r="AH5912" s="8"/>
    </row>
    <row r="5913" spans="13:34" x14ac:dyDescent="0.3">
      <c r="M5913" s="12"/>
      <c r="N5913"/>
      <c r="P5913" s="9"/>
      <c r="Q5913" s="9"/>
      <c r="U5913" s="8"/>
      <c r="V5913" s="10"/>
      <c r="W5913"/>
      <c r="X5913"/>
      <c r="Z5913" s="8"/>
      <c r="AA5913" s="8"/>
      <c r="AF5913" s="17"/>
      <c r="AG5913" s="17"/>
      <c r="AH5913" s="8"/>
    </row>
    <row r="5914" spans="13:34" x14ac:dyDescent="0.3">
      <c r="M5914" s="12"/>
      <c r="N5914"/>
      <c r="P5914" s="9"/>
      <c r="Q5914" s="9"/>
      <c r="U5914" s="8"/>
      <c r="V5914" s="10"/>
      <c r="W5914"/>
      <c r="X5914"/>
      <c r="Z5914" s="8"/>
      <c r="AA5914" s="8"/>
      <c r="AF5914" s="17"/>
      <c r="AG5914" s="17"/>
      <c r="AH5914" s="8"/>
    </row>
    <row r="5915" spans="13:34" x14ac:dyDescent="0.3">
      <c r="M5915" s="12"/>
      <c r="N5915"/>
      <c r="P5915" s="9"/>
      <c r="Q5915" s="9"/>
      <c r="U5915" s="8"/>
      <c r="V5915" s="10"/>
      <c r="W5915"/>
      <c r="X5915"/>
      <c r="Z5915" s="8"/>
      <c r="AA5915" s="8"/>
      <c r="AF5915" s="17"/>
      <c r="AG5915" s="17"/>
      <c r="AH5915" s="8"/>
    </row>
    <row r="5916" spans="13:34" x14ac:dyDescent="0.3">
      <c r="M5916" s="12"/>
      <c r="N5916"/>
      <c r="P5916" s="9"/>
      <c r="Q5916" s="9"/>
      <c r="U5916" s="8"/>
      <c r="V5916" s="10"/>
      <c r="W5916"/>
      <c r="X5916"/>
      <c r="Z5916" s="8"/>
      <c r="AA5916" s="8"/>
      <c r="AF5916" s="17"/>
      <c r="AG5916" s="17"/>
      <c r="AH5916" s="8"/>
    </row>
    <row r="5917" spans="13:34" x14ac:dyDescent="0.3">
      <c r="M5917" s="12"/>
      <c r="N5917"/>
      <c r="P5917" s="9"/>
      <c r="Q5917" s="9"/>
      <c r="U5917" s="8"/>
      <c r="V5917" s="10"/>
      <c r="W5917"/>
      <c r="X5917"/>
      <c r="Z5917" s="8"/>
      <c r="AA5917" s="8"/>
      <c r="AF5917" s="17"/>
      <c r="AG5917" s="17"/>
      <c r="AH5917" s="8"/>
    </row>
    <row r="5918" spans="13:34" x14ac:dyDescent="0.3">
      <c r="M5918" s="12"/>
      <c r="N5918"/>
      <c r="P5918" s="9"/>
      <c r="Q5918" s="9"/>
      <c r="U5918" s="8"/>
      <c r="V5918" s="10"/>
      <c r="W5918"/>
      <c r="X5918"/>
      <c r="Z5918" s="8"/>
      <c r="AA5918" s="8"/>
      <c r="AF5918" s="17"/>
      <c r="AG5918" s="17"/>
      <c r="AH5918" s="8"/>
    </row>
    <row r="5919" spans="13:34" x14ac:dyDescent="0.3">
      <c r="M5919" s="12"/>
      <c r="N5919"/>
      <c r="P5919" s="9"/>
      <c r="Q5919" s="9"/>
      <c r="U5919" s="8"/>
      <c r="V5919" s="10"/>
      <c r="W5919"/>
      <c r="X5919"/>
      <c r="Z5919" s="8"/>
      <c r="AA5919" s="8"/>
      <c r="AF5919" s="17"/>
      <c r="AG5919" s="17"/>
      <c r="AH5919" s="8"/>
    </row>
    <row r="5920" spans="13:34" x14ac:dyDescent="0.3">
      <c r="M5920" s="12"/>
      <c r="N5920"/>
      <c r="P5920" s="9"/>
      <c r="Q5920" s="9"/>
      <c r="U5920" s="8"/>
      <c r="V5920" s="10"/>
      <c r="W5920"/>
      <c r="X5920"/>
      <c r="Z5920" s="8"/>
      <c r="AA5920" s="8"/>
      <c r="AF5920" s="17"/>
      <c r="AG5920" s="17"/>
      <c r="AH5920" s="8"/>
    </row>
    <row r="5921" spans="13:34" x14ac:dyDescent="0.3">
      <c r="M5921" s="12"/>
      <c r="N5921"/>
      <c r="P5921" s="9"/>
      <c r="Q5921" s="9"/>
      <c r="U5921" s="8"/>
      <c r="V5921" s="10"/>
      <c r="W5921"/>
      <c r="X5921"/>
      <c r="Z5921" s="8"/>
      <c r="AA5921" s="8"/>
      <c r="AF5921" s="17"/>
      <c r="AG5921" s="17"/>
      <c r="AH5921" s="8"/>
    </row>
    <row r="5922" spans="13:34" x14ac:dyDescent="0.3">
      <c r="M5922" s="12"/>
      <c r="N5922"/>
      <c r="P5922" s="9"/>
      <c r="Q5922" s="9"/>
      <c r="U5922" s="8"/>
      <c r="V5922" s="10"/>
      <c r="W5922"/>
      <c r="X5922"/>
      <c r="Z5922" s="8"/>
      <c r="AA5922" s="8"/>
      <c r="AF5922" s="17"/>
      <c r="AG5922" s="17"/>
      <c r="AH5922" s="8"/>
    </row>
    <row r="5923" spans="13:34" x14ac:dyDescent="0.3">
      <c r="M5923" s="12"/>
      <c r="N5923"/>
      <c r="P5923" s="9"/>
      <c r="Q5923" s="9"/>
      <c r="U5923" s="8"/>
      <c r="V5923" s="10"/>
      <c r="W5923"/>
      <c r="X5923"/>
      <c r="Z5923" s="8"/>
      <c r="AA5923" s="8"/>
      <c r="AF5923" s="17"/>
      <c r="AG5923" s="17"/>
      <c r="AH5923" s="8"/>
    </row>
    <row r="5924" spans="13:34" x14ac:dyDescent="0.3">
      <c r="M5924" s="12"/>
      <c r="N5924"/>
      <c r="P5924" s="9"/>
      <c r="Q5924" s="9"/>
      <c r="U5924" s="8"/>
      <c r="V5924" s="10"/>
      <c r="W5924"/>
      <c r="X5924"/>
      <c r="Z5924" s="8"/>
      <c r="AA5924" s="8"/>
      <c r="AF5924" s="17"/>
      <c r="AG5924" s="17"/>
      <c r="AH5924" s="8"/>
    </row>
    <row r="5925" spans="13:34" x14ac:dyDescent="0.3">
      <c r="M5925" s="12"/>
      <c r="N5925"/>
      <c r="P5925" s="9"/>
      <c r="Q5925" s="9"/>
      <c r="U5925" s="8"/>
      <c r="V5925" s="10"/>
      <c r="W5925"/>
      <c r="X5925"/>
      <c r="Z5925" s="8"/>
      <c r="AA5925" s="8"/>
      <c r="AF5925" s="17"/>
      <c r="AG5925" s="17"/>
      <c r="AH5925" s="8"/>
    </row>
    <row r="5926" spans="13:34" x14ac:dyDescent="0.3">
      <c r="M5926" s="12"/>
      <c r="N5926"/>
      <c r="P5926" s="9"/>
      <c r="Q5926" s="9"/>
      <c r="U5926" s="8"/>
      <c r="V5926" s="10"/>
      <c r="W5926"/>
      <c r="X5926"/>
      <c r="Z5926" s="8"/>
      <c r="AA5926" s="8"/>
      <c r="AF5926" s="17"/>
      <c r="AG5926" s="17"/>
      <c r="AH5926" s="8"/>
    </row>
    <row r="5927" spans="13:34" x14ac:dyDescent="0.3">
      <c r="M5927" s="12"/>
      <c r="N5927"/>
      <c r="P5927" s="9"/>
      <c r="Q5927" s="9"/>
      <c r="U5927" s="8"/>
      <c r="V5927" s="10"/>
      <c r="W5927"/>
      <c r="X5927"/>
      <c r="Z5927" s="8"/>
      <c r="AA5927" s="8"/>
      <c r="AF5927" s="17"/>
      <c r="AG5927" s="17"/>
      <c r="AH5927" s="8"/>
    </row>
    <row r="5928" spans="13:34" x14ac:dyDescent="0.3">
      <c r="M5928" s="12"/>
      <c r="N5928"/>
      <c r="P5928" s="9"/>
      <c r="Q5928" s="9"/>
      <c r="U5928" s="8"/>
      <c r="V5928" s="10"/>
      <c r="W5928"/>
      <c r="X5928"/>
      <c r="Z5928" s="8"/>
      <c r="AA5928" s="8"/>
      <c r="AF5928" s="17"/>
      <c r="AG5928" s="17"/>
      <c r="AH5928" s="8"/>
    </row>
    <row r="5929" spans="13:34" x14ac:dyDescent="0.3">
      <c r="M5929" s="12"/>
      <c r="N5929"/>
      <c r="P5929" s="9"/>
      <c r="Q5929" s="9"/>
      <c r="U5929" s="8"/>
      <c r="V5929" s="10"/>
      <c r="W5929"/>
      <c r="X5929"/>
      <c r="Z5929" s="8"/>
      <c r="AA5929" s="8"/>
      <c r="AF5929" s="17"/>
      <c r="AG5929" s="17"/>
      <c r="AH5929" s="8"/>
    </row>
    <row r="5930" spans="13:34" x14ac:dyDescent="0.3">
      <c r="M5930" s="12"/>
      <c r="N5930"/>
      <c r="P5930" s="9"/>
      <c r="Q5930" s="9"/>
      <c r="U5930" s="8"/>
      <c r="V5930" s="10"/>
      <c r="W5930"/>
      <c r="X5930"/>
      <c r="Z5930" s="8"/>
      <c r="AA5930" s="8"/>
      <c r="AF5930" s="17"/>
      <c r="AG5930" s="17"/>
      <c r="AH5930" s="8"/>
    </row>
    <row r="5931" spans="13:34" x14ac:dyDescent="0.3">
      <c r="M5931" s="12"/>
      <c r="N5931"/>
      <c r="P5931" s="9"/>
      <c r="Q5931" s="9"/>
      <c r="U5931" s="8"/>
      <c r="V5931" s="10"/>
      <c r="W5931"/>
      <c r="X5931"/>
      <c r="Z5931" s="8"/>
      <c r="AA5931" s="8"/>
      <c r="AF5931" s="17"/>
      <c r="AG5931" s="17"/>
      <c r="AH5931" s="8"/>
    </row>
    <row r="5932" spans="13:34" x14ac:dyDescent="0.3">
      <c r="M5932" s="12"/>
      <c r="N5932"/>
      <c r="P5932" s="9"/>
      <c r="Q5932" s="9"/>
      <c r="U5932" s="8"/>
      <c r="V5932" s="10"/>
      <c r="W5932"/>
      <c r="X5932"/>
      <c r="Z5932" s="8"/>
      <c r="AA5932" s="8"/>
      <c r="AF5932" s="17"/>
      <c r="AG5932" s="17"/>
      <c r="AH5932" s="8"/>
    </row>
    <row r="5933" spans="13:34" x14ac:dyDescent="0.3">
      <c r="M5933" s="12"/>
      <c r="N5933"/>
      <c r="P5933" s="9"/>
      <c r="Q5933" s="9"/>
      <c r="U5933" s="8"/>
      <c r="V5933" s="10"/>
      <c r="W5933"/>
      <c r="X5933"/>
      <c r="Z5933" s="8"/>
      <c r="AA5933" s="8"/>
      <c r="AF5933" s="17"/>
      <c r="AG5933" s="17"/>
      <c r="AH5933" s="8"/>
    </row>
    <row r="5934" spans="13:34" x14ac:dyDescent="0.3">
      <c r="M5934" s="12"/>
      <c r="N5934"/>
      <c r="P5934" s="9"/>
      <c r="Q5934" s="9"/>
      <c r="U5934" s="8"/>
      <c r="V5934" s="10"/>
      <c r="W5934"/>
      <c r="X5934"/>
      <c r="Z5934" s="8"/>
      <c r="AA5934" s="8"/>
      <c r="AF5934" s="17"/>
      <c r="AG5934" s="17"/>
      <c r="AH5934" s="8"/>
    </row>
    <row r="5935" spans="13:34" x14ac:dyDescent="0.3">
      <c r="M5935" s="12"/>
      <c r="N5935"/>
      <c r="P5935" s="9"/>
      <c r="Q5935" s="9"/>
      <c r="U5935" s="8"/>
      <c r="V5935" s="10"/>
      <c r="W5935"/>
      <c r="X5935"/>
      <c r="Z5935" s="8"/>
      <c r="AA5935" s="8"/>
      <c r="AF5935" s="17"/>
      <c r="AG5935" s="17"/>
      <c r="AH5935" s="8"/>
    </row>
    <row r="5936" spans="13:34" x14ac:dyDescent="0.3">
      <c r="M5936" s="12"/>
      <c r="N5936"/>
      <c r="P5936" s="9"/>
      <c r="Q5936" s="9"/>
      <c r="U5936" s="8"/>
      <c r="V5936" s="10"/>
      <c r="W5936"/>
      <c r="X5936"/>
      <c r="Z5936" s="8"/>
      <c r="AA5936" s="8"/>
      <c r="AF5936" s="17"/>
      <c r="AG5936" s="17"/>
      <c r="AH5936" s="8"/>
    </row>
    <row r="5937" spans="13:34" x14ac:dyDescent="0.3">
      <c r="M5937" s="12"/>
      <c r="N5937"/>
      <c r="P5937" s="9"/>
      <c r="Q5937" s="9"/>
      <c r="U5937" s="8"/>
      <c r="V5937" s="10"/>
      <c r="W5937"/>
      <c r="X5937"/>
      <c r="Z5937" s="8"/>
      <c r="AA5937" s="8"/>
      <c r="AF5937" s="17"/>
      <c r="AG5937" s="17"/>
      <c r="AH5937" s="8"/>
    </row>
    <row r="5938" spans="13:34" x14ac:dyDescent="0.3">
      <c r="M5938" s="12"/>
      <c r="N5938"/>
      <c r="P5938" s="9"/>
      <c r="Q5938" s="9"/>
      <c r="U5938" s="8"/>
      <c r="V5938" s="10"/>
      <c r="W5938"/>
      <c r="X5938"/>
      <c r="Z5938" s="8"/>
      <c r="AA5938" s="8"/>
      <c r="AF5938" s="17"/>
      <c r="AG5938" s="17"/>
      <c r="AH5938" s="8"/>
    </row>
    <row r="5939" spans="13:34" x14ac:dyDescent="0.3">
      <c r="M5939" s="12"/>
      <c r="N5939"/>
      <c r="P5939" s="9"/>
      <c r="Q5939" s="9"/>
      <c r="U5939" s="8"/>
      <c r="V5939" s="10"/>
      <c r="W5939"/>
      <c r="X5939"/>
      <c r="Z5939" s="8"/>
      <c r="AA5939" s="8"/>
      <c r="AF5939" s="17"/>
      <c r="AG5939" s="17"/>
      <c r="AH5939" s="8"/>
    </row>
    <row r="5940" spans="13:34" x14ac:dyDescent="0.3">
      <c r="M5940" s="12"/>
      <c r="N5940"/>
      <c r="P5940" s="9"/>
      <c r="Q5940" s="9"/>
      <c r="U5940" s="8"/>
      <c r="V5940" s="10"/>
      <c r="W5940"/>
      <c r="X5940"/>
      <c r="Z5940" s="8"/>
      <c r="AA5940" s="8"/>
      <c r="AF5940" s="17"/>
      <c r="AG5940" s="17"/>
      <c r="AH5940" s="8"/>
    </row>
    <row r="5941" spans="13:34" x14ac:dyDescent="0.3">
      <c r="M5941" s="12"/>
      <c r="N5941"/>
      <c r="P5941" s="9"/>
      <c r="Q5941" s="9"/>
      <c r="U5941" s="8"/>
      <c r="V5941" s="10"/>
      <c r="W5941"/>
      <c r="X5941"/>
      <c r="Z5941" s="8"/>
      <c r="AA5941" s="8"/>
      <c r="AF5941" s="17"/>
      <c r="AG5941" s="17"/>
      <c r="AH5941" s="8"/>
    </row>
    <row r="5942" spans="13:34" x14ac:dyDescent="0.3">
      <c r="M5942" s="12"/>
      <c r="N5942"/>
      <c r="P5942" s="9"/>
      <c r="Q5942" s="9"/>
      <c r="U5942" s="8"/>
      <c r="V5942" s="10"/>
      <c r="W5942"/>
      <c r="X5942"/>
      <c r="Z5942" s="8"/>
      <c r="AA5942" s="8"/>
      <c r="AF5942" s="17"/>
      <c r="AG5942" s="17"/>
      <c r="AH5942" s="8"/>
    </row>
    <row r="5943" spans="13:34" x14ac:dyDescent="0.3">
      <c r="M5943" s="12"/>
      <c r="N5943"/>
      <c r="P5943" s="9"/>
      <c r="Q5943" s="9"/>
      <c r="U5943" s="8"/>
      <c r="V5943" s="10"/>
      <c r="W5943"/>
      <c r="X5943"/>
      <c r="Z5943" s="8"/>
      <c r="AA5943" s="8"/>
      <c r="AF5943" s="17"/>
      <c r="AG5943" s="17"/>
      <c r="AH5943" s="8"/>
    </row>
    <row r="5944" spans="13:34" x14ac:dyDescent="0.3">
      <c r="M5944" s="12"/>
      <c r="N5944"/>
      <c r="P5944" s="9"/>
      <c r="Q5944" s="9"/>
      <c r="U5944" s="8"/>
      <c r="V5944" s="10"/>
      <c r="W5944"/>
      <c r="X5944"/>
      <c r="Z5944" s="8"/>
      <c r="AA5944" s="8"/>
      <c r="AF5944" s="17"/>
      <c r="AG5944" s="17"/>
      <c r="AH5944" s="8"/>
    </row>
    <row r="5945" spans="13:34" x14ac:dyDescent="0.3">
      <c r="M5945" s="12"/>
      <c r="N5945"/>
      <c r="P5945" s="9"/>
      <c r="Q5945" s="9"/>
      <c r="U5945" s="8"/>
      <c r="V5945" s="10"/>
      <c r="W5945"/>
      <c r="X5945"/>
      <c r="Z5945" s="8"/>
      <c r="AA5945" s="8"/>
      <c r="AF5945" s="17"/>
      <c r="AG5945" s="17"/>
      <c r="AH5945" s="8"/>
    </row>
    <row r="5946" spans="13:34" x14ac:dyDescent="0.3">
      <c r="M5946" s="12"/>
      <c r="N5946"/>
      <c r="P5946" s="9"/>
      <c r="Q5946" s="9"/>
      <c r="U5946" s="8"/>
      <c r="V5946" s="10"/>
      <c r="W5946"/>
      <c r="X5946"/>
      <c r="Z5946" s="8"/>
      <c r="AA5946" s="8"/>
      <c r="AF5946" s="17"/>
      <c r="AG5946" s="17"/>
      <c r="AH5946" s="8"/>
    </row>
    <row r="5947" spans="13:34" x14ac:dyDescent="0.3">
      <c r="M5947" s="12"/>
      <c r="N5947"/>
      <c r="P5947" s="9"/>
      <c r="Q5947" s="9"/>
      <c r="U5947" s="8"/>
      <c r="V5947" s="10"/>
      <c r="W5947"/>
      <c r="X5947"/>
      <c r="Z5947" s="8"/>
      <c r="AA5947" s="8"/>
      <c r="AF5947" s="17"/>
      <c r="AG5947" s="17"/>
      <c r="AH5947" s="8"/>
    </row>
    <row r="5948" spans="13:34" x14ac:dyDescent="0.3">
      <c r="M5948" s="12"/>
      <c r="N5948"/>
      <c r="P5948" s="9"/>
      <c r="Q5948" s="9"/>
      <c r="U5948" s="8"/>
      <c r="V5948" s="10"/>
      <c r="W5948"/>
      <c r="X5948"/>
      <c r="Z5948" s="8"/>
      <c r="AA5948" s="8"/>
      <c r="AF5948" s="17"/>
      <c r="AG5948" s="17"/>
      <c r="AH5948" s="8"/>
    </row>
    <row r="5949" spans="13:34" x14ac:dyDescent="0.3">
      <c r="M5949" s="12"/>
      <c r="N5949"/>
      <c r="P5949" s="9"/>
      <c r="Q5949" s="9"/>
      <c r="U5949" s="8"/>
      <c r="V5949" s="10"/>
      <c r="W5949"/>
      <c r="X5949"/>
      <c r="Z5949" s="8"/>
      <c r="AA5949" s="8"/>
      <c r="AF5949" s="17"/>
      <c r="AG5949" s="17"/>
      <c r="AH5949" s="8"/>
    </row>
    <row r="5950" spans="13:34" x14ac:dyDescent="0.3">
      <c r="M5950" s="12"/>
      <c r="N5950"/>
      <c r="P5950" s="9"/>
      <c r="Q5950" s="9"/>
      <c r="U5950" s="8"/>
      <c r="V5950" s="10"/>
      <c r="W5950"/>
      <c r="X5950"/>
      <c r="Z5950" s="8"/>
      <c r="AA5950" s="8"/>
      <c r="AF5950" s="17"/>
      <c r="AG5950" s="17"/>
      <c r="AH5950" s="8"/>
    </row>
    <row r="5951" spans="13:34" x14ac:dyDescent="0.3">
      <c r="M5951" s="12"/>
      <c r="N5951"/>
      <c r="P5951" s="9"/>
      <c r="Q5951" s="9"/>
      <c r="U5951" s="8"/>
      <c r="V5951" s="10"/>
      <c r="W5951"/>
      <c r="X5951"/>
      <c r="Z5951" s="8"/>
      <c r="AA5951" s="8"/>
      <c r="AF5951" s="17"/>
      <c r="AG5951" s="17"/>
      <c r="AH5951" s="8"/>
    </row>
    <row r="5952" spans="13:34" x14ac:dyDescent="0.3">
      <c r="M5952" s="12"/>
      <c r="N5952"/>
      <c r="P5952" s="9"/>
      <c r="Q5952" s="9"/>
      <c r="U5952" s="8"/>
      <c r="V5952" s="10"/>
      <c r="W5952"/>
      <c r="X5952"/>
      <c r="Z5952" s="8"/>
      <c r="AA5952" s="8"/>
      <c r="AF5952" s="17"/>
      <c r="AG5952" s="17"/>
      <c r="AH5952" s="8"/>
    </row>
    <row r="5953" spans="13:34" x14ac:dyDescent="0.3">
      <c r="M5953" s="12"/>
      <c r="N5953"/>
      <c r="P5953" s="9"/>
      <c r="Q5953" s="9"/>
      <c r="U5953" s="8"/>
      <c r="V5953" s="10"/>
      <c r="W5953"/>
      <c r="X5953"/>
      <c r="Z5953" s="8"/>
      <c r="AA5953" s="8"/>
      <c r="AF5953" s="17"/>
      <c r="AG5953" s="17"/>
      <c r="AH5953" s="8"/>
    </row>
    <row r="5954" spans="13:34" x14ac:dyDescent="0.3">
      <c r="M5954" s="12"/>
      <c r="N5954"/>
      <c r="P5954" s="9"/>
      <c r="Q5954" s="9"/>
      <c r="U5954" s="8"/>
      <c r="V5954" s="10"/>
      <c r="W5954"/>
      <c r="X5954"/>
      <c r="Z5954" s="8"/>
      <c r="AA5954" s="8"/>
      <c r="AF5954" s="17"/>
      <c r="AG5954" s="17"/>
      <c r="AH5954" s="8"/>
    </row>
    <row r="5955" spans="13:34" x14ac:dyDescent="0.3">
      <c r="M5955" s="12"/>
      <c r="N5955"/>
      <c r="P5955" s="9"/>
      <c r="Q5955" s="9"/>
      <c r="U5955" s="8"/>
      <c r="V5955" s="10"/>
      <c r="W5955"/>
      <c r="X5955"/>
      <c r="Z5955" s="8"/>
      <c r="AA5955" s="8"/>
      <c r="AF5955" s="17"/>
      <c r="AG5955" s="17"/>
      <c r="AH5955" s="8"/>
    </row>
    <row r="5956" spans="13:34" x14ac:dyDescent="0.3">
      <c r="M5956" s="12"/>
      <c r="N5956"/>
      <c r="P5956" s="9"/>
      <c r="Q5956" s="9"/>
      <c r="U5956" s="8"/>
      <c r="V5956" s="10"/>
      <c r="W5956"/>
      <c r="X5956"/>
      <c r="Z5956" s="8"/>
      <c r="AA5956" s="8"/>
      <c r="AF5956" s="17"/>
      <c r="AG5956" s="17"/>
      <c r="AH5956" s="8"/>
    </row>
    <row r="5957" spans="13:34" x14ac:dyDescent="0.3">
      <c r="M5957" s="12"/>
      <c r="N5957"/>
      <c r="P5957" s="9"/>
      <c r="Q5957" s="9"/>
      <c r="U5957" s="8"/>
      <c r="V5957" s="10"/>
      <c r="W5957"/>
      <c r="X5957"/>
      <c r="Z5957" s="8"/>
      <c r="AA5957" s="8"/>
      <c r="AF5957" s="17"/>
      <c r="AG5957" s="17"/>
      <c r="AH5957" s="8"/>
    </row>
    <row r="5958" spans="13:34" x14ac:dyDescent="0.3">
      <c r="M5958" s="12"/>
      <c r="N5958"/>
      <c r="P5958" s="9"/>
      <c r="Q5958" s="9"/>
      <c r="U5958" s="8"/>
      <c r="V5958" s="10"/>
      <c r="W5958"/>
      <c r="X5958"/>
      <c r="Z5958" s="8"/>
      <c r="AA5958" s="8"/>
      <c r="AF5958" s="17"/>
      <c r="AG5958" s="17"/>
      <c r="AH5958" s="8"/>
    </row>
    <row r="5959" spans="13:34" x14ac:dyDescent="0.3">
      <c r="M5959" s="12"/>
      <c r="N5959"/>
      <c r="P5959" s="9"/>
      <c r="Q5959" s="9"/>
      <c r="U5959" s="8"/>
      <c r="V5959" s="10"/>
      <c r="W5959"/>
      <c r="X5959"/>
      <c r="Z5959" s="8"/>
      <c r="AA5959" s="8"/>
      <c r="AF5959" s="17"/>
      <c r="AG5959" s="17"/>
      <c r="AH5959" s="8"/>
    </row>
    <row r="5960" spans="13:34" x14ac:dyDescent="0.3">
      <c r="M5960" s="12"/>
      <c r="N5960"/>
      <c r="P5960" s="9"/>
      <c r="Q5960" s="9"/>
      <c r="U5960" s="8"/>
      <c r="V5960" s="10"/>
      <c r="W5960"/>
      <c r="X5960"/>
      <c r="Z5960" s="8"/>
      <c r="AA5960" s="8"/>
      <c r="AF5960" s="17"/>
      <c r="AG5960" s="17"/>
      <c r="AH5960" s="8"/>
    </row>
    <row r="5961" spans="13:34" x14ac:dyDescent="0.3">
      <c r="M5961" s="12"/>
      <c r="N5961"/>
      <c r="P5961" s="9"/>
      <c r="Q5961" s="9"/>
      <c r="U5961" s="8"/>
      <c r="V5961" s="10"/>
      <c r="W5961"/>
      <c r="X5961"/>
      <c r="Z5961" s="8"/>
      <c r="AA5961" s="8"/>
      <c r="AF5961" s="17"/>
      <c r="AG5961" s="17"/>
      <c r="AH5961" s="8"/>
    </row>
    <row r="5962" spans="13:34" x14ac:dyDescent="0.3">
      <c r="M5962" s="12"/>
      <c r="N5962"/>
      <c r="P5962" s="9"/>
      <c r="Q5962" s="9"/>
      <c r="U5962" s="8"/>
      <c r="V5962" s="10"/>
      <c r="W5962"/>
      <c r="X5962"/>
      <c r="Z5962" s="8"/>
      <c r="AA5962" s="8"/>
      <c r="AF5962" s="17"/>
      <c r="AG5962" s="17"/>
      <c r="AH5962" s="8"/>
    </row>
    <row r="5963" spans="13:34" x14ac:dyDescent="0.3">
      <c r="M5963" s="12"/>
      <c r="N5963"/>
      <c r="P5963" s="9"/>
      <c r="Q5963" s="9"/>
      <c r="U5963" s="8"/>
      <c r="V5963" s="10"/>
      <c r="W5963"/>
      <c r="X5963"/>
      <c r="Z5963" s="8"/>
      <c r="AA5963" s="8"/>
      <c r="AF5963" s="17"/>
      <c r="AG5963" s="17"/>
      <c r="AH5963" s="8"/>
    </row>
    <row r="5964" spans="13:34" x14ac:dyDescent="0.3">
      <c r="M5964" s="12"/>
      <c r="N5964"/>
      <c r="P5964" s="9"/>
      <c r="Q5964" s="9"/>
      <c r="U5964" s="8"/>
      <c r="V5964" s="10"/>
      <c r="W5964"/>
      <c r="X5964"/>
      <c r="Z5964" s="8"/>
      <c r="AA5964" s="8"/>
      <c r="AF5964" s="17"/>
      <c r="AG5964" s="17"/>
      <c r="AH5964" s="8"/>
    </row>
    <row r="5965" spans="13:34" x14ac:dyDescent="0.3">
      <c r="M5965" s="12"/>
      <c r="N5965"/>
      <c r="P5965" s="9"/>
      <c r="Q5965" s="9"/>
      <c r="U5965" s="8"/>
      <c r="V5965" s="10"/>
      <c r="W5965"/>
      <c r="X5965"/>
      <c r="Z5965" s="8"/>
      <c r="AA5965" s="8"/>
      <c r="AF5965" s="17"/>
      <c r="AG5965" s="17"/>
      <c r="AH5965" s="8"/>
    </row>
    <row r="5966" spans="13:34" x14ac:dyDescent="0.3">
      <c r="M5966" s="12"/>
      <c r="N5966"/>
      <c r="P5966" s="9"/>
      <c r="Q5966" s="9"/>
      <c r="U5966" s="8"/>
      <c r="V5966" s="10"/>
      <c r="W5966"/>
      <c r="X5966"/>
      <c r="Z5966" s="8"/>
      <c r="AA5966" s="8"/>
      <c r="AF5966" s="17"/>
      <c r="AG5966" s="17"/>
      <c r="AH5966" s="8"/>
    </row>
    <row r="5967" spans="13:34" x14ac:dyDescent="0.3">
      <c r="M5967" s="12"/>
      <c r="N5967"/>
      <c r="P5967" s="9"/>
      <c r="Q5967" s="9"/>
      <c r="U5967" s="8"/>
      <c r="V5967" s="10"/>
      <c r="W5967"/>
      <c r="X5967"/>
      <c r="Z5967" s="8"/>
      <c r="AA5967" s="8"/>
      <c r="AF5967" s="17"/>
      <c r="AG5967" s="17"/>
      <c r="AH5967" s="8"/>
    </row>
    <row r="5968" spans="13:34" x14ac:dyDescent="0.3">
      <c r="M5968" s="12"/>
      <c r="N5968"/>
      <c r="P5968" s="9"/>
      <c r="Q5968" s="9"/>
      <c r="U5968" s="8"/>
      <c r="V5968" s="10"/>
      <c r="W5968"/>
      <c r="X5968"/>
      <c r="Z5968" s="8"/>
      <c r="AA5968" s="8"/>
      <c r="AF5968" s="17"/>
      <c r="AG5968" s="17"/>
      <c r="AH5968" s="8"/>
    </row>
    <row r="5969" spans="13:34" x14ac:dyDescent="0.3">
      <c r="M5969" s="12"/>
      <c r="N5969"/>
      <c r="P5969" s="9"/>
      <c r="Q5969" s="9"/>
      <c r="U5969" s="8"/>
      <c r="V5969" s="10"/>
      <c r="W5969"/>
      <c r="X5969"/>
      <c r="Z5969" s="8"/>
      <c r="AA5969" s="8"/>
      <c r="AF5969" s="17"/>
      <c r="AG5969" s="17"/>
      <c r="AH5969" s="8"/>
    </row>
    <row r="5970" spans="13:34" x14ac:dyDescent="0.3">
      <c r="M5970" s="12"/>
      <c r="N5970"/>
      <c r="P5970" s="9"/>
      <c r="Q5970" s="9"/>
      <c r="U5970" s="8"/>
      <c r="V5970" s="10"/>
      <c r="W5970"/>
      <c r="X5970"/>
      <c r="Z5970" s="8"/>
      <c r="AA5970" s="8"/>
      <c r="AF5970" s="17"/>
      <c r="AG5970" s="17"/>
      <c r="AH5970" s="8"/>
    </row>
    <row r="5971" spans="13:34" x14ac:dyDescent="0.3">
      <c r="M5971" s="12"/>
      <c r="N5971"/>
      <c r="P5971" s="9"/>
      <c r="Q5971" s="9"/>
      <c r="U5971" s="8"/>
      <c r="V5971" s="10"/>
      <c r="W5971"/>
      <c r="X5971"/>
      <c r="Z5971" s="8"/>
      <c r="AA5971" s="8"/>
      <c r="AF5971" s="17"/>
      <c r="AG5971" s="17"/>
      <c r="AH5971" s="8"/>
    </row>
    <row r="5972" spans="13:34" x14ac:dyDescent="0.3">
      <c r="M5972" s="12"/>
      <c r="N5972"/>
      <c r="P5972" s="9"/>
      <c r="Q5972" s="9"/>
      <c r="U5972" s="8"/>
      <c r="V5972" s="10"/>
      <c r="W5972"/>
      <c r="X5972"/>
      <c r="Z5972" s="8"/>
      <c r="AA5972" s="8"/>
      <c r="AF5972" s="17"/>
      <c r="AG5972" s="17"/>
      <c r="AH5972" s="8"/>
    </row>
    <row r="5973" spans="13:34" x14ac:dyDescent="0.3">
      <c r="M5973" s="12"/>
      <c r="N5973"/>
      <c r="P5973" s="9"/>
      <c r="Q5973" s="9"/>
      <c r="U5973" s="8"/>
      <c r="V5973" s="10"/>
      <c r="W5973"/>
      <c r="X5973"/>
      <c r="Z5973" s="8"/>
      <c r="AA5973" s="8"/>
      <c r="AF5973" s="17"/>
      <c r="AG5973" s="17"/>
      <c r="AH5973" s="8"/>
    </row>
    <row r="5974" spans="13:34" x14ac:dyDescent="0.3">
      <c r="M5974" s="12"/>
      <c r="N5974"/>
      <c r="P5974" s="9"/>
      <c r="Q5974" s="9"/>
      <c r="U5974" s="8"/>
      <c r="V5974" s="10"/>
      <c r="W5974"/>
      <c r="X5974"/>
      <c r="Z5974" s="8"/>
      <c r="AA5974" s="8"/>
      <c r="AF5974" s="17"/>
      <c r="AG5974" s="17"/>
      <c r="AH5974" s="8"/>
    </row>
    <row r="5975" spans="13:34" x14ac:dyDescent="0.3">
      <c r="M5975" s="12"/>
      <c r="N5975"/>
      <c r="P5975" s="9"/>
      <c r="Q5975" s="9"/>
      <c r="U5975" s="8"/>
      <c r="V5975" s="10"/>
      <c r="W5975"/>
      <c r="X5975"/>
      <c r="Z5975" s="8"/>
      <c r="AA5975" s="8"/>
      <c r="AF5975" s="17"/>
      <c r="AG5975" s="17"/>
      <c r="AH5975" s="8"/>
    </row>
    <row r="5976" spans="13:34" x14ac:dyDescent="0.3">
      <c r="M5976" s="12"/>
      <c r="N5976"/>
      <c r="P5976" s="9"/>
      <c r="Q5976" s="9"/>
      <c r="U5976" s="8"/>
      <c r="V5976" s="10"/>
      <c r="W5976"/>
      <c r="X5976"/>
      <c r="Z5976" s="8"/>
      <c r="AA5976" s="8"/>
      <c r="AF5976" s="17"/>
      <c r="AG5976" s="17"/>
      <c r="AH5976" s="8"/>
    </row>
    <row r="5977" spans="13:34" x14ac:dyDescent="0.3">
      <c r="M5977" s="12"/>
      <c r="N5977"/>
      <c r="P5977" s="9"/>
      <c r="Q5977" s="9"/>
      <c r="U5977" s="8"/>
      <c r="V5977" s="10"/>
      <c r="W5977"/>
      <c r="X5977"/>
      <c r="Z5977" s="8"/>
      <c r="AA5977" s="8"/>
      <c r="AF5977" s="17"/>
      <c r="AG5977" s="17"/>
      <c r="AH5977" s="8"/>
    </row>
    <row r="5978" spans="13:34" x14ac:dyDescent="0.3">
      <c r="M5978" s="12"/>
      <c r="N5978"/>
      <c r="P5978" s="9"/>
      <c r="Q5978" s="9"/>
      <c r="U5978" s="8"/>
      <c r="V5978" s="10"/>
      <c r="W5978"/>
      <c r="X5978"/>
      <c r="Z5978" s="8"/>
      <c r="AA5978" s="8"/>
      <c r="AF5978" s="17"/>
      <c r="AG5978" s="17"/>
      <c r="AH5978" s="8"/>
    </row>
    <row r="5979" spans="13:34" x14ac:dyDescent="0.3">
      <c r="M5979" s="12"/>
      <c r="N5979"/>
      <c r="P5979" s="9"/>
      <c r="Q5979" s="9"/>
      <c r="U5979" s="8"/>
      <c r="V5979" s="10"/>
      <c r="W5979"/>
      <c r="X5979"/>
      <c r="Z5979" s="8"/>
      <c r="AA5979" s="8"/>
      <c r="AF5979" s="17"/>
      <c r="AG5979" s="17"/>
      <c r="AH5979" s="8"/>
    </row>
    <row r="5980" spans="13:34" x14ac:dyDescent="0.3">
      <c r="M5980" s="12"/>
      <c r="N5980"/>
      <c r="P5980" s="9"/>
      <c r="Q5980" s="9"/>
      <c r="U5980" s="8"/>
      <c r="V5980" s="10"/>
      <c r="W5980"/>
      <c r="X5980"/>
      <c r="Z5980" s="8"/>
      <c r="AA5980" s="8"/>
      <c r="AF5980" s="17"/>
      <c r="AG5980" s="17"/>
      <c r="AH5980" s="8"/>
    </row>
    <row r="5981" spans="13:34" x14ac:dyDescent="0.3">
      <c r="M5981" s="12"/>
      <c r="N5981"/>
      <c r="P5981" s="9"/>
      <c r="Q5981" s="9"/>
      <c r="U5981" s="8"/>
      <c r="V5981" s="10"/>
      <c r="W5981"/>
      <c r="X5981"/>
      <c r="Z5981" s="8"/>
      <c r="AA5981" s="8"/>
      <c r="AF5981" s="17"/>
      <c r="AG5981" s="17"/>
      <c r="AH5981" s="8"/>
    </row>
    <row r="5982" spans="13:34" x14ac:dyDescent="0.3">
      <c r="M5982" s="12"/>
      <c r="N5982"/>
      <c r="P5982" s="9"/>
      <c r="Q5982" s="9"/>
      <c r="U5982" s="8"/>
      <c r="V5982" s="10"/>
      <c r="W5982"/>
      <c r="X5982"/>
      <c r="Z5982" s="8"/>
      <c r="AA5982" s="8"/>
      <c r="AF5982" s="17"/>
      <c r="AG5982" s="17"/>
      <c r="AH5982" s="8"/>
    </row>
    <row r="5983" spans="13:34" x14ac:dyDescent="0.3">
      <c r="M5983" s="12"/>
      <c r="N5983"/>
      <c r="P5983" s="9"/>
      <c r="Q5983" s="9"/>
      <c r="U5983" s="8"/>
      <c r="V5983" s="10"/>
      <c r="W5983"/>
      <c r="X5983"/>
      <c r="Z5983" s="8"/>
      <c r="AA5983" s="8"/>
      <c r="AF5983" s="17"/>
      <c r="AG5983" s="17"/>
      <c r="AH5983" s="8"/>
    </row>
    <row r="5984" spans="13:34" x14ac:dyDescent="0.3">
      <c r="M5984" s="12"/>
      <c r="N5984"/>
      <c r="P5984" s="9"/>
      <c r="Q5984" s="9"/>
      <c r="U5984" s="8"/>
      <c r="V5984" s="10"/>
      <c r="W5984"/>
      <c r="X5984"/>
      <c r="Z5984" s="8"/>
      <c r="AA5984" s="8"/>
      <c r="AF5984" s="17"/>
      <c r="AG5984" s="17"/>
      <c r="AH5984" s="8"/>
    </row>
    <row r="5985" spans="13:34" x14ac:dyDescent="0.3">
      <c r="M5985" s="12"/>
      <c r="N5985"/>
      <c r="P5985" s="9"/>
      <c r="Q5985" s="9"/>
      <c r="U5985" s="8"/>
      <c r="V5985" s="10"/>
      <c r="W5985"/>
      <c r="X5985"/>
      <c r="Z5985" s="8"/>
      <c r="AA5985" s="8"/>
      <c r="AF5985" s="17"/>
      <c r="AG5985" s="17"/>
      <c r="AH5985" s="8"/>
    </row>
    <row r="5986" spans="13:34" x14ac:dyDescent="0.3">
      <c r="M5986" s="12"/>
      <c r="N5986"/>
      <c r="P5986" s="9"/>
      <c r="Q5986" s="9"/>
      <c r="U5986" s="8"/>
      <c r="V5986" s="10"/>
      <c r="W5986"/>
      <c r="X5986"/>
      <c r="Z5986" s="8"/>
      <c r="AA5986" s="8"/>
      <c r="AF5986" s="17"/>
      <c r="AG5986" s="17"/>
      <c r="AH5986" s="8"/>
    </row>
    <row r="5987" spans="13:34" x14ac:dyDescent="0.3">
      <c r="M5987" s="12"/>
      <c r="N5987"/>
      <c r="P5987" s="9"/>
      <c r="Q5987" s="9"/>
      <c r="U5987" s="8"/>
      <c r="V5987" s="10"/>
      <c r="W5987"/>
      <c r="X5987"/>
      <c r="Z5987" s="8"/>
      <c r="AA5987" s="8"/>
      <c r="AF5987" s="17"/>
      <c r="AG5987" s="17"/>
      <c r="AH5987" s="8"/>
    </row>
    <row r="5988" spans="13:34" x14ac:dyDescent="0.3">
      <c r="M5988" s="12"/>
      <c r="N5988"/>
      <c r="P5988" s="9"/>
      <c r="Q5988" s="9"/>
      <c r="U5988" s="8"/>
      <c r="V5988" s="10"/>
      <c r="W5988"/>
      <c r="X5988"/>
      <c r="Z5988" s="8"/>
      <c r="AA5988" s="8"/>
      <c r="AF5988" s="17"/>
      <c r="AG5988" s="17"/>
      <c r="AH5988" s="8"/>
    </row>
    <row r="5989" spans="13:34" x14ac:dyDescent="0.3">
      <c r="M5989" s="12"/>
      <c r="N5989"/>
      <c r="P5989" s="9"/>
      <c r="Q5989" s="9"/>
      <c r="U5989" s="8"/>
      <c r="V5989" s="10"/>
      <c r="W5989"/>
      <c r="X5989"/>
      <c r="Z5989" s="8"/>
      <c r="AA5989" s="8"/>
      <c r="AF5989" s="17"/>
      <c r="AG5989" s="17"/>
      <c r="AH5989" s="8"/>
    </row>
    <row r="5990" spans="13:34" x14ac:dyDescent="0.3">
      <c r="M5990" s="12"/>
      <c r="N5990"/>
      <c r="P5990" s="9"/>
      <c r="Q5990" s="9"/>
      <c r="U5990" s="8"/>
      <c r="V5990" s="10"/>
      <c r="W5990"/>
      <c r="X5990"/>
      <c r="Z5990" s="8"/>
      <c r="AA5990" s="8"/>
      <c r="AF5990" s="17"/>
      <c r="AG5990" s="17"/>
      <c r="AH5990" s="8"/>
    </row>
    <row r="5991" spans="13:34" x14ac:dyDescent="0.3">
      <c r="M5991" s="12"/>
      <c r="N5991"/>
      <c r="P5991" s="9"/>
      <c r="Q5991" s="9"/>
      <c r="U5991" s="8"/>
      <c r="V5991" s="10"/>
      <c r="W5991"/>
      <c r="X5991"/>
      <c r="Z5991" s="8"/>
      <c r="AA5991" s="8"/>
      <c r="AF5991" s="17"/>
      <c r="AG5991" s="17"/>
      <c r="AH5991" s="8"/>
    </row>
    <row r="5992" spans="13:34" x14ac:dyDescent="0.3">
      <c r="M5992" s="12"/>
      <c r="N5992"/>
      <c r="P5992" s="9"/>
      <c r="Q5992" s="9"/>
      <c r="U5992" s="8"/>
      <c r="V5992" s="10"/>
      <c r="W5992"/>
      <c r="X5992"/>
      <c r="Z5992" s="8"/>
      <c r="AA5992" s="8"/>
      <c r="AF5992" s="17"/>
      <c r="AG5992" s="17"/>
      <c r="AH5992" s="8"/>
    </row>
    <row r="5993" spans="13:34" x14ac:dyDescent="0.3">
      <c r="M5993" s="12"/>
      <c r="N5993"/>
      <c r="P5993" s="9"/>
      <c r="Q5993" s="9"/>
      <c r="U5993" s="8"/>
      <c r="V5993" s="10"/>
      <c r="W5993"/>
      <c r="X5993"/>
      <c r="Z5993" s="8"/>
      <c r="AA5993" s="8"/>
      <c r="AF5993" s="17"/>
      <c r="AG5993" s="17"/>
      <c r="AH5993" s="8"/>
    </row>
    <row r="5994" spans="13:34" x14ac:dyDescent="0.3">
      <c r="M5994" s="12"/>
      <c r="N5994"/>
      <c r="P5994" s="9"/>
      <c r="Q5994" s="9"/>
      <c r="U5994" s="8"/>
      <c r="V5994" s="10"/>
      <c r="W5994"/>
      <c r="X5994"/>
      <c r="Z5994" s="8"/>
      <c r="AA5994" s="8"/>
      <c r="AF5994" s="17"/>
      <c r="AG5994" s="17"/>
      <c r="AH5994" s="8"/>
    </row>
    <row r="5995" spans="13:34" x14ac:dyDescent="0.3">
      <c r="M5995" s="12"/>
      <c r="N5995"/>
      <c r="P5995" s="9"/>
      <c r="Q5995" s="9"/>
      <c r="U5995" s="8"/>
      <c r="V5995" s="10"/>
      <c r="W5995"/>
      <c r="X5995"/>
      <c r="Z5995" s="8"/>
      <c r="AA5995" s="8"/>
      <c r="AF5995" s="17"/>
      <c r="AG5995" s="17"/>
      <c r="AH5995" s="8"/>
    </row>
    <row r="5996" spans="13:34" x14ac:dyDescent="0.3">
      <c r="M5996" s="12"/>
      <c r="N5996"/>
      <c r="P5996" s="9"/>
      <c r="Q5996" s="9"/>
      <c r="U5996" s="8"/>
      <c r="V5996" s="10"/>
      <c r="W5996"/>
      <c r="X5996"/>
      <c r="Z5996" s="8"/>
      <c r="AA5996" s="8"/>
      <c r="AF5996" s="17"/>
      <c r="AG5996" s="17"/>
      <c r="AH5996" s="8"/>
    </row>
    <row r="5997" spans="13:34" x14ac:dyDescent="0.3">
      <c r="M5997" s="12"/>
      <c r="N5997"/>
      <c r="P5997" s="9"/>
      <c r="Q5997" s="9"/>
      <c r="U5997" s="8"/>
      <c r="V5997" s="10"/>
      <c r="W5997"/>
      <c r="X5997"/>
      <c r="Z5997" s="8"/>
      <c r="AA5997" s="8"/>
      <c r="AF5997" s="17"/>
      <c r="AG5997" s="17"/>
      <c r="AH5997" s="8"/>
    </row>
    <row r="5998" spans="13:34" x14ac:dyDescent="0.3">
      <c r="M5998" s="12"/>
      <c r="N5998"/>
      <c r="P5998" s="9"/>
      <c r="Q5998" s="9"/>
      <c r="U5998" s="8"/>
      <c r="V5998" s="10"/>
      <c r="W5998"/>
      <c r="X5998"/>
      <c r="Z5998" s="8"/>
      <c r="AA5998" s="8"/>
      <c r="AF5998" s="17"/>
      <c r="AG5998" s="17"/>
      <c r="AH5998" s="8"/>
    </row>
    <row r="5999" spans="13:34" x14ac:dyDescent="0.3">
      <c r="M5999" s="12"/>
      <c r="N5999"/>
      <c r="P5999" s="9"/>
      <c r="Q5999" s="9"/>
      <c r="U5999" s="8"/>
      <c r="V5999" s="10"/>
      <c r="W5999"/>
      <c r="X5999"/>
      <c r="Z5999" s="8"/>
      <c r="AA5999" s="8"/>
      <c r="AF5999" s="17"/>
      <c r="AG5999" s="17"/>
      <c r="AH5999" s="8"/>
    </row>
    <row r="6000" spans="13:34" x14ac:dyDescent="0.3">
      <c r="M6000" s="12"/>
      <c r="N6000"/>
      <c r="P6000" s="9"/>
      <c r="Q6000" s="9"/>
      <c r="U6000" s="8"/>
      <c r="V6000" s="10"/>
      <c r="W6000"/>
      <c r="X6000"/>
      <c r="Z6000" s="8"/>
      <c r="AA6000" s="8"/>
      <c r="AF6000" s="17"/>
      <c r="AG6000" s="17"/>
      <c r="AH6000" s="8"/>
    </row>
    <row r="6001" spans="13:34" x14ac:dyDescent="0.3">
      <c r="M6001" s="12"/>
      <c r="N6001"/>
      <c r="P6001" s="9"/>
      <c r="Q6001" s="9"/>
      <c r="U6001" s="8"/>
      <c r="V6001" s="10"/>
      <c r="W6001"/>
      <c r="X6001"/>
      <c r="Z6001" s="8"/>
      <c r="AA6001" s="8"/>
      <c r="AF6001" s="17"/>
      <c r="AG6001" s="17"/>
      <c r="AH6001" s="8"/>
    </row>
    <row r="6002" spans="13:34" x14ac:dyDescent="0.3">
      <c r="M6002" s="12"/>
      <c r="N6002"/>
      <c r="P6002" s="9"/>
      <c r="Q6002" s="9"/>
      <c r="U6002" s="8"/>
      <c r="V6002" s="10"/>
      <c r="W6002"/>
      <c r="X6002"/>
      <c r="Z6002" s="8"/>
      <c r="AA6002" s="8"/>
      <c r="AF6002" s="17"/>
      <c r="AG6002" s="17"/>
      <c r="AH6002" s="8"/>
    </row>
    <row r="6003" spans="13:34" x14ac:dyDescent="0.3">
      <c r="M6003" s="12"/>
      <c r="N6003"/>
      <c r="P6003" s="9"/>
      <c r="Q6003" s="9"/>
      <c r="U6003" s="8"/>
      <c r="V6003" s="10"/>
      <c r="W6003"/>
      <c r="X6003"/>
      <c r="Z6003" s="8"/>
      <c r="AA6003" s="8"/>
      <c r="AF6003" s="17"/>
      <c r="AG6003" s="17"/>
      <c r="AH6003" s="8"/>
    </row>
    <row r="6004" spans="13:34" x14ac:dyDescent="0.3">
      <c r="M6004" s="12"/>
      <c r="N6004"/>
      <c r="P6004" s="9"/>
      <c r="Q6004" s="9"/>
      <c r="U6004" s="8"/>
      <c r="V6004" s="10"/>
      <c r="W6004"/>
      <c r="X6004"/>
      <c r="Z6004" s="8"/>
      <c r="AA6004" s="8"/>
      <c r="AF6004" s="17"/>
      <c r="AG6004" s="17"/>
      <c r="AH6004" s="8"/>
    </row>
    <row r="6005" spans="13:34" x14ac:dyDescent="0.3">
      <c r="M6005" s="12"/>
      <c r="N6005"/>
      <c r="P6005" s="9"/>
      <c r="Q6005" s="9"/>
      <c r="U6005" s="8"/>
      <c r="V6005" s="10"/>
      <c r="W6005"/>
      <c r="X6005"/>
      <c r="Z6005" s="8"/>
      <c r="AA6005" s="8"/>
      <c r="AF6005" s="17"/>
      <c r="AG6005" s="17"/>
      <c r="AH6005" s="8"/>
    </row>
    <row r="6006" spans="13:34" x14ac:dyDescent="0.3">
      <c r="M6006" s="12"/>
      <c r="N6006"/>
      <c r="P6006" s="9"/>
      <c r="Q6006" s="9"/>
      <c r="U6006" s="8"/>
      <c r="V6006" s="10"/>
      <c r="W6006"/>
      <c r="X6006"/>
      <c r="Z6006" s="8"/>
      <c r="AA6006" s="8"/>
      <c r="AF6006" s="17"/>
      <c r="AG6006" s="17"/>
      <c r="AH6006" s="8"/>
    </row>
    <row r="6007" spans="13:34" x14ac:dyDescent="0.3">
      <c r="M6007" s="12"/>
      <c r="N6007"/>
      <c r="P6007" s="9"/>
      <c r="Q6007" s="9"/>
      <c r="U6007" s="8"/>
      <c r="V6007" s="10"/>
      <c r="W6007"/>
      <c r="X6007"/>
      <c r="Z6007" s="8"/>
      <c r="AA6007" s="8"/>
      <c r="AF6007" s="17"/>
      <c r="AG6007" s="17"/>
      <c r="AH6007" s="8"/>
    </row>
    <row r="6008" spans="13:34" x14ac:dyDescent="0.3">
      <c r="M6008" s="12"/>
      <c r="N6008"/>
      <c r="P6008" s="9"/>
      <c r="Q6008" s="9"/>
      <c r="U6008" s="8"/>
      <c r="V6008" s="10"/>
      <c r="W6008"/>
      <c r="X6008"/>
      <c r="Z6008" s="8"/>
      <c r="AA6008" s="8"/>
      <c r="AF6008" s="17"/>
      <c r="AG6008" s="17"/>
      <c r="AH6008" s="8"/>
    </row>
    <row r="6009" spans="13:34" x14ac:dyDescent="0.3">
      <c r="M6009" s="12"/>
      <c r="N6009"/>
      <c r="P6009" s="9"/>
      <c r="Q6009" s="9"/>
      <c r="U6009" s="8"/>
      <c r="V6009" s="10"/>
      <c r="W6009"/>
      <c r="X6009"/>
      <c r="Z6009" s="8"/>
      <c r="AA6009" s="8"/>
      <c r="AF6009" s="17"/>
      <c r="AG6009" s="17"/>
      <c r="AH6009" s="8"/>
    </row>
    <row r="6010" spans="13:34" x14ac:dyDescent="0.3">
      <c r="M6010" s="12"/>
      <c r="N6010"/>
      <c r="P6010" s="9"/>
      <c r="Q6010" s="9"/>
      <c r="U6010" s="8"/>
      <c r="V6010" s="10"/>
      <c r="W6010"/>
      <c r="X6010"/>
      <c r="Z6010" s="8"/>
      <c r="AA6010" s="8"/>
      <c r="AF6010" s="17"/>
      <c r="AG6010" s="17"/>
      <c r="AH6010" s="8"/>
    </row>
    <row r="6011" spans="13:34" x14ac:dyDescent="0.3">
      <c r="M6011" s="12"/>
      <c r="N6011"/>
      <c r="P6011" s="9"/>
      <c r="Q6011" s="9"/>
      <c r="U6011" s="8"/>
      <c r="V6011" s="10"/>
      <c r="W6011"/>
      <c r="X6011"/>
      <c r="Z6011" s="8"/>
      <c r="AA6011" s="8"/>
      <c r="AF6011" s="17"/>
      <c r="AG6011" s="17"/>
      <c r="AH6011" s="8"/>
    </row>
    <row r="6012" spans="13:34" x14ac:dyDescent="0.3">
      <c r="M6012" s="12"/>
      <c r="N6012"/>
      <c r="P6012" s="9"/>
      <c r="Q6012" s="9"/>
      <c r="U6012" s="8"/>
      <c r="V6012" s="10"/>
      <c r="W6012"/>
      <c r="X6012"/>
      <c r="Z6012" s="8"/>
      <c r="AA6012" s="8"/>
      <c r="AF6012" s="17"/>
      <c r="AG6012" s="17"/>
      <c r="AH6012" s="8"/>
    </row>
    <row r="6013" spans="13:34" x14ac:dyDescent="0.3">
      <c r="M6013" s="12"/>
      <c r="N6013"/>
      <c r="P6013" s="9"/>
      <c r="Q6013" s="9"/>
      <c r="U6013" s="8"/>
      <c r="V6013" s="10"/>
      <c r="W6013"/>
      <c r="X6013"/>
      <c r="Z6013" s="8"/>
      <c r="AA6013" s="8"/>
      <c r="AF6013" s="17"/>
      <c r="AG6013" s="17"/>
      <c r="AH6013" s="8"/>
    </row>
    <row r="6014" spans="13:34" x14ac:dyDescent="0.3">
      <c r="M6014" s="12"/>
      <c r="N6014"/>
      <c r="P6014" s="9"/>
      <c r="Q6014" s="9"/>
      <c r="U6014" s="8"/>
      <c r="V6014" s="10"/>
      <c r="W6014"/>
      <c r="X6014"/>
      <c r="Z6014" s="8"/>
      <c r="AA6014" s="8"/>
      <c r="AF6014" s="17"/>
      <c r="AG6014" s="17"/>
      <c r="AH6014" s="8"/>
    </row>
    <row r="6015" spans="13:34" x14ac:dyDescent="0.3">
      <c r="M6015" s="12"/>
      <c r="N6015"/>
      <c r="P6015" s="9"/>
      <c r="Q6015" s="9"/>
      <c r="U6015" s="8"/>
      <c r="V6015" s="10"/>
      <c r="W6015"/>
      <c r="X6015"/>
      <c r="Z6015" s="8"/>
      <c r="AA6015" s="8"/>
      <c r="AF6015" s="17"/>
      <c r="AG6015" s="17"/>
      <c r="AH6015" s="8"/>
    </row>
    <row r="6016" spans="13:34" x14ac:dyDescent="0.3">
      <c r="M6016" s="12"/>
      <c r="N6016"/>
      <c r="P6016" s="9"/>
      <c r="Q6016" s="9"/>
      <c r="U6016" s="8"/>
      <c r="V6016" s="10"/>
      <c r="W6016"/>
      <c r="X6016"/>
      <c r="Z6016" s="8"/>
      <c r="AA6016" s="8"/>
      <c r="AF6016" s="17"/>
      <c r="AG6016" s="17"/>
      <c r="AH6016" s="8"/>
    </row>
    <row r="6017" spans="13:34" x14ac:dyDescent="0.3">
      <c r="M6017" s="12"/>
      <c r="N6017"/>
      <c r="P6017" s="9"/>
      <c r="Q6017" s="9"/>
      <c r="U6017" s="8"/>
      <c r="V6017" s="10"/>
      <c r="W6017"/>
      <c r="X6017"/>
      <c r="Z6017" s="8"/>
      <c r="AA6017" s="8"/>
      <c r="AF6017" s="17"/>
      <c r="AG6017" s="17"/>
      <c r="AH6017" s="8"/>
    </row>
    <row r="6018" spans="13:34" x14ac:dyDescent="0.3">
      <c r="M6018" s="12"/>
      <c r="N6018"/>
      <c r="P6018" s="9"/>
      <c r="Q6018" s="9"/>
      <c r="U6018" s="8"/>
      <c r="V6018" s="10"/>
      <c r="W6018"/>
      <c r="X6018"/>
      <c r="Z6018" s="8"/>
      <c r="AA6018" s="8"/>
      <c r="AF6018" s="17"/>
      <c r="AG6018" s="17"/>
      <c r="AH6018" s="8"/>
    </row>
    <row r="6019" spans="13:34" x14ac:dyDescent="0.3">
      <c r="M6019" s="12"/>
      <c r="N6019"/>
      <c r="P6019" s="9"/>
      <c r="Q6019" s="9"/>
      <c r="U6019" s="8"/>
      <c r="V6019" s="10"/>
      <c r="W6019"/>
      <c r="X6019"/>
      <c r="Z6019" s="8"/>
      <c r="AA6019" s="8"/>
      <c r="AF6019" s="17"/>
      <c r="AG6019" s="17"/>
      <c r="AH6019" s="8"/>
    </row>
    <row r="6020" spans="13:34" x14ac:dyDescent="0.3">
      <c r="M6020" s="12"/>
      <c r="N6020"/>
      <c r="P6020" s="9"/>
      <c r="Q6020" s="9"/>
      <c r="U6020" s="8"/>
      <c r="V6020" s="10"/>
      <c r="W6020"/>
      <c r="X6020"/>
      <c r="Z6020" s="8"/>
      <c r="AA6020" s="8"/>
      <c r="AF6020" s="17"/>
      <c r="AG6020" s="17"/>
      <c r="AH6020" s="8"/>
    </row>
    <row r="6021" spans="13:34" x14ac:dyDescent="0.3">
      <c r="M6021" s="12"/>
      <c r="N6021"/>
      <c r="P6021" s="9"/>
      <c r="Q6021" s="9"/>
      <c r="U6021" s="8"/>
      <c r="V6021" s="10"/>
      <c r="W6021"/>
      <c r="X6021"/>
      <c r="Z6021" s="8"/>
      <c r="AA6021" s="8"/>
      <c r="AF6021" s="17"/>
      <c r="AG6021" s="17"/>
      <c r="AH6021" s="8"/>
    </row>
    <row r="6022" spans="13:34" x14ac:dyDescent="0.3">
      <c r="M6022" s="12"/>
      <c r="N6022"/>
      <c r="P6022" s="9"/>
      <c r="Q6022" s="9"/>
      <c r="U6022" s="8"/>
      <c r="V6022" s="10"/>
      <c r="W6022"/>
      <c r="X6022"/>
      <c r="Z6022" s="8"/>
      <c r="AA6022" s="8"/>
      <c r="AF6022" s="17"/>
      <c r="AG6022" s="17"/>
      <c r="AH6022" s="8"/>
    </row>
    <row r="6023" spans="13:34" x14ac:dyDescent="0.3">
      <c r="M6023" s="12"/>
      <c r="N6023"/>
      <c r="P6023" s="9"/>
      <c r="Q6023" s="9"/>
      <c r="U6023" s="8"/>
      <c r="V6023" s="10"/>
      <c r="W6023"/>
      <c r="X6023"/>
      <c r="Z6023" s="8"/>
      <c r="AA6023" s="8"/>
      <c r="AF6023" s="17"/>
      <c r="AG6023" s="17"/>
      <c r="AH6023" s="8"/>
    </row>
    <row r="6024" spans="13:34" x14ac:dyDescent="0.3">
      <c r="M6024" s="12"/>
      <c r="N6024"/>
      <c r="P6024" s="9"/>
      <c r="Q6024" s="9"/>
      <c r="U6024" s="8"/>
      <c r="V6024" s="10"/>
      <c r="W6024"/>
      <c r="X6024"/>
      <c r="Z6024" s="8"/>
      <c r="AA6024" s="8"/>
      <c r="AF6024" s="17"/>
      <c r="AG6024" s="17"/>
      <c r="AH6024" s="8"/>
    </row>
    <row r="6025" spans="13:34" x14ac:dyDescent="0.3">
      <c r="M6025" s="12"/>
      <c r="N6025"/>
      <c r="P6025" s="9"/>
      <c r="Q6025" s="9"/>
      <c r="U6025" s="8"/>
      <c r="V6025" s="10"/>
      <c r="W6025"/>
      <c r="X6025"/>
      <c r="Z6025" s="8"/>
      <c r="AA6025" s="8"/>
      <c r="AF6025" s="17"/>
      <c r="AG6025" s="17"/>
      <c r="AH6025" s="8"/>
    </row>
    <row r="6026" spans="13:34" x14ac:dyDescent="0.3">
      <c r="M6026" s="12"/>
      <c r="N6026"/>
      <c r="P6026" s="9"/>
      <c r="Q6026" s="9"/>
      <c r="U6026" s="8"/>
      <c r="V6026" s="10"/>
      <c r="W6026"/>
      <c r="X6026"/>
      <c r="Z6026" s="8"/>
      <c r="AA6026" s="8"/>
      <c r="AF6026" s="17"/>
      <c r="AG6026" s="17"/>
      <c r="AH6026" s="8"/>
    </row>
    <row r="6027" spans="13:34" x14ac:dyDescent="0.3">
      <c r="M6027" s="12"/>
      <c r="N6027"/>
      <c r="P6027" s="9"/>
      <c r="Q6027" s="9"/>
      <c r="U6027" s="8"/>
      <c r="V6027" s="10"/>
      <c r="W6027"/>
      <c r="X6027"/>
      <c r="Z6027" s="8"/>
      <c r="AA6027" s="8"/>
      <c r="AF6027" s="17"/>
      <c r="AG6027" s="17"/>
      <c r="AH6027" s="8"/>
    </row>
    <row r="6028" spans="13:34" x14ac:dyDescent="0.3">
      <c r="M6028" s="12"/>
      <c r="N6028"/>
      <c r="P6028" s="9"/>
      <c r="Q6028" s="9"/>
      <c r="U6028" s="8"/>
      <c r="V6028" s="10"/>
      <c r="W6028"/>
      <c r="X6028"/>
      <c r="Z6028" s="8"/>
      <c r="AA6028" s="8"/>
      <c r="AF6028" s="17"/>
      <c r="AG6028" s="17"/>
      <c r="AH6028" s="8"/>
    </row>
    <row r="6029" spans="13:34" x14ac:dyDescent="0.3">
      <c r="M6029" s="12"/>
      <c r="N6029"/>
      <c r="P6029" s="9"/>
      <c r="Q6029" s="9"/>
      <c r="U6029" s="8"/>
      <c r="V6029" s="10"/>
      <c r="W6029"/>
      <c r="X6029"/>
      <c r="Z6029" s="8"/>
      <c r="AA6029" s="8"/>
      <c r="AF6029" s="17"/>
      <c r="AG6029" s="17"/>
      <c r="AH6029" s="8"/>
    </row>
    <row r="6030" spans="13:34" x14ac:dyDescent="0.3">
      <c r="M6030" s="12"/>
      <c r="N6030"/>
      <c r="P6030" s="9"/>
      <c r="Q6030" s="9"/>
      <c r="U6030" s="8"/>
      <c r="V6030" s="10"/>
      <c r="W6030"/>
      <c r="X6030"/>
      <c r="Z6030" s="8"/>
      <c r="AA6030" s="8"/>
      <c r="AF6030" s="17"/>
      <c r="AG6030" s="17"/>
      <c r="AH6030" s="8"/>
    </row>
    <row r="6031" spans="13:34" x14ac:dyDescent="0.3">
      <c r="M6031" s="12"/>
      <c r="N6031"/>
      <c r="P6031" s="9"/>
      <c r="Q6031" s="9"/>
      <c r="U6031" s="8"/>
      <c r="V6031" s="10"/>
      <c r="W6031"/>
      <c r="X6031"/>
      <c r="Z6031" s="8"/>
      <c r="AA6031" s="8"/>
      <c r="AF6031" s="17"/>
      <c r="AG6031" s="17"/>
      <c r="AH6031" s="8"/>
    </row>
    <row r="6032" spans="13:34" x14ac:dyDescent="0.3">
      <c r="M6032" s="12"/>
      <c r="N6032"/>
      <c r="P6032" s="9"/>
      <c r="Q6032" s="9"/>
      <c r="U6032" s="8"/>
      <c r="V6032" s="10"/>
      <c r="W6032"/>
      <c r="X6032"/>
      <c r="Z6032" s="8"/>
      <c r="AA6032" s="8"/>
      <c r="AF6032" s="17"/>
      <c r="AG6032" s="17"/>
      <c r="AH6032" s="8"/>
    </row>
    <row r="6033" spans="13:34" x14ac:dyDescent="0.3">
      <c r="M6033" s="12"/>
      <c r="N6033"/>
      <c r="P6033" s="9"/>
      <c r="Q6033" s="9"/>
      <c r="U6033" s="8"/>
      <c r="V6033" s="10"/>
      <c r="W6033"/>
      <c r="X6033"/>
      <c r="Z6033" s="8"/>
      <c r="AA6033" s="8"/>
      <c r="AF6033" s="17"/>
      <c r="AG6033" s="17"/>
      <c r="AH6033" s="8"/>
    </row>
    <row r="6034" spans="13:34" x14ac:dyDescent="0.3">
      <c r="M6034" s="12"/>
      <c r="N6034"/>
      <c r="P6034" s="9"/>
      <c r="Q6034" s="9"/>
      <c r="U6034" s="8"/>
      <c r="V6034" s="10"/>
      <c r="W6034"/>
      <c r="X6034"/>
      <c r="Z6034" s="8"/>
      <c r="AA6034" s="8"/>
      <c r="AF6034" s="17"/>
      <c r="AG6034" s="17"/>
      <c r="AH6034" s="8"/>
    </row>
    <row r="6035" spans="13:34" x14ac:dyDescent="0.3">
      <c r="M6035" s="12"/>
      <c r="N6035"/>
      <c r="P6035" s="9"/>
      <c r="Q6035" s="9"/>
      <c r="U6035" s="8"/>
      <c r="V6035" s="10"/>
      <c r="W6035"/>
      <c r="X6035"/>
      <c r="Z6035" s="8"/>
      <c r="AA6035" s="8"/>
      <c r="AF6035" s="17"/>
      <c r="AG6035" s="17"/>
      <c r="AH6035" s="8"/>
    </row>
    <row r="6036" spans="13:34" x14ac:dyDescent="0.3">
      <c r="M6036" s="12"/>
      <c r="N6036"/>
      <c r="P6036" s="9"/>
      <c r="Q6036" s="9"/>
      <c r="U6036" s="8"/>
      <c r="V6036" s="10"/>
      <c r="W6036"/>
      <c r="X6036"/>
      <c r="Z6036" s="8"/>
      <c r="AA6036" s="8"/>
      <c r="AF6036" s="17"/>
      <c r="AG6036" s="17"/>
      <c r="AH6036" s="8"/>
    </row>
    <row r="6037" spans="13:34" x14ac:dyDescent="0.3">
      <c r="M6037" s="12"/>
      <c r="N6037"/>
      <c r="P6037" s="9"/>
      <c r="Q6037" s="9"/>
      <c r="U6037" s="8"/>
      <c r="V6037" s="10"/>
      <c r="W6037"/>
      <c r="X6037"/>
      <c r="Z6037" s="8"/>
      <c r="AA6037" s="8"/>
      <c r="AF6037" s="17"/>
      <c r="AG6037" s="17"/>
      <c r="AH6037" s="8"/>
    </row>
    <row r="6038" spans="13:34" x14ac:dyDescent="0.3">
      <c r="M6038" s="12"/>
      <c r="N6038"/>
      <c r="P6038" s="9"/>
      <c r="Q6038" s="9"/>
      <c r="U6038" s="8"/>
      <c r="V6038" s="10"/>
      <c r="W6038"/>
      <c r="X6038"/>
      <c r="Z6038" s="8"/>
      <c r="AA6038" s="8"/>
      <c r="AF6038" s="17"/>
      <c r="AG6038" s="17"/>
      <c r="AH6038" s="8"/>
    </row>
    <row r="6039" spans="13:34" x14ac:dyDescent="0.3">
      <c r="M6039" s="12"/>
      <c r="N6039"/>
      <c r="P6039" s="9"/>
      <c r="Q6039" s="9"/>
      <c r="U6039" s="8"/>
      <c r="V6039" s="10"/>
      <c r="W6039"/>
      <c r="X6039"/>
      <c r="Z6039" s="8"/>
      <c r="AA6039" s="8"/>
      <c r="AF6039" s="17"/>
      <c r="AG6039" s="17"/>
      <c r="AH6039" s="8"/>
    </row>
    <row r="6040" spans="13:34" x14ac:dyDescent="0.3">
      <c r="M6040" s="12"/>
      <c r="N6040"/>
      <c r="P6040" s="9"/>
      <c r="Q6040" s="9"/>
      <c r="U6040" s="8"/>
      <c r="V6040" s="10"/>
      <c r="W6040"/>
      <c r="X6040"/>
      <c r="Z6040" s="8"/>
      <c r="AA6040" s="8"/>
      <c r="AF6040" s="17"/>
      <c r="AG6040" s="17"/>
      <c r="AH6040" s="8"/>
    </row>
    <row r="6041" spans="13:34" x14ac:dyDescent="0.3">
      <c r="M6041" s="12"/>
      <c r="N6041"/>
      <c r="P6041" s="9"/>
      <c r="Q6041" s="9"/>
      <c r="U6041" s="8"/>
      <c r="V6041" s="10"/>
      <c r="W6041"/>
      <c r="X6041"/>
      <c r="Z6041" s="8"/>
      <c r="AA6041" s="8"/>
      <c r="AF6041" s="17"/>
      <c r="AG6041" s="17"/>
      <c r="AH6041" s="8"/>
    </row>
    <row r="6042" spans="13:34" x14ac:dyDescent="0.3">
      <c r="M6042" s="12"/>
      <c r="N6042"/>
      <c r="P6042" s="9"/>
      <c r="Q6042" s="9"/>
      <c r="U6042" s="8"/>
      <c r="V6042" s="10"/>
      <c r="W6042"/>
      <c r="X6042"/>
      <c r="Z6042" s="8"/>
      <c r="AA6042" s="8"/>
      <c r="AF6042" s="17"/>
      <c r="AG6042" s="17"/>
      <c r="AH6042" s="8"/>
    </row>
    <row r="6043" spans="13:34" x14ac:dyDescent="0.3">
      <c r="M6043" s="12"/>
      <c r="N6043"/>
      <c r="P6043" s="9"/>
      <c r="Q6043" s="9"/>
      <c r="U6043" s="8"/>
      <c r="V6043" s="10"/>
      <c r="W6043"/>
      <c r="X6043"/>
      <c r="Z6043" s="8"/>
      <c r="AA6043" s="8"/>
      <c r="AF6043" s="17"/>
      <c r="AG6043" s="17"/>
      <c r="AH6043" s="8"/>
    </row>
    <row r="6044" spans="13:34" x14ac:dyDescent="0.3">
      <c r="M6044" s="12"/>
      <c r="N6044"/>
      <c r="P6044" s="9"/>
      <c r="Q6044" s="9"/>
      <c r="U6044" s="8"/>
      <c r="V6044" s="10"/>
      <c r="W6044"/>
      <c r="X6044"/>
      <c r="Z6044" s="8"/>
      <c r="AA6044" s="8"/>
      <c r="AF6044" s="17"/>
      <c r="AG6044" s="17"/>
      <c r="AH6044" s="8"/>
    </row>
    <row r="6045" spans="13:34" x14ac:dyDescent="0.3">
      <c r="M6045" s="12"/>
      <c r="N6045"/>
      <c r="P6045" s="9"/>
      <c r="Q6045" s="9"/>
      <c r="U6045" s="8"/>
      <c r="V6045" s="10"/>
      <c r="W6045"/>
      <c r="X6045"/>
      <c r="Z6045" s="8"/>
      <c r="AA6045" s="8"/>
      <c r="AF6045" s="17"/>
      <c r="AG6045" s="17"/>
      <c r="AH6045" s="8"/>
    </row>
    <row r="6046" spans="13:34" x14ac:dyDescent="0.3">
      <c r="M6046" s="12"/>
      <c r="N6046"/>
      <c r="P6046" s="9"/>
      <c r="Q6046" s="9"/>
      <c r="U6046" s="8"/>
      <c r="V6046" s="10"/>
      <c r="W6046"/>
      <c r="X6046"/>
      <c r="Z6046" s="8"/>
      <c r="AA6046" s="8"/>
      <c r="AF6046" s="17"/>
      <c r="AG6046" s="17"/>
      <c r="AH6046" s="8"/>
    </row>
    <row r="6047" spans="13:34" x14ac:dyDescent="0.3">
      <c r="M6047" s="12"/>
      <c r="N6047"/>
      <c r="P6047" s="9"/>
      <c r="Q6047" s="9"/>
      <c r="U6047" s="8"/>
      <c r="V6047" s="10"/>
      <c r="W6047"/>
      <c r="X6047"/>
      <c r="Z6047" s="8"/>
      <c r="AA6047" s="8"/>
      <c r="AF6047" s="17"/>
      <c r="AG6047" s="17"/>
      <c r="AH6047" s="8"/>
    </row>
    <row r="6048" spans="13:34" x14ac:dyDescent="0.3">
      <c r="M6048" s="12"/>
      <c r="N6048"/>
      <c r="P6048" s="9"/>
      <c r="Q6048" s="9"/>
      <c r="U6048" s="8"/>
      <c r="V6048" s="10"/>
      <c r="W6048"/>
      <c r="X6048"/>
      <c r="Z6048" s="8"/>
      <c r="AA6048" s="8"/>
      <c r="AF6048" s="17"/>
      <c r="AG6048" s="17"/>
      <c r="AH6048" s="8"/>
    </row>
    <row r="6049" spans="13:34" x14ac:dyDescent="0.3">
      <c r="M6049" s="12"/>
      <c r="N6049"/>
      <c r="P6049" s="9"/>
      <c r="Q6049" s="9"/>
      <c r="U6049" s="8"/>
      <c r="V6049" s="10"/>
      <c r="W6049"/>
      <c r="X6049"/>
      <c r="Z6049" s="8"/>
      <c r="AA6049" s="8"/>
      <c r="AF6049" s="17"/>
      <c r="AG6049" s="17"/>
      <c r="AH6049" s="8"/>
    </row>
    <row r="6050" spans="13:34" x14ac:dyDescent="0.3">
      <c r="M6050" s="12"/>
      <c r="N6050"/>
      <c r="P6050" s="9"/>
      <c r="Q6050" s="9"/>
      <c r="U6050" s="8"/>
      <c r="V6050" s="10"/>
      <c r="W6050"/>
      <c r="X6050"/>
      <c r="Z6050" s="8"/>
      <c r="AA6050" s="8"/>
      <c r="AF6050" s="17"/>
      <c r="AG6050" s="17"/>
      <c r="AH6050" s="8"/>
    </row>
    <row r="6051" spans="13:34" x14ac:dyDescent="0.3">
      <c r="M6051" s="12"/>
      <c r="N6051"/>
      <c r="P6051" s="9"/>
      <c r="Q6051" s="9"/>
      <c r="U6051" s="8"/>
      <c r="V6051" s="10"/>
      <c r="W6051"/>
      <c r="X6051"/>
      <c r="Z6051" s="8"/>
      <c r="AA6051" s="8"/>
      <c r="AF6051" s="17"/>
      <c r="AG6051" s="17"/>
      <c r="AH6051" s="8"/>
    </row>
    <row r="6052" spans="13:34" x14ac:dyDescent="0.3">
      <c r="M6052" s="12"/>
      <c r="N6052"/>
      <c r="P6052" s="9"/>
      <c r="Q6052" s="9"/>
      <c r="U6052" s="8"/>
      <c r="V6052" s="10"/>
      <c r="W6052"/>
      <c r="X6052"/>
      <c r="Z6052" s="8"/>
      <c r="AA6052" s="8"/>
      <c r="AF6052" s="17"/>
      <c r="AG6052" s="17"/>
      <c r="AH6052" s="8"/>
    </row>
    <row r="6053" spans="13:34" x14ac:dyDescent="0.3">
      <c r="M6053" s="12"/>
      <c r="N6053"/>
      <c r="P6053" s="9"/>
      <c r="Q6053" s="9"/>
      <c r="U6053" s="8"/>
      <c r="V6053" s="10"/>
      <c r="W6053"/>
      <c r="X6053"/>
      <c r="Z6053" s="8"/>
      <c r="AA6053" s="8"/>
      <c r="AF6053" s="17"/>
      <c r="AG6053" s="17"/>
      <c r="AH6053" s="8"/>
    </row>
    <row r="6054" spans="13:34" x14ac:dyDescent="0.3">
      <c r="M6054" s="12"/>
      <c r="N6054"/>
      <c r="P6054" s="9"/>
      <c r="Q6054" s="9"/>
      <c r="U6054" s="8"/>
      <c r="V6054" s="10"/>
      <c r="W6054"/>
      <c r="X6054"/>
      <c r="Z6054" s="8"/>
      <c r="AA6054" s="8"/>
      <c r="AF6054" s="17"/>
      <c r="AG6054" s="17"/>
      <c r="AH6054" s="8"/>
    </row>
    <row r="6055" spans="13:34" x14ac:dyDescent="0.3">
      <c r="M6055" s="12"/>
      <c r="N6055"/>
      <c r="P6055" s="9"/>
      <c r="Q6055" s="9"/>
      <c r="U6055" s="8"/>
      <c r="V6055" s="10"/>
      <c r="W6055"/>
      <c r="X6055"/>
      <c r="Z6055" s="8"/>
      <c r="AA6055" s="8"/>
      <c r="AF6055" s="17"/>
      <c r="AG6055" s="17"/>
      <c r="AH6055" s="8"/>
    </row>
    <row r="6056" spans="13:34" x14ac:dyDescent="0.3">
      <c r="M6056" s="12"/>
      <c r="N6056"/>
      <c r="P6056" s="9"/>
      <c r="Q6056" s="9"/>
      <c r="U6056" s="8"/>
      <c r="V6056" s="10"/>
      <c r="W6056"/>
      <c r="X6056"/>
      <c r="Z6056" s="8"/>
      <c r="AA6056" s="8"/>
      <c r="AF6056" s="17"/>
      <c r="AG6056" s="17"/>
      <c r="AH6056" s="8"/>
    </row>
    <row r="6057" spans="13:34" x14ac:dyDescent="0.3">
      <c r="M6057" s="12"/>
      <c r="N6057"/>
      <c r="P6057" s="9"/>
      <c r="Q6057" s="9"/>
      <c r="U6057" s="8"/>
      <c r="V6057" s="10"/>
      <c r="W6057"/>
      <c r="X6057"/>
      <c r="Z6057" s="8"/>
      <c r="AA6057" s="8"/>
      <c r="AF6057" s="17"/>
      <c r="AG6057" s="17"/>
      <c r="AH6057" s="8"/>
    </row>
    <row r="6058" spans="13:34" x14ac:dyDescent="0.3">
      <c r="M6058" s="12"/>
      <c r="N6058"/>
      <c r="P6058" s="9"/>
      <c r="Q6058" s="9"/>
      <c r="U6058" s="8"/>
      <c r="V6058" s="10"/>
      <c r="W6058"/>
      <c r="X6058"/>
      <c r="Z6058" s="8"/>
      <c r="AA6058" s="8"/>
      <c r="AF6058" s="17"/>
      <c r="AG6058" s="17"/>
      <c r="AH6058" s="8"/>
    </row>
    <row r="6059" spans="13:34" x14ac:dyDescent="0.3">
      <c r="M6059" s="12"/>
      <c r="N6059"/>
      <c r="P6059" s="9"/>
      <c r="Q6059" s="9"/>
      <c r="U6059" s="8"/>
      <c r="V6059" s="10"/>
      <c r="W6059"/>
      <c r="X6059"/>
      <c r="Z6059" s="8"/>
      <c r="AA6059" s="8"/>
      <c r="AF6059" s="17"/>
      <c r="AG6059" s="17"/>
      <c r="AH6059" s="8"/>
    </row>
    <row r="6060" spans="13:34" x14ac:dyDescent="0.3">
      <c r="M6060" s="12"/>
      <c r="N6060"/>
      <c r="P6060" s="9"/>
      <c r="Q6060" s="9"/>
      <c r="U6060" s="8"/>
      <c r="V6060" s="10"/>
      <c r="W6060"/>
      <c r="X6060"/>
      <c r="Z6060" s="8"/>
      <c r="AA6060" s="8"/>
      <c r="AF6060" s="17"/>
      <c r="AG6060" s="17"/>
      <c r="AH6060" s="8"/>
    </row>
    <row r="6061" spans="13:34" x14ac:dyDescent="0.3">
      <c r="M6061" s="12"/>
      <c r="N6061"/>
      <c r="P6061" s="9"/>
      <c r="Q6061" s="9"/>
      <c r="U6061" s="8"/>
      <c r="V6061" s="10"/>
      <c r="W6061"/>
      <c r="X6061"/>
      <c r="Z6061" s="8"/>
      <c r="AA6061" s="8"/>
      <c r="AF6061" s="17"/>
      <c r="AG6061" s="17"/>
      <c r="AH6061" s="8"/>
    </row>
    <row r="6062" spans="13:34" x14ac:dyDescent="0.3">
      <c r="M6062" s="12"/>
      <c r="N6062"/>
      <c r="P6062" s="9"/>
      <c r="Q6062" s="9"/>
      <c r="U6062" s="8"/>
      <c r="V6062" s="10"/>
      <c r="W6062"/>
      <c r="X6062"/>
      <c r="Z6062" s="8"/>
      <c r="AA6062" s="8"/>
      <c r="AF6062" s="17"/>
      <c r="AG6062" s="17"/>
      <c r="AH6062" s="8"/>
    </row>
    <row r="6063" spans="13:34" x14ac:dyDescent="0.3">
      <c r="M6063" s="12"/>
      <c r="N6063"/>
      <c r="P6063" s="9"/>
      <c r="Q6063" s="9"/>
      <c r="U6063" s="8"/>
      <c r="V6063" s="10"/>
      <c r="W6063"/>
      <c r="X6063"/>
      <c r="Z6063" s="8"/>
      <c r="AA6063" s="8"/>
      <c r="AF6063" s="17"/>
      <c r="AG6063" s="17"/>
      <c r="AH6063" s="8"/>
    </row>
    <row r="6064" spans="13:34" x14ac:dyDescent="0.3">
      <c r="M6064" s="12"/>
      <c r="N6064"/>
      <c r="P6064" s="9"/>
      <c r="Q6064" s="9"/>
      <c r="U6064" s="8"/>
      <c r="V6064" s="10"/>
      <c r="W6064"/>
      <c r="X6064"/>
      <c r="Z6064" s="8"/>
      <c r="AA6064" s="8"/>
      <c r="AF6064" s="17"/>
      <c r="AG6064" s="17"/>
      <c r="AH6064" s="8"/>
    </row>
    <row r="6065" spans="13:34" x14ac:dyDescent="0.3">
      <c r="M6065" s="12"/>
      <c r="N6065"/>
      <c r="P6065" s="9"/>
      <c r="Q6065" s="9"/>
      <c r="U6065" s="8"/>
      <c r="V6065" s="10"/>
      <c r="W6065"/>
      <c r="X6065"/>
      <c r="Z6065" s="8"/>
      <c r="AA6065" s="8"/>
      <c r="AF6065" s="17"/>
      <c r="AG6065" s="17"/>
      <c r="AH6065" s="8"/>
    </row>
    <row r="6066" spans="13:34" x14ac:dyDescent="0.3">
      <c r="M6066" s="12"/>
      <c r="N6066"/>
      <c r="P6066" s="9"/>
      <c r="Q6066" s="9"/>
      <c r="U6066" s="8"/>
      <c r="V6066" s="10"/>
      <c r="W6066"/>
      <c r="X6066"/>
      <c r="Z6066" s="8"/>
      <c r="AA6066" s="8"/>
      <c r="AF6066" s="17"/>
      <c r="AG6066" s="17"/>
      <c r="AH6066" s="8"/>
    </row>
    <row r="6067" spans="13:34" x14ac:dyDescent="0.3">
      <c r="M6067" s="12"/>
      <c r="N6067"/>
      <c r="P6067" s="9"/>
      <c r="Q6067" s="9"/>
      <c r="U6067" s="8"/>
      <c r="V6067" s="10"/>
      <c r="W6067"/>
      <c r="X6067"/>
      <c r="Z6067" s="8"/>
      <c r="AA6067" s="8"/>
      <c r="AF6067" s="17"/>
      <c r="AG6067" s="17"/>
      <c r="AH6067" s="8"/>
    </row>
    <row r="6068" spans="13:34" x14ac:dyDescent="0.3">
      <c r="M6068" s="12"/>
      <c r="N6068"/>
      <c r="P6068" s="9"/>
      <c r="Q6068" s="9"/>
      <c r="U6068" s="8"/>
      <c r="V6068" s="10"/>
      <c r="W6068"/>
      <c r="X6068"/>
      <c r="Z6068" s="8"/>
      <c r="AA6068" s="8"/>
      <c r="AF6068" s="17"/>
      <c r="AG6068" s="17"/>
      <c r="AH6068" s="8"/>
    </row>
    <row r="6069" spans="13:34" x14ac:dyDescent="0.3">
      <c r="M6069" s="12"/>
      <c r="N6069"/>
      <c r="P6069" s="9"/>
      <c r="Q6069" s="9"/>
      <c r="U6069" s="8"/>
      <c r="V6069" s="10"/>
      <c r="W6069"/>
      <c r="X6069"/>
      <c r="Z6069" s="8"/>
      <c r="AA6069" s="8"/>
      <c r="AF6069" s="17"/>
      <c r="AG6069" s="17"/>
      <c r="AH6069" s="8"/>
    </row>
    <row r="6070" spans="13:34" x14ac:dyDescent="0.3">
      <c r="M6070" s="12"/>
      <c r="N6070"/>
      <c r="P6070" s="9"/>
      <c r="Q6070" s="9"/>
      <c r="U6070" s="8"/>
      <c r="V6070" s="10"/>
      <c r="W6070"/>
      <c r="X6070"/>
      <c r="Z6070" s="8"/>
      <c r="AA6070" s="8"/>
      <c r="AF6070" s="17"/>
      <c r="AG6070" s="17"/>
      <c r="AH6070" s="8"/>
    </row>
    <row r="6071" spans="13:34" x14ac:dyDescent="0.3">
      <c r="M6071" s="12"/>
      <c r="N6071"/>
      <c r="P6071" s="9"/>
      <c r="Q6071" s="9"/>
      <c r="U6071" s="8"/>
      <c r="V6071" s="10"/>
      <c r="W6071"/>
      <c r="X6071"/>
      <c r="Z6071" s="8"/>
      <c r="AA6071" s="8"/>
      <c r="AF6071" s="17"/>
      <c r="AG6071" s="17"/>
      <c r="AH6071" s="8"/>
    </row>
    <row r="6072" spans="13:34" x14ac:dyDescent="0.3">
      <c r="M6072" s="12"/>
      <c r="N6072"/>
      <c r="P6072" s="9"/>
      <c r="Q6072" s="9"/>
      <c r="U6072" s="8"/>
      <c r="V6072" s="10"/>
      <c r="W6072"/>
      <c r="X6072"/>
      <c r="Z6072" s="8"/>
      <c r="AA6072" s="8"/>
      <c r="AF6072" s="17"/>
      <c r="AG6072" s="17"/>
      <c r="AH6072" s="8"/>
    </row>
    <row r="6073" spans="13:34" x14ac:dyDescent="0.3">
      <c r="M6073" s="12"/>
      <c r="N6073"/>
      <c r="P6073" s="9"/>
      <c r="Q6073" s="9"/>
      <c r="U6073" s="8"/>
      <c r="V6073" s="10"/>
      <c r="W6073"/>
      <c r="X6073"/>
      <c r="Z6073" s="8"/>
      <c r="AA6073" s="8"/>
      <c r="AF6073" s="17"/>
      <c r="AG6073" s="17"/>
      <c r="AH6073" s="8"/>
    </row>
    <row r="6074" spans="13:34" x14ac:dyDescent="0.3">
      <c r="M6074" s="12"/>
      <c r="N6074"/>
      <c r="P6074" s="9"/>
      <c r="Q6074" s="9"/>
      <c r="U6074" s="8"/>
      <c r="V6074" s="10"/>
      <c r="W6074"/>
      <c r="X6074"/>
      <c r="Z6074" s="8"/>
      <c r="AA6074" s="8"/>
      <c r="AF6074" s="17"/>
      <c r="AG6074" s="17"/>
      <c r="AH6074" s="8"/>
    </row>
    <row r="6075" spans="13:34" x14ac:dyDescent="0.3">
      <c r="M6075" s="12"/>
      <c r="N6075"/>
      <c r="P6075" s="9"/>
      <c r="Q6075" s="9"/>
      <c r="U6075" s="8"/>
      <c r="V6075" s="10"/>
      <c r="W6075"/>
      <c r="X6075"/>
      <c r="Z6075" s="8"/>
      <c r="AA6075" s="8"/>
      <c r="AF6075" s="17"/>
      <c r="AG6075" s="17"/>
      <c r="AH6075" s="8"/>
    </row>
    <row r="6076" spans="13:34" x14ac:dyDescent="0.3">
      <c r="M6076" s="12"/>
      <c r="N6076"/>
      <c r="P6076" s="9"/>
      <c r="Q6076" s="9"/>
      <c r="U6076" s="8"/>
      <c r="V6076" s="10"/>
      <c r="W6076"/>
      <c r="X6076"/>
      <c r="Z6076" s="8"/>
      <c r="AA6076" s="8"/>
      <c r="AF6076" s="17"/>
      <c r="AG6076" s="17"/>
      <c r="AH6076" s="8"/>
    </row>
    <row r="6077" spans="13:34" x14ac:dyDescent="0.3">
      <c r="M6077" s="12"/>
      <c r="N6077"/>
      <c r="P6077" s="9"/>
      <c r="Q6077" s="9"/>
      <c r="U6077" s="8"/>
      <c r="V6077" s="10"/>
      <c r="W6077"/>
      <c r="X6077"/>
      <c r="Z6077" s="8"/>
      <c r="AA6077" s="8"/>
      <c r="AF6077" s="17"/>
      <c r="AG6077" s="17"/>
      <c r="AH6077" s="8"/>
    </row>
    <row r="6078" spans="13:34" x14ac:dyDescent="0.3">
      <c r="M6078" s="12"/>
      <c r="N6078"/>
      <c r="P6078" s="9"/>
      <c r="Q6078" s="9"/>
      <c r="U6078" s="8"/>
      <c r="V6078" s="10"/>
      <c r="W6078"/>
      <c r="X6078"/>
      <c r="Z6078" s="8"/>
      <c r="AA6078" s="8"/>
      <c r="AF6078" s="17"/>
      <c r="AG6078" s="17"/>
      <c r="AH6078" s="8"/>
    </row>
    <row r="6079" spans="13:34" x14ac:dyDescent="0.3">
      <c r="M6079" s="12"/>
      <c r="N6079"/>
      <c r="P6079" s="9"/>
      <c r="Q6079" s="9"/>
      <c r="U6079" s="8"/>
      <c r="V6079" s="10"/>
      <c r="W6079"/>
      <c r="X6079"/>
      <c r="Z6079" s="8"/>
      <c r="AA6079" s="8"/>
      <c r="AF6079" s="17"/>
      <c r="AG6079" s="17"/>
      <c r="AH6079" s="8"/>
    </row>
    <row r="6080" spans="13:34" x14ac:dyDescent="0.3">
      <c r="M6080" s="12"/>
      <c r="N6080"/>
      <c r="P6080" s="9"/>
      <c r="Q6080" s="9"/>
      <c r="U6080" s="8"/>
      <c r="V6080" s="10"/>
      <c r="W6080"/>
      <c r="X6080"/>
      <c r="Z6080" s="8"/>
      <c r="AA6080" s="8"/>
      <c r="AF6080" s="17"/>
      <c r="AG6080" s="17"/>
      <c r="AH6080" s="8"/>
    </row>
    <row r="6081" spans="13:34" x14ac:dyDescent="0.3">
      <c r="M6081" s="12"/>
      <c r="N6081"/>
      <c r="P6081" s="9"/>
      <c r="Q6081" s="9"/>
      <c r="U6081" s="8"/>
      <c r="V6081" s="10"/>
      <c r="W6081"/>
      <c r="X6081"/>
      <c r="Z6081" s="8"/>
      <c r="AA6081" s="8"/>
      <c r="AF6081" s="17"/>
      <c r="AG6081" s="17"/>
      <c r="AH6081" s="8"/>
    </row>
    <row r="6082" spans="13:34" x14ac:dyDescent="0.3">
      <c r="M6082" s="12"/>
      <c r="N6082"/>
      <c r="P6082" s="9"/>
      <c r="Q6082" s="9"/>
      <c r="U6082" s="8"/>
      <c r="V6082" s="10"/>
      <c r="W6082"/>
      <c r="X6082"/>
      <c r="Z6082" s="8"/>
      <c r="AA6082" s="8"/>
      <c r="AF6082" s="17"/>
      <c r="AG6082" s="17"/>
      <c r="AH6082" s="8"/>
    </row>
    <row r="6083" spans="13:34" x14ac:dyDescent="0.3">
      <c r="M6083" s="12"/>
      <c r="N6083"/>
      <c r="P6083" s="9"/>
      <c r="Q6083" s="9"/>
      <c r="U6083" s="8"/>
      <c r="V6083" s="10"/>
      <c r="W6083"/>
      <c r="X6083"/>
      <c r="Z6083" s="8"/>
      <c r="AA6083" s="8"/>
      <c r="AF6083" s="17"/>
      <c r="AG6083" s="17"/>
      <c r="AH6083" s="8"/>
    </row>
    <row r="6084" spans="13:34" x14ac:dyDescent="0.3">
      <c r="M6084" s="12"/>
      <c r="N6084"/>
      <c r="P6084" s="9"/>
      <c r="Q6084" s="9"/>
      <c r="U6084" s="8"/>
      <c r="V6084" s="10"/>
      <c r="W6084"/>
      <c r="X6084"/>
      <c r="Z6084" s="8"/>
      <c r="AA6084" s="8"/>
      <c r="AF6084" s="17"/>
      <c r="AG6084" s="17"/>
      <c r="AH6084" s="8"/>
    </row>
    <row r="6085" spans="13:34" x14ac:dyDescent="0.3">
      <c r="M6085" s="12"/>
      <c r="N6085"/>
      <c r="P6085" s="9"/>
      <c r="Q6085" s="9"/>
      <c r="U6085" s="8"/>
      <c r="V6085" s="10"/>
      <c r="W6085"/>
      <c r="X6085"/>
      <c r="Z6085" s="8"/>
      <c r="AA6085" s="8"/>
      <c r="AF6085" s="17"/>
      <c r="AG6085" s="17"/>
      <c r="AH6085" s="8"/>
    </row>
    <row r="6086" spans="13:34" x14ac:dyDescent="0.3">
      <c r="M6086" s="12"/>
      <c r="N6086"/>
      <c r="P6086" s="9"/>
      <c r="Q6086" s="9"/>
      <c r="U6086" s="8"/>
      <c r="V6086" s="10"/>
      <c r="W6086"/>
      <c r="X6086"/>
      <c r="Z6086" s="8"/>
      <c r="AA6086" s="8"/>
      <c r="AF6086" s="17"/>
      <c r="AG6086" s="17"/>
      <c r="AH6086" s="8"/>
    </row>
    <row r="6087" spans="13:34" x14ac:dyDescent="0.3">
      <c r="M6087" s="12"/>
      <c r="N6087"/>
      <c r="P6087" s="9"/>
      <c r="Q6087" s="9"/>
      <c r="U6087" s="8"/>
      <c r="V6087" s="10"/>
      <c r="W6087"/>
      <c r="X6087"/>
      <c r="Z6087" s="8"/>
      <c r="AA6087" s="8"/>
      <c r="AF6087" s="17"/>
      <c r="AG6087" s="17"/>
      <c r="AH6087" s="8"/>
    </row>
    <row r="6088" spans="13:34" x14ac:dyDescent="0.3">
      <c r="M6088" s="12"/>
      <c r="N6088"/>
      <c r="P6088" s="9"/>
      <c r="Q6088" s="9"/>
      <c r="U6088" s="8"/>
      <c r="V6088" s="10"/>
      <c r="W6088"/>
      <c r="X6088"/>
      <c r="Z6088" s="8"/>
      <c r="AA6088" s="8"/>
      <c r="AF6088" s="17"/>
      <c r="AG6088" s="17"/>
      <c r="AH6088" s="8"/>
    </row>
    <row r="6089" spans="13:34" x14ac:dyDescent="0.3">
      <c r="M6089" s="12"/>
      <c r="N6089"/>
      <c r="P6089" s="9"/>
      <c r="Q6089" s="9"/>
      <c r="U6089" s="8"/>
      <c r="V6089" s="10"/>
      <c r="W6089"/>
      <c r="X6089"/>
      <c r="Z6089" s="8"/>
      <c r="AA6089" s="8"/>
      <c r="AF6089" s="17"/>
      <c r="AG6089" s="17"/>
      <c r="AH6089" s="8"/>
    </row>
    <row r="6090" spans="13:34" x14ac:dyDescent="0.3">
      <c r="M6090" s="12"/>
      <c r="N6090"/>
      <c r="P6090" s="9"/>
      <c r="Q6090" s="9"/>
      <c r="U6090" s="8"/>
      <c r="V6090" s="10"/>
      <c r="W6090"/>
      <c r="X6090"/>
      <c r="Z6090" s="8"/>
      <c r="AA6090" s="8"/>
      <c r="AF6090" s="17"/>
      <c r="AG6090" s="17"/>
      <c r="AH6090" s="8"/>
    </row>
    <row r="6091" spans="13:34" x14ac:dyDescent="0.3">
      <c r="M6091" s="12"/>
      <c r="N6091"/>
      <c r="P6091" s="9"/>
      <c r="Q6091" s="9"/>
      <c r="U6091" s="8"/>
      <c r="V6091" s="10"/>
      <c r="W6091"/>
      <c r="X6091"/>
      <c r="Z6091" s="8"/>
      <c r="AA6091" s="8"/>
      <c r="AF6091" s="17"/>
      <c r="AG6091" s="17"/>
      <c r="AH6091" s="8"/>
    </row>
    <row r="6092" spans="13:34" x14ac:dyDescent="0.3">
      <c r="M6092" s="12"/>
      <c r="N6092"/>
      <c r="P6092" s="9"/>
      <c r="Q6092" s="9"/>
      <c r="U6092" s="8"/>
      <c r="V6092" s="10"/>
      <c r="W6092"/>
      <c r="X6092"/>
      <c r="Z6092" s="8"/>
      <c r="AA6092" s="8"/>
      <c r="AF6092" s="17"/>
      <c r="AG6092" s="17"/>
      <c r="AH6092" s="8"/>
    </row>
    <row r="6093" spans="13:34" x14ac:dyDescent="0.3">
      <c r="M6093" s="12"/>
      <c r="N6093"/>
      <c r="P6093" s="9"/>
      <c r="Q6093" s="9"/>
      <c r="U6093" s="8"/>
      <c r="V6093" s="10"/>
      <c r="W6093"/>
      <c r="X6093"/>
      <c r="Z6093" s="8"/>
      <c r="AA6093" s="8"/>
      <c r="AF6093" s="17"/>
      <c r="AG6093" s="17"/>
      <c r="AH6093" s="8"/>
    </row>
    <row r="6094" spans="13:34" x14ac:dyDescent="0.3">
      <c r="M6094" s="12"/>
      <c r="N6094"/>
      <c r="P6094" s="9"/>
      <c r="Q6094" s="9"/>
      <c r="U6094" s="8"/>
      <c r="V6094" s="10"/>
      <c r="W6094"/>
      <c r="X6094"/>
      <c r="Z6094" s="8"/>
      <c r="AA6094" s="8"/>
      <c r="AF6094" s="17"/>
      <c r="AG6094" s="17"/>
      <c r="AH6094" s="8"/>
    </row>
    <row r="6095" spans="13:34" x14ac:dyDescent="0.3">
      <c r="M6095" s="12"/>
      <c r="N6095"/>
      <c r="P6095" s="9"/>
      <c r="Q6095" s="9"/>
      <c r="U6095" s="8"/>
      <c r="V6095" s="10"/>
      <c r="W6095"/>
      <c r="X6095"/>
      <c r="Z6095" s="8"/>
      <c r="AA6095" s="8"/>
      <c r="AF6095" s="17"/>
      <c r="AG6095" s="17"/>
      <c r="AH6095" s="8"/>
    </row>
    <row r="6096" spans="13:34" x14ac:dyDescent="0.3">
      <c r="M6096" s="12"/>
      <c r="N6096"/>
      <c r="P6096" s="9"/>
      <c r="Q6096" s="9"/>
      <c r="U6096" s="8"/>
      <c r="V6096" s="10"/>
      <c r="W6096"/>
      <c r="X6096"/>
      <c r="Z6096" s="8"/>
      <c r="AA6096" s="8"/>
      <c r="AF6096" s="17"/>
      <c r="AG6096" s="17"/>
      <c r="AH6096" s="8"/>
    </row>
    <row r="6097" spans="13:34" x14ac:dyDescent="0.3">
      <c r="M6097" s="12"/>
      <c r="N6097"/>
      <c r="P6097" s="9"/>
      <c r="Q6097" s="9"/>
      <c r="U6097" s="8"/>
      <c r="V6097" s="10"/>
      <c r="W6097"/>
      <c r="X6097"/>
      <c r="Z6097" s="8"/>
      <c r="AA6097" s="8"/>
      <c r="AF6097" s="17"/>
      <c r="AG6097" s="17"/>
      <c r="AH6097" s="8"/>
    </row>
    <row r="6098" spans="13:34" x14ac:dyDescent="0.3">
      <c r="M6098" s="12"/>
      <c r="N6098"/>
      <c r="P6098" s="9"/>
      <c r="Q6098" s="9"/>
      <c r="U6098" s="8"/>
      <c r="V6098" s="10"/>
      <c r="W6098"/>
      <c r="X6098"/>
      <c r="Z6098" s="8"/>
      <c r="AA6098" s="8"/>
      <c r="AF6098" s="17"/>
      <c r="AG6098" s="17"/>
      <c r="AH6098" s="8"/>
    </row>
    <row r="6099" spans="13:34" x14ac:dyDescent="0.3">
      <c r="M6099" s="12"/>
      <c r="N6099"/>
      <c r="P6099" s="9"/>
      <c r="Q6099" s="9"/>
      <c r="U6099" s="8"/>
      <c r="V6099" s="10"/>
      <c r="W6099"/>
      <c r="X6099"/>
      <c r="Z6099" s="8"/>
      <c r="AA6099" s="8"/>
      <c r="AF6099" s="17"/>
      <c r="AG6099" s="17"/>
      <c r="AH6099" s="8"/>
    </row>
    <row r="6100" spans="13:34" x14ac:dyDescent="0.3">
      <c r="M6100" s="12"/>
      <c r="N6100"/>
      <c r="P6100" s="9"/>
      <c r="Q6100" s="9"/>
      <c r="U6100" s="8"/>
      <c r="V6100" s="10"/>
      <c r="W6100"/>
      <c r="X6100"/>
      <c r="Z6100" s="8"/>
      <c r="AA6100" s="8"/>
      <c r="AF6100" s="17"/>
      <c r="AG6100" s="17"/>
      <c r="AH6100" s="8"/>
    </row>
    <row r="6101" spans="13:34" x14ac:dyDescent="0.3">
      <c r="M6101" s="12"/>
      <c r="N6101"/>
      <c r="P6101" s="9"/>
      <c r="Q6101" s="9"/>
      <c r="U6101" s="8"/>
      <c r="V6101" s="10"/>
      <c r="W6101"/>
      <c r="X6101"/>
      <c r="Z6101" s="8"/>
      <c r="AA6101" s="8"/>
      <c r="AF6101" s="17"/>
      <c r="AG6101" s="17"/>
      <c r="AH6101" s="8"/>
    </row>
    <row r="6102" spans="13:34" x14ac:dyDescent="0.3">
      <c r="M6102" s="12"/>
      <c r="N6102"/>
      <c r="P6102" s="9"/>
      <c r="Q6102" s="9"/>
      <c r="U6102" s="8"/>
      <c r="V6102" s="10"/>
      <c r="W6102"/>
      <c r="X6102"/>
      <c r="Z6102" s="8"/>
      <c r="AA6102" s="8"/>
      <c r="AF6102" s="17"/>
      <c r="AG6102" s="17"/>
      <c r="AH6102" s="8"/>
    </row>
    <row r="6103" spans="13:34" x14ac:dyDescent="0.3">
      <c r="M6103" s="12"/>
      <c r="N6103"/>
      <c r="P6103" s="9"/>
      <c r="Q6103" s="9"/>
      <c r="U6103" s="8"/>
      <c r="V6103" s="10"/>
      <c r="W6103"/>
      <c r="X6103"/>
      <c r="Z6103" s="8"/>
      <c r="AA6103" s="8"/>
      <c r="AF6103" s="17"/>
      <c r="AG6103" s="17"/>
      <c r="AH6103" s="8"/>
    </row>
    <row r="6104" spans="13:34" x14ac:dyDescent="0.3">
      <c r="M6104" s="12"/>
      <c r="N6104"/>
      <c r="P6104" s="9"/>
      <c r="Q6104" s="9"/>
      <c r="U6104" s="8"/>
      <c r="V6104" s="10"/>
      <c r="W6104"/>
      <c r="X6104"/>
      <c r="Z6104" s="8"/>
      <c r="AA6104" s="8"/>
      <c r="AF6104" s="17"/>
      <c r="AG6104" s="17"/>
      <c r="AH6104" s="8"/>
    </row>
    <row r="6105" spans="13:34" x14ac:dyDescent="0.3">
      <c r="M6105" s="12"/>
      <c r="N6105"/>
      <c r="P6105" s="9"/>
      <c r="Q6105" s="9"/>
      <c r="U6105" s="8"/>
      <c r="V6105" s="10"/>
      <c r="W6105"/>
      <c r="X6105"/>
      <c r="Z6105" s="8"/>
      <c r="AA6105" s="8"/>
      <c r="AF6105" s="17"/>
      <c r="AG6105" s="17"/>
      <c r="AH6105" s="8"/>
    </row>
    <row r="6106" spans="13:34" x14ac:dyDescent="0.3">
      <c r="M6106" s="12"/>
      <c r="N6106"/>
      <c r="P6106" s="9"/>
      <c r="Q6106" s="9"/>
      <c r="U6106" s="8"/>
      <c r="V6106" s="10"/>
      <c r="W6106"/>
      <c r="X6106"/>
      <c r="Z6106" s="8"/>
      <c r="AA6106" s="8"/>
      <c r="AF6106" s="17"/>
      <c r="AG6106" s="17"/>
      <c r="AH6106" s="8"/>
    </row>
    <row r="6107" spans="13:34" x14ac:dyDescent="0.3">
      <c r="M6107" s="12"/>
      <c r="N6107"/>
      <c r="P6107" s="9"/>
      <c r="Q6107" s="9"/>
      <c r="U6107" s="8"/>
      <c r="V6107" s="10"/>
      <c r="W6107"/>
      <c r="X6107"/>
      <c r="Z6107" s="8"/>
      <c r="AA6107" s="8"/>
      <c r="AF6107" s="17"/>
      <c r="AG6107" s="17"/>
      <c r="AH6107" s="8"/>
    </row>
    <row r="6108" spans="13:34" x14ac:dyDescent="0.3">
      <c r="M6108" s="12"/>
      <c r="N6108"/>
      <c r="P6108" s="9"/>
      <c r="Q6108" s="9"/>
      <c r="U6108" s="8"/>
      <c r="V6108" s="10"/>
      <c r="W6108"/>
      <c r="X6108"/>
      <c r="Z6108" s="8"/>
      <c r="AA6108" s="8"/>
      <c r="AF6108" s="17"/>
      <c r="AG6108" s="17"/>
      <c r="AH6108" s="8"/>
    </row>
    <row r="6109" spans="13:34" x14ac:dyDescent="0.3">
      <c r="M6109" s="12"/>
      <c r="N6109"/>
      <c r="P6109" s="9"/>
      <c r="Q6109" s="9"/>
      <c r="U6109" s="8"/>
      <c r="V6109" s="10"/>
      <c r="W6109"/>
      <c r="X6109"/>
      <c r="Z6109" s="8"/>
      <c r="AA6109" s="8"/>
      <c r="AF6109" s="17"/>
      <c r="AG6109" s="17"/>
      <c r="AH6109" s="8"/>
    </row>
    <row r="6110" spans="13:34" x14ac:dyDescent="0.3">
      <c r="M6110" s="12"/>
      <c r="N6110"/>
      <c r="P6110" s="9"/>
      <c r="Q6110" s="9"/>
      <c r="U6110" s="8"/>
      <c r="V6110" s="10"/>
      <c r="W6110"/>
      <c r="X6110"/>
      <c r="Z6110" s="8"/>
      <c r="AA6110" s="8"/>
      <c r="AF6110" s="17"/>
      <c r="AG6110" s="17"/>
      <c r="AH6110" s="8"/>
    </row>
    <row r="6111" spans="13:34" x14ac:dyDescent="0.3">
      <c r="M6111" s="12"/>
      <c r="N6111"/>
      <c r="P6111" s="9"/>
      <c r="Q6111" s="9"/>
      <c r="U6111" s="8"/>
      <c r="V6111" s="10"/>
      <c r="W6111"/>
      <c r="X6111"/>
      <c r="Z6111" s="8"/>
      <c r="AA6111" s="8"/>
      <c r="AF6111" s="17"/>
      <c r="AG6111" s="17"/>
      <c r="AH6111" s="8"/>
    </row>
    <row r="6112" spans="13:34" x14ac:dyDescent="0.3">
      <c r="M6112" s="12"/>
      <c r="N6112"/>
      <c r="P6112" s="9"/>
      <c r="Q6112" s="9"/>
      <c r="U6112" s="8"/>
      <c r="V6112" s="10"/>
      <c r="W6112"/>
      <c r="X6112"/>
      <c r="Z6112" s="8"/>
      <c r="AA6112" s="8"/>
      <c r="AF6112" s="17"/>
      <c r="AG6112" s="17"/>
      <c r="AH6112" s="8"/>
    </row>
    <row r="6113" spans="13:34" x14ac:dyDescent="0.3">
      <c r="M6113" s="12"/>
      <c r="N6113"/>
      <c r="P6113" s="9"/>
      <c r="Q6113" s="9"/>
      <c r="U6113" s="8"/>
      <c r="V6113" s="10"/>
      <c r="W6113"/>
      <c r="X6113"/>
      <c r="Z6113" s="8"/>
      <c r="AA6113" s="8"/>
      <c r="AF6113" s="17"/>
      <c r="AG6113" s="17"/>
      <c r="AH6113" s="8"/>
    </row>
    <row r="6114" spans="13:34" x14ac:dyDescent="0.3">
      <c r="M6114" s="12"/>
      <c r="N6114"/>
      <c r="P6114" s="9"/>
      <c r="Q6114" s="9"/>
      <c r="U6114" s="8"/>
      <c r="V6114" s="10"/>
      <c r="W6114"/>
      <c r="X6114"/>
      <c r="Z6114" s="8"/>
      <c r="AA6114" s="8"/>
      <c r="AF6114" s="17"/>
      <c r="AG6114" s="17"/>
      <c r="AH6114" s="8"/>
    </row>
    <row r="6115" spans="13:34" x14ac:dyDescent="0.3">
      <c r="M6115" s="12"/>
      <c r="N6115"/>
      <c r="P6115" s="9"/>
      <c r="Q6115" s="9"/>
      <c r="U6115" s="8"/>
      <c r="V6115" s="10"/>
      <c r="W6115"/>
      <c r="X6115"/>
      <c r="Z6115" s="8"/>
      <c r="AA6115" s="8"/>
      <c r="AF6115" s="17"/>
      <c r="AG6115" s="17"/>
      <c r="AH6115" s="8"/>
    </row>
    <row r="6116" spans="13:34" x14ac:dyDescent="0.3">
      <c r="M6116" s="12"/>
      <c r="N6116"/>
      <c r="P6116" s="9"/>
      <c r="Q6116" s="9"/>
      <c r="U6116" s="8"/>
      <c r="V6116" s="10"/>
      <c r="W6116"/>
      <c r="X6116"/>
      <c r="Z6116" s="8"/>
      <c r="AA6116" s="8"/>
      <c r="AF6116" s="17"/>
      <c r="AG6116" s="17"/>
      <c r="AH6116" s="8"/>
    </row>
    <row r="6117" spans="13:34" x14ac:dyDescent="0.3">
      <c r="M6117" s="12"/>
      <c r="N6117"/>
      <c r="P6117" s="9"/>
      <c r="Q6117" s="9"/>
      <c r="U6117" s="8"/>
      <c r="V6117" s="10"/>
      <c r="W6117"/>
      <c r="X6117"/>
      <c r="Z6117" s="8"/>
      <c r="AA6117" s="8"/>
      <c r="AF6117" s="17"/>
      <c r="AG6117" s="17"/>
      <c r="AH6117" s="8"/>
    </row>
    <row r="6118" spans="13:34" x14ac:dyDescent="0.3">
      <c r="M6118" s="12"/>
      <c r="N6118"/>
      <c r="P6118" s="9"/>
      <c r="Q6118" s="9"/>
      <c r="U6118" s="8"/>
      <c r="V6118" s="10"/>
      <c r="W6118"/>
      <c r="X6118"/>
      <c r="Z6118" s="8"/>
      <c r="AA6118" s="8"/>
      <c r="AF6118" s="17"/>
      <c r="AG6118" s="17"/>
      <c r="AH6118" s="8"/>
    </row>
    <row r="6119" spans="13:34" x14ac:dyDescent="0.3">
      <c r="M6119" s="12"/>
      <c r="N6119"/>
      <c r="P6119" s="9"/>
      <c r="Q6119" s="9"/>
      <c r="U6119" s="8"/>
      <c r="V6119" s="10"/>
      <c r="W6119"/>
      <c r="X6119"/>
      <c r="Z6119" s="8"/>
      <c r="AA6119" s="8"/>
      <c r="AF6119" s="17"/>
      <c r="AG6119" s="17"/>
      <c r="AH6119" s="8"/>
    </row>
    <row r="6120" spans="13:34" x14ac:dyDescent="0.3">
      <c r="M6120" s="12"/>
      <c r="N6120"/>
      <c r="P6120" s="9"/>
      <c r="Q6120" s="9"/>
      <c r="U6120" s="8"/>
      <c r="V6120" s="10"/>
      <c r="W6120"/>
      <c r="X6120"/>
      <c r="Z6120" s="8"/>
      <c r="AA6120" s="8"/>
      <c r="AF6120" s="17"/>
      <c r="AG6120" s="17"/>
      <c r="AH6120" s="8"/>
    </row>
    <row r="6121" spans="13:34" x14ac:dyDescent="0.3">
      <c r="M6121" s="12"/>
      <c r="N6121"/>
      <c r="P6121" s="9"/>
      <c r="Q6121" s="9"/>
      <c r="U6121" s="8"/>
      <c r="V6121" s="10"/>
      <c r="W6121"/>
      <c r="X6121"/>
      <c r="Z6121" s="8"/>
      <c r="AA6121" s="8"/>
      <c r="AF6121" s="17"/>
      <c r="AG6121" s="17"/>
      <c r="AH6121" s="8"/>
    </row>
    <row r="6122" spans="13:34" x14ac:dyDescent="0.3">
      <c r="M6122" s="12"/>
      <c r="N6122"/>
      <c r="P6122" s="9"/>
      <c r="Q6122" s="9"/>
      <c r="U6122" s="8"/>
      <c r="V6122" s="10"/>
      <c r="W6122"/>
      <c r="X6122"/>
      <c r="Z6122" s="8"/>
      <c r="AA6122" s="8"/>
      <c r="AF6122" s="17"/>
      <c r="AG6122" s="17"/>
      <c r="AH6122" s="8"/>
    </row>
    <row r="6123" spans="13:34" x14ac:dyDescent="0.3">
      <c r="M6123" s="12"/>
      <c r="N6123"/>
      <c r="P6123" s="9"/>
      <c r="Q6123" s="9"/>
      <c r="U6123" s="8"/>
      <c r="V6123" s="10"/>
      <c r="W6123"/>
      <c r="X6123"/>
      <c r="Z6123" s="8"/>
      <c r="AA6123" s="8"/>
      <c r="AF6123" s="17"/>
      <c r="AG6123" s="17"/>
      <c r="AH6123" s="8"/>
    </row>
    <row r="6124" spans="13:34" x14ac:dyDescent="0.3">
      <c r="M6124" s="12"/>
      <c r="N6124"/>
      <c r="P6124" s="9"/>
      <c r="Q6124" s="9"/>
      <c r="U6124" s="8"/>
      <c r="V6124" s="10"/>
      <c r="W6124"/>
      <c r="X6124"/>
      <c r="Z6124" s="8"/>
      <c r="AA6124" s="8"/>
      <c r="AF6124" s="17"/>
      <c r="AG6124" s="17"/>
      <c r="AH6124" s="8"/>
    </row>
    <row r="6125" spans="13:34" x14ac:dyDescent="0.3">
      <c r="M6125" s="12"/>
      <c r="N6125"/>
      <c r="P6125" s="9"/>
      <c r="Q6125" s="9"/>
      <c r="U6125" s="8"/>
      <c r="V6125" s="10"/>
      <c r="W6125"/>
      <c r="X6125"/>
      <c r="Z6125" s="8"/>
      <c r="AA6125" s="8"/>
      <c r="AF6125" s="17"/>
      <c r="AG6125" s="17"/>
      <c r="AH6125" s="8"/>
    </row>
    <row r="6126" spans="13:34" x14ac:dyDescent="0.3">
      <c r="M6126" s="12"/>
      <c r="N6126"/>
      <c r="P6126" s="9"/>
      <c r="Q6126" s="9"/>
      <c r="U6126" s="8"/>
      <c r="V6126" s="10"/>
      <c r="W6126"/>
      <c r="X6126"/>
      <c r="Z6126" s="8"/>
      <c r="AA6126" s="8"/>
      <c r="AF6126" s="17"/>
      <c r="AG6126" s="17"/>
      <c r="AH6126" s="8"/>
    </row>
    <row r="6127" spans="13:34" x14ac:dyDescent="0.3">
      <c r="M6127" s="12"/>
      <c r="N6127"/>
      <c r="P6127" s="9"/>
      <c r="Q6127" s="9"/>
      <c r="U6127" s="8"/>
      <c r="V6127" s="10"/>
      <c r="W6127"/>
      <c r="X6127"/>
      <c r="Z6127" s="8"/>
      <c r="AA6127" s="8"/>
      <c r="AF6127" s="17"/>
      <c r="AG6127" s="17"/>
      <c r="AH6127" s="8"/>
    </row>
    <row r="6128" spans="13:34" x14ac:dyDescent="0.3">
      <c r="M6128" s="12"/>
      <c r="N6128"/>
      <c r="P6128" s="9"/>
      <c r="Q6128" s="9"/>
      <c r="U6128" s="8"/>
      <c r="V6128" s="10"/>
      <c r="W6128"/>
      <c r="X6128"/>
      <c r="Z6128" s="8"/>
      <c r="AA6128" s="8"/>
      <c r="AF6128" s="17"/>
      <c r="AG6128" s="17"/>
      <c r="AH6128" s="8"/>
    </row>
    <row r="6129" spans="13:34" x14ac:dyDescent="0.3">
      <c r="M6129" s="12"/>
      <c r="N6129"/>
      <c r="P6129" s="9"/>
      <c r="Q6129" s="9"/>
      <c r="U6129" s="8"/>
      <c r="V6129" s="10"/>
      <c r="W6129"/>
      <c r="X6129"/>
      <c r="Z6129" s="8"/>
      <c r="AA6129" s="8"/>
      <c r="AF6129" s="17"/>
      <c r="AG6129" s="17"/>
      <c r="AH6129" s="8"/>
    </row>
    <row r="6130" spans="13:34" x14ac:dyDescent="0.3">
      <c r="M6130" s="12"/>
      <c r="N6130"/>
      <c r="P6130" s="9"/>
      <c r="Q6130" s="9"/>
      <c r="U6130" s="8"/>
      <c r="V6130" s="10"/>
      <c r="W6130"/>
      <c r="X6130"/>
      <c r="Z6130" s="8"/>
      <c r="AA6130" s="8"/>
      <c r="AF6130" s="17"/>
      <c r="AG6130" s="17"/>
      <c r="AH6130" s="8"/>
    </row>
    <row r="6131" spans="13:34" x14ac:dyDescent="0.3">
      <c r="M6131" s="12"/>
      <c r="N6131"/>
      <c r="P6131" s="9"/>
      <c r="Q6131" s="9"/>
      <c r="U6131" s="8"/>
      <c r="V6131" s="10"/>
      <c r="W6131"/>
      <c r="X6131"/>
      <c r="Z6131" s="8"/>
      <c r="AA6131" s="8"/>
      <c r="AF6131" s="17"/>
      <c r="AG6131" s="17"/>
      <c r="AH6131" s="8"/>
    </row>
    <row r="6132" spans="13:34" x14ac:dyDescent="0.3">
      <c r="M6132" s="12"/>
      <c r="N6132"/>
      <c r="P6132" s="9"/>
      <c r="Q6132" s="9"/>
      <c r="U6132" s="8"/>
      <c r="V6132" s="10"/>
      <c r="W6132"/>
      <c r="X6132"/>
      <c r="Z6132" s="8"/>
      <c r="AA6132" s="8"/>
      <c r="AF6132" s="17"/>
      <c r="AG6132" s="17"/>
      <c r="AH6132" s="8"/>
    </row>
    <row r="6133" spans="13:34" x14ac:dyDescent="0.3">
      <c r="M6133" s="12"/>
      <c r="N6133"/>
      <c r="P6133" s="9"/>
      <c r="Q6133" s="9"/>
      <c r="U6133" s="8"/>
      <c r="V6133" s="10"/>
      <c r="W6133"/>
      <c r="X6133"/>
      <c r="Z6133" s="8"/>
      <c r="AA6133" s="8"/>
      <c r="AF6133" s="17"/>
      <c r="AG6133" s="17"/>
      <c r="AH6133" s="8"/>
    </row>
    <row r="6134" spans="13:34" x14ac:dyDescent="0.3">
      <c r="M6134" s="12"/>
      <c r="N6134"/>
      <c r="P6134" s="9"/>
      <c r="Q6134" s="9"/>
      <c r="U6134" s="8"/>
      <c r="V6134" s="10"/>
      <c r="W6134"/>
      <c r="X6134"/>
      <c r="Z6134" s="8"/>
      <c r="AA6134" s="8"/>
      <c r="AF6134" s="17"/>
      <c r="AG6134" s="17"/>
      <c r="AH6134" s="8"/>
    </row>
    <row r="6135" spans="13:34" x14ac:dyDescent="0.3">
      <c r="M6135" s="12"/>
      <c r="N6135"/>
      <c r="P6135" s="9"/>
      <c r="Q6135" s="9"/>
      <c r="U6135" s="8"/>
      <c r="V6135" s="10"/>
      <c r="W6135"/>
      <c r="X6135"/>
      <c r="Z6135" s="8"/>
      <c r="AA6135" s="8"/>
      <c r="AF6135" s="17"/>
      <c r="AG6135" s="17"/>
      <c r="AH6135" s="8"/>
    </row>
    <row r="6136" spans="13:34" x14ac:dyDescent="0.3">
      <c r="M6136" s="12"/>
      <c r="N6136"/>
      <c r="P6136" s="9"/>
      <c r="Q6136" s="9"/>
      <c r="U6136" s="8"/>
      <c r="V6136" s="10"/>
      <c r="W6136"/>
      <c r="X6136"/>
      <c r="Z6136" s="8"/>
      <c r="AA6136" s="8"/>
      <c r="AF6136" s="17"/>
      <c r="AG6136" s="17"/>
      <c r="AH6136" s="8"/>
    </row>
    <row r="6137" spans="13:34" x14ac:dyDescent="0.3">
      <c r="M6137" s="12"/>
      <c r="N6137"/>
      <c r="P6137" s="9"/>
      <c r="Q6137" s="9"/>
      <c r="U6137" s="8"/>
      <c r="V6137" s="10"/>
      <c r="W6137"/>
      <c r="X6137"/>
      <c r="Z6137" s="8"/>
      <c r="AA6137" s="8"/>
      <c r="AF6137" s="17"/>
      <c r="AG6137" s="17"/>
      <c r="AH6137" s="8"/>
    </row>
    <row r="6138" spans="13:34" x14ac:dyDescent="0.3">
      <c r="M6138" s="12"/>
      <c r="N6138"/>
      <c r="P6138" s="9"/>
      <c r="Q6138" s="9"/>
      <c r="U6138" s="8"/>
      <c r="V6138" s="10"/>
      <c r="W6138"/>
      <c r="X6138"/>
      <c r="Z6138" s="8"/>
      <c r="AA6138" s="8"/>
      <c r="AF6138" s="17"/>
      <c r="AG6138" s="17"/>
      <c r="AH6138" s="8"/>
    </row>
    <row r="6139" spans="13:34" x14ac:dyDescent="0.3">
      <c r="M6139" s="12"/>
      <c r="N6139"/>
      <c r="P6139" s="9"/>
      <c r="Q6139" s="9"/>
      <c r="U6139" s="8"/>
      <c r="V6139" s="10"/>
      <c r="W6139"/>
      <c r="X6139"/>
      <c r="Z6139" s="8"/>
      <c r="AA6139" s="8"/>
      <c r="AF6139" s="17"/>
      <c r="AG6139" s="17"/>
      <c r="AH6139" s="8"/>
    </row>
    <row r="6140" spans="13:34" x14ac:dyDescent="0.3">
      <c r="M6140" s="12"/>
      <c r="N6140"/>
      <c r="P6140" s="9"/>
      <c r="Q6140" s="9"/>
      <c r="U6140" s="8"/>
      <c r="V6140" s="10"/>
      <c r="W6140"/>
      <c r="X6140"/>
      <c r="Z6140" s="8"/>
      <c r="AA6140" s="8"/>
      <c r="AF6140" s="17"/>
      <c r="AG6140" s="17"/>
      <c r="AH6140" s="8"/>
    </row>
    <row r="6141" spans="13:34" x14ac:dyDescent="0.3">
      <c r="M6141" s="12"/>
      <c r="N6141"/>
      <c r="P6141" s="9"/>
      <c r="Q6141" s="9"/>
      <c r="U6141" s="8"/>
      <c r="V6141" s="10"/>
      <c r="W6141"/>
      <c r="X6141"/>
      <c r="Z6141" s="8"/>
      <c r="AA6141" s="8"/>
      <c r="AF6141" s="17"/>
      <c r="AG6141" s="17"/>
      <c r="AH6141" s="8"/>
    </row>
    <row r="6142" spans="13:34" x14ac:dyDescent="0.3">
      <c r="M6142" s="12"/>
      <c r="N6142"/>
      <c r="P6142" s="9"/>
      <c r="Q6142" s="9"/>
      <c r="U6142" s="8"/>
      <c r="V6142" s="10"/>
      <c r="W6142"/>
      <c r="X6142"/>
      <c r="Z6142" s="8"/>
      <c r="AA6142" s="8"/>
      <c r="AF6142" s="17"/>
      <c r="AG6142" s="17"/>
      <c r="AH6142" s="8"/>
    </row>
    <row r="6143" spans="13:34" x14ac:dyDescent="0.3">
      <c r="M6143" s="12"/>
      <c r="N6143"/>
      <c r="P6143" s="9"/>
      <c r="Q6143" s="9"/>
      <c r="U6143" s="8"/>
      <c r="V6143" s="10"/>
      <c r="W6143"/>
      <c r="X6143"/>
      <c r="Z6143" s="8"/>
      <c r="AA6143" s="8"/>
      <c r="AF6143" s="17"/>
      <c r="AG6143" s="17"/>
      <c r="AH6143" s="8"/>
    </row>
    <row r="6144" spans="13:34" x14ac:dyDescent="0.3">
      <c r="M6144" s="12"/>
      <c r="N6144"/>
      <c r="P6144" s="9"/>
      <c r="Q6144" s="9"/>
      <c r="U6144" s="8"/>
      <c r="V6144" s="10"/>
      <c r="W6144"/>
      <c r="X6144"/>
      <c r="Z6144" s="8"/>
      <c r="AA6144" s="8"/>
      <c r="AF6144" s="17"/>
      <c r="AG6144" s="17"/>
      <c r="AH6144" s="8"/>
    </row>
    <row r="6145" spans="13:34" x14ac:dyDescent="0.3">
      <c r="M6145" s="12"/>
      <c r="N6145"/>
      <c r="P6145" s="9"/>
      <c r="Q6145" s="9"/>
      <c r="U6145" s="8"/>
      <c r="V6145" s="10"/>
      <c r="W6145"/>
      <c r="X6145"/>
      <c r="Z6145" s="8"/>
      <c r="AA6145" s="8"/>
      <c r="AF6145" s="17"/>
      <c r="AG6145" s="17"/>
      <c r="AH6145" s="8"/>
    </row>
    <row r="6146" spans="13:34" x14ac:dyDescent="0.3">
      <c r="M6146" s="12"/>
      <c r="N6146"/>
      <c r="P6146" s="9"/>
      <c r="Q6146" s="9"/>
      <c r="U6146" s="8"/>
      <c r="V6146" s="10"/>
      <c r="W6146"/>
      <c r="X6146"/>
      <c r="Z6146" s="8"/>
      <c r="AA6146" s="8"/>
      <c r="AF6146" s="17"/>
      <c r="AG6146" s="17"/>
      <c r="AH6146" s="8"/>
    </row>
    <row r="6147" spans="13:34" x14ac:dyDescent="0.3">
      <c r="M6147" s="12"/>
      <c r="N6147"/>
      <c r="P6147" s="9"/>
      <c r="Q6147" s="9"/>
      <c r="U6147" s="8"/>
      <c r="V6147" s="10"/>
      <c r="W6147"/>
      <c r="X6147"/>
      <c r="Z6147" s="8"/>
      <c r="AA6147" s="8"/>
      <c r="AF6147" s="17"/>
      <c r="AG6147" s="17"/>
      <c r="AH6147" s="8"/>
    </row>
    <row r="6148" spans="13:34" x14ac:dyDescent="0.3">
      <c r="M6148" s="12"/>
      <c r="N6148"/>
      <c r="P6148" s="9"/>
      <c r="Q6148" s="9"/>
      <c r="U6148" s="8"/>
      <c r="V6148" s="10"/>
      <c r="W6148"/>
      <c r="X6148"/>
      <c r="Z6148" s="8"/>
      <c r="AA6148" s="8"/>
      <c r="AF6148" s="17"/>
      <c r="AG6148" s="17"/>
      <c r="AH6148" s="8"/>
    </row>
    <row r="6149" spans="13:34" x14ac:dyDescent="0.3">
      <c r="M6149" s="12"/>
      <c r="N6149"/>
      <c r="P6149" s="9"/>
      <c r="Q6149" s="9"/>
      <c r="U6149" s="8"/>
      <c r="V6149" s="10"/>
      <c r="W6149"/>
      <c r="X6149"/>
      <c r="Z6149" s="8"/>
      <c r="AA6149" s="8"/>
      <c r="AF6149" s="17"/>
      <c r="AG6149" s="17"/>
      <c r="AH6149" s="8"/>
    </row>
    <row r="6150" spans="13:34" x14ac:dyDescent="0.3">
      <c r="M6150" s="12"/>
      <c r="N6150"/>
      <c r="P6150" s="9"/>
      <c r="Q6150" s="9"/>
      <c r="U6150" s="8"/>
      <c r="V6150" s="10"/>
      <c r="W6150"/>
      <c r="X6150"/>
      <c r="Z6150" s="8"/>
      <c r="AA6150" s="8"/>
      <c r="AF6150" s="17"/>
      <c r="AG6150" s="17"/>
      <c r="AH6150" s="8"/>
    </row>
    <row r="6151" spans="13:34" x14ac:dyDescent="0.3">
      <c r="M6151" s="12"/>
      <c r="N6151"/>
      <c r="P6151" s="9"/>
      <c r="Q6151" s="9"/>
      <c r="U6151" s="8"/>
      <c r="V6151" s="10"/>
      <c r="W6151"/>
      <c r="X6151"/>
      <c r="Z6151" s="8"/>
      <c r="AA6151" s="8"/>
      <c r="AF6151" s="17"/>
      <c r="AG6151" s="17"/>
      <c r="AH6151" s="8"/>
    </row>
    <row r="6152" spans="13:34" x14ac:dyDescent="0.3">
      <c r="M6152" s="12"/>
      <c r="N6152"/>
      <c r="P6152" s="9"/>
      <c r="Q6152" s="9"/>
      <c r="U6152" s="8"/>
      <c r="V6152" s="10"/>
      <c r="W6152"/>
      <c r="X6152"/>
      <c r="Z6152" s="8"/>
      <c r="AA6152" s="8"/>
      <c r="AF6152" s="17"/>
      <c r="AG6152" s="17"/>
      <c r="AH6152" s="8"/>
    </row>
    <row r="6153" spans="13:34" x14ac:dyDescent="0.3">
      <c r="M6153" s="12"/>
      <c r="N6153"/>
      <c r="P6153" s="9"/>
      <c r="Q6153" s="9"/>
      <c r="U6153" s="8"/>
      <c r="V6153" s="10"/>
      <c r="W6153"/>
      <c r="X6153"/>
      <c r="Z6153" s="8"/>
      <c r="AA6153" s="8"/>
      <c r="AF6153" s="17"/>
      <c r="AG6153" s="17"/>
      <c r="AH6153" s="8"/>
    </row>
    <row r="6154" spans="13:34" x14ac:dyDescent="0.3">
      <c r="M6154" s="12"/>
      <c r="N6154"/>
      <c r="P6154" s="9"/>
      <c r="Q6154" s="9"/>
      <c r="U6154" s="8"/>
      <c r="V6154" s="10"/>
      <c r="W6154"/>
      <c r="X6154"/>
      <c r="Z6154" s="8"/>
      <c r="AA6154" s="8"/>
      <c r="AF6154" s="17"/>
      <c r="AG6154" s="17"/>
      <c r="AH6154" s="8"/>
    </row>
    <row r="6155" spans="13:34" x14ac:dyDescent="0.3">
      <c r="M6155" s="12"/>
      <c r="N6155"/>
      <c r="P6155" s="9"/>
      <c r="Q6155" s="9"/>
      <c r="U6155" s="8"/>
      <c r="V6155" s="10"/>
      <c r="W6155"/>
      <c r="X6155"/>
      <c r="Z6155" s="8"/>
      <c r="AA6155" s="8"/>
      <c r="AF6155" s="17"/>
      <c r="AG6155" s="17"/>
      <c r="AH6155" s="8"/>
    </row>
    <row r="6156" spans="13:34" x14ac:dyDescent="0.3">
      <c r="M6156" s="12"/>
      <c r="N6156"/>
      <c r="P6156" s="9"/>
      <c r="Q6156" s="9"/>
      <c r="U6156" s="8"/>
      <c r="V6156" s="10"/>
      <c r="W6156"/>
      <c r="X6156"/>
      <c r="Z6156" s="8"/>
      <c r="AA6156" s="8"/>
      <c r="AF6156" s="17"/>
      <c r="AG6156" s="17"/>
      <c r="AH6156" s="8"/>
    </row>
    <row r="6157" spans="13:34" x14ac:dyDescent="0.3">
      <c r="M6157" s="12"/>
      <c r="N6157"/>
      <c r="P6157" s="9"/>
      <c r="Q6157" s="9"/>
      <c r="U6157" s="8"/>
      <c r="V6157" s="10"/>
      <c r="W6157"/>
      <c r="X6157"/>
      <c r="Z6157" s="8"/>
      <c r="AA6157" s="8"/>
      <c r="AF6157" s="17"/>
      <c r="AG6157" s="17"/>
      <c r="AH6157" s="8"/>
    </row>
    <row r="6158" spans="13:34" x14ac:dyDescent="0.3">
      <c r="M6158" s="12"/>
      <c r="N6158"/>
      <c r="P6158" s="9"/>
      <c r="Q6158" s="9"/>
      <c r="U6158" s="8"/>
      <c r="V6158" s="10"/>
      <c r="W6158"/>
      <c r="X6158"/>
      <c r="Z6158" s="8"/>
      <c r="AA6158" s="8"/>
      <c r="AF6158" s="17"/>
      <c r="AG6158" s="17"/>
      <c r="AH6158" s="8"/>
    </row>
    <row r="6159" spans="13:34" x14ac:dyDescent="0.3">
      <c r="M6159" s="12"/>
      <c r="N6159"/>
      <c r="P6159" s="9"/>
      <c r="Q6159" s="9"/>
      <c r="U6159" s="8"/>
      <c r="V6159" s="10"/>
      <c r="W6159"/>
      <c r="X6159"/>
      <c r="Z6159" s="8"/>
      <c r="AA6159" s="8"/>
      <c r="AF6159" s="17"/>
      <c r="AG6159" s="17"/>
      <c r="AH6159" s="8"/>
    </row>
    <row r="6160" spans="13:34" x14ac:dyDescent="0.3">
      <c r="M6160" s="12"/>
      <c r="N6160"/>
      <c r="P6160" s="9"/>
      <c r="Q6160" s="9"/>
      <c r="U6160" s="8"/>
      <c r="V6160" s="10"/>
      <c r="W6160"/>
      <c r="X6160"/>
      <c r="Z6160" s="8"/>
      <c r="AA6160" s="8"/>
      <c r="AF6160" s="17"/>
      <c r="AG6160" s="17"/>
      <c r="AH6160" s="8"/>
    </row>
    <row r="6161" spans="13:34" x14ac:dyDescent="0.3">
      <c r="M6161" s="12"/>
      <c r="N6161"/>
      <c r="P6161" s="9"/>
      <c r="Q6161" s="9"/>
      <c r="U6161" s="8"/>
      <c r="V6161" s="10"/>
      <c r="W6161"/>
      <c r="X6161"/>
      <c r="Z6161" s="8"/>
      <c r="AA6161" s="8"/>
      <c r="AF6161" s="17"/>
      <c r="AG6161" s="17"/>
      <c r="AH6161" s="8"/>
    </row>
    <row r="6162" spans="13:34" x14ac:dyDescent="0.3">
      <c r="M6162" s="12"/>
      <c r="N6162"/>
      <c r="P6162" s="9"/>
      <c r="Q6162" s="9"/>
      <c r="U6162" s="8"/>
      <c r="V6162" s="10"/>
      <c r="W6162"/>
      <c r="X6162"/>
      <c r="Z6162" s="8"/>
      <c r="AA6162" s="8"/>
      <c r="AF6162" s="17"/>
      <c r="AG6162" s="17"/>
      <c r="AH6162" s="8"/>
    </row>
    <row r="6163" spans="13:34" x14ac:dyDescent="0.3">
      <c r="M6163" s="12"/>
      <c r="N6163"/>
      <c r="P6163" s="9"/>
      <c r="Q6163" s="9"/>
      <c r="U6163" s="8"/>
      <c r="V6163" s="10"/>
      <c r="W6163"/>
      <c r="X6163"/>
      <c r="Z6163" s="8"/>
      <c r="AA6163" s="8"/>
      <c r="AF6163" s="17"/>
      <c r="AG6163" s="17"/>
      <c r="AH6163" s="8"/>
    </row>
    <row r="6164" spans="13:34" x14ac:dyDescent="0.3">
      <c r="M6164" s="12"/>
      <c r="N6164"/>
      <c r="P6164" s="9"/>
      <c r="Q6164" s="9"/>
      <c r="U6164" s="8"/>
      <c r="V6164" s="10"/>
      <c r="W6164"/>
      <c r="X6164"/>
      <c r="Z6164" s="8"/>
      <c r="AA6164" s="8"/>
      <c r="AF6164" s="17"/>
      <c r="AG6164" s="17"/>
      <c r="AH6164" s="8"/>
    </row>
    <row r="6165" spans="13:34" x14ac:dyDescent="0.3">
      <c r="M6165" s="12"/>
      <c r="N6165"/>
      <c r="P6165" s="9"/>
      <c r="Q6165" s="9"/>
      <c r="U6165" s="8"/>
      <c r="V6165" s="10"/>
      <c r="W6165"/>
      <c r="X6165"/>
      <c r="Z6165" s="8"/>
      <c r="AA6165" s="8"/>
      <c r="AF6165" s="17"/>
      <c r="AG6165" s="17"/>
      <c r="AH6165" s="8"/>
    </row>
    <row r="6166" spans="13:34" x14ac:dyDescent="0.3">
      <c r="M6166" s="12"/>
      <c r="N6166"/>
      <c r="P6166" s="9"/>
      <c r="Q6166" s="9"/>
      <c r="U6166" s="8"/>
      <c r="V6166" s="10"/>
      <c r="W6166"/>
      <c r="X6166"/>
      <c r="Z6166" s="8"/>
      <c r="AA6166" s="8"/>
      <c r="AF6166" s="17"/>
      <c r="AG6166" s="17"/>
      <c r="AH6166" s="8"/>
    </row>
    <row r="6167" spans="13:34" x14ac:dyDescent="0.3">
      <c r="M6167" s="12"/>
      <c r="N6167"/>
      <c r="P6167" s="9"/>
      <c r="Q6167" s="9"/>
      <c r="U6167" s="8"/>
      <c r="V6167" s="10"/>
      <c r="W6167"/>
      <c r="X6167"/>
      <c r="Z6167" s="8"/>
      <c r="AA6167" s="8"/>
      <c r="AF6167" s="17"/>
      <c r="AG6167" s="17"/>
      <c r="AH6167" s="8"/>
    </row>
    <row r="6168" spans="13:34" x14ac:dyDescent="0.3">
      <c r="M6168" s="12"/>
      <c r="N6168"/>
      <c r="P6168" s="9"/>
      <c r="Q6168" s="9"/>
      <c r="U6168" s="8"/>
      <c r="V6168" s="10"/>
      <c r="W6168"/>
      <c r="X6168"/>
      <c r="Z6168" s="8"/>
      <c r="AA6168" s="8"/>
      <c r="AF6168" s="17"/>
      <c r="AG6168" s="17"/>
      <c r="AH6168" s="8"/>
    </row>
    <row r="6169" spans="13:34" x14ac:dyDescent="0.3">
      <c r="M6169" s="12"/>
      <c r="N6169"/>
      <c r="P6169" s="9"/>
      <c r="Q6169" s="9"/>
      <c r="U6169" s="8"/>
      <c r="V6169" s="10"/>
      <c r="W6169"/>
      <c r="X6169"/>
      <c r="Z6169" s="8"/>
      <c r="AA6169" s="8"/>
      <c r="AF6169" s="17"/>
      <c r="AG6169" s="17"/>
      <c r="AH6169" s="8"/>
    </row>
    <row r="6170" spans="13:34" x14ac:dyDescent="0.3">
      <c r="M6170" s="12"/>
      <c r="N6170"/>
      <c r="P6170" s="9"/>
      <c r="Q6170" s="9"/>
      <c r="U6170" s="8"/>
      <c r="V6170" s="10"/>
      <c r="W6170"/>
      <c r="X6170"/>
      <c r="Z6170" s="8"/>
      <c r="AA6170" s="8"/>
      <c r="AF6170" s="17"/>
      <c r="AG6170" s="17"/>
      <c r="AH6170" s="8"/>
    </row>
    <row r="6171" spans="13:34" x14ac:dyDescent="0.3">
      <c r="M6171" s="12"/>
      <c r="N6171"/>
      <c r="P6171" s="9"/>
      <c r="Q6171" s="9"/>
      <c r="U6171" s="8"/>
      <c r="V6171" s="10"/>
      <c r="W6171"/>
      <c r="X6171"/>
      <c r="Z6171" s="8"/>
      <c r="AA6171" s="8"/>
      <c r="AF6171" s="17"/>
      <c r="AG6171" s="17"/>
      <c r="AH6171" s="8"/>
    </row>
    <row r="6172" spans="13:34" x14ac:dyDescent="0.3">
      <c r="M6172" s="12"/>
      <c r="N6172"/>
      <c r="P6172" s="9"/>
      <c r="Q6172" s="9"/>
      <c r="U6172" s="8"/>
      <c r="V6172" s="10"/>
      <c r="W6172"/>
      <c r="X6172"/>
      <c r="Z6172" s="8"/>
      <c r="AA6172" s="8"/>
      <c r="AF6172" s="17"/>
      <c r="AG6172" s="17"/>
      <c r="AH6172" s="8"/>
    </row>
    <row r="6173" spans="13:34" x14ac:dyDescent="0.3">
      <c r="M6173" s="12"/>
      <c r="N6173"/>
      <c r="P6173" s="9"/>
      <c r="Q6173" s="9"/>
      <c r="U6173" s="8"/>
      <c r="V6173" s="10"/>
      <c r="W6173"/>
      <c r="X6173"/>
      <c r="Z6173" s="8"/>
      <c r="AA6173" s="8"/>
      <c r="AF6173" s="17"/>
      <c r="AG6173" s="17"/>
      <c r="AH6173" s="8"/>
    </row>
    <row r="6174" spans="13:34" x14ac:dyDescent="0.3">
      <c r="M6174" s="12"/>
      <c r="N6174"/>
      <c r="P6174" s="9"/>
      <c r="Q6174" s="9"/>
      <c r="U6174" s="8"/>
      <c r="V6174" s="10"/>
      <c r="W6174"/>
      <c r="X6174"/>
      <c r="Z6174" s="8"/>
      <c r="AA6174" s="8"/>
      <c r="AF6174" s="17"/>
      <c r="AG6174" s="17"/>
      <c r="AH6174" s="8"/>
    </row>
    <row r="6175" spans="13:34" x14ac:dyDescent="0.3">
      <c r="M6175" s="12"/>
      <c r="N6175"/>
      <c r="P6175" s="9"/>
      <c r="Q6175" s="9"/>
      <c r="U6175" s="8"/>
      <c r="V6175" s="10"/>
      <c r="W6175"/>
      <c r="X6175"/>
      <c r="Z6175" s="8"/>
      <c r="AA6175" s="8"/>
      <c r="AF6175" s="17"/>
      <c r="AG6175" s="17"/>
      <c r="AH6175" s="8"/>
    </row>
    <row r="6176" spans="13:34" x14ac:dyDescent="0.3">
      <c r="M6176" s="12"/>
      <c r="N6176"/>
      <c r="P6176" s="9"/>
      <c r="Q6176" s="9"/>
      <c r="U6176" s="8"/>
      <c r="V6176" s="10"/>
      <c r="W6176"/>
      <c r="X6176"/>
      <c r="Z6176" s="8"/>
      <c r="AA6176" s="8"/>
      <c r="AF6176" s="17"/>
      <c r="AG6176" s="17"/>
      <c r="AH6176" s="8"/>
    </row>
    <row r="6177" spans="13:34" x14ac:dyDescent="0.3">
      <c r="M6177" s="12"/>
      <c r="N6177"/>
      <c r="P6177" s="9"/>
      <c r="Q6177" s="9"/>
      <c r="U6177" s="8"/>
      <c r="V6177" s="10"/>
      <c r="W6177"/>
      <c r="X6177"/>
      <c r="Z6177" s="8"/>
      <c r="AA6177" s="8"/>
      <c r="AF6177" s="17"/>
      <c r="AG6177" s="17"/>
      <c r="AH6177" s="8"/>
    </row>
    <row r="6178" spans="13:34" x14ac:dyDescent="0.3">
      <c r="M6178" s="12"/>
      <c r="N6178"/>
      <c r="P6178" s="9"/>
      <c r="Q6178" s="9"/>
      <c r="U6178" s="8"/>
      <c r="V6178" s="10"/>
      <c r="W6178"/>
      <c r="X6178"/>
      <c r="Z6178" s="8"/>
      <c r="AA6178" s="8"/>
      <c r="AF6178" s="17"/>
      <c r="AG6178" s="17"/>
      <c r="AH6178" s="8"/>
    </row>
    <row r="6179" spans="13:34" x14ac:dyDescent="0.3">
      <c r="M6179" s="12"/>
      <c r="N6179"/>
      <c r="P6179" s="9"/>
      <c r="Q6179" s="9"/>
      <c r="U6179" s="8"/>
      <c r="V6179" s="10"/>
      <c r="W6179"/>
      <c r="X6179"/>
      <c r="Z6179" s="8"/>
      <c r="AA6179" s="8"/>
      <c r="AF6179" s="17"/>
      <c r="AG6179" s="17"/>
      <c r="AH6179" s="8"/>
    </row>
    <row r="6180" spans="13:34" x14ac:dyDescent="0.3">
      <c r="M6180" s="12"/>
      <c r="N6180"/>
      <c r="P6180" s="9"/>
      <c r="Q6180" s="9"/>
      <c r="U6180" s="8"/>
      <c r="V6180" s="10"/>
      <c r="W6180"/>
      <c r="X6180"/>
      <c r="Z6180" s="8"/>
      <c r="AA6180" s="8"/>
      <c r="AF6180" s="17"/>
      <c r="AG6180" s="17"/>
      <c r="AH6180" s="8"/>
    </row>
    <row r="6181" spans="13:34" x14ac:dyDescent="0.3">
      <c r="M6181" s="12"/>
      <c r="N6181"/>
      <c r="P6181" s="9"/>
      <c r="Q6181" s="9"/>
      <c r="U6181" s="8"/>
      <c r="V6181" s="10"/>
      <c r="W6181"/>
      <c r="X6181"/>
      <c r="Z6181" s="8"/>
      <c r="AA6181" s="8"/>
      <c r="AF6181" s="17"/>
      <c r="AG6181" s="17"/>
      <c r="AH6181" s="8"/>
    </row>
    <row r="6182" spans="13:34" x14ac:dyDescent="0.3">
      <c r="M6182" s="12"/>
      <c r="N6182"/>
      <c r="P6182" s="9"/>
      <c r="Q6182" s="9"/>
      <c r="U6182" s="8"/>
      <c r="V6182" s="10"/>
      <c r="W6182"/>
      <c r="X6182"/>
      <c r="Z6182" s="8"/>
      <c r="AA6182" s="8"/>
      <c r="AF6182" s="17"/>
      <c r="AG6182" s="17"/>
      <c r="AH6182" s="8"/>
    </row>
    <row r="6183" spans="13:34" x14ac:dyDescent="0.3">
      <c r="M6183" s="12"/>
      <c r="N6183"/>
      <c r="P6183" s="9"/>
      <c r="Q6183" s="9"/>
      <c r="U6183" s="8"/>
      <c r="V6183" s="10"/>
      <c r="W6183"/>
      <c r="X6183"/>
      <c r="Z6183" s="8"/>
      <c r="AA6183" s="8"/>
      <c r="AF6183" s="17"/>
      <c r="AG6183" s="17"/>
      <c r="AH6183" s="8"/>
    </row>
    <row r="6184" spans="13:34" x14ac:dyDescent="0.3">
      <c r="M6184" s="12"/>
      <c r="N6184"/>
      <c r="P6184" s="9"/>
      <c r="Q6184" s="9"/>
      <c r="U6184" s="8"/>
      <c r="V6184" s="10"/>
      <c r="W6184"/>
      <c r="X6184"/>
      <c r="Z6184" s="8"/>
      <c r="AA6184" s="8"/>
      <c r="AF6184" s="17"/>
      <c r="AG6184" s="17"/>
      <c r="AH6184" s="8"/>
    </row>
    <row r="6185" spans="13:34" x14ac:dyDescent="0.3">
      <c r="M6185" s="12"/>
      <c r="N6185"/>
      <c r="P6185" s="9"/>
      <c r="Q6185" s="9"/>
      <c r="U6185" s="8"/>
      <c r="V6185" s="10"/>
      <c r="W6185"/>
      <c r="X6185"/>
      <c r="Z6185" s="8"/>
      <c r="AA6185" s="8"/>
      <c r="AF6185" s="17"/>
      <c r="AG6185" s="17"/>
      <c r="AH6185" s="8"/>
    </row>
    <row r="6186" spans="13:34" x14ac:dyDescent="0.3">
      <c r="M6186" s="12"/>
      <c r="N6186"/>
      <c r="P6186" s="9"/>
      <c r="Q6186" s="9"/>
      <c r="U6186" s="8"/>
      <c r="V6186" s="10"/>
      <c r="W6186"/>
      <c r="X6186"/>
      <c r="Z6186" s="8"/>
      <c r="AA6186" s="8"/>
      <c r="AF6186" s="17"/>
      <c r="AG6186" s="17"/>
      <c r="AH6186" s="8"/>
    </row>
    <row r="6187" spans="13:34" x14ac:dyDescent="0.3">
      <c r="M6187" s="12"/>
      <c r="N6187"/>
      <c r="P6187" s="9"/>
      <c r="Q6187" s="9"/>
      <c r="U6187" s="8"/>
      <c r="V6187" s="10"/>
      <c r="W6187"/>
      <c r="X6187"/>
      <c r="Z6187" s="8"/>
      <c r="AA6187" s="8"/>
      <c r="AF6187" s="17"/>
      <c r="AG6187" s="17"/>
      <c r="AH6187" s="8"/>
    </row>
    <row r="6188" spans="13:34" x14ac:dyDescent="0.3">
      <c r="M6188" s="12"/>
      <c r="N6188"/>
      <c r="P6188" s="9"/>
      <c r="Q6188" s="9"/>
      <c r="U6188" s="8"/>
      <c r="V6188" s="10"/>
      <c r="W6188"/>
      <c r="X6188"/>
      <c r="Z6188" s="8"/>
      <c r="AA6188" s="8"/>
      <c r="AF6188" s="17"/>
      <c r="AG6188" s="17"/>
      <c r="AH6188" s="8"/>
    </row>
    <row r="6189" spans="13:34" x14ac:dyDescent="0.3">
      <c r="M6189" s="12"/>
      <c r="N6189"/>
      <c r="P6189" s="9"/>
      <c r="Q6189" s="9"/>
      <c r="U6189" s="8"/>
      <c r="V6189" s="10"/>
      <c r="W6189"/>
      <c r="X6189"/>
      <c r="Z6189" s="8"/>
      <c r="AA6189" s="8"/>
      <c r="AF6189" s="17"/>
      <c r="AG6189" s="17"/>
      <c r="AH6189" s="8"/>
    </row>
    <row r="6190" spans="13:34" x14ac:dyDescent="0.3">
      <c r="M6190" s="12"/>
      <c r="N6190"/>
      <c r="P6190" s="9"/>
      <c r="Q6190" s="9"/>
      <c r="U6190" s="8"/>
      <c r="V6190" s="10"/>
      <c r="W6190"/>
      <c r="X6190"/>
      <c r="Z6190" s="8"/>
      <c r="AA6190" s="8"/>
      <c r="AF6190" s="17"/>
      <c r="AG6190" s="17"/>
      <c r="AH6190" s="8"/>
    </row>
    <row r="6191" spans="13:34" x14ac:dyDescent="0.3">
      <c r="M6191" s="12"/>
      <c r="N6191"/>
      <c r="P6191" s="9"/>
      <c r="Q6191" s="9"/>
      <c r="U6191" s="8"/>
      <c r="V6191" s="10"/>
      <c r="W6191"/>
      <c r="X6191"/>
      <c r="Z6191" s="8"/>
      <c r="AA6191" s="8"/>
      <c r="AF6191" s="17"/>
      <c r="AG6191" s="17"/>
      <c r="AH6191" s="8"/>
    </row>
    <row r="6192" spans="13:34" x14ac:dyDescent="0.3">
      <c r="M6192" s="12"/>
      <c r="N6192"/>
      <c r="P6192" s="9"/>
      <c r="Q6192" s="9"/>
      <c r="U6192" s="8"/>
      <c r="V6192" s="10"/>
      <c r="W6192"/>
      <c r="X6192"/>
      <c r="Z6192" s="8"/>
      <c r="AA6192" s="8"/>
      <c r="AF6192" s="17"/>
      <c r="AG6192" s="17"/>
      <c r="AH6192" s="8"/>
    </row>
    <row r="6193" spans="13:34" x14ac:dyDescent="0.3">
      <c r="M6193" s="12"/>
      <c r="N6193"/>
      <c r="P6193" s="9"/>
      <c r="Q6193" s="9"/>
      <c r="U6193" s="8"/>
      <c r="V6193" s="10"/>
      <c r="W6193"/>
      <c r="X6193"/>
      <c r="Z6193" s="8"/>
      <c r="AA6193" s="8"/>
      <c r="AF6193" s="17"/>
      <c r="AG6193" s="17"/>
      <c r="AH6193" s="8"/>
    </row>
    <row r="6194" spans="13:34" x14ac:dyDescent="0.3">
      <c r="M6194" s="12"/>
      <c r="N6194"/>
      <c r="P6194" s="9"/>
      <c r="Q6194" s="9"/>
      <c r="U6194" s="8"/>
      <c r="V6194" s="10"/>
      <c r="W6194"/>
      <c r="X6194"/>
      <c r="Z6194" s="8"/>
      <c r="AA6194" s="8"/>
      <c r="AF6194" s="17"/>
      <c r="AG6194" s="17"/>
      <c r="AH6194" s="8"/>
    </row>
    <row r="6195" spans="13:34" x14ac:dyDescent="0.3">
      <c r="M6195" s="12"/>
      <c r="N6195"/>
      <c r="P6195" s="9"/>
      <c r="Q6195" s="9"/>
      <c r="U6195" s="8"/>
      <c r="V6195" s="10"/>
      <c r="W6195"/>
      <c r="X6195"/>
      <c r="Z6195" s="8"/>
      <c r="AA6195" s="8"/>
      <c r="AF6195" s="17"/>
      <c r="AG6195" s="17"/>
      <c r="AH6195" s="8"/>
    </row>
    <row r="6196" spans="13:34" x14ac:dyDescent="0.3">
      <c r="M6196" s="12"/>
      <c r="N6196"/>
      <c r="P6196" s="9"/>
      <c r="Q6196" s="9"/>
      <c r="U6196" s="8"/>
      <c r="V6196" s="10"/>
      <c r="W6196"/>
      <c r="X6196"/>
      <c r="Z6196" s="8"/>
      <c r="AA6196" s="8"/>
      <c r="AF6196" s="17"/>
      <c r="AG6196" s="17"/>
      <c r="AH6196" s="8"/>
    </row>
    <row r="6197" spans="13:34" x14ac:dyDescent="0.3">
      <c r="M6197" s="12"/>
      <c r="N6197"/>
      <c r="P6197" s="9"/>
      <c r="Q6197" s="9"/>
      <c r="U6197" s="8"/>
      <c r="V6197" s="10"/>
      <c r="W6197"/>
      <c r="X6197"/>
      <c r="Z6197" s="8"/>
      <c r="AA6197" s="8"/>
      <c r="AF6197" s="17"/>
      <c r="AG6197" s="17"/>
      <c r="AH6197" s="8"/>
    </row>
    <row r="6198" spans="13:34" x14ac:dyDescent="0.3">
      <c r="M6198" s="12"/>
      <c r="N6198"/>
      <c r="P6198" s="9"/>
      <c r="Q6198" s="9"/>
      <c r="U6198" s="8"/>
      <c r="V6198" s="10"/>
      <c r="W6198"/>
      <c r="X6198"/>
      <c r="Z6198" s="8"/>
      <c r="AA6198" s="8"/>
      <c r="AF6198" s="17"/>
      <c r="AG6198" s="17"/>
      <c r="AH6198" s="8"/>
    </row>
    <row r="6199" spans="13:34" x14ac:dyDescent="0.3">
      <c r="M6199" s="12"/>
      <c r="N6199"/>
      <c r="P6199" s="9"/>
      <c r="Q6199" s="9"/>
      <c r="U6199" s="8"/>
      <c r="V6199" s="10"/>
      <c r="W6199"/>
      <c r="X6199"/>
      <c r="Z6199" s="8"/>
      <c r="AA6199" s="8"/>
      <c r="AF6199" s="17"/>
      <c r="AG6199" s="17"/>
      <c r="AH6199" s="8"/>
    </row>
    <row r="6200" spans="13:34" x14ac:dyDescent="0.3">
      <c r="M6200" s="12"/>
      <c r="N6200"/>
      <c r="P6200" s="9"/>
      <c r="Q6200" s="9"/>
      <c r="U6200" s="8"/>
      <c r="V6200" s="10"/>
      <c r="W6200"/>
      <c r="X6200"/>
      <c r="Z6200" s="8"/>
      <c r="AA6200" s="8"/>
      <c r="AF6200" s="17"/>
      <c r="AG6200" s="17"/>
      <c r="AH6200" s="8"/>
    </row>
    <row r="6201" spans="13:34" x14ac:dyDescent="0.3">
      <c r="M6201" s="12"/>
      <c r="N6201"/>
      <c r="P6201" s="9"/>
      <c r="Q6201" s="9"/>
      <c r="U6201" s="8"/>
      <c r="V6201" s="10"/>
      <c r="W6201"/>
      <c r="X6201"/>
      <c r="Z6201" s="8"/>
      <c r="AA6201" s="8"/>
      <c r="AF6201" s="17"/>
      <c r="AG6201" s="17"/>
      <c r="AH6201" s="8"/>
    </row>
    <row r="6202" spans="13:34" x14ac:dyDescent="0.3">
      <c r="M6202" s="12"/>
      <c r="N6202"/>
      <c r="P6202" s="9"/>
      <c r="Q6202" s="9"/>
      <c r="U6202" s="8"/>
      <c r="V6202" s="10"/>
      <c r="W6202"/>
      <c r="X6202"/>
      <c r="Z6202" s="8"/>
      <c r="AA6202" s="8"/>
      <c r="AF6202" s="17"/>
      <c r="AG6202" s="17"/>
      <c r="AH6202" s="8"/>
    </row>
    <row r="6203" spans="13:34" x14ac:dyDescent="0.3">
      <c r="M6203" s="12"/>
      <c r="N6203"/>
      <c r="P6203" s="9"/>
      <c r="Q6203" s="9"/>
      <c r="U6203" s="8"/>
      <c r="V6203" s="10"/>
      <c r="W6203"/>
      <c r="X6203"/>
      <c r="Z6203" s="8"/>
      <c r="AA6203" s="8"/>
      <c r="AF6203" s="17"/>
      <c r="AG6203" s="17"/>
      <c r="AH6203" s="8"/>
    </row>
    <row r="6204" spans="13:34" x14ac:dyDescent="0.3">
      <c r="M6204" s="12"/>
      <c r="N6204"/>
      <c r="P6204" s="9"/>
      <c r="Q6204" s="9"/>
      <c r="U6204" s="8"/>
      <c r="V6204" s="10"/>
      <c r="W6204"/>
      <c r="X6204"/>
      <c r="Z6204" s="8"/>
      <c r="AA6204" s="8"/>
      <c r="AF6204" s="17"/>
      <c r="AG6204" s="17"/>
      <c r="AH6204" s="8"/>
    </row>
    <row r="6205" spans="13:34" x14ac:dyDescent="0.3">
      <c r="M6205" s="12"/>
      <c r="N6205"/>
      <c r="P6205" s="9"/>
      <c r="Q6205" s="9"/>
      <c r="U6205" s="8"/>
      <c r="V6205" s="10"/>
      <c r="W6205"/>
      <c r="X6205"/>
      <c r="Z6205" s="8"/>
      <c r="AA6205" s="8"/>
      <c r="AF6205" s="17"/>
      <c r="AG6205" s="17"/>
      <c r="AH6205" s="8"/>
    </row>
    <row r="6206" spans="13:34" x14ac:dyDescent="0.3">
      <c r="M6206" s="12"/>
      <c r="N6206"/>
      <c r="P6206" s="9"/>
      <c r="Q6206" s="9"/>
      <c r="U6206" s="8"/>
      <c r="V6206" s="10"/>
      <c r="W6206"/>
      <c r="X6206"/>
      <c r="Z6206" s="8"/>
      <c r="AA6206" s="8"/>
      <c r="AF6206" s="17"/>
      <c r="AG6206" s="17"/>
      <c r="AH6206" s="8"/>
    </row>
    <row r="6207" spans="13:34" x14ac:dyDescent="0.3">
      <c r="M6207" s="12"/>
      <c r="N6207"/>
      <c r="P6207" s="9"/>
      <c r="Q6207" s="9"/>
      <c r="U6207" s="8"/>
      <c r="V6207" s="10"/>
      <c r="W6207"/>
      <c r="X6207"/>
      <c r="Z6207" s="8"/>
      <c r="AA6207" s="8"/>
      <c r="AF6207" s="17"/>
      <c r="AG6207" s="17"/>
      <c r="AH6207" s="8"/>
    </row>
    <row r="6208" spans="13:34" x14ac:dyDescent="0.3">
      <c r="M6208" s="12"/>
      <c r="N6208"/>
      <c r="P6208" s="9"/>
      <c r="Q6208" s="9"/>
      <c r="U6208" s="8"/>
      <c r="V6208" s="10"/>
      <c r="W6208"/>
      <c r="X6208"/>
      <c r="Z6208" s="8"/>
      <c r="AA6208" s="8"/>
      <c r="AF6208" s="17"/>
      <c r="AG6208" s="17"/>
      <c r="AH6208" s="8"/>
    </row>
    <row r="6209" spans="13:34" x14ac:dyDescent="0.3">
      <c r="M6209" s="12"/>
      <c r="N6209"/>
      <c r="P6209" s="9"/>
      <c r="Q6209" s="9"/>
      <c r="U6209" s="8"/>
      <c r="V6209" s="10"/>
      <c r="W6209"/>
      <c r="X6209"/>
      <c r="Z6209" s="8"/>
      <c r="AA6209" s="8"/>
      <c r="AF6209" s="17"/>
      <c r="AG6209" s="17"/>
      <c r="AH6209" s="8"/>
    </row>
    <row r="6210" spans="13:34" x14ac:dyDescent="0.3">
      <c r="M6210" s="12"/>
      <c r="N6210"/>
      <c r="P6210" s="9"/>
      <c r="Q6210" s="9"/>
      <c r="U6210" s="8"/>
      <c r="V6210" s="10"/>
      <c r="W6210"/>
      <c r="X6210"/>
      <c r="Z6210" s="8"/>
      <c r="AA6210" s="8"/>
      <c r="AF6210" s="17"/>
      <c r="AG6210" s="17"/>
      <c r="AH6210" s="8"/>
    </row>
    <row r="6211" spans="13:34" x14ac:dyDescent="0.3">
      <c r="M6211" s="12"/>
      <c r="N6211"/>
      <c r="P6211" s="9"/>
      <c r="Q6211" s="9"/>
      <c r="U6211" s="8"/>
      <c r="V6211" s="10"/>
      <c r="W6211"/>
      <c r="X6211"/>
      <c r="Z6211" s="8"/>
      <c r="AA6211" s="8"/>
      <c r="AF6211" s="17"/>
      <c r="AG6211" s="17"/>
      <c r="AH6211" s="8"/>
    </row>
    <row r="6212" spans="13:34" x14ac:dyDescent="0.3">
      <c r="M6212" s="12"/>
      <c r="N6212"/>
      <c r="P6212" s="9"/>
      <c r="Q6212" s="9"/>
      <c r="U6212" s="8"/>
      <c r="V6212" s="10"/>
      <c r="W6212"/>
      <c r="X6212"/>
      <c r="Z6212" s="8"/>
      <c r="AA6212" s="8"/>
      <c r="AF6212" s="17"/>
      <c r="AG6212" s="17"/>
      <c r="AH6212" s="8"/>
    </row>
    <row r="6213" spans="13:34" x14ac:dyDescent="0.3">
      <c r="M6213" s="12"/>
      <c r="N6213"/>
      <c r="P6213" s="9"/>
      <c r="Q6213" s="9"/>
      <c r="U6213" s="8"/>
      <c r="V6213" s="10"/>
      <c r="W6213"/>
      <c r="X6213"/>
      <c r="Z6213" s="8"/>
      <c r="AA6213" s="8"/>
      <c r="AF6213" s="17"/>
      <c r="AG6213" s="17"/>
      <c r="AH6213" s="8"/>
    </row>
    <row r="6214" spans="13:34" x14ac:dyDescent="0.3">
      <c r="M6214" s="12"/>
      <c r="N6214"/>
      <c r="P6214" s="9"/>
      <c r="Q6214" s="9"/>
      <c r="U6214" s="8"/>
      <c r="V6214" s="10"/>
      <c r="W6214"/>
      <c r="X6214"/>
      <c r="Z6214" s="8"/>
      <c r="AA6214" s="8"/>
      <c r="AF6214" s="17"/>
      <c r="AG6214" s="17"/>
      <c r="AH6214" s="8"/>
    </row>
    <row r="6215" spans="13:34" x14ac:dyDescent="0.3">
      <c r="M6215" s="12"/>
      <c r="N6215"/>
      <c r="P6215" s="9"/>
      <c r="Q6215" s="9"/>
      <c r="U6215" s="8"/>
      <c r="V6215" s="10"/>
      <c r="W6215"/>
      <c r="X6215"/>
      <c r="Z6215" s="8"/>
      <c r="AA6215" s="8"/>
      <c r="AF6215" s="17"/>
      <c r="AG6215" s="17"/>
      <c r="AH6215" s="8"/>
    </row>
    <row r="6216" spans="13:34" x14ac:dyDescent="0.3">
      <c r="M6216" s="12"/>
      <c r="N6216"/>
      <c r="P6216" s="9"/>
      <c r="Q6216" s="9"/>
      <c r="U6216" s="8"/>
      <c r="V6216" s="10"/>
      <c r="W6216"/>
      <c r="X6216"/>
      <c r="Z6216" s="8"/>
      <c r="AA6216" s="8"/>
      <c r="AF6216" s="17"/>
      <c r="AG6216" s="17"/>
      <c r="AH6216" s="8"/>
    </row>
    <row r="6217" spans="13:34" x14ac:dyDescent="0.3">
      <c r="M6217" s="12"/>
      <c r="N6217"/>
      <c r="P6217" s="9"/>
      <c r="Q6217" s="9"/>
      <c r="U6217" s="8"/>
      <c r="V6217" s="10"/>
      <c r="W6217"/>
      <c r="X6217"/>
      <c r="Z6217" s="8"/>
      <c r="AA6217" s="8"/>
      <c r="AF6217" s="17"/>
      <c r="AG6217" s="17"/>
      <c r="AH6217" s="8"/>
    </row>
    <row r="6218" spans="13:34" x14ac:dyDescent="0.3">
      <c r="M6218" s="12"/>
      <c r="N6218"/>
      <c r="P6218" s="9"/>
      <c r="Q6218" s="9"/>
      <c r="U6218" s="8"/>
      <c r="V6218" s="10"/>
      <c r="W6218"/>
      <c r="X6218"/>
      <c r="Z6218" s="8"/>
      <c r="AA6218" s="8"/>
      <c r="AF6218" s="17"/>
      <c r="AG6218" s="17"/>
      <c r="AH6218" s="8"/>
    </row>
    <row r="6219" spans="13:34" x14ac:dyDescent="0.3">
      <c r="M6219" s="12"/>
      <c r="N6219"/>
      <c r="P6219" s="9"/>
      <c r="Q6219" s="9"/>
      <c r="U6219" s="8"/>
      <c r="V6219" s="10"/>
      <c r="W6219"/>
      <c r="X6219"/>
      <c r="Z6219" s="8"/>
      <c r="AA6219" s="8"/>
      <c r="AF6219" s="17"/>
      <c r="AG6219" s="17"/>
      <c r="AH6219" s="8"/>
    </row>
    <row r="6220" spans="13:34" x14ac:dyDescent="0.3">
      <c r="M6220" s="12"/>
      <c r="N6220"/>
      <c r="P6220" s="9"/>
      <c r="Q6220" s="9"/>
      <c r="U6220" s="8"/>
      <c r="V6220" s="10"/>
      <c r="W6220"/>
      <c r="X6220"/>
      <c r="Z6220" s="8"/>
      <c r="AA6220" s="8"/>
      <c r="AF6220" s="17"/>
      <c r="AG6220" s="17"/>
      <c r="AH6220" s="8"/>
    </row>
    <row r="6221" spans="13:34" x14ac:dyDescent="0.3">
      <c r="M6221" s="12"/>
      <c r="N6221"/>
      <c r="P6221" s="9"/>
      <c r="Q6221" s="9"/>
      <c r="U6221" s="8"/>
      <c r="V6221" s="10"/>
      <c r="W6221"/>
      <c r="X6221"/>
      <c r="Z6221" s="8"/>
      <c r="AA6221" s="8"/>
      <c r="AF6221" s="17"/>
      <c r="AG6221" s="17"/>
      <c r="AH6221" s="8"/>
    </row>
    <row r="6222" spans="13:34" x14ac:dyDescent="0.3">
      <c r="M6222" s="12"/>
      <c r="N6222"/>
      <c r="P6222" s="9"/>
      <c r="Q6222" s="9"/>
      <c r="U6222" s="8"/>
      <c r="V6222" s="10"/>
      <c r="W6222"/>
      <c r="X6222"/>
      <c r="Z6222" s="8"/>
      <c r="AA6222" s="8"/>
      <c r="AF6222" s="17"/>
      <c r="AG6222" s="17"/>
      <c r="AH6222" s="8"/>
    </row>
    <row r="6223" spans="13:34" x14ac:dyDescent="0.3">
      <c r="M6223" s="12"/>
      <c r="N6223"/>
      <c r="P6223" s="9"/>
      <c r="Q6223" s="9"/>
      <c r="U6223" s="8"/>
      <c r="V6223" s="10"/>
      <c r="W6223"/>
      <c r="X6223"/>
      <c r="Z6223" s="8"/>
      <c r="AA6223" s="8"/>
      <c r="AF6223" s="17"/>
      <c r="AG6223" s="17"/>
      <c r="AH6223" s="8"/>
    </row>
    <row r="6224" spans="13:34" x14ac:dyDescent="0.3">
      <c r="M6224" s="12"/>
      <c r="N6224"/>
      <c r="P6224" s="9"/>
      <c r="Q6224" s="9"/>
      <c r="U6224" s="8"/>
      <c r="V6224" s="10"/>
      <c r="W6224"/>
      <c r="X6224"/>
      <c r="Z6224" s="8"/>
      <c r="AA6224" s="8"/>
      <c r="AF6224" s="17"/>
      <c r="AG6224" s="17"/>
      <c r="AH6224" s="8"/>
    </row>
    <row r="6225" spans="13:34" x14ac:dyDescent="0.3">
      <c r="M6225" s="12"/>
      <c r="N6225"/>
      <c r="P6225" s="9"/>
      <c r="Q6225" s="9"/>
      <c r="U6225" s="8"/>
      <c r="V6225" s="10"/>
      <c r="W6225"/>
      <c r="X6225"/>
      <c r="Z6225" s="8"/>
      <c r="AA6225" s="8"/>
      <c r="AF6225" s="17"/>
      <c r="AG6225" s="17"/>
      <c r="AH6225" s="8"/>
    </row>
    <row r="6226" spans="13:34" x14ac:dyDescent="0.3">
      <c r="M6226" s="12"/>
      <c r="N6226"/>
      <c r="P6226" s="9"/>
      <c r="Q6226" s="9"/>
      <c r="U6226" s="8"/>
      <c r="V6226" s="10"/>
      <c r="W6226"/>
      <c r="X6226"/>
      <c r="Z6226" s="8"/>
      <c r="AA6226" s="8"/>
      <c r="AF6226" s="17"/>
      <c r="AG6226" s="17"/>
      <c r="AH6226" s="8"/>
    </row>
    <row r="6227" spans="13:34" x14ac:dyDescent="0.3">
      <c r="M6227" s="12"/>
      <c r="N6227"/>
      <c r="P6227" s="9"/>
      <c r="Q6227" s="9"/>
      <c r="U6227" s="8"/>
      <c r="V6227" s="10"/>
      <c r="W6227"/>
      <c r="X6227"/>
      <c r="Z6227" s="8"/>
      <c r="AA6227" s="8"/>
      <c r="AF6227" s="17"/>
      <c r="AG6227" s="17"/>
      <c r="AH6227" s="8"/>
    </row>
    <row r="6228" spans="13:34" x14ac:dyDescent="0.3">
      <c r="M6228" s="12"/>
      <c r="N6228"/>
      <c r="P6228" s="9"/>
      <c r="Q6228" s="9"/>
      <c r="U6228" s="8"/>
      <c r="V6228" s="10"/>
      <c r="W6228"/>
      <c r="X6228"/>
      <c r="Z6228" s="8"/>
      <c r="AA6228" s="8"/>
      <c r="AF6228" s="17"/>
      <c r="AG6228" s="17"/>
      <c r="AH6228" s="8"/>
    </row>
    <row r="6229" spans="13:34" x14ac:dyDescent="0.3">
      <c r="M6229" s="12"/>
      <c r="N6229"/>
      <c r="P6229" s="9"/>
      <c r="Q6229" s="9"/>
      <c r="U6229" s="8"/>
      <c r="V6229" s="10"/>
      <c r="W6229"/>
      <c r="X6229"/>
      <c r="Z6229" s="8"/>
      <c r="AA6229" s="8"/>
      <c r="AF6229" s="17"/>
      <c r="AG6229" s="17"/>
      <c r="AH6229" s="8"/>
    </row>
    <row r="6230" spans="13:34" x14ac:dyDescent="0.3">
      <c r="M6230" s="12"/>
      <c r="N6230"/>
      <c r="P6230" s="9"/>
      <c r="Q6230" s="9"/>
      <c r="U6230" s="8"/>
      <c r="V6230" s="10"/>
      <c r="W6230"/>
      <c r="X6230"/>
      <c r="Z6230" s="8"/>
      <c r="AA6230" s="8"/>
      <c r="AF6230" s="17"/>
      <c r="AG6230" s="17"/>
      <c r="AH6230" s="8"/>
    </row>
    <row r="6231" spans="13:34" x14ac:dyDescent="0.3">
      <c r="M6231" s="12"/>
      <c r="N6231"/>
      <c r="P6231" s="9"/>
      <c r="Q6231" s="9"/>
      <c r="U6231" s="8"/>
      <c r="V6231" s="10"/>
      <c r="W6231"/>
      <c r="X6231"/>
      <c r="Z6231" s="8"/>
      <c r="AA6231" s="8"/>
      <c r="AF6231" s="17"/>
      <c r="AG6231" s="17"/>
      <c r="AH6231" s="8"/>
    </row>
    <row r="6232" spans="13:34" x14ac:dyDescent="0.3">
      <c r="M6232" s="12"/>
      <c r="N6232"/>
      <c r="P6232" s="9"/>
      <c r="Q6232" s="9"/>
      <c r="U6232" s="8"/>
      <c r="V6232" s="10"/>
      <c r="W6232"/>
      <c r="X6232"/>
      <c r="Z6232" s="8"/>
      <c r="AA6232" s="8"/>
      <c r="AF6232" s="17"/>
      <c r="AG6232" s="17"/>
      <c r="AH6232" s="8"/>
    </row>
    <row r="6233" spans="13:34" x14ac:dyDescent="0.3">
      <c r="M6233" s="12"/>
      <c r="N6233"/>
      <c r="P6233" s="9"/>
      <c r="Q6233" s="9"/>
      <c r="U6233" s="8"/>
      <c r="V6233" s="10"/>
      <c r="W6233"/>
      <c r="X6233"/>
      <c r="Z6233" s="8"/>
      <c r="AA6233" s="8"/>
      <c r="AF6233" s="17"/>
      <c r="AG6233" s="17"/>
      <c r="AH6233" s="8"/>
    </row>
    <row r="6234" spans="13:34" x14ac:dyDescent="0.3">
      <c r="M6234" s="12"/>
      <c r="N6234"/>
      <c r="P6234" s="9"/>
      <c r="Q6234" s="9"/>
      <c r="U6234" s="8"/>
      <c r="V6234" s="10"/>
      <c r="W6234"/>
      <c r="X6234"/>
      <c r="Z6234" s="8"/>
      <c r="AA6234" s="8"/>
      <c r="AF6234" s="17"/>
      <c r="AG6234" s="17"/>
      <c r="AH6234" s="8"/>
    </row>
    <row r="6235" spans="13:34" x14ac:dyDescent="0.3">
      <c r="M6235" s="12"/>
      <c r="N6235"/>
      <c r="P6235" s="9"/>
      <c r="Q6235" s="9"/>
      <c r="U6235" s="8"/>
      <c r="V6235" s="10"/>
      <c r="W6235"/>
      <c r="X6235"/>
      <c r="Z6235" s="8"/>
      <c r="AA6235" s="8"/>
      <c r="AF6235" s="17"/>
      <c r="AG6235" s="17"/>
      <c r="AH6235" s="8"/>
    </row>
    <row r="6236" spans="13:34" x14ac:dyDescent="0.3">
      <c r="M6236" s="12"/>
      <c r="N6236"/>
      <c r="P6236" s="9"/>
      <c r="Q6236" s="9"/>
      <c r="U6236" s="8"/>
      <c r="V6236" s="10"/>
      <c r="W6236"/>
      <c r="X6236"/>
      <c r="Z6236" s="8"/>
      <c r="AA6236" s="8"/>
      <c r="AF6236" s="17"/>
      <c r="AG6236" s="17"/>
      <c r="AH6236" s="8"/>
    </row>
    <row r="6237" spans="13:34" x14ac:dyDescent="0.3">
      <c r="M6237" s="12"/>
      <c r="N6237"/>
      <c r="P6237" s="9"/>
      <c r="Q6237" s="9"/>
      <c r="U6237" s="8"/>
      <c r="V6237" s="10"/>
      <c r="W6237"/>
      <c r="X6237"/>
      <c r="Z6237" s="8"/>
      <c r="AA6237" s="8"/>
      <c r="AF6237" s="17"/>
      <c r="AG6237" s="17"/>
      <c r="AH6237" s="8"/>
    </row>
    <row r="6238" spans="13:34" x14ac:dyDescent="0.3">
      <c r="M6238" s="12"/>
      <c r="N6238"/>
      <c r="P6238" s="9"/>
      <c r="Q6238" s="9"/>
      <c r="U6238" s="8"/>
      <c r="V6238" s="10"/>
      <c r="W6238"/>
      <c r="X6238"/>
      <c r="Z6238" s="8"/>
      <c r="AA6238" s="8"/>
      <c r="AF6238" s="17"/>
      <c r="AG6238" s="17"/>
      <c r="AH6238" s="8"/>
    </row>
    <row r="6239" spans="13:34" x14ac:dyDescent="0.3">
      <c r="M6239" s="12"/>
      <c r="N6239"/>
      <c r="P6239" s="9"/>
      <c r="Q6239" s="9"/>
      <c r="U6239" s="8"/>
      <c r="V6239" s="10"/>
      <c r="W6239"/>
      <c r="X6239"/>
      <c r="Z6239" s="8"/>
      <c r="AA6239" s="8"/>
      <c r="AF6239" s="17"/>
      <c r="AG6239" s="17"/>
      <c r="AH6239" s="8"/>
    </row>
    <row r="6240" spans="13:34" x14ac:dyDescent="0.3">
      <c r="M6240" s="12"/>
      <c r="N6240"/>
      <c r="P6240" s="9"/>
      <c r="Q6240" s="9"/>
      <c r="U6240" s="8"/>
      <c r="V6240" s="10"/>
      <c r="W6240"/>
      <c r="X6240"/>
      <c r="Z6240" s="8"/>
      <c r="AA6240" s="8"/>
      <c r="AF6240" s="17"/>
      <c r="AG6240" s="17"/>
      <c r="AH6240" s="8"/>
    </row>
    <row r="6241" spans="13:34" x14ac:dyDescent="0.3">
      <c r="M6241" s="12"/>
      <c r="N6241"/>
      <c r="P6241" s="9"/>
      <c r="Q6241" s="9"/>
      <c r="U6241" s="8"/>
      <c r="V6241" s="10"/>
      <c r="W6241"/>
      <c r="X6241"/>
      <c r="Z6241" s="8"/>
      <c r="AA6241" s="8"/>
      <c r="AF6241" s="17"/>
      <c r="AG6241" s="17"/>
      <c r="AH6241" s="8"/>
    </row>
    <row r="6242" spans="13:34" x14ac:dyDescent="0.3">
      <c r="M6242" s="12"/>
      <c r="N6242"/>
      <c r="P6242" s="9"/>
      <c r="Q6242" s="9"/>
      <c r="U6242" s="8"/>
      <c r="V6242" s="10"/>
      <c r="W6242"/>
      <c r="X6242"/>
      <c r="Z6242" s="8"/>
      <c r="AA6242" s="8"/>
      <c r="AF6242" s="17"/>
      <c r="AG6242" s="17"/>
      <c r="AH6242" s="8"/>
    </row>
    <row r="6243" spans="13:34" x14ac:dyDescent="0.3">
      <c r="M6243" s="12"/>
      <c r="N6243"/>
      <c r="P6243" s="9"/>
      <c r="Q6243" s="9"/>
      <c r="U6243" s="8"/>
      <c r="V6243" s="10"/>
      <c r="W6243"/>
      <c r="X6243"/>
      <c r="Z6243" s="8"/>
      <c r="AA6243" s="8"/>
      <c r="AF6243" s="17"/>
      <c r="AG6243" s="17"/>
      <c r="AH6243" s="8"/>
    </row>
    <row r="6244" spans="13:34" x14ac:dyDescent="0.3">
      <c r="M6244" s="12"/>
      <c r="N6244"/>
      <c r="P6244" s="9"/>
      <c r="Q6244" s="9"/>
      <c r="U6244" s="8"/>
      <c r="V6244" s="10"/>
      <c r="W6244"/>
      <c r="X6244"/>
      <c r="Z6244" s="8"/>
      <c r="AA6244" s="8"/>
      <c r="AF6244" s="17"/>
      <c r="AG6244" s="17"/>
      <c r="AH6244" s="8"/>
    </row>
    <row r="6245" spans="13:34" x14ac:dyDescent="0.3">
      <c r="M6245" s="12"/>
      <c r="N6245"/>
      <c r="P6245" s="9"/>
      <c r="Q6245" s="9"/>
      <c r="U6245" s="8"/>
      <c r="V6245" s="10"/>
      <c r="W6245"/>
      <c r="X6245"/>
      <c r="Z6245" s="8"/>
      <c r="AA6245" s="8"/>
      <c r="AF6245" s="17"/>
      <c r="AG6245" s="17"/>
      <c r="AH6245" s="8"/>
    </row>
    <row r="6246" spans="13:34" x14ac:dyDescent="0.3">
      <c r="M6246" s="12"/>
      <c r="N6246"/>
      <c r="P6246" s="9"/>
      <c r="Q6246" s="9"/>
      <c r="U6246" s="8"/>
      <c r="V6246" s="10"/>
      <c r="W6246"/>
      <c r="X6246"/>
      <c r="Z6246" s="8"/>
      <c r="AA6246" s="8"/>
      <c r="AF6246" s="17"/>
      <c r="AG6246" s="17"/>
      <c r="AH6246" s="8"/>
    </row>
    <row r="6247" spans="13:34" x14ac:dyDescent="0.3">
      <c r="M6247" s="12"/>
      <c r="N6247"/>
      <c r="P6247" s="9"/>
      <c r="Q6247" s="9"/>
      <c r="U6247" s="8"/>
      <c r="V6247" s="10"/>
      <c r="W6247"/>
      <c r="X6247"/>
      <c r="Z6247" s="8"/>
      <c r="AA6247" s="8"/>
      <c r="AF6247" s="17"/>
      <c r="AG6247" s="17"/>
      <c r="AH6247" s="8"/>
    </row>
    <row r="6248" spans="13:34" x14ac:dyDescent="0.3">
      <c r="M6248" s="12"/>
      <c r="N6248"/>
      <c r="P6248" s="9"/>
      <c r="Q6248" s="9"/>
      <c r="U6248" s="8"/>
      <c r="V6248" s="10"/>
      <c r="W6248"/>
      <c r="X6248"/>
      <c r="Z6248" s="8"/>
      <c r="AA6248" s="8"/>
      <c r="AF6248" s="17"/>
      <c r="AG6248" s="17"/>
      <c r="AH6248" s="8"/>
    </row>
    <row r="6249" spans="13:34" x14ac:dyDescent="0.3">
      <c r="M6249" s="12"/>
      <c r="N6249"/>
      <c r="P6249" s="9"/>
      <c r="Q6249" s="9"/>
      <c r="U6249" s="8"/>
      <c r="V6249" s="10"/>
      <c r="W6249"/>
      <c r="X6249"/>
      <c r="Z6249" s="8"/>
      <c r="AA6249" s="8"/>
      <c r="AF6249" s="17"/>
      <c r="AG6249" s="17"/>
      <c r="AH6249" s="8"/>
    </row>
    <row r="6250" spans="13:34" x14ac:dyDescent="0.3">
      <c r="M6250" s="12"/>
      <c r="N6250"/>
      <c r="P6250" s="9"/>
      <c r="Q6250" s="9"/>
      <c r="U6250" s="8"/>
      <c r="V6250" s="10"/>
      <c r="W6250"/>
      <c r="X6250"/>
      <c r="Z6250" s="8"/>
      <c r="AA6250" s="8"/>
      <c r="AF6250" s="17"/>
      <c r="AG6250" s="17"/>
      <c r="AH6250" s="8"/>
    </row>
    <row r="6251" spans="13:34" x14ac:dyDescent="0.3">
      <c r="M6251" s="12"/>
      <c r="N6251"/>
      <c r="P6251" s="9"/>
      <c r="Q6251" s="9"/>
      <c r="U6251" s="8"/>
      <c r="V6251" s="10"/>
      <c r="W6251"/>
      <c r="X6251"/>
      <c r="Z6251" s="8"/>
      <c r="AA6251" s="8"/>
      <c r="AF6251" s="17"/>
      <c r="AG6251" s="17"/>
      <c r="AH6251" s="8"/>
    </row>
    <row r="6252" spans="13:34" x14ac:dyDescent="0.3">
      <c r="M6252" s="12"/>
      <c r="N6252"/>
      <c r="P6252" s="9"/>
      <c r="Q6252" s="9"/>
      <c r="U6252" s="8"/>
      <c r="V6252" s="10"/>
      <c r="W6252"/>
      <c r="X6252"/>
      <c r="Z6252" s="8"/>
      <c r="AA6252" s="8"/>
      <c r="AF6252" s="17"/>
      <c r="AG6252" s="17"/>
      <c r="AH6252" s="8"/>
    </row>
    <row r="6253" spans="13:34" x14ac:dyDescent="0.3">
      <c r="M6253" s="12"/>
      <c r="N6253"/>
      <c r="P6253" s="9"/>
      <c r="Q6253" s="9"/>
      <c r="U6253" s="8"/>
      <c r="V6253" s="10"/>
      <c r="W6253"/>
      <c r="X6253"/>
      <c r="Z6253" s="8"/>
      <c r="AA6253" s="8"/>
      <c r="AF6253" s="17"/>
      <c r="AG6253" s="17"/>
      <c r="AH6253" s="8"/>
    </row>
    <row r="6254" spans="13:34" x14ac:dyDescent="0.3">
      <c r="M6254" s="12"/>
      <c r="N6254"/>
      <c r="P6254" s="9"/>
      <c r="Q6254" s="9"/>
      <c r="U6254" s="8"/>
      <c r="V6254" s="10"/>
      <c r="W6254"/>
      <c r="X6254"/>
      <c r="Z6254" s="8"/>
      <c r="AA6254" s="8"/>
      <c r="AF6254" s="17"/>
      <c r="AG6254" s="17"/>
      <c r="AH6254" s="8"/>
    </row>
    <row r="6255" spans="13:34" x14ac:dyDescent="0.3">
      <c r="M6255" s="12"/>
      <c r="N6255"/>
      <c r="P6255" s="9"/>
      <c r="Q6255" s="9"/>
      <c r="U6255" s="8"/>
      <c r="V6255" s="10"/>
      <c r="W6255"/>
      <c r="X6255"/>
      <c r="Z6255" s="8"/>
      <c r="AA6255" s="8"/>
      <c r="AF6255" s="17"/>
      <c r="AG6255" s="17"/>
      <c r="AH6255" s="8"/>
    </row>
    <row r="6256" spans="13:34" x14ac:dyDescent="0.3">
      <c r="M6256" s="12"/>
      <c r="N6256"/>
      <c r="P6256" s="9"/>
      <c r="Q6256" s="9"/>
      <c r="U6256" s="8"/>
      <c r="V6256" s="10"/>
      <c r="W6256"/>
      <c r="X6256"/>
      <c r="Z6256" s="8"/>
      <c r="AA6256" s="8"/>
      <c r="AF6256" s="17"/>
      <c r="AG6256" s="17"/>
      <c r="AH6256" s="8"/>
    </row>
    <row r="6257" spans="13:34" x14ac:dyDescent="0.3">
      <c r="M6257" s="12"/>
      <c r="N6257"/>
      <c r="P6257" s="9"/>
      <c r="Q6257" s="9"/>
      <c r="U6257" s="8"/>
      <c r="V6257" s="10"/>
      <c r="W6257"/>
      <c r="X6257"/>
      <c r="Z6257" s="8"/>
      <c r="AA6257" s="8"/>
      <c r="AF6257" s="17"/>
      <c r="AG6257" s="17"/>
      <c r="AH6257" s="8"/>
    </row>
    <row r="6258" spans="13:34" x14ac:dyDescent="0.3">
      <c r="M6258" s="12"/>
      <c r="N6258"/>
      <c r="P6258" s="9"/>
      <c r="Q6258" s="9"/>
      <c r="U6258" s="8"/>
      <c r="V6258" s="10"/>
      <c r="W6258"/>
      <c r="X6258"/>
      <c r="Z6258" s="8"/>
      <c r="AA6258" s="8"/>
      <c r="AF6258" s="17"/>
      <c r="AG6258" s="17"/>
      <c r="AH6258" s="8"/>
    </row>
    <row r="6259" spans="13:34" x14ac:dyDescent="0.3">
      <c r="M6259" s="12"/>
      <c r="N6259"/>
      <c r="P6259" s="9"/>
      <c r="Q6259" s="9"/>
      <c r="U6259" s="8"/>
      <c r="V6259" s="10"/>
      <c r="W6259"/>
      <c r="X6259"/>
      <c r="Z6259" s="8"/>
      <c r="AA6259" s="8"/>
      <c r="AF6259" s="17"/>
      <c r="AG6259" s="17"/>
      <c r="AH6259" s="8"/>
    </row>
    <row r="6260" spans="13:34" x14ac:dyDescent="0.3">
      <c r="M6260" s="12"/>
      <c r="N6260"/>
      <c r="P6260" s="9"/>
      <c r="Q6260" s="9"/>
      <c r="U6260" s="8"/>
      <c r="V6260" s="10"/>
      <c r="W6260"/>
      <c r="X6260"/>
      <c r="Z6260" s="8"/>
      <c r="AA6260" s="8"/>
      <c r="AF6260" s="17"/>
      <c r="AG6260" s="17"/>
      <c r="AH6260" s="8"/>
    </row>
    <row r="6261" spans="13:34" x14ac:dyDescent="0.3">
      <c r="M6261" s="12"/>
      <c r="N6261"/>
      <c r="P6261" s="9"/>
      <c r="Q6261" s="9"/>
      <c r="U6261" s="8"/>
      <c r="V6261" s="10"/>
      <c r="W6261"/>
      <c r="X6261"/>
      <c r="Z6261" s="8"/>
      <c r="AA6261" s="8"/>
      <c r="AF6261" s="17"/>
      <c r="AG6261" s="17"/>
      <c r="AH6261" s="8"/>
    </row>
    <row r="6262" spans="13:34" x14ac:dyDescent="0.3">
      <c r="M6262" s="12"/>
      <c r="N6262"/>
      <c r="P6262" s="9"/>
      <c r="Q6262" s="9"/>
      <c r="U6262" s="8"/>
      <c r="V6262" s="10"/>
      <c r="W6262"/>
      <c r="X6262"/>
      <c r="Z6262" s="8"/>
      <c r="AA6262" s="8"/>
      <c r="AF6262" s="17"/>
      <c r="AG6262" s="17"/>
      <c r="AH6262" s="8"/>
    </row>
    <row r="6263" spans="13:34" x14ac:dyDescent="0.3">
      <c r="M6263" s="12"/>
      <c r="N6263"/>
      <c r="P6263" s="9"/>
      <c r="Q6263" s="9"/>
      <c r="U6263" s="8"/>
      <c r="V6263" s="10"/>
      <c r="W6263"/>
      <c r="X6263"/>
      <c r="Z6263" s="8"/>
      <c r="AA6263" s="8"/>
      <c r="AF6263" s="17"/>
      <c r="AG6263" s="17"/>
      <c r="AH6263" s="8"/>
    </row>
    <row r="6264" spans="13:34" x14ac:dyDescent="0.3">
      <c r="M6264" s="12"/>
      <c r="N6264"/>
      <c r="P6264" s="9"/>
      <c r="Q6264" s="9"/>
      <c r="U6264" s="8"/>
      <c r="V6264" s="10"/>
      <c r="W6264"/>
      <c r="X6264"/>
      <c r="Z6264" s="8"/>
      <c r="AA6264" s="8"/>
      <c r="AF6264" s="17"/>
      <c r="AG6264" s="17"/>
      <c r="AH6264" s="8"/>
    </row>
    <row r="6265" spans="13:34" x14ac:dyDescent="0.3">
      <c r="M6265" s="12"/>
      <c r="N6265"/>
      <c r="P6265" s="9"/>
      <c r="Q6265" s="9"/>
      <c r="U6265" s="8"/>
      <c r="V6265" s="10"/>
      <c r="W6265"/>
      <c r="X6265"/>
      <c r="Z6265" s="8"/>
      <c r="AA6265" s="8"/>
      <c r="AF6265" s="17"/>
      <c r="AG6265" s="17"/>
      <c r="AH6265" s="8"/>
    </row>
    <row r="6266" spans="13:34" x14ac:dyDescent="0.3">
      <c r="M6266" s="12"/>
      <c r="N6266"/>
      <c r="P6266" s="9"/>
      <c r="Q6266" s="9"/>
      <c r="U6266" s="8"/>
      <c r="V6266" s="10"/>
      <c r="W6266"/>
      <c r="X6266"/>
      <c r="Z6266" s="8"/>
      <c r="AA6266" s="8"/>
      <c r="AF6266" s="17"/>
      <c r="AG6266" s="17"/>
      <c r="AH6266" s="8"/>
    </row>
    <row r="6267" spans="13:34" x14ac:dyDescent="0.3">
      <c r="M6267" s="12"/>
      <c r="N6267"/>
      <c r="P6267" s="9"/>
      <c r="Q6267" s="9"/>
      <c r="U6267" s="8"/>
      <c r="V6267" s="10"/>
      <c r="W6267"/>
      <c r="X6267"/>
      <c r="Z6267" s="8"/>
      <c r="AA6267" s="8"/>
      <c r="AF6267" s="17"/>
      <c r="AG6267" s="17"/>
      <c r="AH6267" s="8"/>
    </row>
    <row r="6268" spans="13:34" x14ac:dyDescent="0.3">
      <c r="M6268" s="12"/>
      <c r="N6268"/>
      <c r="P6268" s="9"/>
      <c r="Q6268" s="9"/>
      <c r="U6268" s="8"/>
      <c r="V6268" s="10"/>
      <c r="W6268"/>
      <c r="X6268"/>
      <c r="Z6268" s="8"/>
      <c r="AA6268" s="8"/>
      <c r="AF6268" s="17"/>
      <c r="AG6268" s="17"/>
      <c r="AH6268" s="8"/>
    </row>
    <row r="6269" spans="13:34" x14ac:dyDescent="0.3">
      <c r="M6269" s="12"/>
      <c r="N6269"/>
      <c r="P6269" s="9"/>
      <c r="Q6269" s="9"/>
      <c r="U6269" s="8"/>
      <c r="V6269" s="10"/>
      <c r="W6269"/>
      <c r="X6269"/>
      <c r="Z6269" s="8"/>
      <c r="AA6269" s="8"/>
      <c r="AF6269" s="17"/>
      <c r="AG6269" s="17"/>
      <c r="AH6269" s="8"/>
    </row>
    <row r="6270" spans="13:34" x14ac:dyDescent="0.3">
      <c r="M6270" s="12"/>
      <c r="N6270"/>
      <c r="P6270" s="9"/>
      <c r="Q6270" s="9"/>
      <c r="U6270" s="8"/>
      <c r="V6270" s="10"/>
      <c r="W6270"/>
      <c r="X6270"/>
      <c r="Z6270" s="8"/>
      <c r="AA6270" s="8"/>
      <c r="AF6270" s="17"/>
      <c r="AG6270" s="17"/>
      <c r="AH6270" s="8"/>
    </row>
    <row r="6271" spans="13:34" x14ac:dyDescent="0.3">
      <c r="M6271" s="12"/>
      <c r="N6271"/>
      <c r="P6271" s="9"/>
      <c r="Q6271" s="9"/>
      <c r="U6271" s="8"/>
      <c r="V6271" s="10"/>
      <c r="W6271"/>
      <c r="X6271"/>
      <c r="Z6271" s="8"/>
      <c r="AA6271" s="8"/>
      <c r="AF6271" s="17"/>
      <c r="AG6271" s="17"/>
      <c r="AH6271" s="8"/>
    </row>
    <row r="6272" spans="13:34" x14ac:dyDescent="0.3">
      <c r="M6272" s="12"/>
      <c r="N6272"/>
      <c r="P6272" s="9"/>
      <c r="Q6272" s="9"/>
      <c r="U6272" s="8"/>
      <c r="V6272" s="10"/>
      <c r="W6272"/>
      <c r="X6272"/>
      <c r="Z6272" s="8"/>
      <c r="AA6272" s="8"/>
      <c r="AF6272" s="17"/>
      <c r="AG6272" s="17"/>
      <c r="AH6272" s="8"/>
    </row>
    <row r="6273" spans="13:34" x14ac:dyDescent="0.3">
      <c r="M6273" s="12"/>
      <c r="N6273"/>
      <c r="P6273" s="9"/>
      <c r="Q6273" s="9"/>
      <c r="U6273" s="8"/>
      <c r="V6273" s="10"/>
      <c r="W6273"/>
      <c r="X6273"/>
      <c r="Z6273" s="8"/>
      <c r="AA6273" s="8"/>
      <c r="AF6273" s="17"/>
      <c r="AG6273" s="17"/>
      <c r="AH6273" s="8"/>
    </row>
    <row r="6274" spans="13:34" x14ac:dyDescent="0.3">
      <c r="M6274" s="12"/>
      <c r="N6274"/>
      <c r="P6274" s="9"/>
      <c r="Q6274" s="9"/>
      <c r="U6274" s="8"/>
      <c r="V6274" s="10"/>
      <c r="W6274"/>
      <c r="X6274"/>
      <c r="Z6274" s="8"/>
      <c r="AA6274" s="8"/>
      <c r="AF6274" s="17"/>
      <c r="AG6274" s="17"/>
      <c r="AH6274" s="8"/>
    </row>
    <row r="6275" spans="13:34" x14ac:dyDescent="0.3">
      <c r="M6275" s="12"/>
      <c r="N6275"/>
      <c r="P6275" s="9"/>
      <c r="Q6275" s="9"/>
      <c r="U6275" s="8"/>
      <c r="V6275" s="10"/>
      <c r="W6275"/>
      <c r="X6275"/>
      <c r="Z6275" s="8"/>
      <c r="AA6275" s="8"/>
      <c r="AF6275" s="17"/>
      <c r="AG6275" s="17"/>
      <c r="AH6275" s="8"/>
    </row>
    <row r="6276" spans="13:34" x14ac:dyDescent="0.3">
      <c r="M6276" s="12"/>
      <c r="N6276"/>
      <c r="P6276" s="9"/>
      <c r="Q6276" s="9"/>
      <c r="U6276" s="8"/>
      <c r="V6276" s="10"/>
      <c r="W6276"/>
      <c r="X6276"/>
      <c r="Z6276" s="8"/>
      <c r="AA6276" s="8"/>
      <c r="AF6276" s="17"/>
      <c r="AG6276" s="17"/>
      <c r="AH6276" s="8"/>
    </row>
    <row r="6277" spans="13:34" x14ac:dyDescent="0.3">
      <c r="M6277" s="12"/>
      <c r="N6277"/>
      <c r="P6277" s="9"/>
      <c r="Q6277" s="9"/>
      <c r="U6277" s="8"/>
      <c r="V6277" s="10"/>
      <c r="W6277"/>
      <c r="X6277"/>
      <c r="Z6277" s="8"/>
      <c r="AA6277" s="8"/>
      <c r="AF6277" s="17"/>
      <c r="AG6277" s="17"/>
      <c r="AH6277" s="8"/>
    </row>
    <row r="6278" spans="13:34" x14ac:dyDescent="0.3">
      <c r="M6278" s="12"/>
      <c r="N6278"/>
      <c r="P6278" s="9"/>
      <c r="Q6278" s="9"/>
      <c r="U6278" s="8"/>
      <c r="V6278" s="10"/>
      <c r="W6278"/>
      <c r="X6278"/>
      <c r="Z6278" s="8"/>
      <c r="AA6278" s="8"/>
      <c r="AF6278" s="17"/>
      <c r="AG6278" s="17"/>
      <c r="AH6278" s="8"/>
    </row>
    <row r="6279" spans="13:34" x14ac:dyDescent="0.3">
      <c r="M6279" s="12"/>
      <c r="N6279"/>
      <c r="P6279" s="9"/>
      <c r="Q6279" s="9"/>
      <c r="U6279" s="8"/>
      <c r="V6279" s="10"/>
      <c r="W6279"/>
      <c r="X6279"/>
      <c r="Z6279" s="8"/>
      <c r="AA6279" s="8"/>
      <c r="AF6279" s="17"/>
      <c r="AG6279" s="17"/>
      <c r="AH6279" s="8"/>
    </row>
    <row r="6280" spans="13:34" x14ac:dyDescent="0.3">
      <c r="M6280" s="12"/>
      <c r="N6280"/>
      <c r="P6280" s="9"/>
      <c r="Q6280" s="9"/>
      <c r="U6280" s="8"/>
      <c r="V6280" s="10"/>
      <c r="W6280"/>
      <c r="X6280"/>
      <c r="Z6280" s="8"/>
      <c r="AA6280" s="8"/>
      <c r="AF6280" s="17"/>
      <c r="AG6280" s="17"/>
      <c r="AH6280" s="8"/>
    </row>
    <row r="6281" spans="13:34" x14ac:dyDescent="0.3">
      <c r="M6281" s="12"/>
      <c r="N6281"/>
      <c r="P6281" s="9"/>
      <c r="Q6281" s="9"/>
      <c r="U6281" s="8"/>
      <c r="V6281" s="10"/>
      <c r="W6281"/>
      <c r="X6281"/>
      <c r="Z6281" s="8"/>
      <c r="AA6281" s="8"/>
      <c r="AF6281" s="17"/>
      <c r="AG6281" s="17"/>
      <c r="AH6281" s="8"/>
    </row>
    <row r="6282" spans="13:34" x14ac:dyDescent="0.3">
      <c r="M6282" s="12"/>
      <c r="N6282"/>
      <c r="P6282" s="9"/>
      <c r="Q6282" s="9"/>
      <c r="U6282" s="8"/>
      <c r="V6282" s="10"/>
      <c r="W6282"/>
      <c r="X6282"/>
      <c r="Z6282" s="8"/>
      <c r="AA6282" s="8"/>
      <c r="AF6282" s="17"/>
      <c r="AG6282" s="17"/>
      <c r="AH6282" s="8"/>
    </row>
    <row r="6283" spans="13:34" x14ac:dyDescent="0.3">
      <c r="M6283" s="12"/>
      <c r="N6283"/>
      <c r="P6283" s="9"/>
      <c r="Q6283" s="9"/>
      <c r="U6283" s="8"/>
      <c r="V6283" s="10"/>
      <c r="W6283"/>
      <c r="X6283"/>
      <c r="Z6283" s="8"/>
      <c r="AA6283" s="8"/>
      <c r="AF6283" s="17"/>
      <c r="AG6283" s="17"/>
      <c r="AH6283" s="8"/>
    </row>
    <row r="6284" spans="13:34" x14ac:dyDescent="0.3">
      <c r="M6284" s="12"/>
      <c r="N6284"/>
      <c r="P6284" s="9"/>
      <c r="Q6284" s="9"/>
      <c r="U6284" s="8"/>
      <c r="V6284" s="10"/>
      <c r="W6284"/>
      <c r="X6284"/>
      <c r="Z6284" s="8"/>
      <c r="AA6284" s="8"/>
      <c r="AF6284" s="17"/>
      <c r="AG6284" s="17"/>
      <c r="AH6284" s="8"/>
    </row>
    <row r="6285" spans="13:34" x14ac:dyDescent="0.3">
      <c r="M6285" s="12"/>
      <c r="N6285"/>
      <c r="P6285" s="9"/>
      <c r="Q6285" s="9"/>
      <c r="U6285" s="8"/>
      <c r="V6285" s="10"/>
      <c r="W6285"/>
      <c r="X6285"/>
      <c r="Z6285" s="8"/>
      <c r="AA6285" s="8"/>
      <c r="AF6285" s="17"/>
      <c r="AG6285" s="17"/>
      <c r="AH6285" s="8"/>
    </row>
    <row r="6286" spans="13:34" x14ac:dyDescent="0.3">
      <c r="M6286" s="12"/>
      <c r="N6286"/>
      <c r="P6286" s="9"/>
      <c r="Q6286" s="9"/>
      <c r="U6286" s="8"/>
      <c r="V6286" s="10"/>
      <c r="W6286"/>
      <c r="X6286"/>
      <c r="Z6286" s="8"/>
      <c r="AA6286" s="8"/>
      <c r="AF6286" s="17"/>
      <c r="AG6286" s="17"/>
      <c r="AH6286" s="8"/>
    </row>
    <row r="6287" spans="13:34" x14ac:dyDescent="0.3">
      <c r="M6287" s="12"/>
      <c r="N6287"/>
      <c r="P6287" s="9"/>
      <c r="Q6287" s="9"/>
      <c r="U6287" s="8"/>
      <c r="V6287" s="10"/>
      <c r="W6287"/>
      <c r="X6287"/>
      <c r="Z6287" s="8"/>
      <c r="AA6287" s="8"/>
      <c r="AF6287" s="17"/>
      <c r="AG6287" s="17"/>
      <c r="AH6287" s="8"/>
    </row>
    <row r="6288" spans="13:34" x14ac:dyDescent="0.3">
      <c r="M6288" s="12"/>
      <c r="N6288"/>
      <c r="P6288" s="9"/>
      <c r="Q6288" s="9"/>
      <c r="U6288" s="8"/>
      <c r="V6288" s="10"/>
      <c r="W6288"/>
      <c r="X6288"/>
      <c r="Z6288" s="8"/>
      <c r="AA6288" s="8"/>
      <c r="AF6288" s="17"/>
      <c r="AG6288" s="17"/>
      <c r="AH6288" s="8"/>
    </row>
    <row r="6289" spans="13:34" x14ac:dyDescent="0.3">
      <c r="M6289" s="12"/>
      <c r="N6289"/>
      <c r="P6289" s="9"/>
      <c r="Q6289" s="9"/>
      <c r="U6289" s="8"/>
      <c r="V6289" s="10"/>
      <c r="W6289"/>
      <c r="X6289"/>
      <c r="Z6289" s="8"/>
      <c r="AA6289" s="8"/>
      <c r="AF6289" s="17"/>
      <c r="AG6289" s="17"/>
      <c r="AH6289" s="8"/>
    </row>
    <row r="6290" spans="13:34" x14ac:dyDescent="0.3">
      <c r="M6290" s="12"/>
      <c r="N6290"/>
      <c r="P6290" s="9"/>
      <c r="Q6290" s="9"/>
      <c r="U6290" s="8"/>
      <c r="V6290" s="10"/>
      <c r="W6290"/>
      <c r="X6290"/>
      <c r="Z6290" s="8"/>
      <c r="AA6290" s="8"/>
      <c r="AF6290" s="17"/>
      <c r="AG6290" s="17"/>
      <c r="AH6290" s="8"/>
    </row>
    <row r="6291" spans="13:34" x14ac:dyDescent="0.3">
      <c r="M6291" s="12"/>
      <c r="N6291"/>
      <c r="P6291" s="9"/>
      <c r="Q6291" s="9"/>
      <c r="U6291" s="8"/>
      <c r="V6291" s="10"/>
      <c r="W6291"/>
      <c r="X6291"/>
      <c r="Z6291" s="8"/>
      <c r="AA6291" s="8"/>
      <c r="AF6291" s="17"/>
      <c r="AG6291" s="17"/>
      <c r="AH6291" s="8"/>
    </row>
    <row r="6292" spans="13:34" x14ac:dyDescent="0.3">
      <c r="M6292" s="12"/>
      <c r="N6292"/>
      <c r="P6292" s="9"/>
      <c r="Q6292" s="9"/>
      <c r="U6292" s="8"/>
      <c r="V6292" s="10"/>
      <c r="W6292"/>
      <c r="X6292"/>
      <c r="Z6292" s="8"/>
      <c r="AA6292" s="8"/>
      <c r="AF6292" s="17"/>
      <c r="AG6292" s="17"/>
      <c r="AH6292" s="8"/>
    </row>
    <row r="6293" spans="13:34" x14ac:dyDescent="0.3">
      <c r="M6293" s="12"/>
      <c r="N6293"/>
      <c r="P6293" s="9"/>
      <c r="Q6293" s="9"/>
      <c r="U6293" s="8"/>
      <c r="V6293" s="10"/>
      <c r="W6293"/>
      <c r="X6293"/>
      <c r="Z6293" s="8"/>
      <c r="AA6293" s="8"/>
      <c r="AF6293" s="17"/>
      <c r="AG6293" s="17"/>
      <c r="AH6293" s="8"/>
    </row>
    <row r="6294" spans="13:34" x14ac:dyDescent="0.3">
      <c r="M6294" s="12"/>
      <c r="N6294"/>
      <c r="P6294" s="9"/>
      <c r="Q6294" s="9"/>
      <c r="U6294" s="8"/>
      <c r="V6294" s="10"/>
      <c r="W6294"/>
      <c r="X6294"/>
      <c r="Z6294" s="8"/>
      <c r="AA6294" s="8"/>
      <c r="AF6294" s="17"/>
      <c r="AG6294" s="17"/>
      <c r="AH6294" s="8"/>
    </row>
    <row r="6295" spans="13:34" x14ac:dyDescent="0.3">
      <c r="M6295" s="12"/>
      <c r="N6295"/>
      <c r="P6295" s="9"/>
      <c r="Q6295" s="9"/>
      <c r="U6295" s="8"/>
      <c r="V6295" s="10"/>
      <c r="W6295"/>
      <c r="X6295"/>
      <c r="Z6295" s="8"/>
      <c r="AA6295" s="8"/>
      <c r="AF6295" s="17"/>
      <c r="AG6295" s="17"/>
      <c r="AH6295" s="8"/>
    </row>
    <row r="6296" spans="13:34" x14ac:dyDescent="0.3">
      <c r="M6296" s="12"/>
      <c r="N6296"/>
      <c r="P6296" s="9"/>
      <c r="Q6296" s="9"/>
      <c r="U6296" s="8"/>
      <c r="V6296" s="10"/>
      <c r="W6296"/>
      <c r="X6296"/>
      <c r="Z6296" s="8"/>
      <c r="AA6296" s="8"/>
      <c r="AF6296" s="17"/>
      <c r="AG6296" s="17"/>
      <c r="AH6296" s="8"/>
    </row>
    <row r="6297" spans="13:34" x14ac:dyDescent="0.3">
      <c r="M6297" s="12"/>
      <c r="N6297"/>
      <c r="P6297" s="9"/>
      <c r="Q6297" s="9"/>
      <c r="U6297" s="8"/>
      <c r="V6297" s="10"/>
      <c r="W6297"/>
      <c r="X6297"/>
      <c r="Z6297" s="8"/>
      <c r="AA6297" s="8"/>
      <c r="AF6297" s="17"/>
      <c r="AG6297" s="17"/>
      <c r="AH6297" s="8"/>
    </row>
    <row r="6298" spans="13:34" x14ac:dyDescent="0.3">
      <c r="M6298" s="12"/>
      <c r="N6298"/>
      <c r="P6298" s="9"/>
      <c r="Q6298" s="9"/>
      <c r="U6298" s="8"/>
      <c r="V6298" s="10"/>
      <c r="W6298"/>
      <c r="X6298"/>
      <c r="Z6298" s="8"/>
      <c r="AA6298" s="8"/>
      <c r="AF6298" s="17"/>
      <c r="AG6298" s="17"/>
      <c r="AH6298" s="8"/>
    </row>
    <row r="6299" spans="13:34" x14ac:dyDescent="0.3">
      <c r="M6299" s="12"/>
      <c r="N6299"/>
      <c r="P6299" s="9"/>
      <c r="Q6299" s="9"/>
      <c r="U6299" s="8"/>
      <c r="V6299" s="10"/>
      <c r="W6299"/>
      <c r="X6299"/>
      <c r="Z6299" s="8"/>
      <c r="AA6299" s="8"/>
      <c r="AF6299" s="17"/>
      <c r="AG6299" s="17"/>
      <c r="AH6299" s="8"/>
    </row>
    <row r="6300" spans="13:34" x14ac:dyDescent="0.3">
      <c r="M6300" s="12"/>
      <c r="N6300"/>
      <c r="P6300" s="9"/>
      <c r="Q6300" s="9"/>
      <c r="U6300" s="8"/>
      <c r="V6300" s="10"/>
      <c r="W6300"/>
      <c r="X6300"/>
      <c r="Z6300" s="8"/>
      <c r="AA6300" s="8"/>
      <c r="AF6300" s="17"/>
      <c r="AG6300" s="17"/>
      <c r="AH6300" s="8"/>
    </row>
    <row r="6301" spans="13:34" x14ac:dyDescent="0.3">
      <c r="M6301" s="12"/>
      <c r="N6301"/>
      <c r="P6301" s="9"/>
      <c r="Q6301" s="9"/>
      <c r="U6301" s="8"/>
      <c r="V6301" s="10"/>
      <c r="W6301"/>
      <c r="X6301"/>
      <c r="Z6301" s="8"/>
      <c r="AA6301" s="8"/>
      <c r="AF6301" s="17"/>
      <c r="AG6301" s="17"/>
      <c r="AH6301" s="8"/>
    </row>
    <row r="6302" spans="13:34" x14ac:dyDescent="0.3">
      <c r="M6302" s="12"/>
      <c r="N6302"/>
      <c r="P6302" s="9"/>
      <c r="Q6302" s="9"/>
      <c r="U6302" s="8"/>
      <c r="V6302" s="10"/>
      <c r="W6302"/>
      <c r="X6302"/>
      <c r="Z6302" s="8"/>
      <c r="AA6302" s="8"/>
      <c r="AF6302" s="17"/>
      <c r="AG6302" s="17"/>
      <c r="AH6302" s="8"/>
    </row>
    <row r="6303" spans="13:34" x14ac:dyDescent="0.3">
      <c r="M6303" s="12"/>
      <c r="N6303"/>
      <c r="P6303" s="9"/>
      <c r="Q6303" s="9"/>
      <c r="U6303" s="8"/>
      <c r="V6303" s="10"/>
      <c r="W6303"/>
      <c r="X6303"/>
      <c r="Z6303" s="8"/>
      <c r="AA6303" s="8"/>
      <c r="AF6303" s="17"/>
      <c r="AG6303" s="17"/>
      <c r="AH6303" s="8"/>
    </row>
    <row r="6304" spans="13:34" x14ac:dyDescent="0.3">
      <c r="M6304" s="12"/>
      <c r="N6304"/>
      <c r="P6304" s="9"/>
      <c r="Q6304" s="9"/>
      <c r="U6304" s="8"/>
      <c r="V6304" s="10"/>
      <c r="W6304"/>
      <c r="X6304"/>
      <c r="Z6304" s="8"/>
      <c r="AA6304" s="8"/>
      <c r="AF6304" s="17"/>
      <c r="AG6304" s="17"/>
      <c r="AH6304" s="8"/>
    </row>
    <row r="6305" spans="13:34" x14ac:dyDescent="0.3">
      <c r="M6305" s="12"/>
      <c r="N6305"/>
      <c r="P6305" s="9"/>
      <c r="Q6305" s="9"/>
      <c r="U6305" s="8"/>
      <c r="V6305" s="10"/>
      <c r="W6305"/>
      <c r="X6305"/>
      <c r="Z6305" s="8"/>
      <c r="AA6305" s="8"/>
      <c r="AF6305" s="17"/>
      <c r="AG6305" s="17"/>
      <c r="AH6305" s="8"/>
    </row>
    <row r="6306" spans="13:34" x14ac:dyDescent="0.3">
      <c r="M6306" s="12"/>
      <c r="N6306"/>
      <c r="P6306" s="9"/>
      <c r="Q6306" s="9"/>
      <c r="U6306" s="8"/>
      <c r="V6306" s="10"/>
      <c r="W6306"/>
      <c r="X6306"/>
      <c r="Z6306" s="8"/>
      <c r="AA6306" s="8"/>
      <c r="AF6306" s="17"/>
      <c r="AG6306" s="17"/>
      <c r="AH6306" s="8"/>
    </row>
    <row r="6307" spans="13:34" x14ac:dyDescent="0.3">
      <c r="M6307" s="12"/>
      <c r="N6307"/>
      <c r="P6307" s="9"/>
      <c r="Q6307" s="9"/>
      <c r="U6307" s="8"/>
      <c r="V6307" s="10"/>
      <c r="W6307"/>
      <c r="X6307"/>
      <c r="Z6307" s="8"/>
      <c r="AA6307" s="8"/>
      <c r="AF6307" s="17"/>
      <c r="AG6307" s="17"/>
      <c r="AH6307" s="8"/>
    </row>
    <row r="6308" spans="13:34" x14ac:dyDescent="0.3">
      <c r="M6308" s="12"/>
      <c r="N6308"/>
      <c r="P6308" s="9"/>
      <c r="Q6308" s="9"/>
      <c r="U6308" s="8"/>
      <c r="V6308" s="10"/>
      <c r="W6308"/>
      <c r="X6308"/>
      <c r="Z6308" s="8"/>
      <c r="AA6308" s="8"/>
      <c r="AF6308" s="17"/>
      <c r="AG6308" s="17"/>
      <c r="AH6308" s="8"/>
    </row>
    <row r="6309" spans="13:34" x14ac:dyDescent="0.3">
      <c r="M6309" s="12"/>
      <c r="N6309"/>
      <c r="P6309" s="9"/>
      <c r="Q6309" s="9"/>
      <c r="U6309" s="8"/>
      <c r="V6309" s="10"/>
      <c r="W6309"/>
      <c r="X6309"/>
      <c r="Z6309" s="8"/>
      <c r="AA6309" s="8"/>
      <c r="AF6309" s="17"/>
      <c r="AG6309" s="17"/>
      <c r="AH6309" s="8"/>
    </row>
    <row r="6310" spans="13:34" x14ac:dyDescent="0.3">
      <c r="M6310" s="12"/>
      <c r="N6310"/>
      <c r="P6310" s="9"/>
      <c r="Q6310" s="9"/>
      <c r="U6310" s="8"/>
      <c r="V6310" s="10"/>
      <c r="W6310"/>
      <c r="X6310"/>
      <c r="Z6310" s="8"/>
      <c r="AA6310" s="8"/>
      <c r="AF6310" s="17"/>
      <c r="AG6310" s="17"/>
      <c r="AH6310" s="8"/>
    </row>
    <row r="6311" spans="13:34" x14ac:dyDescent="0.3">
      <c r="M6311" s="12"/>
      <c r="N6311"/>
      <c r="P6311" s="9"/>
      <c r="Q6311" s="9"/>
      <c r="U6311" s="8"/>
      <c r="V6311" s="10"/>
      <c r="W6311"/>
      <c r="X6311"/>
      <c r="Z6311" s="8"/>
      <c r="AA6311" s="8"/>
      <c r="AF6311" s="17"/>
      <c r="AG6311" s="17"/>
      <c r="AH6311" s="8"/>
    </row>
    <row r="6312" spans="13:34" x14ac:dyDescent="0.3">
      <c r="M6312" s="12"/>
      <c r="N6312"/>
      <c r="P6312" s="9"/>
      <c r="Q6312" s="9"/>
      <c r="U6312" s="8"/>
      <c r="V6312" s="10"/>
      <c r="W6312"/>
      <c r="X6312"/>
      <c r="Z6312" s="8"/>
      <c r="AA6312" s="8"/>
      <c r="AF6312" s="17"/>
      <c r="AG6312" s="17"/>
      <c r="AH6312" s="8"/>
    </row>
    <row r="6313" spans="13:34" x14ac:dyDescent="0.3">
      <c r="M6313" s="12"/>
      <c r="N6313"/>
      <c r="P6313" s="9"/>
      <c r="Q6313" s="9"/>
      <c r="U6313" s="8"/>
      <c r="V6313" s="10"/>
      <c r="W6313"/>
      <c r="X6313"/>
      <c r="Z6313" s="8"/>
      <c r="AA6313" s="8"/>
      <c r="AF6313" s="17"/>
      <c r="AG6313" s="17"/>
      <c r="AH6313" s="8"/>
    </row>
    <row r="6314" spans="13:34" x14ac:dyDescent="0.3">
      <c r="M6314" s="12"/>
      <c r="N6314"/>
      <c r="P6314" s="9"/>
      <c r="Q6314" s="9"/>
      <c r="U6314" s="8"/>
      <c r="V6314" s="10"/>
      <c r="W6314"/>
      <c r="X6314"/>
      <c r="Z6314" s="8"/>
      <c r="AA6314" s="8"/>
      <c r="AF6314" s="17"/>
      <c r="AG6314" s="17"/>
      <c r="AH6314" s="8"/>
    </row>
    <row r="6315" spans="13:34" x14ac:dyDescent="0.3">
      <c r="M6315" s="12"/>
      <c r="N6315"/>
      <c r="P6315" s="9"/>
      <c r="Q6315" s="9"/>
      <c r="U6315" s="8"/>
      <c r="V6315" s="10"/>
      <c r="W6315"/>
      <c r="X6315"/>
      <c r="Z6315" s="8"/>
      <c r="AA6315" s="8"/>
      <c r="AF6315" s="17"/>
      <c r="AG6315" s="17"/>
      <c r="AH6315" s="8"/>
    </row>
    <row r="6316" spans="13:34" x14ac:dyDescent="0.3">
      <c r="M6316" s="12"/>
      <c r="N6316"/>
      <c r="P6316" s="9"/>
      <c r="Q6316" s="9"/>
      <c r="U6316" s="8"/>
      <c r="V6316" s="10"/>
      <c r="W6316"/>
      <c r="X6316"/>
      <c r="Z6316" s="8"/>
      <c r="AA6316" s="8"/>
      <c r="AF6316" s="17"/>
      <c r="AG6316" s="17"/>
      <c r="AH6316" s="8"/>
    </row>
    <row r="6317" spans="13:34" x14ac:dyDescent="0.3">
      <c r="M6317" s="12"/>
      <c r="N6317"/>
      <c r="P6317" s="9"/>
      <c r="Q6317" s="9"/>
      <c r="U6317" s="8"/>
      <c r="V6317" s="10"/>
      <c r="W6317"/>
      <c r="X6317"/>
      <c r="Z6317" s="8"/>
      <c r="AA6317" s="8"/>
      <c r="AF6317" s="17"/>
      <c r="AG6317" s="17"/>
      <c r="AH6317" s="8"/>
    </row>
    <row r="6318" spans="13:34" x14ac:dyDescent="0.3">
      <c r="M6318" s="12"/>
      <c r="N6318"/>
      <c r="P6318" s="9"/>
      <c r="Q6318" s="9"/>
      <c r="U6318" s="8"/>
      <c r="V6318" s="10"/>
      <c r="W6318"/>
      <c r="X6318"/>
      <c r="Z6318" s="8"/>
      <c r="AA6318" s="8"/>
      <c r="AF6318" s="17"/>
      <c r="AG6318" s="17"/>
      <c r="AH6318" s="8"/>
    </row>
    <row r="6319" spans="13:34" x14ac:dyDescent="0.3">
      <c r="M6319" s="12"/>
      <c r="N6319"/>
      <c r="P6319" s="9"/>
      <c r="Q6319" s="9"/>
      <c r="U6319" s="8"/>
      <c r="V6319" s="10"/>
      <c r="W6319"/>
      <c r="X6319"/>
      <c r="Z6319" s="8"/>
      <c r="AA6319" s="8"/>
      <c r="AF6319" s="17"/>
      <c r="AG6319" s="17"/>
      <c r="AH6319" s="8"/>
    </row>
    <row r="6320" spans="13:34" x14ac:dyDescent="0.3">
      <c r="M6320" s="12"/>
      <c r="N6320"/>
      <c r="P6320" s="9"/>
      <c r="Q6320" s="9"/>
      <c r="U6320" s="8"/>
      <c r="V6320" s="10"/>
      <c r="W6320"/>
      <c r="X6320"/>
      <c r="Z6320" s="8"/>
      <c r="AA6320" s="8"/>
      <c r="AF6320" s="17"/>
      <c r="AG6320" s="17"/>
      <c r="AH6320" s="8"/>
    </row>
    <row r="6321" spans="13:34" x14ac:dyDescent="0.3">
      <c r="M6321" s="12"/>
      <c r="N6321"/>
      <c r="P6321" s="9"/>
      <c r="Q6321" s="9"/>
      <c r="U6321" s="8"/>
      <c r="V6321" s="10"/>
      <c r="W6321"/>
      <c r="X6321"/>
      <c r="Z6321" s="8"/>
      <c r="AA6321" s="8"/>
      <c r="AF6321" s="17"/>
      <c r="AG6321" s="17"/>
      <c r="AH6321" s="8"/>
    </row>
    <row r="6322" spans="13:34" x14ac:dyDescent="0.3">
      <c r="M6322" s="12"/>
      <c r="N6322"/>
      <c r="P6322" s="9"/>
      <c r="Q6322" s="9"/>
      <c r="U6322" s="8"/>
      <c r="V6322" s="10"/>
      <c r="W6322"/>
      <c r="X6322"/>
      <c r="Z6322" s="8"/>
      <c r="AA6322" s="8"/>
      <c r="AF6322" s="17"/>
      <c r="AG6322" s="17"/>
      <c r="AH6322" s="8"/>
    </row>
    <row r="6323" spans="13:34" x14ac:dyDescent="0.3">
      <c r="M6323" s="12"/>
      <c r="N6323"/>
      <c r="P6323" s="9"/>
      <c r="Q6323" s="9"/>
      <c r="U6323" s="8"/>
      <c r="V6323" s="10"/>
      <c r="W6323"/>
      <c r="X6323"/>
      <c r="Z6323" s="8"/>
      <c r="AA6323" s="8"/>
      <c r="AF6323" s="17"/>
      <c r="AG6323" s="17"/>
      <c r="AH6323" s="8"/>
    </row>
    <row r="6324" spans="13:34" x14ac:dyDescent="0.3">
      <c r="M6324" s="12"/>
      <c r="N6324"/>
      <c r="P6324" s="9"/>
      <c r="Q6324" s="9"/>
      <c r="U6324" s="8"/>
      <c r="V6324" s="10"/>
      <c r="W6324"/>
      <c r="X6324"/>
      <c r="Z6324" s="8"/>
      <c r="AA6324" s="8"/>
      <c r="AF6324" s="17"/>
      <c r="AG6324" s="17"/>
      <c r="AH6324" s="8"/>
    </row>
    <row r="6325" spans="13:34" x14ac:dyDescent="0.3">
      <c r="M6325" s="12"/>
      <c r="N6325"/>
      <c r="P6325" s="9"/>
      <c r="Q6325" s="9"/>
      <c r="U6325" s="8"/>
      <c r="V6325" s="10"/>
      <c r="W6325"/>
      <c r="X6325"/>
      <c r="Z6325" s="8"/>
      <c r="AA6325" s="8"/>
      <c r="AF6325" s="17"/>
      <c r="AG6325" s="17"/>
      <c r="AH6325" s="8"/>
    </row>
    <row r="6326" spans="13:34" x14ac:dyDescent="0.3">
      <c r="M6326" s="12"/>
      <c r="N6326"/>
      <c r="P6326" s="9"/>
      <c r="Q6326" s="9"/>
      <c r="U6326" s="8"/>
      <c r="V6326" s="10"/>
      <c r="W6326"/>
      <c r="X6326"/>
      <c r="Z6326" s="8"/>
      <c r="AA6326" s="8"/>
      <c r="AF6326" s="17"/>
      <c r="AG6326" s="17"/>
      <c r="AH6326" s="8"/>
    </row>
    <row r="6327" spans="13:34" x14ac:dyDescent="0.3">
      <c r="M6327" s="12"/>
      <c r="N6327"/>
      <c r="P6327" s="9"/>
      <c r="Q6327" s="9"/>
      <c r="U6327" s="8"/>
      <c r="V6327" s="10"/>
      <c r="W6327"/>
      <c r="X6327"/>
      <c r="Z6327" s="8"/>
      <c r="AA6327" s="8"/>
      <c r="AF6327" s="17"/>
      <c r="AG6327" s="17"/>
      <c r="AH6327" s="8"/>
    </row>
    <row r="6328" spans="13:34" x14ac:dyDescent="0.3">
      <c r="M6328" s="12"/>
      <c r="N6328"/>
      <c r="P6328" s="9"/>
      <c r="Q6328" s="9"/>
      <c r="U6328" s="8"/>
      <c r="V6328" s="10"/>
      <c r="W6328"/>
      <c r="X6328"/>
      <c r="Z6328" s="8"/>
      <c r="AA6328" s="8"/>
      <c r="AF6328" s="17"/>
      <c r="AG6328" s="17"/>
      <c r="AH6328" s="8"/>
    </row>
    <row r="6329" spans="13:34" x14ac:dyDescent="0.3">
      <c r="M6329" s="12"/>
      <c r="N6329"/>
      <c r="P6329" s="9"/>
      <c r="Q6329" s="9"/>
      <c r="U6329" s="8"/>
      <c r="V6329" s="10"/>
      <c r="W6329"/>
      <c r="X6329"/>
      <c r="Z6329" s="8"/>
      <c r="AA6329" s="8"/>
      <c r="AF6329" s="17"/>
      <c r="AG6329" s="17"/>
      <c r="AH6329" s="8"/>
    </row>
    <row r="6330" spans="13:34" x14ac:dyDescent="0.3">
      <c r="M6330" s="12"/>
      <c r="N6330"/>
      <c r="P6330" s="9"/>
      <c r="Q6330" s="9"/>
      <c r="U6330" s="8"/>
      <c r="V6330" s="10"/>
      <c r="W6330"/>
      <c r="X6330"/>
      <c r="Z6330" s="8"/>
      <c r="AA6330" s="8"/>
      <c r="AF6330" s="17"/>
      <c r="AG6330" s="17"/>
      <c r="AH6330" s="8"/>
    </row>
    <row r="6331" spans="13:34" x14ac:dyDescent="0.3">
      <c r="M6331" s="12"/>
      <c r="N6331"/>
      <c r="P6331" s="9"/>
      <c r="Q6331" s="9"/>
      <c r="U6331" s="8"/>
      <c r="V6331" s="10"/>
      <c r="W6331"/>
      <c r="X6331"/>
      <c r="Z6331" s="8"/>
      <c r="AA6331" s="8"/>
      <c r="AF6331" s="17"/>
      <c r="AG6331" s="17"/>
      <c r="AH6331" s="8"/>
    </row>
    <row r="6332" spans="13:34" x14ac:dyDescent="0.3">
      <c r="M6332" s="12"/>
      <c r="N6332"/>
      <c r="P6332" s="9"/>
      <c r="Q6332" s="9"/>
      <c r="U6332" s="8"/>
      <c r="V6332" s="10"/>
      <c r="W6332"/>
      <c r="X6332"/>
      <c r="Z6332" s="8"/>
      <c r="AA6332" s="8"/>
      <c r="AF6332" s="17"/>
      <c r="AG6332" s="17"/>
      <c r="AH6332" s="8"/>
    </row>
    <row r="6333" spans="13:34" x14ac:dyDescent="0.3">
      <c r="M6333" s="12"/>
      <c r="N6333"/>
      <c r="P6333" s="9"/>
      <c r="Q6333" s="9"/>
      <c r="U6333" s="8"/>
      <c r="V6333" s="10"/>
      <c r="W6333"/>
      <c r="X6333"/>
      <c r="Z6333" s="8"/>
      <c r="AA6333" s="8"/>
      <c r="AF6333" s="17"/>
      <c r="AG6333" s="17"/>
      <c r="AH6333" s="8"/>
    </row>
    <row r="6334" spans="13:34" x14ac:dyDescent="0.3">
      <c r="M6334" s="12"/>
      <c r="N6334"/>
      <c r="P6334" s="9"/>
      <c r="Q6334" s="9"/>
      <c r="U6334" s="8"/>
      <c r="V6334" s="10"/>
      <c r="W6334"/>
      <c r="X6334"/>
      <c r="Z6334" s="8"/>
      <c r="AA6334" s="8"/>
      <c r="AF6334" s="17"/>
      <c r="AG6334" s="17"/>
      <c r="AH6334" s="8"/>
    </row>
    <row r="6335" spans="13:34" x14ac:dyDescent="0.3">
      <c r="M6335" s="12"/>
      <c r="N6335"/>
      <c r="P6335" s="9"/>
      <c r="Q6335" s="9"/>
      <c r="U6335" s="8"/>
      <c r="V6335" s="10"/>
      <c r="W6335"/>
      <c r="X6335"/>
      <c r="Z6335" s="8"/>
      <c r="AA6335" s="8"/>
      <c r="AF6335" s="17"/>
      <c r="AG6335" s="17"/>
      <c r="AH6335" s="8"/>
    </row>
    <row r="6336" spans="13:34" x14ac:dyDescent="0.3">
      <c r="M6336" s="12"/>
      <c r="N6336"/>
      <c r="P6336" s="9"/>
      <c r="Q6336" s="9"/>
      <c r="U6336" s="8"/>
      <c r="V6336" s="10"/>
      <c r="W6336"/>
      <c r="X6336"/>
      <c r="Z6336" s="8"/>
      <c r="AA6336" s="8"/>
      <c r="AF6336" s="17"/>
      <c r="AG6336" s="17"/>
      <c r="AH6336" s="8"/>
    </row>
    <row r="6337" spans="13:34" x14ac:dyDescent="0.3">
      <c r="M6337" s="12"/>
      <c r="N6337"/>
      <c r="P6337" s="9"/>
      <c r="Q6337" s="9"/>
      <c r="U6337" s="8"/>
      <c r="V6337" s="10"/>
      <c r="W6337"/>
      <c r="X6337"/>
      <c r="Z6337" s="8"/>
      <c r="AA6337" s="8"/>
      <c r="AF6337" s="17"/>
      <c r="AG6337" s="17"/>
      <c r="AH6337" s="8"/>
    </row>
    <row r="6338" spans="13:34" x14ac:dyDescent="0.3">
      <c r="M6338" s="12"/>
      <c r="N6338"/>
      <c r="P6338" s="9"/>
      <c r="Q6338" s="9"/>
      <c r="U6338" s="8"/>
      <c r="V6338" s="10"/>
      <c r="W6338"/>
      <c r="X6338"/>
      <c r="Z6338" s="8"/>
      <c r="AA6338" s="8"/>
      <c r="AF6338" s="17"/>
      <c r="AG6338" s="17"/>
      <c r="AH6338" s="8"/>
    </row>
    <row r="6339" spans="13:34" x14ac:dyDescent="0.3">
      <c r="M6339" s="12"/>
      <c r="N6339"/>
      <c r="P6339" s="9"/>
      <c r="Q6339" s="9"/>
      <c r="U6339" s="8"/>
      <c r="V6339" s="10"/>
      <c r="W6339"/>
      <c r="X6339"/>
      <c r="Z6339" s="8"/>
      <c r="AA6339" s="8"/>
      <c r="AF6339" s="17"/>
      <c r="AG6339" s="17"/>
      <c r="AH6339" s="8"/>
    </row>
    <row r="6340" spans="13:34" x14ac:dyDescent="0.3">
      <c r="M6340" s="12"/>
      <c r="N6340"/>
      <c r="P6340" s="9"/>
      <c r="Q6340" s="9"/>
      <c r="U6340" s="8"/>
      <c r="V6340" s="10"/>
      <c r="W6340"/>
      <c r="X6340"/>
      <c r="Z6340" s="8"/>
      <c r="AA6340" s="8"/>
      <c r="AF6340" s="17"/>
      <c r="AG6340" s="17"/>
      <c r="AH6340" s="8"/>
    </row>
    <row r="6341" spans="13:34" x14ac:dyDescent="0.3">
      <c r="M6341" s="12"/>
      <c r="N6341"/>
      <c r="P6341" s="9"/>
      <c r="Q6341" s="9"/>
      <c r="U6341" s="8"/>
      <c r="V6341" s="10"/>
      <c r="W6341"/>
      <c r="X6341"/>
      <c r="Z6341" s="8"/>
      <c r="AA6341" s="8"/>
      <c r="AF6341" s="17"/>
      <c r="AG6341" s="17"/>
      <c r="AH6341" s="8"/>
    </row>
    <row r="6342" spans="13:34" x14ac:dyDescent="0.3">
      <c r="M6342" s="12"/>
      <c r="N6342"/>
      <c r="P6342" s="9"/>
      <c r="Q6342" s="9"/>
      <c r="U6342" s="8"/>
      <c r="V6342" s="10"/>
      <c r="W6342"/>
      <c r="X6342"/>
      <c r="Z6342" s="8"/>
      <c r="AA6342" s="8"/>
      <c r="AF6342" s="17"/>
      <c r="AG6342" s="17"/>
      <c r="AH6342" s="8"/>
    </row>
    <row r="6343" spans="13:34" x14ac:dyDescent="0.3">
      <c r="M6343" s="12"/>
      <c r="N6343"/>
      <c r="P6343" s="9"/>
      <c r="Q6343" s="9"/>
      <c r="U6343" s="8"/>
      <c r="V6343" s="10"/>
      <c r="W6343"/>
      <c r="X6343"/>
      <c r="Z6343" s="8"/>
      <c r="AA6343" s="8"/>
      <c r="AF6343" s="17"/>
      <c r="AG6343" s="17"/>
      <c r="AH6343" s="8"/>
    </row>
    <row r="6344" spans="13:34" x14ac:dyDescent="0.3">
      <c r="M6344" s="12"/>
      <c r="N6344"/>
      <c r="P6344" s="9"/>
      <c r="Q6344" s="9"/>
      <c r="U6344" s="8"/>
      <c r="V6344" s="10"/>
      <c r="W6344"/>
      <c r="X6344"/>
      <c r="Z6344" s="8"/>
      <c r="AA6344" s="8"/>
      <c r="AF6344" s="17"/>
      <c r="AG6344" s="17"/>
      <c r="AH6344" s="8"/>
    </row>
    <row r="6345" spans="13:34" x14ac:dyDescent="0.3">
      <c r="M6345" s="12"/>
      <c r="N6345"/>
      <c r="P6345" s="9"/>
      <c r="Q6345" s="9"/>
      <c r="U6345" s="8"/>
      <c r="V6345" s="10"/>
      <c r="W6345"/>
      <c r="X6345"/>
      <c r="Z6345" s="8"/>
      <c r="AA6345" s="8"/>
      <c r="AF6345" s="17"/>
      <c r="AG6345" s="17"/>
      <c r="AH6345" s="8"/>
    </row>
    <row r="6346" spans="13:34" x14ac:dyDescent="0.3">
      <c r="M6346" s="12"/>
      <c r="N6346"/>
      <c r="P6346" s="9"/>
      <c r="Q6346" s="9"/>
      <c r="U6346" s="8"/>
      <c r="V6346" s="10"/>
      <c r="W6346"/>
      <c r="X6346"/>
      <c r="Z6346" s="8"/>
      <c r="AA6346" s="8"/>
      <c r="AF6346" s="17"/>
      <c r="AG6346" s="17"/>
      <c r="AH6346" s="8"/>
    </row>
    <row r="6347" spans="13:34" x14ac:dyDescent="0.3">
      <c r="M6347" s="12"/>
      <c r="N6347"/>
      <c r="P6347" s="9"/>
      <c r="Q6347" s="9"/>
      <c r="U6347" s="8"/>
      <c r="V6347" s="10"/>
      <c r="W6347"/>
      <c r="X6347"/>
      <c r="Z6347" s="8"/>
      <c r="AA6347" s="8"/>
      <c r="AF6347" s="17"/>
      <c r="AG6347" s="17"/>
      <c r="AH6347" s="8"/>
    </row>
    <row r="6348" spans="13:34" x14ac:dyDescent="0.3">
      <c r="M6348" s="12"/>
      <c r="N6348"/>
      <c r="P6348" s="9"/>
      <c r="Q6348" s="9"/>
      <c r="U6348" s="8"/>
      <c r="V6348" s="10"/>
      <c r="W6348"/>
      <c r="X6348"/>
      <c r="Z6348" s="8"/>
      <c r="AA6348" s="8"/>
      <c r="AF6348" s="17"/>
      <c r="AG6348" s="17"/>
      <c r="AH6348" s="8"/>
    </row>
    <row r="6349" spans="13:34" x14ac:dyDescent="0.3">
      <c r="M6349" s="12"/>
      <c r="N6349"/>
      <c r="P6349" s="9"/>
      <c r="Q6349" s="9"/>
      <c r="U6349" s="8"/>
      <c r="V6349" s="10"/>
      <c r="W6349"/>
      <c r="X6349"/>
      <c r="Z6349" s="8"/>
      <c r="AA6349" s="8"/>
      <c r="AF6349" s="17"/>
      <c r="AG6349" s="17"/>
      <c r="AH6349" s="8"/>
    </row>
    <row r="6350" spans="13:34" x14ac:dyDescent="0.3">
      <c r="M6350" s="12"/>
      <c r="N6350"/>
      <c r="P6350" s="9"/>
      <c r="Q6350" s="9"/>
      <c r="U6350" s="8"/>
      <c r="V6350" s="10"/>
      <c r="W6350"/>
      <c r="X6350"/>
      <c r="Z6350" s="8"/>
      <c r="AA6350" s="8"/>
      <c r="AF6350" s="17"/>
      <c r="AG6350" s="17"/>
      <c r="AH6350" s="8"/>
    </row>
    <row r="6351" spans="13:34" x14ac:dyDescent="0.3">
      <c r="M6351" s="12"/>
      <c r="N6351"/>
      <c r="P6351" s="9"/>
      <c r="Q6351" s="9"/>
      <c r="U6351" s="8"/>
      <c r="V6351" s="10"/>
      <c r="W6351"/>
      <c r="X6351"/>
      <c r="Z6351" s="8"/>
      <c r="AA6351" s="8"/>
      <c r="AF6351" s="17"/>
      <c r="AG6351" s="17"/>
      <c r="AH6351" s="8"/>
    </row>
    <row r="6352" spans="13:34" x14ac:dyDescent="0.3">
      <c r="M6352" s="12"/>
      <c r="N6352"/>
      <c r="P6352" s="9"/>
      <c r="Q6352" s="9"/>
      <c r="U6352" s="8"/>
      <c r="V6352" s="10"/>
      <c r="W6352"/>
      <c r="X6352"/>
      <c r="Z6352" s="8"/>
      <c r="AA6352" s="8"/>
      <c r="AF6352" s="17"/>
      <c r="AG6352" s="17"/>
      <c r="AH6352" s="8"/>
    </row>
    <row r="6353" spans="13:34" x14ac:dyDescent="0.3">
      <c r="M6353" s="12"/>
      <c r="N6353"/>
      <c r="P6353" s="9"/>
      <c r="Q6353" s="9"/>
      <c r="U6353" s="8"/>
      <c r="V6353" s="10"/>
      <c r="W6353"/>
      <c r="X6353"/>
      <c r="Z6353" s="8"/>
      <c r="AA6353" s="8"/>
      <c r="AF6353" s="17"/>
      <c r="AG6353" s="17"/>
      <c r="AH6353" s="8"/>
    </row>
    <row r="6354" spans="13:34" x14ac:dyDescent="0.3">
      <c r="M6354" s="12"/>
      <c r="N6354"/>
      <c r="P6354" s="9"/>
      <c r="Q6354" s="9"/>
      <c r="U6354" s="8"/>
      <c r="V6354" s="10"/>
      <c r="W6354"/>
      <c r="X6354"/>
      <c r="Z6354" s="8"/>
      <c r="AA6354" s="8"/>
      <c r="AF6354" s="17"/>
      <c r="AG6354" s="17"/>
      <c r="AH6354" s="8"/>
    </row>
    <row r="6355" spans="13:34" x14ac:dyDescent="0.3">
      <c r="M6355" s="12"/>
      <c r="N6355"/>
      <c r="P6355" s="9"/>
      <c r="Q6355" s="9"/>
      <c r="U6355" s="8"/>
      <c r="V6355" s="10"/>
      <c r="W6355"/>
      <c r="X6355"/>
      <c r="Z6355" s="8"/>
      <c r="AA6355" s="8"/>
      <c r="AF6355" s="17"/>
      <c r="AG6355" s="17"/>
      <c r="AH6355" s="8"/>
    </row>
    <row r="6356" spans="13:34" x14ac:dyDescent="0.3">
      <c r="M6356" s="12"/>
      <c r="N6356"/>
      <c r="P6356" s="9"/>
      <c r="Q6356" s="9"/>
      <c r="U6356" s="8"/>
      <c r="V6356" s="10"/>
      <c r="W6356"/>
      <c r="X6356"/>
      <c r="Z6356" s="8"/>
      <c r="AA6356" s="8"/>
      <c r="AF6356" s="17"/>
      <c r="AG6356" s="17"/>
      <c r="AH6356" s="8"/>
    </row>
    <row r="6357" spans="13:34" x14ac:dyDescent="0.3">
      <c r="M6357" s="12"/>
      <c r="N6357"/>
      <c r="P6357" s="9"/>
      <c r="Q6357" s="9"/>
      <c r="U6357" s="8"/>
      <c r="V6357" s="10"/>
      <c r="W6357"/>
      <c r="X6357"/>
      <c r="Z6357" s="8"/>
      <c r="AA6357" s="8"/>
      <c r="AF6357" s="17"/>
      <c r="AG6357" s="17"/>
      <c r="AH6357" s="8"/>
    </row>
    <row r="6358" spans="13:34" x14ac:dyDescent="0.3">
      <c r="M6358" s="12"/>
      <c r="N6358"/>
      <c r="P6358" s="9"/>
      <c r="Q6358" s="9"/>
      <c r="U6358" s="8"/>
      <c r="V6358" s="10"/>
      <c r="W6358"/>
      <c r="X6358"/>
      <c r="Z6358" s="8"/>
      <c r="AA6358" s="8"/>
      <c r="AF6358" s="17"/>
      <c r="AG6358" s="17"/>
      <c r="AH6358" s="8"/>
    </row>
    <row r="6359" spans="13:34" x14ac:dyDescent="0.3">
      <c r="M6359" s="12"/>
      <c r="N6359"/>
      <c r="P6359" s="9"/>
      <c r="Q6359" s="9"/>
      <c r="U6359" s="8"/>
      <c r="V6359" s="10"/>
      <c r="W6359"/>
      <c r="X6359"/>
      <c r="Z6359" s="8"/>
      <c r="AA6359" s="8"/>
      <c r="AF6359" s="17"/>
      <c r="AG6359" s="17"/>
      <c r="AH6359" s="8"/>
    </row>
    <row r="6360" spans="13:34" x14ac:dyDescent="0.3">
      <c r="M6360" s="12"/>
      <c r="N6360"/>
      <c r="P6360" s="9"/>
      <c r="Q6360" s="9"/>
      <c r="U6360" s="8"/>
      <c r="V6360" s="10"/>
      <c r="W6360"/>
      <c r="X6360"/>
      <c r="Z6360" s="8"/>
      <c r="AA6360" s="8"/>
      <c r="AF6360" s="17"/>
      <c r="AG6360" s="17"/>
      <c r="AH6360" s="8"/>
    </row>
    <row r="6361" spans="13:34" x14ac:dyDescent="0.3">
      <c r="M6361" s="12"/>
      <c r="N6361"/>
      <c r="P6361" s="9"/>
      <c r="Q6361" s="9"/>
      <c r="U6361" s="8"/>
      <c r="V6361" s="10"/>
      <c r="W6361"/>
      <c r="X6361"/>
      <c r="Z6361" s="8"/>
      <c r="AA6361" s="8"/>
      <c r="AF6361" s="17"/>
      <c r="AG6361" s="17"/>
      <c r="AH6361" s="8"/>
    </row>
    <row r="6362" spans="13:34" x14ac:dyDescent="0.3">
      <c r="M6362" s="12"/>
      <c r="N6362"/>
      <c r="P6362" s="9"/>
      <c r="Q6362" s="9"/>
      <c r="U6362" s="8"/>
      <c r="V6362" s="10"/>
      <c r="W6362"/>
      <c r="X6362"/>
      <c r="Z6362" s="8"/>
      <c r="AA6362" s="8"/>
      <c r="AF6362" s="17"/>
      <c r="AG6362" s="17"/>
      <c r="AH6362" s="8"/>
    </row>
    <row r="6363" spans="13:34" x14ac:dyDescent="0.3">
      <c r="M6363" s="12"/>
      <c r="N6363"/>
      <c r="P6363" s="9"/>
      <c r="Q6363" s="9"/>
      <c r="U6363" s="8"/>
      <c r="V6363" s="10"/>
      <c r="W6363"/>
      <c r="X6363"/>
      <c r="Z6363" s="8"/>
      <c r="AA6363" s="8"/>
      <c r="AF6363" s="17"/>
      <c r="AG6363" s="17"/>
      <c r="AH6363" s="8"/>
    </row>
    <row r="6364" spans="13:34" x14ac:dyDescent="0.3">
      <c r="M6364" s="12"/>
      <c r="N6364"/>
      <c r="P6364" s="9"/>
      <c r="Q6364" s="9"/>
      <c r="U6364" s="8"/>
      <c r="V6364" s="10"/>
      <c r="W6364"/>
      <c r="X6364"/>
      <c r="Z6364" s="8"/>
      <c r="AA6364" s="8"/>
      <c r="AF6364" s="17"/>
      <c r="AG6364" s="17"/>
      <c r="AH6364" s="8"/>
    </row>
    <row r="6365" spans="13:34" x14ac:dyDescent="0.3">
      <c r="M6365" s="12"/>
      <c r="N6365"/>
      <c r="P6365" s="9"/>
      <c r="Q6365" s="9"/>
      <c r="U6365" s="8"/>
      <c r="V6365" s="10"/>
      <c r="W6365"/>
      <c r="X6365"/>
      <c r="Z6365" s="8"/>
      <c r="AA6365" s="8"/>
      <c r="AF6365" s="17"/>
      <c r="AG6365" s="17"/>
      <c r="AH6365" s="8"/>
    </row>
    <row r="6366" spans="13:34" x14ac:dyDescent="0.3">
      <c r="M6366" s="12"/>
      <c r="N6366"/>
      <c r="P6366" s="9"/>
      <c r="Q6366" s="9"/>
      <c r="U6366" s="8"/>
      <c r="V6366" s="10"/>
      <c r="W6366"/>
      <c r="X6366"/>
      <c r="Z6366" s="8"/>
      <c r="AA6366" s="8"/>
      <c r="AF6366" s="17"/>
      <c r="AG6366" s="17"/>
      <c r="AH6366" s="8"/>
    </row>
    <row r="6367" spans="13:34" x14ac:dyDescent="0.3">
      <c r="M6367" s="12"/>
      <c r="N6367"/>
      <c r="P6367" s="9"/>
      <c r="Q6367" s="9"/>
      <c r="U6367" s="8"/>
      <c r="V6367" s="10"/>
      <c r="W6367"/>
      <c r="X6367"/>
      <c r="Z6367" s="8"/>
      <c r="AA6367" s="8"/>
      <c r="AF6367" s="17"/>
      <c r="AG6367" s="17"/>
      <c r="AH6367" s="8"/>
    </row>
    <row r="6368" spans="13:34" x14ac:dyDescent="0.3">
      <c r="M6368" s="12"/>
      <c r="N6368"/>
      <c r="P6368" s="9"/>
      <c r="Q6368" s="9"/>
      <c r="U6368" s="8"/>
      <c r="V6368" s="10"/>
      <c r="W6368"/>
      <c r="X6368"/>
      <c r="Z6368" s="8"/>
      <c r="AA6368" s="8"/>
      <c r="AF6368" s="17"/>
      <c r="AG6368" s="17"/>
      <c r="AH6368" s="8"/>
    </row>
    <row r="6369" spans="13:34" x14ac:dyDescent="0.3">
      <c r="M6369" s="12"/>
      <c r="N6369"/>
      <c r="P6369" s="9"/>
      <c r="Q6369" s="9"/>
      <c r="U6369" s="8"/>
      <c r="V6369" s="10"/>
      <c r="W6369"/>
      <c r="X6369"/>
      <c r="Z6369" s="8"/>
      <c r="AA6369" s="8"/>
      <c r="AF6369" s="17"/>
      <c r="AG6369" s="17"/>
      <c r="AH6369" s="8"/>
    </row>
    <row r="6370" spans="13:34" x14ac:dyDescent="0.3">
      <c r="M6370" s="12"/>
      <c r="N6370"/>
      <c r="P6370" s="9"/>
      <c r="Q6370" s="9"/>
      <c r="U6370" s="8"/>
      <c r="V6370" s="10"/>
      <c r="W6370"/>
      <c r="X6370"/>
      <c r="Z6370" s="8"/>
      <c r="AA6370" s="8"/>
      <c r="AF6370" s="17"/>
      <c r="AG6370" s="17"/>
      <c r="AH6370" s="8"/>
    </row>
    <row r="6371" spans="13:34" x14ac:dyDescent="0.3">
      <c r="M6371" s="12"/>
      <c r="N6371"/>
      <c r="P6371" s="9"/>
      <c r="Q6371" s="9"/>
      <c r="U6371" s="8"/>
      <c r="V6371" s="10"/>
      <c r="W6371"/>
      <c r="X6371"/>
      <c r="Z6371" s="8"/>
      <c r="AA6371" s="8"/>
      <c r="AF6371" s="17"/>
      <c r="AG6371" s="17"/>
      <c r="AH6371" s="8"/>
    </row>
    <row r="6372" spans="13:34" x14ac:dyDescent="0.3">
      <c r="M6372" s="12"/>
      <c r="N6372"/>
      <c r="P6372" s="9"/>
      <c r="Q6372" s="9"/>
      <c r="U6372" s="8"/>
      <c r="V6372" s="10"/>
      <c r="W6372"/>
      <c r="X6372"/>
      <c r="Z6372" s="8"/>
      <c r="AA6372" s="8"/>
      <c r="AF6372" s="17"/>
      <c r="AG6372" s="17"/>
      <c r="AH6372" s="8"/>
    </row>
    <row r="6373" spans="13:34" x14ac:dyDescent="0.3">
      <c r="M6373" s="12"/>
      <c r="N6373"/>
      <c r="P6373" s="9"/>
      <c r="Q6373" s="9"/>
      <c r="U6373" s="8"/>
      <c r="V6373" s="10"/>
      <c r="W6373"/>
      <c r="X6373"/>
      <c r="Z6373" s="8"/>
      <c r="AA6373" s="8"/>
      <c r="AF6373" s="17"/>
      <c r="AG6373" s="17"/>
      <c r="AH6373" s="8"/>
    </row>
    <row r="6374" spans="13:34" x14ac:dyDescent="0.3">
      <c r="M6374" s="12"/>
      <c r="N6374"/>
      <c r="P6374" s="9"/>
      <c r="Q6374" s="9"/>
      <c r="U6374" s="8"/>
      <c r="V6374" s="10"/>
      <c r="W6374"/>
      <c r="X6374"/>
      <c r="Z6374" s="8"/>
      <c r="AA6374" s="8"/>
      <c r="AF6374" s="17"/>
      <c r="AG6374" s="17"/>
      <c r="AH6374" s="8"/>
    </row>
    <row r="6375" spans="13:34" x14ac:dyDescent="0.3">
      <c r="M6375" s="12"/>
      <c r="N6375"/>
      <c r="P6375" s="9"/>
      <c r="Q6375" s="9"/>
      <c r="U6375" s="8"/>
      <c r="V6375" s="10"/>
      <c r="W6375"/>
      <c r="X6375"/>
      <c r="Z6375" s="8"/>
      <c r="AA6375" s="8"/>
      <c r="AF6375" s="17"/>
      <c r="AG6375" s="17"/>
      <c r="AH6375" s="8"/>
    </row>
    <row r="6376" spans="13:34" x14ac:dyDescent="0.3">
      <c r="M6376" s="12"/>
      <c r="N6376"/>
      <c r="P6376" s="9"/>
      <c r="Q6376" s="9"/>
      <c r="U6376" s="8"/>
      <c r="V6376" s="10"/>
      <c r="W6376"/>
      <c r="X6376"/>
      <c r="Z6376" s="8"/>
      <c r="AA6376" s="8"/>
      <c r="AF6376" s="17"/>
      <c r="AG6376" s="17"/>
      <c r="AH6376" s="8"/>
    </row>
    <row r="6377" spans="13:34" x14ac:dyDescent="0.3">
      <c r="M6377" s="12"/>
      <c r="N6377"/>
      <c r="P6377" s="9"/>
      <c r="Q6377" s="9"/>
      <c r="U6377" s="8"/>
      <c r="V6377" s="10"/>
      <c r="W6377"/>
      <c r="X6377"/>
      <c r="Z6377" s="8"/>
      <c r="AA6377" s="8"/>
      <c r="AF6377" s="17"/>
      <c r="AG6377" s="17"/>
      <c r="AH6377" s="8"/>
    </row>
    <row r="6378" spans="13:34" x14ac:dyDescent="0.3">
      <c r="M6378" s="12"/>
      <c r="N6378"/>
      <c r="P6378" s="9"/>
      <c r="Q6378" s="9"/>
      <c r="U6378" s="8"/>
      <c r="V6378" s="10"/>
      <c r="W6378"/>
      <c r="X6378"/>
      <c r="Z6378" s="8"/>
      <c r="AA6378" s="8"/>
      <c r="AF6378" s="17"/>
      <c r="AG6378" s="17"/>
      <c r="AH6378" s="8"/>
    </row>
    <row r="6379" spans="13:34" x14ac:dyDescent="0.3">
      <c r="M6379" s="12"/>
      <c r="N6379"/>
      <c r="P6379" s="9"/>
      <c r="Q6379" s="9"/>
      <c r="U6379" s="8"/>
      <c r="V6379" s="10"/>
      <c r="W6379"/>
      <c r="X6379"/>
      <c r="Z6379" s="8"/>
      <c r="AA6379" s="8"/>
      <c r="AF6379" s="17"/>
      <c r="AG6379" s="17"/>
      <c r="AH6379" s="8"/>
    </row>
    <row r="6380" spans="13:34" x14ac:dyDescent="0.3">
      <c r="M6380" s="12"/>
      <c r="N6380"/>
      <c r="P6380" s="9"/>
      <c r="Q6380" s="9"/>
      <c r="U6380" s="8"/>
      <c r="V6380" s="10"/>
      <c r="W6380"/>
      <c r="X6380"/>
      <c r="Z6380" s="8"/>
      <c r="AA6380" s="8"/>
      <c r="AF6380" s="17"/>
      <c r="AG6380" s="17"/>
      <c r="AH6380" s="8"/>
    </row>
    <row r="6381" spans="13:34" x14ac:dyDescent="0.3">
      <c r="M6381" s="12"/>
      <c r="N6381"/>
      <c r="P6381" s="9"/>
      <c r="Q6381" s="9"/>
      <c r="U6381" s="8"/>
      <c r="V6381" s="10"/>
      <c r="W6381"/>
      <c r="X6381"/>
      <c r="Z6381" s="8"/>
      <c r="AA6381" s="8"/>
      <c r="AF6381" s="17"/>
      <c r="AG6381" s="17"/>
      <c r="AH6381" s="8"/>
    </row>
    <row r="6382" spans="13:34" x14ac:dyDescent="0.3">
      <c r="M6382" s="12"/>
      <c r="N6382"/>
      <c r="P6382" s="9"/>
      <c r="Q6382" s="9"/>
      <c r="U6382" s="8"/>
      <c r="V6382" s="10"/>
      <c r="W6382"/>
      <c r="X6382"/>
      <c r="Z6382" s="8"/>
      <c r="AA6382" s="8"/>
      <c r="AF6382" s="17"/>
      <c r="AG6382" s="17"/>
      <c r="AH6382" s="8"/>
    </row>
    <row r="6383" spans="13:34" x14ac:dyDescent="0.3">
      <c r="M6383" s="12"/>
      <c r="N6383"/>
      <c r="P6383" s="9"/>
      <c r="Q6383" s="9"/>
      <c r="U6383" s="8"/>
      <c r="V6383" s="10"/>
      <c r="W6383"/>
      <c r="X6383"/>
      <c r="Z6383" s="8"/>
      <c r="AA6383" s="8"/>
      <c r="AF6383" s="17"/>
      <c r="AG6383" s="17"/>
      <c r="AH6383" s="8"/>
    </row>
    <row r="6384" spans="13:34" x14ac:dyDescent="0.3">
      <c r="M6384" s="12"/>
      <c r="N6384"/>
      <c r="P6384" s="9"/>
      <c r="Q6384" s="9"/>
      <c r="U6384" s="8"/>
      <c r="V6384" s="10"/>
      <c r="W6384"/>
      <c r="X6384"/>
      <c r="Z6384" s="8"/>
      <c r="AA6384" s="8"/>
      <c r="AF6384" s="17"/>
      <c r="AG6384" s="17"/>
      <c r="AH6384" s="8"/>
    </row>
    <row r="6385" spans="13:34" x14ac:dyDescent="0.3">
      <c r="M6385" s="12"/>
      <c r="N6385"/>
      <c r="P6385" s="9"/>
      <c r="Q6385" s="9"/>
      <c r="U6385" s="8"/>
      <c r="V6385" s="10"/>
      <c r="W6385"/>
      <c r="X6385"/>
      <c r="Z6385" s="8"/>
      <c r="AA6385" s="8"/>
      <c r="AF6385" s="17"/>
      <c r="AG6385" s="17"/>
      <c r="AH6385" s="8"/>
    </row>
    <row r="6386" spans="13:34" x14ac:dyDescent="0.3">
      <c r="M6386" s="12"/>
      <c r="N6386"/>
      <c r="P6386" s="9"/>
      <c r="Q6386" s="9"/>
      <c r="U6386" s="8"/>
      <c r="V6386" s="10"/>
      <c r="W6386"/>
      <c r="X6386"/>
      <c r="Z6386" s="8"/>
      <c r="AA6386" s="8"/>
      <c r="AF6386" s="17"/>
      <c r="AG6386" s="17"/>
      <c r="AH6386" s="8"/>
    </row>
    <row r="6387" spans="13:34" x14ac:dyDescent="0.3">
      <c r="M6387" s="12"/>
      <c r="N6387"/>
      <c r="P6387" s="9"/>
      <c r="Q6387" s="9"/>
      <c r="U6387" s="8"/>
      <c r="V6387" s="10"/>
      <c r="W6387"/>
      <c r="X6387"/>
      <c r="Z6387" s="8"/>
      <c r="AA6387" s="8"/>
      <c r="AF6387" s="17"/>
      <c r="AG6387" s="17"/>
      <c r="AH6387" s="8"/>
    </row>
    <row r="6388" spans="13:34" x14ac:dyDescent="0.3">
      <c r="M6388" s="12"/>
      <c r="N6388"/>
      <c r="P6388" s="9"/>
      <c r="Q6388" s="9"/>
      <c r="U6388" s="8"/>
      <c r="V6388" s="10"/>
      <c r="W6388"/>
      <c r="X6388"/>
      <c r="Z6388" s="8"/>
      <c r="AA6388" s="8"/>
      <c r="AF6388" s="17"/>
      <c r="AG6388" s="17"/>
      <c r="AH6388" s="8"/>
    </row>
    <row r="6389" spans="13:34" x14ac:dyDescent="0.3">
      <c r="M6389" s="12"/>
      <c r="N6389"/>
      <c r="P6389" s="9"/>
      <c r="Q6389" s="9"/>
      <c r="U6389" s="8"/>
      <c r="V6389" s="10"/>
      <c r="W6389"/>
      <c r="X6389"/>
      <c r="Z6389" s="8"/>
      <c r="AA6389" s="8"/>
      <c r="AF6389" s="17"/>
      <c r="AG6389" s="17"/>
      <c r="AH6389" s="8"/>
    </row>
    <row r="6390" spans="13:34" x14ac:dyDescent="0.3">
      <c r="M6390" s="12"/>
      <c r="N6390"/>
      <c r="P6390" s="9"/>
      <c r="Q6390" s="9"/>
      <c r="U6390" s="8"/>
      <c r="V6390" s="10"/>
      <c r="W6390"/>
      <c r="X6390"/>
      <c r="Z6390" s="8"/>
      <c r="AA6390" s="8"/>
      <c r="AF6390" s="17"/>
      <c r="AG6390" s="17"/>
      <c r="AH6390" s="8"/>
    </row>
    <row r="6391" spans="13:34" x14ac:dyDescent="0.3">
      <c r="M6391" s="12"/>
      <c r="N6391"/>
      <c r="P6391" s="9"/>
      <c r="Q6391" s="9"/>
      <c r="U6391" s="8"/>
      <c r="V6391" s="10"/>
      <c r="W6391"/>
      <c r="X6391"/>
      <c r="Z6391" s="8"/>
      <c r="AA6391" s="8"/>
      <c r="AF6391" s="17"/>
      <c r="AG6391" s="17"/>
      <c r="AH6391" s="8"/>
    </row>
    <row r="6392" spans="13:34" x14ac:dyDescent="0.3">
      <c r="M6392" s="12"/>
      <c r="N6392"/>
      <c r="P6392" s="9"/>
      <c r="Q6392" s="9"/>
      <c r="U6392" s="8"/>
      <c r="V6392" s="10"/>
      <c r="W6392"/>
      <c r="X6392"/>
      <c r="Z6392" s="8"/>
      <c r="AA6392" s="8"/>
      <c r="AF6392" s="17"/>
      <c r="AG6392" s="17"/>
      <c r="AH6392" s="8"/>
    </row>
    <row r="6393" spans="13:34" x14ac:dyDescent="0.3">
      <c r="M6393" s="12"/>
      <c r="N6393"/>
      <c r="P6393" s="9"/>
      <c r="Q6393" s="9"/>
      <c r="U6393" s="8"/>
      <c r="V6393" s="10"/>
      <c r="W6393"/>
      <c r="X6393"/>
      <c r="Z6393" s="8"/>
      <c r="AA6393" s="8"/>
      <c r="AF6393" s="17"/>
      <c r="AG6393" s="17"/>
      <c r="AH6393" s="8"/>
    </row>
    <row r="6394" spans="13:34" x14ac:dyDescent="0.3">
      <c r="M6394" s="12"/>
      <c r="N6394"/>
      <c r="P6394" s="9"/>
      <c r="Q6394" s="9"/>
      <c r="U6394" s="8"/>
      <c r="V6394" s="10"/>
      <c r="W6394"/>
      <c r="X6394"/>
      <c r="Z6394" s="8"/>
      <c r="AA6394" s="8"/>
      <c r="AF6394" s="17"/>
      <c r="AG6394" s="17"/>
      <c r="AH6394" s="8"/>
    </row>
    <row r="6395" spans="13:34" x14ac:dyDescent="0.3">
      <c r="M6395" s="12"/>
      <c r="N6395"/>
      <c r="P6395" s="9"/>
      <c r="Q6395" s="9"/>
      <c r="U6395" s="8"/>
      <c r="V6395" s="10"/>
      <c r="W6395"/>
      <c r="X6395"/>
      <c r="Z6395" s="8"/>
      <c r="AA6395" s="8"/>
      <c r="AF6395" s="17"/>
      <c r="AG6395" s="17"/>
      <c r="AH6395" s="8"/>
    </row>
    <row r="6396" spans="13:34" x14ac:dyDescent="0.3">
      <c r="M6396" s="12"/>
      <c r="N6396"/>
      <c r="P6396" s="9"/>
      <c r="Q6396" s="9"/>
      <c r="U6396" s="8"/>
      <c r="V6396" s="10"/>
      <c r="W6396"/>
      <c r="X6396"/>
      <c r="Z6396" s="8"/>
      <c r="AA6396" s="8"/>
      <c r="AF6396" s="17"/>
      <c r="AG6396" s="17"/>
      <c r="AH6396" s="8"/>
    </row>
    <row r="6397" spans="13:34" x14ac:dyDescent="0.3">
      <c r="M6397" s="12"/>
      <c r="N6397"/>
      <c r="P6397" s="9"/>
      <c r="Q6397" s="9"/>
      <c r="U6397" s="8"/>
      <c r="V6397" s="10"/>
      <c r="W6397"/>
      <c r="X6397"/>
      <c r="Z6397" s="8"/>
      <c r="AA6397" s="8"/>
      <c r="AF6397" s="17"/>
      <c r="AG6397" s="17"/>
      <c r="AH6397" s="8"/>
    </row>
    <row r="6398" spans="13:34" x14ac:dyDescent="0.3">
      <c r="M6398" s="12"/>
      <c r="N6398"/>
      <c r="P6398" s="9"/>
      <c r="Q6398" s="9"/>
      <c r="U6398" s="8"/>
      <c r="V6398" s="10"/>
      <c r="W6398"/>
      <c r="X6398"/>
      <c r="Z6398" s="8"/>
      <c r="AA6398" s="8"/>
      <c r="AF6398" s="17"/>
      <c r="AG6398" s="17"/>
      <c r="AH6398" s="8"/>
    </row>
    <row r="6399" spans="13:34" x14ac:dyDescent="0.3">
      <c r="M6399" s="12"/>
      <c r="N6399"/>
      <c r="P6399" s="9"/>
      <c r="Q6399" s="9"/>
      <c r="U6399" s="8"/>
      <c r="V6399" s="10"/>
      <c r="W6399"/>
      <c r="X6399"/>
      <c r="Z6399" s="8"/>
      <c r="AA6399" s="8"/>
      <c r="AF6399" s="17"/>
      <c r="AG6399" s="17"/>
      <c r="AH6399" s="8"/>
    </row>
    <row r="6400" spans="13:34" x14ac:dyDescent="0.3">
      <c r="M6400" s="12"/>
      <c r="N6400"/>
      <c r="P6400" s="9"/>
      <c r="Q6400" s="9"/>
      <c r="U6400" s="8"/>
      <c r="V6400" s="10"/>
      <c r="W6400"/>
      <c r="X6400"/>
      <c r="Z6400" s="8"/>
      <c r="AA6400" s="8"/>
      <c r="AF6400" s="17"/>
      <c r="AG6400" s="17"/>
      <c r="AH6400" s="8"/>
    </row>
    <row r="6401" spans="13:34" x14ac:dyDescent="0.3">
      <c r="M6401" s="12"/>
      <c r="N6401"/>
      <c r="P6401" s="9"/>
      <c r="Q6401" s="9"/>
      <c r="U6401" s="8"/>
      <c r="V6401" s="10"/>
      <c r="W6401"/>
      <c r="X6401"/>
      <c r="Z6401" s="8"/>
      <c r="AA6401" s="8"/>
      <c r="AF6401" s="17"/>
      <c r="AG6401" s="17"/>
      <c r="AH6401" s="8"/>
    </row>
    <row r="6402" spans="13:34" x14ac:dyDescent="0.3">
      <c r="M6402" s="12"/>
      <c r="N6402"/>
      <c r="P6402" s="9"/>
      <c r="Q6402" s="9"/>
      <c r="U6402" s="8"/>
      <c r="V6402" s="10"/>
      <c r="W6402"/>
      <c r="X6402"/>
      <c r="Z6402" s="8"/>
      <c r="AA6402" s="8"/>
      <c r="AF6402" s="17"/>
      <c r="AG6402" s="17"/>
      <c r="AH6402" s="8"/>
    </row>
    <row r="6403" spans="13:34" x14ac:dyDescent="0.3">
      <c r="M6403" s="12"/>
      <c r="N6403"/>
      <c r="P6403" s="9"/>
      <c r="Q6403" s="9"/>
      <c r="U6403" s="8"/>
      <c r="V6403" s="10"/>
      <c r="W6403"/>
      <c r="X6403"/>
      <c r="Z6403" s="8"/>
      <c r="AA6403" s="8"/>
      <c r="AF6403" s="17"/>
      <c r="AG6403" s="17"/>
      <c r="AH6403" s="8"/>
    </row>
    <row r="6404" spans="13:34" x14ac:dyDescent="0.3">
      <c r="M6404" s="12"/>
      <c r="N6404"/>
      <c r="P6404" s="9"/>
      <c r="Q6404" s="9"/>
      <c r="U6404" s="8"/>
      <c r="V6404" s="10"/>
      <c r="W6404"/>
      <c r="X6404"/>
      <c r="Z6404" s="8"/>
      <c r="AA6404" s="8"/>
      <c r="AF6404" s="17"/>
      <c r="AG6404" s="17"/>
      <c r="AH6404" s="8"/>
    </row>
    <row r="6405" spans="13:34" x14ac:dyDescent="0.3">
      <c r="M6405" s="12"/>
      <c r="N6405"/>
      <c r="P6405" s="9"/>
      <c r="Q6405" s="9"/>
      <c r="U6405" s="8"/>
      <c r="V6405" s="10"/>
      <c r="W6405"/>
      <c r="X6405"/>
      <c r="Z6405" s="8"/>
      <c r="AA6405" s="8"/>
      <c r="AF6405" s="17"/>
      <c r="AG6405" s="17"/>
      <c r="AH6405" s="8"/>
    </row>
    <row r="6406" spans="13:34" x14ac:dyDescent="0.3">
      <c r="M6406" s="12"/>
      <c r="N6406"/>
      <c r="P6406" s="9"/>
      <c r="Q6406" s="9"/>
      <c r="U6406" s="8"/>
      <c r="V6406" s="10"/>
      <c r="W6406"/>
      <c r="X6406"/>
      <c r="Z6406" s="8"/>
      <c r="AA6406" s="8"/>
      <c r="AF6406" s="17"/>
      <c r="AG6406" s="17"/>
      <c r="AH6406" s="8"/>
    </row>
    <row r="6407" spans="13:34" x14ac:dyDescent="0.3">
      <c r="M6407" s="12"/>
      <c r="N6407"/>
      <c r="P6407" s="9"/>
      <c r="Q6407" s="9"/>
      <c r="U6407" s="8"/>
      <c r="V6407" s="10"/>
      <c r="W6407"/>
      <c r="X6407"/>
      <c r="Z6407" s="8"/>
      <c r="AA6407" s="8"/>
      <c r="AF6407" s="17"/>
      <c r="AG6407" s="17"/>
      <c r="AH6407" s="8"/>
    </row>
    <row r="6408" spans="13:34" x14ac:dyDescent="0.3">
      <c r="M6408" s="12"/>
      <c r="N6408"/>
      <c r="P6408" s="9"/>
      <c r="Q6408" s="9"/>
      <c r="U6408" s="8"/>
      <c r="V6408" s="10"/>
      <c r="W6408"/>
      <c r="X6408"/>
      <c r="Z6408" s="8"/>
      <c r="AA6408" s="8"/>
      <c r="AF6408" s="17"/>
      <c r="AG6408" s="17"/>
      <c r="AH6408" s="8"/>
    </row>
    <row r="6409" spans="13:34" x14ac:dyDescent="0.3">
      <c r="M6409" s="12"/>
      <c r="N6409"/>
      <c r="P6409" s="9"/>
      <c r="Q6409" s="9"/>
      <c r="U6409" s="8"/>
      <c r="V6409" s="10"/>
      <c r="W6409"/>
      <c r="X6409"/>
      <c r="Z6409" s="8"/>
      <c r="AA6409" s="8"/>
      <c r="AF6409" s="17"/>
      <c r="AG6409" s="17"/>
      <c r="AH6409" s="8"/>
    </row>
    <row r="6410" spans="13:34" x14ac:dyDescent="0.3">
      <c r="M6410" s="12"/>
      <c r="N6410"/>
      <c r="P6410" s="9"/>
      <c r="Q6410" s="9"/>
      <c r="U6410" s="8"/>
      <c r="V6410" s="10"/>
      <c r="W6410"/>
      <c r="X6410"/>
      <c r="Z6410" s="8"/>
      <c r="AA6410" s="8"/>
      <c r="AF6410" s="17"/>
      <c r="AG6410" s="17"/>
      <c r="AH6410" s="8"/>
    </row>
    <row r="6411" spans="13:34" x14ac:dyDescent="0.3">
      <c r="M6411" s="12"/>
      <c r="N6411"/>
      <c r="P6411" s="9"/>
      <c r="Q6411" s="9"/>
      <c r="U6411" s="8"/>
      <c r="V6411" s="10"/>
      <c r="W6411"/>
      <c r="X6411"/>
      <c r="Z6411" s="8"/>
      <c r="AA6411" s="8"/>
      <c r="AF6411" s="17"/>
      <c r="AG6411" s="17"/>
      <c r="AH6411" s="8"/>
    </row>
    <row r="6412" spans="13:34" x14ac:dyDescent="0.3">
      <c r="M6412" s="12"/>
      <c r="N6412"/>
      <c r="P6412" s="9"/>
      <c r="Q6412" s="9"/>
      <c r="U6412" s="8"/>
      <c r="V6412" s="10"/>
      <c r="W6412"/>
      <c r="X6412"/>
      <c r="Z6412" s="8"/>
      <c r="AA6412" s="8"/>
      <c r="AF6412" s="17"/>
      <c r="AG6412" s="17"/>
      <c r="AH6412" s="8"/>
    </row>
    <row r="6413" spans="13:34" x14ac:dyDescent="0.3">
      <c r="M6413" s="12"/>
      <c r="N6413"/>
      <c r="P6413" s="9"/>
      <c r="Q6413" s="9"/>
      <c r="U6413" s="8"/>
      <c r="V6413" s="10"/>
      <c r="W6413"/>
      <c r="X6413"/>
      <c r="Z6413" s="8"/>
      <c r="AA6413" s="8"/>
      <c r="AF6413" s="17"/>
      <c r="AG6413" s="17"/>
      <c r="AH6413" s="8"/>
    </row>
    <row r="6414" spans="13:34" x14ac:dyDescent="0.3">
      <c r="M6414" s="12"/>
      <c r="N6414"/>
      <c r="P6414" s="9"/>
      <c r="Q6414" s="9"/>
      <c r="U6414" s="8"/>
      <c r="V6414" s="10"/>
      <c r="W6414"/>
      <c r="X6414"/>
      <c r="Z6414" s="8"/>
      <c r="AA6414" s="8"/>
      <c r="AF6414" s="17"/>
      <c r="AG6414" s="17"/>
      <c r="AH6414" s="8"/>
    </row>
    <row r="6415" spans="13:34" x14ac:dyDescent="0.3">
      <c r="M6415" s="12"/>
      <c r="N6415"/>
      <c r="P6415" s="9"/>
      <c r="Q6415" s="9"/>
      <c r="U6415" s="8"/>
      <c r="V6415" s="10"/>
      <c r="W6415"/>
      <c r="X6415"/>
      <c r="Z6415" s="8"/>
      <c r="AA6415" s="8"/>
      <c r="AF6415" s="17"/>
      <c r="AG6415" s="17"/>
      <c r="AH6415" s="8"/>
    </row>
    <row r="6416" spans="13:34" x14ac:dyDescent="0.3">
      <c r="M6416" s="12"/>
      <c r="N6416"/>
      <c r="P6416" s="9"/>
      <c r="Q6416" s="9"/>
      <c r="U6416" s="8"/>
      <c r="V6416" s="10"/>
      <c r="W6416"/>
      <c r="X6416"/>
      <c r="Z6416" s="8"/>
      <c r="AA6416" s="8"/>
      <c r="AF6416" s="17"/>
      <c r="AG6416" s="17"/>
      <c r="AH6416" s="8"/>
    </row>
    <row r="6417" spans="13:34" x14ac:dyDescent="0.3">
      <c r="M6417" s="12"/>
      <c r="N6417"/>
      <c r="P6417" s="9"/>
      <c r="Q6417" s="9"/>
      <c r="U6417" s="8"/>
      <c r="V6417" s="10"/>
      <c r="W6417"/>
      <c r="X6417"/>
      <c r="Z6417" s="8"/>
      <c r="AA6417" s="8"/>
      <c r="AF6417" s="17"/>
      <c r="AG6417" s="17"/>
      <c r="AH6417" s="8"/>
    </row>
    <row r="6418" spans="13:34" x14ac:dyDescent="0.3">
      <c r="M6418" s="12"/>
      <c r="N6418"/>
      <c r="P6418" s="9"/>
      <c r="Q6418" s="9"/>
      <c r="U6418" s="8"/>
      <c r="V6418" s="10"/>
      <c r="W6418"/>
      <c r="X6418"/>
      <c r="Z6418" s="8"/>
      <c r="AA6418" s="8"/>
      <c r="AF6418" s="17"/>
      <c r="AG6418" s="17"/>
      <c r="AH6418" s="8"/>
    </row>
    <row r="6419" spans="13:34" x14ac:dyDescent="0.3">
      <c r="M6419" s="12"/>
      <c r="N6419"/>
      <c r="P6419" s="9"/>
      <c r="Q6419" s="9"/>
      <c r="U6419" s="8"/>
      <c r="V6419" s="10"/>
      <c r="W6419"/>
      <c r="X6419"/>
      <c r="Z6419" s="8"/>
      <c r="AA6419" s="8"/>
      <c r="AF6419" s="17"/>
      <c r="AG6419" s="17"/>
      <c r="AH6419" s="8"/>
    </row>
    <row r="6420" spans="13:34" x14ac:dyDescent="0.3">
      <c r="M6420" s="12"/>
      <c r="N6420"/>
      <c r="P6420" s="9"/>
      <c r="Q6420" s="9"/>
      <c r="U6420" s="8"/>
      <c r="V6420" s="10"/>
      <c r="W6420"/>
      <c r="X6420"/>
      <c r="Z6420" s="8"/>
      <c r="AA6420" s="8"/>
      <c r="AF6420" s="17"/>
      <c r="AG6420" s="17"/>
      <c r="AH6420" s="8"/>
    </row>
    <row r="6421" spans="13:34" x14ac:dyDescent="0.3">
      <c r="M6421" s="12"/>
      <c r="N6421"/>
      <c r="P6421" s="9"/>
      <c r="Q6421" s="9"/>
      <c r="U6421" s="8"/>
      <c r="V6421" s="10"/>
      <c r="W6421"/>
      <c r="X6421"/>
      <c r="Z6421" s="8"/>
      <c r="AA6421" s="8"/>
      <c r="AF6421" s="17"/>
      <c r="AG6421" s="17"/>
      <c r="AH6421" s="8"/>
    </row>
    <row r="6422" spans="13:34" x14ac:dyDescent="0.3">
      <c r="M6422" s="12"/>
      <c r="N6422"/>
      <c r="P6422" s="9"/>
      <c r="Q6422" s="9"/>
      <c r="U6422" s="8"/>
      <c r="V6422" s="10"/>
      <c r="W6422"/>
      <c r="X6422"/>
      <c r="Z6422" s="8"/>
      <c r="AA6422" s="8"/>
      <c r="AF6422" s="17"/>
      <c r="AG6422" s="17"/>
      <c r="AH6422" s="8"/>
    </row>
    <row r="6423" spans="13:34" x14ac:dyDescent="0.3">
      <c r="M6423" s="12"/>
      <c r="N6423"/>
      <c r="P6423" s="9"/>
      <c r="Q6423" s="9"/>
      <c r="U6423" s="8"/>
      <c r="V6423" s="10"/>
      <c r="W6423"/>
      <c r="X6423"/>
      <c r="Z6423" s="8"/>
      <c r="AA6423" s="8"/>
      <c r="AF6423" s="17"/>
      <c r="AG6423" s="17"/>
      <c r="AH6423" s="8"/>
    </row>
    <row r="6424" spans="13:34" x14ac:dyDescent="0.3">
      <c r="M6424" s="12"/>
      <c r="N6424"/>
      <c r="P6424" s="9"/>
      <c r="Q6424" s="9"/>
      <c r="U6424" s="8"/>
      <c r="V6424" s="10"/>
      <c r="W6424"/>
      <c r="X6424"/>
      <c r="Z6424" s="8"/>
      <c r="AA6424" s="8"/>
      <c r="AF6424" s="17"/>
      <c r="AG6424" s="17"/>
      <c r="AH6424" s="8"/>
    </row>
    <row r="6425" spans="13:34" x14ac:dyDescent="0.3">
      <c r="M6425" s="12"/>
      <c r="N6425"/>
      <c r="P6425" s="9"/>
      <c r="Q6425" s="9"/>
      <c r="U6425" s="8"/>
      <c r="V6425" s="10"/>
      <c r="W6425"/>
      <c r="X6425"/>
      <c r="Z6425" s="8"/>
      <c r="AA6425" s="8"/>
      <c r="AF6425" s="17"/>
      <c r="AG6425" s="17"/>
      <c r="AH6425" s="8"/>
    </row>
    <row r="6426" spans="13:34" x14ac:dyDescent="0.3">
      <c r="M6426" s="12"/>
      <c r="N6426"/>
      <c r="P6426" s="9"/>
      <c r="Q6426" s="9"/>
      <c r="U6426" s="8"/>
      <c r="V6426" s="10"/>
      <c r="W6426"/>
      <c r="X6426"/>
      <c r="Z6426" s="8"/>
      <c r="AA6426" s="8"/>
      <c r="AF6426" s="17"/>
      <c r="AG6426" s="17"/>
      <c r="AH6426" s="8"/>
    </row>
    <row r="6427" spans="13:34" x14ac:dyDescent="0.3">
      <c r="M6427" s="12"/>
      <c r="N6427"/>
      <c r="P6427" s="9"/>
      <c r="Q6427" s="9"/>
      <c r="U6427" s="8"/>
      <c r="V6427" s="10"/>
      <c r="W6427"/>
      <c r="X6427"/>
      <c r="Z6427" s="8"/>
      <c r="AA6427" s="8"/>
      <c r="AF6427" s="17"/>
      <c r="AG6427" s="17"/>
      <c r="AH6427" s="8"/>
    </row>
    <row r="6428" spans="13:34" x14ac:dyDescent="0.3">
      <c r="M6428" s="12"/>
      <c r="N6428"/>
      <c r="P6428" s="9"/>
      <c r="Q6428" s="9"/>
      <c r="U6428" s="8"/>
      <c r="V6428" s="10"/>
      <c r="W6428"/>
      <c r="X6428"/>
      <c r="Z6428" s="8"/>
      <c r="AA6428" s="8"/>
      <c r="AF6428" s="17"/>
      <c r="AG6428" s="17"/>
      <c r="AH6428" s="8"/>
    </row>
    <row r="6429" spans="13:34" x14ac:dyDescent="0.3">
      <c r="M6429" s="12"/>
      <c r="N6429"/>
      <c r="P6429" s="9"/>
      <c r="Q6429" s="9"/>
      <c r="U6429" s="8"/>
      <c r="V6429" s="10"/>
      <c r="W6429"/>
      <c r="X6429"/>
      <c r="Z6429" s="8"/>
      <c r="AA6429" s="8"/>
      <c r="AF6429" s="17"/>
      <c r="AG6429" s="17"/>
      <c r="AH6429" s="8"/>
    </row>
    <row r="6430" spans="13:34" x14ac:dyDescent="0.3">
      <c r="M6430" s="12"/>
      <c r="N6430"/>
      <c r="P6430" s="9"/>
      <c r="Q6430" s="9"/>
      <c r="U6430" s="8"/>
      <c r="V6430" s="10"/>
      <c r="W6430"/>
      <c r="X6430"/>
      <c r="Z6430" s="8"/>
      <c r="AA6430" s="8"/>
      <c r="AF6430" s="17"/>
      <c r="AG6430" s="17"/>
      <c r="AH6430" s="8"/>
    </row>
    <row r="6431" spans="13:34" x14ac:dyDescent="0.3">
      <c r="M6431" s="12"/>
      <c r="N6431"/>
      <c r="P6431" s="9"/>
      <c r="Q6431" s="9"/>
      <c r="U6431" s="8"/>
      <c r="V6431" s="10"/>
      <c r="W6431"/>
      <c r="X6431"/>
      <c r="Z6431" s="8"/>
      <c r="AA6431" s="8"/>
      <c r="AF6431" s="17"/>
      <c r="AG6431" s="17"/>
      <c r="AH6431" s="8"/>
    </row>
    <row r="6432" spans="13:34" x14ac:dyDescent="0.3">
      <c r="M6432" s="12"/>
      <c r="N6432"/>
      <c r="P6432" s="9"/>
      <c r="Q6432" s="9"/>
      <c r="U6432" s="8"/>
      <c r="V6432" s="10"/>
      <c r="W6432"/>
      <c r="X6432"/>
      <c r="Z6432" s="8"/>
      <c r="AA6432" s="8"/>
      <c r="AF6432" s="17"/>
      <c r="AG6432" s="17"/>
      <c r="AH6432" s="8"/>
    </row>
    <row r="6433" spans="13:34" x14ac:dyDescent="0.3">
      <c r="M6433" s="12"/>
      <c r="N6433"/>
      <c r="P6433" s="9"/>
      <c r="Q6433" s="9"/>
      <c r="U6433" s="8"/>
      <c r="V6433" s="10"/>
      <c r="W6433"/>
      <c r="X6433"/>
      <c r="Z6433" s="8"/>
      <c r="AA6433" s="8"/>
      <c r="AF6433" s="17"/>
      <c r="AG6433" s="17"/>
      <c r="AH6433" s="8"/>
    </row>
    <row r="6434" spans="13:34" x14ac:dyDescent="0.3">
      <c r="M6434" s="12"/>
      <c r="N6434"/>
      <c r="P6434" s="9"/>
      <c r="Q6434" s="9"/>
      <c r="U6434" s="8"/>
      <c r="V6434" s="10"/>
      <c r="W6434"/>
      <c r="X6434"/>
      <c r="Z6434" s="8"/>
      <c r="AA6434" s="8"/>
      <c r="AF6434" s="17"/>
      <c r="AG6434" s="17"/>
      <c r="AH6434" s="8"/>
    </row>
    <row r="6435" spans="13:34" x14ac:dyDescent="0.3">
      <c r="M6435" s="12"/>
      <c r="N6435"/>
      <c r="P6435" s="9"/>
      <c r="Q6435" s="9"/>
      <c r="U6435" s="8"/>
      <c r="V6435" s="10"/>
      <c r="W6435"/>
      <c r="X6435"/>
      <c r="Z6435" s="8"/>
      <c r="AA6435" s="8"/>
      <c r="AF6435" s="17"/>
      <c r="AG6435" s="17"/>
      <c r="AH6435" s="8"/>
    </row>
    <row r="6436" spans="13:34" x14ac:dyDescent="0.3">
      <c r="M6436" s="12"/>
      <c r="N6436"/>
      <c r="P6436" s="9"/>
      <c r="Q6436" s="9"/>
      <c r="U6436" s="8"/>
      <c r="V6436" s="10"/>
      <c r="W6436"/>
      <c r="X6436"/>
      <c r="Z6436" s="8"/>
      <c r="AA6436" s="8"/>
      <c r="AF6436" s="17"/>
      <c r="AG6436" s="17"/>
      <c r="AH6436" s="8"/>
    </row>
    <row r="6437" spans="13:34" x14ac:dyDescent="0.3">
      <c r="M6437" s="12"/>
      <c r="N6437"/>
      <c r="P6437" s="9"/>
      <c r="Q6437" s="9"/>
      <c r="U6437" s="8"/>
      <c r="V6437" s="10"/>
      <c r="W6437"/>
      <c r="X6437"/>
      <c r="Z6437" s="8"/>
      <c r="AA6437" s="8"/>
      <c r="AF6437" s="17"/>
      <c r="AG6437" s="17"/>
      <c r="AH6437" s="8"/>
    </row>
    <row r="6438" spans="13:34" x14ac:dyDescent="0.3">
      <c r="M6438" s="12"/>
      <c r="N6438"/>
      <c r="P6438" s="9"/>
      <c r="Q6438" s="9"/>
      <c r="U6438" s="8"/>
      <c r="V6438" s="10"/>
      <c r="W6438"/>
      <c r="X6438"/>
      <c r="Z6438" s="8"/>
      <c r="AA6438" s="8"/>
      <c r="AF6438" s="17"/>
      <c r="AG6438" s="17"/>
      <c r="AH6438" s="8"/>
    </row>
    <row r="6439" spans="13:34" x14ac:dyDescent="0.3">
      <c r="M6439" s="12"/>
      <c r="N6439"/>
      <c r="P6439" s="9"/>
      <c r="Q6439" s="9"/>
      <c r="U6439" s="8"/>
      <c r="V6439" s="10"/>
      <c r="W6439"/>
      <c r="X6439"/>
      <c r="Z6439" s="8"/>
      <c r="AA6439" s="8"/>
      <c r="AF6439" s="17"/>
      <c r="AG6439" s="17"/>
      <c r="AH6439" s="8"/>
    </row>
    <row r="6440" spans="13:34" x14ac:dyDescent="0.3">
      <c r="M6440" s="12"/>
      <c r="N6440"/>
      <c r="P6440" s="9"/>
      <c r="Q6440" s="9"/>
      <c r="U6440" s="8"/>
      <c r="V6440" s="10"/>
      <c r="W6440"/>
      <c r="X6440"/>
      <c r="Z6440" s="8"/>
      <c r="AA6440" s="8"/>
      <c r="AF6440" s="17"/>
      <c r="AG6440" s="17"/>
      <c r="AH6440" s="8"/>
    </row>
    <row r="6441" spans="13:34" x14ac:dyDescent="0.3">
      <c r="M6441" s="12"/>
      <c r="N6441"/>
      <c r="P6441" s="9"/>
      <c r="Q6441" s="9"/>
      <c r="U6441" s="8"/>
      <c r="V6441" s="10"/>
      <c r="W6441"/>
      <c r="X6441"/>
      <c r="Z6441" s="8"/>
      <c r="AA6441" s="8"/>
      <c r="AF6441" s="17"/>
      <c r="AG6441" s="17"/>
      <c r="AH6441" s="8"/>
    </row>
    <row r="6442" spans="13:34" x14ac:dyDescent="0.3">
      <c r="M6442" s="12"/>
      <c r="N6442"/>
      <c r="P6442" s="9"/>
      <c r="Q6442" s="9"/>
      <c r="U6442" s="8"/>
      <c r="V6442" s="10"/>
      <c r="W6442"/>
      <c r="X6442"/>
      <c r="Z6442" s="8"/>
      <c r="AA6442" s="8"/>
      <c r="AF6442" s="17"/>
      <c r="AG6442" s="17"/>
      <c r="AH6442" s="8"/>
    </row>
    <row r="6443" spans="13:34" x14ac:dyDescent="0.3">
      <c r="M6443" s="12"/>
      <c r="N6443"/>
      <c r="P6443" s="9"/>
      <c r="Q6443" s="9"/>
      <c r="U6443" s="8"/>
      <c r="V6443" s="10"/>
      <c r="W6443"/>
      <c r="X6443"/>
      <c r="Z6443" s="8"/>
      <c r="AA6443" s="8"/>
      <c r="AF6443" s="17"/>
      <c r="AG6443" s="17"/>
      <c r="AH6443" s="8"/>
    </row>
    <row r="6444" spans="13:34" x14ac:dyDescent="0.3">
      <c r="M6444" s="12"/>
      <c r="N6444"/>
      <c r="P6444" s="9"/>
      <c r="Q6444" s="9"/>
      <c r="U6444" s="8"/>
      <c r="V6444" s="10"/>
      <c r="W6444"/>
      <c r="X6444"/>
      <c r="Z6444" s="8"/>
      <c r="AA6444" s="8"/>
      <c r="AF6444" s="17"/>
      <c r="AG6444" s="17"/>
      <c r="AH6444" s="8"/>
    </row>
    <row r="6445" spans="13:34" x14ac:dyDescent="0.3">
      <c r="M6445" s="12"/>
      <c r="N6445"/>
      <c r="P6445" s="9"/>
      <c r="Q6445" s="9"/>
      <c r="U6445" s="8"/>
      <c r="V6445" s="10"/>
      <c r="W6445"/>
      <c r="X6445"/>
      <c r="Z6445" s="8"/>
      <c r="AA6445" s="8"/>
      <c r="AF6445" s="17"/>
      <c r="AG6445" s="17"/>
      <c r="AH6445" s="8"/>
    </row>
    <row r="6446" spans="13:34" x14ac:dyDescent="0.3">
      <c r="M6446" s="12"/>
      <c r="N6446"/>
      <c r="P6446" s="9"/>
      <c r="Q6446" s="9"/>
      <c r="U6446" s="8"/>
      <c r="V6446" s="10"/>
      <c r="W6446"/>
      <c r="X6446"/>
      <c r="Z6446" s="8"/>
      <c r="AA6446" s="8"/>
      <c r="AF6446" s="17"/>
      <c r="AG6446" s="17"/>
      <c r="AH6446" s="8"/>
    </row>
    <row r="6447" spans="13:34" x14ac:dyDescent="0.3">
      <c r="M6447" s="12"/>
      <c r="N6447"/>
      <c r="P6447" s="9"/>
      <c r="Q6447" s="9"/>
      <c r="U6447" s="8"/>
      <c r="V6447" s="10"/>
      <c r="W6447"/>
      <c r="X6447"/>
      <c r="Z6447" s="8"/>
      <c r="AA6447" s="8"/>
      <c r="AF6447" s="17"/>
      <c r="AG6447" s="17"/>
      <c r="AH6447" s="8"/>
    </row>
    <row r="6448" spans="13:34" x14ac:dyDescent="0.3">
      <c r="M6448" s="12"/>
      <c r="N6448"/>
      <c r="P6448" s="9"/>
      <c r="Q6448" s="9"/>
      <c r="U6448" s="8"/>
      <c r="V6448" s="10"/>
      <c r="W6448"/>
      <c r="X6448"/>
      <c r="Z6448" s="8"/>
      <c r="AA6448" s="8"/>
      <c r="AF6448" s="17"/>
      <c r="AG6448" s="17"/>
      <c r="AH6448" s="8"/>
    </row>
    <row r="6449" spans="13:34" x14ac:dyDescent="0.3">
      <c r="M6449" s="12"/>
      <c r="N6449"/>
      <c r="P6449" s="9"/>
      <c r="Q6449" s="9"/>
      <c r="U6449" s="8"/>
      <c r="V6449" s="10"/>
      <c r="W6449"/>
      <c r="X6449"/>
      <c r="Z6449" s="8"/>
      <c r="AA6449" s="8"/>
      <c r="AF6449" s="17"/>
      <c r="AG6449" s="17"/>
      <c r="AH6449" s="8"/>
    </row>
    <row r="6450" spans="13:34" x14ac:dyDescent="0.3">
      <c r="M6450" s="12"/>
      <c r="N6450"/>
      <c r="P6450" s="9"/>
      <c r="Q6450" s="9"/>
      <c r="U6450" s="8"/>
      <c r="V6450" s="10"/>
      <c r="W6450"/>
      <c r="X6450"/>
      <c r="Z6450" s="8"/>
      <c r="AA6450" s="8"/>
      <c r="AF6450" s="17"/>
      <c r="AG6450" s="17"/>
      <c r="AH6450" s="8"/>
    </row>
    <row r="6451" spans="13:34" x14ac:dyDescent="0.3">
      <c r="M6451" s="12"/>
      <c r="N6451"/>
      <c r="P6451" s="9"/>
      <c r="Q6451" s="9"/>
      <c r="U6451" s="8"/>
      <c r="V6451" s="10"/>
      <c r="W6451"/>
      <c r="X6451"/>
      <c r="Z6451" s="8"/>
      <c r="AA6451" s="8"/>
      <c r="AF6451" s="17"/>
      <c r="AG6451" s="17"/>
      <c r="AH6451" s="8"/>
    </row>
    <row r="6452" spans="13:34" x14ac:dyDescent="0.3">
      <c r="M6452" s="12"/>
      <c r="N6452"/>
      <c r="P6452" s="9"/>
      <c r="Q6452" s="9"/>
      <c r="U6452" s="8"/>
      <c r="V6452" s="10"/>
      <c r="W6452"/>
      <c r="X6452"/>
      <c r="Z6452" s="8"/>
      <c r="AA6452" s="8"/>
      <c r="AF6452" s="17"/>
      <c r="AG6452" s="17"/>
      <c r="AH6452" s="8"/>
    </row>
    <row r="6453" spans="13:34" x14ac:dyDescent="0.3">
      <c r="M6453" s="12"/>
      <c r="N6453"/>
      <c r="P6453" s="9"/>
      <c r="Q6453" s="9"/>
      <c r="U6453" s="8"/>
      <c r="V6453" s="10"/>
      <c r="W6453"/>
      <c r="X6453"/>
      <c r="Z6453" s="8"/>
      <c r="AA6453" s="8"/>
      <c r="AF6453" s="17"/>
      <c r="AG6453" s="17"/>
      <c r="AH6453" s="8"/>
    </row>
    <row r="6454" spans="13:34" x14ac:dyDescent="0.3">
      <c r="M6454" s="12"/>
      <c r="N6454"/>
      <c r="P6454" s="9"/>
      <c r="Q6454" s="9"/>
      <c r="U6454" s="8"/>
      <c r="V6454" s="10"/>
      <c r="W6454"/>
      <c r="X6454"/>
      <c r="Z6454" s="8"/>
      <c r="AA6454" s="8"/>
      <c r="AF6454" s="17"/>
      <c r="AG6454" s="17"/>
      <c r="AH6454" s="8"/>
    </row>
    <row r="6455" spans="13:34" x14ac:dyDescent="0.3">
      <c r="M6455" s="12"/>
      <c r="N6455"/>
      <c r="P6455" s="9"/>
      <c r="Q6455" s="9"/>
      <c r="U6455" s="8"/>
      <c r="V6455" s="10"/>
      <c r="W6455"/>
      <c r="X6455"/>
      <c r="Z6455" s="8"/>
      <c r="AA6455" s="8"/>
      <c r="AF6455" s="17"/>
      <c r="AG6455" s="17"/>
      <c r="AH6455" s="8"/>
    </row>
    <row r="6456" spans="13:34" x14ac:dyDescent="0.3">
      <c r="M6456" s="12"/>
      <c r="N6456"/>
      <c r="P6456" s="9"/>
      <c r="Q6456" s="9"/>
      <c r="U6456" s="8"/>
      <c r="V6456" s="10"/>
      <c r="W6456"/>
      <c r="X6456"/>
      <c r="Z6456" s="8"/>
      <c r="AA6456" s="8"/>
      <c r="AF6456" s="17"/>
      <c r="AG6456" s="17"/>
      <c r="AH6456" s="8"/>
    </row>
    <row r="6457" spans="13:34" x14ac:dyDescent="0.3">
      <c r="M6457" s="12"/>
      <c r="N6457"/>
      <c r="P6457" s="9"/>
      <c r="Q6457" s="9"/>
      <c r="U6457" s="8"/>
      <c r="V6457" s="10"/>
      <c r="W6457"/>
      <c r="X6457"/>
      <c r="Z6457" s="8"/>
      <c r="AA6457" s="8"/>
      <c r="AF6457" s="17"/>
      <c r="AG6457" s="17"/>
      <c r="AH6457" s="8"/>
    </row>
    <row r="6458" spans="13:34" x14ac:dyDescent="0.3">
      <c r="M6458" s="12"/>
      <c r="N6458"/>
      <c r="P6458" s="9"/>
      <c r="Q6458" s="9"/>
      <c r="U6458" s="8"/>
      <c r="V6458" s="10"/>
      <c r="W6458"/>
      <c r="X6458"/>
      <c r="Z6458" s="8"/>
      <c r="AA6458" s="8"/>
      <c r="AF6458" s="17"/>
      <c r="AG6458" s="17"/>
      <c r="AH6458" s="8"/>
    </row>
    <row r="6459" spans="13:34" x14ac:dyDescent="0.3">
      <c r="M6459" s="12"/>
      <c r="N6459"/>
      <c r="P6459" s="9"/>
      <c r="Q6459" s="9"/>
      <c r="U6459" s="8"/>
      <c r="V6459" s="10"/>
      <c r="W6459"/>
      <c r="X6459"/>
      <c r="Z6459" s="8"/>
      <c r="AA6459" s="8"/>
      <c r="AF6459" s="17"/>
      <c r="AG6459" s="17"/>
      <c r="AH6459" s="8"/>
    </row>
    <row r="6460" spans="13:34" x14ac:dyDescent="0.3">
      <c r="M6460" s="12"/>
      <c r="N6460"/>
      <c r="P6460" s="9"/>
      <c r="Q6460" s="9"/>
      <c r="U6460" s="8"/>
      <c r="V6460" s="10"/>
      <c r="W6460"/>
      <c r="X6460"/>
      <c r="Z6460" s="8"/>
      <c r="AA6460" s="8"/>
      <c r="AF6460" s="17"/>
      <c r="AG6460" s="17"/>
      <c r="AH6460" s="8"/>
    </row>
    <row r="6461" spans="13:34" x14ac:dyDescent="0.3">
      <c r="M6461" s="12"/>
      <c r="N6461"/>
      <c r="P6461" s="9"/>
      <c r="Q6461" s="9"/>
      <c r="U6461" s="8"/>
      <c r="V6461" s="10"/>
      <c r="W6461"/>
      <c r="X6461"/>
      <c r="Z6461" s="8"/>
      <c r="AA6461" s="8"/>
      <c r="AF6461" s="17"/>
      <c r="AG6461" s="17"/>
      <c r="AH6461" s="8"/>
    </row>
    <row r="6462" spans="13:34" x14ac:dyDescent="0.3">
      <c r="M6462" s="12"/>
      <c r="N6462"/>
      <c r="P6462" s="9"/>
      <c r="Q6462" s="9"/>
      <c r="U6462" s="8"/>
      <c r="V6462" s="10"/>
      <c r="W6462"/>
      <c r="X6462"/>
      <c r="Z6462" s="8"/>
      <c r="AA6462" s="8"/>
      <c r="AF6462" s="17"/>
      <c r="AG6462" s="17"/>
      <c r="AH6462" s="8"/>
    </row>
    <row r="6463" spans="13:34" x14ac:dyDescent="0.3">
      <c r="M6463" s="12"/>
      <c r="N6463"/>
      <c r="P6463" s="9"/>
      <c r="Q6463" s="9"/>
      <c r="U6463" s="8"/>
      <c r="V6463" s="10"/>
      <c r="W6463"/>
      <c r="X6463"/>
      <c r="Z6463" s="8"/>
      <c r="AA6463" s="8"/>
      <c r="AF6463" s="17"/>
      <c r="AG6463" s="17"/>
      <c r="AH6463" s="8"/>
    </row>
    <row r="6464" spans="13:34" x14ac:dyDescent="0.3">
      <c r="M6464" s="12"/>
      <c r="N6464"/>
      <c r="P6464" s="9"/>
      <c r="Q6464" s="9"/>
      <c r="U6464" s="8"/>
      <c r="V6464" s="10"/>
      <c r="W6464"/>
      <c r="X6464"/>
      <c r="Z6464" s="8"/>
      <c r="AA6464" s="8"/>
      <c r="AF6464" s="17"/>
      <c r="AG6464" s="17"/>
      <c r="AH6464" s="8"/>
    </row>
    <row r="6465" spans="13:34" x14ac:dyDescent="0.3">
      <c r="M6465" s="12"/>
      <c r="N6465"/>
      <c r="P6465" s="9"/>
      <c r="Q6465" s="9"/>
      <c r="U6465" s="8"/>
      <c r="V6465" s="10"/>
      <c r="W6465"/>
      <c r="X6465"/>
      <c r="Z6465" s="8"/>
      <c r="AA6465" s="8"/>
      <c r="AF6465" s="17"/>
      <c r="AG6465" s="17"/>
      <c r="AH6465" s="8"/>
    </row>
    <row r="6466" spans="13:34" x14ac:dyDescent="0.3">
      <c r="M6466" s="12"/>
      <c r="N6466"/>
      <c r="P6466" s="9"/>
      <c r="Q6466" s="9"/>
      <c r="U6466" s="8"/>
      <c r="V6466" s="10"/>
      <c r="W6466"/>
      <c r="X6466"/>
      <c r="Z6466" s="8"/>
      <c r="AA6466" s="8"/>
      <c r="AF6466" s="17"/>
      <c r="AG6466" s="17"/>
      <c r="AH6466" s="8"/>
    </row>
    <row r="6467" spans="13:34" x14ac:dyDescent="0.3">
      <c r="M6467" s="12"/>
      <c r="N6467"/>
      <c r="P6467" s="9"/>
      <c r="Q6467" s="9"/>
      <c r="U6467" s="8"/>
      <c r="V6467" s="10"/>
      <c r="W6467"/>
      <c r="X6467"/>
      <c r="Z6467" s="8"/>
      <c r="AA6467" s="8"/>
      <c r="AF6467" s="17"/>
      <c r="AG6467" s="17"/>
      <c r="AH6467" s="8"/>
    </row>
    <row r="6468" spans="13:34" x14ac:dyDescent="0.3">
      <c r="M6468" s="12"/>
      <c r="N6468"/>
      <c r="P6468" s="9"/>
      <c r="Q6468" s="9"/>
      <c r="U6468" s="8"/>
      <c r="V6468" s="10"/>
      <c r="W6468"/>
      <c r="X6468"/>
      <c r="Z6468" s="8"/>
      <c r="AA6468" s="8"/>
      <c r="AF6468" s="17"/>
      <c r="AG6468" s="17"/>
      <c r="AH6468" s="8"/>
    </row>
    <row r="6469" spans="13:34" x14ac:dyDescent="0.3">
      <c r="M6469" s="12"/>
      <c r="N6469"/>
      <c r="P6469" s="9"/>
      <c r="Q6469" s="9"/>
      <c r="U6469" s="8"/>
      <c r="V6469" s="10"/>
      <c r="W6469"/>
      <c r="X6469"/>
      <c r="Z6469" s="8"/>
      <c r="AA6469" s="8"/>
      <c r="AF6469" s="17"/>
      <c r="AG6469" s="17"/>
      <c r="AH6469" s="8"/>
    </row>
    <row r="6470" spans="13:34" x14ac:dyDescent="0.3">
      <c r="M6470" s="12"/>
      <c r="N6470"/>
      <c r="P6470" s="9"/>
      <c r="Q6470" s="9"/>
      <c r="U6470" s="8"/>
      <c r="V6470" s="10"/>
      <c r="W6470"/>
      <c r="X6470"/>
      <c r="Z6470" s="8"/>
      <c r="AA6470" s="8"/>
      <c r="AF6470" s="17"/>
      <c r="AG6470" s="17"/>
      <c r="AH6470" s="8"/>
    </row>
    <row r="6471" spans="13:34" x14ac:dyDescent="0.3">
      <c r="M6471" s="12"/>
      <c r="N6471"/>
      <c r="P6471" s="9"/>
      <c r="Q6471" s="9"/>
      <c r="U6471" s="8"/>
      <c r="V6471" s="10"/>
      <c r="W6471"/>
      <c r="X6471"/>
      <c r="Z6471" s="8"/>
      <c r="AA6471" s="8"/>
      <c r="AF6471" s="17"/>
      <c r="AG6471" s="17"/>
      <c r="AH6471" s="8"/>
    </row>
    <row r="6472" spans="13:34" x14ac:dyDescent="0.3">
      <c r="M6472" s="12"/>
      <c r="N6472"/>
      <c r="P6472" s="9"/>
      <c r="Q6472" s="9"/>
      <c r="U6472" s="8"/>
      <c r="V6472" s="10"/>
      <c r="W6472"/>
      <c r="X6472"/>
      <c r="Z6472" s="8"/>
      <c r="AA6472" s="8"/>
      <c r="AF6472" s="17"/>
      <c r="AG6472" s="17"/>
      <c r="AH6472" s="8"/>
    </row>
    <row r="6473" spans="13:34" x14ac:dyDescent="0.3">
      <c r="M6473" s="12"/>
      <c r="N6473"/>
      <c r="P6473" s="9"/>
      <c r="Q6473" s="9"/>
      <c r="U6473" s="8"/>
      <c r="V6473" s="10"/>
      <c r="W6473"/>
      <c r="X6473"/>
      <c r="Z6473" s="8"/>
      <c r="AA6473" s="8"/>
      <c r="AF6473" s="17"/>
      <c r="AG6473" s="17"/>
      <c r="AH6473" s="8"/>
    </row>
    <row r="6474" spans="13:34" x14ac:dyDescent="0.3">
      <c r="M6474" s="12"/>
      <c r="N6474"/>
      <c r="P6474" s="9"/>
      <c r="Q6474" s="9"/>
      <c r="U6474" s="8"/>
      <c r="V6474" s="10"/>
      <c r="W6474"/>
      <c r="X6474"/>
      <c r="Z6474" s="8"/>
      <c r="AA6474" s="8"/>
      <c r="AF6474" s="17"/>
      <c r="AG6474" s="17"/>
      <c r="AH6474" s="8"/>
    </row>
    <row r="6475" spans="13:34" x14ac:dyDescent="0.3">
      <c r="M6475" s="12"/>
      <c r="N6475"/>
      <c r="P6475" s="9"/>
      <c r="Q6475" s="9"/>
      <c r="U6475" s="8"/>
      <c r="V6475" s="10"/>
      <c r="W6475"/>
      <c r="X6475"/>
      <c r="Z6475" s="8"/>
      <c r="AA6475" s="8"/>
      <c r="AF6475" s="17"/>
      <c r="AG6475" s="17"/>
      <c r="AH6475" s="8"/>
    </row>
    <row r="6476" spans="13:34" x14ac:dyDescent="0.3">
      <c r="M6476" s="12"/>
      <c r="N6476"/>
      <c r="P6476" s="9"/>
      <c r="Q6476" s="9"/>
      <c r="U6476" s="8"/>
      <c r="V6476" s="10"/>
      <c r="W6476"/>
      <c r="X6476"/>
      <c r="Z6476" s="8"/>
      <c r="AA6476" s="8"/>
      <c r="AF6476" s="17"/>
      <c r="AG6476" s="17"/>
      <c r="AH6476" s="8"/>
    </row>
    <row r="6477" spans="13:34" x14ac:dyDescent="0.3">
      <c r="M6477" s="12"/>
      <c r="N6477"/>
      <c r="P6477" s="9"/>
      <c r="Q6477" s="9"/>
      <c r="U6477" s="8"/>
      <c r="V6477" s="10"/>
      <c r="W6477"/>
      <c r="X6477"/>
      <c r="Z6477" s="8"/>
      <c r="AA6477" s="8"/>
      <c r="AF6477" s="17"/>
      <c r="AG6477" s="17"/>
      <c r="AH6477" s="8"/>
    </row>
    <row r="6478" spans="13:34" x14ac:dyDescent="0.3">
      <c r="M6478" s="12"/>
      <c r="N6478"/>
      <c r="P6478" s="9"/>
      <c r="Q6478" s="9"/>
      <c r="U6478" s="8"/>
      <c r="V6478" s="10"/>
      <c r="W6478"/>
      <c r="X6478"/>
      <c r="Z6478" s="8"/>
      <c r="AA6478" s="8"/>
      <c r="AF6478" s="17"/>
      <c r="AG6478" s="17"/>
      <c r="AH6478" s="8"/>
    </row>
    <row r="6479" spans="13:34" x14ac:dyDescent="0.3">
      <c r="M6479" s="12"/>
      <c r="N6479"/>
      <c r="P6479" s="9"/>
      <c r="Q6479" s="9"/>
      <c r="U6479" s="8"/>
      <c r="V6479" s="10"/>
      <c r="W6479"/>
      <c r="X6479"/>
      <c r="Z6479" s="8"/>
      <c r="AA6479" s="8"/>
      <c r="AF6479" s="17"/>
      <c r="AG6479" s="17"/>
      <c r="AH6479" s="8"/>
    </row>
    <row r="6480" spans="13:34" x14ac:dyDescent="0.3">
      <c r="M6480" s="12"/>
      <c r="N6480"/>
      <c r="P6480" s="9"/>
      <c r="Q6480" s="9"/>
      <c r="U6480" s="8"/>
      <c r="V6480" s="10"/>
      <c r="W6480"/>
      <c r="X6480"/>
      <c r="Z6480" s="8"/>
      <c r="AA6480" s="8"/>
      <c r="AF6480" s="17"/>
      <c r="AG6480" s="17"/>
      <c r="AH6480" s="8"/>
    </row>
    <row r="6481" spans="13:34" x14ac:dyDescent="0.3">
      <c r="M6481" s="12"/>
      <c r="N6481"/>
      <c r="P6481" s="9"/>
      <c r="Q6481" s="9"/>
      <c r="U6481" s="8"/>
      <c r="V6481" s="10"/>
      <c r="W6481"/>
      <c r="X6481"/>
      <c r="Z6481" s="8"/>
      <c r="AA6481" s="8"/>
      <c r="AF6481" s="17"/>
      <c r="AG6481" s="17"/>
      <c r="AH6481" s="8"/>
    </row>
    <row r="6482" spans="13:34" x14ac:dyDescent="0.3">
      <c r="M6482" s="12"/>
      <c r="N6482"/>
      <c r="P6482" s="9"/>
      <c r="Q6482" s="9"/>
      <c r="U6482" s="8"/>
      <c r="V6482" s="10"/>
      <c r="W6482"/>
      <c r="X6482"/>
      <c r="Z6482" s="8"/>
      <c r="AA6482" s="8"/>
      <c r="AF6482" s="17"/>
      <c r="AG6482" s="17"/>
      <c r="AH6482" s="8"/>
    </row>
    <row r="6483" spans="13:34" x14ac:dyDescent="0.3">
      <c r="M6483" s="12"/>
      <c r="N6483"/>
      <c r="P6483" s="9"/>
      <c r="Q6483" s="9"/>
      <c r="U6483" s="8"/>
      <c r="V6483" s="10"/>
      <c r="W6483"/>
      <c r="X6483"/>
      <c r="Z6483" s="8"/>
      <c r="AA6483" s="8"/>
      <c r="AF6483" s="17"/>
      <c r="AG6483" s="17"/>
      <c r="AH6483" s="8"/>
    </row>
    <row r="6484" spans="13:34" x14ac:dyDescent="0.3">
      <c r="M6484" s="12"/>
      <c r="N6484"/>
      <c r="P6484" s="9"/>
      <c r="Q6484" s="9"/>
      <c r="U6484" s="8"/>
      <c r="V6484" s="10"/>
      <c r="W6484"/>
      <c r="X6484"/>
      <c r="Z6484" s="8"/>
      <c r="AA6484" s="8"/>
      <c r="AF6484" s="17"/>
      <c r="AG6484" s="17"/>
      <c r="AH6484" s="8"/>
    </row>
    <row r="6485" spans="13:34" x14ac:dyDescent="0.3">
      <c r="M6485" s="12"/>
      <c r="N6485"/>
      <c r="P6485" s="9"/>
      <c r="Q6485" s="9"/>
      <c r="U6485" s="8"/>
      <c r="V6485" s="10"/>
      <c r="W6485"/>
      <c r="X6485"/>
      <c r="Z6485" s="8"/>
      <c r="AA6485" s="8"/>
      <c r="AF6485" s="17"/>
      <c r="AG6485" s="17"/>
      <c r="AH6485" s="8"/>
    </row>
    <row r="6486" spans="13:34" x14ac:dyDescent="0.3">
      <c r="M6486" s="12"/>
      <c r="N6486"/>
      <c r="P6486" s="9"/>
      <c r="Q6486" s="9"/>
      <c r="U6486" s="8"/>
      <c r="V6486" s="10"/>
      <c r="W6486"/>
      <c r="X6486"/>
      <c r="Z6486" s="8"/>
      <c r="AA6486" s="8"/>
      <c r="AF6486" s="17"/>
      <c r="AG6486" s="17"/>
      <c r="AH6486" s="8"/>
    </row>
    <row r="6487" spans="13:34" x14ac:dyDescent="0.3">
      <c r="M6487" s="12"/>
      <c r="N6487"/>
      <c r="P6487" s="9"/>
      <c r="Q6487" s="9"/>
      <c r="U6487" s="8"/>
      <c r="V6487" s="10"/>
      <c r="W6487"/>
      <c r="X6487"/>
      <c r="Z6487" s="8"/>
      <c r="AA6487" s="8"/>
      <c r="AF6487" s="17"/>
      <c r="AG6487" s="17"/>
      <c r="AH6487" s="8"/>
    </row>
    <row r="6488" spans="13:34" x14ac:dyDescent="0.3">
      <c r="M6488" s="12"/>
      <c r="N6488"/>
      <c r="P6488" s="9"/>
      <c r="Q6488" s="9"/>
      <c r="U6488" s="8"/>
      <c r="V6488" s="10"/>
      <c r="W6488"/>
      <c r="X6488"/>
      <c r="Z6488" s="8"/>
      <c r="AA6488" s="8"/>
      <c r="AF6488" s="17"/>
      <c r="AG6488" s="17"/>
      <c r="AH6488" s="8"/>
    </row>
    <row r="6489" spans="13:34" x14ac:dyDescent="0.3">
      <c r="M6489" s="12"/>
      <c r="N6489"/>
      <c r="P6489" s="9"/>
      <c r="Q6489" s="9"/>
      <c r="U6489" s="8"/>
      <c r="V6489" s="10"/>
      <c r="W6489"/>
      <c r="X6489"/>
      <c r="Z6489" s="8"/>
      <c r="AA6489" s="8"/>
      <c r="AF6489" s="17"/>
      <c r="AG6489" s="17"/>
      <c r="AH6489" s="8"/>
    </row>
    <row r="6490" spans="13:34" x14ac:dyDescent="0.3">
      <c r="M6490" s="12"/>
      <c r="N6490"/>
      <c r="P6490" s="9"/>
      <c r="Q6490" s="9"/>
      <c r="U6490" s="8"/>
      <c r="V6490" s="10"/>
      <c r="W6490"/>
      <c r="X6490"/>
      <c r="Z6490" s="8"/>
      <c r="AA6490" s="8"/>
      <c r="AF6490" s="17"/>
      <c r="AG6490" s="17"/>
      <c r="AH6490" s="8"/>
    </row>
    <row r="6491" spans="13:34" x14ac:dyDescent="0.3">
      <c r="M6491" s="12"/>
      <c r="N6491"/>
      <c r="P6491" s="9"/>
      <c r="Q6491" s="9"/>
      <c r="U6491" s="8"/>
      <c r="V6491" s="10"/>
      <c r="W6491"/>
      <c r="X6491"/>
      <c r="Z6491" s="8"/>
      <c r="AA6491" s="8"/>
      <c r="AF6491" s="17"/>
      <c r="AG6491" s="17"/>
      <c r="AH6491" s="8"/>
    </row>
    <row r="6492" spans="13:34" x14ac:dyDescent="0.3">
      <c r="M6492" s="12"/>
      <c r="N6492"/>
      <c r="P6492" s="9"/>
      <c r="Q6492" s="9"/>
      <c r="U6492" s="8"/>
      <c r="V6492" s="10"/>
      <c r="W6492"/>
      <c r="X6492"/>
      <c r="Z6492" s="8"/>
      <c r="AA6492" s="8"/>
      <c r="AF6492" s="17"/>
      <c r="AG6492" s="17"/>
      <c r="AH6492" s="8"/>
    </row>
    <row r="6493" spans="13:34" x14ac:dyDescent="0.3">
      <c r="M6493" s="12"/>
      <c r="N6493"/>
      <c r="P6493" s="9"/>
      <c r="Q6493" s="9"/>
      <c r="U6493" s="8"/>
      <c r="V6493" s="10"/>
      <c r="W6493"/>
      <c r="X6493"/>
      <c r="Z6493" s="8"/>
      <c r="AA6493" s="8"/>
      <c r="AF6493" s="17"/>
      <c r="AG6493" s="17"/>
      <c r="AH6493" s="8"/>
    </row>
    <row r="6494" spans="13:34" x14ac:dyDescent="0.3">
      <c r="M6494" s="12"/>
      <c r="N6494"/>
      <c r="P6494" s="9"/>
      <c r="Q6494" s="9"/>
      <c r="U6494" s="8"/>
      <c r="V6494" s="10"/>
      <c r="W6494"/>
      <c r="X6494"/>
      <c r="Z6494" s="8"/>
      <c r="AA6494" s="8"/>
      <c r="AF6494" s="17"/>
      <c r="AG6494" s="17"/>
      <c r="AH6494" s="8"/>
    </row>
    <row r="6495" spans="13:34" x14ac:dyDescent="0.3">
      <c r="M6495" s="12"/>
      <c r="N6495"/>
      <c r="P6495" s="9"/>
      <c r="Q6495" s="9"/>
      <c r="U6495" s="8"/>
      <c r="V6495" s="10"/>
      <c r="W6495"/>
      <c r="X6495"/>
      <c r="Z6495" s="8"/>
      <c r="AA6495" s="8"/>
      <c r="AF6495" s="17"/>
      <c r="AG6495" s="17"/>
      <c r="AH6495" s="8"/>
    </row>
    <row r="6496" spans="13:34" x14ac:dyDescent="0.3">
      <c r="M6496" s="12"/>
      <c r="N6496"/>
      <c r="P6496" s="9"/>
      <c r="Q6496" s="9"/>
      <c r="U6496" s="8"/>
      <c r="V6496" s="10"/>
      <c r="W6496"/>
      <c r="X6496"/>
      <c r="Z6496" s="8"/>
      <c r="AA6496" s="8"/>
      <c r="AF6496" s="17"/>
      <c r="AG6496" s="17"/>
      <c r="AH6496" s="8"/>
    </row>
    <row r="6497" spans="13:34" x14ac:dyDescent="0.3">
      <c r="M6497" s="12"/>
      <c r="N6497"/>
      <c r="P6497" s="9"/>
      <c r="Q6497" s="9"/>
      <c r="U6497" s="8"/>
      <c r="V6497" s="10"/>
      <c r="W6497"/>
      <c r="X6497"/>
      <c r="Z6497" s="8"/>
      <c r="AA6497" s="8"/>
      <c r="AF6497" s="17"/>
      <c r="AG6497" s="17"/>
      <c r="AH6497" s="8"/>
    </row>
    <row r="6498" spans="13:34" x14ac:dyDescent="0.3">
      <c r="M6498" s="12"/>
      <c r="N6498"/>
      <c r="P6498" s="9"/>
      <c r="Q6498" s="9"/>
      <c r="U6498" s="8"/>
      <c r="V6498" s="10"/>
      <c r="W6498"/>
      <c r="X6498"/>
      <c r="Z6498" s="8"/>
      <c r="AA6498" s="8"/>
      <c r="AF6498" s="17"/>
      <c r="AG6498" s="17"/>
      <c r="AH6498" s="8"/>
    </row>
    <row r="6499" spans="13:34" x14ac:dyDescent="0.3">
      <c r="M6499" s="12"/>
      <c r="N6499"/>
      <c r="P6499" s="9"/>
      <c r="Q6499" s="9"/>
      <c r="U6499" s="8"/>
      <c r="V6499" s="10"/>
      <c r="W6499"/>
      <c r="X6499"/>
      <c r="Z6499" s="8"/>
      <c r="AA6499" s="8"/>
      <c r="AF6499" s="17"/>
      <c r="AG6499" s="17"/>
      <c r="AH6499" s="8"/>
    </row>
    <row r="6500" spans="13:34" x14ac:dyDescent="0.3">
      <c r="M6500" s="12"/>
      <c r="N6500"/>
      <c r="P6500" s="9"/>
      <c r="Q6500" s="9"/>
      <c r="U6500" s="8"/>
      <c r="V6500" s="10"/>
      <c r="W6500"/>
      <c r="X6500"/>
      <c r="Z6500" s="8"/>
      <c r="AA6500" s="8"/>
      <c r="AF6500" s="17"/>
      <c r="AG6500" s="17"/>
      <c r="AH6500" s="8"/>
    </row>
    <row r="6501" spans="13:34" x14ac:dyDescent="0.3">
      <c r="M6501" s="12"/>
      <c r="N6501"/>
      <c r="P6501" s="9"/>
      <c r="Q6501" s="9"/>
      <c r="U6501" s="8"/>
      <c r="V6501" s="10"/>
      <c r="W6501"/>
      <c r="X6501"/>
      <c r="Z6501" s="8"/>
      <c r="AA6501" s="8"/>
      <c r="AF6501" s="17"/>
      <c r="AG6501" s="17"/>
      <c r="AH6501" s="8"/>
    </row>
    <row r="6502" spans="13:34" x14ac:dyDescent="0.3">
      <c r="M6502" s="12"/>
      <c r="N6502"/>
      <c r="P6502" s="9"/>
      <c r="Q6502" s="9"/>
      <c r="U6502" s="8"/>
      <c r="V6502" s="10"/>
      <c r="W6502"/>
      <c r="X6502"/>
      <c r="Z6502" s="8"/>
      <c r="AA6502" s="8"/>
      <c r="AF6502" s="17"/>
      <c r="AG6502" s="17"/>
      <c r="AH6502" s="8"/>
    </row>
    <row r="6503" spans="13:34" x14ac:dyDescent="0.3">
      <c r="M6503" s="12"/>
      <c r="N6503"/>
      <c r="P6503" s="9"/>
      <c r="Q6503" s="9"/>
      <c r="U6503" s="8"/>
      <c r="V6503" s="10"/>
      <c r="W6503"/>
      <c r="X6503"/>
      <c r="Z6503" s="8"/>
      <c r="AA6503" s="8"/>
      <c r="AF6503" s="17"/>
      <c r="AG6503" s="17"/>
      <c r="AH6503" s="8"/>
    </row>
    <row r="6504" spans="13:34" x14ac:dyDescent="0.3">
      <c r="M6504" s="12"/>
      <c r="N6504"/>
      <c r="P6504" s="9"/>
      <c r="Q6504" s="9"/>
      <c r="U6504" s="8"/>
      <c r="V6504" s="10"/>
      <c r="W6504"/>
      <c r="X6504"/>
      <c r="Z6504" s="8"/>
      <c r="AA6504" s="8"/>
      <c r="AF6504" s="17"/>
      <c r="AG6504" s="17"/>
      <c r="AH6504" s="8"/>
    </row>
    <row r="6505" spans="13:34" x14ac:dyDescent="0.3">
      <c r="M6505" s="12"/>
      <c r="N6505"/>
      <c r="P6505" s="9"/>
      <c r="Q6505" s="9"/>
      <c r="U6505" s="8"/>
      <c r="V6505" s="10"/>
      <c r="W6505"/>
      <c r="X6505"/>
      <c r="Z6505" s="8"/>
      <c r="AA6505" s="8"/>
      <c r="AF6505" s="17"/>
      <c r="AG6505" s="17"/>
      <c r="AH6505" s="8"/>
    </row>
    <row r="6506" spans="13:34" x14ac:dyDescent="0.3">
      <c r="M6506" s="12"/>
      <c r="N6506"/>
      <c r="P6506" s="9"/>
      <c r="Q6506" s="9"/>
      <c r="U6506" s="8"/>
      <c r="V6506" s="10"/>
      <c r="W6506"/>
      <c r="X6506"/>
      <c r="Z6506" s="8"/>
      <c r="AA6506" s="8"/>
      <c r="AF6506" s="17"/>
      <c r="AG6506" s="17"/>
      <c r="AH6506" s="8"/>
    </row>
    <row r="6507" spans="13:34" x14ac:dyDescent="0.3">
      <c r="M6507" s="12"/>
      <c r="N6507"/>
      <c r="P6507" s="9"/>
      <c r="Q6507" s="9"/>
      <c r="U6507" s="8"/>
      <c r="V6507" s="10"/>
      <c r="W6507"/>
      <c r="X6507"/>
      <c r="Z6507" s="8"/>
      <c r="AA6507" s="8"/>
      <c r="AF6507" s="17"/>
      <c r="AG6507" s="17"/>
      <c r="AH6507" s="8"/>
    </row>
    <row r="6508" spans="13:34" x14ac:dyDescent="0.3">
      <c r="M6508" s="12"/>
      <c r="N6508"/>
      <c r="P6508" s="9"/>
      <c r="Q6508" s="9"/>
      <c r="U6508" s="8"/>
      <c r="V6508" s="10"/>
      <c r="W6508"/>
      <c r="X6508"/>
      <c r="Z6508" s="8"/>
      <c r="AA6508" s="8"/>
      <c r="AF6508" s="17"/>
      <c r="AG6508" s="17"/>
      <c r="AH6508" s="8"/>
    </row>
    <row r="6509" spans="13:34" x14ac:dyDescent="0.3">
      <c r="M6509" s="12"/>
      <c r="N6509"/>
      <c r="P6509" s="9"/>
      <c r="Q6509" s="9"/>
      <c r="U6509" s="8"/>
      <c r="V6509" s="10"/>
      <c r="W6509"/>
      <c r="X6509"/>
      <c r="Z6509" s="8"/>
      <c r="AA6509" s="8"/>
      <c r="AF6509" s="17"/>
      <c r="AG6509" s="17"/>
      <c r="AH6509" s="8"/>
    </row>
    <row r="6510" spans="13:34" x14ac:dyDescent="0.3">
      <c r="M6510" s="12"/>
      <c r="N6510"/>
      <c r="P6510" s="9"/>
      <c r="Q6510" s="9"/>
      <c r="U6510" s="8"/>
      <c r="V6510" s="10"/>
      <c r="W6510"/>
      <c r="X6510"/>
      <c r="Z6510" s="8"/>
      <c r="AA6510" s="8"/>
      <c r="AF6510" s="17"/>
      <c r="AG6510" s="17"/>
      <c r="AH6510" s="8"/>
    </row>
    <row r="6511" spans="13:34" x14ac:dyDescent="0.3">
      <c r="M6511" s="12"/>
      <c r="N6511"/>
      <c r="P6511" s="9"/>
      <c r="Q6511" s="9"/>
      <c r="U6511" s="8"/>
      <c r="V6511" s="10"/>
      <c r="W6511"/>
      <c r="X6511"/>
      <c r="Z6511" s="8"/>
      <c r="AA6511" s="8"/>
      <c r="AF6511" s="17"/>
      <c r="AG6511" s="17"/>
      <c r="AH6511" s="8"/>
    </row>
    <row r="6512" spans="13:34" x14ac:dyDescent="0.3">
      <c r="M6512" s="12"/>
      <c r="N6512"/>
      <c r="P6512" s="9"/>
      <c r="Q6512" s="9"/>
      <c r="U6512" s="8"/>
      <c r="V6512" s="10"/>
      <c r="W6512"/>
      <c r="X6512"/>
      <c r="Z6512" s="8"/>
      <c r="AA6512" s="8"/>
      <c r="AF6512" s="17"/>
      <c r="AG6512" s="17"/>
      <c r="AH6512" s="8"/>
    </row>
    <row r="6513" spans="13:34" x14ac:dyDescent="0.3">
      <c r="M6513" s="12"/>
      <c r="N6513"/>
      <c r="P6513" s="9"/>
      <c r="Q6513" s="9"/>
      <c r="U6513" s="8"/>
      <c r="V6513" s="10"/>
      <c r="W6513"/>
      <c r="X6513"/>
      <c r="Z6513" s="8"/>
      <c r="AA6513" s="8"/>
      <c r="AF6513" s="17"/>
      <c r="AG6513" s="17"/>
      <c r="AH6513" s="8"/>
    </row>
    <row r="6514" spans="13:34" x14ac:dyDescent="0.3">
      <c r="M6514" s="12"/>
      <c r="N6514"/>
      <c r="P6514" s="9"/>
      <c r="Q6514" s="9"/>
      <c r="U6514" s="8"/>
      <c r="V6514" s="10"/>
      <c r="W6514"/>
      <c r="X6514"/>
      <c r="Z6514" s="8"/>
      <c r="AA6514" s="8"/>
      <c r="AF6514" s="17"/>
      <c r="AG6514" s="17"/>
      <c r="AH6514" s="8"/>
    </row>
    <row r="6515" spans="13:34" x14ac:dyDescent="0.3">
      <c r="M6515" s="12"/>
      <c r="N6515"/>
      <c r="P6515" s="9"/>
      <c r="Q6515" s="9"/>
      <c r="U6515" s="8"/>
      <c r="V6515" s="10"/>
      <c r="W6515"/>
      <c r="X6515"/>
      <c r="Z6515" s="8"/>
      <c r="AA6515" s="8"/>
      <c r="AF6515" s="17"/>
      <c r="AG6515" s="17"/>
      <c r="AH6515" s="8"/>
    </row>
    <row r="6516" spans="13:34" x14ac:dyDescent="0.3">
      <c r="M6516" s="12"/>
      <c r="N6516"/>
      <c r="P6516" s="9"/>
      <c r="Q6516" s="9"/>
      <c r="U6516" s="8"/>
      <c r="V6516" s="10"/>
      <c r="W6516"/>
      <c r="X6516"/>
      <c r="Z6516" s="8"/>
      <c r="AA6516" s="8"/>
      <c r="AF6516" s="17"/>
      <c r="AG6516" s="17"/>
      <c r="AH6516" s="8"/>
    </row>
    <row r="6517" spans="13:34" x14ac:dyDescent="0.3">
      <c r="M6517" s="12"/>
      <c r="N6517"/>
      <c r="P6517" s="9"/>
      <c r="Q6517" s="9"/>
      <c r="U6517" s="8"/>
      <c r="V6517" s="10"/>
      <c r="W6517"/>
      <c r="X6517"/>
      <c r="Z6517" s="8"/>
      <c r="AA6517" s="8"/>
      <c r="AF6517" s="17"/>
      <c r="AG6517" s="17"/>
      <c r="AH6517" s="8"/>
    </row>
    <row r="6518" spans="13:34" x14ac:dyDescent="0.3">
      <c r="M6518" s="12"/>
      <c r="N6518"/>
      <c r="P6518" s="9"/>
      <c r="Q6518" s="9"/>
      <c r="U6518" s="8"/>
      <c r="V6518" s="10"/>
      <c r="W6518"/>
      <c r="X6518"/>
      <c r="Z6518" s="8"/>
      <c r="AA6518" s="8"/>
      <c r="AF6518" s="17"/>
      <c r="AG6518" s="17"/>
      <c r="AH6518" s="8"/>
    </row>
    <row r="6519" spans="13:34" x14ac:dyDescent="0.3">
      <c r="M6519" s="12"/>
      <c r="N6519"/>
      <c r="P6519" s="9"/>
      <c r="Q6519" s="9"/>
      <c r="U6519" s="8"/>
      <c r="V6519" s="10"/>
      <c r="W6519"/>
      <c r="X6519"/>
      <c r="Z6519" s="8"/>
      <c r="AA6519" s="8"/>
      <c r="AF6519" s="17"/>
      <c r="AG6519" s="17"/>
      <c r="AH6519" s="8"/>
    </row>
    <row r="6520" spans="13:34" x14ac:dyDescent="0.3">
      <c r="M6520" s="12"/>
      <c r="N6520"/>
      <c r="P6520" s="9"/>
      <c r="Q6520" s="9"/>
      <c r="U6520" s="8"/>
      <c r="V6520" s="10"/>
      <c r="W6520"/>
      <c r="X6520"/>
      <c r="Z6520" s="8"/>
      <c r="AA6520" s="8"/>
      <c r="AF6520" s="17"/>
      <c r="AG6520" s="17"/>
      <c r="AH6520" s="8"/>
    </row>
    <row r="6521" spans="13:34" x14ac:dyDescent="0.3">
      <c r="M6521" s="12"/>
      <c r="N6521"/>
      <c r="P6521" s="9"/>
      <c r="Q6521" s="9"/>
      <c r="U6521" s="8"/>
      <c r="V6521" s="10"/>
      <c r="W6521"/>
      <c r="X6521"/>
      <c r="Z6521" s="8"/>
      <c r="AA6521" s="8"/>
      <c r="AF6521" s="17"/>
      <c r="AG6521" s="17"/>
      <c r="AH6521" s="8"/>
    </row>
    <row r="6522" spans="13:34" x14ac:dyDescent="0.3">
      <c r="M6522" s="12"/>
      <c r="N6522"/>
      <c r="P6522" s="9"/>
      <c r="Q6522" s="9"/>
      <c r="U6522" s="8"/>
      <c r="V6522" s="10"/>
      <c r="W6522"/>
      <c r="X6522"/>
      <c r="Z6522" s="8"/>
      <c r="AA6522" s="8"/>
      <c r="AF6522" s="17"/>
      <c r="AG6522" s="17"/>
      <c r="AH6522" s="8"/>
    </row>
    <row r="6523" spans="13:34" x14ac:dyDescent="0.3">
      <c r="M6523" s="12"/>
      <c r="N6523"/>
      <c r="P6523" s="9"/>
      <c r="Q6523" s="9"/>
      <c r="U6523" s="8"/>
      <c r="V6523" s="10"/>
      <c r="W6523"/>
      <c r="X6523"/>
      <c r="Z6523" s="8"/>
      <c r="AA6523" s="8"/>
      <c r="AF6523" s="17"/>
      <c r="AG6523" s="17"/>
      <c r="AH6523" s="8"/>
    </row>
    <row r="6524" spans="13:34" x14ac:dyDescent="0.3">
      <c r="M6524" s="12"/>
      <c r="N6524"/>
      <c r="P6524" s="9"/>
      <c r="Q6524" s="9"/>
      <c r="U6524" s="8"/>
      <c r="V6524" s="10"/>
      <c r="W6524"/>
      <c r="X6524"/>
      <c r="Z6524" s="8"/>
      <c r="AA6524" s="8"/>
      <c r="AF6524" s="17"/>
      <c r="AG6524" s="17"/>
      <c r="AH6524" s="8"/>
    </row>
    <row r="6525" spans="13:34" x14ac:dyDescent="0.3">
      <c r="M6525" s="12"/>
      <c r="N6525"/>
      <c r="P6525" s="9"/>
      <c r="Q6525" s="9"/>
      <c r="U6525" s="8"/>
      <c r="V6525" s="10"/>
      <c r="W6525"/>
      <c r="X6525"/>
      <c r="Z6525" s="8"/>
      <c r="AA6525" s="8"/>
      <c r="AF6525" s="17"/>
      <c r="AG6525" s="17"/>
      <c r="AH6525" s="8"/>
    </row>
    <row r="6526" spans="13:34" x14ac:dyDescent="0.3">
      <c r="M6526" s="12"/>
      <c r="N6526"/>
      <c r="P6526" s="9"/>
      <c r="Q6526" s="9"/>
      <c r="U6526" s="8"/>
      <c r="V6526" s="10"/>
      <c r="W6526"/>
      <c r="X6526"/>
      <c r="Z6526" s="8"/>
      <c r="AA6526" s="8"/>
      <c r="AF6526" s="17"/>
      <c r="AG6526" s="17"/>
      <c r="AH6526" s="8"/>
    </row>
    <row r="6527" spans="13:34" x14ac:dyDescent="0.3">
      <c r="M6527" s="12"/>
      <c r="N6527"/>
      <c r="P6527" s="9"/>
      <c r="Q6527" s="9"/>
      <c r="U6527" s="8"/>
      <c r="V6527" s="10"/>
      <c r="W6527"/>
      <c r="X6527"/>
      <c r="Z6527" s="8"/>
      <c r="AA6527" s="8"/>
      <c r="AF6527" s="17"/>
      <c r="AG6527" s="17"/>
      <c r="AH6527" s="8"/>
    </row>
    <row r="6528" spans="13:34" x14ac:dyDescent="0.3">
      <c r="M6528" s="12"/>
      <c r="N6528"/>
      <c r="P6528" s="9"/>
      <c r="Q6528" s="9"/>
      <c r="U6528" s="8"/>
      <c r="V6528" s="10"/>
      <c r="W6528"/>
      <c r="X6528"/>
      <c r="Z6528" s="8"/>
      <c r="AA6528" s="8"/>
      <c r="AF6528" s="17"/>
      <c r="AG6528" s="17"/>
      <c r="AH6528" s="8"/>
    </row>
    <row r="6529" spans="13:34" x14ac:dyDescent="0.3">
      <c r="M6529" s="12"/>
      <c r="N6529"/>
      <c r="P6529" s="9"/>
      <c r="Q6529" s="9"/>
      <c r="U6529" s="8"/>
      <c r="V6529" s="10"/>
      <c r="W6529"/>
      <c r="X6529"/>
      <c r="Z6529" s="8"/>
      <c r="AA6529" s="8"/>
      <c r="AF6529" s="17"/>
      <c r="AG6529" s="17"/>
      <c r="AH6529" s="8"/>
    </row>
    <row r="6530" spans="13:34" x14ac:dyDescent="0.3">
      <c r="M6530" s="12"/>
      <c r="N6530"/>
      <c r="P6530" s="9"/>
      <c r="Q6530" s="9"/>
      <c r="U6530" s="8"/>
      <c r="V6530" s="10"/>
      <c r="W6530"/>
      <c r="X6530"/>
      <c r="Z6530" s="8"/>
      <c r="AA6530" s="8"/>
      <c r="AF6530" s="17"/>
      <c r="AG6530" s="17"/>
      <c r="AH6530" s="8"/>
    </row>
    <row r="6531" spans="13:34" x14ac:dyDescent="0.3">
      <c r="M6531" s="12"/>
      <c r="N6531"/>
      <c r="P6531" s="9"/>
      <c r="Q6531" s="9"/>
      <c r="U6531" s="8"/>
      <c r="V6531" s="10"/>
      <c r="W6531"/>
      <c r="X6531"/>
      <c r="Z6531" s="8"/>
      <c r="AA6531" s="8"/>
      <c r="AF6531" s="17"/>
      <c r="AG6531" s="17"/>
      <c r="AH6531" s="8"/>
    </row>
    <row r="6532" spans="13:34" x14ac:dyDescent="0.3">
      <c r="M6532" s="12"/>
      <c r="N6532"/>
      <c r="P6532" s="9"/>
      <c r="Q6532" s="9"/>
      <c r="U6532" s="8"/>
      <c r="V6532" s="10"/>
      <c r="W6532"/>
      <c r="X6532"/>
      <c r="Z6532" s="8"/>
      <c r="AA6532" s="8"/>
      <c r="AF6532" s="17"/>
      <c r="AG6532" s="17"/>
      <c r="AH6532" s="8"/>
    </row>
    <row r="6533" spans="13:34" x14ac:dyDescent="0.3">
      <c r="M6533" s="12"/>
      <c r="N6533"/>
      <c r="P6533" s="9"/>
      <c r="Q6533" s="9"/>
      <c r="U6533" s="8"/>
      <c r="V6533" s="10"/>
      <c r="W6533"/>
      <c r="X6533"/>
      <c r="Z6533" s="8"/>
      <c r="AA6533" s="8"/>
      <c r="AF6533" s="17"/>
      <c r="AG6533" s="17"/>
      <c r="AH6533" s="8"/>
    </row>
    <row r="6534" spans="13:34" x14ac:dyDescent="0.3">
      <c r="M6534" s="12"/>
      <c r="N6534"/>
      <c r="P6534" s="9"/>
      <c r="Q6534" s="9"/>
      <c r="U6534" s="8"/>
      <c r="V6534" s="10"/>
      <c r="W6534"/>
      <c r="X6534"/>
      <c r="Z6534" s="8"/>
      <c r="AA6534" s="8"/>
      <c r="AF6534" s="17"/>
      <c r="AG6534" s="17"/>
      <c r="AH6534" s="8"/>
    </row>
    <row r="6535" spans="13:34" x14ac:dyDescent="0.3">
      <c r="M6535" s="12"/>
      <c r="N6535"/>
      <c r="P6535" s="9"/>
      <c r="Q6535" s="9"/>
      <c r="U6535" s="8"/>
      <c r="V6535" s="10"/>
      <c r="W6535"/>
      <c r="X6535"/>
      <c r="Z6535" s="8"/>
      <c r="AA6535" s="8"/>
      <c r="AF6535" s="17"/>
      <c r="AG6535" s="17"/>
      <c r="AH6535" s="8"/>
    </row>
    <row r="6536" spans="13:34" x14ac:dyDescent="0.3">
      <c r="M6536" s="12"/>
      <c r="N6536"/>
      <c r="P6536" s="9"/>
      <c r="Q6536" s="9"/>
      <c r="U6536" s="8"/>
      <c r="V6536" s="10"/>
      <c r="W6536"/>
      <c r="X6536"/>
      <c r="Z6536" s="8"/>
      <c r="AA6536" s="8"/>
      <c r="AF6536" s="17"/>
      <c r="AG6536" s="17"/>
      <c r="AH6536" s="8"/>
    </row>
    <row r="6537" spans="13:34" x14ac:dyDescent="0.3">
      <c r="M6537" s="12"/>
      <c r="N6537"/>
      <c r="P6537" s="9"/>
      <c r="Q6537" s="9"/>
      <c r="U6537" s="8"/>
      <c r="V6537" s="10"/>
      <c r="W6537"/>
      <c r="X6537"/>
      <c r="Z6537" s="8"/>
      <c r="AA6537" s="8"/>
      <c r="AF6537" s="17"/>
      <c r="AG6537" s="17"/>
      <c r="AH6537" s="8"/>
    </row>
    <row r="6538" spans="13:34" x14ac:dyDescent="0.3">
      <c r="M6538" s="12"/>
      <c r="N6538"/>
      <c r="P6538" s="9"/>
      <c r="Q6538" s="9"/>
      <c r="U6538" s="8"/>
      <c r="V6538" s="10"/>
      <c r="W6538"/>
      <c r="X6538"/>
      <c r="Z6538" s="8"/>
      <c r="AA6538" s="8"/>
      <c r="AF6538" s="17"/>
      <c r="AG6538" s="17"/>
      <c r="AH6538" s="8"/>
    </row>
    <row r="6539" spans="13:34" x14ac:dyDescent="0.3">
      <c r="M6539" s="12"/>
      <c r="N6539"/>
      <c r="P6539" s="9"/>
      <c r="Q6539" s="9"/>
      <c r="U6539" s="8"/>
      <c r="V6539" s="10"/>
      <c r="W6539"/>
      <c r="X6539"/>
      <c r="Z6539" s="8"/>
      <c r="AA6539" s="8"/>
      <c r="AF6539" s="17"/>
      <c r="AG6539" s="17"/>
      <c r="AH6539" s="8"/>
    </row>
    <row r="6540" spans="13:34" x14ac:dyDescent="0.3">
      <c r="M6540" s="12"/>
      <c r="N6540"/>
      <c r="P6540" s="9"/>
      <c r="Q6540" s="9"/>
      <c r="U6540" s="8"/>
      <c r="V6540" s="10"/>
      <c r="W6540"/>
      <c r="X6540"/>
      <c r="Z6540" s="8"/>
      <c r="AA6540" s="8"/>
      <c r="AF6540" s="17"/>
      <c r="AG6540" s="17"/>
      <c r="AH6540" s="8"/>
    </row>
    <row r="6541" spans="13:34" x14ac:dyDescent="0.3">
      <c r="M6541" s="12"/>
      <c r="N6541"/>
      <c r="P6541" s="9"/>
      <c r="Q6541" s="9"/>
      <c r="U6541" s="8"/>
      <c r="V6541" s="10"/>
      <c r="W6541"/>
      <c r="X6541"/>
      <c r="Z6541" s="8"/>
      <c r="AA6541" s="8"/>
      <c r="AF6541" s="17"/>
      <c r="AG6541" s="17"/>
      <c r="AH6541" s="8"/>
    </row>
    <row r="6542" spans="13:34" x14ac:dyDescent="0.3">
      <c r="M6542" s="12"/>
      <c r="N6542"/>
      <c r="P6542" s="9"/>
      <c r="Q6542" s="9"/>
      <c r="U6542" s="8"/>
      <c r="V6542" s="10"/>
      <c r="W6542"/>
      <c r="X6542"/>
      <c r="Z6542" s="8"/>
      <c r="AA6542" s="8"/>
      <c r="AF6542" s="17"/>
      <c r="AG6542" s="17"/>
      <c r="AH6542" s="8"/>
    </row>
    <row r="6543" spans="13:34" x14ac:dyDescent="0.3">
      <c r="M6543" s="12"/>
      <c r="N6543"/>
      <c r="P6543" s="9"/>
      <c r="Q6543" s="9"/>
      <c r="U6543" s="8"/>
      <c r="V6543" s="10"/>
      <c r="W6543"/>
      <c r="X6543"/>
      <c r="Z6543" s="8"/>
      <c r="AA6543" s="8"/>
      <c r="AF6543" s="17"/>
      <c r="AG6543" s="17"/>
      <c r="AH6543" s="8"/>
    </row>
    <row r="6544" spans="13:34" x14ac:dyDescent="0.3">
      <c r="M6544" s="12"/>
      <c r="N6544"/>
      <c r="P6544" s="9"/>
      <c r="Q6544" s="9"/>
      <c r="U6544" s="8"/>
      <c r="V6544" s="10"/>
      <c r="W6544"/>
      <c r="X6544"/>
      <c r="Z6544" s="8"/>
      <c r="AA6544" s="8"/>
      <c r="AF6544" s="17"/>
      <c r="AG6544" s="17"/>
      <c r="AH6544" s="8"/>
    </row>
    <row r="6545" spans="13:34" x14ac:dyDescent="0.3">
      <c r="M6545" s="12"/>
      <c r="N6545"/>
      <c r="P6545" s="9"/>
      <c r="Q6545" s="9"/>
      <c r="U6545" s="8"/>
      <c r="V6545" s="10"/>
      <c r="W6545"/>
      <c r="X6545"/>
      <c r="Z6545" s="8"/>
      <c r="AA6545" s="8"/>
      <c r="AF6545" s="17"/>
      <c r="AG6545" s="17"/>
      <c r="AH6545" s="8"/>
    </row>
    <row r="6546" spans="13:34" x14ac:dyDescent="0.3">
      <c r="M6546" s="12"/>
      <c r="N6546"/>
      <c r="P6546" s="9"/>
      <c r="Q6546" s="9"/>
      <c r="U6546" s="8"/>
      <c r="V6546" s="10"/>
      <c r="W6546"/>
      <c r="X6546"/>
      <c r="Z6546" s="8"/>
      <c r="AA6546" s="8"/>
      <c r="AF6546" s="17"/>
      <c r="AG6546" s="17"/>
      <c r="AH6546" s="8"/>
    </row>
    <row r="6547" spans="13:34" x14ac:dyDescent="0.3">
      <c r="M6547" s="12"/>
      <c r="N6547"/>
      <c r="P6547" s="9"/>
      <c r="Q6547" s="9"/>
      <c r="U6547" s="8"/>
      <c r="V6547" s="10"/>
      <c r="W6547"/>
      <c r="X6547"/>
      <c r="Z6547" s="8"/>
      <c r="AA6547" s="8"/>
      <c r="AF6547" s="17"/>
      <c r="AG6547" s="17"/>
      <c r="AH6547" s="8"/>
    </row>
    <row r="6548" spans="13:34" x14ac:dyDescent="0.3">
      <c r="M6548" s="12"/>
      <c r="N6548"/>
      <c r="P6548" s="9"/>
      <c r="Q6548" s="9"/>
      <c r="U6548" s="8"/>
      <c r="V6548" s="10"/>
      <c r="W6548"/>
      <c r="X6548"/>
      <c r="Z6548" s="8"/>
      <c r="AA6548" s="8"/>
      <c r="AF6548" s="17"/>
      <c r="AG6548" s="17"/>
      <c r="AH6548" s="8"/>
    </row>
    <row r="6549" spans="13:34" x14ac:dyDescent="0.3">
      <c r="M6549" s="12"/>
      <c r="N6549"/>
      <c r="P6549" s="9"/>
      <c r="Q6549" s="9"/>
      <c r="U6549" s="8"/>
      <c r="V6549" s="10"/>
      <c r="W6549"/>
      <c r="X6549"/>
      <c r="Z6549" s="8"/>
      <c r="AA6549" s="8"/>
      <c r="AF6549" s="17"/>
      <c r="AG6549" s="17"/>
      <c r="AH6549" s="8"/>
    </row>
    <row r="6550" spans="13:34" x14ac:dyDescent="0.3">
      <c r="M6550" s="12"/>
      <c r="N6550"/>
      <c r="P6550" s="9"/>
      <c r="Q6550" s="9"/>
      <c r="U6550" s="8"/>
      <c r="V6550" s="10"/>
      <c r="W6550"/>
      <c r="X6550"/>
      <c r="Z6550" s="8"/>
      <c r="AA6550" s="8"/>
      <c r="AF6550" s="17"/>
      <c r="AG6550" s="17"/>
      <c r="AH6550" s="8"/>
    </row>
    <row r="6551" spans="13:34" x14ac:dyDescent="0.3">
      <c r="M6551" s="12"/>
      <c r="N6551"/>
      <c r="P6551" s="9"/>
      <c r="Q6551" s="9"/>
      <c r="U6551" s="8"/>
      <c r="V6551" s="10"/>
      <c r="W6551"/>
      <c r="X6551"/>
      <c r="Z6551" s="8"/>
      <c r="AA6551" s="8"/>
      <c r="AF6551" s="17"/>
      <c r="AG6551" s="17"/>
      <c r="AH6551" s="8"/>
    </row>
    <row r="6552" spans="13:34" x14ac:dyDescent="0.3">
      <c r="M6552" s="12"/>
      <c r="N6552"/>
      <c r="P6552" s="9"/>
      <c r="Q6552" s="9"/>
      <c r="U6552" s="8"/>
      <c r="V6552" s="10"/>
      <c r="W6552"/>
      <c r="X6552"/>
      <c r="Z6552" s="8"/>
      <c r="AA6552" s="8"/>
      <c r="AF6552" s="17"/>
      <c r="AG6552" s="17"/>
      <c r="AH6552" s="8"/>
    </row>
    <row r="6553" spans="13:34" x14ac:dyDescent="0.3">
      <c r="M6553" s="12"/>
      <c r="N6553"/>
      <c r="P6553" s="9"/>
      <c r="Q6553" s="9"/>
      <c r="U6553" s="8"/>
      <c r="V6553" s="10"/>
      <c r="W6553"/>
      <c r="X6553"/>
      <c r="Z6553" s="8"/>
      <c r="AA6553" s="8"/>
      <c r="AF6553" s="17"/>
      <c r="AG6553" s="17"/>
      <c r="AH6553" s="8"/>
    </row>
    <row r="6554" spans="13:34" x14ac:dyDescent="0.3">
      <c r="M6554" s="12"/>
      <c r="N6554"/>
      <c r="P6554" s="9"/>
      <c r="Q6554" s="9"/>
      <c r="U6554" s="8"/>
      <c r="V6554" s="10"/>
      <c r="W6554"/>
      <c r="X6554"/>
      <c r="Z6554" s="8"/>
      <c r="AA6554" s="8"/>
      <c r="AF6554" s="17"/>
      <c r="AG6554" s="17"/>
      <c r="AH6554" s="8"/>
    </row>
    <row r="6555" spans="13:34" x14ac:dyDescent="0.3">
      <c r="M6555" s="12"/>
      <c r="N6555"/>
      <c r="P6555" s="9"/>
      <c r="Q6555" s="9"/>
      <c r="U6555" s="8"/>
      <c r="V6555" s="10"/>
      <c r="W6555"/>
      <c r="X6555"/>
      <c r="Z6555" s="8"/>
      <c r="AA6555" s="8"/>
      <c r="AF6555" s="17"/>
      <c r="AG6555" s="17"/>
      <c r="AH6555" s="8"/>
    </row>
    <row r="6556" spans="13:34" x14ac:dyDescent="0.3">
      <c r="M6556" s="12"/>
      <c r="N6556"/>
      <c r="P6556" s="9"/>
      <c r="Q6556" s="9"/>
      <c r="U6556" s="8"/>
      <c r="V6556" s="10"/>
      <c r="W6556"/>
      <c r="X6556"/>
      <c r="Z6556" s="8"/>
      <c r="AA6556" s="8"/>
      <c r="AF6556" s="17"/>
      <c r="AG6556" s="17"/>
      <c r="AH6556" s="8"/>
    </row>
    <row r="6557" spans="13:34" x14ac:dyDescent="0.3">
      <c r="M6557" s="12"/>
      <c r="N6557"/>
      <c r="P6557" s="9"/>
      <c r="Q6557" s="9"/>
      <c r="U6557" s="8"/>
      <c r="V6557" s="10"/>
      <c r="W6557"/>
      <c r="X6557"/>
      <c r="Z6557" s="8"/>
      <c r="AA6557" s="8"/>
      <c r="AF6557" s="17"/>
      <c r="AG6557" s="17"/>
      <c r="AH6557" s="8"/>
    </row>
    <row r="6558" spans="13:34" x14ac:dyDescent="0.3">
      <c r="M6558" s="12"/>
      <c r="N6558"/>
      <c r="P6558" s="9"/>
      <c r="Q6558" s="9"/>
      <c r="U6558" s="8"/>
      <c r="V6558" s="10"/>
      <c r="W6558"/>
      <c r="X6558"/>
      <c r="Z6558" s="8"/>
      <c r="AA6558" s="8"/>
      <c r="AF6558" s="17"/>
      <c r="AG6558" s="17"/>
      <c r="AH6558" s="8"/>
    </row>
    <row r="6559" spans="13:34" x14ac:dyDescent="0.3">
      <c r="M6559" s="12"/>
      <c r="N6559"/>
      <c r="P6559" s="9"/>
      <c r="Q6559" s="9"/>
      <c r="U6559" s="8"/>
      <c r="V6559" s="10"/>
      <c r="W6559"/>
      <c r="X6559"/>
      <c r="Z6559" s="8"/>
      <c r="AA6559" s="8"/>
      <c r="AF6559" s="17"/>
      <c r="AG6559" s="17"/>
      <c r="AH6559" s="8"/>
    </row>
    <row r="6560" spans="13:34" x14ac:dyDescent="0.3">
      <c r="M6560" s="12"/>
      <c r="N6560"/>
      <c r="P6560" s="9"/>
      <c r="Q6560" s="9"/>
      <c r="U6560" s="8"/>
      <c r="V6560" s="10"/>
      <c r="W6560"/>
      <c r="X6560"/>
      <c r="Z6560" s="8"/>
      <c r="AA6560" s="8"/>
      <c r="AF6560" s="17"/>
      <c r="AG6560" s="17"/>
      <c r="AH6560" s="8"/>
    </row>
    <row r="6561" spans="13:34" x14ac:dyDescent="0.3">
      <c r="M6561" s="12"/>
      <c r="N6561"/>
      <c r="P6561" s="9"/>
      <c r="Q6561" s="9"/>
      <c r="U6561" s="8"/>
      <c r="V6561" s="10"/>
      <c r="W6561"/>
      <c r="X6561"/>
      <c r="Z6561" s="8"/>
      <c r="AA6561" s="8"/>
      <c r="AF6561" s="17"/>
      <c r="AG6561" s="17"/>
      <c r="AH6561" s="8"/>
    </row>
    <row r="6562" spans="13:34" x14ac:dyDescent="0.3">
      <c r="M6562" s="12"/>
      <c r="N6562"/>
      <c r="P6562" s="9"/>
      <c r="Q6562" s="9"/>
      <c r="U6562" s="8"/>
      <c r="V6562" s="10"/>
      <c r="W6562"/>
      <c r="X6562"/>
      <c r="Z6562" s="8"/>
      <c r="AA6562" s="8"/>
      <c r="AF6562" s="17"/>
      <c r="AG6562" s="17"/>
      <c r="AH6562" s="8"/>
    </row>
    <row r="6563" spans="13:34" x14ac:dyDescent="0.3">
      <c r="M6563" s="12"/>
      <c r="N6563"/>
      <c r="P6563" s="9"/>
      <c r="Q6563" s="9"/>
      <c r="U6563" s="8"/>
      <c r="V6563" s="10"/>
      <c r="W6563"/>
      <c r="X6563"/>
      <c r="Z6563" s="8"/>
      <c r="AA6563" s="8"/>
      <c r="AF6563" s="17"/>
      <c r="AG6563" s="17"/>
      <c r="AH6563" s="8"/>
    </row>
    <row r="6564" spans="13:34" x14ac:dyDescent="0.3">
      <c r="M6564" s="12"/>
      <c r="N6564"/>
      <c r="P6564" s="9"/>
      <c r="Q6564" s="9"/>
      <c r="U6564" s="8"/>
      <c r="V6564" s="10"/>
      <c r="W6564"/>
      <c r="X6564"/>
      <c r="Z6564" s="8"/>
      <c r="AA6564" s="8"/>
      <c r="AF6564" s="17"/>
      <c r="AG6564" s="17"/>
      <c r="AH6564" s="8"/>
    </row>
    <row r="6565" spans="13:34" x14ac:dyDescent="0.3">
      <c r="M6565" s="12"/>
      <c r="N6565"/>
      <c r="P6565" s="9"/>
      <c r="Q6565" s="9"/>
      <c r="U6565" s="8"/>
      <c r="V6565" s="10"/>
      <c r="W6565"/>
      <c r="X6565"/>
      <c r="Z6565" s="8"/>
      <c r="AA6565" s="8"/>
      <c r="AF6565" s="17"/>
      <c r="AG6565" s="17"/>
      <c r="AH6565" s="8"/>
    </row>
    <row r="6566" spans="13:34" x14ac:dyDescent="0.3">
      <c r="M6566" s="12"/>
      <c r="N6566"/>
      <c r="P6566" s="9"/>
      <c r="Q6566" s="9"/>
      <c r="U6566" s="8"/>
      <c r="V6566" s="10"/>
      <c r="W6566"/>
      <c r="X6566"/>
      <c r="Z6566" s="8"/>
      <c r="AA6566" s="8"/>
      <c r="AF6566" s="17"/>
      <c r="AG6566" s="17"/>
      <c r="AH6566" s="8"/>
    </row>
    <row r="6567" spans="13:34" x14ac:dyDescent="0.3">
      <c r="M6567" s="12"/>
      <c r="N6567"/>
      <c r="P6567" s="9"/>
      <c r="Q6567" s="9"/>
      <c r="U6567" s="8"/>
      <c r="V6567" s="10"/>
      <c r="W6567"/>
      <c r="X6567"/>
      <c r="Z6567" s="8"/>
      <c r="AA6567" s="8"/>
      <c r="AF6567" s="17"/>
      <c r="AG6567" s="17"/>
      <c r="AH6567" s="8"/>
    </row>
    <row r="6568" spans="13:34" x14ac:dyDescent="0.3">
      <c r="M6568" s="12"/>
      <c r="N6568"/>
      <c r="P6568" s="9"/>
      <c r="Q6568" s="9"/>
      <c r="U6568" s="8"/>
      <c r="V6568" s="10"/>
      <c r="W6568"/>
      <c r="X6568"/>
      <c r="Z6568" s="8"/>
      <c r="AA6568" s="8"/>
      <c r="AF6568" s="17"/>
      <c r="AG6568" s="17"/>
      <c r="AH6568" s="8"/>
    </row>
    <row r="6569" spans="13:34" x14ac:dyDescent="0.3">
      <c r="M6569" s="12"/>
      <c r="N6569"/>
      <c r="P6569" s="9"/>
      <c r="Q6569" s="9"/>
      <c r="U6569" s="8"/>
      <c r="V6569" s="10"/>
      <c r="W6569"/>
      <c r="X6569"/>
      <c r="Z6569" s="8"/>
      <c r="AA6569" s="8"/>
      <c r="AF6569" s="17"/>
      <c r="AG6569" s="17"/>
      <c r="AH6569" s="8"/>
    </row>
    <row r="6570" spans="13:34" x14ac:dyDescent="0.3">
      <c r="M6570" s="12"/>
      <c r="N6570"/>
      <c r="P6570" s="9"/>
      <c r="Q6570" s="9"/>
      <c r="U6570" s="8"/>
      <c r="V6570" s="10"/>
      <c r="W6570"/>
      <c r="X6570"/>
      <c r="Z6570" s="8"/>
      <c r="AA6570" s="8"/>
      <c r="AF6570" s="17"/>
      <c r="AG6570" s="17"/>
      <c r="AH6570" s="8"/>
    </row>
    <row r="6571" spans="13:34" x14ac:dyDescent="0.3">
      <c r="M6571" s="12"/>
      <c r="N6571"/>
      <c r="P6571" s="9"/>
      <c r="Q6571" s="9"/>
      <c r="U6571" s="8"/>
      <c r="V6571" s="10"/>
      <c r="W6571"/>
      <c r="X6571"/>
      <c r="Z6571" s="8"/>
      <c r="AA6571" s="8"/>
      <c r="AF6571" s="17"/>
      <c r="AG6571" s="17"/>
      <c r="AH6571" s="8"/>
    </row>
    <row r="6572" spans="13:34" x14ac:dyDescent="0.3">
      <c r="M6572" s="12"/>
      <c r="N6572"/>
      <c r="P6572" s="9"/>
      <c r="Q6572" s="9"/>
      <c r="U6572" s="8"/>
      <c r="V6572" s="10"/>
      <c r="W6572"/>
      <c r="X6572"/>
      <c r="Z6572" s="8"/>
      <c r="AA6572" s="8"/>
      <c r="AF6572" s="17"/>
      <c r="AG6572" s="17"/>
      <c r="AH6572" s="8"/>
    </row>
    <row r="6573" spans="13:34" x14ac:dyDescent="0.3">
      <c r="M6573" s="12"/>
      <c r="N6573"/>
      <c r="P6573" s="9"/>
      <c r="Q6573" s="9"/>
      <c r="U6573" s="8"/>
      <c r="V6573" s="10"/>
      <c r="W6573"/>
      <c r="X6573"/>
      <c r="Z6573" s="8"/>
      <c r="AA6573" s="8"/>
      <c r="AF6573" s="17"/>
      <c r="AG6573" s="17"/>
      <c r="AH6573" s="8"/>
    </row>
    <row r="6574" spans="13:34" x14ac:dyDescent="0.3">
      <c r="M6574" s="12"/>
      <c r="N6574"/>
      <c r="P6574" s="9"/>
      <c r="Q6574" s="9"/>
      <c r="U6574" s="8"/>
      <c r="V6574" s="10"/>
      <c r="W6574"/>
      <c r="X6574"/>
      <c r="Z6574" s="8"/>
      <c r="AA6574" s="8"/>
      <c r="AF6574" s="17"/>
      <c r="AG6574" s="17"/>
      <c r="AH6574" s="8"/>
    </row>
    <row r="6575" spans="13:34" x14ac:dyDescent="0.3">
      <c r="M6575" s="12"/>
      <c r="N6575"/>
      <c r="P6575" s="9"/>
      <c r="Q6575" s="9"/>
      <c r="U6575" s="8"/>
      <c r="V6575" s="10"/>
      <c r="W6575"/>
      <c r="X6575"/>
      <c r="Z6575" s="8"/>
      <c r="AA6575" s="8"/>
      <c r="AF6575" s="17"/>
      <c r="AG6575" s="17"/>
      <c r="AH6575" s="8"/>
    </row>
    <row r="6576" spans="13:34" x14ac:dyDescent="0.3">
      <c r="M6576" s="12"/>
      <c r="N6576"/>
      <c r="P6576" s="9"/>
      <c r="Q6576" s="9"/>
      <c r="U6576" s="8"/>
      <c r="V6576" s="10"/>
      <c r="W6576"/>
      <c r="X6576"/>
      <c r="Z6576" s="8"/>
      <c r="AA6576" s="8"/>
      <c r="AF6576" s="17"/>
      <c r="AG6576" s="17"/>
      <c r="AH6576" s="8"/>
    </row>
    <row r="6577" spans="13:34" x14ac:dyDescent="0.3">
      <c r="M6577" s="12"/>
      <c r="N6577"/>
      <c r="P6577" s="9"/>
      <c r="Q6577" s="9"/>
      <c r="U6577" s="8"/>
      <c r="V6577" s="10"/>
      <c r="W6577"/>
      <c r="X6577"/>
      <c r="Z6577" s="8"/>
      <c r="AA6577" s="8"/>
      <c r="AF6577" s="17"/>
      <c r="AG6577" s="17"/>
      <c r="AH6577" s="8"/>
    </row>
    <row r="6578" spans="13:34" x14ac:dyDescent="0.3">
      <c r="M6578" s="12"/>
      <c r="N6578"/>
      <c r="P6578" s="9"/>
      <c r="Q6578" s="9"/>
      <c r="U6578" s="8"/>
      <c r="V6578" s="10"/>
      <c r="W6578"/>
      <c r="X6578"/>
      <c r="Z6578" s="8"/>
      <c r="AA6578" s="8"/>
      <c r="AF6578" s="17"/>
      <c r="AG6578" s="17"/>
      <c r="AH6578" s="8"/>
    </row>
    <row r="6579" spans="13:34" x14ac:dyDescent="0.3">
      <c r="M6579" s="12"/>
      <c r="N6579"/>
      <c r="P6579" s="9"/>
      <c r="Q6579" s="9"/>
      <c r="U6579" s="8"/>
      <c r="V6579" s="10"/>
      <c r="W6579"/>
      <c r="X6579"/>
      <c r="Z6579" s="8"/>
      <c r="AA6579" s="8"/>
      <c r="AF6579" s="17"/>
      <c r="AG6579" s="17"/>
      <c r="AH6579" s="8"/>
    </row>
    <row r="6580" spans="13:34" x14ac:dyDescent="0.3">
      <c r="M6580" s="12"/>
      <c r="N6580"/>
      <c r="P6580" s="9"/>
      <c r="Q6580" s="9"/>
      <c r="U6580" s="8"/>
      <c r="V6580" s="10"/>
      <c r="W6580"/>
      <c r="X6580"/>
      <c r="Z6580" s="8"/>
      <c r="AA6580" s="8"/>
      <c r="AF6580" s="17"/>
      <c r="AG6580" s="17"/>
      <c r="AH6580" s="8"/>
    </row>
    <row r="6581" spans="13:34" x14ac:dyDescent="0.3">
      <c r="M6581" s="12"/>
      <c r="N6581"/>
      <c r="P6581" s="9"/>
      <c r="Q6581" s="9"/>
      <c r="U6581" s="8"/>
      <c r="V6581" s="10"/>
      <c r="W6581"/>
      <c r="X6581"/>
      <c r="Z6581" s="8"/>
      <c r="AA6581" s="8"/>
      <c r="AF6581" s="17"/>
      <c r="AG6581" s="17"/>
      <c r="AH6581" s="8"/>
    </row>
    <row r="6582" spans="13:34" x14ac:dyDescent="0.3">
      <c r="M6582" s="12"/>
      <c r="N6582"/>
      <c r="P6582" s="9"/>
      <c r="Q6582" s="9"/>
      <c r="U6582" s="8"/>
      <c r="V6582" s="10"/>
      <c r="W6582"/>
      <c r="X6582"/>
      <c r="Z6582" s="8"/>
      <c r="AA6582" s="8"/>
      <c r="AF6582" s="17"/>
      <c r="AG6582" s="17"/>
      <c r="AH6582" s="8"/>
    </row>
    <row r="6583" spans="13:34" x14ac:dyDescent="0.3">
      <c r="M6583" s="12"/>
      <c r="N6583"/>
      <c r="P6583" s="9"/>
      <c r="Q6583" s="9"/>
      <c r="U6583" s="8"/>
      <c r="V6583" s="10"/>
      <c r="W6583"/>
      <c r="X6583"/>
      <c r="Z6583" s="8"/>
      <c r="AA6583" s="8"/>
      <c r="AF6583" s="17"/>
      <c r="AG6583" s="17"/>
      <c r="AH6583" s="8"/>
    </row>
    <row r="6584" spans="13:34" x14ac:dyDescent="0.3">
      <c r="M6584" s="12"/>
      <c r="N6584"/>
      <c r="P6584" s="9"/>
      <c r="Q6584" s="9"/>
      <c r="U6584" s="8"/>
      <c r="V6584" s="10"/>
      <c r="W6584"/>
      <c r="X6584"/>
      <c r="Z6584" s="8"/>
      <c r="AA6584" s="8"/>
      <c r="AF6584" s="17"/>
      <c r="AG6584" s="17"/>
      <c r="AH6584" s="8"/>
    </row>
    <row r="6585" spans="13:34" x14ac:dyDescent="0.3">
      <c r="M6585" s="12"/>
      <c r="N6585"/>
      <c r="P6585" s="9"/>
      <c r="Q6585" s="9"/>
      <c r="U6585" s="8"/>
      <c r="V6585" s="10"/>
      <c r="W6585"/>
      <c r="X6585"/>
      <c r="Z6585" s="8"/>
      <c r="AA6585" s="8"/>
      <c r="AF6585" s="17"/>
      <c r="AG6585" s="17"/>
      <c r="AH6585" s="8"/>
    </row>
    <row r="6586" spans="13:34" x14ac:dyDescent="0.3">
      <c r="M6586" s="12"/>
      <c r="N6586"/>
      <c r="P6586" s="9"/>
      <c r="Q6586" s="9"/>
      <c r="U6586" s="8"/>
      <c r="V6586" s="10"/>
      <c r="W6586"/>
      <c r="X6586"/>
      <c r="Z6586" s="8"/>
      <c r="AA6586" s="8"/>
      <c r="AF6586" s="17"/>
      <c r="AG6586" s="17"/>
      <c r="AH6586" s="8"/>
    </row>
    <row r="6587" spans="13:34" x14ac:dyDescent="0.3">
      <c r="M6587" s="12"/>
      <c r="N6587"/>
      <c r="P6587" s="9"/>
      <c r="Q6587" s="9"/>
      <c r="U6587" s="8"/>
      <c r="V6587" s="10"/>
      <c r="W6587"/>
      <c r="X6587"/>
      <c r="Z6587" s="8"/>
      <c r="AA6587" s="8"/>
      <c r="AF6587" s="17"/>
      <c r="AG6587" s="17"/>
      <c r="AH6587" s="8"/>
    </row>
    <row r="6588" spans="13:34" x14ac:dyDescent="0.3">
      <c r="M6588" s="12"/>
      <c r="N6588"/>
      <c r="P6588" s="9"/>
      <c r="Q6588" s="9"/>
      <c r="U6588" s="8"/>
      <c r="V6588" s="10"/>
      <c r="W6588"/>
      <c r="X6588"/>
      <c r="Z6588" s="8"/>
      <c r="AA6588" s="8"/>
      <c r="AF6588" s="17"/>
      <c r="AG6588" s="17"/>
      <c r="AH6588" s="8"/>
    </row>
    <row r="6589" spans="13:34" x14ac:dyDescent="0.3">
      <c r="M6589" s="12"/>
      <c r="N6589"/>
      <c r="P6589" s="9"/>
      <c r="Q6589" s="9"/>
      <c r="U6589" s="8"/>
      <c r="V6589" s="10"/>
      <c r="W6589"/>
      <c r="X6589"/>
      <c r="Z6589" s="8"/>
      <c r="AA6589" s="8"/>
      <c r="AF6589" s="17"/>
      <c r="AG6589" s="17"/>
      <c r="AH6589" s="8"/>
    </row>
    <row r="6590" spans="13:34" x14ac:dyDescent="0.3">
      <c r="M6590" s="12"/>
      <c r="N6590"/>
      <c r="P6590" s="9"/>
      <c r="Q6590" s="9"/>
      <c r="U6590" s="8"/>
      <c r="V6590" s="10"/>
      <c r="W6590"/>
      <c r="X6590"/>
      <c r="Z6590" s="8"/>
      <c r="AA6590" s="8"/>
      <c r="AF6590" s="17"/>
      <c r="AG6590" s="17"/>
      <c r="AH6590" s="8"/>
    </row>
    <row r="6591" spans="13:34" x14ac:dyDescent="0.3">
      <c r="M6591" s="12"/>
      <c r="N6591"/>
      <c r="P6591" s="9"/>
      <c r="Q6591" s="9"/>
      <c r="U6591" s="8"/>
      <c r="V6591" s="10"/>
      <c r="W6591"/>
      <c r="X6591"/>
      <c r="Z6591" s="8"/>
      <c r="AA6591" s="8"/>
      <c r="AF6591" s="17"/>
      <c r="AG6591" s="17"/>
      <c r="AH6591" s="8"/>
    </row>
    <row r="6592" spans="13:34" x14ac:dyDescent="0.3">
      <c r="M6592" s="12"/>
      <c r="N6592"/>
      <c r="P6592" s="9"/>
      <c r="Q6592" s="9"/>
      <c r="U6592" s="8"/>
      <c r="V6592" s="10"/>
      <c r="W6592"/>
      <c r="X6592"/>
      <c r="Z6592" s="8"/>
      <c r="AA6592" s="8"/>
      <c r="AF6592" s="17"/>
      <c r="AG6592" s="17"/>
      <c r="AH6592" s="8"/>
    </row>
    <row r="6593" spans="13:34" x14ac:dyDescent="0.3">
      <c r="M6593" s="12"/>
      <c r="N6593"/>
      <c r="P6593" s="9"/>
      <c r="Q6593" s="9"/>
      <c r="U6593" s="8"/>
      <c r="V6593" s="10"/>
      <c r="W6593"/>
      <c r="X6593"/>
      <c r="Z6593" s="8"/>
      <c r="AA6593" s="8"/>
      <c r="AF6593" s="17"/>
      <c r="AG6593" s="17"/>
      <c r="AH6593" s="8"/>
    </row>
    <row r="6594" spans="13:34" x14ac:dyDescent="0.3">
      <c r="M6594" s="12"/>
      <c r="N6594"/>
      <c r="P6594" s="9"/>
      <c r="Q6594" s="9"/>
      <c r="U6594" s="8"/>
      <c r="V6594" s="10"/>
      <c r="W6594"/>
      <c r="X6594"/>
      <c r="Z6594" s="8"/>
      <c r="AA6594" s="8"/>
      <c r="AF6594" s="17"/>
      <c r="AG6594" s="17"/>
      <c r="AH6594" s="8"/>
    </row>
    <row r="6595" spans="13:34" x14ac:dyDescent="0.3">
      <c r="M6595" s="12"/>
      <c r="N6595"/>
      <c r="P6595" s="9"/>
      <c r="Q6595" s="9"/>
      <c r="U6595" s="8"/>
      <c r="V6595" s="10"/>
      <c r="W6595"/>
      <c r="X6595"/>
      <c r="Z6595" s="8"/>
      <c r="AA6595" s="8"/>
      <c r="AF6595" s="17"/>
      <c r="AG6595" s="17"/>
      <c r="AH6595" s="8"/>
    </row>
    <row r="6596" spans="13:34" x14ac:dyDescent="0.3">
      <c r="M6596" s="12"/>
      <c r="N6596"/>
      <c r="P6596" s="9"/>
      <c r="Q6596" s="9"/>
      <c r="U6596" s="8"/>
      <c r="V6596" s="10"/>
      <c r="W6596"/>
      <c r="X6596"/>
      <c r="Z6596" s="8"/>
      <c r="AA6596" s="8"/>
      <c r="AF6596" s="17"/>
      <c r="AG6596" s="17"/>
      <c r="AH6596" s="8"/>
    </row>
    <row r="6597" spans="13:34" x14ac:dyDescent="0.3">
      <c r="M6597" s="12"/>
      <c r="N6597"/>
      <c r="P6597" s="9"/>
      <c r="Q6597" s="9"/>
      <c r="U6597" s="8"/>
      <c r="V6597" s="10"/>
      <c r="W6597"/>
      <c r="X6597"/>
      <c r="Z6597" s="8"/>
      <c r="AA6597" s="8"/>
      <c r="AF6597" s="17"/>
      <c r="AG6597" s="17"/>
      <c r="AH6597" s="8"/>
    </row>
    <row r="6598" spans="13:34" x14ac:dyDescent="0.3">
      <c r="M6598" s="12"/>
      <c r="N6598"/>
      <c r="P6598" s="9"/>
      <c r="Q6598" s="9"/>
      <c r="U6598" s="8"/>
      <c r="V6598" s="10"/>
      <c r="W6598"/>
      <c r="X6598"/>
      <c r="Z6598" s="8"/>
      <c r="AA6598" s="8"/>
      <c r="AF6598" s="17"/>
      <c r="AG6598" s="17"/>
      <c r="AH6598" s="8"/>
    </row>
    <row r="6599" spans="13:34" x14ac:dyDescent="0.3">
      <c r="M6599" s="12"/>
      <c r="N6599"/>
      <c r="P6599" s="9"/>
      <c r="Q6599" s="9"/>
      <c r="U6599" s="8"/>
      <c r="V6599" s="10"/>
      <c r="W6599"/>
      <c r="X6599"/>
      <c r="Z6599" s="8"/>
      <c r="AA6599" s="8"/>
      <c r="AF6599" s="17"/>
      <c r="AG6599" s="17"/>
      <c r="AH6599" s="8"/>
    </row>
    <row r="6600" spans="13:34" x14ac:dyDescent="0.3">
      <c r="M6600" s="12"/>
      <c r="N6600"/>
      <c r="P6600" s="9"/>
      <c r="Q6600" s="9"/>
      <c r="U6600" s="8"/>
      <c r="V6600" s="10"/>
      <c r="W6600"/>
      <c r="X6600"/>
      <c r="Z6600" s="8"/>
      <c r="AA6600" s="8"/>
      <c r="AF6600" s="17"/>
      <c r="AG6600" s="17"/>
      <c r="AH6600" s="8"/>
    </row>
    <row r="6601" spans="13:34" x14ac:dyDescent="0.3">
      <c r="M6601" s="12"/>
      <c r="N6601"/>
      <c r="P6601" s="9"/>
      <c r="Q6601" s="9"/>
      <c r="U6601" s="8"/>
      <c r="V6601" s="10"/>
      <c r="W6601"/>
      <c r="X6601"/>
      <c r="Z6601" s="8"/>
      <c r="AA6601" s="8"/>
      <c r="AF6601" s="17"/>
      <c r="AG6601" s="17"/>
      <c r="AH6601" s="8"/>
    </row>
    <row r="6602" spans="13:34" x14ac:dyDescent="0.3">
      <c r="M6602" s="12"/>
      <c r="N6602"/>
      <c r="P6602" s="9"/>
      <c r="Q6602" s="9"/>
      <c r="U6602" s="8"/>
      <c r="V6602" s="10"/>
      <c r="W6602"/>
      <c r="X6602"/>
      <c r="Z6602" s="8"/>
      <c r="AA6602" s="8"/>
      <c r="AF6602" s="17"/>
      <c r="AG6602" s="17"/>
      <c r="AH6602" s="8"/>
    </row>
    <row r="6603" spans="13:34" x14ac:dyDescent="0.3">
      <c r="M6603" s="12"/>
      <c r="N6603"/>
      <c r="P6603" s="9"/>
      <c r="Q6603" s="9"/>
      <c r="U6603" s="8"/>
      <c r="V6603" s="10"/>
      <c r="W6603"/>
      <c r="X6603"/>
      <c r="Z6603" s="8"/>
      <c r="AA6603" s="8"/>
      <c r="AF6603" s="17"/>
      <c r="AG6603" s="17"/>
      <c r="AH6603" s="8"/>
    </row>
    <row r="6604" spans="13:34" x14ac:dyDescent="0.3">
      <c r="M6604" s="12"/>
      <c r="N6604"/>
      <c r="P6604" s="9"/>
      <c r="Q6604" s="9"/>
      <c r="U6604" s="8"/>
      <c r="V6604" s="10"/>
      <c r="W6604"/>
      <c r="X6604"/>
      <c r="Z6604" s="8"/>
      <c r="AA6604" s="8"/>
      <c r="AF6604" s="17"/>
      <c r="AG6604" s="17"/>
      <c r="AH6604" s="8"/>
    </row>
    <row r="6605" spans="13:34" x14ac:dyDescent="0.3">
      <c r="M6605" s="12"/>
      <c r="N6605"/>
      <c r="P6605" s="9"/>
      <c r="Q6605" s="9"/>
      <c r="U6605" s="8"/>
      <c r="V6605" s="10"/>
      <c r="W6605"/>
      <c r="X6605"/>
      <c r="Z6605" s="8"/>
      <c r="AA6605" s="8"/>
      <c r="AF6605" s="17"/>
      <c r="AG6605" s="17"/>
      <c r="AH6605" s="8"/>
    </row>
    <row r="6606" spans="13:34" x14ac:dyDescent="0.3">
      <c r="M6606" s="12"/>
      <c r="N6606"/>
      <c r="P6606" s="9"/>
      <c r="Q6606" s="9"/>
      <c r="U6606" s="8"/>
      <c r="V6606" s="10"/>
      <c r="W6606"/>
      <c r="X6606"/>
      <c r="Z6606" s="8"/>
      <c r="AA6606" s="8"/>
      <c r="AF6606" s="17"/>
      <c r="AG6606" s="17"/>
      <c r="AH6606" s="8"/>
    </row>
    <row r="6607" spans="13:34" x14ac:dyDescent="0.3">
      <c r="M6607" s="12"/>
      <c r="N6607"/>
      <c r="P6607" s="9"/>
      <c r="Q6607" s="9"/>
      <c r="U6607" s="8"/>
      <c r="V6607" s="10"/>
      <c r="W6607"/>
      <c r="X6607"/>
      <c r="Z6607" s="8"/>
      <c r="AA6607" s="8"/>
      <c r="AF6607" s="17"/>
      <c r="AG6607" s="17"/>
      <c r="AH6607" s="8"/>
    </row>
    <row r="6608" spans="13:34" x14ac:dyDescent="0.3">
      <c r="M6608" s="12"/>
      <c r="N6608"/>
      <c r="P6608" s="9"/>
      <c r="Q6608" s="9"/>
      <c r="U6608" s="8"/>
      <c r="V6608" s="10"/>
      <c r="W6608"/>
      <c r="X6608"/>
      <c r="Z6608" s="8"/>
      <c r="AA6608" s="8"/>
      <c r="AF6608" s="17"/>
      <c r="AG6608" s="17"/>
      <c r="AH6608" s="8"/>
    </row>
    <row r="6609" spans="13:34" x14ac:dyDescent="0.3">
      <c r="M6609" s="12"/>
      <c r="N6609"/>
      <c r="P6609" s="9"/>
      <c r="Q6609" s="9"/>
      <c r="U6609" s="8"/>
      <c r="V6609" s="10"/>
      <c r="W6609"/>
      <c r="X6609"/>
      <c r="Z6609" s="8"/>
      <c r="AA6609" s="8"/>
      <c r="AF6609" s="17"/>
      <c r="AG6609" s="17"/>
      <c r="AH6609" s="8"/>
    </row>
    <row r="6610" spans="13:34" x14ac:dyDescent="0.3">
      <c r="M6610" s="12"/>
      <c r="N6610"/>
      <c r="P6610" s="9"/>
      <c r="Q6610" s="9"/>
      <c r="U6610" s="8"/>
      <c r="V6610" s="10"/>
      <c r="W6610"/>
      <c r="X6610"/>
      <c r="Z6610" s="8"/>
      <c r="AA6610" s="8"/>
      <c r="AF6610" s="17"/>
      <c r="AG6610" s="17"/>
      <c r="AH6610" s="8"/>
    </row>
    <row r="6611" spans="13:34" x14ac:dyDescent="0.3">
      <c r="M6611" s="12"/>
      <c r="N6611"/>
      <c r="P6611" s="9"/>
      <c r="Q6611" s="9"/>
      <c r="U6611" s="8"/>
      <c r="V6611" s="10"/>
      <c r="W6611"/>
      <c r="X6611"/>
      <c r="Z6611" s="8"/>
      <c r="AA6611" s="8"/>
      <c r="AF6611" s="17"/>
      <c r="AG6611" s="17"/>
      <c r="AH6611" s="8"/>
    </row>
    <row r="6612" spans="13:34" x14ac:dyDescent="0.3">
      <c r="M6612" s="12"/>
      <c r="N6612"/>
      <c r="P6612" s="9"/>
      <c r="Q6612" s="9"/>
      <c r="U6612" s="8"/>
      <c r="V6612" s="10"/>
      <c r="W6612"/>
      <c r="X6612"/>
      <c r="Z6612" s="8"/>
      <c r="AA6612" s="8"/>
      <c r="AF6612" s="17"/>
      <c r="AG6612" s="17"/>
      <c r="AH6612" s="8"/>
    </row>
    <row r="6613" spans="13:34" x14ac:dyDescent="0.3">
      <c r="M6613" s="12"/>
      <c r="N6613"/>
      <c r="P6613" s="9"/>
      <c r="Q6613" s="9"/>
      <c r="U6613" s="8"/>
      <c r="V6613" s="10"/>
      <c r="W6613"/>
      <c r="X6613"/>
      <c r="Z6613" s="8"/>
      <c r="AA6613" s="8"/>
      <c r="AF6613" s="17"/>
      <c r="AG6613" s="17"/>
      <c r="AH6613" s="8"/>
    </row>
    <row r="6614" spans="13:34" x14ac:dyDescent="0.3">
      <c r="M6614" s="12"/>
      <c r="N6614"/>
      <c r="P6614" s="9"/>
      <c r="Q6614" s="9"/>
      <c r="U6614" s="8"/>
      <c r="V6614" s="10"/>
      <c r="W6614"/>
      <c r="X6614"/>
      <c r="Z6614" s="8"/>
      <c r="AA6614" s="8"/>
      <c r="AF6614" s="17"/>
      <c r="AG6614" s="17"/>
      <c r="AH6614" s="8"/>
    </row>
    <row r="6615" spans="13:34" x14ac:dyDescent="0.3">
      <c r="M6615" s="12"/>
      <c r="N6615"/>
      <c r="P6615" s="9"/>
      <c r="Q6615" s="9"/>
      <c r="U6615" s="8"/>
      <c r="V6615" s="10"/>
      <c r="W6615"/>
      <c r="X6615"/>
      <c r="Z6615" s="8"/>
      <c r="AA6615" s="8"/>
      <c r="AF6615" s="17"/>
      <c r="AG6615" s="17"/>
      <c r="AH6615" s="8"/>
    </row>
    <row r="6616" spans="13:34" x14ac:dyDescent="0.3">
      <c r="M6616" s="12"/>
      <c r="N6616"/>
      <c r="P6616" s="9"/>
      <c r="Q6616" s="9"/>
      <c r="U6616" s="8"/>
      <c r="V6616" s="10"/>
      <c r="W6616"/>
      <c r="X6616"/>
      <c r="Z6616" s="8"/>
      <c r="AA6616" s="8"/>
      <c r="AF6616" s="17"/>
      <c r="AG6616" s="17"/>
      <c r="AH6616" s="8"/>
    </row>
    <row r="6617" spans="13:34" x14ac:dyDescent="0.3">
      <c r="M6617" s="12"/>
      <c r="N6617"/>
      <c r="P6617" s="9"/>
      <c r="Q6617" s="9"/>
      <c r="U6617" s="8"/>
      <c r="V6617" s="10"/>
      <c r="W6617"/>
      <c r="X6617"/>
      <c r="Z6617" s="8"/>
      <c r="AA6617" s="8"/>
      <c r="AF6617" s="17"/>
      <c r="AG6617" s="17"/>
      <c r="AH6617" s="8"/>
    </row>
    <row r="6618" spans="13:34" x14ac:dyDescent="0.3">
      <c r="M6618" s="12"/>
      <c r="N6618"/>
      <c r="P6618" s="9"/>
      <c r="Q6618" s="9"/>
      <c r="U6618" s="8"/>
      <c r="V6618" s="10"/>
      <c r="W6618"/>
      <c r="X6618"/>
      <c r="Z6618" s="8"/>
      <c r="AA6618" s="8"/>
      <c r="AF6618" s="17"/>
      <c r="AG6618" s="17"/>
      <c r="AH6618" s="8"/>
    </row>
    <row r="6619" spans="13:34" x14ac:dyDescent="0.3">
      <c r="M6619" s="12"/>
      <c r="N6619"/>
      <c r="P6619" s="9"/>
      <c r="Q6619" s="9"/>
      <c r="U6619" s="8"/>
      <c r="V6619" s="10"/>
      <c r="W6619"/>
      <c r="X6619"/>
      <c r="Z6619" s="8"/>
      <c r="AA6619" s="8"/>
      <c r="AF6619" s="17"/>
      <c r="AG6619" s="17"/>
      <c r="AH6619" s="8"/>
    </row>
    <row r="6620" spans="13:34" x14ac:dyDescent="0.3">
      <c r="M6620" s="12"/>
      <c r="N6620"/>
      <c r="P6620" s="9"/>
      <c r="Q6620" s="9"/>
      <c r="U6620" s="8"/>
      <c r="V6620" s="10"/>
      <c r="W6620"/>
      <c r="X6620"/>
      <c r="Z6620" s="8"/>
      <c r="AA6620" s="8"/>
      <c r="AF6620" s="17"/>
      <c r="AG6620" s="17"/>
      <c r="AH6620" s="8"/>
    </row>
    <row r="6621" spans="13:34" x14ac:dyDescent="0.3">
      <c r="M6621" s="12"/>
      <c r="N6621"/>
      <c r="P6621" s="9"/>
      <c r="Q6621" s="9"/>
      <c r="U6621" s="8"/>
      <c r="V6621" s="10"/>
      <c r="W6621"/>
      <c r="X6621"/>
      <c r="Z6621" s="8"/>
      <c r="AA6621" s="8"/>
      <c r="AF6621" s="17"/>
      <c r="AG6621" s="17"/>
      <c r="AH6621" s="8"/>
    </row>
    <row r="6622" spans="13:34" x14ac:dyDescent="0.3">
      <c r="M6622" s="12"/>
      <c r="N6622"/>
      <c r="P6622" s="9"/>
      <c r="Q6622" s="9"/>
      <c r="U6622" s="8"/>
      <c r="V6622" s="10"/>
      <c r="W6622"/>
      <c r="X6622"/>
      <c r="Z6622" s="8"/>
      <c r="AA6622" s="8"/>
      <c r="AF6622" s="17"/>
      <c r="AG6622" s="17"/>
      <c r="AH6622" s="8"/>
    </row>
    <row r="6623" spans="13:34" x14ac:dyDescent="0.3">
      <c r="M6623" s="12"/>
      <c r="N6623"/>
      <c r="P6623" s="9"/>
      <c r="Q6623" s="9"/>
      <c r="U6623" s="8"/>
      <c r="V6623" s="10"/>
      <c r="W6623"/>
      <c r="X6623"/>
      <c r="Z6623" s="8"/>
      <c r="AA6623" s="8"/>
      <c r="AF6623" s="17"/>
      <c r="AG6623" s="17"/>
      <c r="AH6623" s="8"/>
    </row>
    <row r="6624" spans="13:34" x14ac:dyDescent="0.3">
      <c r="M6624" s="12"/>
      <c r="N6624"/>
      <c r="P6624" s="9"/>
      <c r="Q6624" s="9"/>
      <c r="U6624" s="8"/>
      <c r="V6624" s="10"/>
      <c r="W6624"/>
      <c r="X6624"/>
      <c r="Z6624" s="8"/>
      <c r="AA6624" s="8"/>
      <c r="AF6624" s="17"/>
      <c r="AG6624" s="17"/>
      <c r="AH6624" s="8"/>
    </row>
    <row r="6625" spans="13:34" x14ac:dyDescent="0.3">
      <c r="M6625" s="12"/>
      <c r="N6625"/>
      <c r="P6625" s="9"/>
      <c r="Q6625" s="9"/>
      <c r="U6625" s="8"/>
      <c r="V6625" s="10"/>
      <c r="W6625"/>
      <c r="X6625"/>
      <c r="Z6625" s="8"/>
      <c r="AA6625" s="8"/>
      <c r="AF6625" s="17"/>
      <c r="AG6625" s="17"/>
      <c r="AH6625" s="8"/>
    </row>
    <row r="6626" spans="13:34" x14ac:dyDescent="0.3">
      <c r="M6626" s="12"/>
      <c r="N6626"/>
      <c r="P6626" s="9"/>
      <c r="Q6626" s="9"/>
      <c r="U6626" s="8"/>
      <c r="V6626" s="10"/>
      <c r="W6626"/>
      <c r="X6626"/>
      <c r="Z6626" s="8"/>
      <c r="AA6626" s="8"/>
      <c r="AF6626" s="17"/>
      <c r="AG6626" s="17"/>
      <c r="AH6626" s="8"/>
    </row>
    <row r="6627" spans="13:34" x14ac:dyDescent="0.3">
      <c r="M6627" s="12"/>
      <c r="N6627"/>
      <c r="P6627" s="9"/>
      <c r="Q6627" s="9"/>
      <c r="U6627" s="8"/>
      <c r="V6627" s="10"/>
      <c r="W6627"/>
      <c r="X6627"/>
      <c r="Z6627" s="8"/>
      <c r="AA6627" s="8"/>
      <c r="AF6627" s="17"/>
      <c r="AG6627" s="17"/>
      <c r="AH6627" s="8"/>
    </row>
    <row r="6628" spans="13:34" x14ac:dyDescent="0.3">
      <c r="M6628" s="12"/>
      <c r="N6628"/>
      <c r="P6628" s="9"/>
      <c r="Q6628" s="9"/>
      <c r="U6628" s="8"/>
      <c r="V6628" s="10"/>
      <c r="W6628"/>
      <c r="X6628"/>
      <c r="Z6628" s="8"/>
      <c r="AA6628" s="8"/>
      <c r="AF6628" s="17"/>
      <c r="AG6628" s="17"/>
      <c r="AH6628" s="8"/>
    </row>
    <row r="6629" spans="13:34" x14ac:dyDescent="0.3">
      <c r="M6629" s="12"/>
      <c r="N6629"/>
      <c r="P6629" s="9"/>
      <c r="Q6629" s="9"/>
      <c r="U6629" s="8"/>
      <c r="V6629" s="10"/>
      <c r="W6629"/>
      <c r="X6629"/>
      <c r="Z6629" s="8"/>
      <c r="AA6629" s="8"/>
      <c r="AF6629" s="17"/>
      <c r="AG6629" s="17"/>
      <c r="AH6629" s="8"/>
    </row>
    <row r="6630" spans="13:34" x14ac:dyDescent="0.3">
      <c r="M6630" s="12"/>
      <c r="N6630"/>
      <c r="P6630" s="9"/>
      <c r="Q6630" s="9"/>
      <c r="U6630" s="8"/>
      <c r="V6630" s="10"/>
      <c r="W6630"/>
      <c r="X6630"/>
      <c r="Z6630" s="8"/>
      <c r="AA6630" s="8"/>
      <c r="AF6630" s="17"/>
      <c r="AG6630" s="17"/>
      <c r="AH6630" s="8"/>
    </row>
    <row r="6631" spans="13:34" x14ac:dyDescent="0.3">
      <c r="M6631" s="12"/>
      <c r="N6631"/>
      <c r="P6631" s="9"/>
      <c r="Q6631" s="9"/>
      <c r="U6631" s="8"/>
      <c r="V6631" s="10"/>
      <c r="W6631"/>
      <c r="X6631"/>
      <c r="Z6631" s="8"/>
      <c r="AA6631" s="8"/>
      <c r="AF6631" s="17"/>
      <c r="AG6631" s="17"/>
      <c r="AH6631" s="8"/>
    </row>
    <row r="6632" spans="13:34" x14ac:dyDescent="0.3">
      <c r="M6632" s="12"/>
      <c r="N6632"/>
      <c r="P6632" s="9"/>
      <c r="Q6632" s="9"/>
      <c r="U6632" s="8"/>
      <c r="V6632" s="10"/>
      <c r="W6632"/>
      <c r="X6632"/>
      <c r="Z6632" s="8"/>
      <c r="AA6632" s="8"/>
      <c r="AF6632" s="17"/>
      <c r="AG6632" s="17"/>
      <c r="AH6632" s="8"/>
    </row>
    <row r="6633" spans="13:34" x14ac:dyDescent="0.3">
      <c r="M6633" s="12"/>
      <c r="N6633"/>
      <c r="P6633" s="9"/>
      <c r="Q6633" s="9"/>
      <c r="U6633" s="8"/>
      <c r="V6633" s="10"/>
      <c r="W6633"/>
      <c r="X6633"/>
      <c r="Z6633" s="8"/>
      <c r="AA6633" s="8"/>
      <c r="AF6633" s="17"/>
      <c r="AG6633" s="17"/>
      <c r="AH6633" s="8"/>
    </row>
    <row r="6634" spans="13:34" x14ac:dyDescent="0.3">
      <c r="M6634" s="12"/>
      <c r="N6634"/>
      <c r="P6634" s="9"/>
      <c r="Q6634" s="9"/>
      <c r="U6634" s="8"/>
      <c r="V6634" s="10"/>
      <c r="W6634"/>
      <c r="X6634"/>
      <c r="Z6634" s="8"/>
      <c r="AA6634" s="8"/>
      <c r="AF6634" s="17"/>
      <c r="AG6634" s="17"/>
      <c r="AH6634" s="8"/>
    </row>
    <row r="6635" spans="13:34" x14ac:dyDescent="0.3">
      <c r="M6635" s="12"/>
      <c r="N6635"/>
      <c r="P6635" s="9"/>
      <c r="Q6635" s="9"/>
      <c r="U6635" s="8"/>
      <c r="V6635" s="10"/>
      <c r="W6635"/>
      <c r="X6635"/>
      <c r="Z6635" s="8"/>
      <c r="AA6635" s="8"/>
      <c r="AF6635" s="17"/>
      <c r="AG6635" s="17"/>
      <c r="AH6635" s="8"/>
    </row>
    <row r="6636" spans="13:34" x14ac:dyDescent="0.3">
      <c r="M6636" s="12"/>
      <c r="N6636"/>
      <c r="P6636" s="9"/>
      <c r="Q6636" s="9"/>
      <c r="U6636" s="8"/>
      <c r="V6636" s="10"/>
      <c r="W6636"/>
      <c r="X6636"/>
      <c r="Z6636" s="8"/>
      <c r="AA6636" s="8"/>
      <c r="AF6636" s="17"/>
      <c r="AG6636" s="17"/>
      <c r="AH6636" s="8"/>
    </row>
    <row r="6637" spans="13:34" x14ac:dyDescent="0.3">
      <c r="M6637" s="12"/>
      <c r="N6637"/>
      <c r="P6637" s="9"/>
      <c r="Q6637" s="9"/>
      <c r="U6637" s="8"/>
      <c r="V6637" s="10"/>
      <c r="W6637"/>
      <c r="X6637"/>
      <c r="Z6637" s="8"/>
      <c r="AA6637" s="8"/>
      <c r="AF6637" s="17"/>
      <c r="AG6637" s="17"/>
      <c r="AH6637" s="8"/>
    </row>
    <row r="6638" spans="13:34" x14ac:dyDescent="0.3">
      <c r="M6638" s="12"/>
      <c r="N6638"/>
      <c r="P6638" s="9"/>
      <c r="Q6638" s="9"/>
      <c r="U6638" s="8"/>
      <c r="V6638" s="10"/>
      <c r="W6638"/>
      <c r="X6638"/>
      <c r="Z6638" s="8"/>
      <c r="AA6638" s="8"/>
      <c r="AF6638" s="17"/>
      <c r="AG6638" s="17"/>
      <c r="AH6638" s="8"/>
    </row>
    <row r="6639" spans="13:34" x14ac:dyDescent="0.3">
      <c r="M6639" s="12"/>
      <c r="N6639"/>
      <c r="P6639" s="9"/>
      <c r="Q6639" s="9"/>
      <c r="U6639" s="8"/>
      <c r="V6639" s="10"/>
      <c r="W6639"/>
      <c r="X6639"/>
      <c r="Z6639" s="8"/>
      <c r="AA6639" s="8"/>
      <c r="AF6639" s="17"/>
      <c r="AG6639" s="17"/>
      <c r="AH6639" s="8"/>
    </row>
    <row r="6640" spans="13:34" x14ac:dyDescent="0.3">
      <c r="M6640" s="12"/>
      <c r="N6640"/>
      <c r="P6640" s="9"/>
      <c r="Q6640" s="9"/>
      <c r="U6640" s="8"/>
      <c r="V6640" s="10"/>
      <c r="W6640"/>
      <c r="X6640"/>
      <c r="Z6640" s="8"/>
      <c r="AA6640" s="8"/>
      <c r="AF6640" s="17"/>
      <c r="AG6640" s="17"/>
      <c r="AH6640" s="8"/>
    </row>
    <row r="6641" spans="13:34" x14ac:dyDescent="0.3">
      <c r="M6641" s="12"/>
      <c r="N6641"/>
      <c r="P6641" s="9"/>
      <c r="Q6641" s="9"/>
      <c r="U6641" s="8"/>
      <c r="V6641" s="10"/>
      <c r="W6641"/>
      <c r="X6641"/>
      <c r="Z6641" s="8"/>
      <c r="AA6641" s="8"/>
      <c r="AF6641" s="17"/>
      <c r="AG6641" s="17"/>
      <c r="AH6641" s="8"/>
    </row>
    <row r="6642" spans="13:34" x14ac:dyDescent="0.3">
      <c r="M6642" s="12"/>
      <c r="N6642"/>
      <c r="P6642" s="9"/>
      <c r="Q6642" s="9"/>
      <c r="U6642" s="8"/>
      <c r="V6642" s="10"/>
      <c r="W6642"/>
      <c r="X6642"/>
      <c r="Z6642" s="8"/>
      <c r="AA6642" s="8"/>
      <c r="AF6642" s="17"/>
      <c r="AG6642" s="17"/>
      <c r="AH6642" s="8"/>
    </row>
    <row r="6643" spans="13:34" x14ac:dyDescent="0.3">
      <c r="M6643" s="12"/>
      <c r="N6643"/>
      <c r="P6643" s="9"/>
      <c r="Q6643" s="9"/>
      <c r="U6643" s="8"/>
      <c r="V6643" s="10"/>
      <c r="W6643"/>
      <c r="X6643"/>
      <c r="Z6643" s="8"/>
      <c r="AA6643" s="8"/>
      <c r="AF6643" s="17"/>
      <c r="AG6643" s="17"/>
      <c r="AH6643" s="8"/>
    </row>
    <row r="6644" spans="13:34" x14ac:dyDescent="0.3">
      <c r="M6644" s="12"/>
      <c r="N6644"/>
      <c r="P6644" s="9"/>
      <c r="Q6644" s="9"/>
      <c r="U6644" s="8"/>
      <c r="V6644" s="10"/>
      <c r="W6644"/>
      <c r="X6644"/>
      <c r="Z6644" s="8"/>
      <c r="AA6644" s="8"/>
      <c r="AF6644" s="17"/>
      <c r="AG6644" s="17"/>
      <c r="AH6644" s="8"/>
    </row>
    <row r="6645" spans="13:34" x14ac:dyDescent="0.3">
      <c r="M6645" s="12"/>
      <c r="N6645"/>
      <c r="P6645" s="9"/>
      <c r="Q6645" s="9"/>
      <c r="U6645" s="8"/>
      <c r="V6645" s="10"/>
      <c r="W6645"/>
      <c r="X6645"/>
      <c r="Z6645" s="8"/>
      <c r="AA6645" s="8"/>
      <c r="AF6645" s="17"/>
      <c r="AG6645" s="17"/>
      <c r="AH6645" s="8"/>
    </row>
    <row r="6646" spans="13:34" x14ac:dyDescent="0.3">
      <c r="M6646" s="12"/>
      <c r="N6646"/>
      <c r="P6646" s="9"/>
      <c r="Q6646" s="9"/>
      <c r="U6646" s="8"/>
      <c r="V6646" s="10"/>
      <c r="W6646"/>
      <c r="X6646"/>
      <c r="Z6646" s="8"/>
      <c r="AA6646" s="8"/>
      <c r="AF6646" s="17"/>
      <c r="AG6646" s="17"/>
      <c r="AH6646" s="8"/>
    </row>
    <row r="6647" spans="13:34" x14ac:dyDescent="0.3">
      <c r="M6647" s="12"/>
      <c r="N6647"/>
      <c r="P6647" s="9"/>
      <c r="Q6647" s="9"/>
      <c r="U6647" s="8"/>
      <c r="V6647" s="10"/>
      <c r="W6647"/>
      <c r="X6647"/>
      <c r="Z6647" s="8"/>
      <c r="AA6647" s="8"/>
      <c r="AF6647" s="17"/>
      <c r="AG6647" s="17"/>
      <c r="AH6647" s="8"/>
    </row>
    <row r="6648" spans="13:34" x14ac:dyDescent="0.3">
      <c r="M6648" s="12"/>
      <c r="N6648"/>
      <c r="P6648" s="9"/>
      <c r="Q6648" s="9"/>
      <c r="U6648" s="8"/>
      <c r="V6648" s="10"/>
      <c r="W6648"/>
      <c r="X6648"/>
      <c r="Z6648" s="8"/>
      <c r="AA6648" s="8"/>
      <c r="AF6648" s="17"/>
      <c r="AG6648" s="17"/>
      <c r="AH6648" s="8"/>
    </row>
    <row r="6649" spans="13:34" x14ac:dyDescent="0.3">
      <c r="M6649" s="12"/>
      <c r="N6649"/>
      <c r="P6649" s="9"/>
      <c r="Q6649" s="9"/>
      <c r="U6649" s="8"/>
      <c r="V6649" s="10"/>
      <c r="W6649"/>
      <c r="X6649"/>
      <c r="Z6649" s="8"/>
      <c r="AA6649" s="8"/>
      <c r="AF6649" s="17"/>
      <c r="AG6649" s="17"/>
      <c r="AH6649" s="8"/>
    </row>
    <row r="6650" spans="13:34" x14ac:dyDescent="0.3">
      <c r="M6650" s="12"/>
      <c r="N6650"/>
      <c r="P6650" s="9"/>
      <c r="Q6650" s="9"/>
      <c r="U6650" s="8"/>
      <c r="V6650" s="10"/>
      <c r="W6650"/>
      <c r="X6650"/>
      <c r="Z6650" s="8"/>
      <c r="AA6650" s="8"/>
      <c r="AF6650" s="17"/>
      <c r="AG6650" s="17"/>
      <c r="AH6650" s="8"/>
    </row>
    <row r="6651" spans="13:34" x14ac:dyDescent="0.3">
      <c r="M6651" s="12"/>
      <c r="N6651"/>
      <c r="P6651" s="9"/>
      <c r="Q6651" s="9"/>
      <c r="U6651" s="8"/>
      <c r="V6651" s="10"/>
      <c r="W6651"/>
      <c r="X6651"/>
      <c r="Z6651" s="8"/>
      <c r="AA6651" s="8"/>
      <c r="AF6651" s="17"/>
      <c r="AG6651" s="17"/>
      <c r="AH6651" s="8"/>
    </row>
    <row r="6652" spans="13:34" x14ac:dyDescent="0.3">
      <c r="M6652" s="12"/>
      <c r="N6652"/>
      <c r="P6652" s="9"/>
      <c r="Q6652" s="9"/>
      <c r="U6652" s="8"/>
      <c r="V6652" s="10"/>
      <c r="W6652"/>
      <c r="X6652"/>
      <c r="Z6652" s="8"/>
      <c r="AA6652" s="8"/>
      <c r="AF6652" s="17"/>
      <c r="AG6652" s="17"/>
      <c r="AH6652" s="8"/>
    </row>
    <row r="6653" spans="13:34" x14ac:dyDescent="0.3">
      <c r="M6653" s="12"/>
      <c r="N6653"/>
      <c r="P6653" s="9"/>
      <c r="Q6653" s="9"/>
      <c r="U6653" s="8"/>
      <c r="V6653" s="10"/>
      <c r="W6653"/>
      <c r="X6653"/>
      <c r="Z6653" s="8"/>
      <c r="AA6653" s="8"/>
      <c r="AF6653" s="17"/>
      <c r="AG6653" s="17"/>
      <c r="AH6653" s="8"/>
    </row>
    <row r="6654" spans="13:34" x14ac:dyDescent="0.3">
      <c r="M6654" s="12"/>
      <c r="N6654"/>
      <c r="P6654" s="9"/>
      <c r="Q6654" s="9"/>
      <c r="U6654" s="8"/>
      <c r="V6654" s="10"/>
      <c r="W6654"/>
      <c r="X6654"/>
      <c r="Z6654" s="8"/>
      <c r="AA6654" s="8"/>
      <c r="AF6654" s="17"/>
      <c r="AG6654" s="17"/>
      <c r="AH6654" s="8"/>
    </row>
    <row r="6655" spans="13:34" x14ac:dyDescent="0.3">
      <c r="M6655" s="12"/>
      <c r="N6655"/>
      <c r="P6655" s="9"/>
      <c r="Q6655" s="9"/>
      <c r="U6655" s="8"/>
      <c r="V6655" s="10"/>
      <c r="W6655"/>
      <c r="X6655"/>
      <c r="Z6655" s="8"/>
      <c r="AA6655" s="8"/>
      <c r="AF6655" s="17"/>
      <c r="AG6655" s="17"/>
      <c r="AH6655" s="8"/>
    </row>
    <row r="6656" spans="13:34" x14ac:dyDescent="0.3">
      <c r="M6656" s="12"/>
      <c r="N6656"/>
      <c r="P6656" s="9"/>
      <c r="Q6656" s="9"/>
      <c r="U6656" s="8"/>
      <c r="V6656" s="10"/>
      <c r="W6656"/>
      <c r="X6656"/>
      <c r="Z6656" s="8"/>
      <c r="AA6656" s="8"/>
      <c r="AF6656" s="17"/>
      <c r="AG6656" s="17"/>
      <c r="AH6656" s="8"/>
    </row>
    <row r="6657" spans="13:34" x14ac:dyDescent="0.3">
      <c r="M6657" s="12"/>
      <c r="N6657"/>
      <c r="P6657" s="9"/>
      <c r="Q6657" s="9"/>
      <c r="U6657" s="8"/>
      <c r="V6657" s="10"/>
      <c r="W6657"/>
      <c r="X6657"/>
      <c r="Z6657" s="8"/>
      <c r="AA6657" s="8"/>
      <c r="AF6657" s="17"/>
      <c r="AG6657" s="17"/>
      <c r="AH6657" s="8"/>
    </row>
    <row r="6658" spans="13:34" x14ac:dyDescent="0.3">
      <c r="M6658" s="12"/>
      <c r="N6658"/>
      <c r="P6658" s="9"/>
      <c r="Q6658" s="9"/>
      <c r="U6658" s="8"/>
      <c r="V6658" s="10"/>
      <c r="W6658"/>
      <c r="X6658"/>
      <c r="Z6658" s="8"/>
      <c r="AA6658" s="8"/>
      <c r="AF6658" s="17"/>
      <c r="AG6658" s="17"/>
      <c r="AH6658" s="8"/>
    </row>
    <row r="6659" spans="13:34" x14ac:dyDescent="0.3">
      <c r="M6659" s="12"/>
      <c r="N6659"/>
      <c r="P6659" s="9"/>
      <c r="Q6659" s="9"/>
      <c r="U6659" s="8"/>
      <c r="V6659" s="10"/>
      <c r="W6659"/>
      <c r="X6659"/>
      <c r="Z6659" s="8"/>
      <c r="AA6659" s="8"/>
      <c r="AF6659" s="17"/>
      <c r="AG6659" s="17"/>
      <c r="AH6659" s="8"/>
    </row>
    <row r="6660" spans="13:34" x14ac:dyDescent="0.3">
      <c r="M6660" s="12"/>
      <c r="N6660"/>
      <c r="P6660" s="9"/>
      <c r="Q6660" s="9"/>
      <c r="U6660" s="8"/>
      <c r="V6660" s="10"/>
      <c r="W6660"/>
      <c r="X6660"/>
      <c r="Z6660" s="8"/>
      <c r="AA6660" s="8"/>
      <c r="AF6660" s="17"/>
      <c r="AG6660" s="17"/>
      <c r="AH6660" s="8"/>
    </row>
    <row r="6661" spans="13:34" x14ac:dyDescent="0.3">
      <c r="M6661" s="12"/>
      <c r="N6661"/>
      <c r="P6661" s="9"/>
      <c r="Q6661" s="9"/>
      <c r="U6661" s="8"/>
      <c r="V6661" s="10"/>
      <c r="W6661"/>
      <c r="X6661"/>
      <c r="Z6661" s="8"/>
      <c r="AA6661" s="8"/>
      <c r="AF6661" s="17"/>
      <c r="AG6661" s="17"/>
      <c r="AH6661" s="8"/>
    </row>
    <row r="6662" spans="13:34" x14ac:dyDescent="0.3">
      <c r="M6662" s="12"/>
      <c r="N6662"/>
      <c r="P6662" s="9"/>
      <c r="Q6662" s="9"/>
      <c r="U6662" s="8"/>
      <c r="V6662" s="10"/>
      <c r="W6662"/>
      <c r="X6662"/>
      <c r="Z6662" s="8"/>
      <c r="AA6662" s="8"/>
      <c r="AF6662" s="17"/>
      <c r="AG6662" s="17"/>
      <c r="AH6662" s="8"/>
    </row>
    <row r="6663" spans="13:34" x14ac:dyDescent="0.3">
      <c r="M6663" s="12"/>
      <c r="N6663"/>
      <c r="P6663" s="9"/>
      <c r="Q6663" s="9"/>
      <c r="U6663" s="8"/>
      <c r="V6663" s="10"/>
      <c r="W6663"/>
      <c r="X6663"/>
      <c r="Z6663" s="8"/>
      <c r="AA6663" s="8"/>
      <c r="AF6663" s="17"/>
      <c r="AG6663" s="17"/>
      <c r="AH6663" s="8"/>
    </row>
    <row r="6664" spans="13:34" x14ac:dyDescent="0.3">
      <c r="M6664" s="12"/>
      <c r="N6664"/>
      <c r="P6664" s="9"/>
      <c r="Q6664" s="9"/>
      <c r="U6664" s="8"/>
      <c r="V6664" s="10"/>
      <c r="W6664"/>
      <c r="X6664"/>
      <c r="Z6664" s="8"/>
      <c r="AA6664" s="8"/>
      <c r="AF6664" s="17"/>
      <c r="AG6664" s="17"/>
      <c r="AH6664" s="8"/>
    </row>
    <row r="6665" spans="13:34" x14ac:dyDescent="0.3">
      <c r="M6665" s="12"/>
      <c r="N6665"/>
      <c r="P6665" s="9"/>
      <c r="Q6665" s="9"/>
      <c r="U6665" s="8"/>
      <c r="V6665" s="10"/>
      <c r="W6665"/>
      <c r="X6665"/>
      <c r="Z6665" s="8"/>
      <c r="AA6665" s="8"/>
      <c r="AF6665" s="17"/>
      <c r="AG6665" s="17"/>
      <c r="AH6665" s="8"/>
    </row>
    <row r="6666" spans="13:34" x14ac:dyDescent="0.3">
      <c r="M6666" s="12"/>
      <c r="N6666"/>
      <c r="P6666" s="9"/>
      <c r="Q6666" s="9"/>
      <c r="U6666" s="8"/>
      <c r="V6666" s="10"/>
      <c r="W6666"/>
      <c r="X6666"/>
      <c r="Z6666" s="8"/>
      <c r="AA6666" s="8"/>
      <c r="AF6666" s="17"/>
      <c r="AG6666" s="17"/>
      <c r="AH6666" s="8"/>
    </row>
    <row r="6667" spans="13:34" x14ac:dyDescent="0.3">
      <c r="M6667" s="12"/>
      <c r="N6667"/>
      <c r="P6667" s="9"/>
      <c r="Q6667" s="9"/>
      <c r="U6667" s="8"/>
      <c r="V6667" s="10"/>
      <c r="W6667"/>
      <c r="X6667"/>
      <c r="Z6667" s="8"/>
      <c r="AA6667" s="8"/>
      <c r="AF6667" s="17"/>
      <c r="AG6667" s="17"/>
      <c r="AH6667" s="8"/>
    </row>
    <row r="6668" spans="13:34" x14ac:dyDescent="0.3">
      <c r="M6668" s="12"/>
      <c r="N6668"/>
      <c r="P6668" s="9"/>
      <c r="Q6668" s="9"/>
      <c r="U6668" s="8"/>
      <c r="V6668" s="10"/>
      <c r="W6668"/>
      <c r="X6668"/>
      <c r="Z6668" s="8"/>
      <c r="AA6668" s="8"/>
      <c r="AF6668" s="17"/>
      <c r="AG6668" s="17"/>
      <c r="AH6668" s="8"/>
    </row>
    <row r="6669" spans="13:34" x14ac:dyDescent="0.3">
      <c r="M6669" s="12"/>
      <c r="N6669"/>
      <c r="P6669" s="9"/>
      <c r="Q6669" s="9"/>
      <c r="U6669" s="8"/>
      <c r="V6669" s="10"/>
      <c r="W6669"/>
      <c r="X6669"/>
      <c r="Z6669" s="8"/>
      <c r="AA6669" s="8"/>
      <c r="AF6669" s="17"/>
      <c r="AG6669" s="17"/>
      <c r="AH6669" s="8"/>
    </row>
    <row r="6670" spans="13:34" x14ac:dyDescent="0.3">
      <c r="M6670" s="12"/>
      <c r="N6670"/>
      <c r="P6670" s="9"/>
      <c r="Q6670" s="9"/>
      <c r="U6670" s="8"/>
      <c r="V6670" s="10"/>
      <c r="W6670"/>
      <c r="X6670"/>
      <c r="Z6670" s="8"/>
      <c r="AA6670" s="8"/>
      <c r="AF6670" s="17"/>
      <c r="AG6670" s="17"/>
      <c r="AH6670" s="8"/>
    </row>
    <row r="6671" spans="13:34" x14ac:dyDescent="0.3">
      <c r="M6671" s="12"/>
      <c r="N6671"/>
      <c r="P6671" s="9"/>
      <c r="Q6671" s="9"/>
      <c r="U6671" s="8"/>
      <c r="V6671" s="10"/>
      <c r="W6671"/>
      <c r="X6671"/>
      <c r="Z6671" s="8"/>
      <c r="AA6671" s="8"/>
      <c r="AF6671" s="17"/>
      <c r="AG6671" s="17"/>
      <c r="AH6671" s="8"/>
    </row>
    <row r="6672" spans="13:34" x14ac:dyDescent="0.3">
      <c r="M6672" s="12"/>
      <c r="N6672"/>
      <c r="P6672" s="9"/>
      <c r="Q6672" s="9"/>
      <c r="U6672" s="8"/>
      <c r="V6672" s="10"/>
      <c r="W6672"/>
      <c r="X6672"/>
      <c r="Z6672" s="8"/>
      <c r="AA6672" s="8"/>
      <c r="AF6672" s="17"/>
      <c r="AG6672" s="17"/>
      <c r="AH6672" s="8"/>
    </row>
    <row r="6673" spans="13:34" x14ac:dyDescent="0.3">
      <c r="M6673" s="12"/>
      <c r="N6673"/>
      <c r="P6673" s="9"/>
      <c r="Q6673" s="9"/>
      <c r="U6673" s="8"/>
      <c r="V6673" s="10"/>
      <c r="W6673"/>
      <c r="X6673"/>
      <c r="Z6673" s="8"/>
      <c r="AA6673" s="8"/>
      <c r="AF6673" s="17"/>
      <c r="AG6673" s="17"/>
      <c r="AH6673" s="8"/>
    </row>
    <row r="6674" spans="13:34" x14ac:dyDescent="0.3">
      <c r="M6674" s="12"/>
      <c r="N6674"/>
      <c r="P6674" s="9"/>
      <c r="Q6674" s="9"/>
      <c r="U6674" s="8"/>
      <c r="V6674" s="10"/>
      <c r="W6674"/>
      <c r="X6674"/>
      <c r="Z6674" s="8"/>
      <c r="AA6674" s="8"/>
      <c r="AF6674" s="17"/>
      <c r="AG6674" s="17"/>
      <c r="AH6674" s="8"/>
    </row>
    <row r="6675" spans="13:34" x14ac:dyDescent="0.3">
      <c r="M6675" s="12"/>
      <c r="N6675"/>
      <c r="P6675" s="9"/>
      <c r="Q6675" s="9"/>
      <c r="U6675" s="8"/>
      <c r="V6675" s="10"/>
      <c r="W6675"/>
      <c r="X6675"/>
      <c r="Z6675" s="8"/>
      <c r="AA6675" s="8"/>
      <c r="AF6675" s="17"/>
      <c r="AG6675" s="17"/>
      <c r="AH6675" s="8"/>
    </row>
    <row r="6676" spans="13:34" x14ac:dyDescent="0.3">
      <c r="M6676" s="12"/>
      <c r="N6676"/>
      <c r="P6676" s="9"/>
      <c r="Q6676" s="9"/>
      <c r="U6676" s="8"/>
      <c r="V6676" s="10"/>
      <c r="W6676"/>
      <c r="X6676"/>
      <c r="Z6676" s="8"/>
      <c r="AA6676" s="8"/>
      <c r="AF6676" s="17"/>
      <c r="AG6676" s="17"/>
      <c r="AH6676" s="8"/>
    </row>
    <row r="6677" spans="13:34" x14ac:dyDescent="0.3">
      <c r="M6677" s="12"/>
      <c r="N6677"/>
      <c r="P6677" s="9"/>
      <c r="Q6677" s="9"/>
      <c r="U6677" s="8"/>
      <c r="V6677" s="10"/>
      <c r="W6677"/>
      <c r="X6677"/>
      <c r="Z6677" s="8"/>
      <c r="AA6677" s="8"/>
      <c r="AF6677" s="17"/>
      <c r="AG6677" s="17"/>
      <c r="AH6677" s="8"/>
    </row>
    <row r="6678" spans="13:34" x14ac:dyDescent="0.3">
      <c r="M6678" s="12"/>
      <c r="N6678"/>
      <c r="P6678" s="9"/>
      <c r="Q6678" s="9"/>
      <c r="U6678" s="8"/>
      <c r="V6678" s="10"/>
      <c r="W6678"/>
      <c r="X6678"/>
      <c r="Z6678" s="8"/>
      <c r="AA6678" s="8"/>
      <c r="AF6678" s="17"/>
      <c r="AG6678" s="17"/>
      <c r="AH6678" s="8"/>
    </row>
    <row r="6679" spans="13:34" x14ac:dyDescent="0.3">
      <c r="M6679" s="12"/>
      <c r="N6679"/>
      <c r="P6679" s="9"/>
      <c r="Q6679" s="9"/>
      <c r="U6679" s="8"/>
      <c r="V6679" s="10"/>
      <c r="W6679"/>
      <c r="X6679"/>
      <c r="Z6679" s="8"/>
      <c r="AA6679" s="8"/>
      <c r="AF6679" s="17"/>
      <c r="AG6679" s="17"/>
      <c r="AH6679" s="8"/>
    </row>
    <row r="6680" spans="13:34" x14ac:dyDescent="0.3">
      <c r="M6680" s="12"/>
      <c r="N6680"/>
      <c r="P6680" s="9"/>
      <c r="Q6680" s="9"/>
      <c r="U6680" s="8"/>
      <c r="V6680" s="10"/>
      <c r="W6680"/>
      <c r="X6680"/>
      <c r="Z6680" s="8"/>
      <c r="AA6680" s="8"/>
      <c r="AF6680" s="17"/>
      <c r="AG6680" s="17"/>
      <c r="AH6680" s="8"/>
    </row>
    <row r="6681" spans="13:34" x14ac:dyDescent="0.3">
      <c r="M6681" s="12"/>
      <c r="N6681"/>
      <c r="P6681" s="9"/>
      <c r="Q6681" s="9"/>
      <c r="U6681" s="8"/>
      <c r="V6681" s="10"/>
      <c r="W6681"/>
      <c r="X6681"/>
      <c r="Z6681" s="8"/>
      <c r="AA6681" s="8"/>
      <c r="AF6681" s="17"/>
      <c r="AG6681" s="17"/>
      <c r="AH6681" s="8"/>
    </row>
    <row r="6682" spans="13:34" x14ac:dyDescent="0.3">
      <c r="M6682" s="12"/>
      <c r="N6682"/>
      <c r="P6682" s="9"/>
      <c r="Q6682" s="9"/>
      <c r="U6682" s="8"/>
      <c r="V6682" s="10"/>
      <c r="W6682"/>
      <c r="X6682"/>
      <c r="Z6682" s="8"/>
      <c r="AA6682" s="8"/>
      <c r="AF6682" s="17"/>
      <c r="AG6682" s="17"/>
      <c r="AH6682" s="8"/>
    </row>
    <row r="6683" spans="13:34" x14ac:dyDescent="0.3">
      <c r="M6683" s="12"/>
      <c r="N6683"/>
      <c r="P6683" s="9"/>
      <c r="Q6683" s="9"/>
      <c r="U6683" s="8"/>
      <c r="V6683" s="10"/>
      <c r="W6683"/>
      <c r="X6683"/>
      <c r="Z6683" s="8"/>
      <c r="AA6683" s="8"/>
      <c r="AF6683" s="17"/>
      <c r="AG6683" s="17"/>
      <c r="AH6683" s="8"/>
    </row>
    <row r="6684" spans="13:34" x14ac:dyDescent="0.3">
      <c r="M6684" s="12"/>
      <c r="N6684"/>
      <c r="P6684" s="9"/>
      <c r="Q6684" s="9"/>
      <c r="U6684" s="8"/>
      <c r="V6684" s="10"/>
      <c r="W6684"/>
      <c r="X6684"/>
      <c r="Z6684" s="8"/>
      <c r="AA6684" s="8"/>
      <c r="AF6684" s="17"/>
      <c r="AG6684" s="17"/>
      <c r="AH6684" s="8"/>
    </row>
    <row r="6685" spans="13:34" x14ac:dyDescent="0.3">
      <c r="M6685" s="12"/>
      <c r="N6685"/>
      <c r="P6685" s="9"/>
      <c r="Q6685" s="9"/>
      <c r="U6685" s="8"/>
      <c r="V6685" s="10"/>
      <c r="W6685"/>
      <c r="X6685"/>
      <c r="Z6685" s="8"/>
      <c r="AA6685" s="8"/>
      <c r="AF6685" s="17"/>
      <c r="AG6685" s="17"/>
      <c r="AH6685" s="8"/>
    </row>
    <row r="6686" spans="13:34" x14ac:dyDescent="0.3">
      <c r="M6686" s="12"/>
      <c r="N6686"/>
      <c r="P6686" s="9"/>
      <c r="Q6686" s="9"/>
      <c r="U6686" s="8"/>
      <c r="V6686" s="10"/>
      <c r="W6686"/>
      <c r="X6686"/>
      <c r="Z6686" s="8"/>
      <c r="AA6686" s="8"/>
      <c r="AF6686" s="17"/>
      <c r="AG6686" s="17"/>
      <c r="AH6686" s="8"/>
    </row>
    <row r="6687" spans="13:34" x14ac:dyDescent="0.3">
      <c r="M6687" s="12"/>
      <c r="N6687"/>
      <c r="P6687" s="9"/>
      <c r="Q6687" s="9"/>
      <c r="U6687" s="8"/>
      <c r="V6687" s="10"/>
      <c r="W6687"/>
      <c r="X6687"/>
      <c r="Z6687" s="8"/>
      <c r="AA6687" s="8"/>
      <c r="AF6687" s="17"/>
      <c r="AG6687" s="17"/>
      <c r="AH6687" s="8"/>
    </row>
    <row r="6688" spans="13:34" x14ac:dyDescent="0.3">
      <c r="M6688" s="12"/>
      <c r="N6688"/>
      <c r="P6688" s="9"/>
      <c r="Q6688" s="9"/>
      <c r="U6688" s="8"/>
      <c r="V6688" s="10"/>
      <c r="W6688"/>
      <c r="X6688"/>
      <c r="Z6688" s="8"/>
      <c r="AA6688" s="8"/>
      <c r="AF6688" s="17"/>
      <c r="AG6688" s="17"/>
      <c r="AH6688" s="8"/>
    </row>
    <row r="6689" spans="13:34" x14ac:dyDescent="0.3">
      <c r="M6689" s="12"/>
      <c r="N6689"/>
      <c r="P6689" s="9"/>
      <c r="Q6689" s="9"/>
      <c r="U6689" s="8"/>
      <c r="V6689" s="10"/>
      <c r="W6689"/>
      <c r="X6689"/>
      <c r="Z6689" s="8"/>
      <c r="AA6689" s="8"/>
      <c r="AF6689" s="17"/>
      <c r="AG6689" s="17"/>
      <c r="AH6689" s="8"/>
    </row>
    <row r="6690" spans="13:34" x14ac:dyDescent="0.3">
      <c r="M6690" s="12"/>
      <c r="N6690"/>
      <c r="P6690" s="9"/>
      <c r="Q6690" s="9"/>
      <c r="U6690" s="8"/>
      <c r="V6690" s="10"/>
      <c r="W6690"/>
      <c r="X6690"/>
      <c r="Z6690" s="8"/>
      <c r="AA6690" s="8"/>
      <c r="AF6690" s="17"/>
      <c r="AG6690" s="17"/>
      <c r="AH6690" s="8"/>
    </row>
    <row r="6691" spans="13:34" x14ac:dyDescent="0.3">
      <c r="M6691" s="12"/>
      <c r="N6691"/>
      <c r="P6691" s="9"/>
      <c r="Q6691" s="9"/>
      <c r="U6691" s="8"/>
      <c r="V6691" s="10"/>
      <c r="W6691"/>
      <c r="X6691"/>
      <c r="Z6691" s="8"/>
      <c r="AA6691" s="8"/>
      <c r="AF6691" s="17"/>
      <c r="AG6691" s="17"/>
      <c r="AH6691" s="8"/>
    </row>
    <row r="6692" spans="13:34" x14ac:dyDescent="0.3">
      <c r="M6692" s="12"/>
      <c r="N6692"/>
      <c r="P6692" s="9"/>
      <c r="Q6692" s="9"/>
      <c r="U6692" s="8"/>
      <c r="V6692" s="10"/>
      <c r="W6692"/>
      <c r="X6692"/>
      <c r="Z6692" s="8"/>
      <c r="AA6692" s="8"/>
      <c r="AF6692" s="17"/>
      <c r="AG6692" s="17"/>
      <c r="AH6692" s="8"/>
    </row>
    <row r="6693" spans="13:34" x14ac:dyDescent="0.3">
      <c r="M6693" s="12"/>
      <c r="N6693"/>
      <c r="P6693" s="9"/>
      <c r="Q6693" s="9"/>
      <c r="U6693" s="8"/>
      <c r="V6693" s="10"/>
      <c r="W6693"/>
      <c r="X6693"/>
      <c r="Z6693" s="8"/>
      <c r="AA6693" s="8"/>
      <c r="AF6693" s="17"/>
      <c r="AG6693" s="17"/>
      <c r="AH6693" s="8"/>
    </row>
    <row r="6694" spans="13:34" x14ac:dyDescent="0.3">
      <c r="M6694" s="12"/>
      <c r="N6694"/>
      <c r="P6694" s="9"/>
      <c r="Q6694" s="9"/>
      <c r="U6694" s="8"/>
      <c r="V6694" s="10"/>
      <c r="W6694"/>
      <c r="X6694"/>
      <c r="Z6694" s="8"/>
      <c r="AA6694" s="8"/>
      <c r="AF6694" s="17"/>
      <c r="AG6694" s="17"/>
      <c r="AH6694" s="8"/>
    </row>
    <row r="6695" spans="13:34" x14ac:dyDescent="0.3">
      <c r="M6695" s="12"/>
      <c r="N6695"/>
      <c r="P6695" s="9"/>
      <c r="Q6695" s="9"/>
      <c r="U6695" s="8"/>
      <c r="V6695" s="10"/>
      <c r="W6695"/>
      <c r="X6695"/>
      <c r="Z6695" s="8"/>
      <c r="AA6695" s="8"/>
      <c r="AF6695" s="17"/>
      <c r="AG6695" s="17"/>
      <c r="AH6695" s="8"/>
    </row>
    <row r="6696" spans="13:34" x14ac:dyDescent="0.3">
      <c r="M6696" s="12"/>
      <c r="N6696"/>
      <c r="P6696" s="9"/>
      <c r="Q6696" s="9"/>
      <c r="U6696" s="8"/>
      <c r="V6696" s="10"/>
      <c r="W6696"/>
      <c r="X6696"/>
      <c r="Z6696" s="8"/>
      <c r="AA6696" s="8"/>
      <c r="AF6696" s="17"/>
      <c r="AG6696" s="17"/>
      <c r="AH6696" s="8"/>
    </row>
    <row r="6697" spans="13:34" x14ac:dyDescent="0.3">
      <c r="M6697" s="12"/>
      <c r="N6697"/>
      <c r="P6697" s="9"/>
      <c r="Q6697" s="9"/>
      <c r="U6697" s="8"/>
      <c r="V6697" s="10"/>
      <c r="W6697"/>
      <c r="X6697"/>
      <c r="Z6697" s="8"/>
      <c r="AA6697" s="8"/>
      <c r="AF6697" s="17"/>
      <c r="AG6697" s="17"/>
      <c r="AH6697" s="8"/>
    </row>
    <row r="6698" spans="13:34" x14ac:dyDescent="0.3">
      <c r="M6698" s="12"/>
      <c r="N6698"/>
      <c r="P6698" s="9"/>
      <c r="Q6698" s="9"/>
      <c r="U6698" s="8"/>
      <c r="V6698" s="10"/>
      <c r="W6698"/>
      <c r="X6698"/>
      <c r="Z6698" s="8"/>
      <c r="AA6698" s="8"/>
      <c r="AF6698" s="17"/>
      <c r="AG6698" s="17"/>
      <c r="AH6698" s="8"/>
    </row>
    <row r="6699" spans="13:34" x14ac:dyDescent="0.3">
      <c r="M6699" s="12"/>
      <c r="N6699"/>
      <c r="P6699" s="9"/>
      <c r="Q6699" s="9"/>
      <c r="U6699" s="8"/>
      <c r="V6699" s="10"/>
      <c r="W6699"/>
      <c r="X6699"/>
      <c r="Z6699" s="8"/>
      <c r="AA6699" s="8"/>
      <c r="AF6699" s="17"/>
      <c r="AG6699" s="17"/>
      <c r="AH6699" s="8"/>
    </row>
    <row r="6700" spans="13:34" x14ac:dyDescent="0.3">
      <c r="M6700" s="12"/>
      <c r="N6700"/>
      <c r="P6700" s="9"/>
      <c r="Q6700" s="9"/>
      <c r="U6700" s="8"/>
      <c r="V6700" s="10"/>
      <c r="W6700"/>
      <c r="X6700"/>
      <c r="Z6700" s="8"/>
      <c r="AA6700" s="8"/>
      <c r="AF6700" s="17"/>
      <c r="AG6700" s="17"/>
      <c r="AH6700" s="8"/>
    </row>
    <row r="6701" spans="13:34" x14ac:dyDescent="0.3">
      <c r="M6701" s="12"/>
      <c r="N6701"/>
      <c r="P6701" s="9"/>
      <c r="Q6701" s="9"/>
      <c r="U6701" s="8"/>
      <c r="V6701" s="10"/>
      <c r="W6701"/>
      <c r="X6701"/>
      <c r="Z6701" s="8"/>
      <c r="AA6701" s="8"/>
      <c r="AF6701" s="17"/>
      <c r="AG6701" s="17"/>
      <c r="AH6701" s="8"/>
    </row>
    <row r="6702" spans="13:34" x14ac:dyDescent="0.3">
      <c r="M6702" s="12"/>
      <c r="N6702"/>
      <c r="P6702" s="9"/>
      <c r="Q6702" s="9"/>
      <c r="U6702" s="8"/>
      <c r="V6702" s="10"/>
      <c r="W6702"/>
      <c r="X6702"/>
      <c r="Z6702" s="8"/>
      <c r="AA6702" s="8"/>
      <c r="AF6702" s="17"/>
      <c r="AG6702" s="17"/>
      <c r="AH6702" s="8"/>
    </row>
    <row r="6703" spans="13:34" x14ac:dyDescent="0.3">
      <c r="M6703" s="12"/>
      <c r="N6703"/>
      <c r="P6703" s="9"/>
      <c r="Q6703" s="9"/>
      <c r="U6703" s="8"/>
      <c r="V6703" s="10"/>
      <c r="W6703"/>
      <c r="X6703"/>
      <c r="Z6703" s="8"/>
      <c r="AA6703" s="8"/>
      <c r="AF6703" s="17"/>
      <c r="AG6703" s="17"/>
      <c r="AH6703" s="8"/>
    </row>
    <row r="6704" spans="13:34" x14ac:dyDescent="0.3">
      <c r="M6704" s="12"/>
      <c r="N6704"/>
      <c r="P6704" s="9"/>
      <c r="Q6704" s="9"/>
      <c r="U6704" s="8"/>
      <c r="V6704" s="10"/>
      <c r="W6704"/>
      <c r="X6704"/>
      <c r="Z6704" s="8"/>
      <c r="AA6704" s="8"/>
      <c r="AF6704" s="17"/>
      <c r="AG6704" s="17"/>
      <c r="AH6704" s="8"/>
    </row>
    <row r="6705" spans="13:34" x14ac:dyDescent="0.3">
      <c r="M6705" s="12"/>
      <c r="N6705"/>
      <c r="P6705" s="9"/>
      <c r="Q6705" s="9"/>
      <c r="U6705" s="8"/>
      <c r="V6705" s="10"/>
      <c r="W6705"/>
      <c r="X6705"/>
      <c r="Z6705" s="8"/>
      <c r="AA6705" s="8"/>
      <c r="AF6705" s="17"/>
      <c r="AG6705" s="17"/>
      <c r="AH6705" s="8"/>
    </row>
    <row r="6706" spans="13:34" x14ac:dyDescent="0.3">
      <c r="M6706" s="12"/>
      <c r="N6706"/>
      <c r="P6706" s="9"/>
      <c r="Q6706" s="9"/>
      <c r="U6706" s="8"/>
      <c r="V6706" s="10"/>
      <c r="W6706"/>
      <c r="X6706"/>
      <c r="Z6706" s="8"/>
      <c r="AA6706" s="8"/>
      <c r="AF6706" s="17"/>
      <c r="AG6706" s="17"/>
      <c r="AH6706" s="8"/>
    </row>
    <row r="6707" spans="13:34" x14ac:dyDescent="0.3">
      <c r="M6707" s="12"/>
      <c r="N6707"/>
      <c r="P6707" s="9"/>
      <c r="Q6707" s="9"/>
      <c r="U6707" s="8"/>
      <c r="V6707" s="10"/>
      <c r="W6707"/>
      <c r="X6707"/>
      <c r="Z6707" s="8"/>
      <c r="AA6707" s="8"/>
      <c r="AF6707" s="17"/>
      <c r="AG6707" s="17"/>
      <c r="AH6707" s="8"/>
    </row>
    <row r="6708" spans="13:34" x14ac:dyDescent="0.3">
      <c r="M6708" s="12"/>
      <c r="N6708"/>
      <c r="P6708" s="9"/>
      <c r="Q6708" s="9"/>
      <c r="U6708" s="8"/>
      <c r="V6708" s="10"/>
      <c r="W6708"/>
      <c r="X6708"/>
      <c r="Z6708" s="8"/>
      <c r="AA6708" s="8"/>
      <c r="AF6708" s="17"/>
      <c r="AG6708" s="17"/>
      <c r="AH6708" s="8"/>
    </row>
    <row r="6709" spans="13:34" x14ac:dyDescent="0.3">
      <c r="M6709" s="12"/>
      <c r="N6709"/>
      <c r="P6709" s="9"/>
      <c r="Q6709" s="9"/>
      <c r="U6709" s="8"/>
      <c r="V6709" s="10"/>
      <c r="W6709"/>
      <c r="X6709"/>
      <c r="Z6709" s="8"/>
      <c r="AA6709" s="8"/>
      <c r="AF6709" s="17"/>
      <c r="AG6709" s="17"/>
      <c r="AH6709" s="8"/>
    </row>
    <row r="6710" spans="13:34" x14ac:dyDescent="0.3">
      <c r="M6710" s="12"/>
      <c r="N6710"/>
      <c r="P6710" s="9"/>
      <c r="Q6710" s="9"/>
      <c r="U6710" s="8"/>
      <c r="V6710" s="10"/>
      <c r="W6710"/>
      <c r="X6710"/>
      <c r="Z6710" s="8"/>
      <c r="AA6710" s="8"/>
      <c r="AF6710" s="17"/>
      <c r="AG6710" s="17"/>
      <c r="AH6710" s="8"/>
    </row>
    <row r="6711" spans="13:34" x14ac:dyDescent="0.3">
      <c r="M6711" s="12"/>
      <c r="N6711"/>
      <c r="P6711" s="9"/>
      <c r="Q6711" s="9"/>
      <c r="U6711" s="8"/>
      <c r="V6711" s="10"/>
      <c r="W6711"/>
      <c r="X6711"/>
      <c r="Z6711" s="8"/>
      <c r="AA6711" s="8"/>
      <c r="AF6711" s="17"/>
      <c r="AG6711" s="17"/>
      <c r="AH6711" s="8"/>
    </row>
    <row r="6712" spans="13:34" x14ac:dyDescent="0.3">
      <c r="M6712" s="12"/>
      <c r="N6712"/>
      <c r="P6712" s="9"/>
      <c r="Q6712" s="9"/>
      <c r="U6712" s="8"/>
      <c r="V6712" s="10"/>
      <c r="W6712"/>
      <c r="X6712"/>
      <c r="Z6712" s="8"/>
      <c r="AA6712" s="8"/>
      <c r="AF6712" s="17"/>
      <c r="AG6712" s="17"/>
      <c r="AH6712" s="8"/>
    </row>
    <row r="6713" spans="13:34" x14ac:dyDescent="0.3">
      <c r="M6713" s="12"/>
      <c r="N6713"/>
      <c r="P6713" s="9"/>
      <c r="Q6713" s="9"/>
      <c r="U6713" s="8"/>
      <c r="V6713" s="10"/>
      <c r="W6713"/>
      <c r="X6713"/>
      <c r="Z6713" s="8"/>
      <c r="AA6713" s="8"/>
      <c r="AF6713" s="17"/>
      <c r="AG6713" s="17"/>
      <c r="AH6713" s="8"/>
    </row>
    <row r="6714" spans="13:34" x14ac:dyDescent="0.3">
      <c r="M6714" s="12"/>
      <c r="N6714"/>
      <c r="P6714" s="9"/>
      <c r="Q6714" s="9"/>
      <c r="U6714" s="8"/>
      <c r="V6714" s="10"/>
      <c r="W6714"/>
      <c r="X6714"/>
      <c r="Z6714" s="8"/>
      <c r="AA6714" s="8"/>
      <c r="AF6714" s="17"/>
      <c r="AG6714" s="17"/>
      <c r="AH6714" s="8"/>
    </row>
    <row r="6715" spans="13:34" x14ac:dyDescent="0.3">
      <c r="M6715" s="12"/>
      <c r="N6715"/>
      <c r="P6715" s="9"/>
      <c r="Q6715" s="9"/>
      <c r="U6715" s="8"/>
      <c r="V6715" s="10"/>
      <c r="W6715"/>
      <c r="X6715"/>
      <c r="Z6715" s="8"/>
      <c r="AA6715" s="8"/>
      <c r="AF6715" s="17"/>
      <c r="AG6715" s="17"/>
      <c r="AH6715" s="8"/>
    </row>
    <row r="6716" spans="13:34" x14ac:dyDescent="0.3">
      <c r="M6716" s="12"/>
      <c r="N6716"/>
      <c r="P6716" s="9"/>
      <c r="Q6716" s="9"/>
      <c r="U6716" s="8"/>
      <c r="V6716" s="10"/>
      <c r="W6716"/>
      <c r="X6716"/>
      <c r="Z6716" s="8"/>
      <c r="AA6716" s="8"/>
      <c r="AF6716" s="17"/>
      <c r="AG6716" s="17"/>
      <c r="AH6716" s="8"/>
    </row>
    <row r="6717" spans="13:34" x14ac:dyDescent="0.3">
      <c r="M6717" s="12"/>
      <c r="N6717"/>
      <c r="P6717" s="9"/>
      <c r="Q6717" s="9"/>
      <c r="U6717" s="8"/>
      <c r="V6717" s="10"/>
      <c r="W6717"/>
      <c r="X6717"/>
      <c r="Z6717" s="8"/>
      <c r="AA6717" s="8"/>
      <c r="AF6717" s="17"/>
      <c r="AG6717" s="17"/>
      <c r="AH6717" s="8"/>
    </row>
    <row r="6718" spans="13:34" x14ac:dyDescent="0.3">
      <c r="M6718" s="12"/>
      <c r="N6718"/>
      <c r="P6718" s="9"/>
      <c r="Q6718" s="9"/>
      <c r="U6718" s="8"/>
      <c r="V6718" s="10"/>
      <c r="W6718"/>
      <c r="X6718"/>
      <c r="Z6718" s="8"/>
      <c r="AA6718" s="8"/>
      <c r="AF6718" s="17"/>
      <c r="AG6718" s="17"/>
      <c r="AH6718" s="8"/>
    </row>
    <row r="6719" spans="13:34" x14ac:dyDescent="0.3">
      <c r="M6719" s="12"/>
      <c r="N6719"/>
      <c r="P6719" s="9"/>
      <c r="Q6719" s="9"/>
      <c r="U6719" s="8"/>
      <c r="V6719" s="10"/>
      <c r="W6719"/>
      <c r="X6719"/>
      <c r="Z6719" s="8"/>
      <c r="AA6719" s="8"/>
      <c r="AF6719" s="17"/>
      <c r="AG6719" s="17"/>
      <c r="AH6719" s="8"/>
    </row>
    <row r="6720" spans="13:34" x14ac:dyDescent="0.3">
      <c r="M6720" s="12"/>
      <c r="N6720"/>
      <c r="P6720" s="9"/>
      <c r="Q6720" s="9"/>
      <c r="U6720" s="8"/>
      <c r="V6720" s="10"/>
      <c r="W6720"/>
      <c r="X6720"/>
      <c r="Z6720" s="8"/>
      <c r="AA6720" s="8"/>
      <c r="AF6720" s="17"/>
      <c r="AG6720" s="17"/>
      <c r="AH6720" s="8"/>
    </row>
    <row r="6721" spans="13:34" x14ac:dyDescent="0.3">
      <c r="M6721" s="12"/>
      <c r="N6721"/>
      <c r="P6721" s="9"/>
      <c r="Q6721" s="9"/>
      <c r="U6721" s="8"/>
      <c r="V6721" s="10"/>
      <c r="W6721"/>
      <c r="X6721"/>
      <c r="Z6721" s="8"/>
      <c r="AA6721" s="8"/>
      <c r="AF6721" s="17"/>
      <c r="AG6721" s="17"/>
      <c r="AH6721" s="8"/>
    </row>
    <row r="6722" spans="13:34" x14ac:dyDescent="0.3">
      <c r="M6722" s="12"/>
      <c r="N6722"/>
      <c r="P6722" s="9"/>
      <c r="Q6722" s="9"/>
      <c r="U6722" s="8"/>
      <c r="V6722" s="10"/>
      <c r="W6722"/>
      <c r="X6722"/>
      <c r="Z6722" s="8"/>
      <c r="AA6722" s="8"/>
      <c r="AF6722" s="17"/>
      <c r="AG6722" s="17"/>
      <c r="AH6722" s="8"/>
    </row>
    <row r="6723" spans="13:34" x14ac:dyDescent="0.3">
      <c r="M6723" s="12"/>
      <c r="N6723"/>
      <c r="P6723" s="9"/>
      <c r="Q6723" s="9"/>
      <c r="U6723" s="8"/>
      <c r="V6723" s="10"/>
      <c r="W6723"/>
      <c r="X6723"/>
      <c r="Z6723" s="8"/>
      <c r="AA6723" s="8"/>
      <c r="AF6723" s="17"/>
      <c r="AG6723" s="17"/>
      <c r="AH6723" s="8"/>
    </row>
    <row r="6724" spans="13:34" x14ac:dyDescent="0.3">
      <c r="M6724" s="12"/>
      <c r="N6724"/>
      <c r="P6724" s="9"/>
      <c r="Q6724" s="9"/>
      <c r="U6724" s="8"/>
      <c r="V6724" s="10"/>
      <c r="W6724"/>
      <c r="X6724"/>
      <c r="Z6724" s="8"/>
      <c r="AA6724" s="8"/>
      <c r="AF6724" s="17"/>
      <c r="AG6724" s="17"/>
      <c r="AH6724" s="8"/>
    </row>
    <row r="6725" spans="13:34" x14ac:dyDescent="0.3">
      <c r="M6725" s="12"/>
      <c r="N6725"/>
      <c r="P6725" s="9"/>
      <c r="Q6725" s="9"/>
      <c r="U6725" s="8"/>
      <c r="V6725" s="10"/>
      <c r="W6725"/>
      <c r="X6725"/>
      <c r="Z6725" s="8"/>
      <c r="AA6725" s="8"/>
      <c r="AF6725" s="17"/>
      <c r="AG6725" s="17"/>
      <c r="AH6725" s="8"/>
    </row>
    <row r="6726" spans="13:34" x14ac:dyDescent="0.3">
      <c r="M6726" s="12"/>
      <c r="N6726"/>
      <c r="P6726" s="9"/>
      <c r="Q6726" s="9"/>
      <c r="U6726" s="8"/>
      <c r="V6726" s="10"/>
      <c r="W6726"/>
      <c r="X6726"/>
      <c r="Z6726" s="8"/>
      <c r="AA6726" s="8"/>
      <c r="AF6726" s="17"/>
      <c r="AG6726" s="17"/>
      <c r="AH6726" s="8"/>
    </row>
    <row r="6727" spans="13:34" x14ac:dyDescent="0.3">
      <c r="M6727" s="12"/>
      <c r="N6727"/>
      <c r="P6727" s="9"/>
      <c r="Q6727" s="9"/>
      <c r="U6727" s="8"/>
      <c r="V6727" s="10"/>
      <c r="W6727"/>
      <c r="X6727"/>
      <c r="Z6727" s="8"/>
      <c r="AA6727" s="8"/>
      <c r="AF6727" s="17"/>
      <c r="AG6727" s="17"/>
      <c r="AH6727" s="8"/>
    </row>
    <row r="6728" spans="13:34" x14ac:dyDescent="0.3">
      <c r="M6728" s="12"/>
      <c r="N6728"/>
      <c r="P6728" s="9"/>
      <c r="Q6728" s="9"/>
      <c r="U6728" s="8"/>
      <c r="V6728" s="10"/>
      <c r="W6728"/>
      <c r="X6728"/>
      <c r="Z6728" s="8"/>
      <c r="AA6728" s="8"/>
      <c r="AF6728" s="17"/>
      <c r="AG6728" s="17"/>
      <c r="AH6728" s="8"/>
    </row>
    <row r="6729" spans="13:34" x14ac:dyDescent="0.3">
      <c r="M6729" s="12"/>
      <c r="N6729"/>
      <c r="P6729" s="9"/>
      <c r="Q6729" s="9"/>
      <c r="U6729" s="8"/>
      <c r="V6729" s="10"/>
      <c r="W6729"/>
      <c r="X6729"/>
      <c r="Z6729" s="8"/>
      <c r="AA6729" s="8"/>
      <c r="AF6729" s="17"/>
      <c r="AG6729" s="17"/>
      <c r="AH6729" s="8"/>
    </row>
    <row r="6730" spans="13:34" x14ac:dyDescent="0.3">
      <c r="M6730" s="12"/>
      <c r="N6730"/>
      <c r="P6730" s="9"/>
      <c r="Q6730" s="9"/>
      <c r="U6730" s="8"/>
      <c r="V6730" s="10"/>
      <c r="W6730"/>
      <c r="X6730"/>
      <c r="Z6730" s="8"/>
      <c r="AA6730" s="8"/>
      <c r="AF6730" s="17"/>
      <c r="AG6730" s="17"/>
      <c r="AH6730" s="8"/>
    </row>
    <row r="6731" spans="13:34" x14ac:dyDescent="0.3">
      <c r="M6731" s="12"/>
      <c r="N6731"/>
      <c r="P6731" s="9"/>
      <c r="Q6731" s="9"/>
      <c r="U6731" s="8"/>
      <c r="V6731" s="10"/>
      <c r="W6731"/>
      <c r="X6731"/>
      <c r="Z6731" s="8"/>
      <c r="AA6731" s="8"/>
      <c r="AF6731" s="17"/>
      <c r="AG6731" s="17"/>
      <c r="AH6731" s="8"/>
    </row>
    <row r="6732" spans="13:34" x14ac:dyDescent="0.3">
      <c r="M6732" s="12"/>
      <c r="N6732"/>
      <c r="P6732" s="9"/>
      <c r="Q6732" s="9"/>
      <c r="U6732" s="8"/>
      <c r="V6732" s="10"/>
      <c r="W6732"/>
      <c r="X6732"/>
      <c r="Z6732" s="8"/>
      <c r="AA6732" s="8"/>
      <c r="AF6732" s="17"/>
      <c r="AG6732" s="17"/>
      <c r="AH6732" s="8"/>
    </row>
    <row r="6733" spans="13:34" x14ac:dyDescent="0.3">
      <c r="M6733" s="12"/>
      <c r="N6733"/>
      <c r="P6733" s="9"/>
      <c r="Q6733" s="9"/>
      <c r="U6733" s="8"/>
      <c r="V6733" s="10"/>
      <c r="W6733"/>
      <c r="X6733"/>
      <c r="Z6733" s="8"/>
      <c r="AA6733" s="8"/>
      <c r="AF6733" s="17"/>
      <c r="AG6733" s="17"/>
      <c r="AH6733" s="8"/>
    </row>
    <row r="6734" spans="13:34" x14ac:dyDescent="0.3">
      <c r="M6734" s="12"/>
      <c r="N6734"/>
      <c r="P6734" s="9"/>
      <c r="Q6734" s="9"/>
      <c r="U6734" s="8"/>
      <c r="V6734" s="10"/>
      <c r="W6734"/>
      <c r="X6734"/>
      <c r="Z6734" s="8"/>
      <c r="AA6734" s="8"/>
      <c r="AF6734" s="17"/>
      <c r="AG6734" s="17"/>
      <c r="AH6734" s="8"/>
    </row>
    <row r="6735" spans="13:34" x14ac:dyDescent="0.3">
      <c r="M6735" s="12"/>
      <c r="N6735"/>
      <c r="P6735" s="9"/>
      <c r="Q6735" s="9"/>
      <c r="U6735" s="8"/>
      <c r="V6735" s="10"/>
      <c r="W6735"/>
      <c r="X6735"/>
      <c r="Z6735" s="8"/>
      <c r="AA6735" s="8"/>
      <c r="AF6735" s="17"/>
      <c r="AG6735" s="17"/>
      <c r="AH6735" s="8"/>
    </row>
    <row r="6736" spans="13:34" x14ac:dyDescent="0.3">
      <c r="M6736" s="12"/>
      <c r="N6736"/>
      <c r="P6736" s="9"/>
      <c r="Q6736" s="9"/>
      <c r="U6736" s="8"/>
      <c r="V6736" s="10"/>
      <c r="W6736"/>
      <c r="X6736"/>
      <c r="Z6736" s="8"/>
      <c r="AA6736" s="8"/>
      <c r="AF6736" s="17"/>
      <c r="AG6736" s="17"/>
      <c r="AH6736" s="8"/>
    </row>
    <row r="6737" spans="13:34" x14ac:dyDescent="0.3">
      <c r="M6737" s="12"/>
      <c r="N6737"/>
      <c r="P6737" s="9"/>
      <c r="Q6737" s="9"/>
      <c r="U6737" s="8"/>
      <c r="V6737" s="10"/>
      <c r="W6737"/>
      <c r="X6737"/>
      <c r="Z6737" s="8"/>
      <c r="AA6737" s="8"/>
      <c r="AF6737" s="17"/>
      <c r="AG6737" s="17"/>
      <c r="AH6737" s="8"/>
    </row>
    <row r="6738" spans="13:34" x14ac:dyDescent="0.3">
      <c r="M6738" s="12"/>
      <c r="N6738"/>
      <c r="P6738" s="9"/>
      <c r="Q6738" s="9"/>
      <c r="U6738" s="8"/>
      <c r="V6738" s="10"/>
      <c r="W6738"/>
      <c r="X6738"/>
      <c r="Z6738" s="8"/>
      <c r="AA6738" s="8"/>
      <c r="AF6738" s="17"/>
      <c r="AG6738" s="17"/>
      <c r="AH6738" s="8"/>
    </row>
    <row r="6739" spans="13:34" x14ac:dyDescent="0.3">
      <c r="M6739" s="12"/>
      <c r="N6739"/>
      <c r="P6739" s="9"/>
      <c r="Q6739" s="9"/>
      <c r="U6739" s="8"/>
      <c r="V6739" s="10"/>
      <c r="W6739"/>
      <c r="X6739"/>
      <c r="Z6739" s="8"/>
      <c r="AA6739" s="8"/>
      <c r="AF6739" s="17"/>
      <c r="AG6739" s="17"/>
      <c r="AH6739" s="8"/>
    </row>
    <row r="6740" spans="13:34" x14ac:dyDescent="0.3">
      <c r="M6740" s="12"/>
      <c r="N6740"/>
      <c r="P6740" s="9"/>
      <c r="Q6740" s="9"/>
      <c r="U6740" s="8"/>
      <c r="V6740" s="10"/>
      <c r="W6740"/>
      <c r="X6740"/>
      <c r="Z6740" s="8"/>
      <c r="AA6740" s="8"/>
      <c r="AF6740" s="17"/>
      <c r="AG6740" s="17"/>
      <c r="AH6740" s="8"/>
    </row>
    <row r="6741" spans="13:34" x14ac:dyDescent="0.3">
      <c r="M6741" s="12"/>
      <c r="N6741"/>
      <c r="P6741" s="9"/>
      <c r="Q6741" s="9"/>
      <c r="U6741" s="8"/>
      <c r="V6741" s="10"/>
      <c r="W6741"/>
      <c r="X6741"/>
      <c r="Z6741" s="8"/>
      <c r="AA6741" s="8"/>
      <c r="AF6741" s="17"/>
      <c r="AG6741" s="17"/>
      <c r="AH6741" s="8"/>
    </row>
    <row r="6742" spans="13:34" x14ac:dyDescent="0.3">
      <c r="M6742" s="12"/>
      <c r="N6742"/>
      <c r="P6742" s="9"/>
      <c r="Q6742" s="9"/>
      <c r="U6742" s="8"/>
      <c r="V6742" s="10"/>
      <c r="W6742"/>
      <c r="X6742"/>
      <c r="Z6742" s="8"/>
      <c r="AA6742" s="8"/>
      <c r="AF6742" s="17"/>
      <c r="AG6742" s="17"/>
      <c r="AH6742" s="8"/>
    </row>
    <row r="6743" spans="13:34" x14ac:dyDescent="0.3">
      <c r="M6743" s="12"/>
      <c r="N6743"/>
      <c r="P6743" s="9"/>
      <c r="Q6743" s="9"/>
      <c r="U6743" s="8"/>
      <c r="V6743" s="10"/>
      <c r="W6743"/>
      <c r="X6743"/>
      <c r="Z6743" s="8"/>
      <c r="AA6743" s="8"/>
      <c r="AF6743" s="17"/>
      <c r="AG6743" s="17"/>
      <c r="AH6743" s="8"/>
    </row>
    <row r="6744" spans="13:34" x14ac:dyDescent="0.3">
      <c r="M6744" s="12"/>
      <c r="N6744"/>
      <c r="P6744" s="9"/>
      <c r="Q6744" s="9"/>
      <c r="U6744" s="8"/>
      <c r="V6744" s="10"/>
      <c r="W6744"/>
      <c r="X6744"/>
      <c r="Z6744" s="8"/>
      <c r="AA6744" s="8"/>
      <c r="AF6744" s="17"/>
      <c r="AG6744" s="17"/>
      <c r="AH6744" s="8"/>
    </row>
    <row r="6745" spans="13:34" x14ac:dyDescent="0.3">
      <c r="M6745" s="12"/>
      <c r="N6745"/>
      <c r="P6745" s="9"/>
      <c r="Q6745" s="9"/>
      <c r="U6745" s="8"/>
      <c r="V6745" s="10"/>
      <c r="W6745"/>
      <c r="X6745"/>
      <c r="Z6745" s="8"/>
      <c r="AA6745" s="8"/>
      <c r="AF6745" s="17"/>
      <c r="AG6745" s="17"/>
      <c r="AH6745" s="8"/>
    </row>
    <row r="6746" spans="13:34" x14ac:dyDescent="0.3">
      <c r="M6746" s="12"/>
      <c r="N6746"/>
      <c r="P6746" s="9"/>
      <c r="Q6746" s="9"/>
      <c r="U6746" s="8"/>
      <c r="V6746" s="10"/>
      <c r="W6746"/>
      <c r="X6746"/>
      <c r="Z6746" s="8"/>
      <c r="AA6746" s="8"/>
      <c r="AF6746" s="17"/>
      <c r="AG6746" s="17"/>
      <c r="AH6746" s="8"/>
    </row>
    <row r="6747" spans="13:34" x14ac:dyDescent="0.3">
      <c r="M6747" s="12"/>
      <c r="N6747"/>
      <c r="P6747" s="9"/>
      <c r="Q6747" s="9"/>
      <c r="U6747" s="8"/>
      <c r="V6747" s="10"/>
      <c r="W6747"/>
      <c r="X6747"/>
      <c r="Z6747" s="8"/>
      <c r="AA6747" s="8"/>
      <c r="AF6747" s="17"/>
      <c r="AG6747" s="17"/>
      <c r="AH6747" s="8"/>
    </row>
    <row r="6748" spans="13:34" x14ac:dyDescent="0.3">
      <c r="M6748" s="12"/>
      <c r="N6748"/>
      <c r="P6748" s="9"/>
      <c r="Q6748" s="9"/>
      <c r="U6748" s="8"/>
      <c r="V6748" s="10"/>
      <c r="W6748"/>
      <c r="X6748"/>
      <c r="Z6748" s="8"/>
      <c r="AA6748" s="8"/>
      <c r="AF6748" s="17"/>
      <c r="AG6748" s="17"/>
      <c r="AH6748" s="8"/>
    </row>
    <row r="6749" spans="13:34" x14ac:dyDescent="0.3">
      <c r="M6749" s="12"/>
      <c r="N6749"/>
      <c r="P6749" s="9"/>
      <c r="Q6749" s="9"/>
      <c r="U6749" s="8"/>
      <c r="V6749" s="10"/>
      <c r="W6749"/>
      <c r="X6749"/>
      <c r="Z6749" s="8"/>
      <c r="AA6749" s="8"/>
      <c r="AF6749" s="17"/>
      <c r="AG6749" s="17"/>
      <c r="AH6749" s="8"/>
    </row>
    <row r="6750" spans="13:34" x14ac:dyDescent="0.3">
      <c r="M6750" s="12"/>
      <c r="N6750"/>
      <c r="P6750" s="9"/>
      <c r="Q6750" s="9"/>
      <c r="U6750" s="8"/>
      <c r="V6750" s="10"/>
      <c r="W6750"/>
      <c r="X6750"/>
      <c r="Z6750" s="8"/>
      <c r="AA6750" s="8"/>
      <c r="AF6750" s="17"/>
      <c r="AG6750" s="17"/>
      <c r="AH6750" s="8"/>
    </row>
    <row r="6751" spans="13:34" x14ac:dyDescent="0.3">
      <c r="M6751" s="12"/>
      <c r="N6751"/>
      <c r="P6751" s="9"/>
      <c r="Q6751" s="9"/>
      <c r="U6751" s="8"/>
      <c r="V6751" s="10"/>
      <c r="W6751"/>
      <c r="X6751"/>
      <c r="Z6751" s="8"/>
      <c r="AA6751" s="8"/>
      <c r="AF6751" s="17"/>
      <c r="AG6751" s="17"/>
      <c r="AH6751" s="8"/>
    </row>
    <row r="6752" spans="13:34" x14ac:dyDescent="0.3">
      <c r="M6752" s="12"/>
      <c r="N6752"/>
      <c r="P6752" s="9"/>
      <c r="Q6752" s="9"/>
      <c r="U6752" s="8"/>
      <c r="V6752" s="10"/>
      <c r="W6752"/>
      <c r="X6752"/>
      <c r="Z6752" s="8"/>
      <c r="AA6752" s="8"/>
      <c r="AF6752" s="17"/>
      <c r="AG6752" s="17"/>
      <c r="AH6752" s="8"/>
    </row>
    <row r="6753" spans="13:34" x14ac:dyDescent="0.3">
      <c r="M6753" s="12"/>
      <c r="N6753"/>
      <c r="P6753" s="9"/>
      <c r="Q6753" s="9"/>
      <c r="U6753" s="8"/>
      <c r="V6753" s="10"/>
      <c r="W6753"/>
      <c r="X6753"/>
      <c r="Z6753" s="8"/>
      <c r="AA6753" s="8"/>
      <c r="AF6753" s="17"/>
      <c r="AG6753" s="17"/>
      <c r="AH6753" s="8"/>
    </row>
    <row r="6754" spans="13:34" x14ac:dyDescent="0.3">
      <c r="M6754" s="12"/>
      <c r="N6754"/>
      <c r="P6754" s="9"/>
      <c r="Q6754" s="9"/>
      <c r="U6754" s="8"/>
      <c r="V6754" s="10"/>
      <c r="W6754"/>
      <c r="X6754"/>
      <c r="Z6754" s="8"/>
      <c r="AA6754" s="8"/>
      <c r="AF6754" s="17"/>
      <c r="AG6754" s="17"/>
      <c r="AH6754" s="8"/>
    </row>
    <row r="6755" spans="13:34" x14ac:dyDescent="0.3">
      <c r="M6755" s="12"/>
      <c r="N6755"/>
      <c r="P6755" s="9"/>
      <c r="Q6755" s="9"/>
      <c r="U6755" s="8"/>
      <c r="V6755" s="10"/>
      <c r="W6755"/>
      <c r="X6755"/>
      <c r="Z6755" s="8"/>
      <c r="AA6755" s="8"/>
      <c r="AF6755" s="17"/>
      <c r="AG6755" s="17"/>
      <c r="AH6755" s="8"/>
    </row>
    <row r="6756" spans="13:34" x14ac:dyDescent="0.3">
      <c r="M6756" s="12"/>
      <c r="N6756"/>
      <c r="P6756" s="9"/>
      <c r="Q6756" s="9"/>
      <c r="U6756" s="8"/>
      <c r="V6756" s="10"/>
      <c r="W6756"/>
      <c r="X6756"/>
      <c r="Z6756" s="8"/>
      <c r="AA6756" s="8"/>
      <c r="AF6756" s="17"/>
      <c r="AG6756" s="17"/>
      <c r="AH6756" s="8"/>
    </row>
    <row r="6757" spans="13:34" x14ac:dyDescent="0.3">
      <c r="M6757" s="12"/>
      <c r="N6757"/>
      <c r="P6757" s="9"/>
      <c r="Q6757" s="9"/>
      <c r="U6757" s="8"/>
      <c r="V6757" s="10"/>
      <c r="W6757"/>
      <c r="X6757"/>
      <c r="Z6757" s="8"/>
      <c r="AA6757" s="8"/>
      <c r="AF6757" s="17"/>
      <c r="AG6757" s="17"/>
      <c r="AH6757" s="8"/>
    </row>
    <row r="6758" spans="13:34" x14ac:dyDescent="0.3">
      <c r="M6758" s="12"/>
      <c r="N6758"/>
      <c r="P6758" s="9"/>
      <c r="Q6758" s="9"/>
      <c r="U6758" s="8"/>
      <c r="V6758" s="10"/>
      <c r="W6758"/>
      <c r="X6758"/>
      <c r="Z6758" s="8"/>
      <c r="AA6758" s="8"/>
      <c r="AF6758" s="17"/>
      <c r="AG6758" s="17"/>
      <c r="AH6758" s="8"/>
    </row>
    <row r="6759" spans="13:34" x14ac:dyDescent="0.3">
      <c r="M6759" s="12"/>
      <c r="N6759"/>
      <c r="P6759" s="9"/>
      <c r="Q6759" s="9"/>
      <c r="U6759" s="8"/>
      <c r="V6759" s="10"/>
      <c r="W6759"/>
      <c r="X6759"/>
      <c r="Z6759" s="8"/>
      <c r="AA6759" s="8"/>
      <c r="AF6759" s="17"/>
      <c r="AG6759" s="17"/>
      <c r="AH6759" s="8"/>
    </row>
    <row r="6760" spans="13:34" x14ac:dyDescent="0.3">
      <c r="M6760" s="12"/>
      <c r="N6760"/>
      <c r="P6760" s="9"/>
      <c r="Q6760" s="9"/>
      <c r="U6760" s="8"/>
      <c r="V6760" s="10"/>
      <c r="W6760"/>
      <c r="X6760"/>
      <c r="Z6760" s="8"/>
      <c r="AA6760" s="8"/>
      <c r="AF6760" s="17"/>
      <c r="AG6760" s="17"/>
      <c r="AH6760" s="8"/>
    </row>
    <row r="6761" spans="13:34" x14ac:dyDescent="0.3">
      <c r="M6761" s="12"/>
      <c r="N6761"/>
      <c r="P6761" s="9"/>
      <c r="Q6761" s="9"/>
      <c r="U6761" s="8"/>
      <c r="V6761" s="10"/>
      <c r="W6761"/>
      <c r="X6761"/>
      <c r="Z6761" s="8"/>
      <c r="AA6761" s="8"/>
      <c r="AF6761" s="17"/>
      <c r="AG6761" s="17"/>
      <c r="AH6761" s="8"/>
    </row>
    <row r="6762" spans="13:34" x14ac:dyDescent="0.3">
      <c r="M6762" s="12"/>
      <c r="N6762"/>
      <c r="P6762" s="9"/>
      <c r="Q6762" s="9"/>
      <c r="U6762" s="8"/>
      <c r="V6762" s="10"/>
      <c r="W6762"/>
      <c r="X6762"/>
      <c r="Z6762" s="8"/>
      <c r="AA6762" s="8"/>
      <c r="AF6762" s="17"/>
      <c r="AG6762" s="17"/>
      <c r="AH6762" s="8"/>
    </row>
    <row r="6763" spans="13:34" x14ac:dyDescent="0.3">
      <c r="M6763" s="12"/>
      <c r="N6763"/>
      <c r="P6763" s="9"/>
      <c r="Q6763" s="9"/>
      <c r="U6763" s="8"/>
      <c r="V6763" s="10"/>
      <c r="W6763"/>
      <c r="X6763"/>
      <c r="Z6763" s="8"/>
      <c r="AA6763" s="8"/>
      <c r="AF6763" s="17"/>
      <c r="AG6763" s="17"/>
      <c r="AH6763" s="8"/>
    </row>
    <row r="6764" spans="13:34" x14ac:dyDescent="0.3">
      <c r="M6764" s="12"/>
      <c r="N6764"/>
      <c r="P6764" s="9"/>
      <c r="Q6764" s="9"/>
      <c r="U6764" s="8"/>
      <c r="V6764" s="10"/>
      <c r="W6764"/>
      <c r="X6764"/>
      <c r="Z6764" s="8"/>
      <c r="AA6764" s="8"/>
      <c r="AF6764" s="17"/>
      <c r="AG6764" s="17"/>
      <c r="AH6764" s="8"/>
    </row>
    <row r="6765" spans="13:34" x14ac:dyDescent="0.3">
      <c r="M6765" s="12"/>
      <c r="N6765"/>
      <c r="P6765" s="9"/>
      <c r="Q6765" s="9"/>
      <c r="U6765" s="8"/>
      <c r="V6765" s="10"/>
      <c r="W6765"/>
      <c r="X6765"/>
      <c r="Z6765" s="8"/>
      <c r="AA6765" s="8"/>
      <c r="AF6765" s="17"/>
      <c r="AG6765" s="17"/>
      <c r="AH6765" s="8"/>
    </row>
    <row r="6766" spans="13:34" x14ac:dyDescent="0.3">
      <c r="M6766" s="12"/>
      <c r="N6766"/>
      <c r="P6766" s="9"/>
      <c r="Q6766" s="9"/>
      <c r="U6766" s="8"/>
      <c r="V6766" s="10"/>
      <c r="W6766"/>
      <c r="X6766"/>
      <c r="Z6766" s="8"/>
      <c r="AA6766" s="8"/>
      <c r="AF6766" s="17"/>
      <c r="AG6766" s="17"/>
      <c r="AH6766" s="8"/>
    </row>
    <row r="6767" spans="13:34" x14ac:dyDescent="0.3">
      <c r="M6767" s="12"/>
      <c r="N6767"/>
      <c r="P6767" s="9"/>
      <c r="Q6767" s="9"/>
      <c r="U6767" s="8"/>
      <c r="V6767" s="10"/>
      <c r="W6767"/>
      <c r="X6767"/>
      <c r="Z6767" s="8"/>
      <c r="AA6767" s="8"/>
      <c r="AF6767" s="17"/>
      <c r="AG6767" s="17"/>
      <c r="AH6767" s="8"/>
    </row>
    <row r="6768" spans="13:34" x14ac:dyDescent="0.3">
      <c r="M6768" s="12"/>
      <c r="N6768"/>
      <c r="P6768" s="9"/>
      <c r="Q6768" s="9"/>
      <c r="U6768" s="8"/>
      <c r="V6768" s="10"/>
      <c r="W6768"/>
      <c r="X6768"/>
      <c r="Z6768" s="8"/>
      <c r="AA6768" s="8"/>
      <c r="AF6768" s="17"/>
      <c r="AG6768" s="17"/>
      <c r="AH6768" s="8"/>
    </row>
    <row r="6769" spans="13:34" x14ac:dyDescent="0.3">
      <c r="M6769" s="12"/>
      <c r="N6769"/>
      <c r="P6769" s="9"/>
      <c r="Q6769" s="9"/>
      <c r="U6769" s="8"/>
      <c r="V6769" s="10"/>
      <c r="W6769"/>
      <c r="X6769"/>
      <c r="Z6769" s="8"/>
      <c r="AA6769" s="8"/>
      <c r="AF6769" s="17"/>
      <c r="AG6769" s="17"/>
      <c r="AH6769" s="8"/>
    </row>
    <row r="6770" spans="13:34" x14ac:dyDescent="0.3">
      <c r="M6770" s="12"/>
      <c r="N6770"/>
      <c r="P6770" s="9"/>
      <c r="Q6770" s="9"/>
      <c r="U6770" s="8"/>
      <c r="V6770" s="10"/>
      <c r="W6770"/>
      <c r="X6770"/>
      <c r="Z6770" s="8"/>
      <c r="AA6770" s="8"/>
      <c r="AF6770" s="17"/>
      <c r="AG6770" s="17"/>
      <c r="AH6770" s="8"/>
    </row>
    <row r="6771" spans="13:34" x14ac:dyDescent="0.3">
      <c r="M6771" s="12"/>
      <c r="N6771"/>
      <c r="P6771" s="9"/>
      <c r="Q6771" s="9"/>
      <c r="U6771" s="8"/>
      <c r="V6771" s="10"/>
      <c r="W6771"/>
      <c r="X6771"/>
      <c r="Z6771" s="8"/>
      <c r="AA6771" s="8"/>
      <c r="AF6771" s="17"/>
      <c r="AG6771" s="17"/>
      <c r="AH6771" s="8"/>
    </row>
    <row r="6772" spans="13:34" x14ac:dyDescent="0.3">
      <c r="M6772" s="12"/>
      <c r="N6772"/>
      <c r="P6772" s="9"/>
      <c r="Q6772" s="9"/>
      <c r="U6772" s="8"/>
      <c r="V6772" s="10"/>
      <c r="W6772"/>
      <c r="X6772"/>
      <c r="Z6772" s="8"/>
      <c r="AA6772" s="8"/>
      <c r="AF6772" s="17"/>
      <c r="AG6772" s="17"/>
      <c r="AH6772" s="8"/>
    </row>
    <row r="6773" spans="13:34" x14ac:dyDescent="0.3">
      <c r="M6773" s="12"/>
      <c r="N6773"/>
      <c r="P6773" s="9"/>
      <c r="Q6773" s="9"/>
      <c r="U6773" s="8"/>
      <c r="V6773" s="10"/>
      <c r="W6773"/>
      <c r="X6773"/>
      <c r="Z6773" s="8"/>
      <c r="AA6773" s="8"/>
      <c r="AF6773" s="17"/>
      <c r="AG6773" s="17"/>
      <c r="AH6773" s="8"/>
    </row>
    <row r="6774" spans="13:34" x14ac:dyDescent="0.3">
      <c r="M6774" s="12"/>
      <c r="N6774"/>
      <c r="P6774" s="9"/>
      <c r="Q6774" s="9"/>
      <c r="U6774" s="8"/>
      <c r="V6774" s="10"/>
      <c r="W6774"/>
      <c r="X6774"/>
      <c r="Z6774" s="8"/>
      <c r="AA6774" s="8"/>
      <c r="AF6774" s="17"/>
      <c r="AG6774" s="17"/>
      <c r="AH6774" s="8"/>
    </row>
    <row r="6775" spans="13:34" x14ac:dyDescent="0.3">
      <c r="M6775" s="12"/>
      <c r="N6775"/>
      <c r="P6775" s="9"/>
      <c r="Q6775" s="9"/>
      <c r="U6775" s="8"/>
      <c r="V6775" s="10"/>
      <c r="W6775"/>
      <c r="X6775"/>
      <c r="Z6775" s="8"/>
      <c r="AA6775" s="8"/>
      <c r="AF6775" s="17"/>
      <c r="AG6775" s="17"/>
      <c r="AH6775" s="8"/>
    </row>
    <row r="6776" spans="13:34" x14ac:dyDescent="0.3">
      <c r="M6776" s="12"/>
      <c r="N6776"/>
      <c r="P6776" s="9"/>
      <c r="Q6776" s="9"/>
      <c r="U6776" s="8"/>
      <c r="V6776" s="10"/>
      <c r="W6776"/>
      <c r="X6776"/>
      <c r="Z6776" s="8"/>
      <c r="AA6776" s="8"/>
      <c r="AF6776" s="17"/>
      <c r="AG6776" s="17"/>
      <c r="AH6776" s="8"/>
    </row>
    <row r="6777" spans="13:34" x14ac:dyDescent="0.3">
      <c r="M6777" s="12"/>
      <c r="N6777"/>
      <c r="P6777" s="9"/>
      <c r="Q6777" s="9"/>
      <c r="U6777" s="8"/>
      <c r="V6777" s="10"/>
      <c r="W6777"/>
      <c r="X6777"/>
      <c r="Z6777" s="8"/>
      <c r="AA6777" s="8"/>
      <c r="AF6777" s="17"/>
      <c r="AG6777" s="17"/>
      <c r="AH6777" s="8"/>
    </row>
    <row r="6778" spans="13:34" x14ac:dyDescent="0.3">
      <c r="M6778" s="12"/>
      <c r="N6778"/>
      <c r="P6778" s="9"/>
      <c r="Q6778" s="9"/>
      <c r="U6778" s="8"/>
      <c r="V6778" s="10"/>
      <c r="W6778"/>
      <c r="X6778"/>
      <c r="Z6778" s="8"/>
      <c r="AA6778" s="8"/>
      <c r="AF6778" s="17"/>
      <c r="AG6778" s="17"/>
      <c r="AH6778" s="8"/>
    </row>
    <row r="6779" spans="13:34" x14ac:dyDescent="0.3">
      <c r="M6779" s="12"/>
      <c r="N6779"/>
      <c r="P6779" s="9"/>
      <c r="Q6779" s="9"/>
      <c r="U6779" s="8"/>
      <c r="V6779" s="10"/>
      <c r="W6779"/>
      <c r="X6779"/>
      <c r="Z6779" s="8"/>
      <c r="AA6779" s="8"/>
      <c r="AF6779" s="17"/>
      <c r="AG6779" s="17"/>
      <c r="AH6779" s="8"/>
    </row>
    <row r="6780" spans="13:34" x14ac:dyDescent="0.3">
      <c r="M6780" s="12"/>
      <c r="N6780"/>
      <c r="P6780" s="9"/>
      <c r="Q6780" s="9"/>
      <c r="U6780" s="8"/>
      <c r="V6780" s="10"/>
      <c r="W6780"/>
      <c r="X6780"/>
      <c r="Z6780" s="8"/>
      <c r="AA6780" s="8"/>
      <c r="AF6780" s="17"/>
      <c r="AG6780" s="17"/>
      <c r="AH6780" s="8"/>
    </row>
    <row r="6781" spans="13:34" x14ac:dyDescent="0.3">
      <c r="M6781" s="12"/>
      <c r="N6781"/>
      <c r="P6781" s="9"/>
      <c r="Q6781" s="9"/>
      <c r="U6781" s="8"/>
      <c r="V6781" s="10"/>
      <c r="W6781"/>
      <c r="X6781"/>
      <c r="Z6781" s="8"/>
      <c r="AA6781" s="8"/>
      <c r="AF6781" s="17"/>
      <c r="AG6781" s="17"/>
      <c r="AH6781" s="8"/>
    </row>
    <row r="6782" spans="13:34" x14ac:dyDescent="0.3">
      <c r="M6782" s="12"/>
      <c r="N6782"/>
      <c r="P6782" s="9"/>
      <c r="Q6782" s="9"/>
      <c r="U6782" s="8"/>
      <c r="V6782" s="10"/>
      <c r="W6782"/>
      <c r="X6782"/>
      <c r="Z6782" s="8"/>
      <c r="AA6782" s="8"/>
      <c r="AF6782" s="17"/>
      <c r="AG6782" s="17"/>
      <c r="AH6782" s="8"/>
    </row>
    <row r="6783" spans="13:34" x14ac:dyDescent="0.3">
      <c r="M6783" s="12"/>
      <c r="N6783"/>
      <c r="P6783" s="9"/>
      <c r="Q6783" s="9"/>
      <c r="U6783" s="8"/>
      <c r="V6783" s="10"/>
      <c r="W6783"/>
      <c r="X6783"/>
      <c r="Z6783" s="8"/>
      <c r="AA6783" s="8"/>
      <c r="AF6783" s="17"/>
      <c r="AG6783" s="17"/>
      <c r="AH6783" s="8"/>
    </row>
    <row r="6784" spans="13:34" x14ac:dyDescent="0.3">
      <c r="M6784" s="12"/>
      <c r="N6784"/>
      <c r="P6784" s="9"/>
      <c r="Q6784" s="9"/>
      <c r="U6784" s="8"/>
      <c r="V6784" s="10"/>
      <c r="W6784"/>
      <c r="X6784"/>
      <c r="Z6784" s="8"/>
      <c r="AA6784" s="8"/>
      <c r="AF6784" s="17"/>
      <c r="AG6784" s="17"/>
      <c r="AH6784" s="8"/>
    </row>
    <row r="6785" spans="13:34" x14ac:dyDescent="0.3">
      <c r="M6785" s="12"/>
      <c r="N6785"/>
      <c r="P6785" s="9"/>
      <c r="Q6785" s="9"/>
      <c r="U6785" s="8"/>
      <c r="V6785" s="10"/>
      <c r="W6785"/>
      <c r="X6785"/>
      <c r="Z6785" s="8"/>
      <c r="AA6785" s="8"/>
      <c r="AF6785" s="17"/>
      <c r="AG6785" s="17"/>
      <c r="AH6785" s="8"/>
    </row>
    <row r="6786" spans="13:34" x14ac:dyDescent="0.3">
      <c r="M6786" s="12"/>
      <c r="N6786"/>
      <c r="P6786" s="9"/>
      <c r="Q6786" s="9"/>
      <c r="U6786" s="8"/>
      <c r="V6786" s="10"/>
      <c r="W6786"/>
      <c r="X6786"/>
      <c r="Z6786" s="8"/>
      <c r="AA6786" s="8"/>
      <c r="AF6786" s="17"/>
      <c r="AG6786" s="17"/>
      <c r="AH6786" s="8"/>
    </row>
    <row r="6787" spans="13:34" x14ac:dyDescent="0.3">
      <c r="M6787" s="12"/>
      <c r="N6787"/>
      <c r="P6787" s="9"/>
      <c r="Q6787" s="9"/>
      <c r="U6787" s="8"/>
      <c r="V6787" s="10"/>
      <c r="W6787"/>
      <c r="X6787"/>
      <c r="Z6787" s="8"/>
      <c r="AA6787" s="8"/>
      <c r="AF6787" s="17"/>
      <c r="AG6787" s="17"/>
      <c r="AH6787" s="8"/>
    </row>
    <row r="6788" spans="13:34" x14ac:dyDescent="0.3">
      <c r="M6788" s="12"/>
      <c r="N6788"/>
      <c r="P6788" s="9"/>
      <c r="Q6788" s="9"/>
      <c r="U6788" s="8"/>
      <c r="V6788" s="10"/>
      <c r="W6788"/>
      <c r="X6788"/>
      <c r="Z6788" s="8"/>
      <c r="AA6788" s="8"/>
      <c r="AF6788" s="17"/>
      <c r="AG6788" s="17"/>
      <c r="AH6788" s="8"/>
    </row>
    <row r="6789" spans="13:34" x14ac:dyDescent="0.3">
      <c r="M6789" s="12"/>
      <c r="N6789"/>
      <c r="P6789" s="9"/>
      <c r="Q6789" s="9"/>
      <c r="U6789" s="8"/>
      <c r="V6789" s="10"/>
      <c r="W6789"/>
      <c r="X6789"/>
      <c r="Z6789" s="8"/>
      <c r="AA6789" s="8"/>
      <c r="AF6789" s="17"/>
      <c r="AG6789" s="17"/>
      <c r="AH6789" s="8"/>
    </row>
    <row r="6790" spans="13:34" x14ac:dyDescent="0.3">
      <c r="M6790" s="12"/>
      <c r="N6790"/>
      <c r="P6790" s="9"/>
      <c r="Q6790" s="9"/>
      <c r="U6790" s="8"/>
      <c r="V6790" s="10"/>
      <c r="W6790"/>
      <c r="X6790"/>
      <c r="Z6790" s="8"/>
      <c r="AA6790" s="8"/>
      <c r="AF6790" s="17"/>
      <c r="AG6790" s="17"/>
      <c r="AH6790" s="8"/>
    </row>
    <row r="6791" spans="13:34" x14ac:dyDescent="0.3">
      <c r="M6791" s="12"/>
      <c r="N6791"/>
      <c r="P6791" s="9"/>
      <c r="Q6791" s="9"/>
      <c r="U6791" s="8"/>
      <c r="V6791" s="10"/>
      <c r="W6791"/>
      <c r="X6791"/>
      <c r="Z6791" s="8"/>
      <c r="AA6791" s="8"/>
      <c r="AF6791" s="17"/>
      <c r="AG6791" s="17"/>
      <c r="AH6791" s="8"/>
    </row>
    <row r="6792" spans="13:34" x14ac:dyDescent="0.3">
      <c r="M6792" s="12"/>
      <c r="N6792"/>
      <c r="P6792" s="9"/>
      <c r="Q6792" s="9"/>
      <c r="U6792" s="8"/>
      <c r="V6792" s="10"/>
      <c r="W6792"/>
      <c r="X6792"/>
      <c r="Z6792" s="8"/>
      <c r="AA6792" s="8"/>
      <c r="AF6792" s="17"/>
      <c r="AG6792" s="17"/>
      <c r="AH6792" s="8"/>
    </row>
    <row r="6793" spans="13:34" x14ac:dyDescent="0.3">
      <c r="M6793" s="12"/>
      <c r="N6793"/>
      <c r="P6793" s="9"/>
      <c r="Q6793" s="9"/>
      <c r="U6793" s="8"/>
      <c r="V6793" s="10"/>
      <c r="W6793"/>
      <c r="X6793"/>
      <c r="Z6793" s="8"/>
      <c r="AA6793" s="8"/>
      <c r="AF6793" s="17"/>
      <c r="AG6793" s="17"/>
      <c r="AH6793" s="8"/>
    </row>
    <row r="6794" spans="13:34" x14ac:dyDescent="0.3">
      <c r="M6794" s="12"/>
      <c r="N6794"/>
      <c r="P6794" s="9"/>
      <c r="Q6794" s="9"/>
      <c r="U6794" s="8"/>
      <c r="V6794" s="10"/>
      <c r="W6794"/>
      <c r="X6794"/>
      <c r="Z6794" s="8"/>
      <c r="AA6794" s="8"/>
      <c r="AF6794" s="17"/>
      <c r="AG6794" s="17"/>
      <c r="AH6794" s="8"/>
    </row>
    <row r="6795" spans="13:34" x14ac:dyDescent="0.3">
      <c r="M6795" s="12"/>
      <c r="N6795"/>
      <c r="P6795" s="9"/>
      <c r="Q6795" s="9"/>
      <c r="U6795" s="8"/>
      <c r="V6795" s="10"/>
      <c r="W6795"/>
      <c r="X6795"/>
      <c r="Z6795" s="8"/>
      <c r="AA6795" s="8"/>
      <c r="AF6795" s="17"/>
      <c r="AG6795" s="17"/>
      <c r="AH6795" s="8"/>
    </row>
    <row r="6796" spans="13:34" x14ac:dyDescent="0.3">
      <c r="M6796" s="12"/>
      <c r="N6796"/>
      <c r="P6796" s="9"/>
      <c r="Q6796" s="9"/>
      <c r="U6796" s="8"/>
      <c r="V6796" s="10"/>
      <c r="W6796"/>
      <c r="X6796"/>
      <c r="Z6796" s="8"/>
      <c r="AA6796" s="8"/>
      <c r="AF6796" s="17"/>
      <c r="AG6796" s="17"/>
      <c r="AH6796" s="8"/>
    </row>
    <row r="6797" spans="13:34" x14ac:dyDescent="0.3">
      <c r="M6797" s="12"/>
      <c r="N6797"/>
      <c r="P6797" s="9"/>
      <c r="Q6797" s="9"/>
      <c r="U6797" s="8"/>
      <c r="V6797" s="10"/>
      <c r="W6797"/>
      <c r="X6797"/>
      <c r="Z6797" s="8"/>
      <c r="AA6797" s="8"/>
      <c r="AF6797" s="17"/>
      <c r="AG6797" s="17"/>
      <c r="AH6797" s="8"/>
    </row>
    <row r="6798" spans="13:34" x14ac:dyDescent="0.3">
      <c r="M6798" s="12"/>
      <c r="N6798"/>
      <c r="P6798" s="9"/>
      <c r="Q6798" s="9"/>
      <c r="U6798" s="8"/>
      <c r="V6798" s="10"/>
      <c r="W6798"/>
      <c r="X6798"/>
      <c r="Z6798" s="8"/>
      <c r="AA6798" s="8"/>
      <c r="AF6798" s="17"/>
      <c r="AG6798" s="17"/>
      <c r="AH6798" s="8"/>
    </row>
    <row r="6799" spans="13:34" x14ac:dyDescent="0.3">
      <c r="M6799" s="12"/>
      <c r="N6799"/>
      <c r="P6799" s="9"/>
      <c r="Q6799" s="9"/>
      <c r="U6799" s="8"/>
      <c r="V6799" s="10"/>
      <c r="W6799"/>
      <c r="X6799"/>
      <c r="Z6799" s="8"/>
      <c r="AA6799" s="8"/>
      <c r="AF6799" s="17"/>
      <c r="AG6799" s="17"/>
      <c r="AH6799" s="8"/>
    </row>
    <row r="6800" spans="13:34" x14ac:dyDescent="0.3">
      <c r="M6800" s="12"/>
      <c r="N6800"/>
      <c r="P6800" s="9"/>
      <c r="Q6800" s="9"/>
      <c r="U6800" s="8"/>
      <c r="V6800" s="10"/>
      <c r="W6800"/>
      <c r="X6800"/>
      <c r="Z6800" s="8"/>
      <c r="AA6800" s="8"/>
      <c r="AF6800" s="17"/>
      <c r="AG6800" s="17"/>
      <c r="AH6800" s="8"/>
    </row>
    <row r="6801" spans="13:34" x14ac:dyDescent="0.3">
      <c r="M6801" s="12"/>
      <c r="N6801"/>
      <c r="P6801" s="9"/>
      <c r="Q6801" s="9"/>
      <c r="U6801" s="8"/>
      <c r="V6801" s="10"/>
      <c r="W6801"/>
      <c r="X6801"/>
      <c r="Z6801" s="8"/>
      <c r="AA6801" s="8"/>
      <c r="AF6801" s="17"/>
      <c r="AG6801" s="17"/>
      <c r="AH6801" s="8"/>
    </row>
    <row r="6802" spans="13:34" x14ac:dyDescent="0.3">
      <c r="M6802" s="12"/>
      <c r="N6802"/>
      <c r="P6802" s="9"/>
      <c r="Q6802" s="9"/>
      <c r="U6802" s="8"/>
      <c r="V6802" s="10"/>
      <c r="W6802"/>
      <c r="X6802"/>
      <c r="Z6802" s="8"/>
      <c r="AA6802" s="8"/>
      <c r="AF6802" s="17"/>
      <c r="AG6802" s="17"/>
      <c r="AH6802" s="8"/>
    </row>
    <row r="6803" spans="13:34" x14ac:dyDescent="0.3">
      <c r="M6803" s="12"/>
      <c r="N6803"/>
      <c r="P6803" s="9"/>
      <c r="Q6803" s="9"/>
      <c r="U6803" s="8"/>
      <c r="V6803" s="10"/>
      <c r="W6803"/>
      <c r="X6803"/>
      <c r="Z6803" s="8"/>
      <c r="AA6803" s="8"/>
      <c r="AF6803" s="17"/>
      <c r="AG6803" s="17"/>
      <c r="AH6803" s="8"/>
    </row>
    <row r="6804" spans="13:34" x14ac:dyDescent="0.3">
      <c r="M6804" s="12"/>
      <c r="N6804"/>
      <c r="P6804" s="9"/>
      <c r="Q6804" s="9"/>
      <c r="U6804" s="8"/>
      <c r="V6804" s="10"/>
      <c r="W6804"/>
      <c r="X6804"/>
      <c r="Z6804" s="8"/>
      <c r="AA6804" s="8"/>
      <c r="AF6804" s="17"/>
      <c r="AG6804" s="17"/>
      <c r="AH6804" s="8"/>
    </row>
    <row r="6805" spans="13:34" x14ac:dyDescent="0.3">
      <c r="M6805" s="12"/>
      <c r="N6805"/>
      <c r="P6805" s="9"/>
      <c r="Q6805" s="9"/>
      <c r="U6805" s="8"/>
      <c r="V6805" s="10"/>
      <c r="W6805"/>
      <c r="X6805"/>
      <c r="Z6805" s="8"/>
      <c r="AA6805" s="8"/>
      <c r="AF6805" s="17"/>
      <c r="AG6805" s="17"/>
      <c r="AH6805" s="8"/>
    </row>
    <row r="6806" spans="13:34" x14ac:dyDescent="0.3">
      <c r="M6806" s="12"/>
      <c r="N6806"/>
      <c r="P6806" s="9"/>
      <c r="Q6806" s="9"/>
      <c r="U6806" s="8"/>
      <c r="V6806" s="10"/>
      <c r="W6806"/>
      <c r="X6806"/>
      <c r="Z6806" s="8"/>
      <c r="AA6806" s="8"/>
      <c r="AF6806" s="17"/>
      <c r="AG6806" s="17"/>
      <c r="AH6806" s="8"/>
    </row>
    <row r="6807" spans="13:34" x14ac:dyDescent="0.3">
      <c r="M6807" s="12"/>
      <c r="N6807"/>
      <c r="P6807" s="9"/>
      <c r="Q6807" s="9"/>
      <c r="U6807" s="8"/>
      <c r="V6807" s="10"/>
      <c r="W6807"/>
      <c r="X6807"/>
      <c r="Z6807" s="8"/>
      <c r="AA6807" s="8"/>
      <c r="AF6807" s="17"/>
      <c r="AG6807" s="17"/>
      <c r="AH6807" s="8"/>
    </row>
    <row r="6808" spans="13:34" x14ac:dyDescent="0.3">
      <c r="M6808" s="12"/>
      <c r="N6808"/>
      <c r="P6808" s="9"/>
      <c r="Q6808" s="9"/>
      <c r="U6808" s="8"/>
      <c r="V6808" s="10"/>
      <c r="W6808"/>
      <c r="X6808"/>
      <c r="Z6808" s="8"/>
      <c r="AA6808" s="8"/>
      <c r="AF6808" s="17"/>
      <c r="AG6808" s="17"/>
      <c r="AH6808" s="8"/>
    </row>
    <row r="6809" spans="13:34" x14ac:dyDescent="0.3">
      <c r="M6809" s="12"/>
      <c r="N6809"/>
      <c r="P6809" s="9"/>
      <c r="Q6809" s="9"/>
      <c r="U6809" s="8"/>
      <c r="V6809" s="10"/>
      <c r="W6809"/>
      <c r="X6809"/>
      <c r="Z6809" s="8"/>
      <c r="AA6809" s="8"/>
      <c r="AF6809" s="17"/>
      <c r="AG6809" s="17"/>
      <c r="AH6809" s="8"/>
    </row>
    <row r="6810" spans="13:34" x14ac:dyDescent="0.3">
      <c r="M6810" s="12"/>
      <c r="N6810"/>
      <c r="P6810" s="9"/>
      <c r="Q6810" s="9"/>
      <c r="U6810" s="8"/>
      <c r="V6810" s="10"/>
      <c r="W6810"/>
      <c r="X6810"/>
      <c r="Z6810" s="8"/>
      <c r="AA6810" s="8"/>
      <c r="AF6810" s="17"/>
      <c r="AG6810" s="17"/>
      <c r="AH6810" s="8"/>
    </row>
    <row r="6811" spans="13:34" x14ac:dyDescent="0.3">
      <c r="M6811" s="12"/>
      <c r="N6811"/>
      <c r="P6811" s="9"/>
      <c r="Q6811" s="9"/>
      <c r="U6811" s="8"/>
      <c r="V6811" s="10"/>
      <c r="W6811"/>
      <c r="X6811"/>
      <c r="Z6811" s="8"/>
      <c r="AA6811" s="8"/>
      <c r="AF6811" s="17"/>
      <c r="AG6811" s="17"/>
      <c r="AH6811" s="8"/>
    </row>
    <row r="6812" spans="13:34" x14ac:dyDescent="0.3">
      <c r="M6812" s="12"/>
      <c r="N6812"/>
      <c r="P6812" s="9"/>
      <c r="Q6812" s="9"/>
      <c r="U6812" s="8"/>
      <c r="V6812" s="10"/>
      <c r="W6812"/>
      <c r="X6812"/>
      <c r="Z6812" s="8"/>
      <c r="AA6812" s="8"/>
      <c r="AF6812" s="17"/>
      <c r="AG6812" s="17"/>
      <c r="AH6812" s="8"/>
    </row>
    <row r="6813" spans="13:34" x14ac:dyDescent="0.3">
      <c r="M6813" s="12"/>
      <c r="N6813"/>
      <c r="P6813" s="9"/>
      <c r="Q6813" s="9"/>
      <c r="U6813" s="8"/>
      <c r="V6813" s="10"/>
      <c r="W6813"/>
      <c r="X6813"/>
      <c r="Z6813" s="8"/>
      <c r="AA6813" s="8"/>
      <c r="AF6813" s="17"/>
      <c r="AG6813" s="17"/>
      <c r="AH6813" s="8"/>
    </row>
    <row r="6814" spans="13:34" x14ac:dyDescent="0.3">
      <c r="M6814" s="12"/>
      <c r="N6814"/>
      <c r="P6814" s="9"/>
      <c r="Q6814" s="9"/>
      <c r="U6814" s="8"/>
      <c r="V6814" s="10"/>
      <c r="W6814"/>
      <c r="X6814"/>
      <c r="Z6814" s="8"/>
      <c r="AA6814" s="8"/>
      <c r="AF6814" s="17"/>
      <c r="AG6814" s="17"/>
      <c r="AH6814" s="8"/>
    </row>
    <row r="6815" spans="13:34" x14ac:dyDescent="0.3">
      <c r="M6815" s="12"/>
      <c r="N6815"/>
      <c r="P6815" s="9"/>
      <c r="Q6815" s="9"/>
      <c r="U6815" s="8"/>
      <c r="V6815" s="10"/>
      <c r="W6815"/>
      <c r="X6815"/>
      <c r="Z6815" s="8"/>
      <c r="AA6815" s="8"/>
      <c r="AF6815" s="17"/>
      <c r="AG6815" s="17"/>
      <c r="AH6815" s="8"/>
    </row>
    <row r="6816" spans="13:34" x14ac:dyDescent="0.3">
      <c r="M6816" s="12"/>
      <c r="N6816"/>
      <c r="P6816" s="9"/>
      <c r="Q6816" s="9"/>
      <c r="U6816" s="8"/>
      <c r="V6816" s="10"/>
      <c r="W6816"/>
      <c r="X6816"/>
      <c r="Z6816" s="8"/>
      <c r="AA6816" s="8"/>
      <c r="AF6816" s="17"/>
      <c r="AG6816" s="17"/>
      <c r="AH6816" s="8"/>
    </row>
    <row r="6817" spans="13:34" x14ac:dyDescent="0.3">
      <c r="M6817" s="12"/>
      <c r="N6817"/>
      <c r="P6817" s="9"/>
      <c r="Q6817" s="9"/>
      <c r="U6817" s="8"/>
      <c r="V6817" s="10"/>
      <c r="W6817"/>
      <c r="X6817"/>
      <c r="Z6817" s="8"/>
      <c r="AA6817" s="8"/>
      <c r="AF6817" s="17"/>
      <c r="AG6817" s="17"/>
      <c r="AH6817" s="8"/>
    </row>
    <row r="6818" spans="13:34" x14ac:dyDescent="0.3">
      <c r="M6818" s="12"/>
      <c r="N6818"/>
      <c r="P6818" s="9"/>
      <c r="Q6818" s="9"/>
      <c r="U6818" s="8"/>
      <c r="V6818" s="10"/>
      <c r="W6818"/>
      <c r="X6818"/>
      <c r="Z6818" s="8"/>
      <c r="AA6818" s="8"/>
      <c r="AF6818" s="17"/>
      <c r="AG6818" s="17"/>
      <c r="AH6818" s="8"/>
    </row>
    <row r="6819" spans="13:34" x14ac:dyDescent="0.3">
      <c r="M6819" s="12"/>
      <c r="N6819"/>
      <c r="P6819" s="9"/>
      <c r="Q6819" s="9"/>
      <c r="U6819" s="8"/>
      <c r="V6819" s="10"/>
      <c r="W6819"/>
      <c r="X6819"/>
      <c r="Z6819" s="8"/>
      <c r="AA6819" s="8"/>
      <c r="AF6819" s="17"/>
      <c r="AG6819" s="17"/>
      <c r="AH6819" s="8"/>
    </row>
    <row r="6820" spans="13:34" x14ac:dyDescent="0.3">
      <c r="M6820" s="12"/>
      <c r="N6820"/>
      <c r="P6820" s="9"/>
      <c r="Q6820" s="9"/>
      <c r="U6820" s="8"/>
      <c r="V6820" s="10"/>
      <c r="W6820"/>
      <c r="X6820"/>
      <c r="Z6820" s="8"/>
      <c r="AA6820" s="8"/>
      <c r="AF6820" s="17"/>
      <c r="AG6820" s="17"/>
      <c r="AH6820" s="8"/>
    </row>
    <row r="6821" spans="13:34" x14ac:dyDescent="0.3">
      <c r="M6821" s="12"/>
      <c r="N6821"/>
      <c r="P6821" s="9"/>
      <c r="Q6821" s="9"/>
      <c r="U6821" s="8"/>
      <c r="V6821" s="10"/>
      <c r="W6821"/>
      <c r="X6821"/>
      <c r="Z6821" s="8"/>
      <c r="AA6821" s="8"/>
      <c r="AF6821" s="17"/>
      <c r="AG6821" s="17"/>
      <c r="AH6821" s="8"/>
    </row>
    <row r="6822" spans="13:34" x14ac:dyDescent="0.3">
      <c r="M6822" s="12"/>
      <c r="N6822"/>
      <c r="P6822" s="9"/>
      <c r="Q6822" s="9"/>
      <c r="U6822" s="8"/>
      <c r="V6822" s="10"/>
      <c r="W6822"/>
      <c r="X6822"/>
      <c r="Z6822" s="8"/>
      <c r="AA6822" s="8"/>
      <c r="AF6822" s="17"/>
      <c r="AG6822" s="17"/>
      <c r="AH6822" s="8"/>
    </row>
    <row r="6823" spans="13:34" x14ac:dyDescent="0.3">
      <c r="M6823" s="12"/>
      <c r="N6823"/>
      <c r="P6823" s="9"/>
      <c r="Q6823" s="9"/>
      <c r="U6823" s="8"/>
      <c r="V6823" s="10"/>
      <c r="W6823"/>
      <c r="X6823"/>
      <c r="Z6823" s="8"/>
      <c r="AA6823" s="8"/>
      <c r="AF6823" s="17"/>
      <c r="AG6823" s="17"/>
      <c r="AH6823" s="8"/>
    </row>
    <row r="6824" spans="13:34" x14ac:dyDescent="0.3">
      <c r="M6824" s="12"/>
      <c r="N6824"/>
      <c r="P6824" s="9"/>
      <c r="Q6824" s="9"/>
      <c r="U6824" s="8"/>
      <c r="V6824" s="10"/>
      <c r="W6824"/>
      <c r="X6824"/>
      <c r="Z6824" s="8"/>
      <c r="AA6824" s="8"/>
      <c r="AF6824" s="17"/>
      <c r="AG6824" s="17"/>
      <c r="AH6824" s="8"/>
    </row>
    <row r="6825" spans="13:34" x14ac:dyDescent="0.3">
      <c r="M6825" s="12"/>
      <c r="N6825"/>
      <c r="P6825" s="9"/>
      <c r="Q6825" s="9"/>
      <c r="U6825" s="8"/>
      <c r="V6825" s="10"/>
      <c r="W6825"/>
      <c r="X6825"/>
      <c r="Z6825" s="8"/>
      <c r="AA6825" s="8"/>
      <c r="AF6825" s="17"/>
      <c r="AG6825" s="17"/>
      <c r="AH6825" s="8"/>
    </row>
    <row r="6826" spans="13:34" x14ac:dyDescent="0.3">
      <c r="M6826" s="12"/>
      <c r="N6826"/>
      <c r="P6826" s="9"/>
      <c r="Q6826" s="9"/>
      <c r="U6826" s="8"/>
      <c r="V6826" s="10"/>
      <c r="W6826"/>
      <c r="X6826"/>
      <c r="Z6826" s="8"/>
      <c r="AA6826" s="8"/>
      <c r="AF6826" s="17"/>
      <c r="AG6826" s="17"/>
      <c r="AH6826" s="8"/>
    </row>
    <row r="6827" spans="13:34" x14ac:dyDescent="0.3">
      <c r="M6827" s="12"/>
      <c r="N6827"/>
      <c r="P6827" s="9"/>
      <c r="Q6827" s="9"/>
      <c r="U6827" s="8"/>
      <c r="V6827" s="10"/>
      <c r="W6827"/>
      <c r="X6827"/>
      <c r="Z6827" s="8"/>
      <c r="AA6827" s="8"/>
      <c r="AF6827" s="17"/>
      <c r="AG6827" s="17"/>
      <c r="AH6827" s="8"/>
    </row>
    <row r="6828" spans="13:34" x14ac:dyDescent="0.3">
      <c r="M6828" s="12"/>
      <c r="N6828"/>
      <c r="P6828" s="9"/>
      <c r="Q6828" s="9"/>
      <c r="U6828" s="8"/>
      <c r="V6828" s="10"/>
      <c r="W6828"/>
      <c r="X6828"/>
      <c r="Z6828" s="8"/>
      <c r="AA6828" s="8"/>
      <c r="AF6828" s="17"/>
      <c r="AG6828" s="17"/>
      <c r="AH6828" s="8"/>
    </row>
    <row r="6829" spans="13:34" x14ac:dyDescent="0.3">
      <c r="M6829" s="12"/>
      <c r="N6829"/>
      <c r="P6829" s="9"/>
      <c r="Q6829" s="9"/>
      <c r="U6829" s="8"/>
      <c r="V6829" s="10"/>
      <c r="W6829"/>
      <c r="X6829"/>
      <c r="Z6829" s="8"/>
      <c r="AA6829" s="8"/>
      <c r="AF6829" s="17"/>
      <c r="AG6829" s="17"/>
      <c r="AH6829" s="8"/>
    </row>
    <row r="6830" spans="13:34" x14ac:dyDescent="0.3">
      <c r="M6830" s="12"/>
      <c r="N6830"/>
      <c r="P6830" s="9"/>
      <c r="Q6830" s="9"/>
      <c r="U6830" s="8"/>
      <c r="V6830" s="10"/>
      <c r="W6830"/>
      <c r="X6830"/>
      <c r="Z6830" s="8"/>
      <c r="AA6830" s="8"/>
      <c r="AF6830" s="17"/>
      <c r="AG6830" s="17"/>
      <c r="AH6830" s="8"/>
    </row>
    <row r="6831" spans="13:34" x14ac:dyDescent="0.3">
      <c r="M6831" s="12"/>
      <c r="N6831"/>
      <c r="P6831" s="9"/>
      <c r="Q6831" s="9"/>
      <c r="U6831" s="8"/>
      <c r="V6831" s="10"/>
      <c r="W6831"/>
      <c r="X6831"/>
      <c r="Z6831" s="8"/>
      <c r="AA6831" s="8"/>
      <c r="AF6831" s="17"/>
      <c r="AG6831" s="17"/>
      <c r="AH6831" s="8"/>
    </row>
    <row r="6832" spans="13:34" x14ac:dyDescent="0.3">
      <c r="M6832" s="12"/>
      <c r="N6832"/>
      <c r="P6832" s="9"/>
      <c r="Q6832" s="9"/>
      <c r="U6832" s="8"/>
      <c r="V6832" s="10"/>
      <c r="W6832"/>
      <c r="X6832"/>
      <c r="Z6832" s="8"/>
      <c r="AA6832" s="8"/>
      <c r="AF6832" s="17"/>
      <c r="AG6832" s="17"/>
      <c r="AH6832" s="8"/>
    </row>
    <row r="6833" spans="13:34" x14ac:dyDescent="0.3">
      <c r="M6833" s="12"/>
      <c r="N6833"/>
      <c r="P6833" s="9"/>
      <c r="Q6833" s="9"/>
      <c r="U6833" s="8"/>
      <c r="V6833" s="10"/>
      <c r="W6833"/>
      <c r="X6833"/>
      <c r="Z6833" s="8"/>
      <c r="AA6833" s="8"/>
      <c r="AF6833" s="17"/>
      <c r="AG6833" s="17"/>
      <c r="AH6833" s="8"/>
    </row>
    <row r="6834" spans="13:34" x14ac:dyDescent="0.3">
      <c r="M6834" s="12"/>
      <c r="N6834"/>
      <c r="P6834" s="9"/>
      <c r="Q6834" s="9"/>
      <c r="U6834" s="8"/>
      <c r="V6834" s="10"/>
      <c r="W6834"/>
      <c r="X6834"/>
      <c r="Z6834" s="8"/>
      <c r="AA6834" s="8"/>
      <c r="AF6834" s="17"/>
      <c r="AG6834" s="17"/>
      <c r="AH6834" s="8"/>
    </row>
    <row r="6835" spans="13:34" x14ac:dyDescent="0.3">
      <c r="M6835" s="12"/>
      <c r="N6835"/>
      <c r="P6835" s="9"/>
      <c r="Q6835" s="9"/>
      <c r="U6835" s="8"/>
      <c r="V6835" s="10"/>
      <c r="W6835"/>
      <c r="X6835"/>
      <c r="Z6835" s="8"/>
      <c r="AA6835" s="8"/>
      <c r="AF6835" s="17"/>
      <c r="AG6835" s="17"/>
      <c r="AH6835" s="8"/>
    </row>
    <row r="6836" spans="13:34" x14ac:dyDescent="0.3">
      <c r="M6836" s="12"/>
      <c r="N6836"/>
      <c r="P6836" s="9"/>
      <c r="Q6836" s="9"/>
      <c r="U6836" s="8"/>
      <c r="V6836" s="10"/>
      <c r="W6836"/>
      <c r="X6836"/>
      <c r="Z6836" s="8"/>
      <c r="AA6836" s="8"/>
      <c r="AF6836" s="17"/>
      <c r="AG6836" s="17"/>
      <c r="AH6836" s="8"/>
    </row>
    <row r="6837" spans="13:34" x14ac:dyDescent="0.3">
      <c r="M6837" s="12"/>
      <c r="N6837"/>
      <c r="P6837" s="9"/>
      <c r="Q6837" s="9"/>
      <c r="U6837" s="8"/>
      <c r="V6837" s="10"/>
      <c r="W6837"/>
      <c r="X6837"/>
      <c r="Z6837" s="8"/>
      <c r="AA6837" s="8"/>
      <c r="AF6837" s="17"/>
      <c r="AG6837" s="17"/>
      <c r="AH6837" s="8"/>
    </row>
    <row r="6838" spans="13:34" x14ac:dyDescent="0.3">
      <c r="M6838" s="12"/>
      <c r="N6838"/>
      <c r="P6838" s="9"/>
      <c r="Q6838" s="9"/>
      <c r="U6838" s="8"/>
      <c r="V6838" s="10"/>
      <c r="W6838"/>
      <c r="X6838"/>
      <c r="Z6838" s="8"/>
      <c r="AA6838" s="8"/>
      <c r="AF6838" s="17"/>
      <c r="AG6838" s="17"/>
      <c r="AH6838" s="8"/>
    </row>
    <row r="6839" spans="13:34" x14ac:dyDescent="0.3">
      <c r="M6839" s="12"/>
      <c r="N6839"/>
      <c r="P6839" s="9"/>
      <c r="Q6839" s="9"/>
      <c r="U6839" s="8"/>
      <c r="V6839" s="10"/>
      <c r="W6839"/>
      <c r="X6839"/>
      <c r="Z6839" s="8"/>
      <c r="AA6839" s="8"/>
      <c r="AF6839" s="17"/>
      <c r="AG6839" s="17"/>
      <c r="AH6839" s="8"/>
    </row>
    <row r="6840" spans="13:34" x14ac:dyDescent="0.3">
      <c r="M6840" s="12"/>
      <c r="N6840"/>
      <c r="P6840" s="9"/>
      <c r="Q6840" s="9"/>
      <c r="U6840" s="8"/>
      <c r="V6840" s="10"/>
      <c r="W6840"/>
      <c r="X6840"/>
      <c r="Z6840" s="8"/>
      <c r="AA6840" s="8"/>
      <c r="AF6840" s="17"/>
      <c r="AG6840" s="17"/>
      <c r="AH6840" s="8"/>
    </row>
    <row r="6841" spans="13:34" x14ac:dyDescent="0.3">
      <c r="M6841" s="12"/>
      <c r="N6841"/>
      <c r="P6841" s="9"/>
      <c r="Q6841" s="9"/>
      <c r="U6841" s="8"/>
      <c r="V6841" s="10"/>
      <c r="W6841"/>
      <c r="X6841"/>
      <c r="Z6841" s="8"/>
      <c r="AA6841" s="8"/>
      <c r="AF6841" s="17"/>
      <c r="AG6841" s="17"/>
      <c r="AH6841" s="8"/>
    </row>
    <row r="6842" spans="13:34" x14ac:dyDescent="0.3">
      <c r="M6842" s="12"/>
      <c r="N6842"/>
      <c r="P6842" s="9"/>
      <c r="Q6842" s="9"/>
      <c r="U6842" s="8"/>
      <c r="V6842" s="10"/>
      <c r="W6842"/>
      <c r="X6842"/>
      <c r="Z6842" s="8"/>
      <c r="AA6842" s="8"/>
      <c r="AF6842" s="17"/>
      <c r="AG6842" s="17"/>
      <c r="AH6842" s="8"/>
    </row>
    <row r="6843" spans="13:34" x14ac:dyDescent="0.3">
      <c r="M6843" s="12"/>
      <c r="N6843"/>
      <c r="P6843" s="9"/>
      <c r="Q6843" s="9"/>
      <c r="U6843" s="8"/>
      <c r="V6843" s="10"/>
      <c r="W6843"/>
      <c r="X6843"/>
      <c r="Z6843" s="8"/>
      <c r="AA6843" s="8"/>
      <c r="AF6843" s="17"/>
      <c r="AG6843" s="17"/>
      <c r="AH6843" s="8"/>
    </row>
    <row r="6844" spans="13:34" x14ac:dyDescent="0.3">
      <c r="M6844" s="12"/>
      <c r="N6844"/>
      <c r="P6844" s="9"/>
      <c r="Q6844" s="9"/>
      <c r="U6844" s="8"/>
      <c r="V6844" s="10"/>
      <c r="W6844"/>
      <c r="X6844"/>
      <c r="Z6844" s="8"/>
      <c r="AA6844" s="8"/>
      <c r="AF6844" s="17"/>
      <c r="AG6844" s="17"/>
      <c r="AH6844" s="8"/>
    </row>
    <row r="6845" spans="13:34" x14ac:dyDescent="0.3">
      <c r="M6845" s="12"/>
      <c r="N6845"/>
      <c r="P6845" s="9"/>
      <c r="Q6845" s="9"/>
      <c r="U6845" s="8"/>
      <c r="V6845" s="10"/>
      <c r="W6845"/>
      <c r="X6845"/>
      <c r="Z6845" s="8"/>
      <c r="AA6845" s="8"/>
      <c r="AF6845" s="17"/>
      <c r="AG6845" s="17"/>
      <c r="AH6845" s="8"/>
    </row>
    <row r="6846" spans="13:34" x14ac:dyDescent="0.3">
      <c r="M6846" s="12"/>
      <c r="N6846"/>
      <c r="P6846" s="9"/>
      <c r="Q6846" s="9"/>
      <c r="U6846" s="8"/>
      <c r="V6846" s="10"/>
      <c r="W6846"/>
      <c r="X6846"/>
      <c r="Z6846" s="8"/>
      <c r="AA6846" s="8"/>
      <c r="AF6846" s="17"/>
      <c r="AG6846" s="17"/>
      <c r="AH6846" s="8"/>
    </row>
    <row r="6847" spans="13:34" x14ac:dyDescent="0.3">
      <c r="M6847" s="12"/>
      <c r="N6847"/>
      <c r="P6847" s="9"/>
      <c r="Q6847" s="9"/>
      <c r="U6847" s="8"/>
      <c r="V6847" s="10"/>
      <c r="W6847"/>
      <c r="X6847"/>
      <c r="Z6847" s="8"/>
      <c r="AA6847" s="8"/>
      <c r="AF6847" s="17"/>
      <c r="AG6847" s="17"/>
      <c r="AH6847" s="8"/>
    </row>
    <row r="6848" spans="13:34" x14ac:dyDescent="0.3">
      <c r="M6848" s="12"/>
      <c r="N6848"/>
      <c r="P6848" s="9"/>
      <c r="Q6848" s="9"/>
      <c r="U6848" s="8"/>
      <c r="V6848" s="10"/>
      <c r="W6848"/>
      <c r="X6848"/>
      <c r="Z6848" s="8"/>
      <c r="AA6848" s="8"/>
      <c r="AF6848" s="17"/>
      <c r="AG6848" s="17"/>
      <c r="AH6848" s="8"/>
    </row>
    <row r="6849" spans="13:34" x14ac:dyDescent="0.3">
      <c r="M6849" s="12"/>
      <c r="N6849"/>
      <c r="P6849" s="9"/>
      <c r="Q6849" s="9"/>
      <c r="U6849" s="8"/>
      <c r="V6849" s="10"/>
      <c r="W6849"/>
      <c r="X6849"/>
      <c r="Z6849" s="8"/>
      <c r="AA6849" s="8"/>
      <c r="AF6849" s="17"/>
      <c r="AG6849" s="17"/>
      <c r="AH6849" s="8"/>
    </row>
    <row r="6850" spans="13:34" x14ac:dyDescent="0.3">
      <c r="M6850" s="12"/>
      <c r="N6850"/>
      <c r="P6850" s="9"/>
      <c r="Q6850" s="9"/>
      <c r="U6850" s="8"/>
      <c r="V6850" s="10"/>
      <c r="W6850"/>
      <c r="X6850"/>
      <c r="Z6850" s="8"/>
      <c r="AA6850" s="8"/>
      <c r="AF6850" s="17"/>
      <c r="AG6850" s="17"/>
      <c r="AH6850" s="8"/>
    </row>
    <row r="6851" spans="13:34" x14ac:dyDescent="0.3">
      <c r="M6851" s="12"/>
      <c r="N6851"/>
      <c r="P6851" s="9"/>
      <c r="Q6851" s="9"/>
      <c r="U6851" s="8"/>
      <c r="V6851" s="10"/>
      <c r="W6851"/>
      <c r="X6851"/>
      <c r="Z6851" s="8"/>
      <c r="AA6851" s="8"/>
      <c r="AF6851" s="17"/>
      <c r="AG6851" s="17"/>
      <c r="AH6851" s="8"/>
    </row>
    <row r="6852" spans="13:34" x14ac:dyDescent="0.3">
      <c r="M6852" s="12"/>
      <c r="N6852"/>
      <c r="P6852" s="9"/>
      <c r="Q6852" s="9"/>
      <c r="U6852" s="8"/>
      <c r="V6852" s="10"/>
      <c r="W6852"/>
      <c r="X6852"/>
      <c r="Z6852" s="8"/>
      <c r="AA6852" s="8"/>
      <c r="AF6852" s="17"/>
      <c r="AG6852" s="17"/>
      <c r="AH6852" s="8"/>
    </row>
    <row r="6853" spans="13:34" x14ac:dyDescent="0.3">
      <c r="M6853" s="12"/>
      <c r="N6853"/>
      <c r="P6853" s="9"/>
      <c r="Q6853" s="9"/>
      <c r="U6853" s="8"/>
      <c r="V6853" s="10"/>
      <c r="W6853"/>
      <c r="X6853"/>
      <c r="Z6853" s="8"/>
      <c r="AA6853" s="8"/>
      <c r="AF6853" s="17"/>
      <c r="AG6853" s="17"/>
      <c r="AH6853" s="8"/>
    </row>
    <row r="6854" spans="13:34" x14ac:dyDescent="0.3">
      <c r="M6854" s="12"/>
      <c r="N6854"/>
      <c r="P6854" s="9"/>
      <c r="Q6854" s="9"/>
      <c r="U6854" s="8"/>
      <c r="V6854" s="10"/>
      <c r="W6854"/>
      <c r="X6854"/>
      <c r="Z6854" s="8"/>
      <c r="AA6854" s="8"/>
      <c r="AF6854" s="17"/>
      <c r="AG6854" s="17"/>
      <c r="AH6854" s="8"/>
    </row>
    <row r="6855" spans="13:34" x14ac:dyDescent="0.3">
      <c r="M6855" s="12"/>
      <c r="N6855"/>
      <c r="P6855" s="9"/>
      <c r="Q6855" s="9"/>
      <c r="U6855" s="8"/>
      <c r="V6855" s="10"/>
      <c r="W6855"/>
      <c r="X6855"/>
      <c r="Z6855" s="8"/>
      <c r="AA6855" s="8"/>
      <c r="AF6855" s="17"/>
      <c r="AG6855" s="17"/>
      <c r="AH6855" s="8"/>
    </row>
    <row r="6856" spans="13:34" x14ac:dyDescent="0.3">
      <c r="M6856" s="12"/>
      <c r="N6856"/>
      <c r="P6856" s="9"/>
      <c r="Q6856" s="9"/>
      <c r="U6856" s="8"/>
      <c r="V6856" s="10"/>
      <c r="W6856"/>
      <c r="X6856"/>
      <c r="Z6856" s="8"/>
      <c r="AA6856" s="8"/>
      <c r="AF6856" s="17"/>
      <c r="AG6856" s="17"/>
      <c r="AH6856" s="8"/>
    </row>
    <row r="6857" spans="13:34" x14ac:dyDescent="0.3">
      <c r="M6857" s="12"/>
      <c r="N6857"/>
      <c r="P6857" s="9"/>
      <c r="Q6857" s="9"/>
      <c r="U6857" s="8"/>
      <c r="V6857" s="10"/>
      <c r="W6857"/>
      <c r="X6857"/>
      <c r="Z6857" s="8"/>
      <c r="AA6857" s="8"/>
      <c r="AF6857" s="17"/>
      <c r="AG6857" s="17"/>
      <c r="AH6857" s="8"/>
    </row>
    <row r="6858" spans="13:34" x14ac:dyDescent="0.3">
      <c r="M6858" s="12"/>
      <c r="N6858"/>
      <c r="P6858" s="9"/>
      <c r="Q6858" s="9"/>
      <c r="U6858" s="8"/>
      <c r="V6858" s="10"/>
      <c r="W6858"/>
      <c r="X6858"/>
      <c r="Z6858" s="8"/>
      <c r="AA6858" s="8"/>
      <c r="AF6858" s="17"/>
      <c r="AG6858" s="17"/>
      <c r="AH6858" s="8"/>
    </row>
    <row r="6859" spans="13:34" x14ac:dyDescent="0.3">
      <c r="M6859" s="12"/>
      <c r="N6859"/>
      <c r="P6859" s="9"/>
      <c r="Q6859" s="9"/>
      <c r="U6859" s="8"/>
      <c r="V6859" s="10"/>
      <c r="W6859"/>
      <c r="X6859"/>
      <c r="Z6859" s="8"/>
      <c r="AA6859" s="8"/>
      <c r="AF6859" s="17"/>
      <c r="AG6859" s="17"/>
      <c r="AH6859" s="8"/>
    </row>
    <row r="6860" spans="13:34" x14ac:dyDescent="0.3">
      <c r="M6860" s="12"/>
      <c r="N6860"/>
      <c r="P6860" s="9"/>
      <c r="Q6860" s="9"/>
      <c r="U6860" s="8"/>
      <c r="V6860" s="10"/>
      <c r="W6860"/>
      <c r="X6860"/>
      <c r="Z6860" s="8"/>
      <c r="AA6860" s="8"/>
      <c r="AF6860" s="17"/>
      <c r="AG6860" s="17"/>
      <c r="AH6860" s="8"/>
    </row>
    <row r="6861" spans="13:34" x14ac:dyDescent="0.3">
      <c r="M6861" s="12"/>
      <c r="N6861"/>
      <c r="P6861" s="9"/>
      <c r="Q6861" s="9"/>
      <c r="U6861" s="8"/>
      <c r="V6861" s="10"/>
      <c r="W6861"/>
      <c r="X6861"/>
      <c r="Z6861" s="8"/>
      <c r="AA6861" s="8"/>
      <c r="AF6861" s="17"/>
      <c r="AG6861" s="17"/>
      <c r="AH6861" s="8"/>
    </row>
    <row r="6862" spans="13:34" x14ac:dyDescent="0.3">
      <c r="M6862" s="12"/>
      <c r="N6862"/>
      <c r="P6862" s="9"/>
      <c r="Q6862" s="9"/>
      <c r="U6862" s="8"/>
      <c r="V6862" s="10"/>
      <c r="W6862"/>
      <c r="X6862"/>
      <c r="Z6862" s="8"/>
      <c r="AA6862" s="8"/>
      <c r="AF6862" s="17"/>
      <c r="AG6862" s="17"/>
      <c r="AH6862" s="8"/>
    </row>
    <row r="6863" spans="13:34" x14ac:dyDescent="0.3">
      <c r="M6863" s="12"/>
      <c r="N6863"/>
      <c r="P6863" s="9"/>
      <c r="Q6863" s="9"/>
      <c r="U6863" s="8"/>
      <c r="V6863" s="10"/>
      <c r="W6863"/>
      <c r="X6863"/>
      <c r="Z6863" s="8"/>
      <c r="AA6863" s="8"/>
      <c r="AF6863" s="17"/>
      <c r="AG6863" s="17"/>
      <c r="AH6863" s="8"/>
    </row>
    <row r="6864" spans="13:34" x14ac:dyDescent="0.3">
      <c r="M6864" s="12"/>
      <c r="N6864"/>
      <c r="P6864" s="9"/>
      <c r="Q6864" s="9"/>
      <c r="U6864" s="8"/>
      <c r="V6864" s="10"/>
      <c r="W6864"/>
      <c r="X6864"/>
      <c r="Z6864" s="8"/>
      <c r="AA6864" s="8"/>
      <c r="AF6864" s="17"/>
      <c r="AG6864" s="17"/>
      <c r="AH6864" s="8"/>
    </row>
    <row r="6865" spans="13:34" x14ac:dyDescent="0.3">
      <c r="M6865" s="12"/>
      <c r="N6865"/>
      <c r="P6865" s="9"/>
      <c r="Q6865" s="9"/>
      <c r="U6865" s="8"/>
      <c r="V6865" s="10"/>
      <c r="W6865"/>
      <c r="X6865"/>
      <c r="Z6865" s="8"/>
      <c r="AA6865" s="8"/>
      <c r="AF6865" s="17"/>
      <c r="AG6865" s="17"/>
      <c r="AH6865" s="8"/>
    </row>
    <row r="6866" spans="13:34" x14ac:dyDescent="0.3">
      <c r="M6866" s="12"/>
      <c r="N6866"/>
      <c r="P6866" s="9"/>
      <c r="Q6866" s="9"/>
      <c r="U6866" s="8"/>
      <c r="V6866" s="10"/>
      <c r="W6866"/>
      <c r="X6866"/>
      <c r="Z6866" s="8"/>
      <c r="AA6866" s="8"/>
      <c r="AF6866" s="17"/>
      <c r="AG6866" s="17"/>
      <c r="AH6866" s="8"/>
    </row>
    <row r="6867" spans="13:34" x14ac:dyDescent="0.3">
      <c r="M6867" s="12"/>
      <c r="N6867"/>
      <c r="P6867" s="9"/>
      <c r="Q6867" s="9"/>
      <c r="U6867" s="8"/>
      <c r="V6867" s="10"/>
      <c r="W6867"/>
      <c r="X6867"/>
      <c r="Z6867" s="8"/>
      <c r="AA6867" s="8"/>
      <c r="AF6867" s="17"/>
      <c r="AG6867" s="17"/>
      <c r="AH6867" s="8"/>
    </row>
    <row r="6868" spans="13:34" x14ac:dyDescent="0.3">
      <c r="M6868" s="12"/>
      <c r="N6868"/>
      <c r="P6868" s="9"/>
      <c r="Q6868" s="9"/>
      <c r="U6868" s="8"/>
      <c r="V6868" s="10"/>
      <c r="W6868"/>
      <c r="X6868"/>
      <c r="Z6868" s="8"/>
      <c r="AA6868" s="8"/>
      <c r="AF6868" s="17"/>
      <c r="AG6868" s="17"/>
      <c r="AH6868" s="8"/>
    </row>
    <row r="6869" spans="13:34" x14ac:dyDescent="0.3">
      <c r="M6869" s="12"/>
      <c r="N6869"/>
      <c r="P6869" s="9"/>
      <c r="Q6869" s="9"/>
      <c r="U6869" s="8"/>
      <c r="V6869" s="10"/>
      <c r="W6869"/>
      <c r="X6869"/>
      <c r="Z6869" s="8"/>
      <c r="AA6869" s="8"/>
      <c r="AF6869" s="17"/>
      <c r="AG6869" s="17"/>
      <c r="AH6869" s="8"/>
    </row>
    <row r="6870" spans="13:34" x14ac:dyDescent="0.3">
      <c r="M6870" s="12"/>
      <c r="N6870"/>
      <c r="P6870" s="9"/>
      <c r="Q6870" s="9"/>
      <c r="U6870" s="8"/>
      <c r="V6870" s="10"/>
      <c r="W6870"/>
      <c r="X6870"/>
      <c r="Z6870" s="8"/>
      <c r="AA6870" s="8"/>
      <c r="AF6870" s="17"/>
      <c r="AG6870" s="17"/>
      <c r="AH6870" s="8"/>
    </row>
    <row r="6871" spans="13:34" x14ac:dyDescent="0.3">
      <c r="M6871" s="12"/>
      <c r="N6871"/>
      <c r="P6871" s="9"/>
      <c r="Q6871" s="9"/>
      <c r="U6871" s="8"/>
      <c r="V6871" s="10"/>
      <c r="W6871"/>
      <c r="X6871"/>
      <c r="Z6871" s="8"/>
      <c r="AA6871" s="8"/>
      <c r="AF6871" s="17"/>
      <c r="AG6871" s="17"/>
      <c r="AH6871" s="8"/>
    </row>
    <row r="6872" spans="13:34" x14ac:dyDescent="0.3">
      <c r="M6872" s="12"/>
      <c r="N6872"/>
      <c r="P6872" s="9"/>
      <c r="Q6872" s="9"/>
      <c r="U6872" s="8"/>
      <c r="V6872" s="10"/>
      <c r="W6872"/>
      <c r="X6872"/>
      <c r="Z6872" s="8"/>
      <c r="AA6872" s="8"/>
      <c r="AF6872" s="17"/>
      <c r="AG6872" s="17"/>
      <c r="AH6872" s="8"/>
    </row>
    <row r="6873" spans="13:34" x14ac:dyDescent="0.3">
      <c r="M6873" s="12"/>
      <c r="N6873"/>
      <c r="P6873" s="9"/>
      <c r="Q6873" s="9"/>
      <c r="U6873" s="8"/>
      <c r="V6873" s="10"/>
      <c r="W6873"/>
      <c r="X6873"/>
      <c r="Z6873" s="8"/>
      <c r="AA6873" s="8"/>
      <c r="AF6873" s="17"/>
      <c r="AG6873" s="17"/>
      <c r="AH6873" s="8"/>
    </row>
    <row r="6874" spans="13:34" x14ac:dyDescent="0.3">
      <c r="M6874" s="12"/>
      <c r="N6874"/>
      <c r="P6874" s="9"/>
      <c r="Q6874" s="9"/>
      <c r="U6874" s="8"/>
      <c r="V6874" s="10"/>
      <c r="W6874"/>
      <c r="X6874"/>
      <c r="Z6874" s="8"/>
      <c r="AA6874" s="8"/>
      <c r="AF6874" s="17"/>
      <c r="AG6874" s="17"/>
      <c r="AH6874" s="8"/>
    </row>
    <row r="6875" spans="13:34" x14ac:dyDescent="0.3">
      <c r="M6875" s="12"/>
      <c r="N6875"/>
      <c r="P6875" s="9"/>
      <c r="Q6875" s="9"/>
      <c r="U6875" s="8"/>
      <c r="V6875" s="10"/>
      <c r="W6875"/>
      <c r="X6875"/>
      <c r="Z6875" s="8"/>
      <c r="AA6875" s="8"/>
      <c r="AF6875" s="17"/>
      <c r="AG6875" s="17"/>
      <c r="AH6875" s="8"/>
    </row>
    <row r="6876" spans="13:34" x14ac:dyDescent="0.3">
      <c r="M6876" s="12"/>
      <c r="N6876"/>
      <c r="P6876" s="9"/>
      <c r="Q6876" s="9"/>
      <c r="U6876" s="8"/>
      <c r="V6876" s="10"/>
      <c r="W6876"/>
      <c r="X6876"/>
      <c r="Z6876" s="8"/>
      <c r="AA6876" s="8"/>
      <c r="AF6876" s="17"/>
      <c r="AG6876" s="17"/>
      <c r="AH6876" s="8"/>
    </row>
    <row r="6877" spans="13:34" x14ac:dyDescent="0.3">
      <c r="M6877" s="12"/>
      <c r="N6877"/>
      <c r="P6877" s="9"/>
      <c r="Q6877" s="9"/>
      <c r="U6877" s="8"/>
      <c r="V6877" s="10"/>
      <c r="W6877"/>
      <c r="X6877"/>
      <c r="Z6877" s="8"/>
      <c r="AA6877" s="8"/>
      <c r="AF6877" s="17"/>
      <c r="AG6877" s="17"/>
      <c r="AH6877" s="8"/>
    </row>
    <row r="6878" spans="13:34" x14ac:dyDescent="0.3">
      <c r="M6878" s="12"/>
      <c r="N6878"/>
      <c r="P6878" s="9"/>
      <c r="Q6878" s="9"/>
      <c r="U6878" s="8"/>
      <c r="V6878" s="10"/>
      <c r="W6878"/>
      <c r="X6878"/>
      <c r="Z6878" s="8"/>
      <c r="AA6878" s="8"/>
      <c r="AF6878" s="17"/>
      <c r="AG6878" s="17"/>
      <c r="AH6878" s="8"/>
    </row>
    <row r="6879" spans="13:34" x14ac:dyDescent="0.3">
      <c r="M6879" s="12"/>
      <c r="N6879"/>
      <c r="P6879" s="9"/>
      <c r="Q6879" s="9"/>
      <c r="U6879" s="8"/>
      <c r="V6879" s="10"/>
      <c r="W6879"/>
      <c r="X6879"/>
      <c r="Z6879" s="8"/>
      <c r="AA6879" s="8"/>
      <c r="AF6879" s="17"/>
      <c r="AG6879" s="17"/>
      <c r="AH6879" s="8"/>
    </row>
    <row r="6880" spans="13:34" x14ac:dyDescent="0.3">
      <c r="M6880" s="12"/>
      <c r="N6880"/>
      <c r="P6880" s="9"/>
      <c r="Q6880" s="9"/>
      <c r="U6880" s="8"/>
      <c r="V6880" s="10"/>
      <c r="W6880"/>
      <c r="X6880"/>
      <c r="Z6880" s="8"/>
      <c r="AA6880" s="8"/>
      <c r="AF6880" s="17"/>
      <c r="AG6880" s="17"/>
      <c r="AH6880" s="8"/>
    </row>
    <row r="6881" spans="13:34" x14ac:dyDescent="0.3">
      <c r="M6881" s="12"/>
      <c r="N6881"/>
      <c r="P6881" s="9"/>
      <c r="Q6881" s="9"/>
      <c r="U6881" s="8"/>
      <c r="V6881" s="10"/>
      <c r="W6881"/>
      <c r="X6881"/>
      <c r="Z6881" s="8"/>
      <c r="AA6881" s="8"/>
      <c r="AF6881" s="17"/>
      <c r="AG6881" s="17"/>
      <c r="AH6881" s="8"/>
    </row>
    <row r="6882" spans="13:34" x14ac:dyDescent="0.3">
      <c r="M6882" s="12"/>
      <c r="N6882"/>
      <c r="P6882" s="9"/>
      <c r="Q6882" s="9"/>
      <c r="U6882" s="8"/>
      <c r="V6882" s="10"/>
      <c r="W6882"/>
      <c r="X6882"/>
      <c r="Z6882" s="8"/>
      <c r="AA6882" s="8"/>
      <c r="AF6882" s="17"/>
      <c r="AG6882" s="17"/>
      <c r="AH6882" s="8"/>
    </row>
    <row r="6883" spans="13:34" x14ac:dyDescent="0.3">
      <c r="M6883" s="12"/>
      <c r="N6883"/>
      <c r="P6883" s="9"/>
      <c r="Q6883" s="9"/>
      <c r="U6883" s="8"/>
      <c r="V6883" s="10"/>
      <c r="W6883"/>
      <c r="X6883"/>
      <c r="Z6883" s="8"/>
      <c r="AA6883" s="8"/>
      <c r="AF6883" s="17"/>
      <c r="AG6883" s="17"/>
      <c r="AH6883" s="8"/>
    </row>
    <row r="6884" spans="13:34" x14ac:dyDescent="0.3">
      <c r="M6884" s="12"/>
      <c r="N6884"/>
      <c r="P6884" s="9"/>
      <c r="Q6884" s="9"/>
      <c r="U6884" s="8"/>
      <c r="V6884" s="10"/>
      <c r="W6884"/>
      <c r="X6884"/>
      <c r="Z6884" s="8"/>
      <c r="AA6884" s="8"/>
      <c r="AF6884" s="17"/>
      <c r="AG6884" s="17"/>
      <c r="AH6884" s="8"/>
    </row>
    <row r="6885" spans="13:34" x14ac:dyDescent="0.3">
      <c r="M6885" s="12"/>
      <c r="N6885"/>
      <c r="P6885" s="9"/>
      <c r="Q6885" s="9"/>
      <c r="U6885" s="8"/>
      <c r="V6885" s="10"/>
      <c r="W6885"/>
      <c r="X6885"/>
      <c r="Z6885" s="8"/>
      <c r="AA6885" s="8"/>
      <c r="AF6885" s="17"/>
      <c r="AG6885" s="17"/>
      <c r="AH6885" s="8"/>
    </row>
    <row r="6886" spans="13:34" x14ac:dyDescent="0.3">
      <c r="M6886" s="12"/>
      <c r="N6886"/>
      <c r="P6886" s="9"/>
      <c r="Q6886" s="9"/>
      <c r="U6886" s="8"/>
      <c r="V6886" s="10"/>
      <c r="W6886"/>
      <c r="X6886"/>
      <c r="Z6886" s="8"/>
      <c r="AA6886" s="8"/>
      <c r="AF6886" s="17"/>
      <c r="AG6886" s="17"/>
      <c r="AH6886" s="8"/>
    </row>
    <row r="6887" spans="13:34" x14ac:dyDescent="0.3">
      <c r="M6887" s="12"/>
      <c r="N6887"/>
      <c r="P6887" s="9"/>
      <c r="Q6887" s="9"/>
      <c r="U6887" s="8"/>
      <c r="V6887" s="10"/>
      <c r="W6887"/>
      <c r="X6887"/>
      <c r="Z6887" s="8"/>
      <c r="AA6887" s="8"/>
      <c r="AF6887" s="17"/>
      <c r="AG6887" s="17"/>
      <c r="AH6887" s="8"/>
    </row>
    <row r="6888" spans="13:34" x14ac:dyDescent="0.3">
      <c r="M6888" s="12"/>
      <c r="N6888"/>
      <c r="P6888" s="9"/>
      <c r="Q6888" s="9"/>
      <c r="U6888" s="8"/>
      <c r="V6888" s="10"/>
      <c r="W6888"/>
      <c r="X6888"/>
      <c r="Z6888" s="8"/>
      <c r="AA6888" s="8"/>
      <c r="AF6888" s="17"/>
      <c r="AG6888" s="17"/>
      <c r="AH6888" s="8"/>
    </row>
    <row r="6889" spans="13:34" x14ac:dyDescent="0.3">
      <c r="M6889" s="12"/>
      <c r="N6889"/>
      <c r="P6889" s="9"/>
      <c r="Q6889" s="9"/>
      <c r="U6889" s="8"/>
      <c r="V6889" s="10"/>
      <c r="W6889"/>
      <c r="X6889"/>
      <c r="Z6889" s="8"/>
      <c r="AA6889" s="8"/>
      <c r="AF6889" s="17"/>
      <c r="AG6889" s="17"/>
      <c r="AH6889" s="8"/>
    </row>
    <row r="6890" spans="13:34" x14ac:dyDescent="0.3">
      <c r="M6890" s="12"/>
      <c r="N6890"/>
      <c r="P6890" s="9"/>
      <c r="Q6890" s="9"/>
      <c r="U6890" s="8"/>
      <c r="V6890" s="10"/>
      <c r="W6890"/>
      <c r="X6890"/>
      <c r="Z6890" s="8"/>
      <c r="AA6890" s="8"/>
      <c r="AF6890" s="17"/>
      <c r="AG6890" s="17"/>
      <c r="AH6890" s="8"/>
    </row>
    <row r="6891" spans="13:34" x14ac:dyDescent="0.3">
      <c r="M6891" s="12"/>
      <c r="N6891"/>
      <c r="P6891" s="9"/>
      <c r="Q6891" s="9"/>
      <c r="U6891" s="8"/>
      <c r="V6891" s="10"/>
      <c r="W6891"/>
      <c r="X6891"/>
      <c r="Z6891" s="8"/>
      <c r="AA6891" s="8"/>
      <c r="AF6891" s="17"/>
      <c r="AG6891" s="17"/>
      <c r="AH6891" s="8"/>
    </row>
    <row r="6892" spans="13:34" x14ac:dyDescent="0.3">
      <c r="M6892" s="12"/>
      <c r="N6892"/>
      <c r="P6892" s="9"/>
      <c r="Q6892" s="9"/>
      <c r="U6892" s="8"/>
      <c r="V6892" s="10"/>
      <c r="W6892"/>
      <c r="X6892"/>
      <c r="Z6892" s="8"/>
      <c r="AA6892" s="8"/>
      <c r="AF6892" s="17"/>
      <c r="AG6892" s="17"/>
      <c r="AH6892" s="8"/>
    </row>
    <row r="6893" spans="13:34" x14ac:dyDescent="0.3">
      <c r="M6893" s="12"/>
      <c r="N6893"/>
      <c r="P6893" s="9"/>
      <c r="Q6893" s="9"/>
      <c r="U6893" s="8"/>
      <c r="V6893" s="10"/>
      <c r="W6893"/>
      <c r="X6893"/>
      <c r="Z6893" s="8"/>
      <c r="AA6893" s="8"/>
      <c r="AF6893" s="17"/>
      <c r="AG6893" s="17"/>
      <c r="AH6893" s="8"/>
    </row>
    <row r="6894" spans="13:34" x14ac:dyDescent="0.3">
      <c r="M6894" s="12"/>
      <c r="N6894"/>
      <c r="P6894" s="9"/>
      <c r="Q6894" s="9"/>
      <c r="U6894" s="8"/>
      <c r="V6894" s="10"/>
      <c r="W6894"/>
      <c r="X6894"/>
      <c r="Z6894" s="8"/>
      <c r="AA6894" s="8"/>
      <c r="AF6894" s="17"/>
      <c r="AG6894" s="17"/>
      <c r="AH6894" s="8"/>
    </row>
    <row r="6895" spans="13:34" x14ac:dyDescent="0.3">
      <c r="M6895" s="12"/>
      <c r="N6895"/>
      <c r="P6895" s="9"/>
      <c r="Q6895" s="9"/>
      <c r="U6895" s="8"/>
      <c r="V6895" s="10"/>
      <c r="W6895"/>
      <c r="X6895"/>
      <c r="Z6895" s="8"/>
      <c r="AA6895" s="8"/>
      <c r="AF6895" s="17"/>
      <c r="AG6895" s="17"/>
      <c r="AH6895" s="8"/>
    </row>
    <row r="6896" spans="13:34" x14ac:dyDescent="0.3">
      <c r="M6896" s="12"/>
      <c r="N6896"/>
      <c r="P6896" s="9"/>
      <c r="Q6896" s="9"/>
      <c r="U6896" s="8"/>
      <c r="V6896" s="10"/>
      <c r="W6896"/>
      <c r="X6896"/>
      <c r="Z6896" s="8"/>
      <c r="AA6896" s="8"/>
      <c r="AF6896" s="17"/>
      <c r="AG6896" s="17"/>
      <c r="AH6896" s="8"/>
    </row>
    <row r="6897" spans="13:34" x14ac:dyDescent="0.3">
      <c r="M6897" s="12"/>
      <c r="N6897"/>
      <c r="P6897" s="9"/>
      <c r="Q6897" s="9"/>
      <c r="U6897" s="8"/>
      <c r="V6897" s="10"/>
      <c r="W6897"/>
      <c r="X6897"/>
      <c r="Z6897" s="8"/>
      <c r="AA6897" s="8"/>
      <c r="AF6897" s="17"/>
      <c r="AG6897" s="17"/>
      <c r="AH6897" s="8"/>
    </row>
    <row r="6898" spans="13:34" x14ac:dyDescent="0.3">
      <c r="M6898" s="12"/>
      <c r="N6898"/>
      <c r="P6898" s="9"/>
      <c r="Q6898" s="9"/>
      <c r="U6898" s="8"/>
      <c r="V6898" s="10"/>
      <c r="W6898"/>
      <c r="X6898"/>
      <c r="Z6898" s="8"/>
      <c r="AA6898" s="8"/>
      <c r="AF6898" s="17"/>
      <c r="AG6898" s="17"/>
      <c r="AH6898" s="8"/>
    </row>
    <row r="6899" spans="13:34" x14ac:dyDescent="0.3">
      <c r="M6899" s="12"/>
      <c r="N6899"/>
      <c r="P6899" s="9"/>
      <c r="Q6899" s="9"/>
      <c r="U6899" s="8"/>
      <c r="V6899" s="10"/>
      <c r="W6899"/>
      <c r="X6899"/>
      <c r="Z6899" s="8"/>
      <c r="AA6899" s="8"/>
      <c r="AF6899" s="17"/>
      <c r="AG6899" s="17"/>
      <c r="AH6899" s="8"/>
    </row>
    <row r="6900" spans="13:34" x14ac:dyDescent="0.3">
      <c r="M6900" s="12"/>
      <c r="N6900"/>
      <c r="P6900" s="9"/>
      <c r="Q6900" s="9"/>
      <c r="U6900" s="8"/>
      <c r="V6900" s="10"/>
      <c r="W6900"/>
      <c r="X6900"/>
      <c r="Z6900" s="8"/>
      <c r="AA6900" s="8"/>
      <c r="AF6900" s="17"/>
      <c r="AG6900" s="17"/>
      <c r="AH6900" s="8"/>
    </row>
    <row r="6901" spans="13:34" x14ac:dyDescent="0.3">
      <c r="M6901" s="12"/>
      <c r="N6901"/>
      <c r="P6901" s="9"/>
      <c r="Q6901" s="9"/>
      <c r="U6901" s="8"/>
      <c r="V6901" s="10"/>
      <c r="W6901"/>
      <c r="X6901"/>
      <c r="Z6901" s="8"/>
      <c r="AA6901" s="8"/>
      <c r="AF6901" s="17"/>
      <c r="AG6901" s="17"/>
      <c r="AH6901" s="8"/>
    </row>
    <row r="6902" spans="13:34" x14ac:dyDescent="0.3">
      <c r="M6902" s="12"/>
      <c r="N6902"/>
      <c r="P6902" s="9"/>
      <c r="Q6902" s="9"/>
      <c r="U6902" s="8"/>
      <c r="V6902" s="10"/>
      <c r="W6902"/>
      <c r="X6902"/>
      <c r="Z6902" s="8"/>
      <c r="AA6902" s="8"/>
      <c r="AF6902" s="17"/>
      <c r="AG6902" s="17"/>
      <c r="AH6902" s="8"/>
    </row>
    <row r="6903" spans="13:34" x14ac:dyDescent="0.3">
      <c r="M6903" s="12"/>
      <c r="N6903"/>
      <c r="P6903" s="9"/>
      <c r="Q6903" s="9"/>
      <c r="U6903" s="8"/>
      <c r="V6903" s="10"/>
      <c r="W6903"/>
      <c r="X6903"/>
      <c r="Z6903" s="8"/>
      <c r="AA6903" s="8"/>
      <c r="AF6903" s="17"/>
      <c r="AG6903" s="17"/>
      <c r="AH6903" s="8"/>
    </row>
    <row r="6904" spans="13:34" x14ac:dyDescent="0.3">
      <c r="M6904" s="12"/>
      <c r="N6904"/>
      <c r="P6904" s="9"/>
      <c r="Q6904" s="9"/>
      <c r="U6904" s="8"/>
      <c r="V6904" s="10"/>
      <c r="W6904"/>
      <c r="X6904"/>
      <c r="Z6904" s="8"/>
      <c r="AA6904" s="8"/>
      <c r="AF6904" s="17"/>
      <c r="AG6904" s="17"/>
      <c r="AH6904" s="8"/>
    </row>
    <row r="6905" spans="13:34" x14ac:dyDescent="0.3">
      <c r="M6905" s="12"/>
      <c r="N6905"/>
      <c r="P6905" s="9"/>
      <c r="Q6905" s="9"/>
      <c r="U6905" s="8"/>
      <c r="V6905" s="10"/>
      <c r="W6905"/>
      <c r="X6905"/>
      <c r="Z6905" s="8"/>
      <c r="AA6905" s="8"/>
      <c r="AF6905" s="17"/>
      <c r="AG6905" s="17"/>
      <c r="AH6905" s="8"/>
    </row>
    <row r="6906" spans="13:34" x14ac:dyDescent="0.3">
      <c r="M6906" s="12"/>
      <c r="N6906"/>
      <c r="P6906" s="9"/>
      <c r="Q6906" s="9"/>
      <c r="U6906" s="8"/>
      <c r="V6906" s="10"/>
      <c r="W6906"/>
      <c r="X6906"/>
      <c r="Z6906" s="8"/>
      <c r="AA6906" s="8"/>
      <c r="AF6906" s="17"/>
      <c r="AG6906" s="17"/>
      <c r="AH6906" s="8"/>
    </row>
    <row r="6907" spans="13:34" x14ac:dyDescent="0.3">
      <c r="M6907" s="12"/>
      <c r="N6907"/>
      <c r="P6907" s="9"/>
      <c r="Q6907" s="9"/>
      <c r="U6907" s="8"/>
      <c r="V6907" s="10"/>
      <c r="W6907"/>
      <c r="X6907"/>
      <c r="Z6907" s="8"/>
      <c r="AA6907" s="8"/>
      <c r="AF6907" s="17"/>
      <c r="AG6907" s="17"/>
      <c r="AH6907" s="8"/>
    </row>
    <row r="6908" spans="13:34" x14ac:dyDescent="0.3">
      <c r="M6908" s="12"/>
      <c r="N6908"/>
      <c r="P6908" s="9"/>
      <c r="Q6908" s="9"/>
      <c r="U6908" s="8"/>
      <c r="V6908" s="10"/>
      <c r="W6908"/>
      <c r="X6908"/>
      <c r="Z6908" s="8"/>
      <c r="AA6908" s="8"/>
      <c r="AF6908" s="17"/>
      <c r="AG6908" s="17"/>
      <c r="AH6908" s="8"/>
    </row>
    <row r="6909" spans="13:34" x14ac:dyDescent="0.3">
      <c r="M6909" s="12"/>
      <c r="N6909"/>
      <c r="P6909" s="9"/>
      <c r="Q6909" s="9"/>
      <c r="U6909" s="8"/>
      <c r="V6909" s="10"/>
      <c r="W6909"/>
      <c r="X6909"/>
      <c r="Z6909" s="8"/>
      <c r="AA6909" s="8"/>
      <c r="AF6909" s="17"/>
      <c r="AG6909" s="17"/>
      <c r="AH6909" s="8"/>
    </row>
    <row r="6910" spans="13:34" x14ac:dyDescent="0.3">
      <c r="M6910" s="12"/>
      <c r="N6910"/>
      <c r="P6910" s="9"/>
      <c r="Q6910" s="9"/>
      <c r="U6910" s="8"/>
      <c r="V6910" s="10"/>
      <c r="W6910"/>
      <c r="X6910"/>
      <c r="Z6910" s="8"/>
      <c r="AA6910" s="8"/>
      <c r="AF6910" s="17"/>
      <c r="AG6910" s="17"/>
      <c r="AH6910" s="8"/>
    </row>
    <row r="6911" spans="13:34" x14ac:dyDescent="0.3">
      <c r="M6911" s="12"/>
      <c r="N6911"/>
      <c r="P6911" s="9"/>
      <c r="Q6911" s="9"/>
      <c r="U6911" s="8"/>
      <c r="V6911" s="10"/>
      <c r="W6911"/>
      <c r="X6911"/>
      <c r="Z6911" s="8"/>
      <c r="AA6911" s="8"/>
      <c r="AF6911" s="17"/>
      <c r="AG6911" s="17"/>
      <c r="AH6911" s="8"/>
    </row>
    <row r="6912" spans="13:34" x14ac:dyDescent="0.3">
      <c r="M6912" s="12"/>
      <c r="N6912"/>
      <c r="P6912" s="9"/>
      <c r="Q6912" s="9"/>
      <c r="U6912" s="8"/>
      <c r="V6912" s="10"/>
      <c r="W6912"/>
      <c r="X6912"/>
      <c r="Z6912" s="8"/>
      <c r="AA6912" s="8"/>
      <c r="AF6912" s="17"/>
      <c r="AG6912" s="17"/>
      <c r="AH6912" s="8"/>
    </row>
    <row r="6913" spans="13:34" x14ac:dyDescent="0.3">
      <c r="M6913" s="12"/>
      <c r="N6913"/>
      <c r="P6913" s="9"/>
      <c r="Q6913" s="9"/>
      <c r="U6913" s="8"/>
      <c r="V6913" s="10"/>
      <c r="W6913"/>
      <c r="X6913"/>
      <c r="Z6913" s="8"/>
      <c r="AA6913" s="8"/>
      <c r="AF6913" s="17"/>
      <c r="AG6913" s="17"/>
      <c r="AH6913" s="8"/>
    </row>
    <row r="6914" spans="13:34" x14ac:dyDescent="0.3">
      <c r="M6914" s="12"/>
      <c r="N6914"/>
      <c r="P6914" s="9"/>
      <c r="Q6914" s="9"/>
      <c r="U6914" s="8"/>
      <c r="V6914" s="10"/>
      <c r="W6914"/>
      <c r="X6914"/>
      <c r="Z6914" s="8"/>
      <c r="AA6914" s="8"/>
      <c r="AF6914" s="17"/>
      <c r="AG6914" s="17"/>
      <c r="AH6914" s="8"/>
    </row>
    <row r="6915" spans="13:34" x14ac:dyDescent="0.3">
      <c r="M6915" s="12"/>
      <c r="N6915"/>
      <c r="P6915" s="9"/>
      <c r="Q6915" s="9"/>
      <c r="U6915" s="8"/>
      <c r="V6915" s="10"/>
      <c r="W6915"/>
      <c r="X6915"/>
      <c r="Z6915" s="8"/>
      <c r="AA6915" s="8"/>
      <c r="AF6915" s="17"/>
      <c r="AG6915" s="17"/>
      <c r="AH6915" s="8"/>
    </row>
    <row r="6916" spans="13:34" x14ac:dyDescent="0.3">
      <c r="M6916" s="12"/>
      <c r="N6916"/>
      <c r="P6916" s="9"/>
      <c r="Q6916" s="9"/>
      <c r="U6916" s="8"/>
      <c r="V6916" s="10"/>
      <c r="W6916"/>
      <c r="X6916"/>
      <c r="Z6916" s="8"/>
      <c r="AA6916" s="8"/>
      <c r="AF6916" s="17"/>
      <c r="AG6916" s="17"/>
      <c r="AH6916" s="8"/>
    </row>
    <row r="6917" spans="13:34" x14ac:dyDescent="0.3">
      <c r="M6917" s="12"/>
      <c r="N6917"/>
      <c r="P6917" s="9"/>
      <c r="Q6917" s="9"/>
      <c r="U6917" s="8"/>
      <c r="V6917" s="10"/>
      <c r="W6917"/>
      <c r="X6917"/>
      <c r="Z6917" s="8"/>
      <c r="AA6917" s="8"/>
      <c r="AF6917" s="17"/>
      <c r="AG6917" s="17"/>
      <c r="AH6917" s="8"/>
    </row>
    <row r="6918" spans="13:34" x14ac:dyDescent="0.3">
      <c r="M6918" s="12"/>
      <c r="N6918"/>
      <c r="P6918" s="9"/>
      <c r="Q6918" s="9"/>
      <c r="U6918" s="8"/>
      <c r="V6918" s="10"/>
      <c r="W6918"/>
      <c r="X6918"/>
      <c r="Z6918" s="8"/>
      <c r="AA6918" s="8"/>
      <c r="AF6918" s="17"/>
      <c r="AG6918" s="17"/>
      <c r="AH6918" s="8"/>
    </row>
    <row r="6919" spans="13:34" x14ac:dyDescent="0.3">
      <c r="M6919" s="12"/>
      <c r="N6919"/>
      <c r="P6919" s="9"/>
      <c r="Q6919" s="9"/>
      <c r="U6919" s="8"/>
      <c r="V6919" s="10"/>
      <c r="W6919"/>
      <c r="X6919"/>
      <c r="Z6919" s="8"/>
      <c r="AA6919" s="8"/>
      <c r="AF6919" s="17"/>
      <c r="AG6919" s="17"/>
      <c r="AH6919" s="8"/>
    </row>
    <row r="6920" spans="13:34" x14ac:dyDescent="0.3">
      <c r="M6920" s="12"/>
      <c r="N6920"/>
      <c r="P6920" s="9"/>
      <c r="Q6920" s="9"/>
      <c r="U6920" s="8"/>
      <c r="V6920" s="10"/>
      <c r="W6920"/>
      <c r="X6920"/>
      <c r="Z6920" s="8"/>
      <c r="AA6920" s="8"/>
      <c r="AF6920" s="17"/>
      <c r="AG6920" s="17"/>
      <c r="AH6920" s="8"/>
    </row>
    <row r="6921" spans="13:34" x14ac:dyDescent="0.3">
      <c r="M6921" s="12"/>
      <c r="N6921"/>
      <c r="P6921" s="9"/>
      <c r="Q6921" s="9"/>
      <c r="U6921" s="8"/>
      <c r="V6921" s="10"/>
      <c r="W6921"/>
      <c r="X6921"/>
      <c r="Z6921" s="8"/>
      <c r="AA6921" s="8"/>
      <c r="AF6921" s="17"/>
      <c r="AG6921" s="17"/>
      <c r="AH6921" s="8"/>
    </row>
    <row r="6922" spans="13:34" x14ac:dyDescent="0.3">
      <c r="M6922" s="12"/>
      <c r="N6922"/>
      <c r="P6922" s="9"/>
      <c r="Q6922" s="9"/>
      <c r="U6922" s="8"/>
      <c r="V6922" s="10"/>
      <c r="W6922"/>
      <c r="X6922"/>
      <c r="Z6922" s="8"/>
      <c r="AA6922" s="8"/>
      <c r="AF6922" s="17"/>
      <c r="AG6922" s="17"/>
      <c r="AH6922" s="8"/>
    </row>
    <row r="6923" spans="13:34" x14ac:dyDescent="0.3">
      <c r="M6923" s="12"/>
      <c r="N6923"/>
      <c r="P6923" s="9"/>
      <c r="Q6923" s="9"/>
      <c r="U6923" s="8"/>
      <c r="V6923" s="10"/>
      <c r="W6923"/>
      <c r="X6923"/>
      <c r="Z6923" s="8"/>
      <c r="AA6923" s="8"/>
      <c r="AF6923" s="17"/>
      <c r="AG6923" s="17"/>
      <c r="AH6923" s="8"/>
    </row>
    <row r="6924" spans="13:34" x14ac:dyDescent="0.3">
      <c r="M6924" s="12"/>
      <c r="N6924"/>
      <c r="P6924" s="9"/>
      <c r="Q6924" s="9"/>
      <c r="U6924" s="8"/>
      <c r="V6924" s="10"/>
      <c r="W6924"/>
      <c r="X6924"/>
      <c r="Z6924" s="8"/>
      <c r="AA6924" s="8"/>
      <c r="AF6924" s="17"/>
      <c r="AG6924" s="17"/>
      <c r="AH6924" s="8"/>
    </row>
    <row r="6925" spans="13:34" x14ac:dyDescent="0.3">
      <c r="M6925" s="12"/>
      <c r="N6925"/>
      <c r="P6925" s="9"/>
      <c r="Q6925" s="9"/>
      <c r="U6925" s="8"/>
      <c r="V6925" s="10"/>
      <c r="W6925"/>
      <c r="X6925"/>
      <c r="Z6925" s="8"/>
      <c r="AA6925" s="8"/>
      <c r="AF6925" s="17"/>
      <c r="AG6925" s="17"/>
      <c r="AH6925" s="8"/>
    </row>
    <row r="6926" spans="13:34" x14ac:dyDescent="0.3">
      <c r="M6926" s="12"/>
      <c r="N6926"/>
      <c r="P6926" s="9"/>
      <c r="Q6926" s="9"/>
      <c r="U6926" s="8"/>
      <c r="V6926" s="10"/>
      <c r="W6926"/>
      <c r="X6926"/>
      <c r="Z6926" s="8"/>
      <c r="AA6926" s="8"/>
      <c r="AF6926" s="17"/>
      <c r="AG6926" s="17"/>
      <c r="AH6926" s="8"/>
    </row>
    <row r="6927" spans="13:34" x14ac:dyDescent="0.3">
      <c r="M6927" s="12"/>
      <c r="N6927"/>
      <c r="P6927" s="9"/>
      <c r="Q6927" s="9"/>
      <c r="U6927" s="8"/>
      <c r="V6927" s="10"/>
      <c r="W6927"/>
      <c r="X6927"/>
      <c r="Z6927" s="8"/>
      <c r="AA6927" s="8"/>
      <c r="AF6927" s="17"/>
      <c r="AG6927" s="17"/>
      <c r="AH6927" s="8"/>
    </row>
    <row r="6928" spans="13:34" x14ac:dyDescent="0.3">
      <c r="M6928" s="12"/>
      <c r="N6928"/>
      <c r="P6928" s="9"/>
      <c r="Q6928" s="9"/>
      <c r="U6928" s="8"/>
      <c r="V6928" s="10"/>
      <c r="W6928"/>
      <c r="X6928"/>
      <c r="Z6928" s="8"/>
      <c r="AA6928" s="8"/>
      <c r="AF6928" s="17"/>
      <c r="AG6928" s="17"/>
      <c r="AH6928" s="8"/>
    </row>
    <row r="6929" spans="13:34" x14ac:dyDescent="0.3">
      <c r="M6929" s="12"/>
      <c r="N6929"/>
      <c r="P6929" s="9"/>
      <c r="Q6929" s="9"/>
      <c r="U6929" s="8"/>
      <c r="V6929" s="10"/>
      <c r="W6929"/>
      <c r="X6929"/>
      <c r="Z6929" s="8"/>
      <c r="AA6929" s="8"/>
      <c r="AF6929" s="17"/>
      <c r="AG6929" s="17"/>
      <c r="AH6929" s="8"/>
    </row>
    <row r="6930" spans="13:34" x14ac:dyDescent="0.3">
      <c r="M6930" s="12"/>
      <c r="N6930"/>
      <c r="P6930" s="9"/>
      <c r="Q6930" s="9"/>
      <c r="U6930" s="8"/>
      <c r="V6930" s="10"/>
      <c r="W6930"/>
      <c r="X6930"/>
      <c r="Z6930" s="8"/>
      <c r="AA6930" s="8"/>
      <c r="AF6930" s="17"/>
      <c r="AG6930" s="17"/>
      <c r="AH6930" s="8"/>
    </row>
    <row r="6931" spans="13:34" x14ac:dyDescent="0.3">
      <c r="M6931" s="12"/>
      <c r="N6931"/>
      <c r="P6931" s="9"/>
      <c r="Q6931" s="9"/>
      <c r="U6931" s="8"/>
      <c r="V6931" s="10"/>
      <c r="W6931"/>
      <c r="X6931"/>
      <c r="Z6931" s="8"/>
      <c r="AA6931" s="8"/>
      <c r="AF6931" s="17"/>
      <c r="AG6931" s="17"/>
      <c r="AH6931" s="8"/>
    </row>
    <row r="6932" spans="13:34" x14ac:dyDescent="0.3">
      <c r="M6932" s="12"/>
      <c r="N6932"/>
      <c r="P6932" s="9"/>
      <c r="Q6932" s="9"/>
      <c r="U6932" s="8"/>
      <c r="V6932" s="10"/>
      <c r="W6932"/>
      <c r="X6932"/>
      <c r="Z6932" s="8"/>
      <c r="AA6932" s="8"/>
      <c r="AF6932" s="17"/>
      <c r="AG6932" s="17"/>
      <c r="AH6932" s="8"/>
    </row>
    <row r="6933" spans="13:34" x14ac:dyDescent="0.3">
      <c r="M6933" s="12"/>
      <c r="N6933"/>
      <c r="P6933" s="9"/>
      <c r="Q6933" s="9"/>
      <c r="U6933" s="8"/>
      <c r="V6933" s="10"/>
      <c r="W6933"/>
      <c r="X6933"/>
      <c r="Z6933" s="8"/>
      <c r="AA6933" s="8"/>
      <c r="AF6933" s="17"/>
      <c r="AG6933" s="17"/>
      <c r="AH6933" s="8"/>
    </row>
    <row r="6934" spans="13:34" x14ac:dyDescent="0.3">
      <c r="M6934" s="12"/>
      <c r="N6934"/>
      <c r="P6934" s="9"/>
      <c r="Q6934" s="9"/>
      <c r="U6934" s="8"/>
      <c r="V6934" s="10"/>
      <c r="W6934"/>
      <c r="X6934"/>
      <c r="Z6934" s="8"/>
      <c r="AA6934" s="8"/>
      <c r="AF6934" s="17"/>
      <c r="AG6934" s="17"/>
      <c r="AH6934" s="8"/>
    </row>
    <row r="6935" spans="13:34" x14ac:dyDescent="0.3">
      <c r="M6935" s="12"/>
      <c r="N6935"/>
      <c r="P6935" s="9"/>
      <c r="Q6935" s="9"/>
      <c r="U6935" s="8"/>
      <c r="V6935" s="10"/>
      <c r="W6935"/>
      <c r="X6935"/>
      <c r="Z6935" s="8"/>
      <c r="AA6935" s="8"/>
      <c r="AF6935" s="17"/>
      <c r="AG6935" s="17"/>
      <c r="AH6935" s="8"/>
    </row>
    <row r="6936" spans="13:34" x14ac:dyDescent="0.3">
      <c r="M6936" s="12"/>
      <c r="N6936"/>
      <c r="P6936" s="9"/>
      <c r="Q6936" s="9"/>
      <c r="U6936" s="8"/>
      <c r="V6936" s="10"/>
      <c r="W6936"/>
      <c r="X6936"/>
      <c r="Z6936" s="8"/>
      <c r="AA6936" s="8"/>
      <c r="AF6936" s="17"/>
      <c r="AG6936" s="17"/>
      <c r="AH6936" s="8"/>
    </row>
    <row r="6937" spans="13:34" x14ac:dyDescent="0.3">
      <c r="M6937" s="12"/>
      <c r="N6937"/>
      <c r="P6937" s="9"/>
      <c r="Q6937" s="9"/>
      <c r="U6937" s="8"/>
      <c r="V6937" s="10"/>
      <c r="W6937"/>
      <c r="X6937"/>
      <c r="Z6937" s="8"/>
      <c r="AA6937" s="8"/>
      <c r="AF6937" s="17"/>
      <c r="AG6937" s="17"/>
      <c r="AH6937" s="8"/>
    </row>
    <row r="6938" spans="13:34" x14ac:dyDescent="0.3">
      <c r="M6938" s="12"/>
      <c r="N6938"/>
      <c r="P6938" s="9"/>
      <c r="Q6938" s="9"/>
      <c r="U6938" s="8"/>
      <c r="V6938" s="10"/>
      <c r="W6938"/>
      <c r="X6938"/>
      <c r="Z6938" s="8"/>
      <c r="AA6938" s="8"/>
      <c r="AF6938" s="17"/>
      <c r="AG6938" s="17"/>
      <c r="AH6938" s="8"/>
    </row>
    <row r="6939" spans="13:34" x14ac:dyDescent="0.3">
      <c r="M6939" s="12"/>
      <c r="N6939"/>
      <c r="P6939" s="9"/>
      <c r="Q6939" s="9"/>
      <c r="U6939" s="8"/>
      <c r="V6939" s="10"/>
      <c r="W6939"/>
      <c r="X6939"/>
      <c r="Z6939" s="8"/>
      <c r="AA6939" s="8"/>
      <c r="AF6939" s="17"/>
      <c r="AG6939" s="17"/>
      <c r="AH6939" s="8"/>
    </row>
    <row r="6940" spans="13:34" x14ac:dyDescent="0.3">
      <c r="M6940" s="12"/>
      <c r="N6940"/>
      <c r="P6940" s="9"/>
      <c r="Q6940" s="9"/>
      <c r="U6940" s="8"/>
      <c r="V6940" s="10"/>
      <c r="W6940"/>
      <c r="X6940"/>
      <c r="Z6940" s="8"/>
      <c r="AA6940" s="8"/>
      <c r="AF6940" s="17"/>
      <c r="AG6940" s="17"/>
      <c r="AH6940" s="8"/>
    </row>
    <row r="6941" spans="13:34" x14ac:dyDescent="0.3">
      <c r="M6941" s="12"/>
      <c r="N6941"/>
      <c r="P6941" s="9"/>
      <c r="Q6941" s="9"/>
      <c r="U6941" s="8"/>
      <c r="V6941" s="10"/>
      <c r="W6941"/>
      <c r="X6941"/>
      <c r="Z6941" s="8"/>
      <c r="AA6941" s="8"/>
      <c r="AF6941" s="17"/>
      <c r="AG6941" s="17"/>
      <c r="AH6941" s="8"/>
    </row>
    <row r="6942" spans="13:34" x14ac:dyDescent="0.3">
      <c r="M6942" s="12"/>
      <c r="N6942"/>
      <c r="P6942" s="9"/>
      <c r="Q6942" s="9"/>
      <c r="U6942" s="8"/>
      <c r="V6942" s="10"/>
      <c r="W6942"/>
      <c r="X6942"/>
      <c r="Z6942" s="8"/>
      <c r="AA6942" s="8"/>
      <c r="AF6942" s="17"/>
      <c r="AG6942" s="17"/>
      <c r="AH6942" s="8"/>
    </row>
    <row r="6943" spans="13:34" x14ac:dyDescent="0.3">
      <c r="M6943" s="12"/>
      <c r="N6943"/>
      <c r="P6943" s="9"/>
      <c r="Q6943" s="9"/>
      <c r="U6943" s="8"/>
      <c r="V6943" s="10"/>
      <c r="W6943"/>
      <c r="X6943"/>
      <c r="Z6943" s="8"/>
      <c r="AA6943" s="8"/>
      <c r="AF6943" s="17"/>
      <c r="AG6943" s="17"/>
      <c r="AH6943" s="8"/>
    </row>
    <row r="6944" spans="13:34" x14ac:dyDescent="0.3">
      <c r="M6944" s="12"/>
      <c r="N6944"/>
      <c r="P6944" s="9"/>
      <c r="Q6944" s="9"/>
      <c r="U6944" s="8"/>
      <c r="V6944" s="10"/>
      <c r="W6944"/>
      <c r="X6944"/>
      <c r="Z6944" s="8"/>
      <c r="AA6944" s="8"/>
      <c r="AF6944" s="17"/>
      <c r="AG6944" s="17"/>
      <c r="AH6944" s="8"/>
    </row>
    <row r="6945" spans="13:34" x14ac:dyDescent="0.3">
      <c r="M6945" s="12"/>
      <c r="N6945"/>
      <c r="P6945" s="9"/>
      <c r="Q6945" s="9"/>
      <c r="U6945" s="8"/>
      <c r="V6945" s="10"/>
      <c r="W6945"/>
      <c r="X6945"/>
      <c r="Z6945" s="8"/>
      <c r="AA6945" s="8"/>
      <c r="AF6945" s="17"/>
      <c r="AG6945" s="17"/>
      <c r="AH6945" s="8"/>
    </row>
    <row r="6946" spans="13:34" x14ac:dyDescent="0.3">
      <c r="M6946" s="12"/>
      <c r="N6946"/>
      <c r="P6946" s="9"/>
      <c r="Q6946" s="9"/>
      <c r="U6946" s="8"/>
      <c r="V6946" s="10"/>
      <c r="W6946"/>
      <c r="X6946"/>
      <c r="Z6946" s="8"/>
      <c r="AA6946" s="8"/>
      <c r="AF6946" s="17"/>
      <c r="AG6946" s="17"/>
      <c r="AH6946" s="8"/>
    </row>
    <row r="6947" spans="13:34" x14ac:dyDescent="0.3">
      <c r="M6947" s="12"/>
      <c r="N6947"/>
      <c r="P6947" s="9"/>
      <c r="Q6947" s="9"/>
      <c r="U6947" s="8"/>
      <c r="V6947" s="10"/>
      <c r="W6947"/>
      <c r="X6947"/>
      <c r="Z6947" s="8"/>
      <c r="AA6947" s="8"/>
      <c r="AF6947" s="17"/>
      <c r="AG6947" s="17"/>
      <c r="AH6947" s="8"/>
    </row>
    <row r="6948" spans="13:34" x14ac:dyDescent="0.3">
      <c r="M6948" s="12"/>
      <c r="N6948"/>
      <c r="P6948" s="9"/>
      <c r="Q6948" s="9"/>
      <c r="U6948" s="8"/>
      <c r="V6948" s="10"/>
      <c r="W6948"/>
      <c r="X6948"/>
      <c r="Z6948" s="8"/>
      <c r="AA6948" s="8"/>
      <c r="AF6948" s="17"/>
      <c r="AG6948" s="17"/>
      <c r="AH6948" s="8"/>
    </row>
    <row r="6949" spans="13:34" x14ac:dyDescent="0.3">
      <c r="M6949" s="12"/>
      <c r="N6949"/>
      <c r="P6949" s="9"/>
      <c r="Q6949" s="9"/>
      <c r="U6949" s="8"/>
      <c r="V6949" s="10"/>
      <c r="W6949"/>
      <c r="X6949"/>
      <c r="Z6949" s="8"/>
      <c r="AA6949" s="8"/>
      <c r="AF6949" s="17"/>
      <c r="AG6949" s="17"/>
      <c r="AH6949" s="8"/>
    </row>
    <row r="6950" spans="13:34" x14ac:dyDescent="0.3">
      <c r="M6950" s="12"/>
      <c r="N6950"/>
      <c r="P6950" s="9"/>
      <c r="Q6950" s="9"/>
      <c r="U6950" s="8"/>
      <c r="V6950" s="10"/>
      <c r="W6950"/>
      <c r="X6950"/>
      <c r="Z6950" s="8"/>
      <c r="AA6950" s="8"/>
      <c r="AF6950" s="17"/>
      <c r="AG6950" s="17"/>
      <c r="AH6950" s="8"/>
    </row>
    <row r="6951" spans="13:34" x14ac:dyDescent="0.3">
      <c r="M6951" s="12"/>
      <c r="N6951"/>
      <c r="P6951" s="9"/>
      <c r="Q6951" s="9"/>
      <c r="U6951" s="8"/>
      <c r="V6951" s="10"/>
      <c r="W6951"/>
      <c r="X6951"/>
      <c r="Z6951" s="8"/>
      <c r="AA6951" s="8"/>
      <c r="AF6951" s="17"/>
      <c r="AG6951" s="17"/>
      <c r="AH6951" s="8"/>
    </row>
    <row r="6952" spans="13:34" x14ac:dyDescent="0.3">
      <c r="M6952" s="12"/>
      <c r="N6952"/>
      <c r="P6952" s="9"/>
      <c r="Q6952" s="9"/>
      <c r="U6952" s="8"/>
      <c r="V6952" s="10"/>
      <c r="W6952"/>
      <c r="X6952"/>
      <c r="Z6952" s="8"/>
      <c r="AA6952" s="8"/>
      <c r="AF6952" s="17"/>
      <c r="AG6952" s="17"/>
      <c r="AH6952" s="8"/>
    </row>
    <row r="6953" spans="13:34" x14ac:dyDescent="0.3">
      <c r="M6953" s="12"/>
      <c r="N6953"/>
      <c r="P6953" s="9"/>
      <c r="Q6953" s="9"/>
      <c r="U6953" s="8"/>
      <c r="V6953" s="10"/>
      <c r="W6953"/>
      <c r="X6953"/>
      <c r="Z6953" s="8"/>
      <c r="AA6953" s="8"/>
      <c r="AF6953" s="17"/>
      <c r="AG6953" s="17"/>
      <c r="AH6953" s="8"/>
    </row>
    <row r="6954" spans="13:34" x14ac:dyDescent="0.3">
      <c r="M6954" s="12"/>
      <c r="N6954"/>
      <c r="P6954" s="9"/>
      <c r="Q6954" s="9"/>
      <c r="U6954" s="8"/>
      <c r="V6954" s="10"/>
      <c r="W6954"/>
      <c r="X6954"/>
      <c r="Z6954" s="8"/>
      <c r="AA6954" s="8"/>
      <c r="AF6954" s="17"/>
      <c r="AG6954" s="17"/>
      <c r="AH6954" s="8"/>
    </row>
    <row r="6955" spans="13:34" x14ac:dyDescent="0.3">
      <c r="M6955" s="12"/>
      <c r="N6955"/>
      <c r="P6955" s="9"/>
      <c r="Q6955" s="9"/>
      <c r="U6955" s="8"/>
      <c r="V6955" s="10"/>
      <c r="W6955"/>
      <c r="X6955"/>
      <c r="Z6955" s="8"/>
      <c r="AA6955" s="8"/>
      <c r="AF6955" s="17"/>
      <c r="AG6955" s="17"/>
      <c r="AH6955" s="8"/>
    </row>
    <row r="6956" spans="13:34" x14ac:dyDescent="0.3">
      <c r="M6956" s="12"/>
      <c r="N6956"/>
      <c r="P6956" s="9"/>
      <c r="Q6956" s="9"/>
      <c r="U6956" s="8"/>
      <c r="V6956" s="10"/>
      <c r="W6956"/>
      <c r="X6956"/>
      <c r="Z6956" s="8"/>
      <c r="AA6956" s="8"/>
      <c r="AF6956" s="17"/>
      <c r="AG6956" s="17"/>
      <c r="AH6956" s="8"/>
    </row>
    <row r="6957" spans="13:34" x14ac:dyDescent="0.3">
      <c r="M6957" s="12"/>
      <c r="N6957"/>
      <c r="P6957" s="9"/>
      <c r="Q6957" s="9"/>
      <c r="U6957" s="8"/>
      <c r="V6957" s="10"/>
      <c r="W6957"/>
      <c r="X6957"/>
      <c r="Z6957" s="8"/>
      <c r="AA6957" s="8"/>
      <c r="AF6957" s="17"/>
      <c r="AG6957" s="17"/>
      <c r="AH6957" s="8"/>
    </row>
    <row r="6958" spans="13:34" x14ac:dyDescent="0.3">
      <c r="M6958" s="12"/>
      <c r="N6958"/>
      <c r="P6958" s="9"/>
      <c r="Q6958" s="9"/>
      <c r="U6958" s="8"/>
      <c r="V6958" s="10"/>
      <c r="W6958"/>
      <c r="X6958"/>
      <c r="Z6958" s="8"/>
      <c r="AA6958" s="8"/>
      <c r="AF6958" s="17"/>
      <c r="AG6958" s="17"/>
      <c r="AH6958" s="8"/>
    </row>
    <row r="6959" spans="13:34" x14ac:dyDescent="0.3">
      <c r="M6959" s="12"/>
      <c r="N6959"/>
      <c r="P6959" s="9"/>
      <c r="Q6959" s="9"/>
      <c r="U6959" s="8"/>
      <c r="V6959" s="10"/>
      <c r="W6959"/>
      <c r="X6959"/>
      <c r="Z6959" s="8"/>
      <c r="AA6959" s="8"/>
      <c r="AF6959" s="17"/>
      <c r="AG6959" s="17"/>
      <c r="AH6959" s="8"/>
    </row>
    <row r="6960" spans="13:34" x14ac:dyDescent="0.3">
      <c r="M6960" s="12"/>
      <c r="N6960"/>
      <c r="P6960" s="9"/>
      <c r="Q6960" s="9"/>
      <c r="U6960" s="8"/>
      <c r="V6960" s="10"/>
      <c r="W6960"/>
      <c r="X6960"/>
      <c r="Z6960" s="8"/>
      <c r="AA6960" s="8"/>
      <c r="AF6960" s="17"/>
      <c r="AG6960" s="17"/>
      <c r="AH6960" s="8"/>
    </row>
    <row r="6961" spans="13:34" x14ac:dyDescent="0.3">
      <c r="M6961" s="12"/>
      <c r="N6961"/>
      <c r="P6961" s="9"/>
      <c r="Q6961" s="9"/>
      <c r="U6961" s="8"/>
      <c r="V6961" s="10"/>
      <c r="W6961"/>
      <c r="X6961"/>
      <c r="Z6961" s="8"/>
      <c r="AA6961" s="8"/>
      <c r="AF6961" s="17"/>
      <c r="AG6961" s="17"/>
      <c r="AH6961" s="8"/>
    </row>
    <row r="6962" spans="13:34" x14ac:dyDescent="0.3">
      <c r="M6962" s="12"/>
      <c r="N6962"/>
      <c r="P6962" s="9"/>
      <c r="Q6962" s="9"/>
      <c r="U6962" s="8"/>
      <c r="V6962" s="10"/>
      <c r="W6962"/>
      <c r="X6962"/>
      <c r="Z6962" s="8"/>
      <c r="AA6962" s="8"/>
      <c r="AF6962" s="17"/>
      <c r="AG6962" s="17"/>
      <c r="AH6962" s="8"/>
    </row>
    <row r="6963" spans="13:34" x14ac:dyDescent="0.3">
      <c r="M6963" s="12"/>
      <c r="N6963"/>
      <c r="P6963" s="9"/>
      <c r="Q6963" s="9"/>
      <c r="U6963" s="8"/>
      <c r="V6963" s="10"/>
      <c r="W6963"/>
      <c r="X6963"/>
      <c r="Z6963" s="8"/>
      <c r="AA6963" s="8"/>
      <c r="AF6963" s="17"/>
      <c r="AG6963" s="17"/>
      <c r="AH6963" s="8"/>
    </row>
    <row r="6964" spans="13:34" x14ac:dyDescent="0.3">
      <c r="M6964" s="12"/>
      <c r="N6964"/>
      <c r="P6964" s="9"/>
      <c r="Q6964" s="9"/>
      <c r="U6964" s="8"/>
      <c r="V6964" s="10"/>
      <c r="W6964"/>
      <c r="X6964"/>
      <c r="Z6964" s="8"/>
      <c r="AA6964" s="8"/>
      <c r="AF6964" s="17"/>
      <c r="AG6964" s="17"/>
      <c r="AH6964" s="8"/>
    </row>
    <row r="6965" spans="13:34" x14ac:dyDescent="0.3">
      <c r="M6965" s="12"/>
      <c r="N6965"/>
      <c r="P6965" s="9"/>
      <c r="Q6965" s="9"/>
      <c r="U6965" s="8"/>
      <c r="V6965" s="10"/>
      <c r="W6965"/>
      <c r="X6965"/>
      <c r="Z6965" s="8"/>
      <c r="AA6965" s="8"/>
      <c r="AF6965" s="17"/>
      <c r="AG6965" s="17"/>
      <c r="AH6965" s="8"/>
    </row>
    <row r="6966" spans="13:34" x14ac:dyDescent="0.3">
      <c r="M6966" s="12"/>
      <c r="N6966"/>
      <c r="P6966" s="9"/>
      <c r="Q6966" s="9"/>
      <c r="U6966" s="8"/>
      <c r="V6966" s="10"/>
      <c r="W6966"/>
      <c r="X6966"/>
      <c r="Z6966" s="8"/>
      <c r="AA6966" s="8"/>
      <c r="AF6966" s="17"/>
      <c r="AG6966" s="17"/>
      <c r="AH6966" s="8"/>
    </row>
    <row r="6967" spans="13:34" x14ac:dyDescent="0.3">
      <c r="M6967" s="12"/>
      <c r="N6967"/>
      <c r="P6967" s="9"/>
      <c r="Q6967" s="9"/>
      <c r="U6967" s="8"/>
      <c r="V6967" s="10"/>
      <c r="W6967"/>
      <c r="X6967"/>
      <c r="Z6967" s="8"/>
      <c r="AA6967" s="8"/>
      <c r="AF6967" s="17"/>
      <c r="AG6967" s="17"/>
      <c r="AH6967" s="8"/>
    </row>
    <row r="6968" spans="13:34" x14ac:dyDescent="0.3">
      <c r="M6968" s="12"/>
      <c r="N6968"/>
      <c r="P6968" s="9"/>
      <c r="Q6968" s="9"/>
      <c r="U6968" s="8"/>
      <c r="V6968" s="10"/>
      <c r="W6968"/>
      <c r="X6968"/>
      <c r="Z6968" s="8"/>
      <c r="AA6968" s="8"/>
      <c r="AF6968" s="17"/>
      <c r="AG6968" s="17"/>
      <c r="AH6968" s="8"/>
    </row>
    <row r="6969" spans="13:34" x14ac:dyDescent="0.3">
      <c r="M6969" s="12"/>
      <c r="N6969"/>
      <c r="P6969" s="9"/>
      <c r="Q6969" s="9"/>
      <c r="U6969" s="8"/>
      <c r="V6969" s="10"/>
      <c r="W6969"/>
      <c r="X6969"/>
      <c r="Z6969" s="8"/>
      <c r="AA6969" s="8"/>
      <c r="AF6969" s="17"/>
      <c r="AG6969" s="17"/>
      <c r="AH6969" s="8"/>
    </row>
    <row r="6970" spans="13:34" x14ac:dyDescent="0.3">
      <c r="M6970" s="12"/>
      <c r="N6970"/>
      <c r="P6970" s="9"/>
      <c r="Q6970" s="9"/>
      <c r="U6970" s="8"/>
      <c r="V6970" s="10"/>
      <c r="W6970"/>
      <c r="X6970"/>
      <c r="Z6970" s="8"/>
      <c r="AA6970" s="8"/>
      <c r="AF6970" s="17"/>
      <c r="AG6970" s="17"/>
      <c r="AH6970" s="8"/>
    </row>
    <row r="6971" spans="13:34" x14ac:dyDescent="0.3">
      <c r="M6971" s="12"/>
      <c r="N6971"/>
      <c r="P6971" s="9"/>
      <c r="Q6971" s="9"/>
      <c r="U6971" s="8"/>
      <c r="V6971" s="10"/>
      <c r="W6971"/>
      <c r="X6971"/>
      <c r="Z6971" s="8"/>
      <c r="AA6971" s="8"/>
      <c r="AF6971" s="17"/>
      <c r="AG6971" s="17"/>
      <c r="AH6971" s="8"/>
    </row>
    <row r="6972" spans="13:34" x14ac:dyDescent="0.3">
      <c r="M6972" s="12"/>
      <c r="N6972"/>
      <c r="P6972" s="9"/>
      <c r="Q6972" s="9"/>
      <c r="U6972" s="8"/>
      <c r="V6972" s="10"/>
      <c r="W6972"/>
      <c r="X6972"/>
      <c r="Z6972" s="8"/>
      <c r="AA6972" s="8"/>
      <c r="AF6972" s="17"/>
      <c r="AG6972" s="17"/>
      <c r="AH6972" s="8"/>
    </row>
    <row r="6973" spans="13:34" x14ac:dyDescent="0.3">
      <c r="M6973" s="12"/>
      <c r="N6973"/>
      <c r="P6973" s="9"/>
      <c r="Q6973" s="9"/>
      <c r="U6973" s="8"/>
      <c r="V6973" s="10"/>
      <c r="W6973"/>
      <c r="X6973"/>
      <c r="Z6973" s="8"/>
      <c r="AA6973" s="8"/>
      <c r="AF6973" s="17"/>
      <c r="AG6973" s="17"/>
      <c r="AH6973" s="8"/>
    </row>
    <row r="6974" spans="13:34" x14ac:dyDescent="0.3">
      <c r="M6974" s="12"/>
      <c r="N6974"/>
      <c r="P6974" s="9"/>
      <c r="Q6974" s="9"/>
      <c r="U6974" s="8"/>
      <c r="V6974" s="10"/>
      <c r="W6974"/>
      <c r="X6974"/>
      <c r="Z6974" s="8"/>
      <c r="AA6974" s="8"/>
      <c r="AF6974" s="17"/>
      <c r="AG6974" s="17"/>
      <c r="AH6974" s="8"/>
    </row>
    <row r="6975" spans="13:34" x14ac:dyDescent="0.3">
      <c r="M6975" s="12"/>
      <c r="N6975"/>
      <c r="P6975" s="9"/>
      <c r="Q6975" s="9"/>
      <c r="U6975" s="8"/>
      <c r="V6975" s="10"/>
      <c r="W6975"/>
      <c r="X6975"/>
      <c r="Z6975" s="8"/>
      <c r="AA6975" s="8"/>
      <c r="AF6975" s="17"/>
      <c r="AG6975" s="17"/>
      <c r="AH6975" s="8"/>
    </row>
    <row r="6976" spans="13:34" x14ac:dyDescent="0.3">
      <c r="M6976" s="12"/>
      <c r="N6976"/>
      <c r="P6976" s="9"/>
      <c r="Q6976" s="9"/>
      <c r="U6976" s="8"/>
      <c r="V6976" s="10"/>
      <c r="W6976"/>
      <c r="X6976"/>
      <c r="Z6976" s="8"/>
      <c r="AA6976" s="8"/>
      <c r="AF6976" s="17"/>
      <c r="AG6976" s="17"/>
      <c r="AH6976" s="8"/>
    </row>
    <row r="6977" spans="13:34" x14ac:dyDescent="0.3">
      <c r="M6977" s="12"/>
      <c r="N6977"/>
      <c r="P6977" s="9"/>
      <c r="Q6977" s="9"/>
      <c r="U6977" s="8"/>
      <c r="V6977" s="10"/>
      <c r="W6977"/>
      <c r="X6977"/>
      <c r="Z6977" s="8"/>
      <c r="AA6977" s="8"/>
      <c r="AF6977" s="17"/>
      <c r="AG6977" s="17"/>
      <c r="AH6977" s="8"/>
    </row>
    <row r="6978" spans="13:34" x14ac:dyDescent="0.3">
      <c r="M6978" s="12"/>
      <c r="N6978"/>
      <c r="P6978" s="9"/>
      <c r="Q6978" s="9"/>
      <c r="U6978" s="8"/>
      <c r="V6978" s="10"/>
      <c r="W6978"/>
      <c r="X6978"/>
      <c r="Z6978" s="8"/>
      <c r="AA6978" s="8"/>
      <c r="AF6978" s="17"/>
      <c r="AG6978" s="17"/>
      <c r="AH6978" s="8"/>
    </row>
    <row r="6979" spans="13:34" x14ac:dyDescent="0.3">
      <c r="M6979" s="12"/>
      <c r="N6979"/>
      <c r="P6979" s="9"/>
      <c r="Q6979" s="9"/>
      <c r="U6979" s="8"/>
      <c r="V6979" s="10"/>
      <c r="W6979"/>
      <c r="X6979"/>
      <c r="Z6979" s="8"/>
      <c r="AA6979" s="8"/>
      <c r="AF6979" s="17"/>
      <c r="AG6979" s="17"/>
      <c r="AH6979" s="8"/>
    </row>
    <row r="6980" spans="13:34" x14ac:dyDescent="0.3">
      <c r="M6980" s="12"/>
      <c r="N6980"/>
      <c r="P6980" s="9"/>
      <c r="Q6980" s="9"/>
      <c r="U6980" s="8"/>
      <c r="V6980" s="10"/>
      <c r="W6980"/>
      <c r="X6980"/>
      <c r="Z6980" s="8"/>
      <c r="AA6980" s="8"/>
      <c r="AF6980" s="17"/>
      <c r="AG6980" s="17"/>
      <c r="AH6980" s="8"/>
    </row>
    <row r="6981" spans="13:34" x14ac:dyDescent="0.3">
      <c r="M6981" s="12"/>
      <c r="N6981"/>
      <c r="P6981" s="9"/>
      <c r="Q6981" s="9"/>
      <c r="U6981" s="8"/>
      <c r="V6981" s="10"/>
      <c r="W6981"/>
      <c r="X6981"/>
      <c r="Z6981" s="8"/>
      <c r="AA6981" s="8"/>
      <c r="AF6981" s="17"/>
      <c r="AG6981" s="17"/>
      <c r="AH6981" s="8"/>
    </row>
    <row r="6982" spans="13:34" x14ac:dyDescent="0.3">
      <c r="M6982" s="12"/>
      <c r="N6982"/>
      <c r="P6982" s="9"/>
      <c r="Q6982" s="9"/>
      <c r="U6982" s="8"/>
      <c r="V6982" s="10"/>
      <c r="W6982"/>
      <c r="X6982"/>
      <c r="Z6982" s="8"/>
      <c r="AA6982" s="8"/>
      <c r="AF6982" s="17"/>
      <c r="AG6982" s="17"/>
      <c r="AH6982" s="8"/>
    </row>
    <row r="6983" spans="13:34" x14ac:dyDescent="0.3">
      <c r="M6983" s="12"/>
      <c r="N6983"/>
      <c r="P6983" s="9"/>
      <c r="Q6983" s="9"/>
      <c r="U6983" s="8"/>
      <c r="V6983" s="10"/>
      <c r="W6983"/>
      <c r="X6983"/>
      <c r="Z6983" s="8"/>
      <c r="AA6983" s="8"/>
      <c r="AF6983" s="17"/>
      <c r="AG6983" s="17"/>
      <c r="AH6983" s="8"/>
    </row>
    <row r="6984" spans="13:34" x14ac:dyDescent="0.3">
      <c r="M6984" s="12"/>
      <c r="N6984"/>
      <c r="P6984" s="9"/>
      <c r="Q6984" s="9"/>
      <c r="U6984" s="8"/>
      <c r="V6984" s="10"/>
      <c r="W6984"/>
      <c r="X6984"/>
      <c r="Z6984" s="8"/>
      <c r="AA6984" s="8"/>
      <c r="AF6984" s="17"/>
      <c r="AG6984" s="17"/>
      <c r="AH6984" s="8"/>
    </row>
    <row r="6985" spans="13:34" x14ac:dyDescent="0.3">
      <c r="M6985" s="12"/>
      <c r="N6985"/>
      <c r="P6985" s="9"/>
      <c r="Q6985" s="9"/>
      <c r="U6985" s="8"/>
      <c r="V6985" s="10"/>
      <c r="W6985"/>
      <c r="X6985"/>
      <c r="Z6985" s="8"/>
      <c r="AA6985" s="8"/>
      <c r="AF6985" s="17"/>
      <c r="AG6985" s="17"/>
      <c r="AH6985" s="8"/>
    </row>
    <row r="6986" spans="13:34" x14ac:dyDescent="0.3">
      <c r="M6986" s="12"/>
      <c r="N6986"/>
      <c r="P6986" s="9"/>
      <c r="Q6986" s="9"/>
      <c r="U6986" s="8"/>
      <c r="V6986" s="10"/>
      <c r="W6986"/>
      <c r="X6986"/>
      <c r="Z6986" s="8"/>
      <c r="AA6986" s="8"/>
      <c r="AF6986" s="17"/>
      <c r="AG6986" s="17"/>
      <c r="AH6986" s="8"/>
    </row>
    <row r="6987" spans="13:34" x14ac:dyDescent="0.3">
      <c r="M6987" s="12"/>
      <c r="N6987"/>
      <c r="P6987" s="9"/>
      <c r="Q6987" s="9"/>
      <c r="U6987" s="8"/>
      <c r="V6987" s="10"/>
      <c r="W6987"/>
      <c r="X6987"/>
      <c r="Z6987" s="8"/>
      <c r="AA6987" s="8"/>
      <c r="AF6987" s="17"/>
      <c r="AG6987" s="17"/>
      <c r="AH6987" s="8"/>
    </row>
    <row r="6988" spans="13:34" x14ac:dyDescent="0.3">
      <c r="M6988" s="12"/>
      <c r="N6988"/>
      <c r="P6988" s="9"/>
      <c r="Q6988" s="9"/>
      <c r="U6988" s="8"/>
      <c r="V6988" s="10"/>
      <c r="W6988"/>
      <c r="X6988"/>
      <c r="Z6988" s="8"/>
      <c r="AA6988" s="8"/>
      <c r="AF6988" s="17"/>
      <c r="AG6988" s="17"/>
      <c r="AH6988" s="8"/>
    </row>
    <row r="6989" spans="13:34" x14ac:dyDescent="0.3">
      <c r="M6989" s="12"/>
      <c r="N6989"/>
      <c r="P6989" s="9"/>
      <c r="Q6989" s="9"/>
      <c r="U6989" s="8"/>
      <c r="V6989" s="10"/>
      <c r="W6989"/>
      <c r="X6989"/>
      <c r="Z6989" s="8"/>
      <c r="AA6989" s="8"/>
      <c r="AF6989" s="17"/>
      <c r="AG6989" s="17"/>
      <c r="AH6989" s="8"/>
    </row>
    <row r="6990" spans="13:34" x14ac:dyDescent="0.3">
      <c r="M6990" s="12"/>
      <c r="N6990"/>
      <c r="P6990" s="9"/>
      <c r="Q6990" s="9"/>
      <c r="U6990" s="8"/>
      <c r="V6990" s="10"/>
      <c r="W6990"/>
      <c r="X6990"/>
      <c r="Z6990" s="8"/>
      <c r="AA6990" s="8"/>
      <c r="AF6990" s="17"/>
      <c r="AG6990" s="17"/>
      <c r="AH6990" s="8"/>
    </row>
    <row r="6991" spans="13:34" x14ac:dyDescent="0.3">
      <c r="M6991" s="12"/>
      <c r="N6991"/>
      <c r="P6991" s="9"/>
      <c r="Q6991" s="9"/>
      <c r="U6991" s="8"/>
      <c r="V6991" s="10"/>
      <c r="W6991"/>
      <c r="X6991"/>
      <c r="Z6991" s="8"/>
      <c r="AA6991" s="8"/>
      <c r="AF6991" s="17"/>
      <c r="AG6991" s="17"/>
      <c r="AH6991" s="8"/>
    </row>
    <row r="6992" spans="13:34" x14ac:dyDescent="0.3">
      <c r="M6992" s="12"/>
      <c r="N6992"/>
      <c r="P6992" s="9"/>
      <c r="Q6992" s="9"/>
      <c r="U6992" s="8"/>
      <c r="V6992" s="10"/>
      <c r="W6992"/>
      <c r="X6992"/>
      <c r="Z6992" s="8"/>
      <c r="AA6992" s="8"/>
      <c r="AF6992" s="17"/>
      <c r="AG6992" s="17"/>
      <c r="AH6992" s="8"/>
    </row>
    <row r="6993" spans="13:34" x14ac:dyDescent="0.3">
      <c r="M6993" s="12"/>
      <c r="N6993"/>
      <c r="P6993" s="9"/>
      <c r="Q6993" s="9"/>
      <c r="U6993" s="8"/>
      <c r="V6993" s="10"/>
      <c r="W6993"/>
      <c r="X6993"/>
      <c r="Z6993" s="8"/>
      <c r="AA6993" s="8"/>
      <c r="AF6993" s="17"/>
      <c r="AG6993" s="17"/>
      <c r="AH6993" s="8"/>
    </row>
    <row r="6994" spans="13:34" x14ac:dyDescent="0.3">
      <c r="M6994" s="12"/>
      <c r="N6994"/>
      <c r="P6994" s="9"/>
      <c r="Q6994" s="9"/>
      <c r="U6994" s="8"/>
      <c r="V6994" s="10"/>
      <c r="W6994"/>
      <c r="X6994"/>
      <c r="Z6994" s="8"/>
      <c r="AA6994" s="8"/>
      <c r="AF6994" s="17"/>
      <c r="AG6994" s="17"/>
      <c r="AH6994" s="8"/>
    </row>
    <row r="6995" spans="13:34" x14ac:dyDescent="0.3">
      <c r="M6995" s="12"/>
      <c r="N6995"/>
      <c r="P6995" s="9"/>
      <c r="Q6995" s="9"/>
      <c r="U6995" s="8"/>
      <c r="V6995" s="10"/>
      <c r="W6995"/>
      <c r="X6995"/>
      <c r="Z6995" s="8"/>
      <c r="AA6995" s="8"/>
      <c r="AF6995" s="17"/>
      <c r="AG6995" s="17"/>
      <c r="AH6995" s="8"/>
    </row>
    <row r="6996" spans="13:34" x14ac:dyDescent="0.3">
      <c r="M6996" s="12"/>
      <c r="N6996"/>
      <c r="P6996" s="9"/>
      <c r="Q6996" s="9"/>
      <c r="U6996" s="8"/>
      <c r="V6996" s="10"/>
      <c r="W6996"/>
      <c r="X6996"/>
      <c r="Z6996" s="8"/>
      <c r="AA6996" s="8"/>
      <c r="AF6996" s="17"/>
      <c r="AG6996" s="17"/>
      <c r="AH6996" s="8"/>
    </row>
    <row r="6997" spans="13:34" x14ac:dyDescent="0.3">
      <c r="M6997" s="12"/>
      <c r="N6997"/>
      <c r="P6997" s="9"/>
      <c r="Q6997" s="9"/>
      <c r="U6997" s="8"/>
      <c r="V6997" s="10"/>
      <c r="W6997"/>
      <c r="X6997"/>
      <c r="Z6997" s="8"/>
      <c r="AA6997" s="8"/>
      <c r="AF6997" s="17"/>
      <c r="AG6997" s="17"/>
      <c r="AH6997" s="8"/>
    </row>
    <row r="6998" spans="13:34" x14ac:dyDescent="0.3">
      <c r="M6998" s="12"/>
      <c r="N6998"/>
      <c r="P6998" s="9"/>
      <c r="Q6998" s="9"/>
      <c r="U6998" s="8"/>
      <c r="V6998" s="10"/>
      <c r="W6998"/>
      <c r="X6998"/>
      <c r="Z6998" s="8"/>
      <c r="AA6998" s="8"/>
      <c r="AF6998" s="17"/>
      <c r="AG6998" s="17"/>
      <c r="AH6998" s="8"/>
    </row>
    <row r="6999" spans="13:34" x14ac:dyDescent="0.3">
      <c r="M6999" s="12"/>
      <c r="N6999"/>
      <c r="P6999" s="9"/>
      <c r="Q6999" s="9"/>
      <c r="U6999" s="8"/>
      <c r="V6999" s="10"/>
      <c r="W6999"/>
      <c r="X6999"/>
      <c r="Z6999" s="8"/>
      <c r="AA6999" s="8"/>
      <c r="AF6999" s="17"/>
      <c r="AG6999" s="17"/>
      <c r="AH6999" s="8"/>
    </row>
    <row r="7000" spans="13:34" x14ac:dyDescent="0.3">
      <c r="M7000" s="12"/>
      <c r="N7000"/>
      <c r="P7000" s="9"/>
      <c r="Q7000" s="9"/>
      <c r="U7000" s="8"/>
      <c r="V7000" s="10"/>
      <c r="W7000"/>
      <c r="X7000"/>
      <c r="Z7000" s="8"/>
      <c r="AA7000" s="8"/>
      <c r="AF7000" s="17"/>
      <c r="AG7000" s="17"/>
      <c r="AH7000" s="8"/>
    </row>
    <row r="7001" spans="13:34" x14ac:dyDescent="0.3">
      <c r="M7001" s="12"/>
      <c r="N7001"/>
      <c r="P7001" s="9"/>
      <c r="Q7001" s="9"/>
      <c r="U7001" s="8"/>
      <c r="V7001" s="10"/>
      <c r="W7001"/>
      <c r="X7001"/>
      <c r="Z7001" s="8"/>
      <c r="AA7001" s="8"/>
      <c r="AF7001" s="17"/>
      <c r="AG7001" s="17"/>
      <c r="AH7001" s="8"/>
    </row>
    <row r="7002" spans="13:34" x14ac:dyDescent="0.3">
      <c r="M7002" s="12"/>
      <c r="N7002"/>
      <c r="P7002" s="9"/>
      <c r="Q7002" s="9"/>
      <c r="U7002" s="8"/>
      <c r="V7002" s="10"/>
      <c r="W7002"/>
      <c r="X7002"/>
      <c r="Z7002" s="8"/>
      <c r="AA7002" s="8"/>
      <c r="AF7002" s="17"/>
      <c r="AG7002" s="17"/>
      <c r="AH7002" s="8"/>
    </row>
    <row r="7003" spans="13:34" x14ac:dyDescent="0.3">
      <c r="M7003" s="12"/>
      <c r="N7003"/>
      <c r="P7003" s="9"/>
      <c r="Q7003" s="9"/>
      <c r="U7003" s="8"/>
      <c r="V7003" s="10"/>
      <c r="W7003"/>
      <c r="X7003"/>
      <c r="Z7003" s="8"/>
      <c r="AA7003" s="8"/>
      <c r="AF7003" s="17"/>
      <c r="AG7003" s="17"/>
      <c r="AH7003" s="8"/>
    </row>
    <row r="7004" spans="13:34" x14ac:dyDescent="0.3">
      <c r="M7004" s="12"/>
      <c r="N7004"/>
      <c r="P7004" s="9"/>
      <c r="Q7004" s="9"/>
      <c r="U7004" s="8"/>
      <c r="V7004" s="10"/>
      <c r="W7004"/>
      <c r="X7004"/>
      <c r="Z7004" s="8"/>
      <c r="AA7004" s="8"/>
      <c r="AF7004" s="17"/>
      <c r="AG7004" s="17"/>
      <c r="AH7004" s="8"/>
    </row>
    <row r="7005" spans="13:34" x14ac:dyDescent="0.3">
      <c r="M7005" s="12"/>
      <c r="N7005"/>
      <c r="P7005" s="9"/>
      <c r="Q7005" s="9"/>
      <c r="U7005" s="8"/>
      <c r="V7005" s="10"/>
      <c r="W7005"/>
      <c r="X7005"/>
      <c r="Z7005" s="8"/>
      <c r="AA7005" s="8"/>
      <c r="AF7005" s="17"/>
      <c r="AG7005" s="17"/>
      <c r="AH7005" s="8"/>
    </row>
    <row r="7006" spans="13:34" x14ac:dyDescent="0.3">
      <c r="M7006" s="12"/>
      <c r="N7006"/>
      <c r="P7006" s="9"/>
      <c r="Q7006" s="9"/>
      <c r="U7006" s="8"/>
      <c r="V7006" s="10"/>
      <c r="W7006"/>
      <c r="X7006"/>
      <c r="Z7006" s="8"/>
      <c r="AA7006" s="8"/>
      <c r="AF7006" s="17"/>
      <c r="AG7006" s="17"/>
      <c r="AH7006" s="8"/>
    </row>
    <row r="7007" spans="13:34" x14ac:dyDescent="0.3">
      <c r="M7007" s="12"/>
      <c r="N7007"/>
      <c r="P7007" s="9"/>
      <c r="Q7007" s="9"/>
      <c r="U7007" s="8"/>
      <c r="V7007" s="10"/>
      <c r="W7007"/>
      <c r="X7007"/>
      <c r="Z7007" s="8"/>
      <c r="AA7007" s="8"/>
      <c r="AF7007" s="17"/>
      <c r="AG7007" s="17"/>
      <c r="AH7007" s="8"/>
    </row>
    <row r="7008" spans="13:34" x14ac:dyDescent="0.3">
      <c r="M7008" s="12"/>
      <c r="N7008"/>
      <c r="P7008" s="9"/>
      <c r="Q7008" s="9"/>
      <c r="U7008" s="8"/>
      <c r="V7008" s="10"/>
      <c r="W7008"/>
      <c r="X7008"/>
      <c r="Z7008" s="8"/>
      <c r="AA7008" s="8"/>
      <c r="AF7008" s="17"/>
      <c r="AG7008" s="17"/>
      <c r="AH7008" s="8"/>
    </row>
    <row r="7009" spans="13:34" x14ac:dyDescent="0.3">
      <c r="M7009" s="12"/>
      <c r="N7009"/>
      <c r="P7009" s="9"/>
      <c r="Q7009" s="9"/>
      <c r="U7009" s="8"/>
      <c r="V7009" s="10"/>
      <c r="W7009"/>
      <c r="X7009"/>
      <c r="Z7009" s="8"/>
      <c r="AA7009" s="8"/>
      <c r="AF7009" s="17"/>
      <c r="AG7009" s="17"/>
      <c r="AH7009" s="8"/>
    </row>
    <row r="7010" spans="13:34" x14ac:dyDescent="0.3">
      <c r="M7010" s="12"/>
      <c r="N7010"/>
      <c r="P7010" s="9"/>
      <c r="Q7010" s="9"/>
      <c r="U7010" s="8"/>
      <c r="V7010" s="10"/>
      <c r="W7010"/>
      <c r="X7010"/>
      <c r="Z7010" s="8"/>
      <c r="AA7010" s="8"/>
      <c r="AF7010" s="17"/>
      <c r="AG7010" s="17"/>
      <c r="AH7010" s="8"/>
    </row>
    <row r="7011" spans="13:34" x14ac:dyDescent="0.3">
      <c r="M7011" s="12"/>
      <c r="N7011"/>
      <c r="P7011" s="9"/>
      <c r="Q7011" s="9"/>
      <c r="U7011" s="8"/>
      <c r="V7011" s="10"/>
      <c r="W7011"/>
      <c r="X7011"/>
      <c r="Z7011" s="8"/>
      <c r="AA7011" s="8"/>
      <c r="AF7011" s="17"/>
      <c r="AG7011" s="17"/>
      <c r="AH7011" s="8"/>
    </row>
    <row r="7012" spans="13:34" x14ac:dyDescent="0.3">
      <c r="M7012" s="12"/>
      <c r="N7012"/>
      <c r="P7012" s="9"/>
      <c r="Q7012" s="9"/>
      <c r="U7012" s="8"/>
      <c r="V7012" s="10"/>
      <c r="W7012"/>
      <c r="X7012"/>
      <c r="Z7012" s="8"/>
      <c r="AA7012" s="8"/>
      <c r="AF7012" s="17"/>
      <c r="AG7012" s="17"/>
      <c r="AH7012" s="8"/>
    </row>
    <row r="7013" spans="13:34" x14ac:dyDescent="0.3">
      <c r="M7013" s="12"/>
      <c r="N7013"/>
      <c r="P7013" s="9"/>
      <c r="Q7013" s="9"/>
      <c r="U7013" s="8"/>
      <c r="V7013" s="10"/>
      <c r="W7013"/>
      <c r="X7013"/>
      <c r="Z7013" s="8"/>
      <c r="AA7013" s="8"/>
      <c r="AF7013" s="17"/>
      <c r="AG7013" s="17"/>
      <c r="AH7013" s="8"/>
    </row>
    <row r="7014" spans="13:34" x14ac:dyDescent="0.3">
      <c r="M7014" s="12"/>
      <c r="N7014"/>
      <c r="P7014" s="9"/>
      <c r="Q7014" s="9"/>
      <c r="U7014" s="8"/>
      <c r="V7014" s="10"/>
      <c r="W7014"/>
      <c r="X7014"/>
      <c r="Z7014" s="8"/>
      <c r="AA7014" s="8"/>
      <c r="AF7014" s="17"/>
      <c r="AG7014" s="17"/>
      <c r="AH7014" s="8"/>
    </row>
    <row r="7015" spans="13:34" x14ac:dyDescent="0.3">
      <c r="M7015" s="12"/>
      <c r="N7015"/>
      <c r="P7015" s="9"/>
      <c r="Q7015" s="9"/>
      <c r="U7015" s="8"/>
      <c r="V7015" s="10"/>
      <c r="W7015"/>
      <c r="X7015"/>
      <c r="Z7015" s="8"/>
      <c r="AA7015" s="8"/>
      <c r="AF7015" s="17"/>
      <c r="AG7015" s="17"/>
      <c r="AH7015" s="8"/>
    </row>
    <row r="7016" spans="13:34" x14ac:dyDescent="0.3">
      <c r="M7016" s="12"/>
      <c r="N7016"/>
      <c r="P7016" s="9"/>
      <c r="Q7016" s="9"/>
      <c r="U7016" s="8"/>
      <c r="V7016" s="10"/>
      <c r="W7016"/>
      <c r="X7016"/>
      <c r="Z7016" s="8"/>
      <c r="AA7016" s="8"/>
      <c r="AF7016" s="17"/>
      <c r="AG7016" s="17"/>
      <c r="AH7016" s="8"/>
    </row>
    <row r="7017" spans="13:34" x14ac:dyDescent="0.3">
      <c r="M7017" s="12"/>
      <c r="N7017"/>
      <c r="P7017" s="9"/>
      <c r="Q7017" s="9"/>
      <c r="U7017" s="8"/>
      <c r="V7017" s="10"/>
      <c r="W7017"/>
      <c r="X7017"/>
      <c r="Z7017" s="8"/>
      <c r="AA7017" s="8"/>
      <c r="AF7017" s="17"/>
      <c r="AG7017" s="17"/>
      <c r="AH7017" s="8"/>
    </row>
    <row r="7018" spans="13:34" x14ac:dyDescent="0.3">
      <c r="M7018" s="12"/>
      <c r="N7018"/>
      <c r="P7018" s="9"/>
      <c r="Q7018" s="9"/>
      <c r="U7018" s="8"/>
      <c r="V7018" s="10"/>
      <c r="W7018"/>
      <c r="X7018"/>
      <c r="Z7018" s="8"/>
      <c r="AA7018" s="8"/>
      <c r="AF7018" s="17"/>
      <c r="AG7018" s="17"/>
      <c r="AH7018" s="8"/>
    </row>
    <row r="7019" spans="13:34" x14ac:dyDescent="0.3">
      <c r="M7019" s="12"/>
      <c r="N7019"/>
      <c r="P7019" s="9"/>
      <c r="Q7019" s="9"/>
      <c r="U7019" s="8"/>
      <c r="V7019" s="10"/>
      <c r="W7019"/>
      <c r="X7019"/>
      <c r="Z7019" s="8"/>
      <c r="AA7019" s="8"/>
      <c r="AF7019" s="17"/>
      <c r="AG7019" s="17"/>
      <c r="AH7019" s="8"/>
    </row>
    <row r="7020" spans="13:34" x14ac:dyDescent="0.3">
      <c r="M7020" s="12"/>
      <c r="N7020"/>
      <c r="P7020" s="9"/>
      <c r="Q7020" s="9"/>
      <c r="U7020" s="8"/>
      <c r="V7020" s="10"/>
      <c r="W7020"/>
      <c r="X7020"/>
      <c r="Z7020" s="8"/>
      <c r="AA7020" s="8"/>
      <c r="AF7020" s="17"/>
      <c r="AG7020" s="17"/>
      <c r="AH7020" s="8"/>
    </row>
    <row r="7021" spans="13:34" x14ac:dyDescent="0.3">
      <c r="M7021" s="12"/>
      <c r="N7021"/>
      <c r="P7021" s="9"/>
      <c r="Q7021" s="9"/>
      <c r="U7021" s="8"/>
      <c r="V7021" s="10"/>
      <c r="W7021"/>
      <c r="X7021"/>
      <c r="Z7021" s="8"/>
      <c r="AA7021" s="8"/>
      <c r="AF7021" s="17"/>
      <c r="AG7021" s="17"/>
      <c r="AH7021" s="8"/>
    </row>
    <row r="7022" spans="13:34" x14ac:dyDescent="0.3">
      <c r="M7022" s="12"/>
      <c r="N7022"/>
      <c r="P7022" s="9"/>
      <c r="Q7022" s="9"/>
      <c r="U7022" s="8"/>
      <c r="V7022" s="10"/>
      <c r="W7022"/>
      <c r="X7022"/>
      <c r="Z7022" s="8"/>
      <c r="AA7022" s="8"/>
      <c r="AF7022" s="17"/>
      <c r="AG7022" s="17"/>
      <c r="AH7022" s="8"/>
    </row>
    <row r="7023" spans="13:34" x14ac:dyDescent="0.3">
      <c r="M7023" s="12"/>
      <c r="N7023"/>
      <c r="P7023" s="9"/>
      <c r="Q7023" s="9"/>
      <c r="U7023" s="8"/>
      <c r="V7023" s="10"/>
      <c r="W7023"/>
      <c r="X7023"/>
      <c r="Z7023" s="8"/>
      <c r="AA7023" s="8"/>
      <c r="AF7023" s="17"/>
      <c r="AG7023" s="17"/>
      <c r="AH7023" s="8"/>
    </row>
    <row r="7024" spans="13:34" x14ac:dyDescent="0.3">
      <c r="M7024" s="12"/>
      <c r="N7024"/>
      <c r="P7024" s="9"/>
      <c r="Q7024" s="9"/>
      <c r="U7024" s="8"/>
      <c r="V7024" s="10"/>
      <c r="W7024"/>
      <c r="X7024"/>
      <c r="Z7024" s="8"/>
      <c r="AA7024" s="8"/>
      <c r="AF7024" s="17"/>
      <c r="AG7024" s="17"/>
      <c r="AH7024" s="8"/>
    </row>
    <row r="7025" spans="13:34" x14ac:dyDescent="0.3">
      <c r="M7025" s="12"/>
      <c r="N7025"/>
      <c r="P7025" s="9"/>
      <c r="Q7025" s="9"/>
      <c r="U7025" s="8"/>
      <c r="V7025" s="10"/>
      <c r="W7025"/>
      <c r="X7025"/>
      <c r="Z7025" s="8"/>
      <c r="AA7025" s="8"/>
      <c r="AF7025" s="17"/>
      <c r="AG7025" s="17"/>
      <c r="AH7025" s="8"/>
    </row>
    <row r="7026" spans="13:34" x14ac:dyDescent="0.3">
      <c r="M7026" s="12"/>
      <c r="N7026"/>
      <c r="P7026" s="9"/>
      <c r="Q7026" s="9"/>
      <c r="U7026" s="8"/>
      <c r="V7026" s="10"/>
      <c r="W7026"/>
      <c r="X7026"/>
      <c r="Z7026" s="8"/>
      <c r="AA7026" s="8"/>
      <c r="AF7026" s="17"/>
      <c r="AG7026" s="17"/>
      <c r="AH7026" s="8"/>
    </row>
    <row r="7027" spans="13:34" x14ac:dyDescent="0.3">
      <c r="M7027" s="12"/>
      <c r="N7027"/>
      <c r="P7027" s="9"/>
      <c r="Q7027" s="9"/>
      <c r="U7027" s="8"/>
      <c r="V7027" s="10"/>
      <c r="W7027"/>
      <c r="X7027"/>
      <c r="Z7027" s="8"/>
      <c r="AA7027" s="8"/>
      <c r="AF7027" s="17"/>
      <c r="AG7027" s="17"/>
      <c r="AH7027" s="8"/>
    </row>
    <row r="7028" spans="13:34" x14ac:dyDescent="0.3">
      <c r="M7028" s="12"/>
      <c r="N7028"/>
      <c r="P7028" s="9"/>
      <c r="Q7028" s="9"/>
      <c r="U7028" s="8"/>
      <c r="V7028" s="10"/>
      <c r="W7028"/>
      <c r="X7028"/>
      <c r="Z7028" s="8"/>
      <c r="AA7028" s="8"/>
      <c r="AF7028" s="17"/>
      <c r="AG7028" s="17"/>
      <c r="AH7028" s="8"/>
    </row>
    <row r="7029" spans="13:34" x14ac:dyDescent="0.3">
      <c r="M7029" s="12"/>
      <c r="N7029"/>
      <c r="P7029" s="9"/>
      <c r="Q7029" s="9"/>
      <c r="U7029" s="8"/>
      <c r="V7029" s="10"/>
      <c r="W7029"/>
      <c r="X7029"/>
      <c r="Z7029" s="8"/>
      <c r="AA7029" s="8"/>
      <c r="AF7029" s="17"/>
      <c r="AG7029" s="17"/>
      <c r="AH7029" s="8"/>
    </row>
    <row r="7030" spans="13:34" x14ac:dyDescent="0.3">
      <c r="M7030" s="12"/>
      <c r="N7030"/>
      <c r="P7030" s="9"/>
      <c r="Q7030" s="9"/>
      <c r="U7030" s="8"/>
      <c r="V7030" s="10"/>
      <c r="W7030"/>
      <c r="X7030"/>
      <c r="Z7030" s="8"/>
      <c r="AA7030" s="8"/>
      <c r="AF7030" s="17"/>
      <c r="AG7030" s="17"/>
      <c r="AH7030" s="8"/>
    </row>
    <row r="7031" spans="13:34" x14ac:dyDescent="0.3">
      <c r="M7031" s="12"/>
      <c r="N7031"/>
      <c r="P7031" s="9"/>
      <c r="Q7031" s="9"/>
      <c r="U7031" s="8"/>
      <c r="V7031" s="10"/>
      <c r="W7031"/>
      <c r="X7031"/>
      <c r="Z7031" s="8"/>
      <c r="AA7031" s="8"/>
      <c r="AF7031" s="17"/>
      <c r="AG7031" s="17"/>
      <c r="AH7031" s="8"/>
    </row>
    <row r="7032" spans="13:34" x14ac:dyDescent="0.3">
      <c r="M7032" s="12"/>
      <c r="N7032"/>
      <c r="P7032" s="9"/>
      <c r="Q7032" s="9"/>
      <c r="U7032" s="8"/>
      <c r="V7032" s="10"/>
      <c r="W7032"/>
      <c r="X7032"/>
      <c r="Z7032" s="8"/>
      <c r="AA7032" s="8"/>
      <c r="AF7032" s="17"/>
      <c r="AG7032" s="17"/>
      <c r="AH7032" s="8"/>
    </row>
    <row r="7033" spans="13:34" x14ac:dyDescent="0.3">
      <c r="M7033" s="12"/>
      <c r="N7033"/>
      <c r="P7033" s="9"/>
      <c r="Q7033" s="9"/>
      <c r="U7033" s="8"/>
      <c r="V7033" s="10"/>
      <c r="W7033"/>
      <c r="X7033"/>
      <c r="Z7033" s="8"/>
      <c r="AA7033" s="8"/>
      <c r="AF7033" s="17"/>
      <c r="AG7033" s="17"/>
      <c r="AH7033" s="8"/>
    </row>
    <row r="7034" spans="13:34" x14ac:dyDescent="0.3">
      <c r="M7034" s="12"/>
      <c r="N7034"/>
      <c r="P7034" s="9"/>
      <c r="Q7034" s="9"/>
      <c r="U7034" s="8"/>
      <c r="V7034" s="10"/>
      <c r="W7034"/>
      <c r="X7034"/>
      <c r="Z7034" s="8"/>
      <c r="AA7034" s="8"/>
      <c r="AF7034" s="17"/>
      <c r="AG7034" s="17"/>
      <c r="AH7034" s="8"/>
    </row>
    <row r="7035" spans="13:34" x14ac:dyDescent="0.3">
      <c r="M7035" s="12"/>
      <c r="N7035"/>
      <c r="P7035" s="9"/>
      <c r="Q7035" s="9"/>
      <c r="U7035" s="8"/>
      <c r="V7035" s="10"/>
      <c r="W7035"/>
      <c r="X7035"/>
      <c r="Z7035" s="8"/>
      <c r="AA7035" s="8"/>
      <c r="AF7035" s="17"/>
      <c r="AG7035" s="17"/>
      <c r="AH7035" s="8"/>
    </row>
    <row r="7036" spans="13:34" x14ac:dyDescent="0.3">
      <c r="M7036" s="12"/>
      <c r="N7036"/>
      <c r="P7036" s="9"/>
      <c r="Q7036" s="9"/>
      <c r="U7036" s="8"/>
      <c r="V7036" s="10"/>
      <c r="W7036"/>
      <c r="X7036"/>
      <c r="Z7036" s="8"/>
      <c r="AA7036" s="8"/>
      <c r="AF7036" s="17"/>
      <c r="AG7036" s="17"/>
      <c r="AH7036" s="8"/>
    </row>
    <row r="7037" spans="13:34" x14ac:dyDescent="0.3">
      <c r="M7037" s="12"/>
      <c r="N7037"/>
      <c r="P7037" s="9"/>
      <c r="Q7037" s="9"/>
      <c r="U7037" s="8"/>
      <c r="V7037" s="10"/>
      <c r="W7037"/>
      <c r="X7037"/>
      <c r="Z7037" s="8"/>
      <c r="AA7037" s="8"/>
      <c r="AF7037" s="17"/>
      <c r="AG7037" s="17"/>
      <c r="AH7037" s="8"/>
    </row>
    <row r="7038" spans="13:34" x14ac:dyDescent="0.3">
      <c r="M7038" s="12"/>
      <c r="N7038"/>
      <c r="P7038" s="9"/>
      <c r="Q7038" s="9"/>
      <c r="U7038" s="8"/>
      <c r="V7038" s="10"/>
      <c r="W7038"/>
      <c r="X7038"/>
      <c r="Z7038" s="8"/>
      <c r="AA7038" s="8"/>
      <c r="AF7038" s="17"/>
      <c r="AG7038" s="17"/>
      <c r="AH7038" s="8"/>
    </row>
    <row r="7039" spans="13:34" x14ac:dyDescent="0.3">
      <c r="M7039" s="12"/>
      <c r="N7039"/>
      <c r="P7039" s="9"/>
      <c r="Q7039" s="9"/>
      <c r="U7039" s="8"/>
      <c r="V7039" s="10"/>
      <c r="W7039"/>
      <c r="X7039"/>
      <c r="Z7039" s="8"/>
      <c r="AA7039" s="8"/>
      <c r="AF7039" s="17"/>
      <c r="AG7039" s="17"/>
      <c r="AH7039" s="8"/>
    </row>
    <row r="7040" spans="13:34" x14ac:dyDescent="0.3">
      <c r="M7040" s="12"/>
      <c r="N7040"/>
      <c r="P7040" s="9"/>
      <c r="Q7040" s="9"/>
      <c r="U7040" s="8"/>
      <c r="V7040" s="10"/>
      <c r="W7040"/>
      <c r="X7040"/>
      <c r="Z7040" s="8"/>
      <c r="AA7040" s="8"/>
      <c r="AF7040" s="17"/>
      <c r="AG7040" s="17"/>
      <c r="AH7040" s="8"/>
    </row>
    <row r="7041" spans="13:34" x14ac:dyDescent="0.3">
      <c r="M7041" s="12"/>
      <c r="N7041"/>
      <c r="P7041" s="9"/>
      <c r="Q7041" s="9"/>
      <c r="U7041" s="8"/>
      <c r="V7041" s="10"/>
      <c r="W7041"/>
      <c r="X7041"/>
      <c r="Z7041" s="8"/>
      <c r="AA7041" s="8"/>
      <c r="AF7041" s="17"/>
      <c r="AG7041" s="17"/>
      <c r="AH7041" s="8"/>
    </row>
    <row r="7042" spans="13:34" x14ac:dyDescent="0.3">
      <c r="M7042" s="12"/>
      <c r="N7042"/>
      <c r="P7042" s="9"/>
      <c r="Q7042" s="9"/>
      <c r="U7042" s="8"/>
      <c r="V7042" s="10"/>
      <c r="W7042"/>
      <c r="X7042"/>
      <c r="Z7042" s="8"/>
      <c r="AA7042" s="8"/>
      <c r="AF7042" s="17"/>
      <c r="AG7042" s="17"/>
      <c r="AH7042" s="8"/>
    </row>
    <row r="7043" spans="13:34" x14ac:dyDescent="0.3">
      <c r="M7043" s="12"/>
      <c r="N7043"/>
      <c r="P7043" s="9"/>
      <c r="Q7043" s="9"/>
      <c r="U7043" s="8"/>
      <c r="V7043" s="10"/>
      <c r="W7043"/>
      <c r="X7043"/>
      <c r="Z7043" s="8"/>
      <c r="AA7043" s="8"/>
      <c r="AF7043" s="17"/>
      <c r="AG7043" s="17"/>
      <c r="AH7043" s="8"/>
    </row>
    <row r="7044" spans="13:34" x14ac:dyDescent="0.3">
      <c r="M7044" s="12"/>
      <c r="N7044"/>
      <c r="P7044" s="9"/>
      <c r="Q7044" s="9"/>
      <c r="U7044" s="8"/>
      <c r="V7044" s="10"/>
      <c r="W7044"/>
      <c r="X7044"/>
      <c r="Z7044" s="8"/>
      <c r="AA7044" s="8"/>
      <c r="AF7044" s="17"/>
      <c r="AG7044" s="17"/>
      <c r="AH7044" s="8"/>
    </row>
    <row r="7045" spans="13:34" x14ac:dyDescent="0.3">
      <c r="M7045" s="12"/>
      <c r="N7045"/>
      <c r="P7045" s="9"/>
      <c r="Q7045" s="9"/>
      <c r="U7045" s="8"/>
      <c r="V7045" s="10"/>
      <c r="W7045"/>
      <c r="X7045"/>
      <c r="Z7045" s="8"/>
      <c r="AA7045" s="8"/>
      <c r="AF7045" s="17"/>
      <c r="AG7045" s="17"/>
      <c r="AH7045" s="8"/>
    </row>
    <row r="7046" spans="13:34" x14ac:dyDescent="0.3">
      <c r="M7046" s="12"/>
      <c r="N7046"/>
      <c r="P7046" s="9"/>
      <c r="Q7046" s="9"/>
      <c r="U7046" s="8"/>
      <c r="V7046" s="10"/>
      <c r="W7046"/>
      <c r="X7046"/>
      <c r="Z7046" s="8"/>
      <c r="AA7046" s="8"/>
      <c r="AF7046" s="17"/>
      <c r="AG7046" s="17"/>
      <c r="AH7046" s="8"/>
    </row>
    <row r="7047" spans="13:34" x14ac:dyDescent="0.3">
      <c r="M7047" s="12"/>
      <c r="N7047"/>
      <c r="P7047" s="9"/>
      <c r="Q7047" s="9"/>
      <c r="U7047" s="8"/>
      <c r="V7047" s="10"/>
      <c r="W7047"/>
      <c r="X7047"/>
      <c r="Z7047" s="8"/>
      <c r="AA7047" s="8"/>
      <c r="AF7047" s="17"/>
      <c r="AG7047" s="17"/>
      <c r="AH7047" s="8"/>
    </row>
    <row r="7048" spans="13:34" x14ac:dyDescent="0.3">
      <c r="M7048" s="12"/>
      <c r="N7048"/>
      <c r="P7048" s="9"/>
      <c r="Q7048" s="9"/>
      <c r="U7048" s="8"/>
      <c r="V7048" s="10"/>
      <c r="W7048"/>
      <c r="X7048"/>
      <c r="Z7048" s="8"/>
      <c r="AA7048" s="8"/>
      <c r="AF7048" s="17"/>
      <c r="AG7048" s="17"/>
      <c r="AH7048" s="8"/>
    </row>
    <row r="7049" spans="13:34" x14ac:dyDescent="0.3">
      <c r="M7049" s="12"/>
      <c r="N7049"/>
      <c r="P7049" s="9"/>
      <c r="Q7049" s="9"/>
      <c r="U7049" s="8"/>
      <c r="V7049" s="10"/>
      <c r="W7049"/>
      <c r="X7049"/>
      <c r="Z7049" s="8"/>
      <c r="AA7049" s="8"/>
      <c r="AF7049" s="17"/>
      <c r="AG7049" s="17"/>
      <c r="AH7049" s="8"/>
    </row>
    <row r="7050" spans="13:34" x14ac:dyDescent="0.3">
      <c r="M7050" s="12"/>
      <c r="N7050"/>
      <c r="P7050" s="9"/>
      <c r="Q7050" s="9"/>
      <c r="U7050" s="8"/>
      <c r="V7050" s="10"/>
      <c r="W7050"/>
      <c r="X7050"/>
      <c r="Z7050" s="8"/>
      <c r="AA7050" s="8"/>
      <c r="AF7050" s="17"/>
      <c r="AG7050" s="17"/>
      <c r="AH7050" s="8"/>
    </row>
    <row r="7051" spans="13:34" x14ac:dyDescent="0.3">
      <c r="M7051" s="12"/>
      <c r="N7051"/>
      <c r="P7051" s="9"/>
      <c r="Q7051" s="9"/>
      <c r="U7051" s="8"/>
      <c r="V7051" s="10"/>
      <c r="W7051"/>
      <c r="X7051"/>
      <c r="Z7051" s="8"/>
      <c r="AA7051" s="8"/>
      <c r="AF7051" s="17"/>
      <c r="AG7051" s="17"/>
      <c r="AH7051" s="8"/>
    </row>
    <row r="7052" spans="13:34" x14ac:dyDescent="0.3">
      <c r="M7052" s="12"/>
      <c r="N7052"/>
      <c r="P7052" s="9"/>
      <c r="Q7052" s="9"/>
      <c r="U7052" s="8"/>
      <c r="V7052" s="10"/>
      <c r="W7052"/>
      <c r="X7052"/>
      <c r="Z7052" s="8"/>
      <c r="AA7052" s="8"/>
      <c r="AF7052" s="17"/>
      <c r="AG7052" s="17"/>
      <c r="AH7052" s="8"/>
    </row>
    <row r="7053" spans="13:34" x14ac:dyDescent="0.3">
      <c r="M7053" s="12"/>
      <c r="N7053"/>
      <c r="P7053" s="9"/>
      <c r="Q7053" s="9"/>
      <c r="U7053" s="8"/>
      <c r="V7053" s="10"/>
      <c r="W7053"/>
      <c r="X7053"/>
      <c r="Z7053" s="8"/>
      <c r="AA7053" s="8"/>
      <c r="AF7053" s="17"/>
      <c r="AG7053" s="17"/>
      <c r="AH7053" s="8"/>
    </row>
    <row r="7054" spans="13:34" x14ac:dyDescent="0.3">
      <c r="M7054" s="12"/>
      <c r="N7054"/>
      <c r="P7054" s="9"/>
      <c r="Q7054" s="9"/>
      <c r="U7054" s="8"/>
      <c r="V7054" s="10"/>
      <c r="W7054"/>
      <c r="X7054"/>
      <c r="Z7054" s="8"/>
      <c r="AA7054" s="8"/>
      <c r="AF7054" s="17"/>
      <c r="AG7054" s="17"/>
      <c r="AH7054" s="8"/>
    </row>
    <row r="7055" spans="13:34" x14ac:dyDescent="0.3">
      <c r="M7055" s="12"/>
      <c r="N7055"/>
      <c r="P7055" s="9"/>
      <c r="Q7055" s="9"/>
      <c r="U7055" s="8"/>
      <c r="V7055" s="10"/>
      <c r="W7055"/>
      <c r="X7055"/>
      <c r="Z7055" s="8"/>
      <c r="AA7055" s="8"/>
      <c r="AF7055" s="17"/>
      <c r="AG7055" s="17"/>
      <c r="AH7055" s="8"/>
    </row>
    <row r="7056" spans="13:34" x14ac:dyDescent="0.3">
      <c r="M7056" s="12"/>
      <c r="N7056"/>
      <c r="P7056" s="9"/>
      <c r="Q7056" s="9"/>
      <c r="U7056" s="8"/>
      <c r="V7056" s="10"/>
      <c r="W7056"/>
      <c r="X7056"/>
      <c r="Z7056" s="8"/>
      <c r="AA7056" s="8"/>
      <c r="AF7056" s="17"/>
      <c r="AG7056" s="17"/>
      <c r="AH7056" s="8"/>
    </row>
    <row r="7057" spans="13:34" x14ac:dyDescent="0.3">
      <c r="M7057" s="12"/>
      <c r="N7057"/>
      <c r="P7057" s="9"/>
      <c r="Q7057" s="9"/>
      <c r="U7057" s="8"/>
      <c r="V7057" s="10"/>
      <c r="W7057"/>
      <c r="X7057"/>
      <c r="Z7057" s="8"/>
      <c r="AA7057" s="8"/>
      <c r="AF7057" s="17"/>
      <c r="AG7057" s="17"/>
      <c r="AH7057" s="8"/>
    </row>
    <row r="7058" spans="13:34" x14ac:dyDescent="0.3">
      <c r="M7058" s="12"/>
      <c r="N7058"/>
      <c r="P7058" s="9"/>
      <c r="Q7058" s="9"/>
      <c r="U7058" s="8"/>
      <c r="V7058" s="10"/>
      <c r="W7058"/>
      <c r="X7058"/>
      <c r="Z7058" s="8"/>
      <c r="AA7058" s="8"/>
      <c r="AF7058" s="17"/>
      <c r="AG7058" s="17"/>
      <c r="AH7058" s="8"/>
    </row>
    <row r="7059" spans="13:34" x14ac:dyDescent="0.3">
      <c r="M7059" s="12"/>
      <c r="N7059"/>
      <c r="P7059" s="9"/>
      <c r="Q7059" s="9"/>
      <c r="U7059" s="8"/>
      <c r="V7059" s="10"/>
      <c r="W7059"/>
      <c r="X7059"/>
      <c r="Z7059" s="8"/>
      <c r="AA7059" s="8"/>
      <c r="AF7059" s="17"/>
      <c r="AG7059" s="17"/>
      <c r="AH7059" s="8"/>
    </row>
    <row r="7060" spans="13:34" x14ac:dyDescent="0.3">
      <c r="M7060" s="12"/>
      <c r="N7060"/>
      <c r="P7060" s="9"/>
      <c r="Q7060" s="9"/>
      <c r="U7060" s="8"/>
      <c r="V7060" s="10"/>
      <c r="W7060"/>
      <c r="X7060"/>
      <c r="Z7060" s="8"/>
      <c r="AA7060" s="8"/>
      <c r="AF7060" s="17"/>
      <c r="AG7060" s="17"/>
      <c r="AH7060" s="8"/>
    </row>
    <row r="7061" spans="13:34" x14ac:dyDescent="0.3">
      <c r="M7061" s="12"/>
      <c r="N7061"/>
      <c r="P7061" s="9"/>
      <c r="Q7061" s="9"/>
      <c r="U7061" s="8"/>
      <c r="V7061" s="10"/>
      <c r="W7061"/>
      <c r="X7061"/>
      <c r="Z7061" s="8"/>
      <c r="AA7061" s="8"/>
      <c r="AF7061" s="17"/>
      <c r="AG7061" s="17"/>
      <c r="AH7061" s="8"/>
    </row>
    <row r="7062" spans="13:34" x14ac:dyDescent="0.3">
      <c r="M7062" s="12"/>
      <c r="N7062"/>
      <c r="P7062" s="9"/>
      <c r="Q7062" s="9"/>
      <c r="U7062" s="8"/>
      <c r="V7062" s="10"/>
      <c r="W7062"/>
      <c r="X7062"/>
      <c r="Z7062" s="8"/>
      <c r="AA7062" s="8"/>
      <c r="AF7062" s="17"/>
      <c r="AG7062" s="17"/>
      <c r="AH7062" s="8"/>
    </row>
    <row r="7063" spans="13:34" x14ac:dyDescent="0.3">
      <c r="M7063" s="12"/>
      <c r="N7063"/>
      <c r="P7063" s="9"/>
      <c r="Q7063" s="9"/>
      <c r="U7063" s="8"/>
      <c r="V7063" s="10"/>
      <c r="W7063"/>
      <c r="X7063"/>
      <c r="Z7063" s="8"/>
      <c r="AA7063" s="8"/>
      <c r="AF7063" s="17"/>
      <c r="AG7063" s="17"/>
      <c r="AH7063" s="8"/>
    </row>
    <row r="7064" spans="13:34" x14ac:dyDescent="0.3">
      <c r="M7064" s="12"/>
      <c r="N7064"/>
      <c r="P7064" s="9"/>
      <c r="Q7064" s="9"/>
      <c r="U7064" s="8"/>
      <c r="V7064" s="10"/>
      <c r="W7064"/>
      <c r="X7064"/>
      <c r="Z7064" s="8"/>
      <c r="AA7064" s="8"/>
      <c r="AF7064" s="17"/>
      <c r="AG7064" s="17"/>
      <c r="AH7064" s="8"/>
    </row>
    <row r="7065" spans="13:34" x14ac:dyDescent="0.3">
      <c r="M7065" s="12"/>
      <c r="N7065"/>
      <c r="P7065" s="9"/>
      <c r="Q7065" s="9"/>
      <c r="U7065" s="8"/>
      <c r="V7065" s="10"/>
      <c r="W7065"/>
      <c r="X7065"/>
      <c r="Z7065" s="8"/>
      <c r="AA7065" s="8"/>
      <c r="AF7065" s="17"/>
      <c r="AG7065" s="17"/>
      <c r="AH7065" s="8"/>
    </row>
    <row r="7066" spans="13:34" x14ac:dyDescent="0.3">
      <c r="M7066" s="12"/>
      <c r="N7066"/>
      <c r="P7066" s="9"/>
      <c r="Q7066" s="9"/>
      <c r="U7066" s="8"/>
      <c r="V7066" s="10"/>
      <c r="W7066"/>
      <c r="X7066"/>
      <c r="Z7066" s="8"/>
      <c r="AA7066" s="8"/>
      <c r="AF7066" s="17"/>
      <c r="AG7066" s="17"/>
      <c r="AH7066" s="8"/>
    </row>
    <row r="7067" spans="13:34" x14ac:dyDescent="0.3">
      <c r="M7067" s="12"/>
      <c r="N7067"/>
      <c r="P7067" s="9"/>
      <c r="Q7067" s="9"/>
      <c r="U7067" s="8"/>
      <c r="V7067" s="10"/>
      <c r="W7067"/>
      <c r="X7067"/>
      <c r="Z7067" s="8"/>
      <c r="AA7067" s="8"/>
      <c r="AF7067" s="17"/>
      <c r="AG7067" s="17"/>
      <c r="AH7067" s="8"/>
    </row>
    <row r="7068" spans="13:34" x14ac:dyDescent="0.3">
      <c r="M7068" s="12"/>
      <c r="N7068"/>
      <c r="P7068" s="9"/>
      <c r="Q7068" s="9"/>
      <c r="U7068" s="8"/>
      <c r="V7068" s="10"/>
      <c r="W7068"/>
      <c r="X7068"/>
      <c r="Z7068" s="8"/>
      <c r="AA7068" s="8"/>
      <c r="AF7068" s="17"/>
      <c r="AG7068" s="17"/>
      <c r="AH7068" s="8"/>
    </row>
    <row r="7069" spans="13:34" x14ac:dyDescent="0.3">
      <c r="M7069" s="12"/>
      <c r="N7069"/>
      <c r="P7069" s="9"/>
      <c r="Q7069" s="9"/>
      <c r="U7069" s="8"/>
      <c r="V7069" s="10"/>
      <c r="W7069"/>
      <c r="X7069"/>
      <c r="Z7069" s="8"/>
      <c r="AA7069" s="8"/>
      <c r="AF7069" s="17"/>
      <c r="AG7069" s="17"/>
      <c r="AH7069" s="8"/>
    </row>
    <row r="7070" spans="13:34" x14ac:dyDescent="0.3">
      <c r="M7070" s="12"/>
      <c r="N7070"/>
      <c r="P7070" s="9"/>
      <c r="Q7070" s="9"/>
      <c r="U7070" s="8"/>
      <c r="V7070" s="10"/>
      <c r="W7070"/>
      <c r="X7070"/>
      <c r="Z7070" s="8"/>
      <c r="AA7070" s="8"/>
      <c r="AF7070" s="17"/>
      <c r="AG7070" s="17"/>
      <c r="AH7070" s="8"/>
    </row>
    <row r="7071" spans="13:34" x14ac:dyDescent="0.3">
      <c r="M7071" s="12"/>
      <c r="N7071"/>
      <c r="P7071" s="9"/>
      <c r="Q7071" s="9"/>
      <c r="U7071" s="8"/>
      <c r="V7071" s="10"/>
      <c r="W7071"/>
      <c r="X7071"/>
      <c r="Z7071" s="8"/>
      <c r="AA7071" s="8"/>
      <c r="AF7071" s="17"/>
      <c r="AG7071" s="17"/>
      <c r="AH7071" s="8"/>
    </row>
    <row r="7072" spans="13:34" x14ac:dyDescent="0.3">
      <c r="M7072" s="12"/>
      <c r="N7072"/>
      <c r="P7072" s="9"/>
      <c r="Q7072" s="9"/>
      <c r="U7072" s="8"/>
      <c r="V7072" s="10"/>
      <c r="W7072"/>
      <c r="X7072"/>
      <c r="Z7072" s="8"/>
      <c r="AA7072" s="8"/>
      <c r="AF7072" s="17"/>
      <c r="AG7072" s="17"/>
      <c r="AH7072" s="8"/>
    </row>
    <row r="7073" spans="13:34" x14ac:dyDescent="0.3">
      <c r="M7073" s="12"/>
      <c r="N7073"/>
      <c r="P7073" s="9"/>
      <c r="Q7073" s="9"/>
      <c r="U7073" s="8"/>
      <c r="V7073" s="10"/>
      <c r="W7073"/>
      <c r="X7073"/>
      <c r="Z7073" s="8"/>
      <c r="AA7073" s="8"/>
      <c r="AF7073" s="17"/>
      <c r="AG7073" s="17"/>
      <c r="AH7073" s="8"/>
    </row>
    <row r="7074" spans="13:34" x14ac:dyDescent="0.3">
      <c r="M7074" s="12"/>
      <c r="N7074"/>
      <c r="P7074" s="9"/>
      <c r="Q7074" s="9"/>
      <c r="U7074" s="8"/>
      <c r="V7074" s="10"/>
      <c r="W7074"/>
      <c r="X7074"/>
      <c r="Z7074" s="8"/>
      <c r="AA7074" s="8"/>
      <c r="AF7074" s="17"/>
      <c r="AG7074" s="17"/>
      <c r="AH7074" s="8"/>
    </row>
    <row r="7075" spans="13:34" x14ac:dyDescent="0.3">
      <c r="M7075" s="12"/>
      <c r="N7075"/>
      <c r="P7075" s="9"/>
      <c r="Q7075" s="9"/>
      <c r="U7075" s="8"/>
      <c r="V7075" s="10"/>
      <c r="W7075"/>
      <c r="X7075"/>
      <c r="Z7075" s="8"/>
      <c r="AA7075" s="8"/>
      <c r="AF7075" s="17"/>
      <c r="AG7075" s="17"/>
      <c r="AH7075" s="8"/>
    </row>
    <row r="7076" spans="13:34" x14ac:dyDescent="0.3">
      <c r="M7076" s="12"/>
      <c r="N7076"/>
      <c r="P7076" s="9"/>
      <c r="Q7076" s="9"/>
      <c r="U7076" s="8"/>
      <c r="V7076" s="10"/>
      <c r="W7076"/>
      <c r="X7076"/>
      <c r="Z7076" s="8"/>
      <c r="AA7076" s="8"/>
      <c r="AF7076" s="17"/>
      <c r="AG7076" s="17"/>
      <c r="AH7076" s="8"/>
    </row>
    <row r="7077" spans="13:34" x14ac:dyDescent="0.3">
      <c r="M7077" s="12"/>
      <c r="N7077"/>
      <c r="P7077" s="9"/>
      <c r="Q7077" s="9"/>
      <c r="U7077" s="8"/>
      <c r="V7077" s="10"/>
      <c r="W7077"/>
      <c r="X7077"/>
      <c r="Z7077" s="8"/>
      <c r="AA7077" s="8"/>
      <c r="AF7077" s="17"/>
      <c r="AG7077" s="17"/>
      <c r="AH7077" s="8"/>
    </row>
    <row r="7078" spans="13:34" x14ac:dyDescent="0.3">
      <c r="M7078" s="12"/>
      <c r="N7078"/>
      <c r="P7078" s="9"/>
      <c r="Q7078" s="9"/>
      <c r="U7078" s="8"/>
      <c r="V7078" s="10"/>
      <c r="W7078"/>
      <c r="X7078"/>
      <c r="Z7078" s="8"/>
      <c r="AA7078" s="8"/>
      <c r="AF7078" s="17"/>
      <c r="AG7078" s="17"/>
      <c r="AH7078" s="8"/>
    </row>
    <row r="7079" spans="13:34" x14ac:dyDescent="0.3">
      <c r="M7079" s="12"/>
      <c r="N7079"/>
      <c r="P7079" s="9"/>
      <c r="Q7079" s="9"/>
      <c r="U7079" s="8"/>
      <c r="V7079" s="10"/>
      <c r="W7079"/>
      <c r="X7079"/>
      <c r="Z7079" s="8"/>
      <c r="AA7079" s="8"/>
      <c r="AF7079" s="17"/>
      <c r="AG7079" s="17"/>
      <c r="AH7079" s="8"/>
    </row>
    <row r="7080" spans="13:34" x14ac:dyDescent="0.3">
      <c r="M7080" s="12"/>
      <c r="N7080"/>
      <c r="P7080" s="9"/>
      <c r="Q7080" s="9"/>
      <c r="U7080" s="8"/>
      <c r="V7080" s="10"/>
      <c r="W7080"/>
      <c r="X7080"/>
      <c r="Z7080" s="8"/>
      <c r="AA7080" s="8"/>
      <c r="AF7080" s="17"/>
      <c r="AG7080" s="17"/>
      <c r="AH7080" s="8"/>
    </row>
    <row r="7081" spans="13:34" x14ac:dyDescent="0.3">
      <c r="M7081" s="12"/>
      <c r="N7081"/>
      <c r="P7081" s="9"/>
      <c r="Q7081" s="9"/>
      <c r="U7081" s="8"/>
      <c r="V7081" s="10"/>
      <c r="W7081"/>
      <c r="X7081"/>
      <c r="Z7081" s="8"/>
      <c r="AA7081" s="8"/>
      <c r="AF7081" s="17"/>
      <c r="AG7081" s="17"/>
      <c r="AH7081" s="8"/>
    </row>
    <row r="7082" spans="13:34" x14ac:dyDescent="0.3">
      <c r="M7082" s="12"/>
      <c r="N7082"/>
      <c r="P7082" s="9"/>
      <c r="Q7082" s="9"/>
      <c r="U7082" s="8"/>
      <c r="V7082" s="10"/>
      <c r="W7082"/>
      <c r="X7082"/>
      <c r="Z7082" s="8"/>
      <c r="AA7082" s="8"/>
      <c r="AF7082" s="17"/>
      <c r="AG7082" s="17"/>
      <c r="AH7082" s="8"/>
    </row>
    <row r="7083" spans="13:34" x14ac:dyDescent="0.3">
      <c r="M7083" s="12"/>
      <c r="N7083"/>
      <c r="P7083" s="9"/>
      <c r="Q7083" s="9"/>
      <c r="U7083" s="8"/>
      <c r="V7083" s="10"/>
      <c r="W7083"/>
      <c r="X7083"/>
      <c r="Z7083" s="8"/>
      <c r="AA7083" s="8"/>
      <c r="AF7083" s="17"/>
      <c r="AG7083" s="17"/>
      <c r="AH7083" s="8"/>
    </row>
    <row r="7084" spans="13:34" x14ac:dyDescent="0.3">
      <c r="M7084" s="12"/>
      <c r="N7084"/>
      <c r="P7084" s="9"/>
      <c r="Q7084" s="9"/>
      <c r="U7084" s="8"/>
      <c r="V7084" s="10"/>
      <c r="W7084"/>
      <c r="X7084"/>
      <c r="Z7084" s="8"/>
      <c r="AA7084" s="8"/>
      <c r="AF7084" s="17"/>
      <c r="AG7084" s="17"/>
      <c r="AH7084" s="8"/>
    </row>
    <row r="7085" spans="13:34" x14ac:dyDescent="0.3">
      <c r="M7085" s="12"/>
      <c r="N7085"/>
      <c r="P7085" s="9"/>
      <c r="Q7085" s="9"/>
      <c r="U7085" s="8"/>
      <c r="V7085" s="10"/>
      <c r="W7085"/>
      <c r="X7085"/>
      <c r="Z7085" s="8"/>
      <c r="AA7085" s="8"/>
      <c r="AF7085" s="17"/>
      <c r="AG7085" s="17"/>
      <c r="AH7085" s="8"/>
    </row>
    <row r="7086" spans="13:34" x14ac:dyDescent="0.3">
      <c r="M7086" s="12"/>
      <c r="N7086"/>
      <c r="P7086" s="9"/>
      <c r="Q7086" s="9"/>
      <c r="U7086" s="8"/>
      <c r="V7086" s="10"/>
      <c r="W7086"/>
      <c r="X7086"/>
      <c r="Z7086" s="8"/>
      <c r="AA7086" s="8"/>
      <c r="AF7086" s="17"/>
      <c r="AG7086" s="17"/>
      <c r="AH7086" s="8"/>
    </row>
    <row r="7087" spans="13:34" x14ac:dyDescent="0.3">
      <c r="M7087" s="12"/>
      <c r="N7087"/>
      <c r="P7087" s="9"/>
      <c r="Q7087" s="9"/>
      <c r="U7087" s="8"/>
      <c r="V7087" s="10"/>
      <c r="W7087"/>
      <c r="X7087"/>
      <c r="Z7087" s="8"/>
      <c r="AA7087" s="8"/>
      <c r="AF7087" s="17"/>
      <c r="AG7087" s="17"/>
      <c r="AH7087" s="8"/>
    </row>
    <row r="7088" spans="13:34" x14ac:dyDescent="0.3">
      <c r="M7088" s="12"/>
      <c r="N7088"/>
      <c r="P7088" s="9"/>
      <c r="Q7088" s="9"/>
      <c r="U7088" s="8"/>
      <c r="V7088" s="10"/>
      <c r="W7088"/>
      <c r="X7088"/>
      <c r="Z7088" s="8"/>
      <c r="AA7088" s="8"/>
      <c r="AF7088" s="17"/>
      <c r="AG7088" s="17"/>
      <c r="AH7088" s="8"/>
    </row>
    <row r="7089" spans="13:34" x14ac:dyDescent="0.3">
      <c r="M7089" s="12"/>
      <c r="N7089"/>
      <c r="P7089" s="9"/>
      <c r="Q7089" s="9"/>
      <c r="U7089" s="8"/>
      <c r="V7089" s="10"/>
      <c r="W7089"/>
      <c r="X7089"/>
      <c r="Z7089" s="8"/>
      <c r="AA7089" s="8"/>
      <c r="AF7089" s="17"/>
      <c r="AG7089" s="17"/>
      <c r="AH7089" s="8"/>
    </row>
    <row r="7090" spans="13:34" x14ac:dyDescent="0.3">
      <c r="M7090" s="12"/>
      <c r="N7090"/>
      <c r="P7090" s="9"/>
      <c r="Q7090" s="9"/>
      <c r="U7090" s="8"/>
      <c r="V7090" s="10"/>
      <c r="W7090"/>
      <c r="X7090"/>
      <c r="Z7090" s="8"/>
      <c r="AA7090" s="8"/>
      <c r="AF7090" s="17"/>
      <c r="AG7090" s="17"/>
      <c r="AH7090" s="8"/>
    </row>
    <row r="7091" spans="13:34" x14ac:dyDescent="0.3">
      <c r="M7091" s="12"/>
      <c r="N7091"/>
      <c r="P7091" s="9"/>
      <c r="Q7091" s="9"/>
      <c r="U7091" s="8"/>
      <c r="V7091" s="10"/>
      <c r="W7091"/>
      <c r="X7091"/>
      <c r="Z7091" s="8"/>
      <c r="AA7091" s="8"/>
      <c r="AF7091" s="17"/>
      <c r="AG7091" s="17"/>
      <c r="AH7091" s="8"/>
    </row>
    <row r="7092" spans="13:34" x14ac:dyDescent="0.3">
      <c r="M7092" s="12"/>
      <c r="N7092"/>
      <c r="P7092" s="9"/>
      <c r="Q7092" s="9"/>
      <c r="U7092" s="8"/>
      <c r="V7092" s="10"/>
      <c r="W7092"/>
      <c r="X7092"/>
      <c r="Z7092" s="8"/>
      <c r="AA7092" s="8"/>
      <c r="AF7092" s="17"/>
      <c r="AG7092" s="17"/>
      <c r="AH7092" s="8"/>
    </row>
    <row r="7093" spans="13:34" x14ac:dyDescent="0.3">
      <c r="M7093" s="12"/>
      <c r="N7093"/>
      <c r="P7093" s="9"/>
      <c r="Q7093" s="9"/>
      <c r="U7093" s="8"/>
      <c r="V7093" s="10"/>
      <c r="W7093"/>
      <c r="X7093"/>
      <c r="Z7093" s="8"/>
      <c r="AA7093" s="8"/>
      <c r="AF7093" s="17"/>
      <c r="AG7093" s="17"/>
      <c r="AH7093" s="8"/>
    </row>
    <row r="7094" spans="13:34" x14ac:dyDescent="0.3">
      <c r="M7094" s="12"/>
      <c r="N7094"/>
      <c r="P7094" s="9"/>
      <c r="Q7094" s="9"/>
      <c r="U7094" s="8"/>
      <c r="V7094" s="10"/>
      <c r="W7094"/>
      <c r="X7094"/>
      <c r="Z7094" s="8"/>
      <c r="AA7094" s="8"/>
      <c r="AF7094" s="17"/>
      <c r="AG7094" s="17"/>
      <c r="AH7094" s="8"/>
    </row>
    <row r="7095" spans="13:34" x14ac:dyDescent="0.3">
      <c r="M7095" s="12"/>
      <c r="N7095"/>
      <c r="P7095" s="9"/>
      <c r="Q7095" s="9"/>
      <c r="U7095" s="8"/>
      <c r="V7095" s="10"/>
      <c r="W7095"/>
      <c r="X7095"/>
      <c r="Z7095" s="8"/>
      <c r="AA7095" s="8"/>
      <c r="AF7095" s="17"/>
      <c r="AG7095" s="17"/>
      <c r="AH7095" s="8"/>
    </row>
    <row r="7096" spans="13:34" x14ac:dyDescent="0.3">
      <c r="M7096" s="12"/>
      <c r="N7096"/>
      <c r="P7096" s="9"/>
      <c r="Q7096" s="9"/>
      <c r="U7096" s="8"/>
      <c r="V7096" s="10"/>
      <c r="W7096"/>
      <c r="X7096"/>
      <c r="Z7096" s="8"/>
      <c r="AA7096" s="8"/>
      <c r="AF7096" s="17"/>
      <c r="AG7096" s="17"/>
      <c r="AH7096" s="8"/>
    </row>
    <row r="7097" spans="13:34" x14ac:dyDescent="0.3">
      <c r="M7097" s="12"/>
      <c r="N7097"/>
      <c r="P7097" s="9"/>
      <c r="Q7097" s="9"/>
      <c r="U7097" s="8"/>
      <c r="V7097" s="10"/>
      <c r="W7097"/>
      <c r="X7097"/>
      <c r="Z7097" s="8"/>
      <c r="AA7097" s="8"/>
      <c r="AF7097" s="17"/>
      <c r="AG7097" s="17"/>
      <c r="AH7097" s="8"/>
    </row>
    <row r="7098" spans="13:34" x14ac:dyDescent="0.3">
      <c r="M7098" s="12"/>
      <c r="N7098"/>
      <c r="P7098" s="9"/>
      <c r="Q7098" s="9"/>
      <c r="U7098" s="8"/>
      <c r="V7098" s="10"/>
      <c r="W7098"/>
      <c r="X7098"/>
      <c r="Z7098" s="8"/>
      <c r="AA7098" s="8"/>
      <c r="AF7098" s="17"/>
      <c r="AG7098" s="17"/>
      <c r="AH7098" s="8"/>
    </row>
    <row r="7099" spans="13:34" x14ac:dyDescent="0.3">
      <c r="M7099" s="12"/>
      <c r="N7099"/>
      <c r="P7099" s="9"/>
      <c r="Q7099" s="9"/>
      <c r="U7099" s="8"/>
      <c r="V7099" s="10"/>
      <c r="W7099"/>
      <c r="X7099"/>
      <c r="Z7099" s="8"/>
      <c r="AA7099" s="8"/>
      <c r="AF7099" s="17"/>
      <c r="AG7099" s="17"/>
      <c r="AH7099" s="8"/>
    </row>
    <row r="7100" spans="13:34" x14ac:dyDescent="0.3">
      <c r="M7100" s="12"/>
      <c r="N7100"/>
      <c r="P7100" s="9"/>
      <c r="Q7100" s="9"/>
      <c r="U7100" s="8"/>
      <c r="V7100" s="10"/>
      <c r="W7100"/>
      <c r="X7100"/>
      <c r="Z7100" s="8"/>
      <c r="AA7100" s="8"/>
      <c r="AF7100" s="17"/>
      <c r="AG7100" s="17"/>
      <c r="AH7100" s="8"/>
    </row>
    <row r="7101" spans="13:34" x14ac:dyDescent="0.3">
      <c r="M7101" s="12"/>
      <c r="N7101"/>
      <c r="P7101" s="9"/>
      <c r="Q7101" s="9"/>
      <c r="U7101" s="8"/>
      <c r="V7101" s="10"/>
      <c r="W7101"/>
      <c r="X7101"/>
      <c r="Z7101" s="8"/>
      <c r="AA7101" s="8"/>
      <c r="AF7101" s="17"/>
      <c r="AG7101" s="17"/>
      <c r="AH7101" s="8"/>
    </row>
    <row r="7102" spans="13:34" x14ac:dyDescent="0.3">
      <c r="M7102" s="12"/>
      <c r="N7102"/>
      <c r="P7102" s="9"/>
      <c r="Q7102" s="9"/>
      <c r="U7102" s="8"/>
      <c r="V7102" s="10"/>
      <c r="W7102"/>
      <c r="X7102"/>
      <c r="Z7102" s="8"/>
      <c r="AA7102" s="8"/>
      <c r="AF7102" s="17"/>
      <c r="AG7102" s="17"/>
      <c r="AH7102" s="8"/>
    </row>
    <row r="7103" spans="13:34" x14ac:dyDescent="0.3">
      <c r="M7103" s="12"/>
      <c r="N7103"/>
      <c r="P7103" s="9"/>
      <c r="Q7103" s="9"/>
      <c r="U7103" s="8"/>
      <c r="V7103" s="10"/>
      <c r="W7103"/>
      <c r="X7103"/>
      <c r="Z7103" s="8"/>
      <c r="AA7103" s="8"/>
      <c r="AF7103" s="17"/>
      <c r="AG7103" s="17"/>
      <c r="AH7103" s="8"/>
    </row>
    <row r="7104" spans="13:34" x14ac:dyDescent="0.3">
      <c r="M7104" s="12"/>
      <c r="N7104"/>
      <c r="P7104" s="9"/>
      <c r="Q7104" s="9"/>
      <c r="U7104" s="8"/>
      <c r="V7104" s="10"/>
      <c r="W7104"/>
      <c r="X7104"/>
      <c r="Z7104" s="8"/>
      <c r="AA7104" s="8"/>
      <c r="AF7104" s="17"/>
      <c r="AG7104" s="17"/>
      <c r="AH7104" s="8"/>
    </row>
    <row r="7105" spans="13:34" x14ac:dyDescent="0.3">
      <c r="M7105" s="12"/>
      <c r="N7105"/>
      <c r="P7105" s="9"/>
      <c r="Q7105" s="9"/>
      <c r="U7105" s="8"/>
      <c r="V7105" s="10"/>
      <c r="W7105"/>
      <c r="X7105"/>
      <c r="Z7105" s="8"/>
      <c r="AA7105" s="8"/>
      <c r="AF7105" s="17"/>
      <c r="AG7105" s="17"/>
      <c r="AH7105" s="8"/>
    </row>
    <row r="7106" spans="13:34" x14ac:dyDescent="0.3">
      <c r="M7106" s="12"/>
      <c r="N7106"/>
      <c r="P7106" s="9"/>
      <c r="Q7106" s="9"/>
      <c r="U7106" s="8"/>
      <c r="V7106" s="10"/>
      <c r="W7106"/>
      <c r="X7106"/>
      <c r="Z7106" s="8"/>
      <c r="AA7106" s="8"/>
      <c r="AF7106" s="17"/>
      <c r="AG7106" s="17"/>
      <c r="AH7106" s="8"/>
    </row>
    <row r="7107" spans="13:34" x14ac:dyDescent="0.3">
      <c r="M7107" s="12"/>
      <c r="N7107"/>
      <c r="P7107" s="9"/>
      <c r="Q7107" s="9"/>
      <c r="U7107" s="8"/>
      <c r="V7107" s="10"/>
      <c r="W7107"/>
      <c r="X7107"/>
      <c r="Z7107" s="8"/>
      <c r="AA7107" s="8"/>
      <c r="AF7107" s="17"/>
      <c r="AG7107" s="17"/>
      <c r="AH7107" s="8"/>
    </row>
    <row r="7108" spans="13:34" x14ac:dyDescent="0.3">
      <c r="M7108" s="12"/>
      <c r="N7108"/>
      <c r="P7108" s="9"/>
      <c r="Q7108" s="9"/>
      <c r="U7108" s="8"/>
      <c r="V7108" s="10"/>
      <c r="W7108"/>
      <c r="X7108"/>
      <c r="Z7108" s="8"/>
      <c r="AA7108" s="8"/>
      <c r="AF7108" s="17"/>
      <c r="AG7108" s="17"/>
      <c r="AH7108" s="8"/>
    </row>
    <row r="7109" spans="13:34" x14ac:dyDescent="0.3">
      <c r="M7109" s="12"/>
      <c r="N7109"/>
      <c r="P7109" s="9"/>
      <c r="Q7109" s="9"/>
      <c r="U7109" s="8"/>
      <c r="V7109" s="10"/>
      <c r="W7109"/>
      <c r="X7109"/>
      <c r="Z7109" s="8"/>
      <c r="AA7109" s="8"/>
      <c r="AF7109" s="17"/>
      <c r="AG7109" s="17"/>
      <c r="AH7109" s="8"/>
    </row>
    <row r="7110" spans="13:34" x14ac:dyDescent="0.3">
      <c r="M7110" s="12"/>
      <c r="N7110"/>
      <c r="P7110" s="9"/>
      <c r="Q7110" s="9"/>
      <c r="U7110" s="8"/>
      <c r="V7110" s="10"/>
      <c r="W7110"/>
      <c r="X7110"/>
      <c r="Z7110" s="8"/>
      <c r="AA7110" s="8"/>
      <c r="AF7110" s="17"/>
      <c r="AG7110" s="17"/>
      <c r="AH7110" s="8"/>
    </row>
    <row r="7111" spans="13:34" x14ac:dyDescent="0.3">
      <c r="M7111" s="12"/>
      <c r="N7111"/>
      <c r="P7111" s="9"/>
      <c r="Q7111" s="9"/>
      <c r="U7111" s="8"/>
      <c r="V7111" s="10"/>
      <c r="W7111"/>
      <c r="X7111"/>
      <c r="Z7111" s="8"/>
      <c r="AA7111" s="8"/>
      <c r="AF7111" s="17"/>
      <c r="AG7111" s="17"/>
      <c r="AH7111" s="8"/>
    </row>
    <row r="7112" spans="13:34" x14ac:dyDescent="0.3">
      <c r="M7112" s="12"/>
      <c r="N7112"/>
      <c r="P7112" s="9"/>
      <c r="Q7112" s="9"/>
      <c r="U7112" s="8"/>
      <c r="V7112" s="10"/>
      <c r="W7112"/>
      <c r="X7112"/>
      <c r="Z7112" s="8"/>
      <c r="AA7112" s="8"/>
      <c r="AF7112" s="17"/>
      <c r="AG7112" s="17"/>
      <c r="AH7112" s="8"/>
    </row>
    <row r="7113" spans="13:34" x14ac:dyDescent="0.3">
      <c r="M7113" s="12"/>
      <c r="N7113"/>
      <c r="P7113" s="9"/>
      <c r="Q7113" s="9"/>
      <c r="U7113" s="8"/>
      <c r="V7113" s="10"/>
      <c r="W7113"/>
      <c r="X7113"/>
      <c r="Z7113" s="8"/>
      <c r="AA7113" s="8"/>
      <c r="AF7113" s="17"/>
      <c r="AG7113" s="17"/>
      <c r="AH7113" s="8"/>
    </row>
    <row r="7114" spans="13:34" x14ac:dyDescent="0.3">
      <c r="M7114" s="12"/>
      <c r="N7114"/>
      <c r="P7114" s="9"/>
      <c r="Q7114" s="9"/>
      <c r="U7114" s="8"/>
      <c r="V7114" s="10"/>
      <c r="W7114"/>
      <c r="X7114"/>
      <c r="Z7114" s="8"/>
      <c r="AA7114" s="8"/>
      <c r="AF7114" s="17"/>
      <c r="AG7114" s="17"/>
      <c r="AH7114" s="8"/>
    </row>
    <row r="7115" spans="13:34" x14ac:dyDescent="0.3">
      <c r="M7115" s="12"/>
      <c r="N7115"/>
      <c r="P7115" s="9"/>
      <c r="Q7115" s="9"/>
      <c r="U7115" s="8"/>
      <c r="V7115" s="10"/>
      <c r="W7115"/>
      <c r="X7115"/>
      <c r="Z7115" s="8"/>
      <c r="AA7115" s="8"/>
      <c r="AF7115" s="17"/>
      <c r="AG7115" s="17"/>
      <c r="AH7115" s="8"/>
    </row>
    <row r="7116" spans="13:34" x14ac:dyDescent="0.3">
      <c r="M7116" s="12"/>
      <c r="N7116"/>
      <c r="P7116" s="9"/>
      <c r="Q7116" s="9"/>
      <c r="U7116" s="8"/>
      <c r="V7116" s="10"/>
      <c r="W7116"/>
      <c r="X7116"/>
      <c r="Z7116" s="8"/>
      <c r="AA7116" s="8"/>
      <c r="AF7116" s="17"/>
      <c r="AG7116" s="17"/>
      <c r="AH7116" s="8"/>
    </row>
    <row r="7117" spans="13:34" x14ac:dyDescent="0.3">
      <c r="M7117" s="12"/>
      <c r="N7117"/>
      <c r="P7117" s="9"/>
      <c r="Q7117" s="9"/>
      <c r="U7117" s="8"/>
      <c r="V7117" s="10"/>
      <c r="W7117"/>
      <c r="X7117"/>
      <c r="Z7117" s="8"/>
      <c r="AA7117" s="8"/>
      <c r="AF7117" s="17"/>
      <c r="AG7117" s="17"/>
      <c r="AH7117" s="8"/>
    </row>
    <row r="7118" spans="13:34" x14ac:dyDescent="0.3">
      <c r="M7118" s="12"/>
      <c r="N7118"/>
      <c r="P7118" s="9"/>
      <c r="Q7118" s="9"/>
      <c r="U7118" s="8"/>
      <c r="V7118" s="10"/>
      <c r="W7118"/>
      <c r="X7118"/>
      <c r="Z7118" s="8"/>
      <c r="AA7118" s="8"/>
      <c r="AF7118" s="17"/>
      <c r="AG7118" s="17"/>
      <c r="AH7118" s="8"/>
    </row>
    <row r="7119" spans="13:34" x14ac:dyDescent="0.3">
      <c r="M7119" s="12"/>
      <c r="N7119"/>
      <c r="P7119" s="9"/>
      <c r="Q7119" s="9"/>
      <c r="U7119" s="8"/>
      <c r="V7119" s="10"/>
      <c r="W7119"/>
      <c r="X7119"/>
      <c r="Z7119" s="8"/>
      <c r="AA7119" s="8"/>
      <c r="AF7119" s="17"/>
      <c r="AG7119" s="17"/>
      <c r="AH7119" s="8"/>
    </row>
    <row r="7120" spans="13:34" x14ac:dyDescent="0.3">
      <c r="M7120" s="12"/>
      <c r="N7120"/>
      <c r="P7120" s="9"/>
      <c r="Q7120" s="9"/>
      <c r="U7120" s="8"/>
      <c r="V7120" s="10"/>
      <c r="W7120"/>
      <c r="X7120"/>
      <c r="Z7120" s="8"/>
      <c r="AA7120" s="8"/>
      <c r="AF7120" s="17"/>
      <c r="AG7120" s="17"/>
      <c r="AH7120" s="8"/>
    </row>
    <row r="7121" spans="13:34" x14ac:dyDescent="0.3">
      <c r="M7121" s="12"/>
      <c r="N7121"/>
      <c r="P7121" s="9"/>
      <c r="Q7121" s="9"/>
      <c r="U7121" s="8"/>
      <c r="V7121" s="10"/>
      <c r="W7121"/>
      <c r="X7121"/>
      <c r="Z7121" s="8"/>
      <c r="AA7121" s="8"/>
      <c r="AF7121" s="17"/>
      <c r="AG7121" s="17"/>
      <c r="AH7121" s="8"/>
    </row>
    <row r="7122" spans="13:34" x14ac:dyDescent="0.3">
      <c r="M7122" s="12"/>
      <c r="N7122"/>
      <c r="P7122" s="9"/>
      <c r="Q7122" s="9"/>
      <c r="U7122" s="8"/>
      <c r="V7122" s="10"/>
      <c r="W7122"/>
      <c r="X7122"/>
      <c r="Z7122" s="8"/>
      <c r="AA7122" s="8"/>
      <c r="AF7122" s="17"/>
      <c r="AG7122" s="17"/>
      <c r="AH7122" s="8"/>
    </row>
    <row r="7123" spans="13:34" x14ac:dyDescent="0.3">
      <c r="M7123" s="12"/>
      <c r="N7123"/>
      <c r="P7123" s="9"/>
      <c r="Q7123" s="9"/>
      <c r="U7123" s="8"/>
      <c r="V7123" s="10"/>
      <c r="W7123"/>
      <c r="X7123"/>
      <c r="Z7123" s="8"/>
      <c r="AA7123" s="8"/>
      <c r="AF7123" s="17"/>
      <c r="AG7123" s="17"/>
      <c r="AH7123" s="8"/>
    </row>
    <row r="7124" spans="13:34" x14ac:dyDescent="0.3">
      <c r="M7124" s="12"/>
      <c r="N7124"/>
      <c r="P7124" s="9"/>
      <c r="Q7124" s="9"/>
      <c r="U7124" s="8"/>
      <c r="V7124" s="10"/>
      <c r="W7124"/>
      <c r="X7124"/>
      <c r="Z7124" s="8"/>
      <c r="AA7124" s="8"/>
      <c r="AF7124" s="17"/>
      <c r="AG7124" s="17"/>
      <c r="AH7124" s="8"/>
    </row>
    <row r="7125" spans="13:34" x14ac:dyDescent="0.3">
      <c r="M7125" s="12"/>
      <c r="N7125"/>
      <c r="P7125" s="9"/>
      <c r="Q7125" s="9"/>
      <c r="U7125" s="8"/>
      <c r="V7125" s="10"/>
      <c r="W7125"/>
      <c r="X7125"/>
      <c r="Z7125" s="8"/>
      <c r="AA7125" s="8"/>
      <c r="AF7125" s="17"/>
      <c r="AG7125" s="17"/>
      <c r="AH7125" s="8"/>
    </row>
    <row r="7126" spans="13:34" x14ac:dyDescent="0.3">
      <c r="M7126" s="12"/>
      <c r="N7126"/>
      <c r="P7126" s="9"/>
      <c r="Q7126" s="9"/>
      <c r="U7126" s="8"/>
      <c r="V7126" s="10"/>
      <c r="W7126"/>
      <c r="X7126"/>
      <c r="Z7126" s="8"/>
      <c r="AA7126" s="8"/>
      <c r="AF7126" s="17"/>
      <c r="AG7126" s="17"/>
      <c r="AH7126" s="8"/>
    </row>
    <row r="7127" spans="13:34" x14ac:dyDescent="0.3">
      <c r="M7127" s="12"/>
      <c r="N7127"/>
      <c r="P7127" s="9"/>
      <c r="Q7127" s="9"/>
      <c r="U7127" s="8"/>
      <c r="V7127" s="10"/>
      <c r="W7127"/>
      <c r="X7127"/>
      <c r="Z7127" s="8"/>
      <c r="AA7127" s="8"/>
      <c r="AF7127" s="17"/>
      <c r="AG7127" s="17"/>
      <c r="AH7127" s="8"/>
    </row>
    <row r="7128" spans="13:34" x14ac:dyDescent="0.3">
      <c r="M7128" s="12"/>
      <c r="N7128"/>
      <c r="P7128" s="9"/>
      <c r="Q7128" s="9"/>
      <c r="U7128" s="8"/>
      <c r="V7128" s="10"/>
      <c r="W7128"/>
      <c r="X7128"/>
      <c r="Z7128" s="8"/>
      <c r="AA7128" s="8"/>
      <c r="AF7128" s="17"/>
      <c r="AG7128" s="17"/>
      <c r="AH7128" s="8"/>
    </row>
    <row r="7129" spans="13:34" x14ac:dyDescent="0.3">
      <c r="M7129" s="12"/>
      <c r="N7129"/>
      <c r="P7129" s="9"/>
      <c r="Q7129" s="9"/>
      <c r="U7129" s="8"/>
      <c r="V7129" s="10"/>
      <c r="W7129"/>
      <c r="X7129"/>
      <c r="Z7129" s="8"/>
      <c r="AA7129" s="8"/>
      <c r="AF7129" s="17"/>
      <c r="AG7129" s="17"/>
      <c r="AH7129" s="8"/>
    </row>
    <row r="7130" spans="13:34" x14ac:dyDescent="0.3">
      <c r="M7130" s="12"/>
      <c r="N7130"/>
      <c r="P7130" s="9"/>
      <c r="Q7130" s="9"/>
      <c r="U7130" s="8"/>
      <c r="V7130" s="10"/>
      <c r="W7130"/>
      <c r="X7130"/>
      <c r="Z7130" s="8"/>
      <c r="AA7130" s="8"/>
      <c r="AF7130" s="17"/>
      <c r="AG7130" s="17"/>
      <c r="AH7130" s="8"/>
    </row>
    <row r="7131" spans="13:34" x14ac:dyDescent="0.3">
      <c r="M7131" s="12"/>
      <c r="N7131"/>
      <c r="P7131" s="9"/>
      <c r="Q7131" s="9"/>
      <c r="U7131" s="8"/>
      <c r="V7131" s="10"/>
      <c r="W7131"/>
      <c r="X7131"/>
      <c r="Z7131" s="8"/>
      <c r="AA7131" s="8"/>
      <c r="AF7131" s="17"/>
      <c r="AG7131" s="17"/>
      <c r="AH7131" s="8"/>
    </row>
    <row r="7132" spans="13:34" x14ac:dyDescent="0.3">
      <c r="M7132" s="12"/>
      <c r="N7132"/>
      <c r="P7132" s="9"/>
      <c r="Q7132" s="9"/>
      <c r="U7132" s="8"/>
      <c r="V7132" s="10"/>
      <c r="W7132"/>
      <c r="X7132"/>
      <c r="Z7132" s="8"/>
      <c r="AA7132" s="8"/>
      <c r="AF7132" s="17"/>
      <c r="AG7132" s="17"/>
      <c r="AH7132" s="8"/>
    </row>
    <row r="7133" spans="13:34" x14ac:dyDescent="0.3">
      <c r="M7133" s="12"/>
      <c r="N7133"/>
      <c r="P7133" s="9"/>
      <c r="Q7133" s="9"/>
      <c r="U7133" s="8"/>
      <c r="V7133" s="10"/>
      <c r="W7133"/>
      <c r="X7133"/>
      <c r="Z7133" s="8"/>
      <c r="AA7133" s="8"/>
      <c r="AF7133" s="17"/>
      <c r="AG7133" s="17"/>
      <c r="AH7133" s="8"/>
    </row>
    <row r="7134" spans="13:34" x14ac:dyDescent="0.3">
      <c r="M7134" s="12"/>
      <c r="N7134"/>
      <c r="P7134" s="9"/>
      <c r="Q7134" s="9"/>
      <c r="U7134" s="8"/>
      <c r="V7134" s="10"/>
      <c r="W7134"/>
      <c r="X7134"/>
      <c r="Z7134" s="8"/>
      <c r="AA7134" s="8"/>
      <c r="AF7134" s="17"/>
      <c r="AG7134" s="17"/>
      <c r="AH7134" s="8"/>
    </row>
    <row r="7135" spans="13:34" x14ac:dyDescent="0.3">
      <c r="M7135" s="12"/>
      <c r="N7135"/>
      <c r="P7135" s="9"/>
      <c r="Q7135" s="9"/>
      <c r="U7135" s="8"/>
      <c r="V7135" s="10"/>
      <c r="W7135"/>
      <c r="X7135"/>
      <c r="Z7135" s="8"/>
      <c r="AA7135" s="8"/>
      <c r="AF7135" s="17"/>
      <c r="AG7135" s="17"/>
      <c r="AH7135" s="8"/>
    </row>
    <row r="7136" spans="13:34" x14ac:dyDescent="0.3">
      <c r="M7136" s="12"/>
      <c r="N7136"/>
      <c r="P7136" s="9"/>
      <c r="Q7136" s="9"/>
      <c r="U7136" s="8"/>
      <c r="V7136" s="10"/>
      <c r="W7136"/>
      <c r="X7136"/>
      <c r="Z7136" s="8"/>
      <c r="AA7136" s="8"/>
      <c r="AF7136" s="17"/>
      <c r="AG7136" s="17"/>
      <c r="AH7136" s="8"/>
    </row>
    <row r="7137" spans="13:34" x14ac:dyDescent="0.3">
      <c r="M7137" s="12"/>
      <c r="N7137"/>
      <c r="P7137" s="9"/>
      <c r="Q7137" s="9"/>
      <c r="U7137" s="8"/>
      <c r="V7137" s="10"/>
      <c r="W7137"/>
      <c r="X7137"/>
      <c r="Z7137" s="8"/>
      <c r="AA7137" s="8"/>
      <c r="AF7137" s="17"/>
      <c r="AG7137" s="17"/>
      <c r="AH7137" s="8"/>
    </row>
    <row r="7138" spans="13:34" x14ac:dyDescent="0.3">
      <c r="M7138" s="12"/>
      <c r="N7138"/>
      <c r="P7138" s="9"/>
      <c r="Q7138" s="9"/>
      <c r="U7138" s="8"/>
      <c r="V7138" s="10"/>
      <c r="W7138"/>
      <c r="X7138"/>
      <c r="Z7138" s="8"/>
      <c r="AA7138" s="8"/>
      <c r="AF7138" s="17"/>
      <c r="AG7138" s="17"/>
      <c r="AH7138" s="8"/>
    </row>
    <row r="7139" spans="13:34" x14ac:dyDescent="0.3">
      <c r="M7139" s="12"/>
      <c r="N7139"/>
      <c r="P7139" s="9"/>
      <c r="Q7139" s="9"/>
      <c r="U7139" s="8"/>
      <c r="V7139" s="10"/>
      <c r="W7139"/>
      <c r="X7139"/>
      <c r="Z7139" s="8"/>
      <c r="AA7139" s="8"/>
      <c r="AF7139" s="17"/>
      <c r="AG7139" s="17"/>
      <c r="AH7139" s="8"/>
    </row>
    <row r="7140" spans="13:34" x14ac:dyDescent="0.3">
      <c r="M7140" s="12"/>
      <c r="N7140"/>
      <c r="P7140" s="9"/>
      <c r="Q7140" s="9"/>
      <c r="U7140" s="8"/>
      <c r="V7140" s="10"/>
      <c r="W7140"/>
      <c r="X7140"/>
      <c r="Z7140" s="8"/>
      <c r="AA7140" s="8"/>
      <c r="AF7140" s="17"/>
      <c r="AG7140" s="17"/>
      <c r="AH7140" s="8"/>
    </row>
    <row r="7141" spans="13:34" x14ac:dyDescent="0.3">
      <c r="M7141" s="12"/>
      <c r="N7141"/>
      <c r="P7141" s="9"/>
      <c r="Q7141" s="9"/>
      <c r="U7141" s="8"/>
      <c r="V7141" s="10"/>
      <c r="W7141"/>
      <c r="X7141"/>
      <c r="Z7141" s="8"/>
      <c r="AA7141" s="8"/>
      <c r="AF7141" s="17"/>
      <c r="AG7141" s="17"/>
      <c r="AH7141" s="8"/>
    </row>
    <row r="7142" spans="13:34" x14ac:dyDescent="0.3">
      <c r="M7142" s="12"/>
      <c r="N7142"/>
      <c r="P7142" s="9"/>
      <c r="Q7142" s="9"/>
      <c r="U7142" s="8"/>
      <c r="V7142" s="10"/>
      <c r="W7142"/>
      <c r="X7142"/>
      <c r="Z7142" s="8"/>
      <c r="AA7142" s="8"/>
      <c r="AF7142" s="17"/>
      <c r="AG7142" s="17"/>
      <c r="AH7142" s="8"/>
    </row>
    <row r="7143" spans="13:34" x14ac:dyDescent="0.3">
      <c r="M7143" s="12"/>
      <c r="N7143"/>
      <c r="P7143" s="9"/>
      <c r="Q7143" s="9"/>
      <c r="U7143" s="8"/>
      <c r="V7143" s="10"/>
      <c r="W7143"/>
      <c r="X7143"/>
      <c r="Z7143" s="8"/>
      <c r="AA7143" s="8"/>
      <c r="AF7143" s="17"/>
      <c r="AG7143" s="17"/>
      <c r="AH7143" s="8"/>
    </row>
    <row r="7144" spans="13:34" x14ac:dyDescent="0.3">
      <c r="M7144" s="12"/>
      <c r="N7144"/>
      <c r="P7144" s="9"/>
      <c r="Q7144" s="9"/>
      <c r="U7144" s="8"/>
      <c r="V7144" s="10"/>
      <c r="W7144"/>
      <c r="X7144"/>
      <c r="Z7144" s="8"/>
      <c r="AA7144" s="8"/>
      <c r="AF7144" s="17"/>
      <c r="AG7144" s="17"/>
      <c r="AH7144" s="8"/>
    </row>
    <row r="7145" spans="13:34" x14ac:dyDescent="0.3">
      <c r="M7145" s="12"/>
      <c r="N7145"/>
      <c r="P7145" s="9"/>
      <c r="Q7145" s="9"/>
      <c r="U7145" s="8"/>
      <c r="V7145" s="10"/>
      <c r="W7145"/>
      <c r="X7145"/>
      <c r="Z7145" s="8"/>
      <c r="AA7145" s="8"/>
      <c r="AF7145" s="17"/>
      <c r="AG7145" s="17"/>
      <c r="AH7145" s="8"/>
    </row>
    <row r="7146" spans="13:34" x14ac:dyDescent="0.3">
      <c r="M7146" s="12"/>
      <c r="N7146"/>
      <c r="P7146" s="9"/>
      <c r="Q7146" s="9"/>
      <c r="U7146" s="8"/>
      <c r="V7146" s="10"/>
      <c r="W7146"/>
      <c r="X7146"/>
      <c r="Z7146" s="8"/>
      <c r="AA7146" s="8"/>
      <c r="AF7146" s="17"/>
      <c r="AG7146" s="17"/>
      <c r="AH7146" s="8"/>
    </row>
    <row r="7147" spans="13:34" x14ac:dyDescent="0.3">
      <c r="M7147" s="12"/>
      <c r="N7147"/>
      <c r="P7147" s="9"/>
      <c r="Q7147" s="9"/>
      <c r="U7147" s="8"/>
      <c r="V7147" s="10"/>
      <c r="W7147"/>
      <c r="X7147"/>
      <c r="Z7147" s="8"/>
      <c r="AA7147" s="8"/>
      <c r="AF7147" s="17"/>
      <c r="AG7147" s="17"/>
      <c r="AH7147" s="8"/>
    </row>
    <row r="7148" spans="13:34" x14ac:dyDescent="0.3">
      <c r="M7148" s="12"/>
      <c r="N7148"/>
      <c r="P7148" s="9"/>
      <c r="Q7148" s="9"/>
      <c r="U7148" s="8"/>
      <c r="V7148" s="10"/>
      <c r="W7148"/>
      <c r="X7148"/>
      <c r="Z7148" s="8"/>
      <c r="AA7148" s="8"/>
      <c r="AF7148" s="17"/>
      <c r="AG7148" s="17"/>
      <c r="AH7148" s="8"/>
    </row>
    <row r="7149" spans="13:34" x14ac:dyDescent="0.3">
      <c r="M7149" s="12"/>
      <c r="N7149"/>
      <c r="P7149" s="9"/>
      <c r="Q7149" s="9"/>
      <c r="U7149" s="8"/>
      <c r="V7149" s="10"/>
      <c r="W7149"/>
      <c r="X7149"/>
      <c r="Z7149" s="8"/>
      <c r="AA7149" s="8"/>
      <c r="AF7149" s="17"/>
      <c r="AG7149" s="17"/>
      <c r="AH7149" s="8"/>
    </row>
    <row r="7150" spans="13:34" x14ac:dyDescent="0.3">
      <c r="M7150" s="12"/>
      <c r="N7150"/>
      <c r="P7150" s="9"/>
      <c r="Q7150" s="9"/>
      <c r="U7150" s="8"/>
      <c r="V7150" s="10"/>
      <c r="W7150"/>
      <c r="X7150"/>
      <c r="Z7150" s="8"/>
      <c r="AA7150" s="8"/>
      <c r="AF7150" s="17"/>
      <c r="AG7150" s="17"/>
      <c r="AH7150" s="8"/>
    </row>
    <row r="7151" spans="13:34" x14ac:dyDescent="0.3">
      <c r="M7151" s="12"/>
      <c r="N7151"/>
      <c r="P7151" s="9"/>
      <c r="Q7151" s="9"/>
      <c r="U7151" s="8"/>
      <c r="V7151" s="10"/>
      <c r="W7151"/>
      <c r="X7151"/>
      <c r="Z7151" s="8"/>
      <c r="AA7151" s="8"/>
      <c r="AF7151" s="17"/>
      <c r="AG7151" s="17"/>
      <c r="AH7151" s="8"/>
    </row>
    <row r="7152" spans="13:34" x14ac:dyDescent="0.3">
      <c r="M7152" s="12"/>
      <c r="N7152"/>
      <c r="P7152" s="9"/>
      <c r="Q7152" s="9"/>
      <c r="U7152" s="8"/>
      <c r="V7152" s="10"/>
      <c r="W7152"/>
      <c r="X7152"/>
      <c r="Z7152" s="8"/>
      <c r="AA7152" s="8"/>
      <c r="AF7152" s="17"/>
      <c r="AG7152" s="17"/>
      <c r="AH7152" s="8"/>
    </row>
    <row r="7153" spans="13:34" x14ac:dyDescent="0.3">
      <c r="M7153" s="12"/>
      <c r="N7153"/>
      <c r="P7153" s="9"/>
      <c r="Q7153" s="9"/>
      <c r="U7153" s="8"/>
      <c r="V7153" s="10"/>
      <c r="W7153"/>
      <c r="X7153"/>
      <c r="Z7153" s="8"/>
      <c r="AA7153" s="8"/>
      <c r="AF7153" s="17"/>
      <c r="AG7153" s="17"/>
      <c r="AH7153" s="8"/>
    </row>
    <row r="7154" spans="13:34" x14ac:dyDescent="0.3">
      <c r="M7154" s="12"/>
      <c r="N7154"/>
      <c r="P7154" s="9"/>
      <c r="Q7154" s="9"/>
      <c r="U7154" s="8"/>
      <c r="V7154" s="10"/>
      <c r="W7154"/>
      <c r="X7154"/>
      <c r="Z7154" s="8"/>
      <c r="AA7154" s="8"/>
      <c r="AF7154" s="17"/>
      <c r="AG7154" s="17"/>
      <c r="AH7154" s="8"/>
    </row>
    <row r="7155" spans="13:34" x14ac:dyDescent="0.3">
      <c r="M7155" s="12"/>
      <c r="N7155"/>
      <c r="P7155" s="9"/>
      <c r="Q7155" s="9"/>
      <c r="U7155" s="8"/>
      <c r="V7155" s="10"/>
      <c r="W7155"/>
      <c r="X7155"/>
      <c r="Z7155" s="8"/>
      <c r="AA7155" s="8"/>
      <c r="AF7155" s="17"/>
      <c r="AG7155" s="17"/>
      <c r="AH7155" s="8"/>
    </row>
    <row r="7156" spans="13:34" x14ac:dyDescent="0.3">
      <c r="M7156" s="12"/>
      <c r="N7156"/>
      <c r="P7156" s="9"/>
      <c r="Q7156" s="9"/>
      <c r="U7156" s="8"/>
      <c r="V7156" s="10"/>
      <c r="W7156"/>
      <c r="X7156"/>
      <c r="Z7156" s="8"/>
      <c r="AA7156" s="8"/>
      <c r="AF7156" s="17"/>
      <c r="AG7156" s="17"/>
      <c r="AH7156" s="8"/>
    </row>
    <row r="7157" spans="13:34" x14ac:dyDescent="0.3">
      <c r="M7157" s="12"/>
      <c r="N7157"/>
      <c r="P7157" s="9"/>
      <c r="Q7157" s="9"/>
      <c r="U7157" s="8"/>
      <c r="V7157" s="10"/>
      <c r="W7157"/>
      <c r="X7157"/>
      <c r="Z7157" s="8"/>
      <c r="AA7157" s="8"/>
      <c r="AF7157" s="17"/>
      <c r="AG7157" s="17"/>
      <c r="AH7157" s="8"/>
    </row>
    <row r="7158" spans="13:34" x14ac:dyDescent="0.3">
      <c r="M7158" s="12"/>
      <c r="N7158"/>
      <c r="P7158" s="9"/>
      <c r="Q7158" s="9"/>
      <c r="U7158" s="8"/>
      <c r="V7158" s="10"/>
      <c r="W7158"/>
      <c r="X7158"/>
      <c r="Z7158" s="8"/>
      <c r="AA7158" s="8"/>
      <c r="AF7158" s="17"/>
      <c r="AG7158" s="17"/>
      <c r="AH7158" s="8"/>
    </row>
    <row r="7159" spans="13:34" x14ac:dyDescent="0.3">
      <c r="M7159" s="12"/>
      <c r="N7159"/>
      <c r="P7159" s="9"/>
      <c r="Q7159" s="9"/>
      <c r="U7159" s="8"/>
      <c r="V7159" s="10"/>
      <c r="W7159"/>
      <c r="X7159"/>
      <c r="Z7159" s="8"/>
      <c r="AA7159" s="8"/>
      <c r="AF7159" s="17"/>
      <c r="AG7159" s="17"/>
      <c r="AH7159" s="8"/>
    </row>
    <row r="7160" spans="13:34" x14ac:dyDescent="0.3">
      <c r="M7160" s="12"/>
      <c r="N7160"/>
      <c r="P7160" s="9"/>
      <c r="Q7160" s="9"/>
      <c r="U7160" s="8"/>
      <c r="V7160" s="10"/>
      <c r="W7160"/>
      <c r="X7160"/>
      <c r="Z7160" s="8"/>
      <c r="AA7160" s="8"/>
      <c r="AF7160" s="17"/>
      <c r="AG7160" s="17"/>
      <c r="AH7160" s="8"/>
    </row>
    <row r="7161" spans="13:34" x14ac:dyDescent="0.3">
      <c r="M7161" s="12"/>
      <c r="N7161"/>
      <c r="P7161" s="9"/>
      <c r="Q7161" s="9"/>
      <c r="U7161" s="8"/>
      <c r="V7161" s="10"/>
      <c r="W7161"/>
      <c r="X7161"/>
      <c r="Z7161" s="8"/>
      <c r="AA7161" s="8"/>
      <c r="AF7161" s="17"/>
      <c r="AG7161" s="17"/>
      <c r="AH7161" s="8"/>
    </row>
    <row r="7162" spans="13:34" x14ac:dyDescent="0.3">
      <c r="M7162" s="12"/>
      <c r="N7162"/>
      <c r="P7162" s="9"/>
      <c r="Q7162" s="9"/>
      <c r="U7162" s="8"/>
      <c r="V7162" s="10"/>
      <c r="W7162"/>
      <c r="X7162"/>
      <c r="Z7162" s="8"/>
      <c r="AA7162" s="8"/>
      <c r="AF7162" s="17"/>
      <c r="AG7162" s="17"/>
      <c r="AH7162" s="8"/>
    </row>
    <row r="7163" spans="13:34" x14ac:dyDescent="0.3">
      <c r="M7163" s="12"/>
      <c r="N7163"/>
      <c r="P7163" s="9"/>
      <c r="Q7163" s="9"/>
      <c r="U7163" s="8"/>
      <c r="V7163" s="10"/>
      <c r="W7163"/>
      <c r="X7163"/>
      <c r="Z7163" s="8"/>
      <c r="AA7163" s="8"/>
      <c r="AF7163" s="17"/>
      <c r="AG7163" s="17"/>
      <c r="AH7163" s="8"/>
    </row>
    <row r="7164" spans="13:34" x14ac:dyDescent="0.3">
      <c r="M7164" s="12"/>
      <c r="N7164"/>
      <c r="P7164" s="9"/>
      <c r="Q7164" s="9"/>
      <c r="U7164" s="8"/>
      <c r="V7164" s="10"/>
      <c r="W7164"/>
      <c r="X7164"/>
      <c r="Z7164" s="8"/>
      <c r="AA7164" s="8"/>
      <c r="AF7164" s="17"/>
      <c r="AG7164" s="17"/>
      <c r="AH7164" s="8"/>
    </row>
    <row r="7165" spans="13:34" x14ac:dyDescent="0.3">
      <c r="M7165" s="12"/>
      <c r="N7165"/>
      <c r="P7165" s="9"/>
      <c r="Q7165" s="9"/>
      <c r="U7165" s="8"/>
      <c r="V7165" s="10"/>
      <c r="W7165"/>
      <c r="X7165"/>
      <c r="Z7165" s="8"/>
      <c r="AA7165" s="8"/>
      <c r="AF7165" s="17"/>
      <c r="AG7165" s="17"/>
      <c r="AH7165" s="8"/>
    </row>
    <row r="7166" spans="13:34" x14ac:dyDescent="0.3">
      <c r="M7166" s="12"/>
      <c r="N7166"/>
      <c r="P7166" s="9"/>
      <c r="Q7166" s="9"/>
      <c r="U7166" s="8"/>
      <c r="V7166" s="10"/>
      <c r="W7166"/>
      <c r="X7166"/>
      <c r="Z7166" s="8"/>
      <c r="AA7166" s="8"/>
      <c r="AF7166" s="17"/>
      <c r="AG7166" s="17"/>
      <c r="AH7166" s="8"/>
    </row>
    <row r="7167" spans="13:34" x14ac:dyDescent="0.3">
      <c r="M7167" s="12"/>
      <c r="N7167"/>
      <c r="P7167" s="9"/>
      <c r="Q7167" s="9"/>
      <c r="U7167" s="8"/>
      <c r="V7167" s="10"/>
      <c r="W7167"/>
      <c r="X7167"/>
      <c r="Z7167" s="8"/>
      <c r="AA7167" s="8"/>
      <c r="AF7167" s="17"/>
      <c r="AG7167" s="17"/>
      <c r="AH7167" s="8"/>
    </row>
    <row r="7168" spans="13:34" x14ac:dyDescent="0.3">
      <c r="M7168" s="12"/>
      <c r="N7168"/>
      <c r="P7168" s="9"/>
      <c r="Q7168" s="9"/>
      <c r="U7168" s="8"/>
      <c r="V7168" s="10"/>
      <c r="W7168"/>
      <c r="X7168"/>
      <c r="Z7168" s="8"/>
      <c r="AA7168" s="8"/>
      <c r="AF7168" s="17"/>
      <c r="AG7168" s="17"/>
      <c r="AH7168" s="8"/>
    </row>
    <row r="7169" spans="13:34" x14ac:dyDescent="0.3">
      <c r="M7169" s="12"/>
      <c r="N7169"/>
      <c r="P7169" s="9"/>
      <c r="Q7169" s="9"/>
      <c r="U7169" s="8"/>
      <c r="V7169" s="10"/>
      <c r="W7169"/>
      <c r="X7169"/>
      <c r="Z7169" s="8"/>
      <c r="AA7169" s="8"/>
      <c r="AF7169" s="17"/>
      <c r="AG7169" s="17"/>
      <c r="AH7169" s="8"/>
    </row>
    <row r="7170" spans="13:34" x14ac:dyDescent="0.3">
      <c r="M7170" s="12"/>
      <c r="N7170"/>
      <c r="P7170" s="9"/>
      <c r="Q7170" s="9"/>
      <c r="U7170" s="8"/>
      <c r="V7170" s="10"/>
      <c r="W7170"/>
      <c r="X7170"/>
      <c r="Z7170" s="8"/>
      <c r="AA7170" s="8"/>
      <c r="AF7170" s="17"/>
      <c r="AG7170" s="17"/>
      <c r="AH7170" s="8"/>
    </row>
    <row r="7171" spans="13:34" x14ac:dyDescent="0.3">
      <c r="M7171" s="12"/>
      <c r="N7171"/>
      <c r="P7171" s="9"/>
      <c r="Q7171" s="9"/>
      <c r="U7171" s="8"/>
      <c r="V7171" s="10"/>
      <c r="W7171"/>
      <c r="X7171"/>
      <c r="Z7171" s="8"/>
      <c r="AA7171" s="8"/>
      <c r="AF7171" s="17"/>
      <c r="AG7171" s="17"/>
      <c r="AH7171" s="8"/>
    </row>
    <row r="7172" spans="13:34" x14ac:dyDescent="0.3">
      <c r="M7172" s="12"/>
      <c r="N7172"/>
      <c r="P7172" s="9"/>
      <c r="Q7172" s="9"/>
      <c r="U7172" s="8"/>
      <c r="V7172" s="10"/>
      <c r="W7172"/>
      <c r="X7172"/>
      <c r="Z7172" s="8"/>
      <c r="AA7172" s="8"/>
      <c r="AF7172" s="17"/>
      <c r="AG7172" s="17"/>
      <c r="AH7172" s="8"/>
    </row>
    <row r="7173" spans="13:34" x14ac:dyDescent="0.3">
      <c r="M7173" s="12"/>
      <c r="N7173"/>
      <c r="P7173" s="9"/>
      <c r="Q7173" s="9"/>
      <c r="U7173" s="8"/>
      <c r="V7173" s="10"/>
      <c r="W7173"/>
      <c r="X7173"/>
      <c r="Z7173" s="8"/>
      <c r="AA7173" s="8"/>
      <c r="AF7173" s="17"/>
      <c r="AG7173" s="17"/>
      <c r="AH7173" s="8"/>
    </row>
    <row r="7174" spans="13:34" x14ac:dyDescent="0.3">
      <c r="M7174" s="12"/>
      <c r="N7174"/>
      <c r="P7174" s="9"/>
      <c r="Q7174" s="9"/>
      <c r="U7174" s="8"/>
      <c r="V7174" s="10"/>
      <c r="W7174"/>
      <c r="X7174"/>
      <c r="Z7174" s="8"/>
      <c r="AA7174" s="8"/>
      <c r="AF7174" s="17"/>
      <c r="AG7174" s="17"/>
      <c r="AH7174" s="8"/>
    </row>
    <row r="7175" spans="13:34" x14ac:dyDescent="0.3">
      <c r="M7175" s="12"/>
      <c r="N7175"/>
      <c r="P7175" s="9"/>
      <c r="Q7175" s="9"/>
      <c r="U7175" s="8"/>
      <c r="V7175" s="10"/>
      <c r="W7175"/>
      <c r="X7175"/>
      <c r="Z7175" s="8"/>
      <c r="AA7175" s="8"/>
      <c r="AF7175" s="17"/>
      <c r="AG7175" s="17"/>
      <c r="AH7175" s="8"/>
    </row>
    <row r="7176" spans="13:34" x14ac:dyDescent="0.3">
      <c r="M7176" s="12"/>
      <c r="N7176"/>
      <c r="P7176" s="9"/>
      <c r="Q7176" s="9"/>
      <c r="U7176" s="8"/>
      <c r="V7176" s="10"/>
      <c r="W7176"/>
      <c r="X7176"/>
      <c r="Z7176" s="8"/>
      <c r="AA7176" s="8"/>
      <c r="AF7176" s="17"/>
      <c r="AG7176" s="17"/>
      <c r="AH7176" s="8"/>
    </row>
    <row r="7177" spans="13:34" x14ac:dyDescent="0.3">
      <c r="M7177" s="12"/>
      <c r="N7177"/>
      <c r="P7177" s="9"/>
      <c r="Q7177" s="9"/>
      <c r="U7177" s="8"/>
      <c r="V7177" s="10"/>
      <c r="W7177"/>
      <c r="X7177"/>
      <c r="Z7177" s="8"/>
      <c r="AA7177" s="8"/>
      <c r="AF7177" s="17"/>
      <c r="AG7177" s="17"/>
      <c r="AH7177" s="8"/>
    </row>
    <row r="7178" spans="13:34" x14ac:dyDescent="0.3">
      <c r="M7178" s="12"/>
      <c r="N7178"/>
      <c r="P7178" s="9"/>
      <c r="Q7178" s="9"/>
      <c r="U7178" s="8"/>
      <c r="V7178" s="10"/>
      <c r="W7178"/>
      <c r="X7178"/>
      <c r="Z7178" s="8"/>
      <c r="AA7178" s="8"/>
      <c r="AF7178" s="17"/>
      <c r="AG7178" s="17"/>
      <c r="AH7178" s="8"/>
    </row>
    <row r="7179" spans="13:34" x14ac:dyDescent="0.3">
      <c r="M7179" s="12"/>
      <c r="N7179"/>
      <c r="P7179" s="9"/>
      <c r="Q7179" s="9"/>
      <c r="U7179" s="8"/>
      <c r="V7179" s="10"/>
      <c r="W7179"/>
      <c r="X7179"/>
      <c r="Z7179" s="8"/>
      <c r="AA7179" s="8"/>
      <c r="AF7179" s="17"/>
      <c r="AG7179" s="17"/>
      <c r="AH7179" s="8"/>
    </row>
    <row r="7180" spans="13:34" x14ac:dyDescent="0.3">
      <c r="M7180" s="12"/>
      <c r="N7180"/>
      <c r="P7180" s="9"/>
      <c r="Q7180" s="9"/>
      <c r="U7180" s="8"/>
      <c r="V7180" s="10"/>
      <c r="W7180"/>
      <c r="X7180"/>
      <c r="Z7180" s="8"/>
      <c r="AA7180" s="8"/>
      <c r="AF7180" s="17"/>
      <c r="AG7180" s="17"/>
      <c r="AH7180" s="8"/>
    </row>
    <row r="7181" spans="13:34" x14ac:dyDescent="0.3">
      <c r="M7181" s="12"/>
      <c r="N7181"/>
      <c r="P7181" s="9"/>
      <c r="Q7181" s="9"/>
      <c r="U7181" s="8"/>
      <c r="V7181" s="10"/>
      <c r="W7181"/>
      <c r="X7181"/>
      <c r="Z7181" s="8"/>
      <c r="AA7181" s="8"/>
      <c r="AF7181" s="17"/>
      <c r="AG7181" s="17"/>
      <c r="AH7181" s="8"/>
    </row>
    <row r="7182" spans="13:34" x14ac:dyDescent="0.3">
      <c r="M7182" s="12"/>
      <c r="N7182"/>
      <c r="P7182" s="9"/>
      <c r="Q7182" s="9"/>
      <c r="U7182" s="8"/>
      <c r="V7182" s="10"/>
      <c r="W7182"/>
      <c r="X7182"/>
      <c r="Z7182" s="8"/>
      <c r="AA7182" s="8"/>
      <c r="AF7182" s="17"/>
      <c r="AG7182" s="17"/>
      <c r="AH7182" s="8"/>
    </row>
    <row r="7183" spans="13:34" x14ac:dyDescent="0.3">
      <c r="M7183" s="12"/>
      <c r="N7183"/>
      <c r="P7183" s="9"/>
      <c r="Q7183" s="9"/>
      <c r="U7183" s="8"/>
      <c r="V7183" s="10"/>
      <c r="W7183"/>
      <c r="X7183"/>
      <c r="Z7183" s="8"/>
      <c r="AA7183" s="8"/>
      <c r="AF7183" s="17"/>
      <c r="AG7183" s="17"/>
      <c r="AH7183" s="8"/>
    </row>
    <row r="7184" spans="13:34" x14ac:dyDescent="0.3">
      <c r="M7184" s="12"/>
      <c r="N7184"/>
      <c r="P7184" s="9"/>
      <c r="Q7184" s="9"/>
      <c r="U7184" s="8"/>
      <c r="V7184" s="10"/>
      <c r="W7184"/>
      <c r="X7184"/>
      <c r="Z7184" s="8"/>
      <c r="AA7184" s="8"/>
      <c r="AF7184" s="17"/>
      <c r="AG7184" s="17"/>
      <c r="AH7184" s="8"/>
    </row>
    <row r="7185" spans="13:34" x14ac:dyDescent="0.3">
      <c r="M7185" s="12"/>
      <c r="N7185"/>
      <c r="P7185" s="9"/>
      <c r="Q7185" s="9"/>
      <c r="U7185" s="8"/>
      <c r="V7185" s="10"/>
      <c r="W7185"/>
      <c r="X7185"/>
      <c r="Z7185" s="8"/>
      <c r="AA7185" s="8"/>
      <c r="AF7185" s="17"/>
      <c r="AG7185" s="17"/>
      <c r="AH7185" s="8"/>
    </row>
    <row r="7186" spans="13:34" x14ac:dyDescent="0.3">
      <c r="M7186" s="12"/>
      <c r="N7186"/>
      <c r="P7186" s="9"/>
      <c r="Q7186" s="9"/>
      <c r="U7186" s="8"/>
      <c r="V7186" s="10"/>
      <c r="W7186"/>
      <c r="X7186"/>
      <c r="Z7186" s="8"/>
      <c r="AA7186" s="8"/>
      <c r="AF7186" s="17"/>
      <c r="AG7186" s="17"/>
      <c r="AH7186" s="8"/>
    </row>
    <row r="7187" spans="13:34" x14ac:dyDescent="0.3">
      <c r="M7187" s="12"/>
      <c r="N7187"/>
      <c r="P7187" s="9"/>
      <c r="Q7187" s="9"/>
      <c r="U7187" s="8"/>
      <c r="V7187" s="10"/>
      <c r="W7187"/>
      <c r="X7187"/>
      <c r="Z7187" s="8"/>
      <c r="AA7187" s="8"/>
      <c r="AF7187" s="17"/>
      <c r="AG7187" s="17"/>
      <c r="AH7187" s="8"/>
    </row>
    <row r="7188" spans="13:34" x14ac:dyDescent="0.3">
      <c r="M7188" s="12"/>
      <c r="N7188"/>
      <c r="P7188" s="9"/>
      <c r="Q7188" s="9"/>
      <c r="U7188" s="8"/>
      <c r="V7188" s="10"/>
      <c r="W7188"/>
      <c r="X7188"/>
      <c r="Z7188" s="8"/>
      <c r="AA7188" s="8"/>
      <c r="AF7188" s="17"/>
      <c r="AG7188" s="17"/>
      <c r="AH7188" s="8"/>
    </row>
    <row r="7189" spans="13:34" x14ac:dyDescent="0.3">
      <c r="M7189" s="12"/>
      <c r="N7189"/>
      <c r="P7189" s="9"/>
      <c r="Q7189" s="9"/>
      <c r="U7189" s="8"/>
      <c r="V7189" s="10"/>
      <c r="W7189"/>
      <c r="X7189"/>
      <c r="Z7189" s="8"/>
      <c r="AA7189" s="8"/>
      <c r="AF7189" s="17"/>
      <c r="AG7189" s="17"/>
      <c r="AH7189" s="8"/>
    </row>
    <row r="7190" spans="13:34" x14ac:dyDescent="0.3">
      <c r="M7190" s="12"/>
      <c r="N7190"/>
      <c r="P7190" s="9"/>
      <c r="Q7190" s="9"/>
      <c r="U7190" s="8"/>
      <c r="V7190" s="10"/>
      <c r="W7190"/>
      <c r="X7190"/>
      <c r="Z7190" s="8"/>
      <c r="AA7190" s="8"/>
      <c r="AF7190" s="17"/>
      <c r="AG7190" s="17"/>
      <c r="AH7190" s="8"/>
    </row>
    <row r="7191" spans="13:34" x14ac:dyDescent="0.3">
      <c r="M7191" s="12"/>
      <c r="N7191"/>
      <c r="P7191" s="9"/>
      <c r="Q7191" s="9"/>
      <c r="U7191" s="8"/>
      <c r="V7191" s="10"/>
      <c r="W7191"/>
      <c r="X7191"/>
      <c r="Z7191" s="8"/>
      <c r="AA7191" s="8"/>
      <c r="AF7191" s="17"/>
      <c r="AG7191" s="17"/>
      <c r="AH7191" s="8"/>
    </row>
    <row r="7192" spans="13:34" x14ac:dyDescent="0.3">
      <c r="M7192" s="12"/>
      <c r="N7192"/>
      <c r="P7192" s="9"/>
      <c r="Q7192" s="9"/>
      <c r="U7192" s="8"/>
      <c r="V7192" s="10"/>
      <c r="W7192"/>
      <c r="X7192"/>
      <c r="Z7192" s="8"/>
      <c r="AA7192" s="8"/>
      <c r="AF7192" s="17"/>
      <c r="AG7192" s="17"/>
      <c r="AH7192" s="8"/>
    </row>
    <row r="7193" spans="13:34" x14ac:dyDescent="0.3">
      <c r="M7193" s="12"/>
      <c r="N7193"/>
      <c r="P7193" s="9"/>
      <c r="Q7193" s="9"/>
      <c r="U7193" s="8"/>
      <c r="V7193" s="10"/>
      <c r="W7193"/>
      <c r="X7193"/>
      <c r="Z7193" s="8"/>
      <c r="AA7193" s="8"/>
      <c r="AF7193" s="17"/>
      <c r="AG7193" s="17"/>
      <c r="AH7193" s="8"/>
    </row>
    <row r="7194" spans="13:34" x14ac:dyDescent="0.3">
      <c r="M7194" s="12"/>
      <c r="N7194"/>
      <c r="P7194" s="9"/>
      <c r="Q7194" s="9"/>
      <c r="U7194" s="8"/>
      <c r="V7194" s="10"/>
      <c r="W7194"/>
      <c r="X7194"/>
      <c r="Z7194" s="8"/>
      <c r="AA7194" s="8"/>
      <c r="AF7194" s="17"/>
      <c r="AG7194" s="17"/>
      <c r="AH7194" s="8"/>
    </row>
    <row r="7195" spans="13:34" x14ac:dyDescent="0.3">
      <c r="M7195" s="12"/>
      <c r="N7195"/>
      <c r="P7195" s="9"/>
      <c r="Q7195" s="9"/>
      <c r="U7195" s="8"/>
      <c r="V7195" s="10"/>
      <c r="W7195"/>
      <c r="X7195"/>
      <c r="Z7195" s="8"/>
      <c r="AA7195" s="8"/>
      <c r="AF7195" s="17"/>
      <c r="AG7195" s="17"/>
      <c r="AH7195" s="8"/>
    </row>
    <row r="7196" spans="13:34" x14ac:dyDescent="0.3">
      <c r="M7196" s="12"/>
      <c r="N7196"/>
      <c r="P7196" s="9"/>
      <c r="Q7196" s="9"/>
      <c r="U7196" s="8"/>
      <c r="V7196" s="10"/>
      <c r="W7196"/>
      <c r="X7196"/>
      <c r="Z7196" s="8"/>
      <c r="AA7196" s="8"/>
      <c r="AF7196" s="17"/>
      <c r="AG7196" s="17"/>
      <c r="AH7196" s="8"/>
    </row>
    <row r="7197" spans="13:34" x14ac:dyDescent="0.3">
      <c r="M7197" s="12"/>
      <c r="N7197"/>
      <c r="P7197" s="9"/>
      <c r="Q7197" s="9"/>
      <c r="U7197" s="8"/>
      <c r="V7197" s="10"/>
      <c r="W7197"/>
      <c r="X7197"/>
      <c r="Z7197" s="8"/>
      <c r="AA7197" s="8"/>
      <c r="AF7197" s="17"/>
      <c r="AG7197" s="17"/>
      <c r="AH7197" s="8"/>
    </row>
    <row r="7198" spans="13:34" x14ac:dyDescent="0.3">
      <c r="M7198" s="12"/>
      <c r="N7198"/>
      <c r="P7198" s="9"/>
      <c r="Q7198" s="9"/>
      <c r="U7198" s="8"/>
      <c r="V7198" s="10"/>
      <c r="W7198"/>
      <c r="X7198"/>
      <c r="Z7198" s="8"/>
      <c r="AA7198" s="8"/>
      <c r="AF7198" s="17"/>
      <c r="AG7198" s="17"/>
      <c r="AH7198" s="8"/>
    </row>
    <row r="7199" spans="13:34" x14ac:dyDescent="0.3">
      <c r="M7199" s="12"/>
      <c r="N7199"/>
      <c r="P7199" s="9"/>
      <c r="Q7199" s="9"/>
      <c r="U7199" s="8"/>
      <c r="V7199" s="10"/>
      <c r="W7199"/>
      <c r="X7199"/>
      <c r="Z7199" s="8"/>
      <c r="AA7199" s="8"/>
      <c r="AF7199" s="17"/>
      <c r="AG7199" s="17"/>
      <c r="AH7199" s="8"/>
    </row>
    <row r="7200" spans="13:34" x14ac:dyDescent="0.3">
      <c r="M7200" s="12"/>
      <c r="N7200"/>
      <c r="P7200" s="9"/>
      <c r="Q7200" s="9"/>
      <c r="U7200" s="8"/>
      <c r="V7200" s="10"/>
      <c r="W7200"/>
      <c r="X7200"/>
      <c r="Z7200" s="8"/>
      <c r="AA7200" s="8"/>
      <c r="AF7200" s="17"/>
      <c r="AG7200" s="17"/>
      <c r="AH7200" s="8"/>
    </row>
    <row r="7201" spans="13:34" x14ac:dyDescent="0.3">
      <c r="M7201" s="12"/>
      <c r="N7201"/>
      <c r="P7201" s="9"/>
      <c r="Q7201" s="9"/>
      <c r="U7201" s="8"/>
      <c r="V7201" s="10"/>
      <c r="W7201"/>
      <c r="X7201"/>
      <c r="Z7201" s="8"/>
      <c r="AA7201" s="8"/>
      <c r="AF7201" s="17"/>
      <c r="AG7201" s="17"/>
      <c r="AH7201" s="8"/>
    </row>
    <row r="7202" spans="13:34" x14ac:dyDescent="0.3">
      <c r="M7202" s="12"/>
      <c r="N7202"/>
      <c r="P7202" s="9"/>
      <c r="Q7202" s="9"/>
      <c r="U7202" s="8"/>
      <c r="V7202" s="10"/>
      <c r="W7202"/>
      <c r="X7202"/>
      <c r="Z7202" s="8"/>
      <c r="AA7202" s="8"/>
      <c r="AF7202" s="17"/>
      <c r="AG7202" s="17"/>
      <c r="AH7202" s="8"/>
    </row>
    <row r="7203" spans="13:34" x14ac:dyDescent="0.3">
      <c r="M7203" s="12"/>
      <c r="N7203"/>
      <c r="P7203" s="9"/>
      <c r="Q7203" s="9"/>
      <c r="U7203" s="8"/>
      <c r="V7203" s="10"/>
      <c r="W7203"/>
      <c r="X7203"/>
      <c r="Z7203" s="8"/>
      <c r="AA7203" s="8"/>
      <c r="AF7203" s="17"/>
      <c r="AG7203" s="17"/>
      <c r="AH7203" s="8"/>
    </row>
    <row r="7204" spans="13:34" x14ac:dyDescent="0.3">
      <c r="M7204" s="12"/>
      <c r="N7204"/>
      <c r="P7204" s="9"/>
      <c r="Q7204" s="9"/>
      <c r="U7204" s="8"/>
      <c r="V7204" s="10"/>
      <c r="W7204"/>
      <c r="X7204"/>
      <c r="Z7204" s="8"/>
      <c r="AA7204" s="8"/>
      <c r="AF7204" s="17"/>
      <c r="AG7204" s="17"/>
      <c r="AH7204" s="8"/>
    </row>
    <row r="7205" spans="13:34" x14ac:dyDescent="0.3">
      <c r="M7205" s="12"/>
      <c r="N7205"/>
      <c r="P7205" s="9"/>
      <c r="Q7205" s="9"/>
      <c r="U7205" s="8"/>
      <c r="V7205" s="10"/>
      <c r="W7205"/>
      <c r="X7205"/>
      <c r="Z7205" s="8"/>
      <c r="AA7205" s="8"/>
      <c r="AF7205" s="17"/>
      <c r="AG7205" s="17"/>
      <c r="AH7205" s="8"/>
    </row>
    <row r="7206" spans="13:34" x14ac:dyDescent="0.3">
      <c r="M7206" s="12"/>
      <c r="N7206"/>
      <c r="P7206" s="9"/>
      <c r="Q7206" s="9"/>
      <c r="U7206" s="8"/>
      <c r="V7206" s="10"/>
      <c r="W7206"/>
      <c r="X7206"/>
      <c r="Z7206" s="8"/>
      <c r="AA7206" s="8"/>
      <c r="AF7206" s="17"/>
      <c r="AG7206" s="17"/>
      <c r="AH7206" s="8"/>
    </row>
    <row r="7207" spans="13:34" x14ac:dyDescent="0.3">
      <c r="M7207" s="12"/>
      <c r="N7207"/>
      <c r="P7207" s="9"/>
      <c r="Q7207" s="9"/>
      <c r="U7207" s="8"/>
      <c r="V7207" s="10"/>
      <c r="W7207"/>
      <c r="X7207"/>
      <c r="Z7207" s="8"/>
      <c r="AA7207" s="8"/>
      <c r="AF7207" s="17"/>
      <c r="AG7207" s="17"/>
      <c r="AH7207" s="8"/>
    </row>
    <row r="7208" spans="13:34" x14ac:dyDescent="0.3">
      <c r="M7208" s="12"/>
      <c r="N7208"/>
      <c r="P7208" s="9"/>
      <c r="Q7208" s="9"/>
      <c r="U7208" s="8"/>
      <c r="V7208" s="10"/>
      <c r="W7208"/>
      <c r="X7208"/>
      <c r="Z7208" s="8"/>
      <c r="AA7208" s="8"/>
      <c r="AF7208" s="17"/>
      <c r="AG7208" s="17"/>
      <c r="AH7208" s="8"/>
    </row>
    <row r="7209" spans="13:34" x14ac:dyDescent="0.3">
      <c r="M7209" s="12"/>
      <c r="N7209"/>
      <c r="P7209" s="9"/>
      <c r="Q7209" s="9"/>
      <c r="U7209" s="8"/>
      <c r="V7209" s="10"/>
      <c r="W7209"/>
      <c r="X7209"/>
      <c r="Z7209" s="8"/>
      <c r="AA7209" s="8"/>
      <c r="AF7209" s="17"/>
      <c r="AG7209" s="17"/>
      <c r="AH7209" s="8"/>
    </row>
    <row r="7210" spans="13:34" x14ac:dyDescent="0.3">
      <c r="M7210" s="12"/>
      <c r="N7210"/>
      <c r="P7210" s="9"/>
      <c r="Q7210" s="9"/>
      <c r="U7210" s="8"/>
      <c r="V7210" s="10"/>
      <c r="W7210"/>
      <c r="X7210"/>
      <c r="Z7210" s="8"/>
      <c r="AA7210" s="8"/>
      <c r="AF7210" s="17"/>
      <c r="AG7210" s="17"/>
      <c r="AH7210" s="8"/>
    </row>
    <row r="7211" spans="13:34" x14ac:dyDescent="0.3">
      <c r="M7211" s="12"/>
      <c r="N7211"/>
      <c r="P7211" s="9"/>
      <c r="Q7211" s="9"/>
      <c r="U7211" s="8"/>
      <c r="V7211" s="10"/>
      <c r="W7211"/>
      <c r="X7211"/>
      <c r="Z7211" s="8"/>
      <c r="AA7211" s="8"/>
      <c r="AF7211" s="17"/>
      <c r="AG7211" s="17"/>
      <c r="AH7211" s="8"/>
    </row>
    <row r="7212" spans="13:34" x14ac:dyDescent="0.3">
      <c r="M7212" s="12"/>
      <c r="N7212"/>
      <c r="P7212" s="9"/>
      <c r="Q7212" s="9"/>
      <c r="U7212" s="8"/>
      <c r="V7212" s="10"/>
      <c r="W7212"/>
      <c r="X7212"/>
      <c r="Z7212" s="8"/>
      <c r="AA7212" s="8"/>
      <c r="AF7212" s="17"/>
      <c r="AG7212" s="17"/>
      <c r="AH7212" s="8"/>
    </row>
    <row r="7213" spans="13:34" x14ac:dyDescent="0.3">
      <c r="M7213" s="12"/>
      <c r="N7213"/>
      <c r="P7213" s="9"/>
      <c r="Q7213" s="9"/>
      <c r="U7213" s="8"/>
      <c r="V7213" s="10"/>
      <c r="W7213"/>
      <c r="X7213"/>
      <c r="Z7213" s="8"/>
      <c r="AA7213" s="8"/>
      <c r="AF7213" s="17"/>
      <c r="AG7213" s="17"/>
      <c r="AH7213" s="8"/>
    </row>
    <row r="7214" spans="13:34" x14ac:dyDescent="0.3">
      <c r="M7214" s="12"/>
      <c r="N7214"/>
      <c r="P7214" s="9"/>
      <c r="Q7214" s="9"/>
      <c r="U7214" s="8"/>
      <c r="V7214" s="10"/>
      <c r="W7214"/>
      <c r="X7214"/>
      <c r="Z7214" s="8"/>
      <c r="AA7214" s="8"/>
      <c r="AF7214" s="17"/>
      <c r="AG7214" s="17"/>
      <c r="AH7214" s="8"/>
    </row>
    <row r="7215" spans="13:34" x14ac:dyDescent="0.3">
      <c r="M7215" s="12"/>
      <c r="N7215"/>
      <c r="P7215" s="9"/>
      <c r="Q7215" s="9"/>
      <c r="U7215" s="8"/>
      <c r="V7215" s="10"/>
      <c r="W7215"/>
      <c r="X7215"/>
      <c r="Z7215" s="8"/>
      <c r="AA7215" s="8"/>
      <c r="AF7215" s="17"/>
      <c r="AG7215" s="17"/>
      <c r="AH7215" s="8"/>
    </row>
    <row r="7216" spans="13:34" x14ac:dyDescent="0.3">
      <c r="M7216" s="12"/>
      <c r="N7216"/>
      <c r="P7216" s="9"/>
      <c r="Q7216" s="9"/>
      <c r="U7216" s="8"/>
      <c r="V7216" s="10"/>
      <c r="W7216"/>
      <c r="X7216"/>
      <c r="Z7216" s="8"/>
      <c r="AA7216" s="8"/>
      <c r="AF7216" s="17"/>
      <c r="AG7216" s="17"/>
      <c r="AH7216" s="8"/>
    </row>
    <row r="7217" spans="13:34" x14ac:dyDescent="0.3">
      <c r="M7217" s="12"/>
      <c r="N7217"/>
      <c r="P7217" s="9"/>
      <c r="Q7217" s="9"/>
      <c r="U7217" s="8"/>
      <c r="V7217" s="10"/>
      <c r="W7217"/>
      <c r="X7217"/>
      <c r="Z7217" s="8"/>
      <c r="AA7217" s="8"/>
      <c r="AF7217" s="17"/>
      <c r="AG7217" s="17"/>
      <c r="AH7217" s="8"/>
    </row>
    <row r="7218" spans="13:34" x14ac:dyDescent="0.3">
      <c r="M7218" s="12"/>
      <c r="N7218"/>
      <c r="P7218" s="9"/>
      <c r="Q7218" s="9"/>
      <c r="U7218" s="8"/>
      <c r="V7218" s="10"/>
      <c r="W7218"/>
      <c r="X7218"/>
      <c r="Z7218" s="8"/>
      <c r="AA7218" s="8"/>
      <c r="AF7218" s="17"/>
      <c r="AG7218" s="17"/>
      <c r="AH7218" s="8"/>
    </row>
    <row r="7219" spans="13:34" x14ac:dyDescent="0.3">
      <c r="M7219" s="12"/>
      <c r="N7219"/>
      <c r="P7219" s="9"/>
      <c r="Q7219" s="9"/>
      <c r="U7219" s="8"/>
      <c r="V7219" s="10"/>
      <c r="W7219"/>
      <c r="X7219"/>
      <c r="Z7219" s="8"/>
      <c r="AA7219" s="8"/>
      <c r="AF7219" s="17"/>
      <c r="AG7219" s="17"/>
      <c r="AH7219" s="8"/>
    </row>
    <row r="7220" spans="13:34" x14ac:dyDescent="0.3">
      <c r="M7220" s="12"/>
      <c r="N7220"/>
      <c r="P7220" s="9"/>
      <c r="Q7220" s="9"/>
      <c r="U7220" s="8"/>
      <c r="V7220" s="10"/>
      <c r="W7220"/>
      <c r="X7220"/>
      <c r="Z7220" s="8"/>
      <c r="AA7220" s="8"/>
      <c r="AF7220" s="17"/>
      <c r="AG7220" s="17"/>
      <c r="AH7220" s="8"/>
    </row>
    <row r="7221" spans="13:34" x14ac:dyDescent="0.3">
      <c r="M7221" s="12"/>
      <c r="N7221"/>
      <c r="P7221" s="9"/>
      <c r="Q7221" s="9"/>
      <c r="U7221" s="8"/>
      <c r="V7221" s="10"/>
      <c r="W7221"/>
      <c r="X7221"/>
      <c r="Z7221" s="8"/>
      <c r="AA7221" s="8"/>
      <c r="AF7221" s="17"/>
      <c r="AG7221" s="17"/>
      <c r="AH7221" s="8"/>
    </row>
    <row r="7222" spans="13:34" x14ac:dyDescent="0.3">
      <c r="M7222" s="12"/>
      <c r="N7222"/>
      <c r="P7222" s="9"/>
      <c r="Q7222" s="9"/>
      <c r="U7222" s="8"/>
      <c r="V7222" s="10"/>
      <c r="W7222"/>
      <c r="X7222"/>
      <c r="Z7222" s="8"/>
      <c r="AA7222" s="8"/>
      <c r="AF7222" s="17"/>
      <c r="AG7222" s="17"/>
      <c r="AH7222" s="8"/>
    </row>
    <row r="7223" spans="13:34" x14ac:dyDescent="0.3">
      <c r="M7223" s="12"/>
      <c r="N7223"/>
      <c r="P7223" s="9"/>
      <c r="Q7223" s="9"/>
      <c r="U7223" s="8"/>
      <c r="V7223" s="10"/>
      <c r="W7223"/>
      <c r="X7223"/>
      <c r="Z7223" s="8"/>
      <c r="AA7223" s="8"/>
      <c r="AF7223" s="17"/>
      <c r="AG7223" s="17"/>
      <c r="AH7223" s="8"/>
    </row>
    <row r="7224" spans="13:34" x14ac:dyDescent="0.3">
      <c r="M7224" s="12"/>
      <c r="N7224"/>
      <c r="P7224" s="9"/>
      <c r="Q7224" s="9"/>
      <c r="U7224" s="8"/>
      <c r="V7224" s="10"/>
      <c r="W7224"/>
      <c r="X7224"/>
      <c r="Z7224" s="8"/>
      <c r="AA7224" s="8"/>
      <c r="AF7224" s="17"/>
      <c r="AG7224" s="17"/>
      <c r="AH7224" s="8"/>
    </row>
    <row r="7225" spans="13:34" x14ac:dyDescent="0.3">
      <c r="M7225" s="12"/>
      <c r="N7225"/>
      <c r="P7225" s="9"/>
      <c r="Q7225" s="9"/>
      <c r="U7225" s="8"/>
      <c r="V7225" s="10"/>
      <c r="W7225"/>
      <c r="X7225"/>
      <c r="Z7225" s="8"/>
      <c r="AA7225" s="8"/>
      <c r="AF7225" s="17"/>
      <c r="AG7225" s="17"/>
      <c r="AH7225" s="8"/>
    </row>
    <row r="7226" spans="13:34" x14ac:dyDescent="0.3">
      <c r="M7226" s="12"/>
      <c r="N7226"/>
      <c r="P7226" s="9"/>
      <c r="Q7226" s="9"/>
      <c r="U7226" s="8"/>
      <c r="V7226" s="10"/>
      <c r="W7226"/>
      <c r="X7226"/>
      <c r="Z7226" s="8"/>
      <c r="AA7226" s="8"/>
      <c r="AF7226" s="17"/>
      <c r="AG7226" s="17"/>
      <c r="AH7226" s="8"/>
    </row>
    <row r="7227" spans="13:34" x14ac:dyDescent="0.3">
      <c r="M7227" s="12"/>
      <c r="N7227"/>
      <c r="P7227" s="9"/>
      <c r="Q7227" s="9"/>
      <c r="U7227" s="8"/>
      <c r="V7227" s="10"/>
      <c r="W7227"/>
      <c r="X7227"/>
      <c r="Z7227" s="8"/>
      <c r="AA7227" s="8"/>
      <c r="AF7227" s="17"/>
      <c r="AG7227" s="17"/>
      <c r="AH7227" s="8"/>
    </row>
    <row r="7228" spans="13:34" x14ac:dyDescent="0.3">
      <c r="M7228" s="12"/>
      <c r="N7228"/>
      <c r="P7228" s="9"/>
      <c r="Q7228" s="9"/>
      <c r="U7228" s="8"/>
      <c r="V7228" s="10"/>
      <c r="W7228"/>
      <c r="X7228"/>
      <c r="Z7228" s="8"/>
      <c r="AA7228" s="8"/>
      <c r="AF7228" s="17"/>
      <c r="AG7228" s="17"/>
      <c r="AH7228" s="8"/>
    </row>
    <row r="7229" spans="13:34" x14ac:dyDescent="0.3">
      <c r="M7229" s="12"/>
      <c r="N7229"/>
      <c r="P7229" s="9"/>
      <c r="Q7229" s="9"/>
      <c r="U7229" s="8"/>
      <c r="V7229" s="10"/>
      <c r="W7229"/>
      <c r="X7229"/>
      <c r="Z7229" s="8"/>
      <c r="AA7229" s="8"/>
      <c r="AF7229" s="17"/>
      <c r="AG7229" s="17"/>
      <c r="AH7229" s="8"/>
    </row>
    <row r="7230" spans="13:34" x14ac:dyDescent="0.3">
      <c r="M7230" s="12"/>
      <c r="N7230"/>
      <c r="P7230" s="9"/>
      <c r="Q7230" s="9"/>
      <c r="U7230" s="8"/>
      <c r="V7230" s="10"/>
      <c r="W7230"/>
      <c r="X7230"/>
      <c r="Z7230" s="8"/>
      <c r="AA7230" s="8"/>
      <c r="AF7230" s="17"/>
      <c r="AG7230" s="17"/>
      <c r="AH7230" s="8"/>
    </row>
    <row r="7231" spans="13:34" x14ac:dyDescent="0.3">
      <c r="M7231" s="12"/>
      <c r="N7231"/>
      <c r="P7231" s="9"/>
      <c r="Q7231" s="9"/>
      <c r="U7231" s="8"/>
      <c r="V7231" s="10"/>
      <c r="W7231"/>
      <c r="X7231"/>
      <c r="Z7231" s="8"/>
      <c r="AA7231" s="8"/>
      <c r="AF7231" s="17"/>
      <c r="AG7231" s="17"/>
      <c r="AH7231" s="8"/>
    </row>
    <row r="7232" spans="13:34" x14ac:dyDescent="0.3">
      <c r="M7232" s="12"/>
      <c r="N7232"/>
      <c r="P7232" s="9"/>
      <c r="Q7232" s="9"/>
      <c r="U7232" s="8"/>
      <c r="V7232" s="10"/>
      <c r="W7232"/>
      <c r="X7232"/>
      <c r="Z7232" s="8"/>
      <c r="AA7232" s="8"/>
      <c r="AF7232" s="17"/>
      <c r="AG7232" s="17"/>
      <c r="AH7232" s="8"/>
    </row>
    <row r="7233" spans="13:34" x14ac:dyDescent="0.3">
      <c r="M7233" s="12"/>
      <c r="N7233"/>
      <c r="P7233" s="9"/>
      <c r="Q7233" s="9"/>
      <c r="U7233" s="8"/>
      <c r="V7233" s="10"/>
      <c r="W7233"/>
      <c r="X7233"/>
      <c r="Z7233" s="8"/>
      <c r="AA7233" s="8"/>
      <c r="AF7233" s="17"/>
      <c r="AG7233" s="17"/>
      <c r="AH7233" s="8"/>
    </row>
    <row r="7234" spans="13:34" x14ac:dyDescent="0.3">
      <c r="M7234" s="12"/>
      <c r="N7234"/>
      <c r="P7234" s="9"/>
      <c r="Q7234" s="9"/>
      <c r="U7234" s="8"/>
      <c r="V7234" s="10"/>
      <c r="W7234"/>
      <c r="X7234"/>
      <c r="Z7234" s="8"/>
      <c r="AA7234" s="8"/>
      <c r="AF7234" s="17"/>
      <c r="AG7234" s="17"/>
      <c r="AH7234" s="8"/>
    </row>
    <row r="7235" spans="13:34" x14ac:dyDescent="0.3">
      <c r="M7235" s="12"/>
      <c r="N7235"/>
      <c r="P7235" s="9"/>
      <c r="Q7235" s="9"/>
      <c r="U7235" s="8"/>
      <c r="V7235" s="10"/>
      <c r="W7235"/>
      <c r="X7235"/>
      <c r="Z7235" s="8"/>
      <c r="AA7235" s="8"/>
      <c r="AF7235" s="17"/>
      <c r="AG7235" s="17"/>
      <c r="AH7235" s="8"/>
    </row>
    <row r="7236" spans="13:34" x14ac:dyDescent="0.3">
      <c r="M7236" s="12"/>
      <c r="N7236"/>
      <c r="P7236" s="9"/>
      <c r="Q7236" s="9"/>
      <c r="U7236" s="8"/>
      <c r="V7236" s="10"/>
      <c r="W7236"/>
      <c r="X7236"/>
      <c r="Z7236" s="8"/>
      <c r="AA7236" s="8"/>
      <c r="AF7236" s="17"/>
      <c r="AG7236" s="17"/>
      <c r="AH7236" s="8"/>
    </row>
    <row r="7237" spans="13:34" x14ac:dyDescent="0.3">
      <c r="M7237" s="12"/>
      <c r="N7237"/>
      <c r="P7237" s="9"/>
      <c r="Q7237" s="9"/>
      <c r="U7237" s="8"/>
      <c r="V7237" s="10"/>
      <c r="W7237"/>
      <c r="X7237"/>
      <c r="Z7237" s="8"/>
      <c r="AA7237" s="8"/>
      <c r="AF7237" s="17"/>
      <c r="AG7237" s="17"/>
      <c r="AH7237" s="8"/>
    </row>
    <row r="7238" spans="13:34" x14ac:dyDescent="0.3">
      <c r="M7238" s="12"/>
      <c r="N7238"/>
      <c r="P7238" s="9"/>
      <c r="Q7238" s="9"/>
      <c r="U7238" s="8"/>
      <c r="V7238" s="10"/>
      <c r="W7238"/>
      <c r="X7238"/>
      <c r="Z7238" s="8"/>
      <c r="AA7238" s="8"/>
      <c r="AF7238" s="17"/>
      <c r="AG7238" s="17"/>
      <c r="AH7238" s="8"/>
    </row>
    <row r="7239" spans="13:34" x14ac:dyDescent="0.3">
      <c r="M7239" s="12"/>
      <c r="N7239"/>
      <c r="P7239" s="9"/>
      <c r="Q7239" s="9"/>
      <c r="U7239" s="8"/>
      <c r="V7239" s="10"/>
      <c r="W7239"/>
      <c r="X7239"/>
      <c r="Z7239" s="8"/>
      <c r="AA7239" s="8"/>
      <c r="AF7239" s="17"/>
      <c r="AG7239" s="17"/>
      <c r="AH7239" s="8"/>
    </row>
    <row r="7240" spans="13:34" x14ac:dyDescent="0.3">
      <c r="M7240" s="12"/>
      <c r="N7240"/>
      <c r="P7240" s="9"/>
      <c r="Q7240" s="9"/>
      <c r="U7240" s="8"/>
      <c r="V7240" s="10"/>
      <c r="W7240"/>
      <c r="X7240"/>
      <c r="Z7240" s="8"/>
      <c r="AA7240" s="8"/>
      <c r="AF7240" s="17"/>
      <c r="AG7240" s="17"/>
      <c r="AH7240" s="8"/>
    </row>
    <row r="7241" spans="13:34" x14ac:dyDescent="0.3">
      <c r="M7241" s="12"/>
      <c r="N7241"/>
      <c r="P7241" s="9"/>
      <c r="Q7241" s="9"/>
      <c r="U7241" s="8"/>
      <c r="V7241" s="10"/>
      <c r="W7241"/>
      <c r="X7241"/>
      <c r="Z7241" s="8"/>
      <c r="AA7241" s="8"/>
      <c r="AF7241" s="17"/>
      <c r="AG7241" s="17"/>
      <c r="AH7241" s="8"/>
    </row>
    <row r="7242" spans="13:34" x14ac:dyDescent="0.3">
      <c r="M7242" s="12"/>
      <c r="N7242"/>
      <c r="P7242" s="9"/>
      <c r="Q7242" s="9"/>
      <c r="U7242" s="8"/>
      <c r="V7242" s="10"/>
      <c r="W7242"/>
      <c r="X7242"/>
      <c r="Z7242" s="8"/>
      <c r="AA7242" s="8"/>
      <c r="AF7242" s="17"/>
      <c r="AG7242" s="17"/>
      <c r="AH7242" s="8"/>
    </row>
    <row r="7243" spans="13:34" x14ac:dyDescent="0.3">
      <c r="M7243" s="12"/>
      <c r="N7243"/>
      <c r="P7243" s="9"/>
      <c r="Q7243" s="9"/>
      <c r="U7243" s="8"/>
      <c r="V7243" s="10"/>
      <c r="W7243"/>
      <c r="X7243"/>
      <c r="Z7243" s="8"/>
      <c r="AA7243" s="8"/>
      <c r="AF7243" s="17"/>
      <c r="AG7243" s="17"/>
      <c r="AH7243" s="8"/>
    </row>
    <row r="7244" spans="13:34" x14ac:dyDescent="0.3">
      <c r="M7244" s="12"/>
      <c r="N7244"/>
      <c r="P7244" s="9"/>
      <c r="Q7244" s="9"/>
      <c r="U7244" s="8"/>
      <c r="V7244" s="10"/>
      <c r="W7244"/>
      <c r="X7244"/>
      <c r="Z7244" s="8"/>
      <c r="AA7244" s="8"/>
      <c r="AF7244" s="17"/>
      <c r="AG7244" s="17"/>
      <c r="AH7244" s="8"/>
    </row>
    <row r="7245" spans="13:34" x14ac:dyDescent="0.3">
      <c r="M7245" s="12"/>
      <c r="N7245"/>
      <c r="P7245" s="9"/>
      <c r="Q7245" s="9"/>
      <c r="U7245" s="8"/>
      <c r="V7245" s="10"/>
      <c r="W7245"/>
      <c r="X7245"/>
      <c r="Z7245" s="8"/>
      <c r="AA7245" s="8"/>
      <c r="AF7245" s="17"/>
      <c r="AG7245" s="17"/>
      <c r="AH7245" s="8"/>
    </row>
    <row r="7246" spans="13:34" x14ac:dyDescent="0.3">
      <c r="M7246" s="12"/>
      <c r="N7246"/>
      <c r="P7246" s="9"/>
      <c r="Q7246" s="9"/>
      <c r="U7246" s="8"/>
      <c r="V7246" s="10"/>
      <c r="W7246"/>
      <c r="X7246"/>
      <c r="Z7246" s="8"/>
      <c r="AA7246" s="8"/>
      <c r="AF7246" s="17"/>
      <c r="AG7246" s="17"/>
      <c r="AH7246" s="8"/>
    </row>
    <row r="7247" spans="13:34" x14ac:dyDescent="0.3">
      <c r="M7247" s="12"/>
      <c r="N7247"/>
      <c r="P7247" s="9"/>
      <c r="Q7247" s="9"/>
      <c r="U7247" s="8"/>
      <c r="V7247" s="10"/>
      <c r="W7247"/>
      <c r="X7247"/>
      <c r="Z7247" s="8"/>
      <c r="AA7247" s="8"/>
      <c r="AF7247" s="17"/>
      <c r="AG7247" s="17"/>
      <c r="AH7247" s="8"/>
    </row>
    <row r="7248" spans="13:34" x14ac:dyDescent="0.3">
      <c r="M7248" s="12"/>
      <c r="N7248"/>
      <c r="P7248" s="9"/>
      <c r="Q7248" s="9"/>
      <c r="U7248" s="8"/>
      <c r="V7248" s="10"/>
      <c r="W7248"/>
      <c r="X7248"/>
      <c r="Z7248" s="8"/>
      <c r="AA7248" s="8"/>
      <c r="AF7248" s="17"/>
      <c r="AG7248" s="17"/>
      <c r="AH7248" s="8"/>
    </row>
    <row r="7249" spans="13:34" x14ac:dyDescent="0.3">
      <c r="M7249" s="12"/>
      <c r="N7249"/>
      <c r="P7249" s="9"/>
      <c r="Q7249" s="9"/>
      <c r="U7249" s="8"/>
      <c r="V7249" s="10"/>
      <c r="W7249"/>
      <c r="X7249"/>
      <c r="Z7249" s="8"/>
      <c r="AA7249" s="8"/>
      <c r="AF7249" s="17"/>
      <c r="AG7249" s="17"/>
      <c r="AH7249" s="8"/>
    </row>
    <row r="7250" spans="13:34" x14ac:dyDescent="0.3">
      <c r="M7250" s="12"/>
      <c r="N7250"/>
      <c r="P7250" s="9"/>
      <c r="Q7250" s="9"/>
      <c r="U7250" s="8"/>
      <c r="V7250" s="10"/>
      <c r="W7250"/>
      <c r="X7250"/>
      <c r="Z7250" s="8"/>
      <c r="AA7250" s="8"/>
      <c r="AF7250" s="17"/>
      <c r="AG7250" s="17"/>
      <c r="AH7250" s="8"/>
    </row>
    <row r="7251" spans="13:34" x14ac:dyDescent="0.3">
      <c r="M7251" s="12"/>
      <c r="N7251"/>
      <c r="P7251" s="9"/>
      <c r="Q7251" s="9"/>
      <c r="U7251" s="8"/>
      <c r="V7251" s="10"/>
      <c r="W7251"/>
      <c r="X7251"/>
      <c r="Z7251" s="8"/>
      <c r="AA7251" s="8"/>
      <c r="AF7251" s="17"/>
      <c r="AG7251" s="17"/>
      <c r="AH7251" s="8"/>
    </row>
    <row r="7252" spans="13:34" x14ac:dyDescent="0.3">
      <c r="M7252" s="12"/>
      <c r="N7252"/>
      <c r="P7252" s="9"/>
      <c r="Q7252" s="9"/>
      <c r="U7252" s="8"/>
      <c r="V7252" s="10"/>
      <c r="W7252"/>
      <c r="X7252"/>
      <c r="Z7252" s="8"/>
      <c r="AA7252" s="8"/>
      <c r="AF7252" s="17"/>
      <c r="AG7252" s="17"/>
      <c r="AH7252" s="8"/>
    </row>
    <row r="7253" spans="13:34" x14ac:dyDescent="0.3">
      <c r="M7253" s="12"/>
      <c r="N7253"/>
      <c r="P7253" s="9"/>
      <c r="Q7253" s="9"/>
      <c r="U7253" s="8"/>
      <c r="V7253" s="10"/>
      <c r="W7253"/>
      <c r="X7253"/>
      <c r="Z7253" s="8"/>
      <c r="AA7253" s="8"/>
      <c r="AF7253" s="17"/>
      <c r="AG7253" s="17"/>
      <c r="AH7253" s="8"/>
    </row>
    <row r="7254" spans="13:34" x14ac:dyDescent="0.3">
      <c r="M7254" s="12"/>
      <c r="N7254"/>
      <c r="P7254" s="9"/>
      <c r="Q7254" s="9"/>
      <c r="U7254" s="8"/>
      <c r="V7254" s="10"/>
      <c r="W7254"/>
      <c r="X7254"/>
      <c r="Z7254" s="8"/>
      <c r="AA7254" s="8"/>
      <c r="AF7254" s="17"/>
      <c r="AG7254" s="17"/>
      <c r="AH7254" s="8"/>
    </row>
    <row r="7255" spans="13:34" x14ac:dyDescent="0.3">
      <c r="M7255" s="12"/>
      <c r="N7255"/>
      <c r="P7255" s="9"/>
      <c r="Q7255" s="9"/>
      <c r="U7255" s="8"/>
      <c r="V7255" s="10"/>
      <c r="W7255"/>
      <c r="X7255"/>
      <c r="Z7255" s="8"/>
      <c r="AA7255" s="8"/>
      <c r="AF7255" s="17"/>
      <c r="AG7255" s="17"/>
      <c r="AH7255" s="8"/>
    </row>
    <row r="7256" spans="13:34" x14ac:dyDescent="0.3">
      <c r="M7256" s="12"/>
      <c r="N7256"/>
      <c r="P7256" s="9"/>
      <c r="Q7256" s="9"/>
      <c r="U7256" s="8"/>
      <c r="V7256" s="10"/>
      <c r="W7256"/>
      <c r="X7256"/>
      <c r="Z7256" s="8"/>
      <c r="AA7256" s="8"/>
      <c r="AF7256" s="17"/>
      <c r="AG7256" s="17"/>
      <c r="AH7256" s="8"/>
    </row>
    <row r="7257" spans="13:34" x14ac:dyDescent="0.3">
      <c r="M7257" s="12"/>
      <c r="N7257"/>
      <c r="P7257" s="9"/>
      <c r="Q7257" s="9"/>
      <c r="U7257" s="8"/>
      <c r="V7257" s="10"/>
      <c r="W7257"/>
      <c r="X7257"/>
      <c r="Z7257" s="8"/>
      <c r="AA7257" s="8"/>
      <c r="AF7257" s="17"/>
      <c r="AG7257" s="17"/>
      <c r="AH7257" s="8"/>
    </row>
    <row r="7258" spans="13:34" x14ac:dyDescent="0.3">
      <c r="M7258" s="12"/>
      <c r="N7258"/>
      <c r="P7258" s="9"/>
      <c r="Q7258" s="9"/>
      <c r="U7258" s="8"/>
      <c r="V7258" s="10"/>
      <c r="W7258"/>
      <c r="X7258"/>
      <c r="Z7258" s="8"/>
      <c r="AA7258" s="8"/>
      <c r="AF7258" s="17"/>
      <c r="AG7258" s="17"/>
      <c r="AH7258" s="8"/>
    </row>
    <row r="7259" spans="13:34" x14ac:dyDescent="0.3">
      <c r="M7259" s="12"/>
      <c r="N7259"/>
      <c r="P7259" s="9"/>
      <c r="Q7259" s="9"/>
      <c r="U7259" s="8"/>
      <c r="V7259" s="10"/>
      <c r="W7259"/>
      <c r="X7259"/>
      <c r="Z7259" s="8"/>
      <c r="AA7259" s="8"/>
      <c r="AF7259" s="17"/>
      <c r="AG7259" s="17"/>
      <c r="AH7259" s="8"/>
    </row>
    <row r="7260" spans="13:34" x14ac:dyDescent="0.3">
      <c r="M7260" s="12"/>
      <c r="N7260"/>
      <c r="P7260" s="9"/>
      <c r="Q7260" s="9"/>
      <c r="U7260" s="8"/>
      <c r="V7260" s="10"/>
      <c r="W7260"/>
      <c r="X7260"/>
      <c r="Z7260" s="8"/>
      <c r="AA7260" s="8"/>
      <c r="AF7260" s="17"/>
      <c r="AG7260" s="17"/>
      <c r="AH7260" s="8"/>
    </row>
    <row r="7261" spans="13:34" x14ac:dyDescent="0.3">
      <c r="M7261" s="12"/>
      <c r="N7261"/>
      <c r="P7261" s="9"/>
      <c r="Q7261" s="9"/>
      <c r="U7261" s="8"/>
      <c r="V7261" s="10"/>
      <c r="W7261"/>
      <c r="X7261"/>
      <c r="Z7261" s="8"/>
      <c r="AA7261" s="8"/>
      <c r="AF7261" s="17"/>
      <c r="AG7261" s="17"/>
      <c r="AH7261" s="8"/>
    </row>
    <row r="7262" spans="13:34" x14ac:dyDescent="0.3">
      <c r="M7262" s="12"/>
      <c r="N7262"/>
      <c r="P7262" s="9"/>
      <c r="Q7262" s="9"/>
      <c r="U7262" s="8"/>
      <c r="V7262" s="10"/>
      <c r="W7262"/>
      <c r="X7262"/>
      <c r="Z7262" s="8"/>
      <c r="AA7262" s="8"/>
      <c r="AF7262" s="17"/>
      <c r="AG7262" s="17"/>
      <c r="AH7262" s="8"/>
    </row>
    <row r="7263" spans="13:34" x14ac:dyDescent="0.3">
      <c r="M7263" s="12"/>
      <c r="N7263"/>
      <c r="P7263" s="9"/>
      <c r="Q7263" s="9"/>
      <c r="U7263" s="8"/>
      <c r="V7263" s="10"/>
      <c r="W7263"/>
      <c r="X7263"/>
      <c r="Z7263" s="8"/>
      <c r="AA7263" s="8"/>
      <c r="AF7263" s="17"/>
      <c r="AG7263" s="17"/>
      <c r="AH7263" s="8"/>
    </row>
    <row r="7264" spans="13:34" x14ac:dyDescent="0.3">
      <c r="M7264" s="12"/>
      <c r="N7264"/>
      <c r="P7264" s="9"/>
      <c r="Q7264" s="9"/>
      <c r="U7264" s="8"/>
      <c r="V7264" s="10"/>
      <c r="W7264"/>
      <c r="X7264"/>
      <c r="Z7264" s="8"/>
      <c r="AA7264" s="8"/>
      <c r="AF7264" s="17"/>
      <c r="AG7264" s="17"/>
      <c r="AH7264" s="8"/>
    </row>
    <row r="7265" spans="13:34" x14ac:dyDescent="0.3">
      <c r="M7265" s="12"/>
      <c r="N7265"/>
      <c r="P7265" s="9"/>
      <c r="Q7265" s="9"/>
      <c r="U7265" s="8"/>
      <c r="V7265" s="10"/>
      <c r="W7265"/>
      <c r="X7265"/>
      <c r="Z7265" s="8"/>
      <c r="AA7265" s="8"/>
      <c r="AF7265" s="17"/>
      <c r="AG7265" s="17"/>
      <c r="AH7265" s="8"/>
    </row>
    <row r="7266" spans="13:34" x14ac:dyDescent="0.3">
      <c r="M7266" s="12"/>
      <c r="N7266"/>
      <c r="P7266" s="9"/>
      <c r="Q7266" s="9"/>
      <c r="U7266" s="8"/>
      <c r="V7266" s="10"/>
      <c r="W7266"/>
      <c r="X7266"/>
      <c r="Z7266" s="8"/>
      <c r="AA7266" s="8"/>
      <c r="AF7266" s="17"/>
      <c r="AG7266" s="17"/>
      <c r="AH7266" s="8"/>
    </row>
    <row r="7267" spans="13:34" x14ac:dyDescent="0.3">
      <c r="M7267" s="12"/>
      <c r="N7267"/>
      <c r="P7267" s="9"/>
      <c r="Q7267" s="9"/>
      <c r="U7267" s="8"/>
      <c r="V7267" s="10"/>
      <c r="W7267"/>
      <c r="X7267"/>
      <c r="Z7267" s="8"/>
      <c r="AA7267" s="8"/>
      <c r="AF7267" s="17"/>
      <c r="AG7267" s="17"/>
      <c r="AH7267" s="8"/>
    </row>
    <row r="7268" spans="13:34" x14ac:dyDescent="0.3">
      <c r="M7268" s="12"/>
      <c r="N7268"/>
      <c r="P7268" s="9"/>
      <c r="Q7268" s="9"/>
      <c r="U7268" s="8"/>
      <c r="V7268" s="10"/>
      <c r="W7268"/>
      <c r="X7268"/>
      <c r="Z7268" s="8"/>
      <c r="AA7268" s="8"/>
      <c r="AF7268" s="17"/>
      <c r="AG7268" s="17"/>
      <c r="AH7268" s="8"/>
    </row>
    <row r="7269" spans="13:34" x14ac:dyDescent="0.3">
      <c r="M7269" s="12"/>
      <c r="N7269"/>
      <c r="P7269" s="9"/>
      <c r="Q7269" s="9"/>
      <c r="U7269" s="8"/>
      <c r="V7269" s="10"/>
      <c r="W7269"/>
      <c r="X7269"/>
      <c r="Z7269" s="8"/>
      <c r="AA7269" s="8"/>
      <c r="AF7269" s="17"/>
      <c r="AG7269" s="17"/>
      <c r="AH7269" s="8"/>
    </row>
    <row r="7270" spans="13:34" x14ac:dyDescent="0.3">
      <c r="M7270" s="12"/>
      <c r="N7270"/>
      <c r="P7270" s="9"/>
      <c r="Q7270" s="9"/>
      <c r="U7270" s="8"/>
      <c r="V7270" s="10"/>
      <c r="W7270"/>
      <c r="X7270"/>
      <c r="Z7270" s="8"/>
      <c r="AA7270" s="8"/>
      <c r="AF7270" s="17"/>
      <c r="AG7270" s="17"/>
      <c r="AH7270" s="8"/>
    </row>
    <row r="7271" spans="13:34" x14ac:dyDescent="0.3">
      <c r="M7271" s="12"/>
      <c r="N7271"/>
      <c r="P7271" s="9"/>
      <c r="Q7271" s="9"/>
      <c r="U7271" s="8"/>
      <c r="V7271" s="10"/>
      <c r="W7271"/>
      <c r="X7271"/>
      <c r="Z7271" s="8"/>
      <c r="AA7271" s="8"/>
      <c r="AF7271" s="17"/>
      <c r="AG7271" s="17"/>
      <c r="AH7271" s="8"/>
    </row>
    <row r="7272" spans="13:34" x14ac:dyDescent="0.3">
      <c r="M7272" s="12"/>
      <c r="N7272"/>
      <c r="P7272" s="9"/>
      <c r="Q7272" s="9"/>
      <c r="U7272" s="8"/>
      <c r="V7272" s="10"/>
      <c r="W7272"/>
      <c r="X7272"/>
      <c r="Z7272" s="8"/>
      <c r="AA7272" s="8"/>
      <c r="AF7272" s="17"/>
      <c r="AG7272" s="17"/>
      <c r="AH7272" s="8"/>
    </row>
    <row r="7273" spans="13:34" x14ac:dyDescent="0.3">
      <c r="M7273" s="12"/>
      <c r="N7273"/>
      <c r="P7273" s="9"/>
      <c r="Q7273" s="9"/>
      <c r="U7273" s="8"/>
      <c r="V7273" s="10"/>
      <c r="W7273"/>
      <c r="X7273"/>
      <c r="Z7273" s="8"/>
      <c r="AA7273" s="8"/>
      <c r="AF7273" s="17"/>
      <c r="AG7273" s="17"/>
      <c r="AH7273" s="8"/>
    </row>
    <row r="7274" spans="13:34" x14ac:dyDescent="0.3">
      <c r="M7274" s="12"/>
      <c r="N7274"/>
      <c r="P7274" s="9"/>
      <c r="Q7274" s="9"/>
      <c r="U7274" s="8"/>
      <c r="V7274" s="10"/>
      <c r="W7274"/>
      <c r="X7274"/>
      <c r="Z7274" s="8"/>
      <c r="AA7274" s="8"/>
      <c r="AF7274" s="17"/>
      <c r="AG7274" s="17"/>
      <c r="AH7274" s="8"/>
    </row>
    <row r="7275" spans="13:34" x14ac:dyDescent="0.3">
      <c r="M7275" s="12"/>
      <c r="N7275"/>
      <c r="P7275" s="9"/>
      <c r="Q7275" s="9"/>
      <c r="U7275" s="8"/>
      <c r="V7275" s="10"/>
      <c r="W7275"/>
      <c r="X7275"/>
      <c r="Z7275" s="8"/>
      <c r="AA7275" s="8"/>
      <c r="AF7275" s="17"/>
      <c r="AG7275" s="17"/>
      <c r="AH7275" s="8"/>
    </row>
    <row r="7276" spans="13:34" x14ac:dyDescent="0.3">
      <c r="M7276" s="12"/>
      <c r="N7276"/>
      <c r="P7276" s="9"/>
      <c r="Q7276" s="9"/>
      <c r="U7276" s="8"/>
      <c r="V7276" s="10"/>
      <c r="W7276"/>
      <c r="X7276"/>
      <c r="Z7276" s="8"/>
      <c r="AA7276" s="8"/>
      <c r="AF7276" s="17"/>
      <c r="AG7276" s="17"/>
      <c r="AH7276" s="8"/>
    </row>
    <row r="7277" spans="13:34" x14ac:dyDescent="0.3">
      <c r="M7277" s="12"/>
      <c r="N7277"/>
      <c r="P7277" s="9"/>
      <c r="Q7277" s="9"/>
      <c r="U7277" s="8"/>
      <c r="V7277" s="10"/>
      <c r="W7277"/>
      <c r="X7277"/>
      <c r="Z7277" s="8"/>
      <c r="AA7277" s="8"/>
      <c r="AF7277" s="17"/>
      <c r="AG7277" s="17"/>
      <c r="AH7277" s="8"/>
    </row>
    <row r="7278" spans="13:34" x14ac:dyDescent="0.3">
      <c r="M7278" s="12"/>
      <c r="N7278"/>
      <c r="P7278" s="9"/>
      <c r="Q7278" s="9"/>
      <c r="U7278" s="8"/>
      <c r="V7278" s="10"/>
      <c r="W7278"/>
      <c r="X7278"/>
      <c r="Z7278" s="8"/>
      <c r="AA7278" s="8"/>
      <c r="AF7278" s="17"/>
      <c r="AG7278" s="17"/>
      <c r="AH7278" s="8"/>
    </row>
    <row r="7279" spans="13:34" x14ac:dyDescent="0.3">
      <c r="M7279" s="12"/>
      <c r="N7279"/>
      <c r="P7279" s="9"/>
      <c r="Q7279" s="9"/>
      <c r="U7279" s="8"/>
      <c r="V7279" s="10"/>
      <c r="W7279"/>
      <c r="X7279"/>
      <c r="Z7279" s="8"/>
      <c r="AA7279" s="8"/>
      <c r="AF7279" s="17"/>
      <c r="AG7279" s="17"/>
      <c r="AH7279" s="8"/>
    </row>
    <row r="7280" spans="13:34" x14ac:dyDescent="0.3">
      <c r="M7280" s="12"/>
      <c r="N7280"/>
      <c r="P7280" s="9"/>
      <c r="Q7280" s="9"/>
      <c r="U7280" s="8"/>
      <c r="V7280" s="10"/>
      <c r="W7280"/>
      <c r="X7280"/>
      <c r="Z7280" s="8"/>
      <c r="AA7280" s="8"/>
      <c r="AF7280" s="17"/>
      <c r="AG7280" s="17"/>
      <c r="AH7280" s="8"/>
    </row>
    <row r="7281" spans="13:34" x14ac:dyDescent="0.3">
      <c r="M7281" s="12"/>
      <c r="N7281"/>
      <c r="P7281" s="9"/>
      <c r="Q7281" s="9"/>
      <c r="U7281" s="8"/>
      <c r="V7281" s="10"/>
      <c r="W7281"/>
      <c r="X7281"/>
      <c r="Z7281" s="8"/>
      <c r="AA7281" s="8"/>
      <c r="AF7281" s="17"/>
      <c r="AG7281" s="17"/>
      <c r="AH7281" s="8"/>
    </row>
    <row r="7282" spans="13:34" x14ac:dyDescent="0.3">
      <c r="M7282" s="12"/>
      <c r="N7282"/>
      <c r="P7282" s="9"/>
      <c r="Q7282" s="9"/>
      <c r="U7282" s="8"/>
      <c r="V7282" s="10"/>
      <c r="W7282"/>
      <c r="X7282"/>
      <c r="Z7282" s="8"/>
      <c r="AA7282" s="8"/>
      <c r="AF7282" s="17"/>
      <c r="AG7282" s="17"/>
      <c r="AH7282" s="8"/>
    </row>
    <row r="7283" spans="13:34" x14ac:dyDescent="0.3">
      <c r="M7283" s="12"/>
      <c r="N7283"/>
      <c r="P7283" s="9"/>
      <c r="Q7283" s="9"/>
      <c r="U7283" s="8"/>
      <c r="V7283" s="10"/>
      <c r="W7283"/>
      <c r="X7283"/>
      <c r="Z7283" s="8"/>
      <c r="AA7283" s="8"/>
      <c r="AF7283" s="17"/>
      <c r="AG7283" s="17"/>
      <c r="AH7283" s="8"/>
    </row>
    <row r="7284" spans="13:34" x14ac:dyDescent="0.3">
      <c r="M7284" s="12"/>
      <c r="N7284"/>
      <c r="P7284" s="9"/>
      <c r="Q7284" s="9"/>
      <c r="U7284" s="8"/>
      <c r="V7284" s="10"/>
      <c r="W7284"/>
      <c r="X7284"/>
      <c r="Z7284" s="8"/>
      <c r="AA7284" s="8"/>
      <c r="AF7284" s="17"/>
      <c r="AG7284" s="17"/>
      <c r="AH7284" s="8"/>
    </row>
    <row r="7285" spans="13:34" x14ac:dyDescent="0.3">
      <c r="M7285" s="12"/>
      <c r="N7285"/>
      <c r="P7285" s="9"/>
      <c r="Q7285" s="9"/>
      <c r="U7285" s="8"/>
      <c r="V7285" s="10"/>
      <c r="W7285"/>
      <c r="X7285"/>
      <c r="Z7285" s="8"/>
      <c r="AA7285" s="8"/>
      <c r="AF7285" s="17"/>
      <c r="AG7285" s="17"/>
      <c r="AH7285" s="8"/>
    </row>
    <row r="7286" spans="13:34" x14ac:dyDescent="0.3">
      <c r="M7286" s="12"/>
      <c r="N7286"/>
      <c r="P7286" s="9"/>
      <c r="Q7286" s="9"/>
      <c r="U7286" s="8"/>
      <c r="V7286" s="10"/>
      <c r="W7286"/>
      <c r="X7286"/>
      <c r="Z7286" s="8"/>
      <c r="AA7286" s="8"/>
      <c r="AF7286" s="17"/>
      <c r="AG7286" s="17"/>
      <c r="AH7286" s="8"/>
    </row>
    <row r="7287" spans="13:34" x14ac:dyDescent="0.3">
      <c r="M7287" s="12"/>
      <c r="N7287"/>
      <c r="P7287" s="9"/>
      <c r="Q7287" s="9"/>
      <c r="U7287" s="8"/>
      <c r="V7287" s="10"/>
      <c r="W7287"/>
      <c r="X7287"/>
      <c r="Z7287" s="8"/>
      <c r="AA7287" s="8"/>
      <c r="AF7287" s="17"/>
      <c r="AG7287" s="17"/>
      <c r="AH7287" s="8"/>
    </row>
    <row r="7288" spans="13:34" x14ac:dyDescent="0.3">
      <c r="M7288" s="12"/>
      <c r="N7288"/>
      <c r="P7288" s="9"/>
      <c r="Q7288" s="9"/>
      <c r="U7288" s="8"/>
      <c r="V7288" s="10"/>
      <c r="W7288"/>
      <c r="X7288"/>
      <c r="Z7288" s="8"/>
      <c r="AA7288" s="8"/>
      <c r="AF7288" s="17"/>
      <c r="AG7288" s="17"/>
      <c r="AH7288" s="8"/>
    </row>
    <row r="7289" spans="13:34" x14ac:dyDescent="0.3">
      <c r="M7289" s="12"/>
      <c r="N7289"/>
      <c r="P7289" s="9"/>
      <c r="Q7289" s="9"/>
      <c r="U7289" s="8"/>
      <c r="V7289" s="10"/>
      <c r="W7289"/>
      <c r="X7289"/>
      <c r="Z7289" s="8"/>
      <c r="AA7289" s="8"/>
      <c r="AF7289" s="17"/>
      <c r="AG7289" s="17"/>
      <c r="AH7289" s="8"/>
    </row>
    <row r="7290" spans="13:34" x14ac:dyDescent="0.3">
      <c r="M7290" s="12"/>
      <c r="N7290"/>
      <c r="P7290" s="9"/>
      <c r="Q7290" s="9"/>
      <c r="U7290" s="8"/>
      <c r="V7290" s="10"/>
      <c r="W7290"/>
      <c r="X7290"/>
      <c r="Z7290" s="8"/>
      <c r="AA7290" s="8"/>
      <c r="AF7290" s="17"/>
      <c r="AG7290" s="17"/>
      <c r="AH7290" s="8"/>
    </row>
    <row r="7291" spans="13:34" x14ac:dyDescent="0.3">
      <c r="M7291" s="12"/>
      <c r="N7291"/>
      <c r="P7291" s="9"/>
      <c r="Q7291" s="9"/>
      <c r="U7291" s="8"/>
      <c r="V7291" s="10"/>
      <c r="W7291"/>
      <c r="X7291"/>
      <c r="Z7291" s="8"/>
      <c r="AA7291" s="8"/>
      <c r="AF7291" s="17"/>
      <c r="AG7291" s="17"/>
      <c r="AH7291" s="8"/>
    </row>
    <row r="7292" spans="13:34" x14ac:dyDescent="0.3">
      <c r="M7292" s="12"/>
      <c r="N7292"/>
      <c r="P7292" s="9"/>
      <c r="Q7292" s="9"/>
      <c r="U7292" s="8"/>
      <c r="V7292" s="10"/>
      <c r="W7292"/>
      <c r="X7292"/>
      <c r="Z7292" s="8"/>
      <c r="AA7292" s="8"/>
      <c r="AF7292" s="17"/>
      <c r="AG7292" s="17"/>
      <c r="AH7292" s="8"/>
    </row>
    <row r="7293" spans="13:34" x14ac:dyDescent="0.3">
      <c r="M7293" s="12"/>
      <c r="N7293"/>
      <c r="P7293" s="9"/>
      <c r="Q7293" s="9"/>
      <c r="U7293" s="8"/>
      <c r="V7293" s="10"/>
      <c r="W7293"/>
      <c r="X7293"/>
      <c r="Z7293" s="8"/>
      <c r="AA7293" s="8"/>
      <c r="AF7293" s="17"/>
      <c r="AG7293" s="17"/>
      <c r="AH7293" s="8"/>
    </row>
    <row r="7294" spans="13:34" x14ac:dyDescent="0.3">
      <c r="M7294" s="12"/>
      <c r="N7294"/>
      <c r="P7294" s="9"/>
      <c r="Q7294" s="9"/>
      <c r="U7294" s="8"/>
      <c r="V7294" s="10"/>
      <c r="W7294"/>
      <c r="X7294"/>
      <c r="Z7294" s="8"/>
      <c r="AA7294" s="8"/>
      <c r="AF7294" s="17"/>
      <c r="AG7294" s="17"/>
      <c r="AH7294" s="8"/>
    </row>
    <row r="7295" spans="13:34" x14ac:dyDescent="0.3">
      <c r="M7295" s="12"/>
      <c r="N7295"/>
      <c r="P7295" s="9"/>
      <c r="Q7295" s="9"/>
      <c r="U7295" s="8"/>
      <c r="V7295" s="10"/>
      <c r="W7295"/>
      <c r="X7295"/>
      <c r="Z7295" s="8"/>
      <c r="AA7295" s="8"/>
      <c r="AF7295" s="17"/>
      <c r="AG7295" s="17"/>
      <c r="AH7295" s="8"/>
    </row>
    <row r="7296" spans="13:34" x14ac:dyDescent="0.3">
      <c r="M7296" s="12"/>
      <c r="N7296"/>
      <c r="P7296" s="9"/>
      <c r="Q7296" s="9"/>
      <c r="U7296" s="8"/>
      <c r="V7296" s="10"/>
      <c r="W7296"/>
      <c r="X7296"/>
      <c r="Z7296" s="8"/>
      <c r="AA7296" s="8"/>
      <c r="AF7296" s="17"/>
      <c r="AG7296" s="17"/>
      <c r="AH7296" s="8"/>
    </row>
    <row r="7297" spans="13:34" x14ac:dyDescent="0.3">
      <c r="M7297" s="12"/>
      <c r="N7297"/>
      <c r="P7297" s="9"/>
      <c r="Q7297" s="9"/>
      <c r="U7297" s="8"/>
      <c r="V7297" s="10"/>
      <c r="W7297"/>
      <c r="X7297"/>
      <c r="Z7297" s="8"/>
      <c r="AA7297" s="8"/>
      <c r="AF7297" s="17"/>
      <c r="AG7297" s="17"/>
      <c r="AH7297" s="8"/>
    </row>
    <row r="7298" spans="13:34" x14ac:dyDescent="0.3">
      <c r="M7298" s="12"/>
      <c r="N7298"/>
      <c r="P7298" s="9"/>
      <c r="Q7298" s="9"/>
      <c r="U7298" s="8"/>
      <c r="V7298" s="10"/>
      <c r="W7298"/>
      <c r="X7298"/>
      <c r="Z7298" s="8"/>
      <c r="AA7298" s="8"/>
      <c r="AF7298" s="17"/>
      <c r="AG7298" s="17"/>
      <c r="AH7298" s="8"/>
    </row>
    <row r="7299" spans="13:34" x14ac:dyDescent="0.3">
      <c r="M7299" s="12"/>
      <c r="N7299"/>
      <c r="P7299" s="9"/>
      <c r="Q7299" s="9"/>
      <c r="U7299" s="8"/>
      <c r="V7299" s="10"/>
      <c r="W7299"/>
      <c r="X7299"/>
      <c r="Z7299" s="8"/>
      <c r="AA7299" s="8"/>
      <c r="AF7299" s="17"/>
      <c r="AG7299" s="17"/>
      <c r="AH7299" s="8"/>
    </row>
    <row r="7300" spans="13:34" x14ac:dyDescent="0.3">
      <c r="M7300" s="12"/>
      <c r="N7300"/>
      <c r="P7300" s="9"/>
      <c r="Q7300" s="9"/>
      <c r="U7300" s="8"/>
      <c r="V7300" s="10"/>
      <c r="W7300"/>
      <c r="X7300"/>
      <c r="Z7300" s="8"/>
      <c r="AA7300" s="8"/>
      <c r="AF7300" s="17"/>
      <c r="AG7300" s="17"/>
      <c r="AH7300" s="8"/>
    </row>
    <row r="7301" spans="13:34" x14ac:dyDescent="0.3">
      <c r="M7301" s="12"/>
      <c r="N7301"/>
      <c r="P7301" s="9"/>
      <c r="Q7301" s="9"/>
      <c r="U7301" s="8"/>
      <c r="V7301" s="10"/>
      <c r="W7301"/>
      <c r="X7301"/>
      <c r="Z7301" s="8"/>
      <c r="AA7301" s="8"/>
      <c r="AF7301" s="17"/>
      <c r="AG7301" s="17"/>
      <c r="AH7301" s="8"/>
    </row>
    <row r="7302" spans="13:34" x14ac:dyDescent="0.3">
      <c r="M7302" s="12"/>
      <c r="N7302"/>
      <c r="P7302" s="9"/>
      <c r="Q7302" s="9"/>
      <c r="U7302" s="8"/>
      <c r="V7302" s="10"/>
      <c r="W7302"/>
      <c r="X7302"/>
      <c r="Z7302" s="8"/>
      <c r="AA7302" s="8"/>
      <c r="AF7302" s="17"/>
      <c r="AG7302" s="17"/>
      <c r="AH7302" s="8"/>
    </row>
    <row r="7303" spans="13:34" x14ac:dyDescent="0.3">
      <c r="M7303" s="12"/>
      <c r="N7303"/>
      <c r="P7303" s="9"/>
      <c r="Q7303" s="9"/>
      <c r="U7303" s="8"/>
      <c r="V7303" s="10"/>
      <c r="W7303"/>
      <c r="X7303"/>
      <c r="Z7303" s="8"/>
      <c r="AA7303" s="8"/>
      <c r="AF7303" s="17"/>
      <c r="AG7303" s="17"/>
      <c r="AH7303" s="8"/>
    </row>
    <row r="7304" spans="13:34" x14ac:dyDescent="0.3">
      <c r="M7304" s="12"/>
      <c r="N7304"/>
      <c r="P7304" s="9"/>
      <c r="Q7304" s="9"/>
      <c r="U7304" s="8"/>
      <c r="V7304" s="10"/>
      <c r="W7304"/>
      <c r="X7304"/>
      <c r="Z7304" s="8"/>
      <c r="AA7304" s="8"/>
      <c r="AF7304" s="17"/>
      <c r="AG7304" s="17"/>
      <c r="AH7304" s="8"/>
    </row>
    <row r="7305" spans="13:34" x14ac:dyDescent="0.3">
      <c r="M7305" s="12"/>
      <c r="N7305"/>
      <c r="P7305" s="9"/>
      <c r="Q7305" s="9"/>
      <c r="U7305" s="8"/>
      <c r="V7305" s="10"/>
      <c r="W7305"/>
      <c r="X7305"/>
      <c r="Z7305" s="8"/>
      <c r="AA7305" s="8"/>
      <c r="AF7305" s="17"/>
      <c r="AG7305" s="17"/>
      <c r="AH7305" s="8"/>
    </row>
    <row r="7306" spans="13:34" x14ac:dyDescent="0.3">
      <c r="M7306" s="12"/>
      <c r="N7306"/>
      <c r="P7306" s="9"/>
      <c r="Q7306" s="9"/>
      <c r="U7306" s="8"/>
      <c r="V7306" s="10"/>
      <c r="W7306"/>
      <c r="X7306"/>
      <c r="Z7306" s="8"/>
      <c r="AA7306" s="8"/>
      <c r="AF7306" s="17"/>
      <c r="AG7306" s="17"/>
      <c r="AH7306" s="8"/>
    </row>
    <row r="7307" spans="13:34" x14ac:dyDescent="0.3">
      <c r="M7307" s="12"/>
      <c r="N7307"/>
      <c r="P7307" s="9"/>
      <c r="Q7307" s="9"/>
      <c r="U7307" s="8"/>
      <c r="V7307" s="10"/>
      <c r="W7307"/>
      <c r="X7307"/>
      <c r="Z7307" s="8"/>
      <c r="AA7307" s="8"/>
      <c r="AF7307" s="17"/>
      <c r="AG7307" s="17"/>
      <c r="AH7307" s="8"/>
    </row>
    <row r="7308" spans="13:34" x14ac:dyDescent="0.3">
      <c r="M7308" s="12"/>
      <c r="N7308"/>
      <c r="P7308" s="9"/>
      <c r="Q7308" s="9"/>
      <c r="U7308" s="8"/>
      <c r="V7308" s="10"/>
      <c r="W7308"/>
      <c r="X7308"/>
      <c r="Z7308" s="8"/>
      <c r="AA7308" s="8"/>
      <c r="AF7308" s="17"/>
      <c r="AG7308" s="17"/>
      <c r="AH7308" s="8"/>
    </row>
    <row r="7309" spans="13:34" x14ac:dyDescent="0.3">
      <c r="M7309" s="12"/>
      <c r="N7309"/>
      <c r="P7309" s="9"/>
      <c r="Q7309" s="9"/>
      <c r="U7309" s="8"/>
      <c r="V7309" s="10"/>
      <c r="W7309"/>
      <c r="X7309"/>
      <c r="Z7309" s="8"/>
      <c r="AA7309" s="8"/>
      <c r="AF7309" s="17"/>
      <c r="AG7309" s="17"/>
      <c r="AH7309" s="8"/>
    </row>
    <row r="7310" spans="13:34" x14ac:dyDescent="0.3">
      <c r="M7310" s="12"/>
      <c r="N7310"/>
      <c r="P7310" s="9"/>
      <c r="Q7310" s="9"/>
      <c r="U7310" s="8"/>
      <c r="V7310" s="10"/>
      <c r="W7310"/>
      <c r="X7310"/>
      <c r="Z7310" s="8"/>
      <c r="AA7310" s="8"/>
      <c r="AF7310" s="17"/>
      <c r="AG7310" s="17"/>
      <c r="AH7310" s="8"/>
    </row>
    <row r="7311" spans="13:34" x14ac:dyDescent="0.3">
      <c r="M7311" s="12"/>
      <c r="N7311"/>
      <c r="P7311" s="9"/>
      <c r="Q7311" s="9"/>
      <c r="U7311" s="8"/>
      <c r="V7311" s="10"/>
      <c r="W7311"/>
      <c r="X7311"/>
      <c r="Z7311" s="8"/>
      <c r="AA7311" s="8"/>
      <c r="AF7311" s="17"/>
      <c r="AG7311" s="17"/>
      <c r="AH7311" s="8"/>
    </row>
    <row r="7312" spans="13:34" x14ac:dyDescent="0.3">
      <c r="M7312" s="12"/>
      <c r="N7312"/>
      <c r="P7312" s="9"/>
      <c r="Q7312" s="9"/>
      <c r="U7312" s="8"/>
      <c r="V7312" s="10"/>
      <c r="W7312"/>
      <c r="X7312"/>
      <c r="Z7312" s="8"/>
      <c r="AA7312" s="8"/>
      <c r="AF7312" s="17"/>
      <c r="AG7312" s="17"/>
      <c r="AH7312" s="8"/>
    </row>
    <row r="7313" spans="13:34" x14ac:dyDescent="0.3">
      <c r="M7313" s="12"/>
      <c r="N7313"/>
      <c r="P7313" s="9"/>
      <c r="Q7313" s="9"/>
      <c r="U7313" s="8"/>
      <c r="V7313" s="10"/>
      <c r="W7313"/>
      <c r="X7313"/>
      <c r="Z7313" s="8"/>
      <c r="AA7313" s="8"/>
      <c r="AF7313" s="17"/>
      <c r="AG7313" s="17"/>
      <c r="AH7313" s="8"/>
    </row>
    <row r="7314" spans="13:34" x14ac:dyDescent="0.3">
      <c r="M7314" s="12"/>
      <c r="N7314"/>
      <c r="P7314" s="9"/>
      <c r="Q7314" s="9"/>
      <c r="U7314" s="8"/>
      <c r="V7314" s="10"/>
      <c r="W7314"/>
      <c r="X7314"/>
      <c r="Z7314" s="8"/>
      <c r="AA7314" s="8"/>
      <c r="AF7314" s="17"/>
      <c r="AG7314" s="17"/>
      <c r="AH7314" s="8"/>
    </row>
    <row r="7315" spans="13:34" x14ac:dyDescent="0.3">
      <c r="M7315" s="12"/>
      <c r="N7315"/>
      <c r="P7315" s="9"/>
      <c r="Q7315" s="9"/>
      <c r="U7315" s="8"/>
      <c r="V7315" s="10"/>
      <c r="W7315"/>
      <c r="X7315"/>
      <c r="Z7315" s="8"/>
      <c r="AA7315" s="8"/>
      <c r="AF7315" s="17"/>
      <c r="AG7315" s="17"/>
      <c r="AH7315" s="8"/>
    </row>
    <row r="7316" spans="13:34" x14ac:dyDescent="0.3">
      <c r="M7316" s="12"/>
      <c r="N7316"/>
      <c r="P7316" s="9"/>
      <c r="Q7316" s="9"/>
      <c r="U7316" s="8"/>
      <c r="V7316" s="10"/>
      <c r="W7316"/>
      <c r="X7316"/>
      <c r="Z7316" s="8"/>
      <c r="AA7316" s="8"/>
      <c r="AF7316" s="17"/>
      <c r="AG7316" s="17"/>
      <c r="AH7316" s="8"/>
    </row>
    <row r="7317" spans="13:34" x14ac:dyDescent="0.3">
      <c r="M7317" s="12"/>
      <c r="N7317"/>
      <c r="P7317" s="9"/>
      <c r="Q7317" s="9"/>
      <c r="U7317" s="8"/>
      <c r="V7317" s="10"/>
      <c r="W7317"/>
      <c r="X7317"/>
      <c r="Z7317" s="8"/>
      <c r="AA7317" s="8"/>
      <c r="AF7317" s="17"/>
      <c r="AG7317" s="17"/>
      <c r="AH7317" s="8"/>
    </row>
    <row r="7318" spans="13:34" x14ac:dyDescent="0.3">
      <c r="M7318" s="12"/>
      <c r="N7318"/>
      <c r="P7318" s="9"/>
      <c r="Q7318" s="9"/>
      <c r="U7318" s="8"/>
      <c r="V7318" s="10"/>
      <c r="W7318"/>
      <c r="X7318"/>
      <c r="Z7318" s="8"/>
      <c r="AA7318" s="8"/>
      <c r="AF7318" s="17"/>
      <c r="AG7318" s="17"/>
      <c r="AH7318" s="8"/>
    </row>
    <row r="7319" spans="13:34" x14ac:dyDescent="0.3">
      <c r="M7319" s="12"/>
      <c r="N7319"/>
      <c r="P7319" s="9"/>
      <c r="Q7319" s="9"/>
      <c r="U7319" s="8"/>
      <c r="V7319" s="10"/>
      <c r="W7319"/>
      <c r="X7319"/>
      <c r="Z7319" s="8"/>
      <c r="AA7319" s="8"/>
      <c r="AF7319" s="17"/>
      <c r="AG7319" s="17"/>
      <c r="AH7319" s="8"/>
    </row>
    <row r="7320" spans="13:34" x14ac:dyDescent="0.3">
      <c r="M7320" s="12"/>
      <c r="N7320"/>
      <c r="P7320" s="9"/>
      <c r="Q7320" s="9"/>
      <c r="U7320" s="8"/>
      <c r="V7320" s="10"/>
      <c r="W7320"/>
      <c r="X7320"/>
      <c r="Z7320" s="8"/>
      <c r="AA7320" s="8"/>
      <c r="AF7320" s="17"/>
      <c r="AG7320" s="17"/>
      <c r="AH7320" s="8"/>
    </row>
    <row r="7321" spans="13:34" x14ac:dyDescent="0.3">
      <c r="M7321" s="12"/>
      <c r="N7321"/>
      <c r="P7321" s="9"/>
      <c r="Q7321" s="9"/>
      <c r="U7321" s="8"/>
      <c r="V7321" s="10"/>
      <c r="W7321"/>
      <c r="X7321"/>
      <c r="Z7321" s="8"/>
      <c r="AA7321" s="8"/>
      <c r="AF7321" s="17"/>
      <c r="AG7321" s="17"/>
      <c r="AH7321" s="8"/>
    </row>
    <row r="7322" spans="13:34" x14ac:dyDescent="0.3">
      <c r="M7322" s="12"/>
      <c r="N7322"/>
      <c r="P7322" s="9"/>
      <c r="Q7322" s="9"/>
      <c r="U7322" s="8"/>
      <c r="V7322" s="10"/>
      <c r="W7322"/>
      <c r="X7322"/>
      <c r="Z7322" s="8"/>
      <c r="AA7322" s="8"/>
      <c r="AF7322" s="17"/>
      <c r="AG7322" s="17"/>
      <c r="AH7322" s="8"/>
    </row>
    <row r="7323" spans="13:34" x14ac:dyDescent="0.3">
      <c r="M7323" s="12"/>
      <c r="N7323"/>
      <c r="P7323" s="9"/>
      <c r="Q7323" s="9"/>
      <c r="U7323" s="8"/>
      <c r="V7323" s="10"/>
      <c r="W7323"/>
      <c r="X7323"/>
      <c r="Z7323" s="8"/>
      <c r="AA7323" s="8"/>
      <c r="AF7323" s="17"/>
      <c r="AG7323" s="17"/>
      <c r="AH7323" s="8"/>
    </row>
    <row r="7324" spans="13:34" x14ac:dyDescent="0.3">
      <c r="M7324" s="12"/>
      <c r="N7324"/>
      <c r="P7324" s="9"/>
      <c r="Q7324" s="9"/>
      <c r="U7324" s="8"/>
      <c r="V7324" s="10"/>
      <c r="W7324"/>
      <c r="X7324"/>
      <c r="Z7324" s="8"/>
      <c r="AA7324" s="8"/>
      <c r="AF7324" s="17"/>
      <c r="AG7324" s="17"/>
      <c r="AH7324" s="8"/>
    </row>
    <row r="7325" spans="13:34" x14ac:dyDescent="0.3">
      <c r="M7325" s="12"/>
      <c r="N7325"/>
      <c r="P7325" s="9"/>
      <c r="Q7325" s="9"/>
      <c r="U7325" s="8"/>
      <c r="V7325" s="10"/>
      <c r="W7325"/>
      <c r="X7325"/>
      <c r="Z7325" s="8"/>
      <c r="AA7325" s="8"/>
      <c r="AF7325" s="17"/>
      <c r="AG7325" s="17"/>
      <c r="AH7325" s="8"/>
    </row>
    <row r="7326" spans="13:34" x14ac:dyDescent="0.3">
      <c r="M7326" s="12"/>
      <c r="N7326"/>
      <c r="P7326" s="9"/>
      <c r="Q7326" s="9"/>
      <c r="U7326" s="8"/>
      <c r="V7326" s="10"/>
      <c r="W7326"/>
      <c r="X7326"/>
      <c r="Z7326" s="8"/>
      <c r="AA7326" s="8"/>
      <c r="AF7326" s="17"/>
      <c r="AG7326" s="17"/>
      <c r="AH7326" s="8"/>
    </row>
    <row r="7327" spans="13:34" x14ac:dyDescent="0.3">
      <c r="M7327" s="12"/>
      <c r="N7327"/>
      <c r="P7327" s="9"/>
      <c r="Q7327" s="9"/>
      <c r="U7327" s="8"/>
      <c r="V7327" s="10"/>
      <c r="W7327"/>
      <c r="X7327"/>
      <c r="Z7327" s="8"/>
      <c r="AA7327" s="8"/>
      <c r="AF7327" s="17"/>
      <c r="AG7327" s="17"/>
      <c r="AH7327" s="8"/>
    </row>
    <row r="7328" spans="13:34" x14ac:dyDescent="0.3">
      <c r="M7328" s="12"/>
      <c r="N7328"/>
      <c r="P7328" s="9"/>
      <c r="Q7328" s="9"/>
      <c r="U7328" s="8"/>
      <c r="V7328" s="10"/>
      <c r="W7328"/>
      <c r="X7328"/>
      <c r="Z7328" s="8"/>
      <c r="AA7328" s="8"/>
      <c r="AF7328" s="17"/>
      <c r="AG7328" s="17"/>
      <c r="AH7328" s="8"/>
    </row>
    <row r="7329" spans="13:34" x14ac:dyDescent="0.3">
      <c r="M7329" s="12"/>
      <c r="N7329"/>
      <c r="P7329" s="9"/>
      <c r="Q7329" s="9"/>
      <c r="U7329" s="8"/>
      <c r="V7329" s="10"/>
      <c r="W7329"/>
      <c r="X7329"/>
      <c r="Z7329" s="8"/>
      <c r="AA7329" s="8"/>
      <c r="AF7329" s="17"/>
      <c r="AG7329" s="17"/>
      <c r="AH7329" s="8"/>
    </row>
    <row r="7330" spans="13:34" x14ac:dyDescent="0.3">
      <c r="M7330" s="12"/>
      <c r="N7330"/>
      <c r="P7330" s="9"/>
      <c r="Q7330" s="9"/>
      <c r="U7330" s="8"/>
      <c r="V7330" s="10"/>
      <c r="W7330"/>
      <c r="X7330"/>
      <c r="Z7330" s="8"/>
      <c r="AA7330" s="8"/>
      <c r="AF7330" s="17"/>
      <c r="AG7330" s="17"/>
      <c r="AH7330" s="8"/>
    </row>
    <row r="7331" spans="13:34" x14ac:dyDescent="0.3">
      <c r="M7331" s="12"/>
      <c r="N7331"/>
      <c r="P7331" s="9"/>
      <c r="Q7331" s="9"/>
      <c r="U7331" s="8"/>
      <c r="V7331" s="10"/>
      <c r="W7331"/>
      <c r="X7331"/>
      <c r="Z7331" s="8"/>
      <c r="AA7331" s="8"/>
      <c r="AF7331" s="17"/>
      <c r="AG7331" s="17"/>
      <c r="AH7331" s="8"/>
    </row>
    <row r="7332" spans="13:34" x14ac:dyDescent="0.3">
      <c r="M7332" s="12"/>
      <c r="N7332"/>
      <c r="P7332" s="9"/>
      <c r="Q7332" s="9"/>
      <c r="U7332" s="8"/>
      <c r="V7332" s="10"/>
      <c r="W7332"/>
      <c r="X7332"/>
      <c r="Z7332" s="8"/>
      <c r="AA7332" s="8"/>
      <c r="AF7332" s="17"/>
      <c r="AG7332" s="17"/>
      <c r="AH7332" s="8"/>
    </row>
    <row r="7333" spans="13:34" x14ac:dyDescent="0.3">
      <c r="M7333" s="12"/>
      <c r="N7333"/>
      <c r="P7333" s="9"/>
      <c r="Q7333" s="9"/>
      <c r="U7333" s="8"/>
      <c r="V7333" s="10"/>
      <c r="W7333"/>
      <c r="X7333"/>
      <c r="Z7333" s="8"/>
      <c r="AA7333" s="8"/>
      <c r="AF7333" s="17"/>
      <c r="AG7333" s="17"/>
      <c r="AH7333" s="8"/>
    </row>
    <row r="7334" spans="13:34" x14ac:dyDescent="0.3">
      <c r="M7334" s="12"/>
      <c r="N7334"/>
      <c r="P7334" s="9"/>
      <c r="Q7334" s="9"/>
      <c r="U7334" s="8"/>
      <c r="V7334" s="10"/>
      <c r="W7334"/>
      <c r="X7334"/>
      <c r="Z7334" s="8"/>
      <c r="AA7334" s="8"/>
      <c r="AF7334" s="17"/>
      <c r="AG7334" s="17"/>
      <c r="AH7334" s="8"/>
    </row>
    <row r="7335" spans="13:34" x14ac:dyDescent="0.3">
      <c r="M7335" s="12"/>
      <c r="N7335"/>
      <c r="P7335" s="9"/>
      <c r="Q7335" s="9"/>
      <c r="U7335" s="8"/>
      <c r="V7335" s="10"/>
      <c r="W7335"/>
      <c r="X7335"/>
      <c r="Z7335" s="8"/>
      <c r="AA7335" s="8"/>
      <c r="AF7335" s="17"/>
      <c r="AG7335" s="17"/>
      <c r="AH7335" s="8"/>
    </row>
    <row r="7336" spans="13:34" x14ac:dyDescent="0.3">
      <c r="M7336" s="12"/>
      <c r="N7336"/>
      <c r="P7336" s="9"/>
      <c r="Q7336" s="9"/>
      <c r="U7336" s="8"/>
      <c r="V7336" s="10"/>
      <c r="W7336"/>
      <c r="X7336"/>
      <c r="Z7336" s="8"/>
      <c r="AA7336" s="8"/>
      <c r="AF7336" s="17"/>
      <c r="AG7336" s="17"/>
      <c r="AH7336" s="8"/>
    </row>
    <row r="7337" spans="13:34" x14ac:dyDescent="0.3">
      <c r="M7337" s="12"/>
      <c r="N7337"/>
      <c r="P7337" s="9"/>
      <c r="Q7337" s="9"/>
      <c r="U7337" s="8"/>
      <c r="V7337" s="10"/>
      <c r="W7337"/>
      <c r="X7337"/>
      <c r="Z7337" s="8"/>
      <c r="AA7337" s="8"/>
      <c r="AF7337" s="17"/>
      <c r="AG7337" s="17"/>
      <c r="AH7337" s="8"/>
    </row>
    <row r="7338" spans="13:34" x14ac:dyDescent="0.3">
      <c r="M7338" s="12"/>
      <c r="N7338"/>
      <c r="P7338" s="9"/>
      <c r="Q7338" s="9"/>
      <c r="U7338" s="8"/>
      <c r="V7338" s="10"/>
      <c r="W7338"/>
      <c r="X7338"/>
      <c r="Z7338" s="8"/>
      <c r="AA7338" s="8"/>
      <c r="AF7338" s="17"/>
      <c r="AG7338" s="17"/>
      <c r="AH7338" s="8"/>
    </row>
    <row r="7339" spans="13:34" x14ac:dyDescent="0.3">
      <c r="M7339" s="12"/>
      <c r="N7339"/>
      <c r="P7339" s="9"/>
      <c r="Q7339" s="9"/>
      <c r="U7339" s="8"/>
      <c r="V7339" s="10"/>
      <c r="W7339"/>
      <c r="X7339"/>
      <c r="Z7339" s="8"/>
      <c r="AA7339" s="8"/>
      <c r="AF7339" s="17"/>
      <c r="AG7339" s="17"/>
      <c r="AH7339" s="8"/>
    </row>
    <row r="7340" spans="13:34" x14ac:dyDescent="0.3">
      <c r="M7340" s="12"/>
      <c r="N7340"/>
      <c r="P7340" s="9"/>
      <c r="Q7340" s="9"/>
      <c r="U7340" s="8"/>
      <c r="V7340" s="10"/>
      <c r="W7340"/>
      <c r="X7340"/>
      <c r="Z7340" s="8"/>
      <c r="AA7340" s="8"/>
      <c r="AF7340" s="17"/>
      <c r="AG7340" s="17"/>
      <c r="AH7340" s="8"/>
    </row>
    <row r="7341" spans="13:34" x14ac:dyDescent="0.3">
      <c r="M7341" s="12"/>
      <c r="N7341"/>
      <c r="P7341" s="9"/>
      <c r="Q7341" s="9"/>
      <c r="U7341" s="8"/>
      <c r="V7341" s="10"/>
      <c r="W7341"/>
      <c r="X7341"/>
      <c r="Z7341" s="8"/>
      <c r="AA7341" s="8"/>
      <c r="AF7341" s="17"/>
      <c r="AG7341" s="17"/>
      <c r="AH7341" s="8"/>
    </row>
    <row r="7342" spans="13:34" x14ac:dyDescent="0.3">
      <c r="M7342" s="12"/>
      <c r="N7342"/>
      <c r="P7342" s="9"/>
      <c r="Q7342" s="9"/>
      <c r="U7342" s="8"/>
      <c r="V7342" s="10"/>
      <c r="W7342"/>
      <c r="X7342"/>
      <c r="Z7342" s="8"/>
      <c r="AA7342" s="8"/>
      <c r="AF7342" s="17"/>
      <c r="AG7342" s="17"/>
      <c r="AH7342" s="8"/>
    </row>
    <row r="7343" spans="13:34" x14ac:dyDescent="0.3">
      <c r="M7343" s="12"/>
      <c r="N7343"/>
      <c r="P7343" s="9"/>
      <c r="Q7343" s="9"/>
      <c r="U7343" s="8"/>
      <c r="V7343" s="10"/>
      <c r="W7343"/>
      <c r="X7343"/>
      <c r="Z7343" s="8"/>
      <c r="AA7343" s="8"/>
      <c r="AF7343" s="17"/>
      <c r="AG7343" s="17"/>
      <c r="AH7343" s="8"/>
    </row>
    <row r="7344" spans="13:34" x14ac:dyDescent="0.3">
      <c r="M7344" s="12"/>
      <c r="N7344"/>
      <c r="P7344" s="9"/>
      <c r="Q7344" s="9"/>
      <c r="U7344" s="8"/>
      <c r="V7344" s="10"/>
      <c r="W7344"/>
      <c r="X7344"/>
      <c r="Z7344" s="8"/>
      <c r="AA7344" s="8"/>
      <c r="AF7344" s="17"/>
      <c r="AG7344" s="17"/>
      <c r="AH7344" s="8"/>
    </row>
    <row r="7345" spans="13:34" x14ac:dyDescent="0.3">
      <c r="M7345" s="12"/>
      <c r="N7345"/>
      <c r="P7345" s="9"/>
      <c r="Q7345" s="9"/>
      <c r="U7345" s="8"/>
      <c r="V7345" s="10"/>
      <c r="W7345"/>
      <c r="X7345"/>
      <c r="Z7345" s="8"/>
      <c r="AA7345" s="8"/>
      <c r="AF7345" s="17"/>
      <c r="AG7345" s="17"/>
      <c r="AH7345" s="8"/>
    </row>
    <row r="7346" spans="13:34" x14ac:dyDescent="0.3">
      <c r="M7346" s="12"/>
      <c r="N7346"/>
      <c r="P7346" s="9"/>
      <c r="Q7346" s="9"/>
      <c r="U7346" s="8"/>
      <c r="V7346" s="10"/>
      <c r="W7346"/>
      <c r="X7346"/>
      <c r="Z7346" s="8"/>
      <c r="AA7346" s="8"/>
      <c r="AF7346" s="17"/>
      <c r="AG7346" s="17"/>
      <c r="AH7346" s="8"/>
    </row>
    <row r="7347" spans="13:34" x14ac:dyDescent="0.3">
      <c r="M7347" s="12"/>
      <c r="N7347"/>
      <c r="P7347" s="9"/>
      <c r="Q7347" s="9"/>
      <c r="U7347" s="8"/>
      <c r="V7347" s="10"/>
      <c r="W7347"/>
      <c r="X7347"/>
      <c r="Z7347" s="8"/>
      <c r="AA7347" s="8"/>
      <c r="AF7347" s="17"/>
      <c r="AG7347" s="17"/>
      <c r="AH7347" s="8"/>
    </row>
    <row r="7348" spans="13:34" x14ac:dyDescent="0.3">
      <c r="M7348" s="12"/>
      <c r="N7348"/>
      <c r="P7348" s="9"/>
      <c r="Q7348" s="9"/>
      <c r="U7348" s="8"/>
      <c r="V7348" s="10"/>
      <c r="W7348"/>
      <c r="X7348"/>
      <c r="Z7348" s="8"/>
      <c r="AA7348" s="8"/>
      <c r="AF7348" s="17"/>
      <c r="AG7348" s="17"/>
      <c r="AH7348" s="8"/>
    </row>
    <row r="7349" spans="13:34" x14ac:dyDescent="0.3">
      <c r="M7349" s="12"/>
      <c r="N7349"/>
      <c r="P7349" s="9"/>
      <c r="Q7349" s="9"/>
      <c r="U7349" s="8"/>
      <c r="V7349" s="10"/>
      <c r="W7349"/>
      <c r="X7349"/>
      <c r="Z7349" s="8"/>
      <c r="AA7349" s="8"/>
      <c r="AF7349" s="17"/>
      <c r="AG7349" s="17"/>
      <c r="AH7349" s="8"/>
    </row>
    <row r="7350" spans="13:34" x14ac:dyDescent="0.3">
      <c r="M7350" s="12"/>
      <c r="N7350"/>
      <c r="P7350" s="9"/>
      <c r="Q7350" s="9"/>
      <c r="U7350" s="8"/>
      <c r="V7350" s="10"/>
      <c r="W7350"/>
      <c r="X7350"/>
      <c r="Z7350" s="8"/>
      <c r="AA7350" s="8"/>
      <c r="AF7350" s="17"/>
      <c r="AG7350" s="17"/>
      <c r="AH7350" s="8"/>
    </row>
    <row r="7351" spans="13:34" x14ac:dyDescent="0.3">
      <c r="M7351" s="12"/>
      <c r="N7351"/>
      <c r="P7351" s="9"/>
      <c r="Q7351" s="9"/>
      <c r="U7351" s="8"/>
      <c r="V7351" s="10"/>
      <c r="W7351"/>
      <c r="X7351"/>
      <c r="Z7351" s="8"/>
      <c r="AA7351" s="8"/>
      <c r="AF7351" s="17"/>
      <c r="AG7351" s="17"/>
      <c r="AH7351" s="8"/>
    </row>
    <row r="7352" spans="13:34" x14ac:dyDescent="0.3">
      <c r="M7352" s="12"/>
      <c r="N7352"/>
      <c r="P7352" s="9"/>
      <c r="Q7352" s="9"/>
      <c r="U7352" s="8"/>
      <c r="V7352" s="10"/>
      <c r="W7352"/>
      <c r="X7352"/>
      <c r="Z7352" s="8"/>
      <c r="AA7352" s="8"/>
      <c r="AF7352" s="17"/>
      <c r="AG7352" s="17"/>
      <c r="AH7352" s="8"/>
    </row>
    <row r="7353" spans="13:34" x14ac:dyDescent="0.3">
      <c r="M7353" s="12"/>
      <c r="N7353"/>
      <c r="P7353" s="9"/>
      <c r="Q7353" s="9"/>
      <c r="U7353" s="8"/>
      <c r="V7353" s="10"/>
      <c r="W7353"/>
      <c r="X7353"/>
      <c r="Z7353" s="8"/>
      <c r="AA7353" s="8"/>
      <c r="AF7353" s="17"/>
      <c r="AG7353" s="17"/>
      <c r="AH7353" s="8"/>
    </row>
    <row r="7354" spans="13:34" x14ac:dyDescent="0.3">
      <c r="M7354" s="12"/>
      <c r="N7354"/>
      <c r="P7354" s="9"/>
      <c r="Q7354" s="9"/>
      <c r="U7354" s="8"/>
      <c r="V7354" s="10"/>
      <c r="W7354"/>
      <c r="X7354"/>
      <c r="Z7354" s="8"/>
      <c r="AA7354" s="8"/>
      <c r="AF7354" s="17"/>
      <c r="AG7354" s="17"/>
      <c r="AH7354" s="8"/>
    </row>
    <row r="7355" spans="13:34" x14ac:dyDescent="0.3">
      <c r="M7355" s="12"/>
      <c r="N7355"/>
      <c r="P7355" s="9"/>
      <c r="Q7355" s="9"/>
      <c r="U7355" s="8"/>
      <c r="V7355" s="10"/>
      <c r="W7355"/>
      <c r="X7355"/>
      <c r="Z7355" s="8"/>
      <c r="AA7355" s="8"/>
      <c r="AF7355" s="17"/>
      <c r="AG7355" s="17"/>
      <c r="AH7355" s="8"/>
    </row>
    <row r="7356" spans="13:34" x14ac:dyDescent="0.3">
      <c r="M7356" s="12"/>
      <c r="N7356"/>
      <c r="P7356" s="9"/>
      <c r="Q7356" s="9"/>
      <c r="U7356" s="8"/>
      <c r="V7356" s="10"/>
      <c r="W7356"/>
      <c r="X7356"/>
      <c r="Z7356" s="8"/>
      <c r="AA7356" s="8"/>
      <c r="AF7356" s="17"/>
      <c r="AG7356" s="17"/>
      <c r="AH7356" s="8"/>
    </row>
    <row r="7357" spans="13:34" x14ac:dyDescent="0.3">
      <c r="M7357" s="12"/>
      <c r="N7357"/>
      <c r="P7357" s="9"/>
      <c r="Q7357" s="9"/>
      <c r="U7357" s="8"/>
      <c r="V7357" s="10"/>
      <c r="W7357"/>
      <c r="X7357"/>
      <c r="Z7357" s="8"/>
      <c r="AA7357" s="8"/>
      <c r="AF7357" s="17"/>
      <c r="AG7357" s="17"/>
      <c r="AH7357" s="8"/>
    </row>
    <row r="7358" spans="13:34" x14ac:dyDescent="0.3">
      <c r="M7358" s="12"/>
      <c r="N7358"/>
      <c r="P7358" s="9"/>
      <c r="Q7358" s="9"/>
      <c r="U7358" s="8"/>
      <c r="V7358" s="10"/>
      <c r="W7358"/>
      <c r="X7358"/>
      <c r="Z7358" s="8"/>
      <c r="AA7358" s="8"/>
      <c r="AF7358" s="17"/>
      <c r="AG7358" s="17"/>
      <c r="AH7358" s="8"/>
    </row>
    <row r="7359" spans="13:34" x14ac:dyDescent="0.3">
      <c r="M7359" s="12"/>
      <c r="N7359"/>
      <c r="P7359" s="9"/>
      <c r="Q7359" s="9"/>
      <c r="U7359" s="8"/>
      <c r="V7359" s="10"/>
      <c r="W7359"/>
      <c r="X7359"/>
      <c r="Z7359" s="8"/>
      <c r="AA7359" s="8"/>
      <c r="AF7359" s="17"/>
      <c r="AG7359" s="17"/>
      <c r="AH7359" s="8"/>
    </row>
    <row r="7360" spans="13:34" x14ac:dyDescent="0.3">
      <c r="M7360" s="12"/>
      <c r="N7360"/>
      <c r="P7360" s="9"/>
      <c r="Q7360" s="9"/>
      <c r="U7360" s="8"/>
      <c r="V7360" s="10"/>
      <c r="W7360"/>
      <c r="X7360"/>
      <c r="Z7360" s="8"/>
      <c r="AA7360" s="8"/>
      <c r="AF7360" s="17"/>
      <c r="AG7360" s="17"/>
      <c r="AH7360" s="8"/>
    </row>
    <row r="7361" spans="13:34" x14ac:dyDescent="0.3">
      <c r="M7361" s="12"/>
      <c r="N7361"/>
      <c r="P7361" s="9"/>
      <c r="Q7361" s="9"/>
      <c r="U7361" s="8"/>
      <c r="V7361" s="10"/>
      <c r="W7361"/>
      <c r="X7361"/>
      <c r="Z7361" s="8"/>
      <c r="AA7361" s="8"/>
      <c r="AF7361" s="17"/>
      <c r="AG7361" s="17"/>
      <c r="AH7361" s="8"/>
    </row>
    <row r="7362" spans="13:34" x14ac:dyDescent="0.3">
      <c r="M7362" s="12"/>
      <c r="N7362"/>
      <c r="P7362" s="9"/>
      <c r="Q7362" s="9"/>
      <c r="U7362" s="8"/>
      <c r="V7362" s="10"/>
      <c r="W7362"/>
      <c r="X7362"/>
      <c r="Z7362" s="8"/>
      <c r="AA7362" s="8"/>
      <c r="AF7362" s="17"/>
      <c r="AG7362" s="17"/>
      <c r="AH7362" s="8"/>
    </row>
    <row r="7363" spans="13:34" x14ac:dyDescent="0.3">
      <c r="M7363" s="12"/>
      <c r="N7363"/>
      <c r="P7363" s="9"/>
      <c r="Q7363" s="9"/>
      <c r="U7363" s="8"/>
      <c r="V7363" s="10"/>
      <c r="W7363"/>
      <c r="X7363"/>
      <c r="Z7363" s="8"/>
      <c r="AA7363" s="8"/>
      <c r="AF7363" s="17"/>
      <c r="AG7363" s="17"/>
      <c r="AH7363" s="8"/>
    </row>
    <row r="7364" spans="13:34" x14ac:dyDescent="0.3">
      <c r="M7364" s="12"/>
      <c r="N7364"/>
      <c r="P7364" s="9"/>
      <c r="Q7364" s="9"/>
      <c r="U7364" s="8"/>
      <c r="V7364" s="10"/>
      <c r="W7364"/>
      <c r="X7364"/>
      <c r="Z7364" s="8"/>
      <c r="AA7364" s="8"/>
      <c r="AF7364" s="17"/>
      <c r="AG7364" s="17"/>
      <c r="AH7364" s="8"/>
    </row>
    <row r="7365" spans="13:34" x14ac:dyDescent="0.3">
      <c r="M7365" s="12"/>
      <c r="N7365"/>
      <c r="P7365" s="9"/>
      <c r="Q7365" s="9"/>
      <c r="U7365" s="8"/>
      <c r="V7365" s="10"/>
      <c r="W7365"/>
      <c r="X7365"/>
      <c r="Z7365" s="8"/>
      <c r="AA7365" s="8"/>
      <c r="AF7365" s="17"/>
      <c r="AG7365" s="17"/>
      <c r="AH7365" s="8"/>
    </row>
    <row r="7366" spans="13:34" x14ac:dyDescent="0.3">
      <c r="M7366" s="12"/>
      <c r="N7366"/>
      <c r="P7366" s="9"/>
      <c r="Q7366" s="9"/>
      <c r="U7366" s="8"/>
      <c r="V7366" s="10"/>
      <c r="W7366"/>
      <c r="X7366"/>
      <c r="Z7366" s="8"/>
      <c r="AA7366" s="8"/>
      <c r="AF7366" s="17"/>
      <c r="AG7366" s="17"/>
      <c r="AH7366" s="8"/>
    </row>
    <row r="7367" spans="13:34" x14ac:dyDescent="0.3">
      <c r="M7367" s="12"/>
      <c r="N7367"/>
      <c r="P7367" s="9"/>
      <c r="Q7367" s="9"/>
      <c r="U7367" s="8"/>
      <c r="V7367" s="10"/>
      <c r="W7367"/>
      <c r="X7367"/>
      <c r="Z7367" s="8"/>
      <c r="AA7367" s="8"/>
      <c r="AF7367" s="17"/>
      <c r="AG7367" s="17"/>
      <c r="AH7367" s="8"/>
    </row>
    <row r="7368" spans="13:34" x14ac:dyDescent="0.3">
      <c r="M7368" s="12"/>
      <c r="N7368"/>
      <c r="P7368" s="9"/>
      <c r="Q7368" s="9"/>
      <c r="U7368" s="8"/>
      <c r="V7368" s="10"/>
      <c r="W7368"/>
      <c r="X7368"/>
      <c r="Z7368" s="8"/>
      <c r="AA7368" s="8"/>
      <c r="AF7368" s="17"/>
      <c r="AG7368" s="17"/>
      <c r="AH7368" s="8"/>
    </row>
    <row r="7369" spans="13:34" x14ac:dyDescent="0.3">
      <c r="M7369" s="12"/>
      <c r="N7369"/>
      <c r="P7369" s="9"/>
      <c r="Q7369" s="9"/>
      <c r="U7369" s="8"/>
      <c r="V7369" s="10"/>
      <c r="W7369"/>
      <c r="X7369"/>
      <c r="Z7369" s="8"/>
      <c r="AA7369" s="8"/>
      <c r="AF7369" s="17"/>
      <c r="AG7369" s="17"/>
      <c r="AH7369" s="8"/>
    </row>
    <row r="7370" spans="13:34" x14ac:dyDescent="0.3">
      <c r="M7370" s="12"/>
      <c r="N7370"/>
      <c r="P7370" s="9"/>
      <c r="Q7370" s="9"/>
      <c r="U7370" s="8"/>
      <c r="V7370" s="10"/>
      <c r="W7370"/>
      <c r="X7370"/>
      <c r="Z7370" s="8"/>
      <c r="AA7370" s="8"/>
      <c r="AF7370" s="17"/>
      <c r="AG7370" s="17"/>
      <c r="AH7370" s="8"/>
    </row>
    <row r="7371" spans="13:34" x14ac:dyDescent="0.3">
      <c r="M7371" s="12"/>
      <c r="N7371"/>
      <c r="P7371" s="9"/>
      <c r="Q7371" s="9"/>
      <c r="U7371" s="8"/>
      <c r="V7371" s="10"/>
      <c r="W7371"/>
      <c r="X7371"/>
      <c r="Z7371" s="8"/>
      <c r="AA7371" s="8"/>
      <c r="AF7371" s="17"/>
      <c r="AG7371" s="17"/>
      <c r="AH7371" s="8"/>
    </row>
    <row r="7372" spans="13:34" x14ac:dyDescent="0.3">
      <c r="M7372" s="12"/>
      <c r="N7372"/>
      <c r="P7372" s="9"/>
      <c r="Q7372" s="9"/>
      <c r="U7372" s="8"/>
      <c r="V7372" s="10"/>
      <c r="W7372"/>
      <c r="X7372"/>
      <c r="Z7372" s="8"/>
      <c r="AA7372" s="8"/>
      <c r="AF7372" s="17"/>
      <c r="AG7372" s="17"/>
      <c r="AH7372" s="8"/>
    </row>
    <row r="7373" spans="13:34" x14ac:dyDescent="0.3">
      <c r="M7373" s="12"/>
      <c r="N7373"/>
      <c r="P7373" s="9"/>
      <c r="Q7373" s="9"/>
      <c r="U7373" s="8"/>
      <c r="V7373" s="10"/>
      <c r="W7373"/>
      <c r="X7373"/>
      <c r="Z7373" s="8"/>
      <c r="AA7373" s="8"/>
      <c r="AF7373" s="17"/>
      <c r="AG7373" s="17"/>
      <c r="AH7373" s="8"/>
    </row>
    <row r="7374" spans="13:34" x14ac:dyDescent="0.3">
      <c r="M7374" s="12"/>
      <c r="N7374"/>
      <c r="P7374" s="9"/>
      <c r="Q7374" s="9"/>
      <c r="U7374" s="8"/>
      <c r="V7374" s="10"/>
      <c r="W7374"/>
      <c r="X7374"/>
      <c r="Z7374" s="8"/>
      <c r="AA7374" s="8"/>
      <c r="AF7374" s="17"/>
      <c r="AG7374" s="17"/>
      <c r="AH7374" s="8"/>
    </row>
    <row r="7375" spans="13:34" x14ac:dyDescent="0.3">
      <c r="M7375" s="12"/>
      <c r="N7375"/>
      <c r="P7375" s="9"/>
      <c r="Q7375" s="9"/>
      <c r="U7375" s="8"/>
      <c r="V7375" s="10"/>
      <c r="W7375"/>
      <c r="X7375"/>
      <c r="Z7375" s="8"/>
      <c r="AA7375" s="8"/>
      <c r="AF7375" s="17"/>
      <c r="AG7375" s="17"/>
      <c r="AH7375" s="8"/>
    </row>
    <row r="7376" spans="13:34" x14ac:dyDescent="0.3">
      <c r="M7376" s="12"/>
      <c r="N7376"/>
      <c r="P7376" s="9"/>
      <c r="Q7376" s="9"/>
      <c r="U7376" s="8"/>
      <c r="V7376" s="10"/>
      <c r="W7376"/>
      <c r="X7376"/>
      <c r="Z7376" s="8"/>
      <c r="AA7376" s="8"/>
      <c r="AF7376" s="17"/>
      <c r="AG7376" s="17"/>
      <c r="AH7376" s="8"/>
    </row>
    <row r="7377" spans="13:34" x14ac:dyDescent="0.3">
      <c r="M7377" s="12"/>
      <c r="N7377"/>
      <c r="P7377" s="9"/>
      <c r="Q7377" s="9"/>
      <c r="U7377" s="8"/>
      <c r="V7377" s="10"/>
      <c r="W7377"/>
      <c r="X7377"/>
      <c r="Z7377" s="8"/>
      <c r="AA7377" s="8"/>
      <c r="AF7377" s="17"/>
      <c r="AG7377" s="17"/>
      <c r="AH7377" s="8"/>
    </row>
    <row r="7378" spans="13:34" x14ac:dyDescent="0.3">
      <c r="M7378" s="12"/>
      <c r="N7378"/>
      <c r="P7378" s="9"/>
      <c r="Q7378" s="9"/>
      <c r="U7378" s="8"/>
      <c r="V7378" s="10"/>
      <c r="W7378"/>
      <c r="X7378"/>
      <c r="Z7378" s="8"/>
      <c r="AA7378" s="8"/>
      <c r="AF7378" s="17"/>
      <c r="AG7378" s="17"/>
      <c r="AH7378" s="8"/>
    </row>
    <row r="7379" spans="13:34" x14ac:dyDescent="0.3">
      <c r="M7379" s="12"/>
      <c r="N7379"/>
      <c r="P7379" s="9"/>
      <c r="Q7379" s="9"/>
      <c r="U7379" s="8"/>
      <c r="V7379" s="10"/>
      <c r="W7379"/>
      <c r="X7379"/>
      <c r="Z7379" s="8"/>
      <c r="AA7379" s="8"/>
      <c r="AF7379" s="17"/>
      <c r="AG7379" s="17"/>
      <c r="AH7379" s="8"/>
    </row>
    <row r="7380" spans="13:34" x14ac:dyDescent="0.3">
      <c r="M7380" s="12"/>
      <c r="N7380"/>
      <c r="P7380" s="9"/>
      <c r="Q7380" s="9"/>
      <c r="U7380" s="8"/>
      <c r="V7380" s="10"/>
      <c r="W7380"/>
      <c r="X7380"/>
      <c r="Z7380" s="8"/>
      <c r="AA7380" s="8"/>
      <c r="AF7380" s="17"/>
      <c r="AG7380" s="17"/>
      <c r="AH7380" s="8"/>
    </row>
    <row r="7381" spans="13:34" x14ac:dyDescent="0.3">
      <c r="M7381" s="12"/>
      <c r="N7381"/>
      <c r="P7381" s="9"/>
      <c r="Q7381" s="9"/>
      <c r="U7381" s="8"/>
      <c r="V7381" s="10"/>
      <c r="W7381"/>
      <c r="X7381"/>
      <c r="Z7381" s="8"/>
      <c r="AA7381" s="8"/>
      <c r="AF7381" s="17"/>
      <c r="AG7381" s="17"/>
      <c r="AH7381" s="8"/>
    </row>
    <row r="7382" spans="13:34" x14ac:dyDescent="0.3">
      <c r="M7382" s="12"/>
      <c r="N7382"/>
      <c r="P7382" s="9"/>
      <c r="Q7382" s="9"/>
      <c r="U7382" s="8"/>
      <c r="V7382" s="10"/>
      <c r="W7382"/>
      <c r="X7382"/>
      <c r="Z7382" s="8"/>
      <c r="AA7382" s="8"/>
      <c r="AF7382" s="17"/>
      <c r="AG7382" s="17"/>
      <c r="AH7382" s="8"/>
    </row>
    <row r="7383" spans="13:34" x14ac:dyDescent="0.3">
      <c r="M7383" s="12"/>
      <c r="N7383"/>
      <c r="P7383" s="9"/>
      <c r="Q7383" s="9"/>
      <c r="U7383" s="8"/>
      <c r="V7383" s="10"/>
      <c r="W7383"/>
      <c r="X7383"/>
      <c r="Z7383" s="8"/>
      <c r="AA7383" s="8"/>
      <c r="AF7383" s="17"/>
      <c r="AG7383" s="17"/>
      <c r="AH7383" s="8"/>
    </row>
    <row r="7384" spans="13:34" x14ac:dyDescent="0.3">
      <c r="M7384" s="12"/>
      <c r="N7384"/>
      <c r="P7384" s="9"/>
      <c r="Q7384" s="9"/>
      <c r="U7384" s="8"/>
      <c r="V7384" s="10"/>
      <c r="W7384"/>
      <c r="X7384"/>
      <c r="Z7384" s="8"/>
      <c r="AA7384" s="8"/>
      <c r="AF7384" s="17"/>
      <c r="AG7384" s="17"/>
      <c r="AH7384" s="8"/>
    </row>
    <row r="7385" spans="13:34" x14ac:dyDescent="0.3">
      <c r="M7385" s="12"/>
      <c r="N7385"/>
      <c r="P7385" s="9"/>
      <c r="Q7385" s="9"/>
      <c r="U7385" s="8"/>
      <c r="V7385" s="10"/>
      <c r="W7385"/>
      <c r="X7385"/>
      <c r="Z7385" s="8"/>
      <c r="AA7385" s="8"/>
      <c r="AF7385" s="17"/>
      <c r="AG7385" s="17"/>
      <c r="AH7385" s="8"/>
    </row>
    <row r="7386" spans="13:34" x14ac:dyDescent="0.3">
      <c r="M7386" s="12"/>
      <c r="N7386"/>
      <c r="P7386" s="9"/>
      <c r="Q7386" s="9"/>
      <c r="U7386" s="8"/>
      <c r="V7386" s="10"/>
      <c r="W7386"/>
      <c r="X7386"/>
      <c r="Z7386" s="8"/>
      <c r="AA7386" s="8"/>
      <c r="AF7386" s="17"/>
      <c r="AG7386" s="17"/>
      <c r="AH7386" s="8"/>
    </row>
    <row r="7387" spans="13:34" x14ac:dyDescent="0.3">
      <c r="M7387" s="12"/>
      <c r="N7387"/>
      <c r="P7387" s="9"/>
      <c r="Q7387" s="9"/>
      <c r="U7387" s="8"/>
      <c r="V7387" s="10"/>
      <c r="W7387"/>
      <c r="X7387"/>
      <c r="Z7387" s="8"/>
      <c r="AA7387" s="8"/>
      <c r="AF7387" s="17"/>
      <c r="AG7387" s="17"/>
      <c r="AH7387" s="8"/>
    </row>
    <row r="7388" spans="13:34" x14ac:dyDescent="0.3">
      <c r="M7388" s="12"/>
      <c r="N7388"/>
      <c r="P7388" s="9"/>
      <c r="Q7388" s="9"/>
      <c r="U7388" s="8"/>
      <c r="V7388" s="10"/>
      <c r="W7388"/>
      <c r="X7388"/>
      <c r="Z7388" s="8"/>
      <c r="AA7388" s="8"/>
      <c r="AF7388" s="17"/>
      <c r="AG7388" s="17"/>
      <c r="AH7388" s="8"/>
    </row>
    <row r="7389" spans="13:34" x14ac:dyDescent="0.3">
      <c r="M7389" s="12"/>
      <c r="N7389"/>
      <c r="P7389" s="9"/>
      <c r="Q7389" s="9"/>
      <c r="U7389" s="8"/>
      <c r="V7389" s="10"/>
      <c r="W7389"/>
      <c r="X7389"/>
      <c r="Z7389" s="8"/>
      <c r="AA7389" s="8"/>
      <c r="AF7389" s="17"/>
      <c r="AG7389" s="17"/>
      <c r="AH7389" s="8"/>
    </row>
    <row r="7390" spans="13:34" x14ac:dyDescent="0.3">
      <c r="M7390" s="12"/>
      <c r="N7390"/>
      <c r="P7390" s="9"/>
      <c r="Q7390" s="9"/>
      <c r="U7390" s="8"/>
      <c r="V7390" s="10"/>
      <c r="W7390"/>
      <c r="X7390"/>
      <c r="Z7390" s="8"/>
      <c r="AA7390" s="8"/>
      <c r="AF7390" s="17"/>
      <c r="AG7390" s="17"/>
      <c r="AH7390" s="8"/>
    </row>
    <row r="7391" spans="13:34" x14ac:dyDescent="0.3">
      <c r="M7391" s="12"/>
      <c r="N7391"/>
      <c r="P7391" s="9"/>
      <c r="Q7391" s="9"/>
      <c r="U7391" s="8"/>
      <c r="V7391" s="10"/>
      <c r="W7391"/>
      <c r="X7391"/>
      <c r="Z7391" s="8"/>
      <c r="AA7391" s="8"/>
      <c r="AF7391" s="17"/>
      <c r="AG7391" s="17"/>
      <c r="AH7391" s="8"/>
    </row>
    <row r="7392" spans="13:34" x14ac:dyDescent="0.3">
      <c r="M7392" s="12"/>
      <c r="N7392"/>
      <c r="P7392" s="9"/>
      <c r="Q7392" s="9"/>
      <c r="U7392" s="8"/>
      <c r="V7392" s="10"/>
      <c r="W7392"/>
      <c r="X7392"/>
      <c r="Z7392" s="8"/>
      <c r="AA7392" s="8"/>
      <c r="AF7392" s="17"/>
      <c r="AG7392" s="17"/>
      <c r="AH7392" s="8"/>
    </row>
    <row r="7393" spans="13:34" x14ac:dyDescent="0.3">
      <c r="M7393" s="12"/>
      <c r="N7393"/>
      <c r="P7393" s="9"/>
      <c r="Q7393" s="9"/>
      <c r="U7393" s="8"/>
      <c r="V7393" s="10"/>
      <c r="W7393"/>
      <c r="X7393"/>
      <c r="Z7393" s="8"/>
      <c r="AA7393" s="8"/>
      <c r="AF7393" s="17"/>
      <c r="AG7393" s="17"/>
      <c r="AH7393" s="8"/>
    </row>
    <row r="7394" spans="13:34" x14ac:dyDescent="0.3">
      <c r="M7394" s="12"/>
      <c r="N7394"/>
      <c r="P7394" s="9"/>
      <c r="Q7394" s="9"/>
      <c r="U7394" s="8"/>
      <c r="V7394" s="10"/>
      <c r="W7394"/>
      <c r="X7394"/>
      <c r="Z7394" s="8"/>
      <c r="AA7394" s="8"/>
      <c r="AF7394" s="17"/>
      <c r="AG7394" s="17"/>
      <c r="AH7394" s="8"/>
    </row>
    <row r="7395" spans="13:34" x14ac:dyDescent="0.3">
      <c r="M7395" s="12"/>
      <c r="N7395"/>
      <c r="P7395" s="9"/>
      <c r="Q7395" s="9"/>
      <c r="U7395" s="8"/>
      <c r="V7395" s="10"/>
      <c r="W7395"/>
      <c r="X7395"/>
      <c r="Z7395" s="8"/>
      <c r="AA7395" s="8"/>
      <c r="AF7395" s="17"/>
      <c r="AG7395" s="17"/>
      <c r="AH7395" s="8"/>
    </row>
    <row r="7396" spans="13:34" x14ac:dyDescent="0.3">
      <c r="M7396" s="12"/>
      <c r="N7396"/>
      <c r="P7396" s="9"/>
      <c r="Q7396" s="9"/>
      <c r="U7396" s="8"/>
      <c r="V7396" s="10"/>
      <c r="W7396"/>
      <c r="X7396"/>
      <c r="Z7396" s="8"/>
      <c r="AA7396" s="8"/>
      <c r="AF7396" s="17"/>
      <c r="AG7396" s="17"/>
      <c r="AH7396" s="8"/>
    </row>
    <row r="7397" spans="13:34" x14ac:dyDescent="0.3">
      <c r="M7397" s="12"/>
      <c r="N7397"/>
      <c r="P7397" s="9"/>
      <c r="Q7397" s="9"/>
      <c r="U7397" s="8"/>
      <c r="V7397" s="10"/>
      <c r="W7397"/>
      <c r="X7397"/>
      <c r="Z7397" s="8"/>
      <c r="AA7397" s="8"/>
      <c r="AF7397" s="17"/>
      <c r="AG7397" s="17"/>
      <c r="AH7397" s="8"/>
    </row>
    <row r="7398" spans="13:34" x14ac:dyDescent="0.3">
      <c r="M7398" s="12"/>
      <c r="N7398"/>
      <c r="P7398" s="9"/>
      <c r="Q7398" s="9"/>
      <c r="U7398" s="8"/>
      <c r="V7398" s="10"/>
      <c r="W7398"/>
      <c r="X7398"/>
      <c r="Z7398" s="8"/>
      <c r="AA7398" s="8"/>
      <c r="AF7398" s="17"/>
      <c r="AG7398" s="17"/>
      <c r="AH7398" s="8"/>
    </row>
    <row r="7399" spans="13:34" x14ac:dyDescent="0.3">
      <c r="M7399" s="12"/>
      <c r="N7399"/>
      <c r="P7399" s="9"/>
      <c r="Q7399" s="9"/>
      <c r="U7399" s="8"/>
      <c r="V7399" s="10"/>
      <c r="W7399"/>
      <c r="X7399"/>
      <c r="Z7399" s="8"/>
      <c r="AA7399" s="8"/>
      <c r="AF7399" s="17"/>
      <c r="AG7399" s="17"/>
      <c r="AH7399" s="8"/>
    </row>
    <row r="7400" spans="13:34" x14ac:dyDescent="0.3">
      <c r="M7400" s="12"/>
      <c r="N7400"/>
      <c r="P7400" s="9"/>
      <c r="Q7400" s="9"/>
      <c r="U7400" s="8"/>
      <c r="V7400" s="10"/>
      <c r="W7400"/>
      <c r="X7400"/>
      <c r="Z7400" s="8"/>
      <c r="AA7400" s="8"/>
      <c r="AF7400" s="17"/>
      <c r="AG7400" s="17"/>
      <c r="AH7400" s="8"/>
    </row>
    <row r="7401" spans="13:34" x14ac:dyDescent="0.3">
      <c r="M7401" s="12"/>
      <c r="N7401"/>
      <c r="P7401" s="9"/>
      <c r="Q7401" s="9"/>
      <c r="U7401" s="8"/>
      <c r="V7401" s="10"/>
      <c r="W7401"/>
      <c r="X7401"/>
      <c r="Z7401" s="8"/>
      <c r="AA7401" s="8"/>
      <c r="AF7401" s="17"/>
      <c r="AG7401" s="17"/>
      <c r="AH7401" s="8"/>
    </row>
    <row r="7402" spans="13:34" x14ac:dyDescent="0.3">
      <c r="M7402" s="12"/>
      <c r="N7402"/>
      <c r="P7402" s="9"/>
      <c r="Q7402" s="9"/>
      <c r="U7402" s="8"/>
      <c r="V7402" s="10"/>
      <c r="W7402"/>
      <c r="X7402"/>
      <c r="Z7402" s="8"/>
      <c r="AA7402" s="8"/>
      <c r="AF7402" s="17"/>
      <c r="AG7402" s="17"/>
      <c r="AH7402" s="8"/>
    </row>
    <row r="7403" spans="13:34" x14ac:dyDescent="0.3">
      <c r="M7403" s="12"/>
      <c r="N7403"/>
      <c r="P7403" s="9"/>
      <c r="Q7403" s="9"/>
      <c r="U7403" s="8"/>
      <c r="V7403" s="10"/>
      <c r="W7403"/>
      <c r="X7403"/>
      <c r="Z7403" s="8"/>
      <c r="AA7403" s="8"/>
      <c r="AF7403" s="17"/>
      <c r="AG7403" s="17"/>
      <c r="AH7403" s="8"/>
    </row>
    <row r="7404" spans="13:34" x14ac:dyDescent="0.3">
      <c r="M7404" s="12"/>
      <c r="N7404"/>
      <c r="P7404" s="9"/>
      <c r="Q7404" s="9"/>
      <c r="U7404" s="8"/>
      <c r="V7404" s="10"/>
      <c r="W7404"/>
      <c r="X7404"/>
      <c r="Z7404" s="8"/>
      <c r="AA7404" s="8"/>
      <c r="AF7404" s="17"/>
      <c r="AG7404" s="17"/>
      <c r="AH7404" s="8"/>
    </row>
    <row r="7405" spans="13:34" x14ac:dyDescent="0.3">
      <c r="M7405" s="12"/>
      <c r="N7405"/>
      <c r="P7405" s="9"/>
      <c r="Q7405" s="9"/>
      <c r="U7405" s="8"/>
      <c r="V7405" s="10"/>
      <c r="W7405"/>
      <c r="X7405"/>
      <c r="Z7405" s="8"/>
      <c r="AA7405" s="8"/>
      <c r="AF7405" s="17"/>
      <c r="AG7405" s="17"/>
      <c r="AH7405" s="8"/>
    </row>
    <row r="7406" spans="13:34" x14ac:dyDescent="0.3">
      <c r="M7406" s="12"/>
      <c r="N7406"/>
      <c r="P7406" s="9"/>
      <c r="Q7406" s="9"/>
      <c r="U7406" s="8"/>
      <c r="V7406" s="10"/>
      <c r="W7406"/>
      <c r="X7406"/>
      <c r="Z7406" s="8"/>
      <c r="AA7406" s="8"/>
      <c r="AF7406" s="17"/>
      <c r="AG7406" s="17"/>
      <c r="AH7406" s="8"/>
    </row>
    <row r="7407" spans="13:34" x14ac:dyDescent="0.3">
      <c r="M7407" s="12"/>
      <c r="N7407"/>
      <c r="P7407" s="9"/>
      <c r="Q7407" s="9"/>
      <c r="U7407" s="8"/>
      <c r="V7407" s="10"/>
      <c r="W7407"/>
      <c r="X7407"/>
      <c r="Z7407" s="8"/>
      <c r="AA7407" s="8"/>
      <c r="AF7407" s="17"/>
      <c r="AG7407" s="17"/>
      <c r="AH7407" s="8"/>
    </row>
    <row r="7408" spans="13:34" x14ac:dyDescent="0.3">
      <c r="M7408" s="12"/>
      <c r="N7408"/>
      <c r="P7408" s="9"/>
      <c r="Q7408" s="9"/>
      <c r="U7408" s="8"/>
      <c r="V7408" s="10"/>
      <c r="W7408"/>
      <c r="X7408"/>
      <c r="Z7408" s="8"/>
      <c r="AA7408" s="8"/>
      <c r="AF7408" s="17"/>
      <c r="AG7408" s="17"/>
      <c r="AH7408" s="8"/>
    </row>
    <row r="7409" spans="13:34" x14ac:dyDescent="0.3">
      <c r="M7409" s="12"/>
      <c r="N7409"/>
      <c r="P7409" s="9"/>
      <c r="Q7409" s="9"/>
      <c r="U7409" s="8"/>
      <c r="V7409" s="10"/>
      <c r="W7409"/>
      <c r="X7409"/>
      <c r="Z7409" s="8"/>
      <c r="AA7409" s="8"/>
      <c r="AF7409" s="17"/>
      <c r="AG7409" s="17"/>
      <c r="AH7409" s="8"/>
    </row>
    <row r="7410" spans="13:34" x14ac:dyDescent="0.3">
      <c r="M7410" s="12"/>
      <c r="N7410"/>
      <c r="P7410" s="9"/>
      <c r="Q7410" s="9"/>
      <c r="U7410" s="8"/>
      <c r="V7410" s="10"/>
      <c r="W7410"/>
      <c r="X7410"/>
      <c r="Z7410" s="8"/>
      <c r="AA7410" s="8"/>
      <c r="AF7410" s="17"/>
      <c r="AG7410" s="17"/>
      <c r="AH7410" s="8"/>
    </row>
    <row r="7411" spans="13:34" x14ac:dyDescent="0.3">
      <c r="M7411" s="12"/>
      <c r="N7411"/>
      <c r="P7411" s="9"/>
      <c r="Q7411" s="9"/>
      <c r="U7411" s="8"/>
      <c r="V7411" s="10"/>
      <c r="W7411"/>
      <c r="X7411"/>
      <c r="Z7411" s="8"/>
      <c r="AA7411" s="8"/>
      <c r="AF7411" s="17"/>
      <c r="AG7411" s="17"/>
      <c r="AH7411" s="8"/>
    </row>
    <row r="7412" spans="13:34" x14ac:dyDescent="0.3">
      <c r="M7412" s="12"/>
      <c r="N7412"/>
      <c r="P7412" s="9"/>
      <c r="Q7412" s="9"/>
      <c r="U7412" s="8"/>
      <c r="V7412" s="10"/>
      <c r="W7412"/>
      <c r="X7412"/>
      <c r="Z7412" s="8"/>
      <c r="AA7412" s="8"/>
      <c r="AF7412" s="17"/>
      <c r="AG7412" s="17"/>
      <c r="AH7412" s="8"/>
    </row>
    <row r="7413" spans="13:34" x14ac:dyDescent="0.3">
      <c r="M7413" s="12"/>
      <c r="N7413"/>
      <c r="P7413" s="9"/>
      <c r="Q7413" s="9"/>
      <c r="U7413" s="8"/>
      <c r="V7413" s="10"/>
      <c r="W7413"/>
      <c r="X7413"/>
      <c r="Z7413" s="8"/>
      <c r="AA7413" s="8"/>
      <c r="AF7413" s="17"/>
      <c r="AG7413" s="17"/>
      <c r="AH7413" s="8"/>
    </row>
    <row r="7414" spans="13:34" x14ac:dyDescent="0.3">
      <c r="M7414" s="12"/>
      <c r="N7414"/>
      <c r="P7414" s="9"/>
      <c r="Q7414" s="9"/>
      <c r="U7414" s="8"/>
      <c r="V7414" s="10"/>
      <c r="W7414"/>
      <c r="X7414"/>
      <c r="Z7414" s="8"/>
      <c r="AA7414" s="8"/>
      <c r="AF7414" s="17"/>
      <c r="AG7414" s="17"/>
      <c r="AH7414" s="8"/>
    </row>
    <row r="7415" spans="13:34" x14ac:dyDescent="0.3">
      <c r="M7415" s="12"/>
      <c r="N7415"/>
      <c r="P7415" s="9"/>
      <c r="Q7415" s="9"/>
      <c r="U7415" s="8"/>
      <c r="V7415" s="10"/>
      <c r="W7415"/>
      <c r="X7415"/>
      <c r="Z7415" s="8"/>
      <c r="AA7415" s="8"/>
      <c r="AF7415" s="17"/>
      <c r="AG7415" s="17"/>
      <c r="AH7415" s="8"/>
    </row>
    <row r="7416" spans="13:34" x14ac:dyDescent="0.3">
      <c r="M7416" s="12"/>
      <c r="N7416"/>
      <c r="P7416" s="9"/>
      <c r="Q7416" s="9"/>
      <c r="U7416" s="8"/>
      <c r="V7416" s="10"/>
      <c r="W7416"/>
      <c r="X7416"/>
      <c r="Z7416" s="8"/>
      <c r="AA7416" s="8"/>
      <c r="AF7416" s="17"/>
      <c r="AG7416" s="17"/>
      <c r="AH7416" s="8"/>
    </row>
    <row r="7417" spans="13:34" x14ac:dyDescent="0.3">
      <c r="M7417" s="12"/>
      <c r="N7417"/>
      <c r="P7417" s="9"/>
      <c r="Q7417" s="9"/>
      <c r="U7417" s="8"/>
      <c r="V7417" s="10"/>
      <c r="W7417"/>
      <c r="X7417"/>
      <c r="Z7417" s="8"/>
      <c r="AA7417" s="8"/>
      <c r="AF7417" s="17"/>
      <c r="AG7417" s="17"/>
      <c r="AH7417" s="8"/>
    </row>
    <row r="7418" spans="13:34" x14ac:dyDescent="0.3">
      <c r="M7418" s="12"/>
      <c r="N7418"/>
      <c r="P7418" s="9"/>
      <c r="Q7418" s="9"/>
      <c r="U7418" s="8"/>
      <c r="V7418" s="10"/>
      <c r="W7418"/>
      <c r="X7418"/>
      <c r="Z7418" s="8"/>
      <c r="AA7418" s="8"/>
      <c r="AF7418" s="17"/>
      <c r="AG7418" s="17"/>
      <c r="AH7418" s="8"/>
    </row>
    <row r="7419" spans="13:34" x14ac:dyDescent="0.3">
      <c r="M7419" s="12"/>
      <c r="N7419"/>
      <c r="P7419" s="9"/>
      <c r="Q7419" s="9"/>
      <c r="U7419" s="8"/>
      <c r="V7419" s="10"/>
      <c r="W7419"/>
      <c r="X7419"/>
      <c r="Z7419" s="8"/>
      <c r="AA7419" s="8"/>
      <c r="AF7419" s="17"/>
      <c r="AG7419" s="17"/>
      <c r="AH7419" s="8"/>
    </row>
    <row r="7420" spans="13:34" x14ac:dyDescent="0.3">
      <c r="M7420" s="12"/>
      <c r="N7420"/>
      <c r="P7420" s="9"/>
      <c r="Q7420" s="9"/>
      <c r="U7420" s="8"/>
      <c r="V7420" s="10"/>
      <c r="W7420"/>
      <c r="X7420"/>
      <c r="Z7420" s="8"/>
      <c r="AA7420" s="8"/>
      <c r="AF7420" s="17"/>
      <c r="AG7420" s="17"/>
      <c r="AH7420" s="8"/>
    </row>
    <row r="7421" spans="13:34" x14ac:dyDescent="0.3">
      <c r="M7421" s="12"/>
      <c r="N7421"/>
      <c r="P7421" s="9"/>
      <c r="Q7421" s="9"/>
      <c r="U7421" s="8"/>
      <c r="V7421" s="10"/>
      <c r="W7421"/>
      <c r="X7421"/>
      <c r="Z7421" s="8"/>
      <c r="AA7421" s="8"/>
      <c r="AF7421" s="17"/>
      <c r="AG7421" s="17"/>
      <c r="AH7421" s="8"/>
    </row>
    <row r="7422" spans="13:34" x14ac:dyDescent="0.3">
      <c r="M7422" s="12"/>
      <c r="N7422"/>
      <c r="P7422" s="9"/>
      <c r="Q7422" s="9"/>
      <c r="U7422" s="8"/>
      <c r="V7422" s="10"/>
      <c r="W7422"/>
      <c r="X7422"/>
      <c r="Z7422" s="8"/>
      <c r="AA7422" s="8"/>
      <c r="AF7422" s="17"/>
      <c r="AG7422" s="17"/>
      <c r="AH7422" s="8"/>
    </row>
    <row r="7423" spans="13:34" x14ac:dyDescent="0.3">
      <c r="M7423" s="12"/>
      <c r="N7423"/>
      <c r="P7423" s="9"/>
      <c r="Q7423" s="9"/>
      <c r="U7423" s="8"/>
      <c r="V7423" s="10"/>
      <c r="W7423"/>
      <c r="X7423"/>
      <c r="Z7423" s="8"/>
      <c r="AA7423" s="8"/>
      <c r="AF7423" s="17"/>
      <c r="AG7423" s="17"/>
      <c r="AH7423" s="8"/>
    </row>
    <row r="7424" spans="13:34" x14ac:dyDescent="0.3">
      <c r="M7424" s="12"/>
      <c r="N7424"/>
      <c r="P7424" s="9"/>
      <c r="Q7424" s="9"/>
      <c r="U7424" s="8"/>
      <c r="V7424" s="10"/>
      <c r="W7424"/>
      <c r="X7424"/>
      <c r="Z7424" s="8"/>
      <c r="AA7424" s="8"/>
      <c r="AF7424" s="17"/>
      <c r="AG7424" s="17"/>
      <c r="AH7424" s="8"/>
    </row>
    <row r="7425" spans="13:34" x14ac:dyDescent="0.3">
      <c r="M7425" s="12"/>
      <c r="N7425"/>
      <c r="P7425" s="9"/>
      <c r="Q7425" s="9"/>
      <c r="U7425" s="8"/>
      <c r="V7425" s="10"/>
      <c r="W7425"/>
      <c r="X7425"/>
      <c r="Z7425" s="8"/>
      <c r="AA7425" s="8"/>
      <c r="AF7425" s="17"/>
      <c r="AG7425" s="17"/>
      <c r="AH7425" s="8"/>
    </row>
    <row r="7426" spans="13:34" x14ac:dyDescent="0.3">
      <c r="M7426" s="12"/>
      <c r="N7426"/>
      <c r="P7426" s="9"/>
      <c r="Q7426" s="9"/>
      <c r="U7426" s="8"/>
      <c r="V7426" s="10"/>
      <c r="W7426"/>
      <c r="X7426"/>
      <c r="Z7426" s="8"/>
      <c r="AA7426" s="8"/>
      <c r="AF7426" s="17"/>
      <c r="AG7426" s="17"/>
      <c r="AH7426" s="8"/>
    </row>
    <row r="7427" spans="13:34" x14ac:dyDescent="0.3">
      <c r="M7427" s="12"/>
      <c r="N7427"/>
      <c r="P7427" s="9"/>
      <c r="Q7427" s="9"/>
      <c r="U7427" s="8"/>
      <c r="V7427" s="10"/>
      <c r="W7427"/>
      <c r="X7427"/>
      <c r="Z7427" s="8"/>
      <c r="AA7427" s="8"/>
      <c r="AF7427" s="17"/>
      <c r="AG7427" s="17"/>
      <c r="AH7427" s="8"/>
    </row>
    <row r="7428" spans="13:34" x14ac:dyDescent="0.3">
      <c r="M7428" s="12"/>
      <c r="N7428"/>
      <c r="P7428" s="9"/>
      <c r="Q7428" s="9"/>
      <c r="U7428" s="8"/>
      <c r="V7428" s="10"/>
      <c r="W7428"/>
      <c r="X7428"/>
      <c r="Z7428" s="8"/>
      <c r="AA7428" s="8"/>
      <c r="AF7428" s="17"/>
      <c r="AG7428" s="17"/>
      <c r="AH7428" s="8"/>
    </row>
    <row r="7429" spans="13:34" x14ac:dyDescent="0.3">
      <c r="M7429" s="12"/>
      <c r="N7429"/>
      <c r="P7429" s="9"/>
      <c r="Q7429" s="9"/>
      <c r="U7429" s="8"/>
      <c r="V7429" s="10"/>
      <c r="W7429"/>
      <c r="X7429"/>
      <c r="Z7429" s="8"/>
      <c r="AA7429" s="8"/>
      <c r="AF7429" s="17"/>
      <c r="AG7429" s="17"/>
      <c r="AH7429" s="8"/>
    </row>
    <row r="7430" spans="13:34" x14ac:dyDescent="0.3">
      <c r="M7430" s="12"/>
      <c r="N7430"/>
      <c r="P7430" s="9"/>
      <c r="Q7430" s="9"/>
      <c r="U7430" s="8"/>
      <c r="V7430" s="10"/>
      <c r="W7430"/>
      <c r="X7430"/>
      <c r="Z7430" s="8"/>
      <c r="AA7430" s="8"/>
      <c r="AF7430" s="17"/>
      <c r="AG7430" s="17"/>
      <c r="AH7430" s="8"/>
    </row>
    <row r="7431" spans="13:34" x14ac:dyDescent="0.3">
      <c r="M7431" s="12"/>
      <c r="N7431"/>
      <c r="P7431" s="9"/>
      <c r="Q7431" s="9"/>
      <c r="U7431" s="8"/>
      <c r="V7431" s="10"/>
      <c r="W7431"/>
      <c r="X7431"/>
      <c r="Z7431" s="8"/>
      <c r="AA7431" s="8"/>
      <c r="AF7431" s="17"/>
      <c r="AG7431" s="17"/>
      <c r="AH7431" s="8"/>
    </row>
    <row r="7432" spans="13:34" x14ac:dyDescent="0.3">
      <c r="M7432" s="12"/>
      <c r="N7432"/>
      <c r="P7432" s="9"/>
      <c r="Q7432" s="9"/>
      <c r="U7432" s="8"/>
      <c r="V7432" s="10"/>
      <c r="W7432"/>
      <c r="X7432"/>
      <c r="Z7432" s="8"/>
      <c r="AA7432" s="8"/>
      <c r="AF7432" s="17"/>
      <c r="AG7432" s="17"/>
      <c r="AH7432" s="8"/>
    </row>
    <row r="7433" spans="13:34" x14ac:dyDescent="0.3">
      <c r="M7433" s="12"/>
      <c r="N7433"/>
      <c r="P7433" s="9"/>
      <c r="Q7433" s="9"/>
      <c r="U7433" s="8"/>
      <c r="V7433" s="10"/>
      <c r="W7433"/>
      <c r="X7433"/>
      <c r="Z7433" s="8"/>
      <c r="AA7433" s="8"/>
      <c r="AF7433" s="17"/>
      <c r="AG7433" s="17"/>
      <c r="AH7433" s="8"/>
    </row>
    <row r="7434" spans="13:34" x14ac:dyDescent="0.3">
      <c r="M7434" s="12"/>
      <c r="N7434"/>
      <c r="P7434" s="9"/>
      <c r="Q7434" s="9"/>
      <c r="U7434" s="8"/>
      <c r="V7434" s="10"/>
      <c r="W7434"/>
      <c r="X7434"/>
      <c r="Z7434" s="8"/>
      <c r="AA7434" s="8"/>
      <c r="AF7434" s="17"/>
      <c r="AG7434" s="17"/>
      <c r="AH7434" s="8"/>
    </row>
    <row r="7435" spans="13:34" x14ac:dyDescent="0.3">
      <c r="M7435" s="12"/>
      <c r="N7435"/>
      <c r="P7435" s="9"/>
      <c r="Q7435" s="9"/>
      <c r="U7435" s="8"/>
      <c r="V7435" s="10"/>
      <c r="W7435"/>
      <c r="X7435"/>
      <c r="Z7435" s="8"/>
      <c r="AA7435" s="8"/>
      <c r="AF7435" s="17"/>
      <c r="AG7435" s="17"/>
      <c r="AH7435" s="8"/>
    </row>
    <row r="7436" spans="13:34" x14ac:dyDescent="0.3">
      <c r="M7436" s="12"/>
      <c r="N7436"/>
      <c r="P7436" s="9"/>
      <c r="Q7436" s="9"/>
      <c r="U7436" s="8"/>
      <c r="V7436" s="10"/>
      <c r="W7436"/>
      <c r="X7436"/>
      <c r="Z7436" s="8"/>
      <c r="AA7436" s="8"/>
      <c r="AF7436" s="17"/>
      <c r="AG7436" s="17"/>
      <c r="AH7436" s="8"/>
    </row>
    <row r="7437" spans="13:34" x14ac:dyDescent="0.3">
      <c r="M7437" s="12"/>
      <c r="N7437"/>
      <c r="P7437" s="9"/>
      <c r="Q7437" s="9"/>
      <c r="U7437" s="8"/>
      <c r="V7437" s="10"/>
      <c r="W7437"/>
      <c r="X7437"/>
      <c r="Z7437" s="8"/>
      <c r="AA7437" s="8"/>
      <c r="AF7437" s="17"/>
      <c r="AG7437" s="17"/>
      <c r="AH7437" s="8"/>
    </row>
    <row r="7438" spans="13:34" x14ac:dyDescent="0.3">
      <c r="M7438" s="12"/>
      <c r="N7438"/>
      <c r="P7438" s="9"/>
      <c r="Q7438" s="9"/>
      <c r="U7438" s="8"/>
      <c r="V7438" s="10"/>
      <c r="W7438"/>
      <c r="X7438"/>
      <c r="Z7438" s="8"/>
      <c r="AA7438" s="8"/>
      <c r="AF7438" s="17"/>
      <c r="AG7438" s="17"/>
      <c r="AH7438" s="8"/>
    </row>
    <row r="7439" spans="13:34" x14ac:dyDescent="0.3">
      <c r="M7439" s="12"/>
      <c r="N7439"/>
      <c r="P7439" s="9"/>
      <c r="Q7439" s="9"/>
      <c r="U7439" s="8"/>
      <c r="V7439" s="10"/>
      <c r="W7439"/>
      <c r="X7439"/>
      <c r="Z7439" s="8"/>
      <c r="AA7439" s="8"/>
      <c r="AF7439" s="17"/>
      <c r="AG7439" s="17"/>
      <c r="AH7439" s="8"/>
    </row>
    <row r="7440" spans="13:34" x14ac:dyDescent="0.3">
      <c r="M7440" s="12"/>
      <c r="N7440"/>
      <c r="P7440" s="9"/>
      <c r="Q7440" s="9"/>
      <c r="U7440" s="8"/>
      <c r="V7440" s="10"/>
      <c r="W7440"/>
      <c r="X7440"/>
      <c r="Z7440" s="8"/>
      <c r="AA7440" s="8"/>
      <c r="AF7440" s="17"/>
      <c r="AG7440" s="17"/>
      <c r="AH7440" s="8"/>
    </row>
    <row r="7441" spans="13:34" x14ac:dyDescent="0.3">
      <c r="M7441" s="12"/>
      <c r="N7441"/>
      <c r="P7441" s="9"/>
      <c r="Q7441" s="9"/>
      <c r="U7441" s="8"/>
      <c r="V7441" s="10"/>
      <c r="W7441"/>
      <c r="X7441"/>
      <c r="Z7441" s="8"/>
      <c r="AA7441" s="8"/>
      <c r="AF7441" s="17"/>
      <c r="AG7441" s="17"/>
      <c r="AH7441" s="8"/>
    </row>
    <row r="7442" spans="13:34" x14ac:dyDescent="0.3">
      <c r="M7442" s="12"/>
      <c r="N7442"/>
      <c r="P7442" s="9"/>
      <c r="Q7442" s="9"/>
      <c r="U7442" s="8"/>
      <c r="V7442" s="10"/>
      <c r="W7442"/>
      <c r="X7442"/>
      <c r="Z7442" s="8"/>
      <c r="AA7442" s="8"/>
      <c r="AF7442" s="17"/>
      <c r="AG7442" s="17"/>
      <c r="AH7442" s="8"/>
    </row>
    <row r="7443" spans="13:34" x14ac:dyDescent="0.3">
      <c r="M7443" s="12"/>
      <c r="N7443"/>
      <c r="P7443" s="9"/>
      <c r="Q7443" s="9"/>
      <c r="U7443" s="8"/>
      <c r="V7443" s="10"/>
      <c r="W7443"/>
      <c r="X7443"/>
      <c r="Z7443" s="8"/>
      <c r="AA7443" s="8"/>
      <c r="AF7443" s="17"/>
      <c r="AG7443" s="17"/>
      <c r="AH7443" s="8"/>
    </row>
    <row r="7444" spans="13:34" x14ac:dyDescent="0.3">
      <c r="M7444" s="12"/>
      <c r="N7444"/>
      <c r="P7444" s="9"/>
      <c r="Q7444" s="9"/>
      <c r="U7444" s="8"/>
      <c r="V7444" s="10"/>
      <c r="W7444"/>
      <c r="X7444"/>
      <c r="Z7444" s="8"/>
      <c r="AA7444" s="8"/>
      <c r="AF7444" s="17"/>
      <c r="AG7444" s="17"/>
      <c r="AH7444" s="8"/>
    </row>
    <row r="7445" spans="13:34" x14ac:dyDescent="0.3">
      <c r="M7445" s="12"/>
      <c r="N7445"/>
      <c r="P7445" s="9"/>
      <c r="Q7445" s="9"/>
      <c r="U7445" s="8"/>
      <c r="V7445" s="10"/>
      <c r="W7445"/>
      <c r="X7445"/>
      <c r="Z7445" s="8"/>
      <c r="AA7445" s="8"/>
      <c r="AF7445" s="17"/>
      <c r="AG7445" s="17"/>
      <c r="AH7445" s="8"/>
    </row>
    <row r="7446" spans="13:34" x14ac:dyDescent="0.3">
      <c r="M7446" s="12"/>
      <c r="N7446"/>
      <c r="P7446" s="9"/>
      <c r="Q7446" s="9"/>
      <c r="U7446" s="8"/>
      <c r="V7446" s="10"/>
      <c r="W7446"/>
      <c r="X7446"/>
      <c r="Z7446" s="8"/>
      <c r="AA7446" s="8"/>
      <c r="AF7446" s="17"/>
      <c r="AG7446" s="17"/>
      <c r="AH7446" s="8"/>
    </row>
    <row r="7447" spans="13:34" x14ac:dyDescent="0.3">
      <c r="M7447" s="12"/>
      <c r="N7447"/>
      <c r="P7447" s="9"/>
      <c r="Q7447" s="9"/>
      <c r="U7447" s="8"/>
      <c r="V7447" s="10"/>
      <c r="W7447"/>
      <c r="X7447"/>
      <c r="Z7447" s="8"/>
      <c r="AA7447" s="8"/>
      <c r="AF7447" s="17"/>
      <c r="AG7447" s="17"/>
      <c r="AH7447" s="8"/>
    </row>
    <row r="7448" spans="13:34" x14ac:dyDescent="0.3">
      <c r="M7448" s="12"/>
      <c r="N7448"/>
      <c r="P7448" s="9"/>
      <c r="Q7448" s="9"/>
      <c r="U7448" s="8"/>
      <c r="V7448" s="10"/>
      <c r="W7448"/>
      <c r="X7448"/>
      <c r="Z7448" s="8"/>
      <c r="AA7448" s="8"/>
      <c r="AF7448" s="17"/>
      <c r="AG7448" s="17"/>
      <c r="AH7448" s="8"/>
    </row>
    <row r="7449" spans="13:34" x14ac:dyDescent="0.3">
      <c r="M7449" s="12"/>
      <c r="N7449"/>
      <c r="P7449" s="9"/>
      <c r="Q7449" s="9"/>
      <c r="U7449" s="8"/>
      <c r="V7449" s="10"/>
      <c r="W7449"/>
      <c r="X7449"/>
      <c r="Z7449" s="8"/>
      <c r="AA7449" s="8"/>
      <c r="AF7449" s="17"/>
      <c r="AG7449" s="17"/>
      <c r="AH7449" s="8"/>
    </row>
    <row r="7450" spans="13:34" x14ac:dyDescent="0.3">
      <c r="M7450" s="12"/>
      <c r="N7450"/>
      <c r="P7450" s="9"/>
      <c r="Q7450" s="9"/>
      <c r="U7450" s="8"/>
      <c r="V7450" s="10"/>
      <c r="W7450"/>
      <c r="X7450"/>
      <c r="Z7450" s="8"/>
      <c r="AA7450" s="8"/>
      <c r="AF7450" s="17"/>
      <c r="AG7450" s="17"/>
      <c r="AH7450" s="8"/>
    </row>
    <row r="7451" spans="13:34" x14ac:dyDescent="0.3">
      <c r="M7451" s="12"/>
      <c r="N7451"/>
      <c r="P7451" s="9"/>
      <c r="Q7451" s="9"/>
      <c r="U7451" s="8"/>
      <c r="V7451" s="10"/>
      <c r="W7451"/>
      <c r="X7451"/>
      <c r="Z7451" s="8"/>
      <c r="AA7451" s="8"/>
      <c r="AF7451" s="17"/>
      <c r="AG7451" s="17"/>
      <c r="AH7451" s="8"/>
    </row>
    <row r="7452" spans="13:34" x14ac:dyDescent="0.3">
      <c r="M7452" s="12"/>
      <c r="N7452"/>
      <c r="P7452" s="9"/>
      <c r="Q7452" s="9"/>
      <c r="U7452" s="8"/>
      <c r="V7452" s="10"/>
      <c r="W7452"/>
      <c r="X7452"/>
      <c r="Z7452" s="8"/>
      <c r="AA7452" s="8"/>
      <c r="AF7452" s="17"/>
      <c r="AG7452" s="17"/>
      <c r="AH7452" s="8"/>
    </row>
    <row r="7453" spans="13:34" x14ac:dyDescent="0.3">
      <c r="M7453" s="12"/>
      <c r="N7453"/>
      <c r="P7453" s="9"/>
      <c r="Q7453" s="9"/>
      <c r="U7453" s="8"/>
      <c r="V7453" s="10"/>
      <c r="W7453"/>
      <c r="X7453"/>
      <c r="Z7453" s="8"/>
      <c r="AA7453" s="8"/>
      <c r="AF7453" s="17"/>
      <c r="AG7453" s="17"/>
      <c r="AH7453" s="8"/>
    </row>
    <row r="7454" spans="13:34" x14ac:dyDescent="0.3">
      <c r="M7454" s="12"/>
      <c r="N7454"/>
      <c r="P7454" s="9"/>
      <c r="Q7454" s="9"/>
      <c r="U7454" s="8"/>
      <c r="V7454" s="10"/>
      <c r="W7454"/>
      <c r="X7454"/>
      <c r="Z7454" s="8"/>
      <c r="AA7454" s="8"/>
      <c r="AF7454" s="17"/>
      <c r="AG7454" s="17"/>
      <c r="AH7454" s="8"/>
    </row>
    <row r="7455" spans="13:34" x14ac:dyDescent="0.3">
      <c r="M7455" s="12"/>
      <c r="N7455"/>
      <c r="P7455" s="9"/>
      <c r="Q7455" s="9"/>
      <c r="U7455" s="8"/>
      <c r="V7455" s="10"/>
      <c r="W7455"/>
      <c r="X7455"/>
      <c r="Z7455" s="8"/>
      <c r="AA7455" s="8"/>
      <c r="AF7455" s="17"/>
      <c r="AG7455" s="17"/>
      <c r="AH7455" s="8"/>
    </row>
    <row r="7456" spans="13:34" x14ac:dyDescent="0.3">
      <c r="M7456" s="12"/>
      <c r="N7456"/>
      <c r="P7456" s="9"/>
      <c r="Q7456" s="9"/>
      <c r="U7456" s="8"/>
      <c r="V7456" s="10"/>
      <c r="W7456"/>
      <c r="X7456"/>
      <c r="Z7456" s="8"/>
      <c r="AA7456" s="8"/>
      <c r="AF7456" s="17"/>
      <c r="AG7456" s="17"/>
      <c r="AH7456" s="8"/>
    </row>
    <row r="7457" spans="13:34" x14ac:dyDescent="0.3">
      <c r="M7457" s="12"/>
      <c r="N7457"/>
      <c r="P7457" s="9"/>
      <c r="Q7457" s="9"/>
      <c r="U7457" s="8"/>
      <c r="V7457" s="10"/>
      <c r="W7457"/>
      <c r="X7457"/>
      <c r="Z7457" s="8"/>
      <c r="AA7457" s="8"/>
      <c r="AF7457" s="17"/>
      <c r="AG7457" s="17"/>
      <c r="AH7457" s="8"/>
    </row>
    <row r="7458" spans="13:34" x14ac:dyDescent="0.3">
      <c r="M7458" s="12"/>
      <c r="N7458"/>
      <c r="P7458" s="9"/>
      <c r="Q7458" s="9"/>
      <c r="U7458" s="8"/>
      <c r="V7458" s="10"/>
      <c r="W7458"/>
      <c r="X7458"/>
      <c r="Z7458" s="8"/>
      <c r="AA7458" s="8"/>
      <c r="AF7458" s="17"/>
      <c r="AG7458" s="17"/>
      <c r="AH7458" s="8"/>
    </row>
    <row r="7459" spans="13:34" x14ac:dyDescent="0.3">
      <c r="M7459" s="12"/>
      <c r="N7459"/>
      <c r="P7459" s="9"/>
      <c r="Q7459" s="9"/>
      <c r="U7459" s="8"/>
      <c r="V7459" s="10"/>
      <c r="W7459"/>
      <c r="X7459"/>
      <c r="Z7459" s="8"/>
      <c r="AA7459" s="8"/>
      <c r="AF7459" s="17"/>
      <c r="AG7459" s="17"/>
      <c r="AH7459" s="8"/>
    </row>
    <row r="7460" spans="13:34" x14ac:dyDescent="0.3">
      <c r="M7460" s="12"/>
      <c r="N7460"/>
      <c r="P7460" s="9"/>
      <c r="Q7460" s="9"/>
      <c r="U7460" s="8"/>
      <c r="V7460" s="10"/>
      <c r="W7460"/>
      <c r="X7460"/>
      <c r="Z7460" s="8"/>
      <c r="AA7460" s="8"/>
      <c r="AF7460" s="17"/>
      <c r="AG7460" s="17"/>
      <c r="AH7460" s="8"/>
    </row>
    <row r="7461" spans="13:34" x14ac:dyDescent="0.3">
      <c r="M7461" s="12"/>
      <c r="N7461"/>
      <c r="P7461" s="9"/>
      <c r="Q7461" s="9"/>
      <c r="U7461" s="8"/>
      <c r="V7461" s="10"/>
      <c r="W7461"/>
      <c r="X7461"/>
      <c r="Z7461" s="8"/>
      <c r="AA7461" s="8"/>
      <c r="AF7461" s="17"/>
      <c r="AG7461" s="17"/>
      <c r="AH7461" s="8"/>
    </row>
    <row r="7462" spans="13:34" x14ac:dyDescent="0.3">
      <c r="M7462" s="12"/>
      <c r="N7462"/>
      <c r="P7462" s="9"/>
      <c r="Q7462" s="9"/>
      <c r="U7462" s="8"/>
      <c r="V7462" s="10"/>
      <c r="W7462"/>
      <c r="X7462"/>
      <c r="Z7462" s="8"/>
      <c r="AA7462" s="8"/>
      <c r="AF7462" s="17"/>
      <c r="AG7462" s="17"/>
      <c r="AH7462" s="8"/>
    </row>
    <row r="7463" spans="13:34" x14ac:dyDescent="0.3">
      <c r="M7463" s="12"/>
      <c r="N7463"/>
      <c r="P7463" s="9"/>
      <c r="Q7463" s="9"/>
      <c r="U7463" s="8"/>
      <c r="V7463" s="10"/>
      <c r="W7463"/>
      <c r="X7463"/>
      <c r="Z7463" s="8"/>
      <c r="AA7463" s="8"/>
      <c r="AF7463" s="17"/>
      <c r="AG7463" s="17"/>
      <c r="AH7463" s="8"/>
    </row>
    <row r="7464" spans="13:34" x14ac:dyDescent="0.3">
      <c r="M7464" s="12"/>
      <c r="N7464"/>
      <c r="P7464" s="9"/>
      <c r="Q7464" s="9"/>
      <c r="U7464" s="8"/>
      <c r="V7464" s="10"/>
      <c r="W7464"/>
      <c r="X7464"/>
      <c r="Z7464" s="8"/>
      <c r="AA7464" s="8"/>
      <c r="AF7464" s="17"/>
      <c r="AG7464" s="17"/>
      <c r="AH7464" s="8"/>
    </row>
    <row r="7465" spans="13:34" x14ac:dyDescent="0.3">
      <c r="M7465" s="12"/>
      <c r="N7465"/>
      <c r="P7465" s="9"/>
      <c r="Q7465" s="9"/>
      <c r="U7465" s="8"/>
      <c r="V7465" s="10"/>
      <c r="W7465"/>
      <c r="X7465"/>
      <c r="Z7465" s="8"/>
      <c r="AA7465" s="8"/>
      <c r="AF7465" s="17"/>
      <c r="AG7465" s="17"/>
      <c r="AH7465" s="8"/>
    </row>
    <row r="7466" spans="13:34" x14ac:dyDescent="0.3">
      <c r="M7466" s="12"/>
      <c r="N7466"/>
      <c r="P7466" s="9"/>
      <c r="Q7466" s="9"/>
      <c r="U7466" s="8"/>
      <c r="V7466" s="10"/>
      <c r="W7466"/>
      <c r="X7466"/>
      <c r="Z7466" s="8"/>
      <c r="AA7466" s="8"/>
      <c r="AF7466" s="17"/>
      <c r="AG7466" s="17"/>
      <c r="AH7466" s="8"/>
    </row>
    <row r="7467" spans="13:34" x14ac:dyDescent="0.3">
      <c r="M7467" s="12"/>
      <c r="N7467"/>
      <c r="P7467" s="9"/>
      <c r="Q7467" s="9"/>
      <c r="U7467" s="8"/>
      <c r="V7467" s="10"/>
      <c r="W7467"/>
      <c r="X7467"/>
      <c r="Z7467" s="8"/>
      <c r="AA7467" s="8"/>
      <c r="AF7467" s="17"/>
      <c r="AG7467" s="17"/>
      <c r="AH7467" s="8"/>
    </row>
    <row r="7468" spans="13:34" x14ac:dyDescent="0.3">
      <c r="M7468" s="12"/>
      <c r="N7468"/>
      <c r="P7468" s="9"/>
      <c r="Q7468" s="9"/>
      <c r="U7468" s="8"/>
      <c r="V7468" s="10"/>
      <c r="W7468"/>
      <c r="X7468"/>
      <c r="Z7468" s="8"/>
      <c r="AA7468" s="8"/>
      <c r="AF7468" s="17"/>
      <c r="AG7468" s="17"/>
      <c r="AH7468" s="8"/>
    </row>
    <row r="7469" spans="13:34" x14ac:dyDescent="0.3">
      <c r="M7469" s="12"/>
      <c r="N7469"/>
      <c r="P7469" s="9"/>
      <c r="Q7469" s="9"/>
      <c r="U7469" s="8"/>
      <c r="V7469" s="10"/>
      <c r="W7469"/>
      <c r="X7469"/>
      <c r="Z7469" s="8"/>
      <c r="AA7469" s="8"/>
      <c r="AF7469" s="17"/>
      <c r="AG7469" s="17"/>
      <c r="AH7469" s="8"/>
    </row>
    <row r="7470" spans="13:34" x14ac:dyDescent="0.3">
      <c r="M7470" s="12"/>
      <c r="N7470"/>
      <c r="P7470" s="9"/>
      <c r="Q7470" s="9"/>
      <c r="U7470" s="8"/>
      <c r="V7470" s="10"/>
      <c r="W7470"/>
      <c r="X7470"/>
      <c r="Z7470" s="8"/>
      <c r="AA7470" s="8"/>
      <c r="AF7470" s="17"/>
      <c r="AG7470" s="17"/>
      <c r="AH7470" s="8"/>
    </row>
    <row r="7471" spans="13:34" x14ac:dyDescent="0.3">
      <c r="M7471" s="12"/>
      <c r="N7471"/>
      <c r="P7471" s="9"/>
      <c r="Q7471" s="9"/>
      <c r="U7471" s="8"/>
      <c r="V7471" s="10"/>
      <c r="W7471"/>
      <c r="X7471"/>
      <c r="Z7471" s="8"/>
      <c r="AA7471" s="8"/>
      <c r="AF7471" s="17"/>
      <c r="AG7471" s="17"/>
      <c r="AH7471" s="8"/>
    </row>
    <row r="7472" spans="13:34" x14ac:dyDescent="0.3">
      <c r="M7472" s="12"/>
      <c r="N7472"/>
      <c r="P7472" s="9"/>
      <c r="Q7472" s="9"/>
      <c r="U7472" s="8"/>
      <c r="V7472" s="10"/>
      <c r="W7472"/>
      <c r="X7472"/>
      <c r="Z7472" s="8"/>
      <c r="AA7472" s="8"/>
      <c r="AF7472" s="17"/>
      <c r="AG7472" s="17"/>
      <c r="AH7472" s="8"/>
    </row>
    <row r="7473" spans="13:34" x14ac:dyDescent="0.3">
      <c r="M7473" s="12"/>
      <c r="N7473"/>
      <c r="P7473" s="9"/>
      <c r="Q7473" s="9"/>
      <c r="U7473" s="8"/>
      <c r="V7473" s="10"/>
      <c r="W7473"/>
      <c r="X7473"/>
      <c r="Z7473" s="8"/>
      <c r="AA7473" s="8"/>
      <c r="AF7473" s="17"/>
      <c r="AG7473" s="17"/>
      <c r="AH7473" s="8"/>
    </row>
    <row r="7474" spans="13:34" x14ac:dyDescent="0.3">
      <c r="M7474" s="12"/>
      <c r="N7474"/>
      <c r="P7474" s="9"/>
      <c r="Q7474" s="9"/>
      <c r="U7474" s="8"/>
      <c r="V7474" s="10"/>
      <c r="W7474"/>
      <c r="X7474"/>
      <c r="Z7474" s="8"/>
      <c r="AA7474" s="8"/>
      <c r="AF7474" s="17"/>
      <c r="AG7474" s="17"/>
      <c r="AH7474" s="8"/>
    </row>
    <row r="7475" spans="13:34" x14ac:dyDescent="0.3">
      <c r="M7475" s="12"/>
      <c r="N7475"/>
      <c r="P7475" s="9"/>
      <c r="Q7475" s="9"/>
      <c r="U7475" s="8"/>
      <c r="V7475" s="10"/>
      <c r="W7475"/>
      <c r="X7475"/>
      <c r="Z7475" s="8"/>
      <c r="AA7475" s="8"/>
      <c r="AF7475" s="17"/>
      <c r="AG7475" s="17"/>
      <c r="AH7475" s="8"/>
    </row>
    <row r="7476" spans="13:34" x14ac:dyDescent="0.3">
      <c r="M7476" s="12"/>
      <c r="N7476"/>
      <c r="P7476" s="9"/>
      <c r="Q7476" s="9"/>
      <c r="U7476" s="8"/>
      <c r="V7476" s="10"/>
      <c r="W7476"/>
      <c r="X7476"/>
      <c r="Z7476" s="8"/>
      <c r="AA7476" s="8"/>
      <c r="AF7476" s="17"/>
      <c r="AG7476" s="17"/>
      <c r="AH7476" s="8"/>
    </row>
    <row r="7477" spans="13:34" x14ac:dyDescent="0.3">
      <c r="M7477" s="12"/>
      <c r="N7477"/>
      <c r="P7477" s="9"/>
      <c r="Q7477" s="9"/>
      <c r="U7477" s="8"/>
      <c r="V7477" s="10"/>
      <c r="W7477"/>
      <c r="X7477"/>
      <c r="Z7477" s="8"/>
      <c r="AA7477" s="8"/>
      <c r="AF7477" s="17"/>
      <c r="AG7477" s="17"/>
      <c r="AH7477" s="8"/>
    </row>
    <row r="7478" spans="13:34" x14ac:dyDescent="0.3">
      <c r="M7478" s="12"/>
      <c r="N7478"/>
      <c r="P7478" s="9"/>
      <c r="Q7478" s="9"/>
      <c r="U7478" s="8"/>
      <c r="V7478" s="10"/>
      <c r="W7478"/>
      <c r="X7478"/>
      <c r="Z7478" s="8"/>
      <c r="AA7478" s="8"/>
      <c r="AF7478" s="17"/>
      <c r="AG7478" s="17"/>
      <c r="AH7478" s="8"/>
    </row>
    <row r="7479" spans="13:34" x14ac:dyDescent="0.3">
      <c r="M7479" s="12"/>
      <c r="N7479"/>
      <c r="P7479" s="9"/>
      <c r="Q7479" s="9"/>
      <c r="U7479" s="8"/>
      <c r="V7479" s="10"/>
      <c r="W7479"/>
      <c r="X7479"/>
      <c r="Z7479" s="8"/>
      <c r="AA7479" s="8"/>
      <c r="AF7479" s="17"/>
      <c r="AG7479" s="17"/>
      <c r="AH7479" s="8"/>
    </row>
    <row r="7480" spans="13:34" x14ac:dyDescent="0.3">
      <c r="M7480" s="12"/>
      <c r="N7480"/>
      <c r="P7480" s="9"/>
      <c r="Q7480" s="9"/>
      <c r="U7480" s="8"/>
      <c r="V7480" s="10"/>
      <c r="W7480"/>
      <c r="X7480"/>
      <c r="Z7480" s="8"/>
      <c r="AA7480" s="8"/>
      <c r="AF7480" s="17"/>
      <c r="AG7480" s="17"/>
      <c r="AH7480" s="8"/>
    </row>
    <row r="7481" spans="13:34" x14ac:dyDescent="0.3">
      <c r="M7481" s="12"/>
      <c r="N7481"/>
      <c r="P7481" s="9"/>
      <c r="Q7481" s="9"/>
      <c r="U7481" s="8"/>
      <c r="V7481" s="10"/>
      <c r="W7481"/>
      <c r="X7481"/>
      <c r="Z7481" s="8"/>
      <c r="AA7481" s="8"/>
      <c r="AF7481" s="17"/>
      <c r="AG7481" s="17"/>
      <c r="AH7481" s="8"/>
    </row>
    <row r="7482" spans="13:34" x14ac:dyDescent="0.3">
      <c r="M7482" s="12"/>
      <c r="N7482"/>
      <c r="P7482" s="9"/>
      <c r="Q7482" s="9"/>
      <c r="U7482" s="8"/>
      <c r="V7482" s="10"/>
      <c r="W7482"/>
      <c r="X7482"/>
      <c r="Z7482" s="8"/>
      <c r="AA7482" s="8"/>
      <c r="AF7482" s="17"/>
      <c r="AG7482" s="17"/>
      <c r="AH7482" s="8"/>
    </row>
    <row r="7483" spans="13:34" x14ac:dyDescent="0.3">
      <c r="M7483" s="12"/>
      <c r="N7483"/>
      <c r="P7483" s="9"/>
      <c r="Q7483" s="9"/>
      <c r="U7483" s="8"/>
      <c r="V7483" s="10"/>
      <c r="W7483"/>
      <c r="X7483"/>
      <c r="Z7483" s="8"/>
      <c r="AA7483" s="8"/>
      <c r="AF7483" s="17"/>
      <c r="AG7483" s="17"/>
      <c r="AH7483" s="8"/>
    </row>
    <row r="7484" spans="13:34" x14ac:dyDescent="0.3">
      <c r="M7484" s="12"/>
      <c r="N7484"/>
      <c r="P7484" s="9"/>
      <c r="Q7484" s="9"/>
      <c r="U7484" s="8"/>
      <c r="V7484" s="10"/>
      <c r="W7484"/>
      <c r="X7484"/>
      <c r="Z7484" s="8"/>
      <c r="AA7484" s="8"/>
      <c r="AF7484" s="17"/>
      <c r="AG7484" s="17"/>
      <c r="AH7484" s="8"/>
    </row>
    <row r="7485" spans="13:34" x14ac:dyDescent="0.3">
      <c r="M7485" s="12"/>
      <c r="N7485"/>
      <c r="P7485" s="9"/>
      <c r="Q7485" s="9"/>
      <c r="U7485" s="8"/>
      <c r="V7485" s="10"/>
      <c r="W7485"/>
      <c r="X7485"/>
      <c r="Z7485" s="8"/>
      <c r="AA7485" s="8"/>
      <c r="AF7485" s="17"/>
      <c r="AG7485" s="17"/>
      <c r="AH7485" s="8"/>
    </row>
    <row r="7486" spans="13:34" x14ac:dyDescent="0.3">
      <c r="M7486" s="12"/>
      <c r="N7486"/>
      <c r="P7486" s="9"/>
      <c r="Q7486" s="9"/>
      <c r="U7486" s="8"/>
      <c r="V7486" s="10"/>
      <c r="W7486"/>
      <c r="X7486"/>
      <c r="Z7486" s="8"/>
      <c r="AA7486" s="8"/>
      <c r="AF7486" s="17"/>
      <c r="AG7486" s="17"/>
      <c r="AH7486" s="8"/>
    </row>
    <row r="7487" spans="13:34" x14ac:dyDescent="0.3">
      <c r="M7487" s="12"/>
      <c r="N7487"/>
      <c r="P7487" s="9"/>
      <c r="Q7487" s="9"/>
      <c r="U7487" s="8"/>
      <c r="V7487" s="10"/>
      <c r="W7487"/>
      <c r="X7487"/>
      <c r="Z7487" s="8"/>
      <c r="AA7487" s="8"/>
      <c r="AF7487" s="17"/>
      <c r="AG7487" s="17"/>
      <c r="AH7487" s="8"/>
    </row>
    <row r="7488" spans="13:34" x14ac:dyDescent="0.3">
      <c r="M7488" s="12"/>
      <c r="N7488"/>
      <c r="P7488" s="9"/>
      <c r="Q7488" s="9"/>
      <c r="U7488" s="8"/>
      <c r="V7488" s="10"/>
      <c r="W7488"/>
      <c r="X7488"/>
      <c r="Z7488" s="8"/>
      <c r="AA7488" s="8"/>
      <c r="AF7488" s="17"/>
      <c r="AG7488" s="17"/>
      <c r="AH7488" s="8"/>
    </row>
    <row r="7489" spans="13:34" x14ac:dyDescent="0.3">
      <c r="M7489" s="12"/>
      <c r="N7489"/>
      <c r="P7489" s="9"/>
      <c r="Q7489" s="9"/>
      <c r="U7489" s="8"/>
      <c r="V7489" s="10"/>
      <c r="W7489"/>
      <c r="X7489"/>
      <c r="Z7489" s="8"/>
      <c r="AA7489" s="8"/>
      <c r="AF7489" s="17"/>
      <c r="AG7489" s="17"/>
      <c r="AH7489" s="8"/>
    </row>
    <row r="7490" spans="13:34" x14ac:dyDescent="0.3">
      <c r="M7490" s="12"/>
      <c r="N7490"/>
      <c r="P7490" s="9"/>
      <c r="Q7490" s="9"/>
      <c r="U7490" s="8"/>
      <c r="V7490" s="10"/>
      <c r="W7490"/>
      <c r="X7490"/>
      <c r="Z7490" s="8"/>
      <c r="AA7490" s="8"/>
      <c r="AF7490" s="17"/>
      <c r="AG7490" s="17"/>
      <c r="AH7490" s="8"/>
    </row>
    <row r="7491" spans="13:34" x14ac:dyDescent="0.3">
      <c r="M7491" s="12"/>
      <c r="N7491"/>
      <c r="P7491" s="9"/>
      <c r="Q7491" s="9"/>
      <c r="U7491" s="8"/>
      <c r="V7491" s="10"/>
      <c r="W7491"/>
      <c r="X7491"/>
      <c r="Z7491" s="8"/>
      <c r="AA7491" s="8"/>
      <c r="AF7491" s="17"/>
      <c r="AG7491" s="17"/>
      <c r="AH7491" s="8"/>
    </row>
    <row r="7492" spans="13:34" x14ac:dyDescent="0.3">
      <c r="M7492" s="12"/>
      <c r="N7492"/>
      <c r="P7492" s="9"/>
      <c r="Q7492" s="9"/>
      <c r="U7492" s="8"/>
      <c r="V7492" s="10"/>
      <c r="W7492"/>
      <c r="X7492"/>
      <c r="Z7492" s="8"/>
      <c r="AA7492" s="8"/>
      <c r="AF7492" s="17"/>
      <c r="AG7492" s="17"/>
      <c r="AH7492" s="8"/>
    </row>
    <row r="7493" spans="13:34" x14ac:dyDescent="0.3">
      <c r="M7493" s="12"/>
      <c r="N7493"/>
      <c r="P7493" s="9"/>
      <c r="Q7493" s="9"/>
      <c r="U7493" s="8"/>
      <c r="V7493" s="10"/>
      <c r="W7493"/>
      <c r="X7493"/>
      <c r="Z7493" s="8"/>
      <c r="AA7493" s="8"/>
      <c r="AF7493" s="17"/>
      <c r="AG7493" s="17"/>
      <c r="AH7493" s="8"/>
    </row>
    <row r="7494" spans="13:34" x14ac:dyDescent="0.3">
      <c r="M7494" s="12"/>
      <c r="N7494"/>
      <c r="P7494" s="9"/>
      <c r="Q7494" s="9"/>
      <c r="U7494" s="8"/>
      <c r="V7494" s="10"/>
      <c r="W7494"/>
      <c r="X7494"/>
      <c r="Z7494" s="8"/>
      <c r="AA7494" s="8"/>
      <c r="AF7494" s="17"/>
      <c r="AG7494" s="17"/>
      <c r="AH7494" s="8"/>
    </row>
    <row r="7495" spans="13:34" x14ac:dyDescent="0.3">
      <c r="M7495" s="12"/>
      <c r="N7495"/>
      <c r="P7495" s="9"/>
      <c r="Q7495" s="9"/>
      <c r="U7495" s="8"/>
      <c r="V7495" s="10"/>
      <c r="W7495"/>
      <c r="X7495"/>
      <c r="Z7495" s="8"/>
      <c r="AA7495" s="8"/>
      <c r="AF7495" s="17"/>
      <c r="AG7495" s="17"/>
      <c r="AH7495" s="8"/>
    </row>
    <row r="7496" spans="13:34" x14ac:dyDescent="0.3">
      <c r="M7496" s="12"/>
      <c r="N7496"/>
      <c r="P7496" s="9"/>
      <c r="Q7496" s="9"/>
      <c r="U7496" s="8"/>
      <c r="V7496" s="10"/>
      <c r="W7496"/>
      <c r="X7496"/>
      <c r="Z7496" s="8"/>
      <c r="AA7496" s="8"/>
      <c r="AF7496" s="17"/>
      <c r="AG7496" s="17"/>
      <c r="AH7496" s="8"/>
    </row>
    <row r="7497" spans="13:34" x14ac:dyDescent="0.3">
      <c r="M7497" s="12"/>
      <c r="N7497"/>
      <c r="P7497" s="9"/>
      <c r="Q7497" s="9"/>
      <c r="U7497" s="8"/>
      <c r="V7497" s="10"/>
      <c r="W7497"/>
      <c r="X7497"/>
      <c r="Z7497" s="8"/>
      <c r="AA7497" s="8"/>
      <c r="AF7497" s="17"/>
      <c r="AG7497" s="17"/>
      <c r="AH7497" s="8"/>
    </row>
    <row r="7498" spans="13:34" x14ac:dyDescent="0.3">
      <c r="M7498" s="12"/>
      <c r="N7498"/>
      <c r="P7498" s="9"/>
      <c r="Q7498" s="9"/>
      <c r="U7498" s="8"/>
      <c r="V7498" s="10"/>
      <c r="W7498"/>
      <c r="X7498"/>
      <c r="Z7498" s="8"/>
      <c r="AA7498" s="8"/>
      <c r="AF7498" s="17"/>
      <c r="AG7498" s="17"/>
      <c r="AH7498" s="8"/>
    </row>
    <row r="7499" spans="13:34" x14ac:dyDescent="0.3">
      <c r="M7499" s="12"/>
      <c r="N7499"/>
      <c r="P7499" s="9"/>
      <c r="Q7499" s="9"/>
      <c r="U7499" s="8"/>
      <c r="V7499" s="10"/>
      <c r="W7499"/>
      <c r="X7499"/>
      <c r="Z7499" s="8"/>
      <c r="AA7499" s="8"/>
      <c r="AF7499" s="17"/>
      <c r="AG7499" s="17"/>
      <c r="AH7499" s="8"/>
    </row>
    <row r="7500" spans="13:34" x14ac:dyDescent="0.3">
      <c r="M7500" s="12"/>
      <c r="N7500"/>
      <c r="P7500" s="9"/>
      <c r="Q7500" s="9"/>
      <c r="U7500" s="8"/>
      <c r="V7500" s="10"/>
      <c r="W7500"/>
      <c r="X7500"/>
      <c r="Z7500" s="8"/>
      <c r="AA7500" s="8"/>
      <c r="AF7500" s="17"/>
      <c r="AG7500" s="17"/>
      <c r="AH7500" s="8"/>
    </row>
    <row r="7501" spans="13:34" x14ac:dyDescent="0.3">
      <c r="M7501" s="12"/>
      <c r="N7501"/>
      <c r="P7501" s="9"/>
      <c r="Q7501" s="9"/>
      <c r="U7501" s="8"/>
      <c r="V7501" s="10"/>
      <c r="W7501"/>
      <c r="X7501"/>
      <c r="Z7501" s="8"/>
      <c r="AA7501" s="8"/>
      <c r="AF7501" s="17"/>
      <c r="AG7501" s="17"/>
      <c r="AH7501" s="8"/>
    </row>
    <row r="7502" spans="13:34" x14ac:dyDescent="0.3">
      <c r="M7502" s="12"/>
      <c r="N7502"/>
      <c r="P7502" s="9"/>
      <c r="Q7502" s="9"/>
      <c r="U7502" s="8"/>
      <c r="V7502" s="10"/>
      <c r="W7502"/>
      <c r="X7502"/>
      <c r="Z7502" s="8"/>
      <c r="AA7502" s="8"/>
      <c r="AF7502" s="17"/>
      <c r="AG7502" s="17"/>
      <c r="AH7502" s="8"/>
    </row>
    <row r="7503" spans="13:34" x14ac:dyDescent="0.3">
      <c r="M7503" s="12"/>
      <c r="N7503"/>
      <c r="P7503" s="9"/>
      <c r="Q7503" s="9"/>
      <c r="U7503" s="8"/>
      <c r="V7503" s="10"/>
      <c r="W7503"/>
      <c r="X7503"/>
      <c r="Z7503" s="8"/>
      <c r="AA7503" s="8"/>
      <c r="AF7503" s="17"/>
      <c r="AG7503" s="17"/>
      <c r="AH7503" s="8"/>
    </row>
    <row r="7504" spans="13:34" x14ac:dyDescent="0.3">
      <c r="M7504" s="12"/>
      <c r="N7504"/>
      <c r="P7504" s="9"/>
      <c r="Q7504" s="9"/>
      <c r="U7504" s="8"/>
      <c r="V7504" s="10"/>
      <c r="W7504"/>
      <c r="X7504"/>
      <c r="Z7504" s="8"/>
      <c r="AA7504" s="8"/>
      <c r="AF7504" s="17"/>
      <c r="AG7504" s="17"/>
      <c r="AH7504" s="8"/>
    </row>
    <row r="7505" spans="13:34" x14ac:dyDescent="0.3">
      <c r="M7505" s="12"/>
      <c r="N7505"/>
      <c r="P7505" s="9"/>
      <c r="Q7505" s="9"/>
      <c r="U7505" s="8"/>
      <c r="V7505" s="10"/>
      <c r="W7505"/>
      <c r="X7505"/>
      <c r="Z7505" s="8"/>
      <c r="AA7505" s="8"/>
      <c r="AF7505" s="17"/>
      <c r="AG7505" s="17"/>
      <c r="AH7505" s="8"/>
    </row>
    <row r="7506" spans="13:34" x14ac:dyDescent="0.3">
      <c r="M7506" s="12"/>
      <c r="N7506"/>
      <c r="P7506" s="9"/>
      <c r="Q7506" s="9"/>
      <c r="U7506" s="8"/>
      <c r="V7506" s="10"/>
      <c r="W7506"/>
      <c r="X7506"/>
      <c r="Z7506" s="8"/>
      <c r="AA7506" s="8"/>
      <c r="AF7506" s="17"/>
      <c r="AG7506" s="17"/>
      <c r="AH7506" s="8"/>
    </row>
    <row r="7507" spans="13:34" x14ac:dyDescent="0.3">
      <c r="M7507" s="12"/>
      <c r="N7507"/>
      <c r="P7507" s="9"/>
      <c r="Q7507" s="9"/>
      <c r="U7507" s="8"/>
      <c r="V7507" s="10"/>
      <c r="W7507"/>
      <c r="X7507"/>
      <c r="Z7507" s="8"/>
      <c r="AA7507" s="8"/>
      <c r="AF7507" s="17"/>
      <c r="AG7507" s="17"/>
      <c r="AH7507" s="8"/>
    </row>
    <row r="7508" spans="13:34" x14ac:dyDescent="0.3">
      <c r="M7508" s="12"/>
      <c r="N7508"/>
      <c r="P7508" s="9"/>
      <c r="Q7508" s="9"/>
      <c r="U7508" s="8"/>
      <c r="V7508" s="10"/>
      <c r="W7508"/>
      <c r="X7508"/>
      <c r="Z7508" s="8"/>
      <c r="AA7508" s="8"/>
      <c r="AF7508" s="17"/>
      <c r="AG7508" s="17"/>
      <c r="AH7508" s="8"/>
    </row>
    <row r="7509" spans="13:34" x14ac:dyDescent="0.3">
      <c r="M7509" s="12"/>
      <c r="N7509"/>
      <c r="P7509" s="9"/>
      <c r="Q7509" s="9"/>
      <c r="U7509" s="8"/>
      <c r="V7509" s="10"/>
      <c r="W7509"/>
      <c r="X7509"/>
      <c r="Z7509" s="8"/>
      <c r="AA7509" s="8"/>
      <c r="AF7509" s="17"/>
      <c r="AG7509" s="17"/>
      <c r="AH7509" s="8"/>
    </row>
    <row r="7510" spans="13:34" x14ac:dyDescent="0.3">
      <c r="M7510" s="12"/>
      <c r="N7510"/>
      <c r="P7510" s="9"/>
      <c r="Q7510" s="9"/>
      <c r="U7510" s="8"/>
      <c r="V7510" s="10"/>
      <c r="W7510"/>
      <c r="X7510"/>
      <c r="Z7510" s="8"/>
      <c r="AA7510" s="8"/>
      <c r="AF7510" s="17"/>
      <c r="AG7510" s="17"/>
      <c r="AH7510" s="8"/>
    </row>
    <row r="7511" spans="13:34" x14ac:dyDescent="0.3">
      <c r="M7511" s="12"/>
      <c r="N7511"/>
      <c r="P7511" s="9"/>
      <c r="Q7511" s="9"/>
      <c r="U7511" s="8"/>
      <c r="V7511" s="10"/>
      <c r="W7511"/>
      <c r="X7511"/>
      <c r="Z7511" s="8"/>
      <c r="AA7511" s="8"/>
      <c r="AF7511" s="17"/>
      <c r="AG7511" s="17"/>
      <c r="AH7511" s="8"/>
    </row>
    <row r="7512" spans="13:34" x14ac:dyDescent="0.3">
      <c r="M7512" s="12"/>
      <c r="N7512"/>
      <c r="P7512" s="9"/>
      <c r="Q7512" s="9"/>
      <c r="U7512" s="8"/>
      <c r="V7512" s="10"/>
      <c r="W7512"/>
      <c r="X7512"/>
      <c r="Z7512" s="8"/>
      <c r="AA7512" s="8"/>
      <c r="AF7512" s="17"/>
      <c r="AG7512" s="17"/>
      <c r="AH7512" s="8"/>
    </row>
    <row r="7513" spans="13:34" x14ac:dyDescent="0.3">
      <c r="M7513" s="12"/>
      <c r="N7513"/>
      <c r="P7513" s="9"/>
      <c r="Q7513" s="9"/>
      <c r="U7513" s="8"/>
      <c r="V7513" s="10"/>
      <c r="W7513"/>
      <c r="X7513"/>
      <c r="Z7513" s="8"/>
      <c r="AA7513" s="8"/>
      <c r="AF7513" s="17"/>
      <c r="AG7513" s="17"/>
      <c r="AH7513" s="8"/>
    </row>
    <row r="7514" spans="13:34" x14ac:dyDescent="0.3">
      <c r="M7514" s="12"/>
      <c r="N7514"/>
      <c r="P7514" s="9"/>
      <c r="Q7514" s="9"/>
      <c r="U7514" s="8"/>
      <c r="V7514" s="10"/>
      <c r="W7514"/>
      <c r="X7514"/>
      <c r="Z7514" s="8"/>
      <c r="AA7514" s="8"/>
      <c r="AF7514" s="17"/>
      <c r="AG7514" s="17"/>
      <c r="AH7514" s="8"/>
    </row>
    <row r="7515" spans="13:34" x14ac:dyDescent="0.3">
      <c r="M7515" s="12"/>
      <c r="N7515"/>
      <c r="P7515" s="9"/>
      <c r="Q7515" s="9"/>
      <c r="U7515" s="8"/>
      <c r="V7515" s="10"/>
      <c r="W7515"/>
      <c r="X7515"/>
      <c r="Z7515" s="8"/>
      <c r="AA7515" s="8"/>
      <c r="AF7515" s="17"/>
      <c r="AG7515" s="17"/>
      <c r="AH7515" s="8"/>
    </row>
    <row r="7516" spans="13:34" x14ac:dyDescent="0.3">
      <c r="M7516" s="12"/>
      <c r="N7516"/>
      <c r="P7516" s="9"/>
      <c r="Q7516" s="9"/>
      <c r="U7516" s="8"/>
      <c r="V7516" s="10"/>
      <c r="W7516"/>
      <c r="X7516"/>
      <c r="Z7516" s="8"/>
      <c r="AA7516" s="8"/>
      <c r="AF7516" s="17"/>
      <c r="AG7516" s="17"/>
      <c r="AH7516" s="8"/>
    </row>
    <row r="7517" spans="13:34" x14ac:dyDescent="0.3">
      <c r="M7517" s="12"/>
      <c r="N7517"/>
      <c r="P7517" s="9"/>
      <c r="Q7517" s="9"/>
      <c r="U7517" s="8"/>
      <c r="V7517" s="10"/>
      <c r="W7517"/>
      <c r="X7517"/>
      <c r="Z7517" s="8"/>
      <c r="AA7517" s="8"/>
      <c r="AF7517" s="17"/>
      <c r="AG7517" s="17"/>
      <c r="AH7517" s="8"/>
    </row>
    <row r="7518" spans="13:34" x14ac:dyDescent="0.3">
      <c r="M7518" s="12"/>
      <c r="N7518"/>
      <c r="P7518" s="9"/>
      <c r="Q7518" s="9"/>
      <c r="U7518" s="8"/>
      <c r="V7518" s="10"/>
      <c r="W7518"/>
      <c r="X7518"/>
      <c r="Z7518" s="8"/>
      <c r="AA7518" s="8"/>
      <c r="AF7518" s="17"/>
      <c r="AG7518" s="17"/>
      <c r="AH7518" s="8"/>
    </row>
    <row r="7519" spans="13:34" x14ac:dyDescent="0.3">
      <c r="M7519" s="12"/>
      <c r="N7519"/>
      <c r="P7519" s="9"/>
      <c r="Q7519" s="9"/>
      <c r="U7519" s="8"/>
      <c r="V7519" s="10"/>
      <c r="W7519"/>
      <c r="X7519"/>
      <c r="Z7519" s="8"/>
      <c r="AA7519" s="8"/>
      <c r="AF7519" s="17"/>
      <c r="AG7519" s="17"/>
      <c r="AH7519" s="8"/>
    </row>
    <row r="7520" spans="13:34" x14ac:dyDescent="0.3">
      <c r="M7520" s="12"/>
      <c r="N7520"/>
      <c r="P7520" s="9"/>
      <c r="Q7520" s="9"/>
      <c r="U7520" s="8"/>
      <c r="V7520" s="10"/>
      <c r="W7520"/>
      <c r="X7520"/>
      <c r="Z7520" s="8"/>
      <c r="AA7520" s="8"/>
      <c r="AF7520" s="17"/>
      <c r="AG7520" s="17"/>
      <c r="AH7520" s="8"/>
    </row>
    <row r="7521" spans="13:34" x14ac:dyDescent="0.3">
      <c r="M7521" s="12"/>
      <c r="N7521"/>
      <c r="P7521" s="9"/>
      <c r="Q7521" s="9"/>
      <c r="U7521" s="8"/>
      <c r="V7521" s="10"/>
      <c r="W7521"/>
      <c r="X7521"/>
      <c r="Z7521" s="8"/>
      <c r="AA7521" s="8"/>
      <c r="AF7521" s="17"/>
      <c r="AG7521" s="17"/>
      <c r="AH7521" s="8"/>
    </row>
    <row r="7522" spans="13:34" x14ac:dyDescent="0.3">
      <c r="M7522" s="12"/>
      <c r="N7522"/>
      <c r="P7522" s="9"/>
      <c r="Q7522" s="9"/>
      <c r="U7522" s="8"/>
      <c r="V7522" s="10"/>
      <c r="W7522"/>
      <c r="X7522"/>
      <c r="Z7522" s="8"/>
      <c r="AA7522" s="8"/>
      <c r="AF7522" s="17"/>
      <c r="AG7522" s="17"/>
      <c r="AH7522" s="8"/>
    </row>
    <row r="7523" spans="13:34" x14ac:dyDescent="0.3">
      <c r="M7523" s="12"/>
      <c r="N7523"/>
      <c r="P7523" s="9"/>
      <c r="Q7523" s="9"/>
      <c r="U7523" s="8"/>
      <c r="V7523" s="10"/>
      <c r="W7523"/>
      <c r="X7523"/>
      <c r="Z7523" s="8"/>
      <c r="AA7523" s="8"/>
      <c r="AF7523" s="17"/>
      <c r="AG7523" s="17"/>
      <c r="AH7523" s="8"/>
    </row>
    <row r="7524" spans="13:34" x14ac:dyDescent="0.3">
      <c r="M7524" s="12"/>
      <c r="N7524"/>
      <c r="P7524" s="9"/>
      <c r="Q7524" s="9"/>
      <c r="U7524" s="8"/>
      <c r="V7524" s="10"/>
      <c r="W7524"/>
      <c r="X7524"/>
      <c r="Z7524" s="8"/>
      <c r="AA7524" s="8"/>
      <c r="AF7524" s="17"/>
      <c r="AG7524" s="17"/>
      <c r="AH7524" s="8"/>
    </row>
    <row r="7525" spans="13:34" x14ac:dyDescent="0.3">
      <c r="M7525" s="12"/>
      <c r="N7525"/>
      <c r="P7525" s="9"/>
      <c r="Q7525" s="9"/>
      <c r="U7525" s="8"/>
      <c r="V7525" s="10"/>
      <c r="W7525"/>
      <c r="X7525"/>
      <c r="Z7525" s="8"/>
      <c r="AA7525" s="8"/>
      <c r="AF7525" s="17"/>
      <c r="AG7525" s="17"/>
      <c r="AH7525" s="8"/>
    </row>
    <row r="7526" spans="13:34" x14ac:dyDescent="0.3">
      <c r="M7526" s="12"/>
      <c r="N7526"/>
      <c r="P7526" s="9"/>
      <c r="Q7526" s="9"/>
      <c r="U7526" s="8"/>
      <c r="V7526" s="10"/>
      <c r="W7526"/>
      <c r="X7526"/>
      <c r="Z7526" s="8"/>
      <c r="AA7526" s="8"/>
      <c r="AF7526" s="17"/>
      <c r="AG7526" s="17"/>
      <c r="AH7526" s="8"/>
    </row>
    <row r="7527" spans="13:34" x14ac:dyDescent="0.3">
      <c r="M7527" s="12"/>
      <c r="N7527"/>
      <c r="P7527" s="9"/>
      <c r="Q7527" s="9"/>
      <c r="U7527" s="8"/>
      <c r="V7527" s="10"/>
      <c r="W7527"/>
      <c r="X7527"/>
      <c r="Z7527" s="8"/>
      <c r="AA7527" s="8"/>
      <c r="AF7527" s="17"/>
      <c r="AG7527" s="17"/>
      <c r="AH7527" s="8"/>
    </row>
    <row r="7528" spans="13:34" x14ac:dyDescent="0.3">
      <c r="M7528" s="12"/>
      <c r="N7528"/>
      <c r="P7528" s="9"/>
      <c r="Q7528" s="9"/>
      <c r="U7528" s="8"/>
      <c r="V7528" s="10"/>
      <c r="W7528"/>
      <c r="X7528"/>
      <c r="Z7528" s="8"/>
      <c r="AA7528" s="8"/>
      <c r="AF7528" s="17"/>
      <c r="AG7528" s="17"/>
      <c r="AH7528" s="8"/>
    </row>
    <row r="7529" spans="13:34" x14ac:dyDescent="0.3">
      <c r="M7529" s="12"/>
      <c r="N7529"/>
      <c r="P7529" s="9"/>
      <c r="Q7529" s="9"/>
      <c r="U7529" s="8"/>
      <c r="V7529" s="10"/>
      <c r="W7529"/>
      <c r="X7529"/>
      <c r="Z7529" s="8"/>
      <c r="AA7529" s="8"/>
      <c r="AF7529" s="17"/>
      <c r="AG7529" s="17"/>
      <c r="AH7529" s="8"/>
    </row>
    <row r="7530" spans="13:34" x14ac:dyDescent="0.3">
      <c r="M7530" s="12"/>
      <c r="N7530"/>
      <c r="P7530" s="9"/>
      <c r="Q7530" s="9"/>
      <c r="U7530" s="8"/>
      <c r="V7530" s="10"/>
      <c r="W7530"/>
      <c r="X7530"/>
      <c r="Z7530" s="8"/>
      <c r="AA7530" s="8"/>
      <c r="AF7530" s="17"/>
      <c r="AG7530" s="17"/>
      <c r="AH7530" s="8"/>
    </row>
    <row r="7531" spans="13:34" x14ac:dyDescent="0.3">
      <c r="M7531" s="12"/>
      <c r="N7531"/>
      <c r="P7531" s="9"/>
      <c r="Q7531" s="9"/>
      <c r="U7531" s="8"/>
      <c r="V7531" s="10"/>
      <c r="W7531"/>
      <c r="X7531"/>
      <c r="Z7531" s="8"/>
      <c r="AA7531" s="8"/>
      <c r="AF7531" s="17"/>
      <c r="AG7531" s="17"/>
      <c r="AH7531" s="8"/>
    </row>
    <row r="7532" spans="13:34" x14ac:dyDescent="0.3">
      <c r="M7532" s="12"/>
      <c r="N7532"/>
      <c r="P7532" s="9"/>
      <c r="Q7532" s="9"/>
      <c r="U7532" s="8"/>
      <c r="V7532" s="10"/>
      <c r="W7532"/>
      <c r="X7532"/>
      <c r="Z7532" s="8"/>
      <c r="AA7532" s="8"/>
      <c r="AF7532" s="17"/>
      <c r="AG7532" s="17"/>
      <c r="AH7532" s="8"/>
    </row>
    <row r="7533" spans="13:34" x14ac:dyDescent="0.3">
      <c r="M7533" s="12"/>
      <c r="N7533"/>
      <c r="P7533" s="9"/>
      <c r="Q7533" s="9"/>
      <c r="U7533" s="8"/>
      <c r="V7533" s="10"/>
      <c r="W7533"/>
      <c r="X7533"/>
      <c r="Z7533" s="8"/>
      <c r="AA7533" s="8"/>
      <c r="AF7533" s="17"/>
      <c r="AG7533" s="17"/>
      <c r="AH7533" s="8"/>
    </row>
    <row r="7534" spans="13:34" x14ac:dyDescent="0.3">
      <c r="M7534" s="12"/>
      <c r="N7534"/>
      <c r="P7534" s="9"/>
      <c r="Q7534" s="9"/>
      <c r="U7534" s="8"/>
      <c r="V7534" s="10"/>
      <c r="W7534"/>
      <c r="X7534"/>
      <c r="Z7534" s="8"/>
      <c r="AA7534" s="8"/>
      <c r="AF7534" s="17"/>
      <c r="AG7534" s="17"/>
      <c r="AH7534" s="8"/>
    </row>
    <row r="7535" spans="13:34" x14ac:dyDescent="0.3">
      <c r="M7535" s="12"/>
      <c r="N7535"/>
      <c r="P7535" s="9"/>
      <c r="Q7535" s="9"/>
      <c r="U7535" s="8"/>
      <c r="V7535" s="10"/>
      <c r="W7535"/>
      <c r="X7535"/>
      <c r="Z7535" s="8"/>
      <c r="AA7535" s="8"/>
      <c r="AF7535" s="17"/>
      <c r="AG7535" s="17"/>
      <c r="AH7535" s="8"/>
    </row>
    <row r="7536" spans="13:34" x14ac:dyDescent="0.3">
      <c r="M7536" s="12"/>
      <c r="N7536"/>
      <c r="P7536" s="9"/>
      <c r="Q7536" s="9"/>
      <c r="U7536" s="8"/>
      <c r="V7536" s="10"/>
      <c r="W7536"/>
      <c r="X7536"/>
      <c r="Z7536" s="8"/>
      <c r="AA7536" s="8"/>
      <c r="AF7536" s="17"/>
      <c r="AG7536" s="17"/>
      <c r="AH7536" s="8"/>
    </row>
    <row r="7537" spans="13:34" x14ac:dyDescent="0.3">
      <c r="M7537" s="12"/>
      <c r="N7537"/>
      <c r="P7537" s="9"/>
      <c r="Q7537" s="9"/>
      <c r="U7537" s="8"/>
      <c r="V7537" s="10"/>
      <c r="W7537"/>
      <c r="X7537"/>
      <c r="Z7537" s="8"/>
      <c r="AA7537" s="8"/>
      <c r="AF7537" s="17"/>
      <c r="AG7537" s="17"/>
      <c r="AH7537" s="8"/>
    </row>
    <row r="7538" spans="13:34" x14ac:dyDescent="0.3">
      <c r="M7538" s="12"/>
      <c r="N7538"/>
      <c r="P7538" s="9"/>
      <c r="Q7538" s="9"/>
      <c r="U7538" s="8"/>
      <c r="V7538" s="10"/>
      <c r="W7538"/>
      <c r="X7538"/>
      <c r="Z7538" s="8"/>
      <c r="AA7538" s="8"/>
      <c r="AF7538" s="17"/>
      <c r="AG7538" s="17"/>
      <c r="AH7538" s="8"/>
    </row>
    <row r="7539" spans="13:34" x14ac:dyDescent="0.3">
      <c r="M7539" s="12"/>
      <c r="N7539"/>
      <c r="P7539" s="9"/>
      <c r="Q7539" s="9"/>
      <c r="U7539" s="8"/>
      <c r="V7539" s="10"/>
      <c r="W7539"/>
      <c r="X7539"/>
      <c r="Z7539" s="8"/>
      <c r="AA7539" s="8"/>
      <c r="AF7539" s="17"/>
      <c r="AG7539" s="17"/>
      <c r="AH7539" s="8"/>
    </row>
    <row r="7540" spans="13:34" x14ac:dyDescent="0.3">
      <c r="M7540" s="12"/>
      <c r="N7540"/>
      <c r="P7540" s="9"/>
      <c r="Q7540" s="9"/>
      <c r="U7540" s="8"/>
      <c r="V7540" s="10"/>
      <c r="W7540"/>
      <c r="X7540"/>
      <c r="Z7540" s="8"/>
      <c r="AA7540" s="8"/>
      <c r="AF7540" s="17"/>
      <c r="AG7540" s="17"/>
      <c r="AH7540" s="8"/>
    </row>
    <row r="7541" spans="13:34" x14ac:dyDescent="0.3">
      <c r="M7541" s="12"/>
      <c r="N7541"/>
      <c r="P7541" s="9"/>
      <c r="Q7541" s="9"/>
      <c r="U7541" s="8"/>
      <c r="V7541" s="10"/>
      <c r="W7541"/>
      <c r="X7541"/>
      <c r="Z7541" s="8"/>
      <c r="AA7541" s="8"/>
      <c r="AF7541" s="17"/>
      <c r="AG7541" s="17"/>
      <c r="AH7541" s="8"/>
    </row>
    <row r="7542" spans="13:34" x14ac:dyDescent="0.3">
      <c r="M7542" s="12"/>
      <c r="N7542"/>
      <c r="P7542" s="9"/>
      <c r="Q7542" s="9"/>
      <c r="U7542" s="8"/>
      <c r="V7542" s="10"/>
      <c r="W7542"/>
      <c r="X7542"/>
      <c r="Z7542" s="8"/>
      <c r="AA7542" s="8"/>
      <c r="AF7542" s="17"/>
      <c r="AG7542" s="17"/>
      <c r="AH7542" s="8"/>
    </row>
    <row r="7543" spans="13:34" x14ac:dyDescent="0.3">
      <c r="M7543" s="12"/>
      <c r="N7543"/>
      <c r="P7543" s="9"/>
      <c r="Q7543" s="9"/>
      <c r="U7543" s="8"/>
      <c r="V7543" s="10"/>
      <c r="W7543"/>
      <c r="X7543"/>
      <c r="Z7543" s="8"/>
      <c r="AA7543" s="8"/>
      <c r="AF7543" s="17"/>
      <c r="AG7543" s="17"/>
      <c r="AH7543" s="8"/>
    </row>
    <row r="7544" spans="13:34" x14ac:dyDescent="0.3">
      <c r="M7544" s="12"/>
      <c r="N7544"/>
      <c r="P7544" s="9"/>
      <c r="Q7544" s="9"/>
      <c r="U7544" s="8"/>
      <c r="V7544" s="10"/>
      <c r="W7544"/>
      <c r="X7544"/>
      <c r="Z7544" s="8"/>
      <c r="AA7544" s="8"/>
      <c r="AF7544" s="17"/>
      <c r="AG7544" s="17"/>
      <c r="AH7544" s="8"/>
    </row>
    <row r="7545" spans="13:34" x14ac:dyDescent="0.3">
      <c r="M7545" s="12"/>
      <c r="N7545"/>
      <c r="P7545" s="9"/>
      <c r="Q7545" s="9"/>
      <c r="U7545" s="8"/>
      <c r="V7545" s="10"/>
      <c r="W7545"/>
      <c r="X7545"/>
      <c r="Z7545" s="8"/>
      <c r="AA7545" s="8"/>
      <c r="AF7545" s="17"/>
      <c r="AG7545" s="17"/>
      <c r="AH7545" s="8"/>
    </row>
    <row r="7546" spans="13:34" x14ac:dyDescent="0.3">
      <c r="M7546" s="12"/>
      <c r="N7546"/>
      <c r="P7546" s="9"/>
      <c r="Q7546" s="9"/>
      <c r="U7546" s="8"/>
      <c r="V7546" s="10"/>
      <c r="W7546"/>
      <c r="X7546"/>
      <c r="Z7546" s="8"/>
      <c r="AA7546" s="8"/>
      <c r="AF7546" s="17"/>
      <c r="AG7546" s="17"/>
      <c r="AH7546" s="8"/>
    </row>
    <row r="7547" spans="13:34" x14ac:dyDescent="0.3">
      <c r="M7547" s="12"/>
      <c r="N7547"/>
      <c r="P7547" s="9"/>
      <c r="Q7547" s="9"/>
      <c r="U7547" s="8"/>
      <c r="V7547" s="10"/>
      <c r="W7547"/>
      <c r="X7547"/>
      <c r="Z7547" s="8"/>
      <c r="AA7547" s="8"/>
      <c r="AF7547" s="17"/>
      <c r="AG7547" s="17"/>
      <c r="AH7547" s="8"/>
    </row>
    <row r="7548" spans="13:34" x14ac:dyDescent="0.3">
      <c r="M7548" s="12"/>
      <c r="N7548"/>
      <c r="P7548" s="9"/>
      <c r="Q7548" s="9"/>
      <c r="U7548" s="8"/>
      <c r="V7548" s="10"/>
      <c r="W7548"/>
      <c r="X7548"/>
      <c r="Z7548" s="8"/>
      <c r="AA7548" s="8"/>
      <c r="AF7548" s="17"/>
      <c r="AG7548" s="17"/>
      <c r="AH7548" s="8"/>
    </row>
    <row r="7549" spans="13:34" x14ac:dyDescent="0.3">
      <c r="M7549" s="12"/>
      <c r="N7549"/>
      <c r="P7549" s="9"/>
      <c r="Q7549" s="9"/>
      <c r="U7549" s="8"/>
      <c r="V7549" s="10"/>
      <c r="W7549"/>
      <c r="X7549"/>
      <c r="Z7549" s="8"/>
      <c r="AA7549" s="8"/>
      <c r="AF7549" s="17"/>
      <c r="AG7549" s="17"/>
      <c r="AH7549" s="8"/>
    </row>
    <row r="7550" spans="13:34" x14ac:dyDescent="0.3">
      <c r="M7550" s="12"/>
      <c r="N7550"/>
      <c r="P7550" s="9"/>
      <c r="Q7550" s="9"/>
      <c r="U7550" s="8"/>
      <c r="V7550" s="10"/>
      <c r="W7550"/>
      <c r="X7550"/>
      <c r="Z7550" s="8"/>
      <c r="AA7550" s="8"/>
      <c r="AF7550" s="17"/>
      <c r="AG7550" s="17"/>
      <c r="AH7550" s="8"/>
    </row>
    <row r="7551" spans="13:34" x14ac:dyDescent="0.3">
      <c r="M7551" s="12"/>
      <c r="N7551"/>
      <c r="P7551" s="9"/>
      <c r="Q7551" s="9"/>
      <c r="U7551" s="8"/>
      <c r="V7551" s="10"/>
      <c r="W7551"/>
      <c r="X7551"/>
      <c r="Z7551" s="8"/>
      <c r="AA7551" s="8"/>
      <c r="AF7551" s="17"/>
      <c r="AG7551" s="17"/>
      <c r="AH7551" s="8"/>
    </row>
    <row r="7552" spans="13:34" x14ac:dyDescent="0.3">
      <c r="M7552" s="12"/>
      <c r="N7552"/>
      <c r="P7552" s="9"/>
      <c r="Q7552" s="9"/>
      <c r="U7552" s="8"/>
      <c r="V7552" s="10"/>
      <c r="W7552"/>
      <c r="X7552"/>
      <c r="Z7552" s="8"/>
      <c r="AA7552" s="8"/>
      <c r="AF7552" s="17"/>
      <c r="AG7552" s="17"/>
      <c r="AH7552" s="8"/>
    </row>
    <row r="7553" spans="13:34" x14ac:dyDescent="0.3">
      <c r="M7553" s="12"/>
      <c r="N7553"/>
      <c r="P7553" s="9"/>
      <c r="Q7553" s="9"/>
      <c r="U7553" s="8"/>
      <c r="V7553" s="10"/>
      <c r="W7553"/>
      <c r="X7553"/>
      <c r="Z7553" s="8"/>
      <c r="AA7553" s="8"/>
      <c r="AF7553" s="17"/>
      <c r="AG7553" s="17"/>
      <c r="AH7553" s="8"/>
    </row>
    <row r="7554" spans="13:34" x14ac:dyDescent="0.3">
      <c r="M7554" s="12"/>
      <c r="N7554"/>
      <c r="P7554" s="9"/>
      <c r="Q7554" s="9"/>
      <c r="U7554" s="8"/>
      <c r="V7554" s="10"/>
      <c r="W7554"/>
      <c r="X7554"/>
      <c r="Z7554" s="8"/>
      <c r="AA7554" s="8"/>
      <c r="AF7554" s="17"/>
      <c r="AG7554" s="17"/>
      <c r="AH7554" s="8"/>
    </row>
    <row r="7555" spans="13:34" x14ac:dyDescent="0.3">
      <c r="M7555" s="12"/>
      <c r="N7555"/>
      <c r="P7555" s="9"/>
      <c r="Q7555" s="9"/>
      <c r="U7555" s="8"/>
      <c r="V7555" s="10"/>
      <c r="W7555"/>
      <c r="X7555"/>
      <c r="Z7555" s="8"/>
      <c r="AA7555" s="8"/>
      <c r="AF7555" s="17"/>
      <c r="AG7555" s="17"/>
      <c r="AH7555" s="8"/>
    </row>
    <row r="7556" spans="13:34" x14ac:dyDescent="0.3">
      <c r="M7556" s="12"/>
      <c r="N7556"/>
      <c r="P7556" s="9"/>
      <c r="Q7556" s="9"/>
      <c r="U7556" s="8"/>
      <c r="V7556" s="10"/>
      <c r="W7556"/>
      <c r="X7556"/>
      <c r="Z7556" s="8"/>
      <c r="AA7556" s="8"/>
      <c r="AF7556" s="17"/>
      <c r="AG7556" s="17"/>
      <c r="AH7556" s="8"/>
    </row>
    <row r="7557" spans="13:34" x14ac:dyDescent="0.3">
      <c r="M7557" s="12"/>
      <c r="N7557"/>
      <c r="P7557" s="9"/>
      <c r="Q7557" s="9"/>
      <c r="U7557" s="8"/>
      <c r="V7557" s="10"/>
      <c r="W7557"/>
      <c r="X7557"/>
      <c r="Z7557" s="8"/>
      <c r="AA7557" s="8"/>
      <c r="AF7557" s="17"/>
      <c r="AG7557" s="17"/>
      <c r="AH7557" s="8"/>
    </row>
    <row r="7558" spans="13:34" x14ac:dyDescent="0.3">
      <c r="M7558" s="12"/>
      <c r="N7558"/>
      <c r="P7558" s="9"/>
      <c r="Q7558" s="9"/>
      <c r="U7558" s="8"/>
      <c r="V7558" s="10"/>
      <c r="W7558"/>
      <c r="X7558"/>
      <c r="Z7558" s="8"/>
      <c r="AA7558" s="8"/>
      <c r="AF7558" s="17"/>
      <c r="AG7558" s="17"/>
      <c r="AH7558" s="8"/>
    </row>
    <row r="7559" spans="13:34" x14ac:dyDescent="0.3">
      <c r="M7559" s="12"/>
      <c r="N7559"/>
      <c r="P7559" s="9"/>
      <c r="Q7559" s="9"/>
      <c r="U7559" s="8"/>
      <c r="V7559" s="10"/>
      <c r="W7559"/>
      <c r="X7559"/>
      <c r="Z7559" s="8"/>
      <c r="AA7559" s="8"/>
      <c r="AF7559" s="17"/>
      <c r="AG7559" s="17"/>
      <c r="AH7559" s="8"/>
    </row>
    <row r="7560" spans="13:34" x14ac:dyDescent="0.3">
      <c r="M7560" s="12"/>
      <c r="N7560"/>
      <c r="P7560" s="9"/>
      <c r="Q7560" s="9"/>
      <c r="U7560" s="8"/>
      <c r="V7560" s="10"/>
      <c r="W7560"/>
      <c r="X7560"/>
      <c r="Z7560" s="8"/>
      <c r="AA7560" s="8"/>
      <c r="AF7560" s="17"/>
      <c r="AG7560" s="17"/>
      <c r="AH7560" s="8"/>
    </row>
    <row r="7561" spans="13:34" x14ac:dyDescent="0.3">
      <c r="M7561" s="12"/>
      <c r="N7561"/>
      <c r="P7561" s="9"/>
      <c r="Q7561" s="9"/>
      <c r="U7561" s="8"/>
      <c r="V7561" s="10"/>
      <c r="W7561"/>
      <c r="X7561"/>
      <c r="Z7561" s="8"/>
      <c r="AA7561" s="8"/>
      <c r="AF7561" s="17"/>
      <c r="AG7561" s="17"/>
      <c r="AH7561" s="8"/>
    </row>
    <row r="7562" spans="13:34" x14ac:dyDescent="0.3">
      <c r="M7562" s="12"/>
      <c r="N7562"/>
      <c r="P7562" s="9"/>
      <c r="Q7562" s="9"/>
      <c r="U7562" s="8"/>
      <c r="V7562" s="10"/>
      <c r="W7562"/>
      <c r="X7562"/>
      <c r="Z7562" s="8"/>
      <c r="AA7562" s="8"/>
      <c r="AF7562" s="17"/>
      <c r="AG7562" s="17"/>
      <c r="AH7562" s="8"/>
    </row>
    <row r="7563" spans="13:34" x14ac:dyDescent="0.3">
      <c r="M7563" s="12"/>
      <c r="N7563"/>
      <c r="P7563" s="9"/>
      <c r="Q7563" s="9"/>
      <c r="U7563" s="8"/>
      <c r="V7563" s="10"/>
      <c r="W7563"/>
      <c r="X7563"/>
      <c r="Z7563" s="8"/>
      <c r="AA7563" s="8"/>
      <c r="AF7563" s="17"/>
      <c r="AG7563" s="17"/>
      <c r="AH7563" s="8"/>
    </row>
    <row r="7564" spans="13:34" x14ac:dyDescent="0.3">
      <c r="M7564" s="12"/>
      <c r="N7564"/>
      <c r="P7564" s="9"/>
      <c r="Q7564" s="9"/>
      <c r="U7564" s="8"/>
      <c r="V7564" s="10"/>
      <c r="W7564"/>
      <c r="X7564"/>
      <c r="Z7564" s="8"/>
      <c r="AA7564" s="8"/>
      <c r="AF7564" s="17"/>
      <c r="AG7564" s="17"/>
      <c r="AH7564" s="8"/>
    </row>
    <row r="7565" spans="13:34" x14ac:dyDescent="0.3">
      <c r="M7565" s="12"/>
      <c r="N7565"/>
      <c r="P7565" s="9"/>
      <c r="Q7565" s="9"/>
      <c r="U7565" s="8"/>
      <c r="V7565" s="10"/>
      <c r="W7565"/>
      <c r="X7565"/>
      <c r="Z7565" s="8"/>
      <c r="AA7565" s="8"/>
      <c r="AF7565" s="17"/>
      <c r="AG7565" s="17"/>
      <c r="AH7565" s="8"/>
    </row>
    <row r="7566" spans="13:34" x14ac:dyDescent="0.3">
      <c r="M7566" s="12"/>
      <c r="N7566"/>
      <c r="P7566" s="9"/>
      <c r="Q7566" s="9"/>
      <c r="U7566" s="8"/>
      <c r="V7566" s="10"/>
      <c r="W7566"/>
      <c r="X7566"/>
      <c r="Z7566" s="8"/>
      <c r="AA7566" s="8"/>
      <c r="AF7566" s="17"/>
      <c r="AG7566" s="17"/>
      <c r="AH7566" s="8"/>
    </row>
    <row r="7567" spans="13:34" x14ac:dyDescent="0.3">
      <c r="M7567" s="12"/>
      <c r="N7567"/>
      <c r="P7567" s="9"/>
      <c r="Q7567" s="9"/>
      <c r="U7567" s="8"/>
      <c r="V7567" s="10"/>
      <c r="W7567"/>
      <c r="X7567"/>
      <c r="Z7567" s="8"/>
      <c r="AA7567" s="8"/>
      <c r="AF7567" s="17"/>
      <c r="AG7567" s="17"/>
      <c r="AH7567" s="8"/>
    </row>
    <row r="7568" spans="13:34" x14ac:dyDescent="0.3">
      <c r="M7568" s="12"/>
      <c r="N7568"/>
      <c r="P7568" s="9"/>
      <c r="Q7568" s="9"/>
      <c r="U7568" s="8"/>
      <c r="V7568" s="10"/>
      <c r="W7568"/>
      <c r="X7568"/>
      <c r="Z7568" s="8"/>
      <c r="AA7568" s="8"/>
      <c r="AF7568" s="17"/>
      <c r="AG7568" s="17"/>
      <c r="AH7568" s="8"/>
    </row>
    <row r="7569" spans="13:34" x14ac:dyDescent="0.3">
      <c r="M7569" s="12"/>
      <c r="N7569"/>
      <c r="P7569" s="9"/>
      <c r="Q7569" s="9"/>
      <c r="U7569" s="8"/>
      <c r="V7569" s="10"/>
      <c r="W7569"/>
      <c r="X7569"/>
      <c r="Z7569" s="8"/>
      <c r="AA7569" s="8"/>
      <c r="AF7569" s="17"/>
      <c r="AG7569" s="17"/>
      <c r="AH7569" s="8"/>
    </row>
    <row r="7570" spans="13:34" x14ac:dyDescent="0.3">
      <c r="M7570" s="12"/>
      <c r="N7570"/>
      <c r="P7570" s="9"/>
      <c r="Q7570" s="9"/>
      <c r="U7570" s="8"/>
      <c r="V7570" s="10"/>
      <c r="W7570"/>
      <c r="X7570"/>
      <c r="Z7570" s="8"/>
      <c r="AA7570" s="8"/>
      <c r="AF7570" s="17"/>
      <c r="AG7570" s="17"/>
      <c r="AH7570" s="8"/>
    </row>
    <row r="7571" spans="13:34" x14ac:dyDescent="0.3">
      <c r="M7571" s="12"/>
      <c r="N7571"/>
      <c r="P7571" s="9"/>
      <c r="Q7571" s="9"/>
      <c r="U7571" s="8"/>
      <c r="V7571" s="10"/>
      <c r="W7571"/>
      <c r="X7571"/>
      <c r="Z7571" s="8"/>
      <c r="AA7571" s="8"/>
      <c r="AF7571" s="17"/>
      <c r="AG7571" s="17"/>
      <c r="AH7571" s="8"/>
    </row>
    <row r="7572" spans="13:34" x14ac:dyDescent="0.3">
      <c r="M7572" s="12"/>
      <c r="N7572"/>
      <c r="P7572" s="9"/>
      <c r="Q7572" s="9"/>
      <c r="U7572" s="8"/>
      <c r="V7572" s="10"/>
      <c r="W7572"/>
      <c r="X7572"/>
      <c r="Z7572" s="8"/>
      <c r="AA7572" s="8"/>
      <c r="AF7572" s="17"/>
      <c r="AG7572" s="17"/>
      <c r="AH7572" s="8"/>
    </row>
    <row r="7573" spans="13:34" x14ac:dyDescent="0.3">
      <c r="M7573" s="12"/>
      <c r="N7573"/>
      <c r="P7573" s="9"/>
      <c r="Q7573" s="9"/>
      <c r="U7573" s="8"/>
      <c r="V7573" s="10"/>
      <c r="W7573"/>
      <c r="X7573"/>
      <c r="Z7573" s="8"/>
      <c r="AA7573" s="8"/>
      <c r="AF7573" s="17"/>
      <c r="AG7573" s="17"/>
      <c r="AH7573" s="8"/>
    </row>
    <row r="7574" spans="13:34" x14ac:dyDescent="0.3">
      <c r="M7574" s="12"/>
      <c r="N7574"/>
      <c r="P7574" s="9"/>
      <c r="Q7574" s="9"/>
      <c r="U7574" s="8"/>
      <c r="V7574" s="10"/>
      <c r="W7574"/>
      <c r="X7574"/>
      <c r="Z7574" s="8"/>
      <c r="AA7574" s="8"/>
      <c r="AF7574" s="17"/>
      <c r="AG7574" s="17"/>
      <c r="AH7574" s="8"/>
    </row>
    <row r="7575" spans="13:34" x14ac:dyDescent="0.3">
      <c r="M7575" s="12"/>
      <c r="N7575"/>
      <c r="P7575" s="9"/>
      <c r="Q7575" s="9"/>
      <c r="U7575" s="8"/>
      <c r="V7575" s="10"/>
      <c r="W7575"/>
      <c r="X7575"/>
      <c r="Z7575" s="8"/>
      <c r="AA7575" s="8"/>
      <c r="AF7575" s="17"/>
      <c r="AG7575" s="17"/>
      <c r="AH7575" s="8"/>
    </row>
    <row r="7576" spans="13:34" x14ac:dyDescent="0.3">
      <c r="M7576" s="12"/>
      <c r="N7576"/>
      <c r="P7576" s="9"/>
      <c r="Q7576" s="9"/>
      <c r="U7576" s="8"/>
      <c r="V7576" s="10"/>
      <c r="W7576"/>
      <c r="X7576"/>
      <c r="Z7576" s="8"/>
      <c r="AA7576" s="8"/>
      <c r="AF7576" s="17"/>
      <c r="AG7576" s="17"/>
      <c r="AH7576" s="8"/>
    </row>
    <row r="7577" spans="13:34" x14ac:dyDescent="0.3">
      <c r="M7577" s="12"/>
      <c r="N7577"/>
      <c r="P7577" s="9"/>
      <c r="Q7577" s="9"/>
      <c r="U7577" s="8"/>
      <c r="V7577" s="10"/>
      <c r="W7577"/>
      <c r="X7577"/>
      <c r="Z7577" s="8"/>
      <c r="AA7577" s="8"/>
      <c r="AF7577" s="17"/>
      <c r="AG7577" s="17"/>
      <c r="AH7577" s="8"/>
    </row>
    <row r="7578" spans="13:34" x14ac:dyDescent="0.3">
      <c r="M7578" s="12"/>
      <c r="N7578"/>
      <c r="P7578" s="9"/>
      <c r="Q7578" s="9"/>
      <c r="U7578" s="8"/>
      <c r="V7578" s="10"/>
      <c r="W7578"/>
      <c r="X7578"/>
      <c r="Z7578" s="8"/>
      <c r="AA7578" s="8"/>
      <c r="AF7578" s="17"/>
      <c r="AG7578" s="17"/>
      <c r="AH7578" s="8"/>
    </row>
    <row r="7579" spans="13:34" x14ac:dyDescent="0.3">
      <c r="M7579" s="12"/>
      <c r="N7579"/>
      <c r="P7579" s="9"/>
      <c r="Q7579" s="9"/>
      <c r="U7579" s="8"/>
      <c r="V7579" s="10"/>
      <c r="W7579"/>
      <c r="X7579"/>
      <c r="Z7579" s="8"/>
      <c r="AA7579" s="8"/>
      <c r="AF7579" s="17"/>
      <c r="AG7579" s="17"/>
      <c r="AH7579" s="8"/>
    </row>
    <row r="7580" spans="13:34" x14ac:dyDescent="0.3">
      <c r="M7580" s="12"/>
      <c r="N7580"/>
      <c r="P7580" s="9"/>
      <c r="Q7580" s="9"/>
      <c r="U7580" s="8"/>
      <c r="V7580" s="10"/>
      <c r="W7580"/>
      <c r="X7580"/>
      <c r="Z7580" s="8"/>
      <c r="AA7580" s="8"/>
      <c r="AF7580" s="17"/>
      <c r="AG7580" s="17"/>
      <c r="AH7580" s="8"/>
    </row>
    <row r="7581" spans="13:34" x14ac:dyDescent="0.3">
      <c r="M7581" s="12"/>
      <c r="N7581"/>
      <c r="P7581" s="9"/>
      <c r="Q7581" s="9"/>
      <c r="U7581" s="8"/>
      <c r="V7581" s="10"/>
      <c r="W7581"/>
      <c r="X7581"/>
      <c r="Z7581" s="8"/>
      <c r="AA7581" s="8"/>
      <c r="AF7581" s="17"/>
      <c r="AG7581" s="17"/>
      <c r="AH7581" s="8"/>
    </row>
    <row r="7582" spans="13:34" x14ac:dyDescent="0.3">
      <c r="M7582" s="12"/>
      <c r="N7582"/>
      <c r="P7582" s="9"/>
      <c r="Q7582" s="9"/>
      <c r="U7582" s="8"/>
      <c r="V7582" s="10"/>
      <c r="W7582"/>
      <c r="X7582"/>
      <c r="Z7582" s="8"/>
      <c r="AA7582" s="8"/>
      <c r="AF7582" s="17"/>
      <c r="AG7582" s="17"/>
      <c r="AH7582" s="8"/>
    </row>
    <row r="7583" spans="13:34" x14ac:dyDescent="0.3">
      <c r="M7583" s="12"/>
      <c r="N7583"/>
      <c r="P7583" s="9"/>
      <c r="Q7583" s="9"/>
      <c r="U7583" s="8"/>
      <c r="V7583" s="10"/>
      <c r="W7583"/>
      <c r="X7583"/>
      <c r="Z7583" s="8"/>
      <c r="AA7583" s="8"/>
      <c r="AF7583" s="17"/>
      <c r="AG7583" s="17"/>
      <c r="AH7583" s="8"/>
    </row>
    <row r="7584" spans="13:34" x14ac:dyDescent="0.3">
      <c r="M7584" s="12"/>
      <c r="N7584"/>
      <c r="P7584" s="9"/>
      <c r="Q7584" s="9"/>
      <c r="U7584" s="8"/>
      <c r="V7584" s="10"/>
      <c r="W7584"/>
      <c r="X7584"/>
      <c r="Z7584" s="8"/>
      <c r="AA7584" s="8"/>
      <c r="AF7584" s="17"/>
      <c r="AG7584" s="17"/>
      <c r="AH7584" s="8"/>
    </row>
    <row r="7585" spans="13:34" x14ac:dyDescent="0.3">
      <c r="M7585" s="12"/>
      <c r="N7585"/>
      <c r="P7585" s="9"/>
      <c r="Q7585" s="9"/>
      <c r="U7585" s="8"/>
      <c r="V7585" s="10"/>
      <c r="W7585"/>
      <c r="X7585"/>
      <c r="Z7585" s="8"/>
      <c r="AA7585" s="8"/>
      <c r="AF7585" s="17"/>
      <c r="AG7585" s="17"/>
      <c r="AH7585" s="8"/>
    </row>
    <row r="7586" spans="13:34" x14ac:dyDescent="0.3">
      <c r="M7586" s="12"/>
      <c r="N7586"/>
      <c r="P7586" s="9"/>
      <c r="Q7586" s="9"/>
      <c r="U7586" s="8"/>
      <c r="V7586" s="10"/>
      <c r="W7586"/>
      <c r="X7586"/>
      <c r="Z7586" s="8"/>
      <c r="AA7586" s="8"/>
      <c r="AF7586" s="17"/>
      <c r="AG7586" s="17"/>
      <c r="AH7586" s="8"/>
    </row>
    <row r="7587" spans="13:34" x14ac:dyDescent="0.3">
      <c r="M7587" s="12"/>
      <c r="N7587"/>
      <c r="P7587" s="9"/>
      <c r="Q7587" s="9"/>
      <c r="U7587" s="8"/>
      <c r="V7587" s="10"/>
      <c r="W7587"/>
      <c r="X7587"/>
      <c r="Z7587" s="8"/>
      <c r="AA7587" s="8"/>
      <c r="AF7587" s="17"/>
      <c r="AG7587" s="17"/>
      <c r="AH7587" s="8"/>
    </row>
    <row r="7588" spans="13:34" x14ac:dyDescent="0.3">
      <c r="M7588" s="12"/>
      <c r="N7588"/>
      <c r="P7588" s="9"/>
      <c r="Q7588" s="9"/>
      <c r="U7588" s="8"/>
      <c r="V7588" s="10"/>
      <c r="W7588"/>
      <c r="X7588"/>
      <c r="Z7588" s="8"/>
      <c r="AA7588" s="8"/>
      <c r="AF7588" s="17"/>
      <c r="AG7588" s="17"/>
      <c r="AH7588" s="8"/>
    </row>
    <row r="7589" spans="13:34" x14ac:dyDescent="0.3">
      <c r="M7589" s="12"/>
      <c r="N7589"/>
      <c r="P7589" s="9"/>
      <c r="Q7589" s="9"/>
      <c r="U7589" s="8"/>
      <c r="V7589" s="10"/>
      <c r="W7589"/>
      <c r="X7589"/>
      <c r="Z7589" s="8"/>
      <c r="AA7589" s="8"/>
      <c r="AF7589" s="17"/>
      <c r="AG7589" s="17"/>
      <c r="AH7589" s="8"/>
    </row>
    <row r="7590" spans="13:34" x14ac:dyDescent="0.3">
      <c r="M7590" s="12"/>
      <c r="N7590"/>
      <c r="P7590" s="9"/>
      <c r="Q7590" s="9"/>
      <c r="U7590" s="8"/>
      <c r="V7590" s="10"/>
      <c r="W7590"/>
      <c r="X7590"/>
      <c r="Z7590" s="8"/>
      <c r="AA7590" s="8"/>
      <c r="AF7590" s="17"/>
      <c r="AG7590" s="17"/>
      <c r="AH7590" s="8"/>
    </row>
    <row r="7591" spans="13:34" x14ac:dyDescent="0.3">
      <c r="M7591" s="12"/>
      <c r="N7591"/>
      <c r="P7591" s="9"/>
      <c r="Q7591" s="9"/>
      <c r="U7591" s="8"/>
      <c r="V7591" s="10"/>
      <c r="W7591"/>
      <c r="X7591"/>
      <c r="Z7591" s="8"/>
      <c r="AA7591" s="8"/>
      <c r="AF7591" s="17"/>
      <c r="AG7591" s="17"/>
      <c r="AH7591" s="8"/>
    </row>
    <row r="7592" spans="13:34" x14ac:dyDescent="0.3">
      <c r="M7592" s="12"/>
      <c r="N7592"/>
      <c r="P7592" s="9"/>
      <c r="Q7592" s="9"/>
      <c r="U7592" s="8"/>
      <c r="V7592" s="10"/>
      <c r="W7592"/>
      <c r="X7592"/>
      <c r="Z7592" s="8"/>
      <c r="AA7592" s="8"/>
      <c r="AF7592" s="17"/>
      <c r="AG7592" s="17"/>
      <c r="AH7592" s="8"/>
    </row>
    <row r="7593" spans="13:34" x14ac:dyDescent="0.3">
      <c r="M7593" s="12"/>
      <c r="N7593"/>
      <c r="P7593" s="9"/>
      <c r="Q7593" s="9"/>
      <c r="U7593" s="8"/>
      <c r="V7593" s="10"/>
      <c r="W7593"/>
      <c r="X7593"/>
      <c r="Z7593" s="8"/>
      <c r="AA7593" s="8"/>
      <c r="AF7593" s="17"/>
      <c r="AG7593" s="17"/>
      <c r="AH7593" s="8"/>
    </row>
    <row r="7594" spans="13:34" x14ac:dyDescent="0.3">
      <c r="M7594" s="12"/>
      <c r="N7594"/>
      <c r="P7594" s="9"/>
      <c r="Q7594" s="9"/>
      <c r="U7594" s="8"/>
      <c r="V7594" s="10"/>
      <c r="W7594"/>
      <c r="X7594"/>
      <c r="Z7594" s="8"/>
      <c r="AA7594" s="8"/>
      <c r="AF7594" s="17"/>
      <c r="AG7594" s="17"/>
      <c r="AH7594" s="8"/>
    </row>
    <row r="7595" spans="13:34" x14ac:dyDescent="0.3">
      <c r="M7595" s="12"/>
      <c r="N7595"/>
      <c r="P7595" s="9"/>
      <c r="Q7595" s="9"/>
      <c r="U7595" s="8"/>
      <c r="V7595" s="10"/>
      <c r="W7595"/>
      <c r="X7595"/>
      <c r="Z7595" s="8"/>
      <c r="AA7595" s="8"/>
      <c r="AF7595" s="17"/>
      <c r="AG7595" s="17"/>
      <c r="AH7595" s="8"/>
    </row>
    <row r="7596" spans="13:34" x14ac:dyDescent="0.3">
      <c r="M7596" s="12"/>
      <c r="N7596"/>
      <c r="P7596" s="9"/>
      <c r="Q7596" s="9"/>
      <c r="U7596" s="8"/>
      <c r="V7596" s="10"/>
      <c r="W7596"/>
      <c r="X7596"/>
      <c r="Z7596" s="8"/>
      <c r="AA7596" s="8"/>
      <c r="AF7596" s="17"/>
      <c r="AG7596" s="17"/>
      <c r="AH7596" s="8"/>
    </row>
    <row r="7597" spans="13:34" x14ac:dyDescent="0.3">
      <c r="M7597" s="12"/>
      <c r="N7597"/>
      <c r="P7597" s="9"/>
      <c r="Q7597" s="9"/>
      <c r="U7597" s="8"/>
      <c r="V7597" s="10"/>
      <c r="W7597"/>
      <c r="X7597"/>
      <c r="Z7597" s="8"/>
      <c r="AA7597" s="8"/>
      <c r="AF7597" s="17"/>
      <c r="AG7597" s="17"/>
      <c r="AH7597" s="8"/>
    </row>
    <row r="7598" spans="13:34" x14ac:dyDescent="0.3">
      <c r="M7598" s="12"/>
      <c r="N7598"/>
      <c r="P7598" s="9"/>
      <c r="Q7598" s="9"/>
      <c r="U7598" s="8"/>
      <c r="V7598" s="10"/>
      <c r="W7598"/>
      <c r="X7598"/>
      <c r="Z7598" s="8"/>
      <c r="AA7598" s="8"/>
      <c r="AF7598" s="17"/>
      <c r="AG7598" s="17"/>
      <c r="AH7598" s="8"/>
    </row>
    <row r="7599" spans="13:34" x14ac:dyDescent="0.3">
      <c r="M7599" s="12"/>
      <c r="N7599"/>
      <c r="P7599" s="9"/>
      <c r="Q7599" s="9"/>
      <c r="U7599" s="8"/>
      <c r="V7599" s="10"/>
      <c r="W7599"/>
      <c r="X7599"/>
      <c r="Z7599" s="8"/>
      <c r="AA7599" s="8"/>
      <c r="AF7599" s="17"/>
      <c r="AG7599" s="17"/>
      <c r="AH7599" s="8"/>
    </row>
    <row r="7600" spans="13:34" x14ac:dyDescent="0.3">
      <c r="M7600" s="12"/>
      <c r="N7600"/>
      <c r="P7600" s="9"/>
      <c r="Q7600" s="9"/>
      <c r="U7600" s="8"/>
      <c r="V7600" s="10"/>
      <c r="W7600"/>
      <c r="X7600"/>
      <c r="Z7600" s="8"/>
      <c r="AA7600" s="8"/>
      <c r="AF7600" s="17"/>
      <c r="AG7600" s="17"/>
      <c r="AH7600" s="8"/>
    </row>
    <row r="7601" spans="13:34" x14ac:dyDescent="0.3">
      <c r="M7601" s="12"/>
      <c r="N7601"/>
      <c r="P7601" s="9"/>
      <c r="Q7601" s="9"/>
      <c r="U7601" s="8"/>
      <c r="V7601" s="10"/>
      <c r="W7601"/>
      <c r="X7601"/>
      <c r="Z7601" s="8"/>
      <c r="AA7601" s="8"/>
      <c r="AF7601" s="17"/>
      <c r="AG7601" s="17"/>
      <c r="AH7601" s="8"/>
    </row>
    <row r="7602" spans="13:34" x14ac:dyDescent="0.3">
      <c r="M7602" s="12"/>
      <c r="N7602"/>
      <c r="P7602" s="9"/>
      <c r="Q7602" s="9"/>
      <c r="U7602" s="8"/>
      <c r="V7602" s="10"/>
      <c r="W7602"/>
      <c r="X7602"/>
      <c r="Z7602" s="8"/>
      <c r="AA7602" s="8"/>
      <c r="AF7602" s="17"/>
      <c r="AG7602" s="17"/>
      <c r="AH7602" s="8"/>
    </row>
    <row r="7603" spans="13:34" x14ac:dyDescent="0.3">
      <c r="M7603" s="12"/>
      <c r="N7603"/>
      <c r="P7603" s="9"/>
      <c r="Q7603" s="9"/>
      <c r="U7603" s="8"/>
      <c r="V7603" s="10"/>
      <c r="W7603"/>
      <c r="X7603"/>
      <c r="Z7603" s="8"/>
      <c r="AA7603" s="8"/>
      <c r="AF7603" s="17"/>
      <c r="AG7603" s="17"/>
      <c r="AH7603" s="8"/>
    </row>
    <row r="7604" spans="13:34" x14ac:dyDescent="0.3">
      <c r="M7604" s="12"/>
      <c r="N7604"/>
      <c r="P7604" s="9"/>
      <c r="Q7604" s="9"/>
      <c r="U7604" s="8"/>
      <c r="V7604" s="10"/>
      <c r="W7604"/>
      <c r="X7604"/>
      <c r="Z7604" s="8"/>
      <c r="AA7604" s="8"/>
      <c r="AF7604" s="17"/>
      <c r="AG7604" s="17"/>
      <c r="AH7604" s="8"/>
    </row>
    <row r="7605" spans="13:34" x14ac:dyDescent="0.3">
      <c r="M7605" s="12"/>
      <c r="N7605"/>
      <c r="P7605" s="9"/>
      <c r="Q7605" s="9"/>
      <c r="U7605" s="8"/>
      <c r="V7605" s="10"/>
      <c r="W7605"/>
      <c r="X7605"/>
      <c r="Z7605" s="8"/>
      <c r="AA7605" s="8"/>
      <c r="AF7605" s="17"/>
      <c r="AG7605" s="17"/>
      <c r="AH7605" s="8"/>
    </row>
    <row r="7606" spans="13:34" x14ac:dyDescent="0.3">
      <c r="M7606" s="12"/>
      <c r="N7606"/>
      <c r="P7606" s="9"/>
      <c r="Q7606" s="9"/>
      <c r="U7606" s="8"/>
      <c r="V7606" s="10"/>
      <c r="W7606"/>
      <c r="X7606"/>
      <c r="Z7606" s="8"/>
      <c r="AA7606" s="8"/>
      <c r="AF7606" s="17"/>
      <c r="AG7606" s="17"/>
      <c r="AH7606" s="8"/>
    </row>
    <row r="7607" spans="13:34" x14ac:dyDescent="0.3">
      <c r="M7607" s="12"/>
      <c r="N7607"/>
      <c r="P7607" s="9"/>
      <c r="Q7607" s="9"/>
      <c r="U7607" s="8"/>
      <c r="V7607" s="10"/>
      <c r="W7607"/>
      <c r="X7607"/>
      <c r="Z7607" s="8"/>
      <c r="AA7607" s="8"/>
      <c r="AF7607" s="17"/>
      <c r="AG7607" s="17"/>
      <c r="AH7607" s="8"/>
    </row>
    <row r="7608" spans="13:34" x14ac:dyDescent="0.3">
      <c r="M7608" s="12"/>
      <c r="N7608"/>
      <c r="P7608" s="9"/>
      <c r="Q7608" s="9"/>
      <c r="U7608" s="8"/>
      <c r="V7608" s="10"/>
      <c r="W7608"/>
      <c r="X7608"/>
      <c r="Z7608" s="8"/>
      <c r="AA7608" s="8"/>
      <c r="AF7608" s="17"/>
      <c r="AG7608" s="17"/>
      <c r="AH7608" s="8"/>
    </row>
    <row r="7609" spans="13:34" x14ac:dyDescent="0.3">
      <c r="M7609" s="12"/>
      <c r="N7609"/>
      <c r="P7609" s="9"/>
      <c r="Q7609" s="9"/>
      <c r="U7609" s="8"/>
      <c r="V7609" s="10"/>
      <c r="W7609"/>
      <c r="X7609"/>
      <c r="Z7609" s="8"/>
      <c r="AA7609" s="8"/>
      <c r="AF7609" s="17"/>
      <c r="AG7609" s="17"/>
      <c r="AH7609" s="8"/>
    </row>
    <row r="7610" spans="13:34" x14ac:dyDescent="0.3">
      <c r="M7610" s="12"/>
      <c r="N7610"/>
      <c r="P7610" s="9"/>
      <c r="Q7610" s="9"/>
      <c r="U7610" s="8"/>
      <c r="V7610" s="10"/>
      <c r="W7610"/>
      <c r="X7610"/>
      <c r="Z7610" s="8"/>
      <c r="AA7610" s="8"/>
      <c r="AF7610" s="17"/>
      <c r="AG7610" s="17"/>
      <c r="AH7610" s="8"/>
    </row>
    <row r="7611" spans="13:34" x14ac:dyDescent="0.3">
      <c r="M7611" s="12"/>
      <c r="N7611"/>
      <c r="P7611" s="9"/>
      <c r="Q7611" s="9"/>
      <c r="U7611" s="8"/>
      <c r="V7611" s="10"/>
      <c r="W7611"/>
      <c r="X7611"/>
      <c r="Z7611" s="8"/>
      <c r="AA7611" s="8"/>
      <c r="AF7611" s="17"/>
      <c r="AG7611" s="17"/>
      <c r="AH7611" s="8"/>
    </row>
    <row r="7612" spans="13:34" x14ac:dyDescent="0.3">
      <c r="M7612" s="12"/>
      <c r="N7612"/>
      <c r="P7612" s="9"/>
      <c r="Q7612" s="9"/>
      <c r="U7612" s="8"/>
      <c r="V7612" s="10"/>
      <c r="W7612"/>
      <c r="X7612"/>
      <c r="Z7612" s="8"/>
      <c r="AA7612" s="8"/>
      <c r="AF7612" s="17"/>
      <c r="AG7612" s="17"/>
      <c r="AH7612" s="8"/>
    </row>
    <row r="7613" spans="13:34" x14ac:dyDescent="0.3">
      <c r="M7613" s="12"/>
      <c r="N7613"/>
      <c r="P7613" s="9"/>
      <c r="Q7613" s="9"/>
      <c r="U7613" s="8"/>
      <c r="V7613" s="10"/>
      <c r="W7613"/>
      <c r="X7613"/>
      <c r="Z7613" s="8"/>
      <c r="AA7613" s="8"/>
      <c r="AF7613" s="17"/>
      <c r="AG7613" s="17"/>
      <c r="AH7613" s="8"/>
    </row>
    <row r="7614" spans="13:34" x14ac:dyDescent="0.3">
      <c r="M7614" s="12"/>
      <c r="N7614"/>
      <c r="P7614" s="9"/>
      <c r="Q7614" s="9"/>
      <c r="U7614" s="8"/>
      <c r="V7614" s="10"/>
      <c r="W7614"/>
      <c r="X7614"/>
      <c r="Z7614" s="8"/>
      <c r="AA7614" s="8"/>
      <c r="AF7614" s="17"/>
      <c r="AG7614" s="17"/>
      <c r="AH7614" s="8"/>
    </row>
    <row r="7615" spans="13:34" x14ac:dyDescent="0.3">
      <c r="M7615" s="12"/>
      <c r="N7615"/>
      <c r="P7615" s="9"/>
      <c r="Q7615" s="9"/>
      <c r="U7615" s="8"/>
      <c r="V7615" s="10"/>
      <c r="W7615"/>
      <c r="X7615"/>
      <c r="Z7615" s="8"/>
      <c r="AA7615" s="8"/>
      <c r="AF7615" s="17"/>
      <c r="AG7615" s="17"/>
      <c r="AH7615" s="8"/>
    </row>
    <row r="7616" spans="13:34" x14ac:dyDescent="0.3">
      <c r="M7616" s="12"/>
      <c r="N7616"/>
      <c r="P7616" s="9"/>
      <c r="Q7616" s="9"/>
      <c r="U7616" s="8"/>
      <c r="V7616" s="10"/>
      <c r="W7616"/>
      <c r="X7616"/>
      <c r="Z7616" s="8"/>
      <c r="AA7616" s="8"/>
      <c r="AF7616" s="17"/>
      <c r="AG7616" s="17"/>
      <c r="AH7616" s="8"/>
    </row>
    <row r="7617" spans="13:34" x14ac:dyDescent="0.3">
      <c r="M7617" s="12"/>
      <c r="N7617"/>
      <c r="P7617" s="9"/>
      <c r="Q7617" s="9"/>
      <c r="U7617" s="8"/>
      <c r="V7617" s="10"/>
      <c r="W7617"/>
      <c r="X7617"/>
      <c r="Z7617" s="8"/>
      <c r="AA7617" s="8"/>
      <c r="AF7617" s="17"/>
      <c r="AG7617" s="17"/>
      <c r="AH7617" s="8"/>
    </row>
    <row r="7618" spans="13:34" x14ac:dyDescent="0.3">
      <c r="M7618" s="12"/>
      <c r="N7618"/>
      <c r="P7618" s="9"/>
      <c r="Q7618" s="9"/>
      <c r="U7618" s="8"/>
      <c r="V7618" s="10"/>
      <c r="W7618"/>
      <c r="X7618"/>
      <c r="Z7618" s="8"/>
      <c r="AA7618" s="8"/>
      <c r="AF7618" s="17"/>
      <c r="AG7618" s="17"/>
      <c r="AH7618" s="8"/>
    </row>
    <row r="7619" spans="13:34" x14ac:dyDescent="0.3">
      <c r="M7619" s="12"/>
      <c r="N7619"/>
      <c r="P7619" s="9"/>
      <c r="Q7619" s="9"/>
      <c r="U7619" s="8"/>
      <c r="V7619" s="10"/>
      <c r="W7619"/>
      <c r="X7619"/>
      <c r="Z7619" s="8"/>
      <c r="AA7619" s="8"/>
      <c r="AF7619" s="17"/>
      <c r="AG7619" s="17"/>
      <c r="AH7619" s="8"/>
    </row>
    <row r="7620" spans="13:34" x14ac:dyDescent="0.3">
      <c r="M7620" s="12"/>
      <c r="N7620"/>
      <c r="P7620" s="9"/>
      <c r="Q7620" s="9"/>
      <c r="U7620" s="8"/>
      <c r="V7620" s="10"/>
      <c r="W7620"/>
      <c r="X7620"/>
      <c r="Z7620" s="8"/>
      <c r="AA7620" s="8"/>
      <c r="AF7620" s="17"/>
      <c r="AG7620" s="17"/>
      <c r="AH7620" s="8"/>
    </row>
    <row r="7621" spans="13:34" x14ac:dyDescent="0.3">
      <c r="M7621" s="12"/>
      <c r="N7621"/>
      <c r="P7621" s="9"/>
      <c r="Q7621" s="9"/>
      <c r="U7621" s="8"/>
      <c r="V7621" s="10"/>
      <c r="W7621"/>
      <c r="X7621"/>
      <c r="Z7621" s="8"/>
      <c r="AA7621" s="8"/>
      <c r="AF7621" s="17"/>
      <c r="AG7621" s="17"/>
      <c r="AH7621" s="8"/>
    </row>
    <row r="7622" spans="13:34" x14ac:dyDescent="0.3">
      <c r="M7622" s="12"/>
      <c r="N7622"/>
      <c r="P7622" s="9"/>
      <c r="Q7622" s="9"/>
      <c r="U7622" s="8"/>
      <c r="V7622" s="10"/>
      <c r="W7622"/>
      <c r="X7622"/>
      <c r="Z7622" s="8"/>
      <c r="AA7622" s="8"/>
      <c r="AF7622" s="17"/>
      <c r="AG7622" s="17"/>
      <c r="AH7622" s="8"/>
    </row>
    <row r="7623" spans="13:34" x14ac:dyDescent="0.3">
      <c r="M7623" s="12"/>
      <c r="N7623"/>
      <c r="P7623" s="9"/>
      <c r="Q7623" s="9"/>
      <c r="U7623" s="8"/>
      <c r="V7623" s="10"/>
      <c r="W7623"/>
      <c r="X7623"/>
      <c r="Z7623" s="8"/>
      <c r="AA7623" s="8"/>
      <c r="AF7623" s="17"/>
      <c r="AG7623" s="17"/>
      <c r="AH7623" s="8"/>
    </row>
    <row r="7624" spans="13:34" x14ac:dyDescent="0.3">
      <c r="M7624" s="12"/>
      <c r="N7624"/>
      <c r="P7624" s="9"/>
      <c r="Q7624" s="9"/>
      <c r="U7624" s="8"/>
      <c r="V7624" s="10"/>
      <c r="W7624"/>
      <c r="X7624"/>
      <c r="Z7624" s="8"/>
      <c r="AA7624" s="8"/>
      <c r="AF7624" s="17"/>
      <c r="AG7624" s="17"/>
      <c r="AH7624" s="8"/>
    </row>
    <row r="7625" spans="13:34" x14ac:dyDescent="0.3">
      <c r="M7625" s="12"/>
      <c r="N7625"/>
      <c r="P7625" s="9"/>
      <c r="Q7625" s="9"/>
      <c r="U7625" s="8"/>
      <c r="V7625" s="10"/>
      <c r="W7625"/>
      <c r="X7625"/>
      <c r="Z7625" s="8"/>
      <c r="AA7625" s="8"/>
      <c r="AF7625" s="17"/>
      <c r="AG7625" s="17"/>
      <c r="AH7625" s="8"/>
    </row>
    <row r="7626" spans="13:34" x14ac:dyDescent="0.3">
      <c r="M7626" s="12"/>
      <c r="N7626"/>
      <c r="P7626" s="9"/>
      <c r="Q7626" s="9"/>
      <c r="U7626" s="8"/>
      <c r="V7626" s="10"/>
      <c r="W7626"/>
      <c r="X7626"/>
      <c r="Z7626" s="8"/>
      <c r="AA7626" s="8"/>
      <c r="AF7626" s="17"/>
      <c r="AG7626" s="17"/>
      <c r="AH7626" s="8"/>
    </row>
    <row r="7627" spans="13:34" x14ac:dyDescent="0.3">
      <c r="M7627" s="12"/>
      <c r="N7627"/>
      <c r="P7627" s="9"/>
      <c r="Q7627" s="9"/>
      <c r="U7627" s="8"/>
      <c r="V7627" s="10"/>
      <c r="W7627"/>
      <c r="X7627"/>
      <c r="Z7627" s="8"/>
      <c r="AA7627" s="8"/>
      <c r="AF7627" s="17"/>
      <c r="AG7627" s="17"/>
      <c r="AH7627" s="8"/>
    </row>
    <row r="7628" spans="13:34" x14ac:dyDescent="0.3">
      <c r="M7628" s="12"/>
      <c r="N7628"/>
      <c r="P7628" s="9"/>
      <c r="Q7628" s="9"/>
      <c r="U7628" s="8"/>
      <c r="V7628" s="10"/>
      <c r="W7628"/>
      <c r="X7628"/>
      <c r="Z7628" s="8"/>
      <c r="AA7628" s="8"/>
      <c r="AF7628" s="17"/>
      <c r="AG7628" s="17"/>
      <c r="AH7628" s="8"/>
    </row>
    <row r="7629" spans="13:34" x14ac:dyDescent="0.3">
      <c r="M7629" s="12"/>
      <c r="N7629"/>
      <c r="P7629" s="9"/>
      <c r="Q7629" s="9"/>
      <c r="U7629" s="8"/>
      <c r="V7629" s="10"/>
      <c r="W7629"/>
      <c r="X7629"/>
      <c r="Z7629" s="8"/>
      <c r="AA7629" s="8"/>
      <c r="AF7629" s="17"/>
      <c r="AG7629" s="17"/>
      <c r="AH7629" s="8"/>
    </row>
    <row r="7630" spans="13:34" x14ac:dyDescent="0.3">
      <c r="M7630" s="12"/>
      <c r="N7630"/>
      <c r="P7630" s="9"/>
      <c r="Q7630" s="9"/>
      <c r="U7630" s="8"/>
      <c r="V7630" s="10"/>
      <c r="W7630"/>
      <c r="X7630"/>
      <c r="Z7630" s="8"/>
      <c r="AA7630" s="8"/>
      <c r="AF7630" s="17"/>
      <c r="AG7630" s="17"/>
      <c r="AH7630" s="8"/>
    </row>
    <row r="7631" spans="13:34" x14ac:dyDescent="0.3">
      <c r="M7631" s="12"/>
      <c r="N7631"/>
      <c r="P7631" s="9"/>
      <c r="Q7631" s="9"/>
      <c r="U7631" s="8"/>
      <c r="V7631" s="10"/>
      <c r="W7631"/>
      <c r="X7631"/>
      <c r="Z7631" s="8"/>
      <c r="AA7631" s="8"/>
      <c r="AF7631" s="17"/>
      <c r="AG7631" s="17"/>
      <c r="AH7631" s="8"/>
    </row>
    <row r="7632" spans="13:34" x14ac:dyDescent="0.3">
      <c r="M7632" s="12"/>
      <c r="N7632"/>
      <c r="P7632" s="9"/>
      <c r="Q7632" s="9"/>
      <c r="U7632" s="8"/>
      <c r="V7632" s="10"/>
      <c r="W7632"/>
      <c r="X7632"/>
      <c r="Z7632" s="8"/>
      <c r="AA7632" s="8"/>
      <c r="AF7632" s="17"/>
      <c r="AG7632" s="17"/>
      <c r="AH7632" s="8"/>
    </row>
    <row r="7633" spans="13:34" x14ac:dyDescent="0.3">
      <c r="M7633" s="12"/>
      <c r="N7633"/>
      <c r="P7633" s="9"/>
      <c r="Q7633" s="9"/>
      <c r="U7633" s="8"/>
      <c r="V7633" s="10"/>
      <c r="W7633"/>
      <c r="X7633"/>
      <c r="Z7633" s="8"/>
      <c r="AA7633" s="8"/>
      <c r="AF7633" s="17"/>
      <c r="AG7633" s="17"/>
      <c r="AH7633" s="8"/>
    </row>
    <row r="7634" spans="13:34" x14ac:dyDescent="0.3">
      <c r="M7634" s="12"/>
      <c r="N7634"/>
      <c r="P7634" s="9"/>
      <c r="Q7634" s="9"/>
      <c r="U7634" s="8"/>
      <c r="V7634" s="10"/>
      <c r="W7634"/>
      <c r="X7634"/>
      <c r="Z7634" s="8"/>
      <c r="AA7634" s="8"/>
      <c r="AF7634" s="17"/>
      <c r="AG7634" s="17"/>
      <c r="AH7634" s="8"/>
    </row>
    <row r="7635" spans="13:34" x14ac:dyDescent="0.3">
      <c r="M7635" s="12"/>
      <c r="N7635"/>
      <c r="P7635" s="9"/>
      <c r="Q7635" s="9"/>
      <c r="U7635" s="8"/>
      <c r="V7635" s="10"/>
      <c r="W7635"/>
      <c r="X7635"/>
      <c r="Z7635" s="8"/>
      <c r="AA7635" s="8"/>
      <c r="AF7635" s="17"/>
      <c r="AG7635" s="17"/>
      <c r="AH7635" s="8"/>
    </row>
    <row r="7636" spans="13:34" x14ac:dyDescent="0.3">
      <c r="M7636" s="12"/>
      <c r="N7636"/>
      <c r="P7636" s="9"/>
      <c r="Q7636" s="9"/>
      <c r="U7636" s="8"/>
      <c r="V7636" s="10"/>
      <c r="W7636"/>
      <c r="X7636"/>
      <c r="Z7636" s="8"/>
      <c r="AA7636" s="8"/>
      <c r="AF7636" s="17"/>
      <c r="AG7636" s="17"/>
      <c r="AH7636" s="8"/>
    </row>
    <row r="7637" spans="13:34" x14ac:dyDescent="0.3">
      <c r="M7637" s="12"/>
      <c r="N7637"/>
      <c r="P7637" s="9"/>
      <c r="Q7637" s="9"/>
      <c r="U7637" s="8"/>
      <c r="V7637" s="10"/>
      <c r="W7637"/>
      <c r="X7637"/>
      <c r="Z7637" s="8"/>
      <c r="AA7637" s="8"/>
      <c r="AF7637" s="17"/>
      <c r="AG7637" s="17"/>
      <c r="AH7637" s="8"/>
    </row>
    <row r="7638" spans="13:34" x14ac:dyDescent="0.3">
      <c r="M7638" s="12"/>
      <c r="N7638"/>
      <c r="P7638" s="9"/>
      <c r="Q7638" s="9"/>
      <c r="U7638" s="8"/>
      <c r="V7638" s="10"/>
      <c r="W7638"/>
      <c r="X7638"/>
      <c r="Z7638" s="8"/>
      <c r="AA7638" s="8"/>
      <c r="AF7638" s="17"/>
      <c r="AG7638" s="17"/>
      <c r="AH7638" s="8"/>
    </row>
    <row r="7639" spans="13:34" x14ac:dyDescent="0.3">
      <c r="M7639" s="12"/>
      <c r="N7639"/>
      <c r="P7639" s="9"/>
      <c r="Q7639" s="9"/>
      <c r="U7639" s="8"/>
      <c r="V7639" s="10"/>
      <c r="W7639"/>
      <c r="X7639"/>
      <c r="Z7639" s="8"/>
      <c r="AA7639" s="8"/>
      <c r="AF7639" s="17"/>
      <c r="AG7639" s="17"/>
      <c r="AH7639" s="8"/>
    </row>
    <row r="7640" spans="13:34" x14ac:dyDescent="0.3">
      <c r="M7640" s="12"/>
      <c r="N7640"/>
      <c r="P7640" s="9"/>
      <c r="Q7640" s="9"/>
      <c r="U7640" s="8"/>
      <c r="V7640" s="10"/>
      <c r="W7640"/>
      <c r="X7640"/>
      <c r="Z7640" s="8"/>
      <c r="AA7640" s="8"/>
      <c r="AF7640" s="17"/>
      <c r="AG7640" s="17"/>
      <c r="AH7640" s="8"/>
    </row>
    <row r="7641" spans="13:34" x14ac:dyDescent="0.3">
      <c r="M7641" s="12"/>
      <c r="N7641"/>
      <c r="P7641" s="9"/>
      <c r="Q7641" s="9"/>
      <c r="U7641" s="8"/>
      <c r="V7641" s="10"/>
      <c r="W7641"/>
      <c r="X7641"/>
      <c r="Z7641" s="8"/>
      <c r="AA7641" s="8"/>
      <c r="AF7641" s="17"/>
      <c r="AG7641" s="17"/>
      <c r="AH7641" s="8"/>
    </row>
    <row r="7642" spans="13:34" x14ac:dyDescent="0.3">
      <c r="M7642" s="12"/>
      <c r="N7642"/>
      <c r="P7642" s="9"/>
      <c r="Q7642" s="9"/>
      <c r="U7642" s="8"/>
      <c r="V7642" s="10"/>
      <c r="W7642"/>
      <c r="X7642"/>
      <c r="Z7642" s="8"/>
      <c r="AA7642" s="8"/>
      <c r="AF7642" s="17"/>
      <c r="AG7642" s="17"/>
      <c r="AH7642" s="8"/>
    </row>
    <row r="7643" spans="13:34" x14ac:dyDescent="0.3">
      <c r="M7643" s="12"/>
      <c r="N7643"/>
      <c r="P7643" s="9"/>
      <c r="Q7643" s="9"/>
      <c r="U7643" s="8"/>
      <c r="V7643" s="10"/>
      <c r="W7643"/>
      <c r="X7643"/>
      <c r="Z7643" s="8"/>
      <c r="AA7643" s="8"/>
      <c r="AF7643" s="17"/>
      <c r="AG7643" s="17"/>
      <c r="AH7643" s="8"/>
    </row>
    <row r="7644" spans="13:34" x14ac:dyDescent="0.3">
      <c r="M7644" s="12"/>
      <c r="N7644"/>
      <c r="P7644" s="9"/>
      <c r="Q7644" s="9"/>
      <c r="U7644" s="8"/>
      <c r="V7644" s="10"/>
      <c r="W7644"/>
      <c r="X7644"/>
      <c r="Z7644" s="8"/>
      <c r="AA7644" s="8"/>
      <c r="AF7644" s="17"/>
      <c r="AG7644" s="17"/>
      <c r="AH7644" s="8"/>
    </row>
    <row r="7645" spans="13:34" x14ac:dyDescent="0.3">
      <c r="M7645" s="12"/>
      <c r="N7645"/>
      <c r="P7645" s="9"/>
      <c r="Q7645" s="9"/>
      <c r="U7645" s="8"/>
      <c r="V7645" s="10"/>
      <c r="W7645"/>
      <c r="X7645"/>
      <c r="Z7645" s="8"/>
      <c r="AA7645" s="8"/>
      <c r="AF7645" s="17"/>
      <c r="AG7645" s="17"/>
      <c r="AH7645" s="8"/>
    </row>
    <row r="7646" spans="13:34" x14ac:dyDescent="0.3">
      <c r="M7646" s="12"/>
      <c r="N7646"/>
      <c r="P7646" s="9"/>
      <c r="Q7646" s="9"/>
      <c r="U7646" s="8"/>
      <c r="V7646" s="10"/>
      <c r="W7646"/>
      <c r="X7646"/>
      <c r="Z7646" s="8"/>
      <c r="AA7646" s="8"/>
      <c r="AF7646" s="17"/>
      <c r="AG7646" s="17"/>
      <c r="AH7646" s="8"/>
    </row>
    <row r="7647" spans="13:34" x14ac:dyDescent="0.3">
      <c r="M7647" s="12"/>
      <c r="N7647"/>
      <c r="P7647" s="9"/>
      <c r="Q7647" s="9"/>
      <c r="U7647" s="8"/>
      <c r="V7647" s="10"/>
      <c r="W7647"/>
      <c r="X7647"/>
      <c r="Z7647" s="8"/>
      <c r="AA7647" s="8"/>
      <c r="AF7647" s="17"/>
      <c r="AG7647" s="17"/>
      <c r="AH7647" s="8"/>
    </row>
    <row r="7648" spans="13:34" x14ac:dyDescent="0.3">
      <c r="M7648" s="12"/>
      <c r="N7648"/>
      <c r="P7648" s="9"/>
      <c r="Q7648" s="9"/>
      <c r="U7648" s="8"/>
      <c r="V7648" s="10"/>
      <c r="W7648"/>
      <c r="X7648"/>
      <c r="Z7648" s="8"/>
      <c r="AA7648" s="8"/>
      <c r="AF7648" s="17"/>
      <c r="AG7648" s="17"/>
      <c r="AH7648" s="8"/>
    </row>
    <row r="7649" spans="13:34" x14ac:dyDescent="0.3">
      <c r="M7649" s="12"/>
      <c r="N7649"/>
      <c r="P7649" s="9"/>
      <c r="Q7649" s="9"/>
      <c r="U7649" s="8"/>
      <c r="V7649" s="10"/>
      <c r="W7649"/>
      <c r="X7649"/>
      <c r="Z7649" s="8"/>
      <c r="AA7649" s="8"/>
      <c r="AF7649" s="17"/>
      <c r="AG7649" s="17"/>
      <c r="AH7649" s="8"/>
    </row>
    <row r="7650" spans="13:34" x14ac:dyDescent="0.3">
      <c r="M7650" s="12"/>
      <c r="N7650"/>
      <c r="P7650" s="9"/>
      <c r="Q7650" s="9"/>
      <c r="U7650" s="8"/>
      <c r="V7650" s="10"/>
      <c r="W7650"/>
      <c r="X7650"/>
      <c r="Z7650" s="8"/>
      <c r="AA7650" s="8"/>
      <c r="AF7650" s="17"/>
      <c r="AG7650" s="17"/>
      <c r="AH7650" s="8"/>
    </row>
    <row r="7651" spans="13:34" x14ac:dyDescent="0.3">
      <c r="M7651" s="12"/>
      <c r="N7651"/>
      <c r="P7651" s="9"/>
      <c r="Q7651" s="9"/>
      <c r="U7651" s="8"/>
      <c r="V7651" s="10"/>
      <c r="W7651"/>
      <c r="X7651"/>
      <c r="Z7651" s="8"/>
      <c r="AA7651" s="8"/>
      <c r="AF7651" s="17"/>
      <c r="AG7651" s="17"/>
      <c r="AH7651" s="8"/>
    </row>
    <row r="7652" spans="13:34" x14ac:dyDescent="0.3">
      <c r="M7652" s="12"/>
      <c r="N7652"/>
      <c r="P7652" s="9"/>
      <c r="Q7652" s="9"/>
      <c r="U7652" s="8"/>
      <c r="V7652" s="10"/>
      <c r="W7652"/>
      <c r="X7652"/>
      <c r="Z7652" s="8"/>
      <c r="AA7652" s="8"/>
      <c r="AF7652" s="17"/>
      <c r="AG7652" s="17"/>
      <c r="AH7652" s="8"/>
    </row>
    <row r="7653" spans="13:34" x14ac:dyDescent="0.3">
      <c r="M7653" s="12"/>
      <c r="N7653"/>
      <c r="P7653" s="9"/>
      <c r="Q7653" s="9"/>
      <c r="U7653" s="8"/>
      <c r="V7653" s="10"/>
      <c r="W7653"/>
      <c r="X7653"/>
      <c r="Z7653" s="8"/>
      <c r="AA7653" s="8"/>
      <c r="AF7653" s="17"/>
      <c r="AG7653" s="17"/>
      <c r="AH7653" s="8"/>
    </row>
    <row r="7654" spans="13:34" x14ac:dyDescent="0.3">
      <c r="M7654" s="12"/>
      <c r="N7654"/>
      <c r="P7654" s="9"/>
      <c r="Q7654" s="9"/>
      <c r="U7654" s="8"/>
      <c r="V7654" s="10"/>
      <c r="W7654"/>
      <c r="X7654"/>
      <c r="Z7654" s="8"/>
      <c r="AA7654" s="8"/>
      <c r="AF7654" s="17"/>
      <c r="AG7654" s="17"/>
      <c r="AH7654" s="8"/>
    </row>
    <row r="7655" spans="13:34" x14ac:dyDescent="0.3">
      <c r="M7655" s="12"/>
      <c r="N7655"/>
      <c r="P7655" s="9"/>
      <c r="Q7655" s="9"/>
      <c r="U7655" s="8"/>
      <c r="V7655" s="10"/>
      <c r="W7655"/>
      <c r="X7655"/>
      <c r="Z7655" s="8"/>
      <c r="AA7655" s="8"/>
      <c r="AF7655" s="17"/>
      <c r="AG7655" s="17"/>
      <c r="AH7655" s="8"/>
    </row>
    <row r="7656" spans="13:34" x14ac:dyDescent="0.3">
      <c r="M7656" s="12"/>
      <c r="N7656"/>
      <c r="P7656" s="9"/>
      <c r="Q7656" s="9"/>
      <c r="U7656" s="8"/>
      <c r="V7656" s="10"/>
      <c r="W7656"/>
      <c r="X7656"/>
      <c r="Z7656" s="8"/>
      <c r="AA7656" s="8"/>
      <c r="AF7656" s="17"/>
      <c r="AG7656" s="17"/>
      <c r="AH7656" s="8"/>
    </row>
    <row r="7657" spans="13:34" x14ac:dyDescent="0.3">
      <c r="M7657" s="12"/>
      <c r="N7657"/>
      <c r="P7657" s="9"/>
      <c r="Q7657" s="9"/>
      <c r="U7657" s="8"/>
      <c r="V7657" s="10"/>
      <c r="W7657"/>
      <c r="X7657"/>
      <c r="Z7657" s="8"/>
      <c r="AA7657" s="8"/>
      <c r="AF7657" s="17"/>
      <c r="AG7657" s="17"/>
      <c r="AH7657" s="8"/>
    </row>
    <row r="7658" spans="13:34" x14ac:dyDescent="0.3">
      <c r="M7658" s="12"/>
      <c r="N7658"/>
      <c r="P7658" s="9"/>
      <c r="Q7658" s="9"/>
      <c r="U7658" s="8"/>
      <c r="V7658" s="10"/>
      <c r="W7658"/>
      <c r="X7658"/>
      <c r="Z7658" s="8"/>
      <c r="AA7658" s="8"/>
      <c r="AF7658" s="17"/>
      <c r="AG7658" s="17"/>
      <c r="AH7658" s="8"/>
    </row>
    <row r="7659" spans="13:34" x14ac:dyDescent="0.3">
      <c r="M7659" s="12"/>
      <c r="N7659"/>
      <c r="P7659" s="9"/>
      <c r="Q7659" s="9"/>
      <c r="U7659" s="8"/>
      <c r="V7659" s="10"/>
      <c r="W7659"/>
      <c r="X7659"/>
      <c r="Z7659" s="8"/>
      <c r="AA7659" s="8"/>
      <c r="AF7659" s="17"/>
      <c r="AG7659" s="17"/>
      <c r="AH7659" s="8"/>
    </row>
    <row r="7660" spans="13:34" x14ac:dyDescent="0.3">
      <c r="M7660" s="12"/>
      <c r="N7660"/>
      <c r="P7660" s="9"/>
      <c r="Q7660" s="9"/>
      <c r="U7660" s="8"/>
      <c r="V7660" s="10"/>
      <c r="W7660"/>
      <c r="X7660"/>
      <c r="Z7660" s="8"/>
      <c r="AA7660" s="8"/>
      <c r="AF7660" s="17"/>
      <c r="AG7660" s="17"/>
      <c r="AH7660" s="8"/>
    </row>
    <row r="7661" spans="13:34" x14ac:dyDescent="0.3">
      <c r="M7661" s="12"/>
      <c r="N7661"/>
      <c r="P7661" s="9"/>
      <c r="Q7661" s="9"/>
      <c r="U7661" s="8"/>
      <c r="V7661" s="10"/>
      <c r="W7661"/>
      <c r="X7661"/>
      <c r="Z7661" s="8"/>
      <c r="AA7661" s="8"/>
      <c r="AF7661" s="17"/>
      <c r="AG7661" s="17"/>
      <c r="AH7661" s="8"/>
    </row>
    <row r="7662" spans="13:34" x14ac:dyDescent="0.3">
      <c r="M7662" s="12"/>
      <c r="N7662"/>
      <c r="P7662" s="9"/>
      <c r="Q7662" s="9"/>
      <c r="U7662" s="8"/>
      <c r="V7662" s="10"/>
      <c r="W7662"/>
      <c r="X7662"/>
      <c r="Z7662" s="8"/>
      <c r="AA7662" s="8"/>
      <c r="AF7662" s="17"/>
      <c r="AG7662" s="17"/>
      <c r="AH7662" s="8"/>
    </row>
    <row r="7663" spans="13:34" x14ac:dyDescent="0.3">
      <c r="M7663" s="12"/>
      <c r="N7663"/>
      <c r="P7663" s="9"/>
      <c r="Q7663" s="9"/>
      <c r="U7663" s="8"/>
      <c r="V7663" s="10"/>
      <c r="W7663"/>
      <c r="X7663"/>
      <c r="Z7663" s="8"/>
      <c r="AA7663" s="8"/>
      <c r="AF7663" s="17"/>
      <c r="AG7663" s="17"/>
      <c r="AH7663" s="8"/>
    </row>
    <row r="7664" spans="13:34" x14ac:dyDescent="0.3">
      <c r="M7664" s="12"/>
      <c r="N7664"/>
      <c r="P7664" s="9"/>
      <c r="Q7664" s="9"/>
      <c r="U7664" s="8"/>
      <c r="V7664" s="10"/>
      <c r="W7664"/>
      <c r="X7664"/>
      <c r="Z7664" s="8"/>
      <c r="AA7664" s="8"/>
      <c r="AF7664" s="17"/>
      <c r="AG7664" s="17"/>
      <c r="AH7664" s="8"/>
    </row>
    <row r="7665" spans="13:34" x14ac:dyDescent="0.3">
      <c r="M7665" s="12"/>
      <c r="N7665"/>
      <c r="P7665" s="9"/>
      <c r="Q7665" s="9"/>
      <c r="U7665" s="8"/>
      <c r="V7665" s="10"/>
      <c r="W7665"/>
      <c r="X7665"/>
      <c r="Z7665" s="8"/>
      <c r="AA7665" s="8"/>
      <c r="AF7665" s="17"/>
      <c r="AG7665" s="17"/>
      <c r="AH7665" s="8"/>
    </row>
    <row r="7666" spans="13:34" x14ac:dyDescent="0.3">
      <c r="M7666" s="12"/>
      <c r="N7666"/>
      <c r="P7666" s="9"/>
      <c r="Q7666" s="9"/>
      <c r="U7666" s="8"/>
      <c r="V7666" s="10"/>
      <c r="W7666"/>
      <c r="X7666"/>
      <c r="Z7666" s="8"/>
      <c r="AA7666" s="8"/>
      <c r="AF7666" s="17"/>
      <c r="AG7666" s="17"/>
      <c r="AH7666" s="8"/>
    </row>
    <row r="7667" spans="13:34" x14ac:dyDescent="0.3">
      <c r="M7667" s="12"/>
      <c r="N7667"/>
      <c r="P7667" s="9"/>
      <c r="Q7667" s="9"/>
      <c r="U7667" s="8"/>
      <c r="V7667" s="10"/>
      <c r="W7667"/>
      <c r="X7667"/>
      <c r="Z7667" s="8"/>
      <c r="AA7667" s="8"/>
      <c r="AF7667" s="17"/>
      <c r="AG7667" s="17"/>
      <c r="AH7667" s="8"/>
    </row>
    <row r="7668" spans="13:34" x14ac:dyDescent="0.3">
      <c r="M7668" s="12"/>
      <c r="N7668"/>
      <c r="P7668" s="9"/>
      <c r="Q7668" s="9"/>
      <c r="U7668" s="8"/>
      <c r="V7668" s="10"/>
      <c r="W7668"/>
      <c r="X7668"/>
      <c r="Z7668" s="8"/>
      <c r="AA7668" s="8"/>
      <c r="AF7668" s="17"/>
      <c r="AG7668" s="17"/>
      <c r="AH7668" s="8"/>
    </row>
    <row r="7669" spans="13:34" x14ac:dyDescent="0.3">
      <c r="M7669" s="12"/>
      <c r="N7669"/>
      <c r="P7669" s="9"/>
      <c r="Q7669" s="9"/>
      <c r="U7669" s="8"/>
      <c r="V7669" s="10"/>
      <c r="W7669"/>
      <c r="X7669"/>
      <c r="Z7669" s="8"/>
      <c r="AA7669" s="8"/>
      <c r="AF7669" s="17"/>
      <c r="AG7669" s="17"/>
      <c r="AH7669" s="8"/>
    </row>
    <row r="7670" spans="13:34" x14ac:dyDescent="0.3">
      <c r="M7670" s="12"/>
      <c r="N7670"/>
      <c r="P7670" s="9"/>
      <c r="Q7670" s="9"/>
      <c r="U7670" s="8"/>
      <c r="V7670" s="10"/>
      <c r="W7670"/>
      <c r="X7670"/>
      <c r="Z7670" s="8"/>
      <c r="AA7670" s="8"/>
      <c r="AF7670" s="17"/>
      <c r="AG7670" s="17"/>
      <c r="AH7670" s="8"/>
    </row>
    <row r="7671" spans="13:34" x14ac:dyDescent="0.3">
      <c r="M7671" s="12"/>
      <c r="N7671"/>
      <c r="P7671" s="9"/>
      <c r="Q7671" s="9"/>
      <c r="U7671" s="8"/>
      <c r="V7671" s="10"/>
      <c r="W7671"/>
      <c r="X7671"/>
      <c r="Z7671" s="8"/>
      <c r="AA7671" s="8"/>
      <c r="AF7671" s="17"/>
      <c r="AG7671" s="17"/>
      <c r="AH7671" s="8"/>
    </row>
    <row r="7672" spans="13:34" x14ac:dyDescent="0.3">
      <c r="M7672" s="12"/>
      <c r="N7672"/>
      <c r="P7672" s="9"/>
      <c r="Q7672" s="9"/>
      <c r="U7672" s="8"/>
      <c r="V7672" s="10"/>
      <c r="W7672"/>
      <c r="X7672"/>
      <c r="Z7672" s="8"/>
      <c r="AA7672" s="8"/>
      <c r="AF7672" s="17"/>
      <c r="AG7672" s="17"/>
      <c r="AH7672" s="8"/>
    </row>
    <row r="7673" spans="13:34" x14ac:dyDescent="0.3">
      <c r="M7673" s="12"/>
      <c r="N7673"/>
      <c r="P7673" s="9"/>
      <c r="Q7673" s="9"/>
      <c r="U7673" s="8"/>
      <c r="V7673" s="10"/>
      <c r="W7673"/>
      <c r="X7673"/>
      <c r="Z7673" s="8"/>
      <c r="AA7673" s="8"/>
      <c r="AF7673" s="17"/>
      <c r="AG7673" s="17"/>
      <c r="AH7673" s="8"/>
    </row>
    <row r="7674" spans="13:34" x14ac:dyDescent="0.3">
      <c r="M7674" s="12"/>
      <c r="N7674"/>
      <c r="P7674" s="9"/>
      <c r="Q7674" s="9"/>
      <c r="U7674" s="8"/>
      <c r="V7674" s="10"/>
      <c r="W7674"/>
      <c r="X7674"/>
      <c r="Z7674" s="8"/>
      <c r="AA7674" s="8"/>
      <c r="AF7674" s="17"/>
      <c r="AG7674" s="17"/>
      <c r="AH7674" s="8"/>
    </row>
    <row r="7675" spans="13:34" x14ac:dyDescent="0.3">
      <c r="M7675" s="12"/>
      <c r="N7675"/>
      <c r="P7675" s="9"/>
      <c r="Q7675" s="9"/>
      <c r="U7675" s="8"/>
      <c r="V7675" s="10"/>
      <c r="W7675"/>
      <c r="X7675"/>
      <c r="Z7675" s="8"/>
      <c r="AA7675" s="8"/>
      <c r="AF7675" s="17"/>
      <c r="AG7675" s="17"/>
      <c r="AH7675" s="8"/>
    </row>
    <row r="7676" spans="13:34" x14ac:dyDescent="0.3">
      <c r="M7676" s="12"/>
      <c r="N7676"/>
      <c r="P7676" s="9"/>
      <c r="Q7676" s="9"/>
      <c r="U7676" s="8"/>
      <c r="V7676" s="10"/>
      <c r="W7676"/>
      <c r="X7676"/>
      <c r="Z7676" s="8"/>
      <c r="AA7676" s="8"/>
      <c r="AF7676" s="17"/>
      <c r="AG7676" s="17"/>
      <c r="AH7676" s="8"/>
    </row>
    <row r="7677" spans="13:34" x14ac:dyDescent="0.3">
      <c r="M7677" s="12"/>
      <c r="N7677"/>
      <c r="P7677" s="9"/>
      <c r="Q7677" s="9"/>
      <c r="U7677" s="8"/>
      <c r="V7677" s="10"/>
      <c r="W7677"/>
      <c r="X7677"/>
      <c r="Z7677" s="8"/>
      <c r="AA7677" s="8"/>
      <c r="AF7677" s="17"/>
      <c r="AG7677" s="17"/>
      <c r="AH7677" s="8"/>
    </row>
    <row r="7678" spans="13:34" x14ac:dyDescent="0.3">
      <c r="M7678" s="12"/>
      <c r="N7678"/>
      <c r="P7678" s="9"/>
      <c r="Q7678" s="9"/>
      <c r="U7678" s="8"/>
      <c r="V7678" s="10"/>
      <c r="W7678"/>
      <c r="X7678"/>
      <c r="Z7678" s="8"/>
      <c r="AA7678" s="8"/>
      <c r="AF7678" s="17"/>
      <c r="AG7678" s="17"/>
      <c r="AH7678" s="8"/>
    </row>
    <row r="7679" spans="13:34" x14ac:dyDescent="0.3">
      <c r="M7679" s="12"/>
      <c r="N7679"/>
      <c r="P7679" s="9"/>
      <c r="Q7679" s="9"/>
      <c r="U7679" s="8"/>
      <c r="V7679" s="10"/>
      <c r="W7679"/>
      <c r="X7679"/>
      <c r="Z7679" s="8"/>
      <c r="AA7679" s="8"/>
      <c r="AF7679" s="17"/>
      <c r="AG7679" s="17"/>
      <c r="AH7679" s="8"/>
    </row>
    <row r="7680" spans="13:34" x14ac:dyDescent="0.3">
      <c r="M7680" s="12"/>
      <c r="N7680"/>
      <c r="P7680" s="9"/>
      <c r="Q7680" s="9"/>
      <c r="U7680" s="8"/>
      <c r="V7680" s="10"/>
      <c r="W7680"/>
      <c r="X7680"/>
      <c r="Z7680" s="8"/>
      <c r="AA7680" s="8"/>
      <c r="AF7680" s="17"/>
      <c r="AG7680" s="17"/>
      <c r="AH7680" s="8"/>
    </row>
    <row r="7681" spans="13:34" x14ac:dyDescent="0.3">
      <c r="M7681" s="12"/>
      <c r="N7681"/>
      <c r="P7681" s="9"/>
      <c r="Q7681" s="9"/>
      <c r="U7681" s="8"/>
      <c r="V7681" s="10"/>
      <c r="W7681"/>
      <c r="X7681"/>
      <c r="Z7681" s="8"/>
      <c r="AA7681" s="8"/>
      <c r="AF7681" s="17"/>
      <c r="AG7681" s="17"/>
      <c r="AH7681" s="8"/>
    </row>
    <row r="7682" spans="13:34" x14ac:dyDescent="0.3">
      <c r="M7682" s="12"/>
      <c r="N7682"/>
      <c r="P7682" s="9"/>
      <c r="Q7682" s="9"/>
      <c r="U7682" s="8"/>
      <c r="V7682" s="10"/>
      <c r="W7682"/>
      <c r="X7682"/>
      <c r="Z7682" s="8"/>
      <c r="AA7682" s="8"/>
      <c r="AF7682" s="17"/>
      <c r="AG7682" s="17"/>
      <c r="AH7682" s="8"/>
    </row>
    <row r="7683" spans="13:34" x14ac:dyDescent="0.3">
      <c r="M7683" s="12"/>
      <c r="N7683"/>
      <c r="P7683" s="9"/>
      <c r="Q7683" s="9"/>
      <c r="U7683" s="8"/>
      <c r="V7683" s="10"/>
      <c r="W7683"/>
      <c r="X7683"/>
      <c r="Z7683" s="8"/>
      <c r="AA7683" s="8"/>
      <c r="AF7683" s="17"/>
      <c r="AG7683" s="17"/>
      <c r="AH7683" s="8"/>
    </row>
    <row r="7684" spans="13:34" x14ac:dyDescent="0.3">
      <c r="M7684" s="12"/>
      <c r="N7684"/>
      <c r="P7684" s="9"/>
      <c r="Q7684" s="9"/>
      <c r="U7684" s="8"/>
      <c r="V7684" s="10"/>
      <c r="W7684"/>
      <c r="X7684"/>
      <c r="Z7684" s="8"/>
      <c r="AA7684" s="8"/>
      <c r="AF7684" s="17"/>
      <c r="AG7684" s="17"/>
      <c r="AH7684" s="8"/>
    </row>
    <row r="7685" spans="13:34" x14ac:dyDescent="0.3">
      <c r="M7685" s="12"/>
      <c r="N7685"/>
      <c r="P7685" s="9"/>
      <c r="Q7685" s="9"/>
      <c r="U7685" s="8"/>
      <c r="V7685" s="10"/>
      <c r="W7685"/>
      <c r="X7685"/>
      <c r="Z7685" s="8"/>
      <c r="AA7685" s="8"/>
      <c r="AF7685" s="17"/>
      <c r="AG7685" s="17"/>
      <c r="AH7685" s="8"/>
    </row>
    <row r="7686" spans="13:34" x14ac:dyDescent="0.3">
      <c r="M7686" s="12"/>
      <c r="N7686"/>
      <c r="P7686" s="9"/>
      <c r="Q7686" s="9"/>
      <c r="U7686" s="8"/>
      <c r="V7686" s="10"/>
      <c r="W7686"/>
      <c r="X7686"/>
      <c r="Z7686" s="8"/>
      <c r="AA7686" s="8"/>
      <c r="AF7686" s="17"/>
      <c r="AG7686" s="17"/>
      <c r="AH7686" s="8"/>
    </row>
    <row r="7687" spans="13:34" x14ac:dyDescent="0.3">
      <c r="M7687" s="12"/>
      <c r="N7687"/>
      <c r="P7687" s="9"/>
      <c r="Q7687" s="9"/>
      <c r="U7687" s="8"/>
      <c r="V7687" s="10"/>
      <c r="W7687"/>
      <c r="X7687"/>
      <c r="Z7687" s="8"/>
      <c r="AA7687" s="8"/>
      <c r="AF7687" s="17"/>
      <c r="AG7687" s="17"/>
      <c r="AH7687" s="8"/>
    </row>
    <row r="7688" spans="13:34" x14ac:dyDescent="0.3">
      <c r="M7688" s="12"/>
      <c r="N7688"/>
      <c r="P7688" s="9"/>
      <c r="Q7688" s="9"/>
      <c r="U7688" s="8"/>
      <c r="V7688" s="10"/>
      <c r="W7688"/>
      <c r="X7688"/>
      <c r="Z7688" s="8"/>
      <c r="AA7688" s="8"/>
      <c r="AF7688" s="17"/>
      <c r="AG7688" s="17"/>
      <c r="AH7688" s="8"/>
    </row>
    <row r="7689" spans="13:34" x14ac:dyDescent="0.3">
      <c r="M7689" s="12"/>
      <c r="N7689"/>
      <c r="P7689" s="9"/>
      <c r="Q7689" s="9"/>
      <c r="U7689" s="8"/>
      <c r="V7689" s="10"/>
      <c r="W7689"/>
      <c r="X7689"/>
      <c r="Z7689" s="8"/>
      <c r="AA7689" s="8"/>
      <c r="AF7689" s="17"/>
      <c r="AG7689" s="17"/>
      <c r="AH7689" s="8"/>
    </row>
    <row r="7690" spans="13:34" x14ac:dyDescent="0.3">
      <c r="M7690" s="12"/>
      <c r="N7690"/>
      <c r="P7690" s="9"/>
      <c r="Q7690" s="9"/>
      <c r="U7690" s="8"/>
      <c r="V7690" s="10"/>
      <c r="W7690"/>
      <c r="X7690"/>
      <c r="Z7690" s="8"/>
      <c r="AA7690" s="8"/>
      <c r="AF7690" s="17"/>
      <c r="AG7690" s="17"/>
      <c r="AH7690" s="8"/>
    </row>
    <row r="7691" spans="13:34" x14ac:dyDescent="0.3">
      <c r="M7691" s="12"/>
      <c r="N7691"/>
      <c r="P7691" s="9"/>
      <c r="Q7691" s="9"/>
      <c r="U7691" s="8"/>
      <c r="V7691" s="10"/>
      <c r="W7691"/>
      <c r="X7691"/>
      <c r="Z7691" s="8"/>
      <c r="AA7691" s="8"/>
      <c r="AF7691" s="17"/>
      <c r="AG7691" s="17"/>
      <c r="AH7691" s="8"/>
    </row>
    <row r="7692" spans="13:34" x14ac:dyDescent="0.3">
      <c r="M7692" s="12"/>
      <c r="N7692"/>
      <c r="P7692" s="9"/>
      <c r="Q7692" s="9"/>
      <c r="U7692" s="8"/>
      <c r="V7692" s="10"/>
      <c r="W7692"/>
      <c r="X7692"/>
      <c r="Z7692" s="8"/>
      <c r="AA7692" s="8"/>
      <c r="AF7692" s="17"/>
      <c r="AG7692" s="17"/>
      <c r="AH7692" s="8"/>
    </row>
    <row r="7693" spans="13:34" x14ac:dyDescent="0.3">
      <c r="M7693" s="12"/>
      <c r="N7693"/>
      <c r="P7693" s="9"/>
      <c r="Q7693" s="9"/>
      <c r="U7693" s="8"/>
      <c r="V7693" s="10"/>
      <c r="W7693"/>
      <c r="X7693"/>
      <c r="Z7693" s="8"/>
      <c r="AA7693" s="8"/>
      <c r="AF7693" s="17"/>
      <c r="AG7693" s="17"/>
      <c r="AH7693" s="8"/>
    </row>
    <row r="7694" spans="13:34" x14ac:dyDescent="0.3">
      <c r="M7694" s="12"/>
      <c r="N7694"/>
      <c r="P7694" s="9"/>
      <c r="Q7694" s="9"/>
      <c r="U7694" s="8"/>
      <c r="V7694" s="10"/>
      <c r="W7694"/>
      <c r="X7694"/>
      <c r="Z7694" s="8"/>
      <c r="AA7694" s="8"/>
      <c r="AF7694" s="17"/>
      <c r="AG7694" s="17"/>
      <c r="AH7694" s="8"/>
    </row>
    <row r="7695" spans="13:34" x14ac:dyDescent="0.3">
      <c r="M7695" s="12"/>
      <c r="N7695"/>
      <c r="P7695" s="9"/>
      <c r="Q7695" s="9"/>
      <c r="U7695" s="8"/>
      <c r="V7695" s="10"/>
      <c r="W7695"/>
      <c r="X7695"/>
      <c r="Z7695" s="8"/>
      <c r="AA7695" s="8"/>
      <c r="AF7695" s="17"/>
      <c r="AG7695" s="17"/>
      <c r="AH7695" s="8"/>
    </row>
    <row r="7696" spans="13:34" x14ac:dyDescent="0.3">
      <c r="M7696" s="12"/>
      <c r="N7696"/>
      <c r="P7696" s="9"/>
      <c r="Q7696" s="9"/>
      <c r="U7696" s="8"/>
      <c r="V7696" s="10"/>
      <c r="W7696"/>
      <c r="X7696"/>
      <c r="Z7696" s="8"/>
      <c r="AA7696" s="8"/>
      <c r="AF7696" s="17"/>
      <c r="AG7696" s="17"/>
      <c r="AH7696" s="8"/>
    </row>
    <row r="7697" spans="13:34" x14ac:dyDescent="0.3">
      <c r="M7697" s="12"/>
      <c r="N7697"/>
      <c r="P7697" s="9"/>
      <c r="Q7697" s="9"/>
      <c r="U7697" s="8"/>
      <c r="V7697" s="10"/>
      <c r="W7697"/>
      <c r="X7697"/>
      <c r="Z7697" s="8"/>
      <c r="AA7697" s="8"/>
      <c r="AF7697" s="17"/>
      <c r="AG7697" s="17"/>
      <c r="AH7697" s="8"/>
    </row>
    <row r="7698" spans="13:34" x14ac:dyDescent="0.3">
      <c r="M7698" s="12"/>
      <c r="N7698"/>
      <c r="P7698" s="9"/>
      <c r="Q7698" s="9"/>
      <c r="U7698" s="8"/>
      <c r="V7698" s="10"/>
      <c r="W7698"/>
      <c r="X7698"/>
      <c r="Z7698" s="8"/>
      <c r="AA7698" s="8"/>
      <c r="AF7698" s="17"/>
      <c r="AG7698" s="17"/>
      <c r="AH7698" s="8"/>
    </row>
    <row r="7699" spans="13:34" x14ac:dyDescent="0.3">
      <c r="M7699" s="12"/>
      <c r="N7699"/>
      <c r="P7699" s="9"/>
      <c r="Q7699" s="9"/>
      <c r="U7699" s="8"/>
      <c r="V7699" s="10"/>
      <c r="W7699"/>
      <c r="X7699"/>
      <c r="Z7699" s="8"/>
      <c r="AA7699" s="8"/>
      <c r="AF7699" s="17"/>
      <c r="AG7699" s="17"/>
      <c r="AH7699" s="8"/>
    </row>
    <row r="7700" spans="13:34" x14ac:dyDescent="0.3">
      <c r="M7700" s="12"/>
      <c r="N7700"/>
      <c r="P7700" s="9"/>
      <c r="Q7700" s="9"/>
      <c r="U7700" s="8"/>
      <c r="V7700" s="10"/>
      <c r="W7700"/>
      <c r="X7700"/>
      <c r="Z7700" s="8"/>
      <c r="AA7700" s="8"/>
      <c r="AF7700" s="17"/>
      <c r="AG7700" s="17"/>
      <c r="AH7700" s="8"/>
    </row>
    <row r="7701" spans="13:34" x14ac:dyDescent="0.3">
      <c r="M7701" s="12"/>
      <c r="N7701"/>
      <c r="P7701" s="9"/>
      <c r="Q7701" s="9"/>
      <c r="U7701" s="8"/>
      <c r="V7701" s="10"/>
      <c r="W7701"/>
      <c r="X7701"/>
      <c r="Z7701" s="8"/>
      <c r="AA7701" s="8"/>
      <c r="AF7701" s="17"/>
      <c r="AG7701" s="17"/>
      <c r="AH7701" s="8"/>
    </row>
    <row r="7702" spans="13:34" x14ac:dyDescent="0.3">
      <c r="M7702" s="12"/>
      <c r="N7702"/>
      <c r="P7702" s="9"/>
      <c r="Q7702" s="9"/>
      <c r="U7702" s="8"/>
      <c r="V7702" s="10"/>
      <c r="W7702"/>
      <c r="X7702"/>
      <c r="Z7702" s="8"/>
      <c r="AA7702" s="8"/>
      <c r="AF7702" s="17"/>
      <c r="AG7702" s="17"/>
      <c r="AH7702" s="8"/>
    </row>
    <row r="7703" spans="13:34" x14ac:dyDescent="0.3">
      <c r="M7703" s="12"/>
      <c r="N7703"/>
      <c r="P7703" s="9"/>
      <c r="Q7703" s="9"/>
      <c r="U7703" s="8"/>
      <c r="V7703" s="10"/>
      <c r="W7703"/>
      <c r="X7703"/>
      <c r="Z7703" s="8"/>
      <c r="AA7703" s="8"/>
      <c r="AF7703" s="17"/>
      <c r="AG7703" s="17"/>
      <c r="AH7703" s="8"/>
    </row>
    <row r="7704" spans="13:34" x14ac:dyDescent="0.3">
      <c r="M7704" s="12"/>
      <c r="N7704"/>
      <c r="P7704" s="9"/>
      <c r="Q7704" s="9"/>
      <c r="U7704" s="8"/>
      <c r="V7704" s="10"/>
      <c r="W7704"/>
      <c r="X7704"/>
      <c r="Z7704" s="8"/>
      <c r="AA7704" s="8"/>
      <c r="AF7704" s="17"/>
      <c r="AG7704" s="17"/>
      <c r="AH7704" s="8"/>
    </row>
    <row r="7705" spans="13:34" x14ac:dyDescent="0.3">
      <c r="M7705" s="12"/>
      <c r="N7705"/>
      <c r="P7705" s="9"/>
      <c r="Q7705" s="9"/>
      <c r="U7705" s="8"/>
      <c r="V7705" s="10"/>
      <c r="W7705"/>
      <c r="X7705"/>
      <c r="Z7705" s="8"/>
      <c r="AA7705" s="8"/>
      <c r="AF7705" s="17"/>
      <c r="AG7705" s="17"/>
      <c r="AH7705" s="8"/>
    </row>
    <row r="7706" spans="13:34" x14ac:dyDescent="0.3">
      <c r="M7706" s="12"/>
      <c r="N7706"/>
      <c r="P7706" s="9"/>
      <c r="Q7706" s="9"/>
      <c r="U7706" s="8"/>
      <c r="V7706" s="10"/>
      <c r="W7706"/>
      <c r="X7706"/>
      <c r="Z7706" s="8"/>
      <c r="AA7706" s="8"/>
      <c r="AF7706" s="17"/>
      <c r="AG7706" s="17"/>
      <c r="AH7706" s="8"/>
    </row>
    <row r="7707" spans="13:34" x14ac:dyDescent="0.3">
      <c r="M7707" s="12"/>
      <c r="N7707"/>
      <c r="P7707" s="9"/>
      <c r="Q7707" s="9"/>
      <c r="U7707" s="8"/>
      <c r="V7707" s="10"/>
      <c r="W7707"/>
      <c r="X7707"/>
      <c r="Z7707" s="8"/>
      <c r="AA7707" s="8"/>
      <c r="AF7707" s="17"/>
      <c r="AG7707" s="17"/>
      <c r="AH7707" s="8"/>
    </row>
    <row r="7708" spans="13:34" x14ac:dyDescent="0.3">
      <c r="M7708" s="12"/>
      <c r="N7708"/>
      <c r="P7708" s="9"/>
      <c r="Q7708" s="9"/>
      <c r="U7708" s="8"/>
      <c r="V7708" s="10"/>
      <c r="W7708"/>
      <c r="X7708"/>
      <c r="Z7708" s="8"/>
      <c r="AA7708" s="8"/>
      <c r="AF7708" s="17"/>
      <c r="AG7708" s="17"/>
      <c r="AH7708" s="8"/>
    </row>
    <row r="7709" spans="13:34" x14ac:dyDescent="0.3">
      <c r="M7709" s="12"/>
      <c r="N7709"/>
      <c r="P7709" s="9"/>
      <c r="Q7709" s="9"/>
      <c r="U7709" s="8"/>
      <c r="V7709" s="10"/>
      <c r="W7709"/>
      <c r="X7709"/>
      <c r="Z7709" s="8"/>
      <c r="AA7709" s="8"/>
      <c r="AF7709" s="17"/>
      <c r="AG7709" s="17"/>
      <c r="AH7709" s="8"/>
    </row>
    <row r="7710" spans="13:34" x14ac:dyDescent="0.3">
      <c r="M7710" s="12"/>
      <c r="N7710"/>
      <c r="P7710" s="9"/>
      <c r="Q7710" s="9"/>
      <c r="U7710" s="8"/>
      <c r="V7710" s="10"/>
      <c r="W7710"/>
      <c r="X7710"/>
      <c r="Z7710" s="8"/>
      <c r="AA7710" s="8"/>
      <c r="AF7710" s="17"/>
      <c r="AG7710" s="17"/>
      <c r="AH7710" s="8"/>
    </row>
    <row r="7711" spans="13:34" x14ac:dyDescent="0.3">
      <c r="M7711" s="12"/>
      <c r="N7711"/>
      <c r="P7711" s="9"/>
      <c r="Q7711" s="9"/>
      <c r="U7711" s="8"/>
      <c r="V7711" s="10"/>
      <c r="W7711"/>
      <c r="X7711"/>
      <c r="Z7711" s="8"/>
      <c r="AA7711" s="8"/>
      <c r="AF7711" s="17"/>
      <c r="AG7711" s="17"/>
      <c r="AH7711" s="8"/>
    </row>
    <row r="7712" spans="13:34" x14ac:dyDescent="0.3">
      <c r="M7712" s="12"/>
      <c r="N7712"/>
      <c r="P7712" s="9"/>
      <c r="Q7712" s="9"/>
      <c r="U7712" s="8"/>
      <c r="V7712" s="10"/>
      <c r="W7712"/>
      <c r="X7712"/>
      <c r="Z7712" s="8"/>
      <c r="AA7712" s="8"/>
      <c r="AF7712" s="17"/>
      <c r="AG7712" s="17"/>
      <c r="AH7712" s="8"/>
    </row>
    <row r="7713" spans="13:34" x14ac:dyDescent="0.3">
      <c r="M7713" s="12"/>
      <c r="N7713"/>
      <c r="P7713" s="9"/>
      <c r="Q7713" s="9"/>
      <c r="U7713" s="8"/>
      <c r="V7713" s="10"/>
      <c r="W7713"/>
      <c r="X7713"/>
      <c r="Z7713" s="8"/>
      <c r="AA7713" s="8"/>
      <c r="AF7713" s="17"/>
      <c r="AG7713" s="17"/>
      <c r="AH7713" s="8"/>
    </row>
    <row r="7714" spans="13:34" x14ac:dyDescent="0.3">
      <c r="M7714" s="12"/>
      <c r="N7714"/>
      <c r="P7714" s="9"/>
      <c r="Q7714" s="9"/>
      <c r="U7714" s="8"/>
      <c r="V7714" s="10"/>
      <c r="W7714"/>
      <c r="X7714"/>
      <c r="Z7714" s="8"/>
      <c r="AA7714" s="8"/>
      <c r="AF7714" s="17"/>
      <c r="AG7714" s="17"/>
      <c r="AH7714" s="8"/>
    </row>
    <row r="7715" spans="13:34" x14ac:dyDescent="0.3">
      <c r="M7715" s="12"/>
      <c r="N7715"/>
      <c r="P7715" s="9"/>
      <c r="Q7715" s="9"/>
      <c r="U7715" s="8"/>
      <c r="V7715" s="10"/>
      <c r="W7715"/>
      <c r="X7715"/>
      <c r="Z7715" s="8"/>
      <c r="AA7715" s="8"/>
      <c r="AF7715" s="17"/>
      <c r="AG7715" s="17"/>
      <c r="AH7715" s="8"/>
    </row>
    <row r="7716" spans="13:34" x14ac:dyDescent="0.3">
      <c r="M7716" s="12"/>
      <c r="N7716"/>
      <c r="P7716" s="9"/>
      <c r="Q7716" s="9"/>
      <c r="U7716" s="8"/>
      <c r="V7716" s="10"/>
      <c r="W7716"/>
      <c r="X7716"/>
      <c r="Z7716" s="8"/>
      <c r="AA7716" s="8"/>
      <c r="AF7716" s="17"/>
      <c r="AG7716" s="17"/>
      <c r="AH7716" s="8"/>
    </row>
    <row r="7717" spans="13:34" x14ac:dyDescent="0.3">
      <c r="M7717" s="12"/>
      <c r="N7717"/>
      <c r="P7717" s="9"/>
      <c r="Q7717" s="9"/>
      <c r="U7717" s="8"/>
      <c r="V7717" s="10"/>
      <c r="W7717"/>
      <c r="X7717"/>
      <c r="Z7717" s="8"/>
      <c r="AA7717" s="8"/>
      <c r="AF7717" s="17"/>
      <c r="AG7717" s="17"/>
      <c r="AH7717" s="8"/>
    </row>
    <row r="7718" spans="13:34" x14ac:dyDescent="0.3">
      <c r="M7718" s="12"/>
      <c r="N7718"/>
      <c r="P7718" s="9"/>
      <c r="Q7718" s="9"/>
      <c r="U7718" s="8"/>
      <c r="V7718" s="10"/>
      <c r="W7718"/>
      <c r="X7718"/>
      <c r="Z7718" s="8"/>
      <c r="AA7718" s="8"/>
      <c r="AF7718" s="17"/>
      <c r="AG7718" s="17"/>
      <c r="AH7718" s="8"/>
    </row>
    <row r="7719" spans="13:34" x14ac:dyDescent="0.3">
      <c r="M7719" s="12"/>
      <c r="N7719"/>
      <c r="P7719" s="9"/>
      <c r="Q7719" s="9"/>
      <c r="U7719" s="8"/>
      <c r="V7719" s="10"/>
      <c r="W7719"/>
      <c r="X7719"/>
      <c r="Z7719" s="8"/>
      <c r="AA7719" s="8"/>
      <c r="AF7719" s="17"/>
      <c r="AG7719" s="17"/>
      <c r="AH7719" s="8"/>
    </row>
    <row r="7720" spans="13:34" x14ac:dyDescent="0.3">
      <c r="M7720" s="12"/>
      <c r="N7720"/>
      <c r="P7720" s="9"/>
      <c r="Q7720" s="9"/>
      <c r="U7720" s="8"/>
      <c r="V7720" s="10"/>
      <c r="W7720"/>
      <c r="X7720"/>
      <c r="Z7720" s="8"/>
      <c r="AA7720" s="8"/>
      <c r="AF7720" s="17"/>
      <c r="AG7720" s="17"/>
      <c r="AH7720" s="8"/>
    </row>
    <row r="7721" spans="13:34" x14ac:dyDescent="0.3">
      <c r="M7721" s="12"/>
      <c r="N7721"/>
      <c r="P7721" s="9"/>
      <c r="Q7721" s="9"/>
      <c r="U7721" s="8"/>
      <c r="V7721" s="10"/>
      <c r="W7721"/>
      <c r="X7721"/>
      <c r="Z7721" s="8"/>
      <c r="AA7721" s="8"/>
      <c r="AF7721" s="17"/>
      <c r="AG7721" s="17"/>
      <c r="AH7721" s="8"/>
    </row>
    <row r="7722" spans="13:34" x14ac:dyDescent="0.3">
      <c r="M7722" s="12"/>
      <c r="N7722"/>
      <c r="P7722" s="9"/>
      <c r="Q7722" s="9"/>
      <c r="U7722" s="8"/>
      <c r="V7722" s="10"/>
      <c r="W7722"/>
      <c r="X7722"/>
      <c r="Z7722" s="8"/>
      <c r="AA7722" s="8"/>
      <c r="AF7722" s="17"/>
      <c r="AG7722" s="17"/>
      <c r="AH7722" s="8"/>
    </row>
    <row r="7723" spans="13:34" x14ac:dyDescent="0.3">
      <c r="M7723" s="12"/>
      <c r="N7723"/>
      <c r="P7723" s="9"/>
      <c r="Q7723" s="9"/>
      <c r="U7723" s="8"/>
      <c r="V7723" s="10"/>
      <c r="W7723"/>
      <c r="X7723"/>
      <c r="Z7723" s="8"/>
      <c r="AA7723" s="8"/>
      <c r="AF7723" s="17"/>
      <c r="AG7723" s="17"/>
      <c r="AH7723" s="8"/>
    </row>
    <row r="7724" spans="13:34" x14ac:dyDescent="0.3">
      <c r="M7724" s="12"/>
      <c r="N7724"/>
      <c r="P7724" s="9"/>
      <c r="Q7724" s="9"/>
      <c r="U7724" s="8"/>
      <c r="V7724" s="10"/>
      <c r="W7724"/>
      <c r="X7724"/>
      <c r="Z7724" s="8"/>
      <c r="AA7724" s="8"/>
      <c r="AF7724" s="17"/>
      <c r="AG7724" s="17"/>
      <c r="AH7724" s="8"/>
    </row>
    <row r="7725" spans="13:34" x14ac:dyDescent="0.3">
      <c r="M7725" s="12"/>
      <c r="N7725"/>
      <c r="P7725" s="9"/>
      <c r="Q7725" s="9"/>
      <c r="U7725" s="8"/>
      <c r="V7725" s="10"/>
      <c r="W7725"/>
      <c r="X7725"/>
      <c r="Z7725" s="8"/>
      <c r="AA7725" s="8"/>
      <c r="AF7725" s="17"/>
      <c r="AG7725" s="17"/>
      <c r="AH7725" s="8"/>
    </row>
    <row r="7726" spans="13:34" x14ac:dyDescent="0.3">
      <c r="M7726" s="12"/>
      <c r="N7726"/>
      <c r="P7726" s="9"/>
      <c r="Q7726" s="9"/>
      <c r="U7726" s="8"/>
      <c r="V7726" s="10"/>
      <c r="W7726"/>
      <c r="X7726"/>
      <c r="Z7726" s="8"/>
      <c r="AA7726" s="8"/>
      <c r="AF7726" s="17"/>
      <c r="AG7726" s="17"/>
      <c r="AH7726" s="8"/>
    </row>
    <row r="7727" spans="13:34" x14ac:dyDescent="0.3">
      <c r="M7727" s="12"/>
      <c r="N7727"/>
      <c r="P7727" s="9"/>
      <c r="Q7727" s="9"/>
      <c r="U7727" s="8"/>
      <c r="V7727" s="10"/>
      <c r="W7727"/>
      <c r="X7727"/>
      <c r="Z7727" s="8"/>
      <c r="AA7727" s="8"/>
      <c r="AF7727" s="17"/>
      <c r="AG7727" s="17"/>
      <c r="AH7727" s="8"/>
    </row>
    <row r="7728" spans="13:34" x14ac:dyDescent="0.3">
      <c r="M7728" s="12"/>
      <c r="N7728"/>
      <c r="P7728" s="9"/>
      <c r="Q7728" s="9"/>
      <c r="U7728" s="8"/>
      <c r="V7728" s="10"/>
      <c r="W7728"/>
      <c r="X7728"/>
      <c r="Z7728" s="8"/>
      <c r="AA7728" s="8"/>
      <c r="AF7728" s="17"/>
      <c r="AG7728" s="17"/>
      <c r="AH7728" s="8"/>
    </row>
    <row r="7729" spans="13:34" x14ac:dyDescent="0.3">
      <c r="M7729" s="12"/>
      <c r="N7729"/>
      <c r="P7729" s="9"/>
      <c r="Q7729" s="9"/>
      <c r="U7729" s="8"/>
      <c r="V7729" s="10"/>
      <c r="W7729"/>
      <c r="X7729"/>
      <c r="Z7729" s="8"/>
      <c r="AA7729" s="8"/>
      <c r="AF7729" s="17"/>
      <c r="AG7729" s="17"/>
      <c r="AH7729" s="8"/>
    </row>
    <row r="7730" spans="13:34" x14ac:dyDescent="0.3">
      <c r="M7730" s="12"/>
      <c r="N7730"/>
      <c r="P7730" s="9"/>
      <c r="Q7730" s="9"/>
      <c r="U7730" s="8"/>
      <c r="V7730" s="10"/>
      <c r="W7730"/>
      <c r="X7730"/>
      <c r="Z7730" s="8"/>
      <c r="AA7730" s="8"/>
      <c r="AF7730" s="17"/>
      <c r="AG7730" s="17"/>
      <c r="AH7730" s="8"/>
    </row>
    <row r="7731" spans="13:34" x14ac:dyDescent="0.3">
      <c r="M7731" s="12"/>
      <c r="N7731"/>
      <c r="P7731" s="9"/>
      <c r="Q7731" s="9"/>
      <c r="U7731" s="8"/>
      <c r="V7731" s="10"/>
      <c r="W7731"/>
      <c r="X7731"/>
      <c r="Z7731" s="8"/>
      <c r="AA7731" s="8"/>
      <c r="AF7731" s="17"/>
      <c r="AG7731" s="17"/>
      <c r="AH7731" s="8"/>
    </row>
    <row r="7732" spans="13:34" x14ac:dyDescent="0.3">
      <c r="M7732" s="12"/>
      <c r="N7732"/>
      <c r="P7732" s="9"/>
      <c r="Q7732" s="9"/>
      <c r="U7732" s="8"/>
      <c r="V7732" s="10"/>
      <c r="W7732"/>
      <c r="X7732"/>
      <c r="Z7732" s="8"/>
      <c r="AA7732" s="8"/>
      <c r="AF7732" s="17"/>
      <c r="AG7732" s="17"/>
      <c r="AH7732" s="8"/>
    </row>
    <row r="7733" spans="13:34" x14ac:dyDescent="0.3">
      <c r="M7733" s="12"/>
      <c r="N7733"/>
      <c r="P7733" s="9"/>
      <c r="Q7733" s="9"/>
      <c r="U7733" s="8"/>
      <c r="V7733" s="10"/>
      <c r="W7733"/>
      <c r="X7733"/>
      <c r="Z7733" s="8"/>
      <c r="AA7733" s="8"/>
      <c r="AF7733" s="17"/>
      <c r="AG7733" s="17"/>
      <c r="AH7733" s="8"/>
    </row>
    <row r="7734" spans="13:34" x14ac:dyDescent="0.3">
      <c r="M7734" s="12"/>
      <c r="N7734"/>
      <c r="P7734" s="9"/>
      <c r="Q7734" s="9"/>
      <c r="U7734" s="8"/>
      <c r="V7734" s="10"/>
      <c r="W7734"/>
      <c r="X7734"/>
      <c r="Z7734" s="8"/>
      <c r="AA7734" s="8"/>
      <c r="AF7734" s="17"/>
      <c r="AG7734" s="17"/>
      <c r="AH7734" s="8"/>
    </row>
    <row r="7735" spans="13:34" x14ac:dyDescent="0.3">
      <c r="M7735" s="12"/>
      <c r="N7735"/>
      <c r="P7735" s="9"/>
      <c r="Q7735" s="9"/>
      <c r="U7735" s="8"/>
      <c r="V7735" s="10"/>
      <c r="W7735"/>
      <c r="X7735"/>
      <c r="Z7735" s="8"/>
      <c r="AA7735" s="8"/>
      <c r="AF7735" s="17"/>
      <c r="AG7735" s="17"/>
      <c r="AH7735" s="8"/>
    </row>
    <row r="7736" spans="13:34" x14ac:dyDescent="0.3">
      <c r="M7736" s="12"/>
      <c r="N7736"/>
      <c r="P7736" s="9"/>
      <c r="Q7736" s="9"/>
      <c r="U7736" s="8"/>
      <c r="V7736" s="10"/>
      <c r="W7736"/>
      <c r="X7736"/>
      <c r="Z7736" s="8"/>
      <c r="AA7736" s="8"/>
      <c r="AF7736" s="17"/>
      <c r="AG7736" s="17"/>
      <c r="AH7736" s="8"/>
    </row>
    <row r="7737" spans="13:34" x14ac:dyDescent="0.3">
      <c r="M7737" s="12"/>
      <c r="N7737"/>
      <c r="P7737" s="9"/>
      <c r="Q7737" s="9"/>
      <c r="U7737" s="8"/>
      <c r="V7737" s="10"/>
      <c r="W7737"/>
      <c r="X7737"/>
      <c r="Z7737" s="8"/>
      <c r="AA7737" s="8"/>
      <c r="AF7737" s="17"/>
      <c r="AG7737" s="17"/>
      <c r="AH7737" s="8"/>
    </row>
    <row r="7738" spans="13:34" x14ac:dyDescent="0.3">
      <c r="M7738" s="12"/>
      <c r="N7738"/>
      <c r="P7738" s="9"/>
      <c r="Q7738" s="9"/>
      <c r="U7738" s="8"/>
      <c r="V7738" s="10"/>
      <c r="W7738"/>
      <c r="X7738"/>
      <c r="Z7738" s="8"/>
      <c r="AA7738" s="8"/>
      <c r="AF7738" s="17"/>
      <c r="AG7738" s="17"/>
      <c r="AH7738" s="8"/>
    </row>
    <row r="7739" spans="13:34" x14ac:dyDescent="0.3">
      <c r="M7739" s="12"/>
      <c r="N7739"/>
      <c r="P7739" s="9"/>
      <c r="Q7739" s="9"/>
      <c r="U7739" s="8"/>
      <c r="V7739" s="10"/>
      <c r="W7739"/>
      <c r="X7739"/>
      <c r="Z7739" s="8"/>
      <c r="AA7739" s="8"/>
      <c r="AF7739" s="17"/>
      <c r="AG7739" s="17"/>
      <c r="AH7739" s="8"/>
    </row>
    <row r="7740" spans="13:34" x14ac:dyDescent="0.3">
      <c r="M7740" s="12"/>
      <c r="N7740"/>
      <c r="P7740" s="9"/>
      <c r="Q7740" s="9"/>
      <c r="U7740" s="8"/>
      <c r="V7740" s="10"/>
      <c r="W7740"/>
      <c r="X7740"/>
      <c r="Z7740" s="8"/>
      <c r="AA7740" s="8"/>
      <c r="AF7740" s="17"/>
      <c r="AG7740" s="17"/>
      <c r="AH7740" s="8"/>
    </row>
    <row r="7741" spans="13:34" x14ac:dyDescent="0.3">
      <c r="M7741" s="12"/>
      <c r="N7741"/>
      <c r="P7741" s="9"/>
      <c r="Q7741" s="9"/>
      <c r="U7741" s="8"/>
      <c r="V7741" s="10"/>
      <c r="W7741"/>
      <c r="X7741"/>
      <c r="Z7741" s="8"/>
      <c r="AA7741" s="8"/>
      <c r="AF7741" s="17"/>
      <c r="AG7741" s="17"/>
      <c r="AH7741" s="8"/>
    </row>
    <row r="7742" spans="13:34" x14ac:dyDescent="0.3">
      <c r="M7742" s="12"/>
      <c r="N7742"/>
      <c r="P7742" s="9"/>
      <c r="Q7742" s="9"/>
      <c r="U7742" s="8"/>
      <c r="V7742" s="10"/>
      <c r="W7742"/>
      <c r="X7742"/>
      <c r="Z7742" s="8"/>
      <c r="AA7742" s="8"/>
      <c r="AF7742" s="17"/>
      <c r="AG7742" s="17"/>
      <c r="AH7742" s="8"/>
    </row>
    <row r="7743" spans="13:34" x14ac:dyDescent="0.3">
      <c r="M7743" s="12"/>
      <c r="N7743"/>
      <c r="P7743" s="9"/>
      <c r="Q7743" s="9"/>
      <c r="U7743" s="8"/>
      <c r="V7743" s="10"/>
      <c r="W7743"/>
      <c r="X7743"/>
      <c r="Z7743" s="8"/>
      <c r="AA7743" s="8"/>
      <c r="AF7743" s="17"/>
      <c r="AG7743" s="17"/>
      <c r="AH7743" s="8"/>
    </row>
    <row r="7744" spans="13:34" x14ac:dyDescent="0.3">
      <c r="M7744" s="12"/>
      <c r="N7744"/>
      <c r="P7744" s="9"/>
      <c r="Q7744" s="9"/>
      <c r="U7744" s="8"/>
      <c r="V7744" s="10"/>
      <c r="W7744"/>
      <c r="X7744"/>
      <c r="Z7744" s="8"/>
      <c r="AA7744" s="8"/>
      <c r="AF7744" s="17"/>
      <c r="AG7744" s="17"/>
      <c r="AH7744" s="8"/>
    </row>
    <row r="7745" spans="13:34" x14ac:dyDescent="0.3">
      <c r="M7745" s="12"/>
      <c r="N7745"/>
      <c r="P7745" s="9"/>
      <c r="Q7745" s="9"/>
      <c r="U7745" s="8"/>
      <c r="V7745" s="10"/>
      <c r="W7745"/>
      <c r="X7745"/>
      <c r="Z7745" s="8"/>
      <c r="AA7745" s="8"/>
      <c r="AF7745" s="17"/>
      <c r="AG7745" s="17"/>
      <c r="AH7745" s="8"/>
    </row>
    <row r="7746" spans="13:34" x14ac:dyDescent="0.3">
      <c r="M7746" s="12"/>
      <c r="N7746"/>
      <c r="P7746" s="9"/>
      <c r="Q7746" s="9"/>
      <c r="U7746" s="8"/>
      <c r="V7746" s="10"/>
      <c r="W7746"/>
      <c r="X7746"/>
      <c r="Z7746" s="8"/>
      <c r="AA7746" s="8"/>
      <c r="AF7746" s="17"/>
      <c r="AG7746" s="17"/>
      <c r="AH7746" s="8"/>
    </row>
    <row r="7747" spans="13:34" x14ac:dyDescent="0.3">
      <c r="M7747" s="12"/>
      <c r="N7747"/>
      <c r="P7747" s="9"/>
      <c r="Q7747" s="9"/>
      <c r="U7747" s="8"/>
      <c r="V7747" s="10"/>
      <c r="W7747"/>
      <c r="X7747"/>
      <c r="Z7747" s="8"/>
      <c r="AA7747" s="8"/>
      <c r="AF7747" s="17"/>
      <c r="AG7747" s="17"/>
      <c r="AH7747" s="8"/>
    </row>
    <row r="7748" spans="13:34" x14ac:dyDescent="0.3">
      <c r="M7748" s="12"/>
      <c r="N7748"/>
      <c r="P7748" s="9"/>
      <c r="Q7748" s="9"/>
      <c r="U7748" s="8"/>
      <c r="V7748" s="10"/>
      <c r="W7748"/>
      <c r="X7748"/>
      <c r="Z7748" s="8"/>
      <c r="AA7748" s="8"/>
      <c r="AF7748" s="17"/>
      <c r="AG7748" s="17"/>
      <c r="AH7748" s="8"/>
    </row>
    <row r="7749" spans="13:34" x14ac:dyDescent="0.3">
      <c r="M7749" s="12"/>
      <c r="N7749"/>
      <c r="P7749" s="9"/>
      <c r="Q7749" s="9"/>
      <c r="U7749" s="8"/>
      <c r="V7749" s="10"/>
      <c r="W7749"/>
      <c r="X7749"/>
      <c r="Z7749" s="8"/>
      <c r="AA7749" s="8"/>
      <c r="AF7749" s="17"/>
      <c r="AG7749" s="17"/>
      <c r="AH7749" s="8"/>
    </row>
    <row r="7750" spans="13:34" x14ac:dyDescent="0.3">
      <c r="M7750" s="12"/>
      <c r="N7750"/>
      <c r="P7750" s="9"/>
      <c r="Q7750" s="9"/>
      <c r="U7750" s="8"/>
      <c r="V7750" s="10"/>
      <c r="W7750"/>
      <c r="X7750"/>
      <c r="Z7750" s="8"/>
      <c r="AA7750" s="8"/>
      <c r="AF7750" s="17"/>
      <c r="AG7750" s="17"/>
      <c r="AH7750" s="8"/>
    </row>
    <row r="7751" spans="13:34" x14ac:dyDescent="0.3">
      <c r="M7751" s="12"/>
      <c r="N7751"/>
      <c r="P7751" s="9"/>
      <c r="Q7751" s="9"/>
      <c r="U7751" s="8"/>
      <c r="V7751" s="10"/>
      <c r="W7751"/>
      <c r="X7751"/>
      <c r="Z7751" s="8"/>
      <c r="AA7751" s="8"/>
      <c r="AF7751" s="17"/>
      <c r="AG7751" s="17"/>
      <c r="AH7751" s="8"/>
    </row>
    <row r="7752" spans="13:34" x14ac:dyDescent="0.3">
      <c r="M7752" s="12"/>
      <c r="N7752"/>
      <c r="P7752" s="9"/>
      <c r="Q7752" s="9"/>
      <c r="U7752" s="8"/>
      <c r="V7752" s="10"/>
      <c r="W7752"/>
      <c r="X7752"/>
      <c r="Z7752" s="8"/>
      <c r="AA7752" s="8"/>
      <c r="AF7752" s="17"/>
      <c r="AG7752" s="17"/>
      <c r="AH7752" s="8"/>
    </row>
    <row r="7753" spans="13:34" x14ac:dyDescent="0.3">
      <c r="M7753" s="12"/>
      <c r="N7753"/>
      <c r="P7753" s="9"/>
      <c r="Q7753" s="9"/>
      <c r="U7753" s="8"/>
      <c r="V7753" s="10"/>
      <c r="W7753"/>
      <c r="X7753"/>
      <c r="Z7753" s="8"/>
      <c r="AA7753" s="8"/>
      <c r="AF7753" s="17"/>
      <c r="AG7753" s="17"/>
      <c r="AH7753" s="8"/>
    </row>
    <row r="7754" spans="13:34" x14ac:dyDescent="0.3">
      <c r="M7754" s="12"/>
      <c r="N7754"/>
      <c r="P7754" s="9"/>
      <c r="Q7754" s="9"/>
      <c r="U7754" s="8"/>
      <c r="V7754" s="10"/>
      <c r="W7754"/>
      <c r="X7754"/>
      <c r="Z7754" s="8"/>
      <c r="AA7754" s="8"/>
      <c r="AF7754" s="17"/>
      <c r="AG7754" s="17"/>
      <c r="AH7754" s="8"/>
    </row>
    <row r="7755" spans="13:34" x14ac:dyDescent="0.3">
      <c r="M7755" s="12"/>
      <c r="N7755"/>
      <c r="P7755" s="9"/>
      <c r="Q7755" s="9"/>
      <c r="U7755" s="8"/>
      <c r="V7755" s="10"/>
      <c r="W7755"/>
      <c r="X7755"/>
      <c r="Z7755" s="8"/>
      <c r="AA7755" s="8"/>
      <c r="AF7755" s="17"/>
      <c r="AG7755" s="17"/>
      <c r="AH7755" s="8"/>
    </row>
    <row r="7756" spans="13:34" x14ac:dyDescent="0.3">
      <c r="M7756" s="12"/>
      <c r="N7756"/>
      <c r="P7756" s="9"/>
      <c r="Q7756" s="9"/>
      <c r="U7756" s="8"/>
      <c r="V7756" s="10"/>
      <c r="W7756"/>
      <c r="X7756"/>
      <c r="Z7756" s="8"/>
      <c r="AA7756" s="8"/>
      <c r="AF7756" s="17"/>
      <c r="AG7756" s="17"/>
      <c r="AH7756" s="8"/>
    </row>
    <row r="7757" spans="13:34" x14ac:dyDescent="0.3">
      <c r="M7757" s="12"/>
      <c r="N7757"/>
      <c r="P7757" s="9"/>
      <c r="Q7757" s="9"/>
      <c r="U7757" s="8"/>
      <c r="V7757" s="10"/>
      <c r="W7757"/>
      <c r="X7757"/>
      <c r="Z7757" s="8"/>
      <c r="AA7757" s="8"/>
      <c r="AF7757" s="17"/>
      <c r="AG7757" s="17"/>
      <c r="AH7757" s="8"/>
    </row>
    <row r="7758" spans="13:34" x14ac:dyDescent="0.3">
      <c r="M7758" s="12"/>
      <c r="N7758"/>
      <c r="P7758" s="9"/>
      <c r="Q7758" s="9"/>
      <c r="U7758" s="8"/>
      <c r="V7758" s="10"/>
      <c r="W7758"/>
      <c r="X7758"/>
      <c r="Z7758" s="8"/>
      <c r="AA7758" s="8"/>
      <c r="AF7758" s="17"/>
      <c r="AG7758" s="17"/>
      <c r="AH7758" s="8"/>
    </row>
    <row r="7759" spans="13:34" x14ac:dyDescent="0.3">
      <c r="M7759" s="12"/>
      <c r="N7759"/>
      <c r="P7759" s="9"/>
      <c r="Q7759" s="9"/>
      <c r="U7759" s="8"/>
      <c r="V7759" s="10"/>
      <c r="W7759"/>
      <c r="X7759"/>
      <c r="Z7759" s="8"/>
      <c r="AA7759" s="8"/>
      <c r="AF7759" s="17"/>
      <c r="AG7759" s="17"/>
      <c r="AH7759" s="8"/>
    </row>
    <row r="7760" spans="13:34" x14ac:dyDescent="0.3">
      <c r="M7760" s="12"/>
      <c r="N7760"/>
      <c r="P7760" s="9"/>
      <c r="Q7760" s="9"/>
      <c r="U7760" s="8"/>
      <c r="V7760" s="10"/>
      <c r="W7760"/>
      <c r="X7760"/>
      <c r="Z7760" s="8"/>
      <c r="AA7760" s="8"/>
      <c r="AF7760" s="17"/>
      <c r="AG7760" s="17"/>
      <c r="AH7760" s="8"/>
    </row>
    <row r="7761" spans="13:34" x14ac:dyDescent="0.3">
      <c r="M7761" s="12"/>
      <c r="N7761"/>
      <c r="P7761" s="9"/>
      <c r="Q7761" s="9"/>
      <c r="U7761" s="8"/>
      <c r="V7761" s="10"/>
      <c r="W7761"/>
      <c r="X7761"/>
      <c r="Z7761" s="8"/>
      <c r="AA7761" s="8"/>
      <c r="AF7761" s="17"/>
      <c r="AG7761" s="17"/>
      <c r="AH7761" s="8"/>
    </row>
    <row r="7762" spans="13:34" x14ac:dyDescent="0.3">
      <c r="M7762" s="12"/>
      <c r="N7762"/>
      <c r="P7762" s="9"/>
      <c r="Q7762" s="9"/>
      <c r="U7762" s="8"/>
      <c r="V7762" s="10"/>
      <c r="W7762"/>
      <c r="X7762"/>
      <c r="Z7762" s="8"/>
      <c r="AA7762" s="8"/>
      <c r="AF7762" s="17"/>
      <c r="AG7762" s="17"/>
      <c r="AH7762" s="8"/>
    </row>
    <row r="7763" spans="13:34" x14ac:dyDescent="0.3">
      <c r="M7763" s="12"/>
      <c r="N7763"/>
      <c r="P7763" s="9"/>
      <c r="Q7763" s="9"/>
      <c r="U7763" s="8"/>
      <c r="V7763" s="10"/>
      <c r="W7763"/>
      <c r="X7763"/>
      <c r="Z7763" s="8"/>
      <c r="AA7763" s="8"/>
      <c r="AF7763" s="17"/>
      <c r="AG7763" s="17"/>
      <c r="AH7763" s="8"/>
    </row>
    <row r="7764" spans="13:34" x14ac:dyDescent="0.3">
      <c r="M7764" s="12"/>
      <c r="N7764"/>
      <c r="P7764" s="9"/>
      <c r="Q7764" s="9"/>
      <c r="U7764" s="8"/>
      <c r="V7764" s="10"/>
      <c r="W7764"/>
      <c r="X7764"/>
      <c r="Z7764" s="8"/>
      <c r="AA7764" s="8"/>
      <c r="AF7764" s="17"/>
      <c r="AG7764" s="17"/>
      <c r="AH7764" s="8"/>
    </row>
    <row r="7765" spans="13:34" x14ac:dyDescent="0.3">
      <c r="M7765" s="12"/>
      <c r="N7765"/>
      <c r="P7765" s="9"/>
      <c r="Q7765" s="9"/>
      <c r="U7765" s="8"/>
      <c r="V7765" s="10"/>
      <c r="W7765"/>
      <c r="X7765"/>
      <c r="Z7765" s="8"/>
      <c r="AA7765" s="8"/>
      <c r="AF7765" s="17"/>
      <c r="AG7765" s="17"/>
      <c r="AH7765" s="8"/>
    </row>
    <row r="7766" spans="13:34" x14ac:dyDescent="0.3">
      <c r="M7766" s="12"/>
      <c r="N7766"/>
      <c r="P7766" s="9"/>
      <c r="Q7766" s="9"/>
      <c r="U7766" s="8"/>
      <c r="V7766" s="10"/>
      <c r="W7766"/>
      <c r="X7766"/>
      <c r="Z7766" s="8"/>
      <c r="AA7766" s="8"/>
      <c r="AF7766" s="17"/>
      <c r="AG7766" s="17"/>
      <c r="AH7766" s="8"/>
    </row>
    <row r="7767" spans="13:34" x14ac:dyDescent="0.3">
      <c r="M7767" s="12"/>
      <c r="N7767"/>
      <c r="P7767" s="9"/>
      <c r="Q7767" s="9"/>
      <c r="U7767" s="8"/>
      <c r="V7767" s="10"/>
      <c r="W7767"/>
      <c r="X7767"/>
      <c r="Z7767" s="8"/>
      <c r="AA7767" s="8"/>
      <c r="AF7767" s="17"/>
      <c r="AG7767" s="17"/>
      <c r="AH7767" s="8"/>
    </row>
    <row r="7768" spans="13:34" x14ac:dyDescent="0.3">
      <c r="M7768" s="12"/>
      <c r="N7768"/>
      <c r="P7768" s="9"/>
      <c r="Q7768" s="9"/>
      <c r="U7768" s="8"/>
      <c r="V7768" s="10"/>
      <c r="W7768"/>
      <c r="X7768"/>
      <c r="Z7768" s="8"/>
      <c r="AA7768" s="8"/>
      <c r="AF7768" s="17"/>
      <c r="AG7768" s="17"/>
      <c r="AH7768" s="8"/>
    </row>
    <row r="7769" spans="13:34" x14ac:dyDescent="0.3">
      <c r="M7769" s="12"/>
      <c r="N7769"/>
      <c r="P7769" s="9"/>
      <c r="Q7769" s="9"/>
      <c r="U7769" s="8"/>
      <c r="V7769" s="10"/>
      <c r="W7769"/>
      <c r="X7769"/>
      <c r="Z7769" s="8"/>
      <c r="AA7769" s="8"/>
      <c r="AF7769" s="17"/>
      <c r="AG7769" s="17"/>
      <c r="AH7769" s="8"/>
    </row>
    <row r="7770" spans="13:34" x14ac:dyDescent="0.3">
      <c r="M7770" s="12"/>
      <c r="N7770"/>
      <c r="P7770" s="9"/>
      <c r="Q7770" s="9"/>
      <c r="U7770" s="8"/>
      <c r="V7770" s="10"/>
      <c r="W7770"/>
      <c r="X7770"/>
      <c r="Z7770" s="8"/>
      <c r="AA7770" s="8"/>
      <c r="AF7770" s="17"/>
      <c r="AG7770" s="17"/>
      <c r="AH7770" s="8"/>
    </row>
    <row r="7771" spans="13:34" x14ac:dyDescent="0.3">
      <c r="M7771" s="12"/>
      <c r="N7771"/>
      <c r="P7771" s="9"/>
      <c r="Q7771" s="9"/>
      <c r="U7771" s="8"/>
      <c r="V7771" s="10"/>
      <c r="W7771"/>
      <c r="X7771"/>
      <c r="Z7771" s="8"/>
      <c r="AA7771" s="8"/>
      <c r="AF7771" s="17"/>
      <c r="AG7771" s="17"/>
      <c r="AH7771" s="8"/>
    </row>
    <row r="7772" spans="13:34" x14ac:dyDescent="0.3">
      <c r="M7772" s="12"/>
      <c r="N7772"/>
      <c r="P7772" s="9"/>
      <c r="Q7772" s="9"/>
      <c r="U7772" s="8"/>
      <c r="V7772" s="10"/>
      <c r="W7772"/>
      <c r="X7772"/>
      <c r="Z7772" s="8"/>
      <c r="AA7772" s="8"/>
      <c r="AF7772" s="17"/>
      <c r="AG7772" s="17"/>
      <c r="AH7772" s="8"/>
    </row>
    <row r="7773" spans="13:34" x14ac:dyDescent="0.3">
      <c r="M7773" s="12"/>
      <c r="N7773"/>
      <c r="P7773" s="9"/>
      <c r="Q7773" s="9"/>
      <c r="U7773" s="8"/>
      <c r="V7773" s="10"/>
      <c r="W7773"/>
      <c r="X7773"/>
      <c r="Z7773" s="8"/>
      <c r="AA7773" s="8"/>
      <c r="AF7773" s="17"/>
      <c r="AG7773" s="17"/>
      <c r="AH7773" s="8"/>
    </row>
    <row r="7774" spans="13:34" x14ac:dyDescent="0.3">
      <c r="M7774" s="12"/>
      <c r="N7774"/>
      <c r="P7774" s="9"/>
      <c r="Q7774" s="9"/>
      <c r="U7774" s="8"/>
      <c r="V7774" s="10"/>
      <c r="W7774"/>
      <c r="X7774"/>
      <c r="Z7774" s="8"/>
      <c r="AA7774" s="8"/>
      <c r="AF7774" s="17"/>
      <c r="AG7774" s="17"/>
      <c r="AH7774" s="8"/>
    </row>
    <row r="7775" spans="13:34" x14ac:dyDescent="0.3">
      <c r="M7775" s="12"/>
      <c r="N7775"/>
      <c r="P7775" s="9"/>
      <c r="Q7775" s="9"/>
      <c r="U7775" s="8"/>
      <c r="V7775" s="10"/>
      <c r="W7775"/>
      <c r="X7775"/>
      <c r="Z7775" s="8"/>
      <c r="AA7775" s="8"/>
      <c r="AF7775" s="17"/>
      <c r="AG7775" s="17"/>
      <c r="AH7775" s="8"/>
    </row>
    <row r="7776" spans="13:34" x14ac:dyDescent="0.3">
      <c r="M7776" s="12"/>
      <c r="N7776"/>
      <c r="P7776" s="9"/>
      <c r="Q7776" s="9"/>
      <c r="U7776" s="8"/>
      <c r="V7776" s="10"/>
      <c r="W7776"/>
      <c r="X7776"/>
      <c r="Z7776" s="8"/>
      <c r="AA7776" s="8"/>
      <c r="AF7776" s="17"/>
      <c r="AG7776" s="17"/>
      <c r="AH7776" s="8"/>
    </row>
    <row r="7777" spans="13:34" x14ac:dyDescent="0.3">
      <c r="M7777" s="12"/>
      <c r="N7777"/>
      <c r="P7777" s="9"/>
      <c r="Q7777" s="9"/>
      <c r="U7777" s="8"/>
      <c r="V7777" s="10"/>
      <c r="W7777"/>
      <c r="X7777"/>
      <c r="Z7777" s="8"/>
      <c r="AA7777" s="8"/>
      <c r="AF7777" s="17"/>
      <c r="AG7777" s="17"/>
      <c r="AH7777" s="8"/>
    </row>
    <row r="7778" spans="13:34" x14ac:dyDescent="0.3">
      <c r="M7778" s="12"/>
      <c r="N7778"/>
      <c r="P7778" s="9"/>
      <c r="Q7778" s="9"/>
      <c r="U7778" s="8"/>
      <c r="V7778" s="10"/>
      <c r="W7778"/>
      <c r="X7778"/>
      <c r="Z7778" s="8"/>
      <c r="AA7778" s="8"/>
      <c r="AF7778" s="17"/>
      <c r="AG7778" s="17"/>
      <c r="AH7778" s="8"/>
    </row>
    <row r="7779" spans="13:34" x14ac:dyDescent="0.3">
      <c r="M7779" s="12"/>
      <c r="N7779"/>
      <c r="P7779" s="9"/>
      <c r="Q7779" s="9"/>
      <c r="U7779" s="8"/>
      <c r="V7779" s="10"/>
      <c r="W7779"/>
      <c r="X7779"/>
      <c r="Z7779" s="8"/>
      <c r="AA7779" s="8"/>
      <c r="AF7779" s="17"/>
      <c r="AG7779" s="17"/>
      <c r="AH7779" s="8"/>
    </row>
    <row r="7780" spans="13:34" x14ac:dyDescent="0.3">
      <c r="M7780" s="12"/>
      <c r="N7780"/>
      <c r="P7780" s="9"/>
      <c r="Q7780" s="9"/>
      <c r="U7780" s="8"/>
      <c r="V7780" s="10"/>
      <c r="W7780"/>
      <c r="X7780"/>
      <c r="Z7780" s="8"/>
      <c r="AA7780" s="8"/>
      <c r="AF7780" s="17"/>
      <c r="AG7780" s="17"/>
      <c r="AH7780" s="8"/>
    </row>
    <row r="7781" spans="13:34" x14ac:dyDescent="0.3">
      <c r="M7781" s="12"/>
      <c r="N7781"/>
      <c r="P7781" s="9"/>
      <c r="Q7781" s="9"/>
      <c r="U7781" s="8"/>
      <c r="V7781" s="10"/>
      <c r="W7781"/>
      <c r="X7781"/>
      <c r="Z7781" s="8"/>
      <c r="AA7781" s="8"/>
      <c r="AF7781" s="17"/>
      <c r="AG7781" s="17"/>
      <c r="AH7781" s="8"/>
    </row>
    <row r="7782" spans="13:34" x14ac:dyDescent="0.3">
      <c r="M7782" s="12"/>
      <c r="N7782"/>
      <c r="P7782" s="9"/>
      <c r="Q7782" s="9"/>
      <c r="U7782" s="8"/>
      <c r="V7782" s="10"/>
      <c r="W7782"/>
      <c r="X7782"/>
      <c r="Z7782" s="8"/>
      <c r="AA7782" s="8"/>
      <c r="AF7782" s="17"/>
      <c r="AG7782" s="17"/>
      <c r="AH7782" s="8"/>
    </row>
    <row r="7783" spans="13:34" x14ac:dyDescent="0.3">
      <c r="M7783" s="12"/>
      <c r="N7783"/>
      <c r="P7783" s="9"/>
      <c r="Q7783" s="9"/>
      <c r="U7783" s="8"/>
      <c r="V7783" s="10"/>
      <c r="W7783"/>
      <c r="X7783"/>
      <c r="Z7783" s="8"/>
      <c r="AA7783" s="8"/>
      <c r="AF7783" s="17"/>
      <c r="AG7783" s="17"/>
      <c r="AH7783" s="8"/>
    </row>
    <row r="7784" spans="13:34" x14ac:dyDescent="0.3">
      <c r="M7784" s="12"/>
      <c r="N7784"/>
      <c r="P7784" s="9"/>
      <c r="Q7784" s="9"/>
      <c r="U7784" s="8"/>
      <c r="V7784" s="10"/>
      <c r="W7784"/>
      <c r="X7784"/>
      <c r="Z7784" s="8"/>
      <c r="AA7784" s="8"/>
      <c r="AF7784" s="17"/>
      <c r="AG7784" s="17"/>
      <c r="AH7784" s="8"/>
    </row>
    <row r="7785" spans="13:34" x14ac:dyDescent="0.3">
      <c r="M7785" s="12"/>
      <c r="N7785"/>
      <c r="P7785" s="9"/>
      <c r="Q7785" s="9"/>
      <c r="U7785" s="8"/>
      <c r="V7785" s="10"/>
      <c r="W7785"/>
      <c r="X7785"/>
      <c r="Z7785" s="8"/>
      <c r="AA7785" s="8"/>
      <c r="AF7785" s="17"/>
      <c r="AG7785" s="17"/>
      <c r="AH7785" s="8"/>
    </row>
    <row r="7786" spans="13:34" x14ac:dyDescent="0.3">
      <c r="M7786" s="12"/>
      <c r="N7786"/>
      <c r="P7786" s="9"/>
      <c r="Q7786" s="9"/>
      <c r="U7786" s="8"/>
      <c r="V7786" s="10"/>
      <c r="W7786"/>
      <c r="X7786"/>
      <c r="Z7786" s="8"/>
      <c r="AA7786" s="8"/>
      <c r="AF7786" s="17"/>
      <c r="AG7786" s="17"/>
      <c r="AH7786" s="8"/>
    </row>
    <row r="7787" spans="13:34" x14ac:dyDescent="0.3">
      <c r="M7787" s="12"/>
      <c r="N7787"/>
      <c r="P7787" s="9"/>
      <c r="Q7787" s="9"/>
      <c r="U7787" s="8"/>
      <c r="V7787" s="10"/>
      <c r="W7787"/>
      <c r="X7787"/>
      <c r="Z7787" s="8"/>
      <c r="AA7787" s="8"/>
      <c r="AF7787" s="17"/>
      <c r="AG7787" s="17"/>
      <c r="AH7787" s="8"/>
    </row>
    <row r="7788" spans="13:34" x14ac:dyDescent="0.3">
      <c r="M7788" s="12"/>
      <c r="N7788"/>
      <c r="P7788" s="9"/>
      <c r="Q7788" s="9"/>
      <c r="U7788" s="8"/>
      <c r="V7788" s="10"/>
      <c r="W7788"/>
      <c r="X7788"/>
      <c r="Z7788" s="8"/>
      <c r="AA7788" s="8"/>
      <c r="AF7788" s="17"/>
      <c r="AG7788" s="17"/>
      <c r="AH7788" s="8"/>
    </row>
    <row r="7789" spans="13:34" x14ac:dyDescent="0.3">
      <c r="M7789" s="12"/>
      <c r="N7789"/>
      <c r="P7789" s="9"/>
      <c r="Q7789" s="9"/>
      <c r="U7789" s="8"/>
      <c r="V7789" s="10"/>
      <c r="W7789"/>
      <c r="X7789"/>
      <c r="Z7789" s="8"/>
      <c r="AA7789" s="8"/>
      <c r="AF7789" s="17"/>
      <c r="AG7789" s="17"/>
      <c r="AH7789" s="8"/>
    </row>
    <row r="7790" spans="13:34" x14ac:dyDescent="0.3">
      <c r="M7790" s="12"/>
      <c r="N7790"/>
      <c r="P7790" s="9"/>
      <c r="Q7790" s="9"/>
      <c r="U7790" s="8"/>
      <c r="V7790" s="10"/>
      <c r="W7790"/>
      <c r="X7790"/>
      <c r="Z7790" s="8"/>
      <c r="AA7790" s="8"/>
      <c r="AF7790" s="17"/>
      <c r="AG7790" s="17"/>
      <c r="AH7790" s="8"/>
    </row>
    <row r="7791" spans="13:34" x14ac:dyDescent="0.3">
      <c r="M7791" s="12"/>
      <c r="N7791"/>
      <c r="P7791" s="9"/>
      <c r="Q7791" s="9"/>
      <c r="U7791" s="8"/>
      <c r="V7791" s="10"/>
      <c r="W7791"/>
      <c r="X7791"/>
      <c r="Z7791" s="8"/>
      <c r="AA7791" s="8"/>
      <c r="AF7791" s="17"/>
      <c r="AG7791" s="17"/>
      <c r="AH7791" s="8"/>
    </row>
    <row r="7792" spans="13:34" x14ac:dyDescent="0.3">
      <c r="M7792" s="12"/>
      <c r="N7792"/>
      <c r="P7792" s="9"/>
      <c r="Q7792" s="9"/>
      <c r="U7792" s="8"/>
      <c r="V7792" s="10"/>
      <c r="W7792"/>
      <c r="X7792"/>
      <c r="Z7792" s="8"/>
      <c r="AA7792" s="8"/>
      <c r="AF7792" s="17"/>
      <c r="AG7792" s="17"/>
      <c r="AH7792" s="8"/>
    </row>
    <row r="7793" spans="13:34" x14ac:dyDescent="0.3">
      <c r="M7793" s="12"/>
      <c r="N7793"/>
      <c r="P7793" s="9"/>
      <c r="Q7793" s="9"/>
      <c r="U7793" s="8"/>
      <c r="V7793" s="10"/>
      <c r="W7793"/>
      <c r="X7793"/>
      <c r="Z7793" s="8"/>
      <c r="AA7793" s="8"/>
      <c r="AF7793" s="17"/>
      <c r="AG7793" s="17"/>
      <c r="AH7793" s="8"/>
    </row>
    <row r="7794" spans="13:34" x14ac:dyDescent="0.3">
      <c r="M7794" s="12"/>
      <c r="N7794"/>
      <c r="P7794" s="9"/>
      <c r="Q7794" s="9"/>
      <c r="U7794" s="8"/>
      <c r="V7794" s="10"/>
      <c r="W7794"/>
      <c r="X7794"/>
      <c r="Z7794" s="8"/>
      <c r="AA7794" s="8"/>
      <c r="AF7794" s="17"/>
      <c r="AG7794" s="17"/>
      <c r="AH7794" s="8"/>
    </row>
    <row r="7795" spans="13:34" x14ac:dyDescent="0.3">
      <c r="M7795" s="12"/>
      <c r="N7795"/>
      <c r="P7795" s="9"/>
      <c r="Q7795" s="9"/>
      <c r="U7795" s="8"/>
      <c r="V7795" s="10"/>
      <c r="W7795"/>
      <c r="X7795"/>
      <c r="Z7795" s="8"/>
      <c r="AA7795" s="8"/>
      <c r="AF7795" s="17"/>
      <c r="AG7795" s="17"/>
      <c r="AH7795" s="8"/>
    </row>
    <row r="7796" spans="13:34" x14ac:dyDescent="0.3">
      <c r="M7796" s="12"/>
      <c r="N7796"/>
      <c r="P7796" s="9"/>
      <c r="Q7796" s="9"/>
      <c r="U7796" s="8"/>
      <c r="V7796" s="10"/>
      <c r="W7796"/>
      <c r="X7796"/>
      <c r="Z7796" s="8"/>
      <c r="AA7796" s="8"/>
      <c r="AF7796" s="17"/>
      <c r="AG7796" s="17"/>
      <c r="AH7796" s="8"/>
    </row>
    <row r="7797" spans="13:34" x14ac:dyDescent="0.3">
      <c r="M7797" s="12"/>
      <c r="N7797"/>
      <c r="P7797" s="9"/>
      <c r="Q7797" s="9"/>
      <c r="U7797" s="8"/>
      <c r="V7797" s="10"/>
      <c r="W7797"/>
      <c r="X7797"/>
      <c r="Z7797" s="8"/>
      <c r="AA7797" s="8"/>
      <c r="AF7797" s="17"/>
      <c r="AG7797" s="17"/>
      <c r="AH7797" s="8"/>
    </row>
    <row r="7798" spans="13:34" x14ac:dyDescent="0.3">
      <c r="M7798" s="12"/>
      <c r="N7798"/>
      <c r="P7798" s="9"/>
      <c r="Q7798" s="9"/>
      <c r="U7798" s="8"/>
      <c r="V7798" s="10"/>
      <c r="W7798"/>
      <c r="X7798"/>
      <c r="Z7798" s="8"/>
      <c r="AA7798" s="8"/>
      <c r="AF7798" s="17"/>
      <c r="AG7798" s="17"/>
      <c r="AH7798" s="8"/>
    </row>
    <row r="7799" spans="13:34" x14ac:dyDescent="0.3">
      <c r="M7799" s="12"/>
      <c r="N7799"/>
      <c r="P7799" s="9"/>
      <c r="Q7799" s="9"/>
      <c r="U7799" s="8"/>
      <c r="V7799" s="10"/>
      <c r="W7799"/>
      <c r="X7799"/>
      <c r="Z7799" s="8"/>
      <c r="AA7799" s="8"/>
      <c r="AF7799" s="17"/>
      <c r="AG7799" s="17"/>
      <c r="AH7799" s="8"/>
    </row>
    <row r="7800" spans="13:34" x14ac:dyDescent="0.3">
      <c r="M7800" s="12"/>
      <c r="N7800"/>
      <c r="P7800" s="9"/>
      <c r="Q7800" s="9"/>
      <c r="U7800" s="8"/>
      <c r="V7800" s="10"/>
      <c r="W7800"/>
      <c r="X7800"/>
      <c r="Z7800" s="8"/>
      <c r="AA7800" s="8"/>
      <c r="AF7800" s="17"/>
      <c r="AG7800" s="17"/>
      <c r="AH7800" s="8"/>
    </row>
    <row r="7801" spans="13:34" x14ac:dyDescent="0.3">
      <c r="M7801" s="12"/>
      <c r="N7801"/>
      <c r="P7801" s="9"/>
      <c r="Q7801" s="9"/>
      <c r="U7801" s="8"/>
      <c r="V7801" s="10"/>
      <c r="W7801"/>
      <c r="X7801"/>
      <c r="Z7801" s="8"/>
      <c r="AA7801" s="8"/>
      <c r="AF7801" s="17"/>
      <c r="AG7801" s="17"/>
      <c r="AH7801" s="8"/>
    </row>
    <row r="7802" spans="13:34" x14ac:dyDescent="0.3">
      <c r="M7802" s="12"/>
      <c r="N7802"/>
      <c r="P7802" s="9"/>
      <c r="Q7802" s="9"/>
      <c r="U7802" s="8"/>
      <c r="V7802" s="10"/>
      <c r="W7802"/>
      <c r="X7802"/>
      <c r="Z7802" s="8"/>
      <c r="AA7802" s="8"/>
      <c r="AF7802" s="17"/>
      <c r="AG7802" s="17"/>
      <c r="AH7802" s="8"/>
    </row>
    <row r="7803" spans="13:34" x14ac:dyDescent="0.3">
      <c r="M7803" s="12"/>
      <c r="N7803"/>
      <c r="P7803" s="9"/>
      <c r="Q7803" s="9"/>
      <c r="U7803" s="8"/>
      <c r="V7803" s="10"/>
      <c r="W7803"/>
      <c r="X7803"/>
      <c r="Z7803" s="8"/>
      <c r="AA7803" s="8"/>
      <c r="AF7803" s="17"/>
      <c r="AG7803" s="17"/>
      <c r="AH7803" s="8"/>
    </row>
    <row r="7804" spans="13:34" x14ac:dyDescent="0.3">
      <c r="M7804" s="12"/>
      <c r="N7804"/>
      <c r="P7804" s="9"/>
      <c r="Q7804" s="9"/>
      <c r="U7804" s="8"/>
      <c r="V7804" s="10"/>
      <c r="W7804"/>
      <c r="X7804"/>
      <c r="Z7804" s="8"/>
      <c r="AA7804" s="8"/>
      <c r="AF7804" s="17"/>
      <c r="AG7804" s="17"/>
      <c r="AH7804" s="8"/>
    </row>
    <row r="7805" spans="13:34" x14ac:dyDescent="0.3">
      <c r="M7805" s="12"/>
      <c r="N7805"/>
      <c r="P7805" s="9"/>
      <c r="Q7805" s="9"/>
      <c r="U7805" s="8"/>
      <c r="V7805" s="10"/>
      <c r="W7805"/>
      <c r="X7805"/>
      <c r="Z7805" s="8"/>
      <c r="AA7805" s="8"/>
      <c r="AF7805" s="17"/>
      <c r="AG7805" s="17"/>
      <c r="AH7805" s="8"/>
    </row>
    <row r="7806" spans="13:34" x14ac:dyDescent="0.3">
      <c r="M7806" s="12"/>
      <c r="N7806"/>
      <c r="P7806" s="9"/>
      <c r="Q7806" s="9"/>
      <c r="U7806" s="8"/>
      <c r="V7806" s="10"/>
      <c r="W7806"/>
      <c r="X7806"/>
      <c r="Z7806" s="8"/>
      <c r="AA7806" s="8"/>
      <c r="AF7806" s="17"/>
      <c r="AG7806" s="17"/>
      <c r="AH7806" s="8"/>
    </row>
    <row r="7807" spans="13:34" x14ac:dyDescent="0.3">
      <c r="M7807" s="12"/>
      <c r="N7807"/>
      <c r="P7807" s="9"/>
      <c r="Q7807" s="9"/>
      <c r="U7807" s="8"/>
      <c r="V7807" s="10"/>
      <c r="W7807"/>
      <c r="X7807"/>
      <c r="Z7807" s="8"/>
      <c r="AA7807" s="8"/>
      <c r="AF7807" s="17"/>
      <c r="AG7807" s="17"/>
      <c r="AH7807" s="8"/>
    </row>
    <row r="7808" spans="13:34" x14ac:dyDescent="0.3">
      <c r="M7808" s="12"/>
      <c r="N7808"/>
      <c r="P7808" s="9"/>
      <c r="Q7808" s="9"/>
      <c r="U7808" s="8"/>
      <c r="V7808" s="10"/>
      <c r="W7808"/>
      <c r="X7808"/>
      <c r="Z7808" s="8"/>
      <c r="AA7808" s="8"/>
      <c r="AF7808" s="17"/>
      <c r="AG7808" s="17"/>
      <c r="AH7808" s="8"/>
    </row>
    <row r="7809" spans="13:34" x14ac:dyDescent="0.3">
      <c r="M7809" s="12"/>
      <c r="N7809"/>
      <c r="P7809" s="9"/>
      <c r="Q7809" s="9"/>
      <c r="U7809" s="8"/>
      <c r="V7809" s="10"/>
      <c r="W7809"/>
      <c r="X7809"/>
      <c r="Z7809" s="8"/>
      <c r="AA7809" s="8"/>
      <c r="AF7809" s="17"/>
      <c r="AG7809" s="17"/>
      <c r="AH7809" s="8"/>
    </row>
    <row r="7810" spans="13:34" x14ac:dyDescent="0.3">
      <c r="M7810" s="12"/>
      <c r="N7810"/>
      <c r="P7810" s="9"/>
      <c r="Q7810" s="9"/>
      <c r="U7810" s="8"/>
      <c r="V7810" s="10"/>
      <c r="W7810"/>
      <c r="X7810"/>
      <c r="Z7810" s="8"/>
      <c r="AA7810" s="8"/>
      <c r="AF7810" s="17"/>
      <c r="AG7810" s="17"/>
      <c r="AH7810" s="8"/>
    </row>
    <row r="7811" spans="13:34" x14ac:dyDescent="0.3">
      <c r="M7811" s="12"/>
      <c r="N7811"/>
      <c r="P7811" s="9"/>
      <c r="Q7811" s="9"/>
      <c r="U7811" s="8"/>
      <c r="V7811" s="10"/>
      <c r="W7811"/>
      <c r="X7811"/>
      <c r="Z7811" s="8"/>
      <c r="AA7811" s="8"/>
      <c r="AF7811" s="17"/>
      <c r="AG7811" s="17"/>
      <c r="AH7811" s="8"/>
    </row>
    <row r="7812" spans="13:34" x14ac:dyDescent="0.3">
      <c r="M7812" s="12"/>
      <c r="N7812"/>
      <c r="P7812" s="9"/>
      <c r="Q7812" s="9"/>
      <c r="U7812" s="8"/>
      <c r="V7812" s="10"/>
      <c r="W7812"/>
      <c r="X7812"/>
      <c r="Z7812" s="8"/>
      <c r="AA7812" s="8"/>
      <c r="AF7812" s="17"/>
      <c r="AG7812" s="17"/>
      <c r="AH7812" s="8"/>
    </row>
    <row r="7813" spans="13:34" x14ac:dyDescent="0.3">
      <c r="M7813" s="12"/>
      <c r="N7813"/>
      <c r="P7813" s="9"/>
      <c r="Q7813" s="9"/>
      <c r="U7813" s="8"/>
      <c r="V7813" s="10"/>
      <c r="W7813"/>
      <c r="X7813"/>
      <c r="Z7813" s="8"/>
      <c r="AA7813" s="8"/>
      <c r="AF7813" s="17"/>
      <c r="AG7813" s="17"/>
      <c r="AH7813" s="8"/>
    </row>
    <row r="7814" spans="13:34" x14ac:dyDescent="0.3">
      <c r="M7814" s="12"/>
      <c r="N7814"/>
      <c r="P7814" s="9"/>
      <c r="Q7814" s="9"/>
      <c r="U7814" s="8"/>
      <c r="V7814" s="10"/>
      <c r="W7814"/>
      <c r="X7814"/>
      <c r="Z7814" s="8"/>
      <c r="AA7814" s="8"/>
      <c r="AF7814" s="17"/>
      <c r="AG7814" s="17"/>
      <c r="AH7814" s="8"/>
    </row>
    <row r="7815" spans="13:34" x14ac:dyDescent="0.3">
      <c r="M7815" s="12"/>
      <c r="N7815"/>
      <c r="P7815" s="9"/>
      <c r="Q7815" s="9"/>
      <c r="U7815" s="8"/>
      <c r="V7815" s="10"/>
      <c r="W7815"/>
      <c r="X7815"/>
      <c r="Z7815" s="8"/>
      <c r="AA7815" s="8"/>
      <c r="AF7815" s="17"/>
      <c r="AG7815" s="17"/>
      <c r="AH7815" s="8"/>
    </row>
    <row r="7816" spans="13:34" x14ac:dyDescent="0.3">
      <c r="M7816" s="12"/>
      <c r="N7816"/>
      <c r="P7816" s="9"/>
      <c r="Q7816" s="9"/>
      <c r="U7816" s="8"/>
      <c r="V7816" s="10"/>
      <c r="W7816"/>
      <c r="X7816"/>
      <c r="Z7816" s="8"/>
      <c r="AA7816" s="8"/>
      <c r="AF7816" s="17"/>
      <c r="AG7816" s="17"/>
      <c r="AH7816" s="8"/>
    </row>
    <row r="7817" spans="13:34" x14ac:dyDescent="0.3">
      <c r="M7817" s="12"/>
      <c r="N7817"/>
      <c r="P7817" s="9"/>
      <c r="Q7817" s="9"/>
      <c r="U7817" s="8"/>
      <c r="V7817" s="10"/>
      <c r="W7817"/>
      <c r="X7817"/>
      <c r="Z7817" s="8"/>
      <c r="AA7817" s="8"/>
      <c r="AF7817" s="17"/>
      <c r="AG7817" s="17"/>
      <c r="AH7817" s="8"/>
    </row>
    <row r="7818" spans="13:34" x14ac:dyDescent="0.3">
      <c r="M7818" s="12"/>
      <c r="N7818"/>
      <c r="P7818" s="9"/>
      <c r="Q7818" s="9"/>
      <c r="U7818" s="8"/>
      <c r="V7818" s="10"/>
      <c r="W7818"/>
      <c r="X7818"/>
      <c r="Z7818" s="8"/>
      <c r="AA7818" s="8"/>
      <c r="AF7818" s="17"/>
      <c r="AG7818" s="17"/>
      <c r="AH7818" s="8"/>
    </row>
    <row r="7819" spans="13:34" x14ac:dyDescent="0.3">
      <c r="M7819" s="12"/>
      <c r="N7819"/>
      <c r="P7819" s="9"/>
      <c r="Q7819" s="9"/>
      <c r="U7819" s="8"/>
      <c r="V7819" s="10"/>
      <c r="W7819"/>
      <c r="X7819"/>
      <c r="Z7819" s="8"/>
      <c r="AA7819" s="8"/>
      <c r="AF7819" s="17"/>
      <c r="AG7819" s="17"/>
      <c r="AH7819" s="8"/>
    </row>
    <row r="7820" spans="13:34" x14ac:dyDescent="0.3">
      <c r="M7820" s="12"/>
      <c r="N7820"/>
      <c r="P7820" s="9"/>
      <c r="Q7820" s="9"/>
      <c r="U7820" s="8"/>
      <c r="V7820" s="10"/>
      <c r="W7820"/>
      <c r="X7820"/>
      <c r="Z7820" s="8"/>
      <c r="AA7820" s="8"/>
      <c r="AF7820" s="17"/>
      <c r="AG7820" s="17"/>
      <c r="AH7820" s="8"/>
    </row>
    <row r="7821" spans="13:34" x14ac:dyDescent="0.3">
      <c r="M7821" s="12"/>
      <c r="N7821"/>
      <c r="P7821" s="9"/>
      <c r="Q7821" s="9"/>
      <c r="U7821" s="8"/>
      <c r="V7821" s="10"/>
      <c r="W7821"/>
      <c r="X7821"/>
      <c r="Z7821" s="8"/>
      <c r="AA7821" s="8"/>
      <c r="AF7821" s="17"/>
      <c r="AG7821" s="17"/>
      <c r="AH7821" s="8"/>
    </row>
    <row r="7822" spans="13:34" x14ac:dyDescent="0.3">
      <c r="M7822" s="12"/>
      <c r="N7822"/>
      <c r="P7822" s="9"/>
      <c r="Q7822" s="9"/>
      <c r="U7822" s="8"/>
      <c r="V7822" s="10"/>
      <c r="W7822"/>
      <c r="X7822"/>
      <c r="Z7822" s="8"/>
      <c r="AA7822" s="8"/>
      <c r="AF7822" s="17"/>
      <c r="AG7822" s="17"/>
      <c r="AH7822" s="8"/>
    </row>
    <row r="7823" spans="13:34" x14ac:dyDescent="0.3">
      <c r="M7823" s="12"/>
      <c r="N7823"/>
      <c r="P7823" s="9"/>
      <c r="Q7823" s="9"/>
      <c r="U7823" s="8"/>
      <c r="V7823" s="10"/>
      <c r="W7823"/>
      <c r="X7823"/>
      <c r="Z7823" s="8"/>
      <c r="AA7823" s="8"/>
      <c r="AF7823" s="17"/>
      <c r="AG7823" s="17"/>
      <c r="AH7823" s="8"/>
    </row>
    <row r="7824" spans="13:34" x14ac:dyDescent="0.3">
      <c r="M7824" s="12"/>
      <c r="N7824"/>
      <c r="P7824" s="9"/>
      <c r="Q7824" s="9"/>
      <c r="U7824" s="8"/>
      <c r="V7824" s="10"/>
      <c r="W7824"/>
      <c r="X7824"/>
      <c r="Z7824" s="8"/>
      <c r="AA7824" s="8"/>
      <c r="AF7824" s="17"/>
      <c r="AG7824" s="17"/>
      <c r="AH7824" s="8"/>
    </row>
    <row r="7825" spans="13:34" x14ac:dyDescent="0.3">
      <c r="M7825" s="12"/>
      <c r="N7825"/>
      <c r="P7825" s="9"/>
      <c r="Q7825" s="9"/>
      <c r="U7825" s="8"/>
      <c r="V7825" s="10"/>
      <c r="W7825"/>
      <c r="X7825"/>
      <c r="Z7825" s="8"/>
      <c r="AA7825" s="8"/>
      <c r="AF7825" s="17"/>
      <c r="AG7825" s="17"/>
      <c r="AH7825" s="8"/>
    </row>
    <row r="7826" spans="13:34" x14ac:dyDescent="0.3">
      <c r="M7826" s="12"/>
      <c r="N7826"/>
      <c r="P7826" s="9"/>
      <c r="Q7826" s="9"/>
      <c r="U7826" s="8"/>
      <c r="V7826" s="10"/>
      <c r="W7826"/>
      <c r="X7826"/>
      <c r="Z7826" s="8"/>
      <c r="AA7826" s="8"/>
      <c r="AF7826" s="17"/>
      <c r="AG7826" s="17"/>
      <c r="AH7826" s="8"/>
    </row>
    <row r="7827" spans="13:34" x14ac:dyDescent="0.3">
      <c r="M7827" s="12"/>
      <c r="N7827"/>
      <c r="P7827" s="9"/>
      <c r="Q7827" s="9"/>
      <c r="U7827" s="8"/>
      <c r="V7827" s="10"/>
      <c r="W7827"/>
      <c r="X7827"/>
      <c r="Z7827" s="8"/>
      <c r="AA7827" s="8"/>
      <c r="AF7827" s="17"/>
      <c r="AG7827" s="17"/>
      <c r="AH7827" s="8"/>
    </row>
    <row r="7828" spans="13:34" x14ac:dyDescent="0.3">
      <c r="M7828" s="12"/>
      <c r="N7828"/>
      <c r="P7828" s="9"/>
      <c r="Q7828" s="9"/>
      <c r="U7828" s="8"/>
      <c r="V7828" s="10"/>
      <c r="W7828"/>
      <c r="X7828"/>
      <c r="Z7828" s="8"/>
      <c r="AA7828" s="8"/>
      <c r="AF7828" s="17"/>
      <c r="AG7828" s="17"/>
      <c r="AH7828" s="8"/>
    </row>
    <row r="7829" spans="13:34" x14ac:dyDescent="0.3">
      <c r="M7829" s="12"/>
      <c r="N7829"/>
      <c r="P7829" s="9"/>
      <c r="Q7829" s="9"/>
      <c r="U7829" s="8"/>
      <c r="V7829" s="10"/>
      <c r="W7829"/>
      <c r="X7829"/>
      <c r="Z7829" s="8"/>
      <c r="AA7829" s="8"/>
      <c r="AF7829" s="17"/>
      <c r="AG7829" s="17"/>
      <c r="AH7829" s="8"/>
    </row>
    <row r="7830" spans="13:34" x14ac:dyDescent="0.3">
      <c r="M7830" s="12"/>
      <c r="N7830"/>
      <c r="P7830" s="9"/>
      <c r="Q7830" s="9"/>
      <c r="U7830" s="8"/>
      <c r="V7830" s="10"/>
      <c r="W7830"/>
      <c r="X7830"/>
      <c r="Z7830" s="8"/>
      <c r="AA7830" s="8"/>
      <c r="AF7830" s="17"/>
      <c r="AG7830" s="17"/>
      <c r="AH7830" s="8"/>
    </row>
    <row r="7831" spans="13:34" x14ac:dyDescent="0.3">
      <c r="M7831" s="12"/>
      <c r="N7831"/>
      <c r="P7831" s="9"/>
      <c r="Q7831" s="9"/>
      <c r="U7831" s="8"/>
      <c r="V7831" s="10"/>
      <c r="W7831"/>
      <c r="X7831"/>
      <c r="Z7831" s="8"/>
      <c r="AA7831" s="8"/>
      <c r="AF7831" s="17"/>
      <c r="AG7831" s="17"/>
      <c r="AH7831" s="8"/>
    </row>
    <row r="7832" spans="13:34" x14ac:dyDescent="0.3">
      <c r="M7832" s="12"/>
      <c r="N7832"/>
      <c r="P7832" s="9"/>
      <c r="Q7832" s="9"/>
      <c r="U7832" s="8"/>
      <c r="V7832" s="10"/>
      <c r="W7832"/>
      <c r="X7832"/>
      <c r="Z7832" s="8"/>
      <c r="AA7832" s="8"/>
      <c r="AF7832" s="17"/>
      <c r="AG7832" s="17"/>
      <c r="AH7832" s="8"/>
    </row>
    <row r="7833" spans="13:34" x14ac:dyDescent="0.3">
      <c r="M7833" s="12"/>
      <c r="N7833"/>
      <c r="P7833" s="9"/>
      <c r="Q7833" s="9"/>
      <c r="U7833" s="8"/>
      <c r="V7833" s="10"/>
      <c r="W7833"/>
      <c r="X7833"/>
      <c r="Z7833" s="8"/>
      <c r="AA7833" s="8"/>
      <c r="AF7833" s="17"/>
      <c r="AG7833" s="17"/>
      <c r="AH7833" s="8"/>
    </row>
    <row r="7834" spans="13:34" x14ac:dyDescent="0.3">
      <c r="M7834" s="12"/>
      <c r="N7834"/>
      <c r="P7834" s="9"/>
      <c r="Q7834" s="9"/>
      <c r="U7834" s="8"/>
      <c r="V7834" s="10"/>
      <c r="W7834"/>
      <c r="X7834"/>
      <c r="Z7834" s="8"/>
      <c r="AA7834" s="8"/>
      <c r="AF7834" s="17"/>
      <c r="AG7834" s="17"/>
      <c r="AH7834" s="8"/>
    </row>
    <row r="7835" spans="13:34" x14ac:dyDescent="0.3">
      <c r="M7835" s="12"/>
      <c r="N7835"/>
      <c r="P7835" s="9"/>
      <c r="Q7835" s="9"/>
      <c r="U7835" s="8"/>
      <c r="V7835" s="10"/>
      <c r="W7835"/>
      <c r="X7835"/>
      <c r="Z7835" s="8"/>
      <c r="AA7835" s="8"/>
      <c r="AF7835" s="17"/>
      <c r="AG7835" s="17"/>
      <c r="AH7835" s="8"/>
    </row>
    <row r="7836" spans="13:34" x14ac:dyDescent="0.3">
      <c r="M7836" s="12"/>
      <c r="N7836"/>
      <c r="P7836" s="9"/>
      <c r="Q7836" s="9"/>
      <c r="U7836" s="8"/>
      <c r="V7836" s="10"/>
      <c r="W7836"/>
      <c r="X7836"/>
      <c r="Z7836" s="8"/>
      <c r="AA7836" s="8"/>
      <c r="AF7836" s="17"/>
      <c r="AG7836" s="17"/>
      <c r="AH7836" s="8"/>
    </row>
    <row r="7837" spans="13:34" x14ac:dyDescent="0.3">
      <c r="M7837" s="12"/>
      <c r="N7837"/>
      <c r="P7837" s="9"/>
      <c r="Q7837" s="9"/>
      <c r="U7837" s="8"/>
      <c r="V7837" s="10"/>
      <c r="W7837"/>
      <c r="X7837"/>
      <c r="Z7837" s="8"/>
      <c r="AA7837" s="8"/>
      <c r="AF7837" s="17"/>
      <c r="AG7837" s="17"/>
      <c r="AH7837" s="8"/>
    </row>
    <row r="7838" spans="13:34" x14ac:dyDescent="0.3">
      <c r="M7838" s="12"/>
      <c r="N7838"/>
      <c r="P7838" s="9"/>
      <c r="Q7838" s="9"/>
      <c r="U7838" s="8"/>
      <c r="V7838" s="10"/>
      <c r="W7838"/>
      <c r="X7838"/>
      <c r="Z7838" s="8"/>
      <c r="AA7838" s="8"/>
      <c r="AF7838" s="17"/>
      <c r="AG7838" s="17"/>
      <c r="AH7838" s="8"/>
    </row>
    <row r="7839" spans="13:34" x14ac:dyDescent="0.3">
      <c r="M7839" s="12"/>
      <c r="N7839"/>
      <c r="P7839" s="9"/>
      <c r="Q7839" s="9"/>
      <c r="U7839" s="8"/>
      <c r="V7839" s="10"/>
      <c r="W7839"/>
      <c r="X7839"/>
      <c r="Z7839" s="8"/>
      <c r="AA7839" s="8"/>
      <c r="AF7839" s="17"/>
      <c r="AG7839" s="17"/>
      <c r="AH7839" s="8"/>
    </row>
    <row r="7840" spans="13:34" x14ac:dyDescent="0.3">
      <c r="M7840" s="12"/>
      <c r="N7840"/>
      <c r="P7840" s="9"/>
      <c r="Q7840" s="9"/>
      <c r="U7840" s="8"/>
      <c r="V7840" s="10"/>
      <c r="W7840"/>
      <c r="X7840"/>
      <c r="Z7840" s="8"/>
      <c r="AA7840" s="8"/>
      <c r="AF7840" s="17"/>
      <c r="AG7840" s="17"/>
      <c r="AH7840" s="8"/>
    </row>
    <row r="7841" spans="13:34" x14ac:dyDescent="0.3">
      <c r="M7841" s="12"/>
      <c r="N7841"/>
      <c r="P7841" s="9"/>
      <c r="Q7841" s="9"/>
      <c r="U7841" s="8"/>
      <c r="V7841" s="10"/>
      <c r="W7841"/>
      <c r="X7841"/>
      <c r="Z7841" s="8"/>
      <c r="AA7841" s="8"/>
      <c r="AF7841" s="17"/>
      <c r="AG7841" s="17"/>
      <c r="AH7841" s="8"/>
    </row>
    <row r="7842" spans="13:34" x14ac:dyDescent="0.3">
      <c r="M7842" s="12"/>
      <c r="N7842"/>
      <c r="P7842" s="9"/>
      <c r="Q7842" s="9"/>
      <c r="U7842" s="8"/>
      <c r="V7842" s="10"/>
      <c r="W7842"/>
      <c r="X7842"/>
      <c r="Z7842" s="8"/>
      <c r="AA7842" s="8"/>
      <c r="AF7842" s="17"/>
      <c r="AG7842" s="17"/>
      <c r="AH7842" s="8"/>
    </row>
    <row r="7843" spans="13:34" x14ac:dyDescent="0.3">
      <c r="M7843" s="12"/>
      <c r="N7843"/>
      <c r="P7843" s="9"/>
      <c r="Q7843" s="9"/>
      <c r="U7843" s="8"/>
      <c r="V7843" s="10"/>
      <c r="W7843"/>
      <c r="X7843"/>
      <c r="Z7843" s="8"/>
      <c r="AA7843" s="8"/>
      <c r="AF7843" s="17"/>
      <c r="AG7843" s="17"/>
      <c r="AH7843" s="8"/>
    </row>
    <row r="7844" spans="13:34" x14ac:dyDescent="0.3">
      <c r="M7844" s="12"/>
      <c r="N7844"/>
      <c r="P7844" s="9"/>
      <c r="Q7844" s="9"/>
      <c r="U7844" s="8"/>
      <c r="V7844" s="10"/>
      <c r="W7844"/>
      <c r="X7844"/>
      <c r="Z7844" s="8"/>
      <c r="AA7844" s="8"/>
      <c r="AF7844" s="17"/>
      <c r="AG7844" s="17"/>
      <c r="AH7844" s="8"/>
    </row>
    <row r="7845" spans="13:34" x14ac:dyDescent="0.3">
      <c r="M7845" s="12"/>
      <c r="N7845"/>
      <c r="P7845" s="9"/>
      <c r="Q7845" s="9"/>
      <c r="U7845" s="8"/>
      <c r="V7845" s="10"/>
      <c r="W7845"/>
      <c r="X7845"/>
      <c r="Z7845" s="8"/>
      <c r="AA7845" s="8"/>
      <c r="AF7845" s="17"/>
      <c r="AG7845" s="17"/>
      <c r="AH7845" s="8"/>
    </row>
    <row r="7846" spans="13:34" x14ac:dyDescent="0.3">
      <c r="M7846" s="12"/>
      <c r="N7846"/>
      <c r="P7846" s="9"/>
      <c r="Q7846" s="9"/>
      <c r="U7846" s="8"/>
      <c r="V7846" s="10"/>
      <c r="W7846"/>
      <c r="X7846"/>
      <c r="Z7846" s="8"/>
      <c r="AA7846" s="8"/>
      <c r="AF7846" s="17"/>
      <c r="AG7846" s="17"/>
      <c r="AH7846" s="8"/>
    </row>
    <row r="7847" spans="13:34" x14ac:dyDescent="0.3">
      <c r="M7847" s="12"/>
      <c r="N7847"/>
      <c r="P7847" s="9"/>
      <c r="Q7847" s="9"/>
      <c r="U7847" s="8"/>
      <c r="V7847" s="10"/>
      <c r="W7847"/>
      <c r="X7847"/>
      <c r="Z7847" s="8"/>
      <c r="AA7847" s="8"/>
      <c r="AF7847" s="17"/>
      <c r="AG7847" s="17"/>
      <c r="AH7847" s="8"/>
    </row>
    <row r="7848" spans="13:34" x14ac:dyDescent="0.3">
      <c r="M7848" s="12"/>
      <c r="N7848"/>
      <c r="P7848" s="9"/>
      <c r="Q7848" s="9"/>
      <c r="U7848" s="8"/>
      <c r="V7848" s="10"/>
      <c r="W7848"/>
      <c r="X7848"/>
      <c r="Z7848" s="8"/>
      <c r="AA7848" s="8"/>
      <c r="AF7848" s="17"/>
      <c r="AG7848" s="17"/>
      <c r="AH7848" s="8"/>
    </row>
    <row r="7849" spans="13:34" x14ac:dyDescent="0.3">
      <c r="M7849" s="12"/>
      <c r="N7849"/>
      <c r="P7849" s="9"/>
      <c r="Q7849" s="9"/>
      <c r="U7849" s="8"/>
      <c r="V7849" s="10"/>
      <c r="W7849"/>
      <c r="X7849"/>
      <c r="Z7849" s="8"/>
      <c r="AA7849" s="8"/>
      <c r="AF7849" s="17"/>
      <c r="AG7849" s="17"/>
      <c r="AH7849" s="8"/>
    </row>
    <row r="7850" spans="13:34" x14ac:dyDescent="0.3">
      <c r="M7850" s="12"/>
      <c r="N7850"/>
      <c r="P7850" s="9"/>
      <c r="Q7850" s="9"/>
      <c r="U7850" s="8"/>
      <c r="V7850" s="10"/>
      <c r="W7850"/>
      <c r="X7850"/>
      <c r="Z7850" s="8"/>
      <c r="AA7850" s="8"/>
      <c r="AF7850" s="17"/>
      <c r="AG7850" s="17"/>
      <c r="AH7850" s="8"/>
    </row>
    <row r="7851" spans="13:34" x14ac:dyDescent="0.3">
      <c r="M7851" s="12"/>
      <c r="N7851"/>
      <c r="P7851" s="9"/>
      <c r="Q7851" s="9"/>
      <c r="U7851" s="8"/>
      <c r="V7851" s="10"/>
      <c r="W7851"/>
      <c r="X7851"/>
      <c r="Z7851" s="8"/>
      <c r="AA7851" s="8"/>
      <c r="AF7851" s="17"/>
      <c r="AG7851" s="17"/>
      <c r="AH7851" s="8"/>
    </row>
    <row r="7852" spans="13:34" x14ac:dyDescent="0.3">
      <c r="M7852" s="12"/>
      <c r="N7852"/>
      <c r="P7852" s="9"/>
      <c r="Q7852" s="9"/>
      <c r="U7852" s="8"/>
      <c r="V7852" s="10"/>
      <c r="W7852"/>
      <c r="X7852"/>
      <c r="Z7852" s="8"/>
      <c r="AA7852" s="8"/>
      <c r="AF7852" s="17"/>
      <c r="AG7852" s="17"/>
      <c r="AH7852" s="8"/>
    </row>
    <row r="7853" spans="13:34" x14ac:dyDescent="0.3">
      <c r="M7853" s="12"/>
      <c r="N7853"/>
      <c r="P7853" s="9"/>
      <c r="Q7853" s="9"/>
      <c r="U7853" s="8"/>
      <c r="V7853" s="10"/>
      <c r="W7853"/>
      <c r="X7853"/>
      <c r="Z7853" s="8"/>
      <c r="AA7853" s="8"/>
      <c r="AF7853" s="17"/>
      <c r="AG7853" s="17"/>
      <c r="AH7853" s="8"/>
    </row>
    <row r="7854" spans="13:34" x14ac:dyDescent="0.3">
      <c r="M7854" s="12"/>
      <c r="N7854"/>
      <c r="P7854" s="9"/>
      <c r="Q7854" s="9"/>
      <c r="U7854" s="8"/>
      <c r="V7854" s="10"/>
      <c r="W7854"/>
      <c r="X7854"/>
      <c r="Z7854" s="8"/>
      <c r="AA7854" s="8"/>
      <c r="AF7854" s="17"/>
      <c r="AG7854" s="17"/>
      <c r="AH7854" s="8"/>
    </row>
    <row r="7855" spans="13:34" x14ac:dyDescent="0.3">
      <c r="M7855" s="12"/>
      <c r="N7855"/>
      <c r="P7855" s="9"/>
      <c r="Q7855" s="9"/>
      <c r="U7855" s="8"/>
      <c r="V7855" s="10"/>
      <c r="W7855"/>
      <c r="X7855"/>
      <c r="Z7855" s="8"/>
      <c r="AA7855" s="8"/>
      <c r="AF7855" s="17"/>
      <c r="AG7855" s="17"/>
      <c r="AH7855" s="8"/>
    </row>
    <row r="7856" spans="13:34" x14ac:dyDescent="0.3">
      <c r="M7856" s="12"/>
      <c r="N7856"/>
      <c r="P7856" s="9"/>
      <c r="Q7856" s="9"/>
      <c r="U7856" s="8"/>
      <c r="V7856" s="10"/>
      <c r="W7856"/>
      <c r="X7856"/>
      <c r="Z7856" s="8"/>
      <c r="AA7856" s="8"/>
      <c r="AF7856" s="17"/>
      <c r="AG7856" s="17"/>
      <c r="AH7856" s="8"/>
    </row>
    <row r="7857" spans="13:34" x14ac:dyDescent="0.3">
      <c r="M7857" s="12"/>
      <c r="N7857"/>
      <c r="P7857" s="9"/>
      <c r="Q7857" s="9"/>
      <c r="U7857" s="8"/>
      <c r="V7857" s="10"/>
      <c r="W7857"/>
      <c r="X7857"/>
      <c r="Z7857" s="8"/>
      <c r="AA7857" s="8"/>
      <c r="AF7857" s="17"/>
      <c r="AG7857" s="17"/>
      <c r="AH7857" s="8"/>
    </row>
    <row r="7858" spans="13:34" x14ac:dyDescent="0.3">
      <c r="M7858" s="12"/>
      <c r="N7858"/>
      <c r="P7858" s="9"/>
      <c r="Q7858" s="9"/>
      <c r="U7858" s="8"/>
      <c r="V7858" s="10"/>
      <c r="W7858"/>
      <c r="X7858"/>
      <c r="Z7858" s="8"/>
      <c r="AA7858" s="8"/>
      <c r="AF7858" s="17"/>
      <c r="AG7858" s="17"/>
      <c r="AH7858" s="8"/>
    </row>
    <row r="7859" spans="13:34" x14ac:dyDescent="0.3">
      <c r="M7859" s="12"/>
      <c r="N7859"/>
      <c r="P7859" s="9"/>
      <c r="Q7859" s="9"/>
      <c r="U7859" s="8"/>
      <c r="V7859" s="10"/>
      <c r="W7859"/>
      <c r="X7859"/>
      <c r="Z7859" s="8"/>
      <c r="AA7859" s="8"/>
      <c r="AF7859" s="17"/>
      <c r="AG7859" s="17"/>
      <c r="AH7859" s="8"/>
    </row>
    <row r="7860" spans="13:34" x14ac:dyDescent="0.3">
      <c r="M7860" s="12"/>
      <c r="N7860"/>
      <c r="P7860" s="9"/>
      <c r="Q7860" s="9"/>
      <c r="U7860" s="8"/>
      <c r="V7860" s="10"/>
      <c r="W7860"/>
      <c r="X7860"/>
      <c r="Z7860" s="8"/>
      <c r="AA7860" s="8"/>
      <c r="AF7860" s="17"/>
      <c r="AG7860" s="17"/>
      <c r="AH7860" s="8"/>
    </row>
    <row r="7861" spans="13:34" x14ac:dyDescent="0.3">
      <c r="M7861" s="12"/>
      <c r="N7861"/>
      <c r="P7861" s="9"/>
      <c r="Q7861" s="9"/>
      <c r="U7861" s="8"/>
      <c r="V7861" s="10"/>
      <c r="W7861"/>
      <c r="X7861"/>
      <c r="Z7861" s="8"/>
      <c r="AA7861" s="8"/>
      <c r="AF7861" s="17"/>
      <c r="AG7861" s="17"/>
      <c r="AH7861" s="8"/>
    </row>
    <row r="7862" spans="13:34" x14ac:dyDescent="0.3">
      <c r="M7862" s="12"/>
      <c r="N7862"/>
      <c r="P7862" s="9"/>
      <c r="Q7862" s="9"/>
      <c r="U7862" s="8"/>
      <c r="V7862" s="10"/>
      <c r="W7862"/>
      <c r="X7862"/>
      <c r="Z7862" s="8"/>
      <c r="AA7862" s="8"/>
      <c r="AF7862" s="17"/>
      <c r="AG7862" s="17"/>
      <c r="AH7862" s="8"/>
    </row>
    <row r="7863" spans="13:34" x14ac:dyDescent="0.3">
      <c r="M7863" s="12"/>
      <c r="N7863"/>
      <c r="P7863" s="9"/>
      <c r="Q7863" s="9"/>
      <c r="U7863" s="8"/>
      <c r="V7863" s="10"/>
      <c r="W7863"/>
      <c r="X7863"/>
      <c r="Z7863" s="8"/>
      <c r="AA7863" s="8"/>
      <c r="AF7863" s="17"/>
      <c r="AG7863" s="17"/>
      <c r="AH7863" s="8"/>
    </row>
    <row r="7864" spans="13:34" x14ac:dyDescent="0.3">
      <c r="M7864" s="12"/>
      <c r="N7864"/>
      <c r="P7864" s="9"/>
      <c r="Q7864" s="9"/>
      <c r="U7864" s="8"/>
      <c r="V7864" s="10"/>
      <c r="W7864"/>
      <c r="X7864"/>
      <c r="Z7864" s="8"/>
      <c r="AA7864" s="8"/>
      <c r="AF7864" s="17"/>
      <c r="AG7864" s="17"/>
      <c r="AH7864" s="8"/>
    </row>
    <row r="7865" spans="13:34" x14ac:dyDescent="0.3">
      <c r="M7865" s="12"/>
      <c r="N7865"/>
      <c r="P7865" s="9"/>
      <c r="Q7865" s="9"/>
      <c r="U7865" s="8"/>
      <c r="V7865" s="10"/>
      <c r="W7865"/>
      <c r="X7865"/>
      <c r="Z7865" s="8"/>
      <c r="AA7865" s="8"/>
      <c r="AF7865" s="17"/>
      <c r="AG7865" s="17"/>
      <c r="AH7865" s="8"/>
    </row>
    <row r="7866" spans="13:34" x14ac:dyDescent="0.3">
      <c r="M7866" s="12"/>
      <c r="N7866"/>
      <c r="P7866" s="9"/>
      <c r="Q7866" s="9"/>
      <c r="U7866" s="8"/>
      <c r="V7866" s="10"/>
      <c r="W7866"/>
      <c r="X7866"/>
      <c r="Z7866" s="8"/>
      <c r="AA7866" s="8"/>
      <c r="AF7866" s="17"/>
      <c r="AG7866" s="17"/>
      <c r="AH7866" s="8"/>
    </row>
    <row r="7867" spans="13:34" x14ac:dyDescent="0.3">
      <c r="M7867" s="12"/>
      <c r="N7867"/>
      <c r="P7867" s="9"/>
      <c r="Q7867" s="9"/>
      <c r="U7867" s="8"/>
      <c r="V7867" s="10"/>
      <c r="W7867"/>
      <c r="X7867"/>
      <c r="Z7867" s="8"/>
      <c r="AA7867" s="8"/>
      <c r="AF7867" s="17"/>
      <c r="AG7867" s="17"/>
      <c r="AH7867" s="8"/>
    </row>
    <row r="7868" spans="13:34" x14ac:dyDescent="0.3">
      <c r="M7868" s="12"/>
      <c r="N7868"/>
      <c r="P7868" s="9"/>
      <c r="Q7868" s="9"/>
      <c r="U7868" s="8"/>
      <c r="V7868" s="10"/>
      <c r="W7868"/>
      <c r="X7868"/>
      <c r="Z7868" s="8"/>
      <c r="AA7868" s="8"/>
      <c r="AF7868" s="17"/>
      <c r="AG7868" s="17"/>
      <c r="AH7868" s="8"/>
    </row>
    <row r="7869" spans="13:34" x14ac:dyDescent="0.3">
      <c r="M7869" s="12"/>
      <c r="N7869"/>
      <c r="P7869" s="9"/>
      <c r="Q7869" s="9"/>
      <c r="U7869" s="8"/>
      <c r="V7869" s="10"/>
      <c r="W7869"/>
      <c r="X7869"/>
      <c r="Z7869" s="8"/>
      <c r="AA7869" s="8"/>
      <c r="AF7869" s="17"/>
      <c r="AG7869" s="17"/>
      <c r="AH7869" s="8"/>
    </row>
    <row r="7870" spans="13:34" x14ac:dyDescent="0.3">
      <c r="M7870" s="12"/>
      <c r="N7870"/>
      <c r="P7870" s="9"/>
      <c r="Q7870" s="9"/>
      <c r="U7870" s="8"/>
      <c r="V7870" s="10"/>
      <c r="W7870"/>
      <c r="X7870"/>
      <c r="Z7870" s="8"/>
      <c r="AA7870" s="8"/>
      <c r="AF7870" s="17"/>
      <c r="AG7870" s="17"/>
      <c r="AH7870" s="8"/>
    </row>
    <row r="7871" spans="13:34" x14ac:dyDescent="0.3">
      <c r="M7871" s="12"/>
      <c r="N7871"/>
      <c r="P7871" s="9"/>
      <c r="Q7871" s="9"/>
      <c r="U7871" s="8"/>
      <c r="V7871" s="10"/>
      <c r="W7871"/>
      <c r="X7871"/>
      <c r="Z7871" s="8"/>
      <c r="AA7871" s="8"/>
      <c r="AF7871" s="17"/>
      <c r="AG7871" s="17"/>
      <c r="AH7871" s="8"/>
    </row>
    <row r="7872" spans="13:34" x14ac:dyDescent="0.3">
      <c r="M7872" s="12"/>
      <c r="N7872"/>
      <c r="P7872" s="9"/>
      <c r="Q7872" s="9"/>
      <c r="U7872" s="8"/>
      <c r="V7872" s="10"/>
      <c r="W7872"/>
      <c r="X7872"/>
      <c r="Z7872" s="8"/>
      <c r="AA7872" s="8"/>
      <c r="AF7872" s="17"/>
      <c r="AG7872" s="17"/>
      <c r="AH7872" s="8"/>
    </row>
    <row r="7873" spans="13:34" x14ac:dyDescent="0.3">
      <c r="M7873" s="12"/>
      <c r="N7873"/>
      <c r="P7873" s="9"/>
      <c r="Q7873" s="9"/>
      <c r="U7873" s="8"/>
      <c r="V7873" s="10"/>
      <c r="W7873"/>
      <c r="X7873"/>
      <c r="Z7873" s="8"/>
      <c r="AA7873" s="8"/>
      <c r="AF7873" s="17"/>
      <c r="AG7873" s="17"/>
      <c r="AH7873" s="8"/>
    </row>
    <row r="7874" spans="13:34" x14ac:dyDescent="0.3">
      <c r="M7874" s="12"/>
      <c r="N7874"/>
      <c r="P7874" s="9"/>
      <c r="Q7874" s="9"/>
      <c r="U7874" s="8"/>
      <c r="V7874" s="10"/>
      <c r="W7874"/>
      <c r="X7874"/>
      <c r="Z7874" s="8"/>
      <c r="AA7874" s="8"/>
      <c r="AF7874" s="17"/>
      <c r="AG7874" s="17"/>
      <c r="AH7874" s="8"/>
    </row>
    <row r="7875" spans="13:34" x14ac:dyDescent="0.3">
      <c r="M7875" s="12"/>
      <c r="N7875"/>
      <c r="P7875" s="9"/>
      <c r="Q7875" s="9"/>
      <c r="U7875" s="8"/>
      <c r="V7875" s="10"/>
      <c r="W7875"/>
      <c r="X7875"/>
      <c r="Z7875" s="8"/>
      <c r="AA7875" s="8"/>
      <c r="AF7875" s="17"/>
      <c r="AG7875" s="17"/>
      <c r="AH7875" s="8"/>
    </row>
    <row r="7876" spans="13:34" x14ac:dyDescent="0.3">
      <c r="M7876" s="12"/>
      <c r="N7876"/>
      <c r="P7876" s="9"/>
      <c r="Q7876" s="9"/>
      <c r="U7876" s="8"/>
      <c r="V7876" s="10"/>
      <c r="W7876"/>
      <c r="X7876"/>
      <c r="Z7876" s="8"/>
      <c r="AA7876" s="8"/>
      <c r="AF7876" s="17"/>
      <c r="AG7876" s="17"/>
      <c r="AH7876" s="8"/>
    </row>
    <row r="7877" spans="13:34" x14ac:dyDescent="0.3">
      <c r="M7877" s="12"/>
      <c r="N7877"/>
      <c r="P7877" s="9"/>
      <c r="Q7877" s="9"/>
      <c r="U7877" s="8"/>
      <c r="V7877" s="10"/>
      <c r="W7877"/>
      <c r="X7877"/>
      <c r="Z7877" s="8"/>
      <c r="AA7877" s="8"/>
      <c r="AF7877" s="17"/>
      <c r="AG7877" s="17"/>
      <c r="AH7877" s="8"/>
    </row>
    <row r="7878" spans="13:34" x14ac:dyDescent="0.3">
      <c r="M7878" s="12"/>
      <c r="N7878"/>
      <c r="P7878" s="9"/>
      <c r="Q7878" s="9"/>
      <c r="U7878" s="8"/>
      <c r="V7878" s="10"/>
      <c r="W7878"/>
      <c r="X7878"/>
      <c r="Z7878" s="8"/>
      <c r="AA7878" s="8"/>
      <c r="AF7878" s="17"/>
      <c r="AG7878" s="17"/>
      <c r="AH7878" s="8"/>
    </row>
    <row r="7879" spans="13:34" x14ac:dyDescent="0.3">
      <c r="M7879" s="12"/>
      <c r="N7879"/>
      <c r="P7879" s="9"/>
      <c r="Q7879" s="9"/>
      <c r="U7879" s="8"/>
      <c r="V7879" s="10"/>
      <c r="W7879"/>
      <c r="X7879"/>
      <c r="Z7879" s="8"/>
      <c r="AA7879" s="8"/>
      <c r="AF7879" s="17"/>
      <c r="AG7879" s="17"/>
      <c r="AH7879" s="8"/>
    </row>
    <row r="7880" spans="13:34" x14ac:dyDescent="0.3">
      <c r="M7880" s="12"/>
      <c r="N7880"/>
      <c r="P7880" s="9"/>
      <c r="Q7880" s="9"/>
      <c r="U7880" s="8"/>
      <c r="V7880" s="10"/>
      <c r="W7880"/>
      <c r="X7880"/>
      <c r="Z7880" s="8"/>
      <c r="AA7880" s="8"/>
      <c r="AF7880" s="17"/>
      <c r="AG7880" s="17"/>
      <c r="AH7880" s="8"/>
    </row>
    <row r="7881" spans="13:34" x14ac:dyDescent="0.3">
      <c r="M7881" s="12"/>
      <c r="N7881"/>
      <c r="P7881" s="9"/>
      <c r="Q7881" s="9"/>
      <c r="U7881" s="8"/>
      <c r="V7881" s="10"/>
      <c r="W7881"/>
      <c r="X7881"/>
      <c r="Z7881" s="8"/>
      <c r="AA7881" s="8"/>
      <c r="AF7881" s="17"/>
      <c r="AG7881" s="17"/>
      <c r="AH7881" s="8"/>
    </row>
    <row r="7882" spans="13:34" x14ac:dyDescent="0.3">
      <c r="M7882" s="12"/>
      <c r="N7882"/>
      <c r="P7882" s="9"/>
      <c r="Q7882" s="9"/>
      <c r="U7882" s="8"/>
      <c r="V7882" s="10"/>
      <c r="W7882"/>
      <c r="X7882"/>
      <c r="Z7882" s="8"/>
      <c r="AA7882" s="8"/>
      <c r="AF7882" s="17"/>
      <c r="AG7882" s="17"/>
      <c r="AH7882" s="8"/>
    </row>
    <row r="7883" spans="13:34" x14ac:dyDescent="0.3">
      <c r="M7883" s="12"/>
      <c r="N7883"/>
      <c r="P7883" s="9"/>
      <c r="Q7883" s="9"/>
      <c r="U7883" s="8"/>
      <c r="V7883" s="10"/>
      <c r="W7883"/>
      <c r="X7883"/>
      <c r="Z7883" s="8"/>
      <c r="AA7883" s="8"/>
      <c r="AF7883" s="17"/>
      <c r="AG7883" s="17"/>
      <c r="AH7883" s="8"/>
    </row>
    <row r="7884" spans="13:34" x14ac:dyDescent="0.3">
      <c r="M7884" s="12"/>
      <c r="N7884"/>
      <c r="P7884" s="9"/>
      <c r="Q7884" s="9"/>
      <c r="U7884" s="8"/>
      <c r="V7884" s="10"/>
      <c r="W7884"/>
      <c r="X7884"/>
      <c r="Z7884" s="8"/>
      <c r="AA7884" s="8"/>
      <c r="AF7884" s="17"/>
      <c r="AG7884" s="17"/>
      <c r="AH7884" s="8"/>
    </row>
    <row r="7885" spans="13:34" x14ac:dyDescent="0.3">
      <c r="M7885" s="12"/>
      <c r="N7885"/>
      <c r="P7885" s="9"/>
      <c r="Q7885" s="9"/>
      <c r="U7885" s="8"/>
      <c r="V7885" s="10"/>
      <c r="W7885"/>
      <c r="X7885"/>
      <c r="Z7885" s="8"/>
      <c r="AA7885" s="8"/>
      <c r="AF7885" s="17"/>
      <c r="AG7885" s="17"/>
      <c r="AH7885" s="8"/>
    </row>
    <row r="7886" spans="13:34" x14ac:dyDescent="0.3">
      <c r="M7886" s="12"/>
      <c r="N7886"/>
      <c r="P7886" s="9"/>
      <c r="Q7886" s="9"/>
      <c r="U7886" s="8"/>
      <c r="V7886" s="10"/>
      <c r="W7886"/>
      <c r="X7886"/>
      <c r="Z7886" s="8"/>
      <c r="AA7886" s="8"/>
      <c r="AF7886" s="17"/>
      <c r="AG7886" s="17"/>
      <c r="AH7886" s="8"/>
    </row>
    <row r="7887" spans="13:34" x14ac:dyDescent="0.3">
      <c r="M7887" s="12"/>
      <c r="N7887"/>
      <c r="P7887" s="9"/>
      <c r="Q7887" s="9"/>
      <c r="U7887" s="8"/>
      <c r="V7887" s="10"/>
      <c r="W7887"/>
      <c r="X7887"/>
      <c r="Z7887" s="8"/>
      <c r="AA7887" s="8"/>
      <c r="AF7887" s="17"/>
      <c r="AG7887" s="17"/>
      <c r="AH7887" s="8"/>
    </row>
    <row r="7888" spans="13:34" x14ac:dyDescent="0.3">
      <c r="M7888" s="12"/>
      <c r="N7888"/>
      <c r="P7888" s="9"/>
      <c r="Q7888" s="9"/>
      <c r="U7888" s="8"/>
      <c r="V7888" s="10"/>
      <c r="W7888"/>
      <c r="X7888"/>
      <c r="Z7888" s="8"/>
      <c r="AA7888" s="8"/>
      <c r="AF7888" s="17"/>
      <c r="AG7888" s="17"/>
      <c r="AH7888" s="8"/>
    </row>
    <row r="7889" spans="13:34" x14ac:dyDescent="0.3">
      <c r="M7889" s="12"/>
      <c r="N7889"/>
      <c r="P7889" s="9"/>
      <c r="Q7889" s="9"/>
      <c r="U7889" s="8"/>
      <c r="V7889" s="10"/>
      <c r="W7889"/>
      <c r="X7889"/>
      <c r="Z7889" s="8"/>
      <c r="AA7889" s="8"/>
      <c r="AF7889" s="17"/>
      <c r="AG7889" s="17"/>
      <c r="AH7889" s="8"/>
    </row>
    <row r="7890" spans="13:34" x14ac:dyDescent="0.3">
      <c r="M7890" s="12"/>
      <c r="N7890"/>
      <c r="P7890" s="9"/>
      <c r="Q7890" s="9"/>
      <c r="U7890" s="8"/>
      <c r="V7890" s="10"/>
      <c r="W7890"/>
      <c r="X7890"/>
      <c r="Z7890" s="8"/>
      <c r="AA7890" s="8"/>
      <c r="AF7890" s="17"/>
      <c r="AG7890" s="17"/>
      <c r="AH7890" s="8"/>
    </row>
    <row r="7891" spans="13:34" x14ac:dyDescent="0.3">
      <c r="M7891" s="12"/>
      <c r="N7891"/>
      <c r="P7891" s="9"/>
      <c r="Q7891" s="9"/>
      <c r="U7891" s="8"/>
      <c r="V7891" s="10"/>
      <c r="W7891"/>
      <c r="X7891"/>
      <c r="Z7891" s="8"/>
      <c r="AA7891" s="8"/>
      <c r="AF7891" s="17"/>
      <c r="AG7891" s="17"/>
      <c r="AH7891" s="8"/>
    </row>
    <row r="7892" spans="13:34" x14ac:dyDescent="0.3">
      <c r="M7892" s="12"/>
      <c r="N7892"/>
      <c r="P7892" s="9"/>
      <c r="Q7892" s="9"/>
      <c r="U7892" s="8"/>
      <c r="V7892" s="10"/>
      <c r="W7892"/>
      <c r="X7892"/>
      <c r="Z7892" s="8"/>
      <c r="AA7892" s="8"/>
      <c r="AF7892" s="17"/>
      <c r="AG7892" s="17"/>
      <c r="AH7892" s="8"/>
    </row>
    <row r="7893" spans="13:34" x14ac:dyDescent="0.3">
      <c r="M7893" s="12"/>
      <c r="N7893"/>
      <c r="P7893" s="9"/>
      <c r="Q7893" s="9"/>
      <c r="U7893" s="8"/>
      <c r="V7893" s="10"/>
      <c r="W7893"/>
      <c r="X7893"/>
      <c r="Z7893" s="8"/>
      <c r="AA7893" s="8"/>
      <c r="AF7893" s="17"/>
      <c r="AG7893" s="17"/>
      <c r="AH7893" s="8"/>
    </row>
    <row r="7894" spans="13:34" x14ac:dyDescent="0.3">
      <c r="M7894" s="12"/>
      <c r="N7894"/>
      <c r="P7894" s="9"/>
      <c r="Q7894" s="9"/>
      <c r="U7894" s="8"/>
      <c r="V7894" s="10"/>
      <c r="W7894"/>
      <c r="X7894"/>
      <c r="Z7894" s="8"/>
      <c r="AA7894" s="8"/>
      <c r="AF7894" s="17"/>
      <c r="AG7894" s="17"/>
      <c r="AH7894" s="8"/>
    </row>
    <row r="7895" spans="13:34" x14ac:dyDescent="0.3">
      <c r="M7895" s="12"/>
      <c r="N7895"/>
      <c r="P7895" s="9"/>
      <c r="Q7895" s="9"/>
      <c r="U7895" s="8"/>
      <c r="V7895" s="10"/>
      <c r="W7895"/>
      <c r="X7895"/>
      <c r="Z7895" s="8"/>
      <c r="AA7895" s="8"/>
      <c r="AF7895" s="17"/>
      <c r="AG7895" s="17"/>
      <c r="AH7895" s="8"/>
    </row>
    <row r="7896" spans="13:34" x14ac:dyDescent="0.3">
      <c r="M7896" s="12"/>
      <c r="N7896"/>
      <c r="P7896" s="9"/>
      <c r="Q7896" s="9"/>
      <c r="U7896" s="8"/>
      <c r="V7896" s="10"/>
      <c r="W7896"/>
      <c r="X7896"/>
      <c r="Z7896" s="8"/>
      <c r="AA7896" s="8"/>
      <c r="AF7896" s="17"/>
      <c r="AG7896" s="17"/>
      <c r="AH7896" s="8"/>
    </row>
    <row r="7897" spans="13:34" x14ac:dyDescent="0.3">
      <c r="M7897" s="12"/>
      <c r="N7897"/>
      <c r="P7897" s="9"/>
      <c r="Q7897" s="9"/>
      <c r="U7897" s="8"/>
      <c r="V7897" s="10"/>
      <c r="W7897"/>
      <c r="X7897"/>
      <c r="Z7897" s="8"/>
      <c r="AA7897" s="8"/>
      <c r="AF7897" s="17"/>
      <c r="AG7897" s="17"/>
      <c r="AH7897" s="8"/>
    </row>
    <row r="7898" spans="13:34" x14ac:dyDescent="0.3">
      <c r="M7898" s="12"/>
      <c r="N7898"/>
      <c r="P7898" s="9"/>
      <c r="Q7898" s="9"/>
      <c r="U7898" s="8"/>
      <c r="V7898" s="10"/>
      <c r="W7898"/>
      <c r="X7898"/>
      <c r="Z7898" s="8"/>
      <c r="AA7898" s="8"/>
      <c r="AF7898" s="17"/>
      <c r="AG7898" s="17"/>
      <c r="AH7898" s="8"/>
    </row>
    <row r="7899" spans="13:34" x14ac:dyDescent="0.3">
      <c r="M7899" s="12"/>
      <c r="N7899"/>
      <c r="P7899" s="9"/>
      <c r="Q7899" s="9"/>
      <c r="U7899" s="8"/>
      <c r="V7899" s="10"/>
      <c r="W7899"/>
      <c r="X7899"/>
      <c r="Z7899" s="8"/>
      <c r="AA7899" s="8"/>
      <c r="AF7899" s="17"/>
      <c r="AG7899" s="17"/>
      <c r="AH7899" s="8"/>
    </row>
    <row r="7900" spans="13:34" x14ac:dyDescent="0.3">
      <c r="M7900" s="12"/>
      <c r="N7900"/>
      <c r="P7900" s="9"/>
      <c r="Q7900" s="9"/>
      <c r="U7900" s="8"/>
      <c r="V7900" s="10"/>
      <c r="W7900"/>
      <c r="X7900"/>
      <c r="Z7900" s="8"/>
      <c r="AA7900" s="8"/>
      <c r="AF7900" s="17"/>
      <c r="AG7900" s="17"/>
      <c r="AH7900" s="8"/>
    </row>
    <row r="7901" spans="13:34" x14ac:dyDescent="0.3">
      <c r="M7901" s="12"/>
      <c r="N7901"/>
      <c r="P7901" s="9"/>
      <c r="Q7901" s="9"/>
      <c r="U7901" s="8"/>
      <c r="V7901" s="10"/>
      <c r="W7901"/>
      <c r="X7901"/>
      <c r="Z7901" s="8"/>
      <c r="AA7901" s="8"/>
      <c r="AF7901" s="17"/>
      <c r="AG7901" s="17"/>
      <c r="AH7901" s="8"/>
    </row>
    <row r="7902" spans="13:34" x14ac:dyDescent="0.3">
      <c r="M7902" s="12"/>
      <c r="N7902"/>
      <c r="P7902" s="9"/>
      <c r="Q7902" s="9"/>
      <c r="U7902" s="8"/>
      <c r="V7902" s="10"/>
      <c r="W7902"/>
      <c r="X7902"/>
      <c r="Z7902" s="8"/>
      <c r="AA7902" s="8"/>
      <c r="AF7902" s="17"/>
      <c r="AG7902" s="17"/>
      <c r="AH7902" s="8"/>
    </row>
    <row r="7903" spans="13:34" x14ac:dyDescent="0.3">
      <c r="M7903" s="12"/>
      <c r="N7903"/>
      <c r="P7903" s="9"/>
      <c r="Q7903" s="9"/>
      <c r="U7903" s="8"/>
      <c r="V7903" s="10"/>
      <c r="W7903"/>
      <c r="X7903"/>
      <c r="Z7903" s="8"/>
      <c r="AA7903" s="8"/>
      <c r="AF7903" s="17"/>
      <c r="AG7903" s="17"/>
      <c r="AH7903" s="8"/>
    </row>
    <row r="7904" spans="13:34" x14ac:dyDescent="0.3">
      <c r="M7904" s="12"/>
      <c r="N7904"/>
      <c r="P7904" s="9"/>
      <c r="Q7904" s="9"/>
      <c r="U7904" s="8"/>
      <c r="V7904" s="10"/>
      <c r="W7904"/>
      <c r="X7904"/>
      <c r="Z7904" s="8"/>
      <c r="AA7904" s="8"/>
      <c r="AF7904" s="17"/>
      <c r="AG7904" s="17"/>
      <c r="AH7904" s="8"/>
    </row>
    <row r="7905" spans="13:34" x14ac:dyDescent="0.3">
      <c r="M7905" s="12"/>
      <c r="N7905"/>
      <c r="P7905" s="9"/>
      <c r="Q7905" s="9"/>
      <c r="U7905" s="8"/>
      <c r="V7905" s="10"/>
      <c r="W7905"/>
      <c r="X7905"/>
      <c r="Z7905" s="8"/>
      <c r="AA7905" s="8"/>
      <c r="AF7905" s="17"/>
      <c r="AG7905" s="17"/>
      <c r="AH7905" s="8"/>
    </row>
    <row r="7906" spans="13:34" x14ac:dyDescent="0.3">
      <c r="M7906" s="12"/>
      <c r="N7906"/>
      <c r="P7906" s="9"/>
      <c r="Q7906" s="9"/>
      <c r="U7906" s="8"/>
      <c r="V7906" s="10"/>
      <c r="W7906"/>
      <c r="X7906"/>
      <c r="Z7906" s="8"/>
      <c r="AA7906" s="8"/>
      <c r="AF7906" s="17"/>
      <c r="AG7906" s="17"/>
      <c r="AH7906" s="8"/>
    </row>
    <row r="7907" spans="13:34" x14ac:dyDescent="0.3">
      <c r="M7907" s="12"/>
      <c r="N7907"/>
      <c r="P7907" s="9"/>
      <c r="Q7907" s="9"/>
      <c r="U7907" s="8"/>
      <c r="V7907" s="10"/>
      <c r="W7907"/>
      <c r="X7907"/>
      <c r="Z7907" s="8"/>
      <c r="AA7907" s="8"/>
      <c r="AF7907" s="17"/>
      <c r="AG7907" s="17"/>
      <c r="AH7907" s="8"/>
    </row>
    <row r="7908" spans="13:34" x14ac:dyDescent="0.3">
      <c r="M7908" s="12"/>
      <c r="N7908"/>
      <c r="P7908" s="9"/>
      <c r="Q7908" s="9"/>
      <c r="U7908" s="8"/>
      <c r="V7908" s="10"/>
      <c r="W7908"/>
      <c r="X7908"/>
      <c r="Z7908" s="8"/>
      <c r="AA7908" s="8"/>
      <c r="AF7908" s="17"/>
      <c r="AG7908" s="17"/>
      <c r="AH7908" s="8"/>
    </row>
    <row r="7909" spans="13:34" x14ac:dyDescent="0.3">
      <c r="M7909" s="12"/>
      <c r="N7909"/>
      <c r="P7909" s="9"/>
      <c r="Q7909" s="9"/>
      <c r="U7909" s="8"/>
      <c r="V7909" s="10"/>
      <c r="W7909"/>
      <c r="X7909"/>
      <c r="Z7909" s="8"/>
      <c r="AA7909" s="8"/>
      <c r="AF7909" s="17"/>
      <c r="AG7909" s="17"/>
      <c r="AH7909" s="8"/>
    </row>
    <row r="7910" spans="13:34" x14ac:dyDescent="0.3">
      <c r="M7910" s="12"/>
      <c r="N7910"/>
      <c r="P7910" s="9"/>
      <c r="Q7910" s="9"/>
      <c r="U7910" s="8"/>
      <c r="V7910" s="10"/>
      <c r="W7910"/>
      <c r="X7910"/>
      <c r="Z7910" s="8"/>
      <c r="AA7910" s="8"/>
      <c r="AF7910" s="17"/>
      <c r="AG7910" s="17"/>
      <c r="AH7910" s="8"/>
    </row>
    <row r="7911" spans="13:34" x14ac:dyDescent="0.3">
      <c r="M7911" s="12"/>
      <c r="N7911"/>
      <c r="P7911" s="9"/>
      <c r="Q7911" s="9"/>
      <c r="U7911" s="8"/>
      <c r="V7911" s="10"/>
      <c r="W7911"/>
      <c r="X7911"/>
      <c r="Z7911" s="8"/>
      <c r="AA7911" s="8"/>
      <c r="AF7911" s="17"/>
      <c r="AG7911" s="17"/>
      <c r="AH7911" s="8"/>
    </row>
    <row r="7912" spans="13:34" x14ac:dyDescent="0.3">
      <c r="M7912" s="12"/>
      <c r="N7912"/>
      <c r="P7912" s="9"/>
      <c r="Q7912" s="9"/>
      <c r="U7912" s="8"/>
      <c r="V7912" s="10"/>
      <c r="W7912"/>
      <c r="X7912"/>
      <c r="Z7912" s="8"/>
      <c r="AA7912" s="8"/>
      <c r="AF7912" s="17"/>
      <c r="AG7912" s="17"/>
      <c r="AH7912" s="8"/>
    </row>
    <row r="7913" spans="13:34" x14ac:dyDescent="0.3">
      <c r="M7913" s="12"/>
      <c r="N7913"/>
      <c r="P7913" s="9"/>
      <c r="Q7913" s="9"/>
      <c r="U7913" s="8"/>
      <c r="V7913" s="10"/>
      <c r="W7913"/>
      <c r="X7913"/>
      <c r="Z7913" s="8"/>
      <c r="AA7913" s="8"/>
      <c r="AF7913" s="17"/>
      <c r="AG7913" s="17"/>
      <c r="AH7913" s="8"/>
    </row>
    <row r="7914" spans="13:34" x14ac:dyDescent="0.3">
      <c r="M7914" s="12"/>
      <c r="N7914"/>
      <c r="P7914" s="9"/>
      <c r="Q7914" s="9"/>
      <c r="U7914" s="8"/>
      <c r="V7914" s="10"/>
      <c r="W7914"/>
      <c r="X7914"/>
      <c r="Z7914" s="8"/>
      <c r="AA7914" s="8"/>
      <c r="AF7914" s="17"/>
      <c r="AG7914" s="17"/>
      <c r="AH7914" s="8"/>
    </row>
    <row r="7915" spans="13:34" x14ac:dyDescent="0.3">
      <c r="M7915" s="12"/>
      <c r="N7915"/>
      <c r="P7915" s="9"/>
      <c r="Q7915" s="9"/>
      <c r="U7915" s="8"/>
      <c r="V7915" s="10"/>
      <c r="W7915"/>
      <c r="X7915"/>
      <c r="Z7915" s="8"/>
      <c r="AA7915" s="8"/>
      <c r="AF7915" s="17"/>
      <c r="AG7915" s="17"/>
      <c r="AH7915" s="8"/>
    </row>
    <row r="7916" spans="13:34" x14ac:dyDescent="0.3">
      <c r="M7916" s="12"/>
      <c r="N7916"/>
      <c r="P7916" s="9"/>
      <c r="Q7916" s="9"/>
      <c r="U7916" s="8"/>
      <c r="V7916" s="10"/>
      <c r="W7916"/>
      <c r="X7916"/>
      <c r="Z7916" s="8"/>
      <c r="AA7916" s="8"/>
      <c r="AF7916" s="17"/>
      <c r="AG7916" s="17"/>
      <c r="AH7916" s="8"/>
    </row>
    <row r="7917" spans="13:34" x14ac:dyDescent="0.3">
      <c r="M7917" s="12"/>
      <c r="N7917"/>
      <c r="P7917" s="9"/>
      <c r="Q7917" s="9"/>
      <c r="U7917" s="8"/>
      <c r="V7917" s="10"/>
      <c r="W7917"/>
      <c r="X7917"/>
      <c r="Z7917" s="8"/>
      <c r="AA7917" s="8"/>
      <c r="AF7917" s="17"/>
      <c r="AG7917" s="17"/>
      <c r="AH7917" s="8"/>
    </row>
    <row r="7918" spans="13:34" x14ac:dyDescent="0.3">
      <c r="M7918" s="12"/>
      <c r="N7918"/>
      <c r="P7918" s="9"/>
      <c r="Q7918" s="9"/>
      <c r="U7918" s="8"/>
      <c r="V7918" s="10"/>
      <c r="W7918"/>
      <c r="X7918"/>
      <c r="Z7918" s="8"/>
      <c r="AA7918" s="8"/>
      <c r="AF7918" s="17"/>
      <c r="AG7918" s="17"/>
      <c r="AH7918" s="8"/>
    </row>
    <row r="7919" spans="13:34" x14ac:dyDescent="0.3">
      <c r="M7919" s="12"/>
      <c r="N7919"/>
      <c r="P7919" s="9"/>
      <c r="Q7919" s="9"/>
      <c r="U7919" s="8"/>
      <c r="V7919" s="10"/>
      <c r="W7919"/>
      <c r="X7919"/>
      <c r="Z7919" s="8"/>
      <c r="AA7919" s="8"/>
      <c r="AF7919" s="17"/>
      <c r="AG7919" s="17"/>
      <c r="AH7919" s="8"/>
    </row>
    <row r="7920" spans="13:34" x14ac:dyDescent="0.3">
      <c r="M7920" s="12"/>
      <c r="N7920"/>
      <c r="P7920" s="9"/>
      <c r="Q7920" s="9"/>
      <c r="U7920" s="8"/>
      <c r="V7920" s="10"/>
      <c r="W7920"/>
      <c r="X7920"/>
      <c r="Z7920" s="8"/>
      <c r="AA7920" s="8"/>
      <c r="AF7920" s="17"/>
      <c r="AG7920" s="17"/>
      <c r="AH7920" s="8"/>
    </row>
    <row r="7921" spans="13:34" x14ac:dyDescent="0.3">
      <c r="M7921" s="12"/>
      <c r="N7921"/>
      <c r="P7921" s="9"/>
      <c r="Q7921" s="9"/>
      <c r="U7921" s="8"/>
      <c r="V7921" s="10"/>
      <c r="W7921"/>
      <c r="X7921"/>
      <c r="Z7921" s="8"/>
      <c r="AA7921" s="8"/>
      <c r="AF7921" s="17"/>
      <c r="AG7921" s="17"/>
      <c r="AH7921" s="8"/>
    </row>
    <row r="7922" spans="13:34" x14ac:dyDescent="0.3">
      <c r="M7922" s="12"/>
      <c r="N7922"/>
      <c r="P7922" s="9"/>
      <c r="Q7922" s="9"/>
      <c r="U7922" s="8"/>
      <c r="V7922" s="10"/>
      <c r="W7922"/>
      <c r="X7922"/>
      <c r="Z7922" s="8"/>
      <c r="AA7922" s="8"/>
      <c r="AF7922" s="17"/>
      <c r="AG7922" s="17"/>
      <c r="AH7922" s="8"/>
    </row>
    <row r="7923" spans="13:34" x14ac:dyDescent="0.3">
      <c r="M7923" s="12"/>
      <c r="N7923"/>
      <c r="P7923" s="9"/>
      <c r="Q7923" s="9"/>
      <c r="U7923" s="8"/>
      <c r="V7923" s="10"/>
      <c r="W7923"/>
      <c r="X7923"/>
      <c r="Z7923" s="8"/>
      <c r="AA7923" s="8"/>
      <c r="AF7923" s="17"/>
      <c r="AG7923" s="17"/>
      <c r="AH7923" s="8"/>
    </row>
    <row r="7924" spans="13:34" x14ac:dyDescent="0.3">
      <c r="M7924" s="12"/>
      <c r="N7924"/>
      <c r="P7924" s="9"/>
      <c r="Q7924" s="9"/>
      <c r="U7924" s="8"/>
      <c r="V7924" s="10"/>
      <c r="W7924"/>
      <c r="X7924"/>
      <c r="Z7924" s="8"/>
      <c r="AA7924" s="8"/>
      <c r="AF7924" s="17"/>
      <c r="AG7924" s="17"/>
      <c r="AH7924" s="8"/>
    </row>
    <row r="7925" spans="13:34" x14ac:dyDescent="0.3">
      <c r="M7925" s="12"/>
      <c r="N7925"/>
      <c r="P7925" s="9"/>
      <c r="Q7925" s="9"/>
      <c r="U7925" s="8"/>
      <c r="V7925" s="10"/>
      <c r="W7925"/>
      <c r="X7925"/>
      <c r="Z7925" s="8"/>
      <c r="AA7925" s="8"/>
      <c r="AF7925" s="17"/>
      <c r="AG7925" s="17"/>
      <c r="AH7925" s="8"/>
    </row>
    <row r="7926" spans="13:34" x14ac:dyDescent="0.3">
      <c r="M7926" s="12"/>
      <c r="N7926"/>
      <c r="P7926" s="9"/>
      <c r="Q7926" s="9"/>
      <c r="U7926" s="8"/>
      <c r="V7926" s="10"/>
      <c r="W7926"/>
      <c r="X7926"/>
      <c r="Z7926" s="8"/>
      <c r="AA7926" s="8"/>
      <c r="AF7926" s="17"/>
      <c r="AG7926" s="17"/>
      <c r="AH7926" s="8"/>
    </row>
    <row r="7927" spans="13:34" x14ac:dyDescent="0.3">
      <c r="M7927" s="12"/>
      <c r="N7927"/>
      <c r="P7927" s="9"/>
      <c r="Q7927" s="9"/>
      <c r="U7927" s="8"/>
      <c r="V7927" s="10"/>
      <c r="W7927"/>
      <c r="X7927"/>
      <c r="Z7927" s="8"/>
      <c r="AA7927" s="8"/>
      <c r="AF7927" s="17"/>
      <c r="AG7927" s="17"/>
      <c r="AH7927" s="8"/>
    </row>
    <row r="7928" spans="13:34" x14ac:dyDescent="0.3">
      <c r="M7928" s="12"/>
      <c r="N7928"/>
      <c r="P7928" s="9"/>
      <c r="Q7928" s="9"/>
      <c r="U7928" s="8"/>
      <c r="V7928" s="10"/>
      <c r="W7928"/>
      <c r="X7928"/>
      <c r="Z7928" s="8"/>
      <c r="AA7928" s="8"/>
      <c r="AF7928" s="17"/>
      <c r="AG7928" s="17"/>
      <c r="AH7928" s="8"/>
    </row>
    <row r="7929" spans="13:34" x14ac:dyDescent="0.3">
      <c r="M7929" s="12"/>
      <c r="N7929"/>
      <c r="P7929" s="9"/>
      <c r="Q7929" s="9"/>
      <c r="U7929" s="8"/>
      <c r="V7929" s="10"/>
      <c r="W7929"/>
      <c r="X7929"/>
      <c r="Z7929" s="8"/>
      <c r="AA7929" s="8"/>
      <c r="AF7929" s="17"/>
      <c r="AG7929" s="17"/>
      <c r="AH7929" s="8"/>
    </row>
    <row r="7930" spans="13:34" x14ac:dyDescent="0.3">
      <c r="M7930" s="12"/>
      <c r="N7930"/>
      <c r="P7930" s="9"/>
      <c r="Q7930" s="9"/>
      <c r="U7930" s="8"/>
      <c r="V7930" s="10"/>
      <c r="W7930"/>
      <c r="X7930"/>
      <c r="Z7930" s="8"/>
      <c r="AA7930" s="8"/>
      <c r="AF7930" s="17"/>
      <c r="AG7930" s="17"/>
      <c r="AH7930" s="8"/>
    </row>
    <row r="7931" spans="13:34" x14ac:dyDescent="0.3">
      <c r="M7931" s="12"/>
      <c r="N7931"/>
      <c r="P7931" s="9"/>
      <c r="Q7931" s="9"/>
      <c r="U7931" s="8"/>
      <c r="V7931" s="10"/>
      <c r="W7931"/>
      <c r="X7931"/>
      <c r="Z7931" s="8"/>
      <c r="AA7931" s="8"/>
      <c r="AF7931" s="17"/>
      <c r="AG7931" s="17"/>
      <c r="AH7931" s="8"/>
    </row>
    <row r="7932" spans="13:34" x14ac:dyDescent="0.3">
      <c r="M7932" s="12"/>
      <c r="N7932"/>
      <c r="P7932" s="9"/>
      <c r="Q7932" s="9"/>
      <c r="U7932" s="8"/>
      <c r="V7932" s="10"/>
      <c r="W7932"/>
      <c r="X7932"/>
      <c r="Z7932" s="8"/>
      <c r="AA7932" s="8"/>
      <c r="AF7932" s="17"/>
      <c r="AG7932" s="17"/>
      <c r="AH7932" s="8"/>
    </row>
    <row r="7933" spans="13:34" x14ac:dyDescent="0.3">
      <c r="M7933" s="12"/>
      <c r="N7933"/>
      <c r="P7933" s="9"/>
      <c r="Q7933" s="9"/>
      <c r="U7933" s="8"/>
      <c r="V7933" s="10"/>
      <c r="W7933"/>
      <c r="X7933"/>
      <c r="Z7933" s="8"/>
      <c r="AA7933" s="8"/>
      <c r="AF7933" s="17"/>
      <c r="AG7933" s="17"/>
      <c r="AH7933" s="8"/>
    </row>
    <row r="7934" spans="13:34" x14ac:dyDescent="0.3">
      <c r="M7934" s="12"/>
      <c r="N7934"/>
      <c r="P7934" s="9"/>
      <c r="Q7934" s="9"/>
      <c r="U7934" s="8"/>
      <c r="V7934" s="10"/>
      <c r="W7934"/>
      <c r="X7934"/>
      <c r="Z7934" s="8"/>
      <c r="AA7934" s="8"/>
      <c r="AF7934" s="17"/>
      <c r="AG7934" s="17"/>
      <c r="AH7934" s="8"/>
    </row>
    <row r="7935" spans="13:34" x14ac:dyDescent="0.3">
      <c r="M7935" s="12"/>
      <c r="N7935"/>
      <c r="P7935" s="9"/>
      <c r="Q7935" s="9"/>
      <c r="U7935" s="8"/>
      <c r="V7935" s="10"/>
      <c r="W7935"/>
      <c r="X7935"/>
      <c r="Z7935" s="8"/>
      <c r="AA7935" s="8"/>
      <c r="AF7935" s="17"/>
      <c r="AG7935" s="17"/>
      <c r="AH7935" s="8"/>
    </row>
    <row r="7936" spans="13:34" x14ac:dyDescent="0.3">
      <c r="M7936" s="12"/>
      <c r="N7936"/>
      <c r="P7936" s="9"/>
      <c r="Q7936" s="9"/>
      <c r="U7936" s="8"/>
      <c r="V7936" s="10"/>
      <c r="W7936"/>
      <c r="X7936"/>
      <c r="Z7936" s="8"/>
      <c r="AA7936" s="8"/>
      <c r="AF7936" s="17"/>
      <c r="AG7936" s="17"/>
      <c r="AH7936" s="8"/>
    </row>
    <row r="7937" spans="13:34" x14ac:dyDescent="0.3">
      <c r="M7937" s="12"/>
      <c r="N7937"/>
      <c r="P7937" s="9"/>
      <c r="Q7937" s="9"/>
      <c r="U7937" s="8"/>
      <c r="V7937" s="10"/>
      <c r="W7937"/>
      <c r="X7937"/>
      <c r="Z7937" s="8"/>
      <c r="AA7937" s="8"/>
      <c r="AF7937" s="17"/>
      <c r="AG7937" s="17"/>
      <c r="AH7937" s="8"/>
    </row>
    <row r="7938" spans="13:34" x14ac:dyDescent="0.3">
      <c r="M7938" s="12"/>
      <c r="N7938"/>
      <c r="P7938" s="9"/>
      <c r="Q7938" s="9"/>
      <c r="U7938" s="8"/>
      <c r="V7938" s="10"/>
      <c r="W7938"/>
      <c r="X7938"/>
      <c r="Z7938" s="8"/>
      <c r="AA7938" s="8"/>
      <c r="AF7938" s="17"/>
      <c r="AG7938" s="17"/>
      <c r="AH7938" s="8"/>
    </row>
    <row r="7939" spans="13:34" x14ac:dyDescent="0.3">
      <c r="M7939" s="12"/>
      <c r="N7939"/>
      <c r="P7939" s="9"/>
      <c r="Q7939" s="9"/>
      <c r="U7939" s="8"/>
      <c r="V7939" s="10"/>
      <c r="W7939"/>
      <c r="X7939"/>
      <c r="Z7939" s="8"/>
      <c r="AA7939" s="8"/>
      <c r="AF7939" s="17"/>
      <c r="AG7939" s="17"/>
      <c r="AH7939" s="8"/>
    </row>
    <row r="7940" spans="13:34" x14ac:dyDescent="0.3">
      <c r="M7940" s="12"/>
      <c r="N7940"/>
      <c r="P7940" s="9"/>
      <c r="Q7940" s="9"/>
      <c r="U7940" s="8"/>
      <c r="V7940" s="10"/>
      <c r="W7940"/>
      <c r="X7940"/>
      <c r="Z7940" s="8"/>
      <c r="AA7940" s="8"/>
      <c r="AF7940" s="17"/>
      <c r="AG7940" s="17"/>
      <c r="AH7940" s="8"/>
    </row>
    <row r="7941" spans="13:34" x14ac:dyDescent="0.3">
      <c r="M7941" s="12"/>
      <c r="N7941"/>
      <c r="P7941" s="9"/>
      <c r="Q7941" s="9"/>
      <c r="U7941" s="8"/>
      <c r="V7941" s="10"/>
      <c r="W7941"/>
      <c r="X7941"/>
      <c r="Z7941" s="8"/>
      <c r="AA7941" s="8"/>
      <c r="AF7941" s="17"/>
      <c r="AG7941" s="17"/>
      <c r="AH7941" s="8"/>
    </row>
    <row r="7942" spans="13:34" x14ac:dyDescent="0.3">
      <c r="M7942" s="12"/>
      <c r="N7942"/>
      <c r="P7942" s="9"/>
      <c r="Q7942" s="9"/>
      <c r="U7942" s="8"/>
      <c r="V7942" s="10"/>
      <c r="W7942"/>
      <c r="X7942"/>
      <c r="Z7942" s="8"/>
      <c r="AA7942" s="8"/>
      <c r="AF7942" s="17"/>
      <c r="AG7942" s="17"/>
      <c r="AH7942" s="8"/>
    </row>
    <row r="7943" spans="13:34" x14ac:dyDescent="0.3">
      <c r="M7943" s="12"/>
      <c r="N7943"/>
      <c r="P7943" s="9"/>
      <c r="Q7943" s="9"/>
      <c r="U7943" s="8"/>
      <c r="V7943" s="10"/>
      <c r="W7943"/>
      <c r="X7943"/>
      <c r="Z7943" s="8"/>
      <c r="AA7943" s="8"/>
      <c r="AF7943" s="17"/>
      <c r="AG7943" s="17"/>
      <c r="AH7943" s="8"/>
    </row>
    <row r="7944" spans="13:34" x14ac:dyDescent="0.3">
      <c r="M7944" s="12"/>
      <c r="N7944"/>
      <c r="P7944" s="9"/>
      <c r="Q7944" s="9"/>
      <c r="U7944" s="8"/>
      <c r="V7944" s="10"/>
      <c r="W7944"/>
      <c r="X7944"/>
      <c r="Z7944" s="8"/>
      <c r="AA7944" s="8"/>
      <c r="AF7944" s="17"/>
      <c r="AG7944" s="17"/>
      <c r="AH7944" s="8"/>
    </row>
    <row r="7945" spans="13:34" x14ac:dyDescent="0.3">
      <c r="M7945" s="12"/>
      <c r="N7945"/>
      <c r="P7945" s="9"/>
      <c r="Q7945" s="9"/>
      <c r="U7945" s="8"/>
      <c r="V7945" s="10"/>
      <c r="W7945"/>
      <c r="X7945"/>
      <c r="Z7945" s="8"/>
      <c r="AA7945" s="8"/>
      <c r="AF7945" s="17"/>
      <c r="AG7945" s="17"/>
      <c r="AH7945" s="8"/>
    </row>
    <row r="7946" spans="13:34" x14ac:dyDescent="0.3">
      <c r="M7946" s="12"/>
      <c r="N7946"/>
      <c r="P7946" s="9"/>
      <c r="Q7946" s="9"/>
      <c r="U7946" s="8"/>
      <c r="V7946" s="10"/>
      <c r="W7946"/>
      <c r="X7946"/>
      <c r="Z7946" s="8"/>
      <c r="AA7946" s="8"/>
      <c r="AF7946" s="17"/>
      <c r="AG7946" s="17"/>
      <c r="AH7946" s="8"/>
    </row>
    <row r="7947" spans="13:34" x14ac:dyDescent="0.3">
      <c r="M7947" s="12"/>
      <c r="N7947"/>
      <c r="P7947" s="9"/>
      <c r="Q7947" s="9"/>
      <c r="U7947" s="8"/>
      <c r="V7947" s="10"/>
      <c r="W7947"/>
      <c r="X7947"/>
      <c r="Z7947" s="8"/>
      <c r="AA7947" s="8"/>
      <c r="AF7947" s="17"/>
      <c r="AG7947" s="17"/>
      <c r="AH7947" s="8"/>
    </row>
    <row r="7948" spans="13:34" x14ac:dyDescent="0.3">
      <c r="M7948" s="12"/>
      <c r="N7948"/>
      <c r="P7948" s="9"/>
      <c r="Q7948" s="9"/>
      <c r="U7948" s="8"/>
      <c r="V7948" s="10"/>
      <c r="W7948"/>
      <c r="X7948"/>
      <c r="Z7948" s="8"/>
      <c r="AA7948" s="8"/>
      <c r="AF7948" s="17"/>
      <c r="AG7948" s="17"/>
      <c r="AH7948" s="8"/>
    </row>
    <row r="7949" spans="13:34" x14ac:dyDescent="0.3">
      <c r="M7949" s="12"/>
      <c r="N7949"/>
      <c r="P7949" s="9"/>
      <c r="Q7949" s="9"/>
      <c r="U7949" s="8"/>
      <c r="V7949" s="10"/>
      <c r="W7949"/>
      <c r="X7949"/>
      <c r="Z7949" s="8"/>
      <c r="AA7949" s="8"/>
      <c r="AF7949" s="17"/>
      <c r="AG7949" s="17"/>
      <c r="AH7949" s="8"/>
    </row>
    <row r="7950" spans="13:34" x14ac:dyDescent="0.3">
      <c r="M7950" s="12"/>
      <c r="N7950"/>
      <c r="P7950" s="9"/>
      <c r="Q7950" s="9"/>
      <c r="U7950" s="8"/>
      <c r="V7950" s="10"/>
      <c r="W7950"/>
      <c r="X7950"/>
      <c r="Z7950" s="8"/>
      <c r="AA7950" s="8"/>
      <c r="AF7950" s="17"/>
      <c r="AG7950" s="17"/>
      <c r="AH7950" s="8"/>
    </row>
    <row r="7951" spans="13:34" x14ac:dyDescent="0.3">
      <c r="M7951" s="12"/>
      <c r="N7951"/>
      <c r="P7951" s="9"/>
      <c r="Q7951" s="9"/>
      <c r="U7951" s="8"/>
      <c r="V7951" s="10"/>
      <c r="W7951"/>
      <c r="X7951"/>
      <c r="Z7951" s="8"/>
      <c r="AA7951" s="8"/>
      <c r="AF7951" s="17"/>
      <c r="AG7951" s="17"/>
      <c r="AH7951" s="8"/>
    </row>
    <row r="7952" spans="13:34" x14ac:dyDescent="0.3">
      <c r="M7952" s="12"/>
      <c r="N7952"/>
      <c r="P7952" s="9"/>
      <c r="Q7952" s="9"/>
      <c r="U7952" s="8"/>
      <c r="V7952" s="10"/>
      <c r="W7952"/>
      <c r="X7952"/>
      <c r="Z7952" s="8"/>
      <c r="AA7952" s="8"/>
      <c r="AF7952" s="17"/>
      <c r="AG7952" s="17"/>
      <c r="AH7952" s="8"/>
    </row>
    <row r="7953" spans="13:34" x14ac:dyDescent="0.3">
      <c r="M7953" s="12"/>
      <c r="N7953"/>
      <c r="P7953" s="9"/>
      <c r="Q7953" s="9"/>
      <c r="U7953" s="8"/>
      <c r="V7953" s="10"/>
      <c r="W7953"/>
      <c r="X7953"/>
      <c r="Z7953" s="8"/>
      <c r="AA7953" s="8"/>
      <c r="AF7953" s="17"/>
      <c r="AG7953" s="17"/>
      <c r="AH7953" s="8"/>
    </row>
    <row r="7954" spans="13:34" x14ac:dyDescent="0.3">
      <c r="M7954" s="12"/>
      <c r="N7954"/>
      <c r="P7954" s="9"/>
      <c r="Q7954" s="9"/>
      <c r="U7954" s="8"/>
      <c r="V7954" s="10"/>
      <c r="W7954"/>
      <c r="X7954"/>
      <c r="Z7954" s="8"/>
      <c r="AA7954" s="8"/>
      <c r="AF7954" s="17"/>
      <c r="AG7954" s="17"/>
      <c r="AH7954" s="8"/>
    </row>
    <row r="7955" spans="13:34" x14ac:dyDescent="0.3">
      <c r="M7955" s="12"/>
      <c r="N7955"/>
      <c r="P7955" s="9"/>
      <c r="Q7955" s="9"/>
      <c r="U7955" s="8"/>
      <c r="V7955" s="10"/>
      <c r="W7955"/>
      <c r="X7955"/>
      <c r="Z7955" s="8"/>
      <c r="AA7955" s="8"/>
      <c r="AF7955" s="17"/>
      <c r="AG7955" s="17"/>
      <c r="AH7955" s="8"/>
    </row>
    <row r="7956" spans="13:34" x14ac:dyDescent="0.3">
      <c r="M7956" s="12"/>
      <c r="N7956"/>
      <c r="P7956" s="9"/>
      <c r="Q7956" s="9"/>
      <c r="U7956" s="8"/>
      <c r="V7956" s="10"/>
      <c r="W7956"/>
      <c r="X7956"/>
      <c r="Z7956" s="8"/>
      <c r="AA7956" s="8"/>
      <c r="AF7956" s="17"/>
      <c r="AG7956" s="17"/>
      <c r="AH7956" s="8"/>
    </row>
    <row r="7957" spans="13:34" x14ac:dyDescent="0.3">
      <c r="M7957" s="12"/>
      <c r="N7957"/>
      <c r="P7957" s="9"/>
      <c r="Q7957" s="9"/>
      <c r="U7957" s="8"/>
      <c r="V7957" s="10"/>
      <c r="W7957"/>
      <c r="X7957"/>
      <c r="Z7957" s="8"/>
      <c r="AA7957" s="8"/>
      <c r="AF7957" s="17"/>
      <c r="AG7957" s="17"/>
      <c r="AH7957" s="8"/>
    </row>
    <row r="7958" spans="13:34" x14ac:dyDescent="0.3">
      <c r="M7958" s="12"/>
      <c r="N7958"/>
      <c r="P7958" s="9"/>
      <c r="Q7958" s="9"/>
      <c r="U7958" s="8"/>
      <c r="V7958" s="10"/>
      <c r="W7958"/>
      <c r="X7958"/>
      <c r="Z7958" s="8"/>
      <c r="AA7958" s="8"/>
      <c r="AF7958" s="17"/>
      <c r="AG7958" s="17"/>
      <c r="AH7958" s="8"/>
    </row>
    <row r="7959" spans="13:34" x14ac:dyDescent="0.3">
      <c r="M7959" s="12"/>
      <c r="N7959"/>
      <c r="P7959" s="9"/>
      <c r="Q7959" s="9"/>
      <c r="U7959" s="8"/>
      <c r="V7959" s="10"/>
      <c r="W7959"/>
      <c r="X7959"/>
      <c r="Z7959" s="8"/>
      <c r="AA7959" s="8"/>
      <c r="AF7959" s="17"/>
      <c r="AG7959" s="17"/>
      <c r="AH7959" s="8"/>
    </row>
    <row r="7960" spans="13:34" x14ac:dyDescent="0.3">
      <c r="M7960" s="12"/>
      <c r="N7960"/>
      <c r="P7960" s="9"/>
      <c r="Q7960" s="9"/>
      <c r="U7960" s="8"/>
      <c r="V7960" s="10"/>
      <c r="W7960"/>
      <c r="X7960"/>
      <c r="Z7960" s="8"/>
      <c r="AA7960" s="8"/>
      <c r="AF7960" s="17"/>
      <c r="AG7960" s="17"/>
      <c r="AH7960" s="8"/>
    </row>
    <row r="7961" spans="13:34" x14ac:dyDescent="0.3">
      <c r="M7961" s="12"/>
      <c r="N7961"/>
      <c r="P7961" s="9"/>
      <c r="Q7961" s="9"/>
      <c r="U7961" s="8"/>
      <c r="V7961" s="10"/>
      <c r="W7961"/>
      <c r="X7961"/>
      <c r="Z7961" s="8"/>
      <c r="AA7961" s="8"/>
      <c r="AF7961" s="17"/>
      <c r="AG7961" s="17"/>
      <c r="AH7961" s="8"/>
    </row>
    <row r="7962" spans="13:34" x14ac:dyDescent="0.3">
      <c r="M7962" s="12"/>
      <c r="N7962"/>
      <c r="P7962" s="9"/>
      <c r="Q7962" s="9"/>
      <c r="U7962" s="8"/>
      <c r="V7962" s="10"/>
      <c r="W7962"/>
      <c r="X7962"/>
      <c r="Z7962" s="8"/>
      <c r="AA7962" s="8"/>
      <c r="AF7962" s="17"/>
      <c r="AG7962" s="17"/>
      <c r="AH7962" s="8"/>
    </row>
    <row r="7963" spans="13:34" x14ac:dyDescent="0.3">
      <c r="M7963" s="12"/>
      <c r="N7963"/>
      <c r="P7963" s="9"/>
      <c r="Q7963" s="9"/>
      <c r="U7963" s="8"/>
      <c r="V7963" s="10"/>
      <c r="W7963"/>
      <c r="X7963"/>
      <c r="Z7963" s="8"/>
      <c r="AA7963" s="8"/>
      <c r="AF7963" s="17"/>
      <c r="AG7963" s="17"/>
      <c r="AH7963" s="8"/>
    </row>
    <row r="7964" spans="13:34" x14ac:dyDescent="0.3">
      <c r="M7964" s="12"/>
      <c r="N7964"/>
      <c r="P7964" s="9"/>
      <c r="Q7964" s="9"/>
      <c r="U7964" s="8"/>
      <c r="V7964" s="10"/>
      <c r="W7964"/>
      <c r="X7964"/>
      <c r="Z7964" s="8"/>
      <c r="AA7964" s="8"/>
      <c r="AF7964" s="17"/>
      <c r="AG7964" s="17"/>
      <c r="AH7964" s="8"/>
    </row>
    <row r="7965" spans="13:34" x14ac:dyDescent="0.3">
      <c r="M7965" s="12"/>
      <c r="N7965"/>
      <c r="P7965" s="9"/>
      <c r="Q7965" s="9"/>
      <c r="U7965" s="8"/>
      <c r="V7965" s="10"/>
      <c r="W7965"/>
      <c r="X7965"/>
      <c r="Z7965" s="8"/>
      <c r="AA7965" s="8"/>
      <c r="AF7965" s="17"/>
      <c r="AG7965" s="17"/>
      <c r="AH7965" s="8"/>
    </row>
    <row r="7966" spans="13:34" x14ac:dyDescent="0.3">
      <c r="M7966" s="12"/>
      <c r="N7966"/>
      <c r="P7966" s="9"/>
      <c r="Q7966" s="9"/>
      <c r="U7966" s="8"/>
      <c r="V7966" s="10"/>
      <c r="W7966"/>
      <c r="X7966"/>
      <c r="Z7966" s="8"/>
      <c r="AA7966" s="8"/>
      <c r="AF7966" s="17"/>
      <c r="AG7966" s="17"/>
      <c r="AH7966" s="8"/>
    </row>
    <row r="7967" spans="13:34" x14ac:dyDescent="0.3">
      <c r="M7967" s="12"/>
      <c r="N7967"/>
      <c r="P7967" s="9"/>
      <c r="Q7967" s="9"/>
      <c r="U7967" s="8"/>
      <c r="V7967" s="10"/>
      <c r="W7967"/>
      <c r="X7967"/>
      <c r="Z7967" s="8"/>
      <c r="AA7967" s="8"/>
      <c r="AF7967" s="17"/>
      <c r="AG7967" s="17"/>
      <c r="AH7967" s="8"/>
    </row>
    <row r="7968" spans="13:34" x14ac:dyDescent="0.3">
      <c r="M7968" s="12"/>
      <c r="N7968"/>
      <c r="P7968" s="9"/>
      <c r="Q7968" s="9"/>
      <c r="U7968" s="8"/>
      <c r="V7968" s="10"/>
      <c r="W7968"/>
      <c r="X7968"/>
      <c r="Z7968" s="8"/>
      <c r="AA7968" s="8"/>
      <c r="AF7968" s="17"/>
      <c r="AG7968" s="17"/>
      <c r="AH7968" s="8"/>
    </row>
    <row r="7969" spans="13:34" x14ac:dyDescent="0.3">
      <c r="M7969" s="12"/>
      <c r="N7969"/>
      <c r="P7969" s="9"/>
      <c r="Q7969" s="9"/>
      <c r="U7969" s="8"/>
      <c r="V7969" s="10"/>
      <c r="W7969"/>
      <c r="X7969"/>
      <c r="Z7969" s="8"/>
      <c r="AA7969" s="8"/>
      <c r="AF7969" s="17"/>
      <c r="AG7969" s="17"/>
      <c r="AH7969" s="8"/>
    </row>
    <row r="7970" spans="13:34" x14ac:dyDescent="0.3">
      <c r="M7970" s="12"/>
      <c r="N7970"/>
      <c r="P7970" s="9"/>
      <c r="Q7970" s="9"/>
      <c r="U7970" s="8"/>
      <c r="V7970" s="10"/>
      <c r="W7970"/>
      <c r="X7970"/>
      <c r="Z7970" s="8"/>
      <c r="AA7970" s="8"/>
      <c r="AF7970" s="17"/>
      <c r="AG7970" s="17"/>
      <c r="AH7970" s="8"/>
    </row>
    <row r="7971" spans="13:34" x14ac:dyDescent="0.3">
      <c r="M7971" s="12"/>
      <c r="N7971"/>
      <c r="P7971" s="9"/>
      <c r="Q7971" s="9"/>
      <c r="U7971" s="8"/>
      <c r="V7971" s="10"/>
      <c r="W7971"/>
      <c r="X7971"/>
      <c r="Z7971" s="8"/>
      <c r="AA7971" s="8"/>
      <c r="AF7971" s="17"/>
      <c r="AG7971" s="17"/>
      <c r="AH7971" s="8"/>
    </row>
    <row r="7972" spans="13:34" x14ac:dyDescent="0.3">
      <c r="M7972" s="12"/>
      <c r="N7972"/>
      <c r="P7972" s="9"/>
      <c r="Q7972" s="9"/>
      <c r="U7972" s="8"/>
      <c r="V7972" s="10"/>
      <c r="W7972"/>
      <c r="X7972"/>
      <c r="Z7972" s="8"/>
      <c r="AA7972" s="8"/>
      <c r="AF7972" s="17"/>
      <c r="AG7972" s="17"/>
      <c r="AH7972" s="8"/>
    </row>
    <row r="7973" spans="13:34" x14ac:dyDescent="0.3">
      <c r="M7973" s="12"/>
      <c r="N7973"/>
      <c r="P7973" s="9"/>
      <c r="Q7973" s="9"/>
      <c r="U7973" s="8"/>
      <c r="V7973" s="10"/>
      <c r="W7973"/>
      <c r="X7973"/>
      <c r="Z7973" s="8"/>
      <c r="AA7973" s="8"/>
      <c r="AF7973" s="17"/>
      <c r="AG7973" s="17"/>
      <c r="AH7973" s="8"/>
    </row>
    <row r="7974" spans="13:34" x14ac:dyDescent="0.3">
      <c r="M7974" s="12"/>
      <c r="N7974"/>
      <c r="P7974" s="9"/>
      <c r="Q7974" s="9"/>
      <c r="U7974" s="8"/>
      <c r="V7974" s="10"/>
      <c r="W7974"/>
      <c r="X7974"/>
      <c r="Z7974" s="8"/>
      <c r="AA7974" s="8"/>
      <c r="AF7974" s="17"/>
      <c r="AG7974" s="17"/>
      <c r="AH7974" s="8"/>
    </row>
    <row r="7975" spans="13:34" x14ac:dyDescent="0.3">
      <c r="M7975" s="12"/>
      <c r="N7975"/>
      <c r="P7975" s="9"/>
      <c r="Q7975" s="9"/>
      <c r="U7975" s="8"/>
      <c r="V7975" s="10"/>
      <c r="W7975"/>
      <c r="X7975"/>
      <c r="Z7975" s="8"/>
      <c r="AA7975" s="8"/>
      <c r="AF7975" s="17"/>
      <c r="AG7975" s="17"/>
      <c r="AH7975" s="8"/>
    </row>
    <row r="7976" spans="13:34" x14ac:dyDescent="0.3">
      <c r="M7976" s="12"/>
      <c r="N7976"/>
      <c r="P7976" s="9"/>
      <c r="Q7976" s="9"/>
      <c r="U7976" s="8"/>
      <c r="V7976" s="10"/>
      <c r="W7976"/>
      <c r="X7976"/>
      <c r="Z7976" s="8"/>
      <c r="AA7976" s="8"/>
      <c r="AF7976" s="17"/>
      <c r="AG7976" s="17"/>
      <c r="AH7976" s="8"/>
    </row>
    <row r="7977" spans="13:34" x14ac:dyDescent="0.3">
      <c r="M7977" s="12"/>
      <c r="N7977"/>
      <c r="P7977" s="9"/>
      <c r="Q7977" s="9"/>
      <c r="U7977" s="8"/>
      <c r="V7977" s="10"/>
      <c r="W7977"/>
      <c r="X7977"/>
      <c r="Z7977" s="8"/>
      <c r="AA7977" s="8"/>
      <c r="AF7977" s="17"/>
      <c r="AG7977" s="17"/>
      <c r="AH7977" s="8"/>
    </row>
    <row r="7978" spans="13:34" x14ac:dyDescent="0.3">
      <c r="M7978" s="12"/>
      <c r="N7978"/>
      <c r="P7978" s="9"/>
      <c r="Q7978" s="9"/>
      <c r="U7978" s="8"/>
      <c r="V7978" s="10"/>
      <c r="W7978"/>
      <c r="X7978"/>
      <c r="Z7978" s="8"/>
      <c r="AA7978" s="8"/>
      <c r="AF7978" s="17"/>
      <c r="AG7978" s="17"/>
      <c r="AH7978" s="8"/>
    </row>
    <row r="7979" spans="13:34" x14ac:dyDescent="0.3">
      <c r="M7979" s="12"/>
      <c r="N7979"/>
      <c r="P7979" s="9"/>
      <c r="Q7979" s="9"/>
      <c r="U7979" s="8"/>
      <c r="V7979" s="10"/>
      <c r="W7979"/>
      <c r="X7979"/>
      <c r="Z7979" s="8"/>
      <c r="AA7979" s="8"/>
      <c r="AF7979" s="17"/>
      <c r="AG7979" s="17"/>
      <c r="AH7979" s="8"/>
    </row>
    <row r="7980" spans="13:34" x14ac:dyDescent="0.3">
      <c r="M7980" s="12"/>
      <c r="N7980"/>
      <c r="P7980" s="9"/>
      <c r="Q7980" s="9"/>
      <c r="U7980" s="8"/>
      <c r="V7980" s="10"/>
      <c r="W7980"/>
      <c r="X7980"/>
      <c r="Z7980" s="8"/>
      <c r="AA7980" s="8"/>
      <c r="AF7980" s="17"/>
      <c r="AG7980" s="17"/>
      <c r="AH7980" s="8"/>
    </row>
    <row r="7981" spans="13:34" x14ac:dyDescent="0.3">
      <c r="M7981" s="12"/>
      <c r="N7981"/>
      <c r="P7981" s="9"/>
      <c r="Q7981" s="9"/>
      <c r="U7981" s="8"/>
      <c r="V7981" s="10"/>
      <c r="W7981"/>
      <c r="X7981"/>
      <c r="Z7981" s="8"/>
      <c r="AA7981" s="8"/>
      <c r="AF7981" s="17"/>
      <c r="AG7981" s="17"/>
      <c r="AH7981" s="8"/>
    </row>
    <row r="7982" spans="13:34" x14ac:dyDescent="0.3">
      <c r="M7982" s="12"/>
      <c r="N7982"/>
      <c r="P7982" s="9"/>
      <c r="Q7982" s="9"/>
      <c r="U7982" s="8"/>
      <c r="V7982" s="10"/>
      <c r="W7982"/>
      <c r="X7982"/>
      <c r="Z7982" s="8"/>
      <c r="AA7982" s="8"/>
      <c r="AF7982" s="17"/>
      <c r="AG7982" s="17"/>
      <c r="AH7982" s="8"/>
    </row>
    <row r="7983" spans="13:34" x14ac:dyDescent="0.3">
      <c r="M7983" s="12"/>
      <c r="N7983"/>
      <c r="P7983" s="9"/>
      <c r="Q7983" s="9"/>
      <c r="U7983" s="8"/>
      <c r="V7983" s="10"/>
      <c r="W7983"/>
      <c r="X7983"/>
      <c r="Z7983" s="8"/>
      <c r="AA7983" s="8"/>
      <c r="AF7983" s="17"/>
      <c r="AG7983" s="17"/>
      <c r="AH7983" s="8"/>
    </row>
    <row r="7984" spans="13:34" x14ac:dyDescent="0.3">
      <c r="M7984" s="12"/>
      <c r="N7984"/>
      <c r="P7984" s="9"/>
      <c r="Q7984" s="9"/>
      <c r="U7984" s="8"/>
      <c r="V7984" s="10"/>
      <c r="W7984"/>
      <c r="X7984"/>
      <c r="Z7984" s="8"/>
      <c r="AA7984" s="8"/>
      <c r="AF7984" s="17"/>
      <c r="AG7984" s="17"/>
      <c r="AH7984" s="8"/>
    </row>
    <row r="7985" spans="13:34" x14ac:dyDescent="0.3">
      <c r="M7985" s="12"/>
      <c r="N7985"/>
      <c r="P7985" s="9"/>
      <c r="Q7985" s="9"/>
      <c r="U7985" s="8"/>
      <c r="V7985" s="10"/>
      <c r="W7985"/>
      <c r="X7985"/>
      <c r="Z7985" s="8"/>
      <c r="AA7985" s="8"/>
      <c r="AF7985" s="17"/>
      <c r="AG7985" s="17"/>
      <c r="AH7985" s="8"/>
    </row>
    <row r="7986" spans="13:34" x14ac:dyDescent="0.3">
      <c r="M7986" s="12"/>
      <c r="N7986"/>
      <c r="P7986" s="9"/>
      <c r="Q7986" s="9"/>
      <c r="U7986" s="8"/>
      <c r="V7986" s="10"/>
      <c r="W7986"/>
      <c r="X7986"/>
      <c r="Z7986" s="8"/>
      <c r="AA7986" s="8"/>
      <c r="AF7986" s="17"/>
      <c r="AG7986" s="17"/>
      <c r="AH7986" s="8"/>
    </row>
    <row r="7987" spans="13:34" x14ac:dyDescent="0.3">
      <c r="M7987" s="12"/>
      <c r="N7987"/>
      <c r="P7987" s="9"/>
      <c r="Q7987" s="9"/>
      <c r="U7987" s="8"/>
      <c r="V7987" s="10"/>
      <c r="W7987"/>
      <c r="X7987"/>
      <c r="Z7987" s="8"/>
      <c r="AA7987" s="8"/>
      <c r="AF7987" s="17"/>
      <c r="AG7987" s="17"/>
      <c r="AH7987" s="8"/>
    </row>
    <row r="7988" spans="13:34" x14ac:dyDescent="0.3">
      <c r="M7988" s="12"/>
      <c r="N7988"/>
      <c r="P7988" s="9"/>
      <c r="Q7988" s="9"/>
      <c r="U7988" s="8"/>
      <c r="V7988" s="10"/>
      <c r="W7988"/>
      <c r="X7988"/>
      <c r="Z7988" s="8"/>
      <c r="AA7988" s="8"/>
      <c r="AF7988" s="17"/>
      <c r="AG7988" s="17"/>
      <c r="AH7988" s="8"/>
    </row>
    <row r="7989" spans="13:34" x14ac:dyDescent="0.3">
      <c r="M7989" s="12"/>
      <c r="N7989"/>
      <c r="P7989" s="9"/>
      <c r="Q7989" s="9"/>
      <c r="U7989" s="8"/>
      <c r="V7989" s="10"/>
      <c r="W7989"/>
      <c r="X7989"/>
      <c r="Z7989" s="8"/>
      <c r="AA7989" s="8"/>
      <c r="AF7989" s="17"/>
      <c r="AG7989" s="17"/>
      <c r="AH7989" s="8"/>
    </row>
    <row r="7990" spans="13:34" x14ac:dyDescent="0.3">
      <c r="M7990" s="12"/>
      <c r="N7990"/>
      <c r="P7990" s="9"/>
      <c r="Q7990" s="9"/>
      <c r="U7990" s="8"/>
      <c r="V7990" s="10"/>
      <c r="W7990"/>
      <c r="X7990"/>
      <c r="Z7990" s="8"/>
      <c r="AA7990" s="8"/>
      <c r="AF7990" s="17"/>
      <c r="AG7990" s="17"/>
      <c r="AH7990" s="8"/>
    </row>
    <row r="7991" spans="13:34" x14ac:dyDescent="0.3">
      <c r="M7991" s="12"/>
      <c r="N7991"/>
      <c r="P7991" s="9"/>
      <c r="Q7991" s="9"/>
      <c r="U7991" s="8"/>
      <c r="V7991" s="10"/>
      <c r="W7991"/>
      <c r="X7991"/>
      <c r="Z7991" s="8"/>
      <c r="AA7991" s="8"/>
      <c r="AF7991" s="17"/>
      <c r="AG7991" s="17"/>
      <c r="AH7991" s="8"/>
    </row>
    <row r="7992" spans="13:34" x14ac:dyDescent="0.3">
      <c r="M7992" s="12"/>
      <c r="N7992"/>
      <c r="P7992" s="9"/>
      <c r="Q7992" s="9"/>
      <c r="U7992" s="8"/>
      <c r="V7992" s="10"/>
      <c r="W7992"/>
      <c r="X7992"/>
      <c r="Z7992" s="8"/>
      <c r="AA7992" s="8"/>
      <c r="AF7992" s="17"/>
      <c r="AG7992" s="17"/>
      <c r="AH7992" s="8"/>
    </row>
    <row r="7993" spans="13:34" x14ac:dyDescent="0.3">
      <c r="M7993" s="12"/>
      <c r="N7993"/>
      <c r="P7993" s="9"/>
      <c r="Q7993" s="9"/>
      <c r="U7993" s="8"/>
      <c r="V7993" s="10"/>
      <c r="W7993"/>
      <c r="X7993"/>
      <c r="Z7993" s="8"/>
      <c r="AA7993" s="8"/>
      <c r="AF7993" s="17"/>
      <c r="AG7993" s="17"/>
      <c r="AH7993" s="8"/>
    </row>
    <row r="7994" spans="13:34" x14ac:dyDescent="0.3">
      <c r="M7994" s="12"/>
      <c r="N7994"/>
      <c r="P7994" s="9"/>
      <c r="Q7994" s="9"/>
      <c r="U7994" s="8"/>
      <c r="V7994" s="10"/>
      <c r="W7994"/>
      <c r="X7994"/>
      <c r="Z7994" s="8"/>
      <c r="AA7994" s="8"/>
      <c r="AF7994" s="17"/>
      <c r="AG7994" s="17"/>
      <c r="AH7994" s="8"/>
    </row>
    <row r="7995" spans="13:34" x14ac:dyDescent="0.3">
      <c r="M7995" s="12"/>
      <c r="N7995"/>
      <c r="P7995" s="9"/>
      <c r="Q7995" s="9"/>
      <c r="U7995" s="8"/>
      <c r="V7995" s="10"/>
      <c r="W7995"/>
      <c r="X7995"/>
      <c r="Z7995" s="8"/>
      <c r="AA7995" s="8"/>
      <c r="AF7995" s="17"/>
      <c r="AG7995" s="17"/>
      <c r="AH7995" s="8"/>
    </row>
    <row r="7996" spans="13:34" x14ac:dyDescent="0.3">
      <c r="M7996" s="12"/>
      <c r="N7996"/>
      <c r="P7996" s="9"/>
      <c r="Q7996" s="9"/>
      <c r="U7996" s="8"/>
      <c r="V7996" s="10"/>
      <c r="W7996"/>
      <c r="X7996"/>
      <c r="Z7996" s="8"/>
      <c r="AA7996" s="8"/>
      <c r="AF7996" s="17"/>
      <c r="AG7996" s="17"/>
      <c r="AH7996" s="8"/>
    </row>
    <row r="7997" spans="13:34" x14ac:dyDescent="0.3">
      <c r="M7997" s="12"/>
      <c r="N7997"/>
      <c r="P7997" s="9"/>
      <c r="Q7997" s="9"/>
      <c r="U7997" s="8"/>
      <c r="V7997" s="10"/>
      <c r="W7997"/>
      <c r="X7997"/>
      <c r="Z7997" s="8"/>
      <c r="AA7997" s="8"/>
      <c r="AF7997" s="17"/>
      <c r="AG7997" s="17"/>
      <c r="AH7997" s="8"/>
    </row>
    <row r="7998" spans="13:34" x14ac:dyDescent="0.3">
      <c r="M7998" s="12"/>
      <c r="N7998"/>
      <c r="P7998" s="9"/>
      <c r="Q7998" s="9"/>
      <c r="U7998" s="8"/>
      <c r="V7998" s="10"/>
      <c r="W7998"/>
      <c r="X7998"/>
      <c r="Z7998" s="8"/>
      <c r="AA7998" s="8"/>
      <c r="AF7998" s="17"/>
      <c r="AG7998" s="17"/>
      <c r="AH7998" s="8"/>
    </row>
    <row r="7999" spans="13:34" x14ac:dyDescent="0.3">
      <c r="M7999" s="12"/>
      <c r="N7999"/>
      <c r="P7999" s="9"/>
      <c r="Q7999" s="9"/>
      <c r="U7999" s="8"/>
      <c r="V7999" s="10"/>
      <c r="W7999"/>
      <c r="X7999"/>
      <c r="Z7999" s="8"/>
      <c r="AA7999" s="8"/>
      <c r="AF7999" s="17"/>
      <c r="AG7999" s="17"/>
      <c r="AH7999" s="8"/>
    </row>
    <row r="8000" spans="13:34" x14ac:dyDescent="0.3">
      <c r="M8000" s="12"/>
      <c r="N8000"/>
      <c r="P8000" s="9"/>
      <c r="Q8000" s="9"/>
      <c r="U8000" s="8"/>
      <c r="V8000" s="10"/>
      <c r="W8000"/>
      <c r="X8000"/>
      <c r="Z8000" s="8"/>
      <c r="AA8000" s="8"/>
      <c r="AF8000" s="17"/>
      <c r="AG8000" s="17"/>
      <c r="AH8000" s="8"/>
    </row>
    <row r="8001" spans="13:34" x14ac:dyDescent="0.3">
      <c r="M8001" s="12"/>
      <c r="N8001"/>
      <c r="P8001" s="9"/>
      <c r="Q8001" s="9"/>
      <c r="U8001" s="8"/>
      <c r="V8001" s="10"/>
      <c r="W8001"/>
      <c r="X8001"/>
      <c r="Z8001" s="8"/>
      <c r="AA8001" s="8"/>
      <c r="AF8001" s="17"/>
      <c r="AG8001" s="17"/>
      <c r="AH8001" s="8"/>
    </row>
    <row r="8002" spans="13:34" x14ac:dyDescent="0.3">
      <c r="M8002" s="12"/>
      <c r="N8002"/>
      <c r="P8002" s="9"/>
      <c r="Q8002" s="9"/>
      <c r="U8002" s="8"/>
      <c r="V8002" s="10"/>
      <c r="W8002"/>
      <c r="X8002"/>
      <c r="Z8002" s="8"/>
      <c r="AA8002" s="8"/>
      <c r="AF8002" s="17"/>
      <c r="AG8002" s="17"/>
      <c r="AH8002" s="8"/>
    </row>
    <row r="8003" spans="13:34" x14ac:dyDescent="0.3">
      <c r="M8003" s="12"/>
      <c r="N8003"/>
      <c r="P8003" s="9"/>
      <c r="Q8003" s="9"/>
      <c r="U8003" s="8"/>
      <c r="V8003" s="10"/>
      <c r="W8003"/>
      <c r="X8003"/>
      <c r="Z8003" s="8"/>
      <c r="AA8003" s="8"/>
      <c r="AF8003" s="17"/>
      <c r="AG8003" s="17"/>
      <c r="AH8003" s="8"/>
    </row>
    <row r="8004" spans="13:34" x14ac:dyDescent="0.3">
      <c r="M8004" s="12"/>
      <c r="N8004"/>
      <c r="P8004" s="9"/>
      <c r="Q8004" s="9"/>
      <c r="U8004" s="8"/>
      <c r="V8004" s="10"/>
      <c r="W8004"/>
      <c r="X8004"/>
      <c r="Z8004" s="8"/>
      <c r="AA8004" s="8"/>
      <c r="AF8004" s="17"/>
      <c r="AG8004" s="17"/>
      <c r="AH8004" s="8"/>
    </row>
    <row r="8005" spans="13:34" x14ac:dyDescent="0.3">
      <c r="M8005" s="12"/>
      <c r="N8005"/>
      <c r="P8005" s="9"/>
      <c r="Q8005" s="9"/>
      <c r="U8005" s="8"/>
      <c r="V8005" s="10"/>
      <c r="W8005"/>
      <c r="X8005"/>
      <c r="Z8005" s="8"/>
      <c r="AA8005" s="8"/>
      <c r="AF8005" s="17"/>
      <c r="AG8005" s="17"/>
      <c r="AH8005" s="8"/>
    </row>
    <row r="8006" spans="13:34" x14ac:dyDescent="0.3">
      <c r="M8006" s="12"/>
      <c r="N8006"/>
      <c r="P8006" s="9"/>
      <c r="Q8006" s="9"/>
      <c r="U8006" s="8"/>
      <c r="V8006" s="10"/>
      <c r="W8006"/>
      <c r="X8006"/>
      <c r="Z8006" s="8"/>
      <c r="AA8006" s="8"/>
      <c r="AF8006" s="17"/>
      <c r="AG8006" s="17"/>
      <c r="AH8006" s="8"/>
    </row>
    <row r="8007" spans="13:34" x14ac:dyDescent="0.3">
      <c r="M8007" s="12"/>
      <c r="N8007"/>
      <c r="P8007" s="9"/>
      <c r="Q8007" s="9"/>
      <c r="U8007" s="8"/>
      <c r="V8007" s="10"/>
      <c r="W8007"/>
      <c r="X8007"/>
      <c r="Z8007" s="8"/>
      <c r="AA8007" s="8"/>
      <c r="AF8007" s="17"/>
      <c r="AG8007" s="17"/>
      <c r="AH8007" s="8"/>
    </row>
    <row r="8008" spans="13:34" x14ac:dyDescent="0.3">
      <c r="M8008" s="12"/>
      <c r="N8008"/>
      <c r="P8008" s="9"/>
      <c r="Q8008" s="9"/>
      <c r="U8008" s="8"/>
      <c r="V8008" s="10"/>
      <c r="W8008"/>
      <c r="X8008"/>
      <c r="Z8008" s="8"/>
      <c r="AA8008" s="8"/>
      <c r="AF8008" s="17"/>
      <c r="AG8008" s="17"/>
      <c r="AH8008" s="8"/>
    </row>
    <row r="8009" spans="13:34" x14ac:dyDescent="0.3">
      <c r="M8009" s="12"/>
      <c r="N8009"/>
      <c r="P8009" s="9"/>
      <c r="Q8009" s="9"/>
      <c r="U8009" s="8"/>
      <c r="V8009" s="10"/>
      <c r="W8009"/>
      <c r="X8009"/>
      <c r="Z8009" s="8"/>
      <c r="AA8009" s="8"/>
      <c r="AF8009" s="17"/>
      <c r="AG8009" s="17"/>
      <c r="AH8009" s="8"/>
    </row>
    <row r="8010" spans="13:34" x14ac:dyDescent="0.3">
      <c r="M8010" s="12"/>
      <c r="N8010"/>
      <c r="P8010" s="9"/>
      <c r="Q8010" s="9"/>
      <c r="U8010" s="8"/>
      <c r="V8010" s="10"/>
      <c r="W8010"/>
      <c r="X8010"/>
      <c r="Z8010" s="8"/>
      <c r="AA8010" s="8"/>
      <c r="AF8010" s="17"/>
      <c r="AG8010" s="17"/>
      <c r="AH8010" s="8"/>
    </row>
    <row r="8011" spans="13:34" x14ac:dyDescent="0.3">
      <c r="M8011" s="12"/>
      <c r="N8011"/>
      <c r="P8011" s="9"/>
      <c r="Q8011" s="9"/>
      <c r="U8011" s="8"/>
      <c r="V8011" s="10"/>
      <c r="W8011"/>
      <c r="X8011"/>
      <c r="Z8011" s="8"/>
      <c r="AA8011" s="8"/>
      <c r="AF8011" s="17"/>
      <c r="AG8011" s="17"/>
      <c r="AH8011" s="8"/>
    </row>
    <row r="8012" spans="13:34" x14ac:dyDescent="0.3">
      <c r="M8012" s="12"/>
      <c r="N8012"/>
      <c r="P8012" s="9"/>
      <c r="Q8012" s="9"/>
      <c r="U8012" s="8"/>
      <c r="V8012" s="10"/>
      <c r="W8012"/>
      <c r="X8012"/>
      <c r="Z8012" s="8"/>
      <c r="AA8012" s="8"/>
      <c r="AF8012" s="17"/>
      <c r="AG8012" s="17"/>
      <c r="AH8012" s="8"/>
    </row>
    <row r="8013" spans="13:34" x14ac:dyDescent="0.3">
      <c r="M8013" s="12"/>
      <c r="N8013"/>
      <c r="P8013" s="9"/>
      <c r="Q8013" s="9"/>
      <c r="U8013" s="8"/>
      <c r="V8013" s="10"/>
      <c r="W8013"/>
      <c r="X8013"/>
      <c r="Z8013" s="8"/>
      <c r="AA8013" s="8"/>
      <c r="AF8013" s="17"/>
      <c r="AG8013" s="17"/>
      <c r="AH8013" s="8"/>
    </row>
    <row r="8014" spans="13:34" x14ac:dyDescent="0.3">
      <c r="M8014" s="12"/>
      <c r="N8014"/>
      <c r="P8014" s="9"/>
      <c r="Q8014" s="9"/>
      <c r="U8014" s="8"/>
      <c r="V8014" s="10"/>
      <c r="W8014"/>
      <c r="X8014"/>
      <c r="Z8014" s="8"/>
      <c r="AA8014" s="8"/>
      <c r="AF8014" s="17"/>
      <c r="AG8014" s="17"/>
      <c r="AH8014" s="8"/>
    </row>
    <row r="8015" spans="13:34" x14ac:dyDescent="0.3">
      <c r="M8015" s="12"/>
      <c r="N8015"/>
      <c r="P8015" s="9"/>
      <c r="Q8015" s="9"/>
      <c r="U8015" s="8"/>
      <c r="V8015" s="10"/>
      <c r="W8015"/>
      <c r="X8015"/>
      <c r="Z8015" s="8"/>
      <c r="AA8015" s="8"/>
      <c r="AF8015" s="17"/>
      <c r="AG8015" s="17"/>
      <c r="AH8015" s="8"/>
    </row>
    <row r="8016" spans="13:34" x14ac:dyDescent="0.3">
      <c r="M8016" s="12"/>
      <c r="N8016"/>
      <c r="P8016" s="9"/>
      <c r="Q8016" s="9"/>
      <c r="U8016" s="8"/>
      <c r="V8016" s="10"/>
      <c r="W8016"/>
      <c r="X8016"/>
      <c r="Z8016" s="8"/>
      <c r="AA8016" s="8"/>
      <c r="AF8016" s="17"/>
      <c r="AG8016" s="17"/>
      <c r="AH8016" s="8"/>
    </row>
    <row r="8017" spans="13:34" x14ac:dyDescent="0.3">
      <c r="M8017" s="12"/>
      <c r="N8017"/>
      <c r="P8017" s="9"/>
      <c r="Q8017" s="9"/>
      <c r="U8017" s="8"/>
      <c r="V8017" s="10"/>
      <c r="W8017"/>
      <c r="X8017"/>
      <c r="Z8017" s="8"/>
      <c r="AA8017" s="8"/>
      <c r="AF8017" s="17"/>
      <c r="AG8017" s="17"/>
      <c r="AH8017" s="8"/>
    </row>
    <row r="8018" spans="13:34" x14ac:dyDescent="0.3">
      <c r="M8018" s="12"/>
      <c r="N8018"/>
      <c r="P8018" s="9"/>
      <c r="Q8018" s="9"/>
      <c r="U8018" s="8"/>
      <c r="V8018" s="10"/>
      <c r="W8018"/>
      <c r="X8018"/>
      <c r="Z8018" s="8"/>
      <c r="AA8018" s="8"/>
      <c r="AF8018" s="17"/>
      <c r="AG8018" s="17"/>
      <c r="AH8018" s="8"/>
    </row>
    <row r="8019" spans="13:34" x14ac:dyDescent="0.3">
      <c r="M8019" s="12"/>
      <c r="N8019"/>
      <c r="P8019" s="9"/>
      <c r="Q8019" s="9"/>
      <c r="U8019" s="8"/>
      <c r="V8019" s="10"/>
      <c r="W8019"/>
      <c r="X8019"/>
      <c r="Z8019" s="8"/>
      <c r="AA8019" s="8"/>
      <c r="AF8019" s="17"/>
      <c r="AG8019" s="17"/>
      <c r="AH8019" s="8"/>
    </row>
    <row r="8020" spans="13:34" x14ac:dyDescent="0.3">
      <c r="M8020" s="12"/>
      <c r="N8020"/>
      <c r="P8020" s="9"/>
      <c r="Q8020" s="9"/>
      <c r="U8020" s="8"/>
      <c r="V8020" s="10"/>
      <c r="W8020"/>
      <c r="X8020"/>
      <c r="Z8020" s="8"/>
      <c r="AA8020" s="8"/>
      <c r="AF8020" s="17"/>
      <c r="AG8020" s="17"/>
      <c r="AH8020" s="8"/>
    </row>
    <row r="8021" spans="13:34" x14ac:dyDescent="0.3">
      <c r="M8021" s="12"/>
      <c r="N8021"/>
      <c r="P8021" s="9"/>
      <c r="Q8021" s="9"/>
      <c r="U8021" s="8"/>
      <c r="V8021" s="10"/>
      <c r="W8021"/>
      <c r="X8021"/>
      <c r="Z8021" s="8"/>
      <c r="AA8021" s="8"/>
      <c r="AF8021" s="17"/>
      <c r="AG8021" s="17"/>
      <c r="AH8021" s="8"/>
    </row>
    <row r="8022" spans="13:34" x14ac:dyDescent="0.3">
      <c r="M8022" s="12"/>
      <c r="N8022"/>
      <c r="P8022" s="9"/>
      <c r="Q8022" s="9"/>
      <c r="U8022" s="8"/>
      <c r="V8022" s="10"/>
      <c r="W8022"/>
      <c r="X8022"/>
      <c r="Z8022" s="8"/>
      <c r="AA8022" s="8"/>
      <c r="AF8022" s="17"/>
      <c r="AG8022" s="17"/>
      <c r="AH8022" s="8"/>
    </row>
    <row r="8023" spans="13:34" x14ac:dyDescent="0.3">
      <c r="M8023" s="12"/>
      <c r="N8023"/>
      <c r="P8023" s="9"/>
      <c r="Q8023" s="9"/>
      <c r="U8023" s="8"/>
      <c r="V8023" s="10"/>
      <c r="W8023"/>
      <c r="X8023"/>
      <c r="Z8023" s="8"/>
      <c r="AA8023" s="8"/>
      <c r="AF8023" s="17"/>
      <c r="AG8023" s="17"/>
      <c r="AH8023" s="8"/>
    </row>
    <row r="8024" spans="13:34" x14ac:dyDescent="0.3">
      <c r="M8024" s="12"/>
      <c r="N8024"/>
      <c r="P8024" s="9"/>
      <c r="Q8024" s="9"/>
      <c r="U8024" s="8"/>
      <c r="V8024" s="10"/>
      <c r="W8024"/>
      <c r="X8024"/>
      <c r="Z8024" s="8"/>
      <c r="AA8024" s="8"/>
      <c r="AF8024" s="17"/>
      <c r="AG8024" s="17"/>
      <c r="AH8024" s="8"/>
    </row>
    <row r="8025" spans="13:34" x14ac:dyDescent="0.3">
      <c r="M8025" s="12"/>
      <c r="N8025"/>
      <c r="P8025" s="9"/>
      <c r="Q8025" s="9"/>
      <c r="U8025" s="8"/>
      <c r="V8025" s="10"/>
      <c r="W8025"/>
      <c r="X8025"/>
      <c r="Z8025" s="8"/>
      <c r="AA8025" s="8"/>
      <c r="AF8025" s="17"/>
      <c r="AG8025" s="17"/>
      <c r="AH8025" s="8"/>
    </row>
    <row r="8026" spans="13:34" x14ac:dyDescent="0.3">
      <c r="M8026" s="12"/>
      <c r="N8026"/>
      <c r="P8026" s="9"/>
      <c r="Q8026" s="9"/>
      <c r="U8026" s="8"/>
      <c r="V8026" s="10"/>
      <c r="W8026"/>
      <c r="X8026"/>
      <c r="Z8026" s="8"/>
      <c r="AA8026" s="8"/>
      <c r="AF8026" s="17"/>
      <c r="AG8026" s="17"/>
      <c r="AH8026" s="8"/>
    </row>
    <row r="8027" spans="13:34" x14ac:dyDescent="0.3">
      <c r="M8027" s="12"/>
      <c r="N8027"/>
      <c r="P8027" s="9"/>
      <c r="Q8027" s="9"/>
      <c r="U8027" s="8"/>
      <c r="V8027" s="10"/>
      <c r="W8027"/>
      <c r="X8027"/>
      <c r="Z8027" s="8"/>
      <c r="AA8027" s="8"/>
      <c r="AF8027" s="17"/>
      <c r="AG8027" s="17"/>
      <c r="AH8027" s="8"/>
    </row>
    <row r="8028" spans="13:34" x14ac:dyDescent="0.3">
      <c r="M8028" s="12"/>
      <c r="N8028"/>
      <c r="P8028" s="9"/>
      <c r="Q8028" s="9"/>
      <c r="U8028" s="8"/>
      <c r="V8028" s="10"/>
      <c r="W8028"/>
      <c r="X8028"/>
      <c r="Z8028" s="8"/>
      <c r="AA8028" s="8"/>
      <c r="AF8028" s="17"/>
      <c r="AG8028" s="17"/>
      <c r="AH8028" s="8"/>
    </row>
    <row r="8029" spans="13:34" x14ac:dyDescent="0.3">
      <c r="M8029" s="12"/>
      <c r="N8029"/>
      <c r="P8029" s="9"/>
      <c r="Q8029" s="9"/>
      <c r="U8029" s="8"/>
      <c r="V8029" s="10"/>
      <c r="W8029"/>
      <c r="X8029"/>
      <c r="Z8029" s="8"/>
      <c r="AA8029" s="8"/>
      <c r="AF8029" s="17"/>
      <c r="AG8029" s="17"/>
      <c r="AH8029" s="8"/>
    </row>
    <row r="8030" spans="13:34" x14ac:dyDescent="0.3">
      <c r="M8030" s="12"/>
      <c r="N8030"/>
      <c r="P8030" s="9"/>
      <c r="Q8030" s="9"/>
      <c r="U8030" s="8"/>
      <c r="V8030" s="10"/>
      <c r="W8030"/>
      <c r="X8030"/>
      <c r="Z8030" s="8"/>
      <c r="AA8030" s="8"/>
      <c r="AF8030" s="17"/>
      <c r="AG8030" s="17"/>
      <c r="AH8030" s="8"/>
    </row>
    <row r="8031" spans="13:34" x14ac:dyDescent="0.3">
      <c r="M8031" s="12"/>
      <c r="N8031"/>
      <c r="P8031" s="9"/>
      <c r="Q8031" s="9"/>
      <c r="U8031" s="8"/>
      <c r="V8031" s="10"/>
      <c r="W8031"/>
      <c r="X8031"/>
      <c r="Z8031" s="8"/>
      <c r="AA8031" s="8"/>
      <c r="AF8031" s="17"/>
      <c r="AG8031" s="17"/>
      <c r="AH8031" s="8"/>
    </row>
    <row r="8032" spans="13:34" x14ac:dyDescent="0.3">
      <c r="M8032" s="12"/>
      <c r="N8032"/>
      <c r="P8032" s="9"/>
      <c r="Q8032" s="9"/>
      <c r="U8032" s="8"/>
      <c r="V8032" s="10"/>
      <c r="W8032"/>
      <c r="X8032"/>
      <c r="Z8032" s="8"/>
      <c r="AA8032" s="8"/>
      <c r="AF8032" s="17"/>
      <c r="AG8032" s="17"/>
      <c r="AH8032" s="8"/>
    </row>
    <row r="8033" spans="13:34" x14ac:dyDescent="0.3">
      <c r="M8033" s="12"/>
      <c r="N8033"/>
      <c r="P8033" s="9"/>
      <c r="Q8033" s="9"/>
      <c r="U8033" s="8"/>
      <c r="V8033" s="10"/>
      <c r="W8033"/>
      <c r="X8033"/>
      <c r="Z8033" s="8"/>
      <c r="AA8033" s="8"/>
      <c r="AF8033" s="17"/>
      <c r="AG8033" s="17"/>
      <c r="AH8033" s="8"/>
    </row>
    <row r="8034" spans="13:34" x14ac:dyDescent="0.3">
      <c r="M8034" s="12"/>
      <c r="N8034"/>
      <c r="P8034" s="9"/>
      <c r="Q8034" s="9"/>
      <c r="U8034" s="8"/>
      <c r="V8034" s="10"/>
      <c r="W8034"/>
      <c r="X8034"/>
      <c r="Z8034" s="8"/>
      <c r="AA8034" s="8"/>
      <c r="AF8034" s="17"/>
      <c r="AG8034" s="17"/>
      <c r="AH8034" s="8"/>
    </row>
    <row r="8035" spans="13:34" x14ac:dyDescent="0.3">
      <c r="M8035" s="12"/>
      <c r="N8035"/>
      <c r="P8035" s="9"/>
      <c r="Q8035" s="9"/>
      <c r="U8035" s="8"/>
      <c r="V8035" s="10"/>
      <c r="W8035"/>
      <c r="X8035"/>
      <c r="Z8035" s="8"/>
      <c r="AA8035" s="8"/>
      <c r="AF8035" s="17"/>
      <c r="AG8035" s="17"/>
      <c r="AH8035" s="8"/>
    </row>
    <row r="8036" spans="13:34" x14ac:dyDescent="0.3">
      <c r="M8036" s="12"/>
      <c r="N8036"/>
      <c r="P8036" s="9"/>
      <c r="Q8036" s="9"/>
      <c r="U8036" s="8"/>
      <c r="V8036" s="10"/>
      <c r="W8036"/>
      <c r="X8036"/>
      <c r="Z8036" s="8"/>
      <c r="AA8036" s="8"/>
      <c r="AF8036" s="17"/>
      <c r="AG8036" s="17"/>
      <c r="AH8036" s="8"/>
    </row>
    <row r="8037" spans="13:34" x14ac:dyDescent="0.3">
      <c r="M8037" s="12"/>
      <c r="N8037"/>
      <c r="P8037" s="9"/>
      <c r="Q8037" s="9"/>
      <c r="U8037" s="8"/>
      <c r="V8037" s="10"/>
      <c r="W8037"/>
      <c r="X8037"/>
      <c r="Z8037" s="8"/>
      <c r="AA8037" s="8"/>
      <c r="AF8037" s="17"/>
      <c r="AG8037" s="17"/>
      <c r="AH8037" s="8"/>
    </row>
    <row r="8038" spans="13:34" x14ac:dyDescent="0.3">
      <c r="M8038" s="12"/>
      <c r="N8038"/>
      <c r="P8038" s="9"/>
      <c r="Q8038" s="9"/>
      <c r="U8038" s="8"/>
      <c r="V8038" s="10"/>
      <c r="W8038"/>
      <c r="X8038"/>
      <c r="Z8038" s="8"/>
      <c r="AA8038" s="8"/>
      <c r="AF8038" s="17"/>
      <c r="AG8038" s="17"/>
      <c r="AH8038" s="8"/>
    </row>
    <row r="8039" spans="13:34" x14ac:dyDescent="0.3">
      <c r="M8039" s="12"/>
      <c r="N8039"/>
      <c r="P8039" s="9"/>
      <c r="Q8039" s="9"/>
      <c r="U8039" s="8"/>
      <c r="V8039" s="10"/>
      <c r="W8039"/>
      <c r="X8039"/>
      <c r="Z8039" s="8"/>
      <c r="AA8039" s="8"/>
      <c r="AF8039" s="17"/>
      <c r="AG8039" s="17"/>
      <c r="AH8039" s="8"/>
    </row>
    <row r="8040" spans="13:34" x14ac:dyDescent="0.3">
      <c r="M8040" s="12"/>
      <c r="N8040"/>
      <c r="P8040" s="9"/>
      <c r="Q8040" s="9"/>
      <c r="U8040" s="8"/>
      <c r="V8040" s="10"/>
      <c r="W8040"/>
      <c r="X8040"/>
      <c r="Z8040" s="8"/>
      <c r="AA8040" s="8"/>
      <c r="AF8040" s="17"/>
      <c r="AG8040" s="17"/>
      <c r="AH8040" s="8"/>
    </row>
    <row r="8041" spans="13:34" x14ac:dyDescent="0.3">
      <c r="M8041" s="12"/>
      <c r="N8041"/>
      <c r="P8041" s="9"/>
      <c r="Q8041" s="9"/>
      <c r="U8041" s="8"/>
      <c r="V8041" s="10"/>
      <c r="W8041"/>
      <c r="X8041"/>
      <c r="Z8041" s="8"/>
      <c r="AA8041" s="8"/>
      <c r="AF8041" s="17"/>
      <c r="AG8041" s="17"/>
      <c r="AH8041" s="8"/>
    </row>
    <row r="8042" spans="13:34" x14ac:dyDescent="0.3">
      <c r="M8042" s="12"/>
      <c r="N8042"/>
      <c r="P8042" s="9"/>
      <c r="Q8042" s="9"/>
      <c r="U8042" s="8"/>
      <c r="V8042" s="10"/>
      <c r="W8042"/>
      <c r="X8042"/>
      <c r="Z8042" s="8"/>
      <c r="AA8042" s="8"/>
      <c r="AF8042" s="17"/>
      <c r="AG8042" s="17"/>
      <c r="AH8042" s="8"/>
    </row>
    <row r="8043" spans="13:34" x14ac:dyDescent="0.3">
      <c r="M8043" s="12"/>
      <c r="N8043"/>
      <c r="P8043" s="9"/>
      <c r="Q8043" s="9"/>
      <c r="U8043" s="8"/>
      <c r="V8043" s="10"/>
      <c r="W8043"/>
      <c r="X8043"/>
      <c r="Z8043" s="8"/>
      <c r="AA8043" s="8"/>
      <c r="AF8043" s="17"/>
      <c r="AG8043" s="17"/>
      <c r="AH8043" s="8"/>
    </row>
    <row r="8044" spans="13:34" x14ac:dyDescent="0.3">
      <c r="M8044" s="12"/>
      <c r="N8044"/>
      <c r="P8044" s="9"/>
      <c r="Q8044" s="9"/>
      <c r="U8044" s="8"/>
      <c r="V8044" s="10"/>
      <c r="W8044"/>
      <c r="X8044"/>
      <c r="Z8044" s="8"/>
      <c r="AA8044" s="8"/>
      <c r="AF8044" s="17"/>
      <c r="AG8044" s="17"/>
      <c r="AH8044" s="8"/>
    </row>
    <row r="8045" spans="13:34" x14ac:dyDescent="0.3">
      <c r="M8045" s="12"/>
      <c r="N8045"/>
      <c r="P8045" s="9"/>
      <c r="Q8045" s="9"/>
      <c r="U8045" s="8"/>
      <c r="V8045" s="10"/>
      <c r="W8045"/>
      <c r="X8045"/>
      <c r="Z8045" s="8"/>
      <c r="AA8045" s="8"/>
      <c r="AF8045" s="17"/>
      <c r="AG8045" s="17"/>
      <c r="AH8045" s="8"/>
    </row>
    <row r="8046" spans="13:34" x14ac:dyDescent="0.3">
      <c r="M8046" s="12"/>
      <c r="N8046"/>
      <c r="P8046" s="9"/>
      <c r="Q8046" s="9"/>
      <c r="U8046" s="8"/>
      <c r="V8046" s="10"/>
      <c r="W8046"/>
      <c r="X8046"/>
      <c r="Z8046" s="8"/>
      <c r="AA8046" s="8"/>
      <c r="AF8046" s="17"/>
      <c r="AG8046" s="17"/>
      <c r="AH8046" s="8"/>
    </row>
    <row r="8047" spans="13:34" x14ac:dyDescent="0.3">
      <c r="M8047" s="12"/>
      <c r="N8047"/>
      <c r="P8047" s="9"/>
      <c r="Q8047" s="9"/>
      <c r="U8047" s="8"/>
      <c r="V8047" s="10"/>
      <c r="W8047"/>
      <c r="X8047"/>
      <c r="Z8047" s="8"/>
      <c r="AA8047" s="8"/>
      <c r="AF8047" s="17"/>
      <c r="AG8047" s="17"/>
      <c r="AH8047" s="8"/>
    </row>
    <row r="8048" spans="13:34" x14ac:dyDescent="0.3">
      <c r="M8048" s="12"/>
      <c r="N8048"/>
      <c r="P8048" s="9"/>
      <c r="Q8048" s="9"/>
      <c r="U8048" s="8"/>
      <c r="V8048" s="10"/>
      <c r="W8048"/>
      <c r="X8048"/>
      <c r="Z8048" s="8"/>
      <c r="AA8048" s="8"/>
      <c r="AF8048" s="17"/>
      <c r="AG8048" s="17"/>
      <c r="AH8048" s="8"/>
    </row>
    <row r="8049" spans="13:34" x14ac:dyDescent="0.3">
      <c r="M8049" s="12"/>
      <c r="N8049"/>
      <c r="P8049" s="9"/>
      <c r="Q8049" s="9"/>
      <c r="U8049" s="8"/>
      <c r="V8049" s="10"/>
      <c r="W8049"/>
      <c r="X8049"/>
      <c r="Z8049" s="8"/>
      <c r="AA8049" s="8"/>
      <c r="AF8049" s="17"/>
      <c r="AG8049" s="17"/>
      <c r="AH8049" s="8"/>
    </row>
    <row r="8050" spans="13:34" x14ac:dyDescent="0.3">
      <c r="M8050" s="12"/>
      <c r="N8050"/>
      <c r="P8050" s="9"/>
      <c r="Q8050" s="9"/>
      <c r="U8050" s="8"/>
      <c r="V8050" s="10"/>
      <c r="W8050"/>
      <c r="X8050"/>
      <c r="Z8050" s="8"/>
      <c r="AA8050" s="8"/>
      <c r="AF8050" s="17"/>
      <c r="AG8050" s="17"/>
      <c r="AH8050" s="8"/>
    </row>
    <row r="8051" spans="13:34" x14ac:dyDescent="0.3">
      <c r="M8051" s="12"/>
      <c r="N8051"/>
      <c r="P8051" s="9"/>
      <c r="Q8051" s="9"/>
      <c r="U8051" s="8"/>
      <c r="V8051" s="10"/>
      <c r="W8051"/>
      <c r="X8051"/>
      <c r="Z8051" s="8"/>
      <c r="AA8051" s="8"/>
      <c r="AF8051" s="17"/>
      <c r="AG8051" s="17"/>
      <c r="AH8051" s="8"/>
    </row>
    <row r="8052" spans="13:34" x14ac:dyDescent="0.3">
      <c r="M8052" s="12"/>
      <c r="N8052"/>
      <c r="P8052" s="9"/>
      <c r="Q8052" s="9"/>
      <c r="U8052" s="8"/>
      <c r="V8052" s="10"/>
      <c r="W8052"/>
      <c r="X8052"/>
      <c r="Z8052" s="8"/>
      <c r="AA8052" s="8"/>
      <c r="AF8052" s="17"/>
      <c r="AG8052" s="17"/>
      <c r="AH8052" s="8"/>
    </row>
    <row r="8053" spans="13:34" x14ac:dyDescent="0.3">
      <c r="M8053" s="12"/>
      <c r="N8053"/>
      <c r="P8053" s="9"/>
      <c r="Q8053" s="9"/>
      <c r="U8053" s="8"/>
      <c r="V8053" s="10"/>
      <c r="W8053"/>
      <c r="X8053"/>
      <c r="Z8053" s="8"/>
      <c r="AA8053" s="8"/>
      <c r="AF8053" s="17"/>
      <c r="AG8053" s="17"/>
      <c r="AH8053" s="8"/>
    </row>
    <row r="8054" spans="13:34" x14ac:dyDescent="0.3">
      <c r="M8054" s="12"/>
      <c r="N8054"/>
      <c r="P8054" s="9"/>
      <c r="Q8054" s="9"/>
      <c r="U8054" s="8"/>
      <c r="V8054" s="10"/>
      <c r="W8054"/>
      <c r="X8054"/>
      <c r="Z8054" s="8"/>
      <c r="AA8054" s="8"/>
      <c r="AF8054" s="17"/>
      <c r="AG8054" s="17"/>
      <c r="AH8054" s="8"/>
    </row>
    <row r="8055" spans="13:34" x14ac:dyDescent="0.3">
      <c r="M8055" s="12"/>
      <c r="N8055"/>
      <c r="P8055" s="9"/>
      <c r="Q8055" s="9"/>
      <c r="U8055" s="8"/>
      <c r="V8055" s="10"/>
      <c r="W8055"/>
      <c r="X8055"/>
      <c r="Z8055" s="8"/>
      <c r="AA8055" s="8"/>
      <c r="AF8055" s="17"/>
      <c r="AG8055" s="17"/>
      <c r="AH8055" s="8"/>
    </row>
    <row r="8056" spans="13:34" x14ac:dyDescent="0.3">
      <c r="M8056" s="12"/>
      <c r="N8056"/>
      <c r="P8056" s="9"/>
      <c r="Q8056" s="9"/>
      <c r="U8056" s="8"/>
      <c r="V8056" s="10"/>
      <c r="W8056"/>
      <c r="X8056"/>
      <c r="Z8056" s="8"/>
      <c r="AA8056" s="8"/>
      <c r="AF8056" s="17"/>
      <c r="AG8056" s="17"/>
      <c r="AH8056" s="8"/>
    </row>
    <row r="8057" spans="13:34" x14ac:dyDescent="0.3">
      <c r="M8057" s="12"/>
      <c r="N8057"/>
      <c r="P8057" s="9"/>
      <c r="Q8057" s="9"/>
      <c r="U8057" s="8"/>
      <c r="V8057" s="10"/>
      <c r="W8057"/>
      <c r="X8057"/>
      <c r="Z8057" s="8"/>
      <c r="AA8057" s="8"/>
      <c r="AF8057" s="17"/>
      <c r="AG8057" s="17"/>
      <c r="AH8057" s="8"/>
    </row>
    <row r="8058" spans="13:34" x14ac:dyDescent="0.3">
      <c r="M8058" s="12"/>
      <c r="N8058"/>
      <c r="P8058" s="9"/>
      <c r="Q8058" s="9"/>
      <c r="U8058" s="8"/>
      <c r="V8058" s="10"/>
      <c r="W8058"/>
      <c r="X8058"/>
      <c r="Z8058" s="8"/>
      <c r="AA8058" s="8"/>
      <c r="AF8058" s="17"/>
      <c r="AG8058" s="17"/>
      <c r="AH8058" s="8"/>
    </row>
    <row r="8059" spans="13:34" x14ac:dyDescent="0.3">
      <c r="M8059" s="12"/>
      <c r="N8059"/>
      <c r="P8059" s="9"/>
      <c r="Q8059" s="9"/>
      <c r="U8059" s="8"/>
      <c r="V8059" s="10"/>
      <c r="W8059"/>
      <c r="X8059"/>
      <c r="Z8059" s="8"/>
      <c r="AA8059" s="8"/>
      <c r="AF8059" s="17"/>
      <c r="AG8059" s="17"/>
      <c r="AH8059" s="8"/>
    </row>
    <row r="8060" spans="13:34" x14ac:dyDescent="0.3">
      <c r="M8060" s="12"/>
      <c r="N8060"/>
      <c r="P8060" s="9"/>
      <c r="Q8060" s="9"/>
      <c r="U8060" s="8"/>
      <c r="V8060" s="10"/>
      <c r="W8060"/>
      <c r="X8060"/>
      <c r="Z8060" s="8"/>
      <c r="AA8060" s="8"/>
      <c r="AF8060" s="17"/>
      <c r="AG8060" s="17"/>
      <c r="AH8060" s="8"/>
    </row>
    <row r="8061" spans="13:34" x14ac:dyDescent="0.3">
      <c r="M8061" s="12"/>
      <c r="N8061"/>
      <c r="P8061" s="9"/>
      <c r="Q8061" s="9"/>
      <c r="U8061" s="8"/>
      <c r="V8061" s="10"/>
      <c r="W8061"/>
      <c r="X8061"/>
      <c r="Z8061" s="8"/>
      <c r="AA8061" s="8"/>
      <c r="AF8061" s="17"/>
      <c r="AG8061" s="17"/>
      <c r="AH8061" s="8"/>
    </row>
    <row r="8062" spans="13:34" x14ac:dyDescent="0.3">
      <c r="M8062" s="12"/>
      <c r="N8062"/>
      <c r="P8062" s="9"/>
      <c r="Q8062" s="9"/>
      <c r="U8062" s="8"/>
      <c r="V8062" s="10"/>
      <c r="W8062"/>
      <c r="X8062"/>
      <c r="Z8062" s="8"/>
      <c r="AA8062" s="8"/>
      <c r="AF8062" s="17"/>
      <c r="AG8062" s="17"/>
      <c r="AH8062" s="8"/>
    </row>
    <row r="8063" spans="13:34" x14ac:dyDescent="0.3">
      <c r="M8063" s="12"/>
      <c r="N8063"/>
      <c r="P8063" s="9"/>
      <c r="Q8063" s="9"/>
      <c r="U8063" s="8"/>
      <c r="V8063" s="10"/>
      <c r="W8063"/>
      <c r="X8063"/>
      <c r="Z8063" s="8"/>
      <c r="AA8063" s="8"/>
      <c r="AF8063" s="17"/>
      <c r="AG8063" s="17"/>
      <c r="AH8063" s="8"/>
    </row>
    <row r="8064" spans="13:34" x14ac:dyDescent="0.3">
      <c r="M8064" s="12"/>
      <c r="N8064"/>
      <c r="P8064" s="9"/>
      <c r="Q8064" s="9"/>
      <c r="U8064" s="8"/>
      <c r="V8064" s="10"/>
      <c r="W8064"/>
      <c r="X8064"/>
      <c r="Z8064" s="8"/>
      <c r="AA8064" s="8"/>
      <c r="AF8064" s="17"/>
      <c r="AG8064" s="17"/>
      <c r="AH8064" s="8"/>
    </row>
    <row r="8065" spans="13:34" x14ac:dyDescent="0.3">
      <c r="M8065" s="12"/>
      <c r="N8065"/>
      <c r="P8065" s="9"/>
      <c r="Q8065" s="9"/>
      <c r="U8065" s="8"/>
      <c r="V8065" s="10"/>
      <c r="W8065"/>
      <c r="X8065"/>
      <c r="Z8065" s="8"/>
      <c r="AA8065" s="8"/>
      <c r="AF8065" s="17"/>
      <c r="AG8065" s="17"/>
      <c r="AH8065" s="8"/>
    </row>
    <row r="8066" spans="13:34" x14ac:dyDescent="0.3">
      <c r="M8066" s="12"/>
      <c r="N8066"/>
      <c r="P8066" s="9"/>
      <c r="Q8066" s="9"/>
      <c r="U8066" s="8"/>
      <c r="V8066" s="10"/>
      <c r="W8066"/>
      <c r="X8066"/>
      <c r="Z8066" s="8"/>
      <c r="AA8066" s="8"/>
      <c r="AF8066" s="17"/>
      <c r="AG8066" s="17"/>
      <c r="AH8066" s="8"/>
    </row>
    <row r="8067" spans="13:34" x14ac:dyDescent="0.3">
      <c r="M8067" s="12"/>
      <c r="N8067"/>
      <c r="P8067" s="9"/>
      <c r="Q8067" s="9"/>
      <c r="U8067" s="8"/>
      <c r="V8067" s="10"/>
      <c r="W8067"/>
      <c r="X8067"/>
      <c r="Z8067" s="8"/>
      <c r="AA8067" s="8"/>
      <c r="AF8067" s="17"/>
      <c r="AG8067" s="17"/>
      <c r="AH8067" s="8"/>
    </row>
    <row r="8068" spans="13:34" x14ac:dyDescent="0.3">
      <c r="M8068" s="12"/>
      <c r="N8068"/>
      <c r="P8068" s="9"/>
      <c r="Q8068" s="9"/>
      <c r="U8068" s="8"/>
      <c r="V8068" s="10"/>
      <c r="W8068"/>
      <c r="X8068"/>
      <c r="Z8068" s="8"/>
      <c r="AA8068" s="8"/>
      <c r="AF8068" s="17"/>
      <c r="AG8068" s="17"/>
      <c r="AH8068" s="8"/>
    </row>
    <row r="8069" spans="13:34" x14ac:dyDescent="0.3">
      <c r="M8069" s="12"/>
      <c r="N8069"/>
      <c r="P8069" s="9"/>
      <c r="Q8069" s="9"/>
      <c r="U8069" s="8"/>
      <c r="V8069" s="10"/>
      <c r="W8069"/>
      <c r="X8069"/>
      <c r="Z8069" s="8"/>
      <c r="AA8069" s="8"/>
      <c r="AF8069" s="17"/>
      <c r="AG8069" s="17"/>
      <c r="AH8069" s="8"/>
    </row>
    <row r="8070" spans="13:34" x14ac:dyDescent="0.3">
      <c r="M8070" s="12"/>
      <c r="N8070"/>
      <c r="P8070" s="9"/>
      <c r="Q8070" s="9"/>
      <c r="U8070" s="8"/>
      <c r="V8070" s="10"/>
      <c r="W8070"/>
      <c r="X8070"/>
      <c r="Z8070" s="8"/>
      <c r="AA8070" s="8"/>
      <c r="AF8070" s="17"/>
      <c r="AG8070" s="17"/>
      <c r="AH8070" s="8"/>
    </row>
    <row r="8071" spans="13:34" x14ac:dyDescent="0.3">
      <c r="M8071" s="12"/>
      <c r="N8071"/>
      <c r="P8071" s="9"/>
      <c r="Q8071" s="9"/>
      <c r="U8071" s="8"/>
      <c r="V8071" s="10"/>
      <c r="W8071"/>
      <c r="X8071"/>
      <c r="Z8071" s="8"/>
      <c r="AA8071" s="8"/>
      <c r="AF8071" s="17"/>
      <c r="AG8071" s="17"/>
      <c r="AH8071" s="8"/>
    </row>
    <row r="8072" spans="13:34" x14ac:dyDescent="0.3">
      <c r="M8072" s="12"/>
      <c r="N8072"/>
      <c r="P8072" s="9"/>
      <c r="Q8072" s="9"/>
      <c r="U8072" s="8"/>
      <c r="V8072" s="10"/>
      <c r="W8072"/>
      <c r="X8072"/>
      <c r="Z8072" s="8"/>
      <c r="AA8072" s="8"/>
      <c r="AF8072" s="17"/>
      <c r="AG8072" s="17"/>
      <c r="AH8072" s="8"/>
    </row>
    <row r="8073" spans="13:34" x14ac:dyDescent="0.3">
      <c r="M8073" s="12"/>
      <c r="N8073"/>
      <c r="P8073" s="9"/>
      <c r="Q8073" s="9"/>
      <c r="U8073" s="8"/>
      <c r="V8073" s="10"/>
      <c r="W8073"/>
      <c r="X8073"/>
      <c r="Z8073" s="8"/>
      <c r="AA8073" s="8"/>
      <c r="AF8073" s="17"/>
      <c r="AG8073" s="17"/>
      <c r="AH8073" s="8"/>
    </row>
    <row r="8074" spans="13:34" x14ac:dyDescent="0.3">
      <c r="M8074" s="12"/>
      <c r="N8074"/>
      <c r="P8074" s="9"/>
      <c r="Q8074" s="9"/>
      <c r="U8074" s="8"/>
      <c r="V8074" s="10"/>
      <c r="W8074"/>
      <c r="X8074"/>
      <c r="Z8074" s="8"/>
      <c r="AA8074" s="8"/>
      <c r="AF8074" s="17"/>
      <c r="AG8074" s="17"/>
      <c r="AH8074" s="8"/>
    </row>
    <row r="8075" spans="13:34" x14ac:dyDescent="0.3">
      <c r="M8075" s="12"/>
      <c r="N8075"/>
      <c r="P8075" s="9"/>
      <c r="Q8075" s="9"/>
      <c r="U8075" s="8"/>
      <c r="V8075" s="10"/>
      <c r="W8075"/>
      <c r="X8075"/>
      <c r="Z8075" s="8"/>
      <c r="AA8075" s="8"/>
      <c r="AF8075" s="17"/>
      <c r="AG8075" s="17"/>
      <c r="AH8075" s="8"/>
    </row>
    <row r="8076" spans="13:34" x14ac:dyDescent="0.3">
      <c r="M8076" s="12"/>
      <c r="N8076"/>
      <c r="P8076" s="9"/>
      <c r="Q8076" s="9"/>
      <c r="U8076" s="8"/>
      <c r="V8076" s="10"/>
      <c r="W8076"/>
      <c r="X8076"/>
      <c r="Z8076" s="8"/>
      <c r="AA8076" s="8"/>
      <c r="AF8076" s="17"/>
      <c r="AG8076" s="17"/>
      <c r="AH8076" s="8"/>
    </row>
    <row r="8077" spans="13:34" x14ac:dyDescent="0.3">
      <c r="M8077" s="12"/>
      <c r="N8077"/>
      <c r="P8077" s="9"/>
      <c r="Q8077" s="9"/>
      <c r="U8077" s="8"/>
      <c r="V8077" s="10"/>
      <c r="W8077"/>
      <c r="X8077"/>
      <c r="Z8077" s="8"/>
      <c r="AA8077" s="8"/>
      <c r="AF8077" s="17"/>
      <c r="AG8077" s="17"/>
      <c r="AH8077" s="8"/>
    </row>
    <row r="8078" spans="13:34" x14ac:dyDescent="0.3">
      <c r="M8078" s="12"/>
      <c r="N8078"/>
      <c r="P8078" s="9"/>
      <c r="Q8078" s="9"/>
      <c r="U8078" s="8"/>
      <c r="V8078" s="10"/>
      <c r="W8078"/>
      <c r="X8078"/>
      <c r="Z8078" s="8"/>
      <c r="AA8078" s="8"/>
      <c r="AF8078" s="17"/>
      <c r="AG8078" s="17"/>
      <c r="AH8078" s="8"/>
    </row>
    <row r="8079" spans="13:34" x14ac:dyDescent="0.3">
      <c r="M8079" s="12"/>
      <c r="N8079"/>
      <c r="P8079" s="9"/>
      <c r="Q8079" s="9"/>
      <c r="U8079" s="8"/>
      <c r="V8079" s="10"/>
      <c r="W8079"/>
      <c r="X8079"/>
      <c r="Z8079" s="8"/>
      <c r="AA8079" s="8"/>
      <c r="AF8079" s="17"/>
      <c r="AG8079" s="17"/>
      <c r="AH8079" s="8"/>
    </row>
    <row r="8080" spans="13:34" x14ac:dyDescent="0.3">
      <c r="M8080" s="12"/>
      <c r="N8080"/>
      <c r="P8080" s="9"/>
      <c r="Q8080" s="9"/>
      <c r="U8080" s="8"/>
      <c r="V8080" s="10"/>
      <c r="W8080"/>
      <c r="X8080"/>
      <c r="Z8080" s="8"/>
      <c r="AA8080" s="8"/>
      <c r="AF8080" s="17"/>
      <c r="AG8080" s="17"/>
      <c r="AH8080" s="8"/>
    </row>
    <row r="8081" spans="13:34" x14ac:dyDescent="0.3">
      <c r="M8081" s="12"/>
      <c r="N8081"/>
      <c r="P8081" s="9"/>
      <c r="Q8081" s="9"/>
      <c r="U8081" s="8"/>
      <c r="V8081" s="10"/>
      <c r="W8081"/>
      <c r="X8081"/>
      <c r="Z8081" s="8"/>
      <c r="AA8081" s="8"/>
      <c r="AF8081" s="17"/>
      <c r="AG8081" s="17"/>
      <c r="AH8081" s="8"/>
    </row>
    <row r="8082" spans="13:34" x14ac:dyDescent="0.3">
      <c r="M8082" s="12"/>
      <c r="N8082"/>
      <c r="P8082" s="9"/>
      <c r="Q8082" s="9"/>
      <c r="U8082" s="8"/>
      <c r="V8082" s="10"/>
      <c r="W8082"/>
      <c r="X8082"/>
      <c r="Z8082" s="8"/>
      <c r="AA8082" s="8"/>
      <c r="AF8082" s="17"/>
      <c r="AG8082" s="17"/>
      <c r="AH8082" s="8"/>
    </row>
    <row r="8083" spans="13:34" x14ac:dyDescent="0.3">
      <c r="M8083" s="12"/>
      <c r="N8083"/>
      <c r="P8083" s="9"/>
      <c r="Q8083" s="9"/>
      <c r="U8083" s="8"/>
      <c r="V8083" s="10"/>
      <c r="W8083"/>
      <c r="X8083"/>
      <c r="Z8083" s="8"/>
      <c r="AA8083" s="8"/>
      <c r="AF8083" s="17"/>
      <c r="AG8083" s="17"/>
      <c r="AH8083" s="8"/>
    </row>
    <row r="8084" spans="13:34" x14ac:dyDescent="0.3">
      <c r="M8084" s="12"/>
      <c r="N8084"/>
      <c r="P8084" s="9"/>
      <c r="Q8084" s="9"/>
      <c r="U8084" s="8"/>
      <c r="V8084" s="10"/>
      <c r="W8084"/>
      <c r="X8084"/>
      <c r="Z8084" s="8"/>
      <c r="AA8084" s="8"/>
      <c r="AF8084" s="17"/>
      <c r="AG8084" s="17"/>
      <c r="AH8084" s="8"/>
    </row>
    <row r="8085" spans="13:34" x14ac:dyDescent="0.3">
      <c r="M8085" s="12"/>
      <c r="N8085"/>
      <c r="P8085" s="9"/>
      <c r="Q8085" s="9"/>
      <c r="U8085" s="8"/>
      <c r="V8085" s="10"/>
      <c r="W8085"/>
      <c r="X8085"/>
      <c r="Z8085" s="8"/>
      <c r="AA8085" s="8"/>
      <c r="AF8085" s="17"/>
      <c r="AG8085" s="17"/>
      <c r="AH8085" s="8"/>
    </row>
    <row r="8086" spans="13:34" x14ac:dyDescent="0.3">
      <c r="M8086" s="12"/>
      <c r="N8086"/>
      <c r="P8086" s="9"/>
      <c r="Q8086" s="9"/>
      <c r="U8086" s="8"/>
      <c r="V8086" s="10"/>
      <c r="W8086"/>
      <c r="X8086"/>
      <c r="Z8086" s="8"/>
      <c r="AA8086" s="8"/>
      <c r="AF8086" s="17"/>
      <c r="AG8086" s="17"/>
      <c r="AH8086" s="8"/>
    </row>
    <row r="8087" spans="13:34" x14ac:dyDescent="0.3">
      <c r="M8087" s="12"/>
      <c r="N8087"/>
      <c r="P8087" s="9"/>
      <c r="Q8087" s="9"/>
      <c r="U8087" s="8"/>
      <c r="V8087" s="10"/>
      <c r="W8087"/>
      <c r="X8087"/>
      <c r="Z8087" s="8"/>
      <c r="AA8087" s="8"/>
      <c r="AF8087" s="17"/>
      <c r="AG8087" s="17"/>
      <c r="AH8087" s="8"/>
    </row>
    <row r="8088" spans="13:34" x14ac:dyDescent="0.3">
      <c r="M8088" s="12"/>
      <c r="N8088"/>
      <c r="P8088" s="9"/>
      <c r="Q8088" s="9"/>
      <c r="U8088" s="8"/>
      <c r="V8088" s="10"/>
      <c r="W8088"/>
      <c r="X8088"/>
      <c r="Z8088" s="8"/>
      <c r="AA8088" s="8"/>
      <c r="AF8088" s="17"/>
      <c r="AG8088" s="17"/>
      <c r="AH8088" s="8"/>
    </row>
    <row r="8089" spans="13:34" x14ac:dyDescent="0.3">
      <c r="M8089" s="12"/>
      <c r="N8089"/>
      <c r="P8089" s="9"/>
      <c r="Q8089" s="9"/>
      <c r="U8089" s="8"/>
      <c r="V8089" s="10"/>
      <c r="W8089"/>
      <c r="X8089"/>
      <c r="Z8089" s="8"/>
      <c r="AA8089" s="8"/>
      <c r="AF8089" s="17"/>
      <c r="AG8089" s="17"/>
      <c r="AH8089" s="8"/>
    </row>
    <row r="8090" spans="13:34" x14ac:dyDescent="0.3">
      <c r="M8090" s="12"/>
      <c r="N8090"/>
      <c r="P8090" s="9"/>
      <c r="Q8090" s="9"/>
      <c r="U8090" s="8"/>
      <c r="V8090" s="10"/>
      <c r="W8090"/>
      <c r="X8090"/>
      <c r="Z8090" s="8"/>
      <c r="AA8090" s="8"/>
      <c r="AF8090" s="17"/>
      <c r="AG8090" s="17"/>
      <c r="AH8090" s="8"/>
    </row>
    <row r="8091" spans="13:34" x14ac:dyDescent="0.3">
      <c r="M8091" s="12"/>
      <c r="N8091"/>
      <c r="P8091" s="9"/>
      <c r="Q8091" s="9"/>
      <c r="U8091" s="8"/>
      <c r="V8091" s="10"/>
      <c r="W8091"/>
      <c r="X8091"/>
      <c r="Z8091" s="8"/>
      <c r="AA8091" s="8"/>
      <c r="AF8091" s="17"/>
      <c r="AG8091" s="17"/>
      <c r="AH8091" s="8"/>
    </row>
    <row r="8092" spans="13:34" x14ac:dyDescent="0.3">
      <c r="M8092" s="12"/>
      <c r="N8092"/>
      <c r="P8092" s="9"/>
      <c r="Q8092" s="9"/>
      <c r="U8092" s="8"/>
      <c r="V8092" s="10"/>
      <c r="W8092"/>
      <c r="X8092"/>
      <c r="Z8092" s="8"/>
      <c r="AA8092" s="8"/>
      <c r="AF8092" s="17"/>
      <c r="AG8092" s="17"/>
      <c r="AH8092" s="8"/>
    </row>
    <row r="8093" spans="13:34" x14ac:dyDescent="0.3">
      <c r="M8093" s="12"/>
      <c r="N8093"/>
      <c r="P8093" s="9"/>
      <c r="Q8093" s="9"/>
      <c r="U8093" s="8"/>
      <c r="V8093" s="10"/>
      <c r="W8093"/>
      <c r="X8093"/>
      <c r="Z8093" s="8"/>
      <c r="AA8093" s="8"/>
      <c r="AF8093" s="17"/>
      <c r="AG8093" s="17"/>
      <c r="AH8093" s="8"/>
    </row>
    <row r="8094" spans="13:34" x14ac:dyDescent="0.3">
      <c r="M8094" s="12"/>
      <c r="N8094"/>
      <c r="P8094" s="9"/>
      <c r="Q8094" s="9"/>
      <c r="U8094" s="8"/>
      <c r="V8094" s="10"/>
      <c r="W8094"/>
      <c r="X8094"/>
      <c r="Z8094" s="8"/>
      <c r="AA8094" s="8"/>
      <c r="AF8094" s="17"/>
      <c r="AG8094" s="17"/>
      <c r="AH8094" s="8"/>
    </row>
    <row r="8095" spans="13:34" x14ac:dyDescent="0.3">
      <c r="M8095" s="12"/>
      <c r="N8095"/>
      <c r="P8095" s="9"/>
      <c r="Q8095" s="9"/>
      <c r="U8095" s="8"/>
      <c r="V8095" s="10"/>
      <c r="W8095"/>
      <c r="X8095"/>
      <c r="Z8095" s="8"/>
      <c r="AA8095" s="8"/>
      <c r="AF8095" s="17"/>
      <c r="AG8095" s="17"/>
      <c r="AH8095" s="8"/>
    </row>
    <row r="8096" spans="13:34" x14ac:dyDescent="0.3">
      <c r="M8096" s="12"/>
      <c r="N8096"/>
      <c r="P8096" s="9"/>
      <c r="Q8096" s="9"/>
      <c r="U8096" s="8"/>
      <c r="V8096" s="10"/>
      <c r="W8096"/>
      <c r="X8096"/>
      <c r="Z8096" s="8"/>
      <c r="AA8096" s="8"/>
      <c r="AF8096" s="17"/>
      <c r="AG8096" s="17"/>
      <c r="AH8096" s="8"/>
    </row>
    <row r="8097" spans="13:34" x14ac:dyDescent="0.3">
      <c r="M8097" s="12"/>
      <c r="N8097"/>
      <c r="P8097" s="9"/>
      <c r="Q8097" s="9"/>
      <c r="U8097" s="8"/>
      <c r="V8097" s="10"/>
      <c r="W8097"/>
      <c r="X8097"/>
      <c r="Z8097" s="8"/>
      <c r="AA8097" s="8"/>
      <c r="AF8097" s="17"/>
      <c r="AG8097" s="17"/>
      <c r="AH8097" s="8"/>
    </row>
    <row r="8098" spans="13:34" x14ac:dyDescent="0.3">
      <c r="M8098" s="12"/>
      <c r="N8098"/>
      <c r="P8098" s="9"/>
      <c r="Q8098" s="9"/>
      <c r="U8098" s="8"/>
      <c r="V8098" s="10"/>
      <c r="W8098"/>
      <c r="X8098"/>
      <c r="Z8098" s="8"/>
      <c r="AA8098" s="8"/>
      <c r="AF8098" s="17"/>
      <c r="AG8098" s="17"/>
      <c r="AH8098" s="8"/>
    </row>
    <row r="8099" spans="13:34" x14ac:dyDescent="0.3">
      <c r="M8099" s="12"/>
      <c r="N8099"/>
      <c r="P8099" s="9"/>
      <c r="Q8099" s="9"/>
      <c r="U8099" s="8"/>
      <c r="V8099" s="10"/>
      <c r="W8099"/>
      <c r="X8099"/>
      <c r="Z8099" s="8"/>
      <c r="AA8099" s="8"/>
      <c r="AF8099" s="17"/>
      <c r="AG8099" s="17"/>
      <c r="AH8099" s="8"/>
    </row>
    <row r="8100" spans="13:34" x14ac:dyDescent="0.3">
      <c r="M8100" s="12"/>
      <c r="N8100"/>
      <c r="P8100" s="9"/>
      <c r="Q8100" s="9"/>
      <c r="U8100" s="8"/>
      <c r="V8100" s="10"/>
      <c r="W8100"/>
      <c r="X8100"/>
      <c r="Z8100" s="8"/>
      <c r="AA8100" s="8"/>
      <c r="AF8100" s="17"/>
      <c r="AG8100" s="17"/>
      <c r="AH8100" s="8"/>
    </row>
    <row r="8101" spans="13:34" x14ac:dyDescent="0.3">
      <c r="M8101" s="12"/>
      <c r="N8101"/>
      <c r="P8101" s="9"/>
      <c r="Q8101" s="9"/>
      <c r="U8101" s="8"/>
      <c r="V8101" s="10"/>
      <c r="W8101"/>
      <c r="X8101"/>
      <c r="Z8101" s="8"/>
      <c r="AA8101" s="8"/>
      <c r="AF8101" s="17"/>
      <c r="AG8101" s="17"/>
      <c r="AH8101" s="8"/>
    </row>
    <row r="8102" spans="13:34" x14ac:dyDescent="0.3">
      <c r="M8102" s="12"/>
      <c r="N8102"/>
      <c r="P8102" s="9"/>
      <c r="Q8102" s="9"/>
      <c r="U8102" s="8"/>
      <c r="V8102" s="10"/>
      <c r="W8102"/>
      <c r="X8102"/>
      <c r="Z8102" s="8"/>
      <c r="AA8102" s="8"/>
      <c r="AF8102" s="17"/>
      <c r="AG8102" s="17"/>
      <c r="AH8102" s="8"/>
    </row>
    <row r="8103" spans="13:34" x14ac:dyDescent="0.3">
      <c r="M8103" s="12"/>
      <c r="N8103"/>
      <c r="P8103" s="9"/>
      <c r="Q8103" s="9"/>
      <c r="U8103" s="8"/>
      <c r="V8103" s="10"/>
      <c r="W8103"/>
      <c r="X8103"/>
      <c r="Z8103" s="8"/>
      <c r="AA8103" s="8"/>
      <c r="AF8103" s="17"/>
      <c r="AG8103" s="17"/>
      <c r="AH8103" s="8"/>
    </row>
    <row r="8104" spans="13:34" x14ac:dyDescent="0.3">
      <c r="M8104" s="12"/>
      <c r="N8104"/>
      <c r="P8104" s="9"/>
      <c r="Q8104" s="9"/>
      <c r="U8104" s="8"/>
      <c r="V8104" s="10"/>
      <c r="W8104"/>
      <c r="X8104"/>
      <c r="Z8104" s="8"/>
      <c r="AA8104" s="8"/>
      <c r="AF8104" s="17"/>
      <c r="AG8104" s="17"/>
      <c r="AH8104" s="8"/>
    </row>
    <row r="8105" spans="13:34" x14ac:dyDescent="0.3">
      <c r="M8105" s="12"/>
      <c r="N8105"/>
      <c r="P8105" s="9"/>
      <c r="Q8105" s="9"/>
      <c r="U8105" s="8"/>
      <c r="V8105" s="10"/>
      <c r="W8105"/>
      <c r="X8105"/>
      <c r="Z8105" s="8"/>
      <c r="AA8105" s="8"/>
      <c r="AF8105" s="17"/>
      <c r="AG8105" s="17"/>
      <c r="AH8105" s="8"/>
    </row>
    <row r="8106" spans="13:34" x14ac:dyDescent="0.3">
      <c r="M8106" s="12"/>
      <c r="N8106"/>
      <c r="P8106" s="9"/>
      <c r="Q8106" s="9"/>
      <c r="U8106" s="8"/>
      <c r="V8106" s="10"/>
      <c r="W8106"/>
      <c r="X8106"/>
      <c r="Z8106" s="8"/>
      <c r="AA8106" s="8"/>
      <c r="AF8106" s="17"/>
      <c r="AG8106" s="17"/>
      <c r="AH8106" s="8"/>
    </row>
    <row r="8107" spans="13:34" x14ac:dyDescent="0.3">
      <c r="M8107" s="12"/>
      <c r="N8107"/>
      <c r="P8107" s="9"/>
      <c r="Q8107" s="9"/>
      <c r="U8107" s="8"/>
      <c r="V8107" s="10"/>
      <c r="W8107"/>
      <c r="X8107"/>
      <c r="Z8107" s="8"/>
      <c r="AA8107" s="8"/>
      <c r="AF8107" s="17"/>
      <c r="AG8107" s="17"/>
      <c r="AH8107" s="8"/>
    </row>
    <row r="8108" spans="13:34" x14ac:dyDescent="0.3">
      <c r="M8108" s="12"/>
      <c r="N8108"/>
      <c r="P8108" s="9"/>
      <c r="Q8108" s="9"/>
      <c r="U8108" s="8"/>
      <c r="V8108" s="10"/>
      <c r="W8108"/>
      <c r="X8108"/>
      <c r="Z8108" s="8"/>
      <c r="AA8108" s="8"/>
      <c r="AF8108" s="17"/>
      <c r="AG8108" s="17"/>
      <c r="AH8108" s="8"/>
    </row>
    <row r="8109" spans="13:34" x14ac:dyDescent="0.3">
      <c r="M8109" s="12"/>
      <c r="N8109"/>
      <c r="P8109" s="9"/>
      <c r="Q8109" s="9"/>
      <c r="U8109" s="8"/>
      <c r="V8109" s="10"/>
      <c r="W8109"/>
      <c r="X8109"/>
      <c r="Z8109" s="8"/>
      <c r="AA8109" s="8"/>
      <c r="AF8109" s="17"/>
      <c r="AG8109" s="17"/>
      <c r="AH8109" s="8"/>
    </row>
    <row r="8110" spans="13:34" x14ac:dyDescent="0.3">
      <c r="M8110" s="12"/>
      <c r="N8110"/>
      <c r="P8110" s="9"/>
      <c r="Q8110" s="9"/>
      <c r="U8110" s="8"/>
      <c r="V8110" s="10"/>
      <c r="W8110"/>
      <c r="X8110"/>
      <c r="Z8110" s="8"/>
      <c r="AA8110" s="8"/>
      <c r="AF8110" s="17"/>
      <c r="AG8110" s="17"/>
      <c r="AH8110" s="8"/>
    </row>
    <row r="8111" spans="13:34" x14ac:dyDescent="0.3">
      <c r="M8111" s="12"/>
      <c r="N8111"/>
      <c r="P8111" s="9"/>
      <c r="Q8111" s="9"/>
      <c r="U8111" s="8"/>
      <c r="V8111" s="10"/>
      <c r="W8111"/>
      <c r="X8111"/>
      <c r="Z8111" s="8"/>
      <c r="AA8111" s="8"/>
      <c r="AF8111" s="17"/>
      <c r="AG8111" s="17"/>
      <c r="AH8111" s="8"/>
    </row>
    <row r="8112" spans="13:34" x14ac:dyDescent="0.3">
      <c r="M8112" s="12"/>
      <c r="N8112"/>
      <c r="P8112" s="9"/>
      <c r="Q8112" s="9"/>
      <c r="U8112" s="8"/>
      <c r="V8112" s="10"/>
      <c r="W8112"/>
      <c r="X8112"/>
      <c r="Z8112" s="8"/>
      <c r="AA8112" s="8"/>
      <c r="AF8112" s="17"/>
      <c r="AG8112" s="17"/>
      <c r="AH8112" s="8"/>
    </row>
    <row r="8113" spans="13:34" x14ac:dyDescent="0.3">
      <c r="M8113" s="12"/>
      <c r="N8113"/>
      <c r="P8113" s="9"/>
      <c r="Q8113" s="9"/>
      <c r="U8113" s="8"/>
      <c r="V8113" s="10"/>
      <c r="W8113"/>
      <c r="X8113"/>
      <c r="Z8113" s="8"/>
      <c r="AA8113" s="8"/>
      <c r="AF8113" s="17"/>
      <c r="AG8113" s="17"/>
      <c r="AH8113" s="8"/>
    </row>
    <row r="8114" spans="13:34" x14ac:dyDescent="0.3">
      <c r="M8114" s="12"/>
      <c r="N8114"/>
      <c r="P8114" s="9"/>
      <c r="Q8114" s="9"/>
      <c r="U8114" s="8"/>
      <c r="V8114" s="10"/>
      <c r="W8114"/>
      <c r="X8114"/>
      <c r="Z8114" s="8"/>
      <c r="AA8114" s="8"/>
      <c r="AF8114" s="17"/>
      <c r="AG8114" s="17"/>
      <c r="AH8114" s="8"/>
    </row>
    <row r="8115" spans="13:34" x14ac:dyDescent="0.3">
      <c r="M8115" s="12"/>
      <c r="N8115"/>
      <c r="P8115" s="9"/>
      <c r="Q8115" s="9"/>
      <c r="U8115" s="8"/>
      <c r="V8115" s="10"/>
      <c r="W8115"/>
      <c r="X8115"/>
      <c r="Z8115" s="8"/>
      <c r="AA8115" s="8"/>
      <c r="AF8115" s="17"/>
      <c r="AG8115" s="17"/>
      <c r="AH8115" s="8"/>
    </row>
    <row r="8116" spans="13:34" x14ac:dyDescent="0.3">
      <c r="M8116" s="12"/>
      <c r="N8116"/>
      <c r="P8116" s="9"/>
      <c r="Q8116" s="9"/>
      <c r="U8116" s="8"/>
      <c r="V8116" s="10"/>
      <c r="W8116"/>
      <c r="X8116"/>
      <c r="Z8116" s="8"/>
      <c r="AA8116" s="8"/>
      <c r="AF8116" s="17"/>
      <c r="AG8116" s="17"/>
      <c r="AH8116" s="8"/>
    </row>
    <row r="8117" spans="13:34" x14ac:dyDescent="0.3">
      <c r="M8117" s="12"/>
      <c r="N8117"/>
      <c r="P8117" s="9"/>
      <c r="Q8117" s="9"/>
      <c r="U8117" s="8"/>
      <c r="V8117" s="10"/>
      <c r="W8117"/>
      <c r="X8117"/>
      <c r="Z8117" s="8"/>
      <c r="AA8117" s="8"/>
      <c r="AF8117" s="17"/>
      <c r="AG8117" s="17"/>
      <c r="AH8117" s="8"/>
    </row>
    <row r="8118" spans="13:34" x14ac:dyDescent="0.3">
      <c r="M8118" s="12"/>
      <c r="N8118"/>
      <c r="P8118" s="9"/>
      <c r="Q8118" s="9"/>
      <c r="U8118" s="8"/>
      <c r="V8118" s="10"/>
      <c r="W8118"/>
      <c r="X8118"/>
      <c r="Z8118" s="8"/>
      <c r="AA8118" s="8"/>
      <c r="AF8118" s="17"/>
      <c r="AG8118" s="17"/>
      <c r="AH8118" s="8"/>
    </row>
    <row r="8119" spans="13:34" x14ac:dyDescent="0.3">
      <c r="M8119" s="12"/>
      <c r="N8119"/>
      <c r="P8119" s="9"/>
      <c r="Q8119" s="9"/>
      <c r="U8119" s="8"/>
      <c r="V8119" s="10"/>
      <c r="W8119"/>
      <c r="X8119"/>
      <c r="Z8119" s="8"/>
      <c r="AA8119" s="8"/>
      <c r="AF8119" s="17"/>
      <c r="AG8119" s="17"/>
      <c r="AH8119" s="8"/>
    </row>
    <row r="8120" spans="13:34" x14ac:dyDescent="0.3">
      <c r="M8120" s="12"/>
      <c r="N8120"/>
      <c r="P8120" s="9"/>
      <c r="Q8120" s="9"/>
      <c r="U8120" s="8"/>
      <c r="V8120" s="10"/>
      <c r="W8120"/>
      <c r="X8120"/>
      <c r="Z8120" s="8"/>
      <c r="AA8120" s="8"/>
      <c r="AF8120" s="17"/>
      <c r="AG8120" s="17"/>
      <c r="AH8120" s="8"/>
    </row>
    <row r="8121" spans="13:34" x14ac:dyDescent="0.3">
      <c r="M8121" s="12"/>
      <c r="N8121"/>
      <c r="P8121" s="9"/>
      <c r="Q8121" s="9"/>
      <c r="U8121" s="8"/>
      <c r="V8121" s="10"/>
      <c r="W8121"/>
      <c r="X8121"/>
      <c r="Z8121" s="8"/>
      <c r="AA8121" s="8"/>
      <c r="AF8121" s="17"/>
      <c r="AG8121" s="17"/>
      <c r="AH8121" s="8"/>
    </row>
    <row r="8122" spans="13:34" x14ac:dyDescent="0.3">
      <c r="M8122" s="12"/>
      <c r="N8122"/>
      <c r="P8122" s="9"/>
      <c r="Q8122" s="9"/>
      <c r="U8122" s="8"/>
      <c r="V8122" s="10"/>
      <c r="W8122"/>
      <c r="X8122"/>
      <c r="Z8122" s="8"/>
      <c r="AA8122" s="8"/>
      <c r="AF8122" s="17"/>
      <c r="AG8122" s="17"/>
      <c r="AH8122" s="8"/>
    </row>
    <row r="8123" spans="13:34" x14ac:dyDescent="0.3">
      <c r="M8123" s="12"/>
      <c r="N8123"/>
      <c r="P8123" s="9"/>
      <c r="Q8123" s="9"/>
      <c r="U8123" s="8"/>
      <c r="V8123" s="10"/>
      <c r="W8123"/>
      <c r="X8123"/>
      <c r="Z8123" s="8"/>
      <c r="AA8123" s="8"/>
      <c r="AF8123" s="17"/>
      <c r="AG8123" s="17"/>
      <c r="AH8123" s="8"/>
    </row>
    <row r="8124" spans="13:34" x14ac:dyDescent="0.3">
      <c r="M8124" s="12"/>
      <c r="N8124"/>
      <c r="P8124" s="9"/>
      <c r="Q8124" s="9"/>
      <c r="U8124" s="8"/>
      <c r="V8124" s="10"/>
      <c r="W8124"/>
      <c r="X8124"/>
      <c r="Z8124" s="8"/>
      <c r="AA8124" s="8"/>
      <c r="AF8124" s="17"/>
      <c r="AG8124" s="17"/>
      <c r="AH8124" s="8"/>
    </row>
    <row r="8125" spans="13:34" x14ac:dyDescent="0.3">
      <c r="M8125" s="12"/>
      <c r="N8125"/>
      <c r="P8125" s="9"/>
      <c r="Q8125" s="9"/>
      <c r="U8125" s="8"/>
      <c r="V8125" s="10"/>
      <c r="W8125"/>
      <c r="X8125"/>
      <c r="Z8125" s="8"/>
      <c r="AA8125" s="8"/>
      <c r="AF8125" s="17"/>
      <c r="AG8125" s="17"/>
      <c r="AH8125" s="8"/>
    </row>
    <row r="8126" spans="13:34" x14ac:dyDescent="0.3">
      <c r="M8126" s="12"/>
      <c r="N8126"/>
      <c r="P8126" s="9"/>
      <c r="Q8126" s="9"/>
      <c r="U8126" s="8"/>
      <c r="V8126" s="10"/>
      <c r="W8126"/>
      <c r="X8126"/>
      <c r="Z8126" s="8"/>
      <c r="AA8126" s="8"/>
      <c r="AF8126" s="17"/>
      <c r="AG8126" s="17"/>
      <c r="AH8126" s="8"/>
    </row>
    <row r="8127" spans="13:34" x14ac:dyDescent="0.3">
      <c r="M8127" s="12"/>
      <c r="N8127"/>
      <c r="P8127" s="9"/>
      <c r="Q8127" s="9"/>
      <c r="U8127" s="8"/>
      <c r="V8127" s="10"/>
      <c r="W8127"/>
      <c r="X8127"/>
      <c r="Z8127" s="8"/>
      <c r="AA8127" s="8"/>
      <c r="AF8127" s="17"/>
      <c r="AG8127" s="17"/>
      <c r="AH8127" s="8"/>
    </row>
    <row r="8128" spans="13:34" x14ac:dyDescent="0.3">
      <c r="M8128" s="12"/>
      <c r="N8128"/>
      <c r="P8128" s="9"/>
      <c r="Q8128" s="9"/>
      <c r="U8128" s="8"/>
      <c r="V8128" s="10"/>
      <c r="W8128"/>
      <c r="X8128"/>
      <c r="Z8128" s="8"/>
      <c r="AA8128" s="8"/>
      <c r="AF8128" s="17"/>
      <c r="AG8128" s="17"/>
      <c r="AH8128" s="8"/>
    </row>
    <row r="8129" spans="13:34" x14ac:dyDescent="0.3">
      <c r="M8129" s="12"/>
      <c r="N8129"/>
      <c r="P8129" s="9"/>
      <c r="Q8129" s="9"/>
      <c r="U8129" s="8"/>
      <c r="V8129" s="10"/>
      <c r="W8129"/>
      <c r="X8129"/>
      <c r="Z8129" s="8"/>
      <c r="AA8129" s="8"/>
      <c r="AF8129" s="17"/>
      <c r="AG8129" s="17"/>
      <c r="AH8129" s="8"/>
    </row>
    <row r="8130" spans="13:34" x14ac:dyDescent="0.3">
      <c r="M8130" s="12"/>
      <c r="N8130"/>
      <c r="P8130" s="9"/>
      <c r="Q8130" s="9"/>
      <c r="U8130" s="8"/>
      <c r="V8130" s="10"/>
      <c r="W8130"/>
      <c r="X8130"/>
      <c r="Z8130" s="8"/>
      <c r="AA8130" s="8"/>
      <c r="AF8130" s="17"/>
      <c r="AG8130" s="17"/>
      <c r="AH8130" s="8"/>
    </row>
    <row r="8131" spans="13:34" x14ac:dyDescent="0.3">
      <c r="M8131" s="12"/>
      <c r="N8131"/>
      <c r="P8131" s="9"/>
      <c r="Q8131" s="9"/>
      <c r="U8131" s="8"/>
      <c r="V8131" s="10"/>
      <c r="W8131"/>
      <c r="X8131"/>
      <c r="Z8131" s="8"/>
      <c r="AA8131" s="8"/>
      <c r="AF8131" s="17"/>
      <c r="AG8131" s="17"/>
      <c r="AH8131" s="8"/>
    </row>
    <row r="8132" spans="13:34" x14ac:dyDescent="0.3">
      <c r="M8132" s="12"/>
      <c r="N8132"/>
      <c r="P8132" s="9"/>
      <c r="Q8132" s="9"/>
      <c r="U8132" s="8"/>
      <c r="V8132" s="10"/>
      <c r="W8132"/>
      <c r="X8132"/>
      <c r="Z8132" s="8"/>
      <c r="AA8132" s="8"/>
      <c r="AF8132" s="17"/>
      <c r="AG8132" s="17"/>
      <c r="AH8132" s="8"/>
    </row>
    <row r="8133" spans="13:34" x14ac:dyDescent="0.3">
      <c r="M8133" s="12"/>
      <c r="N8133"/>
      <c r="P8133" s="9"/>
      <c r="Q8133" s="9"/>
      <c r="U8133" s="8"/>
      <c r="V8133" s="10"/>
      <c r="W8133"/>
      <c r="X8133"/>
      <c r="Z8133" s="8"/>
      <c r="AA8133" s="8"/>
      <c r="AF8133" s="17"/>
      <c r="AG8133" s="17"/>
      <c r="AH8133" s="8"/>
    </row>
    <row r="8134" spans="13:34" x14ac:dyDescent="0.3">
      <c r="M8134" s="12"/>
      <c r="N8134"/>
      <c r="P8134" s="9"/>
      <c r="Q8134" s="9"/>
      <c r="U8134" s="8"/>
      <c r="V8134" s="10"/>
      <c r="W8134"/>
      <c r="X8134"/>
      <c r="Z8134" s="8"/>
      <c r="AA8134" s="8"/>
      <c r="AF8134" s="17"/>
      <c r="AG8134" s="17"/>
      <c r="AH8134" s="8"/>
    </row>
    <row r="8135" spans="13:34" x14ac:dyDescent="0.3">
      <c r="M8135" s="12"/>
      <c r="N8135"/>
      <c r="P8135" s="9"/>
      <c r="Q8135" s="9"/>
      <c r="U8135" s="8"/>
      <c r="V8135" s="10"/>
      <c r="W8135"/>
      <c r="X8135"/>
      <c r="Z8135" s="8"/>
      <c r="AA8135" s="8"/>
      <c r="AF8135" s="17"/>
      <c r="AG8135" s="17"/>
      <c r="AH8135" s="8"/>
    </row>
    <row r="8136" spans="13:34" x14ac:dyDescent="0.3">
      <c r="M8136" s="12"/>
      <c r="N8136"/>
      <c r="P8136" s="9"/>
      <c r="Q8136" s="9"/>
      <c r="U8136" s="8"/>
      <c r="V8136" s="10"/>
      <c r="W8136"/>
      <c r="X8136"/>
      <c r="Z8136" s="8"/>
      <c r="AA8136" s="8"/>
      <c r="AF8136" s="17"/>
      <c r="AG8136" s="17"/>
      <c r="AH8136" s="8"/>
    </row>
    <row r="8137" spans="13:34" x14ac:dyDescent="0.3">
      <c r="M8137" s="12"/>
      <c r="N8137"/>
      <c r="P8137" s="9"/>
      <c r="Q8137" s="9"/>
      <c r="U8137" s="8"/>
      <c r="V8137" s="10"/>
      <c r="W8137"/>
      <c r="X8137"/>
      <c r="Z8137" s="8"/>
      <c r="AA8137" s="8"/>
      <c r="AF8137" s="17"/>
      <c r="AG8137" s="17"/>
      <c r="AH8137" s="8"/>
    </row>
    <row r="8138" spans="13:34" x14ac:dyDescent="0.3">
      <c r="M8138" s="12"/>
      <c r="N8138"/>
      <c r="P8138" s="9"/>
      <c r="Q8138" s="9"/>
      <c r="U8138" s="8"/>
      <c r="V8138" s="10"/>
      <c r="W8138"/>
      <c r="X8138"/>
      <c r="Z8138" s="8"/>
      <c r="AA8138" s="8"/>
      <c r="AF8138" s="17"/>
      <c r="AG8138" s="17"/>
      <c r="AH8138" s="8"/>
    </row>
    <row r="8139" spans="13:34" x14ac:dyDescent="0.3">
      <c r="M8139" s="12"/>
      <c r="N8139"/>
      <c r="P8139" s="9"/>
      <c r="Q8139" s="9"/>
      <c r="U8139" s="8"/>
      <c r="V8139" s="10"/>
      <c r="W8139"/>
      <c r="X8139"/>
      <c r="Z8139" s="8"/>
      <c r="AA8139" s="8"/>
      <c r="AF8139" s="17"/>
      <c r="AG8139" s="17"/>
      <c r="AH8139" s="8"/>
    </row>
    <row r="8140" spans="13:34" x14ac:dyDescent="0.3">
      <c r="M8140" s="12"/>
      <c r="N8140"/>
      <c r="P8140" s="9"/>
      <c r="Q8140" s="9"/>
      <c r="U8140" s="8"/>
      <c r="V8140" s="10"/>
      <c r="W8140"/>
      <c r="X8140"/>
      <c r="Z8140" s="8"/>
      <c r="AA8140" s="8"/>
      <c r="AF8140" s="17"/>
      <c r="AG8140" s="17"/>
      <c r="AH8140" s="8"/>
    </row>
    <row r="8141" spans="13:34" x14ac:dyDescent="0.3">
      <c r="M8141" s="12"/>
      <c r="N8141"/>
      <c r="P8141" s="9"/>
      <c r="Q8141" s="9"/>
      <c r="U8141" s="8"/>
      <c r="V8141" s="10"/>
      <c r="W8141"/>
      <c r="X8141"/>
      <c r="Z8141" s="8"/>
      <c r="AA8141" s="8"/>
      <c r="AF8141" s="17"/>
      <c r="AG8141" s="17"/>
      <c r="AH8141" s="8"/>
    </row>
    <row r="8142" spans="13:34" x14ac:dyDescent="0.3">
      <c r="M8142" s="12"/>
      <c r="N8142"/>
      <c r="P8142" s="9"/>
      <c r="Q8142" s="9"/>
      <c r="U8142" s="8"/>
      <c r="V8142" s="10"/>
      <c r="W8142"/>
      <c r="X8142"/>
      <c r="Z8142" s="8"/>
      <c r="AA8142" s="8"/>
      <c r="AF8142" s="17"/>
      <c r="AG8142" s="17"/>
      <c r="AH8142" s="8"/>
    </row>
    <row r="8143" spans="13:34" x14ac:dyDescent="0.3">
      <c r="M8143" s="12"/>
      <c r="N8143"/>
      <c r="P8143" s="9"/>
      <c r="Q8143" s="9"/>
      <c r="U8143" s="8"/>
      <c r="V8143" s="10"/>
      <c r="W8143"/>
      <c r="X8143"/>
      <c r="Z8143" s="8"/>
      <c r="AA8143" s="8"/>
      <c r="AF8143" s="17"/>
      <c r="AG8143" s="17"/>
      <c r="AH8143" s="8"/>
    </row>
    <row r="8144" spans="13:34" x14ac:dyDescent="0.3">
      <c r="M8144" s="12"/>
      <c r="N8144"/>
      <c r="P8144" s="9"/>
      <c r="Q8144" s="9"/>
      <c r="U8144" s="8"/>
      <c r="V8144" s="10"/>
      <c r="W8144"/>
      <c r="X8144"/>
      <c r="Z8144" s="8"/>
      <c r="AA8144" s="8"/>
      <c r="AF8144" s="17"/>
      <c r="AG8144" s="17"/>
      <c r="AH8144" s="8"/>
    </row>
    <row r="8145" spans="13:34" x14ac:dyDescent="0.3">
      <c r="M8145" s="12"/>
      <c r="N8145"/>
      <c r="P8145" s="9"/>
      <c r="Q8145" s="9"/>
      <c r="U8145" s="8"/>
      <c r="V8145" s="10"/>
      <c r="W8145"/>
      <c r="X8145"/>
      <c r="Z8145" s="8"/>
      <c r="AA8145" s="8"/>
      <c r="AF8145" s="17"/>
      <c r="AG8145" s="17"/>
      <c r="AH8145" s="8"/>
    </row>
    <row r="8146" spans="13:34" x14ac:dyDescent="0.3">
      <c r="M8146" s="12"/>
      <c r="N8146"/>
      <c r="P8146" s="9"/>
      <c r="Q8146" s="9"/>
      <c r="U8146" s="8"/>
      <c r="V8146" s="10"/>
      <c r="W8146"/>
      <c r="X8146"/>
      <c r="Z8146" s="8"/>
      <c r="AA8146" s="8"/>
      <c r="AF8146" s="17"/>
      <c r="AG8146" s="17"/>
      <c r="AH8146" s="8"/>
    </row>
    <row r="8147" spans="13:34" x14ac:dyDescent="0.3">
      <c r="M8147" s="12"/>
      <c r="N8147"/>
      <c r="P8147" s="9"/>
      <c r="Q8147" s="9"/>
      <c r="U8147" s="8"/>
      <c r="V8147" s="10"/>
      <c r="W8147"/>
      <c r="X8147"/>
      <c r="Z8147" s="8"/>
      <c r="AA8147" s="8"/>
      <c r="AF8147" s="17"/>
      <c r="AG8147" s="17"/>
      <c r="AH8147" s="8"/>
    </row>
    <row r="8148" spans="13:34" x14ac:dyDescent="0.3">
      <c r="M8148" s="12"/>
      <c r="N8148"/>
      <c r="P8148" s="9"/>
      <c r="Q8148" s="9"/>
      <c r="U8148" s="8"/>
      <c r="V8148" s="10"/>
      <c r="W8148"/>
      <c r="X8148"/>
      <c r="Z8148" s="8"/>
      <c r="AA8148" s="8"/>
      <c r="AF8148" s="17"/>
      <c r="AG8148" s="17"/>
      <c r="AH8148" s="8"/>
    </row>
    <row r="8149" spans="13:34" x14ac:dyDescent="0.3">
      <c r="M8149" s="12"/>
      <c r="N8149"/>
      <c r="P8149" s="9"/>
      <c r="Q8149" s="9"/>
      <c r="U8149" s="8"/>
      <c r="V8149" s="10"/>
      <c r="W8149"/>
      <c r="X8149"/>
      <c r="Z8149" s="8"/>
      <c r="AA8149" s="8"/>
      <c r="AF8149" s="17"/>
      <c r="AG8149" s="17"/>
      <c r="AH8149" s="8"/>
    </row>
    <row r="8150" spans="13:34" x14ac:dyDescent="0.3">
      <c r="M8150" s="12"/>
      <c r="N8150"/>
      <c r="P8150" s="9"/>
      <c r="Q8150" s="9"/>
      <c r="U8150" s="8"/>
      <c r="V8150" s="10"/>
      <c r="W8150"/>
      <c r="X8150"/>
      <c r="Z8150" s="8"/>
      <c r="AA8150" s="8"/>
      <c r="AF8150" s="17"/>
      <c r="AG8150" s="17"/>
      <c r="AH8150" s="8"/>
    </row>
    <row r="8151" spans="13:34" x14ac:dyDescent="0.3">
      <c r="M8151" s="12"/>
      <c r="N8151"/>
      <c r="P8151" s="9"/>
      <c r="Q8151" s="9"/>
      <c r="U8151" s="8"/>
      <c r="V8151" s="10"/>
      <c r="W8151"/>
      <c r="X8151"/>
      <c r="Z8151" s="8"/>
      <c r="AA8151" s="8"/>
      <c r="AF8151" s="17"/>
      <c r="AG8151" s="17"/>
      <c r="AH8151" s="8"/>
    </row>
    <row r="8152" spans="13:34" x14ac:dyDescent="0.3">
      <c r="M8152" s="12"/>
      <c r="N8152"/>
      <c r="P8152" s="9"/>
      <c r="Q8152" s="9"/>
      <c r="U8152" s="8"/>
      <c r="V8152" s="10"/>
      <c r="W8152"/>
      <c r="X8152"/>
      <c r="Z8152" s="8"/>
      <c r="AA8152" s="8"/>
      <c r="AF8152" s="17"/>
      <c r="AG8152" s="17"/>
      <c r="AH8152" s="8"/>
    </row>
    <row r="8153" spans="13:34" x14ac:dyDescent="0.3">
      <c r="M8153" s="12"/>
      <c r="N8153"/>
      <c r="P8153" s="9"/>
      <c r="Q8153" s="9"/>
      <c r="U8153" s="8"/>
      <c r="V8153" s="10"/>
      <c r="W8153"/>
      <c r="X8153"/>
      <c r="Z8153" s="8"/>
      <c r="AA8153" s="8"/>
      <c r="AF8153" s="17"/>
      <c r="AG8153" s="17"/>
      <c r="AH8153" s="8"/>
    </row>
    <row r="8154" spans="13:34" x14ac:dyDescent="0.3">
      <c r="M8154" s="12"/>
      <c r="N8154"/>
      <c r="P8154" s="9"/>
      <c r="Q8154" s="9"/>
      <c r="U8154" s="8"/>
      <c r="V8154" s="10"/>
      <c r="W8154"/>
      <c r="X8154"/>
      <c r="Z8154" s="8"/>
      <c r="AA8154" s="8"/>
      <c r="AF8154" s="17"/>
      <c r="AG8154" s="17"/>
      <c r="AH8154" s="8"/>
    </row>
    <row r="8155" spans="13:34" x14ac:dyDescent="0.3">
      <c r="M8155" s="12"/>
      <c r="N8155"/>
      <c r="P8155" s="9"/>
      <c r="Q8155" s="9"/>
      <c r="U8155" s="8"/>
      <c r="V8155" s="10"/>
      <c r="W8155"/>
      <c r="X8155"/>
      <c r="Z8155" s="8"/>
      <c r="AA8155" s="8"/>
      <c r="AF8155" s="17"/>
      <c r="AG8155" s="17"/>
      <c r="AH8155" s="8"/>
    </row>
    <row r="8156" spans="13:34" x14ac:dyDescent="0.3">
      <c r="M8156" s="12"/>
      <c r="N8156"/>
      <c r="P8156" s="9"/>
      <c r="Q8156" s="9"/>
      <c r="U8156" s="8"/>
      <c r="V8156" s="10"/>
      <c r="W8156"/>
      <c r="X8156"/>
      <c r="Z8156" s="8"/>
      <c r="AA8156" s="8"/>
      <c r="AF8156" s="17"/>
      <c r="AG8156" s="17"/>
      <c r="AH8156" s="8"/>
    </row>
    <row r="8157" spans="13:34" x14ac:dyDescent="0.3">
      <c r="M8157" s="12"/>
      <c r="N8157"/>
      <c r="P8157" s="9"/>
      <c r="Q8157" s="9"/>
      <c r="U8157" s="8"/>
      <c r="V8157" s="10"/>
      <c r="W8157"/>
      <c r="X8157"/>
      <c r="Z8157" s="8"/>
      <c r="AA8157" s="8"/>
      <c r="AF8157" s="17"/>
      <c r="AG8157" s="17"/>
      <c r="AH8157" s="8"/>
    </row>
    <row r="8158" spans="13:34" x14ac:dyDescent="0.3">
      <c r="M8158" s="12"/>
      <c r="N8158"/>
      <c r="P8158" s="9"/>
      <c r="Q8158" s="9"/>
      <c r="U8158" s="8"/>
      <c r="V8158" s="10"/>
      <c r="W8158"/>
      <c r="X8158"/>
      <c r="Z8158" s="8"/>
      <c r="AA8158" s="8"/>
      <c r="AF8158" s="17"/>
      <c r="AG8158" s="17"/>
      <c r="AH8158" s="8"/>
    </row>
    <row r="8159" spans="13:34" x14ac:dyDescent="0.3">
      <c r="M8159" s="12"/>
      <c r="N8159"/>
      <c r="P8159" s="9"/>
      <c r="Q8159" s="9"/>
      <c r="U8159" s="8"/>
      <c r="V8159" s="10"/>
      <c r="W8159"/>
      <c r="X8159"/>
      <c r="Z8159" s="8"/>
      <c r="AA8159" s="8"/>
      <c r="AF8159" s="17"/>
      <c r="AG8159" s="17"/>
      <c r="AH8159" s="8"/>
    </row>
    <row r="8160" spans="13:34" x14ac:dyDescent="0.3">
      <c r="M8160" s="12"/>
      <c r="N8160"/>
      <c r="P8160" s="9"/>
      <c r="Q8160" s="9"/>
      <c r="U8160" s="8"/>
      <c r="V8160" s="10"/>
      <c r="W8160"/>
      <c r="X8160"/>
      <c r="Z8160" s="8"/>
      <c r="AA8160" s="8"/>
      <c r="AF8160" s="17"/>
      <c r="AG8160" s="17"/>
      <c r="AH8160" s="8"/>
    </row>
    <row r="8161" spans="13:34" x14ac:dyDescent="0.3">
      <c r="M8161" s="12"/>
      <c r="N8161"/>
      <c r="P8161" s="9"/>
      <c r="Q8161" s="9"/>
      <c r="U8161" s="8"/>
      <c r="V8161" s="10"/>
      <c r="W8161"/>
      <c r="X8161"/>
      <c r="Z8161" s="8"/>
      <c r="AA8161" s="8"/>
      <c r="AF8161" s="17"/>
      <c r="AG8161" s="17"/>
      <c r="AH8161" s="8"/>
    </row>
    <row r="8162" spans="13:34" x14ac:dyDescent="0.3">
      <c r="M8162" s="12"/>
      <c r="N8162"/>
      <c r="P8162" s="9"/>
      <c r="Q8162" s="9"/>
      <c r="U8162" s="8"/>
      <c r="V8162" s="10"/>
      <c r="W8162"/>
      <c r="X8162"/>
      <c r="Z8162" s="8"/>
      <c r="AA8162" s="8"/>
      <c r="AF8162" s="17"/>
      <c r="AG8162" s="17"/>
      <c r="AH8162" s="8"/>
    </row>
    <row r="8163" spans="13:34" x14ac:dyDescent="0.3">
      <c r="M8163" s="12"/>
      <c r="N8163"/>
      <c r="P8163" s="9"/>
      <c r="Q8163" s="9"/>
      <c r="U8163" s="8"/>
      <c r="V8163" s="10"/>
      <c r="W8163"/>
      <c r="X8163"/>
      <c r="Z8163" s="8"/>
      <c r="AA8163" s="8"/>
      <c r="AF8163" s="17"/>
      <c r="AG8163" s="17"/>
      <c r="AH8163" s="8"/>
    </row>
    <row r="8164" spans="13:34" x14ac:dyDescent="0.3">
      <c r="M8164" s="12"/>
      <c r="N8164"/>
      <c r="P8164" s="9"/>
      <c r="Q8164" s="9"/>
      <c r="U8164" s="8"/>
      <c r="V8164" s="10"/>
      <c r="W8164"/>
      <c r="X8164"/>
      <c r="Z8164" s="8"/>
      <c r="AA8164" s="8"/>
      <c r="AF8164" s="17"/>
      <c r="AG8164" s="17"/>
      <c r="AH8164" s="8"/>
    </row>
    <row r="8165" spans="13:34" x14ac:dyDescent="0.3">
      <c r="M8165" s="12"/>
      <c r="N8165"/>
      <c r="P8165" s="9"/>
      <c r="Q8165" s="9"/>
      <c r="U8165" s="8"/>
      <c r="V8165" s="10"/>
      <c r="W8165"/>
      <c r="X8165"/>
      <c r="Z8165" s="8"/>
      <c r="AA8165" s="8"/>
      <c r="AF8165" s="17"/>
      <c r="AG8165" s="17"/>
      <c r="AH8165" s="8"/>
    </row>
    <row r="8166" spans="13:34" x14ac:dyDescent="0.3">
      <c r="M8166" s="12"/>
      <c r="N8166"/>
      <c r="P8166" s="9"/>
      <c r="Q8166" s="9"/>
      <c r="U8166" s="8"/>
      <c r="V8166" s="10"/>
      <c r="W8166"/>
      <c r="X8166"/>
      <c r="Z8166" s="8"/>
      <c r="AA8166" s="8"/>
      <c r="AF8166" s="17"/>
      <c r="AG8166" s="17"/>
      <c r="AH8166" s="8"/>
    </row>
    <row r="8167" spans="13:34" x14ac:dyDescent="0.3">
      <c r="M8167" s="12"/>
      <c r="N8167"/>
      <c r="P8167" s="9"/>
      <c r="Q8167" s="9"/>
      <c r="U8167" s="8"/>
      <c r="V8167" s="10"/>
      <c r="W8167"/>
      <c r="X8167"/>
      <c r="Z8167" s="8"/>
      <c r="AA8167" s="8"/>
      <c r="AF8167" s="17"/>
      <c r="AG8167" s="17"/>
      <c r="AH8167" s="8"/>
    </row>
    <row r="8168" spans="13:34" x14ac:dyDescent="0.3">
      <c r="M8168" s="12"/>
      <c r="N8168"/>
      <c r="P8168" s="9"/>
      <c r="Q8168" s="9"/>
      <c r="U8168" s="8"/>
      <c r="V8168" s="10"/>
      <c r="W8168"/>
      <c r="X8168"/>
      <c r="Z8168" s="8"/>
      <c r="AA8168" s="8"/>
      <c r="AF8168" s="17"/>
      <c r="AG8168" s="17"/>
      <c r="AH8168" s="8"/>
    </row>
    <row r="8169" spans="13:34" x14ac:dyDescent="0.3">
      <c r="M8169" s="12"/>
      <c r="N8169"/>
      <c r="P8169" s="9"/>
      <c r="Q8169" s="9"/>
      <c r="U8169" s="8"/>
      <c r="V8169" s="10"/>
      <c r="W8169"/>
      <c r="X8169"/>
      <c r="Z8169" s="8"/>
      <c r="AA8169" s="8"/>
      <c r="AF8169" s="17"/>
      <c r="AG8169" s="17"/>
      <c r="AH8169" s="8"/>
    </row>
    <row r="8170" spans="13:34" x14ac:dyDescent="0.3">
      <c r="M8170" s="12"/>
      <c r="N8170"/>
      <c r="P8170" s="9"/>
      <c r="Q8170" s="9"/>
      <c r="U8170" s="8"/>
      <c r="V8170" s="10"/>
      <c r="W8170"/>
      <c r="X8170"/>
      <c r="Z8170" s="8"/>
      <c r="AA8170" s="8"/>
      <c r="AF8170" s="17"/>
      <c r="AG8170" s="17"/>
      <c r="AH8170" s="8"/>
    </row>
    <row r="8171" spans="13:34" x14ac:dyDescent="0.3">
      <c r="M8171" s="12"/>
      <c r="N8171"/>
      <c r="P8171" s="9"/>
      <c r="Q8171" s="9"/>
      <c r="U8171" s="8"/>
      <c r="V8171" s="10"/>
      <c r="W8171"/>
      <c r="X8171"/>
      <c r="Z8171" s="8"/>
      <c r="AA8171" s="8"/>
      <c r="AF8171" s="17"/>
      <c r="AG8171" s="17"/>
      <c r="AH8171" s="8"/>
    </row>
    <row r="8172" spans="13:34" x14ac:dyDescent="0.3">
      <c r="M8172" s="12"/>
      <c r="N8172"/>
      <c r="P8172" s="9"/>
      <c r="Q8172" s="9"/>
      <c r="U8172" s="8"/>
      <c r="V8172" s="10"/>
      <c r="W8172"/>
      <c r="X8172"/>
      <c r="Z8172" s="8"/>
      <c r="AA8172" s="8"/>
      <c r="AF8172" s="17"/>
      <c r="AG8172" s="17"/>
      <c r="AH8172" s="8"/>
    </row>
    <row r="8173" spans="13:34" x14ac:dyDescent="0.3">
      <c r="M8173" s="12"/>
      <c r="N8173"/>
      <c r="P8173" s="9"/>
      <c r="Q8173" s="9"/>
      <c r="U8173" s="8"/>
      <c r="V8173" s="10"/>
      <c r="W8173"/>
      <c r="X8173"/>
      <c r="Z8173" s="8"/>
      <c r="AA8173" s="8"/>
      <c r="AF8173" s="17"/>
      <c r="AG8173" s="17"/>
      <c r="AH8173" s="8"/>
    </row>
    <row r="8174" spans="13:34" x14ac:dyDescent="0.3">
      <c r="M8174" s="12"/>
      <c r="N8174"/>
      <c r="P8174" s="9"/>
      <c r="Q8174" s="9"/>
      <c r="U8174" s="8"/>
      <c r="V8174" s="10"/>
      <c r="W8174"/>
      <c r="X8174"/>
      <c r="Z8174" s="8"/>
      <c r="AA8174" s="8"/>
      <c r="AF8174" s="17"/>
      <c r="AG8174" s="17"/>
      <c r="AH8174" s="8"/>
    </row>
    <row r="8175" spans="13:34" x14ac:dyDescent="0.3">
      <c r="M8175" s="12"/>
      <c r="N8175"/>
      <c r="P8175" s="9"/>
      <c r="Q8175" s="9"/>
      <c r="U8175" s="8"/>
      <c r="V8175" s="10"/>
      <c r="W8175"/>
      <c r="X8175"/>
      <c r="Z8175" s="8"/>
      <c r="AA8175" s="8"/>
      <c r="AF8175" s="17"/>
      <c r="AG8175" s="17"/>
      <c r="AH8175" s="8"/>
    </row>
    <row r="8176" spans="13:34" x14ac:dyDescent="0.3">
      <c r="M8176" s="12"/>
      <c r="N8176"/>
      <c r="P8176" s="9"/>
      <c r="Q8176" s="9"/>
      <c r="U8176" s="8"/>
      <c r="V8176" s="10"/>
      <c r="W8176"/>
      <c r="X8176"/>
      <c r="Z8176" s="8"/>
      <c r="AA8176" s="8"/>
      <c r="AF8176" s="17"/>
      <c r="AG8176" s="17"/>
      <c r="AH8176" s="8"/>
    </row>
    <row r="8177" spans="13:34" x14ac:dyDescent="0.3">
      <c r="M8177" s="12"/>
      <c r="N8177"/>
      <c r="P8177" s="9"/>
      <c r="Q8177" s="9"/>
      <c r="U8177" s="8"/>
      <c r="V8177" s="10"/>
      <c r="W8177"/>
      <c r="X8177"/>
      <c r="Z8177" s="8"/>
      <c r="AA8177" s="8"/>
      <c r="AF8177" s="17"/>
      <c r="AG8177" s="17"/>
      <c r="AH8177" s="8"/>
    </row>
    <row r="8178" spans="13:34" x14ac:dyDescent="0.3">
      <c r="M8178" s="12"/>
      <c r="N8178"/>
      <c r="P8178" s="9"/>
      <c r="Q8178" s="9"/>
      <c r="U8178" s="8"/>
      <c r="V8178" s="10"/>
      <c r="W8178"/>
      <c r="X8178"/>
      <c r="Z8178" s="8"/>
      <c r="AA8178" s="8"/>
      <c r="AF8178" s="17"/>
      <c r="AG8178" s="17"/>
      <c r="AH8178" s="8"/>
    </row>
    <row r="8179" spans="13:34" x14ac:dyDescent="0.3">
      <c r="M8179" s="12"/>
      <c r="N8179"/>
      <c r="P8179" s="9"/>
      <c r="Q8179" s="9"/>
      <c r="U8179" s="8"/>
      <c r="V8179" s="10"/>
      <c r="W8179"/>
      <c r="X8179"/>
      <c r="Z8179" s="8"/>
      <c r="AA8179" s="8"/>
      <c r="AF8179" s="17"/>
      <c r="AG8179" s="17"/>
      <c r="AH8179" s="8"/>
    </row>
    <row r="8180" spans="13:34" x14ac:dyDescent="0.3">
      <c r="M8180" s="12"/>
      <c r="N8180"/>
      <c r="P8180" s="9"/>
      <c r="Q8180" s="9"/>
      <c r="U8180" s="8"/>
      <c r="V8180" s="10"/>
      <c r="W8180"/>
      <c r="X8180"/>
      <c r="Z8180" s="8"/>
      <c r="AA8180" s="8"/>
      <c r="AF8180" s="17"/>
      <c r="AG8180" s="17"/>
      <c r="AH8180" s="8"/>
    </row>
    <row r="8181" spans="13:34" x14ac:dyDescent="0.3">
      <c r="M8181" s="12"/>
      <c r="N8181"/>
      <c r="P8181" s="9"/>
      <c r="Q8181" s="9"/>
      <c r="U8181" s="8"/>
      <c r="V8181" s="10"/>
      <c r="W8181"/>
      <c r="X8181"/>
      <c r="Z8181" s="8"/>
      <c r="AA8181" s="8"/>
      <c r="AF8181" s="17"/>
      <c r="AG8181" s="17"/>
      <c r="AH8181" s="8"/>
    </row>
    <row r="8182" spans="13:34" x14ac:dyDescent="0.3">
      <c r="M8182" s="12"/>
      <c r="N8182"/>
      <c r="P8182" s="9"/>
      <c r="Q8182" s="9"/>
      <c r="U8182" s="8"/>
      <c r="V8182" s="10"/>
      <c r="W8182"/>
      <c r="X8182"/>
      <c r="Z8182" s="8"/>
      <c r="AA8182" s="8"/>
      <c r="AF8182" s="17"/>
      <c r="AG8182" s="17"/>
      <c r="AH8182" s="8"/>
    </row>
    <row r="8183" spans="13:34" x14ac:dyDescent="0.3">
      <c r="M8183" s="12"/>
      <c r="N8183"/>
      <c r="P8183" s="9"/>
      <c r="Q8183" s="9"/>
      <c r="U8183" s="8"/>
      <c r="V8183" s="10"/>
      <c r="W8183"/>
      <c r="X8183"/>
      <c r="Z8183" s="8"/>
      <c r="AA8183" s="8"/>
      <c r="AF8183" s="17"/>
      <c r="AG8183" s="17"/>
      <c r="AH8183" s="8"/>
    </row>
    <row r="8184" spans="13:34" x14ac:dyDescent="0.3">
      <c r="M8184" s="12"/>
      <c r="N8184"/>
      <c r="P8184" s="9"/>
      <c r="Q8184" s="9"/>
      <c r="U8184" s="8"/>
      <c r="V8184" s="10"/>
      <c r="W8184"/>
      <c r="X8184"/>
      <c r="Z8184" s="8"/>
      <c r="AA8184" s="8"/>
      <c r="AF8184" s="17"/>
      <c r="AG8184" s="17"/>
      <c r="AH8184" s="8"/>
    </row>
    <row r="8185" spans="13:34" x14ac:dyDescent="0.3">
      <c r="M8185" s="12"/>
      <c r="N8185"/>
      <c r="P8185" s="9"/>
      <c r="Q8185" s="9"/>
      <c r="U8185" s="8"/>
      <c r="V8185" s="10"/>
      <c r="W8185"/>
      <c r="X8185"/>
      <c r="Z8185" s="8"/>
      <c r="AA8185" s="8"/>
      <c r="AF8185" s="17"/>
      <c r="AG8185" s="17"/>
      <c r="AH8185" s="8"/>
    </row>
    <row r="8186" spans="13:34" x14ac:dyDescent="0.3">
      <c r="M8186" s="12"/>
      <c r="N8186"/>
      <c r="P8186" s="9"/>
      <c r="Q8186" s="9"/>
      <c r="U8186" s="8"/>
      <c r="V8186" s="10"/>
      <c r="W8186"/>
      <c r="X8186"/>
      <c r="Z8186" s="8"/>
      <c r="AA8186" s="8"/>
      <c r="AF8186" s="17"/>
      <c r="AG8186" s="17"/>
      <c r="AH8186" s="8"/>
    </row>
    <row r="8187" spans="13:34" x14ac:dyDescent="0.3">
      <c r="M8187" s="12"/>
      <c r="N8187"/>
      <c r="P8187" s="9"/>
      <c r="Q8187" s="9"/>
      <c r="U8187" s="8"/>
      <c r="V8187" s="10"/>
      <c r="W8187"/>
      <c r="X8187"/>
      <c r="Z8187" s="8"/>
      <c r="AA8187" s="8"/>
      <c r="AF8187" s="17"/>
      <c r="AG8187" s="17"/>
      <c r="AH8187" s="8"/>
    </row>
    <row r="8188" spans="13:34" x14ac:dyDescent="0.3">
      <c r="M8188" s="12"/>
      <c r="N8188"/>
      <c r="P8188" s="9"/>
      <c r="Q8188" s="9"/>
      <c r="U8188" s="8"/>
      <c r="V8188" s="10"/>
      <c r="W8188"/>
      <c r="X8188"/>
      <c r="Z8188" s="8"/>
      <c r="AA8188" s="8"/>
      <c r="AF8188" s="17"/>
      <c r="AG8188" s="17"/>
      <c r="AH8188" s="8"/>
    </row>
    <row r="8189" spans="13:34" x14ac:dyDescent="0.3">
      <c r="M8189" s="12"/>
      <c r="N8189"/>
      <c r="P8189" s="9"/>
      <c r="Q8189" s="9"/>
      <c r="U8189" s="8"/>
      <c r="V8189" s="10"/>
      <c r="W8189"/>
      <c r="X8189"/>
      <c r="Z8189" s="8"/>
      <c r="AA8189" s="8"/>
      <c r="AF8189" s="17"/>
      <c r="AG8189" s="17"/>
      <c r="AH8189" s="8"/>
    </row>
    <row r="8190" spans="13:34" x14ac:dyDescent="0.3">
      <c r="M8190" s="12"/>
      <c r="N8190"/>
      <c r="P8190" s="9"/>
      <c r="Q8190" s="9"/>
      <c r="U8190" s="8"/>
      <c r="V8190" s="10"/>
      <c r="W8190"/>
      <c r="X8190"/>
      <c r="Z8190" s="8"/>
      <c r="AA8190" s="8"/>
      <c r="AF8190" s="17"/>
      <c r="AG8190" s="17"/>
      <c r="AH8190" s="8"/>
    </row>
    <row r="8191" spans="13:34" x14ac:dyDescent="0.3">
      <c r="M8191" s="12"/>
      <c r="N8191"/>
      <c r="P8191" s="9"/>
      <c r="Q8191" s="9"/>
      <c r="U8191" s="8"/>
      <c r="V8191" s="10"/>
      <c r="W8191"/>
      <c r="X8191"/>
      <c r="Z8191" s="8"/>
      <c r="AA8191" s="8"/>
      <c r="AF8191" s="17"/>
      <c r="AG8191" s="17"/>
      <c r="AH8191" s="8"/>
    </row>
    <row r="8192" spans="13:34" x14ac:dyDescent="0.3">
      <c r="M8192" s="12"/>
      <c r="N8192"/>
      <c r="P8192" s="9"/>
      <c r="Q8192" s="9"/>
      <c r="U8192" s="8"/>
      <c r="V8192" s="10"/>
      <c r="W8192"/>
      <c r="X8192"/>
      <c r="Z8192" s="8"/>
      <c r="AA8192" s="8"/>
      <c r="AF8192" s="17"/>
      <c r="AG8192" s="17"/>
      <c r="AH8192" s="8"/>
    </row>
    <row r="8193" spans="13:34" x14ac:dyDescent="0.3">
      <c r="M8193" s="12"/>
      <c r="N8193"/>
      <c r="P8193" s="9"/>
      <c r="Q8193" s="9"/>
      <c r="U8193" s="8"/>
      <c r="V8193" s="10"/>
      <c r="W8193"/>
      <c r="X8193"/>
      <c r="Z8193" s="8"/>
      <c r="AA8193" s="8"/>
      <c r="AF8193" s="17"/>
      <c r="AG8193" s="17"/>
      <c r="AH8193" s="8"/>
    </row>
    <row r="8194" spans="13:34" x14ac:dyDescent="0.3">
      <c r="M8194" s="12"/>
      <c r="N8194"/>
      <c r="P8194" s="9"/>
      <c r="Q8194" s="9"/>
      <c r="U8194" s="8"/>
      <c r="V8194" s="10"/>
      <c r="W8194"/>
      <c r="X8194"/>
      <c r="Z8194" s="8"/>
      <c r="AA8194" s="8"/>
      <c r="AF8194" s="17"/>
      <c r="AG8194" s="17"/>
      <c r="AH8194" s="8"/>
    </row>
    <row r="8195" spans="13:34" x14ac:dyDescent="0.3">
      <c r="M8195" s="12"/>
      <c r="N8195"/>
      <c r="P8195" s="9"/>
      <c r="Q8195" s="9"/>
      <c r="U8195" s="8"/>
      <c r="V8195" s="10"/>
      <c r="W8195"/>
      <c r="X8195"/>
      <c r="Z8195" s="8"/>
      <c r="AA8195" s="8"/>
      <c r="AF8195" s="17"/>
      <c r="AG8195" s="17"/>
      <c r="AH8195" s="8"/>
    </row>
    <row r="8196" spans="13:34" x14ac:dyDescent="0.3">
      <c r="M8196" s="12"/>
      <c r="N8196"/>
      <c r="P8196" s="9"/>
      <c r="Q8196" s="9"/>
      <c r="U8196" s="8"/>
      <c r="V8196" s="10"/>
      <c r="W8196"/>
      <c r="X8196"/>
      <c r="Z8196" s="8"/>
      <c r="AA8196" s="8"/>
      <c r="AF8196" s="17"/>
      <c r="AG8196" s="17"/>
      <c r="AH8196" s="8"/>
    </row>
    <row r="8197" spans="13:34" x14ac:dyDescent="0.3">
      <c r="M8197" s="12"/>
      <c r="N8197"/>
      <c r="P8197" s="9"/>
      <c r="Q8197" s="9"/>
      <c r="U8197" s="8"/>
      <c r="V8197" s="10"/>
      <c r="W8197"/>
      <c r="X8197"/>
      <c r="Z8197" s="8"/>
      <c r="AA8197" s="8"/>
      <c r="AF8197" s="17"/>
      <c r="AG8197" s="17"/>
      <c r="AH8197" s="8"/>
    </row>
    <row r="8198" spans="13:34" x14ac:dyDescent="0.3">
      <c r="M8198" s="12"/>
      <c r="N8198"/>
      <c r="P8198" s="9"/>
      <c r="Q8198" s="9"/>
      <c r="U8198" s="8"/>
      <c r="V8198" s="10"/>
      <c r="W8198"/>
      <c r="X8198"/>
      <c r="Z8198" s="8"/>
      <c r="AA8198" s="8"/>
      <c r="AF8198" s="17"/>
      <c r="AG8198" s="17"/>
      <c r="AH8198" s="8"/>
    </row>
    <row r="8199" spans="13:34" x14ac:dyDescent="0.3">
      <c r="M8199" s="12"/>
      <c r="N8199"/>
      <c r="P8199" s="9"/>
      <c r="Q8199" s="9"/>
      <c r="U8199" s="8"/>
      <c r="V8199" s="10"/>
      <c r="W8199"/>
      <c r="X8199"/>
      <c r="Z8199" s="8"/>
      <c r="AA8199" s="8"/>
      <c r="AF8199" s="17"/>
      <c r="AG8199" s="17"/>
      <c r="AH8199" s="8"/>
    </row>
    <row r="8200" spans="13:34" x14ac:dyDescent="0.3">
      <c r="M8200" s="12"/>
      <c r="N8200"/>
      <c r="P8200" s="9"/>
      <c r="Q8200" s="9"/>
      <c r="U8200" s="8"/>
      <c r="V8200" s="10"/>
      <c r="W8200"/>
      <c r="X8200"/>
      <c r="Z8200" s="8"/>
      <c r="AA8200" s="8"/>
      <c r="AF8200" s="17"/>
      <c r="AG8200" s="17"/>
      <c r="AH8200" s="8"/>
    </row>
    <row r="8201" spans="13:34" x14ac:dyDescent="0.3">
      <c r="M8201" s="12"/>
      <c r="N8201"/>
      <c r="P8201" s="9"/>
      <c r="Q8201" s="9"/>
      <c r="U8201" s="8"/>
      <c r="V8201" s="10"/>
      <c r="W8201"/>
      <c r="X8201"/>
      <c r="Z8201" s="8"/>
      <c r="AA8201" s="8"/>
      <c r="AF8201" s="17"/>
      <c r="AG8201" s="17"/>
      <c r="AH8201" s="8"/>
    </row>
    <row r="8202" spans="13:34" x14ac:dyDescent="0.3">
      <c r="M8202" s="12"/>
      <c r="N8202"/>
      <c r="P8202" s="9"/>
      <c r="Q8202" s="9"/>
      <c r="U8202" s="8"/>
      <c r="V8202" s="10"/>
      <c r="W8202"/>
      <c r="X8202"/>
      <c r="Z8202" s="8"/>
      <c r="AA8202" s="8"/>
      <c r="AF8202" s="17"/>
      <c r="AG8202" s="17"/>
      <c r="AH8202" s="8"/>
    </row>
    <row r="8203" spans="13:34" x14ac:dyDescent="0.3">
      <c r="M8203" s="12"/>
      <c r="N8203"/>
      <c r="P8203" s="9"/>
      <c r="Q8203" s="9"/>
      <c r="U8203" s="8"/>
      <c r="V8203" s="10"/>
      <c r="W8203"/>
      <c r="X8203"/>
      <c r="Z8203" s="8"/>
      <c r="AA8203" s="8"/>
      <c r="AF8203" s="17"/>
      <c r="AG8203" s="17"/>
      <c r="AH8203" s="8"/>
    </row>
    <row r="8204" spans="13:34" x14ac:dyDescent="0.3">
      <c r="M8204" s="12"/>
      <c r="N8204"/>
      <c r="P8204" s="9"/>
      <c r="Q8204" s="9"/>
      <c r="U8204" s="8"/>
      <c r="V8204" s="10"/>
      <c r="W8204"/>
      <c r="X8204"/>
      <c r="Z8204" s="8"/>
      <c r="AA8204" s="8"/>
      <c r="AF8204" s="17"/>
      <c r="AG8204" s="17"/>
      <c r="AH8204" s="8"/>
    </row>
    <row r="8205" spans="13:34" x14ac:dyDescent="0.3">
      <c r="M8205" s="12"/>
      <c r="N8205"/>
      <c r="P8205" s="9"/>
      <c r="Q8205" s="9"/>
      <c r="U8205" s="8"/>
      <c r="V8205" s="10"/>
      <c r="W8205"/>
      <c r="X8205"/>
      <c r="Z8205" s="8"/>
      <c r="AA8205" s="8"/>
      <c r="AF8205" s="17"/>
      <c r="AG8205" s="17"/>
      <c r="AH8205" s="8"/>
    </row>
    <row r="8206" spans="13:34" x14ac:dyDescent="0.3">
      <c r="M8206" s="12"/>
      <c r="N8206"/>
      <c r="P8206" s="9"/>
      <c r="Q8206" s="9"/>
      <c r="U8206" s="8"/>
      <c r="V8206" s="10"/>
      <c r="W8206"/>
      <c r="X8206"/>
      <c r="Z8206" s="8"/>
      <c r="AA8206" s="8"/>
      <c r="AF8206" s="17"/>
      <c r="AG8206" s="17"/>
      <c r="AH8206" s="8"/>
    </row>
    <row r="8207" spans="13:34" x14ac:dyDescent="0.3">
      <c r="M8207" s="12"/>
      <c r="N8207"/>
      <c r="P8207" s="9"/>
      <c r="Q8207" s="9"/>
      <c r="U8207" s="8"/>
      <c r="V8207" s="10"/>
      <c r="W8207"/>
      <c r="X8207"/>
      <c r="Z8207" s="8"/>
      <c r="AA8207" s="8"/>
      <c r="AF8207" s="17"/>
      <c r="AG8207" s="17"/>
      <c r="AH8207" s="8"/>
    </row>
    <row r="8208" spans="13:34" x14ac:dyDescent="0.3">
      <c r="M8208" s="12"/>
      <c r="N8208"/>
      <c r="P8208" s="9"/>
      <c r="Q8208" s="9"/>
      <c r="U8208" s="8"/>
      <c r="V8208" s="10"/>
      <c r="W8208"/>
      <c r="X8208"/>
      <c r="Z8208" s="8"/>
      <c r="AA8208" s="8"/>
      <c r="AF8208" s="17"/>
      <c r="AG8208" s="17"/>
      <c r="AH8208" s="8"/>
    </row>
    <row r="8209" spans="13:34" x14ac:dyDescent="0.3">
      <c r="M8209" s="12"/>
      <c r="N8209"/>
      <c r="P8209" s="9"/>
      <c r="Q8209" s="9"/>
      <c r="U8209" s="8"/>
      <c r="V8209" s="10"/>
      <c r="W8209"/>
      <c r="X8209"/>
      <c r="Z8209" s="8"/>
      <c r="AA8209" s="8"/>
      <c r="AF8209" s="17"/>
      <c r="AG8209" s="17"/>
      <c r="AH8209" s="8"/>
    </row>
    <row r="8210" spans="13:34" x14ac:dyDescent="0.3">
      <c r="M8210" s="12"/>
      <c r="N8210"/>
      <c r="P8210" s="9"/>
      <c r="Q8210" s="9"/>
      <c r="U8210" s="8"/>
      <c r="V8210" s="10"/>
      <c r="W8210"/>
      <c r="X8210"/>
      <c r="Z8210" s="8"/>
      <c r="AA8210" s="8"/>
      <c r="AF8210" s="17"/>
      <c r="AG8210" s="17"/>
      <c r="AH8210" s="8"/>
    </row>
    <row r="8211" spans="13:34" x14ac:dyDescent="0.3">
      <c r="M8211" s="12"/>
      <c r="N8211"/>
      <c r="P8211" s="9"/>
      <c r="Q8211" s="9"/>
      <c r="U8211" s="8"/>
      <c r="V8211" s="10"/>
      <c r="W8211"/>
      <c r="X8211"/>
      <c r="Z8211" s="8"/>
      <c r="AA8211" s="8"/>
      <c r="AF8211" s="17"/>
      <c r="AG8211" s="17"/>
      <c r="AH8211" s="8"/>
    </row>
    <row r="8212" spans="13:34" x14ac:dyDescent="0.3">
      <c r="M8212" s="12"/>
      <c r="N8212"/>
      <c r="P8212" s="9"/>
      <c r="Q8212" s="9"/>
      <c r="U8212" s="8"/>
      <c r="V8212" s="10"/>
      <c r="W8212"/>
      <c r="X8212"/>
      <c r="Z8212" s="8"/>
      <c r="AA8212" s="8"/>
      <c r="AF8212" s="17"/>
      <c r="AG8212" s="17"/>
      <c r="AH8212" s="8"/>
    </row>
    <row r="8213" spans="13:34" x14ac:dyDescent="0.3">
      <c r="M8213" s="12"/>
      <c r="N8213"/>
      <c r="P8213" s="9"/>
      <c r="Q8213" s="9"/>
      <c r="U8213" s="8"/>
      <c r="V8213" s="10"/>
      <c r="W8213"/>
      <c r="X8213"/>
      <c r="Z8213" s="8"/>
      <c r="AA8213" s="8"/>
      <c r="AF8213" s="17"/>
      <c r="AG8213" s="17"/>
      <c r="AH8213" s="8"/>
    </row>
    <row r="8214" spans="13:34" x14ac:dyDescent="0.3">
      <c r="M8214" s="12"/>
      <c r="N8214"/>
      <c r="P8214" s="9"/>
      <c r="Q8214" s="9"/>
      <c r="U8214" s="8"/>
      <c r="V8214" s="10"/>
      <c r="W8214"/>
      <c r="X8214"/>
      <c r="Z8214" s="8"/>
      <c r="AA8214" s="8"/>
      <c r="AF8214" s="17"/>
      <c r="AG8214" s="17"/>
      <c r="AH8214" s="8"/>
    </row>
    <row r="8215" spans="13:34" x14ac:dyDescent="0.3">
      <c r="M8215" s="12"/>
      <c r="N8215"/>
      <c r="P8215" s="9"/>
      <c r="Q8215" s="9"/>
      <c r="U8215" s="8"/>
      <c r="V8215" s="10"/>
      <c r="W8215"/>
      <c r="X8215"/>
      <c r="Z8215" s="8"/>
      <c r="AA8215" s="8"/>
      <c r="AF8215" s="17"/>
      <c r="AG8215" s="17"/>
      <c r="AH8215" s="8"/>
    </row>
    <row r="8216" spans="13:34" x14ac:dyDescent="0.3">
      <c r="M8216" s="12"/>
      <c r="N8216"/>
      <c r="P8216" s="9"/>
      <c r="Q8216" s="9"/>
      <c r="U8216" s="8"/>
      <c r="V8216" s="10"/>
      <c r="W8216"/>
      <c r="X8216"/>
      <c r="Z8216" s="8"/>
      <c r="AA8216" s="8"/>
      <c r="AF8216" s="17"/>
      <c r="AG8216" s="17"/>
      <c r="AH8216" s="8"/>
    </row>
    <row r="8217" spans="13:34" x14ac:dyDescent="0.3">
      <c r="M8217" s="12"/>
      <c r="N8217"/>
      <c r="P8217" s="9"/>
      <c r="Q8217" s="9"/>
      <c r="U8217" s="8"/>
      <c r="V8217" s="10"/>
      <c r="W8217"/>
      <c r="X8217"/>
      <c r="Z8217" s="8"/>
      <c r="AA8217" s="8"/>
      <c r="AF8217" s="17"/>
      <c r="AG8217" s="17"/>
      <c r="AH8217" s="8"/>
    </row>
    <row r="8218" spans="13:34" x14ac:dyDescent="0.3">
      <c r="M8218" s="12"/>
      <c r="N8218"/>
      <c r="P8218" s="9"/>
      <c r="Q8218" s="9"/>
      <c r="U8218" s="8"/>
      <c r="V8218" s="10"/>
      <c r="W8218"/>
      <c r="X8218"/>
      <c r="Z8218" s="8"/>
      <c r="AA8218" s="8"/>
      <c r="AF8218" s="17"/>
      <c r="AG8218" s="17"/>
      <c r="AH8218" s="8"/>
    </row>
    <row r="8219" spans="13:34" x14ac:dyDescent="0.3">
      <c r="M8219" s="12"/>
      <c r="N8219"/>
      <c r="P8219" s="9"/>
      <c r="Q8219" s="9"/>
      <c r="U8219" s="8"/>
      <c r="V8219" s="10"/>
      <c r="W8219"/>
      <c r="X8219"/>
      <c r="Z8219" s="8"/>
      <c r="AA8219" s="8"/>
      <c r="AF8219" s="17"/>
      <c r="AG8219" s="17"/>
      <c r="AH8219" s="8"/>
    </row>
    <row r="8220" spans="13:34" x14ac:dyDescent="0.3">
      <c r="M8220" s="12"/>
      <c r="N8220"/>
      <c r="P8220" s="9"/>
      <c r="Q8220" s="9"/>
      <c r="U8220" s="8"/>
      <c r="V8220" s="10"/>
      <c r="W8220"/>
      <c r="X8220"/>
      <c r="Z8220" s="8"/>
      <c r="AA8220" s="8"/>
      <c r="AF8220" s="17"/>
      <c r="AG8220" s="17"/>
      <c r="AH8220" s="8"/>
    </row>
    <row r="8221" spans="13:34" x14ac:dyDescent="0.3">
      <c r="M8221" s="12"/>
      <c r="N8221"/>
      <c r="P8221" s="9"/>
      <c r="Q8221" s="9"/>
      <c r="U8221" s="8"/>
      <c r="V8221" s="10"/>
      <c r="W8221"/>
      <c r="X8221"/>
      <c r="Z8221" s="8"/>
      <c r="AA8221" s="8"/>
      <c r="AF8221" s="17"/>
      <c r="AG8221" s="17"/>
      <c r="AH8221" s="8"/>
    </row>
    <row r="8222" spans="13:34" x14ac:dyDescent="0.3">
      <c r="M8222" s="12"/>
      <c r="N8222"/>
      <c r="P8222" s="9"/>
      <c r="Q8222" s="9"/>
      <c r="U8222" s="8"/>
      <c r="V8222" s="10"/>
      <c r="W8222"/>
      <c r="X8222"/>
      <c r="Z8222" s="8"/>
      <c r="AA8222" s="8"/>
      <c r="AF8222" s="17"/>
      <c r="AG8222" s="17"/>
      <c r="AH8222" s="8"/>
    </row>
    <row r="8223" spans="13:34" x14ac:dyDescent="0.3">
      <c r="M8223" s="12"/>
      <c r="N8223"/>
      <c r="P8223" s="9"/>
      <c r="Q8223" s="9"/>
      <c r="U8223" s="8"/>
      <c r="V8223" s="10"/>
      <c r="W8223"/>
      <c r="X8223"/>
      <c r="Z8223" s="8"/>
      <c r="AA8223" s="8"/>
      <c r="AF8223" s="17"/>
      <c r="AG8223" s="17"/>
      <c r="AH8223" s="8"/>
    </row>
    <row r="8224" spans="13:34" x14ac:dyDescent="0.3">
      <c r="M8224" s="12"/>
      <c r="N8224"/>
      <c r="P8224" s="9"/>
      <c r="Q8224" s="9"/>
      <c r="U8224" s="8"/>
      <c r="V8224" s="10"/>
      <c r="W8224"/>
      <c r="X8224"/>
      <c r="Z8224" s="8"/>
      <c r="AA8224" s="8"/>
      <c r="AF8224" s="17"/>
      <c r="AG8224" s="17"/>
      <c r="AH8224" s="8"/>
    </row>
    <row r="8225" spans="13:34" x14ac:dyDescent="0.3">
      <c r="M8225" s="12"/>
      <c r="N8225"/>
      <c r="P8225" s="9"/>
      <c r="Q8225" s="9"/>
      <c r="U8225" s="8"/>
      <c r="V8225" s="10"/>
      <c r="W8225"/>
      <c r="X8225"/>
      <c r="Z8225" s="8"/>
      <c r="AA8225" s="8"/>
      <c r="AF8225" s="17"/>
      <c r="AG8225" s="17"/>
      <c r="AH8225" s="8"/>
    </row>
    <row r="8226" spans="13:34" x14ac:dyDescent="0.3">
      <c r="M8226" s="12"/>
      <c r="N8226"/>
      <c r="P8226" s="9"/>
      <c r="Q8226" s="9"/>
      <c r="U8226" s="8"/>
      <c r="V8226" s="10"/>
      <c r="W8226"/>
      <c r="X8226"/>
      <c r="Z8226" s="8"/>
      <c r="AA8226" s="8"/>
      <c r="AF8226" s="17"/>
      <c r="AG8226" s="17"/>
      <c r="AH8226" s="8"/>
    </row>
    <row r="8227" spans="13:34" x14ac:dyDescent="0.3">
      <c r="M8227" s="12"/>
      <c r="N8227"/>
      <c r="P8227" s="9"/>
      <c r="Q8227" s="9"/>
      <c r="U8227" s="8"/>
      <c r="V8227" s="10"/>
      <c r="W8227"/>
      <c r="X8227"/>
      <c r="Z8227" s="8"/>
      <c r="AA8227" s="8"/>
      <c r="AF8227" s="17"/>
      <c r="AG8227" s="17"/>
      <c r="AH8227" s="8"/>
    </row>
    <row r="8228" spans="13:34" x14ac:dyDescent="0.3">
      <c r="M8228" s="12"/>
      <c r="N8228"/>
      <c r="P8228" s="9"/>
      <c r="Q8228" s="9"/>
      <c r="U8228" s="8"/>
      <c r="V8228" s="10"/>
      <c r="W8228"/>
      <c r="X8228"/>
      <c r="Z8228" s="8"/>
      <c r="AA8228" s="8"/>
      <c r="AF8228" s="17"/>
      <c r="AG8228" s="17"/>
      <c r="AH8228" s="8"/>
    </row>
    <row r="8229" spans="13:34" x14ac:dyDescent="0.3">
      <c r="M8229" s="12"/>
      <c r="N8229"/>
      <c r="P8229" s="9"/>
      <c r="Q8229" s="9"/>
      <c r="U8229" s="8"/>
      <c r="V8229" s="10"/>
      <c r="W8229"/>
      <c r="X8229"/>
      <c r="Z8229" s="8"/>
      <c r="AA8229" s="8"/>
      <c r="AF8229" s="17"/>
      <c r="AG8229" s="17"/>
      <c r="AH8229" s="8"/>
    </row>
    <row r="8230" spans="13:34" x14ac:dyDescent="0.3">
      <c r="M8230" s="12"/>
      <c r="N8230"/>
      <c r="P8230" s="9"/>
      <c r="Q8230" s="9"/>
      <c r="U8230" s="8"/>
      <c r="V8230" s="10"/>
      <c r="W8230"/>
      <c r="X8230"/>
      <c r="Z8230" s="8"/>
      <c r="AA8230" s="8"/>
      <c r="AF8230" s="17"/>
      <c r="AG8230" s="17"/>
      <c r="AH8230" s="8"/>
    </row>
    <row r="8231" spans="13:34" x14ac:dyDescent="0.3">
      <c r="M8231" s="12"/>
      <c r="N8231"/>
      <c r="P8231" s="9"/>
      <c r="Q8231" s="9"/>
      <c r="U8231" s="8"/>
      <c r="V8231" s="10"/>
      <c r="W8231"/>
      <c r="X8231"/>
      <c r="Z8231" s="8"/>
      <c r="AA8231" s="8"/>
      <c r="AF8231" s="17"/>
      <c r="AG8231" s="17"/>
      <c r="AH8231" s="8"/>
    </row>
    <row r="8232" spans="13:34" x14ac:dyDescent="0.3">
      <c r="M8232" s="12"/>
      <c r="N8232"/>
      <c r="P8232" s="9"/>
      <c r="Q8232" s="9"/>
      <c r="U8232" s="8"/>
      <c r="V8232" s="10"/>
      <c r="W8232"/>
      <c r="X8232"/>
      <c r="Z8232" s="8"/>
      <c r="AA8232" s="8"/>
      <c r="AF8232" s="17"/>
      <c r="AG8232" s="17"/>
      <c r="AH8232" s="8"/>
    </row>
    <row r="8233" spans="13:34" x14ac:dyDescent="0.3">
      <c r="M8233" s="12"/>
      <c r="N8233"/>
      <c r="P8233" s="9"/>
      <c r="Q8233" s="9"/>
      <c r="U8233" s="8"/>
      <c r="V8233" s="10"/>
      <c r="W8233"/>
      <c r="X8233"/>
      <c r="Z8233" s="8"/>
      <c r="AA8233" s="8"/>
      <c r="AF8233" s="17"/>
      <c r="AG8233" s="17"/>
      <c r="AH8233" s="8"/>
    </row>
    <row r="8234" spans="13:34" x14ac:dyDescent="0.3">
      <c r="M8234" s="12"/>
      <c r="N8234"/>
      <c r="P8234" s="9"/>
      <c r="Q8234" s="9"/>
      <c r="U8234" s="8"/>
      <c r="V8234" s="10"/>
      <c r="W8234"/>
      <c r="X8234"/>
      <c r="Z8234" s="8"/>
      <c r="AA8234" s="8"/>
      <c r="AF8234" s="17"/>
      <c r="AG8234" s="17"/>
      <c r="AH8234" s="8"/>
    </row>
    <row r="8235" spans="13:34" x14ac:dyDescent="0.3">
      <c r="M8235" s="12"/>
      <c r="N8235"/>
      <c r="P8235" s="9"/>
      <c r="Q8235" s="9"/>
      <c r="U8235" s="8"/>
      <c r="V8235" s="10"/>
      <c r="W8235"/>
      <c r="X8235"/>
      <c r="Z8235" s="8"/>
      <c r="AA8235" s="8"/>
      <c r="AF8235" s="17"/>
      <c r="AG8235" s="17"/>
      <c r="AH8235" s="8"/>
    </row>
    <row r="8236" spans="13:34" x14ac:dyDescent="0.3">
      <c r="M8236" s="12"/>
      <c r="N8236"/>
      <c r="P8236" s="9"/>
      <c r="Q8236" s="9"/>
      <c r="U8236" s="8"/>
      <c r="V8236" s="10"/>
      <c r="W8236"/>
      <c r="X8236"/>
      <c r="Z8236" s="8"/>
      <c r="AA8236" s="8"/>
      <c r="AF8236" s="17"/>
      <c r="AG8236" s="17"/>
      <c r="AH8236" s="8"/>
    </row>
    <row r="8237" spans="13:34" x14ac:dyDescent="0.3">
      <c r="M8237" s="12"/>
      <c r="N8237"/>
      <c r="P8237" s="9"/>
      <c r="Q8237" s="9"/>
      <c r="U8237" s="8"/>
      <c r="V8237" s="10"/>
      <c r="W8237"/>
      <c r="X8237"/>
      <c r="Z8237" s="8"/>
      <c r="AA8237" s="8"/>
      <c r="AF8237" s="17"/>
      <c r="AG8237" s="17"/>
      <c r="AH8237" s="8"/>
    </row>
    <row r="8238" spans="13:34" x14ac:dyDescent="0.3">
      <c r="M8238" s="12"/>
      <c r="N8238"/>
      <c r="P8238" s="9"/>
      <c r="Q8238" s="9"/>
      <c r="U8238" s="8"/>
      <c r="V8238" s="10"/>
      <c r="W8238"/>
      <c r="X8238"/>
      <c r="Z8238" s="8"/>
      <c r="AA8238" s="8"/>
      <c r="AF8238" s="17"/>
      <c r="AG8238" s="17"/>
      <c r="AH8238" s="8"/>
    </row>
    <row r="8239" spans="13:34" x14ac:dyDescent="0.3">
      <c r="M8239" s="12"/>
      <c r="N8239"/>
      <c r="P8239" s="9"/>
      <c r="Q8239" s="9"/>
      <c r="U8239" s="8"/>
      <c r="V8239" s="10"/>
      <c r="W8239"/>
      <c r="X8239"/>
      <c r="Z8239" s="8"/>
      <c r="AA8239" s="8"/>
      <c r="AF8239" s="17"/>
      <c r="AG8239" s="17"/>
      <c r="AH8239" s="8"/>
    </row>
    <row r="8240" spans="13:34" x14ac:dyDescent="0.3">
      <c r="M8240" s="12"/>
      <c r="N8240"/>
      <c r="P8240" s="9"/>
      <c r="Q8240" s="9"/>
      <c r="U8240" s="8"/>
      <c r="V8240" s="10"/>
      <c r="W8240"/>
      <c r="X8240"/>
      <c r="Z8240" s="8"/>
      <c r="AA8240" s="8"/>
      <c r="AF8240" s="17"/>
      <c r="AG8240" s="17"/>
      <c r="AH8240" s="8"/>
    </row>
    <row r="8241" spans="13:34" x14ac:dyDescent="0.3">
      <c r="M8241" s="12"/>
      <c r="N8241"/>
      <c r="P8241" s="9"/>
      <c r="Q8241" s="9"/>
      <c r="U8241" s="8"/>
      <c r="V8241" s="10"/>
      <c r="W8241"/>
      <c r="X8241"/>
      <c r="Z8241" s="8"/>
      <c r="AA8241" s="8"/>
      <c r="AF8241" s="17"/>
      <c r="AG8241" s="17"/>
      <c r="AH8241" s="8"/>
    </row>
    <row r="8242" spans="13:34" x14ac:dyDescent="0.3">
      <c r="M8242" s="12"/>
      <c r="N8242"/>
      <c r="P8242" s="9"/>
      <c r="Q8242" s="9"/>
      <c r="U8242" s="8"/>
      <c r="V8242" s="10"/>
      <c r="W8242"/>
      <c r="X8242"/>
      <c r="Z8242" s="8"/>
      <c r="AA8242" s="8"/>
      <c r="AF8242" s="17"/>
      <c r="AG8242" s="17"/>
      <c r="AH8242" s="8"/>
    </row>
    <row r="8243" spans="13:34" x14ac:dyDescent="0.3">
      <c r="M8243" s="12"/>
      <c r="N8243"/>
      <c r="P8243" s="9"/>
      <c r="Q8243" s="9"/>
      <c r="U8243" s="8"/>
      <c r="V8243" s="10"/>
      <c r="W8243"/>
      <c r="X8243"/>
      <c r="Z8243" s="8"/>
      <c r="AA8243" s="8"/>
      <c r="AF8243" s="17"/>
      <c r="AG8243" s="17"/>
      <c r="AH8243" s="8"/>
    </row>
    <row r="8244" spans="13:34" x14ac:dyDescent="0.3">
      <c r="M8244" s="12"/>
      <c r="N8244"/>
      <c r="P8244" s="9"/>
      <c r="Q8244" s="9"/>
      <c r="U8244" s="8"/>
      <c r="V8244" s="10"/>
      <c r="W8244"/>
      <c r="X8244"/>
      <c r="Z8244" s="8"/>
      <c r="AA8244" s="8"/>
      <c r="AF8244" s="17"/>
      <c r="AG8244" s="17"/>
      <c r="AH8244" s="8"/>
    </row>
    <row r="8245" spans="13:34" x14ac:dyDescent="0.3">
      <c r="M8245" s="12"/>
      <c r="N8245"/>
      <c r="P8245" s="9"/>
      <c r="Q8245" s="9"/>
      <c r="U8245" s="8"/>
      <c r="V8245" s="10"/>
      <c r="W8245"/>
      <c r="X8245"/>
      <c r="Z8245" s="8"/>
      <c r="AA8245" s="8"/>
      <c r="AF8245" s="17"/>
      <c r="AG8245" s="17"/>
      <c r="AH8245" s="8"/>
    </row>
    <row r="8246" spans="13:34" x14ac:dyDescent="0.3">
      <c r="M8246" s="12"/>
      <c r="N8246"/>
      <c r="P8246" s="9"/>
      <c r="Q8246" s="9"/>
      <c r="U8246" s="8"/>
      <c r="V8246" s="10"/>
      <c r="W8246"/>
      <c r="X8246"/>
      <c r="Z8246" s="8"/>
      <c r="AA8246" s="8"/>
      <c r="AF8246" s="17"/>
      <c r="AG8246" s="17"/>
      <c r="AH8246" s="8"/>
    </row>
    <row r="8247" spans="13:34" x14ac:dyDescent="0.3">
      <c r="M8247" s="12"/>
      <c r="N8247"/>
      <c r="P8247" s="9"/>
      <c r="Q8247" s="9"/>
      <c r="U8247" s="8"/>
      <c r="V8247" s="10"/>
      <c r="W8247"/>
      <c r="X8247"/>
      <c r="Z8247" s="8"/>
      <c r="AA8247" s="8"/>
      <c r="AF8247" s="17"/>
      <c r="AG8247" s="17"/>
      <c r="AH8247" s="8"/>
    </row>
    <row r="8248" spans="13:34" x14ac:dyDescent="0.3">
      <c r="M8248" s="12"/>
      <c r="N8248"/>
      <c r="P8248" s="9"/>
      <c r="Q8248" s="9"/>
      <c r="U8248" s="8"/>
      <c r="V8248" s="10"/>
      <c r="W8248"/>
      <c r="X8248"/>
      <c r="Z8248" s="8"/>
      <c r="AA8248" s="8"/>
      <c r="AF8248" s="17"/>
      <c r="AG8248" s="17"/>
      <c r="AH8248" s="8"/>
    </row>
    <row r="8249" spans="13:34" x14ac:dyDescent="0.3">
      <c r="M8249" s="12"/>
      <c r="N8249"/>
      <c r="P8249" s="9"/>
      <c r="Q8249" s="9"/>
      <c r="U8249" s="8"/>
      <c r="V8249" s="10"/>
      <c r="W8249"/>
      <c r="X8249"/>
      <c r="Z8249" s="8"/>
      <c r="AA8249" s="8"/>
      <c r="AF8249" s="17"/>
      <c r="AG8249" s="17"/>
      <c r="AH8249" s="8"/>
    </row>
    <row r="8250" spans="13:34" x14ac:dyDescent="0.3">
      <c r="M8250" s="12"/>
      <c r="N8250"/>
      <c r="P8250" s="9"/>
      <c r="Q8250" s="9"/>
      <c r="U8250" s="8"/>
      <c r="V8250" s="10"/>
      <c r="W8250"/>
      <c r="X8250"/>
      <c r="Z8250" s="8"/>
      <c r="AA8250" s="8"/>
      <c r="AF8250" s="17"/>
      <c r="AG8250" s="17"/>
      <c r="AH8250" s="8"/>
    </row>
    <row r="8251" spans="13:34" x14ac:dyDescent="0.3">
      <c r="M8251" s="12"/>
      <c r="N8251"/>
      <c r="P8251" s="9"/>
      <c r="Q8251" s="9"/>
      <c r="U8251" s="8"/>
      <c r="V8251" s="10"/>
      <c r="W8251"/>
      <c r="X8251"/>
      <c r="Z8251" s="8"/>
      <c r="AA8251" s="8"/>
      <c r="AF8251" s="17"/>
      <c r="AG8251" s="17"/>
      <c r="AH8251" s="8"/>
    </row>
    <row r="8252" spans="13:34" x14ac:dyDescent="0.3">
      <c r="M8252" s="12"/>
      <c r="N8252"/>
      <c r="P8252" s="9"/>
      <c r="Q8252" s="9"/>
      <c r="U8252" s="8"/>
      <c r="V8252" s="10"/>
      <c r="W8252"/>
      <c r="X8252"/>
      <c r="Z8252" s="8"/>
      <c r="AA8252" s="8"/>
      <c r="AF8252" s="17"/>
      <c r="AG8252" s="17"/>
      <c r="AH8252" s="8"/>
    </row>
    <row r="8253" spans="13:34" x14ac:dyDescent="0.3">
      <c r="M8253" s="12"/>
      <c r="N8253"/>
      <c r="P8253" s="9"/>
      <c r="Q8253" s="9"/>
      <c r="U8253" s="8"/>
      <c r="V8253" s="10"/>
      <c r="W8253"/>
      <c r="X8253"/>
      <c r="Z8253" s="8"/>
      <c r="AA8253" s="8"/>
      <c r="AF8253" s="17"/>
      <c r="AG8253" s="17"/>
      <c r="AH8253" s="8"/>
    </row>
    <row r="8254" spans="13:34" x14ac:dyDescent="0.3">
      <c r="M8254" s="12"/>
      <c r="N8254"/>
      <c r="P8254" s="9"/>
      <c r="Q8254" s="9"/>
      <c r="U8254" s="8"/>
      <c r="V8254" s="10"/>
      <c r="W8254"/>
      <c r="X8254"/>
      <c r="Z8254" s="8"/>
      <c r="AA8254" s="8"/>
      <c r="AF8254" s="17"/>
      <c r="AG8254" s="17"/>
      <c r="AH8254" s="8"/>
    </row>
    <row r="8255" spans="13:34" x14ac:dyDescent="0.3">
      <c r="M8255" s="12"/>
      <c r="N8255"/>
      <c r="P8255" s="9"/>
      <c r="Q8255" s="9"/>
      <c r="U8255" s="8"/>
      <c r="V8255" s="10"/>
      <c r="W8255"/>
      <c r="X8255"/>
      <c r="Z8255" s="8"/>
      <c r="AA8255" s="8"/>
      <c r="AF8255" s="17"/>
      <c r="AG8255" s="17"/>
      <c r="AH8255" s="8"/>
    </row>
    <row r="8256" spans="13:34" x14ac:dyDescent="0.3">
      <c r="M8256" s="12"/>
      <c r="N8256"/>
      <c r="P8256" s="9"/>
      <c r="Q8256" s="9"/>
      <c r="U8256" s="8"/>
      <c r="V8256" s="10"/>
      <c r="W8256"/>
      <c r="X8256"/>
      <c r="Z8256" s="8"/>
      <c r="AA8256" s="8"/>
      <c r="AF8256" s="17"/>
      <c r="AG8256" s="17"/>
      <c r="AH8256" s="8"/>
    </row>
    <row r="8257" spans="13:34" x14ac:dyDescent="0.3">
      <c r="M8257" s="12"/>
      <c r="N8257"/>
      <c r="P8257" s="9"/>
      <c r="Q8257" s="9"/>
      <c r="U8257" s="8"/>
      <c r="V8257" s="10"/>
      <c r="W8257"/>
      <c r="X8257"/>
      <c r="Z8257" s="8"/>
      <c r="AA8257" s="8"/>
      <c r="AF8257" s="17"/>
      <c r="AG8257" s="17"/>
      <c r="AH8257" s="8"/>
    </row>
    <row r="8258" spans="13:34" x14ac:dyDescent="0.3">
      <c r="M8258" s="12"/>
      <c r="N8258"/>
      <c r="P8258" s="9"/>
      <c r="Q8258" s="9"/>
      <c r="U8258" s="8"/>
      <c r="V8258" s="10"/>
      <c r="W8258"/>
      <c r="X8258"/>
      <c r="Z8258" s="8"/>
      <c r="AA8258" s="8"/>
      <c r="AF8258" s="17"/>
      <c r="AG8258" s="17"/>
      <c r="AH8258" s="8"/>
    </row>
    <row r="8259" spans="13:34" x14ac:dyDescent="0.3">
      <c r="M8259" s="12"/>
      <c r="N8259"/>
      <c r="P8259" s="9"/>
      <c r="Q8259" s="9"/>
      <c r="U8259" s="8"/>
      <c r="V8259" s="10"/>
      <c r="W8259"/>
      <c r="X8259"/>
      <c r="Z8259" s="8"/>
      <c r="AA8259" s="8"/>
      <c r="AF8259" s="17"/>
      <c r="AG8259" s="17"/>
      <c r="AH8259" s="8"/>
    </row>
    <row r="8260" spans="13:34" x14ac:dyDescent="0.3">
      <c r="M8260" s="12"/>
      <c r="N8260"/>
      <c r="P8260" s="9"/>
      <c r="Q8260" s="9"/>
      <c r="U8260" s="8"/>
      <c r="V8260" s="10"/>
      <c r="W8260"/>
      <c r="X8260"/>
      <c r="Z8260" s="8"/>
      <c r="AA8260" s="8"/>
      <c r="AF8260" s="17"/>
      <c r="AG8260" s="17"/>
      <c r="AH8260" s="8"/>
    </row>
    <row r="8261" spans="13:34" x14ac:dyDescent="0.3">
      <c r="M8261" s="12"/>
      <c r="N8261"/>
      <c r="P8261" s="9"/>
      <c r="Q8261" s="9"/>
      <c r="U8261" s="8"/>
      <c r="V8261" s="10"/>
      <c r="W8261"/>
      <c r="X8261"/>
      <c r="Z8261" s="8"/>
      <c r="AA8261" s="8"/>
      <c r="AF8261" s="17"/>
      <c r="AG8261" s="17"/>
      <c r="AH8261" s="8"/>
    </row>
    <row r="8262" spans="13:34" x14ac:dyDescent="0.3">
      <c r="M8262" s="12"/>
      <c r="N8262"/>
      <c r="P8262" s="9"/>
      <c r="Q8262" s="9"/>
      <c r="U8262" s="8"/>
      <c r="V8262" s="10"/>
      <c r="W8262"/>
      <c r="X8262"/>
      <c r="Z8262" s="8"/>
      <c r="AA8262" s="8"/>
      <c r="AF8262" s="17"/>
      <c r="AG8262" s="17"/>
      <c r="AH8262" s="8"/>
    </row>
    <row r="8263" spans="13:34" x14ac:dyDescent="0.3">
      <c r="M8263" s="12"/>
      <c r="N8263"/>
      <c r="P8263" s="9"/>
      <c r="Q8263" s="9"/>
      <c r="U8263" s="8"/>
      <c r="V8263" s="10"/>
      <c r="W8263"/>
      <c r="X8263"/>
      <c r="Z8263" s="8"/>
      <c r="AA8263" s="8"/>
      <c r="AF8263" s="17"/>
      <c r="AG8263" s="17"/>
      <c r="AH8263" s="8"/>
    </row>
    <row r="8264" spans="13:34" x14ac:dyDescent="0.3">
      <c r="M8264" s="12"/>
      <c r="N8264"/>
      <c r="P8264" s="9"/>
      <c r="Q8264" s="9"/>
      <c r="U8264" s="8"/>
      <c r="V8264" s="10"/>
      <c r="W8264"/>
      <c r="X8264"/>
      <c r="Z8264" s="8"/>
      <c r="AA8264" s="8"/>
      <c r="AF8264" s="17"/>
      <c r="AG8264" s="17"/>
      <c r="AH8264" s="8"/>
    </row>
    <row r="8265" spans="13:34" x14ac:dyDescent="0.3">
      <c r="M8265" s="12"/>
      <c r="N8265"/>
      <c r="P8265" s="9"/>
      <c r="Q8265" s="9"/>
      <c r="U8265" s="8"/>
      <c r="V8265" s="10"/>
      <c r="W8265"/>
      <c r="X8265"/>
      <c r="Z8265" s="8"/>
      <c r="AA8265" s="8"/>
      <c r="AF8265" s="17"/>
      <c r="AG8265" s="17"/>
      <c r="AH8265" s="8"/>
    </row>
    <row r="8266" spans="13:34" x14ac:dyDescent="0.3">
      <c r="M8266" s="12"/>
      <c r="N8266"/>
      <c r="P8266" s="9"/>
      <c r="Q8266" s="9"/>
      <c r="U8266" s="8"/>
      <c r="V8266" s="10"/>
      <c r="W8266"/>
      <c r="X8266"/>
      <c r="Z8266" s="8"/>
      <c r="AA8266" s="8"/>
      <c r="AF8266" s="17"/>
      <c r="AG8266" s="17"/>
      <c r="AH8266" s="8"/>
    </row>
    <row r="8267" spans="13:34" x14ac:dyDescent="0.3">
      <c r="M8267" s="12"/>
      <c r="N8267"/>
      <c r="P8267" s="9"/>
      <c r="Q8267" s="9"/>
      <c r="U8267" s="8"/>
      <c r="V8267" s="10"/>
      <c r="W8267"/>
      <c r="X8267"/>
      <c r="Z8267" s="8"/>
      <c r="AA8267" s="8"/>
      <c r="AF8267" s="17"/>
      <c r="AG8267" s="17"/>
      <c r="AH8267" s="8"/>
    </row>
    <row r="8268" spans="13:34" x14ac:dyDescent="0.3">
      <c r="M8268" s="12"/>
      <c r="N8268"/>
      <c r="P8268" s="9"/>
      <c r="Q8268" s="9"/>
      <c r="U8268" s="8"/>
      <c r="V8268" s="10"/>
      <c r="W8268"/>
      <c r="X8268"/>
      <c r="Z8268" s="8"/>
      <c r="AA8268" s="8"/>
      <c r="AF8268" s="17"/>
      <c r="AG8268" s="17"/>
      <c r="AH8268" s="8"/>
    </row>
    <row r="8269" spans="13:34" x14ac:dyDescent="0.3">
      <c r="M8269" s="12"/>
      <c r="N8269"/>
      <c r="P8269" s="9"/>
      <c r="Q8269" s="9"/>
      <c r="U8269" s="8"/>
      <c r="V8269" s="10"/>
      <c r="W8269"/>
      <c r="X8269"/>
      <c r="Z8269" s="8"/>
      <c r="AA8269" s="8"/>
      <c r="AF8269" s="17"/>
      <c r="AG8269" s="17"/>
      <c r="AH8269" s="8"/>
    </row>
    <row r="8270" spans="13:34" x14ac:dyDescent="0.3">
      <c r="M8270" s="12"/>
      <c r="N8270"/>
      <c r="P8270" s="9"/>
      <c r="Q8270" s="9"/>
      <c r="U8270" s="8"/>
      <c r="V8270" s="10"/>
      <c r="W8270"/>
      <c r="X8270"/>
      <c r="Z8270" s="8"/>
      <c r="AA8270" s="8"/>
      <c r="AF8270" s="17"/>
      <c r="AG8270" s="17"/>
      <c r="AH8270" s="8"/>
    </row>
    <row r="8271" spans="13:34" x14ac:dyDescent="0.3">
      <c r="M8271" s="12"/>
      <c r="N8271"/>
      <c r="P8271" s="9"/>
      <c r="Q8271" s="9"/>
      <c r="U8271" s="8"/>
      <c r="V8271" s="10"/>
      <c r="W8271"/>
      <c r="X8271"/>
      <c r="Z8271" s="8"/>
      <c r="AA8271" s="8"/>
      <c r="AF8271" s="17"/>
      <c r="AG8271" s="17"/>
      <c r="AH8271" s="8"/>
    </row>
    <row r="8272" spans="13:34" x14ac:dyDescent="0.3">
      <c r="M8272" s="12"/>
      <c r="N8272"/>
      <c r="P8272" s="9"/>
      <c r="Q8272" s="9"/>
      <c r="U8272" s="8"/>
      <c r="V8272" s="10"/>
      <c r="W8272"/>
      <c r="X8272"/>
      <c r="Z8272" s="8"/>
      <c r="AA8272" s="8"/>
      <c r="AF8272" s="17"/>
      <c r="AG8272" s="17"/>
      <c r="AH8272" s="8"/>
    </row>
    <row r="8273" spans="13:34" x14ac:dyDescent="0.3">
      <c r="M8273" s="12"/>
      <c r="N8273"/>
      <c r="P8273" s="9"/>
      <c r="Q8273" s="9"/>
      <c r="U8273" s="8"/>
      <c r="V8273" s="10"/>
      <c r="W8273"/>
      <c r="X8273"/>
      <c r="Z8273" s="8"/>
      <c r="AA8273" s="8"/>
      <c r="AF8273" s="17"/>
      <c r="AG8273" s="17"/>
      <c r="AH8273" s="8"/>
    </row>
    <row r="8274" spans="13:34" x14ac:dyDescent="0.3">
      <c r="M8274" s="12"/>
      <c r="N8274"/>
      <c r="P8274" s="9"/>
      <c r="Q8274" s="9"/>
      <c r="U8274" s="8"/>
      <c r="V8274" s="10"/>
      <c r="W8274"/>
      <c r="X8274"/>
      <c r="Z8274" s="8"/>
      <c r="AA8274" s="8"/>
      <c r="AF8274" s="17"/>
      <c r="AG8274" s="17"/>
      <c r="AH8274" s="8"/>
    </row>
    <row r="8275" spans="13:34" x14ac:dyDescent="0.3">
      <c r="M8275" s="12"/>
      <c r="N8275"/>
      <c r="P8275" s="9"/>
      <c r="Q8275" s="9"/>
      <c r="U8275" s="8"/>
      <c r="V8275" s="10"/>
      <c r="W8275"/>
      <c r="X8275"/>
      <c r="Z8275" s="8"/>
      <c r="AA8275" s="8"/>
      <c r="AF8275" s="17"/>
      <c r="AG8275" s="17"/>
      <c r="AH8275" s="8"/>
    </row>
    <row r="8276" spans="13:34" x14ac:dyDescent="0.3">
      <c r="M8276" s="12"/>
      <c r="N8276"/>
      <c r="P8276" s="9"/>
      <c r="Q8276" s="9"/>
      <c r="U8276" s="8"/>
      <c r="V8276" s="10"/>
      <c r="W8276"/>
      <c r="X8276"/>
      <c r="Z8276" s="8"/>
      <c r="AA8276" s="8"/>
      <c r="AF8276" s="17"/>
      <c r="AG8276" s="17"/>
      <c r="AH8276" s="8"/>
    </row>
    <row r="8277" spans="13:34" x14ac:dyDescent="0.3">
      <c r="M8277" s="12"/>
      <c r="N8277"/>
      <c r="P8277" s="9"/>
      <c r="Q8277" s="9"/>
      <c r="U8277" s="8"/>
      <c r="V8277" s="10"/>
      <c r="W8277"/>
      <c r="X8277"/>
      <c r="Z8277" s="8"/>
      <c r="AA8277" s="8"/>
      <c r="AF8277" s="17"/>
      <c r="AG8277" s="17"/>
      <c r="AH8277" s="8"/>
    </row>
    <row r="8278" spans="13:34" x14ac:dyDescent="0.3">
      <c r="M8278" s="12"/>
      <c r="N8278"/>
      <c r="P8278" s="9"/>
      <c r="Q8278" s="9"/>
      <c r="U8278" s="8"/>
      <c r="V8278" s="10"/>
      <c r="W8278"/>
      <c r="X8278"/>
      <c r="Z8278" s="8"/>
      <c r="AA8278" s="8"/>
      <c r="AF8278" s="17"/>
      <c r="AG8278" s="17"/>
      <c r="AH8278" s="8"/>
    </row>
    <row r="8279" spans="13:34" x14ac:dyDescent="0.3">
      <c r="M8279" s="12"/>
      <c r="N8279"/>
      <c r="P8279" s="9"/>
      <c r="Q8279" s="9"/>
      <c r="U8279" s="8"/>
      <c r="V8279" s="10"/>
      <c r="W8279"/>
      <c r="X8279"/>
      <c r="Z8279" s="8"/>
      <c r="AA8279" s="8"/>
      <c r="AF8279" s="17"/>
      <c r="AG8279" s="17"/>
      <c r="AH8279" s="8"/>
    </row>
    <row r="8280" spans="13:34" x14ac:dyDescent="0.3">
      <c r="M8280" s="12"/>
      <c r="N8280"/>
      <c r="P8280" s="9"/>
      <c r="Q8280" s="9"/>
      <c r="U8280" s="8"/>
      <c r="V8280" s="10"/>
      <c r="W8280"/>
      <c r="X8280"/>
      <c r="Z8280" s="8"/>
      <c r="AA8280" s="8"/>
      <c r="AF8280" s="17"/>
      <c r="AG8280" s="17"/>
      <c r="AH8280" s="8"/>
    </row>
    <row r="8281" spans="13:34" x14ac:dyDescent="0.3">
      <c r="M8281" s="12"/>
      <c r="N8281"/>
      <c r="P8281" s="9"/>
      <c r="Q8281" s="9"/>
      <c r="U8281" s="8"/>
      <c r="V8281" s="10"/>
      <c r="W8281"/>
      <c r="X8281"/>
      <c r="Z8281" s="8"/>
      <c r="AA8281" s="8"/>
      <c r="AF8281" s="17"/>
      <c r="AG8281" s="17"/>
      <c r="AH8281" s="8"/>
    </row>
    <row r="8282" spans="13:34" x14ac:dyDescent="0.3">
      <c r="M8282" s="12"/>
      <c r="N8282"/>
      <c r="P8282" s="9"/>
      <c r="Q8282" s="9"/>
      <c r="U8282" s="8"/>
      <c r="V8282" s="10"/>
      <c r="W8282"/>
      <c r="X8282"/>
      <c r="Z8282" s="8"/>
      <c r="AA8282" s="8"/>
      <c r="AF8282" s="17"/>
      <c r="AG8282" s="17"/>
      <c r="AH8282" s="8"/>
    </row>
    <row r="8283" spans="13:34" x14ac:dyDescent="0.3">
      <c r="M8283" s="12"/>
      <c r="N8283"/>
      <c r="P8283" s="9"/>
      <c r="Q8283" s="9"/>
      <c r="U8283" s="8"/>
      <c r="V8283" s="10"/>
      <c r="W8283"/>
      <c r="X8283"/>
      <c r="Z8283" s="8"/>
      <c r="AA8283" s="8"/>
      <c r="AF8283" s="17"/>
      <c r="AG8283" s="17"/>
      <c r="AH8283" s="8"/>
    </row>
    <row r="8284" spans="13:34" x14ac:dyDescent="0.3">
      <c r="M8284" s="12"/>
      <c r="N8284"/>
      <c r="P8284" s="9"/>
      <c r="Q8284" s="9"/>
      <c r="U8284" s="8"/>
      <c r="V8284" s="10"/>
      <c r="W8284"/>
      <c r="X8284"/>
      <c r="Z8284" s="8"/>
      <c r="AA8284" s="8"/>
      <c r="AF8284" s="17"/>
      <c r="AG8284" s="17"/>
      <c r="AH8284" s="8"/>
    </row>
    <row r="8285" spans="13:34" x14ac:dyDescent="0.3">
      <c r="M8285" s="12"/>
      <c r="N8285"/>
      <c r="P8285" s="9"/>
      <c r="Q8285" s="9"/>
      <c r="U8285" s="8"/>
      <c r="V8285" s="10"/>
      <c r="W8285"/>
      <c r="X8285"/>
      <c r="Z8285" s="8"/>
      <c r="AA8285" s="8"/>
      <c r="AF8285" s="17"/>
      <c r="AG8285" s="17"/>
      <c r="AH8285" s="8"/>
    </row>
    <row r="8286" spans="13:34" x14ac:dyDescent="0.3">
      <c r="M8286" s="12"/>
      <c r="N8286"/>
      <c r="P8286" s="9"/>
      <c r="Q8286" s="9"/>
      <c r="U8286" s="8"/>
      <c r="V8286" s="10"/>
      <c r="W8286"/>
      <c r="X8286"/>
      <c r="Z8286" s="8"/>
      <c r="AA8286" s="8"/>
      <c r="AF8286" s="17"/>
      <c r="AG8286" s="17"/>
      <c r="AH8286" s="8"/>
    </row>
    <row r="8287" spans="13:34" x14ac:dyDescent="0.3">
      <c r="M8287" s="12"/>
      <c r="N8287"/>
      <c r="P8287" s="9"/>
      <c r="Q8287" s="9"/>
      <c r="U8287" s="8"/>
      <c r="V8287" s="10"/>
      <c r="W8287"/>
      <c r="X8287"/>
      <c r="Z8287" s="8"/>
      <c r="AA8287" s="8"/>
      <c r="AF8287" s="17"/>
      <c r="AG8287" s="17"/>
      <c r="AH8287" s="8"/>
    </row>
    <row r="8288" spans="13:34" x14ac:dyDescent="0.3">
      <c r="M8288" s="12"/>
      <c r="N8288"/>
      <c r="P8288" s="9"/>
      <c r="Q8288" s="9"/>
      <c r="U8288" s="8"/>
      <c r="V8288" s="10"/>
      <c r="W8288"/>
      <c r="X8288"/>
      <c r="Z8288" s="8"/>
      <c r="AA8288" s="8"/>
      <c r="AF8288" s="17"/>
      <c r="AG8288" s="17"/>
      <c r="AH8288" s="8"/>
    </row>
    <row r="8289" spans="13:34" x14ac:dyDescent="0.3">
      <c r="M8289" s="12"/>
      <c r="N8289"/>
      <c r="P8289" s="9"/>
      <c r="Q8289" s="9"/>
      <c r="U8289" s="8"/>
      <c r="V8289" s="10"/>
      <c r="W8289"/>
      <c r="X8289"/>
      <c r="Z8289" s="8"/>
      <c r="AA8289" s="8"/>
      <c r="AF8289" s="17"/>
      <c r="AG8289" s="17"/>
      <c r="AH8289" s="8"/>
    </row>
    <row r="8290" spans="13:34" x14ac:dyDescent="0.3">
      <c r="M8290" s="12"/>
      <c r="N8290"/>
      <c r="P8290" s="9"/>
      <c r="Q8290" s="9"/>
      <c r="U8290" s="8"/>
      <c r="V8290" s="10"/>
      <c r="W8290"/>
      <c r="X8290"/>
      <c r="Z8290" s="8"/>
      <c r="AA8290" s="8"/>
      <c r="AF8290" s="17"/>
      <c r="AG8290" s="17"/>
      <c r="AH8290" s="8"/>
    </row>
    <row r="8291" spans="13:34" x14ac:dyDescent="0.3">
      <c r="M8291" s="12"/>
      <c r="N8291"/>
      <c r="P8291" s="9"/>
      <c r="Q8291" s="9"/>
      <c r="U8291" s="8"/>
      <c r="V8291" s="10"/>
      <c r="W8291"/>
      <c r="X8291"/>
      <c r="Z8291" s="8"/>
      <c r="AA8291" s="8"/>
      <c r="AF8291" s="17"/>
      <c r="AG8291" s="17"/>
      <c r="AH8291" s="8"/>
    </row>
    <row r="8292" spans="13:34" x14ac:dyDescent="0.3">
      <c r="M8292" s="12"/>
      <c r="N8292"/>
      <c r="P8292" s="9"/>
      <c r="Q8292" s="9"/>
      <c r="U8292" s="8"/>
      <c r="V8292" s="10"/>
      <c r="W8292"/>
      <c r="X8292"/>
      <c r="Z8292" s="8"/>
      <c r="AA8292" s="8"/>
      <c r="AF8292" s="17"/>
      <c r="AG8292" s="17"/>
      <c r="AH8292" s="8"/>
    </row>
    <row r="8293" spans="13:34" x14ac:dyDescent="0.3">
      <c r="M8293" s="12"/>
      <c r="N8293"/>
      <c r="P8293" s="9"/>
      <c r="Q8293" s="9"/>
      <c r="U8293" s="8"/>
      <c r="V8293" s="10"/>
      <c r="W8293"/>
      <c r="X8293"/>
      <c r="Z8293" s="8"/>
      <c r="AA8293" s="8"/>
      <c r="AF8293" s="17"/>
      <c r="AG8293" s="17"/>
      <c r="AH8293" s="8"/>
    </row>
    <row r="8294" spans="13:34" x14ac:dyDescent="0.3">
      <c r="M8294" s="12"/>
      <c r="N8294"/>
      <c r="P8294" s="9"/>
      <c r="Q8294" s="9"/>
      <c r="U8294" s="8"/>
      <c r="V8294" s="10"/>
      <c r="W8294"/>
      <c r="X8294"/>
      <c r="Z8294" s="8"/>
      <c r="AA8294" s="8"/>
      <c r="AF8294" s="17"/>
      <c r="AG8294" s="17"/>
      <c r="AH8294" s="8"/>
    </row>
    <row r="8295" spans="13:34" x14ac:dyDescent="0.3">
      <c r="M8295" s="12"/>
      <c r="N8295"/>
      <c r="P8295" s="9"/>
      <c r="Q8295" s="9"/>
      <c r="U8295" s="8"/>
      <c r="V8295" s="10"/>
      <c r="W8295"/>
      <c r="X8295"/>
      <c r="Z8295" s="8"/>
      <c r="AA8295" s="8"/>
      <c r="AF8295" s="17"/>
      <c r="AG8295" s="17"/>
      <c r="AH8295" s="8"/>
    </row>
    <row r="8296" spans="13:34" x14ac:dyDescent="0.3">
      <c r="M8296" s="12"/>
      <c r="N8296"/>
      <c r="P8296" s="9"/>
      <c r="Q8296" s="9"/>
      <c r="U8296" s="8"/>
      <c r="V8296" s="10"/>
      <c r="W8296"/>
      <c r="X8296"/>
      <c r="Z8296" s="8"/>
      <c r="AA8296" s="8"/>
      <c r="AF8296" s="17"/>
      <c r="AG8296" s="17"/>
      <c r="AH8296" s="8"/>
    </row>
    <row r="8297" spans="13:34" x14ac:dyDescent="0.3">
      <c r="M8297" s="12"/>
      <c r="N8297"/>
      <c r="P8297" s="9"/>
      <c r="Q8297" s="9"/>
      <c r="U8297" s="8"/>
      <c r="V8297" s="10"/>
      <c r="W8297"/>
      <c r="X8297"/>
      <c r="Z8297" s="8"/>
      <c r="AA8297" s="8"/>
      <c r="AF8297" s="17"/>
      <c r="AG8297" s="17"/>
      <c r="AH8297" s="8"/>
    </row>
    <row r="8298" spans="13:34" x14ac:dyDescent="0.3">
      <c r="M8298" s="12"/>
      <c r="N8298"/>
      <c r="P8298" s="9"/>
      <c r="Q8298" s="9"/>
      <c r="U8298" s="8"/>
      <c r="V8298" s="10"/>
      <c r="W8298"/>
      <c r="X8298"/>
      <c r="Z8298" s="8"/>
      <c r="AA8298" s="8"/>
      <c r="AF8298" s="17"/>
      <c r="AG8298" s="17"/>
      <c r="AH8298" s="8"/>
    </row>
    <row r="8299" spans="13:34" x14ac:dyDescent="0.3">
      <c r="M8299" s="12"/>
      <c r="N8299"/>
      <c r="P8299" s="9"/>
      <c r="Q8299" s="9"/>
      <c r="U8299" s="8"/>
      <c r="V8299" s="10"/>
      <c r="W8299"/>
      <c r="X8299"/>
      <c r="Z8299" s="8"/>
      <c r="AA8299" s="8"/>
      <c r="AF8299" s="17"/>
      <c r="AG8299" s="17"/>
      <c r="AH8299" s="8"/>
    </row>
    <row r="8300" spans="13:34" x14ac:dyDescent="0.3">
      <c r="M8300" s="12"/>
      <c r="N8300"/>
      <c r="P8300" s="9"/>
      <c r="Q8300" s="9"/>
      <c r="U8300" s="8"/>
      <c r="V8300" s="10"/>
      <c r="W8300"/>
      <c r="X8300"/>
      <c r="Z8300" s="8"/>
      <c r="AA8300" s="8"/>
      <c r="AF8300" s="17"/>
      <c r="AG8300" s="17"/>
      <c r="AH8300" s="8"/>
    </row>
    <row r="8301" spans="13:34" x14ac:dyDescent="0.3">
      <c r="M8301" s="12"/>
      <c r="N8301"/>
      <c r="P8301" s="9"/>
      <c r="Q8301" s="9"/>
      <c r="U8301" s="8"/>
      <c r="V8301" s="10"/>
      <c r="W8301"/>
      <c r="X8301"/>
      <c r="Z8301" s="8"/>
      <c r="AA8301" s="8"/>
      <c r="AF8301" s="17"/>
      <c r="AG8301" s="17"/>
      <c r="AH8301" s="8"/>
    </row>
    <row r="8302" spans="13:34" x14ac:dyDescent="0.3">
      <c r="M8302" s="12"/>
      <c r="N8302"/>
      <c r="P8302" s="9"/>
      <c r="Q8302" s="9"/>
      <c r="U8302" s="8"/>
      <c r="V8302" s="10"/>
      <c r="W8302"/>
      <c r="X8302"/>
      <c r="Z8302" s="8"/>
      <c r="AA8302" s="8"/>
      <c r="AF8302" s="17"/>
      <c r="AG8302" s="17"/>
      <c r="AH8302" s="8"/>
    </row>
    <row r="8303" spans="13:34" x14ac:dyDescent="0.3">
      <c r="M8303" s="12"/>
      <c r="N8303"/>
      <c r="P8303" s="9"/>
      <c r="Q8303" s="9"/>
      <c r="U8303" s="8"/>
      <c r="V8303" s="10"/>
      <c r="W8303"/>
      <c r="X8303"/>
      <c r="Z8303" s="8"/>
      <c r="AA8303" s="8"/>
      <c r="AF8303" s="17"/>
      <c r="AG8303" s="17"/>
      <c r="AH8303" s="8"/>
    </row>
    <row r="8304" spans="13:34" x14ac:dyDescent="0.3">
      <c r="M8304" s="12"/>
      <c r="N8304"/>
      <c r="P8304" s="9"/>
      <c r="Q8304" s="9"/>
      <c r="U8304" s="8"/>
      <c r="V8304" s="10"/>
      <c r="W8304"/>
      <c r="X8304"/>
      <c r="Z8304" s="8"/>
      <c r="AA8304" s="8"/>
      <c r="AF8304" s="17"/>
      <c r="AG8304" s="17"/>
      <c r="AH8304" s="8"/>
    </row>
    <row r="8305" spans="13:34" x14ac:dyDescent="0.3">
      <c r="M8305" s="12"/>
      <c r="N8305"/>
      <c r="P8305" s="9"/>
      <c r="Q8305" s="9"/>
      <c r="U8305" s="8"/>
      <c r="V8305" s="10"/>
      <c r="W8305"/>
      <c r="X8305"/>
      <c r="Z8305" s="8"/>
      <c r="AA8305" s="8"/>
      <c r="AF8305" s="17"/>
      <c r="AG8305" s="17"/>
      <c r="AH8305" s="8"/>
    </row>
    <row r="8306" spans="13:34" x14ac:dyDescent="0.3">
      <c r="M8306" s="12"/>
      <c r="N8306"/>
      <c r="P8306" s="9"/>
      <c r="Q8306" s="9"/>
      <c r="U8306" s="8"/>
      <c r="V8306" s="10"/>
      <c r="W8306"/>
      <c r="X8306"/>
      <c r="Z8306" s="8"/>
      <c r="AA8306" s="8"/>
      <c r="AF8306" s="17"/>
      <c r="AG8306" s="17"/>
      <c r="AH8306" s="8"/>
    </row>
    <row r="8307" spans="13:34" x14ac:dyDescent="0.3">
      <c r="M8307" s="12"/>
      <c r="N8307"/>
      <c r="P8307" s="9"/>
      <c r="Q8307" s="9"/>
      <c r="U8307" s="8"/>
      <c r="V8307" s="10"/>
      <c r="W8307"/>
      <c r="X8307"/>
      <c r="Z8307" s="8"/>
      <c r="AA8307" s="8"/>
      <c r="AF8307" s="17"/>
      <c r="AG8307" s="17"/>
      <c r="AH8307" s="8"/>
    </row>
    <row r="8308" spans="13:34" x14ac:dyDescent="0.3">
      <c r="M8308" s="12"/>
      <c r="N8308"/>
      <c r="P8308" s="9"/>
      <c r="Q8308" s="9"/>
      <c r="U8308" s="8"/>
      <c r="V8308" s="10"/>
      <c r="W8308"/>
      <c r="X8308"/>
      <c r="Z8308" s="8"/>
      <c r="AA8308" s="8"/>
      <c r="AF8308" s="17"/>
      <c r="AG8308" s="17"/>
      <c r="AH8308" s="8"/>
    </row>
    <row r="8309" spans="13:34" x14ac:dyDescent="0.3">
      <c r="M8309" s="12"/>
      <c r="N8309"/>
      <c r="P8309" s="9"/>
      <c r="Q8309" s="9"/>
      <c r="U8309" s="8"/>
      <c r="V8309" s="10"/>
      <c r="W8309"/>
      <c r="X8309"/>
      <c r="Z8309" s="8"/>
      <c r="AA8309" s="8"/>
      <c r="AF8309" s="17"/>
      <c r="AG8309" s="17"/>
      <c r="AH8309" s="8"/>
    </row>
    <row r="8310" spans="13:34" x14ac:dyDescent="0.3">
      <c r="M8310" s="12"/>
      <c r="N8310"/>
      <c r="P8310" s="9"/>
      <c r="Q8310" s="9"/>
      <c r="U8310" s="8"/>
      <c r="V8310" s="10"/>
      <c r="W8310"/>
      <c r="X8310"/>
      <c r="Z8310" s="8"/>
      <c r="AA8310" s="8"/>
      <c r="AF8310" s="17"/>
      <c r="AG8310" s="17"/>
      <c r="AH8310" s="8"/>
    </row>
    <row r="8311" spans="13:34" x14ac:dyDescent="0.3">
      <c r="M8311" s="12"/>
      <c r="N8311"/>
      <c r="P8311" s="9"/>
      <c r="Q8311" s="9"/>
      <c r="U8311" s="8"/>
      <c r="V8311" s="10"/>
      <c r="W8311"/>
      <c r="X8311"/>
      <c r="Z8311" s="8"/>
      <c r="AA8311" s="8"/>
      <c r="AF8311" s="17"/>
      <c r="AG8311" s="17"/>
      <c r="AH8311" s="8"/>
    </row>
    <row r="8312" spans="13:34" x14ac:dyDescent="0.3">
      <c r="M8312" s="12"/>
      <c r="N8312"/>
      <c r="P8312" s="9"/>
      <c r="Q8312" s="9"/>
      <c r="U8312" s="8"/>
      <c r="V8312" s="10"/>
      <c r="W8312"/>
      <c r="X8312"/>
      <c r="Z8312" s="8"/>
      <c r="AA8312" s="8"/>
      <c r="AF8312" s="17"/>
      <c r="AG8312" s="17"/>
      <c r="AH8312" s="8"/>
    </row>
    <row r="8313" spans="13:34" x14ac:dyDescent="0.3">
      <c r="M8313" s="12"/>
      <c r="N8313"/>
      <c r="P8313" s="9"/>
      <c r="Q8313" s="9"/>
      <c r="U8313" s="8"/>
      <c r="V8313" s="10"/>
      <c r="W8313"/>
      <c r="X8313"/>
      <c r="Z8313" s="8"/>
      <c r="AA8313" s="8"/>
      <c r="AF8313" s="17"/>
      <c r="AG8313" s="17"/>
      <c r="AH8313" s="8"/>
    </row>
    <row r="8314" spans="13:34" x14ac:dyDescent="0.3">
      <c r="M8314" s="12"/>
      <c r="N8314"/>
      <c r="P8314" s="9"/>
      <c r="Q8314" s="9"/>
      <c r="U8314" s="8"/>
      <c r="V8314" s="10"/>
      <c r="W8314"/>
      <c r="X8314"/>
      <c r="Z8314" s="8"/>
      <c r="AA8314" s="8"/>
      <c r="AF8314" s="17"/>
      <c r="AG8314" s="17"/>
      <c r="AH8314" s="8"/>
    </row>
    <row r="8315" spans="13:34" x14ac:dyDescent="0.3">
      <c r="M8315" s="12"/>
      <c r="N8315"/>
      <c r="P8315" s="9"/>
      <c r="Q8315" s="9"/>
      <c r="U8315" s="8"/>
      <c r="V8315" s="10"/>
      <c r="W8315"/>
      <c r="X8315"/>
      <c r="Z8315" s="8"/>
      <c r="AA8315" s="8"/>
      <c r="AF8315" s="17"/>
      <c r="AG8315" s="17"/>
      <c r="AH8315" s="8"/>
    </row>
    <row r="8316" spans="13:34" x14ac:dyDescent="0.3">
      <c r="M8316" s="12"/>
      <c r="N8316"/>
      <c r="P8316" s="9"/>
      <c r="Q8316" s="9"/>
      <c r="U8316" s="8"/>
      <c r="V8316" s="10"/>
      <c r="W8316"/>
      <c r="X8316"/>
      <c r="Z8316" s="8"/>
      <c r="AA8316" s="8"/>
      <c r="AF8316" s="17"/>
      <c r="AG8316" s="17"/>
      <c r="AH8316" s="8"/>
    </row>
    <row r="8317" spans="13:34" x14ac:dyDescent="0.3">
      <c r="M8317" s="12"/>
      <c r="N8317"/>
      <c r="P8317" s="9"/>
      <c r="Q8317" s="9"/>
      <c r="U8317" s="8"/>
      <c r="V8317" s="10"/>
      <c r="W8317"/>
      <c r="X8317"/>
      <c r="Z8317" s="8"/>
      <c r="AA8317" s="8"/>
      <c r="AF8317" s="17"/>
      <c r="AG8317" s="17"/>
      <c r="AH8317" s="8"/>
    </row>
    <row r="8318" spans="13:34" x14ac:dyDescent="0.3">
      <c r="M8318" s="12"/>
      <c r="N8318"/>
      <c r="P8318" s="9"/>
      <c r="Q8318" s="9"/>
      <c r="U8318" s="8"/>
      <c r="V8318" s="10"/>
      <c r="W8318"/>
      <c r="X8318"/>
      <c r="Z8318" s="8"/>
      <c r="AA8318" s="8"/>
      <c r="AF8318" s="17"/>
      <c r="AG8318" s="17"/>
      <c r="AH8318" s="8"/>
    </row>
    <row r="8319" spans="13:34" x14ac:dyDescent="0.3">
      <c r="M8319" s="12"/>
      <c r="N8319"/>
      <c r="P8319" s="9"/>
      <c r="Q8319" s="9"/>
      <c r="U8319" s="8"/>
      <c r="V8319" s="10"/>
      <c r="W8319"/>
      <c r="X8319"/>
      <c r="Z8319" s="8"/>
      <c r="AA8319" s="8"/>
      <c r="AF8319" s="17"/>
      <c r="AG8319" s="17"/>
      <c r="AH8319" s="8"/>
    </row>
    <row r="8320" spans="13:34" x14ac:dyDescent="0.3">
      <c r="M8320" s="12"/>
      <c r="N8320"/>
      <c r="P8320" s="9"/>
      <c r="Q8320" s="9"/>
      <c r="U8320" s="8"/>
      <c r="V8320" s="10"/>
      <c r="W8320"/>
      <c r="X8320"/>
      <c r="Z8320" s="8"/>
      <c r="AA8320" s="8"/>
      <c r="AF8320" s="17"/>
      <c r="AG8320" s="17"/>
      <c r="AH8320" s="8"/>
    </row>
    <row r="8321" spans="13:34" x14ac:dyDescent="0.3">
      <c r="M8321" s="12"/>
      <c r="N8321"/>
      <c r="P8321" s="9"/>
      <c r="Q8321" s="9"/>
      <c r="U8321" s="8"/>
      <c r="V8321" s="10"/>
      <c r="W8321"/>
      <c r="X8321"/>
      <c r="Z8321" s="8"/>
      <c r="AA8321" s="8"/>
      <c r="AF8321" s="17"/>
      <c r="AG8321" s="17"/>
      <c r="AH8321" s="8"/>
    </row>
    <row r="8322" spans="13:34" x14ac:dyDescent="0.3">
      <c r="M8322" s="12"/>
      <c r="N8322"/>
      <c r="P8322" s="9"/>
      <c r="Q8322" s="9"/>
      <c r="U8322" s="8"/>
      <c r="V8322" s="10"/>
      <c r="W8322"/>
      <c r="X8322"/>
      <c r="Z8322" s="8"/>
      <c r="AA8322" s="8"/>
      <c r="AF8322" s="17"/>
      <c r="AG8322" s="17"/>
      <c r="AH8322" s="8"/>
    </row>
    <row r="8323" spans="13:34" x14ac:dyDescent="0.3">
      <c r="M8323" s="12"/>
      <c r="N8323"/>
      <c r="P8323" s="9"/>
      <c r="Q8323" s="9"/>
      <c r="U8323" s="8"/>
      <c r="V8323" s="10"/>
      <c r="W8323"/>
      <c r="X8323"/>
      <c r="Z8323" s="8"/>
      <c r="AA8323" s="8"/>
      <c r="AF8323" s="17"/>
      <c r="AG8323" s="17"/>
      <c r="AH8323" s="8"/>
    </row>
    <row r="8324" spans="13:34" x14ac:dyDescent="0.3">
      <c r="M8324" s="12"/>
      <c r="N8324"/>
      <c r="P8324" s="9"/>
      <c r="Q8324" s="9"/>
      <c r="U8324" s="8"/>
      <c r="V8324" s="10"/>
      <c r="W8324"/>
      <c r="X8324"/>
      <c r="Z8324" s="8"/>
      <c r="AA8324" s="8"/>
      <c r="AF8324" s="17"/>
      <c r="AG8324" s="17"/>
      <c r="AH8324" s="8"/>
    </row>
    <row r="8325" spans="13:34" x14ac:dyDescent="0.3">
      <c r="M8325" s="12"/>
      <c r="N8325"/>
      <c r="P8325" s="9"/>
      <c r="Q8325" s="9"/>
      <c r="U8325" s="8"/>
      <c r="V8325" s="10"/>
      <c r="W8325"/>
      <c r="X8325"/>
      <c r="Z8325" s="8"/>
      <c r="AA8325" s="8"/>
      <c r="AF8325" s="17"/>
      <c r="AG8325" s="17"/>
      <c r="AH8325" s="8"/>
    </row>
    <row r="8326" spans="13:34" x14ac:dyDescent="0.3">
      <c r="M8326" s="12"/>
      <c r="N8326"/>
      <c r="P8326" s="9"/>
      <c r="Q8326" s="9"/>
      <c r="U8326" s="8"/>
      <c r="V8326" s="10"/>
      <c r="W8326"/>
      <c r="X8326"/>
      <c r="Z8326" s="8"/>
      <c r="AA8326" s="8"/>
      <c r="AF8326" s="17"/>
      <c r="AG8326" s="17"/>
      <c r="AH8326" s="8"/>
    </row>
    <row r="8327" spans="13:34" x14ac:dyDescent="0.3">
      <c r="M8327" s="12"/>
      <c r="N8327"/>
      <c r="P8327" s="9"/>
      <c r="Q8327" s="9"/>
      <c r="U8327" s="8"/>
      <c r="V8327" s="10"/>
      <c r="W8327"/>
      <c r="X8327"/>
      <c r="Z8327" s="8"/>
      <c r="AA8327" s="8"/>
      <c r="AF8327" s="17"/>
      <c r="AG8327" s="17"/>
      <c r="AH8327" s="8"/>
    </row>
    <row r="8328" spans="13:34" x14ac:dyDescent="0.3">
      <c r="M8328" s="12"/>
      <c r="N8328"/>
      <c r="P8328" s="9"/>
      <c r="Q8328" s="9"/>
      <c r="U8328" s="8"/>
      <c r="V8328" s="10"/>
      <c r="W8328"/>
      <c r="X8328"/>
      <c r="Z8328" s="8"/>
      <c r="AA8328" s="8"/>
      <c r="AF8328" s="17"/>
      <c r="AG8328" s="17"/>
      <c r="AH8328" s="8"/>
    </row>
    <row r="8329" spans="13:34" x14ac:dyDescent="0.3">
      <c r="M8329" s="12"/>
      <c r="N8329"/>
      <c r="P8329" s="9"/>
      <c r="Q8329" s="9"/>
      <c r="U8329" s="8"/>
      <c r="V8329" s="10"/>
      <c r="W8329"/>
      <c r="X8329"/>
      <c r="Z8329" s="8"/>
      <c r="AA8329" s="8"/>
      <c r="AF8329" s="17"/>
      <c r="AG8329" s="17"/>
      <c r="AH8329" s="8"/>
    </row>
    <row r="8330" spans="13:34" x14ac:dyDescent="0.3">
      <c r="M8330" s="12"/>
      <c r="N8330"/>
      <c r="P8330" s="9"/>
      <c r="Q8330" s="9"/>
      <c r="U8330" s="8"/>
      <c r="V8330" s="10"/>
      <c r="W8330"/>
      <c r="X8330"/>
      <c r="Z8330" s="8"/>
      <c r="AA8330" s="8"/>
      <c r="AF8330" s="17"/>
      <c r="AG8330" s="17"/>
      <c r="AH8330" s="8"/>
    </row>
    <row r="8331" spans="13:34" x14ac:dyDescent="0.3">
      <c r="M8331" s="12"/>
      <c r="N8331"/>
      <c r="P8331" s="9"/>
      <c r="Q8331" s="9"/>
      <c r="U8331" s="8"/>
      <c r="V8331" s="10"/>
      <c r="W8331"/>
      <c r="X8331"/>
      <c r="Z8331" s="8"/>
      <c r="AA8331" s="8"/>
      <c r="AF8331" s="17"/>
      <c r="AG8331" s="17"/>
      <c r="AH8331" s="8"/>
    </row>
    <row r="8332" spans="13:34" x14ac:dyDescent="0.3">
      <c r="M8332" s="12"/>
      <c r="N8332"/>
      <c r="P8332" s="9"/>
      <c r="Q8332" s="9"/>
      <c r="U8332" s="8"/>
      <c r="V8332" s="10"/>
      <c r="W8332"/>
      <c r="X8332"/>
      <c r="Z8332" s="8"/>
      <c r="AA8332" s="8"/>
      <c r="AF8332" s="17"/>
      <c r="AG8332" s="17"/>
      <c r="AH8332" s="8"/>
    </row>
    <row r="8333" spans="13:34" x14ac:dyDescent="0.3">
      <c r="M8333" s="12"/>
      <c r="N8333"/>
      <c r="P8333" s="9"/>
      <c r="Q8333" s="9"/>
      <c r="U8333" s="8"/>
      <c r="V8333" s="10"/>
      <c r="W8333"/>
      <c r="X8333"/>
      <c r="Z8333" s="8"/>
      <c r="AA8333" s="8"/>
      <c r="AF8333" s="17"/>
      <c r="AG8333" s="17"/>
      <c r="AH8333" s="8"/>
    </row>
    <row r="8334" spans="13:34" x14ac:dyDescent="0.3">
      <c r="M8334" s="12"/>
      <c r="N8334"/>
      <c r="P8334" s="9"/>
      <c r="Q8334" s="9"/>
      <c r="U8334" s="8"/>
      <c r="V8334" s="10"/>
      <c r="W8334"/>
      <c r="X8334"/>
      <c r="Z8334" s="8"/>
      <c r="AA8334" s="8"/>
      <c r="AF8334" s="17"/>
      <c r="AG8334" s="17"/>
      <c r="AH8334" s="8"/>
    </row>
    <row r="8335" spans="13:34" x14ac:dyDescent="0.3">
      <c r="M8335" s="12"/>
      <c r="N8335"/>
      <c r="P8335" s="9"/>
      <c r="Q8335" s="9"/>
      <c r="U8335" s="8"/>
      <c r="V8335" s="10"/>
      <c r="W8335"/>
      <c r="X8335"/>
      <c r="Z8335" s="8"/>
      <c r="AA8335" s="8"/>
      <c r="AF8335" s="17"/>
      <c r="AG8335" s="17"/>
      <c r="AH8335" s="8"/>
    </row>
    <row r="8336" spans="13:34" x14ac:dyDescent="0.3">
      <c r="M8336" s="12"/>
      <c r="N8336"/>
      <c r="P8336" s="9"/>
      <c r="Q8336" s="9"/>
      <c r="U8336" s="8"/>
      <c r="V8336" s="10"/>
      <c r="W8336"/>
      <c r="X8336"/>
      <c r="Z8336" s="8"/>
      <c r="AA8336" s="8"/>
      <c r="AF8336" s="17"/>
      <c r="AG8336" s="17"/>
      <c r="AH8336" s="8"/>
    </row>
    <row r="8337" spans="13:34" x14ac:dyDescent="0.3">
      <c r="M8337" s="12"/>
      <c r="N8337"/>
      <c r="P8337" s="9"/>
      <c r="Q8337" s="9"/>
      <c r="U8337" s="8"/>
      <c r="V8337" s="10"/>
      <c r="W8337"/>
      <c r="X8337"/>
      <c r="Z8337" s="8"/>
      <c r="AA8337" s="8"/>
      <c r="AF8337" s="17"/>
      <c r="AG8337" s="17"/>
      <c r="AH8337" s="8"/>
    </row>
    <row r="8338" spans="13:34" x14ac:dyDescent="0.3">
      <c r="M8338" s="12"/>
      <c r="N8338"/>
      <c r="P8338" s="9"/>
      <c r="Q8338" s="9"/>
      <c r="U8338" s="8"/>
      <c r="V8338" s="10"/>
      <c r="W8338"/>
      <c r="X8338"/>
      <c r="Z8338" s="8"/>
      <c r="AA8338" s="8"/>
      <c r="AF8338" s="17"/>
      <c r="AG8338" s="17"/>
      <c r="AH8338" s="8"/>
    </row>
    <row r="8339" spans="13:34" x14ac:dyDescent="0.3">
      <c r="M8339" s="12"/>
      <c r="N8339"/>
      <c r="P8339" s="9"/>
      <c r="Q8339" s="9"/>
      <c r="U8339" s="8"/>
      <c r="V8339" s="10"/>
      <c r="W8339"/>
      <c r="X8339"/>
      <c r="Z8339" s="8"/>
      <c r="AA8339" s="8"/>
      <c r="AF8339" s="17"/>
      <c r="AG8339" s="17"/>
      <c r="AH8339" s="8"/>
    </row>
    <row r="8340" spans="13:34" x14ac:dyDescent="0.3">
      <c r="M8340" s="12"/>
      <c r="N8340"/>
      <c r="P8340" s="9"/>
      <c r="Q8340" s="9"/>
      <c r="U8340" s="8"/>
      <c r="V8340" s="10"/>
      <c r="W8340"/>
      <c r="X8340"/>
      <c r="Z8340" s="8"/>
      <c r="AA8340" s="8"/>
      <c r="AF8340" s="17"/>
      <c r="AG8340" s="17"/>
      <c r="AH8340" s="8"/>
    </row>
    <row r="8341" spans="13:34" x14ac:dyDescent="0.3">
      <c r="M8341" s="12"/>
      <c r="N8341"/>
      <c r="P8341" s="9"/>
      <c r="Q8341" s="9"/>
      <c r="U8341" s="8"/>
      <c r="V8341" s="10"/>
      <c r="W8341"/>
      <c r="X8341"/>
      <c r="Z8341" s="8"/>
      <c r="AA8341" s="8"/>
      <c r="AF8341" s="17"/>
      <c r="AG8341" s="17"/>
      <c r="AH8341" s="8"/>
    </row>
    <row r="8342" spans="13:34" x14ac:dyDescent="0.3">
      <c r="M8342" s="12"/>
      <c r="N8342"/>
      <c r="P8342" s="9"/>
      <c r="Q8342" s="9"/>
      <c r="U8342" s="8"/>
      <c r="V8342" s="10"/>
      <c r="W8342"/>
      <c r="X8342"/>
      <c r="Z8342" s="8"/>
      <c r="AA8342" s="8"/>
      <c r="AF8342" s="17"/>
      <c r="AG8342" s="17"/>
      <c r="AH8342" s="8"/>
    </row>
    <row r="8343" spans="13:34" x14ac:dyDescent="0.3">
      <c r="M8343" s="12"/>
      <c r="N8343"/>
      <c r="P8343" s="9"/>
      <c r="Q8343" s="9"/>
      <c r="U8343" s="8"/>
      <c r="V8343" s="10"/>
      <c r="W8343"/>
      <c r="X8343"/>
      <c r="Z8343" s="8"/>
      <c r="AA8343" s="8"/>
      <c r="AF8343" s="17"/>
      <c r="AG8343" s="17"/>
      <c r="AH8343" s="8"/>
    </row>
    <row r="8344" spans="13:34" x14ac:dyDescent="0.3">
      <c r="M8344" s="12"/>
      <c r="N8344"/>
      <c r="P8344" s="9"/>
      <c r="Q8344" s="9"/>
      <c r="U8344" s="8"/>
      <c r="V8344" s="10"/>
      <c r="W8344"/>
      <c r="X8344"/>
      <c r="Z8344" s="8"/>
      <c r="AA8344" s="8"/>
      <c r="AF8344" s="17"/>
      <c r="AG8344" s="17"/>
      <c r="AH8344" s="8"/>
    </row>
    <row r="8345" spans="13:34" x14ac:dyDescent="0.3">
      <c r="M8345" s="12"/>
      <c r="N8345"/>
      <c r="P8345" s="9"/>
      <c r="Q8345" s="9"/>
      <c r="U8345" s="8"/>
      <c r="V8345" s="10"/>
      <c r="W8345"/>
      <c r="X8345"/>
      <c r="Z8345" s="8"/>
      <c r="AA8345" s="8"/>
      <c r="AF8345" s="17"/>
      <c r="AG8345" s="17"/>
      <c r="AH8345" s="8"/>
    </row>
    <row r="8346" spans="13:34" x14ac:dyDescent="0.3">
      <c r="M8346" s="12"/>
      <c r="N8346"/>
      <c r="P8346" s="9"/>
      <c r="Q8346" s="9"/>
      <c r="U8346" s="8"/>
      <c r="V8346" s="10"/>
      <c r="W8346"/>
      <c r="X8346"/>
      <c r="Z8346" s="8"/>
      <c r="AA8346" s="8"/>
      <c r="AF8346" s="17"/>
      <c r="AG8346" s="17"/>
      <c r="AH8346" s="8"/>
    </row>
    <row r="8347" spans="13:34" x14ac:dyDescent="0.3">
      <c r="M8347" s="12"/>
      <c r="N8347"/>
      <c r="P8347" s="9"/>
      <c r="Q8347" s="9"/>
      <c r="U8347" s="8"/>
      <c r="V8347" s="10"/>
      <c r="W8347"/>
      <c r="X8347"/>
      <c r="Z8347" s="8"/>
      <c r="AA8347" s="8"/>
      <c r="AF8347" s="17"/>
      <c r="AG8347" s="17"/>
      <c r="AH8347" s="8"/>
    </row>
    <row r="8348" spans="13:34" x14ac:dyDescent="0.3">
      <c r="M8348" s="12"/>
      <c r="N8348"/>
      <c r="P8348" s="9"/>
      <c r="Q8348" s="9"/>
      <c r="U8348" s="8"/>
      <c r="V8348" s="10"/>
      <c r="W8348"/>
      <c r="X8348"/>
      <c r="Z8348" s="8"/>
      <c r="AA8348" s="8"/>
      <c r="AF8348" s="17"/>
      <c r="AG8348" s="17"/>
      <c r="AH8348" s="8"/>
    </row>
    <row r="8349" spans="13:34" x14ac:dyDescent="0.3">
      <c r="M8349" s="12"/>
      <c r="N8349"/>
      <c r="P8349" s="9"/>
      <c r="Q8349" s="9"/>
      <c r="U8349" s="8"/>
      <c r="V8349" s="10"/>
      <c r="W8349"/>
      <c r="X8349"/>
      <c r="Z8349" s="8"/>
      <c r="AA8349" s="8"/>
      <c r="AF8349" s="17"/>
      <c r="AG8349" s="17"/>
      <c r="AH8349" s="8"/>
    </row>
    <row r="8350" spans="13:34" x14ac:dyDescent="0.3">
      <c r="M8350" s="12"/>
      <c r="N8350"/>
      <c r="P8350" s="9"/>
      <c r="Q8350" s="9"/>
      <c r="U8350" s="8"/>
      <c r="V8350" s="10"/>
      <c r="W8350"/>
      <c r="X8350"/>
      <c r="Z8350" s="8"/>
      <c r="AA8350" s="8"/>
      <c r="AF8350" s="17"/>
      <c r="AG8350" s="17"/>
      <c r="AH8350" s="8"/>
    </row>
    <row r="8351" spans="13:34" x14ac:dyDescent="0.3">
      <c r="M8351" s="12"/>
      <c r="N8351"/>
      <c r="P8351" s="9"/>
      <c r="Q8351" s="9"/>
      <c r="U8351" s="8"/>
      <c r="V8351" s="10"/>
      <c r="W8351"/>
      <c r="X8351"/>
      <c r="Z8351" s="8"/>
      <c r="AA8351" s="8"/>
      <c r="AF8351" s="17"/>
      <c r="AG8351" s="17"/>
      <c r="AH8351" s="8"/>
    </row>
    <row r="8352" spans="13:34" x14ac:dyDescent="0.3">
      <c r="M8352" s="12"/>
      <c r="N8352"/>
      <c r="P8352" s="9"/>
      <c r="Q8352" s="9"/>
      <c r="U8352" s="8"/>
      <c r="V8352" s="10"/>
      <c r="W8352"/>
      <c r="X8352"/>
      <c r="Z8352" s="8"/>
      <c r="AA8352" s="8"/>
      <c r="AF8352" s="17"/>
      <c r="AG8352" s="17"/>
      <c r="AH8352" s="8"/>
    </row>
    <row r="8353" spans="13:34" x14ac:dyDescent="0.3">
      <c r="M8353" s="12"/>
      <c r="N8353"/>
      <c r="P8353" s="9"/>
      <c r="Q8353" s="9"/>
      <c r="U8353" s="8"/>
      <c r="V8353" s="10"/>
      <c r="W8353"/>
      <c r="X8353"/>
      <c r="Z8353" s="8"/>
      <c r="AA8353" s="8"/>
      <c r="AF8353" s="17"/>
      <c r="AG8353" s="17"/>
      <c r="AH8353" s="8"/>
    </row>
    <row r="8354" spans="13:34" x14ac:dyDescent="0.3">
      <c r="M8354" s="12"/>
      <c r="N8354"/>
      <c r="P8354" s="9"/>
      <c r="Q8354" s="9"/>
      <c r="U8354" s="8"/>
      <c r="V8354" s="10"/>
      <c r="W8354"/>
      <c r="X8354"/>
      <c r="Z8354" s="8"/>
      <c r="AA8354" s="8"/>
      <c r="AF8354" s="17"/>
      <c r="AG8354" s="17"/>
      <c r="AH8354" s="8"/>
    </row>
    <row r="8355" spans="13:34" x14ac:dyDescent="0.3">
      <c r="M8355" s="12"/>
      <c r="N8355"/>
      <c r="P8355" s="9"/>
      <c r="Q8355" s="9"/>
      <c r="U8355" s="8"/>
      <c r="V8355" s="10"/>
      <c r="W8355"/>
      <c r="X8355"/>
      <c r="Z8355" s="8"/>
      <c r="AA8355" s="8"/>
      <c r="AF8355" s="17"/>
      <c r="AG8355" s="17"/>
      <c r="AH8355" s="8"/>
    </row>
    <row r="8356" spans="13:34" x14ac:dyDescent="0.3">
      <c r="M8356" s="12"/>
      <c r="N8356"/>
      <c r="P8356" s="9"/>
      <c r="Q8356" s="9"/>
      <c r="U8356" s="8"/>
      <c r="V8356" s="10"/>
      <c r="W8356"/>
      <c r="X8356"/>
      <c r="Z8356" s="8"/>
      <c r="AA8356" s="8"/>
      <c r="AF8356" s="17"/>
      <c r="AG8356" s="17"/>
      <c r="AH8356" s="8"/>
    </row>
    <row r="8357" spans="13:34" x14ac:dyDescent="0.3">
      <c r="M8357" s="12"/>
      <c r="N8357"/>
      <c r="P8357" s="9"/>
      <c r="Q8357" s="9"/>
      <c r="U8357" s="8"/>
      <c r="V8357" s="10"/>
      <c r="W8357"/>
      <c r="X8357"/>
      <c r="Z8357" s="8"/>
      <c r="AA8357" s="8"/>
      <c r="AF8357" s="17"/>
      <c r="AG8357" s="17"/>
      <c r="AH8357" s="8"/>
    </row>
    <row r="8358" spans="13:34" x14ac:dyDescent="0.3">
      <c r="M8358" s="12"/>
      <c r="N8358"/>
      <c r="P8358" s="9"/>
      <c r="Q8358" s="9"/>
      <c r="U8358" s="8"/>
      <c r="V8358" s="10"/>
      <c r="W8358"/>
      <c r="X8358"/>
      <c r="Z8358" s="8"/>
      <c r="AA8358" s="8"/>
      <c r="AF8358" s="17"/>
      <c r="AG8358" s="17"/>
      <c r="AH8358" s="8"/>
    </row>
    <row r="8359" spans="13:34" x14ac:dyDescent="0.3">
      <c r="M8359" s="12"/>
      <c r="N8359"/>
      <c r="P8359" s="9"/>
      <c r="Q8359" s="9"/>
      <c r="U8359" s="8"/>
      <c r="V8359" s="10"/>
      <c r="W8359"/>
      <c r="X8359"/>
      <c r="Z8359" s="8"/>
      <c r="AA8359" s="8"/>
      <c r="AF8359" s="17"/>
      <c r="AG8359" s="17"/>
      <c r="AH8359" s="8"/>
    </row>
    <row r="8360" spans="13:34" x14ac:dyDescent="0.3">
      <c r="M8360" s="12"/>
      <c r="N8360"/>
      <c r="P8360" s="9"/>
      <c r="Q8360" s="9"/>
      <c r="U8360" s="8"/>
      <c r="V8360" s="10"/>
      <c r="W8360"/>
      <c r="X8360"/>
      <c r="Z8360" s="8"/>
      <c r="AA8360" s="8"/>
      <c r="AF8360" s="17"/>
      <c r="AG8360" s="17"/>
      <c r="AH8360" s="8"/>
    </row>
    <row r="8361" spans="13:34" x14ac:dyDescent="0.3">
      <c r="M8361" s="12"/>
      <c r="N8361"/>
      <c r="P8361" s="9"/>
      <c r="Q8361" s="9"/>
      <c r="U8361" s="8"/>
      <c r="V8361" s="10"/>
      <c r="W8361"/>
      <c r="X8361"/>
      <c r="Z8361" s="8"/>
      <c r="AA8361" s="8"/>
      <c r="AF8361" s="17"/>
      <c r="AG8361" s="17"/>
      <c r="AH8361" s="8"/>
    </row>
    <row r="8362" spans="13:34" x14ac:dyDescent="0.3">
      <c r="M8362" s="12"/>
      <c r="N8362"/>
      <c r="P8362" s="9"/>
      <c r="Q8362" s="9"/>
      <c r="U8362" s="8"/>
      <c r="V8362" s="10"/>
      <c r="W8362"/>
      <c r="X8362"/>
      <c r="Z8362" s="8"/>
      <c r="AA8362" s="8"/>
      <c r="AF8362" s="17"/>
      <c r="AG8362" s="17"/>
      <c r="AH8362" s="8"/>
    </row>
    <row r="8363" spans="13:34" x14ac:dyDescent="0.3">
      <c r="M8363" s="12"/>
      <c r="N8363"/>
      <c r="P8363" s="9"/>
      <c r="Q8363" s="9"/>
      <c r="U8363" s="8"/>
      <c r="V8363" s="10"/>
      <c r="W8363"/>
      <c r="X8363"/>
      <c r="Z8363" s="8"/>
      <c r="AA8363" s="8"/>
      <c r="AF8363" s="17"/>
      <c r="AG8363" s="17"/>
      <c r="AH8363" s="8"/>
    </row>
    <row r="8364" spans="13:34" x14ac:dyDescent="0.3">
      <c r="M8364" s="12"/>
      <c r="N8364"/>
      <c r="P8364" s="9"/>
      <c r="Q8364" s="9"/>
      <c r="U8364" s="8"/>
      <c r="V8364" s="10"/>
      <c r="W8364"/>
      <c r="X8364"/>
      <c r="Z8364" s="8"/>
      <c r="AA8364" s="8"/>
      <c r="AF8364" s="17"/>
      <c r="AG8364" s="17"/>
      <c r="AH8364" s="8"/>
    </row>
    <row r="8365" spans="13:34" x14ac:dyDescent="0.3">
      <c r="M8365" s="12"/>
      <c r="N8365"/>
      <c r="P8365" s="9"/>
      <c r="Q8365" s="9"/>
      <c r="U8365" s="8"/>
      <c r="V8365" s="10"/>
      <c r="W8365"/>
      <c r="X8365"/>
      <c r="Z8365" s="8"/>
      <c r="AA8365" s="8"/>
      <c r="AF8365" s="17"/>
      <c r="AG8365" s="17"/>
      <c r="AH8365" s="8"/>
    </row>
    <row r="8366" spans="13:34" x14ac:dyDescent="0.3">
      <c r="M8366" s="12"/>
      <c r="N8366"/>
      <c r="P8366" s="9"/>
      <c r="Q8366" s="9"/>
      <c r="U8366" s="8"/>
      <c r="V8366" s="10"/>
      <c r="W8366"/>
      <c r="X8366"/>
      <c r="Z8366" s="8"/>
      <c r="AA8366" s="8"/>
      <c r="AF8366" s="17"/>
      <c r="AG8366" s="17"/>
      <c r="AH8366" s="8"/>
    </row>
    <row r="8367" spans="13:34" x14ac:dyDescent="0.3">
      <c r="M8367" s="12"/>
      <c r="N8367"/>
      <c r="P8367" s="9"/>
      <c r="Q8367" s="9"/>
      <c r="U8367" s="8"/>
      <c r="V8367" s="10"/>
      <c r="W8367"/>
      <c r="X8367"/>
      <c r="Z8367" s="8"/>
      <c r="AA8367" s="8"/>
      <c r="AF8367" s="17"/>
      <c r="AG8367" s="17"/>
      <c r="AH8367" s="8"/>
    </row>
    <row r="8368" spans="13:34" x14ac:dyDescent="0.3">
      <c r="M8368" s="12"/>
      <c r="N8368"/>
      <c r="P8368" s="9"/>
      <c r="Q8368" s="9"/>
      <c r="U8368" s="8"/>
      <c r="V8368" s="10"/>
      <c r="W8368"/>
      <c r="X8368"/>
      <c r="Z8368" s="8"/>
      <c r="AA8368" s="8"/>
      <c r="AF8368" s="17"/>
      <c r="AG8368" s="17"/>
      <c r="AH8368" s="8"/>
    </row>
    <row r="8369" spans="13:34" x14ac:dyDescent="0.3">
      <c r="M8369" s="12"/>
      <c r="N8369"/>
      <c r="P8369" s="9"/>
      <c r="Q8369" s="9"/>
      <c r="U8369" s="8"/>
      <c r="V8369" s="10"/>
      <c r="W8369"/>
      <c r="X8369"/>
      <c r="Z8369" s="8"/>
      <c r="AA8369" s="8"/>
      <c r="AF8369" s="17"/>
      <c r="AG8369" s="17"/>
      <c r="AH8369" s="8"/>
    </row>
    <row r="8370" spans="13:34" x14ac:dyDescent="0.3">
      <c r="M8370" s="12"/>
      <c r="N8370"/>
      <c r="P8370" s="9"/>
      <c r="Q8370" s="9"/>
      <c r="U8370" s="8"/>
      <c r="V8370" s="10"/>
      <c r="W8370"/>
      <c r="X8370"/>
      <c r="Z8370" s="8"/>
      <c r="AA8370" s="8"/>
      <c r="AF8370" s="17"/>
      <c r="AG8370" s="17"/>
      <c r="AH8370" s="8"/>
    </row>
    <row r="8371" spans="13:34" x14ac:dyDescent="0.3">
      <c r="M8371" s="12"/>
      <c r="N8371"/>
      <c r="P8371" s="9"/>
      <c r="Q8371" s="9"/>
      <c r="U8371" s="8"/>
      <c r="V8371" s="10"/>
      <c r="W8371"/>
      <c r="X8371"/>
      <c r="Z8371" s="8"/>
      <c r="AA8371" s="8"/>
      <c r="AF8371" s="17"/>
      <c r="AG8371" s="17"/>
      <c r="AH8371" s="8"/>
    </row>
    <row r="8372" spans="13:34" x14ac:dyDescent="0.3">
      <c r="M8372" s="12"/>
      <c r="N8372"/>
      <c r="P8372" s="9"/>
      <c r="Q8372" s="9"/>
      <c r="U8372" s="8"/>
      <c r="V8372" s="10"/>
      <c r="W8372"/>
      <c r="X8372"/>
      <c r="Z8372" s="8"/>
      <c r="AA8372" s="8"/>
      <c r="AF8372" s="17"/>
      <c r="AG8372" s="17"/>
      <c r="AH8372" s="8"/>
    </row>
    <row r="8373" spans="13:34" x14ac:dyDescent="0.3">
      <c r="M8373" s="12"/>
      <c r="N8373"/>
      <c r="P8373" s="9"/>
      <c r="Q8373" s="9"/>
      <c r="U8373" s="8"/>
      <c r="V8373" s="10"/>
      <c r="W8373"/>
      <c r="X8373"/>
      <c r="Z8373" s="8"/>
      <c r="AA8373" s="8"/>
      <c r="AF8373" s="17"/>
      <c r="AG8373" s="17"/>
      <c r="AH8373" s="8"/>
    </row>
    <row r="8374" spans="13:34" x14ac:dyDescent="0.3">
      <c r="M8374" s="12"/>
      <c r="N8374"/>
      <c r="P8374" s="9"/>
      <c r="Q8374" s="9"/>
      <c r="U8374" s="8"/>
      <c r="V8374" s="10"/>
      <c r="W8374"/>
      <c r="X8374"/>
      <c r="Z8374" s="8"/>
      <c r="AA8374" s="8"/>
      <c r="AF8374" s="17"/>
      <c r="AG8374" s="17"/>
      <c r="AH8374" s="8"/>
    </row>
    <row r="8375" spans="13:34" x14ac:dyDescent="0.3">
      <c r="M8375" s="12"/>
      <c r="N8375"/>
      <c r="P8375" s="9"/>
      <c r="Q8375" s="9"/>
      <c r="U8375" s="8"/>
      <c r="V8375" s="10"/>
      <c r="W8375"/>
      <c r="X8375"/>
      <c r="Z8375" s="8"/>
      <c r="AA8375" s="8"/>
      <c r="AF8375" s="17"/>
      <c r="AG8375" s="17"/>
      <c r="AH8375" s="8"/>
    </row>
    <row r="8376" spans="13:34" x14ac:dyDescent="0.3">
      <c r="M8376" s="12"/>
      <c r="N8376"/>
      <c r="P8376" s="9"/>
      <c r="Q8376" s="9"/>
      <c r="U8376" s="8"/>
      <c r="V8376" s="10"/>
      <c r="W8376"/>
      <c r="X8376"/>
      <c r="Z8376" s="8"/>
      <c r="AA8376" s="8"/>
      <c r="AF8376" s="17"/>
      <c r="AG8376" s="17"/>
      <c r="AH8376" s="8"/>
    </row>
    <row r="8377" spans="13:34" x14ac:dyDescent="0.3">
      <c r="M8377" s="12"/>
      <c r="N8377"/>
      <c r="P8377" s="9"/>
      <c r="Q8377" s="9"/>
      <c r="U8377" s="8"/>
      <c r="V8377" s="10"/>
      <c r="W8377"/>
      <c r="X8377"/>
      <c r="Z8377" s="8"/>
      <c r="AA8377" s="8"/>
      <c r="AF8377" s="17"/>
      <c r="AG8377" s="17"/>
      <c r="AH8377" s="8"/>
    </row>
    <row r="8378" spans="13:34" x14ac:dyDescent="0.3">
      <c r="M8378" s="12"/>
      <c r="N8378"/>
      <c r="P8378" s="9"/>
      <c r="Q8378" s="9"/>
      <c r="U8378" s="8"/>
      <c r="V8378" s="10"/>
      <c r="W8378"/>
      <c r="X8378"/>
      <c r="Z8378" s="8"/>
      <c r="AA8378" s="8"/>
      <c r="AF8378" s="17"/>
      <c r="AG8378" s="17"/>
      <c r="AH8378" s="8"/>
    </row>
    <row r="8379" spans="13:34" x14ac:dyDescent="0.3">
      <c r="M8379" s="12"/>
      <c r="N8379"/>
      <c r="P8379" s="9"/>
      <c r="Q8379" s="9"/>
      <c r="U8379" s="8"/>
      <c r="V8379" s="10"/>
      <c r="W8379"/>
      <c r="X8379"/>
      <c r="Z8379" s="8"/>
      <c r="AA8379" s="8"/>
      <c r="AF8379" s="17"/>
      <c r="AG8379" s="17"/>
      <c r="AH8379" s="8"/>
    </row>
    <row r="8380" spans="13:34" x14ac:dyDescent="0.3">
      <c r="M8380" s="12"/>
      <c r="N8380"/>
      <c r="P8380" s="9"/>
      <c r="Q8380" s="9"/>
      <c r="U8380" s="8"/>
      <c r="V8380" s="10"/>
      <c r="W8380"/>
      <c r="X8380"/>
      <c r="Z8380" s="8"/>
      <c r="AA8380" s="8"/>
      <c r="AF8380" s="17"/>
      <c r="AG8380" s="17"/>
      <c r="AH8380" s="8"/>
    </row>
    <row r="8381" spans="13:34" x14ac:dyDescent="0.3">
      <c r="M8381" s="12"/>
      <c r="N8381"/>
      <c r="P8381" s="9"/>
      <c r="Q8381" s="9"/>
      <c r="U8381" s="8"/>
      <c r="V8381" s="10"/>
      <c r="W8381"/>
      <c r="X8381"/>
      <c r="Z8381" s="8"/>
      <c r="AA8381" s="8"/>
      <c r="AF8381" s="17"/>
      <c r="AG8381" s="17"/>
      <c r="AH8381" s="8"/>
    </row>
    <row r="8382" spans="13:34" x14ac:dyDescent="0.3">
      <c r="M8382" s="12"/>
      <c r="N8382"/>
      <c r="P8382" s="9"/>
      <c r="Q8382" s="9"/>
      <c r="U8382" s="8"/>
      <c r="V8382" s="10"/>
      <c r="W8382"/>
      <c r="X8382"/>
      <c r="Z8382" s="8"/>
      <c r="AA8382" s="8"/>
      <c r="AF8382" s="17"/>
      <c r="AG8382" s="17"/>
      <c r="AH8382" s="8"/>
    </row>
    <row r="8383" spans="13:34" x14ac:dyDescent="0.3">
      <c r="M8383" s="12"/>
      <c r="N8383"/>
      <c r="P8383" s="9"/>
      <c r="Q8383" s="9"/>
      <c r="U8383" s="8"/>
      <c r="V8383" s="10"/>
      <c r="W8383"/>
      <c r="X8383"/>
      <c r="Z8383" s="8"/>
      <c r="AA8383" s="8"/>
      <c r="AF8383" s="17"/>
      <c r="AG8383" s="17"/>
      <c r="AH8383" s="8"/>
    </row>
    <row r="8384" spans="13:34" x14ac:dyDescent="0.3">
      <c r="M8384" s="12"/>
      <c r="N8384"/>
      <c r="P8384" s="9"/>
      <c r="Q8384" s="9"/>
      <c r="U8384" s="8"/>
      <c r="V8384" s="10"/>
      <c r="W8384"/>
      <c r="X8384"/>
      <c r="Z8384" s="8"/>
      <c r="AA8384" s="8"/>
      <c r="AF8384" s="17"/>
      <c r="AG8384" s="17"/>
      <c r="AH8384" s="8"/>
    </row>
    <row r="8385" spans="13:34" x14ac:dyDescent="0.3">
      <c r="M8385" s="12"/>
      <c r="N8385"/>
      <c r="P8385" s="9"/>
      <c r="Q8385" s="9"/>
      <c r="U8385" s="8"/>
      <c r="V8385" s="10"/>
      <c r="W8385"/>
      <c r="X8385"/>
      <c r="Z8385" s="8"/>
      <c r="AA8385" s="8"/>
      <c r="AF8385" s="17"/>
      <c r="AG8385" s="17"/>
      <c r="AH8385" s="8"/>
    </row>
    <row r="8386" spans="13:34" x14ac:dyDescent="0.3">
      <c r="M8386" s="12"/>
      <c r="N8386"/>
      <c r="P8386" s="9"/>
      <c r="Q8386" s="9"/>
      <c r="U8386" s="8"/>
      <c r="V8386" s="10"/>
      <c r="W8386"/>
      <c r="X8386"/>
      <c r="Z8386" s="8"/>
      <c r="AA8386" s="8"/>
      <c r="AF8386" s="17"/>
      <c r="AG8386" s="17"/>
      <c r="AH8386" s="8"/>
    </row>
    <row r="8387" spans="13:34" x14ac:dyDescent="0.3">
      <c r="M8387" s="12"/>
      <c r="N8387"/>
      <c r="P8387" s="9"/>
      <c r="Q8387" s="9"/>
      <c r="U8387" s="8"/>
      <c r="V8387" s="10"/>
      <c r="W8387"/>
      <c r="X8387"/>
      <c r="Z8387" s="8"/>
      <c r="AA8387" s="8"/>
      <c r="AF8387" s="17"/>
      <c r="AG8387" s="17"/>
      <c r="AH8387" s="8"/>
    </row>
    <row r="8388" spans="13:34" x14ac:dyDescent="0.3">
      <c r="M8388" s="12"/>
      <c r="N8388"/>
      <c r="P8388" s="9"/>
      <c r="Q8388" s="9"/>
      <c r="U8388" s="8"/>
      <c r="V8388" s="10"/>
      <c r="W8388"/>
      <c r="X8388"/>
      <c r="Z8388" s="8"/>
      <c r="AA8388" s="8"/>
      <c r="AF8388" s="17"/>
      <c r="AG8388" s="17"/>
      <c r="AH8388" s="8"/>
    </row>
    <row r="8389" spans="13:34" x14ac:dyDescent="0.3">
      <c r="M8389" s="12"/>
      <c r="N8389"/>
      <c r="P8389" s="9"/>
      <c r="Q8389" s="9"/>
      <c r="U8389" s="8"/>
      <c r="V8389" s="10"/>
      <c r="W8389"/>
      <c r="X8389"/>
      <c r="Z8389" s="8"/>
      <c r="AA8389" s="8"/>
      <c r="AF8389" s="17"/>
      <c r="AG8389" s="17"/>
      <c r="AH8389" s="8"/>
    </row>
    <row r="8390" spans="13:34" x14ac:dyDescent="0.3">
      <c r="M8390" s="12"/>
      <c r="N8390"/>
      <c r="P8390" s="9"/>
      <c r="Q8390" s="9"/>
      <c r="U8390" s="8"/>
      <c r="V8390" s="10"/>
      <c r="W8390"/>
      <c r="X8390"/>
      <c r="Z8390" s="8"/>
      <c r="AA8390" s="8"/>
      <c r="AF8390" s="17"/>
      <c r="AG8390" s="17"/>
      <c r="AH8390" s="8"/>
    </row>
    <row r="8391" spans="13:34" x14ac:dyDescent="0.3">
      <c r="M8391" s="12"/>
      <c r="N8391"/>
      <c r="P8391" s="9"/>
      <c r="Q8391" s="9"/>
      <c r="U8391" s="8"/>
      <c r="V8391" s="10"/>
      <c r="W8391"/>
      <c r="X8391"/>
      <c r="Z8391" s="8"/>
      <c r="AA8391" s="8"/>
      <c r="AF8391" s="17"/>
      <c r="AG8391" s="17"/>
      <c r="AH8391" s="8"/>
    </row>
    <row r="8392" spans="13:34" x14ac:dyDescent="0.3">
      <c r="M8392" s="12"/>
      <c r="N8392"/>
      <c r="P8392" s="9"/>
      <c r="Q8392" s="9"/>
      <c r="U8392" s="8"/>
      <c r="V8392" s="10"/>
      <c r="W8392"/>
      <c r="X8392"/>
      <c r="Z8392" s="8"/>
      <c r="AA8392" s="8"/>
      <c r="AF8392" s="17"/>
      <c r="AG8392" s="17"/>
      <c r="AH8392" s="8"/>
    </row>
    <row r="8393" spans="13:34" x14ac:dyDescent="0.3">
      <c r="M8393" s="12"/>
      <c r="N8393"/>
      <c r="P8393" s="9"/>
      <c r="Q8393" s="9"/>
      <c r="U8393" s="8"/>
      <c r="V8393" s="10"/>
      <c r="W8393"/>
      <c r="X8393"/>
      <c r="Z8393" s="8"/>
      <c r="AA8393" s="8"/>
      <c r="AF8393" s="17"/>
      <c r="AG8393" s="17"/>
      <c r="AH8393" s="8"/>
    </row>
    <row r="8394" spans="13:34" x14ac:dyDescent="0.3">
      <c r="M8394" s="12"/>
      <c r="N8394"/>
      <c r="P8394" s="9"/>
      <c r="Q8394" s="9"/>
      <c r="U8394" s="8"/>
      <c r="V8394" s="10"/>
      <c r="W8394"/>
      <c r="X8394"/>
      <c r="Z8394" s="8"/>
      <c r="AA8394" s="8"/>
      <c r="AF8394" s="17"/>
      <c r="AG8394" s="17"/>
      <c r="AH8394" s="8"/>
    </row>
    <row r="8395" spans="13:34" x14ac:dyDescent="0.3">
      <c r="M8395" s="12"/>
      <c r="N8395"/>
      <c r="P8395" s="9"/>
      <c r="Q8395" s="9"/>
      <c r="U8395" s="8"/>
      <c r="V8395" s="10"/>
      <c r="W8395"/>
      <c r="X8395"/>
      <c r="Z8395" s="8"/>
      <c r="AA8395" s="8"/>
      <c r="AF8395" s="17"/>
      <c r="AG8395" s="17"/>
      <c r="AH8395" s="8"/>
    </row>
    <row r="8396" spans="13:34" x14ac:dyDescent="0.3">
      <c r="M8396" s="12"/>
      <c r="N8396"/>
      <c r="P8396" s="9"/>
      <c r="Q8396" s="9"/>
      <c r="U8396" s="8"/>
      <c r="V8396" s="10"/>
      <c r="W8396"/>
      <c r="X8396"/>
      <c r="Z8396" s="8"/>
      <c r="AA8396" s="8"/>
      <c r="AF8396" s="17"/>
      <c r="AG8396" s="17"/>
      <c r="AH8396" s="8"/>
    </row>
    <row r="8397" spans="13:34" x14ac:dyDescent="0.3">
      <c r="M8397" s="12"/>
      <c r="N8397"/>
      <c r="P8397" s="9"/>
      <c r="Q8397" s="9"/>
      <c r="U8397" s="8"/>
      <c r="V8397" s="10"/>
      <c r="W8397"/>
      <c r="X8397"/>
      <c r="Z8397" s="8"/>
      <c r="AA8397" s="8"/>
      <c r="AF8397" s="17"/>
      <c r="AG8397" s="17"/>
      <c r="AH8397" s="8"/>
    </row>
    <row r="8398" spans="13:34" x14ac:dyDescent="0.3">
      <c r="M8398" s="12"/>
      <c r="N8398"/>
      <c r="P8398" s="9"/>
      <c r="Q8398" s="9"/>
      <c r="U8398" s="8"/>
      <c r="V8398" s="10"/>
      <c r="W8398"/>
      <c r="X8398"/>
      <c r="Z8398" s="8"/>
      <c r="AA8398" s="8"/>
      <c r="AF8398" s="17"/>
      <c r="AG8398" s="17"/>
      <c r="AH8398" s="8"/>
    </row>
    <row r="8399" spans="13:34" x14ac:dyDescent="0.3">
      <c r="M8399" s="12"/>
      <c r="N8399"/>
      <c r="P8399" s="9"/>
      <c r="Q8399" s="9"/>
      <c r="U8399" s="8"/>
      <c r="V8399" s="10"/>
      <c r="W8399"/>
      <c r="X8399"/>
      <c r="Z8399" s="8"/>
      <c r="AA8399" s="8"/>
      <c r="AF8399" s="17"/>
      <c r="AG8399" s="17"/>
      <c r="AH8399" s="8"/>
    </row>
    <row r="8400" spans="13:34" x14ac:dyDescent="0.3">
      <c r="M8400" s="12"/>
      <c r="N8400"/>
      <c r="P8400" s="9"/>
      <c r="Q8400" s="9"/>
      <c r="U8400" s="8"/>
      <c r="V8400" s="10"/>
      <c r="W8400"/>
      <c r="X8400"/>
      <c r="Z8400" s="8"/>
      <c r="AA8400" s="8"/>
      <c r="AF8400" s="17"/>
      <c r="AG8400" s="17"/>
      <c r="AH8400" s="8"/>
    </row>
    <row r="8401" spans="13:34" x14ac:dyDescent="0.3">
      <c r="M8401" s="12"/>
      <c r="N8401"/>
      <c r="P8401" s="9"/>
      <c r="Q8401" s="9"/>
      <c r="U8401" s="8"/>
      <c r="V8401" s="10"/>
      <c r="W8401"/>
      <c r="X8401"/>
      <c r="Z8401" s="8"/>
      <c r="AA8401" s="8"/>
      <c r="AF8401" s="17"/>
      <c r="AG8401" s="17"/>
      <c r="AH8401" s="8"/>
    </row>
    <row r="8402" spans="13:34" x14ac:dyDescent="0.3">
      <c r="M8402" s="12"/>
      <c r="N8402"/>
      <c r="P8402" s="9"/>
      <c r="Q8402" s="9"/>
      <c r="U8402" s="8"/>
      <c r="V8402" s="10"/>
      <c r="W8402"/>
      <c r="X8402"/>
      <c r="Z8402" s="8"/>
      <c r="AA8402" s="8"/>
      <c r="AF8402" s="17"/>
      <c r="AG8402" s="17"/>
      <c r="AH8402" s="8"/>
    </row>
    <row r="8403" spans="13:34" x14ac:dyDescent="0.3">
      <c r="M8403" s="12"/>
      <c r="N8403"/>
      <c r="P8403" s="9"/>
      <c r="Q8403" s="9"/>
      <c r="U8403" s="8"/>
      <c r="V8403" s="10"/>
      <c r="W8403"/>
      <c r="X8403"/>
      <c r="Z8403" s="8"/>
      <c r="AA8403" s="8"/>
      <c r="AF8403" s="17"/>
      <c r="AG8403" s="17"/>
      <c r="AH8403" s="8"/>
    </row>
    <row r="8404" spans="13:34" x14ac:dyDescent="0.3">
      <c r="M8404" s="12"/>
      <c r="N8404"/>
      <c r="P8404" s="9"/>
      <c r="Q8404" s="9"/>
      <c r="U8404" s="8"/>
      <c r="V8404" s="10"/>
      <c r="W8404"/>
      <c r="X8404"/>
      <c r="Z8404" s="8"/>
      <c r="AA8404" s="8"/>
      <c r="AF8404" s="17"/>
      <c r="AG8404" s="17"/>
      <c r="AH8404" s="8"/>
    </row>
    <row r="8405" spans="13:34" x14ac:dyDescent="0.3">
      <c r="M8405" s="12"/>
      <c r="N8405"/>
      <c r="P8405" s="9"/>
      <c r="Q8405" s="9"/>
      <c r="U8405" s="8"/>
      <c r="V8405" s="10"/>
      <c r="W8405"/>
      <c r="X8405"/>
      <c r="Z8405" s="8"/>
      <c r="AA8405" s="8"/>
      <c r="AF8405" s="17"/>
      <c r="AG8405" s="17"/>
      <c r="AH8405" s="8"/>
    </row>
    <row r="8406" spans="13:34" x14ac:dyDescent="0.3">
      <c r="M8406" s="12"/>
      <c r="N8406"/>
      <c r="P8406" s="9"/>
      <c r="Q8406" s="9"/>
      <c r="U8406" s="8"/>
      <c r="V8406" s="10"/>
      <c r="W8406"/>
      <c r="X8406"/>
      <c r="Z8406" s="8"/>
      <c r="AA8406" s="8"/>
      <c r="AF8406" s="17"/>
      <c r="AG8406" s="17"/>
      <c r="AH8406" s="8"/>
    </row>
    <row r="8407" spans="13:34" x14ac:dyDescent="0.3">
      <c r="M8407" s="12"/>
      <c r="N8407"/>
      <c r="P8407" s="9"/>
      <c r="Q8407" s="9"/>
      <c r="U8407" s="8"/>
      <c r="V8407" s="10"/>
      <c r="W8407"/>
      <c r="X8407"/>
      <c r="Z8407" s="8"/>
      <c r="AA8407" s="8"/>
      <c r="AF8407" s="17"/>
      <c r="AG8407" s="17"/>
      <c r="AH8407" s="8"/>
    </row>
    <row r="8408" spans="13:34" x14ac:dyDescent="0.3">
      <c r="M8408" s="12"/>
      <c r="N8408"/>
      <c r="P8408" s="9"/>
      <c r="Q8408" s="9"/>
      <c r="U8408" s="8"/>
      <c r="V8408" s="10"/>
      <c r="W8408"/>
      <c r="X8408"/>
      <c r="Z8408" s="8"/>
      <c r="AA8408" s="8"/>
      <c r="AF8408" s="17"/>
      <c r="AG8408" s="17"/>
      <c r="AH8408" s="8"/>
    </row>
    <row r="8409" spans="13:34" x14ac:dyDescent="0.3">
      <c r="M8409" s="12"/>
      <c r="N8409"/>
      <c r="P8409" s="9"/>
      <c r="Q8409" s="9"/>
      <c r="U8409" s="8"/>
      <c r="V8409" s="10"/>
      <c r="W8409"/>
      <c r="X8409"/>
      <c r="Z8409" s="8"/>
      <c r="AA8409" s="8"/>
      <c r="AF8409" s="17"/>
      <c r="AG8409" s="17"/>
      <c r="AH8409" s="8"/>
    </row>
    <row r="8410" spans="13:34" x14ac:dyDescent="0.3">
      <c r="M8410" s="12"/>
      <c r="N8410"/>
      <c r="P8410" s="9"/>
      <c r="Q8410" s="9"/>
      <c r="U8410" s="8"/>
      <c r="V8410" s="10"/>
      <c r="W8410"/>
      <c r="X8410"/>
      <c r="Z8410" s="8"/>
      <c r="AA8410" s="8"/>
      <c r="AF8410" s="17"/>
      <c r="AG8410" s="17"/>
      <c r="AH8410" s="8"/>
    </row>
    <row r="8411" spans="13:34" x14ac:dyDescent="0.3">
      <c r="M8411" s="12"/>
      <c r="N8411"/>
      <c r="P8411" s="9"/>
      <c r="Q8411" s="9"/>
      <c r="U8411" s="8"/>
      <c r="V8411" s="10"/>
      <c r="W8411"/>
      <c r="X8411"/>
      <c r="Z8411" s="8"/>
      <c r="AA8411" s="8"/>
      <c r="AF8411" s="17"/>
      <c r="AG8411" s="17"/>
      <c r="AH8411" s="8"/>
    </row>
    <row r="8412" spans="13:34" x14ac:dyDescent="0.3">
      <c r="M8412" s="12"/>
      <c r="N8412"/>
      <c r="P8412" s="9"/>
      <c r="Q8412" s="9"/>
      <c r="U8412" s="8"/>
      <c r="V8412" s="10"/>
      <c r="W8412"/>
      <c r="X8412"/>
      <c r="Z8412" s="8"/>
      <c r="AA8412" s="8"/>
      <c r="AF8412" s="17"/>
      <c r="AG8412" s="17"/>
      <c r="AH8412" s="8"/>
    </row>
    <row r="8413" spans="13:34" x14ac:dyDescent="0.3">
      <c r="M8413" s="12"/>
      <c r="N8413"/>
      <c r="P8413" s="9"/>
      <c r="Q8413" s="9"/>
      <c r="U8413" s="8"/>
      <c r="V8413" s="10"/>
      <c r="W8413"/>
      <c r="X8413"/>
      <c r="Z8413" s="8"/>
      <c r="AA8413" s="8"/>
      <c r="AF8413" s="17"/>
      <c r="AG8413" s="17"/>
      <c r="AH8413" s="8"/>
    </row>
    <row r="8414" spans="13:34" x14ac:dyDescent="0.3">
      <c r="M8414" s="12"/>
      <c r="N8414"/>
      <c r="P8414" s="9"/>
      <c r="Q8414" s="9"/>
      <c r="U8414" s="8"/>
      <c r="V8414" s="10"/>
      <c r="W8414"/>
      <c r="X8414"/>
      <c r="Z8414" s="8"/>
      <c r="AA8414" s="8"/>
      <c r="AF8414" s="17"/>
      <c r="AG8414" s="17"/>
      <c r="AH8414" s="8"/>
    </row>
    <row r="8415" spans="13:34" x14ac:dyDescent="0.3">
      <c r="M8415" s="12"/>
      <c r="N8415"/>
      <c r="P8415" s="9"/>
      <c r="Q8415" s="9"/>
      <c r="U8415" s="8"/>
      <c r="V8415" s="10"/>
      <c r="W8415"/>
      <c r="X8415"/>
      <c r="Z8415" s="8"/>
      <c r="AA8415" s="8"/>
      <c r="AF8415" s="17"/>
      <c r="AG8415" s="17"/>
      <c r="AH8415" s="8"/>
    </row>
    <row r="8416" spans="13:34" x14ac:dyDescent="0.3">
      <c r="M8416" s="12"/>
      <c r="N8416"/>
      <c r="P8416" s="9"/>
      <c r="Q8416" s="9"/>
      <c r="U8416" s="8"/>
      <c r="V8416" s="10"/>
      <c r="W8416"/>
      <c r="X8416"/>
      <c r="Z8416" s="8"/>
      <c r="AA8416" s="8"/>
      <c r="AF8416" s="17"/>
      <c r="AG8416" s="17"/>
      <c r="AH8416" s="8"/>
    </row>
    <row r="8417" spans="13:34" x14ac:dyDescent="0.3">
      <c r="M8417" s="12"/>
      <c r="N8417"/>
      <c r="P8417" s="9"/>
      <c r="Q8417" s="9"/>
      <c r="U8417" s="8"/>
      <c r="V8417" s="10"/>
      <c r="W8417"/>
      <c r="X8417"/>
      <c r="Z8417" s="8"/>
      <c r="AA8417" s="8"/>
      <c r="AF8417" s="17"/>
      <c r="AG8417" s="17"/>
      <c r="AH8417" s="8"/>
    </row>
    <row r="8418" spans="13:34" x14ac:dyDescent="0.3">
      <c r="M8418" s="12"/>
      <c r="N8418"/>
      <c r="P8418" s="9"/>
      <c r="Q8418" s="9"/>
      <c r="U8418" s="8"/>
      <c r="V8418" s="10"/>
      <c r="W8418"/>
      <c r="X8418"/>
      <c r="Z8418" s="8"/>
      <c r="AA8418" s="8"/>
      <c r="AF8418" s="17"/>
      <c r="AG8418" s="17"/>
      <c r="AH8418" s="8"/>
    </row>
    <row r="8419" spans="13:34" x14ac:dyDescent="0.3">
      <c r="M8419" s="12"/>
      <c r="N8419"/>
      <c r="P8419" s="9"/>
      <c r="Q8419" s="9"/>
      <c r="U8419" s="8"/>
      <c r="V8419" s="10"/>
      <c r="W8419"/>
      <c r="X8419"/>
      <c r="Z8419" s="8"/>
      <c r="AA8419" s="8"/>
      <c r="AF8419" s="17"/>
      <c r="AG8419" s="17"/>
      <c r="AH8419" s="8"/>
    </row>
    <row r="8420" spans="13:34" x14ac:dyDescent="0.3">
      <c r="M8420" s="12"/>
      <c r="N8420"/>
      <c r="P8420" s="9"/>
      <c r="Q8420" s="9"/>
      <c r="U8420" s="8"/>
      <c r="V8420" s="10"/>
      <c r="W8420"/>
      <c r="X8420"/>
      <c r="Z8420" s="8"/>
      <c r="AA8420" s="8"/>
      <c r="AF8420" s="17"/>
      <c r="AG8420" s="17"/>
      <c r="AH8420" s="8"/>
    </row>
    <row r="8421" spans="13:34" x14ac:dyDescent="0.3">
      <c r="M8421" s="12"/>
      <c r="N8421"/>
      <c r="P8421" s="9"/>
      <c r="Q8421" s="9"/>
      <c r="U8421" s="8"/>
      <c r="V8421" s="10"/>
      <c r="W8421"/>
      <c r="X8421"/>
      <c r="Z8421" s="8"/>
      <c r="AA8421" s="8"/>
      <c r="AF8421" s="17"/>
      <c r="AG8421" s="17"/>
      <c r="AH8421" s="8"/>
    </row>
    <row r="8422" spans="13:34" x14ac:dyDescent="0.3">
      <c r="M8422" s="12"/>
      <c r="N8422"/>
      <c r="P8422" s="9"/>
      <c r="Q8422" s="9"/>
      <c r="U8422" s="8"/>
      <c r="V8422" s="10"/>
      <c r="W8422"/>
      <c r="X8422"/>
      <c r="Z8422" s="8"/>
      <c r="AA8422" s="8"/>
      <c r="AF8422" s="17"/>
      <c r="AG8422" s="17"/>
      <c r="AH8422" s="8"/>
    </row>
    <row r="8423" spans="13:34" x14ac:dyDescent="0.3">
      <c r="M8423" s="12"/>
      <c r="N8423"/>
      <c r="P8423" s="9"/>
      <c r="Q8423" s="9"/>
      <c r="U8423" s="8"/>
      <c r="V8423" s="10"/>
      <c r="W8423"/>
      <c r="X8423"/>
      <c r="Z8423" s="8"/>
      <c r="AA8423" s="8"/>
      <c r="AF8423" s="17"/>
      <c r="AG8423" s="17"/>
      <c r="AH8423" s="8"/>
    </row>
    <row r="8424" spans="13:34" x14ac:dyDescent="0.3">
      <c r="M8424" s="12"/>
      <c r="N8424"/>
      <c r="P8424" s="9"/>
      <c r="Q8424" s="9"/>
      <c r="U8424" s="8"/>
      <c r="V8424" s="10"/>
      <c r="W8424"/>
      <c r="X8424"/>
      <c r="Z8424" s="8"/>
      <c r="AA8424" s="8"/>
      <c r="AF8424" s="17"/>
      <c r="AG8424" s="17"/>
      <c r="AH8424" s="8"/>
    </row>
    <row r="8425" spans="13:34" x14ac:dyDescent="0.3">
      <c r="M8425" s="12"/>
      <c r="N8425"/>
      <c r="P8425" s="9"/>
      <c r="Q8425" s="9"/>
      <c r="U8425" s="8"/>
      <c r="V8425" s="10"/>
      <c r="W8425"/>
      <c r="X8425"/>
      <c r="Z8425" s="8"/>
      <c r="AA8425" s="8"/>
      <c r="AF8425" s="17"/>
      <c r="AG8425" s="17"/>
      <c r="AH8425" s="8"/>
    </row>
    <row r="8426" spans="13:34" x14ac:dyDescent="0.3">
      <c r="M8426" s="12"/>
      <c r="N8426"/>
      <c r="P8426" s="9"/>
      <c r="Q8426" s="9"/>
      <c r="U8426" s="8"/>
      <c r="V8426" s="10"/>
      <c r="W8426"/>
      <c r="X8426"/>
      <c r="Z8426" s="8"/>
      <c r="AA8426" s="8"/>
      <c r="AF8426" s="17"/>
      <c r="AG8426" s="17"/>
      <c r="AH8426" s="8"/>
    </row>
    <row r="8427" spans="13:34" x14ac:dyDescent="0.3">
      <c r="M8427" s="12"/>
      <c r="N8427"/>
      <c r="P8427" s="9"/>
      <c r="Q8427" s="9"/>
      <c r="U8427" s="8"/>
      <c r="V8427" s="10"/>
      <c r="W8427"/>
      <c r="X8427"/>
      <c r="Z8427" s="8"/>
      <c r="AA8427" s="8"/>
      <c r="AF8427" s="17"/>
      <c r="AG8427" s="17"/>
      <c r="AH8427" s="8"/>
    </row>
    <row r="8428" spans="13:34" x14ac:dyDescent="0.3">
      <c r="M8428" s="12"/>
      <c r="N8428"/>
      <c r="P8428" s="9"/>
      <c r="Q8428" s="9"/>
      <c r="U8428" s="8"/>
      <c r="V8428" s="10"/>
      <c r="W8428"/>
      <c r="X8428"/>
      <c r="Z8428" s="8"/>
      <c r="AA8428" s="8"/>
      <c r="AF8428" s="17"/>
      <c r="AG8428" s="17"/>
      <c r="AH8428" s="8"/>
    </row>
    <row r="8429" spans="13:34" x14ac:dyDescent="0.3">
      <c r="M8429" s="12"/>
      <c r="N8429"/>
      <c r="P8429" s="9"/>
      <c r="Q8429" s="9"/>
      <c r="U8429" s="8"/>
      <c r="V8429" s="10"/>
      <c r="W8429"/>
      <c r="X8429"/>
      <c r="Z8429" s="8"/>
      <c r="AA8429" s="8"/>
      <c r="AF8429" s="17"/>
      <c r="AG8429" s="17"/>
      <c r="AH8429" s="8"/>
    </row>
    <row r="8430" spans="13:34" x14ac:dyDescent="0.3">
      <c r="M8430" s="12"/>
      <c r="N8430"/>
      <c r="P8430" s="9"/>
      <c r="Q8430" s="9"/>
      <c r="U8430" s="8"/>
      <c r="V8430" s="10"/>
      <c r="W8430"/>
      <c r="X8430"/>
      <c r="Z8430" s="8"/>
      <c r="AA8430" s="8"/>
      <c r="AF8430" s="17"/>
      <c r="AG8430" s="17"/>
      <c r="AH8430" s="8"/>
    </row>
    <row r="8431" spans="13:34" x14ac:dyDescent="0.3">
      <c r="M8431" s="12"/>
      <c r="N8431"/>
      <c r="P8431" s="9"/>
      <c r="Q8431" s="9"/>
      <c r="U8431" s="8"/>
      <c r="V8431" s="10"/>
      <c r="W8431"/>
      <c r="X8431"/>
      <c r="Z8431" s="8"/>
      <c r="AA8431" s="8"/>
      <c r="AF8431" s="17"/>
      <c r="AG8431" s="17"/>
      <c r="AH8431" s="8"/>
    </row>
    <row r="8432" spans="13:34" x14ac:dyDescent="0.3">
      <c r="M8432" s="12"/>
      <c r="N8432"/>
      <c r="P8432" s="9"/>
      <c r="Q8432" s="9"/>
      <c r="U8432" s="8"/>
      <c r="V8432" s="10"/>
      <c r="W8432"/>
      <c r="X8432"/>
      <c r="Z8432" s="8"/>
      <c r="AA8432" s="8"/>
      <c r="AF8432" s="17"/>
      <c r="AG8432" s="17"/>
      <c r="AH8432" s="8"/>
    </row>
    <row r="8433" spans="13:34" x14ac:dyDescent="0.3">
      <c r="M8433" s="12"/>
      <c r="N8433"/>
      <c r="P8433" s="9"/>
      <c r="Q8433" s="9"/>
      <c r="U8433" s="8"/>
      <c r="V8433" s="10"/>
      <c r="W8433"/>
      <c r="X8433"/>
      <c r="Z8433" s="8"/>
      <c r="AA8433" s="8"/>
      <c r="AF8433" s="17"/>
      <c r="AG8433" s="17"/>
      <c r="AH8433" s="8"/>
    </row>
    <row r="8434" spans="13:34" x14ac:dyDescent="0.3">
      <c r="M8434" s="12"/>
      <c r="N8434"/>
      <c r="P8434" s="9"/>
      <c r="Q8434" s="9"/>
      <c r="U8434" s="8"/>
      <c r="V8434" s="10"/>
      <c r="W8434"/>
      <c r="X8434"/>
      <c r="Z8434" s="8"/>
      <c r="AA8434" s="8"/>
      <c r="AF8434" s="17"/>
      <c r="AG8434" s="17"/>
      <c r="AH8434" s="8"/>
    </row>
    <row r="8435" spans="13:34" x14ac:dyDescent="0.3">
      <c r="M8435" s="12"/>
      <c r="N8435"/>
      <c r="P8435" s="9"/>
      <c r="Q8435" s="9"/>
      <c r="U8435" s="8"/>
      <c r="V8435" s="10"/>
      <c r="W8435"/>
      <c r="X8435"/>
      <c r="Z8435" s="8"/>
      <c r="AA8435" s="8"/>
      <c r="AF8435" s="17"/>
      <c r="AG8435" s="17"/>
      <c r="AH8435" s="8"/>
    </row>
    <row r="8436" spans="13:34" x14ac:dyDescent="0.3">
      <c r="M8436" s="12"/>
      <c r="N8436"/>
      <c r="P8436" s="9"/>
      <c r="Q8436" s="9"/>
      <c r="U8436" s="8"/>
      <c r="V8436" s="10"/>
      <c r="W8436"/>
      <c r="X8436"/>
      <c r="Z8436" s="8"/>
      <c r="AA8436" s="8"/>
      <c r="AF8436" s="17"/>
      <c r="AG8436" s="17"/>
      <c r="AH8436" s="8"/>
    </row>
    <row r="8437" spans="13:34" x14ac:dyDescent="0.3">
      <c r="M8437" s="12"/>
      <c r="N8437"/>
      <c r="P8437" s="9"/>
      <c r="Q8437" s="9"/>
      <c r="U8437" s="8"/>
      <c r="V8437" s="10"/>
      <c r="W8437"/>
      <c r="X8437"/>
      <c r="Z8437" s="8"/>
      <c r="AA8437" s="8"/>
      <c r="AF8437" s="17"/>
      <c r="AG8437" s="17"/>
      <c r="AH8437" s="8"/>
    </row>
    <row r="8438" spans="13:34" x14ac:dyDescent="0.3">
      <c r="M8438" s="12"/>
      <c r="N8438"/>
      <c r="P8438" s="9"/>
      <c r="Q8438" s="9"/>
      <c r="U8438" s="8"/>
      <c r="V8438" s="10"/>
      <c r="W8438"/>
      <c r="X8438"/>
      <c r="Z8438" s="8"/>
      <c r="AA8438" s="8"/>
      <c r="AF8438" s="17"/>
      <c r="AG8438" s="17"/>
      <c r="AH8438" s="8"/>
    </row>
    <row r="8439" spans="13:34" x14ac:dyDescent="0.3">
      <c r="M8439" s="12"/>
      <c r="N8439"/>
      <c r="P8439" s="9"/>
      <c r="Q8439" s="9"/>
      <c r="U8439" s="8"/>
      <c r="V8439" s="10"/>
      <c r="W8439"/>
      <c r="X8439"/>
      <c r="Z8439" s="8"/>
      <c r="AA8439" s="8"/>
      <c r="AF8439" s="17"/>
      <c r="AG8439" s="17"/>
      <c r="AH8439" s="8"/>
    </row>
    <row r="8440" spans="13:34" x14ac:dyDescent="0.3">
      <c r="M8440" s="12"/>
      <c r="N8440"/>
      <c r="P8440" s="9"/>
      <c r="Q8440" s="9"/>
      <c r="U8440" s="8"/>
      <c r="V8440" s="10"/>
      <c r="W8440"/>
      <c r="X8440"/>
      <c r="Z8440" s="8"/>
      <c r="AA8440" s="8"/>
      <c r="AF8440" s="17"/>
      <c r="AG8440" s="17"/>
      <c r="AH8440" s="8"/>
    </row>
    <row r="8441" spans="13:34" x14ac:dyDescent="0.3">
      <c r="M8441" s="12"/>
      <c r="N8441"/>
      <c r="P8441" s="9"/>
      <c r="Q8441" s="9"/>
      <c r="U8441" s="8"/>
      <c r="V8441" s="10"/>
      <c r="W8441"/>
      <c r="X8441"/>
      <c r="Z8441" s="8"/>
      <c r="AA8441" s="8"/>
      <c r="AF8441" s="17"/>
      <c r="AG8441" s="17"/>
      <c r="AH8441" s="8"/>
    </row>
    <row r="8442" spans="13:34" x14ac:dyDescent="0.3">
      <c r="M8442" s="12"/>
      <c r="N8442"/>
      <c r="P8442" s="9"/>
      <c r="Q8442" s="9"/>
      <c r="U8442" s="8"/>
      <c r="V8442" s="10"/>
      <c r="W8442"/>
      <c r="X8442"/>
      <c r="Z8442" s="8"/>
      <c r="AA8442" s="8"/>
      <c r="AF8442" s="17"/>
      <c r="AG8442" s="17"/>
      <c r="AH8442" s="8"/>
    </row>
    <row r="8443" spans="13:34" x14ac:dyDescent="0.3">
      <c r="M8443" s="12"/>
      <c r="N8443"/>
      <c r="P8443" s="9"/>
      <c r="Q8443" s="9"/>
      <c r="U8443" s="8"/>
      <c r="V8443" s="10"/>
      <c r="W8443"/>
      <c r="X8443"/>
      <c r="Z8443" s="8"/>
      <c r="AA8443" s="8"/>
      <c r="AF8443" s="17"/>
      <c r="AG8443" s="17"/>
      <c r="AH8443" s="8"/>
    </row>
    <row r="8444" spans="13:34" x14ac:dyDescent="0.3">
      <c r="M8444" s="12"/>
      <c r="N8444"/>
      <c r="P8444" s="9"/>
      <c r="Q8444" s="9"/>
      <c r="U8444" s="8"/>
      <c r="V8444" s="10"/>
      <c r="W8444"/>
      <c r="X8444"/>
      <c r="Z8444" s="8"/>
      <c r="AA8444" s="8"/>
      <c r="AF8444" s="17"/>
      <c r="AG8444" s="17"/>
      <c r="AH8444" s="8"/>
    </row>
    <row r="8445" spans="13:34" x14ac:dyDescent="0.3">
      <c r="M8445" s="12"/>
      <c r="N8445"/>
      <c r="P8445" s="9"/>
      <c r="Q8445" s="9"/>
      <c r="U8445" s="8"/>
      <c r="V8445" s="10"/>
      <c r="W8445"/>
      <c r="X8445"/>
      <c r="Z8445" s="8"/>
      <c r="AA8445" s="8"/>
      <c r="AF8445" s="17"/>
      <c r="AG8445" s="17"/>
      <c r="AH8445" s="8"/>
    </row>
    <row r="8446" spans="13:34" x14ac:dyDescent="0.3">
      <c r="M8446" s="12"/>
      <c r="N8446"/>
      <c r="P8446" s="9"/>
      <c r="Q8446" s="9"/>
      <c r="U8446" s="8"/>
      <c r="V8446" s="10"/>
      <c r="W8446"/>
      <c r="X8446"/>
      <c r="Z8446" s="8"/>
      <c r="AA8446" s="8"/>
      <c r="AF8446" s="17"/>
      <c r="AG8446" s="17"/>
      <c r="AH8446" s="8"/>
    </row>
    <row r="8447" spans="13:34" x14ac:dyDescent="0.3">
      <c r="M8447" s="12"/>
      <c r="N8447"/>
      <c r="P8447" s="9"/>
      <c r="Q8447" s="9"/>
      <c r="U8447" s="8"/>
      <c r="V8447" s="10"/>
      <c r="W8447"/>
      <c r="X8447"/>
      <c r="Z8447" s="8"/>
      <c r="AA8447" s="8"/>
      <c r="AF8447" s="17"/>
      <c r="AG8447" s="17"/>
      <c r="AH8447" s="8"/>
    </row>
    <row r="8448" spans="13:34" x14ac:dyDescent="0.3">
      <c r="M8448" s="12"/>
      <c r="N8448"/>
      <c r="P8448" s="9"/>
      <c r="Q8448" s="9"/>
      <c r="U8448" s="8"/>
      <c r="V8448" s="10"/>
      <c r="W8448"/>
      <c r="X8448"/>
      <c r="Z8448" s="8"/>
      <c r="AA8448" s="8"/>
      <c r="AF8448" s="17"/>
      <c r="AG8448" s="17"/>
      <c r="AH8448" s="8"/>
    </row>
    <row r="8449" spans="13:34" x14ac:dyDescent="0.3">
      <c r="M8449" s="12"/>
      <c r="N8449"/>
      <c r="P8449" s="9"/>
      <c r="Q8449" s="9"/>
      <c r="U8449" s="8"/>
      <c r="V8449" s="10"/>
      <c r="W8449"/>
      <c r="X8449"/>
      <c r="Z8449" s="8"/>
      <c r="AA8449" s="8"/>
      <c r="AF8449" s="17"/>
      <c r="AG8449" s="17"/>
      <c r="AH8449" s="8"/>
    </row>
    <row r="8450" spans="13:34" x14ac:dyDescent="0.3">
      <c r="M8450" s="12"/>
      <c r="N8450"/>
      <c r="P8450" s="9"/>
      <c r="Q8450" s="9"/>
      <c r="U8450" s="8"/>
      <c r="V8450" s="10"/>
      <c r="W8450"/>
      <c r="X8450"/>
      <c r="Z8450" s="8"/>
      <c r="AA8450" s="8"/>
      <c r="AF8450" s="17"/>
      <c r="AG8450" s="17"/>
      <c r="AH8450" s="8"/>
    </row>
    <row r="8451" spans="13:34" x14ac:dyDescent="0.3">
      <c r="M8451" s="12"/>
      <c r="N8451"/>
      <c r="P8451" s="9"/>
      <c r="Q8451" s="9"/>
      <c r="U8451" s="8"/>
      <c r="V8451" s="10"/>
      <c r="W8451"/>
      <c r="X8451"/>
      <c r="Z8451" s="8"/>
      <c r="AA8451" s="8"/>
      <c r="AF8451" s="17"/>
      <c r="AG8451" s="17"/>
      <c r="AH8451" s="8"/>
    </row>
    <row r="8452" spans="13:34" x14ac:dyDescent="0.3">
      <c r="M8452" s="12"/>
      <c r="N8452"/>
      <c r="P8452" s="9"/>
      <c r="Q8452" s="9"/>
      <c r="U8452" s="8"/>
      <c r="V8452" s="10"/>
      <c r="W8452"/>
      <c r="X8452"/>
      <c r="Z8452" s="8"/>
      <c r="AA8452" s="8"/>
      <c r="AF8452" s="17"/>
      <c r="AG8452" s="17"/>
      <c r="AH8452" s="8"/>
    </row>
    <row r="8453" spans="13:34" x14ac:dyDescent="0.3">
      <c r="M8453" s="12"/>
      <c r="N8453"/>
      <c r="P8453" s="9"/>
      <c r="Q8453" s="9"/>
      <c r="U8453" s="8"/>
      <c r="V8453" s="10"/>
      <c r="W8453"/>
      <c r="X8453"/>
      <c r="Z8453" s="8"/>
      <c r="AA8453" s="8"/>
      <c r="AF8453" s="17"/>
      <c r="AG8453" s="17"/>
      <c r="AH8453" s="8"/>
    </row>
    <row r="8454" spans="13:34" x14ac:dyDescent="0.3">
      <c r="M8454" s="12"/>
      <c r="N8454"/>
      <c r="P8454" s="9"/>
      <c r="Q8454" s="9"/>
      <c r="U8454" s="8"/>
      <c r="V8454" s="10"/>
      <c r="W8454"/>
      <c r="X8454"/>
      <c r="Z8454" s="8"/>
      <c r="AA8454" s="8"/>
      <c r="AF8454" s="17"/>
      <c r="AG8454" s="17"/>
      <c r="AH8454" s="8"/>
    </row>
    <row r="8455" spans="13:34" x14ac:dyDescent="0.3">
      <c r="M8455" s="12"/>
      <c r="N8455"/>
      <c r="P8455" s="9"/>
      <c r="Q8455" s="9"/>
      <c r="U8455" s="8"/>
      <c r="V8455" s="10"/>
      <c r="W8455"/>
      <c r="X8455"/>
      <c r="Z8455" s="8"/>
      <c r="AA8455" s="8"/>
      <c r="AF8455" s="17"/>
      <c r="AG8455" s="17"/>
      <c r="AH8455" s="8"/>
    </row>
    <row r="8456" spans="13:34" x14ac:dyDescent="0.3">
      <c r="M8456" s="12"/>
      <c r="N8456"/>
      <c r="P8456" s="9"/>
      <c r="Q8456" s="9"/>
      <c r="U8456" s="8"/>
      <c r="V8456" s="10"/>
      <c r="W8456"/>
      <c r="X8456"/>
      <c r="Z8456" s="8"/>
      <c r="AA8456" s="8"/>
      <c r="AF8456" s="17"/>
      <c r="AG8456" s="17"/>
      <c r="AH8456" s="8"/>
    </row>
    <row r="8457" spans="13:34" x14ac:dyDescent="0.3">
      <c r="M8457" s="12"/>
      <c r="N8457"/>
      <c r="P8457" s="9"/>
      <c r="Q8457" s="9"/>
      <c r="U8457" s="8"/>
      <c r="V8457" s="10"/>
      <c r="W8457"/>
      <c r="X8457"/>
      <c r="Z8457" s="8"/>
      <c r="AA8457" s="8"/>
      <c r="AF8457" s="17"/>
      <c r="AG8457" s="17"/>
      <c r="AH8457" s="8"/>
    </row>
    <row r="8458" spans="13:34" x14ac:dyDescent="0.3">
      <c r="M8458" s="12"/>
      <c r="N8458"/>
      <c r="P8458" s="9"/>
      <c r="Q8458" s="9"/>
      <c r="U8458" s="8"/>
      <c r="V8458" s="10"/>
      <c r="W8458"/>
      <c r="X8458"/>
      <c r="Z8458" s="8"/>
      <c r="AA8458" s="8"/>
      <c r="AF8458" s="17"/>
      <c r="AG8458" s="17"/>
      <c r="AH8458" s="8"/>
    </row>
    <row r="8459" spans="13:34" x14ac:dyDescent="0.3">
      <c r="M8459" s="12"/>
      <c r="N8459"/>
      <c r="P8459" s="9"/>
      <c r="Q8459" s="9"/>
      <c r="U8459" s="8"/>
      <c r="V8459" s="10"/>
      <c r="W8459"/>
      <c r="X8459"/>
      <c r="Z8459" s="8"/>
      <c r="AA8459" s="8"/>
      <c r="AF8459" s="17"/>
      <c r="AG8459" s="17"/>
      <c r="AH8459" s="8"/>
    </row>
    <row r="8460" spans="13:34" x14ac:dyDescent="0.3">
      <c r="M8460" s="12"/>
      <c r="N8460"/>
      <c r="P8460" s="9"/>
      <c r="Q8460" s="9"/>
      <c r="U8460" s="8"/>
      <c r="V8460" s="10"/>
      <c r="W8460"/>
      <c r="X8460"/>
      <c r="Z8460" s="8"/>
      <c r="AA8460" s="8"/>
      <c r="AF8460" s="17"/>
      <c r="AG8460" s="17"/>
      <c r="AH8460" s="8"/>
    </row>
    <row r="8461" spans="13:34" x14ac:dyDescent="0.3">
      <c r="M8461" s="12"/>
      <c r="N8461"/>
      <c r="P8461" s="9"/>
      <c r="Q8461" s="9"/>
      <c r="U8461" s="8"/>
      <c r="V8461" s="10"/>
      <c r="W8461"/>
      <c r="X8461"/>
      <c r="Z8461" s="8"/>
      <c r="AA8461" s="8"/>
      <c r="AF8461" s="17"/>
      <c r="AG8461" s="17"/>
      <c r="AH8461" s="8"/>
    </row>
    <row r="8462" spans="13:34" x14ac:dyDescent="0.3">
      <c r="M8462" s="12"/>
      <c r="N8462"/>
      <c r="P8462" s="9"/>
      <c r="Q8462" s="9"/>
      <c r="U8462" s="8"/>
      <c r="V8462" s="10"/>
      <c r="W8462"/>
      <c r="X8462"/>
      <c r="Z8462" s="8"/>
      <c r="AA8462" s="8"/>
      <c r="AF8462" s="17"/>
      <c r="AG8462" s="17"/>
      <c r="AH8462" s="8"/>
    </row>
    <row r="8463" spans="13:34" x14ac:dyDescent="0.3">
      <c r="M8463" s="12"/>
      <c r="N8463"/>
      <c r="P8463" s="9"/>
      <c r="Q8463" s="9"/>
      <c r="U8463" s="8"/>
      <c r="V8463" s="10"/>
      <c r="W8463"/>
      <c r="X8463"/>
      <c r="Z8463" s="8"/>
      <c r="AA8463" s="8"/>
      <c r="AF8463" s="17"/>
      <c r="AG8463" s="17"/>
      <c r="AH8463" s="8"/>
    </row>
    <row r="8464" spans="13:34" x14ac:dyDescent="0.3">
      <c r="M8464" s="12"/>
      <c r="N8464"/>
      <c r="P8464" s="9"/>
      <c r="Q8464" s="9"/>
      <c r="U8464" s="8"/>
      <c r="V8464" s="10"/>
      <c r="W8464"/>
      <c r="X8464"/>
      <c r="Z8464" s="8"/>
      <c r="AA8464" s="8"/>
      <c r="AF8464" s="17"/>
      <c r="AG8464" s="17"/>
      <c r="AH8464" s="8"/>
    </row>
    <row r="8465" spans="13:34" x14ac:dyDescent="0.3">
      <c r="M8465" s="12"/>
      <c r="N8465"/>
      <c r="P8465" s="9"/>
      <c r="Q8465" s="9"/>
      <c r="U8465" s="8"/>
      <c r="V8465" s="10"/>
      <c r="W8465"/>
      <c r="X8465"/>
      <c r="Z8465" s="8"/>
      <c r="AA8465" s="8"/>
      <c r="AF8465" s="17"/>
      <c r="AG8465" s="17"/>
      <c r="AH8465" s="8"/>
    </row>
    <row r="8466" spans="13:34" x14ac:dyDescent="0.3">
      <c r="M8466" s="12"/>
      <c r="N8466"/>
      <c r="P8466" s="9"/>
      <c r="Q8466" s="9"/>
      <c r="U8466" s="8"/>
      <c r="V8466" s="10"/>
      <c r="W8466"/>
      <c r="X8466"/>
      <c r="Z8466" s="8"/>
      <c r="AA8466" s="8"/>
      <c r="AF8466" s="17"/>
      <c r="AG8466" s="17"/>
      <c r="AH8466" s="8"/>
    </row>
    <row r="8467" spans="13:34" x14ac:dyDescent="0.3">
      <c r="M8467" s="12"/>
      <c r="N8467"/>
      <c r="P8467" s="9"/>
      <c r="Q8467" s="9"/>
      <c r="U8467" s="8"/>
      <c r="V8467" s="10"/>
      <c r="W8467"/>
      <c r="X8467"/>
      <c r="Z8467" s="8"/>
      <c r="AA8467" s="8"/>
      <c r="AF8467" s="17"/>
      <c r="AG8467" s="17"/>
      <c r="AH8467" s="8"/>
    </row>
    <row r="8468" spans="13:34" x14ac:dyDescent="0.3">
      <c r="M8468" s="12"/>
      <c r="N8468"/>
      <c r="P8468" s="9"/>
      <c r="Q8468" s="9"/>
      <c r="U8468" s="8"/>
      <c r="V8468" s="10"/>
      <c r="W8468"/>
      <c r="X8468"/>
      <c r="Z8468" s="8"/>
      <c r="AA8468" s="8"/>
      <c r="AF8468" s="17"/>
      <c r="AG8468" s="17"/>
      <c r="AH8468" s="8"/>
    </row>
    <row r="8469" spans="13:34" x14ac:dyDescent="0.3">
      <c r="M8469" s="12"/>
      <c r="N8469"/>
      <c r="P8469" s="9"/>
      <c r="Q8469" s="9"/>
      <c r="U8469" s="8"/>
      <c r="V8469" s="10"/>
      <c r="W8469"/>
      <c r="X8469"/>
      <c r="Z8469" s="8"/>
      <c r="AA8469" s="8"/>
      <c r="AF8469" s="17"/>
      <c r="AG8469" s="17"/>
      <c r="AH8469" s="8"/>
    </row>
    <row r="8470" spans="13:34" x14ac:dyDescent="0.3">
      <c r="M8470" s="12"/>
      <c r="N8470"/>
      <c r="P8470" s="9"/>
      <c r="Q8470" s="9"/>
      <c r="U8470" s="8"/>
      <c r="V8470" s="10"/>
      <c r="W8470"/>
      <c r="X8470"/>
      <c r="Z8470" s="8"/>
      <c r="AA8470" s="8"/>
      <c r="AF8470" s="17"/>
      <c r="AG8470" s="17"/>
      <c r="AH8470" s="8"/>
    </row>
    <row r="8471" spans="13:34" x14ac:dyDescent="0.3">
      <c r="M8471" s="12"/>
      <c r="N8471"/>
      <c r="P8471" s="9"/>
      <c r="Q8471" s="9"/>
      <c r="U8471" s="8"/>
      <c r="V8471" s="10"/>
      <c r="W8471"/>
      <c r="X8471"/>
      <c r="Z8471" s="8"/>
      <c r="AA8471" s="8"/>
      <c r="AF8471" s="17"/>
      <c r="AG8471" s="17"/>
      <c r="AH8471" s="8"/>
    </row>
    <row r="8472" spans="13:34" x14ac:dyDescent="0.3">
      <c r="M8472" s="12"/>
      <c r="N8472"/>
      <c r="P8472" s="9"/>
      <c r="Q8472" s="9"/>
      <c r="U8472" s="8"/>
      <c r="V8472" s="10"/>
      <c r="W8472"/>
      <c r="X8472"/>
      <c r="Z8472" s="8"/>
      <c r="AA8472" s="8"/>
      <c r="AF8472" s="17"/>
      <c r="AG8472" s="17"/>
      <c r="AH8472" s="8"/>
    </row>
    <row r="8473" spans="13:34" x14ac:dyDescent="0.3">
      <c r="M8473" s="12"/>
      <c r="N8473"/>
      <c r="P8473" s="9"/>
      <c r="Q8473" s="9"/>
      <c r="U8473" s="8"/>
      <c r="V8473" s="10"/>
      <c r="W8473"/>
      <c r="X8473"/>
      <c r="Z8473" s="8"/>
      <c r="AA8473" s="8"/>
      <c r="AF8473" s="17"/>
      <c r="AG8473" s="17"/>
      <c r="AH8473" s="8"/>
    </row>
    <row r="8474" spans="13:34" x14ac:dyDescent="0.3">
      <c r="M8474" s="12"/>
      <c r="N8474"/>
      <c r="P8474" s="9"/>
      <c r="Q8474" s="9"/>
      <c r="U8474" s="8"/>
      <c r="V8474" s="10"/>
      <c r="W8474"/>
      <c r="X8474"/>
      <c r="Z8474" s="8"/>
      <c r="AA8474" s="8"/>
      <c r="AF8474" s="17"/>
      <c r="AG8474" s="17"/>
      <c r="AH8474" s="8"/>
    </row>
    <row r="8475" spans="13:34" x14ac:dyDescent="0.3">
      <c r="M8475" s="12"/>
      <c r="N8475"/>
      <c r="P8475" s="9"/>
      <c r="Q8475" s="9"/>
      <c r="U8475" s="8"/>
      <c r="V8475" s="10"/>
      <c r="W8475"/>
      <c r="X8475"/>
      <c r="Z8475" s="8"/>
      <c r="AA8475" s="8"/>
      <c r="AF8475" s="17"/>
      <c r="AG8475" s="17"/>
      <c r="AH8475" s="8"/>
    </row>
    <row r="8476" spans="13:34" x14ac:dyDescent="0.3">
      <c r="M8476" s="12"/>
      <c r="N8476"/>
      <c r="P8476" s="9"/>
      <c r="Q8476" s="9"/>
      <c r="U8476" s="8"/>
      <c r="V8476" s="10"/>
      <c r="W8476"/>
      <c r="X8476"/>
      <c r="Z8476" s="8"/>
      <c r="AA8476" s="8"/>
      <c r="AF8476" s="17"/>
      <c r="AG8476" s="17"/>
      <c r="AH8476" s="8"/>
    </row>
    <row r="8477" spans="13:34" x14ac:dyDescent="0.3">
      <c r="M8477" s="12"/>
      <c r="N8477"/>
      <c r="P8477" s="9"/>
      <c r="Q8477" s="9"/>
      <c r="U8477" s="8"/>
      <c r="V8477" s="10"/>
      <c r="W8477"/>
      <c r="X8477"/>
      <c r="Z8477" s="8"/>
      <c r="AA8477" s="8"/>
      <c r="AF8477" s="17"/>
      <c r="AG8477" s="17"/>
      <c r="AH8477" s="8"/>
    </row>
    <row r="8478" spans="13:34" x14ac:dyDescent="0.3">
      <c r="M8478" s="12"/>
      <c r="N8478"/>
      <c r="P8478" s="9"/>
      <c r="Q8478" s="9"/>
      <c r="U8478" s="8"/>
      <c r="V8478" s="10"/>
      <c r="W8478"/>
      <c r="X8478"/>
      <c r="Z8478" s="8"/>
      <c r="AA8478" s="8"/>
      <c r="AF8478" s="17"/>
      <c r="AG8478" s="17"/>
      <c r="AH8478" s="8"/>
    </row>
    <row r="8479" spans="13:34" x14ac:dyDescent="0.3">
      <c r="M8479" s="12"/>
      <c r="N8479"/>
      <c r="P8479" s="9"/>
      <c r="Q8479" s="9"/>
      <c r="U8479" s="8"/>
      <c r="V8479" s="10"/>
      <c r="W8479"/>
      <c r="X8479"/>
      <c r="Z8479" s="8"/>
      <c r="AA8479" s="8"/>
      <c r="AF8479" s="17"/>
      <c r="AG8479" s="17"/>
      <c r="AH8479" s="8"/>
    </row>
    <row r="8480" spans="13:34" x14ac:dyDescent="0.3">
      <c r="M8480" s="12"/>
      <c r="N8480"/>
      <c r="P8480" s="9"/>
      <c r="Q8480" s="9"/>
      <c r="U8480" s="8"/>
      <c r="V8480" s="10"/>
      <c r="W8480"/>
      <c r="X8480"/>
      <c r="Z8480" s="8"/>
      <c r="AA8480" s="8"/>
      <c r="AF8480" s="17"/>
      <c r="AG8480" s="17"/>
      <c r="AH8480" s="8"/>
    </row>
    <row r="8481" spans="13:34" x14ac:dyDescent="0.3">
      <c r="M8481" s="12"/>
      <c r="N8481"/>
      <c r="P8481" s="9"/>
      <c r="Q8481" s="9"/>
      <c r="U8481" s="8"/>
      <c r="V8481" s="10"/>
      <c r="W8481"/>
      <c r="X8481"/>
      <c r="Z8481" s="8"/>
      <c r="AA8481" s="8"/>
      <c r="AF8481" s="17"/>
      <c r="AG8481" s="17"/>
      <c r="AH8481" s="8"/>
    </row>
    <row r="8482" spans="13:34" x14ac:dyDescent="0.3">
      <c r="M8482" s="12"/>
      <c r="N8482"/>
      <c r="P8482" s="9"/>
      <c r="Q8482" s="9"/>
      <c r="U8482" s="8"/>
      <c r="V8482" s="10"/>
      <c r="W8482"/>
      <c r="X8482"/>
      <c r="Z8482" s="8"/>
      <c r="AA8482" s="8"/>
      <c r="AF8482" s="17"/>
      <c r="AG8482" s="17"/>
      <c r="AH8482" s="8"/>
    </row>
    <row r="8483" spans="13:34" x14ac:dyDescent="0.3">
      <c r="M8483" s="12"/>
      <c r="N8483"/>
      <c r="P8483" s="9"/>
      <c r="Q8483" s="9"/>
      <c r="U8483" s="8"/>
      <c r="V8483" s="10"/>
      <c r="W8483"/>
      <c r="X8483"/>
      <c r="Z8483" s="8"/>
      <c r="AA8483" s="8"/>
      <c r="AF8483" s="17"/>
      <c r="AG8483" s="17"/>
      <c r="AH8483" s="8"/>
    </row>
    <row r="8484" spans="13:34" x14ac:dyDescent="0.3">
      <c r="M8484" s="12"/>
      <c r="N8484"/>
      <c r="P8484" s="9"/>
      <c r="Q8484" s="9"/>
      <c r="U8484" s="8"/>
      <c r="V8484" s="10"/>
      <c r="W8484"/>
      <c r="X8484"/>
      <c r="Z8484" s="8"/>
      <c r="AA8484" s="8"/>
      <c r="AF8484" s="17"/>
      <c r="AG8484" s="17"/>
      <c r="AH8484" s="8"/>
    </row>
    <row r="8485" spans="13:34" x14ac:dyDescent="0.3">
      <c r="M8485" s="12"/>
      <c r="N8485"/>
      <c r="P8485" s="9"/>
      <c r="Q8485" s="9"/>
      <c r="U8485" s="8"/>
      <c r="V8485" s="10"/>
      <c r="W8485"/>
      <c r="X8485"/>
      <c r="Z8485" s="8"/>
      <c r="AA8485" s="8"/>
      <c r="AF8485" s="17"/>
      <c r="AG8485" s="17"/>
      <c r="AH8485" s="8"/>
    </row>
    <row r="8486" spans="13:34" x14ac:dyDescent="0.3">
      <c r="M8486" s="12"/>
      <c r="N8486"/>
      <c r="P8486" s="9"/>
      <c r="Q8486" s="9"/>
      <c r="U8486" s="8"/>
      <c r="V8486" s="10"/>
      <c r="W8486"/>
      <c r="X8486"/>
      <c r="Z8486" s="8"/>
      <c r="AA8486" s="8"/>
      <c r="AF8486" s="17"/>
      <c r="AG8486" s="17"/>
      <c r="AH8486" s="8"/>
    </row>
    <row r="8487" spans="13:34" x14ac:dyDescent="0.3">
      <c r="M8487" s="12"/>
      <c r="N8487"/>
      <c r="P8487" s="9"/>
      <c r="Q8487" s="9"/>
      <c r="U8487" s="8"/>
      <c r="V8487" s="10"/>
      <c r="W8487"/>
      <c r="X8487"/>
      <c r="Z8487" s="8"/>
      <c r="AA8487" s="8"/>
      <c r="AF8487" s="17"/>
      <c r="AG8487" s="17"/>
      <c r="AH8487" s="8"/>
    </row>
    <row r="8488" spans="13:34" x14ac:dyDescent="0.3">
      <c r="M8488" s="12"/>
      <c r="N8488"/>
      <c r="P8488" s="9"/>
      <c r="Q8488" s="9"/>
      <c r="U8488" s="8"/>
      <c r="V8488" s="10"/>
      <c r="W8488"/>
      <c r="X8488"/>
      <c r="Z8488" s="8"/>
      <c r="AA8488" s="8"/>
      <c r="AF8488" s="17"/>
      <c r="AG8488" s="17"/>
      <c r="AH8488" s="8"/>
    </row>
    <row r="8489" spans="13:34" x14ac:dyDescent="0.3">
      <c r="M8489" s="12"/>
      <c r="N8489"/>
      <c r="P8489" s="9"/>
      <c r="Q8489" s="9"/>
      <c r="U8489" s="8"/>
      <c r="V8489" s="10"/>
      <c r="W8489"/>
      <c r="X8489"/>
      <c r="Z8489" s="8"/>
      <c r="AA8489" s="8"/>
      <c r="AF8489" s="17"/>
      <c r="AG8489" s="17"/>
      <c r="AH8489" s="8"/>
    </row>
    <row r="8490" spans="13:34" x14ac:dyDescent="0.3">
      <c r="M8490" s="12"/>
      <c r="N8490"/>
      <c r="P8490" s="9"/>
      <c r="Q8490" s="9"/>
      <c r="U8490" s="8"/>
      <c r="V8490" s="10"/>
      <c r="W8490"/>
      <c r="X8490"/>
      <c r="Z8490" s="8"/>
      <c r="AA8490" s="8"/>
      <c r="AF8490" s="17"/>
      <c r="AG8490" s="17"/>
      <c r="AH8490" s="8"/>
    </row>
    <row r="8491" spans="13:34" x14ac:dyDescent="0.3">
      <c r="M8491" s="12"/>
      <c r="N8491"/>
      <c r="P8491" s="9"/>
      <c r="Q8491" s="9"/>
      <c r="U8491" s="8"/>
      <c r="V8491" s="10"/>
      <c r="W8491"/>
      <c r="X8491"/>
      <c r="Z8491" s="8"/>
      <c r="AA8491" s="8"/>
      <c r="AF8491" s="17"/>
      <c r="AG8491" s="17"/>
      <c r="AH8491" s="8"/>
    </row>
    <row r="8492" spans="13:34" x14ac:dyDescent="0.3">
      <c r="M8492" s="12"/>
      <c r="N8492"/>
      <c r="P8492" s="9"/>
      <c r="Q8492" s="9"/>
      <c r="U8492" s="8"/>
      <c r="V8492" s="10"/>
      <c r="W8492"/>
      <c r="X8492"/>
      <c r="Z8492" s="8"/>
      <c r="AA8492" s="8"/>
      <c r="AF8492" s="17"/>
      <c r="AG8492" s="17"/>
      <c r="AH8492" s="8"/>
    </row>
    <row r="8493" spans="13:34" x14ac:dyDescent="0.3">
      <c r="M8493" s="12"/>
      <c r="N8493"/>
      <c r="P8493" s="9"/>
      <c r="Q8493" s="9"/>
      <c r="U8493" s="8"/>
      <c r="V8493" s="10"/>
      <c r="W8493"/>
      <c r="X8493"/>
      <c r="Z8493" s="8"/>
      <c r="AA8493" s="8"/>
      <c r="AF8493" s="17"/>
      <c r="AG8493" s="17"/>
      <c r="AH8493" s="8"/>
    </row>
    <row r="8494" spans="13:34" x14ac:dyDescent="0.3">
      <c r="M8494" s="12"/>
      <c r="N8494"/>
      <c r="P8494" s="9"/>
      <c r="Q8494" s="9"/>
      <c r="U8494" s="8"/>
      <c r="V8494" s="10"/>
      <c r="W8494"/>
      <c r="X8494"/>
      <c r="Z8494" s="8"/>
      <c r="AA8494" s="8"/>
      <c r="AF8494" s="17"/>
      <c r="AG8494" s="17"/>
      <c r="AH8494" s="8"/>
    </row>
    <row r="8495" spans="13:34" x14ac:dyDescent="0.3">
      <c r="M8495" s="12"/>
      <c r="N8495"/>
      <c r="P8495" s="9"/>
      <c r="Q8495" s="9"/>
      <c r="U8495" s="8"/>
      <c r="V8495" s="10"/>
      <c r="W8495"/>
      <c r="X8495"/>
      <c r="Z8495" s="8"/>
      <c r="AA8495" s="8"/>
      <c r="AF8495" s="17"/>
      <c r="AG8495" s="17"/>
      <c r="AH8495" s="8"/>
    </row>
    <row r="8496" spans="13:34" x14ac:dyDescent="0.3">
      <c r="M8496" s="12"/>
      <c r="N8496"/>
      <c r="P8496" s="9"/>
      <c r="Q8496" s="9"/>
      <c r="U8496" s="8"/>
      <c r="V8496" s="10"/>
      <c r="W8496"/>
      <c r="X8496"/>
      <c r="Z8496" s="8"/>
      <c r="AA8496" s="8"/>
      <c r="AF8496" s="17"/>
      <c r="AG8496" s="17"/>
      <c r="AH8496" s="8"/>
    </row>
    <row r="8497" spans="13:34" x14ac:dyDescent="0.3">
      <c r="M8497" s="12"/>
      <c r="N8497"/>
      <c r="P8497" s="9"/>
      <c r="Q8497" s="9"/>
      <c r="U8497" s="8"/>
      <c r="V8497" s="10"/>
      <c r="W8497"/>
      <c r="X8497"/>
      <c r="Z8497" s="8"/>
      <c r="AA8497" s="8"/>
      <c r="AF8497" s="17"/>
      <c r="AG8497" s="17"/>
      <c r="AH8497" s="8"/>
    </row>
    <row r="8498" spans="13:34" x14ac:dyDescent="0.3">
      <c r="M8498" s="12"/>
      <c r="N8498"/>
      <c r="P8498" s="9"/>
      <c r="Q8498" s="9"/>
      <c r="U8498" s="8"/>
      <c r="V8498" s="10"/>
      <c r="W8498"/>
      <c r="X8498"/>
      <c r="Z8498" s="8"/>
      <c r="AA8498" s="8"/>
      <c r="AF8498" s="17"/>
      <c r="AG8498" s="17"/>
      <c r="AH8498" s="8"/>
    </row>
    <row r="8499" spans="13:34" x14ac:dyDescent="0.3">
      <c r="M8499" s="12"/>
      <c r="N8499"/>
      <c r="P8499" s="9"/>
      <c r="Q8499" s="9"/>
      <c r="U8499" s="8"/>
      <c r="V8499" s="10"/>
      <c r="W8499"/>
      <c r="X8499"/>
      <c r="Z8499" s="8"/>
      <c r="AA8499" s="8"/>
      <c r="AF8499" s="17"/>
      <c r="AG8499" s="17"/>
      <c r="AH8499" s="8"/>
    </row>
    <row r="8500" spans="13:34" x14ac:dyDescent="0.3">
      <c r="M8500" s="12"/>
      <c r="N8500"/>
      <c r="P8500" s="9"/>
      <c r="Q8500" s="9"/>
      <c r="U8500" s="8"/>
      <c r="V8500" s="10"/>
      <c r="W8500"/>
      <c r="X8500"/>
      <c r="Z8500" s="8"/>
      <c r="AA8500" s="8"/>
      <c r="AF8500" s="17"/>
      <c r="AG8500" s="17"/>
      <c r="AH8500" s="8"/>
    </row>
    <row r="8501" spans="13:34" x14ac:dyDescent="0.3">
      <c r="M8501" s="12"/>
      <c r="N8501"/>
      <c r="P8501" s="9"/>
      <c r="Q8501" s="9"/>
      <c r="U8501" s="8"/>
      <c r="V8501" s="10"/>
      <c r="W8501"/>
      <c r="X8501"/>
      <c r="Z8501" s="8"/>
      <c r="AA8501" s="8"/>
      <c r="AF8501" s="17"/>
      <c r="AG8501" s="17"/>
      <c r="AH8501" s="8"/>
    </row>
    <row r="8502" spans="13:34" x14ac:dyDescent="0.3">
      <c r="M8502" s="12"/>
      <c r="N8502"/>
      <c r="P8502" s="9"/>
      <c r="Q8502" s="9"/>
      <c r="U8502" s="8"/>
      <c r="V8502" s="10"/>
      <c r="W8502"/>
      <c r="X8502"/>
      <c r="Z8502" s="8"/>
      <c r="AA8502" s="8"/>
      <c r="AF8502" s="17"/>
      <c r="AG8502" s="17"/>
      <c r="AH8502" s="8"/>
    </row>
    <row r="8503" spans="13:34" x14ac:dyDescent="0.3">
      <c r="M8503" s="12"/>
      <c r="N8503"/>
      <c r="P8503" s="9"/>
      <c r="Q8503" s="9"/>
      <c r="U8503" s="8"/>
      <c r="V8503" s="10"/>
      <c r="W8503"/>
      <c r="X8503"/>
      <c r="Z8503" s="8"/>
      <c r="AA8503" s="8"/>
      <c r="AF8503" s="17"/>
      <c r="AG8503" s="17"/>
      <c r="AH8503" s="8"/>
    </row>
    <row r="8504" spans="13:34" x14ac:dyDescent="0.3">
      <c r="M8504" s="12"/>
      <c r="N8504"/>
      <c r="P8504" s="9"/>
      <c r="Q8504" s="9"/>
      <c r="U8504" s="8"/>
      <c r="V8504" s="10"/>
      <c r="W8504"/>
      <c r="X8504"/>
      <c r="Z8504" s="8"/>
      <c r="AA8504" s="8"/>
      <c r="AF8504" s="17"/>
      <c r="AG8504" s="17"/>
      <c r="AH8504" s="8"/>
    </row>
    <row r="8505" spans="13:34" x14ac:dyDescent="0.3">
      <c r="M8505" s="12"/>
      <c r="N8505"/>
      <c r="P8505" s="9"/>
      <c r="Q8505" s="9"/>
      <c r="U8505" s="8"/>
      <c r="V8505" s="10"/>
      <c r="W8505"/>
      <c r="X8505"/>
      <c r="Z8505" s="8"/>
      <c r="AA8505" s="8"/>
      <c r="AF8505" s="17"/>
      <c r="AG8505" s="17"/>
      <c r="AH8505" s="8"/>
    </row>
    <row r="8506" spans="13:34" x14ac:dyDescent="0.3">
      <c r="M8506" s="12"/>
      <c r="N8506"/>
      <c r="P8506" s="9"/>
      <c r="Q8506" s="9"/>
      <c r="U8506" s="8"/>
      <c r="V8506" s="10"/>
      <c r="W8506"/>
      <c r="X8506"/>
      <c r="Z8506" s="8"/>
      <c r="AA8506" s="8"/>
      <c r="AF8506" s="17"/>
      <c r="AG8506" s="17"/>
      <c r="AH8506" s="8"/>
    </row>
    <row r="8507" spans="13:34" x14ac:dyDescent="0.3">
      <c r="M8507" s="12"/>
      <c r="N8507"/>
      <c r="P8507" s="9"/>
      <c r="Q8507" s="9"/>
      <c r="U8507" s="8"/>
      <c r="V8507" s="10"/>
      <c r="W8507"/>
      <c r="X8507"/>
      <c r="Z8507" s="8"/>
      <c r="AA8507" s="8"/>
      <c r="AF8507" s="17"/>
      <c r="AG8507" s="17"/>
      <c r="AH8507" s="8"/>
    </row>
    <row r="8508" spans="13:34" x14ac:dyDescent="0.3">
      <c r="M8508" s="12"/>
      <c r="N8508"/>
      <c r="P8508" s="9"/>
      <c r="Q8508" s="9"/>
      <c r="U8508" s="8"/>
      <c r="V8508" s="10"/>
      <c r="W8508"/>
      <c r="X8508"/>
      <c r="Z8508" s="8"/>
      <c r="AA8508" s="8"/>
      <c r="AF8508" s="17"/>
      <c r="AG8508" s="17"/>
      <c r="AH8508" s="8"/>
    </row>
    <row r="8509" spans="13:34" x14ac:dyDescent="0.3">
      <c r="M8509" s="12"/>
      <c r="N8509"/>
      <c r="P8509" s="9"/>
      <c r="Q8509" s="9"/>
      <c r="U8509" s="8"/>
      <c r="V8509" s="10"/>
      <c r="W8509"/>
      <c r="X8509"/>
      <c r="Z8509" s="8"/>
      <c r="AA8509" s="8"/>
      <c r="AF8509" s="17"/>
      <c r="AG8509" s="17"/>
      <c r="AH8509" s="8"/>
    </row>
    <row r="8510" spans="13:34" x14ac:dyDescent="0.3">
      <c r="M8510" s="12"/>
      <c r="N8510"/>
      <c r="P8510" s="9"/>
      <c r="Q8510" s="9"/>
      <c r="U8510" s="8"/>
      <c r="V8510" s="10"/>
      <c r="W8510"/>
      <c r="X8510"/>
      <c r="Z8510" s="8"/>
      <c r="AA8510" s="8"/>
      <c r="AF8510" s="17"/>
      <c r="AG8510" s="17"/>
      <c r="AH8510" s="8"/>
    </row>
    <row r="8511" spans="13:34" x14ac:dyDescent="0.3">
      <c r="M8511" s="12"/>
      <c r="N8511"/>
      <c r="P8511" s="9"/>
      <c r="Q8511" s="9"/>
      <c r="U8511" s="8"/>
      <c r="V8511" s="10"/>
      <c r="W8511"/>
      <c r="X8511"/>
      <c r="Z8511" s="8"/>
      <c r="AA8511" s="8"/>
      <c r="AF8511" s="17"/>
      <c r="AG8511" s="17"/>
      <c r="AH8511" s="8"/>
    </row>
    <row r="8512" spans="13:34" x14ac:dyDescent="0.3">
      <c r="M8512" s="12"/>
      <c r="N8512"/>
      <c r="P8512" s="9"/>
      <c r="Q8512" s="9"/>
      <c r="U8512" s="8"/>
      <c r="V8512" s="10"/>
      <c r="W8512"/>
      <c r="X8512"/>
      <c r="Z8512" s="8"/>
      <c r="AA8512" s="8"/>
      <c r="AF8512" s="17"/>
      <c r="AG8512" s="17"/>
      <c r="AH8512" s="8"/>
    </row>
    <row r="8513" spans="13:34" x14ac:dyDescent="0.3">
      <c r="M8513" s="12"/>
      <c r="N8513"/>
      <c r="P8513" s="9"/>
      <c r="Q8513" s="9"/>
      <c r="U8513" s="8"/>
      <c r="V8513" s="10"/>
      <c r="W8513"/>
      <c r="X8513"/>
      <c r="Z8513" s="8"/>
      <c r="AA8513" s="8"/>
      <c r="AF8513" s="17"/>
      <c r="AG8513" s="17"/>
      <c r="AH8513" s="8"/>
    </row>
    <row r="8514" spans="13:34" x14ac:dyDescent="0.3">
      <c r="M8514" s="12"/>
      <c r="N8514"/>
      <c r="P8514" s="9"/>
      <c r="Q8514" s="9"/>
      <c r="U8514" s="8"/>
      <c r="V8514" s="10"/>
      <c r="W8514"/>
      <c r="X8514"/>
      <c r="Z8514" s="8"/>
      <c r="AA8514" s="8"/>
      <c r="AF8514" s="17"/>
      <c r="AG8514" s="17"/>
      <c r="AH8514" s="8"/>
    </row>
    <row r="8515" spans="13:34" x14ac:dyDescent="0.3">
      <c r="M8515" s="12"/>
      <c r="N8515"/>
      <c r="P8515" s="9"/>
      <c r="Q8515" s="9"/>
      <c r="U8515" s="8"/>
      <c r="V8515" s="10"/>
      <c r="W8515"/>
      <c r="X8515"/>
      <c r="Z8515" s="8"/>
      <c r="AA8515" s="8"/>
      <c r="AF8515" s="17"/>
      <c r="AG8515" s="17"/>
      <c r="AH8515" s="8"/>
    </row>
    <row r="8516" spans="13:34" x14ac:dyDescent="0.3">
      <c r="M8516" s="12"/>
      <c r="N8516"/>
      <c r="P8516" s="9"/>
      <c r="Q8516" s="9"/>
      <c r="U8516" s="8"/>
      <c r="V8516" s="10"/>
      <c r="W8516"/>
      <c r="X8516"/>
      <c r="Z8516" s="8"/>
      <c r="AA8516" s="8"/>
      <c r="AF8516" s="17"/>
      <c r="AG8516" s="17"/>
      <c r="AH8516" s="8"/>
    </row>
    <row r="8517" spans="13:34" x14ac:dyDescent="0.3">
      <c r="M8517" s="12"/>
      <c r="N8517"/>
      <c r="P8517" s="9"/>
      <c r="Q8517" s="9"/>
      <c r="U8517" s="8"/>
      <c r="V8517" s="10"/>
      <c r="W8517"/>
      <c r="X8517"/>
      <c r="Z8517" s="8"/>
      <c r="AA8517" s="8"/>
      <c r="AF8517" s="17"/>
      <c r="AG8517" s="17"/>
      <c r="AH8517" s="8"/>
    </row>
    <row r="8518" spans="13:34" x14ac:dyDescent="0.3">
      <c r="M8518" s="12"/>
      <c r="N8518"/>
      <c r="P8518" s="9"/>
      <c r="Q8518" s="9"/>
      <c r="U8518" s="8"/>
      <c r="V8518" s="10"/>
      <c r="W8518"/>
      <c r="X8518"/>
      <c r="Z8518" s="8"/>
      <c r="AA8518" s="8"/>
      <c r="AF8518" s="17"/>
      <c r="AG8518" s="17"/>
      <c r="AH8518" s="8"/>
    </row>
    <row r="8519" spans="13:34" x14ac:dyDescent="0.3">
      <c r="M8519" s="12"/>
      <c r="N8519"/>
      <c r="P8519" s="9"/>
      <c r="Q8519" s="9"/>
      <c r="U8519" s="8"/>
      <c r="V8519" s="10"/>
      <c r="W8519"/>
      <c r="X8519"/>
      <c r="Z8519" s="8"/>
      <c r="AA8519" s="8"/>
      <c r="AF8519" s="17"/>
      <c r="AG8519" s="17"/>
      <c r="AH8519" s="8"/>
    </row>
    <row r="8520" spans="13:34" x14ac:dyDescent="0.3">
      <c r="M8520" s="12"/>
      <c r="N8520"/>
      <c r="P8520" s="9"/>
      <c r="Q8520" s="9"/>
      <c r="U8520" s="8"/>
      <c r="V8520" s="10"/>
      <c r="W8520"/>
      <c r="X8520"/>
      <c r="Z8520" s="8"/>
      <c r="AA8520" s="8"/>
      <c r="AF8520" s="17"/>
      <c r="AG8520" s="17"/>
      <c r="AH8520" s="8"/>
    </row>
    <row r="8521" spans="13:34" x14ac:dyDescent="0.3">
      <c r="M8521" s="12"/>
      <c r="N8521"/>
      <c r="P8521" s="9"/>
      <c r="Q8521" s="9"/>
      <c r="U8521" s="8"/>
      <c r="V8521" s="10"/>
      <c r="W8521"/>
      <c r="X8521"/>
      <c r="Z8521" s="8"/>
      <c r="AA8521" s="8"/>
      <c r="AF8521" s="17"/>
      <c r="AG8521" s="17"/>
      <c r="AH8521" s="8"/>
    </row>
    <row r="8522" spans="13:34" x14ac:dyDescent="0.3">
      <c r="M8522" s="12"/>
      <c r="N8522"/>
      <c r="P8522" s="9"/>
      <c r="Q8522" s="9"/>
      <c r="U8522" s="8"/>
      <c r="V8522" s="10"/>
      <c r="W8522"/>
      <c r="X8522"/>
      <c r="Z8522" s="8"/>
      <c r="AA8522" s="8"/>
      <c r="AF8522" s="17"/>
      <c r="AG8522" s="17"/>
      <c r="AH8522" s="8"/>
    </row>
    <row r="8523" spans="13:34" x14ac:dyDescent="0.3">
      <c r="M8523" s="12"/>
      <c r="N8523"/>
      <c r="P8523" s="9"/>
      <c r="Q8523" s="9"/>
      <c r="U8523" s="8"/>
      <c r="V8523" s="10"/>
      <c r="W8523"/>
      <c r="X8523"/>
      <c r="Z8523" s="8"/>
      <c r="AA8523" s="8"/>
      <c r="AF8523" s="17"/>
      <c r="AG8523" s="17"/>
      <c r="AH8523" s="8"/>
    </row>
    <row r="8524" spans="13:34" x14ac:dyDescent="0.3">
      <c r="M8524" s="12"/>
      <c r="N8524"/>
      <c r="P8524" s="9"/>
      <c r="Q8524" s="9"/>
      <c r="U8524" s="8"/>
      <c r="V8524" s="10"/>
      <c r="W8524"/>
      <c r="X8524"/>
      <c r="Z8524" s="8"/>
      <c r="AA8524" s="8"/>
      <c r="AF8524" s="17"/>
      <c r="AG8524" s="17"/>
      <c r="AH8524" s="8"/>
    </row>
    <row r="8525" spans="13:34" x14ac:dyDescent="0.3">
      <c r="M8525" s="12"/>
      <c r="N8525"/>
      <c r="P8525" s="9"/>
      <c r="Q8525" s="9"/>
      <c r="U8525" s="8"/>
      <c r="V8525" s="10"/>
      <c r="W8525"/>
      <c r="X8525"/>
      <c r="Z8525" s="8"/>
      <c r="AA8525" s="8"/>
      <c r="AF8525" s="17"/>
      <c r="AG8525" s="17"/>
      <c r="AH8525" s="8"/>
    </row>
    <row r="8526" spans="13:34" x14ac:dyDescent="0.3">
      <c r="M8526" s="12"/>
      <c r="N8526"/>
      <c r="P8526" s="9"/>
      <c r="Q8526" s="9"/>
      <c r="U8526" s="8"/>
      <c r="V8526" s="10"/>
      <c r="W8526"/>
      <c r="X8526"/>
      <c r="Z8526" s="8"/>
      <c r="AA8526" s="8"/>
      <c r="AF8526" s="17"/>
      <c r="AG8526" s="17"/>
      <c r="AH8526" s="8"/>
    </row>
    <row r="8527" spans="13:34" x14ac:dyDescent="0.3">
      <c r="M8527" s="12"/>
      <c r="N8527"/>
      <c r="P8527" s="9"/>
      <c r="Q8527" s="9"/>
      <c r="U8527" s="8"/>
      <c r="V8527" s="10"/>
      <c r="W8527"/>
      <c r="X8527"/>
      <c r="Z8527" s="8"/>
      <c r="AA8527" s="8"/>
      <c r="AF8527" s="17"/>
      <c r="AG8527" s="17"/>
      <c r="AH8527" s="8"/>
    </row>
    <row r="8528" spans="13:34" x14ac:dyDescent="0.3">
      <c r="M8528" s="12"/>
      <c r="N8528"/>
      <c r="P8528" s="9"/>
      <c r="Q8528" s="9"/>
      <c r="U8528" s="8"/>
      <c r="V8528" s="10"/>
      <c r="W8528"/>
      <c r="X8528"/>
      <c r="Z8528" s="8"/>
      <c r="AA8528" s="8"/>
      <c r="AF8528" s="17"/>
      <c r="AG8528" s="17"/>
      <c r="AH8528" s="8"/>
    </row>
    <row r="8529" spans="13:34" x14ac:dyDescent="0.3">
      <c r="M8529" s="12"/>
      <c r="N8529"/>
      <c r="P8529" s="9"/>
      <c r="Q8529" s="9"/>
      <c r="U8529" s="8"/>
      <c r="V8529" s="10"/>
      <c r="W8529"/>
      <c r="X8529"/>
      <c r="Z8529" s="8"/>
      <c r="AA8529" s="8"/>
      <c r="AF8529" s="17"/>
      <c r="AG8529" s="17"/>
      <c r="AH8529" s="8"/>
    </row>
    <row r="8530" spans="13:34" x14ac:dyDescent="0.3">
      <c r="M8530" s="12"/>
      <c r="N8530"/>
      <c r="P8530" s="9"/>
      <c r="Q8530" s="9"/>
      <c r="U8530" s="8"/>
      <c r="V8530" s="10"/>
      <c r="W8530"/>
      <c r="X8530"/>
      <c r="Z8530" s="8"/>
      <c r="AA8530" s="8"/>
      <c r="AF8530" s="17"/>
      <c r="AG8530" s="17"/>
      <c r="AH8530" s="8"/>
    </row>
    <row r="8531" spans="13:34" x14ac:dyDescent="0.3">
      <c r="M8531" s="12"/>
      <c r="N8531"/>
      <c r="P8531" s="9"/>
      <c r="Q8531" s="9"/>
      <c r="U8531" s="8"/>
      <c r="V8531" s="10"/>
      <c r="W8531"/>
      <c r="X8531"/>
      <c r="Z8531" s="8"/>
      <c r="AA8531" s="8"/>
      <c r="AF8531" s="17"/>
      <c r="AG8531" s="17"/>
      <c r="AH8531" s="8"/>
    </row>
    <row r="8532" spans="13:34" x14ac:dyDescent="0.3">
      <c r="M8532" s="12"/>
      <c r="N8532"/>
      <c r="P8532" s="9"/>
      <c r="Q8532" s="9"/>
      <c r="U8532" s="8"/>
      <c r="V8532" s="10"/>
      <c r="W8532"/>
      <c r="X8532"/>
      <c r="Z8532" s="8"/>
      <c r="AA8532" s="8"/>
      <c r="AF8532" s="17"/>
      <c r="AG8532" s="17"/>
      <c r="AH8532" s="8"/>
    </row>
    <row r="8533" spans="13:34" x14ac:dyDescent="0.3">
      <c r="M8533" s="12"/>
      <c r="N8533"/>
      <c r="P8533" s="9"/>
      <c r="Q8533" s="9"/>
      <c r="U8533" s="8"/>
      <c r="V8533" s="10"/>
      <c r="W8533"/>
      <c r="X8533"/>
      <c r="Z8533" s="8"/>
      <c r="AA8533" s="8"/>
      <c r="AF8533" s="17"/>
      <c r="AG8533" s="17"/>
      <c r="AH8533" s="8"/>
    </row>
    <row r="8534" spans="13:34" x14ac:dyDescent="0.3">
      <c r="M8534" s="12"/>
      <c r="N8534"/>
      <c r="P8534" s="9"/>
      <c r="Q8534" s="9"/>
      <c r="U8534" s="8"/>
      <c r="V8534" s="10"/>
      <c r="W8534"/>
      <c r="X8534"/>
      <c r="Z8534" s="8"/>
      <c r="AA8534" s="8"/>
      <c r="AF8534" s="17"/>
      <c r="AG8534" s="17"/>
      <c r="AH8534" s="8"/>
    </row>
    <row r="8535" spans="13:34" x14ac:dyDescent="0.3">
      <c r="M8535" s="12"/>
      <c r="N8535"/>
      <c r="P8535" s="9"/>
      <c r="Q8535" s="9"/>
      <c r="U8535" s="8"/>
      <c r="V8535" s="10"/>
      <c r="W8535"/>
      <c r="X8535"/>
      <c r="Z8535" s="8"/>
      <c r="AA8535" s="8"/>
      <c r="AF8535" s="17"/>
      <c r="AG8535" s="17"/>
      <c r="AH8535" s="8"/>
    </row>
    <row r="8536" spans="13:34" x14ac:dyDescent="0.3">
      <c r="M8536" s="12"/>
      <c r="N8536"/>
      <c r="P8536" s="9"/>
      <c r="Q8536" s="9"/>
      <c r="U8536" s="8"/>
      <c r="V8536" s="10"/>
      <c r="W8536"/>
      <c r="X8536"/>
      <c r="Z8536" s="8"/>
      <c r="AA8536" s="8"/>
      <c r="AF8536" s="17"/>
      <c r="AG8536" s="17"/>
      <c r="AH8536" s="8"/>
    </row>
    <row r="8537" spans="13:34" x14ac:dyDescent="0.3">
      <c r="M8537" s="12"/>
      <c r="N8537"/>
      <c r="P8537" s="9"/>
      <c r="Q8537" s="9"/>
      <c r="U8537" s="8"/>
      <c r="V8537" s="10"/>
      <c r="W8537"/>
      <c r="X8537"/>
      <c r="Z8537" s="8"/>
      <c r="AA8537" s="8"/>
      <c r="AF8537" s="17"/>
      <c r="AG8537" s="17"/>
      <c r="AH8537" s="8"/>
    </row>
    <row r="8538" spans="13:34" x14ac:dyDescent="0.3">
      <c r="M8538" s="12"/>
      <c r="N8538"/>
      <c r="P8538" s="9"/>
      <c r="Q8538" s="9"/>
      <c r="U8538" s="8"/>
      <c r="V8538" s="10"/>
      <c r="W8538"/>
      <c r="X8538"/>
      <c r="Z8538" s="8"/>
      <c r="AA8538" s="8"/>
      <c r="AF8538" s="17"/>
      <c r="AG8538" s="17"/>
      <c r="AH8538" s="8"/>
    </row>
    <row r="8539" spans="13:34" x14ac:dyDescent="0.3">
      <c r="M8539" s="12"/>
      <c r="N8539"/>
      <c r="P8539" s="9"/>
      <c r="Q8539" s="9"/>
      <c r="U8539" s="8"/>
      <c r="V8539" s="10"/>
      <c r="W8539"/>
      <c r="X8539"/>
      <c r="Z8539" s="8"/>
      <c r="AA8539" s="8"/>
      <c r="AF8539" s="17"/>
      <c r="AG8539" s="17"/>
      <c r="AH8539" s="8"/>
    </row>
    <row r="8540" spans="13:34" x14ac:dyDescent="0.3">
      <c r="M8540" s="12"/>
      <c r="N8540"/>
      <c r="P8540" s="9"/>
      <c r="Q8540" s="9"/>
      <c r="U8540" s="8"/>
      <c r="V8540" s="10"/>
      <c r="W8540"/>
      <c r="X8540"/>
      <c r="Z8540" s="8"/>
      <c r="AA8540" s="8"/>
      <c r="AF8540" s="17"/>
      <c r="AG8540" s="17"/>
      <c r="AH8540" s="8"/>
    </row>
    <row r="8541" spans="13:34" x14ac:dyDescent="0.3">
      <c r="M8541" s="12"/>
      <c r="N8541"/>
      <c r="P8541" s="9"/>
      <c r="Q8541" s="9"/>
      <c r="U8541" s="8"/>
      <c r="V8541" s="10"/>
      <c r="W8541"/>
      <c r="X8541"/>
      <c r="Z8541" s="8"/>
      <c r="AA8541" s="8"/>
      <c r="AF8541" s="17"/>
      <c r="AG8541" s="17"/>
      <c r="AH8541" s="8"/>
    </row>
    <row r="8542" spans="13:34" x14ac:dyDescent="0.3">
      <c r="M8542" s="12"/>
      <c r="N8542"/>
      <c r="P8542" s="9"/>
      <c r="Q8542" s="9"/>
      <c r="U8542" s="8"/>
      <c r="V8542" s="10"/>
      <c r="W8542"/>
      <c r="X8542"/>
      <c r="Z8542" s="8"/>
      <c r="AA8542" s="8"/>
      <c r="AF8542" s="17"/>
      <c r="AG8542" s="17"/>
      <c r="AH8542" s="8"/>
    </row>
    <row r="8543" spans="13:34" x14ac:dyDescent="0.3">
      <c r="M8543" s="12"/>
      <c r="N8543"/>
      <c r="P8543" s="9"/>
      <c r="Q8543" s="9"/>
      <c r="U8543" s="8"/>
      <c r="V8543" s="10"/>
      <c r="W8543"/>
      <c r="X8543"/>
      <c r="Z8543" s="8"/>
      <c r="AA8543" s="8"/>
      <c r="AF8543" s="17"/>
      <c r="AG8543" s="17"/>
      <c r="AH8543" s="8"/>
    </row>
    <row r="8544" spans="13:34" x14ac:dyDescent="0.3">
      <c r="M8544" s="12"/>
      <c r="N8544"/>
      <c r="P8544" s="9"/>
      <c r="Q8544" s="9"/>
      <c r="U8544" s="8"/>
      <c r="V8544" s="10"/>
      <c r="W8544"/>
      <c r="X8544"/>
      <c r="Z8544" s="8"/>
      <c r="AA8544" s="8"/>
      <c r="AF8544" s="17"/>
      <c r="AG8544" s="17"/>
      <c r="AH8544" s="8"/>
    </row>
    <row r="8545" spans="13:34" x14ac:dyDescent="0.3">
      <c r="M8545" s="12"/>
      <c r="N8545"/>
      <c r="P8545" s="9"/>
      <c r="Q8545" s="9"/>
      <c r="U8545" s="8"/>
      <c r="V8545" s="10"/>
      <c r="W8545"/>
      <c r="X8545"/>
      <c r="Z8545" s="8"/>
      <c r="AA8545" s="8"/>
      <c r="AF8545" s="17"/>
      <c r="AG8545" s="17"/>
      <c r="AH8545" s="8"/>
    </row>
    <row r="8546" spans="13:34" x14ac:dyDescent="0.3">
      <c r="M8546" s="12"/>
      <c r="N8546"/>
      <c r="P8546" s="9"/>
      <c r="Q8546" s="9"/>
      <c r="U8546" s="8"/>
      <c r="V8546" s="10"/>
      <c r="W8546"/>
      <c r="X8546"/>
      <c r="Z8546" s="8"/>
      <c r="AA8546" s="8"/>
      <c r="AF8546" s="17"/>
      <c r="AG8546" s="17"/>
      <c r="AH8546" s="8"/>
    </row>
    <row r="8547" spans="13:34" x14ac:dyDescent="0.3">
      <c r="M8547" s="12"/>
      <c r="N8547"/>
      <c r="P8547" s="9"/>
      <c r="Q8547" s="9"/>
      <c r="U8547" s="8"/>
      <c r="V8547" s="10"/>
      <c r="W8547"/>
      <c r="X8547"/>
      <c r="Z8547" s="8"/>
      <c r="AA8547" s="8"/>
      <c r="AF8547" s="17"/>
      <c r="AG8547" s="17"/>
      <c r="AH8547" s="8"/>
    </row>
    <row r="8548" spans="13:34" x14ac:dyDescent="0.3">
      <c r="M8548" s="12"/>
      <c r="N8548"/>
      <c r="P8548" s="9"/>
      <c r="Q8548" s="9"/>
      <c r="U8548" s="8"/>
      <c r="V8548" s="10"/>
      <c r="W8548"/>
      <c r="X8548"/>
      <c r="Z8548" s="8"/>
      <c r="AA8548" s="8"/>
      <c r="AF8548" s="17"/>
      <c r="AG8548" s="17"/>
      <c r="AH8548" s="8"/>
    </row>
    <row r="8549" spans="13:34" x14ac:dyDescent="0.3">
      <c r="M8549" s="12"/>
      <c r="N8549"/>
      <c r="P8549" s="9"/>
      <c r="Q8549" s="9"/>
      <c r="U8549" s="8"/>
      <c r="V8549" s="10"/>
      <c r="W8549"/>
      <c r="X8549"/>
      <c r="Z8549" s="8"/>
      <c r="AA8549" s="8"/>
      <c r="AF8549" s="17"/>
      <c r="AG8549" s="17"/>
      <c r="AH8549" s="8"/>
    </row>
    <row r="8550" spans="13:34" x14ac:dyDescent="0.3">
      <c r="M8550" s="12"/>
      <c r="N8550"/>
      <c r="P8550" s="9"/>
      <c r="Q8550" s="9"/>
      <c r="U8550" s="8"/>
      <c r="V8550" s="10"/>
      <c r="W8550"/>
      <c r="X8550"/>
      <c r="Z8550" s="8"/>
      <c r="AA8550" s="8"/>
      <c r="AF8550" s="17"/>
      <c r="AG8550" s="17"/>
      <c r="AH8550" s="8"/>
    </row>
    <row r="8551" spans="13:34" x14ac:dyDescent="0.3">
      <c r="M8551" s="12"/>
      <c r="N8551"/>
      <c r="P8551" s="9"/>
      <c r="Q8551" s="9"/>
      <c r="U8551" s="8"/>
      <c r="V8551" s="10"/>
      <c r="W8551"/>
      <c r="X8551"/>
      <c r="Z8551" s="8"/>
      <c r="AA8551" s="8"/>
      <c r="AF8551" s="17"/>
      <c r="AG8551" s="17"/>
      <c r="AH8551" s="8"/>
    </row>
    <row r="8552" spans="13:34" x14ac:dyDescent="0.3">
      <c r="M8552" s="12"/>
      <c r="N8552"/>
      <c r="P8552" s="9"/>
      <c r="Q8552" s="9"/>
      <c r="U8552" s="8"/>
      <c r="V8552" s="10"/>
      <c r="W8552"/>
      <c r="X8552"/>
      <c r="Z8552" s="8"/>
      <c r="AA8552" s="8"/>
      <c r="AF8552" s="17"/>
      <c r="AG8552" s="17"/>
      <c r="AH8552" s="8"/>
    </row>
    <row r="8553" spans="13:34" x14ac:dyDescent="0.3">
      <c r="M8553" s="12"/>
      <c r="N8553"/>
      <c r="P8553" s="9"/>
      <c r="Q8553" s="9"/>
      <c r="U8553" s="8"/>
      <c r="V8553" s="10"/>
      <c r="W8553"/>
      <c r="X8553"/>
      <c r="Z8553" s="8"/>
      <c r="AA8553" s="8"/>
      <c r="AF8553" s="17"/>
      <c r="AG8553" s="17"/>
      <c r="AH8553" s="8"/>
    </row>
    <row r="8554" spans="13:34" x14ac:dyDescent="0.3">
      <c r="M8554" s="12"/>
      <c r="N8554"/>
      <c r="P8554" s="9"/>
      <c r="Q8554" s="9"/>
      <c r="U8554" s="8"/>
      <c r="V8554" s="10"/>
      <c r="W8554"/>
      <c r="X8554"/>
      <c r="Z8554" s="8"/>
      <c r="AA8554" s="8"/>
      <c r="AF8554" s="17"/>
      <c r="AG8554" s="17"/>
      <c r="AH8554" s="8"/>
    </row>
    <row r="8555" spans="13:34" x14ac:dyDescent="0.3">
      <c r="M8555" s="12"/>
      <c r="N8555"/>
      <c r="P8555" s="9"/>
      <c r="Q8555" s="9"/>
      <c r="U8555" s="8"/>
      <c r="V8555" s="10"/>
      <c r="W8555"/>
      <c r="X8555"/>
      <c r="Z8555" s="8"/>
      <c r="AA8555" s="8"/>
      <c r="AF8555" s="17"/>
      <c r="AG8555" s="17"/>
      <c r="AH8555" s="8"/>
    </row>
    <row r="8556" spans="13:34" x14ac:dyDescent="0.3">
      <c r="M8556" s="12"/>
      <c r="N8556"/>
      <c r="P8556" s="9"/>
      <c r="Q8556" s="9"/>
      <c r="U8556" s="8"/>
      <c r="V8556" s="10"/>
      <c r="W8556"/>
      <c r="X8556"/>
      <c r="Z8556" s="8"/>
      <c r="AA8556" s="8"/>
      <c r="AF8556" s="17"/>
      <c r="AG8556" s="17"/>
      <c r="AH8556" s="8"/>
    </row>
    <row r="8557" spans="13:34" x14ac:dyDescent="0.3">
      <c r="M8557" s="12"/>
      <c r="N8557"/>
      <c r="P8557" s="9"/>
      <c r="Q8557" s="9"/>
      <c r="U8557" s="8"/>
      <c r="V8557" s="10"/>
      <c r="W8557"/>
      <c r="X8557"/>
      <c r="Z8557" s="8"/>
      <c r="AA8557" s="8"/>
      <c r="AF8557" s="17"/>
      <c r="AG8557" s="17"/>
      <c r="AH8557" s="8"/>
    </row>
    <row r="8558" spans="13:34" x14ac:dyDescent="0.3">
      <c r="M8558" s="12"/>
      <c r="N8558"/>
      <c r="P8558" s="9"/>
      <c r="Q8558" s="9"/>
      <c r="U8558" s="8"/>
      <c r="V8558" s="10"/>
      <c r="W8558"/>
      <c r="X8558"/>
      <c r="Z8558" s="8"/>
      <c r="AA8558" s="8"/>
      <c r="AF8558" s="17"/>
      <c r="AG8558" s="17"/>
      <c r="AH8558" s="8"/>
    </row>
    <row r="8559" spans="13:34" x14ac:dyDescent="0.3">
      <c r="M8559" s="12"/>
      <c r="N8559"/>
      <c r="P8559" s="9"/>
      <c r="Q8559" s="9"/>
      <c r="U8559" s="8"/>
      <c r="V8559" s="10"/>
      <c r="W8559"/>
      <c r="X8559"/>
      <c r="Z8559" s="8"/>
      <c r="AA8559" s="8"/>
      <c r="AF8559" s="17"/>
      <c r="AG8559" s="17"/>
      <c r="AH8559" s="8"/>
    </row>
    <row r="8560" spans="13:34" x14ac:dyDescent="0.3">
      <c r="M8560" s="12"/>
      <c r="N8560"/>
      <c r="P8560" s="9"/>
      <c r="Q8560" s="9"/>
      <c r="U8560" s="8"/>
      <c r="V8560" s="10"/>
      <c r="W8560"/>
      <c r="X8560"/>
      <c r="Z8560" s="8"/>
      <c r="AA8560" s="8"/>
      <c r="AF8560" s="17"/>
      <c r="AG8560" s="17"/>
      <c r="AH8560" s="8"/>
    </row>
    <row r="8561" spans="13:34" x14ac:dyDescent="0.3">
      <c r="M8561" s="12"/>
      <c r="N8561"/>
      <c r="P8561" s="9"/>
      <c r="Q8561" s="9"/>
      <c r="U8561" s="8"/>
      <c r="V8561" s="10"/>
      <c r="W8561"/>
      <c r="X8561"/>
      <c r="Z8561" s="8"/>
      <c r="AA8561" s="8"/>
      <c r="AF8561" s="17"/>
      <c r="AG8561" s="17"/>
      <c r="AH8561" s="8"/>
    </row>
    <row r="8562" spans="13:34" x14ac:dyDescent="0.3">
      <c r="M8562" s="12"/>
      <c r="N8562"/>
      <c r="P8562" s="9"/>
      <c r="Q8562" s="9"/>
      <c r="U8562" s="8"/>
      <c r="V8562" s="10"/>
      <c r="W8562"/>
      <c r="X8562"/>
      <c r="Z8562" s="8"/>
      <c r="AA8562" s="8"/>
      <c r="AF8562" s="17"/>
      <c r="AG8562" s="17"/>
      <c r="AH8562" s="8"/>
    </row>
    <row r="8563" spans="13:34" x14ac:dyDescent="0.3">
      <c r="M8563" s="12"/>
      <c r="N8563"/>
      <c r="P8563" s="9"/>
      <c r="Q8563" s="9"/>
      <c r="U8563" s="8"/>
      <c r="V8563" s="10"/>
      <c r="W8563"/>
      <c r="X8563"/>
      <c r="Z8563" s="8"/>
      <c r="AA8563" s="8"/>
      <c r="AF8563" s="17"/>
      <c r="AG8563" s="17"/>
      <c r="AH8563" s="8"/>
    </row>
    <row r="8564" spans="13:34" x14ac:dyDescent="0.3">
      <c r="M8564" s="12"/>
      <c r="N8564"/>
      <c r="P8564" s="9"/>
      <c r="Q8564" s="9"/>
      <c r="U8564" s="8"/>
      <c r="V8564" s="10"/>
      <c r="W8564"/>
      <c r="X8564"/>
      <c r="Z8564" s="8"/>
      <c r="AA8564" s="8"/>
      <c r="AF8564" s="17"/>
      <c r="AG8564" s="17"/>
      <c r="AH8564" s="8"/>
    </row>
    <row r="8565" spans="13:34" x14ac:dyDescent="0.3">
      <c r="M8565" s="12"/>
      <c r="N8565"/>
      <c r="P8565" s="9"/>
      <c r="Q8565" s="9"/>
      <c r="U8565" s="8"/>
      <c r="V8565" s="10"/>
      <c r="W8565"/>
      <c r="X8565"/>
      <c r="Z8565" s="8"/>
      <c r="AA8565" s="8"/>
      <c r="AF8565" s="17"/>
      <c r="AG8565" s="17"/>
      <c r="AH8565" s="8"/>
    </row>
    <row r="8566" spans="13:34" x14ac:dyDescent="0.3">
      <c r="M8566" s="12"/>
      <c r="N8566"/>
      <c r="P8566" s="9"/>
      <c r="Q8566" s="9"/>
      <c r="U8566" s="8"/>
      <c r="V8566" s="10"/>
      <c r="W8566"/>
      <c r="X8566"/>
      <c r="Z8566" s="8"/>
      <c r="AA8566" s="8"/>
      <c r="AF8566" s="17"/>
      <c r="AG8566" s="17"/>
      <c r="AH8566" s="8"/>
    </row>
    <row r="8567" spans="13:34" x14ac:dyDescent="0.3">
      <c r="M8567" s="12"/>
      <c r="N8567"/>
      <c r="P8567" s="9"/>
      <c r="Q8567" s="9"/>
      <c r="U8567" s="8"/>
      <c r="V8567" s="10"/>
      <c r="W8567"/>
      <c r="X8567"/>
      <c r="Z8567" s="8"/>
      <c r="AA8567" s="8"/>
      <c r="AF8567" s="17"/>
      <c r="AG8567" s="17"/>
      <c r="AH8567" s="8"/>
    </row>
    <row r="8568" spans="13:34" x14ac:dyDescent="0.3">
      <c r="M8568" s="12"/>
      <c r="N8568"/>
      <c r="P8568" s="9"/>
      <c r="Q8568" s="9"/>
      <c r="U8568" s="8"/>
      <c r="V8568" s="10"/>
      <c r="W8568"/>
      <c r="X8568"/>
      <c r="Z8568" s="8"/>
      <c r="AA8568" s="8"/>
      <c r="AF8568" s="17"/>
      <c r="AG8568" s="17"/>
      <c r="AH8568" s="8"/>
    </row>
    <row r="8569" spans="13:34" x14ac:dyDescent="0.3">
      <c r="M8569" s="12"/>
      <c r="N8569"/>
      <c r="P8569" s="9"/>
      <c r="Q8569" s="9"/>
      <c r="U8569" s="8"/>
      <c r="V8569" s="10"/>
      <c r="W8569"/>
      <c r="X8569"/>
      <c r="Z8569" s="8"/>
      <c r="AA8569" s="8"/>
      <c r="AF8569" s="17"/>
      <c r="AG8569" s="17"/>
      <c r="AH8569" s="8"/>
    </row>
    <row r="8570" spans="13:34" x14ac:dyDescent="0.3">
      <c r="M8570" s="12"/>
      <c r="N8570"/>
      <c r="P8570" s="9"/>
      <c r="Q8570" s="9"/>
      <c r="U8570" s="8"/>
      <c r="V8570" s="10"/>
      <c r="W8570"/>
      <c r="X8570"/>
      <c r="Z8570" s="8"/>
      <c r="AA8570" s="8"/>
      <c r="AF8570" s="17"/>
      <c r="AG8570" s="17"/>
      <c r="AH8570" s="8"/>
    </row>
    <row r="8571" spans="13:34" x14ac:dyDescent="0.3">
      <c r="M8571" s="12"/>
      <c r="N8571"/>
      <c r="P8571" s="9"/>
      <c r="Q8571" s="9"/>
      <c r="U8571" s="8"/>
      <c r="V8571" s="10"/>
      <c r="W8571"/>
      <c r="X8571"/>
      <c r="Z8571" s="8"/>
      <c r="AA8571" s="8"/>
      <c r="AF8571" s="17"/>
      <c r="AG8571" s="17"/>
      <c r="AH8571" s="8"/>
    </row>
    <row r="8572" spans="13:34" x14ac:dyDescent="0.3">
      <c r="M8572" s="12"/>
      <c r="N8572"/>
      <c r="P8572" s="9"/>
      <c r="Q8572" s="9"/>
      <c r="U8572" s="8"/>
      <c r="V8572" s="10"/>
      <c r="W8572"/>
      <c r="X8572"/>
      <c r="Z8572" s="8"/>
      <c r="AA8572" s="8"/>
      <c r="AF8572" s="17"/>
      <c r="AG8572" s="17"/>
      <c r="AH8572" s="8"/>
    </row>
    <row r="8573" spans="13:34" x14ac:dyDescent="0.3">
      <c r="M8573" s="12"/>
      <c r="N8573"/>
      <c r="P8573" s="9"/>
      <c r="Q8573" s="9"/>
      <c r="U8573" s="8"/>
      <c r="V8573" s="10"/>
      <c r="W8573"/>
      <c r="X8573"/>
      <c r="Z8573" s="8"/>
      <c r="AA8573" s="8"/>
      <c r="AF8573" s="17"/>
      <c r="AG8573" s="17"/>
      <c r="AH8573" s="8"/>
    </row>
    <row r="8574" spans="13:34" x14ac:dyDescent="0.3">
      <c r="M8574" s="12"/>
      <c r="N8574"/>
      <c r="P8574" s="9"/>
      <c r="Q8574" s="9"/>
      <c r="U8574" s="8"/>
      <c r="V8574" s="10"/>
      <c r="W8574"/>
      <c r="X8574"/>
      <c r="Z8574" s="8"/>
      <c r="AA8574" s="8"/>
      <c r="AF8574" s="17"/>
      <c r="AG8574" s="17"/>
      <c r="AH8574" s="8"/>
    </row>
    <row r="8575" spans="13:34" x14ac:dyDescent="0.3">
      <c r="M8575" s="12"/>
      <c r="N8575"/>
      <c r="P8575" s="9"/>
      <c r="Q8575" s="9"/>
      <c r="U8575" s="8"/>
      <c r="V8575" s="10"/>
      <c r="W8575"/>
      <c r="X8575"/>
      <c r="Z8575" s="8"/>
      <c r="AA8575" s="8"/>
      <c r="AF8575" s="17"/>
      <c r="AG8575" s="17"/>
      <c r="AH8575" s="8"/>
    </row>
    <row r="8576" spans="13:34" x14ac:dyDescent="0.3">
      <c r="M8576" s="12"/>
      <c r="N8576"/>
      <c r="P8576" s="9"/>
      <c r="Q8576" s="9"/>
      <c r="U8576" s="8"/>
      <c r="V8576" s="10"/>
      <c r="W8576"/>
      <c r="X8576"/>
      <c r="Z8576" s="8"/>
      <c r="AA8576" s="8"/>
      <c r="AF8576" s="17"/>
      <c r="AG8576" s="17"/>
      <c r="AH8576" s="8"/>
    </row>
    <row r="8577" spans="13:34" x14ac:dyDescent="0.3">
      <c r="M8577" s="12"/>
      <c r="N8577"/>
      <c r="P8577" s="9"/>
      <c r="Q8577" s="9"/>
      <c r="U8577" s="8"/>
      <c r="V8577" s="10"/>
      <c r="W8577"/>
      <c r="X8577"/>
      <c r="Z8577" s="8"/>
      <c r="AA8577" s="8"/>
      <c r="AF8577" s="17"/>
      <c r="AG8577" s="17"/>
      <c r="AH8577" s="8"/>
    </row>
    <row r="8578" spans="13:34" x14ac:dyDescent="0.3">
      <c r="M8578" s="12"/>
      <c r="N8578"/>
      <c r="P8578" s="9"/>
      <c r="Q8578" s="9"/>
      <c r="U8578" s="8"/>
      <c r="V8578" s="10"/>
      <c r="W8578"/>
      <c r="X8578"/>
      <c r="Z8578" s="8"/>
      <c r="AA8578" s="8"/>
      <c r="AF8578" s="17"/>
      <c r="AG8578" s="17"/>
      <c r="AH8578" s="8"/>
    </row>
    <row r="8579" spans="13:34" x14ac:dyDescent="0.3">
      <c r="M8579" s="12"/>
      <c r="N8579"/>
      <c r="P8579" s="9"/>
      <c r="Q8579" s="9"/>
      <c r="U8579" s="8"/>
      <c r="V8579" s="10"/>
      <c r="W8579"/>
      <c r="X8579"/>
      <c r="Z8579" s="8"/>
      <c r="AA8579" s="8"/>
      <c r="AF8579" s="17"/>
      <c r="AG8579" s="17"/>
      <c r="AH8579" s="8"/>
    </row>
    <row r="8580" spans="13:34" x14ac:dyDescent="0.3">
      <c r="M8580" s="12"/>
      <c r="N8580"/>
      <c r="P8580" s="9"/>
      <c r="Q8580" s="9"/>
      <c r="U8580" s="8"/>
      <c r="V8580" s="10"/>
      <c r="W8580"/>
      <c r="X8580"/>
      <c r="Z8580" s="8"/>
      <c r="AA8580" s="8"/>
      <c r="AF8580" s="17"/>
      <c r="AG8580" s="17"/>
      <c r="AH8580" s="8"/>
    </row>
    <row r="8581" spans="13:34" x14ac:dyDescent="0.3">
      <c r="M8581" s="12"/>
      <c r="N8581"/>
      <c r="P8581" s="9"/>
      <c r="Q8581" s="9"/>
      <c r="U8581" s="8"/>
      <c r="V8581" s="10"/>
      <c r="W8581"/>
      <c r="X8581"/>
      <c r="Z8581" s="8"/>
      <c r="AA8581" s="8"/>
      <c r="AF8581" s="17"/>
      <c r="AG8581" s="17"/>
      <c r="AH8581" s="8"/>
    </row>
    <row r="8582" spans="13:34" x14ac:dyDescent="0.3">
      <c r="M8582" s="12"/>
      <c r="N8582"/>
      <c r="P8582" s="9"/>
      <c r="Q8582" s="9"/>
      <c r="U8582" s="8"/>
      <c r="V8582" s="10"/>
      <c r="W8582"/>
      <c r="X8582"/>
      <c r="Z8582" s="8"/>
      <c r="AA8582" s="8"/>
      <c r="AF8582" s="17"/>
      <c r="AG8582" s="17"/>
      <c r="AH8582" s="8"/>
    </row>
    <row r="8583" spans="13:34" x14ac:dyDescent="0.3">
      <c r="M8583" s="12"/>
      <c r="N8583"/>
      <c r="P8583" s="9"/>
      <c r="Q8583" s="9"/>
      <c r="U8583" s="8"/>
      <c r="V8583" s="10"/>
      <c r="W8583"/>
      <c r="X8583"/>
      <c r="Z8583" s="8"/>
      <c r="AA8583" s="8"/>
      <c r="AF8583" s="17"/>
      <c r="AG8583" s="17"/>
      <c r="AH8583" s="8"/>
    </row>
    <row r="8584" spans="13:34" x14ac:dyDescent="0.3">
      <c r="M8584" s="12"/>
      <c r="N8584"/>
      <c r="P8584" s="9"/>
      <c r="Q8584" s="9"/>
      <c r="U8584" s="8"/>
      <c r="V8584" s="10"/>
      <c r="W8584"/>
      <c r="X8584"/>
      <c r="Z8584" s="8"/>
      <c r="AA8584" s="8"/>
      <c r="AF8584" s="17"/>
      <c r="AG8584" s="17"/>
      <c r="AH8584" s="8"/>
    </row>
    <row r="8585" spans="13:34" x14ac:dyDescent="0.3">
      <c r="M8585" s="12"/>
      <c r="N8585"/>
      <c r="P8585" s="9"/>
      <c r="Q8585" s="9"/>
      <c r="U8585" s="8"/>
      <c r="V8585" s="10"/>
      <c r="W8585"/>
      <c r="X8585"/>
      <c r="Z8585" s="8"/>
      <c r="AA8585" s="8"/>
      <c r="AF8585" s="17"/>
      <c r="AG8585" s="17"/>
      <c r="AH8585" s="8"/>
    </row>
    <row r="8586" spans="13:34" x14ac:dyDescent="0.3">
      <c r="M8586" s="12"/>
      <c r="N8586"/>
      <c r="P8586" s="9"/>
      <c r="Q8586" s="9"/>
      <c r="U8586" s="8"/>
      <c r="V8586" s="10"/>
      <c r="W8586"/>
      <c r="X8586"/>
      <c r="Z8586" s="8"/>
      <c r="AA8586" s="8"/>
      <c r="AF8586" s="17"/>
      <c r="AG8586" s="17"/>
      <c r="AH8586" s="8"/>
    </row>
    <row r="8587" spans="13:34" x14ac:dyDescent="0.3">
      <c r="M8587" s="12"/>
      <c r="N8587"/>
      <c r="P8587" s="9"/>
      <c r="Q8587" s="9"/>
      <c r="U8587" s="8"/>
      <c r="V8587" s="10"/>
      <c r="W8587"/>
      <c r="X8587"/>
      <c r="Z8587" s="8"/>
      <c r="AA8587" s="8"/>
      <c r="AF8587" s="17"/>
      <c r="AG8587" s="17"/>
      <c r="AH8587" s="8"/>
    </row>
    <row r="8588" spans="13:34" x14ac:dyDescent="0.3">
      <c r="M8588" s="12"/>
      <c r="N8588"/>
      <c r="P8588" s="9"/>
      <c r="Q8588" s="9"/>
      <c r="U8588" s="8"/>
      <c r="V8588" s="10"/>
      <c r="W8588"/>
      <c r="X8588"/>
      <c r="Z8588" s="8"/>
      <c r="AA8588" s="8"/>
      <c r="AF8588" s="17"/>
      <c r="AG8588" s="17"/>
      <c r="AH8588" s="8"/>
    </row>
    <row r="8589" spans="13:34" x14ac:dyDescent="0.3">
      <c r="M8589" s="12"/>
      <c r="N8589"/>
      <c r="P8589" s="9"/>
      <c r="Q8589" s="9"/>
      <c r="U8589" s="8"/>
      <c r="V8589" s="10"/>
      <c r="W8589"/>
      <c r="X8589"/>
      <c r="Z8589" s="8"/>
      <c r="AA8589" s="8"/>
      <c r="AF8589" s="17"/>
      <c r="AG8589" s="17"/>
      <c r="AH8589" s="8"/>
    </row>
    <row r="8590" spans="13:34" x14ac:dyDescent="0.3">
      <c r="M8590" s="12"/>
      <c r="N8590"/>
      <c r="P8590" s="9"/>
      <c r="Q8590" s="9"/>
      <c r="U8590" s="8"/>
      <c r="V8590" s="10"/>
      <c r="W8590"/>
      <c r="X8590"/>
      <c r="Z8590" s="8"/>
      <c r="AA8590" s="8"/>
      <c r="AF8590" s="17"/>
      <c r="AG8590" s="17"/>
      <c r="AH8590" s="8"/>
    </row>
    <row r="8591" spans="13:34" x14ac:dyDescent="0.3">
      <c r="M8591" s="12"/>
      <c r="N8591"/>
      <c r="P8591" s="9"/>
      <c r="Q8591" s="9"/>
      <c r="U8591" s="8"/>
      <c r="V8591" s="10"/>
      <c r="W8591"/>
      <c r="X8591"/>
      <c r="Z8591" s="8"/>
      <c r="AA8591" s="8"/>
      <c r="AF8591" s="17"/>
      <c r="AG8591" s="17"/>
      <c r="AH8591" s="8"/>
    </row>
    <row r="8592" spans="13:34" x14ac:dyDescent="0.3">
      <c r="M8592" s="12"/>
      <c r="N8592"/>
      <c r="P8592" s="9"/>
      <c r="Q8592" s="9"/>
      <c r="U8592" s="8"/>
      <c r="V8592" s="10"/>
      <c r="W8592"/>
      <c r="X8592"/>
      <c r="Z8592" s="8"/>
      <c r="AA8592" s="8"/>
      <c r="AF8592" s="17"/>
      <c r="AG8592" s="17"/>
      <c r="AH8592" s="8"/>
    </row>
    <row r="8593" spans="13:34" x14ac:dyDescent="0.3">
      <c r="M8593" s="12"/>
      <c r="N8593"/>
      <c r="P8593" s="9"/>
      <c r="Q8593" s="9"/>
      <c r="U8593" s="8"/>
      <c r="V8593" s="10"/>
      <c r="W8593"/>
      <c r="X8593"/>
      <c r="Z8593" s="8"/>
      <c r="AA8593" s="8"/>
      <c r="AF8593" s="17"/>
      <c r="AG8593" s="17"/>
      <c r="AH8593" s="8"/>
    </row>
    <row r="8594" spans="13:34" x14ac:dyDescent="0.3">
      <c r="M8594" s="12"/>
      <c r="N8594"/>
      <c r="P8594" s="9"/>
      <c r="Q8594" s="9"/>
      <c r="U8594" s="8"/>
      <c r="V8594" s="10"/>
      <c r="W8594"/>
      <c r="X8594"/>
      <c r="Z8594" s="8"/>
      <c r="AA8594" s="8"/>
      <c r="AF8594" s="17"/>
      <c r="AG8594" s="17"/>
      <c r="AH8594" s="8"/>
    </row>
    <row r="8595" spans="13:34" x14ac:dyDescent="0.3">
      <c r="M8595" s="12"/>
      <c r="N8595"/>
      <c r="P8595" s="9"/>
      <c r="Q8595" s="9"/>
      <c r="U8595" s="8"/>
      <c r="V8595" s="10"/>
      <c r="W8595"/>
      <c r="X8595"/>
      <c r="Z8595" s="8"/>
      <c r="AA8595" s="8"/>
      <c r="AF8595" s="17"/>
      <c r="AG8595" s="17"/>
      <c r="AH8595" s="8"/>
    </row>
    <row r="8596" spans="13:34" x14ac:dyDescent="0.3">
      <c r="M8596" s="12"/>
      <c r="N8596"/>
      <c r="P8596" s="9"/>
      <c r="Q8596" s="9"/>
      <c r="U8596" s="8"/>
      <c r="V8596" s="10"/>
      <c r="W8596"/>
      <c r="X8596"/>
      <c r="Z8596" s="8"/>
      <c r="AA8596" s="8"/>
      <c r="AF8596" s="17"/>
      <c r="AG8596" s="17"/>
      <c r="AH8596" s="8"/>
    </row>
    <row r="8597" spans="13:34" x14ac:dyDescent="0.3">
      <c r="M8597" s="12"/>
      <c r="N8597"/>
      <c r="P8597" s="9"/>
      <c r="Q8597" s="9"/>
      <c r="U8597" s="8"/>
      <c r="V8597" s="10"/>
      <c r="W8597"/>
      <c r="X8597"/>
      <c r="Z8597" s="8"/>
      <c r="AA8597" s="8"/>
      <c r="AF8597" s="17"/>
      <c r="AG8597" s="17"/>
      <c r="AH8597" s="8"/>
    </row>
    <row r="8598" spans="13:34" x14ac:dyDescent="0.3">
      <c r="M8598" s="12"/>
      <c r="N8598"/>
      <c r="P8598" s="9"/>
      <c r="Q8598" s="9"/>
      <c r="U8598" s="8"/>
      <c r="V8598" s="10"/>
      <c r="W8598"/>
      <c r="X8598"/>
      <c r="Z8598" s="8"/>
      <c r="AA8598" s="8"/>
      <c r="AF8598" s="17"/>
      <c r="AG8598" s="17"/>
      <c r="AH8598" s="8"/>
    </row>
    <row r="8599" spans="13:34" x14ac:dyDescent="0.3">
      <c r="M8599" s="12"/>
      <c r="N8599"/>
      <c r="P8599" s="9"/>
      <c r="Q8599" s="9"/>
      <c r="U8599" s="8"/>
      <c r="V8599" s="10"/>
      <c r="W8599"/>
      <c r="X8599"/>
      <c r="Z8599" s="8"/>
      <c r="AA8599" s="8"/>
      <c r="AF8599" s="17"/>
      <c r="AG8599" s="17"/>
      <c r="AH8599" s="8"/>
    </row>
    <row r="8600" spans="13:34" x14ac:dyDescent="0.3">
      <c r="M8600" s="12"/>
      <c r="N8600"/>
      <c r="P8600" s="9"/>
      <c r="Q8600" s="9"/>
      <c r="U8600" s="8"/>
      <c r="V8600" s="10"/>
      <c r="W8600"/>
      <c r="X8600"/>
      <c r="Z8600" s="8"/>
      <c r="AA8600" s="8"/>
      <c r="AF8600" s="17"/>
      <c r="AG8600" s="17"/>
      <c r="AH8600" s="8"/>
    </row>
    <row r="8601" spans="13:34" x14ac:dyDescent="0.3">
      <c r="M8601" s="12"/>
      <c r="N8601"/>
      <c r="P8601" s="9"/>
      <c r="Q8601" s="9"/>
      <c r="U8601" s="8"/>
      <c r="V8601" s="10"/>
      <c r="W8601"/>
      <c r="X8601"/>
      <c r="Z8601" s="8"/>
      <c r="AA8601" s="8"/>
      <c r="AF8601" s="17"/>
      <c r="AG8601" s="17"/>
      <c r="AH8601" s="8"/>
    </row>
    <row r="8602" spans="13:34" x14ac:dyDescent="0.3">
      <c r="M8602" s="12"/>
      <c r="N8602"/>
      <c r="P8602" s="9"/>
      <c r="Q8602" s="9"/>
      <c r="U8602" s="8"/>
      <c r="V8602" s="10"/>
      <c r="W8602"/>
      <c r="X8602"/>
      <c r="Z8602" s="8"/>
      <c r="AA8602" s="8"/>
      <c r="AF8602" s="17"/>
      <c r="AG8602" s="17"/>
      <c r="AH8602" s="8"/>
    </row>
    <row r="8603" spans="13:34" x14ac:dyDescent="0.3">
      <c r="M8603" s="12"/>
      <c r="N8603"/>
      <c r="P8603" s="9"/>
      <c r="Q8603" s="9"/>
      <c r="U8603" s="8"/>
      <c r="V8603" s="10"/>
      <c r="W8603"/>
      <c r="X8603"/>
      <c r="Z8603" s="8"/>
      <c r="AA8603" s="8"/>
      <c r="AF8603" s="17"/>
      <c r="AG8603" s="17"/>
      <c r="AH8603" s="8"/>
    </row>
    <row r="8604" spans="13:34" x14ac:dyDescent="0.3">
      <c r="M8604" s="12"/>
      <c r="N8604"/>
      <c r="P8604" s="9"/>
      <c r="Q8604" s="9"/>
      <c r="U8604" s="8"/>
      <c r="V8604" s="10"/>
      <c r="W8604"/>
      <c r="X8604"/>
      <c r="Z8604" s="8"/>
      <c r="AA8604" s="8"/>
      <c r="AF8604" s="17"/>
      <c r="AG8604" s="17"/>
      <c r="AH8604" s="8"/>
    </row>
    <row r="8605" spans="13:34" x14ac:dyDescent="0.3">
      <c r="M8605" s="12"/>
      <c r="N8605"/>
      <c r="P8605" s="9"/>
      <c r="Q8605" s="9"/>
      <c r="U8605" s="8"/>
      <c r="V8605" s="10"/>
      <c r="W8605"/>
      <c r="X8605"/>
      <c r="Z8605" s="8"/>
      <c r="AA8605" s="8"/>
      <c r="AF8605" s="17"/>
      <c r="AG8605" s="17"/>
      <c r="AH8605" s="8"/>
    </row>
    <row r="8606" spans="13:34" x14ac:dyDescent="0.3">
      <c r="M8606" s="12"/>
      <c r="N8606"/>
      <c r="P8606" s="9"/>
      <c r="Q8606" s="9"/>
      <c r="U8606" s="8"/>
      <c r="V8606" s="10"/>
      <c r="W8606"/>
      <c r="X8606"/>
      <c r="Z8606" s="8"/>
      <c r="AA8606" s="8"/>
      <c r="AF8606" s="17"/>
      <c r="AG8606" s="17"/>
      <c r="AH8606" s="8"/>
    </row>
    <row r="8607" spans="13:34" x14ac:dyDescent="0.3">
      <c r="M8607" s="12"/>
      <c r="N8607"/>
      <c r="P8607" s="9"/>
      <c r="Q8607" s="9"/>
      <c r="U8607" s="8"/>
      <c r="V8607" s="10"/>
      <c r="W8607"/>
      <c r="X8607"/>
      <c r="Z8607" s="8"/>
      <c r="AA8607" s="8"/>
      <c r="AF8607" s="17"/>
      <c r="AG8607" s="17"/>
      <c r="AH8607" s="8"/>
    </row>
    <row r="8608" spans="13:34" x14ac:dyDescent="0.3">
      <c r="M8608" s="12"/>
      <c r="N8608"/>
      <c r="P8608" s="9"/>
      <c r="Q8608" s="9"/>
      <c r="U8608" s="8"/>
      <c r="V8608" s="10"/>
      <c r="W8608"/>
      <c r="X8608"/>
      <c r="Z8608" s="8"/>
      <c r="AA8608" s="8"/>
      <c r="AF8608" s="17"/>
      <c r="AG8608" s="17"/>
      <c r="AH8608" s="8"/>
    </row>
    <row r="8609" spans="13:34" x14ac:dyDescent="0.3">
      <c r="M8609" s="12"/>
      <c r="N8609"/>
      <c r="P8609" s="9"/>
      <c r="Q8609" s="9"/>
      <c r="U8609" s="8"/>
      <c r="V8609" s="10"/>
      <c r="W8609"/>
      <c r="X8609"/>
      <c r="Z8609" s="8"/>
      <c r="AA8609" s="8"/>
      <c r="AF8609" s="17"/>
      <c r="AG8609" s="17"/>
      <c r="AH8609" s="8"/>
    </row>
    <row r="8610" spans="13:34" x14ac:dyDescent="0.3">
      <c r="M8610" s="12"/>
      <c r="N8610"/>
      <c r="P8610" s="9"/>
      <c r="Q8610" s="9"/>
      <c r="U8610" s="8"/>
      <c r="V8610" s="10"/>
      <c r="W8610"/>
      <c r="X8610"/>
      <c r="Z8610" s="8"/>
      <c r="AA8610" s="8"/>
      <c r="AF8610" s="17"/>
      <c r="AG8610" s="17"/>
      <c r="AH8610" s="8"/>
    </row>
    <row r="8611" spans="13:34" x14ac:dyDescent="0.3">
      <c r="M8611" s="12"/>
      <c r="N8611"/>
      <c r="P8611" s="9"/>
      <c r="Q8611" s="9"/>
      <c r="U8611" s="8"/>
      <c r="V8611" s="10"/>
      <c r="W8611"/>
      <c r="X8611"/>
      <c r="Z8611" s="8"/>
      <c r="AA8611" s="8"/>
      <c r="AF8611" s="17"/>
      <c r="AG8611" s="17"/>
      <c r="AH8611" s="8"/>
    </row>
    <row r="8612" spans="13:34" x14ac:dyDescent="0.3">
      <c r="M8612" s="12"/>
      <c r="N8612"/>
      <c r="P8612" s="9"/>
      <c r="Q8612" s="9"/>
      <c r="U8612" s="8"/>
      <c r="V8612" s="10"/>
      <c r="W8612"/>
      <c r="X8612"/>
      <c r="Z8612" s="8"/>
      <c r="AA8612" s="8"/>
      <c r="AF8612" s="17"/>
      <c r="AG8612" s="17"/>
      <c r="AH8612" s="8"/>
    </row>
    <row r="8613" spans="13:34" x14ac:dyDescent="0.3">
      <c r="M8613" s="12"/>
      <c r="N8613"/>
      <c r="P8613" s="9"/>
      <c r="Q8613" s="9"/>
      <c r="U8613" s="8"/>
      <c r="V8613" s="10"/>
      <c r="W8613"/>
      <c r="X8613"/>
      <c r="Z8613" s="8"/>
      <c r="AA8613" s="8"/>
      <c r="AF8613" s="17"/>
      <c r="AG8613" s="17"/>
      <c r="AH8613" s="8"/>
    </row>
    <row r="8614" spans="13:34" x14ac:dyDescent="0.3">
      <c r="M8614" s="12"/>
      <c r="N8614"/>
      <c r="P8614" s="9"/>
      <c r="Q8614" s="9"/>
      <c r="U8614" s="8"/>
      <c r="V8614" s="10"/>
      <c r="W8614"/>
      <c r="X8614"/>
      <c r="Z8614" s="8"/>
      <c r="AA8614" s="8"/>
      <c r="AF8614" s="17"/>
      <c r="AG8614" s="17"/>
      <c r="AH8614" s="8"/>
    </row>
    <row r="8615" spans="13:34" x14ac:dyDescent="0.3">
      <c r="M8615" s="12"/>
      <c r="N8615"/>
      <c r="P8615" s="9"/>
      <c r="Q8615" s="9"/>
      <c r="U8615" s="8"/>
      <c r="V8615" s="10"/>
      <c r="W8615"/>
      <c r="X8615"/>
      <c r="Z8615" s="8"/>
      <c r="AA8615" s="8"/>
      <c r="AF8615" s="17"/>
      <c r="AG8615" s="17"/>
      <c r="AH8615" s="8"/>
    </row>
    <row r="8616" spans="13:34" x14ac:dyDescent="0.3">
      <c r="M8616" s="12"/>
      <c r="N8616"/>
      <c r="P8616" s="9"/>
      <c r="Q8616" s="9"/>
      <c r="U8616" s="8"/>
      <c r="V8616" s="10"/>
      <c r="W8616"/>
      <c r="X8616"/>
      <c r="Z8616" s="8"/>
      <c r="AA8616" s="8"/>
      <c r="AF8616" s="17"/>
      <c r="AG8616" s="17"/>
      <c r="AH8616" s="8"/>
    </row>
    <row r="8617" spans="13:34" x14ac:dyDescent="0.3">
      <c r="M8617" s="12"/>
      <c r="N8617"/>
      <c r="P8617" s="9"/>
      <c r="Q8617" s="9"/>
      <c r="U8617" s="8"/>
      <c r="V8617" s="10"/>
      <c r="W8617"/>
      <c r="X8617"/>
      <c r="Z8617" s="8"/>
      <c r="AA8617" s="8"/>
      <c r="AF8617" s="17"/>
      <c r="AG8617" s="17"/>
      <c r="AH8617" s="8"/>
    </row>
    <row r="8618" spans="13:34" x14ac:dyDescent="0.3">
      <c r="M8618" s="12"/>
      <c r="N8618"/>
      <c r="P8618" s="9"/>
      <c r="Q8618" s="9"/>
      <c r="U8618" s="8"/>
      <c r="V8618" s="10"/>
      <c r="W8618"/>
      <c r="X8618"/>
      <c r="Z8618" s="8"/>
      <c r="AA8618" s="8"/>
      <c r="AF8618" s="17"/>
      <c r="AG8618" s="17"/>
      <c r="AH8618" s="8"/>
    </row>
    <row r="8619" spans="13:34" x14ac:dyDescent="0.3">
      <c r="M8619" s="12"/>
      <c r="N8619"/>
      <c r="P8619" s="9"/>
      <c r="Q8619" s="9"/>
      <c r="U8619" s="8"/>
      <c r="V8619" s="10"/>
      <c r="W8619"/>
      <c r="X8619"/>
      <c r="Z8619" s="8"/>
      <c r="AA8619" s="8"/>
      <c r="AF8619" s="17"/>
      <c r="AG8619" s="17"/>
      <c r="AH8619" s="8"/>
    </row>
    <row r="8620" spans="13:34" x14ac:dyDescent="0.3">
      <c r="M8620" s="12"/>
      <c r="N8620"/>
      <c r="P8620" s="9"/>
      <c r="Q8620" s="9"/>
      <c r="U8620" s="8"/>
      <c r="V8620" s="10"/>
      <c r="W8620"/>
      <c r="X8620"/>
      <c r="Z8620" s="8"/>
      <c r="AA8620" s="8"/>
      <c r="AF8620" s="17"/>
      <c r="AG8620" s="17"/>
      <c r="AH8620" s="8"/>
    </row>
    <row r="8621" spans="13:34" x14ac:dyDescent="0.3">
      <c r="M8621" s="12"/>
      <c r="N8621"/>
      <c r="P8621" s="9"/>
      <c r="Q8621" s="9"/>
      <c r="U8621" s="8"/>
      <c r="V8621" s="10"/>
      <c r="W8621"/>
      <c r="X8621"/>
      <c r="Z8621" s="8"/>
      <c r="AA8621" s="8"/>
      <c r="AF8621" s="17"/>
      <c r="AG8621" s="17"/>
      <c r="AH8621" s="8"/>
    </row>
    <row r="8622" spans="13:34" x14ac:dyDescent="0.3">
      <c r="M8622" s="12"/>
      <c r="N8622"/>
      <c r="P8622" s="9"/>
      <c r="Q8622" s="9"/>
      <c r="U8622" s="8"/>
      <c r="V8622" s="10"/>
      <c r="W8622"/>
      <c r="X8622"/>
      <c r="Z8622" s="8"/>
      <c r="AA8622" s="8"/>
      <c r="AF8622" s="17"/>
      <c r="AG8622" s="17"/>
      <c r="AH8622" s="8"/>
    </row>
    <row r="8623" spans="13:34" x14ac:dyDescent="0.3">
      <c r="M8623" s="12"/>
      <c r="N8623"/>
      <c r="P8623" s="9"/>
      <c r="Q8623" s="9"/>
      <c r="U8623" s="8"/>
      <c r="V8623" s="10"/>
      <c r="W8623"/>
      <c r="X8623"/>
      <c r="Z8623" s="8"/>
      <c r="AA8623" s="8"/>
      <c r="AF8623" s="17"/>
      <c r="AG8623" s="17"/>
      <c r="AH8623" s="8"/>
    </row>
    <row r="8624" spans="13:34" x14ac:dyDescent="0.3">
      <c r="M8624" s="12"/>
      <c r="N8624"/>
      <c r="P8624" s="9"/>
      <c r="Q8624" s="9"/>
      <c r="U8624" s="8"/>
      <c r="V8624" s="10"/>
      <c r="W8624"/>
      <c r="X8624"/>
      <c r="Z8624" s="8"/>
      <c r="AA8624" s="8"/>
      <c r="AF8624" s="17"/>
      <c r="AG8624" s="17"/>
      <c r="AH8624" s="8"/>
    </row>
    <row r="8625" spans="13:34" x14ac:dyDescent="0.3">
      <c r="M8625" s="12"/>
      <c r="N8625"/>
      <c r="P8625" s="9"/>
      <c r="Q8625" s="9"/>
      <c r="U8625" s="8"/>
      <c r="V8625" s="10"/>
      <c r="W8625"/>
      <c r="X8625"/>
      <c r="Z8625" s="8"/>
      <c r="AA8625" s="8"/>
      <c r="AF8625" s="17"/>
      <c r="AG8625" s="17"/>
      <c r="AH8625" s="8"/>
    </row>
    <row r="8626" spans="13:34" x14ac:dyDescent="0.3">
      <c r="M8626" s="12"/>
      <c r="N8626"/>
      <c r="P8626" s="9"/>
      <c r="Q8626" s="9"/>
      <c r="U8626" s="8"/>
      <c r="V8626" s="10"/>
      <c r="W8626"/>
      <c r="X8626"/>
      <c r="Z8626" s="8"/>
      <c r="AA8626" s="8"/>
      <c r="AF8626" s="17"/>
      <c r="AG8626" s="17"/>
      <c r="AH8626" s="8"/>
    </row>
    <row r="8627" spans="13:34" x14ac:dyDescent="0.3">
      <c r="M8627" s="12"/>
      <c r="N8627"/>
      <c r="P8627" s="9"/>
      <c r="Q8627" s="9"/>
      <c r="U8627" s="8"/>
      <c r="V8627" s="10"/>
      <c r="W8627"/>
      <c r="X8627"/>
      <c r="Z8627" s="8"/>
      <c r="AA8627" s="8"/>
      <c r="AF8627" s="17"/>
      <c r="AG8627" s="17"/>
      <c r="AH8627" s="8"/>
    </row>
    <row r="8628" spans="13:34" x14ac:dyDescent="0.3">
      <c r="M8628" s="12"/>
      <c r="N8628"/>
      <c r="P8628" s="9"/>
      <c r="Q8628" s="9"/>
      <c r="U8628" s="8"/>
      <c r="V8628" s="10"/>
      <c r="W8628"/>
      <c r="X8628"/>
      <c r="Z8628" s="8"/>
      <c r="AA8628" s="8"/>
      <c r="AF8628" s="17"/>
      <c r="AG8628" s="17"/>
      <c r="AH8628" s="8"/>
    </row>
    <row r="8629" spans="13:34" x14ac:dyDescent="0.3">
      <c r="M8629" s="12"/>
      <c r="N8629"/>
      <c r="P8629" s="9"/>
      <c r="Q8629" s="9"/>
      <c r="U8629" s="8"/>
      <c r="V8629" s="10"/>
      <c r="W8629"/>
      <c r="X8629"/>
      <c r="Z8629" s="8"/>
      <c r="AA8629" s="8"/>
      <c r="AF8629" s="17"/>
      <c r="AG8629" s="17"/>
      <c r="AH8629" s="8"/>
    </row>
    <row r="8630" spans="13:34" x14ac:dyDescent="0.3">
      <c r="M8630" s="12"/>
      <c r="N8630"/>
      <c r="P8630" s="9"/>
      <c r="Q8630" s="9"/>
      <c r="U8630" s="8"/>
      <c r="V8630" s="10"/>
      <c r="W8630"/>
      <c r="X8630"/>
      <c r="Z8630" s="8"/>
      <c r="AA8630" s="8"/>
      <c r="AF8630" s="17"/>
      <c r="AG8630" s="17"/>
      <c r="AH8630" s="8"/>
    </row>
    <row r="8631" spans="13:34" x14ac:dyDescent="0.3">
      <c r="M8631" s="12"/>
      <c r="N8631"/>
      <c r="P8631" s="9"/>
      <c r="Q8631" s="9"/>
      <c r="U8631" s="8"/>
      <c r="V8631" s="10"/>
      <c r="W8631"/>
      <c r="X8631"/>
      <c r="Z8631" s="8"/>
      <c r="AA8631" s="8"/>
      <c r="AF8631" s="17"/>
      <c r="AG8631" s="17"/>
      <c r="AH8631" s="8"/>
    </row>
    <row r="8632" spans="13:34" x14ac:dyDescent="0.3">
      <c r="M8632" s="12"/>
      <c r="N8632"/>
      <c r="P8632" s="9"/>
      <c r="Q8632" s="9"/>
      <c r="U8632" s="8"/>
      <c r="V8632" s="10"/>
      <c r="W8632"/>
      <c r="X8632"/>
      <c r="Z8632" s="8"/>
      <c r="AA8632" s="8"/>
      <c r="AF8632" s="17"/>
      <c r="AG8632" s="17"/>
      <c r="AH8632" s="8"/>
    </row>
    <row r="8633" spans="13:34" x14ac:dyDescent="0.3">
      <c r="M8633" s="12"/>
      <c r="N8633"/>
      <c r="P8633" s="9"/>
      <c r="Q8633" s="9"/>
      <c r="U8633" s="8"/>
      <c r="V8633" s="10"/>
      <c r="W8633"/>
      <c r="X8633"/>
      <c r="Z8633" s="8"/>
      <c r="AA8633" s="8"/>
      <c r="AF8633" s="17"/>
      <c r="AG8633" s="17"/>
      <c r="AH8633" s="8"/>
    </row>
    <row r="8634" spans="13:34" x14ac:dyDescent="0.3">
      <c r="M8634" s="12"/>
      <c r="N8634"/>
      <c r="P8634" s="9"/>
      <c r="Q8634" s="9"/>
      <c r="U8634" s="8"/>
      <c r="V8634" s="10"/>
      <c r="W8634"/>
      <c r="X8634"/>
      <c r="Z8634" s="8"/>
      <c r="AA8634" s="8"/>
      <c r="AF8634" s="17"/>
      <c r="AG8634" s="17"/>
      <c r="AH8634" s="8"/>
    </row>
    <row r="8635" spans="13:34" x14ac:dyDescent="0.3">
      <c r="M8635" s="12"/>
      <c r="N8635"/>
      <c r="P8635" s="9"/>
      <c r="Q8635" s="9"/>
      <c r="U8635" s="8"/>
      <c r="V8635" s="10"/>
      <c r="W8635"/>
      <c r="X8635"/>
      <c r="Z8635" s="8"/>
      <c r="AA8635" s="8"/>
      <c r="AF8635" s="17"/>
      <c r="AG8635" s="17"/>
      <c r="AH8635" s="8"/>
    </row>
    <row r="8636" spans="13:34" x14ac:dyDescent="0.3">
      <c r="M8636" s="12"/>
      <c r="N8636"/>
      <c r="P8636" s="9"/>
      <c r="Q8636" s="9"/>
      <c r="U8636" s="8"/>
      <c r="V8636" s="10"/>
      <c r="W8636"/>
      <c r="X8636"/>
      <c r="Z8636" s="8"/>
      <c r="AA8636" s="8"/>
      <c r="AF8636" s="17"/>
      <c r="AG8636" s="17"/>
      <c r="AH8636" s="8"/>
    </row>
    <row r="8637" spans="13:34" x14ac:dyDescent="0.3">
      <c r="M8637" s="12"/>
      <c r="N8637"/>
      <c r="P8637" s="9"/>
      <c r="Q8637" s="9"/>
      <c r="U8637" s="8"/>
      <c r="V8637" s="10"/>
      <c r="W8637"/>
      <c r="X8637"/>
      <c r="Z8637" s="8"/>
      <c r="AA8637" s="8"/>
      <c r="AF8637" s="17"/>
      <c r="AG8637" s="17"/>
      <c r="AH8637" s="8"/>
    </row>
    <row r="8638" spans="13:34" x14ac:dyDescent="0.3">
      <c r="M8638" s="12"/>
      <c r="N8638"/>
      <c r="P8638" s="9"/>
      <c r="Q8638" s="9"/>
      <c r="U8638" s="8"/>
      <c r="V8638" s="10"/>
      <c r="W8638"/>
      <c r="X8638"/>
      <c r="Z8638" s="8"/>
      <c r="AA8638" s="8"/>
      <c r="AF8638" s="17"/>
      <c r="AG8638" s="17"/>
      <c r="AH8638" s="8"/>
    </row>
    <row r="8639" spans="13:34" x14ac:dyDescent="0.3">
      <c r="M8639" s="12"/>
      <c r="N8639"/>
      <c r="P8639" s="9"/>
      <c r="Q8639" s="9"/>
      <c r="U8639" s="8"/>
      <c r="V8639" s="10"/>
      <c r="W8639"/>
      <c r="X8639"/>
      <c r="Z8639" s="8"/>
      <c r="AA8639" s="8"/>
      <c r="AF8639" s="17"/>
      <c r="AG8639" s="17"/>
      <c r="AH8639" s="8"/>
    </row>
    <row r="8640" spans="13:34" x14ac:dyDescent="0.3">
      <c r="M8640" s="12"/>
      <c r="N8640"/>
      <c r="P8640" s="9"/>
      <c r="Q8640" s="9"/>
      <c r="U8640" s="8"/>
      <c r="V8640" s="10"/>
      <c r="W8640"/>
      <c r="X8640"/>
      <c r="Z8640" s="8"/>
      <c r="AA8640" s="8"/>
      <c r="AF8640" s="17"/>
      <c r="AG8640" s="17"/>
      <c r="AH8640" s="8"/>
    </row>
    <row r="8641" spans="13:34" x14ac:dyDescent="0.3">
      <c r="M8641" s="12"/>
      <c r="N8641"/>
      <c r="P8641" s="9"/>
      <c r="Q8641" s="9"/>
      <c r="U8641" s="8"/>
      <c r="V8641" s="10"/>
      <c r="W8641"/>
      <c r="X8641"/>
      <c r="Z8641" s="8"/>
      <c r="AA8641" s="8"/>
      <c r="AF8641" s="17"/>
      <c r="AG8641" s="17"/>
      <c r="AH8641" s="8"/>
    </row>
    <row r="8642" spans="13:34" x14ac:dyDescent="0.3">
      <c r="M8642" s="12"/>
      <c r="N8642"/>
      <c r="P8642" s="9"/>
      <c r="Q8642" s="9"/>
      <c r="U8642" s="8"/>
      <c r="V8642" s="10"/>
      <c r="W8642"/>
      <c r="X8642"/>
      <c r="Z8642" s="8"/>
      <c r="AA8642" s="8"/>
      <c r="AF8642" s="17"/>
      <c r="AG8642" s="17"/>
      <c r="AH8642" s="8"/>
    </row>
    <row r="8643" spans="13:34" x14ac:dyDescent="0.3">
      <c r="M8643" s="12"/>
      <c r="N8643"/>
      <c r="P8643" s="9"/>
      <c r="Q8643" s="9"/>
      <c r="U8643" s="8"/>
      <c r="V8643" s="10"/>
      <c r="W8643"/>
      <c r="X8643"/>
      <c r="Z8643" s="8"/>
      <c r="AA8643" s="8"/>
      <c r="AF8643" s="17"/>
      <c r="AG8643" s="17"/>
      <c r="AH8643" s="8"/>
    </row>
    <row r="8644" spans="13:34" x14ac:dyDescent="0.3">
      <c r="M8644" s="12"/>
      <c r="N8644"/>
      <c r="P8644" s="9"/>
      <c r="Q8644" s="9"/>
      <c r="U8644" s="8"/>
      <c r="V8644" s="10"/>
      <c r="W8644"/>
      <c r="X8644"/>
      <c r="Z8644" s="8"/>
      <c r="AA8644" s="8"/>
      <c r="AF8644" s="17"/>
      <c r="AG8644" s="17"/>
      <c r="AH8644" s="8"/>
    </row>
    <row r="8645" spans="13:34" x14ac:dyDescent="0.3">
      <c r="M8645" s="12"/>
      <c r="N8645"/>
      <c r="P8645" s="9"/>
      <c r="Q8645" s="9"/>
      <c r="U8645" s="8"/>
      <c r="V8645" s="10"/>
      <c r="W8645"/>
      <c r="X8645"/>
      <c r="Z8645" s="8"/>
      <c r="AA8645" s="8"/>
      <c r="AF8645" s="17"/>
      <c r="AG8645" s="17"/>
      <c r="AH8645" s="8"/>
    </row>
    <row r="8646" spans="13:34" x14ac:dyDescent="0.3">
      <c r="M8646" s="12"/>
      <c r="N8646"/>
      <c r="P8646" s="9"/>
      <c r="Q8646" s="9"/>
      <c r="U8646" s="8"/>
      <c r="V8646" s="10"/>
      <c r="W8646"/>
      <c r="X8646"/>
      <c r="Z8646" s="8"/>
      <c r="AA8646" s="8"/>
      <c r="AF8646" s="17"/>
      <c r="AG8646" s="17"/>
      <c r="AH8646" s="8"/>
    </row>
    <row r="8647" spans="13:34" x14ac:dyDescent="0.3">
      <c r="M8647" s="12"/>
      <c r="N8647"/>
      <c r="P8647" s="9"/>
      <c r="Q8647" s="9"/>
      <c r="U8647" s="8"/>
      <c r="V8647" s="10"/>
      <c r="W8647"/>
      <c r="X8647"/>
      <c r="Z8647" s="8"/>
      <c r="AA8647" s="8"/>
      <c r="AF8647" s="17"/>
      <c r="AG8647" s="17"/>
      <c r="AH8647" s="8"/>
    </row>
    <row r="8648" spans="13:34" x14ac:dyDescent="0.3">
      <c r="M8648" s="12"/>
      <c r="N8648"/>
      <c r="P8648" s="9"/>
      <c r="Q8648" s="9"/>
      <c r="U8648" s="8"/>
      <c r="V8648" s="10"/>
      <c r="W8648"/>
      <c r="X8648"/>
      <c r="Z8648" s="8"/>
      <c r="AA8648" s="8"/>
      <c r="AF8648" s="17"/>
      <c r="AG8648" s="17"/>
      <c r="AH8648" s="8"/>
    </row>
    <row r="8649" spans="13:34" x14ac:dyDescent="0.3">
      <c r="M8649" s="12"/>
      <c r="N8649"/>
      <c r="P8649" s="9"/>
      <c r="Q8649" s="9"/>
      <c r="U8649" s="8"/>
      <c r="V8649" s="10"/>
      <c r="W8649"/>
      <c r="X8649"/>
      <c r="Z8649" s="8"/>
      <c r="AA8649" s="8"/>
      <c r="AF8649" s="17"/>
      <c r="AG8649" s="17"/>
      <c r="AH8649" s="8"/>
    </row>
    <row r="8650" spans="13:34" x14ac:dyDescent="0.3">
      <c r="M8650" s="12"/>
      <c r="N8650"/>
      <c r="P8650" s="9"/>
      <c r="Q8650" s="9"/>
      <c r="U8650" s="8"/>
      <c r="V8650" s="10"/>
      <c r="W8650"/>
      <c r="X8650"/>
      <c r="Z8650" s="8"/>
      <c r="AA8650" s="8"/>
      <c r="AF8650" s="17"/>
      <c r="AG8650" s="17"/>
      <c r="AH8650" s="8"/>
    </row>
    <row r="8651" spans="13:34" x14ac:dyDescent="0.3">
      <c r="M8651" s="12"/>
      <c r="N8651"/>
      <c r="P8651" s="9"/>
      <c r="Q8651" s="9"/>
      <c r="U8651" s="8"/>
      <c r="V8651" s="10"/>
      <c r="W8651"/>
      <c r="X8651"/>
      <c r="Z8651" s="8"/>
      <c r="AA8651" s="8"/>
      <c r="AF8651" s="17"/>
      <c r="AG8651" s="17"/>
      <c r="AH8651" s="8"/>
    </row>
    <row r="8652" spans="13:34" x14ac:dyDescent="0.3">
      <c r="M8652" s="12"/>
      <c r="N8652"/>
      <c r="P8652" s="9"/>
      <c r="Q8652" s="9"/>
      <c r="U8652" s="8"/>
      <c r="V8652" s="10"/>
      <c r="W8652"/>
      <c r="X8652"/>
      <c r="Z8652" s="8"/>
      <c r="AA8652" s="8"/>
      <c r="AF8652" s="17"/>
      <c r="AG8652" s="17"/>
      <c r="AH8652" s="8"/>
    </row>
    <row r="8653" spans="13:34" x14ac:dyDescent="0.3">
      <c r="M8653" s="12"/>
      <c r="N8653"/>
      <c r="P8653" s="9"/>
      <c r="Q8653" s="9"/>
      <c r="U8653" s="8"/>
      <c r="V8653" s="10"/>
      <c r="W8653"/>
      <c r="X8653"/>
      <c r="Z8653" s="8"/>
      <c r="AA8653" s="8"/>
      <c r="AF8653" s="17"/>
      <c r="AG8653" s="17"/>
      <c r="AH8653" s="8"/>
    </row>
    <row r="8654" spans="13:34" x14ac:dyDescent="0.3">
      <c r="M8654" s="12"/>
      <c r="N8654"/>
      <c r="P8654" s="9"/>
      <c r="Q8654" s="9"/>
      <c r="U8654" s="8"/>
      <c r="V8654" s="10"/>
      <c r="W8654"/>
      <c r="X8654"/>
      <c r="Z8654" s="8"/>
      <c r="AA8654" s="8"/>
      <c r="AF8654" s="17"/>
      <c r="AG8654" s="17"/>
      <c r="AH8654" s="8"/>
    </row>
    <row r="8655" spans="13:34" x14ac:dyDescent="0.3">
      <c r="M8655" s="12"/>
      <c r="N8655"/>
      <c r="P8655" s="9"/>
      <c r="Q8655" s="9"/>
      <c r="U8655" s="8"/>
      <c r="V8655" s="10"/>
      <c r="W8655"/>
      <c r="X8655"/>
      <c r="Z8655" s="8"/>
      <c r="AA8655" s="8"/>
      <c r="AF8655" s="17"/>
      <c r="AG8655" s="17"/>
      <c r="AH8655" s="8"/>
    </row>
    <row r="8656" spans="13:34" x14ac:dyDescent="0.3">
      <c r="M8656" s="12"/>
      <c r="N8656"/>
      <c r="P8656" s="9"/>
      <c r="Q8656" s="9"/>
      <c r="U8656" s="8"/>
      <c r="V8656" s="10"/>
      <c r="W8656"/>
      <c r="X8656"/>
      <c r="Z8656" s="8"/>
      <c r="AA8656" s="8"/>
      <c r="AF8656" s="17"/>
      <c r="AG8656" s="17"/>
      <c r="AH8656" s="8"/>
    </row>
    <row r="8657" spans="13:34" x14ac:dyDescent="0.3">
      <c r="M8657" s="12"/>
      <c r="N8657"/>
      <c r="P8657" s="9"/>
      <c r="Q8657" s="9"/>
      <c r="U8657" s="8"/>
      <c r="V8657" s="10"/>
      <c r="W8657"/>
      <c r="X8657"/>
      <c r="Z8657" s="8"/>
      <c r="AA8657" s="8"/>
      <c r="AF8657" s="17"/>
      <c r="AG8657" s="17"/>
      <c r="AH8657" s="8"/>
    </row>
    <row r="8658" spans="13:34" x14ac:dyDescent="0.3">
      <c r="M8658" s="12"/>
      <c r="N8658"/>
      <c r="P8658" s="9"/>
      <c r="Q8658" s="9"/>
      <c r="U8658" s="8"/>
      <c r="V8658" s="10"/>
      <c r="W8658"/>
      <c r="X8658"/>
      <c r="Z8658" s="8"/>
      <c r="AA8658" s="8"/>
      <c r="AF8658" s="17"/>
      <c r="AG8658" s="17"/>
      <c r="AH8658" s="8"/>
    </row>
    <row r="8659" spans="13:34" x14ac:dyDescent="0.3">
      <c r="M8659" s="12"/>
      <c r="N8659"/>
      <c r="P8659" s="9"/>
      <c r="Q8659" s="9"/>
      <c r="U8659" s="8"/>
      <c r="V8659" s="10"/>
      <c r="W8659"/>
      <c r="X8659"/>
      <c r="Z8659" s="8"/>
      <c r="AA8659" s="8"/>
      <c r="AF8659" s="17"/>
      <c r="AG8659" s="17"/>
      <c r="AH8659" s="8"/>
    </row>
    <row r="8660" spans="13:34" x14ac:dyDescent="0.3">
      <c r="M8660" s="12"/>
      <c r="N8660"/>
      <c r="P8660" s="9"/>
      <c r="Q8660" s="9"/>
      <c r="U8660" s="8"/>
      <c r="V8660" s="10"/>
      <c r="W8660"/>
      <c r="X8660"/>
      <c r="Z8660" s="8"/>
      <c r="AA8660" s="8"/>
      <c r="AF8660" s="17"/>
      <c r="AG8660" s="17"/>
      <c r="AH8660" s="8"/>
    </row>
    <row r="8661" spans="13:34" x14ac:dyDescent="0.3">
      <c r="M8661" s="12"/>
      <c r="N8661"/>
      <c r="P8661" s="9"/>
      <c r="Q8661" s="9"/>
      <c r="U8661" s="8"/>
      <c r="V8661" s="10"/>
      <c r="W8661"/>
      <c r="X8661"/>
      <c r="Z8661" s="8"/>
      <c r="AA8661" s="8"/>
      <c r="AF8661" s="17"/>
      <c r="AG8661" s="17"/>
      <c r="AH8661" s="8"/>
    </row>
    <row r="8662" spans="13:34" x14ac:dyDescent="0.3">
      <c r="M8662" s="12"/>
      <c r="N8662"/>
      <c r="P8662" s="9"/>
      <c r="Q8662" s="9"/>
      <c r="U8662" s="8"/>
      <c r="V8662" s="10"/>
      <c r="W8662"/>
      <c r="X8662"/>
      <c r="Z8662" s="8"/>
      <c r="AA8662" s="8"/>
      <c r="AF8662" s="17"/>
      <c r="AG8662" s="17"/>
      <c r="AH8662" s="8"/>
    </row>
    <row r="8663" spans="13:34" x14ac:dyDescent="0.3">
      <c r="M8663" s="12"/>
      <c r="N8663"/>
      <c r="P8663" s="9"/>
      <c r="Q8663" s="9"/>
      <c r="U8663" s="8"/>
      <c r="V8663" s="10"/>
      <c r="W8663"/>
      <c r="X8663"/>
      <c r="Z8663" s="8"/>
      <c r="AA8663" s="8"/>
      <c r="AF8663" s="17"/>
      <c r="AG8663" s="17"/>
      <c r="AH8663" s="8"/>
    </row>
    <row r="8664" spans="13:34" x14ac:dyDescent="0.3">
      <c r="M8664" s="12"/>
      <c r="N8664"/>
      <c r="P8664" s="9"/>
      <c r="Q8664" s="9"/>
      <c r="U8664" s="8"/>
      <c r="V8664" s="10"/>
      <c r="W8664"/>
      <c r="X8664"/>
      <c r="Z8664" s="8"/>
      <c r="AA8664" s="8"/>
      <c r="AF8664" s="17"/>
      <c r="AG8664" s="17"/>
      <c r="AH8664" s="8"/>
    </row>
    <row r="8665" spans="13:34" x14ac:dyDescent="0.3">
      <c r="M8665" s="12"/>
      <c r="N8665"/>
      <c r="P8665" s="9"/>
      <c r="Q8665" s="9"/>
      <c r="U8665" s="8"/>
      <c r="V8665" s="10"/>
      <c r="W8665"/>
      <c r="X8665"/>
      <c r="Z8665" s="8"/>
      <c r="AA8665" s="8"/>
      <c r="AF8665" s="17"/>
      <c r="AG8665" s="17"/>
      <c r="AH8665" s="8"/>
    </row>
    <row r="8666" spans="13:34" x14ac:dyDescent="0.3">
      <c r="M8666" s="12"/>
      <c r="N8666"/>
      <c r="P8666" s="9"/>
      <c r="Q8666" s="9"/>
      <c r="U8666" s="8"/>
      <c r="V8666" s="10"/>
      <c r="W8666"/>
      <c r="X8666"/>
      <c r="Z8666" s="8"/>
      <c r="AA8666" s="8"/>
      <c r="AF8666" s="17"/>
      <c r="AG8666" s="17"/>
      <c r="AH8666" s="8"/>
    </row>
    <row r="8667" spans="13:34" x14ac:dyDescent="0.3">
      <c r="M8667" s="12"/>
      <c r="N8667"/>
      <c r="P8667" s="9"/>
      <c r="Q8667" s="9"/>
      <c r="U8667" s="8"/>
      <c r="V8667" s="10"/>
      <c r="W8667"/>
      <c r="X8667"/>
      <c r="Z8667" s="8"/>
      <c r="AA8667" s="8"/>
      <c r="AF8667" s="17"/>
      <c r="AG8667" s="17"/>
      <c r="AH8667" s="8"/>
    </row>
    <row r="8668" spans="13:34" x14ac:dyDescent="0.3">
      <c r="M8668" s="12"/>
      <c r="N8668"/>
      <c r="P8668" s="9"/>
      <c r="Q8668" s="9"/>
      <c r="U8668" s="8"/>
      <c r="V8668" s="10"/>
      <c r="W8668"/>
      <c r="X8668"/>
      <c r="Z8668" s="8"/>
      <c r="AA8668" s="8"/>
      <c r="AF8668" s="17"/>
      <c r="AG8668" s="17"/>
      <c r="AH8668" s="8"/>
    </row>
    <row r="8669" spans="13:34" x14ac:dyDescent="0.3">
      <c r="M8669" s="12"/>
      <c r="N8669"/>
      <c r="P8669" s="9"/>
      <c r="Q8669" s="9"/>
      <c r="U8669" s="8"/>
      <c r="V8669" s="10"/>
      <c r="W8669"/>
      <c r="X8669"/>
      <c r="Z8669" s="8"/>
      <c r="AA8669" s="8"/>
      <c r="AF8669" s="17"/>
      <c r="AG8669" s="17"/>
      <c r="AH8669" s="8"/>
    </row>
    <row r="8670" spans="13:34" x14ac:dyDescent="0.3">
      <c r="M8670" s="12"/>
      <c r="N8670"/>
      <c r="P8670" s="9"/>
      <c r="Q8670" s="9"/>
      <c r="U8670" s="8"/>
      <c r="V8670" s="10"/>
      <c r="W8670"/>
      <c r="X8670"/>
      <c r="Z8670" s="8"/>
      <c r="AA8670" s="8"/>
      <c r="AF8670" s="17"/>
      <c r="AG8670" s="17"/>
      <c r="AH8670" s="8"/>
    </row>
    <row r="8671" spans="13:34" x14ac:dyDescent="0.3">
      <c r="M8671" s="12"/>
      <c r="N8671"/>
      <c r="P8671" s="9"/>
      <c r="Q8671" s="9"/>
      <c r="U8671" s="8"/>
      <c r="V8671" s="10"/>
      <c r="W8671"/>
      <c r="X8671"/>
      <c r="Z8671" s="8"/>
      <c r="AA8671" s="8"/>
      <c r="AF8671" s="17"/>
      <c r="AG8671" s="17"/>
      <c r="AH8671" s="8"/>
    </row>
    <row r="8672" spans="13:34" x14ac:dyDescent="0.3">
      <c r="M8672" s="12"/>
      <c r="N8672"/>
      <c r="P8672" s="9"/>
      <c r="Q8672" s="9"/>
      <c r="U8672" s="8"/>
      <c r="V8672" s="10"/>
      <c r="W8672"/>
      <c r="X8672"/>
      <c r="Z8672" s="8"/>
      <c r="AA8672" s="8"/>
      <c r="AF8672" s="17"/>
      <c r="AG8672" s="17"/>
      <c r="AH8672" s="8"/>
    </row>
    <row r="8673" spans="13:34" x14ac:dyDescent="0.3">
      <c r="M8673" s="12"/>
      <c r="N8673"/>
      <c r="P8673" s="9"/>
      <c r="Q8673" s="9"/>
      <c r="U8673" s="8"/>
      <c r="V8673" s="10"/>
      <c r="W8673"/>
      <c r="X8673"/>
      <c r="Z8673" s="8"/>
      <c r="AA8673" s="8"/>
      <c r="AF8673" s="17"/>
      <c r="AG8673" s="17"/>
      <c r="AH8673" s="8"/>
    </row>
    <row r="8674" spans="13:34" x14ac:dyDescent="0.3">
      <c r="M8674" s="12"/>
      <c r="N8674"/>
      <c r="P8674" s="9"/>
      <c r="Q8674" s="9"/>
      <c r="U8674" s="8"/>
      <c r="V8674" s="10"/>
      <c r="W8674"/>
      <c r="X8674"/>
      <c r="Z8674" s="8"/>
      <c r="AA8674" s="8"/>
      <c r="AF8674" s="17"/>
      <c r="AG8674" s="17"/>
      <c r="AH8674" s="8"/>
    </row>
    <row r="8675" spans="13:34" x14ac:dyDescent="0.3">
      <c r="M8675" s="12"/>
      <c r="N8675"/>
      <c r="P8675" s="9"/>
      <c r="Q8675" s="9"/>
      <c r="U8675" s="8"/>
      <c r="V8675" s="10"/>
      <c r="W8675"/>
      <c r="X8675"/>
      <c r="Z8675" s="8"/>
      <c r="AA8675" s="8"/>
      <c r="AF8675" s="17"/>
      <c r="AG8675" s="17"/>
      <c r="AH8675" s="8"/>
    </row>
    <row r="8676" spans="13:34" x14ac:dyDescent="0.3">
      <c r="M8676" s="12"/>
      <c r="N8676"/>
      <c r="P8676" s="9"/>
      <c r="Q8676" s="9"/>
      <c r="U8676" s="8"/>
      <c r="V8676" s="10"/>
      <c r="W8676"/>
      <c r="X8676"/>
      <c r="Z8676" s="8"/>
      <c r="AA8676" s="8"/>
      <c r="AF8676" s="17"/>
      <c r="AG8676" s="17"/>
      <c r="AH8676" s="8"/>
    </row>
    <row r="8677" spans="13:34" x14ac:dyDescent="0.3">
      <c r="M8677" s="12"/>
      <c r="N8677"/>
      <c r="P8677" s="9"/>
      <c r="Q8677" s="9"/>
      <c r="U8677" s="8"/>
      <c r="V8677" s="10"/>
      <c r="W8677"/>
      <c r="X8677"/>
      <c r="Z8677" s="8"/>
      <c r="AA8677" s="8"/>
      <c r="AF8677" s="17"/>
      <c r="AG8677" s="17"/>
      <c r="AH8677" s="8"/>
    </row>
    <row r="8678" spans="13:34" x14ac:dyDescent="0.3">
      <c r="M8678" s="12"/>
      <c r="N8678"/>
      <c r="P8678" s="9"/>
      <c r="Q8678" s="9"/>
      <c r="U8678" s="8"/>
      <c r="V8678" s="10"/>
      <c r="W8678"/>
      <c r="X8678"/>
      <c r="Z8678" s="8"/>
      <c r="AA8678" s="8"/>
      <c r="AF8678" s="17"/>
      <c r="AG8678" s="17"/>
      <c r="AH8678" s="8"/>
    </row>
    <row r="8679" spans="13:34" x14ac:dyDescent="0.3">
      <c r="M8679" s="12"/>
      <c r="N8679"/>
      <c r="P8679" s="9"/>
      <c r="Q8679" s="9"/>
      <c r="U8679" s="8"/>
      <c r="V8679" s="10"/>
      <c r="W8679"/>
      <c r="X8679"/>
      <c r="Z8679" s="8"/>
      <c r="AA8679" s="8"/>
      <c r="AF8679" s="17"/>
      <c r="AG8679" s="17"/>
      <c r="AH8679" s="8"/>
    </row>
    <row r="8680" spans="13:34" x14ac:dyDescent="0.3">
      <c r="M8680" s="12"/>
      <c r="N8680"/>
      <c r="P8680" s="9"/>
      <c r="Q8680" s="9"/>
      <c r="U8680" s="8"/>
      <c r="V8680" s="10"/>
      <c r="W8680"/>
      <c r="X8680"/>
      <c r="Z8680" s="8"/>
      <c r="AA8680" s="8"/>
      <c r="AF8680" s="17"/>
      <c r="AG8680" s="17"/>
      <c r="AH8680" s="8"/>
    </row>
    <row r="8681" spans="13:34" x14ac:dyDescent="0.3">
      <c r="M8681" s="12"/>
      <c r="N8681"/>
      <c r="P8681" s="9"/>
      <c r="Q8681" s="9"/>
      <c r="U8681" s="8"/>
      <c r="V8681" s="10"/>
      <c r="W8681"/>
      <c r="X8681"/>
      <c r="Z8681" s="8"/>
      <c r="AA8681" s="8"/>
      <c r="AF8681" s="17"/>
      <c r="AG8681" s="17"/>
      <c r="AH8681" s="8"/>
    </row>
    <row r="8682" spans="13:34" x14ac:dyDescent="0.3">
      <c r="M8682" s="12"/>
      <c r="N8682"/>
      <c r="P8682" s="9"/>
      <c r="Q8682" s="9"/>
      <c r="U8682" s="8"/>
      <c r="V8682" s="10"/>
      <c r="W8682"/>
      <c r="X8682"/>
      <c r="Z8682" s="8"/>
      <c r="AA8682" s="8"/>
      <c r="AF8682" s="17"/>
      <c r="AG8682" s="17"/>
      <c r="AH8682" s="8"/>
    </row>
    <row r="8683" spans="13:34" x14ac:dyDescent="0.3">
      <c r="M8683" s="12"/>
      <c r="N8683"/>
      <c r="P8683" s="9"/>
      <c r="Q8683" s="9"/>
      <c r="U8683" s="8"/>
      <c r="V8683" s="10"/>
      <c r="W8683"/>
      <c r="X8683"/>
      <c r="Z8683" s="8"/>
      <c r="AA8683" s="8"/>
      <c r="AF8683" s="17"/>
      <c r="AG8683" s="17"/>
      <c r="AH8683" s="8"/>
    </row>
    <row r="8684" spans="13:34" x14ac:dyDescent="0.3">
      <c r="M8684" s="12"/>
      <c r="N8684"/>
      <c r="P8684" s="9"/>
      <c r="Q8684" s="9"/>
      <c r="U8684" s="8"/>
      <c r="V8684" s="10"/>
      <c r="W8684"/>
      <c r="X8684"/>
      <c r="Z8684" s="8"/>
      <c r="AA8684" s="8"/>
      <c r="AF8684" s="17"/>
      <c r="AG8684" s="17"/>
      <c r="AH8684" s="8"/>
    </row>
    <row r="8685" spans="13:34" x14ac:dyDescent="0.3">
      <c r="M8685" s="12"/>
      <c r="N8685"/>
      <c r="P8685" s="9"/>
      <c r="Q8685" s="9"/>
      <c r="U8685" s="8"/>
      <c r="V8685" s="10"/>
      <c r="W8685"/>
      <c r="X8685"/>
      <c r="Z8685" s="8"/>
      <c r="AA8685" s="8"/>
      <c r="AF8685" s="17"/>
      <c r="AG8685" s="17"/>
      <c r="AH8685" s="8"/>
    </row>
    <row r="8686" spans="13:34" x14ac:dyDescent="0.3">
      <c r="M8686" s="12"/>
      <c r="N8686"/>
      <c r="P8686" s="9"/>
      <c r="Q8686" s="9"/>
      <c r="U8686" s="8"/>
      <c r="V8686" s="10"/>
      <c r="W8686"/>
      <c r="X8686"/>
      <c r="Z8686" s="8"/>
      <c r="AA8686" s="8"/>
      <c r="AF8686" s="17"/>
      <c r="AG8686" s="17"/>
      <c r="AH8686" s="8"/>
    </row>
    <row r="8687" spans="13:34" x14ac:dyDescent="0.3">
      <c r="M8687" s="12"/>
      <c r="N8687"/>
      <c r="P8687" s="9"/>
      <c r="Q8687" s="9"/>
      <c r="U8687" s="8"/>
      <c r="V8687" s="10"/>
      <c r="W8687"/>
      <c r="X8687"/>
      <c r="Z8687" s="8"/>
      <c r="AA8687" s="8"/>
      <c r="AF8687" s="17"/>
      <c r="AG8687" s="17"/>
      <c r="AH8687" s="8"/>
    </row>
    <row r="8688" spans="13:34" x14ac:dyDescent="0.3">
      <c r="M8688" s="12"/>
      <c r="N8688"/>
      <c r="P8688" s="9"/>
      <c r="Q8688" s="9"/>
      <c r="U8688" s="8"/>
      <c r="V8688" s="10"/>
      <c r="W8688"/>
      <c r="X8688"/>
      <c r="Z8688" s="8"/>
      <c r="AA8688" s="8"/>
      <c r="AF8688" s="17"/>
      <c r="AG8688" s="17"/>
      <c r="AH8688" s="8"/>
    </row>
    <row r="8689" spans="13:34" x14ac:dyDescent="0.3">
      <c r="M8689" s="12"/>
      <c r="N8689"/>
      <c r="P8689" s="9"/>
      <c r="Q8689" s="9"/>
      <c r="U8689" s="8"/>
      <c r="V8689" s="10"/>
      <c r="W8689"/>
      <c r="X8689"/>
      <c r="Z8689" s="8"/>
      <c r="AA8689" s="8"/>
      <c r="AF8689" s="17"/>
      <c r="AG8689" s="17"/>
      <c r="AH8689" s="8"/>
    </row>
    <row r="8690" spans="13:34" x14ac:dyDescent="0.3">
      <c r="M8690" s="12"/>
      <c r="N8690"/>
      <c r="P8690" s="9"/>
      <c r="Q8690" s="9"/>
      <c r="U8690" s="8"/>
      <c r="V8690" s="10"/>
      <c r="W8690"/>
      <c r="X8690"/>
      <c r="Z8690" s="8"/>
      <c r="AA8690" s="8"/>
      <c r="AF8690" s="17"/>
      <c r="AG8690" s="17"/>
      <c r="AH8690" s="8"/>
    </row>
    <row r="8691" spans="13:34" x14ac:dyDescent="0.3">
      <c r="M8691" s="12"/>
      <c r="N8691"/>
      <c r="P8691" s="9"/>
      <c r="Q8691" s="9"/>
      <c r="U8691" s="8"/>
      <c r="V8691" s="10"/>
      <c r="W8691"/>
      <c r="X8691"/>
      <c r="Z8691" s="8"/>
      <c r="AA8691" s="8"/>
      <c r="AF8691" s="17"/>
      <c r="AG8691" s="17"/>
      <c r="AH8691" s="8"/>
    </row>
    <row r="8692" spans="13:34" x14ac:dyDescent="0.3">
      <c r="M8692" s="12"/>
      <c r="N8692"/>
      <c r="P8692" s="9"/>
      <c r="Q8692" s="9"/>
      <c r="U8692" s="8"/>
      <c r="V8692" s="10"/>
      <c r="W8692"/>
      <c r="X8692"/>
      <c r="Z8692" s="8"/>
      <c r="AA8692" s="8"/>
      <c r="AF8692" s="17"/>
      <c r="AG8692" s="17"/>
      <c r="AH8692" s="8"/>
    </row>
    <row r="8693" spans="13:34" x14ac:dyDescent="0.3">
      <c r="M8693" s="12"/>
      <c r="N8693"/>
      <c r="P8693" s="9"/>
      <c r="Q8693" s="9"/>
      <c r="U8693" s="8"/>
      <c r="V8693" s="10"/>
      <c r="W8693"/>
      <c r="X8693"/>
      <c r="Z8693" s="8"/>
      <c r="AA8693" s="8"/>
      <c r="AF8693" s="17"/>
      <c r="AG8693" s="17"/>
      <c r="AH8693" s="8"/>
    </row>
    <row r="8694" spans="13:34" x14ac:dyDescent="0.3">
      <c r="M8694" s="12"/>
      <c r="N8694"/>
      <c r="P8694" s="9"/>
      <c r="Q8694" s="9"/>
      <c r="U8694" s="8"/>
      <c r="V8694" s="10"/>
      <c r="W8694"/>
      <c r="X8694"/>
      <c r="Z8694" s="8"/>
      <c r="AA8694" s="8"/>
      <c r="AF8694" s="17"/>
      <c r="AG8694" s="17"/>
      <c r="AH8694" s="8"/>
    </row>
    <row r="8695" spans="13:34" x14ac:dyDescent="0.3">
      <c r="M8695" s="12"/>
      <c r="N8695"/>
      <c r="P8695" s="9"/>
      <c r="Q8695" s="9"/>
      <c r="U8695" s="8"/>
      <c r="V8695" s="10"/>
      <c r="W8695"/>
      <c r="X8695"/>
      <c r="Z8695" s="8"/>
      <c r="AA8695" s="8"/>
      <c r="AF8695" s="17"/>
      <c r="AG8695" s="17"/>
      <c r="AH8695" s="8"/>
    </row>
    <row r="8696" spans="13:34" x14ac:dyDescent="0.3">
      <c r="M8696" s="12"/>
      <c r="N8696"/>
      <c r="P8696" s="9"/>
      <c r="Q8696" s="9"/>
      <c r="U8696" s="8"/>
      <c r="V8696" s="10"/>
      <c r="W8696"/>
      <c r="X8696"/>
      <c r="Z8696" s="8"/>
      <c r="AA8696" s="8"/>
      <c r="AF8696" s="17"/>
      <c r="AG8696" s="17"/>
      <c r="AH8696" s="8"/>
    </row>
    <row r="8697" spans="13:34" x14ac:dyDescent="0.3">
      <c r="M8697" s="12"/>
      <c r="N8697"/>
      <c r="P8697" s="9"/>
      <c r="Q8697" s="9"/>
      <c r="U8697" s="8"/>
      <c r="V8697" s="10"/>
      <c r="W8697"/>
      <c r="X8697"/>
      <c r="Z8697" s="8"/>
      <c r="AA8697" s="8"/>
      <c r="AF8697" s="17"/>
      <c r="AG8697" s="17"/>
      <c r="AH8697" s="8"/>
    </row>
    <row r="8698" spans="13:34" x14ac:dyDescent="0.3">
      <c r="M8698" s="12"/>
      <c r="N8698"/>
      <c r="P8698" s="9"/>
      <c r="Q8698" s="9"/>
      <c r="U8698" s="8"/>
      <c r="V8698" s="10"/>
      <c r="W8698"/>
      <c r="X8698"/>
      <c r="Z8698" s="8"/>
      <c r="AA8698" s="8"/>
      <c r="AF8698" s="17"/>
      <c r="AG8698" s="17"/>
      <c r="AH8698" s="8"/>
    </row>
    <row r="8699" spans="13:34" x14ac:dyDescent="0.3">
      <c r="M8699" s="12"/>
      <c r="N8699"/>
      <c r="P8699" s="9"/>
      <c r="Q8699" s="9"/>
      <c r="U8699" s="8"/>
      <c r="V8699" s="10"/>
      <c r="W8699"/>
      <c r="X8699"/>
      <c r="Z8699" s="8"/>
      <c r="AA8699" s="8"/>
      <c r="AF8699" s="17"/>
      <c r="AG8699" s="17"/>
      <c r="AH8699" s="8"/>
    </row>
    <row r="8700" spans="13:34" x14ac:dyDescent="0.3">
      <c r="M8700" s="12"/>
      <c r="N8700"/>
      <c r="P8700" s="9"/>
      <c r="Q8700" s="9"/>
      <c r="U8700" s="8"/>
      <c r="V8700" s="10"/>
      <c r="W8700"/>
      <c r="X8700"/>
      <c r="Z8700" s="8"/>
      <c r="AA8700" s="8"/>
      <c r="AF8700" s="17"/>
      <c r="AG8700" s="17"/>
      <c r="AH8700" s="8"/>
    </row>
    <row r="8701" spans="13:34" x14ac:dyDescent="0.3">
      <c r="M8701" s="12"/>
      <c r="N8701"/>
      <c r="P8701" s="9"/>
      <c r="Q8701" s="9"/>
      <c r="U8701" s="8"/>
      <c r="V8701" s="10"/>
      <c r="W8701"/>
      <c r="X8701"/>
      <c r="Z8701" s="8"/>
      <c r="AA8701" s="8"/>
      <c r="AF8701" s="17"/>
      <c r="AG8701" s="17"/>
      <c r="AH8701" s="8"/>
    </row>
    <row r="8702" spans="13:34" x14ac:dyDescent="0.3">
      <c r="M8702" s="12"/>
      <c r="N8702"/>
      <c r="P8702" s="9"/>
      <c r="Q8702" s="9"/>
      <c r="U8702" s="8"/>
      <c r="V8702" s="10"/>
      <c r="W8702"/>
      <c r="X8702"/>
      <c r="Z8702" s="8"/>
      <c r="AA8702" s="8"/>
      <c r="AF8702" s="17"/>
      <c r="AG8702" s="17"/>
      <c r="AH8702" s="8"/>
    </row>
    <row r="8703" spans="13:34" x14ac:dyDescent="0.3">
      <c r="M8703" s="12"/>
      <c r="N8703"/>
      <c r="P8703" s="9"/>
      <c r="Q8703" s="9"/>
      <c r="U8703" s="8"/>
      <c r="V8703" s="10"/>
      <c r="W8703"/>
      <c r="X8703"/>
      <c r="Z8703" s="8"/>
      <c r="AA8703" s="8"/>
      <c r="AF8703" s="17"/>
      <c r="AG8703" s="17"/>
      <c r="AH8703" s="8"/>
    </row>
    <row r="8704" spans="13:34" x14ac:dyDescent="0.3">
      <c r="M8704" s="12"/>
      <c r="N8704"/>
      <c r="P8704" s="9"/>
      <c r="Q8704" s="9"/>
      <c r="U8704" s="8"/>
      <c r="V8704" s="10"/>
      <c r="W8704"/>
      <c r="X8704"/>
      <c r="Z8704" s="8"/>
      <c r="AA8704" s="8"/>
      <c r="AF8704" s="17"/>
      <c r="AG8704" s="17"/>
      <c r="AH8704" s="8"/>
    </row>
    <row r="8705" spans="13:34" x14ac:dyDescent="0.3">
      <c r="M8705" s="12"/>
      <c r="N8705"/>
      <c r="P8705" s="9"/>
      <c r="Q8705" s="9"/>
      <c r="U8705" s="8"/>
      <c r="V8705" s="10"/>
      <c r="W8705"/>
      <c r="X8705"/>
      <c r="Z8705" s="8"/>
      <c r="AA8705" s="8"/>
      <c r="AF8705" s="17"/>
      <c r="AG8705" s="17"/>
      <c r="AH8705" s="8"/>
    </row>
    <row r="8706" spans="13:34" x14ac:dyDescent="0.3">
      <c r="M8706" s="12"/>
      <c r="N8706"/>
      <c r="P8706" s="9"/>
      <c r="Q8706" s="9"/>
      <c r="U8706" s="8"/>
      <c r="V8706" s="10"/>
      <c r="W8706"/>
      <c r="X8706"/>
      <c r="Z8706" s="8"/>
      <c r="AA8706" s="8"/>
      <c r="AF8706" s="17"/>
      <c r="AG8706" s="17"/>
      <c r="AH8706" s="8"/>
    </row>
    <row r="8707" spans="13:34" x14ac:dyDescent="0.3">
      <c r="M8707" s="12"/>
      <c r="N8707"/>
      <c r="P8707" s="9"/>
      <c r="Q8707" s="9"/>
      <c r="U8707" s="8"/>
      <c r="V8707" s="10"/>
      <c r="W8707"/>
      <c r="X8707"/>
      <c r="Z8707" s="8"/>
      <c r="AA8707" s="8"/>
      <c r="AF8707" s="17"/>
      <c r="AG8707" s="17"/>
      <c r="AH8707" s="8"/>
    </row>
    <row r="8708" spans="13:34" x14ac:dyDescent="0.3">
      <c r="M8708" s="12"/>
      <c r="N8708"/>
      <c r="P8708" s="9"/>
      <c r="Q8708" s="9"/>
      <c r="U8708" s="8"/>
      <c r="V8708" s="10"/>
      <c r="W8708"/>
      <c r="X8708"/>
      <c r="Z8708" s="8"/>
      <c r="AA8708" s="8"/>
      <c r="AF8708" s="17"/>
      <c r="AG8708" s="17"/>
      <c r="AH8708" s="8"/>
    </row>
    <row r="8709" spans="13:34" x14ac:dyDescent="0.3">
      <c r="M8709" s="12"/>
      <c r="N8709"/>
      <c r="P8709" s="9"/>
      <c r="Q8709" s="9"/>
      <c r="U8709" s="8"/>
      <c r="V8709" s="10"/>
      <c r="W8709"/>
      <c r="X8709"/>
      <c r="Z8709" s="8"/>
      <c r="AA8709" s="8"/>
      <c r="AF8709" s="17"/>
      <c r="AG8709" s="17"/>
      <c r="AH8709" s="8"/>
    </row>
    <row r="8710" spans="13:34" x14ac:dyDescent="0.3">
      <c r="M8710" s="12"/>
      <c r="N8710"/>
      <c r="P8710" s="9"/>
      <c r="Q8710" s="9"/>
      <c r="U8710" s="8"/>
      <c r="V8710" s="10"/>
      <c r="W8710"/>
      <c r="X8710"/>
      <c r="Z8710" s="8"/>
      <c r="AA8710" s="8"/>
      <c r="AF8710" s="17"/>
      <c r="AG8710" s="17"/>
      <c r="AH8710" s="8"/>
    </row>
    <row r="8711" spans="13:34" x14ac:dyDescent="0.3">
      <c r="M8711" s="12"/>
      <c r="N8711"/>
      <c r="P8711" s="9"/>
      <c r="Q8711" s="9"/>
      <c r="U8711" s="8"/>
      <c r="V8711" s="10"/>
      <c r="W8711"/>
      <c r="X8711"/>
      <c r="Z8711" s="8"/>
      <c r="AA8711" s="8"/>
      <c r="AF8711" s="17"/>
      <c r="AG8711" s="17"/>
      <c r="AH8711" s="8"/>
    </row>
    <row r="8712" spans="13:34" x14ac:dyDescent="0.3">
      <c r="M8712" s="12"/>
      <c r="N8712"/>
      <c r="P8712" s="9"/>
      <c r="Q8712" s="9"/>
      <c r="U8712" s="8"/>
      <c r="V8712" s="10"/>
      <c r="W8712"/>
      <c r="X8712"/>
      <c r="Z8712" s="8"/>
      <c r="AA8712" s="8"/>
      <c r="AF8712" s="17"/>
      <c r="AG8712" s="17"/>
      <c r="AH8712" s="8"/>
    </row>
    <row r="8713" spans="13:34" x14ac:dyDescent="0.3">
      <c r="M8713" s="12"/>
      <c r="N8713"/>
      <c r="P8713" s="9"/>
      <c r="Q8713" s="9"/>
      <c r="U8713" s="8"/>
      <c r="V8713" s="10"/>
      <c r="W8713"/>
      <c r="X8713"/>
      <c r="Z8713" s="8"/>
      <c r="AA8713" s="8"/>
      <c r="AF8713" s="17"/>
      <c r="AG8713" s="17"/>
      <c r="AH8713" s="8"/>
    </row>
    <row r="8714" spans="13:34" x14ac:dyDescent="0.3">
      <c r="M8714" s="12"/>
      <c r="N8714"/>
      <c r="P8714" s="9"/>
      <c r="Q8714" s="9"/>
      <c r="U8714" s="8"/>
      <c r="V8714" s="10"/>
      <c r="W8714"/>
      <c r="X8714"/>
      <c r="Z8714" s="8"/>
      <c r="AA8714" s="8"/>
      <c r="AF8714" s="17"/>
      <c r="AG8714" s="17"/>
      <c r="AH8714" s="8"/>
    </row>
    <row r="8715" spans="13:34" x14ac:dyDescent="0.3">
      <c r="M8715" s="12"/>
      <c r="N8715"/>
      <c r="P8715" s="9"/>
      <c r="Q8715" s="9"/>
      <c r="U8715" s="8"/>
      <c r="V8715" s="10"/>
      <c r="W8715"/>
      <c r="X8715"/>
      <c r="Z8715" s="8"/>
      <c r="AA8715" s="8"/>
      <c r="AF8715" s="17"/>
      <c r="AG8715" s="17"/>
      <c r="AH8715" s="8"/>
    </row>
    <row r="8716" spans="13:34" x14ac:dyDescent="0.3">
      <c r="M8716" s="12"/>
      <c r="N8716"/>
      <c r="P8716" s="9"/>
      <c r="Q8716" s="9"/>
      <c r="U8716" s="8"/>
      <c r="V8716" s="10"/>
      <c r="W8716"/>
      <c r="X8716"/>
      <c r="Z8716" s="8"/>
      <c r="AA8716" s="8"/>
      <c r="AF8716" s="17"/>
      <c r="AG8716" s="17"/>
      <c r="AH8716" s="8"/>
    </row>
    <row r="8717" spans="13:34" x14ac:dyDescent="0.3">
      <c r="M8717" s="12"/>
      <c r="N8717"/>
      <c r="P8717" s="9"/>
      <c r="Q8717" s="9"/>
      <c r="U8717" s="8"/>
      <c r="V8717" s="10"/>
      <c r="W8717"/>
      <c r="X8717"/>
      <c r="Z8717" s="8"/>
      <c r="AA8717" s="8"/>
      <c r="AF8717" s="17"/>
      <c r="AG8717" s="17"/>
      <c r="AH8717" s="8"/>
    </row>
    <row r="8718" spans="13:34" x14ac:dyDescent="0.3">
      <c r="M8718" s="12"/>
      <c r="N8718"/>
      <c r="P8718" s="9"/>
      <c r="Q8718" s="9"/>
      <c r="U8718" s="8"/>
      <c r="V8718" s="10"/>
      <c r="W8718"/>
      <c r="X8718"/>
      <c r="Z8718" s="8"/>
      <c r="AA8718" s="8"/>
      <c r="AF8718" s="17"/>
      <c r="AG8718" s="17"/>
      <c r="AH8718" s="8"/>
    </row>
    <row r="8719" spans="13:34" x14ac:dyDescent="0.3">
      <c r="M8719" s="12"/>
      <c r="N8719"/>
      <c r="P8719" s="9"/>
      <c r="Q8719" s="9"/>
      <c r="U8719" s="8"/>
      <c r="V8719" s="10"/>
      <c r="W8719"/>
      <c r="X8719"/>
      <c r="Z8719" s="8"/>
      <c r="AA8719" s="8"/>
      <c r="AF8719" s="17"/>
      <c r="AG8719" s="17"/>
      <c r="AH8719" s="8"/>
    </row>
    <row r="8720" spans="13:34" x14ac:dyDescent="0.3">
      <c r="M8720" s="12"/>
      <c r="N8720"/>
      <c r="P8720" s="9"/>
      <c r="Q8720" s="9"/>
      <c r="U8720" s="8"/>
      <c r="V8720" s="10"/>
      <c r="W8720"/>
      <c r="X8720"/>
      <c r="Z8720" s="8"/>
      <c r="AA8720" s="8"/>
      <c r="AF8720" s="17"/>
      <c r="AG8720" s="17"/>
      <c r="AH8720" s="8"/>
    </row>
    <row r="8721" spans="13:34" x14ac:dyDescent="0.3">
      <c r="M8721" s="12"/>
      <c r="N8721"/>
      <c r="P8721" s="9"/>
      <c r="Q8721" s="9"/>
      <c r="U8721" s="8"/>
      <c r="V8721" s="10"/>
      <c r="W8721"/>
      <c r="X8721"/>
      <c r="Z8721" s="8"/>
      <c r="AA8721" s="8"/>
      <c r="AF8721" s="17"/>
      <c r="AG8721" s="17"/>
      <c r="AH8721" s="8"/>
    </row>
    <row r="8722" spans="13:34" x14ac:dyDescent="0.3">
      <c r="M8722" s="12"/>
      <c r="N8722"/>
      <c r="P8722" s="9"/>
      <c r="Q8722" s="9"/>
      <c r="U8722" s="8"/>
      <c r="V8722" s="10"/>
      <c r="W8722"/>
      <c r="X8722"/>
      <c r="Z8722" s="8"/>
      <c r="AA8722" s="8"/>
      <c r="AF8722" s="17"/>
      <c r="AG8722" s="17"/>
      <c r="AH8722" s="8"/>
    </row>
    <row r="8723" spans="13:34" x14ac:dyDescent="0.3">
      <c r="M8723" s="12"/>
      <c r="N8723"/>
      <c r="P8723" s="9"/>
      <c r="Q8723" s="9"/>
      <c r="U8723" s="8"/>
      <c r="V8723" s="10"/>
      <c r="W8723"/>
      <c r="X8723"/>
      <c r="Z8723" s="8"/>
      <c r="AA8723" s="8"/>
      <c r="AF8723" s="17"/>
      <c r="AG8723" s="17"/>
      <c r="AH8723" s="8"/>
    </row>
    <row r="8724" spans="13:34" x14ac:dyDescent="0.3">
      <c r="M8724" s="12"/>
      <c r="N8724"/>
      <c r="P8724" s="9"/>
      <c r="Q8724" s="9"/>
      <c r="U8724" s="8"/>
      <c r="V8724" s="10"/>
      <c r="W8724"/>
      <c r="X8724"/>
      <c r="Z8724" s="8"/>
      <c r="AA8724" s="8"/>
      <c r="AF8724" s="17"/>
      <c r="AG8724" s="17"/>
      <c r="AH8724" s="8"/>
    </row>
    <row r="8725" spans="13:34" x14ac:dyDescent="0.3">
      <c r="M8725" s="12"/>
      <c r="N8725"/>
      <c r="P8725" s="9"/>
      <c r="Q8725" s="9"/>
      <c r="U8725" s="8"/>
      <c r="V8725" s="10"/>
      <c r="W8725"/>
      <c r="X8725"/>
      <c r="Z8725" s="8"/>
      <c r="AA8725" s="8"/>
      <c r="AF8725" s="17"/>
      <c r="AG8725" s="17"/>
      <c r="AH8725" s="8"/>
    </row>
    <row r="8726" spans="13:34" x14ac:dyDescent="0.3">
      <c r="M8726" s="12"/>
      <c r="N8726"/>
      <c r="P8726" s="9"/>
      <c r="Q8726" s="9"/>
      <c r="U8726" s="8"/>
      <c r="V8726" s="10"/>
      <c r="W8726"/>
      <c r="X8726"/>
      <c r="Z8726" s="8"/>
      <c r="AA8726" s="8"/>
      <c r="AF8726" s="17"/>
      <c r="AG8726" s="17"/>
      <c r="AH8726" s="8"/>
    </row>
    <row r="8727" spans="13:34" x14ac:dyDescent="0.3">
      <c r="M8727" s="12"/>
      <c r="N8727"/>
      <c r="P8727" s="9"/>
      <c r="Q8727" s="9"/>
      <c r="U8727" s="8"/>
      <c r="V8727" s="10"/>
      <c r="W8727"/>
      <c r="X8727"/>
      <c r="Z8727" s="8"/>
      <c r="AA8727" s="8"/>
      <c r="AF8727" s="17"/>
      <c r="AG8727" s="17"/>
      <c r="AH8727" s="8"/>
    </row>
    <row r="8728" spans="13:34" x14ac:dyDescent="0.3">
      <c r="M8728" s="12"/>
      <c r="N8728"/>
      <c r="P8728" s="9"/>
      <c r="Q8728" s="9"/>
      <c r="U8728" s="8"/>
      <c r="V8728" s="10"/>
      <c r="W8728"/>
      <c r="X8728"/>
      <c r="Z8728" s="8"/>
      <c r="AA8728" s="8"/>
      <c r="AF8728" s="17"/>
      <c r="AG8728" s="17"/>
      <c r="AH8728" s="8"/>
    </row>
    <row r="8729" spans="13:34" x14ac:dyDescent="0.3">
      <c r="M8729" s="12"/>
      <c r="N8729"/>
      <c r="P8729" s="9"/>
      <c r="Q8729" s="9"/>
      <c r="U8729" s="8"/>
      <c r="V8729" s="10"/>
      <c r="W8729"/>
      <c r="X8729"/>
      <c r="Z8729" s="8"/>
      <c r="AA8729" s="8"/>
      <c r="AF8729" s="17"/>
      <c r="AG8729" s="17"/>
      <c r="AH8729" s="8"/>
    </row>
    <row r="8730" spans="13:34" x14ac:dyDescent="0.3">
      <c r="M8730" s="12"/>
      <c r="N8730"/>
      <c r="P8730" s="9"/>
      <c r="Q8730" s="9"/>
      <c r="U8730" s="8"/>
      <c r="V8730" s="10"/>
      <c r="W8730"/>
      <c r="X8730"/>
      <c r="Z8730" s="8"/>
      <c r="AA8730" s="8"/>
      <c r="AF8730" s="17"/>
      <c r="AG8730" s="17"/>
      <c r="AH8730" s="8"/>
    </row>
    <row r="8731" spans="13:34" x14ac:dyDescent="0.3">
      <c r="M8731" s="12"/>
      <c r="N8731"/>
      <c r="P8731" s="9"/>
      <c r="Q8731" s="9"/>
      <c r="U8731" s="8"/>
      <c r="V8731" s="10"/>
      <c r="W8731"/>
      <c r="X8731"/>
      <c r="Z8731" s="8"/>
      <c r="AA8731" s="8"/>
      <c r="AF8731" s="17"/>
      <c r="AG8731" s="17"/>
      <c r="AH8731" s="8"/>
    </row>
    <row r="8732" spans="13:34" x14ac:dyDescent="0.3">
      <c r="M8732" s="12"/>
      <c r="N8732"/>
      <c r="P8732" s="9"/>
      <c r="Q8732" s="9"/>
      <c r="U8732" s="8"/>
      <c r="V8732" s="10"/>
      <c r="W8732"/>
      <c r="X8732"/>
      <c r="Z8732" s="8"/>
      <c r="AA8732" s="8"/>
      <c r="AF8732" s="17"/>
      <c r="AG8732" s="17"/>
      <c r="AH8732" s="8"/>
    </row>
    <row r="8733" spans="13:34" x14ac:dyDescent="0.3">
      <c r="M8733" s="12"/>
      <c r="N8733"/>
      <c r="P8733" s="9"/>
      <c r="Q8733" s="9"/>
      <c r="U8733" s="8"/>
      <c r="V8733" s="10"/>
      <c r="W8733"/>
      <c r="X8733"/>
      <c r="Z8733" s="8"/>
      <c r="AA8733" s="8"/>
      <c r="AF8733" s="17"/>
      <c r="AG8733" s="17"/>
      <c r="AH8733" s="8"/>
    </row>
    <row r="8734" spans="13:34" x14ac:dyDescent="0.3">
      <c r="M8734" s="12"/>
      <c r="N8734"/>
      <c r="P8734" s="9"/>
      <c r="Q8734" s="9"/>
      <c r="U8734" s="8"/>
      <c r="V8734" s="10"/>
      <c r="W8734"/>
      <c r="X8734"/>
      <c r="Z8734" s="8"/>
      <c r="AA8734" s="8"/>
      <c r="AF8734" s="17"/>
      <c r="AG8734" s="17"/>
      <c r="AH8734" s="8"/>
    </row>
    <row r="8735" spans="13:34" x14ac:dyDescent="0.3">
      <c r="M8735" s="12"/>
      <c r="N8735"/>
      <c r="P8735" s="9"/>
      <c r="Q8735" s="9"/>
      <c r="U8735" s="8"/>
      <c r="V8735" s="10"/>
      <c r="W8735"/>
      <c r="X8735"/>
      <c r="Z8735" s="8"/>
      <c r="AA8735" s="8"/>
      <c r="AF8735" s="17"/>
      <c r="AG8735" s="17"/>
      <c r="AH8735" s="8"/>
    </row>
    <row r="8736" spans="13:34" x14ac:dyDescent="0.3">
      <c r="M8736" s="12"/>
      <c r="N8736"/>
      <c r="P8736" s="9"/>
      <c r="Q8736" s="9"/>
      <c r="U8736" s="8"/>
      <c r="V8736" s="10"/>
      <c r="W8736"/>
      <c r="X8736"/>
      <c r="Z8736" s="8"/>
      <c r="AA8736" s="8"/>
      <c r="AF8736" s="17"/>
      <c r="AG8736" s="17"/>
      <c r="AH8736" s="8"/>
    </row>
    <row r="8737" spans="13:34" x14ac:dyDescent="0.3">
      <c r="M8737" s="12"/>
      <c r="N8737"/>
      <c r="P8737" s="9"/>
      <c r="Q8737" s="9"/>
      <c r="U8737" s="8"/>
      <c r="V8737" s="10"/>
      <c r="W8737"/>
      <c r="X8737"/>
      <c r="Z8737" s="8"/>
      <c r="AA8737" s="8"/>
      <c r="AF8737" s="17"/>
      <c r="AG8737" s="17"/>
      <c r="AH8737" s="8"/>
    </row>
    <row r="8738" spans="13:34" x14ac:dyDescent="0.3">
      <c r="M8738" s="12"/>
      <c r="N8738"/>
      <c r="P8738" s="9"/>
      <c r="Q8738" s="9"/>
      <c r="U8738" s="8"/>
      <c r="V8738" s="10"/>
      <c r="W8738"/>
      <c r="X8738"/>
      <c r="Z8738" s="8"/>
      <c r="AA8738" s="8"/>
      <c r="AF8738" s="17"/>
      <c r="AG8738" s="17"/>
      <c r="AH8738" s="8"/>
    </row>
    <row r="8739" spans="13:34" x14ac:dyDescent="0.3">
      <c r="M8739" s="12"/>
      <c r="N8739"/>
      <c r="P8739" s="9"/>
      <c r="Q8739" s="9"/>
      <c r="U8739" s="8"/>
      <c r="V8739" s="10"/>
      <c r="W8739"/>
      <c r="X8739"/>
      <c r="Z8739" s="8"/>
      <c r="AA8739" s="8"/>
      <c r="AF8739" s="17"/>
      <c r="AG8739" s="17"/>
      <c r="AH8739" s="8"/>
    </row>
    <row r="8740" spans="13:34" x14ac:dyDescent="0.3">
      <c r="M8740" s="12"/>
      <c r="N8740"/>
      <c r="P8740" s="9"/>
      <c r="Q8740" s="9"/>
      <c r="U8740" s="8"/>
      <c r="V8740" s="10"/>
      <c r="W8740"/>
      <c r="X8740"/>
      <c r="Z8740" s="8"/>
      <c r="AA8740" s="8"/>
      <c r="AF8740" s="17"/>
      <c r="AG8740" s="17"/>
      <c r="AH8740" s="8"/>
    </row>
    <row r="8741" spans="13:34" x14ac:dyDescent="0.3">
      <c r="M8741" s="12"/>
      <c r="N8741"/>
      <c r="P8741" s="9"/>
      <c r="Q8741" s="9"/>
      <c r="U8741" s="8"/>
      <c r="V8741" s="10"/>
      <c r="W8741"/>
      <c r="X8741"/>
      <c r="Z8741" s="8"/>
      <c r="AA8741" s="8"/>
      <c r="AF8741" s="17"/>
      <c r="AG8741" s="17"/>
      <c r="AH8741" s="8"/>
    </row>
    <row r="8742" spans="13:34" x14ac:dyDescent="0.3">
      <c r="M8742" s="12"/>
      <c r="N8742"/>
      <c r="P8742" s="9"/>
      <c r="Q8742" s="9"/>
      <c r="U8742" s="8"/>
      <c r="V8742" s="10"/>
      <c r="W8742"/>
      <c r="X8742"/>
      <c r="Z8742" s="8"/>
      <c r="AA8742" s="8"/>
      <c r="AF8742" s="17"/>
      <c r="AG8742" s="17"/>
      <c r="AH8742" s="8"/>
    </row>
    <row r="8743" spans="13:34" x14ac:dyDescent="0.3">
      <c r="M8743" s="12"/>
      <c r="N8743"/>
      <c r="P8743" s="9"/>
      <c r="Q8743" s="9"/>
      <c r="U8743" s="8"/>
      <c r="V8743" s="10"/>
      <c r="W8743"/>
      <c r="X8743"/>
      <c r="Z8743" s="8"/>
      <c r="AA8743" s="8"/>
      <c r="AF8743" s="17"/>
      <c r="AG8743" s="17"/>
      <c r="AH8743" s="8"/>
    </row>
    <row r="8744" spans="13:34" x14ac:dyDescent="0.3">
      <c r="M8744" s="12"/>
      <c r="N8744"/>
      <c r="P8744" s="9"/>
      <c r="Q8744" s="9"/>
      <c r="U8744" s="8"/>
      <c r="V8744" s="10"/>
      <c r="W8744"/>
      <c r="X8744"/>
      <c r="Z8744" s="8"/>
      <c r="AA8744" s="8"/>
      <c r="AF8744" s="17"/>
      <c r="AG8744" s="17"/>
      <c r="AH8744" s="8"/>
    </row>
    <row r="8745" spans="13:34" x14ac:dyDescent="0.3">
      <c r="M8745" s="12"/>
      <c r="N8745"/>
      <c r="P8745" s="9"/>
      <c r="Q8745" s="9"/>
      <c r="U8745" s="8"/>
      <c r="V8745" s="10"/>
      <c r="W8745"/>
      <c r="X8745"/>
      <c r="Z8745" s="8"/>
      <c r="AA8745" s="8"/>
      <c r="AF8745" s="17"/>
      <c r="AG8745" s="17"/>
      <c r="AH8745" s="8"/>
    </row>
    <row r="8746" spans="13:34" x14ac:dyDescent="0.3">
      <c r="M8746" s="12"/>
      <c r="N8746"/>
      <c r="P8746" s="9"/>
      <c r="Q8746" s="9"/>
      <c r="U8746" s="8"/>
      <c r="V8746" s="10"/>
      <c r="W8746"/>
      <c r="X8746"/>
      <c r="Z8746" s="8"/>
      <c r="AA8746" s="8"/>
      <c r="AF8746" s="17"/>
      <c r="AG8746" s="17"/>
      <c r="AH8746" s="8"/>
    </row>
    <row r="8747" spans="13:34" x14ac:dyDescent="0.3">
      <c r="M8747" s="12"/>
      <c r="N8747"/>
      <c r="P8747" s="9"/>
      <c r="Q8747" s="9"/>
      <c r="U8747" s="8"/>
      <c r="V8747" s="10"/>
      <c r="W8747"/>
      <c r="X8747"/>
      <c r="Z8747" s="8"/>
      <c r="AA8747" s="8"/>
      <c r="AF8747" s="17"/>
      <c r="AG8747" s="17"/>
      <c r="AH8747" s="8"/>
    </row>
    <row r="8748" spans="13:34" x14ac:dyDescent="0.3">
      <c r="M8748" s="12"/>
      <c r="N8748"/>
      <c r="P8748" s="9"/>
      <c r="Q8748" s="9"/>
      <c r="U8748" s="8"/>
      <c r="V8748" s="10"/>
      <c r="W8748"/>
      <c r="X8748"/>
      <c r="Z8748" s="8"/>
      <c r="AA8748" s="8"/>
      <c r="AF8748" s="17"/>
      <c r="AG8748" s="17"/>
      <c r="AH8748" s="8"/>
    </row>
    <row r="8749" spans="13:34" x14ac:dyDescent="0.3">
      <c r="M8749" s="12"/>
      <c r="N8749"/>
      <c r="P8749" s="9"/>
      <c r="Q8749" s="9"/>
      <c r="U8749" s="8"/>
      <c r="V8749" s="10"/>
      <c r="W8749"/>
      <c r="X8749"/>
      <c r="Z8749" s="8"/>
      <c r="AA8749" s="8"/>
      <c r="AF8749" s="17"/>
      <c r="AG8749" s="17"/>
      <c r="AH8749" s="8"/>
    </row>
    <row r="8750" spans="13:34" x14ac:dyDescent="0.3">
      <c r="M8750" s="12"/>
      <c r="N8750"/>
      <c r="P8750" s="9"/>
      <c r="Q8750" s="9"/>
      <c r="U8750" s="8"/>
      <c r="V8750" s="10"/>
      <c r="W8750"/>
      <c r="X8750"/>
      <c r="Z8750" s="8"/>
      <c r="AA8750" s="8"/>
      <c r="AF8750" s="17"/>
      <c r="AG8750" s="17"/>
      <c r="AH8750" s="8"/>
    </row>
    <row r="8751" spans="13:34" x14ac:dyDescent="0.3">
      <c r="M8751" s="12"/>
      <c r="N8751"/>
      <c r="P8751" s="9"/>
      <c r="Q8751" s="9"/>
      <c r="U8751" s="8"/>
      <c r="V8751" s="10"/>
      <c r="W8751"/>
      <c r="X8751"/>
      <c r="Z8751" s="8"/>
      <c r="AA8751" s="8"/>
      <c r="AF8751" s="17"/>
      <c r="AG8751" s="17"/>
      <c r="AH8751" s="8"/>
    </row>
    <row r="8752" spans="13:34" x14ac:dyDescent="0.3">
      <c r="M8752" s="12"/>
      <c r="N8752"/>
      <c r="P8752" s="9"/>
      <c r="Q8752" s="9"/>
      <c r="U8752" s="8"/>
      <c r="V8752" s="10"/>
      <c r="W8752"/>
      <c r="X8752"/>
      <c r="Z8752" s="8"/>
      <c r="AA8752" s="8"/>
      <c r="AF8752" s="17"/>
      <c r="AG8752" s="17"/>
      <c r="AH8752" s="8"/>
    </row>
    <row r="8753" spans="13:34" x14ac:dyDescent="0.3">
      <c r="M8753" s="12"/>
      <c r="N8753"/>
      <c r="P8753" s="9"/>
      <c r="Q8753" s="9"/>
      <c r="U8753" s="8"/>
      <c r="V8753" s="10"/>
      <c r="W8753"/>
      <c r="X8753"/>
      <c r="Z8753" s="8"/>
      <c r="AA8753" s="8"/>
      <c r="AF8753" s="17"/>
      <c r="AG8753" s="17"/>
      <c r="AH8753" s="8"/>
    </row>
    <row r="8754" spans="13:34" x14ac:dyDescent="0.3">
      <c r="M8754" s="12"/>
      <c r="N8754"/>
      <c r="P8754" s="9"/>
      <c r="Q8754" s="9"/>
      <c r="U8754" s="8"/>
      <c r="V8754" s="10"/>
      <c r="W8754"/>
      <c r="X8754"/>
      <c r="Z8754" s="8"/>
      <c r="AA8754" s="8"/>
      <c r="AF8754" s="17"/>
      <c r="AG8754" s="17"/>
      <c r="AH8754" s="8"/>
    </row>
    <row r="8755" spans="13:34" x14ac:dyDescent="0.3">
      <c r="M8755" s="12"/>
      <c r="N8755"/>
      <c r="P8755" s="9"/>
      <c r="Q8755" s="9"/>
      <c r="U8755" s="8"/>
      <c r="V8755" s="10"/>
      <c r="W8755"/>
      <c r="X8755"/>
      <c r="Z8755" s="8"/>
      <c r="AA8755" s="8"/>
      <c r="AF8755" s="17"/>
      <c r="AG8755" s="17"/>
      <c r="AH8755" s="8"/>
    </row>
    <row r="8756" spans="13:34" x14ac:dyDescent="0.3">
      <c r="M8756" s="12"/>
      <c r="N8756"/>
      <c r="P8756" s="9"/>
      <c r="Q8756" s="9"/>
      <c r="U8756" s="8"/>
      <c r="V8756" s="10"/>
      <c r="W8756"/>
      <c r="X8756"/>
      <c r="Z8756" s="8"/>
      <c r="AA8756" s="8"/>
      <c r="AF8756" s="17"/>
      <c r="AG8756" s="17"/>
      <c r="AH8756" s="8"/>
    </row>
    <row r="8757" spans="13:34" x14ac:dyDescent="0.3">
      <c r="M8757" s="12"/>
      <c r="N8757"/>
      <c r="P8757" s="9"/>
      <c r="Q8757" s="9"/>
      <c r="U8757" s="8"/>
      <c r="V8757" s="10"/>
      <c r="W8757"/>
      <c r="X8757"/>
      <c r="Z8757" s="8"/>
      <c r="AA8757" s="8"/>
      <c r="AF8757" s="17"/>
      <c r="AG8757" s="17"/>
      <c r="AH8757" s="8"/>
    </row>
    <row r="8758" spans="13:34" x14ac:dyDescent="0.3">
      <c r="M8758" s="12"/>
      <c r="N8758"/>
      <c r="P8758" s="9"/>
      <c r="Q8758" s="9"/>
      <c r="U8758" s="8"/>
      <c r="V8758" s="10"/>
      <c r="W8758"/>
      <c r="X8758"/>
      <c r="Z8758" s="8"/>
      <c r="AA8758" s="8"/>
      <c r="AF8758" s="17"/>
      <c r="AG8758" s="17"/>
      <c r="AH8758" s="8"/>
    </row>
    <row r="8759" spans="13:34" x14ac:dyDescent="0.3">
      <c r="M8759" s="12"/>
      <c r="N8759"/>
      <c r="P8759" s="9"/>
      <c r="Q8759" s="9"/>
      <c r="U8759" s="8"/>
      <c r="V8759" s="10"/>
      <c r="W8759"/>
      <c r="X8759"/>
      <c r="Z8759" s="8"/>
      <c r="AA8759" s="8"/>
      <c r="AF8759" s="17"/>
      <c r="AG8759" s="17"/>
      <c r="AH8759" s="8"/>
    </row>
    <row r="8760" spans="13:34" x14ac:dyDescent="0.3">
      <c r="M8760" s="12"/>
      <c r="N8760"/>
      <c r="P8760" s="9"/>
      <c r="Q8760" s="9"/>
      <c r="U8760" s="8"/>
      <c r="V8760" s="10"/>
      <c r="W8760"/>
      <c r="X8760"/>
      <c r="Z8760" s="8"/>
      <c r="AA8760" s="8"/>
      <c r="AF8760" s="17"/>
      <c r="AG8760" s="17"/>
      <c r="AH8760" s="8"/>
    </row>
    <row r="8761" spans="13:34" x14ac:dyDescent="0.3">
      <c r="M8761" s="12"/>
      <c r="N8761"/>
      <c r="P8761" s="9"/>
      <c r="Q8761" s="9"/>
      <c r="U8761" s="8"/>
      <c r="V8761" s="10"/>
      <c r="W8761"/>
      <c r="X8761"/>
      <c r="Z8761" s="8"/>
      <c r="AA8761" s="8"/>
      <c r="AF8761" s="17"/>
      <c r="AG8761" s="17"/>
      <c r="AH8761" s="8"/>
    </row>
    <row r="8762" spans="13:34" x14ac:dyDescent="0.3">
      <c r="M8762" s="12"/>
      <c r="N8762"/>
      <c r="P8762" s="9"/>
      <c r="Q8762" s="9"/>
      <c r="U8762" s="8"/>
      <c r="V8762" s="10"/>
      <c r="W8762"/>
      <c r="X8762"/>
      <c r="Z8762" s="8"/>
      <c r="AA8762" s="8"/>
      <c r="AF8762" s="17"/>
      <c r="AG8762" s="17"/>
      <c r="AH8762" s="8"/>
    </row>
    <row r="8763" spans="13:34" x14ac:dyDescent="0.3">
      <c r="M8763" s="12"/>
      <c r="N8763"/>
      <c r="P8763" s="9"/>
      <c r="Q8763" s="9"/>
      <c r="U8763" s="8"/>
      <c r="V8763" s="10"/>
      <c r="W8763"/>
      <c r="X8763"/>
      <c r="Z8763" s="8"/>
      <c r="AA8763" s="8"/>
      <c r="AF8763" s="17"/>
      <c r="AG8763" s="17"/>
      <c r="AH8763" s="8"/>
    </row>
    <row r="8764" spans="13:34" x14ac:dyDescent="0.3">
      <c r="M8764" s="12"/>
      <c r="N8764"/>
      <c r="P8764" s="9"/>
      <c r="Q8764" s="9"/>
      <c r="U8764" s="8"/>
      <c r="V8764" s="10"/>
      <c r="W8764"/>
      <c r="X8764"/>
      <c r="Z8764" s="8"/>
      <c r="AA8764" s="8"/>
      <c r="AF8764" s="17"/>
      <c r="AG8764" s="17"/>
      <c r="AH8764" s="8"/>
    </row>
    <row r="8765" spans="13:34" x14ac:dyDescent="0.3">
      <c r="M8765" s="12"/>
      <c r="N8765"/>
      <c r="P8765" s="9"/>
      <c r="Q8765" s="9"/>
      <c r="U8765" s="8"/>
      <c r="V8765" s="10"/>
      <c r="W8765"/>
      <c r="X8765"/>
      <c r="Z8765" s="8"/>
      <c r="AA8765" s="8"/>
      <c r="AF8765" s="17"/>
      <c r="AG8765" s="17"/>
      <c r="AH8765" s="8"/>
    </row>
    <row r="8766" spans="13:34" x14ac:dyDescent="0.3">
      <c r="M8766" s="12"/>
      <c r="N8766"/>
      <c r="P8766" s="9"/>
      <c r="Q8766" s="9"/>
      <c r="U8766" s="8"/>
      <c r="V8766" s="10"/>
      <c r="W8766"/>
      <c r="X8766"/>
      <c r="Z8766" s="8"/>
      <c r="AA8766" s="8"/>
      <c r="AF8766" s="17"/>
      <c r="AG8766" s="17"/>
      <c r="AH8766" s="8"/>
    </row>
    <row r="8767" spans="13:34" x14ac:dyDescent="0.3">
      <c r="M8767" s="12"/>
      <c r="N8767"/>
      <c r="P8767" s="9"/>
      <c r="Q8767" s="9"/>
      <c r="U8767" s="8"/>
      <c r="V8767" s="10"/>
      <c r="W8767"/>
      <c r="X8767"/>
      <c r="Z8767" s="8"/>
      <c r="AA8767" s="8"/>
      <c r="AF8767" s="17"/>
      <c r="AG8767" s="17"/>
      <c r="AH8767" s="8"/>
    </row>
    <row r="8768" spans="13:34" x14ac:dyDescent="0.3">
      <c r="M8768" s="12"/>
      <c r="N8768"/>
      <c r="P8768" s="9"/>
      <c r="Q8768" s="9"/>
      <c r="U8768" s="8"/>
      <c r="V8768" s="10"/>
      <c r="W8768"/>
      <c r="X8768"/>
      <c r="Z8768" s="8"/>
      <c r="AA8768" s="8"/>
      <c r="AF8768" s="17"/>
      <c r="AG8768" s="17"/>
      <c r="AH8768" s="8"/>
    </row>
    <row r="8769" spans="13:34" x14ac:dyDescent="0.3">
      <c r="M8769" s="12"/>
      <c r="N8769"/>
      <c r="P8769" s="9"/>
      <c r="Q8769" s="9"/>
      <c r="U8769" s="8"/>
      <c r="V8769" s="10"/>
      <c r="W8769"/>
      <c r="X8769"/>
      <c r="Z8769" s="8"/>
      <c r="AA8769" s="8"/>
      <c r="AF8769" s="17"/>
      <c r="AG8769" s="17"/>
      <c r="AH8769" s="8"/>
    </row>
    <row r="8770" spans="13:34" x14ac:dyDescent="0.3">
      <c r="M8770" s="12"/>
      <c r="N8770"/>
      <c r="P8770" s="9"/>
      <c r="Q8770" s="9"/>
      <c r="U8770" s="8"/>
      <c r="V8770" s="10"/>
      <c r="W8770"/>
      <c r="X8770"/>
      <c r="Z8770" s="8"/>
      <c r="AA8770" s="8"/>
      <c r="AF8770" s="17"/>
      <c r="AG8770" s="17"/>
      <c r="AH8770" s="8"/>
    </row>
    <row r="8771" spans="13:34" x14ac:dyDescent="0.3">
      <c r="M8771" s="12"/>
      <c r="N8771"/>
      <c r="P8771" s="9"/>
      <c r="Q8771" s="9"/>
      <c r="U8771" s="8"/>
      <c r="V8771" s="10"/>
      <c r="W8771"/>
      <c r="X8771"/>
      <c r="Z8771" s="8"/>
      <c r="AA8771" s="8"/>
      <c r="AF8771" s="17"/>
      <c r="AG8771" s="17"/>
      <c r="AH8771" s="8"/>
    </row>
    <row r="8772" spans="13:34" x14ac:dyDescent="0.3">
      <c r="M8772" s="12"/>
      <c r="N8772"/>
      <c r="P8772" s="9"/>
      <c r="Q8772" s="9"/>
      <c r="U8772" s="8"/>
      <c r="V8772" s="10"/>
      <c r="W8772"/>
      <c r="X8772"/>
      <c r="Z8772" s="8"/>
      <c r="AA8772" s="8"/>
      <c r="AF8772" s="17"/>
      <c r="AG8772" s="17"/>
      <c r="AH8772" s="8"/>
    </row>
    <row r="8773" spans="13:34" x14ac:dyDescent="0.3">
      <c r="M8773" s="12"/>
      <c r="N8773"/>
      <c r="P8773" s="9"/>
      <c r="Q8773" s="9"/>
      <c r="U8773" s="8"/>
      <c r="V8773" s="10"/>
      <c r="W8773"/>
      <c r="X8773"/>
      <c r="Z8773" s="8"/>
      <c r="AA8773" s="8"/>
      <c r="AF8773" s="17"/>
      <c r="AG8773" s="17"/>
      <c r="AH8773" s="8"/>
    </row>
    <row r="8774" spans="13:34" x14ac:dyDescent="0.3">
      <c r="M8774" s="12"/>
      <c r="N8774"/>
      <c r="P8774" s="9"/>
      <c r="Q8774" s="9"/>
      <c r="U8774" s="8"/>
      <c r="V8774" s="10"/>
      <c r="W8774"/>
      <c r="X8774"/>
      <c r="Z8774" s="8"/>
      <c r="AA8774" s="8"/>
      <c r="AF8774" s="17"/>
      <c r="AG8774" s="17"/>
      <c r="AH8774" s="8"/>
    </row>
    <row r="8775" spans="13:34" x14ac:dyDescent="0.3">
      <c r="M8775" s="12"/>
      <c r="N8775"/>
      <c r="P8775" s="9"/>
      <c r="Q8775" s="9"/>
      <c r="U8775" s="8"/>
      <c r="V8775" s="10"/>
      <c r="W8775"/>
      <c r="X8775"/>
      <c r="Z8775" s="8"/>
      <c r="AA8775" s="8"/>
      <c r="AF8775" s="17"/>
      <c r="AG8775" s="17"/>
      <c r="AH8775" s="8"/>
    </row>
    <row r="8776" spans="13:34" x14ac:dyDescent="0.3">
      <c r="M8776" s="12"/>
      <c r="N8776"/>
      <c r="P8776" s="9"/>
      <c r="Q8776" s="9"/>
      <c r="U8776" s="8"/>
      <c r="V8776" s="10"/>
      <c r="W8776"/>
      <c r="X8776"/>
      <c r="Z8776" s="8"/>
      <c r="AA8776" s="8"/>
      <c r="AF8776" s="17"/>
      <c r="AG8776" s="17"/>
      <c r="AH8776" s="8"/>
    </row>
    <row r="8777" spans="13:34" x14ac:dyDescent="0.3">
      <c r="M8777" s="12"/>
      <c r="N8777"/>
      <c r="P8777" s="9"/>
      <c r="Q8777" s="9"/>
      <c r="U8777" s="8"/>
      <c r="V8777" s="10"/>
      <c r="W8777"/>
      <c r="X8777"/>
      <c r="Z8777" s="8"/>
      <c r="AA8777" s="8"/>
      <c r="AF8777" s="17"/>
      <c r="AG8777" s="17"/>
      <c r="AH8777" s="8"/>
    </row>
    <row r="8778" spans="13:34" x14ac:dyDescent="0.3">
      <c r="M8778" s="12"/>
      <c r="N8778"/>
      <c r="P8778" s="9"/>
      <c r="Q8778" s="9"/>
      <c r="U8778" s="8"/>
      <c r="V8778" s="10"/>
      <c r="W8778"/>
      <c r="X8778"/>
      <c r="Z8778" s="8"/>
      <c r="AA8778" s="8"/>
      <c r="AF8778" s="17"/>
      <c r="AG8778" s="17"/>
      <c r="AH8778" s="8"/>
    </row>
    <row r="8779" spans="13:34" x14ac:dyDescent="0.3">
      <c r="M8779" s="12"/>
      <c r="N8779"/>
      <c r="P8779" s="9"/>
      <c r="Q8779" s="9"/>
      <c r="U8779" s="8"/>
      <c r="V8779" s="10"/>
      <c r="W8779"/>
      <c r="X8779"/>
      <c r="Z8779" s="8"/>
      <c r="AA8779" s="8"/>
      <c r="AF8779" s="17"/>
      <c r="AG8779" s="17"/>
      <c r="AH8779" s="8"/>
    </row>
    <row r="8780" spans="13:34" x14ac:dyDescent="0.3">
      <c r="M8780" s="12"/>
      <c r="N8780"/>
      <c r="P8780" s="9"/>
      <c r="Q8780" s="9"/>
      <c r="U8780" s="8"/>
      <c r="V8780" s="10"/>
      <c r="W8780"/>
      <c r="X8780"/>
      <c r="Z8780" s="8"/>
      <c r="AA8780" s="8"/>
      <c r="AF8780" s="17"/>
      <c r="AG8780" s="17"/>
      <c r="AH8780" s="8"/>
    </row>
    <row r="8781" spans="13:34" x14ac:dyDescent="0.3">
      <c r="M8781" s="12"/>
      <c r="N8781"/>
      <c r="P8781" s="9"/>
      <c r="Q8781" s="9"/>
      <c r="U8781" s="8"/>
      <c r="V8781" s="10"/>
      <c r="W8781"/>
      <c r="X8781"/>
      <c r="Z8781" s="8"/>
      <c r="AA8781" s="8"/>
      <c r="AF8781" s="17"/>
      <c r="AG8781" s="17"/>
      <c r="AH8781" s="8"/>
    </row>
    <row r="8782" spans="13:34" x14ac:dyDescent="0.3">
      <c r="M8782" s="12"/>
      <c r="N8782"/>
      <c r="P8782" s="9"/>
      <c r="Q8782" s="9"/>
      <c r="U8782" s="8"/>
      <c r="V8782" s="10"/>
      <c r="W8782"/>
      <c r="X8782"/>
      <c r="Z8782" s="8"/>
      <c r="AA8782" s="8"/>
      <c r="AF8782" s="17"/>
      <c r="AG8782" s="17"/>
      <c r="AH8782" s="8"/>
    </row>
    <row r="8783" spans="13:34" x14ac:dyDescent="0.3">
      <c r="M8783" s="12"/>
      <c r="N8783"/>
      <c r="P8783" s="9"/>
      <c r="Q8783" s="9"/>
      <c r="U8783" s="8"/>
      <c r="V8783" s="10"/>
      <c r="W8783"/>
      <c r="X8783"/>
      <c r="Z8783" s="8"/>
      <c r="AA8783" s="8"/>
      <c r="AF8783" s="17"/>
      <c r="AG8783" s="17"/>
      <c r="AH8783" s="8"/>
    </row>
    <row r="8784" spans="13:34" x14ac:dyDescent="0.3">
      <c r="M8784" s="12"/>
      <c r="N8784"/>
      <c r="P8784" s="9"/>
      <c r="Q8784" s="9"/>
      <c r="U8784" s="8"/>
      <c r="V8784" s="10"/>
      <c r="W8784"/>
      <c r="X8784"/>
      <c r="Z8784" s="8"/>
      <c r="AA8784" s="8"/>
      <c r="AF8784" s="17"/>
      <c r="AG8784" s="17"/>
      <c r="AH8784" s="8"/>
    </row>
    <row r="8785" spans="13:34" x14ac:dyDescent="0.3">
      <c r="M8785" s="12"/>
      <c r="N8785"/>
      <c r="P8785" s="9"/>
      <c r="Q8785" s="9"/>
      <c r="U8785" s="8"/>
      <c r="V8785" s="10"/>
      <c r="W8785"/>
      <c r="X8785"/>
      <c r="Z8785" s="8"/>
      <c r="AA8785" s="8"/>
      <c r="AF8785" s="17"/>
      <c r="AG8785" s="17"/>
      <c r="AH8785" s="8"/>
    </row>
    <row r="8786" spans="13:34" x14ac:dyDescent="0.3">
      <c r="M8786" s="12"/>
      <c r="N8786"/>
      <c r="P8786" s="9"/>
      <c r="Q8786" s="9"/>
      <c r="U8786" s="8"/>
      <c r="V8786" s="10"/>
      <c r="W8786"/>
      <c r="X8786"/>
      <c r="Z8786" s="8"/>
      <c r="AA8786" s="8"/>
      <c r="AF8786" s="17"/>
      <c r="AG8786" s="17"/>
      <c r="AH8786" s="8"/>
    </row>
    <row r="8787" spans="13:34" x14ac:dyDescent="0.3">
      <c r="M8787" s="12"/>
      <c r="N8787"/>
      <c r="P8787" s="9"/>
      <c r="Q8787" s="9"/>
      <c r="U8787" s="8"/>
      <c r="V8787" s="10"/>
      <c r="W8787"/>
      <c r="X8787"/>
      <c r="Z8787" s="8"/>
      <c r="AA8787" s="8"/>
      <c r="AF8787" s="17"/>
      <c r="AG8787" s="17"/>
      <c r="AH8787" s="8"/>
    </row>
    <row r="8788" spans="13:34" x14ac:dyDescent="0.3">
      <c r="M8788" s="12"/>
      <c r="N8788"/>
      <c r="P8788" s="9"/>
      <c r="Q8788" s="9"/>
      <c r="U8788" s="8"/>
      <c r="V8788" s="10"/>
      <c r="W8788"/>
      <c r="X8788"/>
      <c r="Z8788" s="8"/>
      <c r="AA8788" s="8"/>
      <c r="AF8788" s="17"/>
      <c r="AG8788" s="17"/>
      <c r="AH8788" s="8"/>
    </row>
    <row r="8789" spans="13:34" x14ac:dyDescent="0.3">
      <c r="M8789" s="12"/>
      <c r="N8789"/>
      <c r="P8789" s="9"/>
      <c r="Q8789" s="9"/>
      <c r="U8789" s="8"/>
      <c r="V8789" s="10"/>
      <c r="W8789"/>
      <c r="X8789"/>
      <c r="Z8789" s="8"/>
      <c r="AA8789" s="8"/>
      <c r="AF8789" s="17"/>
      <c r="AG8789" s="17"/>
      <c r="AH8789" s="8"/>
    </row>
    <row r="8790" spans="13:34" x14ac:dyDescent="0.3">
      <c r="M8790" s="12"/>
      <c r="N8790"/>
      <c r="P8790" s="9"/>
      <c r="Q8790" s="9"/>
      <c r="U8790" s="8"/>
      <c r="V8790" s="10"/>
      <c r="W8790"/>
      <c r="X8790"/>
      <c r="Z8790" s="8"/>
      <c r="AA8790" s="8"/>
      <c r="AF8790" s="17"/>
      <c r="AG8790" s="17"/>
      <c r="AH8790" s="8"/>
    </row>
    <row r="8791" spans="13:34" x14ac:dyDescent="0.3">
      <c r="M8791" s="12"/>
      <c r="N8791"/>
      <c r="P8791" s="9"/>
      <c r="Q8791" s="9"/>
      <c r="U8791" s="8"/>
      <c r="V8791" s="10"/>
      <c r="W8791"/>
      <c r="X8791"/>
      <c r="Z8791" s="8"/>
      <c r="AA8791" s="8"/>
      <c r="AF8791" s="17"/>
      <c r="AG8791" s="17"/>
      <c r="AH8791" s="8"/>
    </row>
    <row r="8792" spans="13:34" x14ac:dyDescent="0.3">
      <c r="M8792" s="12"/>
      <c r="N8792"/>
      <c r="P8792" s="9"/>
      <c r="Q8792" s="9"/>
      <c r="U8792" s="8"/>
      <c r="V8792" s="10"/>
      <c r="W8792"/>
      <c r="X8792"/>
      <c r="Z8792" s="8"/>
      <c r="AA8792" s="8"/>
      <c r="AF8792" s="17"/>
      <c r="AG8792" s="17"/>
      <c r="AH8792" s="8"/>
    </row>
    <row r="8793" spans="13:34" x14ac:dyDescent="0.3">
      <c r="M8793" s="12"/>
      <c r="N8793"/>
      <c r="P8793" s="9"/>
      <c r="Q8793" s="9"/>
      <c r="U8793" s="8"/>
      <c r="V8793" s="10"/>
      <c r="W8793"/>
      <c r="X8793"/>
      <c r="Z8793" s="8"/>
      <c r="AA8793" s="8"/>
      <c r="AF8793" s="17"/>
      <c r="AG8793" s="17"/>
      <c r="AH8793" s="8"/>
    </row>
    <row r="8794" spans="13:34" x14ac:dyDescent="0.3">
      <c r="M8794" s="12"/>
      <c r="N8794"/>
      <c r="P8794" s="9"/>
      <c r="Q8794" s="9"/>
      <c r="U8794" s="8"/>
      <c r="V8794" s="10"/>
      <c r="W8794"/>
      <c r="X8794"/>
      <c r="Z8794" s="8"/>
      <c r="AA8794" s="8"/>
      <c r="AF8794" s="17"/>
      <c r="AG8794" s="17"/>
      <c r="AH8794" s="8"/>
    </row>
    <row r="8795" spans="13:34" x14ac:dyDescent="0.3">
      <c r="M8795" s="12"/>
      <c r="N8795"/>
      <c r="P8795" s="9"/>
      <c r="Q8795" s="9"/>
      <c r="U8795" s="8"/>
      <c r="V8795" s="10"/>
      <c r="W8795"/>
      <c r="X8795"/>
      <c r="Z8795" s="8"/>
      <c r="AA8795" s="8"/>
      <c r="AF8795" s="17"/>
      <c r="AG8795" s="17"/>
      <c r="AH8795" s="8"/>
    </row>
    <row r="8796" spans="13:34" x14ac:dyDescent="0.3">
      <c r="M8796" s="12"/>
      <c r="N8796"/>
      <c r="P8796" s="9"/>
      <c r="Q8796" s="9"/>
      <c r="U8796" s="8"/>
      <c r="V8796" s="10"/>
      <c r="W8796"/>
      <c r="X8796"/>
      <c r="Z8796" s="8"/>
      <c r="AA8796" s="8"/>
      <c r="AF8796" s="17"/>
      <c r="AG8796" s="17"/>
      <c r="AH8796" s="8"/>
    </row>
    <row r="8797" spans="13:34" x14ac:dyDescent="0.3">
      <c r="M8797" s="12"/>
      <c r="N8797"/>
      <c r="P8797" s="9"/>
      <c r="Q8797" s="9"/>
      <c r="U8797" s="8"/>
      <c r="V8797" s="10"/>
      <c r="W8797"/>
      <c r="X8797"/>
      <c r="Z8797" s="8"/>
      <c r="AA8797" s="8"/>
      <c r="AF8797" s="17"/>
      <c r="AG8797" s="17"/>
      <c r="AH8797" s="8"/>
    </row>
    <row r="8798" spans="13:34" x14ac:dyDescent="0.3">
      <c r="M8798" s="12"/>
      <c r="N8798"/>
      <c r="P8798" s="9"/>
      <c r="Q8798" s="9"/>
      <c r="U8798" s="8"/>
      <c r="V8798" s="10"/>
      <c r="W8798"/>
      <c r="X8798"/>
      <c r="Z8798" s="8"/>
      <c r="AA8798" s="8"/>
      <c r="AF8798" s="17"/>
      <c r="AG8798" s="17"/>
      <c r="AH8798" s="8"/>
    </row>
    <row r="8799" spans="13:34" x14ac:dyDescent="0.3">
      <c r="M8799" s="12"/>
      <c r="N8799"/>
      <c r="P8799" s="9"/>
      <c r="Q8799" s="9"/>
      <c r="U8799" s="8"/>
      <c r="V8799" s="10"/>
      <c r="W8799"/>
      <c r="X8799"/>
      <c r="Z8799" s="8"/>
      <c r="AA8799" s="8"/>
      <c r="AF8799" s="17"/>
      <c r="AG8799" s="17"/>
      <c r="AH8799" s="8"/>
    </row>
    <row r="8800" spans="13:34" x14ac:dyDescent="0.3">
      <c r="M8800" s="12"/>
      <c r="N8800"/>
      <c r="P8800" s="9"/>
      <c r="Q8800" s="9"/>
      <c r="U8800" s="8"/>
      <c r="V8800" s="10"/>
      <c r="W8800"/>
      <c r="X8800"/>
      <c r="Z8800" s="8"/>
      <c r="AA8800" s="8"/>
      <c r="AF8800" s="17"/>
      <c r="AG8800" s="17"/>
      <c r="AH8800" s="8"/>
    </row>
    <row r="8801" spans="13:34" x14ac:dyDescent="0.3">
      <c r="M8801" s="12"/>
      <c r="N8801"/>
      <c r="P8801" s="9"/>
      <c r="Q8801" s="9"/>
      <c r="U8801" s="8"/>
      <c r="V8801" s="10"/>
      <c r="W8801"/>
      <c r="X8801"/>
      <c r="Z8801" s="8"/>
      <c r="AA8801" s="8"/>
      <c r="AF8801" s="17"/>
      <c r="AG8801" s="17"/>
      <c r="AH8801" s="8"/>
    </row>
    <row r="8802" spans="13:34" x14ac:dyDescent="0.3">
      <c r="M8802" s="12"/>
      <c r="N8802"/>
      <c r="P8802" s="9"/>
      <c r="Q8802" s="9"/>
      <c r="U8802" s="8"/>
      <c r="V8802" s="10"/>
      <c r="W8802"/>
      <c r="X8802"/>
      <c r="Z8802" s="8"/>
      <c r="AA8802" s="8"/>
      <c r="AF8802" s="17"/>
      <c r="AG8802" s="17"/>
      <c r="AH8802" s="8"/>
    </row>
    <row r="8803" spans="13:34" x14ac:dyDescent="0.3">
      <c r="M8803" s="12"/>
      <c r="N8803"/>
      <c r="P8803" s="9"/>
      <c r="Q8803" s="9"/>
      <c r="U8803" s="8"/>
      <c r="V8803" s="10"/>
      <c r="W8803"/>
      <c r="X8803"/>
      <c r="Z8803" s="8"/>
      <c r="AA8803" s="8"/>
      <c r="AF8803" s="17"/>
      <c r="AG8803" s="17"/>
      <c r="AH8803" s="8"/>
    </row>
    <row r="8804" spans="13:34" x14ac:dyDescent="0.3">
      <c r="M8804" s="12"/>
      <c r="N8804"/>
      <c r="P8804" s="9"/>
      <c r="Q8804" s="9"/>
      <c r="U8804" s="8"/>
      <c r="V8804" s="10"/>
      <c r="W8804"/>
      <c r="X8804"/>
      <c r="Z8804" s="8"/>
      <c r="AA8804" s="8"/>
      <c r="AF8804" s="17"/>
      <c r="AG8804" s="17"/>
      <c r="AH8804" s="8"/>
    </row>
    <row r="8805" spans="13:34" x14ac:dyDescent="0.3">
      <c r="M8805" s="12"/>
      <c r="N8805"/>
      <c r="P8805" s="9"/>
      <c r="Q8805" s="9"/>
      <c r="U8805" s="8"/>
      <c r="V8805" s="10"/>
      <c r="W8805"/>
      <c r="X8805"/>
      <c r="Z8805" s="8"/>
      <c r="AA8805" s="8"/>
      <c r="AF8805" s="17"/>
      <c r="AG8805" s="17"/>
      <c r="AH8805" s="8"/>
    </row>
    <row r="8806" spans="13:34" x14ac:dyDescent="0.3">
      <c r="M8806" s="12"/>
      <c r="N8806"/>
      <c r="P8806" s="9"/>
      <c r="Q8806" s="9"/>
      <c r="U8806" s="8"/>
      <c r="V8806" s="10"/>
      <c r="W8806"/>
      <c r="X8806"/>
      <c r="Z8806" s="8"/>
      <c r="AA8806" s="8"/>
      <c r="AF8806" s="17"/>
      <c r="AG8806" s="17"/>
      <c r="AH8806" s="8"/>
    </row>
    <row r="8807" spans="13:34" x14ac:dyDescent="0.3">
      <c r="M8807" s="12"/>
      <c r="N8807"/>
      <c r="P8807" s="9"/>
      <c r="Q8807" s="9"/>
      <c r="U8807" s="8"/>
      <c r="V8807" s="10"/>
      <c r="W8807"/>
      <c r="X8807"/>
      <c r="Z8807" s="8"/>
      <c r="AA8807" s="8"/>
      <c r="AF8807" s="17"/>
      <c r="AG8807" s="17"/>
      <c r="AH8807" s="8"/>
    </row>
    <row r="8808" spans="13:34" x14ac:dyDescent="0.3">
      <c r="M8808" s="12"/>
      <c r="N8808"/>
      <c r="P8808" s="9"/>
      <c r="Q8808" s="9"/>
      <c r="U8808" s="8"/>
      <c r="V8808" s="10"/>
      <c r="W8808"/>
      <c r="X8808"/>
      <c r="Z8808" s="8"/>
      <c r="AA8808" s="8"/>
      <c r="AF8808" s="17"/>
      <c r="AG8808" s="17"/>
      <c r="AH8808" s="8"/>
    </row>
    <row r="8809" spans="13:34" x14ac:dyDescent="0.3">
      <c r="M8809" s="12"/>
      <c r="N8809"/>
      <c r="P8809" s="9"/>
      <c r="Q8809" s="9"/>
      <c r="U8809" s="8"/>
      <c r="V8809" s="10"/>
      <c r="W8809"/>
      <c r="X8809"/>
      <c r="Z8809" s="8"/>
      <c r="AA8809" s="8"/>
      <c r="AF8809" s="17"/>
      <c r="AG8809" s="17"/>
      <c r="AH8809" s="8"/>
    </row>
    <row r="8810" spans="13:34" x14ac:dyDescent="0.3">
      <c r="M8810" s="12"/>
      <c r="N8810"/>
      <c r="P8810" s="9"/>
      <c r="Q8810" s="9"/>
      <c r="U8810" s="8"/>
      <c r="V8810" s="10"/>
      <c r="W8810"/>
      <c r="X8810"/>
      <c r="Z8810" s="8"/>
      <c r="AA8810" s="8"/>
      <c r="AF8810" s="17"/>
      <c r="AG8810" s="17"/>
      <c r="AH8810" s="8"/>
    </row>
    <row r="8811" spans="13:34" x14ac:dyDescent="0.3">
      <c r="M8811" s="12"/>
      <c r="N8811"/>
      <c r="P8811" s="9"/>
      <c r="Q8811" s="9"/>
      <c r="U8811" s="8"/>
      <c r="V8811" s="10"/>
      <c r="W8811"/>
      <c r="X8811"/>
      <c r="Z8811" s="8"/>
      <c r="AA8811" s="8"/>
      <c r="AF8811" s="17"/>
      <c r="AG8811" s="17"/>
      <c r="AH8811" s="8"/>
    </row>
    <row r="8812" spans="13:34" x14ac:dyDescent="0.3">
      <c r="M8812" s="12"/>
      <c r="N8812"/>
      <c r="P8812" s="9"/>
      <c r="Q8812" s="9"/>
      <c r="U8812" s="8"/>
      <c r="V8812" s="10"/>
      <c r="W8812"/>
      <c r="X8812"/>
      <c r="Z8812" s="8"/>
      <c r="AA8812" s="8"/>
      <c r="AF8812" s="17"/>
      <c r="AG8812" s="17"/>
      <c r="AH8812" s="8"/>
    </row>
    <row r="8813" spans="13:34" x14ac:dyDescent="0.3">
      <c r="M8813" s="12"/>
      <c r="N8813"/>
      <c r="P8813" s="9"/>
      <c r="Q8813" s="9"/>
      <c r="U8813" s="8"/>
      <c r="V8813" s="10"/>
      <c r="W8813"/>
      <c r="X8813"/>
      <c r="Z8813" s="8"/>
      <c r="AA8813" s="8"/>
      <c r="AF8813" s="17"/>
      <c r="AG8813" s="17"/>
      <c r="AH8813" s="8"/>
    </row>
    <row r="8814" spans="13:34" x14ac:dyDescent="0.3">
      <c r="M8814" s="12"/>
      <c r="N8814"/>
      <c r="P8814" s="9"/>
      <c r="Q8814" s="9"/>
      <c r="U8814" s="8"/>
      <c r="V8814" s="10"/>
      <c r="W8814"/>
      <c r="X8814"/>
      <c r="Z8814" s="8"/>
      <c r="AA8814" s="8"/>
      <c r="AF8814" s="17"/>
      <c r="AG8814" s="17"/>
      <c r="AH8814" s="8"/>
    </row>
    <row r="8815" spans="13:34" x14ac:dyDescent="0.3">
      <c r="M8815" s="12"/>
      <c r="N8815"/>
      <c r="P8815" s="9"/>
      <c r="Q8815" s="9"/>
      <c r="U8815" s="8"/>
      <c r="V8815" s="10"/>
      <c r="W8815"/>
      <c r="X8815"/>
      <c r="Z8815" s="8"/>
      <c r="AA8815" s="8"/>
      <c r="AF8815" s="17"/>
      <c r="AG8815" s="17"/>
      <c r="AH8815" s="8"/>
    </row>
    <row r="8816" spans="13:34" x14ac:dyDescent="0.3">
      <c r="M8816" s="12"/>
      <c r="N8816"/>
      <c r="P8816" s="9"/>
      <c r="Q8816" s="9"/>
      <c r="U8816" s="8"/>
      <c r="V8816" s="10"/>
      <c r="W8816"/>
      <c r="X8816"/>
      <c r="Z8816" s="8"/>
      <c r="AA8816" s="8"/>
      <c r="AF8816" s="17"/>
      <c r="AG8816" s="17"/>
      <c r="AH8816" s="8"/>
    </row>
    <row r="8817" spans="13:34" x14ac:dyDescent="0.3">
      <c r="M8817" s="12"/>
      <c r="N8817"/>
      <c r="P8817" s="9"/>
      <c r="Q8817" s="9"/>
      <c r="U8817" s="8"/>
      <c r="V8817" s="10"/>
      <c r="W8817"/>
      <c r="X8817"/>
      <c r="Z8817" s="8"/>
      <c r="AA8817" s="8"/>
      <c r="AF8817" s="17"/>
      <c r="AG8817" s="17"/>
      <c r="AH8817" s="8"/>
    </row>
    <row r="8818" spans="13:34" x14ac:dyDescent="0.3">
      <c r="M8818" s="12"/>
      <c r="N8818"/>
      <c r="P8818" s="9"/>
      <c r="Q8818" s="9"/>
      <c r="U8818" s="8"/>
      <c r="V8818" s="10"/>
      <c r="W8818"/>
      <c r="X8818"/>
      <c r="Z8818" s="8"/>
      <c r="AA8818" s="8"/>
      <c r="AF8818" s="17"/>
      <c r="AG8818" s="17"/>
      <c r="AH8818" s="8"/>
    </row>
    <row r="8819" spans="13:34" x14ac:dyDescent="0.3">
      <c r="M8819" s="12"/>
      <c r="N8819"/>
      <c r="P8819" s="9"/>
      <c r="Q8819" s="9"/>
      <c r="U8819" s="8"/>
      <c r="V8819" s="10"/>
      <c r="W8819"/>
      <c r="X8819"/>
      <c r="Z8819" s="8"/>
      <c r="AA8819" s="8"/>
      <c r="AF8819" s="17"/>
      <c r="AG8819" s="17"/>
      <c r="AH8819" s="8"/>
    </row>
    <row r="8820" spans="13:34" x14ac:dyDescent="0.3">
      <c r="M8820" s="12"/>
      <c r="N8820"/>
      <c r="P8820" s="9"/>
      <c r="Q8820" s="9"/>
      <c r="U8820" s="8"/>
      <c r="V8820" s="10"/>
      <c r="W8820"/>
      <c r="X8820"/>
      <c r="Z8820" s="8"/>
      <c r="AA8820" s="8"/>
      <c r="AF8820" s="17"/>
      <c r="AG8820" s="17"/>
      <c r="AH8820" s="8"/>
    </row>
    <row r="8821" spans="13:34" x14ac:dyDescent="0.3">
      <c r="M8821" s="12"/>
      <c r="N8821"/>
      <c r="P8821" s="9"/>
      <c r="Q8821" s="9"/>
      <c r="U8821" s="8"/>
      <c r="V8821" s="10"/>
      <c r="W8821"/>
      <c r="X8821"/>
      <c r="Z8821" s="8"/>
      <c r="AA8821" s="8"/>
      <c r="AF8821" s="17"/>
      <c r="AG8821" s="17"/>
      <c r="AH8821" s="8"/>
    </row>
    <row r="8822" spans="13:34" x14ac:dyDescent="0.3">
      <c r="M8822" s="12"/>
      <c r="N8822"/>
      <c r="P8822" s="9"/>
      <c r="Q8822" s="9"/>
      <c r="U8822" s="8"/>
      <c r="V8822" s="10"/>
      <c r="W8822"/>
      <c r="X8822"/>
      <c r="Z8822" s="8"/>
      <c r="AA8822" s="8"/>
      <c r="AF8822" s="17"/>
      <c r="AG8822" s="17"/>
      <c r="AH8822" s="8"/>
    </row>
    <row r="8823" spans="13:34" x14ac:dyDescent="0.3">
      <c r="M8823" s="12"/>
      <c r="N8823"/>
      <c r="P8823" s="9"/>
      <c r="Q8823" s="9"/>
      <c r="U8823" s="8"/>
      <c r="V8823" s="10"/>
      <c r="W8823"/>
      <c r="X8823"/>
      <c r="Z8823" s="8"/>
      <c r="AA8823" s="8"/>
      <c r="AF8823" s="17"/>
      <c r="AG8823" s="17"/>
      <c r="AH8823" s="8"/>
    </row>
    <row r="8824" spans="13:34" x14ac:dyDescent="0.3">
      <c r="M8824" s="12"/>
      <c r="N8824"/>
      <c r="P8824" s="9"/>
      <c r="Q8824" s="9"/>
      <c r="U8824" s="8"/>
      <c r="V8824" s="10"/>
      <c r="W8824"/>
      <c r="X8824"/>
      <c r="Z8824" s="8"/>
      <c r="AA8824" s="8"/>
      <c r="AF8824" s="17"/>
      <c r="AG8824" s="17"/>
      <c r="AH8824" s="8"/>
    </row>
    <row r="8825" spans="13:34" x14ac:dyDescent="0.3">
      <c r="M8825" s="12"/>
      <c r="N8825"/>
      <c r="P8825" s="9"/>
      <c r="Q8825" s="9"/>
      <c r="U8825" s="8"/>
      <c r="V8825" s="10"/>
      <c r="W8825"/>
      <c r="X8825"/>
      <c r="Z8825" s="8"/>
      <c r="AA8825" s="8"/>
      <c r="AF8825" s="17"/>
      <c r="AG8825" s="17"/>
      <c r="AH8825" s="8"/>
    </row>
    <row r="8826" spans="13:34" x14ac:dyDescent="0.3">
      <c r="M8826" s="12"/>
      <c r="N8826"/>
      <c r="P8826" s="9"/>
      <c r="Q8826" s="9"/>
      <c r="U8826" s="8"/>
      <c r="V8826" s="10"/>
      <c r="W8826"/>
      <c r="X8826"/>
      <c r="Z8826" s="8"/>
      <c r="AA8826" s="8"/>
      <c r="AF8826" s="17"/>
      <c r="AG8826" s="17"/>
      <c r="AH8826" s="8"/>
    </row>
    <row r="8827" spans="13:34" x14ac:dyDescent="0.3">
      <c r="M8827" s="12"/>
      <c r="N8827"/>
      <c r="P8827" s="9"/>
      <c r="Q8827" s="9"/>
      <c r="U8827" s="8"/>
      <c r="V8827" s="10"/>
      <c r="W8827"/>
      <c r="X8827"/>
      <c r="Z8827" s="8"/>
      <c r="AA8827" s="8"/>
      <c r="AF8827" s="17"/>
      <c r="AG8827" s="17"/>
      <c r="AH8827" s="8"/>
    </row>
    <row r="8828" spans="13:34" x14ac:dyDescent="0.3">
      <c r="M8828" s="12"/>
      <c r="N8828"/>
      <c r="P8828" s="9"/>
      <c r="Q8828" s="9"/>
      <c r="U8828" s="8"/>
      <c r="V8828" s="10"/>
      <c r="W8828"/>
      <c r="X8828"/>
      <c r="Z8828" s="8"/>
      <c r="AA8828" s="8"/>
      <c r="AF8828" s="17"/>
      <c r="AG8828" s="17"/>
      <c r="AH8828" s="8"/>
    </row>
    <row r="8829" spans="13:34" x14ac:dyDescent="0.3">
      <c r="M8829" s="12"/>
      <c r="N8829"/>
      <c r="P8829" s="9"/>
      <c r="Q8829" s="9"/>
      <c r="U8829" s="8"/>
      <c r="V8829" s="10"/>
      <c r="W8829"/>
      <c r="X8829"/>
      <c r="Z8829" s="8"/>
      <c r="AA8829" s="8"/>
      <c r="AF8829" s="17"/>
      <c r="AG8829" s="17"/>
      <c r="AH8829" s="8"/>
    </row>
    <row r="8830" spans="13:34" x14ac:dyDescent="0.3">
      <c r="M8830" s="12"/>
      <c r="N8830"/>
      <c r="P8830" s="9"/>
      <c r="Q8830" s="9"/>
      <c r="U8830" s="8"/>
      <c r="V8830" s="10"/>
      <c r="W8830"/>
      <c r="X8830"/>
      <c r="Z8830" s="8"/>
      <c r="AA8830" s="8"/>
      <c r="AF8830" s="17"/>
      <c r="AG8830" s="17"/>
      <c r="AH8830" s="8"/>
    </row>
    <row r="8831" spans="13:34" x14ac:dyDescent="0.3">
      <c r="M8831" s="12"/>
      <c r="N8831"/>
      <c r="P8831" s="9"/>
      <c r="Q8831" s="9"/>
      <c r="U8831" s="8"/>
      <c r="V8831" s="10"/>
      <c r="W8831"/>
      <c r="X8831"/>
      <c r="Z8831" s="8"/>
      <c r="AA8831" s="8"/>
      <c r="AF8831" s="17"/>
      <c r="AG8831" s="17"/>
      <c r="AH8831" s="8"/>
    </row>
    <row r="8832" spans="13:34" x14ac:dyDescent="0.3">
      <c r="M8832" s="12"/>
      <c r="N8832"/>
      <c r="P8832" s="9"/>
      <c r="Q8832" s="9"/>
      <c r="U8832" s="8"/>
      <c r="V8832" s="10"/>
      <c r="W8832"/>
      <c r="X8832"/>
      <c r="Z8832" s="8"/>
      <c r="AA8832" s="8"/>
      <c r="AF8832" s="17"/>
      <c r="AG8832" s="17"/>
      <c r="AH8832" s="8"/>
    </row>
    <row r="8833" spans="13:34" x14ac:dyDescent="0.3">
      <c r="M8833" s="12"/>
      <c r="N8833"/>
      <c r="P8833" s="9"/>
      <c r="Q8833" s="9"/>
      <c r="U8833" s="8"/>
      <c r="V8833" s="10"/>
      <c r="W8833"/>
      <c r="X8833"/>
      <c r="Z8833" s="8"/>
      <c r="AA8833" s="8"/>
      <c r="AF8833" s="17"/>
      <c r="AG8833" s="17"/>
      <c r="AH8833" s="8"/>
    </row>
    <row r="8834" spans="13:34" x14ac:dyDescent="0.3">
      <c r="M8834" s="12"/>
      <c r="N8834"/>
      <c r="P8834" s="9"/>
      <c r="Q8834" s="9"/>
      <c r="U8834" s="8"/>
      <c r="V8834" s="10"/>
      <c r="W8834"/>
      <c r="X8834"/>
      <c r="Z8834" s="8"/>
      <c r="AA8834" s="8"/>
      <c r="AF8834" s="17"/>
      <c r="AG8834" s="17"/>
      <c r="AH8834" s="8"/>
    </row>
    <row r="8835" spans="13:34" x14ac:dyDescent="0.3">
      <c r="M8835" s="12"/>
      <c r="N8835"/>
      <c r="P8835" s="9"/>
      <c r="Q8835" s="9"/>
      <c r="U8835" s="8"/>
      <c r="V8835" s="10"/>
      <c r="W8835"/>
      <c r="X8835"/>
      <c r="Z8835" s="8"/>
      <c r="AA8835" s="8"/>
      <c r="AF8835" s="17"/>
      <c r="AG8835" s="17"/>
      <c r="AH8835" s="8"/>
    </row>
    <row r="8836" spans="13:34" x14ac:dyDescent="0.3">
      <c r="M8836" s="12"/>
      <c r="N8836"/>
      <c r="P8836" s="9"/>
      <c r="Q8836" s="9"/>
      <c r="U8836" s="8"/>
      <c r="V8836" s="10"/>
      <c r="W8836"/>
      <c r="X8836"/>
      <c r="Z8836" s="8"/>
      <c r="AA8836" s="8"/>
      <c r="AF8836" s="17"/>
      <c r="AG8836" s="17"/>
      <c r="AH8836" s="8"/>
    </row>
    <row r="8837" spans="13:34" x14ac:dyDescent="0.3">
      <c r="M8837" s="12"/>
      <c r="N8837"/>
      <c r="P8837" s="9"/>
      <c r="Q8837" s="9"/>
      <c r="U8837" s="8"/>
      <c r="V8837" s="10"/>
      <c r="W8837"/>
      <c r="X8837"/>
      <c r="Z8837" s="8"/>
      <c r="AA8837" s="8"/>
      <c r="AF8837" s="17"/>
      <c r="AG8837" s="17"/>
      <c r="AH8837" s="8"/>
    </row>
    <row r="8838" spans="13:34" x14ac:dyDescent="0.3">
      <c r="M8838" s="12"/>
      <c r="N8838"/>
      <c r="P8838" s="9"/>
      <c r="Q8838" s="9"/>
      <c r="U8838" s="8"/>
      <c r="V8838" s="10"/>
      <c r="W8838"/>
      <c r="X8838"/>
      <c r="Z8838" s="8"/>
      <c r="AA8838" s="8"/>
      <c r="AF8838" s="17"/>
      <c r="AG8838" s="17"/>
      <c r="AH8838" s="8"/>
    </row>
    <row r="8839" spans="13:34" x14ac:dyDescent="0.3">
      <c r="M8839" s="12"/>
      <c r="N8839"/>
      <c r="P8839" s="9"/>
      <c r="Q8839" s="9"/>
      <c r="U8839" s="8"/>
      <c r="V8839" s="10"/>
      <c r="W8839"/>
      <c r="X8839"/>
      <c r="Z8839" s="8"/>
      <c r="AA8839" s="8"/>
      <c r="AF8839" s="17"/>
      <c r="AG8839" s="17"/>
      <c r="AH8839" s="8"/>
    </row>
    <row r="8840" spans="13:34" x14ac:dyDescent="0.3">
      <c r="M8840" s="12"/>
      <c r="N8840"/>
      <c r="P8840" s="9"/>
      <c r="Q8840" s="9"/>
      <c r="U8840" s="8"/>
      <c r="V8840" s="10"/>
      <c r="W8840"/>
      <c r="X8840"/>
      <c r="Z8840" s="8"/>
      <c r="AA8840" s="8"/>
      <c r="AF8840" s="17"/>
      <c r="AG8840" s="17"/>
      <c r="AH8840" s="8"/>
    </row>
    <row r="8841" spans="13:34" x14ac:dyDescent="0.3">
      <c r="M8841" s="12"/>
      <c r="N8841"/>
      <c r="P8841" s="9"/>
      <c r="Q8841" s="9"/>
      <c r="U8841" s="8"/>
      <c r="V8841" s="10"/>
      <c r="W8841"/>
      <c r="X8841"/>
      <c r="Z8841" s="8"/>
      <c r="AA8841" s="8"/>
      <c r="AF8841" s="17"/>
      <c r="AG8841" s="17"/>
      <c r="AH8841" s="8"/>
    </row>
    <row r="8842" spans="13:34" x14ac:dyDescent="0.3">
      <c r="M8842" s="12"/>
      <c r="N8842"/>
      <c r="P8842" s="9"/>
      <c r="Q8842" s="9"/>
      <c r="U8842" s="8"/>
      <c r="V8842" s="10"/>
      <c r="W8842"/>
      <c r="X8842"/>
      <c r="Z8842" s="8"/>
      <c r="AA8842" s="8"/>
      <c r="AF8842" s="17"/>
      <c r="AG8842" s="17"/>
      <c r="AH8842" s="8"/>
    </row>
    <row r="8843" spans="13:34" x14ac:dyDescent="0.3">
      <c r="M8843" s="12"/>
      <c r="N8843"/>
      <c r="P8843" s="9"/>
      <c r="Q8843" s="9"/>
      <c r="U8843" s="8"/>
      <c r="V8843" s="10"/>
      <c r="W8843"/>
      <c r="X8843"/>
      <c r="Z8843" s="8"/>
      <c r="AA8843" s="8"/>
      <c r="AF8843" s="17"/>
      <c r="AG8843" s="17"/>
      <c r="AH8843" s="8"/>
    </row>
    <row r="8844" spans="13:34" x14ac:dyDescent="0.3">
      <c r="M8844" s="12"/>
      <c r="N8844"/>
      <c r="P8844" s="9"/>
      <c r="Q8844" s="9"/>
      <c r="U8844" s="8"/>
      <c r="V8844" s="10"/>
      <c r="W8844"/>
      <c r="X8844"/>
      <c r="Z8844" s="8"/>
      <c r="AA8844" s="8"/>
      <c r="AF8844" s="17"/>
      <c r="AG8844" s="17"/>
      <c r="AH8844" s="8"/>
    </row>
    <row r="8845" spans="13:34" x14ac:dyDescent="0.3">
      <c r="M8845" s="12"/>
      <c r="N8845"/>
      <c r="P8845" s="9"/>
      <c r="Q8845" s="9"/>
      <c r="U8845" s="8"/>
      <c r="V8845" s="10"/>
      <c r="W8845"/>
      <c r="X8845"/>
      <c r="Z8845" s="8"/>
      <c r="AA8845" s="8"/>
      <c r="AF8845" s="17"/>
      <c r="AG8845" s="17"/>
      <c r="AH8845" s="8"/>
    </row>
    <row r="8846" spans="13:34" x14ac:dyDescent="0.3">
      <c r="M8846" s="12"/>
      <c r="N8846"/>
      <c r="P8846" s="9"/>
      <c r="Q8846" s="9"/>
      <c r="U8846" s="8"/>
      <c r="V8846" s="10"/>
      <c r="W8846"/>
      <c r="X8846"/>
      <c r="Z8846" s="8"/>
      <c r="AA8846" s="8"/>
      <c r="AF8846" s="17"/>
      <c r="AG8846" s="17"/>
      <c r="AH8846" s="8"/>
    </row>
    <row r="8847" spans="13:34" x14ac:dyDescent="0.3">
      <c r="M8847" s="12"/>
      <c r="N8847"/>
      <c r="P8847" s="9"/>
      <c r="Q8847" s="9"/>
      <c r="U8847" s="8"/>
      <c r="V8847" s="10"/>
      <c r="W8847"/>
      <c r="X8847"/>
      <c r="Z8847" s="8"/>
      <c r="AA8847" s="8"/>
      <c r="AF8847" s="17"/>
      <c r="AG8847" s="17"/>
      <c r="AH8847" s="8"/>
    </row>
    <row r="8848" spans="13:34" x14ac:dyDescent="0.3">
      <c r="M8848" s="12"/>
      <c r="N8848"/>
      <c r="P8848" s="9"/>
      <c r="Q8848" s="9"/>
      <c r="U8848" s="8"/>
      <c r="V8848" s="10"/>
      <c r="W8848"/>
      <c r="X8848"/>
      <c r="Z8848" s="8"/>
      <c r="AA8848" s="8"/>
      <c r="AF8848" s="17"/>
      <c r="AG8848" s="17"/>
      <c r="AH8848" s="8"/>
    </row>
    <row r="8849" spans="13:34" x14ac:dyDescent="0.3">
      <c r="M8849" s="12"/>
      <c r="N8849"/>
      <c r="P8849" s="9"/>
      <c r="Q8849" s="9"/>
      <c r="U8849" s="8"/>
      <c r="V8849" s="10"/>
      <c r="W8849"/>
      <c r="X8849"/>
      <c r="Z8849" s="8"/>
      <c r="AA8849" s="8"/>
      <c r="AF8849" s="17"/>
      <c r="AG8849" s="17"/>
      <c r="AH8849" s="8"/>
    </row>
    <row r="8850" spans="13:34" x14ac:dyDescent="0.3">
      <c r="M8850" s="12"/>
      <c r="N8850"/>
      <c r="P8850" s="9"/>
      <c r="Q8850" s="9"/>
      <c r="U8850" s="8"/>
      <c r="V8850" s="10"/>
      <c r="W8850"/>
      <c r="X8850"/>
      <c r="Z8850" s="8"/>
      <c r="AA8850" s="8"/>
      <c r="AF8850" s="17"/>
      <c r="AG8850" s="17"/>
      <c r="AH8850" s="8"/>
    </row>
    <row r="8851" spans="13:34" x14ac:dyDescent="0.3">
      <c r="M8851" s="12"/>
      <c r="N8851"/>
      <c r="P8851" s="9"/>
      <c r="Q8851" s="9"/>
      <c r="U8851" s="8"/>
      <c r="V8851" s="10"/>
      <c r="W8851"/>
      <c r="X8851"/>
      <c r="Z8851" s="8"/>
      <c r="AA8851" s="8"/>
      <c r="AF8851" s="17"/>
      <c r="AG8851" s="17"/>
      <c r="AH8851" s="8"/>
    </row>
    <row r="8852" spans="13:34" x14ac:dyDescent="0.3">
      <c r="M8852" s="12"/>
      <c r="N8852"/>
      <c r="P8852" s="9"/>
      <c r="Q8852" s="9"/>
      <c r="U8852" s="8"/>
      <c r="V8852" s="10"/>
      <c r="W8852"/>
      <c r="X8852"/>
      <c r="Z8852" s="8"/>
      <c r="AA8852" s="8"/>
      <c r="AF8852" s="17"/>
      <c r="AG8852" s="17"/>
      <c r="AH8852" s="8"/>
    </row>
    <row r="8853" spans="13:34" x14ac:dyDescent="0.3">
      <c r="M8853" s="12"/>
      <c r="N8853"/>
      <c r="P8853" s="9"/>
      <c r="Q8853" s="9"/>
      <c r="U8853" s="8"/>
      <c r="V8853" s="10"/>
      <c r="W8853"/>
      <c r="X8853"/>
      <c r="Z8853" s="8"/>
      <c r="AA8853" s="8"/>
      <c r="AF8853" s="17"/>
      <c r="AG8853" s="17"/>
      <c r="AH8853" s="8"/>
    </row>
    <row r="8854" spans="13:34" x14ac:dyDescent="0.3">
      <c r="M8854" s="12"/>
      <c r="N8854"/>
      <c r="P8854" s="9"/>
      <c r="Q8854" s="9"/>
      <c r="U8854" s="8"/>
      <c r="V8854" s="10"/>
      <c r="W8854"/>
      <c r="X8854"/>
      <c r="Z8854" s="8"/>
      <c r="AA8854" s="8"/>
      <c r="AF8854" s="17"/>
      <c r="AG8854" s="17"/>
      <c r="AH8854" s="8"/>
    </row>
    <row r="8855" spans="13:34" x14ac:dyDescent="0.3">
      <c r="M8855" s="12"/>
      <c r="N8855"/>
      <c r="P8855" s="9"/>
      <c r="Q8855" s="9"/>
      <c r="U8855" s="8"/>
      <c r="V8855" s="10"/>
      <c r="W8855"/>
      <c r="X8855"/>
      <c r="Z8855" s="8"/>
      <c r="AA8855" s="8"/>
      <c r="AF8855" s="17"/>
      <c r="AG8855" s="17"/>
      <c r="AH8855" s="8"/>
    </row>
    <row r="8856" spans="13:34" x14ac:dyDescent="0.3">
      <c r="M8856" s="12"/>
      <c r="N8856"/>
      <c r="P8856" s="9"/>
      <c r="Q8856" s="9"/>
      <c r="U8856" s="8"/>
      <c r="V8856" s="10"/>
      <c r="W8856"/>
      <c r="X8856"/>
      <c r="Z8856" s="8"/>
      <c r="AA8856" s="8"/>
      <c r="AF8856" s="17"/>
      <c r="AG8856" s="17"/>
      <c r="AH8856" s="8"/>
    </row>
    <row r="8857" spans="13:34" x14ac:dyDescent="0.3">
      <c r="M8857" s="12"/>
      <c r="N8857"/>
      <c r="P8857" s="9"/>
      <c r="Q8857" s="9"/>
      <c r="U8857" s="8"/>
      <c r="V8857" s="10"/>
      <c r="W8857"/>
      <c r="X8857"/>
      <c r="Z8857" s="8"/>
      <c r="AA8857" s="8"/>
      <c r="AF8857" s="17"/>
      <c r="AG8857" s="17"/>
      <c r="AH8857" s="8"/>
    </row>
    <row r="8858" spans="13:34" x14ac:dyDescent="0.3">
      <c r="M8858" s="12"/>
      <c r="N8858"/>
      <c r="P8858" s="9"/>
      <c r="Q8858" s="9"/>
      <c r="U8858" s="8"/>
      <c r="V8858" s="10"/>
      <c r="W8858"/>
      <c r="X8858"/>
      <c r="Z8858" s="8"/>
      <c r="AA8858" s="8"/>
      <c r="AF8858" s="17"/>
      <c r="AG8858" s="17"/>
      <c r="AH8858" s="8"/>
    </row>
    <row r="8859" spans="13:34" x14ac:dyDescent="0.3">
      <c r="M8859" s="12"/>
      <c r="N8859"/>
      <c r="P8859" s="9"/>
      <c r="Q8859" s="9"/>
      <c r="U8859" s="8"/>
      <c r="V8859" s="10"/>
      <c r="W8859"/>
      <c r="X8859"/>
      <c r="Z8859" s="8"/>
      <c r="AA8859" s="8"/>
      <c r="AF8859" s="17"/>
      <c r="AG8859" s="17"/>
      <c r="AH8859" s="8"/>
    </row>
    <row r="8860" spans="13:34" x14ac:dyDescent="0.3">
      <c r="M8860" s="12"/>
      <c r="N8860"/>
      <c r="P8860" s="9"/>
      <c r="Q8860" s="9"/>
      <c r="U8860" s="8"/>
      <c r="V8860" s="10"/>
      <c r="W8860"/>
      <c r="X8860"/>
      <c r="Z8860" s="8"/>
      <c r="AA8860" s="8"/>
      <c r="AF8860" s="17"/>
      <c r="AG8860" s="17"/>
      <c r="AH8860" s="8"/>
    </row>
    <row r="8861" spans="13:34" x14ac:dyDescent="0.3">
      <c r="M8861" s="12"/>
      <c r="N8861"/>
      <c r="P8861" s="9"/>
      <c r="Q8861" s="9"/>
      <c r="U8861" s="8"/>
      <c r="V8861" s="10"/>
      <c r="W8861"/>
      <c r="X8861"/>
      <c r="Z8861" s="8"/>
      <c r="AA8861" s="8"/>
      <c r="AF8861" s="17"/>
      <c r="AG8861" s="17"/>
      <c r="AH8861" s="8"/>
    </row>
    <row r="8862" spans="13:34" x14ac:dyDescent="0.3">
      <c r="M8862" s="12"/>
      <c r="N8862"/>
      <c r="P8862" s="9"/>
      <c r="Q8862" s="9"/>
      <c r="U8862" s="8"/>
      <c r="V8862" s="10"/>
      <c r="W8862"/>
      <c r="X8862"/>
      <c r="Z8862" s="8"/>
      <c r="AA8862" s="8"/>
      <c r="AF8862" s="17"/>
      <c r="AG8862" s="17"/>
      <c r="AH8862" s="8"/>
    </row>
    <row r="8863" spans="13:34" x14ac:dyDescent="0.3">
      <c r="M8863" s="12"/>
      <c r="N8863"/>
      <c r="P8863" s="9"/>
      <c r="Q8863" s="9"/>
      <c r="U8863" s="8"/>
      <c r="V8863" s="10"/>
      <c r="W8863"/>
      <c r="X8863"/>
      <c r="Z8863" s="8"/>
      <c r="AA8863" s="8"/>
      <c r="AF8863" s="17"/>
      <c r="AG8863" s="17"/>
      <c r="AH8863" s="8"/>
    </row>
    <row r="8864" spans="13:34" x14ac:dyDescent="0.3">
      <c r="M8864" s="12"/>
      <c r="N8864"/>
      <c r="P8864" s="9"/>
      <c r="Q8864" s="9"/>
      <c r="U8864" s="8"/>
      <c r="V8864" s="10"/>
      <c r="W8864"/>
      <c r="X8864"/>
      <c r="Z8864" s="8"/>
      <c r="AA8864" s="8"/>
      <c r="AF8864" s="17"/>
      <c r="AG8864" s="17"/>
      <c r="AH8864" s="8"/>
    </row>
    <row r="8865" spans="13:34" x14ac:dyDescent="0.3">
      <c r="M8865" s="12"/>
      <c r="N8865"/>
      <c r="P8865" s="9"/>
      <c r="Q8865" s="9"/>
      <c r="U8865" s="8"/>
      <c r="V8865" s="10"/>
      <c r="W8865"/>
      <c r="X8865"/>
      <c r="Z8865" s="8"/>
      <c r="AA8865" s="8"/>
      <c r="AF8865" s="17"/>
      <c r="AG8865" s="17"/>
      <c r="AH8865" s="8"/>
    </row>
    <row r="8866" spans="13:34" x14ac:dyDescent="0.3">
      <c r="M8866" s="12"/>
      <c r="N8866"/>
      <c r="P8866" s="9"/>
      <c r="Q8866" s="9"/>
      <c r="U8866" s="8"/>
      <c r="V8866" s="10"/>
      <c r="W8866"/>
      <c r="X8866"/>
      <c r="Z8866" s="8"/>
      <c r="AA8866" s="8"/>
      <c r="AF8866" s="17"/>
      <c r="AG8866" s="17"/>
      <c r="AH8866" s="8"/>
    </row>
    <row r="8867" spans="13:34" x14ac:dyDescent="0.3">
      <c r="M8867" s="12"/>
      <c r="N8867"/>
      <c r="P8867" s="9"/>
      <c r="Q8867" s="9"/>
      <c r="U8867" s="8"/>
      <c r="V8867" s="10"/>
      <c r="W8867"/>
      <c r="X8867"/>
      <c r="Z8867" s="8"/>
      <c r="AA8867" s="8"/>
      <c r="AF8867" s="17"/>
      <c r="AG8867" s="17"/>
      <c r="AH8867" s="8"/>
    </row>
    <row r="8868" spans="13:34" x14ac:dyDescent="0.3">
      <c r="M8868" s="12"/>
      <c r="N8868"/>
      <c r="P8868" s="9"/>
      <c r="Q8868" s="9"/>
      <c r="U8868" s="8"/>
      <c r="V8868" s="10"/>
      <c r="W8868"/>
      <c r="X8868"/>
      <c r="Z8868" s="8"/>
      <c r="AA8868" s="8"/>
      <c r="AF8868" s="17"/>
      <c r="AG8868" s="17"/>
      <c r="AH8868" s="8"/>
    </row>
    <row r="8869" spans="13:34" x14ac:dyDescent="0.3">
      <c r="M8869" s="12"/>
      <c r="N8869"/>
      <c r="P8869" s="9"/>
      <c r="Q8869" s="9"/>
      <c r="U8869" s="8"/>
      <c r="V8869" s="10"/>
      <c r="W8869"/>
      <c r="X8869"/>
      <c r="Z8869" s="8"/>
      <c r="AA8869" s="8"/>
      <c r="AF8869" s="17"/>
      <c r="AG8869" s="17"/>
      <c r="AH8869" s="8"/>
    </row>
    <row r="8870" spans="13:34" x14ac:dyDescent="0.3">
      <c r="M8870" s="12"/>
      <c r="N8870"/>
      <c r="P8870" s="9"/>
      <c r="Q8870" s="9"/>
      <c r="U8870" s="8"/>
      <c r="V8870" s="10"/>
      <c r="W8870"/>
      <c r="X8870"/>
      <c r="Z8870" s="8"/>
      <c r="AA8870" s="8"/>
      <c r="AF8870" s="17"/>
      <c r="AG8870" s="17"/>
      <c r="AH8870" s="8"/>
    </row>
    <row r="8871" spans="13:34" x14ac:dyDescent="0.3">
      <c r="M8871" s="12"/>
      <c r="N8871"/>
      <c r="P8871" s="9"/>
      <c r="Q8871" s="9"/>
      <c r="U8871" s="8"/>
      <c r="V8871" s="10"/>
      <c r="W8871"/>
      <c r="X8871"/>
      <c r="Z8871" s="8"/>
      <c r="AA8871" s="8"/>
      <c r="AF8871" s="17"/>
      <c r="AG8871" s="17"/>
      <c r="AH8871" s="8"/>
    </row>
    <row r="8872" spans="13:34" x14ac:dyDescent="0.3">
      <c r="M8872" s="12"/>
      <c r="N8872"/>
      <c r="P8872" s="9"/>
      <c r="Q8872" s="9"/>
      <c r="U8872" s="8"/>
      <c r="V8872" s="10"/>
      <c r="W8872"/>
      <c r="X8872"/>
      <c r="Z8872" s="8"/>
      <c r="AA8872" s="8"/>
      <c r="AF8872" s="17"/>
      <c r="AG8872" s="17"/>
      <c r="AH8872" s="8"/>
    </row>
    <row r="8873" spans="13:34" x14ac:dyDescent="0.3">
      <c r="M8873" s="12"/>
      <c r="N8873"/>
      <c r="P8873" s="9"/>
      <c r="Q8873" s="9"/>
      <c r="U8873" s="8"/>
      <c r="V8873" s="10"/>
      <c r="W8873"/>
      <c r="X8873"/>
      <c r="Z8873" s="8"/>
      <c r="AA8873" s="8"/>
      <c r="AF8873" s="17"/>
      <c r="AG8873" s="17"/>
      <c r="AH8873" s="8"/>
    </row>
    <row r="8874" spans="13:34" x14ac:dyDescent="0.3">
      <c r="M8874" s="12"/>
      <c r="N8874"/>
      <c r="P8874" s="9"/>
      <c r="Q8874" s="9"/>
      <c r="U8874" s="8"/>
      <c r="V8874" s="10"/>
      <c r="W8874"/>
      <c r="X8874"/>
      <c r="Z8874" s="8"/>
      <c r="AA8874" s="8"/>
      <c r="AF8874" s="17"/>
      <c r="AG8874" s="17"/>
      <c r="AH8874" s="8"/>
    </row>
    <row r="8875" spans="13:34" x14ac:dyDescent="0.3">
      <c r="M8875" s="12"/>
      <c r="N8875"/>
      <c r="P8875" s="9"/>
      <c r="Q8875" s="9"/>
      <c r="U8875" s="8"/>
      <c r="V8875" s="10"/>
      <c r="W8875"/>
      <c r="X8875"/>
      <c r="Z8875" s="8"/>
      <c r="AA8875" s="8"/>
      <c r="AF8875" s="17"/>
      <c r="AG8875" s="17"/>
      <c r="AH8875" s="8"/>
    </row>
    <row r="8876" spans="13:34" x14ac:dyDescent="0.3">
      <c r="M8876" s="12"/>
      <c r="N8876"/>
      <c r="P8876" s="9"/>
      <c r="Q8876" s="9"/>
      <c r="U8876" s="8"/>
      <c r="V8876" s="10"/>
      <c r="W8876"/>
      <c r="X8876"/>
      <c r="Z8876" s="8"/>
      <c r="AA8876" s="8"/>
      <c r="AF8876" s="17"/>
      <c r="AG8876" s="17"/>
      <c r="AH8876" s="8"/>
    </row>
    <row r="8877" spans="13:34" x14ac:dyDescent="0.3">
      <c r="M8877" s="12"/>
      <c r="N8877"/>
      <c r="P8877" s="9"/>
      <c r="Q8877" s="9"/>
      <c r="U8877" s="8"/>
      <c r="V8877" s="10"/>
      <c r="W8877"/>
      <c r="X8877"/>
      <c r="Z8877" s="8"/>
      <c r="AA8877" s="8"/>
      <c r="AF8877" s="17"/>
      <c r="AG8877" s="17"/>
      <c r="AH8877" s="8"/>
    </row>
    <row r="8878" spans="13:34" x14ac:dyDescent="0.3">
      <c r="M8878" s="12"/>
      <c r="N8878"/>
      <c r="P8878" s="9"/>
      <c r="Q8878" s="9"/>
      <c r="U8878" s="8"/>
      <c r="V8878" s="10"/>
      <c r="W8878"/>
      <c r="X8878"/>
      <c r="Z8878" s="8"/>
      <c r="AA8878" s="8"/>
      <c r="AF8878" s="17"/>
      <c r="AG8878" s="17"/>
      <c r="AH8878" s="8"/>
    </row>
    <row r="8879" spans="13:34" x14ac:dyDescent="0.3">
      <c r="M8879" s="12"/>
      <c r="N8879"/>
      <c r="P8879" s="9"/>
      <c r="Q8879" s="9"/>
      <c r="U8879" s="8"/>
      <c r="V8879" s="10"/>
      <c r="W8879"/>
      <c r="X8879"/>
      <c r="Z8879" s="8"/>
      <c r="AA8879" s="8"/>
      <c r="AF8879" s="17"/>
      <c r="AG8879" s="17"/>
      <c r="AH8879" s="8"/>
    </row>
    <row r="8880" spans="13:34" x14ac:dyDescent="0.3">
      <c r="M8880" s="12"/>
      <c r="N8880"/>
      <c r="P8880" s="9"/>
      <c r="Q8880" s="9"/>
      <c r="U8880" s="8"/>
      <c r="V8880" s="10"/>
      <c r="W8880"/>
      <c r="X8880"/>
      <c r="Z8880" s="8"/>
      <c r="AA8880" s="8"/>
      <c r="AF8880" s="17"/>
      <c r="AG8880" s="17"/>
      <c r="AH8880" s="8"/>
    </row>
    <row r="8881" spans="13:34" x14ac:dyDescent="0.3">
      <c r="M8881" s="12"/>
      <c r="N8881"/>
      <c r="P8881" s="9"/>
      <c r="Q8881" s="9"/>
      <c r="U8881" s="8"/>
      <c r="V8881" s="10"/>
      <c r="W8881"/>
      <c r="X8881"/>
      <c r="Z8881" s="8"/>
      <c r="AA8881" s="8"/>
      <c r="AF8881" s="17"/>
      <c r="AG8881" s="17"/>
      <c r="AH8881" s="8"/>
    </row>
    <row r="8882" spans="13:34" x14ac:dyDescent="0.3">
      <c r="M8882" s="12"/>
      <c r="N8882"/>
      <c r="P8882" s="9"/>
      <c r="Q8882" s="9"/>
      <c r="U8882" s="8"/>
      <c r="V8882" s="10"/>
      <c r="W8882"/>
      <c r="X8882"/>
      <c r="Z8882" s="8"/>
      <c r="AA8882" s="8"/>
      <c r="AF8882" s="17"/>
      <c r="AG8882" s="17"/>
      <c r="AH8882" s="8"/>
    </row>
    <row r="8883" spans="13:34" x14ac:dyDescent="0.3">
      <c r="M8883" s="12"/>
      <c r="N8883"/>
      <c r="P8883" s="9"/>
      <c r="Q8883" s="9"/>
      <c r="U8883" s="8"/>
      <c r="V8883" s="10"/>
      <c r="W8883"/>
      <c r="X8883"/>
      <c r="Z8883" s="8"/>
      <c r="AA8883" s="8"/>
      <c r="AF8883" s="17"/>
      <c r="AG8883" s="17"/>
      <c r="AH8883" s="8"/>
    </row>
    <row r="8884" spans="13:34" x14ac:dyDescent="0.3">
      <c r="M8884" s="12"/>
      <c r="N8884"/>
      <c r="P8884" s="9"/>
      <c r="Q8884" s="9"/>
      <c r="U8884" s="8"/>
      <c r="V8884" s="10"/>
      <c r="W8884"/>
      <c r="X8884"/>
      <c r="Z8884" s="8"/>
      <c r="AA8884" s="8"/>
      <c r="AF8884" s="17"/>
      <c r="AG8884" s="17"/>
      <c r="AH8884" s="8"/>
    </row>
    <row r="8885" spans="13:34" x14ac:dyDescent="0.3">
      <c r="M8885" s="12"/>
      <c r="N8885"/>
      <c r="P8885" s="9"/>
      <c r="Q8885" s="9"/>
      <c r="U8885" s="8"/>
      <c r="V8885" s="10"/>
      <c r="W8885"/>
      <c r="X8885"/>
      <c r="Z8885" s="8"/>
      <c r="AA8885" s="8"/>
      <c r="AF8885" s="17"/>
      <c r="AG8885" s="17"/>
      <c r="AH8885" s="8"/>
    </row>
    <row r="8886" spans="13:34" x14ac:dyDescent="0.3">
      <c r="M8886" s="12"/>
      <c r="N8886"/>
      <c r="P8886" s="9"/>
      <c r="Q8886" s="9"/>
      <c r="U8886" s="8"/>
      <c r="V8886" s="10"/>
      <c r="W8886"/>
      <c r="X8886"/>
      <c r="Z8886" s="8"/>
      <c r="AA8886" s="8"/>
      <c r="AF8886" s="17"/>
      <c r="AG8886" s="17"/>
      <c r="AH8886" s="8"/>
    </row>
    <row r="8887" spans="13:34" x14ac:dyDescent="0.3">
      <c r="M8887" s="12"/>
      <c r="N8887"/>
      <c r="P8887" s="9"/>
      <c r="Q8887" s="9"/>
      <c r="U8887" s="8"/>
      <c r="V8887" s="10"/>
      <c r="W8887"/>
      <c r="X8887"/>
      <c r="Z8887" s="8"/>
      <c r="AA8887" s="8"/>
      <c r="AF8887" s="17"/>
      <c r="AG8887" s="17"/>
      <c r="AH8887" s="8"/>
    </row>
    <row r="8888" spans="13:34" x14ac:dyDescent="0.3">
      <c r="M8888" s="12"/>
      <c r="N8888"/>
      <c r="P8888" s="9"/>
      <c r="Q8888" s="9"/>
      <c r="U8888" s="8"/>
      <c r="V8888" s="10"/>
      <c r="W8888"/>
      <c r="X8888"/>
      <c r="Z8888" s="8"/>
      <c r="AA8888" s="8"/>
      <c r="AF8888" s="17"/>
      <c r="AG8888" s="17"/>
      <c r="AH8888" s="8"/>
    </row>
    <row r="8889" spans="13:34" x14ac:dyDescent="0.3">
      <c r="M8889" s="12"/>
      <c r="N8889"/>
      <c r="P8889" s="9"/>
      <c r="Q8889" s="9"/>
      <c r="U8889" s="8"/>
      <c r="V8889" s="10"/>
      <c r="W8889"/>
      <c r="X8889"/>
      <c r="Z8889" s="8"/>
      <c r="AA8889" s="8"/>
      <c r="AF8889" s="17"/>
      <c r="AG8889" s="17"/>
      <c r="AH8889" s="8"/>
    </row>
    <row r="8890" spans="13:34" x14ac:dyDescent="0.3">
      <c r="M8890" s="12"/>
      <c r="N8890"/>
      <c r="P8890" s="9"/>
      <c r="Q8890" s="9"/>
      <c r="U8890" s="8"/>
      <c r="V8890" s="10"/>
      <c r="W8890"/>
      <c r="X8890"/>
      <c r="Z8890" s="8"/>
      <c r="AA8890" s="8"/>
      <c r="AF8890" s="17"/>
      <c r="AG8890" s="17"/>
      <c r="AH8890" s="8"/>
    </row>
    <row r="8891" spans="13:34" x14ac:dyDescent="0.3">
      <c r="M8891" s="12"/>
      <c r="N8891"/>
      <c r="P8891" s="9"/>
      <c r="Q8891" s="9"/>
      <c r="U8891" s="8"/>
      <c r="V8891" s="10"/>
      <c r="W8891"/>
      <c r="X8891"/>
      <c r="Z8891" s="8"/>
      <c r="AA8891" s="8"/>
      <c r="AF8891" s="17"/>
      <c r="AG8891" s="17"/>
      <c r="AH8891" s="8"/>
    </row>
    <row r="8892" spans="13:34" x14ac:dyDescent="0.3">
      <c r="M8892" s="12"/>
      <c r="N8892"/>
      <c r="P8892" s="9"/>
      <c r="Q8892" s="9"/>
      <c r="U8892" s="8"/>
      <c r="V8892" s="10"/>
      <c r="W8892"/>
      <c r="X8892"/>
      <c r="Z8892" s="8"/>
      <c r="AA8892" s="8"/>
      <c r="AF8892" s="17"/>
      <c r="AG8892" s="17"/>
      <c r="AH8892" s="8"/>
    </row>
    <row r="8893" spans="13:34" x14ac:dyDescent="0.3">
      <c r="M8893" s="12"/>
      <c r="N8893"/>
      <c r="P8893" s="9"/>
      <c r="Q8893" s="9"/>
      <c r="U8893" s="8"/>
      <c r="V8893" s="10"/>
      <c r="W8893"/>
      <c r="X8893"/>
      <c r="Z8893" s="8"/>
      <c r="AA8893" s="8"/>
      <c r="AF8893" s="17"/>
      <c r="AG8893" s="17"/>
      <c r="AH8893" s="8"/>
    </row>
    <row r="8894" spans="13:34" x14ac:dyDescent="0.3">
      <c r="M8894" s="12"/>
      <c r="N8894"/>
      <c r="P8894" s="9"/>
      <c r="Q8894" s="9"/>
      <c r="U8894" s="8"/>
      <c r="V8894" s="10"/>
      <c r="W8894"/>
      <c r="X8894"/>
      <c r="Z8894" s="8"/>
      <c r="AA8894" s="8"/>
      <c r="AF8894" s="17"/>
      <c r="AG8894" s="17"/>
      <c r="AH8894" s="8"/>
    </row>
    <row r="8895" spans="13:34" x14ac:dyDescent="0.3">
      <c r="M8895" s="12"/>
      <c r="N8895"/>
      <c r="P8895" s="9"/>
      <c r="Q8895" s="9"/>
      <c r="U8895" s="8"/>
      <c r="V8895" s="10"/>
      <c r="W8895"/>
      <c r="X8895"/>
      <c r="Z8895" s="8"/>
      <c r="AA8895" s="8"/>
      <c r="AF8895" s="17"/>
      <c r="AG8895" s="17"/>
      <c r="AH8895" s="8"/>
    </row>
    <row r="8896" spans="13:34" x14ac:dyDescent="0.3">
      <c r="M8896" s="12"/>
      <c r="N8896"/>
      <c r="P8896" s="9"/>
      <c r="Q8896" s="9"/>
      <c r="U8896" s="8"/>
      <c r="V8896" s="10"/>
      <c r="W8896"/>
      <c r="X8896"/>
      <c r="Z8896" s="8"/>
      <c r="AA8896" s="8"/>
      <c r="AF8896" s="17"/>
      <c r="AG8896" s="17"/>
      <c r="AH8896" s="8"/>
    </row>
    <row r="8897" spans="13:34" x14ac:dyDescent="0.3">
      <c r="M8897" s="12"/>
      <c r="N8897"/>
      <c r="P8897" s="9"/>
      <c r="Q8897" s="9"/>
      <c r="U8897" s="8"/>
      <c r="V8897" s="10"/>
      <c r="W8897"/>
      <c r="X8897"/>
      <c r="Z8897" s="8"/>
      <c r="AA8897" s="8"/>
      <c r="AF8897" s="17"/>
      <c r="AG8897" s="17"/>
      <c r="AH8897" s="8"/>
    </row>
    <row r="8898" spans="13:34" x14ac:dyDescent="0.3">
      <c r="M8898" s="12"/>
      <c r="N8898"/>
      <c r="P8898" s="9"/>
      <c r="Q8898" s="9"/>
      <c r="U8898" s="8"/>
      <c r="V8898" s="10"/>
      <c r="W8898"/>
      <c r="X8898"/>
      <c r="Z8898" s="8"/>
      <c r="AA8898" s="8"/>
      <c r="AF8898" s="17"/>
      <c r="AG8898" s="17"/>
      <c r="AH8898" s="8"/>
    </row>
    <row r="8899" spans="13:34" x14ac:dyDescent="0.3">
      <c r="M8899" s="12"/>
      <c r="N8899"/>
      <c r="P8899" s="9"/>
      <c r="Q8899" s="9"/>
      <c r="U8899" s="8"/>
      <c r="V8899" s="10"/>
      <c r="W8899"/>
      <c r="X8899"/>
      <c r="Z8899" s="8"/>
      <c r="AA8899" s="8"/>
      <c r="AF8899" s="17"/>
      <c r="AG8899" s="17"/>
      <c r="AH8899" s="8"/>
    </row>
    <row r="8900" spans="13:34" x14ac:dyDescent="0.3">
      <c r="M8900" s="12"/>
      <c r="N8900"/>
      <c r="P8900" s="9"/>
      <c r="Q8900" s="9"/>
      <c r="U8900" s="8"/>
      <c r="V8900" s="10"/>
      <c r="W8900"/>
      <c r="X8900"/>
      <c r="Z8900" s="8"/>
      <c r="AA8900" s="8"/>
      <c r="AF8900" s="17"/>
      <c r="AG8900" s="17"/>
      <c r="AH8900" s="8"/>
    </row>
    <row r="8901" spans="13:34" x14ac:dyDescent="0.3">
      <c r="M8901" s="12"/>
      <c r="N8901"/>
      <c r="P8901" s="9"/>
      <c r="Q8901" s="9"/>
      <c r="U8901" s="8"/>
      <c r="V8901" s="10"/>
      <c r="W8901"/>
      <c r="X8901"/>
      <c r="Z8901" s="8"/>
      <c r="AA8901" s="8"/>
      <c r="AF8901" s="17"/>
      <c r="AG8901" s="17"/>
      <c r="AH8901" s="8"/>
    </row>
    <row r="8902" spans="13:34" x14ac:dyDescent="0.3">
      <c r="M8902" s="12"/>
      <c r="N8902"/>
      <c r="P8902" s="9"/>
      <c r="Q8902" s="9"/>
      <c r="U8902" s="8"/>
      <c r="V8902" s="10"/>
      <c r="W8902"/>
      <c r="X8902"/>
      <c r="Z8902" s="8"/>
      <c r="AA8902" s="8"/>
      <c r="AF8902" s="17"/>
      <c r="AG8902" s="17"/>
      <c r="AH8902" s="8"/>
    </row>
    <row r="8903" spans="13:34" x14ac:dyDescent="0.3">
      <c r="M8903" s="12"/>
      <c r="N8903"/>
      <c r="P8903" s="9"/>
      <c r="Q8903" s="9"/>
      <c r="U8903" s="8"/>
      <c r="V8903" s="10"/>
      <c r="W8903"/>
      <c r="X8903"/>
      <c r="Z8903" s="8"/>
      <c r="AA8903" s="8"/>
      <c r="AF8903" s="17"/>
      <c r="AG8903" s="17"/>
      <c r="AH8903" s="8"/>
    </row>
    <row r="8904" spans="13:34" x14ac:dyDescent="0.3">
      <c r="M8904" s="12"/>
      <c r="N8904"/>
      <c r="P8904" s="9"/>
      <c r="Q8904" s="9"/>
      <c r="U8904" s="8"/>
      <c r="V8904" s="10"/>
      <c r="W8904"/>
      <c r="X8904"/>
      <c r="Z8904" s="8"/>
      <c r="AA8904" s="8"/>
      <c r="AF8904" s="17"/>
      <c r="AG8904" s="17"/>
      <c r="AH8904" s="8"/>
    </row>
    <row r="8905" spans="13:34" x14ac:dyDescent="0.3">
      <c r="M8905" s="12"/>
      <c r="N8905"/>
      <c r="P8905" s="9"/>
      <c r="Q8905" s="9"/>
      <c r="U8905" s="8"/>
      <c r="V8905" s="10"/>
      <c r="W8905"/>
      <c r="X8905"/>
      <c r="Z8905" s="8"/>
      <c r="AA8905" s="8"/>
      <c r="AF8905" s="17"/>
      <c r="AG8905" s="17"/>
      <c r="AH8905" s="8"/>
    </row>
    <row r="8906" spans="13:34" x14ac:dyDescent="0.3">
      <c r="M8906" s="12"/>
      <c r="N8906"/>
      <c r="P8906" s="9"/>
      <c r="Q8906" s="9"/>
      <c r="U8906" s="8"/>
      <c r="V8906" s="10"/>
      <c r="W8906"/>
      <c r="X8906"/>
      <c r="Z8906" s="8"/>
      <c r="AA8906" s="8"/>
      <c r="AF8906" s="17"/>
      <c r="AG8906" s="17"/>
      <c r="AH8906" s="8"/>
    </row>
    <row r="8907" spans="13:34" x14ac:dyDescent="0.3">
      <c r="M8907" s="12"/>
      <c r="N8907"/>
      <c r="P8907" s="9"/>
      <c r="Q8907" s="9"/>
      <c r="U8907" s="8"/>
      <c r="V8907" s="10"/>
      <c r="W8907"/>
      <c r="X8907"/>
      <c r="Z8907" s="8"/>
      <c r="AA8907" s="8"/>
      <c r="AF8907" s="17"/>
      <c r="AG8907" s="17"/>
      <c r="AH8907" s="8"/>
    </row>
    <row r="8908" spans="13:34" x14ac:dyDescent="0.3">
      <c r="M8908" s="12"/>
      <c r="N8908"/>
      <c r="P8908" s="9"/>
      <c r="Q8908" s="9"/>
      <c r="U8908" s="8"/>
      <c r="V8908" s="10"/>
      <c r="W8908"/>
      <c r="X8908"/>
      <c r="Z8908" s="8"/>
      <c r="AA8908" s="8"/>
      <c r="AF8908" s="17"/>
      <c r="AG8908" s="17"/>
      <c r="AH8908" s="8"/>
    </row>
    <row r="8909" spans="13:34" x14ac:dyDescent="0.3">
      <c r="M8909" s="12"/>
      <c r="N8909"/>
      <c r="P8909" s="9"/>
      <c r="Q8909" s="9"/>
      <c r="U8909" s="8"/>
      <c r="V8909" s="10"/>
      <c r="W8909"/>
      <c r="X8909"/>
      <c r="Z8909" s="8"/>
      <c r="AA8909" s="8"/>
      <c r="AF8909" s="17"/>
      <c r="AG8909" s="17"/>
      <c r="AH8909" s="8"/>
    </row>
    <row r="8910" spans="13:34" x14ac:dyDescent="0.3">
      <c r="M8910" s="12"/>
      <c r="N8910"/>
      <c r="P8910" s="9"/>
      <c r="Q8910" s="9"/>
      <c r="U8910" s="8"/>
      <c r="V8910" s="10"/>
      <c r="W8910"/>
      <c r="X8910"/>
      <c r="Z8910" s="8"/>
      <c r="AA8910" s="8"/>
      <c r="AF8910" s="17"/>
      <c r="AG8910" s="17"/>
      <c r="AH8910" s="8"/>
    </row>
    <row r="8911" spans="13:34" x14ac:dyDescent="0.3">
      <c r="M8911" s="12"/>
      <c r="N8911"/>
      <c r="P8911" s="9"/>
      <c r="Q8911" s="9"/>
      <c r="U8911" s="8"/>
      <c r="V8911" s="10"/>
      <c r="W8911"/>
      <c r="X8911"/>
      <c r="Z8911" s="8"/>
      <c r="AA8911" s="8"/>
      <c r="AF8911" s="17"/>
      <c r="AG8911" s="17"/>
      <c r="AH8911" s="8"/>
    </row>
    <row r="8912" spans="13:34" x14ac:dyDescent="0.3">
      <c r="M8912" s="12"/>
      <c r="N8912"/>
      <c r="P8912" s="9"/>
      <c r="Q8912" s="9"/>
      <c r="U8912" s="8"/>
      <c r="V8912" s="10"/>
      <c r="W8912"/>
      <c r="X8912"/>
      <c r="Z8912" s="8"/>
      <c r="AA8912" s="8"/>
      <c r="AF8912" s="17"/>
      <c r="AG8912" s="17"/>
      <c r="AH8912" s="8"/>
    </row>
    <row r="8913" spans="13:34" x14ac:dyDescent="0.3">
      <c r="M8913" s="12"/>
      <c r="N8913"/>
      <c r="P8913" s="9"/>
      <c r="Q8913" s="9"/>
      <c r="U8913" s="8"/>
      <c r="V8913" s="10"/>
      <c r="W8913"/>
      <c r="X8913"/>
      <c r="Z8913" s="8"/>
      <c r="AA8913" s="8"/>
      <c r="AF8913" s="17"/>
      <c r="AG8913" s="17"/>
      <c r="AH8913" s="8"/>
    </row>
    <row r="8914" spans="13:34" x14ac:dyDescent="0.3">
      <c r="M8914" s="12"/>
      <c r="N8914"/>
      <c r="P8914" s="9"/>
      <c r="Q8914" s="9"/>
      <c r="U8914" s="8"/>
      <c r="V8914" s="10"/>
      <c r="W8914"/>
      <c r="X8914"/>
      <c r="Z8914" s="8"/>
      <c r="AA8914" s="8"/>
      <c r="AF8914" s="17"/>
      <c r="AG8914" s="17"/>
      <c r="AH8914" s="8"/>
    </row>
    <row r="8915" spans="13:34" x14ac:dyDescent="0.3">
      <c r="M8915" s="12"/>
      <c r="N8915"/>
      <c r="P8915" s="9"/>
      <c r="Q8915" s="9"/>
      <c r="U8915" s="8"/>
      <c r="V8915" s="10"/>
      <c r="W8915"/>
      <c r="X8915"/>
      <c r="Z8915" s="8"/>
      <c r="AA8915" s="8"/>
      <c r="AF8915" s="17"/>
      <c r="AG8915" s="17"/>
      <c r="AH8915" s="8"/>
    </row>
    <row r="8916" spans="13:34" x14ac:dyDescent="0.3">
      <c r="M8916" s="12"/>
      <c r="N8916"/>
      <c r="P8916" s="9"/>
      <c r="Q8916" s="9"/>
      <c r="U8916" s="8"/>
      <c r="V8916" s="10"/>
      <c r="W8916"/>
      <c r="X8916"/>
      <c r="Z8916" s="8"/>
      <c r="AA8916" s="8"/>
      <c r="AF8916" s="17"/>
      <c r="AG8916" s="17"/>
      <c r="AH8916" s="8"/>
    </row>
    <row r="8917" spans="13:34" x14ac:dyDescent="0.3">
      <c r="M8917" s="12"/>
      <c r="N8917"/>
      <c r="P8917" s="9"/>
      <c r="Q8917" s="9"/>
      <c r="U8917" s="8"/>
      <c r="V8917" s="10"/>
      <c r="W8917"/>
      <c r="X8917"/>
      <c r="Z8917" s="8"/>
      <c r="AA8917" s="8"/>
      <c r="AF8917" s="17"/>
      <c r="AG8917" s="17"/>
      <c r="AH8917" s="8"/>
    </row>
    <row r="8918" spans="13:34" x14ac:dyDescent="0.3">
      <c r="M8918" s="12"/>
      <c r="N8918"/>
      <c r="P8918" s="9"/>
      <c r="Q8918" s="9"/>
      <c r="U8918" s="8"/>
      <c r="V8918" s="10"/>
      <c r="W8918"/>
      <c r="X8918"/>
      <c r="Z8918" s="8"/>
      <c r="AA8918" s="8"/>
      <c r="AF8918" s="17"/>
      <c r="AG8918" s="17"/>
      <c r="AH8918" s="8"/>
    </row>
    <row r="8919" spans="13:34" x14ac:dyDescent="0.3">
      <c r="M8919" s="12"/>
      <c r="N8919"/>
      <c r="P8919" s="9"/>
      <c r="Q8919" s="9"/>
      <c r="U8919" s="8"/>
      <c r="V8919" s="10"/>
      <c r="W8919"/>
      <c r="X8919"/>
      <c r="Z8919" s="8"/>
      <c r="AA8919" s="8"/>
      <c r="AF8919" s="17"/>
      <c r="AG8919" s="17"/>
      <c r="AH8919" s="8"/>
    </row>
    <row r="8920" spans="13:34" x14ac:dyDescent="0.3">
      <c r="M8920" s="12"/>
      <c r="N8920"/>
      <c r="P8920" s="9"/>
      <c r="Q8920" s="9"/>
      <c r="U8920" s="8"/>
      <c r="V8920" s="10"/>
      <c r="W8920"/>
      <c r="X8920"/>
      <c r="Z8920" s="8"/>
      <c r="AA8920" s="8"/>
      <c r="AF8920" s="17"/>
      <c r="AG8920" s="17"/>
      <c r="AH8920" s="8"/>
    </row>
    <row r="8921" spans="13:34" x14ac:dyDescent="0.3">
      <c r="M8921" s="12"/>
      <c r="N8921"/>
      <c r="P8921" s="9"/>
      <c r="Q8921" s="9"/>
      <c r="U8921" s="8"/>
      <c r="V8921" s="10"/>
      <c r="W8921"/>
      <c r="X8921"/>
      <c r="Z8921" s="8"/>
      <c r="AA8921" s="8"/>
      <c r="AF8921" s="17"/>
      <c r="AG8921" s="17"/>
      <c r="AH8921" s="8"/>
    </row>
    <row r="8922" spans="13:34" x14ac:dyDescent="0.3">
      <c r="M8922" s="12"/>
      <c r="N8922"/>
      <c r="P8922" s="9"/>
      <c r="Q8922" s="9"/>
      <c r="U8922" s="8"/>
      <c r="V8922" s="10"/>
      <c r="W8922"/>
      <c r="X8922"/>
      <c r="Z8922" s="8"/>
      <c r="AA8922" s="8"/>
      <c r="AF8922" s="17"/>
      <c r="AG8922" s="17"/>
      <c r="AH8922" s="8"/>
    </row>
    <row r="8923" spans="13:34" x14ac:dyDescent="0.3">
      <c r="M8923" s="12"/>
      <c r="N8923"/>
      <c r="P8923" s="9"/>
      <c r="Q8923" s="9"/>
      <c r="U8923" s="8"/>
      <c r="V8923" s="10"/>
      <c r="W8923"/>
      <c r="X8923"/>
      <c r="Z8923" s="8"/>
      <c r="AA8923" s="8"/>
      <c r="AF8923" s="17"/>
      <c r="AG8923" s="17"/>
      <c r="AH8923" s="8"/>
    </row>
    <row r="8924" spans="13:34" x14ac:dyDescent="0.3">
      <c r="M8924" s="12"/>
      <c r="N8924"/>
      <c r="P8924" s="9"/>
      <c r="Q8924" s="9"/>
      <c r="U8924" s="8"/>
      <c r="V8924" s="10"/>
      <c r="W8924"/>
      <c r="X8924"/>
      <c r="Z8924" s="8"/>
      <c r="AA8924" s="8"/>
      <c r="AF8924" s="17"/>
      <c r="AG8924" s="17"/>
      <c r="AH8924" s="8"/>
    </row>
    <row r="8925" spans="13:34" x14ac:dyDescent="0.3">
      <c r="M8925" s="12"/>
      <c r="N8925"/>
      <c r="P8925" s="9"/>
      <c r="Q8925" s="9"/>
      <c r="U8925" s="8"/>
      <c r="V8925" s="10"/>
      <c r="W8925"/>
      <c r="X8925"/>
      <c r="Z8925" s="8"/>
      <c r="AA8925" s="8"/>
      <c r="AF8925" s="17"/>
      <c r="AG8925" s="17"/>
      <c r="AH8925" s="8"/>
    </row>
    <row r="8926" spans="13:34" x14ac:dyDescent="0.3">
      <c r="M8926" s="12"/>
      <c r="N8926"/>
      <c r="P8926" s="9"/>
      <c r="Q8926" s="9"/>
      <c r="U8926" s="8"/>
      <c r="V8926" s="10"/>
      <c r="W8926"/>
      <c r="X8926"/>
      <c r="Z8926" s="8"/>
      <c r="AA8926" s="8"/>
      <c r="AF8926" s="17"/>
      <c r="AG8926" s="17"/>
      <c r="AH8926" s="8"/>
    </row>
    <row r="8927" spans="13:34" x14ac:dyDescent="0.3">
      <c r="M8927" s="12"/>
      <c r="N8927"/>
      <c r="P8927" s="9"/>
      <c r="Q8927" s="9"/>
      <c r="U8927" s="8"/>
      <c r="V8927" s="10"/>
      <c r="W8927"/>
      <c r="X8927"/>
      <c r="Z8927" s="8"/>
      <c r="AA8927" s="8"/>
      <c r="AF8927" s="17"/>
      <c r="AG8927" s="17"/>
      <c r="AH8927" s="8"/>
    </row>
    <row r="8928" spans="13:34" x14ac:dyDescent="0.3">
      <c r="M8928" s="12"/>
      <c r="N8928"/>
      <c r="P8928" s="9"/>
      <c r="Q8928" s="9"/>
      <c r="U8928" s="8"/>
      <c r="V8928" s="10"/>
      <c r="W8928"/>
      <c r="X8928"/>
      <c r="Z8928" s="8"/>
      <c r="AA8928" s="8"/>
      <c r="AF8928" s="17"/>
      <c r="AG8928" s="17"/>
      <c r="AH8928" s="8"/>
    </row>
    <row r="8929" spans="13:34" x14ac:dyDescent="0.3">
      <c r="M8929" s="12"/>
      <c r="N8929"/>
      <c r="P8929" s="9"/>
      <c r="Q8929" s="9"/>
      <c r="U8929" s="8"/>
      <c r="V8929" s="10"/>
      <c r="W8929"/>
      <c r="X8929"/>
      <c r="Z8929" s="8"/>
      <c r="AA8929" s="8"/>
      <c r="AF8929" s="17"/>
      <c r="AG8929" s="17"/>
      <c r="AH8929" s="8"/>
    </row>
    <row r="8930" spans="13:34" x14ac:dyDescent="0.3">
      <c r="M8930" s="12"/>
      <c r="N8930"/>
      <c r="P8930" s="9"/>
      <c r="Q8930" s="9"/>
      <c r="U8930" s="8"/>
      <c r="V8930" s="10"/>
      <c r="W8930"/>
      <c r="X8930"/>
      <c r="Z8930" s="8"/>
      <c r="AA8930" s="8"/>
      <c r="AF8930" s="17"/>
      <c r="AG8930" s="17"/>
      <c r="AH8930" s="8"/>
    </row>
    <row r="8931" spans="13:34" x14ac:dyDescent="0.3">
      <c r="M8931" s="12"/>
      <c r="N8931"/>
      <c r="P8931" s="9"/>
      <c r="Q8931" s="9"/>
      <c r="U8931" s="8"/>
      <c r="V8931" s="10"/>
      <c r="W8931"/>
      <c r="X8931"/>
      <c r="Z8931" s="8"/>
      <c r="AA8931" s="8"/>
      <c r="AF8931" s="17"/>
      <c r="AG8931" s="17"/>
      <c r="AH8931" s="8"/>
    </row>
    <row r="8932" spans="13:34" x14ac:dyDescent="0.3">
      <c r="M8932" s="12"/>
      <c r="N8932"/>
      <c r="P8932" s="9"/>
      <c r="Q8932" s="9"/>
      <c r="U8932" s="8"/>
      <c r="V8932" s="10"/>
      <c r="W8932"/>
      <c r="X8932"/>
      <c r="Z8932" s="8"/>
      <c r="AA8932" s="8"/>
      <c r="AF8932" s="17"/>
      <c r="AG8932" s="17"/>
      <c r="AH8932" s="8"/>
    </row>
    <row r="8933" spans="13:34" x14ac:dyDescent="0.3">
      <c r="M8933" s="12"/>
      <c r="N8933"/>
      <c r="P8933" s="9"/>
      <c r="Q8933" s="9"/>
      <c r="U8933" s="8"/>
      <c r="V8933" s="10"/>
      <c r="W8933"/>
      <c r="X8933"/>
      <c r="Z8933" s="8"/>
      <c r="AA8933" s="8"/>
      <c r="AF8933" s="17"/>
      <c r="AG8933" s="17"/>
      <c r="AH8933" s="8"/>
    </row>
    <row r="8934" spans="13:34" x14ac:dyDescent="0.3">
      <c r="M8934" s="12"/>
      <c r="N8934"/>
      <c r="P8934" s="9"/>
      <c r="Q8934" s="9"/>
      <c r="U8934" s="8"/>
      <c r="V8934" s="10"/>
      <c r="W8934"/>
      <c r="X8934"/>
      <c r="Z8934" s="8"/>
      <c r="AA8934" s="8"/>
      <c r="AF8934" s="17"/>
      <c r="AG8934" s="17"/>
      <c r="AH8934" s="8"/>
    </row>
    <row r="8935" spans="13:34" x14ac:dyDescent="0.3">
      <c r="M8935" s="12"/>
      <c r="N8935"/>
      <c r="P8935" s="9"/>
      <c r="Q8935" s="9"/>
      <c r="U8935" s="8"/>
      <c r="V8935" s="10"/>
      <c r="W8935"/>
      <c r="X8935"/>
      <c r="Z8935" s="8"/>
      <c r="AA8935" s="8"/>
      <c r="AF8935" s="17"/>
      <c r="AG8935" s="17"/>
      <c r="AH8935" s="8"/>
    </row>
    <row r="8936" spans="13:34" x14ac:dyDescent="0.3">
      <c r="M8936" s="12"/>
      <c r="N8936"/>
      <c r="P8936" s="9"/>
      <c r="Q8936" s="9"/>
      <c r="U8936" s="8"/>
      <c r="V8936" s="10"/>
      <c r="W8936"/>
      <c r="X8936"/>
      <c r="Z8936" s="8"/>
      <c r="AA8936" s="8"/>
      <c r="AF8936" s="17"/>
      <c r="AG8936" s="17"/>
      <c r="AH8936" s="8"/>
    </row>
    <row r="8937" spans="13:34" x14ac:dyDescent="0.3">
      <c r="M8937" s="12"/>
      <c r="N8937"/>
      <c r="P8937" s="9"/>
      <c r="Q8937" s="9"/>
      <c r="U8937" s="8"/>
      <c r="V8937" s="10"/>
      <c r="W8937"/>
      <c r="X8937"/>
      <c r="Z8937" s="8"/>
      <c r="AA8937" s="8"/>
      <c r="AF8937" s="17"/>
      <c r="AG8937" s="17"/>
      <c r="AH8937" s="8"/>
    </row>
    <row r="8938" spans="13:34" x14ac:dyDescent="0.3">
      <c r="M8938" s="12"/>
      <c r="N8938"/>
      <c r="P8938" s="9"/>
      <c r="Q8938" s="9"/>
      <c r="U8938" s="8"/>
      <c r="V8938" s="10"/>
      <c r="W8938"/>
      <c r="X8938"/>
      <c r="Z8938" s="8"/>
      <c r="AA8938" s="8"/>
      <c r="AF8938" s="17"/>
      <c r="AG8938" s="17"/>
      <c r="AH8938" s="8"/>
    </row>
    <row r="8939" spans="13:34" x14ac:dyDescent="0.3">
      <c r="M8939" s="12"/>
      <c r="N8939"/>
      <c r="P8939" s="9"/>
      <c r="Q8939" s="9"/>
      <c r="U8939" s="8"/>
      <c r="V8939" s="10"/>
      <c r="W8939"/>
      <c r="X8939"/>
      <c r="Z8939" s="8"/>
      <c r="AA8939" s="8"/>
      <c r="AF8939" s="17"/>
      <c r="AG8939" s="17"/>
      <c r="AH8939" s="8"/>
    </row>
    <row r="8940" spans="13:34" x14ac:dyDescent="0.3">
      <c r="M8940" s="12"/>
      <c r="N8940"/>
      <c r="P8940" s="9"/>
      <c r="Q8940" s="9"/>
      <c r="U8940" s="8"/>
      <c r="V8940" s="10"/>
      <c r="W8940"/>
      <c r="X8940"/>
      <c r="Z8940" s="8"/>
      <c r="AA8940" s="8"/>
      <c r="AF8940" s="17"/>
      <c r="AG8940" s="17"/>
      <c r="AH8940" s="8"/>
    </row>
    <row r="8941" spans="13:34" x14ac:dyDescent="0.3">
      <c r="M8941" s="12"/>
      <c r="N8941"/>
      <c r="P8941" s="9"/>
      <c r="Q8941" s="9"/>
      <c r="U8941" s="8"/>
      <c r="V8941" s="10"/>
      <c r="W8941"/>
      <c r="X8941"/>
      <c r="Z8941" s="8"/>
      <c r="AA8941" s="8"/>
      <c r="AF8941" s="17"/>
      <c r="AG8941" s="17"/>
      <c r="AH8941" s="8"/>
    </row>
    <row r="8942" spans="13:34" x14ac:dyDescent="0.3">
      <c r="M8942" s="12"/>
      <c r="N8942"/>
      <c r="P8942" s="9"/>
      <c r="Q8942" s="9"/>
      <c r="U8942" s="8"/>
      <c r="V8942" s="10"/>
      <c r="W8942"/>
      <c r="X8942"/>
      <c r="Z8942" s="8"/>
      <c r="AA8942" s="8"/>
      <c r="AF8942" s="17"/>
      <c r="AG8942" s="17"/>
      <c r="AH8942" s="8"/>
    </row>
    <row r="8943" spans="13:34" x14ac:dyDescent="0.3">
      <c r="M8943" s="12"/>
      <c r="N8943"/>
      <c r="P8943" s="9"/>
      <c r="Q8943" s="9"/>
      <c r="U8943" s="8"/>
      <c r="V8943" s="10"/>
      <c r="W8943"/>
      <c r="X8943"/>
      <c r="Z8943" s="8"/>
      <c r="AA8943" s="8"/>
      <c r="AF8943" s="17"/>
      <c r="AG8943" s="17"/>
      <c r="AH8943" s="8"/>
    </row>
    <row r="8944" spans="13:34" x14ac:dyDescent="0.3">
      <c r="M8944" s="12"/>
      <c r="N8944"/>
      <c r="P8944" s="9"/>
      <c r="Q8944" s="9"/>
      <c r="U8944" s="8"/>
      <c r="V8944" s="10"/>
      <c r="W8944"/>
      <c r="X8944"/>
      <c r="Z8944" s="8"/>
      <c r="AA8944" s="8"/>
      <c r="AF8944" s="17"/>
      <c r="AG8944" s="17"/>
      <c r="AH8944" s="8"/>
    </row>
    <row r="8945" spans="13:34" x14ac:dyDescent="0.3">
      <c r="M8945" s="12"/>
      <c r="N8945"/>
      <c r="P8945" s="9"/>
      <c r="Q8945" s="9"/>
      <c r="U8945" s="8"/>
      <c r="V8945" s="10"/>
      <c r="W8945"/>
      <c r="X8945"/>
      <c r="Z8945" s="8"/>
      <c r="AA8945" s="8"/>
      <c r="AF8945" s="17"/>
      <c r="AG8945" s="17"/>
      <c r="AH8945" s="8"/>
    </row>
    <row r="8946" spans="13:34" x14ac:dyDescent="0.3">
      <c r="M8946" s="12"/>
      <c r="N8946"/>
      <c r="P8946" s="9"/>
      <c r="Q8946" s="9"/>
      <c r="U8946" s="8"/>
      <c r="V8946" s="10"/>
      <c r="W8946"/>
      <c r="X8946"/>
      <c r="Z8946" s="8"/>
      <c r="AA8946" s="8"/>
      <c r="AF8946" s="17"/>
      <c r="AG8946" s="17"/>
      <c r="AH8946" s="8"/>
    </row>
    <row r="8947" spans="13:34" x14ac:dyDescent="0.3">
      <c r="M8947" s="12"/>
      <c r="N8947"/>
      <c r="P8947" s="9"/>
      <c r="Q8947" s="9"/>
      <c r="U8947" s="8"/>
      <c r="V8947" s="10"/>
      <c r="W8947"/>
      <c r="X8947"/>
      <c r="Z8947" s="8"/>
      <c r="AA8947" s="8"/>
      <c r="AF8947" s="17"/>
      <c r="AG8947" s="17"/>
      <c r="AH8947" s="8"/>
    </row>
    <row r="8948" spans="13:34" x14ac:dyDescent="0.3">
      <c r="M8948" s="12"/>
      <c r="N8948"/>
      <c r="P8948" s="9"/>
      <c r="Q8948" s="9"/>
      <c r="U8948" s="8"/>
      <c r="V8948" s="10"/>
      <c r="W8948"/>
      <c r="X8948"/>
      <c r="Z8948" s="8"/>
      <c r="AA8948" s="8"/>
      <c r="AF8948" s="17"/>
      <c r="AG8948" s="17"/>
      <c r="AH8948" s="8"/>
    </row>
    <row r="8949" spans="13:34" x14ac:dyDescent="0.3">
      <c r="M8949" s="12"/>
      <c r="N8949"/>
      <c r="P8949" s="9"/>
      <c r="Q8949" s="9"/>
      <c r="U8949" s="8"/>
      <c r="V8949" s="10"/>
      <c r="W8949"/>
      <c r="X8949"/>
      <c r="Z8949" s="8"/>
      <c r="AA8949" s="8"/>
      <c r="AF8949" s="17"/>
      <c r="AG8949" s="17"/>
      <c r="AH8949" s="8"/>
    </row>
    <row r="8950" spans="13:34" x14ac:dyDescent="0.3">
      <c r="M8950" s="12"/>
      <c r="N8950"/>
      <c r="P8950" s="9"/>
      <c r="Q8950" s="9"/>
      <c r="U8950" s="8"/>
      <c r="V8950" s="10"/>
      <c r="W8950"/>
      <c r="X8950"/>
      <c r="Z8950" s="8"/>
      <c r="AA8950" s="8"/>
      <c r="AF8950" s="17"/>
      <c r="AG8950" s="17"/>
      <c r="AH8950" s="8"/>
    </row>
    <row r="8951" spans="13:34" x14ac:dyDescent="0.3">
      <c r="M8951" s="12"/>
      <c r="N8951"/>
      <c r="P8951" s="9"/>
      <c r="Q8951" s="9"/>
      <c r="U8951" s="8"/>
      <c r="V8951" s="10"/>
      <c r="W8951"/>
      <c r="X8951"/>
      <c r="Z8951" s="8"/>
      <c r="AA8951" s="8"/>
      <c r="AF8951" s="17"/>
      <c r="AG8951" s="17"/>
      <c r="AH8951" s="8"/>
    </row>
    <row r="8952" spans="13:34" x14ac:dyDescent="0.3">
      <c r="M8952" s="12"/>
      <c r="N8952"/>
      <c r="P8952" s="9"/>
      <c r="Q8952" s="9"/>
      <c r="U8952" s="8"/>
      <c r="V8952" s="10"/>
      <c r="W8952"/>
      <c r="X8952"/>
      <c r="Z8952" s="8"/>
      <c r="AA8952" s="8"/>
      <c r="AF8952" s="17"/>
      <c r="AG8952" s="17"/>
      <c r="AH8952" s="8"/>
    </row>
    <row r="8953" spans="13:34" x14ac:dyDescent="0.3">
      <c r="M8953" s="12"/>
      <c r="N8953"/>
      <c r="P8953" s="9"/>
      <c r="Q8953" s="9"/>
      <c r="U8953" s="8"/>
      <c r="V8953" s="10"/>
      <c r="W8953"/>
      <c r="X8953"/>
      <c r="Z8953" s="8"/>
      <c r="AA8953" s="8"/>
      <c r="AF8953" s="17"/>
      <c r="AG8953" s="17"/>
      <c r="AH8953" s="8"/>
    </row>
    <row r="8954" spans="13:34" x14ac:dyDescent="0.3">
      <c r="M8954" s="12"/>
      <c r="N8954"/>
      <c r="P8954" s="9"/>
      <c r="Q8954" s="9"/>
      <c r="U8954" s="8"/>
      <c r="V8954" s="10"/>
      <c r="W8954"/>
      <c r="X8954"/>
      <c r="Z8954" s="8"/>
      <c r="AA8954" s="8"/>
      <c r="AF8954" s="17"/>
      <c r="AG8954" s="17"/>
      <c r="AH8954" s="8"/>
    </row>
    <row r="8955" spans="13:34" x14ac:dyDescent="0.3">
      <c r="M8955" s="12"/>
      <c r="N8955"/>
      <c r="P8955" s="9"/>
      <c r="Q8955" s="9"/>
      <c r="U8955" s="8"/>
      <c r="V8955" s="10"/>
      <c r="W8955"/>
      <c r="X8955"/>
      <c r="Z8955" s="8"/>
      <c r="AA8955" s="8"/>
      <c r="AF8955" s="17"/>
      <c r="AG8955" s="17"/>
      <c r="AH8955" s="8"/>
    </row>
    <row r="8956" spans="13:34" x14ac:dyDescent="0.3">
      <c r="M8956" s="12"/>
      <c r="N8956"/>
      <c r="P8956" s="9"/>
      <c r="Q8956" s="9"/>
      <c r="U8956" s="8"/>
      <c r="V8956" s="10"/>
      <c r="W8956"/>
      <c r="X8956"/>
      <c r="Z8956" s="8"/>
      <c r="AA8956" s="8"/>
      <c r="AF8956" s="17"/>
      <c r="AG8956" s="17"/>
      <c r="AH8956" s="8"/>
    </row>
    <row r="8957" spans="13:34" x14ac:dyDescent="0.3">
      <c r="M8957" s="12"/>
      <c r="N8957"/>
      <c r="P8957" s="9"/>
      <c r="Q8957" s="9"/>
      <c r="U8957" s="8"/>
      <c r="V8957" s="10"/>
      <c r="W8957"/>
      <c r="X8957"/>
      <c r="Z8957" s="8"/>
      <c r="AA8957" s="8"/>
      <c r="AF8957" s="17"/>
      <c r="AG8957" s="17"/>
      <c r="AH8957" s="8"/>
    </row>
    <row r="8958" spans="13:34" x14ac:dyDescent="0.3">
      <c r="M8958" s="12"/>
      <c r="N8958"/>
      <c r="P8958" s="9"/>
      <c r="Q8958" s="9"/>
      <c r="U8958" s="8"/>
      <c r="V8958" s="10"/>
      <c r="W8958"/>
      <c r="X8958"/>
      <c r="Z8958" s="8"/>
      <c r="AA8958" s="8"/>
      <c r="AF8958" s="17"/>
      <c r="AG8958" s="17"/>
      <c r="AH8958" s="8"/>
    </row>
    <row r="8959" spans="13:34" x14ac:dyDescent="0.3">
      <c r="M8959" s="12"/>
      <c r="N8959"/>
      <c r="P8959" s="9"/>
      <c r="Q8959" s="9"/>
      <c r="U8959" s="8"/>
      <c r="V8959" s="10"/>
      <c r="W8959"/>
      <c r="X8959"/>
      <c r="Z8959" s="8"/>
      <c r="AA8959" s="8"/>
      <c r="AF8959" s="17"/>
      <c r="AG8959" s="17"/>
      <c r="AH8959" s="8"/>
    </row>
    <row r="8960" spans="13:34" x14ac:dyDescent="0.3">
      <c r="M8960" s="12"/>
      <c r="N8960"/>
      <c r="P8960" s="9"/>
      <c r="Q8960" s="9"/>
      <c r="U8960" s="8"/>
      <c r="V8960" s="10"/>
      <c r="W8960"/>
      <c r="X8960"/>
      <c r="Z8960" s="8"/>
      <c r="AA8960" s="8"/>
      <c r="AF8960" s="17"/>
      <c r="AG8960" s="17"/>
      <c r="AH8960" s="8"/>
    </row>
    <row r="8961" spans="13:34" x14ac:dyDescent="0.3">
      <c r="M8961" s="12"/>
      <c r="N8961"/>
      <c r="P8961" s="9"/>
      <c r="Q8961" s="9"/>
      <c r="U8961" s="8"/>
      <c r="V8961" s="10"/>
      <c r="W8961"/>
      <c r="X8961"/>
      <c r="Z8961" s="8"/>
      <c r="AA8961" s="8"/>
      <c r="AF8961" s="17"/>
      <c r="AG8961" s="17"/>
      <c r="AH8961" s="8"/>
    </row>
    <row r="8962" spans="13:34" x14ac:dyDescent="0.3">
      <c r="M8962" s="12"/>
      <c r="N8962"/>
      <c r="P8962" s="9"/>
      <c r="Q8962" s="9"/>
      <c r="U8962" s="8"/>
      <c r="V8962" s="10"/>
      <c r="W8962"/>
      <c r="X8962"/>
      <c r="Z8962" s="8"/>
      <c r="AA8962" s="8"/>
      <c r="AF8962" s="17"/>
      <c r="AG8962" s="17"/>
      <c r="AH8962" s="8"/>
    </row>
    <row r="8963" spans="13:34" x14ac:dyDescent="0.3">
      <c r="M8963" s="12"/>
      <c r="N8963"/>
      <c r="P8963" s="9"/>
      <c r="Q8963" s="9"/>
      <c r="U8963" s="8"/>
      <c r="V8963" s="10"/>
      <c r="W8963"/>
      <c r="X8963"/>
      <c r="Z8963" s="8"/>
      <c r="AA8963" s="8"/>
      <c r="AF8963" s="17"/>
      <c r="AG8963" s="17"/>
      <c r="AH8963" s="8"/>
    </row>
    <row r="8964" spans="13:34" x14ac:dyDescent="0.3">
      <c r="M8964" s="12"/>
      <c r="N8964"/>
      <c r="P8964" s="9"/>
      <c r="Q8964" s="9"/>
      <c r="U8964" s="8"/>
      <c r="V8964" s="10"/>
      <c r="W8964"/>
      <c r="X8964"/>
      <c r="Z8964" s="8"/>
      <c r="AA8964" s="8"/>
      <c r="AF8964" s="17"/>
      <c r="AG8964" s="17"/>
      <c r="AH8964" s="8"/>
    </row>
    <row r="8965" spans="13:34" x14ac:dyDescent="0.3">
      <c r="M8965" s="12"/>
      <c r="N8965"/>
      <c r="P8965" s="9"/>
      <c r="Q8965" s="9"/>
      <c r="U8965" s="8"/>
      <c r="V8965" s="10"/>
      <c r="W8965"/>
      <c r="X8965"/>
      <c r="Z8965" s="8"/>
      <c r="AA8965" s="8"/>
      <c r="AF8965" s="17"/>
      <c r="AG8965" s="17"/>
      <c r="AH8965" s="8"/>
    </row>
    <row r="8966" spans="13:34" x14ac:dyDescent="0.3">
      <c r="M8966" s="12"/>
      <c r="N8966"/>
      <c r="P8966" s="9"/>
      <c r="Q8966" s="9"/>
      <c r="U8966" s="8"/>
      <c r="V8966" s="10"/>
      <c r="W8966"/>
      <c r="X8966"/>
      <c r="Z8966" s="8"/>
      <c r="AA8966" s="8"/>
      <c r="AF8966" s="17"/>
      <c r="AG8966" s="17"/>
      <c r="AH8966" s="8"/>
    </row>
    <row r="8967" spans="13:34" x14ac:dyDescent="0.3">
      <c r="M8967" s="12"/>
      <c r="N8967"/>
      <c r="P8967" s="9"/>
      <c r="Q8967" s="9"/>
      <c r="U8967" s="8"/>
      <c r="V8967" s="10"/>
      <c r="W8967"/>
      <c r="X8967"/>
      <c r="Z8967" s="8"/>
      <c r="AA8967" s="8"/>
      <c r="AF8967" s="17"/>
      <c r="AG8967" s="17"/>
      <c r="AH8967" s="8"/>
    </row>
    <row r="8968" spans="13:34" x14ac:dyDescent="0.3">
      <c r="M8968" s="12"/>
      <c r="N8968"/>
      <c r="P8968" s="9"/>
      <c r="Q8968" s="9"/>
      <c r="U8968" s="8"/>
      <c r="V8968" s="10"/>
      <c r="W8968"/>
      <c r="X8968"/>
      <c r="Z8968" s="8"/>
      <c r="AA8968" s="8"/>
      <c r="AF8968" s="17"/>
      <c r="AG8968" s="17"/>
      <c r="AH8968" s="8"/>
    </row>
    <row r="8969" spans="13:34" x14ac:dyDescent="0.3">
      <c r="M8969" s="12"/>
      <c r="N8969"/>
      <c r="P8969" s="9"/>
      <c r="Q8969" s="9"/>
      <c r="U8969" s="8"/>
      <c r="V8969" s="10"/>
      <c r="W8969"/>
      <c r="X8969"/>
      <c r="Z8969" s="8"/>
      <c r="AA8969" s="8"/>
      <c r="AF8969" s="17"/>
      <c r="AG8969" s="17"/>
      <c r="AH8969" s="8"/>
    </row>
    <row r="8970" spans="13:34" x14ac:dyDescent="0.3">
      <c r="M8970" s="12"/>
      <c r="N8970"/>
      <c r="P8970" s="9"/>
      <c r="Q8970" s="9"/>
      <c r="U8970" s="8"/>
      <c r="V8970" s="10"/>
      <c r="W8970"/>
      <c r="X8970"/>
      <c r="Z8970" s="8"/>
      <c r="AA8970" s="8"/>
      <c r="AF8970" s="17"/>
      <c r="AG8970" s="17"/>
      <c r="AH8970" s="8"/>
    </row>
    <row r="8971" spans="13:34" x14ac:dyDescent="0.3">
      <c r="M8971" s="12"/>
      <c r="N8971"/>
      <c r="P8971" s="9"/>
      <c r="Q8971" s="9"/>
      <c r="U8971" s="8"/>
      <c r="V8971" s="10"/>
      <c r="W8971"/>
      <c r="X8971"/>
      <c r="Z8971" s="8"/>
      <c r="AA8971" s="8"/>
      <c r="AF8971" s="17"/>
      <c r="AG8971" s="17"/>
      <c r="AH8971" s="8"/>
    </row>
    <row r="8972" spans="13:34" x14ac:dyDescent="0.3">
      <c r="M8972" s="12"/>
      <c r="N8972"/>
      <c r="P8972" s="9"/>
      <c r="Q8972" s="9"/>
      <c r="U8972" s="8"/>
      <c r="V8972" s="10"/>
      <c r="W8972"/>
      <c r="X8972"/>
      <c r="Z8972" s="8"/>
      <c r="AA8972" s="8"/>
      <c r="AF8972" s="17"/>
      <c r="AG8972" s="17"/>
      <c r="AH8972" s="8"/>
    </row>
    <row r="8973" spans="13:34" x14ac:dyDescent="0.3">
      <c r="M8973" s="12"/>
      <c r="N8973"/>
      <c r="P8973" s="9"/>
      <c r="Q8973" s="9"/>
      <c r="U8973" s="8"/>
      <c r="V8973" s="10"/>
      <c r="W8973"/>
      <c r="X8973"/>
      <c r="Z8973" s="8"/>
      <c r="AA8973" s="8"/>
      <c r="AF8973" s="17"/>
      <c r="AG8973" s="17"/>
      <c r="AH8973" s="8"/>
    </row>
    <row r="8974" spans="13:34" x14ac:dyDescent="0.3">
      <c r="M8974" s="12"/>
      <c r="N8974"/>
      <c r="P8974" s="9"/>
      <c r="Q8974" s="9"/>
      <c r="U8974" s="8"/>
      <c r="V8974" s="10"/>
      <c r="W8974"/>
      <c r="X8974"/>
      <c r="Z8974" s="8"/>
      <c r="AA8974" s="8"/>
      <c r="AF8974" s="17"/>
      <c r="AG8974" s="17"/>
      <c r="AH8974" s="8"/>
    </row>
    <row r="8975" spans="13:34" x14ac:dyDescent="0.3">
      <c r="M8975" s="12"/>
      <c r="N8975"/>
      <c r="P8975" s="9"/>
      <c r="Q8975" s="9"/>
      <c r="U8975" s="8"/>
      <c r="V8975" s="10"/>
      <c r="W8975"/>
      <c r="X8975"/>
      <c r="Z8975" s="8"/>
      <c r="AA8975" s="8"/>
      <c r="AF8975" s="17"/>
      <c r="AG8975" s="17"/>
      <c r="AH8975" s="8"/>
    </row>
    <row r="8976" spans="13:34" x14ac:dyDescent="0.3">
      <c r="M8976" s="12"/>
      <c r="N8976"/>
      <c r="P8976" s="9"/>
      <c r="Q8976" s="9"/>
      <c r="U8976" s="8"/>
      <c r="V8976" s="10"/>
      <c r="W8976"/>
      <c r="X8976"/>
      <c r="Z8976" s="8"/>
      <c r="AA8976" s="8"/>
      <c r="AF8976" s="17"/>
      <c r="AG8976" s="17"/>
      <c r="AH8976" s="8"/>
    </row>
    <row r="8977" spans="13:34" x14ac:dyDescent="0.3">
      <c r="M8977" s="12"/>
      <c r="N8977"/>
      <c r="P8977" s="9"/>
      <c r="Q8977" s="9"/>
      <c r="U8977" s="8"/>
      <c r="V8977" s="10"/>
      <c r="W8977"/>
      <c r="X8977"/>
      <c r="Z8977" s="8"/>
      <c r="AA8977" s="8"/>
      <c r="AF8977" s="17"/>
      <c r="AG8977" s="17"/>
      <c r="AH8977" s="8"/>
    </row>
    <row r="8978" spans="13:34" x14ac:dyDescent="0.3">
      <c r="M8978" s="12"/>
      <c r="N8978"/>
      <c r="P8978" s="9"/>
      <c r="Q8978" s="9"/>
      <c r="U8978" s="8"/>
      <c r="V8978" s="10"/>
      <c r="W8978"/>
      <c r="X8978"/>
      <c r="Z8978" s="8"/>
      <c r="AA8978" s="8"/>
      <c r="AF8978" s="17"/>
      <c r="AG8978" s="17"/>
      <c r="AH8978" s="8"/>
    </row>
    <row r="8979" spans="13:34" x14ac:dyDescent="0.3">
      <c r="M8979" s="12"/>
      <c r="N8979"/>
      <c r="P8979" s="9"/>
      <c r="Q8979" s="9"/>
      <c r="U8979" s="8"/>
      <c r="V8979" s="10"/>
      <c r="W8979"/>
      <c r="X8979"/>
      <c r="Z8979" s="8"/>
      <c r="AA8979" s="8"/>
      <c r="AF8979" s="17"/>
      <c r="AG8979" s="17"/>
      <c r="AH8979" s="8"/>
    </row>
    <row r="8980" spans="13:34" x14ac:dyDescent="0.3">
      <c r="M8980" s="12"/>
      <c r="N8980"/>
      <c r="P8980" s="9"/>
      <c r="Q8980" s="9"/>
      <c r="U8980" s="8"/>
      <c r="V8980" s="10"/>
      <c r="W8980"/>
      <c r="X8980"/>
      <c r="Z8980" s="8"/>
      <c r="AA8980" s="8"/>
      <c r="AF8980" s="17"/>
      <c r="AG8980" s="17"/>
      <c r="AH8980" s="8"/>
    </row>
    <row r="8981" spans="13:34" x14ac:dyDescent="0.3">
      <c r="M8981" s="12"/>
      <c r="N8981"/>
      <c r="P8981" s="9"/>
      <c r="Q8981" s="9"/>
      <c r="U8981" s="8"/>
      <c r="V8981" s="10"/>
      <c r="W8981"/>
      <c r="X8981"/>
      <c r="Z8981" s="8"/>
      <c r="AA8981" s="8"/>
      <c r="AF8981" s="17"/>
      <c r="AG8981" s="17"/>
      <c r="AH8981" s="8"/>
    </row>
    <row r="8982" spans="13:34" x14ac:dyDescent="0.3">
      <c r="M8982" s="12"/>
      <c r="N8982"/>
      <c r="P8982" s="9"/>
      <c r="Q8982" s="9"/>
      <c r="U8982" s="8"/>
      <c r="V8982" s="10"/>
      <c r="W8982"/>
      <c r="X8982"/>
      <c r="Z8982" s="8"/>
      <c r="AA8982" s="8"/>
      <c r="AF8982" s="17"/>
      <c r="AG8982" s="17"/>
      <c r="AH8982" s="8"/>
    </row>
    <row r="8983" spans="13:34" x14ac:dyDescent="0.3">
      <c r="M8983" s="12"/>
      <c r="N8983"/>
      <c r="P8983" s="9"/>
      <c r="Q8983" s="9"/>
      <c r="U8983" s="8"/>
      <c r="V8983" s="10"/>
      <c r="W8983"/>
      <c r="X8983"/>
      <c r="Z8983" s="8"/>
      <c r="AA8983" s="8"/>
      <c r="AF8983" s="17"/>
      <c r="AG8983" s="17"/>
      <c r="AH8983" s="8"/>
    </row>
    <row r="8984" spans="13:34" x14ac:dyDescent="0.3">
      <c r="M8984" s="12"/>
      <c r="N8984"/>
      <c r="P8984" s="9"/>
      <c r="Q8984" s="9"/>
      <c r="U8984" s="8"/>
      <c r="V8984" s="10"/>
      <c r="W8984"/>
      <c r="X8984"/>
      <c r="Z8984" s="8"/>
      <c r="AA8984" s="8"/>
      <c r="AF8984" s="17"/>
      <c r="AG8984" s="17"/>
      <c r="AH8984" s="8"/>
    </row>
    <row r="8985" spans="13:34" x14ac:dyDescent="0.3">
      <c r="M8985" s="12"/>
      <c r="N8985"/>
      <c r="P8985" s="9"/>
      <c r="Q8985" s="9"/>
      <c r="U8985" s="8"/>
      <c r="V8985" s="10"/>
      <c r="W8985"/>
      <c r="X8985"/>
      <c r="Z8985" s="8"/>
      <c r="AA8985" s="8"/>
      <c r="AF8985" s="17"/>
      <c r="AG8985" s="17"/>
      <c r="AH8985" s="8"/>
    </row>
    <row r="8986" spans="13:34" x14ac:dyDescent="0.3">
      <c r="M8986" s="12"/>
      <c r="N8986"/>
      <c r="P8986" s="9"/>
      <c r="Q8986" s="9"/>
      <c r="U8986" s="8"/>
      <c r="V8986" s="10"/>
      <c r="W8986"/>
      <c r="X8986"/>
      <c r="Z8986" s="8"/>
      <c r="AA8986" s="8"/>
      <c r="AF8986" s="17"/>
      <c r="AG8986" s="17"/>
      <c r="AH8986" s="8"/>
    </row>
    <row r="8987" spans="13:34" x14ac:dyDescent="0.3">
      <c r="M8987" s="12"/>
      <c r="N8987"/>
      <c r="P8987" s="9"/>
      <c r="Q8987" s="9"/>
      <c r="U8987" s="8"/>
      <c r="V8987" s="10"/>
      <c r="W8987"/>
      <c r="X8987"/>
      <c r="Z8987" s="8"/>
      <c r="AA8987" s="8"/>
      <c r="AF8987" s="17"/>
      <c r="AG8987" s="17"/>
      <c r="AH8987" s="8"/>
    </row>
    <row r="8988" spans="13:34" x14ac:dyDescent="0.3">
      <c r="M8988" s="12"/>
      <c r="N8988"/>
      <c r="P8988" s="9"/>
      <c r="Q8988" s="9"/>
      <c r="U8988" s="8"/>
      <c r="V8988" s="10"/>
      <c r="W8988"/>
      <c r="X8988"/>
      <c r="Z8988" s="8"/>
      <c r="AA8988" s="8"/>
      <c r="AF8988" s="17"/>
      <c r="AG8988" s="17"/>
      <c r="AH8988" s="8"/>
    </row>
    <row r="8989" spans="13:34" x14ac:dyDescent="0.3">
      <c r="M8989" s="12"/>
      <c r="N8989"/>
      <c r="P8989" s="9"/>
      <c r="Q8989" s="9"/>
      <c r="U8989" s="8"/>
      <c r="V8989" s="10"/>
      <c r="W8989"/>
      <c r="X8989"/>
      <c r="Z8989" s="8"/>
      <c r="AA8989" s="8"/>
      <c r="AF8989" s="17"/>
      <c r="AG8989" s="17"/>
      <c r="AH8989" s="8"/>
    </row>
    <row r="8990" spans="13:34" x14ac:dyDescent="0.3">
      <c r="M8990" s="12"/>
      <c r="N8990"/>
      <c r="P8990" s="9"/>
      <c r="Q8990" s="9"/>
      <c r="U8990" s="8"/>
      <c r="V8990" s="10"/>
      <c r="W8990"/>
      <c r="X8990"/>
      <c r="Z8990" s="8"/>
      <c r="AA8990" s="8"/>
      <c r="AF8990" s="17"/>
      <c r="AG8990" s="17"/>
      <c r="AH8990" s="8"/>
    </row>
    <row r="8991" spans="13:34" x14ac:dyDescent="0.3">
      <c r="M8991" s="12"/>
      <c r="N8991"/>
      <c r="P8991" s="9"/>
      <c r="Q8991" s="9"/>
      <c r="U8991" s="8"/>
      <c r="V8991" s="10"/>
      <c r="W8991"/>
      <c r="X8991"/>
      <c r="Z8991" s="8"/>
      <c r="AA8991" s="8"/>
      <c r="AF8991" s="17"/>
      <c r="AG8991" s="17"/>
      <c r="AH8991" s="8"/>
    </row>
    <row r="8992" spans="13:34" x14ac:dyDescent="0.3">
      <c r="M8992" s="12"/>
      <c r="N8992"/>
      <c r="P8992" s="9"/>
      <c r="Q8992" s="9"/>
      <c r="U8992" s="8"/>
      <c r="V8992" s="10"/>
      <c r="W8992"/>
      <c r="X8992"/>
      <c r="Z8992" s="8"/>
      <c r="AA8992" s="8"/>
      <c r="AF8992" s="17"/>
      <c r="AG8992" s="17"/>
      <c r="AH8992" s="8"/>
    </row>
    <row r="8993" spans="13:34" x14ac:dyDescent="0.3">
      <c r="M8993" s="12"/>
      <c r="N8993"/>
      <c r="P8993" s="9"/>
      <c r="Q8993" s="9"/>
      <c r="U8993" s="8"/>
      <c r="V8993" s="10"/>
      <c r="W8993"/>
      <c r="X8993"/>
      <c r="Z8993" s="8"/>
      <c r="AA8993" s="8"/>
      <c r="AF8993" s="17"/>
      <c r="AG8993" s="17"/>
      <c r="AH8993" s="8"/>
    </row>
    <row r="8994" spans="13:34" x14ac:dyDescent="0.3">
      <c r="M8994" s="12"/>
      <c r="N8994"/>
      <c r="P8994" s="9"/>
      <c r="Q8994" s="9"/>
      <c r="U8994" s="8"/>
      <c r="V8994" s="10"/>
      <c r="W8994"/>
      <c r="X8994"/>
      <c r="Z8994" s="8"/>
      <c r="AA8994" s="8"/>
      <c r="AF8994" s="17"/>
      <c r="AG8994" s="17"/>
      <c r="AH8994" s="8"/>
    </row>
    <row r="8995" spans="13:34" x14ac:dyDescent="0.3">
      <c r="M8995" s="12"/>
      <c r="N8995"/>
      <c r="P8995" s="9"/>
      <c r="Q8995" s="9"/>
      <c r="U8995" s="8"/>
      <c r="V8995" s="10"/>
      <c r="W8995"/>
      <c r="X8995"/>
      <c r="Z8995" s="8"/>
      <c r="AA8995" s="8"/>
      <c r="AF8995" s="17"/>
      <c r="AG8995" s="17"/>
      <c r="AH8995" s="8"/>
    </row>
    <row r="8996" spans="13:34" x14ac:dyDescent="0.3">
      <c r="M8996" s="12"/>
      <c r="N8996"/>
      <c r="P8996" s="9"/>
      <c r="Q8996" s="9"/>
      <c r="U8996" s="8"/>
      <c r="V8996" s="10"/>
      <c r="W8996"/>
      <c r="X8996"/>
      <c r="Z8996" s="8"/>
      <c r="AA8996" s="8"/>
      <c r="AF8996" s="17"/>
      <c r="AG8996" s="17"/>
      <c r="AH8996" s="8"/>
    </row>
    <row r="8997" spans="13:34" x14ac:dyDescent="0.3">
      <c r="M8997" s="12"/>
      <c r="N8997"/>
      <c r="P8997" s="9"/>
      <c r="Q8997" s="9"/>
      <c r="U8997" s="8"/>
      <c r="V8997" s="10"/>
      <c r="W8997"/>
      <c r="X8997"/>
      <c r="Z8997" s="8"/>
      <c r="AA8997" s="8"/>
      <c r="AF8997" s="17"/>
      <c r="AG8997" s="17"/>
      <c r="AH8997" s="8"/>
    </row>
    <row r="8998" spans="13:34" x14ac:dyDescent="0.3">
      <c r="M8998" s="12"/>
      <c r="N8998"/>
      <c r="P8998" s="9"/>
      <c r="Q8998" s="9"/>
      <c r="U8998" s="8"/>
      <c r="V8998" s="10"/>
      <c r="W8998"/>
      <c r="X8998"/>
      <c r="Z8998" s="8"/>
      <c r="AA8998" s="8"/>
      <c r="AF8998" s="17"/>
      <c r="AG8998" s="17"/>
      <c r="AH8998" s="8"/>
    </row>
    <row r="8999" spans="13:34" x14ac:dyDescent="0.3">
      <c r="M8999" s="12"/>
      <c r="N8999"/>
      <c r="P8999" s="9"/>
      <c r="Q8999" s="9"/>
      <c r="U8999" s="8"/>
      <c r="V8999" s="10"/>
      <c r="W8999"/>
      <c r="X8999"/>
      <c r="Z8999" s="8"/>
      <c r="AA8999" s="8"/>
      <c r="AF8999" s="17"/>
      <c r="AG8999" s="17"/>
      <c r="AH8999" s="8"/>
    </row>
    <row r="9000" spans="13:34" x14ac:dyDescent="0.3">
      <c r="M9000" s="12"/>
      <c r="N9000"/>
      <c r="P9000" s="9"/>
      <c r="Q9000" s="9"/>
      <c r="U9000" s="8"/>
      <c r="V9000" s="10"/>
      <c r="W9000"/>
      <c r="X9000"/>
      <c r="Z9000" s="8"/>
      <c r="AA9000" s="8"/>
      <c r="AF9000" s="17"/>
      <c r="AG9000" s="17"/>
      <c r="AH9000" s="8"/>
    </row>
    <row r="9001" spans="13:34" x14ac:dyDescent="0.3">
      <c r="M9001" s="12"/>
      <c r="N9001"/>
      <c r="P9001" s="9"/>
      <c r="Q9001" s="9"/>
      <c r="U9001" s="8"/>
      <c r="V9001" s="10"/>
      <c r="W9001"/>
      <c r="X9001"/>
      <c r="Z9001" s="8"/>
      <c r="AA9001" s="8"/>
      <c r="AF9001" s="17"/>
      <c r="AG9001" s="17"/>
      <c r="AH9001" s="8"/>
    </row>
    <row r="9002" spans="13:34" x14ac:dyDescent="0.3">
      <c r="M9002" s="12"/>
      <c r="N9002"/>
      <c r="P9002" s="9"/>
      <c r="Q9002" s="9"/>
      <c r="U9002" s="8"/>
      <c r="V9002" s="10"/>
      <c r="W9002"/>
      <c r="X9002"/>
      <c r="Z9002" s="8"/>
      <c r="AA9002" s="8"/>
      <c r="AF9002" s="17"/>
      <c r="AG9002" s="17"/>
      <c r="AH9002" s="8"/>
    </row>
    <row r="9003" spans="13:34" x14ac:dyDescent="0.3">
      <c r="M9003" s="12"/>
      <c r="N9003"/>
      <c r="P9003" s="9"/>
      <c r="Q9003" s="9"/>
      <c r="U9003" s="8"/>
      <c r="V9003" s="10"/>
      <c r="W9003"/>
      <c r="X9003"/>
      <c r="Z9003" s="8"/>
      <c r="AA9003" s="8"/>
      <c r="AF9003" s="17"/>
      <c r="AG9003" s="17"/>
      <c r="AH9003" s="8"/>
    </row>
    <row r="9004" spans="13:34" x14ac:dyDescent="0.3">
      <c r="M9004" s="12"/>
      <c r="N9004"/>
      <c r="P9004" s="9"/>
      <c r="Q9004" s="9"/>
      <c r="U9004" s="8"/>
      <c r="V9004" s="10"/>
      <c r="W9004"/>
      <c r="X9004"/>
      <c r="Z9004" s="8"/>
      <c r="AA9004" s="8"/>
      <c r="AF9004" s="17"/>
      <c r="AG9004" s="17"/>
      <c r="AH9004" s="8"/>
    </row>
    <row r="9005" spans="13:34" x14ac:dyDescent="0.3">
      <c r="M9005" s="12"/>
      <c r="N9005"/>
      <c r="P9005" s="9"/>
      <c r="Q9005" s="9"/>
      <c r="U9005" s="8"/>
      <c r="V9005" s="10"/>
      <c r="W9005"/>
      <c r="X9005"/>
      <c r="Z9005" s="8"/>
      <c r="AA9005" s="8"/>
      <c r="AF9005" s="17"/>
      <c r="AG9005" s="17"/>
      <c r="AH9005" s="8"/>
    </row>
    <row r="9006" spans="13:34" x14ac:dyDescent="0.3">
      <c r="M9006" s="12"/>
      <c r="N9006"/>
      <c r="P9006" s="9"/>
      <c r="Q9006" s="9"/>
      <c r="U9006" s="8"/>
      <c r="V9006" s="10"/>
      <c r="W9006"/>
      <c r="X9006"/>
      <c r="Z9006" s="8"/>
      <c r="AA9006" s="8"/>
      <c r="AF9006" s="17"/>
      <c r="AG9006" s="17"/>
      <c r="AH9006" s="8"/>
    </row>
    <row r="9007" spans="13:34" x14ac:dyDescent="0.3">
      <c r="M9007" s="12"/>
      <c r="N9007"/>
      <c r="P9007" s="9"/>
      <c r="Q9007" s="9"/>
      <c r="U9007" s="8"/>
      <c r="V9007" s="10"/>
      <c r="W9007"/>
      <c r="X9007"/>
      <c r="Z9007" s="8"/>
      <c r="AA9007" s="8"/>
      <c r="AF9007" s="17"/>
      <c r="AG9007" s="17"/>
      <c r="AH9007" s="8"/>
    </row>
    <row r="9008" spans="13:34" x14ac:dyDescent="0.3">
      <c r="M9008" s="12"/>
      <c r="N9008"/>
      <c r="P9008" s="9"/>
      <c r="Q9008" s="9"/>
      <c r="U9008" s="8"/>
      <c r="V9008" s="10"/>
      <c r="W9008"/>
      <c r="X9008"/>
      <c r="Z9008" s="8"/>
      <c r="AA9008" s="8"/>
      <c r="AF9008" s="17"/>
      <c r="AG9008" s="17"/>
      <c r="AH9008" s="8"/>
    </row>
    <row r="9009" spans="13:34" x14ac:dyDescent="0.3">
      <c r="M9009" s="12"/>
      <c r="N9009"/>
      <c r="P9009" s="9"/>
      <c r="Q9009" s="9"/>
      <c r="U9009" s="8"/>
      <c r="V9009" s="10"/>
      <c r="W9009"/>
      <c r="X9009"/>
      <c r="Z9009" s="8"/>
      <c r="AA9009" s="8"/>
      <c r="AF9009" s="17"/>
      <c r="AG9009" s="17"/>
      <c r="AH9009" s="8"/>
    </row>
    <row r="9010" spans="13:34" x14ac:dyDescent="0.3">
      <c r="M9010" s="12"/>
      <c r="N9010"/>
      <c r="P9010" s="9"/>
      <c r="Q9010" s="9"/>
      <c r="U9010" s="8"/>
      <c r="V9010" s="10"/>
      <c r="W9010"/>
      <c r="X9010"/>
      <c r="Z9010" s="8"/>
      <c r="AA9010" s="8"/>
      <c r="AF9010" s="17"/>
      <c r="AG9010" s="17"/>
      <c r="AH9010" s="8"/>
    </row>
    <row r="9011" spans="13:34" x14ac:dyDescent="0.3">
      <c r="M9011" s="12"/>
      <c r="N9011"/>
      <c r="P9011" s="9"/>
      <c r="Q9011" s="9"/>
      <c r="U9011" s="8"/>
      <c r="V9011" s="10"/>
      <c r="W9011"/>
      <c r="X9011"/>
      <c r="Z9011" s="8"/>
      <c r="AA9011" s="8"/>
      <c r="AF9011" s="17"/>
      <c r="AG9011" s="17"/>
      <c r="AH9011" s="8"/>
    </row>
    <row r="9012" spans="13:34" x14ac:dyDescent="0.3">
      <c r="M9012" s="12"/>
      <c r="N9012"/>
      <c r="P9012" s="9"/>
      <c r="Q9012" s="9"/>
      <c r="U9012" s="8"/>
      <c r="V9012" s="10"/>
      <c r="W9012"/>
      <c r="X9012"/>
      <c r="Z9012" s="8"/>
      <c r="AA9012" s="8"/>
      <c r="AF9012" s="17"/>
      <c r="AG9012" s="17"/>
      <c r="AH9012" s="8"/>
    </row>
    <row r="9013" spans="13:34" x14ac:dyDescent="0.3">
      <c r="M9013" s="12"/>
      <c r="N9013"/>
      <c r="P9013" s="9"/>
      <c r="Q9013" s="9"/>
      <c r="U9013" s="8"/>
      <c r="V9013" s="10"/>
      <c r="W9013"/>
      <c r="X9013"/>
      <c r="Z9013" s="8"/>
      <c r="AA9013" s="8"/>
      <c r="AF9013" s="17"/>
      <c r="AG9013" s="17"/>
      <c r="AH9013" s="8"/>
    </row>
    <row r="9014" spans="13:34" x14ac:dyDescent="0.3">
      <c r="M9014" s="12"/>
      <c r="N9014"/>
      <c r="P9014" s="9"/>
      <c r="Q9014" s="9"/>
      <c r="U9014" s="8"/>
      <c r="V9014" s="10"/>
      <c r="W9014"/>
      <c r="X9014"/>
      <c r="Z9014" s="8"/>
      <c r="AA9014" s="8"/>
      <c r="AF9014" s="17"/>
      <c r="AG9014" s="17"/>
      <c r="AH9014" s="8"/>
    </row>
    <row r="9015" spans="13:34" x14ac:dyDescent="0.3">
      <c r="M9015" s="12"/>
      <c r="N9015"/>
      <c r="P9015" s="9"/>
      <c r="Q9015" s="9"/>
      <c r="U9015" s="8"/>
      <c r="V9015" s="10"/>
      <c r="W9015"/>
      <c r="X9015"/>
      <c r="Z9015" s="8"/>
      <c r="AA9015" s="8"/>
      <c r="AF9015" s="17"/>
      <c r="AG9015" s="17"/>
      <c r="AH9015" s="8"/>
    </row>
    <row r="9016" spans="13:34" x14ac:dyDescent="0.3">
      <c r="M9016" s="12"/>
      <c r="N9016"/>
      <c r="P9016" s="9"/>
      <c r="Q9016" s="9"/>
      <c r="U9016" s="8"/>
      <c r="V9016" s="10"/>
      <c r="W9016"/>
      <c r="X9016"/>
      <c r="Z9016" s="8"/>
      <c r="AA9016" s="8"/>
      <c r="AF9016" s="17"/>
      <c r="AG9016" s="17"/>
      <c r="AH9016" s="8"/>
    </row>
    <row r="9017" spans="13:34" x14ac:dyDescent="0.3">
      <c r="M9017" s="12"/>
      <c r="N9017"/>
      <c r="P9017" s="9"/>
      <c r="Q9017" s="9"/>
      <c r="U9017" s="8"/>
      <c r="V9017" s="10"/>
      <c r="W9017"/>
      <c r="X9017"/>
      <c r="Z9017" s="8"/>
      <c r="AA9017" s="8"/>
      <c r="AF9017" s="17"/>
      <c r="AG9017" s="17"/>
      <c r="AH9017" s="8"/>
    </row>
    <row r="9018" spans="13:34" x14ac:dyDescent="0.3">
      <c r="M9018" s="12"/>
      <c r="N9018"/>
      <c r="P9018" s="9"/>
      <c r="Q9018" s="9"/>
      <c r="U9018" s="8"/>
      <c r="V9018" s="10"/>
      <c r="W9018"/>
      <c r="X9018"/>
      <c r="Z9018" s="8"/>
      <c r="AA9018" s="8"/>
      <c r="AF9018" s="17"/>
      <c r="AG9018" s="17"/>
      <c r="AH9018" s="8"/>
    </row>
    <row r="9019" spans="13:34" x14ac:dyDescent="0.3">
      <c r="M9019" s="12"/>
      <c r="N9019"/>
      <c r="P9019" s="9"/>
      <c r="Q9019" s="9"/>
      <c r="U9019" s="8"/>
      <c r="V9019" s="10"/>
      <c r="W9019"/>
      <c r="X9019"/>
      <c r="Z9019" s="8"/>
      <c r="AA9019" s="8"/>
      <c r="AF9019" s="17"/>
      <c r="AG9019" s="17"/>
      <c r="AH9019" s="8"/>
    </row>
    <row r="9020" spans="13:34" x14ac:dyDescent="0.3">
      <c r="M9020" s="12"/>
      <c r="N9020"/>
      <c r="P9020" s="9"/>
      <c r="Q9020" s="9"/>
      <c r="U9020" s="8"/>
      <c r="V9020" s="10"/>
      <c r="W9020"/>
      <c r="X9020"/>
      <c r="Z9020" s="8"/>
      <c r="AA9020" s="8"/>
      <c r="AF9020" s="17"/>
      <c r="AG9020" s="17"/>
      <c r="AH9020" s="8"/>
    </row>
    <row r="9021" spans="13:34" x14ac:dyDescent="0.3">
      <c r="M9021" s="12"/>
      <c r="N9021"/>
      <c r="P9021" s="9"/>
      <c r="Q9021" s="9"/>
      <c r="U9021" s="8"/>
      <c r="V9021" s="10"/>
      <c r="W9021"/>
      <c r="X9021"/>
      <c r="Z9021" s="8"/>
      <c r="AA9021" s="8"/>
      <c r="AF9021" s="17"/>
      <c r="AG9021" s="17"/>
      <c r="AH9021" s="8"/>
    </row>
    <row r="9022" spans="13:34" x14ac:dyDescent="0.3">
      <c r="M9022" s="12"/>
      <c r="N9022"/>
      <c r="P9022" s="9"/>
      <c r="Q9022" s="9"/>
      <c r="U9022" s="8"/>
      <c r="V9022" s="10"/>
      <c r="W9022"/>
      <c r="X9022"/>
      <c r="Z9022" s="8"/>
      <c r="AA9022" s="8"/>
      <c r="AF9022" s="17"/>
      <c r="AG9022" s="17"/>
      <c r="AH9022" s="8"/>
    </row>
    <row r="9023" spans="13:34" x14ac:dyDescent="0.3">
      <c r="M9023" s="12"/>
      <c r="N9023"/>
      <c r="P9023" s="9"/>
      <c r="Q9023" s="9"/>
      <c r="U9023" s="8"/>
      <c r="V9023" s="10"/>
      <c r="W9023"/>
      <c r="X9023"/>
      <c r="Z9023" s="8"/>
      <c r="AA9023" s="8"/>
      <c r="AF9023" s="17"/>
      <c r="AG9023" s="17"/>
      <c r="AH9023" s="8"/>
    </row>
    <row r="9024" spans="13:34" x14ac:dyDescent="0.3">
      <c r="M9024" s="12"/>
      <c r="N9024"/>
      <c r="P9024" s="9"/>
      <c r="Q9024" s="9"/>
      <c r="U9024" s="8"/>
      <c r="V9024" s="10"/>
      <c r="W9024"/>
      <c r="X9024"/>
      <c r="Z9024" s="8"/>
      <c r="AA9024" s="8"/>
      <c r="AF9024" s="17"/>
      <c r="AG9024" s="17"/>
      <c r="AH9024" s="8"/>
    </row>
    <row r="9025" spans="13:34" x14ac:dyDescent="0.3">
      <c r="M9025" s="12"/>
      <c r="N9025"/>
      <c r="P9025" s="9"/>
      <c r="Q9025" s="9"/>
      <c r="U9025" s="8"/>
      <c r="V9025" s="10"/>
      <c r="W9025"/>
      <c r="X9025"/>
      <c r="Z9025" s="8"/>
      <c r="AA9025" s="8"/>
      <c r="AF9025" s="17"/>
      <c r="AG9025" s="17"/>
      <c r="AH9025" s="8"/>
    </row>
    <row r="9026" spans="13:34" x14ac:dyDescent="0.3">
      <c r="M9026" s="12"/>
      <c r="N9026"/>
      <c r="P9026" s="9"/>
      <c r="Q9026" s="9"/>
      <c r="U9026" s="8"/>
      <c r="V9026" s="10"/>
      <c r="W9026"/>
      <c r="X9026"/>
      <c r="Z9026" s="8"/>
      <c r="AA9026" s="8"/>
      <c r="AF9026" s="17"/>
      <c r="AG9026" s="17"/>
      <c r="AH9026" s="8"/>
    </row>
    <row r="9027" spans="13:34" x14ac:dyDescent="0.3">
      <c r="M9027" s="12"/>
      <c r="N9027"/>
      <c r="P9027" s="9"/>
      <c r="Q9027" s="9"/>
      <c r="U9027" s="8"/>
      <c r="V9027" s="10"/>
      <c r="W9027"/>
      <c r="X9027"/>
      <c r="Z9027" s="8"/>
      <c r="AA9027" s="8"/>
      <c r="AF9027" s="17"/>
      <c r="AG9027" s="17"/>
      <c r="AH9027" s="8"/>
    </row>
    <row r="9028" spans="13:34" x14ac:dyDescent="0.3">
      <c r="M9028" s="12"/>
      <c r="N9028"/>
      <c r="P9028" s="9"/>
      <c r="Q9028" s="9"/>
      <c r="U9028" s="8"/>
      <c r="V9028" s="10"/>
      <c r="W9028"/>
      <c r="X9028"/>
      <c r="Z9028" s="8"/>
      <c r="AA9028" s="8"/>
      <c r="AF9028" s="17"/>
      <c r="AG9028" s="17"/>
      <c r="AH9028" s="8"/>
    </row>
    <row r="9029" spans="13:34" x14ac:dyDescent="0.3">
      <c r="M9029" s="12"/>
      <c r="N9029"/>
      <c r="P9029" s="9"/>
      <c r="Q9029" s="9"/>
      <c r="U9029" s="8"/>
      <c r="V9029" s="10"/>
      <c r="W9029"/>
      <c r="X9029"/>
      <c r="Z9029" s="8"/>
      <c r="AA9029" s="8"/>
      <c r="AF9029" s="17"/>
      <c r="AG9029" s="17"/>
      <c r="AH9029" s="8"/>
    </row>
    <row r="9030" spans="13:34" x14ac:dyDescent="0.3">
      <c r="M9030" s="12"/>
      <c r="N9030"/>
      <c r="P9030" s="9"/>
      <c r="Q9030" s="9"/>
      <c r="U9030" s="8"/>
      <c r="V9030" s="10"/>
      <c r="W9030"/>
      <c r="X9030"/>
      <c r="Z9030" s="8"/>
      <c r="AA9030" s="8"/>
      <c r="AF9030" s="17"/>
      <c r="AG9030" s="17"/>
      <c r="AH9030" s="8"/>
    </row>
    <row r="9031" spans="13:34" x14ac:dyDescent="0.3">
      <c r="M9031" s="12"/>
      <c r="N9031"/>
      <c r="P9031" s="9"/>
      <c r="Q9031" s="9"/>
      <c r="U9031" s="8"/>
      <c r="V9031" s="10"/>
      <c r="W9031"/>
      <c r="X9031"/>
      <c r="Z9031" s="8"/>
      <c r="AA9031" s="8"/>
      <c r="AF9031" s="17"/>
      <c r="AG9031" s="17"/>
      <c r="AH9031" s="8"/>
    </row>
    <row r="9032" spans="13:34" x14ac:dyDescent="0.3">
      <c r="M9032" s="12"/>
      <c r="N9032"/>
      <c r="P9032" s="9"/>
      <c r="Q9032" s="9"/>
      <c r="U9032" s="8"/>
      <c r="V9032" s="10"/>
      <c r="W9032"/>
      <c r="X9032"/>
      <c r="Z9032" s="8"/>
      <c r="AA9032" s="8"/>
      <c r="AF9032" s="17"/>
      <c r="AG9032" s="17"/>
      <c r="AH9032" s="8"/>
    </row>
    <row r="9033" spans="13:34" x14ac:dyDescent="0.3">
      <c r="M9033" s="12"/>
      <c r="N9033"/>
      <c r="P9033" s="9"/>
      <c r="Q9033" s="9"/>
      <c r="U9033" s="8"/>
      <c r="V9033" s="10"/>
      <c r="W9033"/>
      <c r="X9033"/>
      <c r="Z9033" s="8"/>
      <c r="AA9033" s="8"/>
      <c r="AF9033" s="17"/>
      <c r="AG9033" s="17"/>
      <c r="AH9033" s="8"/>
    </row>
    <row r="9034" spans="13:34" x14ac:dyDescent="0.3">
      <c r="M9034" s="12"/>
      <c r="N9034"/>
      <c r="P9034" s="9"/>
      <c r="Q9034" s="9"/>
      <c r="U9034" s="8"/>
      <c r="V9034" s="10"/>
      <c r="W9034"/>
      <c r="X9034"/>
      <c r="Z9034" s="8"/>
      <c r="AA9034" s="8"/>
      <c r="AF9034" s="17"/>
      <c r="AG9034" s="17"/>
      <c r="AH9034" s="8"/>
    </row>
    <row r="9035" spans="13:34" x14ac:dyDescent="0.3">
      <c r="M9035" s="12"/>
      <c r="N9035"/>
      <c r="P9035" s="9"/>
      <c r="Q9035" s="9"/>
      <c r="U9035" s="8"/>
      <c r="V9035" s="10"/>
      <c r="W9035"/>
      <c r="X9035"/>
      <c r="Z9035" s="8"/>
      <c r="AA9035" s="8"/>
      <c r="AF9035" s="17"/>
      <c r="AG9035" s="17"/>
      <c r="AH9035" s="8"/>
    </row>
    <row r="9036" spans="13:34" x14ac:dyDescent="0.3">
      <c r="M9036" s="12"/>
      <c r="N9036"/>
      <c r="P9036" s="9"/>
      <c r="Q9036" s="9"/>
      <c r="U9036" s="8"/>
      <c r="V9036" s="10"/>
      <c r="W9036"/>
      <c r="X9036"/>
      <c r="Z9036" s="8"/>
      <c r="AA9036" s="8"/>
      <c r="AF9036" s="17"/>
      <c r="AG9036" s="17"/>
      <c r="AH9036" s="8"/>
    </row>
    <row r="9037" spans="13:34" x14ac:dyDescent="0.3">
      <c r="M9037" s="12"/>
      <c r="N9037"/>
      <c r="P9037" s="9"/>
      <c r="Q9037" s="9"/>
      <c r="U9037" s="8"/>
      <c r="V9037" s="10"/>
      <c r="W9037"/>
      <c r="X9037"/>
      <c r="Z9037" s="8"/>
      <c r="AA9037" s="8"/>
      <c r="AF9037" s="17"/>
      <c r="AG9037" s="17"/>
      <c r="AH9037" s="8"/>
    </row>
    <row r="9038" spans="13:34" x14ac:dyDescent="0.3">
      <c r="M9038" s="12"/>
      <c r="N9038"/>
      <c r="P9038" s="9"/>
      <c r="Q9038" s="9"/>
      <c r="U9038" s="8"/>
      <c r="V9038" s="10"/>
      <c r="W9038"/>
      <c r="X9038"/>
      <c r="Z9038" s="8"/>
      <c r="AA9038" s="8"/>
      <c r="AF9038" s="17"/>
      <c r="AG9038" s="17"/>
      <c r="AH9038" s="8"/>
    </row>
    <row r="9039" spans="13:34" x14ac:dyDescent="0.3">
      <c r="M9039" s="12"/>
      <c r="N9039"/>
      <c r="P9039" s="9"/>
      <c r="Q9039" s="9"/>
      <c r="U9039" s="8"/>
      <c r="V9039" s="10"/>
      <c r="W9039"/>
      <c r="X9039"/>
      <c r="Z9039" s="8"/>
      <c r="AA9039" s="8"/>
      <c r="AF9039" s="17"/>
      <c r="AG9039" s="17"/>
      <c r="AH9039" s="8"/>
    </row>
    <row r="9040" spans="13:34" x14ac:dyDescent="0.3">
      <c r="M9040" s="12"/>
      <c r="N9040"/>
      <c r="P9040" s="9"/>
      <c r="Q9040" s="9"/>
      <c r="U9040" s="8"/>
      <c r="V9040" s="10"/>
      <c r="W9040"/>
      <c r="X9040"/>
      <c r="Z9040" s="8"/>
      <c r="AA9040" s="8"/>
      <c r="AF9040" s="17"/>
      <c r="AG9040" s="17"/>
      <c r="AH9040" s="8"/>
    </row>
    <row r="9041" spans="13:34" x14ac:dyDescent="0.3">
      <c r="M9041" s="12"/>
      <c r="N9041"/>
      <c r="P9041" s="9"/>
      <c r="Q9041" s="9"/>
      <c r="U9041" s="8"/>
      <c r="V9041" s="10"/>
      <c r="W9041"/>
      <c r="X9041"/>
      <c r="Z9041" s="8"/>
      <c r="AA9041" s="8"/>
      <c r="AF9041" s="17"/>
      <c r="AG9041" s="17"/>
      <c r="AH9041" s="8"/>
    </row>
    <row r="9042" spans="13:34" x14ac:dyDescent="0.3">
      <c r="M9042" s="12"/>
      <c r="N9042"/>
      <c r="P9042" s="9"/>
      <c r="Q9042" s="9"/>
      <c r="U9042" s="8"/>
      <c r="V9042" s="10"/>
      <c r="W9042"/>
      <c r="X9042"/>
      <c r="Z9042" s="8"/>
      <c r="AA9042" s="8"/>
      <c r="AF9042" s="17"/>
      <c r="AG9042" s="17"/>
      <c r="AH9042" s="8"/>
    </row>
    <row r="9043" spans="13:34" x14ac:dyDescent="0.3">
      <c r="M9043" s="12"/>
      <c r="N9043"/>
      <c r="P9043" s="9"/>
      <c r="Q9043" s="9"/>
      <c r="U9043" s="8"/>
      <c r="V9043" s="10"/>
      <c r="W9043"/>
      <c r="X9043"/>
      <c r="Z9043" s="8"/>
      <c r="AA9043" s="8"/>
      <c r="AF9043" s="17"/>
      <c r="AG9043" s="17"/>
      <c r="AH9043" s="8"/>
    </row>
    <row r="9044" spans="13:34" x14ac:dyDescent="0.3">
      <c r="M9044" s="12"/>
      <c r="N9044"/>
      <c r="P9044" s="9"/>
      <c r="Q9044" s="9"/>
      <c r="U9044" s="8"/>
      <c r="V9044" s="10"/>
      <c r="W9044"/>
      <c r="X9044"/>
      <c r="Z9044" s="8"/>
      <c r="AA9044" s="8"/>
      <c r="AF9044" s="17"/>
      <c r="AG9044" s="17"/>
      <c r="AH9044" s="8"/>
    </row>
    <row r="9045" spans="13:34" x14ac:dyDescent="0.3">
      <c r="M9045" s="12"/>
      <c r="N9045"/>
      <c r="P9045" s="9"/>
      <c r="Q9045" s="9"/>
      <c r="U9045" s="8"/>
      <c r="V9045" s="10"/>
      <c r="W9045"/>
      <c r="X9045"/>
      <c r="Z9045" s="8"/>
      <c r="AA9045" s="8"/>
      <c r="AF9045" s="17"/>
      <c r="AG9045" s="17"/>
      <c r="AH9045" s="8"/>
    </row>
    <row r="9046" spans="13:34" x14ac:dyDescent="0.3">
      <c r="M9046" s="12"/>
      <c r="N9046"/>
      <c r="P9046" s="9"/>
      <c r="Q9046" s="9"/>
      <c r="U9046" s="8"/>
      <c r="V9046" s="10"/>
      <c r="W9046"/>
      <c r="X9046"/>
      <c r="Z9046" s="8"/>
      <c r="AA9046" s="8"/>
      <c r="AF9046" s="17"/>
      <c r="AG9046" s="17"/>
      <c r="AH9046" s="8"/>
    </row>
    <row r="9047" spans="13:34" x14ac:dyDescent="0.3">
      <c r="M9047" s="12"/>
      <c r="N9047"/>
      <c r="P9047" s="9"/>
      <c r="Q9047" s="9"/>
      <c r="U9047" s="8"/>
      <c r="V9047" s="10"/>
      <c r="W9047"/>
      <c r="X9047"/>
      <c r="Z9047" s="8"/>
      <c r="AA9047" s="8"/>
      <c r="AF9047" s="17"/>
      <c r="AG9047" s="17"/>
      <c r="AH9047" s="8"/>
    </row>
    <row r="9048" spans="13:34" x14ac:dyDescent="0.3">
      <c r="M9048" s="12"/>
      <c r="N9048"/>
      <c r="P9048" s="9"/>
      <c r="Q9048" s="9"/>
      <c r="U9048" s="8"/>
      <c r="V9048" s="10"/>
      <c r="W9048"/>
      <c r="X9048"/>
      <c r="Z9048" s="8"/>
      <c r="AA9048" s="8"/>
      <c r="AF9048" s="17"/>
      <c r="AG9048" s="17"/>
      <c r="AH9048" s="8"/>
    </row>
    <row r="9049" spans="13:34" x14ac:dyDescent="0.3">
      <c r="M9049" s="12"/>
      <c r="N9049"/>
      <c r="P9049" s="9"/>
      <c r="Q9049" s="9"/>
      <c r="U9049" s="8"/>
      <c r="V9049" s="10"/>
      <c r="W9049"/>
      <c r="X9049"/>
      <c r="Z9049" s="8"/>
      <c r="AA9049" s="8"/>
      <c r="AF9049" s="17"/>
      <c r="AG9049" s="17"/>
      <c r="AH9049" s="8"/>
    </row>
    <row r="9050" spans="13:34" x14ac:dyDescent="0.3">
      <c r="M9050" s="12"/>
      <c r="N9050"/>
      <c r="P9050" s="9"/>
      <c r="Q9050" s="9"/>
      <c r="U9050" s="8"/>
      <c r="V9050" s="10"/>
      <c r="W9050"/>
      <c r="X9050"/>
      <c r="Z9050" s="8"/>
      <c r="AA9050" s="8"/>
      <c r="AF9050" s="17"/>
      <c r="AG9050" s="17"/>
      <c r="AH9050" s="8"/>
    </row>
    <row r="9051" spans="13:34" x14ac:dyDescent="0.3">
      <c r="M9051" s="12"/>
      <c r="N9051"/>
      <c r="P9051" s="9"/>
      <c r="Q9051" s="9"/>
      <c r="U9051" s="8"/>
      <c r="V9051" s="10"/>
      <c r="W9051"/>
      <c r="X9051"/>
      <c r="Z9051" s="8"/>
      <c r="AA9051" s="8"/>
      <c r="AF9051" s="17"/>
      <c r="AG9051" s="17"/>
      <c r="AH9051" s="8"/>
    </row>
    <row r="9052" spans="13:34" x14ac:dyDescent="0.3">
      <c r="M9052" s="12"/>
      <c r="N9052"/>
      <c r="P9052" s="9"/>
      <c r="Q9052" s="9"/>
      <c r="U9052" s="8"/>
      <c r="V9052" s="10"/>
      <c r="W9052"/>
      <c r="X9052"/>
      <c r="Z9052" s="8"/>
      <c r="AA9052" s="8"/>
      <c r="AF9052" s="17"/>
      <c r="AG9052" s="17"/>
      <c r="AH9052" s="8"/>
    </row>
    <row r="9053" spans="13:34" x14ac:dyDescent="0.3">
      <c r="M9053" s="12"/>
      <c r="N9053"/>
      <c r="P9053" s="9"/>
      <c r="Q9053" s="9"/>
      <c r="U9053" s="8"/>
      <c r="V9053" s="10"/>
      <c r="W9053"/>
      <c r="X9053"/>
      <c r="Z9053" s="8"/>
      <c r="AA9053" s="8"/>
      <c r="AF9053" s="17"/>
      <c r="AG9053" s="17"/>
      <c r="AH9053" s="8"/>
    </row>
    <row r="9054" spans="13:34" x14ac:dyDescent="0.3">
      <c r="M9054" s="12"/>
      <c r="N9054"/>
      <c r="P9054" s="9"/>
      <c r="Q9054" s="9"/>
      <c r="U9054" s="8"/>
      <c r="V9054" s="10"/>
      <c r="W9054"/>
      <c r="X9054"/>
      <c r="Z9054" s="8"/>
      <c r="AA9054" s="8"/>
      <c r="AF9054" s="17"/>
      <c r="AG9054" s="17"/>
      <c r="AH9054" s="8"/>
    </row>
    <row r="9055" spans="13:34" x14ac:dyDescent="0.3">
      <c r="M9055" s="12"/>
      <c r="N9055"/>
      <c r="P9055" s="9"/>
      <c r="Q9055" s="9"/>
      <c r="U9055" s="8"/>
      <c r="V9055" s="10"/>
      <c r="W9055"/>
      <c r="X9055"/>
      <c r="Z9055" s="8"/>
      <c r="AA9055" s="8"/>
      <c r="AF9055" s="17"/>
      <c r="AG9055" s="17"/>
      <c r="AH9055" s="8"/>
    </row>
    <row r="9056" spans="13:34" x14ac:dyDescent="0.3">
      <c r="M9056" s="12"/>
      <c r="N9056"/>
      <c r="P9056" s="9"/>
      <c r="Q9056" s="9"/>
      <c r="U9056" s="8"/>
      <c r="V9056" s="10"/>
      <c r="W9056"/>
      <c r="X9056"/>
      <c r="Z9056" s="8"/>
      <c r="AA9056" s="8"/>
      <c r="AF9056" s="17"/>
      <c r="AG9056" s="17"/>
      <c r="AH9056" s="8"/>
    </row>
    <row r="9057" spans="13:34" x14ac:dyDescent="0.3">
      <c r="M9057" s="12"/>
      <c r="N9057"/>
      <c r="P9057" s="9"/>
      <c r="Q9057" s="9"/>
      <c r="U9057" s="8"/>
      <c r="V9057" s="10"/>
      <c r="W9057"/>
      <c r="X9057"/>
      <c r="Z9057" s="8"/>
      <c r="AA9057" s="8"/>
      <c r="AF9057" s="17"/>
      <c r="AG9057" s="17"/>
      <c r="AH9057" s="8"/>
    </row>
    <row r="9058" spans="13:34" x14ac:dyDescent="0.3">
      <c r="M9058" s="12"/>
      <c r="N9058"/>
      <c r="P9058" s="9"/>
      <c r="Q9058" s="9"/>
      <c r="U9058" s="8"/>
      <c r="V9058" s="10"/>
      <c r="W9058"/>
      <c r="X9058"/>
      <c r="Z9058" s="8"/>
      <c r="AA9058" s="8"/>
      <c r="AF9058" s="17"/>
      <c r="AG9058" s="17"/>
      <c r="AH9058" s="8"/>
    </row>
    <row r="9059" spans="13:34" x14ac:dyDescent="0.3">
      <c r="M9059" s="12"/>
      <c r="N9059"/>
      <c r="P9059" s="9"/>
      <c r="Q9059" s="9"/>
      <c r="U9059" s="8"/>
      <c r="V9059" s="10"/>
      <c r="W9059"/>
      <c r="X9059"/>
      <c r="Z9059" s="8"/>
      <c r="AA9059" s="8"/>
      <c r="AF9059" s="17"/>
      <c r="AG9059" s="17"/>
      <c r="AH9059" s="8"/>
    </row>
    <row r="9060" spans="13:34" x14ac:dyDescent="0.3">
      <c r="M9060" s="12"/>
      <c r="N9060"/>
      <c r="P9060" s="9"/>
      <c r="Q9060" s="9"/>
      <c r="U9060" s="8"/>
      <c r="V9060" s="10"/>
      <c r="W9060"/>
      <c r="X9060"/>
      <c r="Z9060" s="8"/>
      <c r="AA9060" s="8"/>
      <c r="AF9060" s="17"/>
      <c r="AG9060" s="17"/>
      <c r="AH9060" s="8"/>
    </row>
    <row r="9061" spans="13:34" x14ac:dyDescent="0.3">
      <c r="M9061" s="12"/>
      <c r="N9061"/>
      <c r="P9061" s="9"/>
      <c r="Q9061" s="9"/>
      <c r="U9061" s="8"/>
      <c r="V9061" s="10"/>
      <c r="W9061"/>
      <c r="X9061"/>
      <c r="Z9061" s="8"/>
      <c r="AA9061" s="8"/>
      <c r="AF9061" s="17"/>
      <c r="AG9061" s="17"/>
      <c r="AH9061" s="8"/>
    </row>
    <row r="9062" spans="13:34" x14ac:dyDescent="0.3">
      <c r="M9062" s="12"/>
      <c r="N9062"/>
      <c r="P9062" s="9"/>
      <c r="Q9062" s="9"/>
      <c r="U9062" s="8"/>
      <c r="V9062" s="10"/>
      <c r="W9062"/>
      <c r="X9062"/>
      <c r="Z9062" s="8"/>
      <c r="AA9062" s="8"/>
      <c r="AF9062" s="17"/>
      <c r="AG9062" s="17"/>
      <c r="AH9062" s="8"/>
    </row>
    <row r="9063" spans="13:34" x14ac:dyDescent="0.3">
      <c r="M9063" s="12"/>
      <c r="N9063"/>
      <c r="P9063" s="9"/>
      <c r="Q9063" s="9"/>
      <c r="U9063" s="8"/>
      <c r="V9063" s="10"/>
      <c r="W9063"/>
      <c r="X9063"/>
      <c r="Z9063" s="8"/>
      <c r="AA9063" s="8"/>
      <c r="AF9063" s="17"/>
      <c r="AG9063" s="17"/>
      <c r="AH9063" s="8"/>
    </row>
    <row r="9064" spans="13:34" x14ac:dyDescent="0.3">
      <c r="M9064" s="12"/>
      <c r="N9064"/>
      <c r="P9064" s="9"/>
      <c r="Q9064" s="9"/>
      <c r="U9064" s="8"/>
      <c r="V9064" s="10"/>
      <c r="W9064"/>
      <c r="X9064"/>
      <c r="Z9064" s="8"/>
      <c r="AA9064" s="8"/>
      <c r="AF9064" s="17"/>
      <c r="AG9064" s="17"/>
      <c r="AH9064" s="8"/>
    </row>
    <row r="9065" spans="13:34" x14ac:dyDescent="0.3">
      <c r="M9065" s="12"/>
      <c r="N9065"/>
      <c r="P9065" s="9"/>
      <c r="Q9065" s="9"/>
      <c r="U9065" s="8"/>
      <c r="V9065" s="10"/>
      <c r="W9065"/>
      <c r="X9065"/>
      <c r="Z9065" s="8"/>
      <c r="AA9065" s="8"/>
      <c r="AF9065" s="17"/>
      <c r="AG9065" s="17"/>
      <c r="AH9065" s="8"/>
    </row>
    <row r="9066" spans="13:34" x14ac:dyDescent="0.3">
      <c r="M9066" s="12"/>
      <c r="N9066"/>
      <c r="P9066" s="9"/>
      <c r="Q9066" s="9"/>
      <c r="U9066" s="8"/>
      <c r="V9066" s="10"/>
      <c r="W9066"/>
      <c r="X9066"/>
      <c r="Z9066" s="8"/>
      <c r="AA9066" s="8"/>
      <c r="AF9066" s="17"/>
      <c r="AG9066" s="17"/>
      <c r="AH9066" s="8"/>
    </row>
    <row r="9067" spans="13:34" x14ac:dyDescent="0.3">
      <c r="M9067" s="12"/>
      <c r="N9067"/>
      <c r="P9067" s="9"/>
      <c r="Q9067" s="9"/>
      <c r="U9067" s="8"/>
      <c r="V9067" s="10"/>
      <c r="W9067"/>
      <c r="X9067"/>
      <c r="Z9067" s="8"/>
      <c r="AA9067" s="8"/>
      <c r="AF9067" s="17"/>
      <c r="AG9067" s="17"/>
      <c r="AH9067" s="8"/>
    </row>
    <row r="9068" spans="13:34" x14ac:dyDescent="0.3">
      <c r="M9068" s="12"/>
      <c r="N9068"/>
      <c r="P9068" s="9"/>
      <c r="Q9068" s="9"/>
      <c r="U9068" s="8"/>
      <c r="V9068" s="10"/>
      <c r="W9068"/>
      <c r="X9068"/>
      <c r="Z9068" s="8"/>
      <c r="AA9068" s="8"/>
      <c r="AF9068" s="17"/>
      <c r="AG9068" s="17"/>
      <c r="AH9068" s="8"/>
    </row>
    <row r="9069" spans="13:34" x14ac:dyDescent="0.3">
      <c r="M9069" s="12"/>
      <c r="N9069"/>
      <c r="P9069" s="9"/>
      <c r="Q9069" s="9"/>
      <c r="U9069" s="8"/>
      <c r="V9069" s="10"/>
      <c r="W9069"/>
      <c r="X9069"/>
      <c r="Z9069" s="8"/>
      <c r="AA9069" s="8"/>
      <c r="AF9069" s="17"/>
      <c r="AG9069" s="17"/>
      <c r="AH9069" s="8"/>
    </row>
    <row r="9070" spans="13:34" x14ac:dyDescent="0.3">
      <c r="M9070" s="12"/>
      <c r="N9070"/>
      <c r="P9070" s="9"/>
      <c r="Q9070" s="9"/>
      <c r="U9070" s="8"/>
      <c r="V9070" s="10"/>
      <c r="W9070"/>
      <c r="X9070"/>
      <c r="Z9070" s="8"/>
      <c r="AA9070" s="8"/>
      <c r="AF9070" s="17"/>
      <c r="AG9070" s="17"/>
      <c r="AH9070" s="8"/>
    </row>
    <row r="9071" spans="13:34" x14ac:dyDescent="0.3">
      <c r="M9071" s="12"/>
      <c r="N9071"/>
      <c r="P9071" s="9"/>
      <c r="Q9071" s="9"/>
      <c r="U9071" s="8"/>
      <c r="V9071" s="10"/>
      <c r="W9071"/>
      <c r="X9071"/>
      <c r="Z9071" s="8"/>
      <c r="AA9071" s="8"/>
      <c r="AF9071" s="17"/>
      <c r="AG9071" s="17"/>
      <c r="AH9071" s="8"/>
    </row>
    <row r="9072" spans="13:34" x14ac:dyDescent="0.3">
      <c r="M9072" s="12"/>
      <c r="N9072"/>
      <c r="P9072" s="9"/>
      <c r="Q9072" s="9"/>
      <c r="U9072" s="8"/>
      <c r="V9072" s="10"/>
      <c r="W9072"/>
      <c r="X9072"/>
      <c r="Z9072" s="8"/>
      <c r="AA9072" s="8"/>
      <c r="AF9072" s="17"/>
      <c r="AG9072" s="17"/>
      <c r="AH9072" s="8"/>
    </row>
    <row r="9073" spans="13:34" x14ac:dyDescent="0.3">
      <c r="M9073" s="12"/>
      <c r="N9073"/>
      <c r="P9073" s="9"/>
      <c r="Q9073" s="9"/>
      <c r="U9073" s="8"/>
      <c r="V9073" s="10"/>
      <c r="W9073"/>
      <c r="X9073"/>
      <c r="Z9073" s="8"/>
      <c r="AA9073" s="8"/>
      <c r="AF9073" s="17"/>
      <c r="AG9073" s="17"/>
      <c r="AH9073" s="8"/>
    </row>
    <row r="9074" spans="13:34" x14ac:dyDescent="0.3">
      <c r="M9074" s="12"/>
      <c r="N9074"/>
      <c r="P9074" s="9"/>
      <c r="Q9074" s="9"/>
      <c r="U9074" s="8"/>
      <c r="V9074" s="10"/>
      <c r="W9074"/>
      <c r="X9074"/>
      <c r="Z9074" s="8"/>
      <c r="AA9074" s="8"/>
      <c r="AF9074" s="17"/>
      <c r="AG9074" s="17"/>
      <c r="AH9074" s="8"/>
    </row>
    <row r="9075" spans="13:34" x14ac:dyDescent="0.3">
      <c r="M9075" s="12"/>
      <c r="N9075"/>
      <c r="P9075" s="9"/>
      <c r="Q9075" s="9"/>
      <c r="U9075" s="8"/>
      <c r="V9075" s="10"/>
      <c r="W9075"/>
      <c r="X9075"/>
      <c r="Z9075" s="8"/>
      <c r="AA9075" s="8"/>
      <c r="AF9075" s="17"/>
      <c r="AG9075" s="17"/>
      <c r="AH9075" s="8"/>
    </row>
    <row r="9076" spans="13:34" x14ac:dyDescent="0.3">
      <c r="M9076" s="12"/>
      <c r="N9076"/>
      <c r="P9076" s="9"/>
      <c r="Q9076" s="9"/>
      <c r="U9076" s="8"/>
      <c r="V9076" s="10"/>
      <c r="W9076"/>
      <c r="X9076"/>
      <c r="Z9076" s="8"/>
      <c r="AA9076" s="8"/>
      <c r="AF9076" s="17"/>
      <c r="AG9076" s="17"/>
      <c r="AH9076" s="8"/>
    </row>
    <row r="9077" spans="13:34" x14ac:dyDescent="0.3">
      <c r="M9077" s="12"/>
      <c r="N9077"/>
      <c r="P9077" s="9"/>
      <c r="Q9077" s="9"/>
      <c r="U9077" s="8"/>
      <c r="V9077" s="10"/>
      <c r="W9077"/>
      <c r="X9077"/>
      <c r="Z9077" s="8"/>
      <c r="AA9077" s="8"/>
      <c r="AF9077" s="17"/>
      <c r="AG9077" s="17"/>
      <c r="AH9077" s="8"/>
    </row>
    <row r="9078" spans="13:34" x14ac:dyDescent="0.3">
      <c r="M9078" s="12"/>
      <c r="N9078"/>
      <c r="P9078" s="9"/>
      <c r="Q9078" s="9"/>
      <c r="U9078" s="8"/>
      <c r="V9078" s="10"/>
      <c r="W9078"/>
      <c r="X9078"/>
      <c r="Z9078" s="8"/>
      <c r="AA9078" s="8"/>
      <c r="AF9078" s="17"/>
      <c r="AG9078" s="17"/>
      <c r="AH9078" s="8"/>
    </row>
    <row r="9079" spans="13:34" x14ac:dyDescent="0.3">
      <c r="M9079" s="12"/>
      <c r="N9079"/>
      <c r="P9079" s="9"/>
      <c r="Q9079" s="9"/>
      <c r="U9079" s="8"/>
      <c r="V9079" s="10"/>
      <c r="W9079"/>
      <c r="X9079"/>
      <c r="Z9079" s="8"/>
      <c r="AA9079" s="8"/>
      <c r="AF9079" s="17"/>
      <c r="AG9079" s="17"/>
      <c r="AH9079" s="8"/>
    </row>
    <row r="9080" spans="13:34" x14ac:dyDescent="0.3">
      <c r="M9080" s="12"/>
      <c r="N9080"/>
      <c r="P9080" s="9"/>
      <c r="Q9080" s="9"/>
      <c r="U9080" s="8"/>
      <c r="V9080" s="10"/>
      <c r="W9080"/>
      <c r="X9080"/>
      <c r="Z9080" s="8"/>
      <c r="AA9080" s="8"/>
      <c r="AF9080" s="17"/>
      <c r="AG9080" s="17"/>
      <c r="AH9080" s="8"/>
    </row>
    <row r="9081" spans="13:34" x14ac:dyDescent="0.3">
      <c r="M9081" s="12"/>
      <c r="N9081"/>
      <c r="P9081" s="9"/>
      <c r="Q9081" s="9"/>
      <c r="U9081" s="8"/>
      <c r="V9081" s="10"/>
      <c r="W9081"/>
      <c r="X9081"/>
      <c r="Z9081" s="8"/>
      <c r="AA9081" s="8"/>
      <c r="AF9081" s="17"/>
      <c r="AG9081" s="17"/>
      <c r="AH9081" s="8"/>
    </row>
    <row r="9082" spans="13:34" x14ac:dyDescent="0.3">
      <c r="M9082" s="12"/>
      <c r="N9082"/>
      <c r="P9082" s="9"/>
      <c r="Q9082" s="9"/>
      <c r="U9082" s="8"/>
      <c r="V9082" s="10"/>
      <c r="W9082"/>
      <c r="X9082"/>
      <c r="Z9082" s="8"/>
      <c r="AA9082" s="8"/>
      <c r="AF9082" s="17"/>
      <c r="AG9082" s="17"/>
      <c r="AH9082" s="8"/>
    </row>
    <row r="9083" spans="13:34" x14ac:dyDescent="0.3">
      <c r="M9083" s="12"/>
      <c r="N9083"/>
      <c r="P9083" s="9"/>
      <c r="Q9083" s="9"/>
      <c r="U9083" s="8"/>
      <c r="V9083" s="10"/>
      <c r="W9083"/>
      <c r="X9083"/>
      <c r="Z9083" s="8"/>
      <c r="AA9083" s="8"/>
      <c r="AF9083" s="17"/>
      <c r="AG9083" s="17"/>
      <c r="AH9083" s="8"/>
    </row>
    <row r="9084" spans="13:34" x14ac:dyDescent="0.3">
      <c r="M9084" s="12"/>
      <c r="N9084"/>
      <c r="P9084" s="9"/>
      <c r="Q9084" s="9"/>
      <c r="U9084" s="8"/>
      <c r="V9084" s="10"/>
      <c r="W9084"/>
      <c r="X9084"/>
      <c r="Z9084" s="8"/>
      <c r="AA9084" s="8"/>
      <c r="AF9084" s="17"/>
      <c r="AG9084" s="17"/>
      <c r="AH9084" s="8"/>
    </row>
    <row r="9085" spans="13:34" x14ac:dyDescent="0.3">
      <c r="M9085" s="12"/>
      <c r="N9085"/>
      <c r="P9085" s="9"/>
      <c r="Q9085" s="9"/>
      <c r="U9085" s="8"/>
      <c r="V9085" s="10"/>
      <c r="W9085"/>
      <c r="X9085"/>
      <c r="Z9085" s="8"/>
      <c r="AA9085" s="8"/>
      <c r="AF9085" s="17"/>
      <c r="AG9085" s="17"/>
      <c r="AH9085" s="8"/>
    </row>
    <row r="9086" spans="13:34" x14ac:dyDescent="0.3">
      <c r="M9086" s="12"/>
      <c r="N9086"/>
      <c r="P9086" s="9"/>
      <c r="Q9086" s="9"/>
      <c r="U9086" s="8"/>
      <c r="V9086" s="10"/>
      <c r="W9086"/>
      <c r="X9086"/>
      <c r="Z9086" s="8"/>
      <c r="AA9086" s="8"/>
      <c r="AF9086" s="17"/>
      <c r="AG9086" s="17"/>
      <c r="AH9086" s="8"/>
    </row>
    <row r="9087" spans="13:34" x14ac:dyDescent="0.3">
      <c r="M9087" s="12"/>
      <c r="N9087"/>
      <c r="P9087" s="9"/>
      <c r="Q9087" s="9"/>
      <c r="U9087" s="8"/>
      <c r="V9087" s="10"/>
      <c r="W9087"/>
      <c r="X9087"/>
      <c r="Z9087" s="8"/>
      <c r="AA9087" s="8"/>
      <c r="AF9087" s="17"/>
      <c r="AG9087" s="17"/>
      <c r="AH9087" s="8"/>
    </row>
    <row r="9088" spans="13:34" x14ac:dyDescent="0.3">
      <c r="M9088" s="12"/>
      <c r="N9088"/>
      <c r="P9088" s="9"/>
      <c r="Q9088" s="9"/>
      <c r="U9088" s="8"/>
      <c r="V9088" s="10"/>
      <c r="W9088"/>
      <c r="X9088"/>
      <c r="Z9088" s="8"/>
      <c r="AA9088" s="8"/>
      <c r="AF9088" s="17"/>
      <c r="AG9088" s="17"/>
      <c r="AH9088" s="8"/>
    </row>
    <row r="9089" spans="13:34" x14ac:dyDescent="0.3">
      <c r="M9089" s="12"/>
      <c r="N9089"/>
      <c r="P9089" s="9"/>
      <c r="Q9089" s="9"/>
      <c r="U9089" s="8"/>
      <c r="V9089" s="10"/>
      <c r="W9089"/>
      <c r="X9089"/>
      <c r="Z9089" s="8"/>
      <c r="AA9089" s="8"/>
      <c r="AF9089" s="17"/>
      <c r="AG9089" s="17"/>
      <c r="AH9089" s="8"/>
    </row>
    <row r="9090" spans="13:34" x14ac:dyDescent="0.3">
      <c r="M9090" s="12"/>
      <c r="N9090"/>
      <c r="P9090" s="9"/>
      <c r="Q9090" s="9"/>
      <c r="U9090" s="8"/>
      <c r="V9090" s="10"/>
      <c r="W9090"/>
      <c r="X9090"/>
      <c r="Z9090" s="8"/>
      <c r="AA9090" s="8"/>
      <c r="AF9090" s="17"/>
      <c r="AG9090" s="17"/>
      <c r="AH9090" s="8"/>
    </row>
    <row r="9091" spans="13:34" x14ac:dyDescent="0.3">
      <c r="M9091" s="12"/>
      <c r="N9091"/>
      <c r="P9091" s="9"/>
      <c r="Q9091" s="9"/>
      <c r="U9091" s="8"/>
      <c r="V9091" s="10"/>
      <c r="W9091"/>
      <c r="X9091"/>
      <c r="Z9091" s="8"/>
      <c r="AA9091" s="8"/>
      <c r="AF9091" s="17"/>
      <c r="AG9091" s="17"/>
      <c r="AH9091" s="8"/>
    </row>
    <row r="9092" spans="13:34" x14ac:dyDescent="0.3">
      <c r="M9092" s="12"/>
      <c r="N9092"/>
      <c r="P9092" s="9"/>
      <c r="Q9092" s="9"/>
      <c r="U9092" s="8"/>
      <c r="V9092" s="10"/>
      <c r="W9092"/>
      <c r="X9092"/>
      <c r="Z9092" s="8"/>
      <c r="AA9092" s="8"/>
      <c r="AF9092" s="17"/>
      <c r="AG9092" s="17"/>
      <c r="AH9092" s="8"/>
    </row>
    <row r="9093" spans="13:34" x14ac:dyDescent="0.3">
      <c r="M9093" s="12"/>
      <c r="N9093"/>
      <c r="P9093" s="9"/>
      <c r="Q9093" s="9"/>
      <c r="U9093" s="8"/>
      <c r="V9093" s="10"/>
      <c r="W9093"/>
      <c r="X9093"/>
      <c r="Z9093" s="8"/>
      <c r="AA9093" s="8"/>
      <c r="AF9093" s="17"/>
      <c r="AG9093" s="17"/>
      <c r="AH9093" s="8"/>
    </row>
    <row r="9094" spans="13:34" x14ac:dyDescent="0.3">
      <c r="M9094" s="12"/>
      <c r="N9094"/>
      <c r="P9094" s="9"/>
      <c r="Q9094" s="9"/>
      <c r="U9094" s="8"/>
      <c r="V9094" s="10"/>
      <c r="W9094"/>
      <c r="X9094"/>
      <c r="Z9094" s="8"/>
      <c r="AA9094" s="8"/>
      <c r="AF9094" s="17"/>
      <c r="AG9094" s="17"/>
      <c r="AH9094" s="8"/>
    </row>
    <row r="9095" spans="13:34" x14ac:dyDescent="0.3">
      <c r="M9095" s="12"/>
      <c r="N9095"/>
      <c r="P9095" s="9"/>
      <c r="Q9095" s="9"/>
      <c r="U9095" s="8"/>
      <c r="V9095" s="10"/>
      <c r="W9095"/>
      <c r="X9095"/>
      <c r="Z9095" s="8"/>
      <c r="AA9095" s="8"/>
      <c r="AF9095" s="17"/>
      <c r="AG9095" s="17"/>
      <c r="AH9095" s="8"/>
    </row>
    <row r="9096" spans="13:34" x14ac:dyDescent="0.3">
      <c r="M9096" s="12"/>
      <c r="N9096"/>
      <c r="P9096" s="9"/>
      <c r="Q9096" s="9"/>
      <c r="U9096" s="8"/>
      <c r="V9096" s="10"/>
      <c r="W9096"/>
      <c r="X9096"/>
      <c r="Z9096" s="8"/>
      <c r="AA9096" s="8"/>
      <c r="AF9096" s="17"/>
      <c r="AG9096" s="17"/>
      <c r="AH9096" s="8"/>
    </row>
    <row r="9097" spans="13:34" x14ac:dyDescent="0.3">
      <c r="M9097" s="12"/>
      <c r="N9097"/>
      <c r="P9097" s="9"/>
      <c r="Q9097" s="9"/>
      <c r="U9097" s="8"/>
      <c r="V9097" s="10"/>
      <c r="W9097"/>
      <c r="X9097"/>
      <c r="Z9097" s="8"/>
      <c r="AA9097" s="8"/>
      <c r="AF9097" s="17"/>
      <c r="AG9097" s="17"/>
      <c r="AH9097" s="8"/>
    </row>
    <row r="9098" spans="13:34" x14ac:dyDescent="0.3">
      <c r="M9098" s="12"/>
      <c r="N9098"/>
      <c r="P9098" s="9"/>
      <c r="Q9098" s="9"/>
      <c r="U9098" s="8"/>
      <c r="V9098" s="10"/>
      <c r="W9098"/>
      <c r="X9098"/>
      <c r="Z9098" s="8"/>
      <c r="AA9098" s="8"/>
      <c r="AF9098" s="17"/>
      <c r="AG9098" s="17"/>
      <c r="AH9098" s="8"/>
    </row>
    <row r="9099" spans="13:34" x14ac:dyDescent="0.3">
      <c r="M9099" s="12"/>
      <c r="N9099"/>
      <c r="P9099" s="9"/>
      <c r="Q9099" s="9"/>
      <c r="U9099" s="8"/>
      <c r="V9099" s="10"/>
      <c r="W9099"/>
      <c r="X9099"/>
      <c r="Z9099" s="8"/>
      <c r="AA9099" s="8"/>
      <c r="AF9099" s="17"/>
      <c r="AG9099" s="17"/>
      <c r="AH9099" s="8"/>
    </row>
    <row r="9100" spans="13:34" x14ac:dyDescent="0.3">
      <c r="M9100" s="12"/>
      <c r="N9100"/>
      <c r="P9100" s="9"/>
      <c r="Q9100" s="9"/>
      <c r="U9100" s="8"/>
      <c r="V9100" s="10"/>
      <c r="W9100"/>
      <c r="X9100"/>
      <c r="Z9100" s="8"/>
      <c r="AA9100" s="8"/>
      <c r="AF9100" s="17"/>
      <c r="AG9100" s="17"/>
      <c r="AH9100" s="8"/>
    </row>
    <row r="9101" spans="13:34" x14ac:dyDescent="0.3">
      <c r="M9101" s="12"/>
      <c r="N9101"/>
      <c r="P9101" s="9"/>
      <c r="Q9101" s="9"/>
      <c r="U9101" s="8"/>
      <c r="V9101" s="10"/>
      <c r="W9101"/>
      <c r="X9101"/>
      <c r="Z9101" s="8"/>
      <c r="AA9101" s="8"/>
      <c r="AF9101" s="17"/>
      <c r="AG9101" s="17"/>
      <c r="AH9101" s="8"/>
    </row>
    <row r="9102" spans="13:34" x14ac:dyDescent="0.3">
      <c r="M9102" s="12"/>
      <c r="N9102"/>
      <c r="P9102" s="9"/>
      <c r="Q9102" s="9"/>
      <c r="U9102" s="8"/>
      <c r="V9102" s="10"/>
      <c r="W9102"/>
      <c r="X9102"/>
      <c r="Z9102" s="8"/>
      <c r="AA9102" s="8"/>
      <c r="AF9102" s="17"/>
      <c r="AG9102" s="17"/>
      <c r="AH9102" s="8"/>
    </row>
    <row r="9103" spans="13:34" x14ac:dyDescent="0.3">
      <c r="M9103" s="12"/>
      <c r="N9103"/>
      <c r="P9103" s="9"/>
      <c r="Q9103" s="9"/>
      <c r="U9103" s="8"/>
      <c r="V9103" s="10"/>
      <c r="W9103"/>
      <c r="X9103"/>
      <c r="Z9103" s="8"/>
      <c r="AA9103" s="8"/>
      <c r="AF9103" s="17"/>
      <c r="AG9103" s="17"/>
      <c r="AH9103" s="8"/>
    </row>
    <row r="9104" spans="13:34" x14ac:dyDescent="0.3">
      <c r="M9104" s="12"/>
      <c r="N9104"/>
      <c r="P9104" s="9"/>
      <c r="Q9104" s="9"/>
      <c r="U9104" s="8"/>
      <c r="V9104" s="10"/>
      <c r="W9104"/>
      <c r="X9104"/>
      <c r="Z9104" s="8"/>
      <c r="AA9104" s="8"/>
      <c r="AF9104" s="17"/>
      <c r="AG9104" s="17"/>
      <c r="AH9104" s="8"/>
    </row>
    <row r="9105" spans="13:34" x14ac:dyDescent="0.3">
      <c r="M9105" s="12"/>
      <c r="N9105"/>
      <c r="P9105" s="9"/>
      <c r="Q9105" s="9"/>
      <c r="U9105" s="8"/>
      <c r="V9105" s="10"/>
      <c r="W9105"/>
      <c r="X9105"/>
      <c r="Z9105" s="8"/>
      <c r="AA9105" s="8"/>
      <c r="AF9105" s="17"/>
      <c r="AG9105" s="17"/>
      <c r="AH9105" s="8"/>
    </row>
    <row r="9106" spans="13:34" x14ac:dyDescent="0.3">
      <c r="M9106" s="12"/>
      <c r="N9106"/>
      <c r="P9106" s="9"/>
      <c r="Q9106" s="9"/>
      <c r="U9106" s="8"/>
      <c r="V9106" s="10"/>
      <c r="W9106"/>
      <c r="X9106"/>
      <c r="Z9106" s="8"/>
      <c r="AA9106" s="8"/>
      <c r="AF9106" s="17"/>
      <c r="AG9106" s="17"/>
      <c r="AH9106" s="8"/>
    </row>
    <row r="9107" spans="13:34" x14ac:dyDescent="0.3">
      <c r="M9107" s="12"/>
      <c r="N9107"/>
      <c r="P9107" s="9"/>
      <c r="Q9107" s="9"/>
      <c r="U9107" s="8"/>
      <c r="V9107" s="10"/>
      <c r="W9107"/>
      <c r="X9107"/>
      <c r="Z9107" s="8"/>
      <c r="AA9107" s="8"/>
      <c r="AF9107" s="17"/>
      <c r="AG9107" s="17"/>
      <c r="AH9107" s="8"/>
    </row>
    <row r="9108" spans="13:34" x14ac:dyDescent="0.3">
      <c r="M9108" s="12"/>
      <c r="N9108"/>
      <c r="P9108" s="9"/>
      <c r="Q9108" s="9"/>
      <c r="U9108" s="8"/>
      <c r="V9108" s="10"/>
      <c r="W9108"/>
      <c r="X9108"/>
      <c r="Z9108" s="8"/>
      <c r="AA9108" s="8"/>
      <c r="AF9108" s="17"/>
      <c r="AG9108" s="17"/>
      <c r="AH9108" s="8"/>
    </row>
    <row r="9109" spans="13:34" x14ac:dyDescent="0.3">
      <c r="M9109" s="12"/>
      <c r="N9109"/>
      <c r="P9109" s="9"/>
      <c r="Q9109" s="9"/>
      <c r="U9109" s="8"/>
      <c r="V9109" s="10"/>
      <c r="W9109"/>
      <c r="X9109"/>
      <c r="Z9109" s="8"/>
      <c r="AA9109" s="8"/>
      <c r="AF9109" s="17"/>
      <c r="AG9109" s="17"/>
      <c r="AH9109" s="8"/>
    </row>
    <row r="9110" spans="13:34" x14ac:dyDescent="0.3">
      <c r="M9110" s="12"/>
      <c r="N9110"/>
      <c r="P9110" s="9"/>
      <c r="Q9110" s="9"/>
      <c r="U9110" s="8"/>
      <c r="V9110" s="10"/>
      <c r="W9110"/>
      <c r="X9110"/>
      <c r="Z9110" s="8"/>
      <c r="AA9110" s="8"/>
      <c r="AF9110" s="17"/>
      <c r="AG9110" s="17"/>
      <c r="AH9110" s="8"/>
    </row>
    <row r="9111" spans="13:34" x14ac:dyDescent="0.3">
      <c r="M9111" s="12"/>
      <c r="N9111"/>
      <c r="P9111" s="9"/>
      <c r="Q9111" s="9"/>
      <c r="U9111" s="8"/>
      <c r="V9111" s="10"/>
      <c r="W9111"/>
      <c r="X9111"/>
      <c r="Z9111" s="8"/>
      <c r="AA9111" s="8"/>
      <c r="AF9111" s="17"/>
      <c r="AG9111" s="17"/>
      <c r="AH9111" s="8"/>
    </row>
    <row r="9112" spans="13:34" x14ac:dyDescent="0.3">
      <c r="M9112" s="12"/>
      <c r="N9112"/>
      <c r="P9112" s="9"/>
      <c r="Q9112" s="9"/>
      <c r="U9112" s="8"/>
      <c r="V9112" s="10"/>
      <c r="W9112"/>
      <c r="X9112"/>
      <c r="Z9112" s="8"/>
      <c r="AA9112" s="8"/>
      <c r="AF9112" s="17"/>
      <c r="AG9112" s="17"/>
      <c r="AH9112" s="8"/>
    </row>
    <row r="9113" spans="13:34" x14ac:dyDescent="0.3">
      <c r="M9113" s="12"/>
      <c r="N9113"/>
      <c r="P9113" s="9"/>
      <c r="Q9113" s="9"/>
      <c r="U9113" s="8"/>
      <c r="V9113" s="10"/>
      <c r="W9113"/>
      <c r="X9113"/>
      <c r="Z9113" s="8"/>
      <c r="AA9113" s="8"/>
      <c r="AF9113" s="17"/>
      <c r="AG9113" s="17"/>
      <c r="AH9113" s="8"/>
    </row>
    <row r="9114" spans="13:34" x14ac:dyDescent="0.3">
      <c r="M9114" s="12"/>
      <c r="N9114"/>
      <c r="P9114" s="9"/>
      <c r="Q9114" s="9"/>
      <c r="U9114" s="8"/>
      <c r="V9114" s="10"/>
      <c r="W9114"/>
      <c r="X9114"/>
      <c r="Z9114" s="8"/>
      <c r="AA9114" s="8"/>
      <c r="AF9114" s="17"/>
      <c r="AG9114" s="17"/>
      <c r="AH9114" s="8"/>
    </row>
    <row r="9115" spans="13:34" x14ac:dyDescent="0.3">
      <c r="M9115" s="12"/>
      <c r="N9115"/>
      <c r="P9115" s="9"/>
      <c r="Q9115" s="9"/>
      <c r="U9115" s="8"/>
      <c r="V9115" s="10"/>
      <c r="W9115"/>
      <c r="X9115"/>
      <c r="Z9115" s="8"/>
      <c r="AA9115" s="8"/>
      <c r="AF9115" s="17"/>
      <c r="AG9115" s="17"/>
      <c r="AH9115" s="8"/>
    </row>
    <row r="9116" spans="13:34" x14ac:dyDescent="0.3">
      <c r="M9116" s="12"/>
      <c r="N9116"/>
      <c r="P9116" s="9"/>
      <c r="Q9116" s="9"/>
      <c r="U9116" s="8"/>
      <c r="V9116" s="10"/>
      <c r="W9116"/>
      <c r="X9116"/>
      <c r="Z9116" s="8"/>
      <c r="AA9116" s="8"/>
      <c r="AF9116" s="17"/>
      <c r="AG9116" s="17"/>
      <c r="AH9116" s="8"/>
    </row>
    <row r="9117" spans="13:34" x14ac:dyDescent="0.3">
      <c r="M9117" s="12"/>
      <c r="N9117"/>
      <c r="P9117" s="9"/>
      <c r="Q9117" s="9"/>
      <c r="U9117" s="8"/>
      <c r="V9117" s="10"/>
      <c r="W9117"/>
      <c r="X9117"/>
      <c r="Z9117" s="8"/>
      <c r="AA9117" s="8"/>
      <c r="AF9117" s="17"/>
      <c r="AG9117" s="17"/>
      <c r="AH9117" s="8"/>
    </row>
    <row r="9118" spans="13:34" x14ac:dyDescent="0.3">
      <c r="M9118" s="12"/>
      <c r="N9118"/>
      <c r="P9118" s="9"/>
      <c r="Q9118" s="9"/>
      <c r="U9118" s="8"/>
      <c r="V9118" s="10"/>
      <c r="W9118"/>
      <c r="X9118"/>
      <c r="Z9118" s="8"/>
      <c r="AA9118" s="8"/>
      <c r="AF9118" s="17"/>
      <c r="AG9118" s="17"/>
      <c r="AH9118" s="8"/>
    </row>
    <row r="9119" spans="13:34" x14ac:dyDescent="0.3">
      <c r="M9119" s="12"/>
      <c r="N9119"/>
      <c r="P9119" s="9"/>
      <c r="Q9119" s="9"/>
      <c r="U9119" s="8"/>
      <c r="V9119" s="10"/>
      <c r="W9119"/>
      <c r="X9119"/>
      <c r="Z9119" s="8"/>
      <c r="AA9119" s="8"/>
      <c r="AF9119" s="17"/>
      <c r="AG9119" s="17"/>
      <c r="AH9119" s="8"/>
    </row>
    <row r="9120" spans="13:34" x14ac:dyDescent="0.3">
      <c r="M9120" s="12"/>
      <c r="N9120"/>
      <c r="P9120" s="9"/>
      <c r="Q9120" s="9"/>
      <c r="U9120" s="8"/>
      <c r="V9120" s="10"/>
      <c r="W9120"/>
      <c r="X9120"/>
      <c r="Z9120" s="8"/>
      <c r="AA9120" s="8"/>
      <c r="AF9120" s="17"/>
      <c r="AG9120" s="17"/>
      <c r="AH9120" s="8"/>
    </row>
    <row r="9121" spans="13:34" x14ac:dyDescent="0.3">
      <c r="M9121" s="12"/>
      <c r="N9121"/>
      <c r="P9121" s="9"/>
      <c r="Q9121" s="9"/>
      <c r="U9121" s="8"/>
      <c r="V9121" s="10"/>
      <c r="W9121"/>
      <c r="X9121"/>
      <c r="Z9121" s="8"/>
      <c r="AA9121" s="8"/>
      <c r="AF9121" s="17"/>
      <c r="AG9121" s="17"/>
      <c r="AH9121" s="8"/>
    </row>
    <row r="9122" spans="13:34" x14ac:dyDescent="0.3">
      <c r="M9122" s="12"/>
      <c r="N9122"/>
      <c r="P9122" s="9"/>
      <c r="Q9122" s="9"/>
      <c r="U9122" s="8"/>
      <c r="V9122" s="10"/>
      <c r="W9122"/>
      <c r="X9122"/>
      <c r="Z9122" s="8"/>
      <c r="AA9122" s="8"/>
      <c r="AF9122" s="17"/>
      <c r="AG9122" s="17"/>
      <c r="AH9122" s="8"/>
    </row>
    <row r="9123" spans="13:34" x14ac:dyDescent="0.3">
      <c r="M9123" s="12"/>
      <c r="N9123"/>
      <c r="P9123" s="9"/>
      <c r="Q9123" s="9"/>
      <c r="U9123" s="8"/>
      <c r="V9123" s="10"/>
      <c r="W9123"/>
      <c r="X9123"/>
      <c r="Z9123" s="8"/>
      <c r="AA9123" s="8"/>
      <c r="AF9123" s="17"/>
      <c r="AG9123" s="17"/>
      <c r="AH9123" s="8"/>
    </row>
    <row r="9124" spans="13:34" x14ac:dyDescent="0.3">
      <c r="M9124" s="12"/>
      <c r="N9124"/>
      <c r="P9124" s="9"/>
      <c r="Q9124" s="9"/>
      <c r="U9124" s="8"/>
      <c r="V9124" s="10"/>
      <c r="W9124"/>
      <c r="X9124"/>
      <c r="Z9124" s="8"/>
      <c r="AA9124" s="8"/>
      <c r="AF9124" s="17"/>
      <c r="AG9124" s="17"/>
      <c r="AH9124" s="8"/>
    </row>
    <row r="9125" spans="13:34" x14ac:dyDescent="0.3">
      <c r="M9125" s="12"/>
      <c r="N9125"/>
      <c r="P9125" s="9"/>
      <c r="Q9125" s="9"/>
      <c r="U9125" s="8"/>
      <c r="V9125" s="10"/>
      <c r="W9125"/>
      <c r="X9125"/>
      <c r="Z9125" s="8"/>
      <c r="AA9125" s="8"/>
      <c r="AF9125" s="17"/>
      <c r="AG9125" s="17"/>
      <c r="AH9125" s="8"/>
    </row>
    <row r="9126" spans="13:34" x14ac:dyDescent="0.3">
      <c r="M9126" s="12"/>
      <c r="N9126"/>
      <c r="P9126" s="9"/>
      <c r="Q9126" s="9"/>
      <c r="U9126" s="8"/>
      <c r="V9126" s="10"/>
      <c r="W9126"/>
      <c r="X9126"/>
      <c r="Z9126" s="8"/>
      <c r="AA9126" s="8"/>
      <c r="AF9126" s="17"/>
      <c r="AG9126" s="17"/>
      <c r="AH9126" s="8"/>
    </row>
    <row r="9127" spans="13:34" x14ac:dyDescent="0.3">
      <c r="M9127" s="12"/>
      <c r="N9127"/>
      <c r="P9127" s="9"/>
      <c r="Q9127" s="9"/>
      <c r="U9127" s="8"/>
      <c r="V9127" s="10"/>
      <c r="W9127"/>
      <c r="X9127"/>
      <c r="Z9127" s="8"/>
      <c r="AA9127" s="8"/>
      <c r="AF9127" s="17"/>
      <c r="AG9127" s="17"/>
      <c r="AH9127" s="8"/>
    </row>
    <row r="9128" spans="13:34" x14ac:dyDescent="0.3">
      <c r="M9128" s="12"/>
      <c r="N9128"/>
      <c r="P9128" s="9"/>
      <c r="Q9128" s="9"/>
      <c r="U9128" s="8"/>
      <c r="V9128" s="10"/>
      <c r="W9128"/>
      <c r="X9128"/>
      <c r="Z9128" s="8"/>
      <c r="AA9128" s="8"/>
      <c r="AF9128" s="17"/>
      <c r="AG9128" s="17"/>
      <c r="AH9128" s="8"/>
    </row>
    <row r="9129" spans="13:34" x14ac:dyDescent="0.3">
      <c r="M9129" s="12"/>
      <c r="N9129"/>
      <c r="P9129" s="9"/>
      <c r="Q9129" s="9"/>
      <c r="U9129" s="8"/>
      <c r="V9129" s="10"/>
      <c r="W9129"/>
      <c r="X9129"/>
      <c r="Z9129" s="8"/>
      <c r="AA9129" s="8"/>
      <c r="AF9129" s="17"/>
      <c r="AG9129" s="17"/>
      <c r="AH9129" s="8"/>
    </row>
    <row r="9130" spans="13:34" x14ac:dyDescent="0.3">
      <c r="M9130" s="12"/>
      <c r="N9130"/>
      <c r="P9130" s="9"/>
      <c r="Q9130" s="9"/>
      <c r="U9130" s="8"/>
      <c r="V9130" s="10"/>
      <c r="W9130"/>
      <c r="X9130"/>
      <c r="Z9130" s="8"/>
      <c r="AA9130" s="8"/>
      <c r="AF9130" s="17"/>
      <c r="AG9130" s="17"/>
      <c r="AH9130" s="8"/>
    </row>
    <row r="9131" spans="13:34" x14ac:dyDescent="0.3">
      <c r="M9131" s="12"/>
      <c r="N9131"/>
      <c r="P9131" s="9"/>
      <c r="Q9131" s="9"/>
      <c r="U9131" s="8"/>
      <c r="V9131" s="10"/>
      <c r="W9131"/>
      <c r="X9131"/>
      <c r="Z9131" s="8"/>
      <c r="AA9131" s="8"/>
      <c r="AF9131" s="17"/>
      <c r="AG9131" s="17"/>
      <c r="AH9131" s="8"/>
    </row>
    <row r="9132" spans="13:34" x14ac:dyDescent="0.3">
      <c r="M9132" s="12"/>
      <c r="N9132"/>
      <c r="P9132" s="9"/>
      <c r="Q9132" s="9"/>
      <c r="U9132" s="8"/>
      <c r="V9132" s="10"/>
      <c r="W9132"/>
      <c r="X9132"/>
      <c r="Z9132" s="8"/>
      <c r="AA9132" s="8"/>
      <c r="AF9132" s="17"/>
      <c r="AG9132" s="17"/>
      <c r="AH9132" s="8"/>
    </row>
    <row r="9133" spans="13:34" x14ac:dyDescent="0.3">
      <c r="M9133" s="12"/>
      <c r="N9133"/>
      <c r="P9133" s="9"/>
      <c r="Q9133" s="9"/>
      <c r="U9133" s="8"/>
      <c r="V9133" s="10"/>
      <c r="W9133"/>
      <c r="X9133"/>
      <c r="Z9133" s="8"/>
      <c r="AA9133" s="8"/>
      <c r="AF9133" s="17"/>
      <c r="AG9133" s="17"/>
      <c r="AH9133" s="8"/>
    </row>
    <row r="9134" spans="13:34" x14ac:dyDescent="0.3">
      <c r="M9134" s="12"/>
      <c r="N9134"/>
      <c r="P9134" s="9"/>
      <c r="Q9134" s="9"/>
      <c r="U9134" s="8"/>
      <c r="V9134" s="10"/>
      <c r="W9134"/>
      <c r="X9134"/>
      <c r="Z9134" s="8"/>
      <c r="AA9134" s="8"/>
      <c r="AF9134" s="17"/>
      <c r="AG9134" s="17"/>
      <c r="AH9134" s="8"/>
    </row>
    <row r="9135" spans="13:34" x14ac:dyDescent="0.3">
      <c r="M9135" s="12"/>
      <c r="N9135"/>
      <c r="P9135" s="9"/>
      <c r="Q9135" s="9"/>
      <c r="U9135" s="8"/>
      <c r="V9135" s="10"/>
      <c r="W9135"/>
      <c r="X9135"/>
      <c r="Z9135" s="8"/>
      <c r="AA9135" s="8"/>
      <c r="AF9135" s="17"/>
      <c r="AG9135" s="17"/>
      <c r="AH9135" s="8"/>
    </row>
    <row r="9136" spans="13:34" x14ac:dyDescent="0.3">
      <c r="M9136" s="12"/>
      <c r="N9136"/>
      <c r="P9136" s="9"/>
      <c r="Q9136" s="9"/>
      <c r="U9136" s="8"/>
      <c r="V9136" s="10"/>
      <c r="W9136"/>
      <c r="X9136"/>
      <c r="Z9136" s="8"/>
      <c r="AA9136" s="8"/>
      <c r="AF9136" s="17"/>
      <c r="AG9136" s="17"/>
      <c r="AH9136" s="8"/>
    </row>
    <row r="9137" spans="13:34" x14ac:dyDescent="0.3">
      <c r="M9137" s="12"/>
      <c r="N9137"/>
      <c r="P9137" s="9"/>
      <c r="Q9137" s="9"/>
      <c r="U9137" s="8"/>
      <c r="V9137" s="10"/>
      <c r="W9137"/>
      <c r="X9137"/>
      <c r="Z9137" s="8"/>
      <c r="AA9137" s="8"/>
      <c r="AF9137" s="17"/>
      <c r="AG9137" s="17"/>
      <c r="AH9137" s="8"/>
    </row>
    <row r="9138" spans="13:34" x14ac:dyDescent="0.3">
      <c r="M9138" s="12"/>
      <c r="N9138"/>
      <c r="P9138" s="9"/>
      <c r="Q9138" s="9"/>
      <c r="U9138" s="8"/>
      <c r="V9138" s="10"/>
      <c r="W9138"/>
      <c r="X9138"/>
      <c r="Z9138" s="8"/>
      <c r="AA9138" s="8"/>
      <c r="AF9138" s="17"/>
      <c r="AG9138" s="17"/>
      <c r="AH9138" s="8"/>
    </row>
    <row r="9139" spans="13:34" x14ac:dyDescent="0.3">
      <c r="M9139" s="12"/>
      <c r="N9139"/>
      <c r="P9139" s="9"/>
      <c r="Q9139" s="9"/>
      <c r="U9139" s="8"/>
      <c r="V9139" s="10"/>
      <c r="W9139"/>
      <c r="X9139"/>
      <c r="Z9139" s="8"/>
      <c r="AA9139" s="8"/>
      <c r="AF9139" s="17"/>
      <c r="AG9139" s="17"/>
      <c r="AH9139" s="8"/>
    </row>
    <row r="9140" spans="13:34" x14ac:dyDescent="0.3">
      <c r="M9140" s="12"/>
      <c r="N9140"/>
      <c r="P9140" s="9"/>
      <c r="Q9140" s="9"/>
      <c r="U9140" s="8"/>
      <c r="V9140" s="10"/>
      <c r="W9140"/>
      <c r="X9140"/>
      <c r="Z9140" s="8"/>
      <c r="AA9140" s="8"/>
      <c r="AF9140" s="17"/>
      <c r="AG9140" s="17"/>
      <c r="AH9140" s="8"/>
    </row>
    <row r="9141" spans="13:34" x14ac:dyDescent="0.3">
      <c r="M9141" s="12"/>
      <c r="N9141"/>
      <c r="P9141" s="9"/>
      <c r="Q9141" s="9"/>
      <c r="U9141" s="8"/>
      <c r="V9141" s="10"/>
      <c r="W9141"/>
      <c r="X9141"/>
      <c r="Z9141" s="8"/>
      <c r="AA9141" s="8"/>
      <c r="AF9141" s="17"/>
      <c r="AG9141" s="17"/>
      <c r="AH9141" s="8"/>
    </row>
    <row r="9142" spans="13:34" x14ac:dyDescent="0.3">
      <c r="M9142" s="12"/>
      <c r="N9142"/>
      <c r="P9142" s="9"/>
      <c r="Q9142" s="9"/>
      <c r="U9142" s="8"/>
      <c r="V9142" s="10"/>
      <c r="W9142"/>
      <c r="X9142"/>
      <c r="Z9142" s="8"/>
      <c r="AA9142" s="8"/>
      <c r="AF9142" s="17"/>
      <c r="AG9142" s="17"/>
      <c r="AH9142" s="8"/>
    </row>
    <row r="9143" spans="13:34" x14ac:dyDescent="0.3">
      <c r="M9143" s="12"/>
      <c r="N9143"/>
      <c r="P9143" s="9"/>
      <c r="Q9143" s="9"/>
      <c r="U9143" s="8"/>
      <c r="V9143" s="10"/>
      <c r="W9143"/>
      <c r="X9143"/>
      <c r="Z9143" s="8"/>
      <c r="AA9143" s="8"/>
      <c r="AF9143" s="17"/>
      <c r="AG9143" s="17"/>
      <c r="AH9143" s="8"/>
    </row>
    <row r="9144" spans="13:34" x14ac:dyDescent="0.3">
      <c r="M9144" s="12"/>
      <c r="N9144"/>
      <c r="P9144" s="9"/>
      <c r="Q9144" s="9"/>
      <c r="U9144" s="8"/>
      <c r="V9144" s="10"/>
      <c r="W9144"/>
      <c r="X9144"/>
      <c r="Z9144" s="8"/>
      <c r="AA9144" s="8"/>
      <c r="AF9144" s="17"/>
      <c r="AG9144" s="17"/>
      <c r="AH9144" s="8"/>
    </row>
    <row r="9145" spans="13:34" x14ac:dyDescent="0.3">
      <c r="M9145" s="12"/>
      <c r="N9145"/>
      <c r="P9145" s="9"/>
      <c r="Q9145" s="9"/>
      <c r="U9145" s="8"/>
      <c r="V9145" s="10"/>
      <c r="W9145"/>
      <c r="X9145"/>
      <c r="Z9145" s="8"/>
      <c r="AA9145" s="8"/>
      <c r="AF9145" s="17"/>
      <c r="AG9145" s="17"/>
      <c r="AH9145" s="8"/>
    </row>
    <row r="9146" spans="13:34" x14ac:dyDescent="0.3">
      <c r="M9146" s="12"/>
      <c r="N9146"/>
      <c r="P9146" s="9"/>
      <c r="Q9146" s="9"/>
      <c r="U9146" s="8"/>
      <c r="V9146" s="10"/>
      <c r="W9146"/>
      <c r="X9146"/>
      <c r="Z9146" s="8"/>
      <c r="AA9146" s="8"/>
      <c r="AF9146" s="17"/>
      <c r="AG9146" s="17"/>
      <c r="AH9146" s="8"/>
    </row>
    <row r="9147" spans="13:34" x14ac:dyDescent="0.3">
      <c r="M9147" s="12"/>
      <c r="N9147"/>
      <c r="P9147" s="9"/>
      <c r="Q9147" s="9"/>
      <c r="U9147" s="8"/>
      <c r="V9147" s="10"/>
      <c r="W9147"/>
      <c r="X9147"/>
      <c r="Z9147" s="8"/>
      <c r="AA9147" s="8"/>
      <c r="AF9147" s="17"/>
      <c r="AG9147" s="17"/>
      <c r="AH9147" s="8"/>
    </row>
    <row r="9148" spans="13:34" x14ac:dyDescent="0.3">
      <c r="M9148" s="12"/>
      <c r="N9148"/>
      <c r="P9148" s="9"/>
      <c r="Q9148" s="9"/>
      <c r="U9148" s="8"/>
      <c r="V9148" s="10"/>
      <c r="W9148"/>
      <c r="X9148"/>
      <c r="Z9148" s="8"/>
      <c r="AA9148" s="8"/>
      <c r="AF9148" s="17"/>
      <c r="AG9148" s="17"/>
      <c r="AH9148" s="8"/>
    </row>
    <row r="9149" spans="13:34" x14ac:dyDescent="0.3">
      <c r="M9149" s="12"/>
      <c r="N9149"/>
      <c r="P9149" s="9"/>
      <c r="Q9149" s="9"/>
      <c r="U9149" s="8"/>
      <c r="V9149" s="10"/>
      <c r="W9149"/>
      <c r="X9149"/>
      <c r="Z9149" s="8"/>
      <c r="AA9149" s="8"/>
      <c r="AF9149" s="17"/>
      <c r="AG9149" s="17"/>
      <c r="AH9149" s="8"/>
    </row>
    <row r="9150" spans="13:34" x14ac:dyDescent="0.3">
      <c r="M9150" s="12"/>
      <c r="N9150"/>
      <c r="P9150" s="9"/>
      <c r="Q9150" s="9"/>
      <c r="U9150" s="8"/>
      <c r="V9150" s="10"/>
      <c r="W9150"/>
      <c r="X9150"/>
      <c r="Z9150" s="8"/>
      <c r="AA9150" s="8"/>
      <c r="AF9150" s="17"/>
      <c r="AG9150" s="17"/>
      <c r="AH9150" s="8"/>
    </row>
    <row r="9151" spans="13:34" x14ac:dyDescent="0.3">
      <c r="M9151" s="12"/>
      <c r="N9151"/>
      <c r="P9151" s="9"/>
      <c r="Q9151" s="9"/>
      <c r="U9151" s="8"/>
      <c r="V9151" s="10"/>
      <c r="W9151"/>
      <c r="X9151"/>
      <c r="Z9151" s="8"/>
      <c r="AA9151" s="8"/>
      <c r="AF9151" s="17"/>
      <c r="AG9151" s="17"/>
      <c r="AH9151" s="8"/>
    </row>
    <row r="9152" spans="13:34" x14ac:dyDescent="0.3">
      <c r="M9152" s="12"/>
      <c r="N9152"/>
      <c r="P9152" s="9"/>
      <c r="Q9152" s="9"/>
      <c r="U9152" s="8"/>
      <c r="V9152" s="10"/>
      <c r="W9152"/>
      <c r="X9152"/>
      <c r="Z9152" s="8"/>
      <c r="AA9152" s="8"/>
      <c r="AF9152" s="17"/>
      <c r="AG9152" s="17"/>
      <c r="AH9152" s="8"/>
    </row>
    <row r="9153" spans="13:34" x14ac:dyDescent="0.3">
      <c r="M9153" s="12"/>
      <c r="N9153"/>
      <c r="P9153" s="9"/>
      <c r="Q9153" s="9"/>
      <c r="U9153" s="8"/>
      <c r="V9153" s="10"/>
      <c r="W9153"/>
      <c r="X9153"/>
      <c r="Z9153" s="8"/>
      <c r="AA9153" s="8"/>
      <c r="AF9153" s="17"/>
      <c r="AG9153" s="17"/>
      <c r="AH9153" s="8"/>
    </row>
    <row r="9154" spans="13:34" x14ac:dyDescent="0.3">
      <c r="M9154" s="12"/>
      <c r="N9154"/>
      <c r="P9154" s="9"/>
      <c r="Q9154" s="9"/>
      <c r="U9154" s="8"/>
      <c r="V9154" s="10"/>
      <c r="W9154"/>
      <c r="X9154"/>
      <c r="Z9154" s="8"/>
      <c r="AA9154" s="8"/>
      <c r="AF9154" s="17"/>
      <c r="AG9154" s="17"/>
      <c r="AH9154" s="8"/>
    </row>
    <row r="9155" spans="13:34" x14ac:dyDescent="0.3">
      <c r="M9155" s="12"/>
      <c r="N9155"/>
      <c r="P9155" s="9"/>
      <c r="Q9155" s="9"/>
      <c r="U9155" s="8"/>
      <c r="V9155" s="10"/>
      <c r="W9155"/>
      <c r="X9155"/>
      <c r="Z9155" s="8"/>
      <c r="AA9155" s="8"/>
      <c r="AF9155" s="17"/>
      <c r="AG9155" s="17"/>
      <c r="AH9155" s="8"/>
    </row>
    <row r="9156" spans="13:34" x14ac:dyDescent="0.3">
      <c r="M9156" s="12"/>
      <c r="N9156"/>
      <c r="P9156" s="9"/>
      <c r="Q9156" s="9"/>
      <c r="U9156" s="8"/>
      <c r="V9156" s="10"/>
      <c r="W9156"/>
      <c r="X9156"/>
      <c r="Z9156" s="8"/>
      <c r="AA9156" s="8"/>
      <c r="AF9156" s="17"/>
      <c r="AG9156" s="17"/>
      <c r="AH9156" s="8"/>
    </row>
    <row r="9157" spans="13:34" x14ac:dyDescent="0.3">
      <c r="M9157" s="12"/>
      <c r="N9157"/>
      <c r="P9157" s="9"/>
      <c r="Q9157" s="9"/>
      <c r="U9157" s="8"/>
      <c r="V9157" s="10"/>
      <c r="W9157"/>
      <c r="X9157"/>
      <c r="Z9157" s="8"/>
      <c r="AA9157" s="8"/>
      <c r="AF9157" s="17"/>
      <c r="AG9157" s="17"/>
      <c r="AH9157" s="8"/>
    </row>
    <row r="9158" spans="13:34" x14ac:dyDescent="0.3">
      <c r="M9158" s="12"/>
      <c r="N9158"/>
      <c r="P9158" s="9"/>
      <c r="Q9158" s="9"/>
      <c r="U9158" s="8"/>
      <c r="V9158" s="10"/>
      <c r="W9158"/>
      <c r="X9158"/>
      <c r="Z9158" s="8"/>
      <c r="AA9158" s="8"/>
      <c r="AF9158" s="17"/>
      <c r="AG9158" s="17"/>
      <c r="AH9158" s="8"/>
    </row>
    <row r="9159" spans="13:34" x14ac:dyDescent="0.3">
      <c r="M9159" s="12"/>
      <c r="N9159"/>
      <c r="P9159" s="9"/>
      <c r="Q9159" s="9"/>
      <c r="U9159" s="8"/>
      <c r="V9159" s="10"/>
      <c r="W9159"/>
      <c r="X9159"/>
      <c r="Z9159" s="8"/>
      <c r="AA9159" s="8"/>
      <c r="AF9159" s="17"/>
      <c r="AG9159" s="17"/>
      <c r="AH9159" s="8"/>
    </row>
    <row r="9160" spans="13:34" x14ac:dyDescent="0.3">
      <c r="M9160" s="12"/>
      <c r="N9160"/>
      <c r="P9160" s="9"/>
      <c r="Q9160" s="9"/>
      <c r="U9160" s="8"/>
      <c r="V9160" s="10"/>
      <c r="W9160"/>
      <c r="X9160"/>
      <c r="Z9160" s="8"/>
      <c r="AA9160" s="8"/>
      <c r="AF9160" s="17"/>
      <c r="AG9160" s="17"/>
      <c r="AH9160" s="8"/>
    </row>
    <row r="9161" spans="13:34" x14ac:dyDescent="0.3">
      <c r="M9161" s="12"/>
      <c r="N9161"/>
      <c r="P9161" s="9"/>
      <c r="Q9161" s="9"/>
      <c r="U9161" s="8"/>
      <c r="V9161" s="10"/>
      <c r="W9161"/>
      <c r="X9161"/>
      <c r="Z9161" s="8"/>
      <c r="AA9161" s="8"/>
      <c r="AF9161" s="17"/>
      <c r="AG9161" s="17"/>
      <c r="AH9161" s="8"/>
    </row>
    <row r="9162" spans="13:34" x14ac:dyDescent="0.3">
      <c r="M9162" s="12"/>
      <c r="N9162"/>
      <c r="P9162" s="9"/>
      <c r="Q9162" s="9"/>
      <c r="U9162" s="8"/>
      <c r="V9162" s="10"/>
      <c r="W9162"/>
      <c r="X9162"/>
      <c r="Z9162" s="8"/>
      <c r="AA9162" s="8"/>
      <c r="AF9162" s="17"/>
      <c r="AG9162" s="17"/>
      <c r="AH9162" s="8"/>
    </row>
    <row r="9163" spans="13:34" x14ac:dyDescent="0.3">
      <c r="M9163" s="12"/>
      <c r="N9163"/>
      <c r="P9163" s="9"/>
      <c r="Q9163" s="9"/>
      <c r="U9163" s="8"/>
      <c r="V9163" s="10"/>
      <c r="W9163"/>
      <c r="X9163"/>
      <c r="Z9163" s="8"/>
      <c r="AA9163" s="8"/>
      <c r="AF9163" s="17"/>
      <c r="AG9163" s="17"/>
      <c r="AH9163" s="8"/>
    </row>
    <row r="9164" spans="13:34" x14ac:dyDescent="0.3">
      <c r="M9164" s="12"/>
      <c r="N9164"/>
      <c r="P9164" s="9"/>
      <c r="Q9164" s="9"/>
      <c r="U9164" s="8"/>
      <c r="V9164" s="10"/>
      <c r="W9164"/>
      <c r="X9164"/>
      <c r="Z9164" s="8"/>
      <c r="AA9164" s="8"/>
      <c r="AF9164" s="17"/>
      <c r="AG9164" s="17"/>
      <c r="AH9164" s="8"/>
    </row>
    <row r="9165" spans="13:34" x14ac:dyDescent="0.3">
      <c r="M9165" s="12"/>
      <c r="N9165"/>
      <c r="P9165" s="9"/>
      <c r="Q9165" s="9"/>
      <c r="U9165" s="8"/>
      <c r="V9165" s="10"/>
      <c r="W9165"/>
      <c r="X9165"/>
      <c r="Z9165" s="8"/>
      <c r="AA9165" s="8"/>
      <c r="AF9165" s="17"/>
      <c r="AG9165" s="17"/>
      <c r="AH9165" s="8"/>
    </row>
    <row r="9166" spans="13:34" x14ac:dyDescent="0.3">
      <c r="M9166" s="12"/>
      <c r="N9166"/>
      <c r="P9166" s="9"/>
      <c r="Q9166" s="9"/>
      <c r="U9166" s="8"/>
      <c r="V9166" s="10"/>
      <c r="W9166"/>
      <c r="X9166"/>
      <c r="Z9166" s="8"/>
      <c r="AA9166" s="8"/>
      <c r="AF9166" s="17"/>
      <c r="AG9166" s="17"/>
      <c r="AH9166" s="8"/>
    </row>
    <row r="9167" spans="13:34" x14ac:dyDescent="0.3">
      <c r="M9167" s="12"/>
      <c r="N9167"/>
      <c r="P9167" s="9"/>
      <c r="Q9167" s="9"/>
      <c r="U9167" s="8"/>
      <c r="V9167" s="10"/>
      <c r="W9167"/>
      <c r="X9167"/>
      <c r="Z9167" s="8"/>
      <c r="AA9167" s="8"/>
      <c r="AF9167" s="17"/>
      <c r="AG9167" s="17"/>
      <c r="AH9167" s="8"/>
    </row>
    <row r="9168" spans="13:34" x14ac:dyDescent="0.3">
      <c r="M9168" s="12"/>
      <c r="N9168"/>
      <c r="P9168" s="9"/>
      <c r="Q9168" s="9"/>
      <c r="U9168" s="8"/>
      <c r="V9168" s="10"/>
      <c r="W9168"/>
      <c r="X9168"/>
      <c r="Z9168" s="8"/>
      <c r="AA9168" s="8"/>
      <c r="AF9168" s="17"/>
      <c r="AG9168" s="17"/>
      <c r="AH9168" s="8"/>
    </row>
    <row r="9169" spans="13:34" x14ac:dyDescent="0.3">
      <c r="M9169" s="12"/>
      <c r="N9169"/>
      <c r="P9169" s="9"/>
      <c r="Q9169" s="9"/>
      <c r="U9169" s="8"/>
      <c r="V9169" s="10"/>
      <c r="W9169"/>
      <c r="X9169"/>
      <c r="Z9169" s="8"/>
      <c r="AA9169" s="8"/>
      <c r="AF9169" s="17"/>
      <c r="AG9169" s="17"/>
      <c r="AH9169" s="8"/>
    </row>
    <row r="9170" spans="13:34" x14ac:dyDescent="0.3">
      <c r="M9170" s="12"/>
      <c r="N9170"/>
      <c r="P9170" s="9"/>
      <c r="Q9170" s="9"/>
      <c r="U9170" s="8"/>
      <c r="V9170" s="10"/>
      <c r="W9170"/>
      <c r="X9170"/>
      <c r="Z9170" s="8"/>
      <c r="AA9170" s="8"/>
      <c r="AF9170" s="17"/>
      <c r="AG9170" s="17"/>
      <c r="AH9170" s="8"/>
    </row>
    <row r="9171" spans="13:34" x14ac:dyDescent="0.3">
      <c r="M9171" s="12"/>
      <c r="N9171"/>
      <c r="P9171" s="9"/>
      <c r="Q9171" s="9"/>
      <c r="U9171" s="8"/>
      <c r="V9171" s="10"/>
      <c r="W9171"/>
      <c r="X9171"/>
      <c r="Z9171" s="8"/>
      <c r="AA9171" s="8"/>
      <c r="AF9171" s="17"/>
      <c r="AG9171" s="17"/>
      <c r="AH9171" s="8"/>
    </row>
    <row r="9172" spans="13:34" x14ac:dyDescent="0.3">
      <c r="M9172" s="12"/>
      <c r="N9172"/>
      <c r="P9172" s="9"/>
      <c r="Q9172" s="9"/>
      <c r="U9172" s="8"/>
      <c r="V9172" s="10"/>
      <c r="W9172"/>
      <c r="X9172"/>
      <c r="Z9172" s="8"/>
      <c r="AA9172" s="8"/>
      <c r="AF9172" s="17"/>
      <c r="AG9172" s="17"/>
      <c r="AH9172" s="8"/>
    </row>
    <row r="9173" spans="13:34" x14ac:dyDescent="0.3">
      <c r="M9173" s="12"/>
      <c r="N9173"/>
      <c r="P9173" s="9"/>
      <c r="Q9173" s="9"/>
      <c r="U9173" s="8"/>
      <c r="V9173" s="10"/>
      <c r="W9173"/>
      <c r="X9173"/>
      <c r="Z9173" s="8"/>
      <c r="AA9173" s="8"/>
      <c r="AF9173" s="17"/>
      <c r="AG9173" s="17"/>
      <c r="AH9173" s="8"/>
    </row>
    <row r="9174" spans="13:34" x14ac:dyDescent="0.3">
      <c r="M9174" s="12"/>
      <c r="N9174"/>
      <c r="P9174" s="9"/>
      <c r="Q9174" s="9"/>
      <c r="U9174" s="8"/>
      <c r="V9174" s="10"/>
      <c r="W9174"/>
      <c r="X9174"/>
      <c r="Z9174" s="8"/>
      <c r="AA9174" s="8"/>
      <c r="AF9174" s="17"/>
      <c r="AG9174" s="17"/>
      <c r="AH9174" s="8"/>
    </row>
    <row r="9175" spans="13:34" x14ac:dyDescent="0.3">
      <c r="M9175" s="12"/>
      <c r="N9175"/>
      <c r="P9175" s="9"/>
      <c r="Q9175" s="9"/>
      <c r="U9175" s="8"/>
      <c r="V9175" s="10"/>
      <c r="W9175"/>
      <c r="X9175"/>
      <c r="Z9175" s="8"/>
      <c r="AA9175" s="8"/>
      <c r="AF9175" s="17"/>
      <c r="AG9175" s="17"/>
      <c r="AH9175" s="8"/>
    </row>
    <row r="9176" spans="13:34" x14ac:dyDescent="0.3">
      <c r="M9176" s="12"/>
      <c r="N9176"/>
      <c r="P9176" s="9"/>
      <c r="Q9176" s="9"/>
      <c r="U9176" s="8"/>
      <c r="V9176" s="10"/>
      <c r="W9176"/>
      <c r="X9176"/>
      <c r="Z9176" s="8"/>
      <c r="AA9176" s="8"/>
      <c r="AF9176" s="17"/>
      <c r="AG9176" s="17"/>
      <c r="AH9176" s="8"/>
    </row>
    <row r="9177" spans="13:34" x14ac:dyDescent="0.3">
      <c r="M9177" s="12"/>
      <c r="N9177"/>
      <c r="P9177" s="9"/>
      <c r="Q9177" s="9"/>
      <c r="U9177" s="8"/>
      <c r="V9177" s="10"/>
      <c r="W9177"/>
      <c r="X9177"/>
      <c r="Z9177" s="8"/>
      <c r="AA9177" s="8"/>
      <c r="AF9177" s="17"/>
      <c r="AG9177" s="17"/>
      <c r="AH9177" s="8"/>
    </row>
    <row r="9178" spans="13:34" x14ac:dyDescent="0.3">
      <c r="M9178" s="12"/>
      <c r="N9178"/>
      <c r="P9178" s="9"/>
      <c r="Q9178" s="9"/>
      <c r="U9178" s="8"/>
      <c r="V9178" s="10"/>
      <c r="W9178"/>
      <c r="X9178"/>
      <c r="Z9178" s="8"/>
      <c r="AA9178" s="8"/>
      <c r="AF9178" s="17"/>
      <c r="AG9178" s="17"/>
      <c r="AH9178" s="8"/>
    </row>
    <row r="9179" spans="13:34" x14ac:dyDescent="0.3">
      <c r="M9179" s="12"/>
      <c r="N9179"/>
      <c r="P9179" s="9"/>
      <c r="Q9179" s="9"/>
      <c r="U9179" s="8"/>
      <c r="V9179" s="10"/>
      <c r="W9179"/>
      <c r="X9179"/>
      <c r="Z9179" s="8"/>
      <c r="AA9179" s="8"/>
      <c r="AF9179" s="17"/>
      <c r="AG9179" s="17"/>
      <c r="AH9179" s="8"/>
    </row>
    <row r="9180" spans="13:34" x14ac:dyDescent="0.3">
      <c r="M9180" s="12"/>
      <c r="N9180"/>
      <c r="P9180" s="9"/>
      <c r="Q9180" s="9"/>
      <c r="U9180" s="8"/>
      <c r="V9180" s="10"/>
      <c r="W9180"/>
      <c r="X9180"/>
      <c r="Z9180" s="8"/>
      <c r="AA9180" s="8"/>
      <c r="AF9180" s="17"/>
      <c r="AG9180" s="17"/>
      <c r="AH9180" s="8"/>
    </row>
    <row r="9181" spans="13:34" x14ac:dyDescent="0.3">
      <c r="M9181" s="12"/>
      <c r="N9181"/>
      <c r="P9181" s="9"/>
      <c r="Q9181" s="9"/>
      <c r="U9181" s="8"/>
      <c r="V9181" s="10"/>
      <c r="W9181"/>
      <c r="X9181"/>
      <c r="Z9181" s="8"/>
      <c r="AA9181" s="8"/>
      <c r="AF9181" s="17"/>
      <c r="AG9181" s="17"/>
      <c r="AH9181" s="8"/>
    </row>
    <row r="9182" spans="13:34" x14ac:dyDescent="0.3">
      <c r="M9182" s="12"/>
      <c r="N9182"/>
      <c r="P9182" s="9"/>
      <c r="Q9182" s="9"/>
      <c r="U9182" s="8"/>
      <c r="V9182" s="10"/>
      <c r="W9182"/>
      <c r="X9182"/>
      <c r="Z9182" s="8"/>
      <c r="AA9182" s="8"/>
      <c r="AF9182" s="17"/>
      <c r="AG9182" s="17"/>
      <c r="AH9182" s="8"/>
    </row>
    <row r="9183" spans="13:34" x14ac:dyDescent="0.3">
      <c r="M9183" s="12"/>
      <c r="N9183"/>
      <c r="P9183" s="9"/>
      <c r="Q9183" s="9"/>
      <c r="U9183" s="8"/>
      <c r="V9183" s="10"/>
      <c r="W9183"/>
      <c r="X9183"/>
      <c r="Z9183" s="8"/>
      <c r="AA9183" s="8"/>
      <c r="AF9183" s="17"/>
      <c r="AG9183" s="17"/>
      <c r="AH9183" s="8"/>
    </row>
    <row r="9184" spans="13:34" x14ac:dyDescent="0.3">
      <c r="M9184" s="12"/>
      <c r="N9184"/>
      <c r="P9184" s="9"/>
      <c r="Q9184" s="9"/>
      <c r="U9184" s="8"/>
      <c r="V9184" s="10"/>
      <c r="W9184"/>
      <c r="X9184"/>
      <c r="Z9184" s="8"/>
      <c r="AA9184" s="8"/>
      <c r="AF9184" s="17"/>
      <c r="AG9184" s="17"/>
      <c r="AH9184" s="8"/>
    </row>
    <row r="9185" spans="13:34" x14ac:dyDescent="0.3">
      <c r="M9185" s="12"/>
      <c r="N9185"/>
      <c r="P9185" s="9"/>
      <c r="Q9185" s="9"/>
      <c r="U9185" s="8"/>
      <c r="V9185" s="10"/>
      <c r="W9185"/>
      <c r="X9185"/>
      <c r="Z9185" s="8"/>
      <c r="AA9185" s="8"/>
      <c r="AF9185" s="17"/>
      <c r="AG9185" s="17"/>
      <c r="AH9185" s="8"/>
    </row>
    <row r="9186" spans="13:34" x14ac:dyDescent="0.3">
      <c r="M9186" s="12"/>
      <c r="N9186"/>
      <c r="P9186" s="9"/>
      <c r="Q9186" s="9"/>
      <c r="U9186" s="8"/>
      <c r="V9186" s="10"/>
      <c r="W9186"/>
      <c r="X9186"/>
      <c r="Z9186" s="8"/>
      <c r="AA9186" s="8"/>
      <c r="AF9186" s="17"/>
      <c r="AG9186" s="17"/>
      <c r="AH9186" s="8"/>
    </row>
    <row r="9187" spans="13:34" x14ac:dyDescent="0.3">
      <c r="M9187" s="12"/>
      <c r="N9187"/>
      <c r="P9187" s="9"/>
      <c r="Q9187" s="9"/>
      <c r="U9187" s="8"/>
      <c r="V9187" s="10"/>
      <c r="W9187"/>
      <c r="X9187"/>
      <c r="Z9187" s="8"/>
      <c r="AA9187" s="8"/>
      <c r="AF9187" s="17"/>
      <c r="AG9187" s="17"/>
      <c r="AH9187" s="8"/>
    </row>
    <row r="9188" spans="13:34" x14ac:dyDescent="0.3">
      <c r="M9188" s="12"/>
      <c r="N9188"/>
      <c r="P9188" s="9"/>
      <c r="Q9188" s="9"/>
      <c r="U9188" s="8"/>
      <c r="V9188" s="10"/>
      <c r="W9188"/>
      <c r="X9188"/>
      <c r="Z9188" s="8"/>
      <c r="AA9188" s="8"/>
      <c r="AF9188" s="17"/>
      <c r="AG9188" s="17"/>
      <c r="AH9188" s="8"/>
    </row>
    <row r="9189" spans="13:34" x14ac:dyDescent="0.3">
      <c r="M9189" s="12"/>
      <c r="N9189"/>
      <c r="P9189" s="9"/>
      <c r="Q9189" s="9"/>
      <c r="U9189" s="8"/>
      <c r="V9189" s="10"/>
      <c r="W9189"/>
      <c r="X9189"/>
      <c r="Z9189" s="8"/>
      <c r="AA9189" s="8"/>
      <c r="AF9189" s="17"/>
      <c r="AG9189" s="17"/>
      <c r="AH9189" s="8"/>
    </row>
    <row r="9190" spans="13:34" x14ac:dyDescent="0.3">
      <c r="M9190" s="12"/>
      <c r="N9190"/>
      <c r="P9190" s="9"/>
      <c r="Q9190" s="9"/>
      <c r="U9190" s="8"/>
      <c r="V9190" s="10"/>
      <c r="W9190"/>
      <c r="X9190"/>
      <c r="Z9190" s="8"/>
      <c r="AA9190" s="8"/>
      <c r="AF9190" s="17"/>
      <c r="AG9190" s="17"/>
      <c r="AH9190" s="8"/>
    </row>
    <row r="9191" spans="13:34" x14ac:dyDescent="0.3">
      <c r="M9191" s="12"/>
      <c r="N9191"/>
      <c r="P9191" s="9"/>
      <c r="Q9191" s="9"/>
      <c r="U9191" s="8"/>
      <c r="V9191" s="10"/>
      <c r="W9191"/>
      <c r="X9191"/>
      <c r="Z9191" s="8"/>
      <c r="AA9191" s="8"/>
      <c r="AF9191" s="17"/>
      <c r="AG9191" s="17"/>
      <c r="AH9191" s="8"/>
    </row>
    <row r="9192" spans="13:34" x14ac:dyDescent="0.3">
      <c r="M9192" s="12"/>
      <c r="N9192"/>
      <c r="P9192" s="9"/>
      <c r="Q9192" s="9"/>
      <c r="U9192" s="8"/>
      <c r="V9192" s="10"/>
      <c r="W9192"/>
      <c r="X9192"/>
      <c r="Z9192" s="8"/>
      <c r="AA9192" s="8"/>
      <c r="AF9192" s="17"/>
      <c r="AG9192" s="17"/>
      <c r="AH9192" s="8"/>
    </row>
    <row r="9193" spans="13:34" x14ac:dyDescent="0.3">
      <c r="M9193" s="12"/>
      <c r="N9193"/>
      <c r="P9193" s="9"/>
      <c r="Q9193" s="9"/>
      <c r="U9193" s="8"/>
      <c r="V9193" s="10"/>
      <c r="W9193"/>
      <c r="X9193"/>
      <c r="Z9193" s="8"/>
      <c r="AA9193" s="8"/>
      <c r="AF9193" s="17"/>
      <c r="AG9193" s="17"/>
      <c r="AH9193" s="8"/>
    </row>
    <row r="9194" spans="13:34" x14ac:dyDescent="0.3">
      <c r="M9194" s="12"/>
      <c r="N9194"/>
      <c r="P9194" s="9"/>
      <c r="Q9194" s="9"/>
      <c r="U9194" s="8"/>
      <c r="V9194" s="10"/>
      <c r="W9194"/>
      <c r="X9194"/>
      <c r="Z9194" s="8"/>
      <c r="AA9194" s="8"/>
      <c r="AF9194" s="17"/>
      <c r="AG9194" s="17"/>
      <c r="AH9194" s="8"/>
    </row>
    <row r="9195" spans="13:34" x14ac:dyDescent="0.3">
      <c r="M9195" s="12"/>
      <c r="N9195"/>
      <c r="P9195" s="9"/>
      <c r="Q9195" s="9"/>
      <c r="U9195" s="8"/>
      <c r="V9195" s="10"/>
      <c r="W9195"/>
      <c r="X9195"/>
      <c r="Z9195" s="8"/>
      <c r="AA9195" s="8"/>
      <c r="AF9195" s="17"/>
      <c r="AG9195" s="17"/>
      <c r="AH9195" s="8"/>
    </row>
    <row r="9196" spans="13:34" x14ac:dyDescent="0.3">
      <c r="M9196" s="12"/>
      <c r="N9196"/>
      <c r="P9196" s="9"/>
      <c r="Q9196" s="9"/>
      <c r="U9196" s="8"/>
      <c r="V9196" s="10"/>
      <c r="W9196"/>
      <c r="X9196"/>
      <c r="Z9196" s="8"/>
      <c r="AA9196" s="8"/>
      <c r="AF9196" s="17"/>
      <c r="AG9196" s="17"/>
      <c r="AH9196" s="8"/>
    </row>
    <row r="9197" spans="13:34" x14ac:dyDescent="0.3">
      <c r="M9197" s="12"/>
      <c r="N9197"/>
      <c r="P9197" s="9"/>
      <c r="Q9197" s="9"/>
      <c r="U9197" s="8"/>
      <c r="V9197" s="10"/>
      <c r="W9197"/>
      <c r="X9197"/>
      <c r="Z9197" s="8"/>
      <c r="AA9197" s="8"/>
      <c r="AF9197" s="17"/>
      <c r="AG9197" s="17"/>
      <c r="AH9197" s="8"/>
    </row>
    <row r="9198" spans="13:34" x14ac:dyDescent="0.3">
      <c r="M9198" s="12"/>
      <c r="N9198"/>
      <c r="P9198" s="9"/>
      <c r="Q9198" s="9"/>
      <c r="U9198" s="8"/>
      <c r="V9198" s="10"/>
      <c r="W9198"/>
      <c r="X9198"/>
      <c r="Z9198" s="8"/>
      <c r="AA9198" s="8"/>
      <c r="AF9198" s="17"/>
      <c r="AG9198" s="17"/>
      <c r="AH9198" s="8"/>
    </row>
    <row r="9199" spans="13:34" x14ac:dyDescent="0.3">
      <c r="M9199" s="12"/>
      <c r="N9199"/>
      <c r="P9199" s="9"/>
      <c r="Q9199" s="9"/>
      <c r="U9199" s="8"/>
      <c r="V9199" s="10"/>
      <c r="W9199"/>
      <c r="X9199"/>
      <c r="Z9199" s="8"/>
      <c r="AA9199" s="8"/>
      <c r="AF9199" s="17"/>
      <c r="AG9199" s="17"/>
      <c r="AH9199" s="8"/>
    </row>
    <row r="9200" spans="13:34" x14ac:dyDescent="0.3">
      <c r="M9200" s="12"/>
      <c r="N9200"/>
      <c r="P9200" s="9"/>
      <c r="Q9200" s="9"/>
      <c r="U9200" s="8"/>
      <c r="V9200" s="10"/>
      <c r="W9200"/>
      <c r="X9200"/>
      <c r="Z9200" s="8"/>
      <c r="AA9200" s="8"/>
      <c r="AF9200" s="17"/>
      <c r="AG9200" s="17"/>
      <c r="AH9200" s="8"/>
    </row>
    <row r="9201" spans="13:34" x14ac:dyDescent="0.3">
      <c r="M9201" s="12"/>
      <c r="N9201"/>
      <c r="P9201" s="9"/>
      <c r="Q9201" s="9"/>
      <c r="U9201" s="8"/>
      <c r="V9201" s="10"/>
      <c r="W9201"/>
      <c r="X9201"/>
      <c r="Z9201" s="8"/>
      <c r="AA9201" s="8"/>
      <c r="AF9201" s="17"/>
      <c r="AG9201" s="17"/>
      <c r="AH9201" s="8"/>
    </row>
    <row r="9202" spans="13:34" x14ac:dyDescent="0.3">
      <c r="M9202" s="12"/>
      <c r="N9202"/>
      <c r="P9202" s="9"/>
      <c r="Q9202" s="9"/>
      <c r="U9202" s="8"/>
      <c r="V9202" s="10"/>
      <c r="W9202"/>
      <c r="X9202"/>
      <c r="Z9202" s="8"/>
      <c r="AA9202" s="8"/>
      <c r="AF9202" s="17"/>
      <c r="AG9202" s="17"/>
      <c r="AH9202" s="8"/>
    </row>
    <row r="9203" spans="13:34" x14ac:dyDescent="0.3">
      <c r="M9203" s="12"/>
      <c r="N9203"/>
      <c r="P9203" s="9"/>
      <c r="Q9203" s="9"/>
      <c r="U9203" s="8"/>
      <c r="V9203" s="10"/>
      <c r="W9203"/>
      <c r="X9203"/>
      <c r="Z9203" s="8"/>
      <c r="AA9203" s="8"/>
      <c r="AF9203" s="17"/>
      <c r="AG9203" s="17"/>
      <c r="AH9203" s="8"/>
    </row>
    <row r="9204" spans="13:34" x14ac:dyDescent="0.3">
      <c r="M9204" s="12"/>
      <c r="N9204"/>
      <c r="P9204" s="9"/>
      <c r="Q9204" s="9"/>
      <c r="U9204" s="8"/>
      <c r="V9204" s="10"/>
      <c r="W9204"/>
      <c r="X9204"/>
      <c r="Z9204" s="8"/>
      <c r="AA9204" s="8"/>
      <c r="AF9204" s="17"/>
      <c r="AG9204" s="17"/>
      <c r="AH9204" s="8"/>
    </row>
    <row r="9205" spans="13:34" x14ac:dyDescent="0.3">
      <c r="M9205" s="12"/>
      <c r="N9205"/>
      <c r="P9205" s="9"/>
      <c r="Q9205" s="9"/>
      <c r="U9205" s="8"/>
      <c r="V9205" s="10"/>
      <c r="W9205"/>
      <c r="X9205"/>
      <c r="Z9205" s="8"/>
      <c r="AA9205" s="8"/>
      <c r="AF9205" s="17"/>
      <c r="AG9205" s="17"/>
      <c r="AH9205" s="8"/>
    </row>
    <row r="9206" spans="13:34" x14ac:dyDescent="0.3">
      <c r="M9206" s="12"/>
      <c r="N9206"/>
      <c r="P9206" s="9"/>
      <c r="Q9206" s="9"/>
      <c r="U9206" s="8"/>
      <c r="V9206" s="10"/>
      <c r="W9206"/>
      <c r="X9206"/>
      <c r="Z9206" s="8"/>
      <c r="AA9206" s="8"/>
      <c r="AF9206" s="17"/>
      <c r="AG9206" s="17"/>
      <c r="AH9206" s="8"/>
    </row>
    <row r="9207" spans="13:34" x14ac:dyDescent="0.3">
      <c r="M9207" s="12"/>
      <c r="N9207"/>
      <c r="P9207" s="9"/>
      <c r="Q9207" s="9"/>
      <c r="U9207" s="8"/>
      <c r="V9207" s="10"/>
      <c r="W9207"/>
      <c r="X9207"/>
      <c r="Z9207" s="8"/>
      <c r="AA9207" s="8"/>
      <c r="AF9207" s="17"/>
      <c r="AG9207" s="17"/>
      <c r="AH9207" s="8"/>
    </row>
    <row r="9208" spans="13:34" x14ac:dyDescent="0.3">
      <c r="M9208" s="12"/>
      <c r="N9208"/>
      <c r="P9208" s="9"/>
      <c r="Q9208" s="9"/>
      <c r="U9208" s="8"/>
      <c r="V9208" s="10"/>
      <c r="W9208"/>
      <c r="X9208"/>
      <c r="Z9208" s="8"/>
      <c r="AA9208" s="8"/>
      <c r="AF9208" s="17"/>
      <c r="AG9208" s="17"/>
      <c r="AH9208" s="8"/>
    </row>
    <row r="9209" spans="13:34" x14ac:dyDescent="0.3">
      <c r="M9209" s="12"/>
      <c r="N9209"/>
      <c r="P9209" s="9"/>
      <c r="Q9209" s="9"/>
      <c r="U9209" s="8"/>
      <c r="V9209" s="10"/>
      <c r="W9209"/>
      <c r="X9209"/>
      <c r="Z9209" s="8"/>
      <c r="AA9209" s="8"/>
      <c r="AF9209" s="17"/>
      <c r="AG9209" s="17"/>
      <c r="AH9209" s="8"/>
    </row>
    <row r="9210" spans="13:34" x14ac:dyDescent="0.3">
      <c r="M9210" s="12"/>
      <c r="N9210"/>
      <c r="P9210" s="9"/>
      <c r="Q9210" s="9"/>
      <c r="U9210" s="8"/>
      <c r="V9210" s="10"/>
      <c r="W9210"/>
      <c r="X9210"/>
      <c r="Z9210" s="8"/>
      <c r="AA9210" s="8"/>
      <c r="AF9210" s="17"/>
      <c r="AG9210" s="17"/>
      <c r="AH9210" s="8"/>
    </row>
    <row r="9211" spans="13:34" x14ac:dyDescent="0.3">
      <c r="M9211" s="12"/>
      <c r="N9211"/>
      <c r="P9211" s="9"/>
      <c r="Q9211" s="9"/>
      <c r="U9211" s="8"/>
      <c r="V9211" s="10"/>
      <c r="W9211"/>
      <c r="X9211"/>
      <c r="Z9211" s="8"/>
      <c r="AA9211" s="8"/>
      <c r="AF9211" s="17"/>
      <c r="AG9211" s="17"/>
      <c r="AH9211" s="8"/>
    </row>
    <row r="9212" spans="13:34" x14ac:dyDescent="0.3">
      <c r="M9212" s="12"/>
      <c r="N9212"/>
      <c r="P9212" s="9"/>
      <c r="Q9212" s="9"/>
      <c r="U9212" s="8"/>
      <c r="V9212" s="10"/>
      <c r="W9212"/>
      <c r="X9212"/>
      <c r="Z9212" s="8"/>
      <c r="AA9212" s="8"/>
      <c r="AF9212" s="17"/>
      <c r="AG9212" s="17"/>
      <c r="AH9212" s="8"/>
    </row>
    <row r="9213" spans="13:34" x14ac:dyDescent="0.3">
      <c r="M9213" s="12"/>
      <c r="N9213"/>
      <c r="P9213" s="9"/>
      <c r="Q9213" s="9"/>
      <c r="U9213" s="8"/>
      <c r="V9213" s="10"/>
      <c r="W9213"/>
      <c r="X9213"/>
      <c r="Z9213" s="8"/>
      <c r="AA9213" s="8"/>
      <c r="AF9213" s="17"/>
      <c r="AG9213" s="17"/>
      <c r="AH9213" s="8"/>
    </row>
    <row r="9214" spans="13:34" x14ac:dyDescent="0.3">
      <c r="M9214" s="12"/>
      <c r="N9214"/>
      <c r="P9214" s="9"/>
      <c r="Q9214" s="9"/>
      <c r="U9214" s="8"/>
      <c r="V9214" s="10"/>
      <c r="W9214"/>
      <c r="X9214"/>
      <c r="Z9214" s="8"/>
      <c r="AA9214" s="8"/>
      <c r="AF9214" s="17"/>
      <c r="AG9214" s="17"/>
      <c r="AH9214" s="8"/>
    </row>
    <row r="9215" spans="13:34" x14ac:dyDescent="0.3">
      <c r="M9215" s="12"/>
      <c r="N9215"/>
      <c r="P9215" s="9"/>
      <c r="Q9215" s="9"/>
      <c r="U9215" s="8"/>
      <c r="V9215" s="10"/>
      <c r="W9215"/>
      <c r="X9215"/>
      <c r="Z9215" s="8"/>
      <c r="AA9215" s="8"/>
      <c r="AF9215" s="17"/>
      <c r="AG9215" s="17"/>
      <c r="AH9215" s="8"/>
    </row>
    <row r="9216" spans="13:34" x14ac:dyDescent="0.3">
      <c r="M9216" s="12"/>
      <c r="N9216"/>
      <c r="P9216" s="9"/>
      <c r="Q9216" s="9"/>
      <c r="U9216" s="8"/>
      <c r="V9216" s="10"/>
      <c r="W9216"/>
      <c r="X9216"/>
      <c r="Z9216" s="8"/>
      <c r="AA9216" s="8"/>
      <c r="AF9216" s="17"/>
      <c r="AG9216" s="17"/>
      <c r="AH9216" s="8"/>
    </row>
    <row r="9217" spans="13:34" x14ac:dyDescent="0.3">
      <c r="M9217" s="12"/>
      <c r="N9217"/>
      <c r="P9217" s="9"/>
      <c r="Q9217" s="9"/>
      <c r="U9217" s="8"/>
      <c r="V9217" s="10"/>
      <c r="W9217"/>
      <c r="X9217"/>
      <c r="Z9217" s="8"/>
      <c r="AA9217" s="8"/>
      <c r="AF9217" s="17"/>
      <c r="AG9217" s="17"/>
      <c r="AH9217" s="8"/>
    </row>
    <row r="9218" spans="13:34" x14ac:dyDescent="0.3">
      <c r="M9218" s="12"/>
      <c r="N9218"/>
      <c r="P9218" s="9"/>
      <c r="Q9218" s="9"/>
      <c r="U9218" s="8"/>
      <c r="V9218" s="10"/>
      <c r="W9218"/>
      <c r="X9218"/>
      <c r="Z9218" s="8"/>
      <c r="AA9218" s="8"/>
      <c r="AF9218" s="17"/>
      <c r="AG9218" s="17"/>
      <c r="AH9218" s="8"/>
    </row>
    <row r="9219" spans="13:34" x14ac:dyDescent="0.3">
      <c r="M9219" s="12"/>
      <c r="N9219"/>
      <c r="P9219" s="9"/>
      <c r="Q9219" s="9"/>
      <c r="U9219" s="8"/>
      <c r="V9219" s="10"/>
      <c r="W9219"/>
      <c r="X9219"/>
      <c r="Z9219" s="8"/>
      <c r="AA9219" s="8"/>
      <c r="AF9219" s="17"/>
      <c r="AG9219" s="17"/>
      <c r="AH9219" s="8"/>
    </row>
    <row r="9220" spans="13:34" x14ac:dyDescent="0.3">
      <c r="M9220" s="12"/>
      <c r="N9220"/>
      <c r="P9220" s="9"/>
      <c r="Q9220" s="9"/>
      <c r="U9220" s="8"/>
      <c r="V9220" s="10"/>
      <c r="W9220"/>
      <c r="X9220"/>
      <c r="Z9220" s="8"/>
      <c r="AA9220" s="8"/>
      <c r="AF9220" s="17"/>
      <c r="AG9220" s="17"/>
      <c r="AH9220" s="8"/>
    </row>
    <row r="9221" spans="13:34" x14ac:dyDescent="0.3">
      <c r="M9221" s="12"/>
      <c r="N9221"/>
      <c r="P9221" s="9"/>
      <c r="Q9221" s="9"/>
      <c r="U9221" s="8"/>
      <c r="V9221" s="10"/>
      <c r="W9221"/>
      <c r="X9221"/>
      <c r="Z9221" s="8"/>
      <c r="AA9221" s="8"/>
      <c r="AF9221" s="17"/>
      <c r="AG9221" s="17"/>
      <c r="AH9221" s="8"/>
    </row>
    <row r="9222" spans="13:34" x14ac:dyDescent="0.3">
      <c r="M9222" s="12"/>
      <c r="N9222"/>
      <c r="P9222" s="9"/>
      <c r="Q9222" s="9"/>
      <c r="U9222" s="8"/>
      <c r="V9222" s="10"/>
      <c r="W9222"/>
      <c r="X9222"/>
      <c r="Z9222" s="8"/>
      <c r="AA9222" s="8"/>
      <c r="AF9222" s="17"/>
      <c r="AG9222" s="17"/>
      <c r="AH9222" s="8"/>
    </row>
    <row r="9223" spans="13:34" x14ac:dyDescent="0.3">
      <c r="M9223" s="12"/>
      <c r="N9223"/>
      <c r="P9223" s="9"/>
      <c r="Q9223" s="9"/>
      <c r="U9223" s="8"/>
      <c r="V9223" s="10"/>
      <c r="W9223"/>
      <c r="X9223"/>
      <c r="Z9223" s="8"/>
      <c r="AA9223" s="8"/>
      <c r="AF9223" s="17"/>
      <c r="AG9223" s="17"/>
      <c r="AH9223" s="8"/>
    </row>
    <row r="9224" spans="13:34" x14ac:dyDescent="0.3">
      <c r="M9224" s="12"/>
      <c r="N9224"/>
      <c r="P9224" s="9"/>
      <c r="Q9224" s="9"/>
      <c r="U9224" s="8"/>
      <c r="V9224" s="10"/>
      <c r="W9224"/>
      <c r="X9224"/>
      <c r="Z9224" s="8"/>
      <c r="AA9224" s="8"/>
      <c r="AF9224" s="17"/>
      <c r="AG9224" s="17"/>
      <c r="AH9224" s="8"/>
    </row>
    <row r="9225" spans="13:34" x14ac:dyDescent="0.3">
      <c r="M9225" s="12"/>
      <c r="N9225"/>
      <c r="P9225" s="9"/>
      <c r="Q9225" s="9"/>
      <c r="U9225" s="8"/>
      <c r="V9225" s="10"/>
      <c r="W9225"/>
      <c r="X9225"/>
      <c r="Z9225" s="8"/>
      <c r="AA9225" s="8"/>
      <c r="AF9225" s="17"/>
      <c r="AG9225" s="17"/>
      <c r="AH9225" s="8"/>
    </row>
    <row r="9226" spans="13:34" x14ac:dyDescent="0.3">
      <c r="M9226" s="12"/>
      <c r="N9226"/>
      <c r="P9226" s="9"/>
      <c r="Q9226" s="9"/>
      <c r="U9226" s="8"/>
      <c r="V9226" s="10"/>
      <c r="W9226"/>
      <c r="X9226"/>
      <c r="Z9226" s="8"/>
      <c r="AA9226" s="8"/>
      <c r="AF9226" s="17"/>
      <c r="AG9226" s="17"/>
      <c r="AH9226" s="8"/>
    </row>
    <row r="9227" spans="13:34" x14ac:dyDescent="0.3">
      <c r="M9227" s="12"/>
      <c r="N9227"/>
      <c r="P9227" s="9"/>
      <c r="Q9227" s="9"/>
      <c r="U9227" s="8"/>
      <c r="V9227" s="10"/>
      <c r="W9227"/>
      <c r="X9227"/>
      <c r="Z9227" s="8"/>
      <c r="AA9227" s="8"/>
      <c r="AF9227" s="17"/>
      <c r="AG9227" s="17"/>
      <c r="AH9227" s="8"/>
    </row>
    <row r="9228" spans="13:34" x14ac:dyDescent="0.3">
      <c r="M9228" s="12"/>
      <c r="N9228"/>
      <c r="P9228" s="9"/>
      <c r="Q9228" s="9"/>
      <c r="U9228" s="8"/>
      <c r="V9228" s="10"/>
      <c r="W9228"/>
      <c r="X9228"/>
      <c r="Z9228" s="8"/>
      <c r="AA9228" s="8"/>
      <c r="AF9228" s="17"/>
      <c r="AG9228" s="17"/>
      <c r="AH9228" s="8"/>
    </row>
    <row r="9229" spans="13:34" x14ac:dyDescent="0.3">
      <c r="M9229" s="12"/>
      <c r="N9229"/>
      <c r="P9229" s="9"/>
      <c r="Q9229" s="9"/>
      <c r="U9229" s="8"/>
      <c r="V9229" s="10"/>
      <c r="W9229"/>
      <c r="X9229"/>
      <c r="Z9229" s="8"/>
      <c r="AA9229" s="8"/>
      <c r="AF9229" s="17"/>
      <c r="AG9229" s="17"/>
      <c r="AH9229" s="8"/>
    </row>
    <row r="9230" spans="13:34" x14ac:dyDescent="0.3">
      <c r="M9230" s="12"/>
      <c r="N9230"/>
      <c r="P9230" s="9"/>
      <c r="Q9230" s="9"/>
      <c r="U9230" s="8"/>
      <c r="V9230" s="10"/>
      <c r="W9230"/>
      <c r="X9230"/>
      <c r="Z9230" s="8"/>
      <c r="AA9230" s="8"/>
      <c r="AF9230" s="17"/>
      <c r="AG9230" s="17"/>
      <c r="AH9230" s="8"/>
    </row>
    <row r="9231" spans="13:34" x14ac:dyDescent="0.3">
      <c r="M9231" s="12"/>
      <c r="N9231"/>
      <c r="P9231" s="9"/>
      <c r="Q9231" s="9"/>
      <c r="U9231" s="8"/>
      <c r="V9231" s="10"/>
      <c r="W9231"/>
      <c r="X9231"/>
      <c r="Z9231" s="8"/>
      <c r="AA9231" s="8"/>
      <c r="AF9231" s="17"/>
      <c r="AG9231" s="17"/>
      <c r="AH9231" s="8"/>
    </row>
    <row r="9232" spans="13:34" x14ac:dyDescent="0.3">
      <c r="M9232" s="12"/>
      <c r="N9232"/>
      <c r="P9232" s="9"/>
      <c r="Q9232" s="9"/>
      <c r="U9232" s="8"/>
      <c r="V9232" s="10"/>
      <c r="W9232"/>
      <c r="X9232"/>
      <c r="Z9232" s="8"/>
      <c r="AA9232" s="8"/>
      <c r="AF9232" s="17"/>
      <c r="AG9232" s="17"/>
      <c r="AH9232" s="8"/>
    </row>
    <row r="9233" spans="13:34" x14ac:dyDescent="0.3">
      <c r="M9233" s="12"/>
      <c r="N9233"/>
      <c r="P9233" s="9"/>
      <c r="Q9233" s="9"/>
      <c r="U9233" s="8"/>
      <c r="V9233" s="10"/>
      <c r="W9233"/>
      <c r="X9233"/>
      <c r="Z9233" s="8"/>
      <c r="AA9233" s="8"/>
      <c r="AF9233" s="17"/>
      <c r="AG9233" s="17"/>
      <c r="AH9233" s="8"/>
    </row>
    <row r="9234" spans="13:34" x14ac:dyDescent="0.3">
      <c r="M9234" s="12"/>
      <c r="N9234"/>
      <c r="P9234" s="9"/>
      <c r="Q9234" s="9"/>
      <c r="U9234" s="8"/>
      <c r="V9234" s="10"/>
      <c r="W9234"/>
      <c r="X9234"/>
      <c r="Z9234" s="8"/>
      <c r="AA9234" s="8"/>
      <c r="AF9234" s="17"/>
      <c r="AG9234" s="17"/>
      <c r="AH9234" s="8"/>
    </row>
    <row r="9235" spans="13:34" x14ac:dyDescent="0.3">
      <c r="M9235" s="12"/>
      <c r="N9235"/>
      <c r="P9235" s="9"/>
      <c r="Q9235" s="9"/>
      <c r="U9235" s="8"/>
      <c r="V9235" s="10"/>
      <c r="W9235"/>
      <c r="X9235"/>
      <c r="Z9235" s="8"/>
      <c r="AA9235" s="8"/>
      <c r="AF9235" s="17"/>
      <c r="AG9235" s="17"/>
      <c r="AH9235" s="8"/>
    </row>
    <row r="9236" spans="13:34" x14ac:dyDescent="0.3">
      <c r="M9236" s="12"/>
      <c r="N9236"/>
      <c r="P9236" s="9"/>
      <c r="Q9236" s="9"/>
      <c r="U9236" s="8"/>
      <c r="V9236" s="10"/>
      <c r="W9236"/>
      <c r="X9236"/>
      <c r="Z9236" s="8"/>
      <c r="AA9236" s="8"/>
      <c r="AF9236" s="17"/>
      <c r="AG9236" s="17"/>
      <c r="AH9236" s="8"/>
    </row>
    <row r="9237" spans="13:34" x14ac:dyDescent="0.3">
      <c r="M9237" s="12"/>
      <c r="N9237"/>
      <c r="P9237" s="9"/>
      <c r="Q9237" s="9"/>
      <c r="U9237" s="8"/>
      <c r="V9237" s="10"/>
      <c r="W9237"/>
      <c r="X9237"/>
      <c r="Z9237" s="8"/>
      <c r="AA9237" s="8"/>
      <c r="AF9237" s="17"/>
      <c r="AG9237" s="17"/>
      <c r="AH9237" s="8"/>
    </row>
    <row r="9238" spans="13:34" x14ac:dyDescent="0.3">
      <c r="M9238" s="12"/>
      <c r="N9238"/>
      <c r="P9238" s="9"/>
      <c r="Q9238" s="9"/>
      <c r="U9238" s="8"/>
      <c r="V9238" s="10"/>
      <c r="W9238"/>
      <c r="X9238"/>
      <c r="Z9238" s="8"/>
      <c r="AA9238" s="8"/>
      <c r="AF9238" s="17"/>
      <c r="AG9238" s="17"/>
      <c r="AH9238" s="8"/>
    </row>
    <row r="9239" spans="13:34" x14ac:dyDescent="0.3">
      <c r="M9239" s="12"/>
      <c r="N9239"/>
      <c r="P9239" s="9"/>
      <c r="Q9239" s="9"/>
      <c r="U9239" s="8"/>
      <c r="V9239" s="10"/>
      <c r="W9239"/>
      <c r="X9239"/>
      <c r="Z9239" s="8"/>
      <c r="AA9239" s="8"/>
      <c r="AF9239" s="17"/>
      <c r="AG9239" s="17"/>
      <c r="AH9239" s="8"/>
    </row>
    <row r="9240" spans="13:34" x14ac:dyDescent="0.3">
      <c r="M9240" s="12"/>
      <c r="N9240"/>
      <c r="P9240" s="9"/>
      <c r="Q9240" s="9"/>
      <c r="U9240" s="8"/>
      <c r="V9240" s="10"/>
      <c r="W9240"/>
      <c r="X9240"/>
      <c r="Z9240" s="8"/>
      <c r="AA9240" s="8"/>
      <c r="AF9240" s="17"/>
      <c r="AG9240" s="17"/>
      <c r="AH9240" s="8"/>
    </row>
    <row r="9241" spans="13:34" x14ac:dyDescent="0.3">
      <c r="M9241" s="12"/>
      <c r="N9241"/>
      <c r="P9241" s="9"/>
      <c r="Q9241" s="9"/>
      <c r="U9241" s="8"/>
      <c r="V9241" s="10"/>
      <c r="W9241"/>
      <c r="X9241"/>
      <c r="Z9241" s="8"/>
      <c r="AA9241" s="8"/>
      <c r="AF9241" s="17"/>
      <c r="AG9241" s="17"/>
      <c r="AH9241" s="8"/>
    </row>
    <row r="9242" spans="13:34" x14ac:dyDescent="0.3">
      <c r="M9242" s="12"/>
      <c r="N9242"/>
      <c r="P9242" s="9"/>
      <c r="Q9242" s="9"/>
      <c r="U9242" s="8"/>
      <c r="V9242" s="10"/>
      <c r="W9242"/>
      <c r="X9242"/>
      <c r="Z9242" s="8"/>
      <c r="AA9242" s="8"/>
      <c r="AF9242" s="17"/>
      <c r="AG9242" s="17"/>
      <c r="AH9242" s="8"/>
    </row>
    <row r="9243" spans="13:34" x14ac:dyDescent="0.3">
      <c r="M9243" s="12"/>
      <c r="N9243"/>
      <c r="P9243" s="9"/>
      <c r="Q9243" s="9"/>
      <c r="U9243" s="8"/>
      <c r="V9243" s="10"/>
      <c r="W9243"/>
      <c r="X9243"/>
      <c r="Z9243" s="8"/>
      <c r="AA9243" s="8"/>
      <c r="AF9243" s="17"/>
      <c r="AG9243" s="17"/>
      <c r="AH9243" s="8"/>
    </row>
    <row r="9244" spans="13:34" x14ac:dyDescent="0.3">
      <c r="M9244" s="12"/>
      <c r="N9244"/>
      <c r="P9244" s="9"/>
      <c r="Q9244" s="9"/>
      <c r="U9244" s="8"/>
      <c r="V9244" s="10"/>
      <c r="W9244"/>
      <c r="X9244"/>
      <c r="Z9244" s="8"/>
      <c r="AA9244" s="8"/>
      <c r="AF9244" s="17"/>
      <c r="AG9244" s="17"/>
      <c r="AH9244" s="8"/>
    </row>
    <row r="9245" spans="13:34" x14ac:dyDescent="0.3">
      <c r="M9245" s="12"/>
      <c r="N9245"/>
      <c r="P9245" s="9"/>
      <c r="Q9245" s="9"/>
      <c r="U9245" s="8"/>
      <c r="V9245" s="10"/>
      <c r="W9245"/>
      <c r="X9245"/>
      <c r="Z9245" s="8"/>
      <c r="AA9245" s="8"/>
      <c r="AF9245" s="17"/>
      <c r="AG9245" s="17"/>
      <c r="AH9245" s="8"/>
    </row>
    <row r="9246" spans="13:34" x14ac:dyDescent="0.3">
      <c r="M9246" s="12"/>
      <c r="N9246"/>
      <c r="P9246" s="9"/>
      <c r="Q9246" s="9"/>
      <c r="U9246" s="8"/>
      <c r="V9246" s="10"/>
      <c r="W9246"/>
      <c r="X9246"/>
      <c r="Z9246" s="8"/>
      <c r="AA9246" s="8"/>
      <c r="AF9246" s="17"/>
      <c r="AG9246" s="17"/>
      <c r="AH9246" s="8"/>
    </row>
    <row r="9247" spans="13:34" x14ac:dyDescent="0.3">
      <c r="M9247" s="12"/>
      <c r="N9247"/>
      <c r="P9247" s="9"/>
      <c r="Q9247" s="9"/>
      <c r="U9247" s="8"/>
      <c r="V9247" s="10"/>
      <c r="W9247"/>
      <c r="X9247"/>
      <c r="Z9247" s="8"/>
      <c r="AA9247" s="8"/>
      <c r="AF9247" s="17"/>
      <c r="AG9247" s="17"/>
      <c r="AH9247" s="8"/>
    </row>
    <row r="9248" spans="13:34" x14ac:dyDescent="0.3">
      <c r="M9248" s="12"/>
      <c r="N9248"/>
      <c r="P9248" s="9"/>
      <c r="Q9248" s="9"/>
      <c r="U9248" s="8"/>
      <c r="V9248" s="10"/>
      <c r="W9248"/>
      <c r="X9248"/>
      <c r="Z9248" s="8"/>
      <c r="AA9248" s="8"/>
      <c r="AF9248" s="17"/>
      <c r="AG9248" s="17"/>
      <c r="AH9248" s="8"/>
    </row>
    <row r="9249" spans="13:34" x14ac:dyDescent="0.3">
      <c r="M9249" s="12"/>
      <c r="N9249"/>
      <c r="P9249" s="9"/>
      <c r="Q9249" s="9"/>
      <c r="U9249" s="8"/>
      <c r="V9249" s="10"/>
      <c r="W9249"/>
      <c r="X9249"/>
      <c r="Z9249" s="8"/>
      <c r="AA9249" s="8"/>
      <c r="AF9249" s="17"/>
      <c r="AG9249" s="17"/>
      <c r="AH9249" s="8"/>
    </row>
    <row r="9250" spans="13:34" x14ac:dyDescent="0.3">
      <c r="M9250" s="12"/>
      <c r="N9250"/>
      <c r="P9250" s="9"/>
      <c r="Q9250" s="9"/>
      <c r="U9250" s="8"/>
      <c r="V9250" s="10"/>
      <c r="W9250"/>
      <c r="X9250"/>
      <c r="Z9250" s="8"/>
      <c r="AA9250" s="8"/>
      <c r="AF9250" s="17"/>
      <c r="AG9250" s="17"/>
      <c r="AH9250" s="8"/>
    </row>
    <row r="9251" spans="13:34" x14ac:dyDescent="0.3">
      <c r="M9251" s="12"/>
      <c r="N9251"/>
      <c r="P9251" s="9"/>
      <c r="Q9251" s="9"/>
      <c r="U9251" s="8"/>
      <c r="V9251" s="10"/>
      <c r="W9251"/>
      <c r="X9251"/>
      <c r="Z9251" s="8"/>
      <c r="AA9251" s="8"/>
      <c r="AF9251" s="17"/>
      <c r="AG9251" s="17"/>
      <c r="AH9251" s="8"/>
    </row>
    <row r="9252" spans="13:34" x14ac:dyDescent="0.3">
      <c r="M9252" s="12"/>
      <c r="N9252"/>
      <c r="P9252" s="9"/>
      <c r="Q9252" s="9"/>
      <c r="U9252" s="8"/>
      <c r="V9252" s="10"/>
      <c r="W9252"/>
      <c r="X9252"/>
      <c r="Z9252" s="8"/>
      <c r="AA9252" s="8"/>
      <c r="AF9252" s="17"/>
      <c r="AG9252" s="17"/>
      <c r="AH9252" s="8"/>
    </row>
    <row r="9253" spans="13:34" x14ac:dyDescent="0.3">
      <c r="M9253" s="12"/>
      <c r="N9253"/>
      <c r="P9253" s="9"/>
      <c r="Q9253" s="9"/>
      <c r="U9253" s="8"/>
      <c r="V9253" s="10"/>
      <c r="W9253"/>
      <c r="X9253"/>
      <c r="Z9253" s="8"/>
      <c r="AA9253" s="8"/>
      <c r="AF9253" s="17"/>
      <c r="AG9253" s="17"/>
      <c r="AH9253" s="8"/>
    </row>
    <row r="9254" spans="13:34" x14ac:dyDescent="0.3">
      <c r="M9254" s="12"/>
      <c r="N9254"/>
      <c r="P9254" s="9"/>
      <c r="Q9254" s="9"/>
      <c r="U9254" s="8"/>
      <c r="V9254" s="10"/>
      <c r="W9254"/>
      <c r="X9254"/>
      <c r="Z9254" s="8"/>
      <c r="AA9254" s="8"/>
      <c r="AF9254" s="17"/>
      <c r="AG9254" s="17"/>
      <c r="AH9254" s="8"/>
    </row>
    <row r="9255" spans="13:34" x14ac:dyDescent="0.3">
      <c r="M9255" s="12"/>
      <c r="N9255"/>
      <c r="P9255" s="9"/>
      <c r="Q9255" s="9"/>
      <c r="U9255" s="8"/>
      <c r="V9255" s="10"/>
      <c r="W9255"/>
      <c r="X9255"/>
      <c r="Z9255" s="8"/>
      <c r="AA9255" s="8"/>
      <c r="AF9255" s="17"/>
      <c r="AG9255" s="17"/>
      <c r="AH9255" s="8"/>
    </row>
    <row r="9256" spans="13:34" x14ac:dyDescent="0.3">
      <c r="M9256" s="12"/>
      <c r="N9256"/>
      <c r="P9256" s="9"/>
      <c r="Q9256" s="9"/>
      <c r="U9256" s="8"/>
      <c r="V9256" s="10"/>
      <c r="W9256"/>
      <c r="X9256"/>
      <c r="Z9256" s="8"/>
      <c r="AA9256" s="8"/>
      <c r="AF9256" s="17"/>
      <c r="AG9256" s="17"/>
      <c r="AH9256" s="8"/>
    </row>
    <row r="9257" spans="13:34" x14ac:dyDescent="0.3">
      <c r="M9257" s="12"/>
      <c r="N9257"/>
      <c r="P9257" s="9"/>
      <c r="Q9257" s="9"/>
      <c r="U9257" s="8"/>
      <c r="V9257" s="10"/>
      <c r="W9257"/>
      <c r="X9257"/>
      <c r="Z9257" s="8"/>
      <c r="AA9257" s="8"/>
      <c r="AF9257" s="17"/>
      <c r="AG9257" s="17"/>
      <c r="AH9257" s="8"/>
    </row>
    <row r="9258" spans="13:34" x14ac:dyDescent="0.3">
      <c r="M9258" s="12"/>
      <c r="N9258"/>
      <c r="P9258" s="9"/>
      <c r="Q9258" s="9"/>
      <c r="U9258" s="8"/>
      <c r="V9258" s="10"/>
      <c r="W9258"/>
      <c r="X9258"/>
      <c r="Z9258" s="8"/>
      <c r="AA9258" s="8"/>
      <c r="AF9258" s="17"/>
      <c r="AG9258" s="17"/>
      <c r="AH9258" s="8"/>
    </row>
    <row r="9259" spans="13:34" x14ac:dyDescent="0.3">
      <c r="M9259" s="12"/>
      <c r="N9259"/>
      <c r="P9259" s="9"/>
      <c r="Q9259" s="9"/>
      <c r="U9259" s="8"/>
      <c r="V9259" s="10"/>
      <c r="W9259"/>
      <c r="X9259"/>
      <c r="Z9259" s="8"/>
      <c r="AA9259" s="8"/>
      <c r="AF9259" s="17"/>
      <c r="AG9259" s="17"/>
      <c r="AH9259" s="8"/>
    </row>
    <row r="9260" spans="13:34" x14ac:dyDescent="0.3">
      <c r="M9260" s="12"/>
      <c r="N9260"/>
      <c r="P9260" s="9"/>
      <c r="Q9260" s="9"/>
      <c r="U9260" s="8"/>
      <c r="V9260" s="10"/>
      <c r="W9260"/>
      <c r="X9260"/>
      <c r="Z9260" s="8"/>
      <c r="AA9260" s="8"/>
      <c r="AF9260" s="17"/>
      <c r="AG9260" s="17"/>
      <c r="AH9260" s="8"/>
    </row>
    <row r="9261" spans="13:34" x14ac:dyDescent="0.3">
      <c r="M9261" s="12"/>
      <c r="N9261"/>
      <c r="P9261" s="9"/>
      <c r="Q9261" s="9"/>
      <c r="U9261" s="8"/>
      <c r="V9261" s="10"/>
      <c r="W9261"/>
      <c r="X9261"/>
      <c r="Z9261" s="8"/>
      <c r="AA9261" s="8"/>
      <c r="AF9261" s="17"/>
      <c r="AG9261" s="17"/>
      <c r="AH9261" s="8"/>
    </row>
    <row r="9262" spans="13:34" x14ac:dyDescent="0.3">
      <c r="M9262" s="12"/>
      <c r="N9262"/>
      <c r="P9262" s="9"/>
      <c r="Q9262" s="9"/>
      <c r="U9262" s="8"/>
      <c r="V9262" s="10"/>
      <c r="W9262"/>
      <c r="X9262"/>
      <c r="Z9262" s="8"/>
      <c r="AA9262" s="8"/>
      <c r="AF9262" s="17"/>
      <c r="AG9262" s="17"/>
      <c r="AH9262" s="8"/>
    </row>
    <row r="9263" spans="13:34" x14ac:dyDescent="0.3">
      <c r="M9263" s="12"/>
      <c r="N9263"/>
      <c r="P9263" s="9"/>
      <c r="Q9263" s="9"/>
      <c r="U9263" s="8"/>
      <c r="V9263" s="10"/>
      <c r="W9263"/>
      <c r="X9263"/>
      <c r="Z9263" s="8"/>
      <c r="AA9263" s="8"/>
      <c r="AF9263" s="17"/>
      <c r="AG9263" s="17"/>
      <c r="AH9263" s="8"/>
    </row>
    <row r="9264" spans="13:34" x14ac:dyDescent="0.3">
      <c r="M9264" s="12"/>
      <c r="N9264"/>
      <c r="P9264" s="9"/>
      <c r="Q9264" s="9"/>
      <c r="U9264" s="8"/>
      <c r="V9264" s="10"/>
      <c r="W9264"/>
      <c r="X9264"/>
      <c r="Z9264" s="8"/>
      <c r="AA9264" s="8"/>
      <c r="AF9264" s="17"/>
      <c r="AG9264" s="17"/>
      <c r="AH9264" s="8"/>
    </row>
    <row r="9265" spans="13:34" x14ac:dyDescent="0.3">
      <c r="M9265" s="12"/>
      <c r="N9265"/>
      <c r="P9265" s="9"/>
      <c r="Q9265" s="9"/>
      <c r="U9265" s="8"/>
      <c r="V9265" s="10"/>
      <c r="W9265"/>
      <c r="X9265"/>
      <c r="Z9265" s="8"/>
      <c r="AA9265" s="8"/>
      <c r="AF9265" s="17"/>
      <c r="AG9265" s="17"/>
      <c r="AH9265" s="8"/>
    </row>
    <row r="9266" spans="13:34" x14ac:dyDescent="0.3">
      <c r="M9266" s="12"/>
      <c r="N9266"/>
      <c r="P9266" s="9"/>
      <c r="Q9266" s="9"/>
      <c r="U9266" s="8"/>
      <c r="V9266" s="10"/>
      <c r="W9266"/>
      <c r="X9266"/>
      <c r="Z9266" s="8"/>
      <c r="AA9266" s="8"/>
      <c r="AF9266" s="17"/>
      <c r="AG9266" s="17"/>
      <c r="AH9266" s="8"/>
    </row>
    <row r="9267" spans="13:34" x14ac:dyDescent="0.3">
      <c r="M9267" s="12"/>
      <c r="N9267"/>
      <c r="P9267" s="9"/>
      <c r="Q9267" s="9"/>
      <c r="U9267" s="8"/>
      <c r="V9267" s="10"/>
      <c r="W9267"/>
      <c r="X9267"/>
      <c r="Z9267" s="8"/>
      <c r="AA9267" s="8"/>
      <c r="AF9267" s="17"/>
      <c r="AG9267" s="17"/>
      <c r="AH9267" s="8"/>
    </row>
    <row r="9268" spans="13:34" x14ac:dyDescent="0.3">
      <c r="M9268" s="12"/>
      <c r="N9268"/>
      <c r="P9268" s="9"/>
      <c r="Q9268" s="9"/>
      <c r="U9268" s="8"/>
      <c r="V9268" s="10"/>
      <c r="W9268"/>
      <c r="X9268"/>
      <c r="Z9268" s="8"/>
      <c r="AA9268" s="8"/>
      <c r="AF9268" s="17"/>
      <c r="AG9268" s="17"/>
      <c r="AH9268" s="8"/>
    </row>
    <row r="9269" spans="13:34" x14ac:dyDescent="0.3">
      <c r="M9269" s="12"/>
      <c r="N9269"/>
      <c r="P9269" s="9"/>
      <c r="Q9269" s="9"/>
      <c r="U9269" s="8"/>
      <c r="V9269" s="10"/>
      <c r="W9269"/>
      <c r="X9269"/>
      <c r="Z9269" s="8"/>
      <c r="AA9269" s="8"/>
      <c r="AF9269" s="17"/>
      <c r="AG9269" s="17"/>
      <c r="AH9269" s="8"/>
    </row>
    <row r="9270" spans="13:34" x14ac:dyDescent="0.3">
      <c r="M9270" s="12"/>
      <c r="N9270"/>
      <c r="P9270" s="9"/>
      <c r="Q9270" s="9"/>
      <c r="U9270" s="8"/>
      <c r="V9270" s="10"/>
      <c r="W9270"/>
      <c r="X9270"/>
      <c r="Z9270" s="8"/>
      <c r="AA9270" s="8"/>
      <c r="AF9270" s="17"/>
      <c r="AG9270" s="17"/>
      <c r="AH9270" s="8"/>
    </row>
    <row r="9271" spans="13:34" x14ac:dyDescent="0.3">
      <c r="M9271" s="12"/>
      <c r="N9271"/>
      <c r="P9271" s="9"/>
      <c r="Q9271" s="9"/>
      <c r="U9271" s="8"/>
      <c r="V9271" s="10"/>
      <c r="W9271"/>
      <c r="X9271"/>
      <c r="Z9271" s="8"/>
      <c r="AA9271" s="8"/>
      <c r="AF9271" s="17"/>
      <c r="AG9271" s="17"/>
      <c r="AH9271" s="8"/>
    </row>
    <row r="9272" spans="13:34" x14ac:dyDescent="0.3">
      <c r="M9272" s="12"/>
      <c r="N9272"/>
      <c r="P9272" s="9"/>
      <c r="Q9272" s="9"/>
      <c r="U9272" s="8"/>
      <c r="V9272" s="10"/>
      <c r="W9272"/>
      <c r="X9272"/>
      <c r="Z9272" s="8"/>
      <c r="AA9272" s="8"/>
      <c r="AF9272" s="17"/>
      <c r="AG9272" s="17"/>
      <c r="AH9272" s="8"/>
    </row>
    <row r="9273" spans="13:34" x14ac:dyDescent="0.3">
      <c r="M9273" s="12"/>
      <c r="N9273"/>
      <c r="P9273" s="9"/>
      <c r="Q9273" s="9"/>
      <c r="U9273" s="8"/>
      <c r="V9273" s="10"/>
      <c r="W9273"/>
      <c r="X9273"/>
      <c r="Z9273" s="8"/>
      <c r="AA9273" s="8"/>
      <c r="AF9273" s="17"/>
      <c r="AG9273" s="17"/>
      <c r="AH9273" s="8"/>
    </row>
    <row r="9274" spans="13:34" x14ac:dyDescent="0.3">
      <c r="M9274" s="12"/>
      <c r="N9274"/>
      <c r="P9274" s="9"/>
      <c r="Q9274" s="9"/>
      <c r="U9274" s="8"/>
      <c r="V9274" s="10"/>
      <c r="W9274"/>
      <c r="X9274"/>
      <c r="Z9274" s="8"/>
      <c r="AA9274" s="8"/>
      <c r="AF9274" s="17"/>
      <c r="AG9274" s="17"/>
      <c r="AH9274" s="8"/>
    </row>
    <row r="9275" spans="13:34" x14ac:dyDescent="0.3">
      <c r="M9275" s="12"/>
      <c r="N9275"/>
      <c r="P9275" s="9"/>
      <c r="Q9275" s="9"/>
      <c r="U9275" s="8"/>
      <c r="V9275" s="10"/>
      <c r="W9275"/>
      <c r="X9275"/>
      <c r="Z9275" s="8"/>
      <c r="AA9275" s="8"/>
      <c r="AF9275" s="17"/>
      <c r="AG9275" s="17"/>
      <c r="AH9275" s="8"/>
    </row>
    <row r="9276" spans="13:34" x14ac:dyDescent="0.3">
      <c r="M9276" s="12"/>
      <c r="N9276"/>
      <c r="P9276" s="9"/>
      <c r="Q9276" s="9"/>
      <c r="U9276" s="8"/>
      <c r="V9276" s="10"/>
      <c r="W9276"/>
      <c r="X9276"/>
      <c r="Z9276" s="8"/>
      <c r="AA9276" s="8"/>
      <c r="AF9276" s="17"/>
      <c r="AG9276" s="17"/>
      <c r="AH9276" s="8"/>
    </row>
    <row r="9277" spans="13:34" x14ac:dyDescent="0.3">
      <c r="M9277" s="12"/>
      <c r="N9277"/>
      <c r="P9277" s="9"/>
      <c r="Q9277" s="9"/>
      <c r="U9277" s="8"/>
      <c r="V9277" s="10"/>
      <c r="W9277"/>
      <c r="X9277"/>
      <c r="Z9277" s="8"/>
      <c r="AA9277" s="8"/>
      <c r="AF9277" s="17"/>
      <c r="AG9277" s="17"/>
      <c r="AH9277" s="8"/>
    </row>
    <row r="9278" spans="13:34" x14ac:dyDescent="0.3">
      <c r="M9278" s="12"/>
      <c r="N9278"/>
      <c r="P9278" s="9"/>
      <c r="Q9278" s="9"/>
      <c r="U9278" s="8"/>
      <c r="V9278" s="10"/>
      <c r="W9278"/>
      <c r="X9278"/>
      <c r="Z9278" s="8"/>
      <c r="AA9278" s="8"/>
      <c r="AF9278" s="17"/>
      <c r="AG9278" s="17"/>
      <c r="AH9278" s="8"/>
    </row>
    <row r="9279" spans="13:34" x14ac:dyDescent="0.3">
      <c r="M9279" s="12"/>
      <c r="N9279"/>
      <c r="P9279" s="9"/>
      <c r="Q9279" s="9"/>
      <c r="U9279" s="8"/>
      <c r="V9279" s="10"/>
      <c r="W9279"/>
      <c r="X9279"/>
      <c r="Z9279" s="8"/>
      <c r="AA9279" s="8"/>
      <c r="AF9279" s="17"/>
      <c r="AG9279" s="17"/>
      <c r="AH9279" s="8"/>
    </row>
    <row r="9280" spans="13:34" x14ac:dyDescent="0.3">
      <c r="M9280" s="12"/>
      <c r="N9280"/>
      <c r="P9280" s="9"/>
      <c r="Q9280" s="9"/>
      <c r="U9280" s="8"/>
      <c r="V9280" s="10"/>
      <c r="W9280"/>
      <c r="X9280"/>
      <c r="Z9280" s="8"/>
      <c r="AA9280" s="8"/>
      <c r="AF9280" s="17"/>
      <c r="AG9280" s="17"/>
      <c r="AH9280" s="8"/>
    </row>
    <row r="9281" spans="13:34" x14ac:dyDescent="0.3">
      <c r="M9281" s="12"/>
      <c r="N9281"/>
      <c r="P9281" s="9"/>
      <c r="Q9281" s="9"/>
      <c r="U9281" s="8"/>
      <c r="V9281" s="10"/>
      <c r="W9281"/>
      <c r="X9281"/>
      <c r="Z9281" s="8"/>
      <c r="AA9281" s="8"/>
      <c r="AF9281" s="17"/>
      <c r="AG9281" s="17"/>
      <c r="AH9281" s="8"/>
    </row>
    <row r="9282" spans="13:34" x14ac:dyDescent="0.3">
      <c r="M9282" s="12"/>
      <c r="N9282"/>
      <c r="P9282" s="9"/>
      <c r="Q9282" s="9"/>
      <c r="U9282" s="8"/>
      <c r="V9282" s="10"/>
      <c r="W9282"/>
      <c r="X9282"/>
      <c r="Z9282" s="8"/>
      <c r="AA9282" s="8"/>
      <c r="AF9282" s="17"/>
      <c r="AG9282" s="17"/>
      <c r="AH9282" s="8"/>
    </row>
    <row r="9283" spans="13:34" x14ac:dyDescent="0.3">
      <c r="M9283" s="12"/>
      <c r="N9283"/>
      <c r="P9283" s="9"/>
      <c r="Q9283" s="9"/>
      <c r="U9283" s="8"/>
      <c r="V9283" s="10"/>
      <c r="W9283"/>
      <c r="X9283"/>
      <c r="Z9283" s="8"/>
      <c r="AA9283" s="8"/>
      <c r="AF9283" s="17"/>
      <c r="AG9283" s="17"/>
      <c r="AH9283" s="8"/>
    </row>
    <row r="9284" spans="13:34" x14ac:dyDescent="0.3">
      <c r="M9284" s="12"/>
      <c r="N9284"/>
      <c r="P9284" s="9"/>
      <c r="Q9284" s="9"/>
      <c r="U9284" s="8"/>
      <c r="V9284" s="10"/>
      <c r="W9284"/>
      <c r="X9284"/>
      <c r="Z9284" s="8"/>
      <c r="AA9284" s="8"/>
      <c r="AF9284" s="17"/>
      <c r="AG9284" s="17"/>
      <c r="AH9284" s="8"/>
    </row>
    <row r="9285" spans="13:34" x14ac:dyDescent="0.3">
      <c r="M9285" s="12"/>
      <c r="N9285"/>
      <c r="P9285" s="9"/>
      <c r="Q9285" s="9"/>
      <c r="U9285" s="8"/>
      <c r="V9285" s="10"/>
      <c r="W9285"/>
      <c r="X9285"/>
      <c r="Z9285" s="8"/>
      <c r="AA9285" s="8"/>
      <c r="AF9285" s="17"/>
      <c r="AG9285" s="17"/>
      <c r="AH9285" s="8"/>
    </row>
    <row r="9286" spans="13:34" x14ac:dyDescent="0.3">
      <c r="M9286" s="12"/>
      <c r="N9286"/>
      <c r="P9286" s="9"/>
      <c r="Q9286" s="9"/>
      <c r="U9286" s="8"/>
      <c r="V9286" s="10"/>
      <c r="W9286"/>
      <c r="X9286"/>
      <c r="Z9286" s="8"/>
      <c r="AA9286" s="8"/>
      <c r="AF9286" s="17"/>
      <c r="AG9286" s="17"/>
      <c r="AH9286" s="8"/>
    </row>
    <row r="9287" spans="13:34" x14ac:dyDescent="0.3">
      <c r="M9287" s="12"/>
      <c r="N9287"/>
      <c r="P9287" s="9"/>
      <c r="Q9287" s="9"/>
      <c r="U9287" s="8"/>
      <c r="V9287" s="10"/>
      <c r="W9287"/>
      <c r="X9287"/>
      <c r="Z9287" s="8"/>
      <c r="AA9287" s="8"/>
      <c r="AF9287" s="17"/>
      <c r="AG9287" s="17"/>
      <c r="AH9287" s="8"/>
    </row>
    <row r="9288" spans="13:34" x14ac:dyDescent="0.3">
      <c r="M9288" s="12"/>
      <c r="N9288"/>
      <c r="P9288" s="9"/>
      <c r="Q9288" s="9"/>
      <c r="U9288" s="8"/>
      <c r="V9288" s="10"/>
      <c r="W9288"/>
      <c r="X9288"/>
      <c r="Z9288" s="8"/>
      <c r="AA9288" s="8"/>
      <c r="AF9288" s="17"/>
      <c r="AG9288" s="17"/>
      <c r="AH9288" s="8"/>
    </row>
    <row r="9289" spans="13:34" x14ac:dyDescent="0.3">
      <c r="M9289" s="12"/>
      <c r="N9289"/>
      <c r="P9289" s="9"/>
      <c r="Q9289" s="9"/>
      <c r="U9289" s="8"/>
      <c r="V9289" s="10"/>
      <c r="W9289"/>
      <c r="X9289"/>
      <c r="Z9289" s="8"/>
      <c r="AA9289" s="8"/>
      <c r="AF9289" s="17"/>
      <c r="AG9289" s="17"/>
      <c r="AH9289" s="8"/>
    </row>
    <row r="9290" spans="13:34" x14ac:dyDescent="0.3">
      <c r="M9290" s="12"/>
      <c r="N9290"/>
      <c r="P9290" s="9"/>
      <c r="Q9290" s="9"/>
      <c r="U9290" s="8"/>
      <c r="V9290" s="10"/>
      <c r="W9290"/>
      <c r="X9290"/>
      <c r="Z9290" s="8"/>
      <c r="AA9290" s="8"/>
      <c r="AF9290" s="17"/>
      <c r="AG9290" s="17"/>
      <c r="AH9290" s="8"/>
    </row>
    <row r="9291" spans="13:34" x14ac:dyDescent="0.3">
      <c r="M9291" s="12"/>
      <c r="N9291"/>
      <c r="P9291" s="9"/>
      <c r="Q9291" s="9"/>
      <c r="U9291" s="8"/>
      <c r="V9291" s="10"/>
      <c r="W9291"/>
      <c r="X9291"/>
      <c r="Z9291" s="8"/>
      <c r="AA9291" s="8"/>
      <c r="AF9291" s="17"/>
      <c r="AG9291" s="17"/>
      <c r="AH9291" s="8"/>
    </row>
    <row r="9292" spans="13:34" x14ac:dyDescent="0.3">
      <c r="M9292" s="12"/>
      <c r="N9292"/>
      <c r="P9292" s="9"/>
      <c r="Q9292" s="9"/>
      <c r="U9292" s="8"/>
      <c r="V9292" s="10"/>
      <c r="W9292"/>
      <c r="X9292"/>
      <c r="Z9292" s="8"/>
      <c r="AA9292" s="8"/>
      <c r="AF9292" s="17"/>
      <c r="AG9292" s="17"/>
      <c r="AH9292" s="8"/>
    </row>
    <row r="9293" spans="13:34" x14ac:dyDescent="0.3">
      <c r="M9293" s="12"/>
      <c r="N9293"/>
      <c r="P9293" s="9"/>
      <c r="Q9293" s="9"/>
      <c r="U9293" s="8"/>
      <c r="V9293" s="10"/>
      <c r="W9293"/>
      <c r="X9293"/>
      <c r="Z9293" s="8"/>
      <c r="AA9293" s="8"/>
      <c r="AF9293" s="17"/>
      <c r="AG9293" s="17"/>
      <c r="AH9293" s="8"/>
    </row>
    <row r="9294" spans="13:34" x14ac:dyDescent="0.3">
      <c r="M9294" s="12"/>
      <c r="N9294"/>
      <c r="P9294" s="9"/>
      <c r="Q9294" s="9"/>
      <c r="U9294" s="8"/>
      <c r="V9294" s="10"/>
      <c r="W9294"/>
      <c r="X9294"/>
      <c r="Z9294" s="8"/>
      <c r="AA9294" s="8"/>
      <c r="AF9294" s="17"/>
      <c r="AG9294" s="17"/>
      <c r="AH9294" s="8"/>
    </row>
    <row r="9295" spans="13:34" x14ac:dyDescent="0.3">
      <c r="M9295" s="12"/>
      <c r="N9295"/>
      <c r="P9295" s="9"/>
      <c r="Q9295" s="9"/>
      <c r="U9295" s="8"/>
      <c r="V9295" s="10"/>
      <c r="W9295"/>
      <c r="X9295"/>
      <c r="Z9295" s="8"/>
      <c r="AA9295" s="8"/>
      <c r="AF9295" s="17"/>
      <c r="AG9295" s="17"/>
      <c r="AH9295" s="8"/>
    </row>
    <row r="9296" spans="13:34" x14ac:dyDescent="0.3">
      <c r="M9296" s="12"/>
      <c r="N9296"/>
      <c r="P9296" s="9"/>
      <c r="Q9296" s="9"/>
      <c r="U9296" s="8"/>
      <c r="V9296" s="10"/>
      <c r="W9296"/>
      <c r="X9296"/>
      <c r="Z9296" s="8"/>
      <c r="AA9296" s="8"/>
      <c r="AF9296" s="17"/>
      <c r="AG9296" s="17"/>
      <c r="AH9296" s="8"/>
    </row>
    <row r="9297" spans="13:34" x14ac:dyDescent="0.3">
      <c r="M9297" s="12"/>
      <c r="N9297"/>
      <c r="P9297" s="9"/>
      <c r="Q9297" s="9"/>
      <c r="U9297" s="8"/>
      <c r="V9297" s="10"/>
      <c r="W9297"/>
      <c r="X9297"/>
      <c r="Z9297" s="8"/>
      <c r="AA9297" s="8"/>
      <c r="AF9297" s="17"/>
      <c r="AG9297" s="17"/>
      <c r="AH9297" s="8"/>
    </row>
    <row r="9298" spans="13:34" x14ac:dyDescent="0.3">
      <c r="M9298" s="12"/>
      <c r="N9298"/>
      <c r="P9298" s="9"/>
      <c r="Q9298" s="9"/>
      <c r="U9298" s="8"/>
      <c r="V9298" s="10"/>
      <c r="W9298"/>
      <c r="X9298"/>
      <c r="Z9298" s="8"/>
      <c r="AA9298" s="8"/>
      <c r="AF9298" s="17"/>
      <c r="AG9298" s="17"/>
      <c r="AH9298" s="8"/>
    </row>
    <row r="9299" spans="13:34" x14ac:dyDescent="0.3">
      <c r="M9299" s="12"/>
      <c r="N9299"/>
      <c r="P9299" s="9"/>
      <c r="Q9299" s="9"/>
      <c r="U9299" s="8"/>
      <c r="V9299" s="10"/>
      <c r="W9299"/>
      <c r="X9299"/>
      <c r="Z9299" s="8"/>
      <c r="AA9299" s="8"/>
      <c r="AF9299" s="17"/>
      <c r="AG9299" s="17"/>
      <c r="AH9299" s="8"/>
    </row>
    <row r="9300" spans="13:34" x14ac:dyDescent="0.3">
      <c r="M9300" s="12"/>
      <c r="N9300"/>
      <c r="P9300" s="9"/>
      <c r="Q9300" s="9"/>
      <c r="U9300" s="8"/>
      <c r="V9300" s="10"/>
      <c r="W9300"/>
      <c r="X9300"/>
      <c r="Z9300" s="8"/>
      <c r="AA9300" s="8"/>
      <c r="AF9300" s="17"/>
      <c r="AG9300" s="17"/>
      <c r="AH9300" s="8"/>
    </row>
    <row r="9301" spans="13:34" x14ac:dyDescent="0.3">
      <c r="M9301" s="12"/>
      <c r="N9301"/>
      <c r="P9301" s="9"/>
      <c r="Q9301" s="9"/>
      <c r="U9301" s="8"/>
      <c r="V9301" s="10"/>
      <c r="W9301"/>
      <c r="X9301"/>
      <c r="Z9301" s="8"/>
      <c r="AA9301" s="8"/>
      <c r="AF9301" s="17"/>
      <c r="AG9301" s="17"/>
      <c r="AH9301" s="8"/>
    </row>
    <row r="9302" spans="13:34" x14ac:dyDescent="0.3">
      <c r="M9302" s="12"/>
      <c r="N9302"/>
      <c r="P9302" s="9"/>
      <c r="Q9302" s="9"/>
      <c r="U9302" s="8"/>
      <c r="V9302" s="10"/>
      <c r="W9302"/>
      <c r="X9302"/>
      <c r="Z9302" s="8"/>
      <c r="AA9302" s="8"/>
      <c r="AF9302" s="17"/>
      <c r="AG9302" s="17"/>
      <c r="AH9302" s="8"/>
    </row>
    <row r="9303" spans="13:34" x14ac:dyDescent="0.3">
      <c r="M9303" s="12"/>
      <c r="N9303"/>
      <c r="P9303" s="9"/>
      <c r="Q9303" s="9"/>
      <c r="U9303" s="8"/>
      <c r="V9303" s="10"/>
      <c r="W9303"/>
      <c r="X9303"/>
      <c r="Z9303" s="8"/>
      <c r="AA9303" s="8"/>
      <c r="AF9303" s="17"/>
      <c r="AG9303" s="17"/>
      <c r="AH9303" s="8"/>
    </row>
    <row r="9304" spans="13:34" x14ac:dyDescent="0.3">
      <c r="M9304" s="12"/>
      <c r="N9304"/>
      <c r="P9304" s="9"/>
      <c r="Q9304" s="9"/>
      <c r="U9304" s="8"/>
      <c r="V9304" s="10"/>
      <c r="W9304"/>
      <c r="X9304"/>
      <c r="Z9304" s="8"/>
      <c r="AA9304" s="8"/>
      <c r="AF9304" s="17"/>
      <c r="AG9304" s="17"/>
      <c r="AH9304" s="8"/>
    </row>
    <row r="9305" spans="13:34" x14ac:dyDescent="0.3">
      <c r="M9305" s="12"/>
      <c r="N9305"/>
      <c r="P9305" s="9"/>
      <c r="Q9305" s="9"/>
      <c r="U9305" s="8"/>
      <c r="V9305" s="10"/>
      <c r="W9305"/>
      <c r="X9305"/>
      <c r="Z9305" s="8"/>
      <c r="AA9305" s="8"/>
      <c r="AF9305" s="17"/>
      <c r="AG9305" s="17"/>
      <c r="AH9305" s="8"/>
    </row>
    <row r="9306" spans="13:34" x14ac:dyDescent="0.3">
      <c r="M9306" s="12"/>
      <c r="N9306"/>
      <c r="P9306" s="9"/>
      <c r="Q9306" s="9"/>
      <c r="U9306" s="8"/>
      <c r="V9306" s="10"/>
      <c r="W9306"/>
      <c r="X9306"/>
      <c r="Z9306" s="8"/>
      <c r="AA9306" s="8"/>
      <c r="AF9306" s="17"/>
      <c r="AG9306" s="17"/>
      <c r="AH9306" s="8"/>
    </row>
    <row r="9307" spans="13:34" x14ac:dyDescent="0.3">
      <c r="M9307" s="12"/>
      <c r="N9307"/>
      <c r="P9307" s="9"/>
      <c r="Q9307" s="9"/>
      <c r="U9307" s="8"/>
      <c r="V9307" s="10"/>
      <c r="W9307"/>
      <c r="X9307"/>
      <c r="Z9307" s="8"/>
      <c r="AA9307" s="8"/>
      <c r="AF9307" s="17"/>
      <c r="AG9307" s="17"/>
      <c r="AH9307" s="8"/>
    </row>
    <row r="9308" spans="13:34" x14ac:dyDescent="0.3">
      <c r="M9308" s="12"/>
      <c r="N9308"/>
      <c r="P9308" s="9"/>
      <c r="Q9308" s="9"/>
      <c r="U9308" s="8"/>
      <c r="V9308" s="10"/>
      <c r="W9308"/>
      <c r="X9308"/>
      <c r="Z9308" s="8"/>
      <c r="AA9308" s="8"/>
      <c r="AF9308" s="17"/>
      <c r="AG9308" s="17"/>
      <c r="AH9308" s="8"/>
    </row>
    <row r="9309" spans="13:34" x14ac:dyDescent="0.3">
      <c r="M9309" s="12"/>
      <c r="N9309"/>
      <c r="P9309" s="9"/>
      <c r="Q9309" s="9"/>
      <c r="U9309" s="8"/>
      <c r="V9309" s="10"/>
      <c r="W9309"/>
      <c r="X9309"/>
      <c r="Z9309" s="8"/>
      <c r="AA9309" s="8"/>
      <c r="AF9309" s="17"/>
      <c r="AG9309" s="17"/>
      <c r="AH9309" s="8"/>
    </row>
    <row r="9310" spans="13:34" x14ac:dyDescent="0.3">
      <c r="M9310" s="12"/>
      <c r="N9310"/>
      <c r="P9310" s="9"/>
      <c r="Q9310" s="9"/>
      <c r="U9310" s="8"/>
      <c r="V9310" s="10"/>
      <c r="W9310"/>
      <c r="X9310"/>
      <c r="Z9310" s="8"/>
      <c r="AA9310" s="8"/>
      <c r="AF9310" s="17"/>
      <c r="AG9310" s="17"/>
      <c r="AH9310" s="8"/>
    </row>
    <row r="9311" spans="13:34" x14ac:dyDescent="0.3">
      <c r="M9311" s="12"/>
      <c r="N9311"/>
      <c r="P9311" s="9"/>
      <c r="Q9311" s="9"/>
      <c r="U9311" s="8"/>
      <c r="V9311" s="10"/>
      <c r="W9311"/>
      <c r="X9311"/>
      <c r="Z9311" s="8"/>
      <c r="AA9311" s="8"/>
      <c r="AF9311" s="17"/>
      <c r="AG9311" s="17"/>
      <c r="AH9311" s="8"/>
    </row>
    <row r="9312" spans="13:34" x14ac:dyDescent="0.3">
      <c r="M9312" s="12"/>
      <c r="N9312"/>
      <c r="P9312" s="9"/>
      <c r="Q9312" s="9"/>
      <c r="U9312" s="8"/>
      <c r="V9312" s="10"/>
      <c r="W9312"/>
      <c r="X9312"/>
      <c r="Z9312" s="8"/>
      <c r="AA9312" s="8"/>
      <c r="AF9312" s="17"/>
      <c r="AG9312" s="17"/>
      <c r="AH9312" s="8"/>
    </row>
    <row r="9313" spans="13:34" x14ac:dyDescent="0.3">
      <c r="M9313" s="12"/>
      <c r="N9313"/>
      <c r="P9313" s="9"/>
      <c r="Q9313" s="9"/>
      <c r="U9313" s="8"/>
      <c r="V9313" s="10"/>
      <c r="W9313"/>
      <c r="X9313"/>
      <c r="Z9313" s="8"/>
      <c r="AA9313" s="8"/>
      <c r="AF9313" s="17"/>
      <c r="AG9313" s="17"/>
      <c r="AH9313" s="8"/>
    </row>
    <row r="9314" spans="13:34" x14ac:dyDescent="0.3">
      <c r="M9314" s="12"/>
      <c r="N9314"/>
      <c r="P9314" s="9"/>
      <c r="Q9314" s="9"/>
      <c r="U9314" s="8"/>
      <c r="V9314" s="10"/>
      <c r="W9314"/>
      <c r="X9314"/>
      <c r="Z9314" s="8"/>
      <c r="AA9314" s="8"/>
      <c r="AF9314" s="17"/>
      <c r="AG9314" s="17"/>
      <c r="AH9314" s="8"/>
    </row>
    <row r="9315" spans="13:34" x14ac:dyDescent="0.3">
      <c r="M9315" s="12"/>
      <c r="N9315"/>
      <c r="P9315" s="9"/>
      <c r="Q9315" s="9"/>
      <c r="U9315" s="8"/>
      <c r="V9315" s="10"/>
      <c r="W9315"/>
      <c r="X9315"/>
      <c r="Z9315" s="8"/>
      <c r="AA9315" s="8"/>
      <c r="AF9315" s="17"/>
      <c r="AG9315" s="17"/>
      <c r="AH9315" s="8"/>
    </row>
    <row r="9316" spans="13:34" x14ac:dyDescent="0.3">
      <c r="M9316" s="12"/>
      <c r="N9316"/>
      <c r="P9316" s="9"/>
      <c r="Q9316" s="9"/>
      <c r="U9316" s="8"/>
      <c r="V9316" s="10"/>
      <c r="W9316"/>
      <c r="X9316"/>
      <c r="Z9316" s="8"/>
      <c r="AA9316" s="8"/>
      <c r="AF9316" s="17"/>
      <c r="AG9316" s="17"/>
      <c r="AH9316" s="8"/>
    </row>
    <row r="9317" spans="13:34" x14ac:dyDescent="0.3">
      <c r="M9317" s="12"/>
      <c r="N9317"/>
      <c r="P9317" s="9"/>
      <c r="Q9317" s="9"/>
      <c r="U9317" s="8"/>
      <c r="V9317" s="10"/>
      <c r="W9317"/>
      <c r="X9317"/>
      <c r="Z9317" s="8"/>
      <c r="AA9317" s="8"/>
      <c r="AF9317" s="17"/>
      <c r="AG9317" s="17"/>
      <c r="AH9317" s="8"/>
    </row>
    <row r="9318" spans="13:34" x14ac:dyDescent="0.3">
      <c r="M9318" s="12"/>
      <c r="N9318"/>
      <c r="P9318" s="9"/>
      <c r="Q9318" s="9"/>
      <c r="U9318" s="8"/>
      <c r="V9318" s="10"/>
      <c r="W9318"/>
      <c r="X9318"/>
      <c r="Z9318" s="8"/>
      <c r="AA9318" s="8"/>
      <c r="AF9318" s="17"/>
      <c r="AG9318" s="17"/>
      <c r="AH9318" s="8"/>
    </row>
    <row r="9319" spans="13:34" x14ac:dyDescent="0.3">
      <c r="M9319" s="12"/>
      <c r="N9319"/>
      <c r="P9319" s="9"/>
      <c r="Q9319" s="9"/>
      <c r="U9319" s="8"/>
      <c r="V9319" s="10"/>
      <c r="W9319"/>
      <c r="X9319"/>
      <c r="Z9319" s="8"/>
      <c r="AA9319" s="8"/>
      <c r="AF9319" s="17"/>
      <c r="AG9319" s="17"/>
      <c r="AH9319" s="8"/>
    </row>
    <row r="9320" spans="13:34" x14ac:dyDescent="0.3">
      <c r="M9320" s="12"/>
      <c r="N9320"/>
      <c r="P9320" s="9"/>
      <c r="Q9320" s="9"/>
      <c r="U9320" s="8"/>
      <c r="V9320" s="10"/>
      <c r="W9320"/>
      <c r="X9320"/>
      <c r="Z9320" s="8"/>
      <c r="AA9320" s="8"/>
      <c r="AF9320" s="17"/>
      <c r="AG9320" s="17"/>
      <c r="AH9320" s="8"/>
    </row>
    <row r="9321" spans="13:34" x14ac:dyDescent="0.3">
      <c r="M9321" s="12"/>
      <c r="N9321"/>
      <c r="P9321" s="9"/>
      <c r="Q9321" s="9"/>
      <c r="U9321" s="8"/>
      <c r="V9321" s="10"/>
      <c r="W9321"/>
      <c r="X9321"/>
      <c r="Z9321" s="8"/>
      <c r="AA9321" s="8"/>
      <c r="AF9321" s="17"/>
      <c r="AG9321" s="17"/>
      <c r="AH9321" s="8"/>
    </row>
    <row r="9322" spans="13:34" x14ac:dyDescent="0.3">
      <c r="M9322" s="12"/>
      <c r="N9322"/>
      <c r="P9322" s="9"/>
      <c r="Q9322" s="9"/>
      <c r="U9322" s="8"/>
      <c r="V9322" s="10"/>
      <c r="W9322"/>
      <c r="X9322"/>
      <c r="Z9322" s="8"/>
      <c r="AA9322" s="8"/>
      <c r="AF9322" s="17"/>
      <c r="AG9322" s="17"/>
      <c r="AH9322" s="8"/>
    </row>
    <row r="9323" spans="13:34" x14ac:dyDescent="0.3">
      <c r="M9323" s="12"/>
      <c r="N9323"/>
      <c r="P9323" s="9"/>
      <c r="Q9323" s="9"/>
      <c r="U9323" s="8"/>
      <c r="V9323" s="10"/>
      <c r="W9323"/>
      <c r="X9323"/>
      <c r="Z9323" s="8"/>
      <c r="AA9323" s="8"/>
      <c r="AF9323" s="17"/>
      <c r="AG9323" s="17"/>
      <c r="AH9323" s="8"/>
    </row>
    <row r="9324" spans="13:34" x14ac:dyDescent="0.3">
      <c r="M9324" s="12"/>
      <c r="N9324"/>
      <c r="P9324" s="9"/>
      <c r="Q9324" s="9"/>
      <c r="U9324" s="8"/>
      <c r="V9324" s="10"/>
      <c r="W9324"/>
      <c r="X9324"/>
      <c r="Z9324" s="8"/>
      <c r="AA9324" s="8"/>
      <c r="AF9324" s="17"/>
      <c r="AG9324" s="17"/>
      <c r="AH9324" s="8"/>
    </row>
    <row r="9325" spans="13:34" x14ac:dyDescent="0.3">
      <c r="M9325" s="12"/>
      <c r="N9325"/>
      <c r="P9325" s="9"/>
      <c r="Q9325" s="9"/>
      <c r="U9325" s="8"/>
      <c r="V9325" s="10"/>
      <c r="W9325"/>
      <c r="X9325"/>
      <c r="Z9325" s="8"/>
      <c r="AA9325" s="8"/>
      <c r="AF9325" s="17"/>
      <c r="AG9325" s="17"/>
      <c r="AH9325" s="8"/>
    </row>
    <row r="9326" spans="13:34" x14ac:dyDescent="0.3">
      <c r="M9326" s="12"/>
      <c r="N9326"/>
      <c r="P9326" s="9"/>
      <c r="Q9326" s="9"/>
      <c r="U9326" s="8"/>
      <c r="V9326" s="10"/>
      <c r="W9326"/>
      <c r="X9326"/>
      <c r="Z9326" s="8"/>
      <c r="AA9326" s="8"/>
      <c r="AF9326" s="17"/>
      <c r="AG9326" s="17"/>
      <c r="AH9326" s="8"/>
    </row>
    <row r="9327" spans="13:34" x14ac:dyDescent="0.3">
      <c r="M9327" s="12"/>
      <c r="N9327"/>
      <c r="P9327" s="9"/>
      <c r="Q9327" s="9"/>
      <c r="U9327" s="8"/>
      <c r="V9327" s="10"/>
      <c r="W9327"/>
      <c r="X9327"/>
      <c r="Z9327" s="8"/>
      <c r="AA9327" s="8"/>
      <c r="AF9327" s="17"/>
      <c r="AG9327" s="17"/>
      <c r="AH9327" s="8"/>
    </row>
    <row r="9328" spans="13:34" x14ac:dyDescent="0.3">
      <c r="M9328" s="12"/>
      <c r="N9328"/>
      <c r="P9328" s="9"/>
      <c r="Q9328" s="9"/>
      <c r="U9328" s="8"/>
      <c r="V9328" s="10"/>
      <c r="W9328"/>
      <c r="X9328"/>
      <c r="Z9328" s="8"/>
      <c r="AA9328" s="8"/>
      <c r="AF9328" s="17"/>
      <c r="AG9328" s="17"/>
      <c r="AH9328" s="8"/>
    </row>
    <row r="9329" spans="13:34" x14ac:dyDescent="0.3">
      <c r="M9329" s="12"/>
      <c r="N9329"/>
      <c r="P9329" s="9"/>
      <c r="Q9329" s="9"/>
      <c r="U9329" s="8"/>
      <c r="V9329" s="10"/>
      <c r="W9329"/>
      <c r="X9329"/>
      <c r="Z9329" s="8"/>
      <c r="AA9329" s="8"/>
      <c r="AF9329" s="17"/>
      <c r="AG9329" s="17"/>
      <c r="AH9329" s="8"/>
    </row>
    <row r="9330" spans="13:34" x14ac:dyDescent="0.3">
      <c r="M9330" s="12"/>
      <c r="N9330"/>
      <c r="P9330" s="9"/>
      <c r="Q9330" s="9"/>
      <c r="U9330" s="8"/>
      <c r="V9330" s="10"/>
      <c r="W9330"/>
      <c r="X9330"/>
      <c r="Z9330" s="8"/>
      <c r="AA9330" s="8"/>
      <c r="AF9330" s="17"/>
      <c r="AG9330" s="17"/>
      <c r="AH9330" s="8"/>
    </row>
    <row r="9331" spans="13:34" x14ac:dyDescent="0.3">
      <c r="M9331" s="12"/>
      <c r="N9331"/>
      <c r="P9331" s="9"/>
      <c r="Q9331" s="9"/>
      <c r="U9331" s="8"/>
      <c r="V9331" s="10"/>
      <c r="W9331"/>
      <c r="X9331"/>
      <c r="Z9331" s="8"/>
      <c r="AA9331" s="8"/>
      <c r="AF9331" s="17"/>
      <c r="AG9331" s="17"/>
      <c r="AH9331" s="8"/>
    </row>
    <row r="9332" spans="13:34" x14ac:dyDescent="0.3">
      <c r="M9332" s="12"/>
      <c r="N9332"/>
      <c r="P9332" s="9"/>
      <c r="Q9332" s="9"/>
      <c r="U9332" s="8"/>
      <c r="V9332" s="10"/>
      <c r="W9332"/>
      <c r="X9332"/>
      <c r="Z9332" s="8"/>
      <c r="AA9332" s="8"/>
      <c r="AF9332" s="17"/>
      <c r="AG9332" s="17"/>
      <c r="AH9332" s="8"/>
    </row>
    <row r="9333" spans="13:34" x14ac:dyDescent="0.3">
      <c r="M9333" s="12"/>
      <c r="N9333"/>
      <c r="P9333" s="9"/>
      <c r="Q9333" s="9"/>
      <c r="U9333" s="8"/>
      <c r="V9333" s="10"/>
      <c r="W9333"/>
      <c r="X9333"/>
      <c r="Z9333" s="8"/>
      <c r="AA9333" s="8"/>
      <c r="AF9333" s="17"/>
      <c r="AG9333" s="17"/>
      <c r="AH9333" s="8"/>
    </row>
    <row r="9334" spans="13:34" x14ac:dyDescent="0.3">
      <c r="M9334" s="12"/>
      <c r="N9334"/>
      <c r="P9334" s="9"/>
      <c r="Q9334" s="9"/>
      <c r="U9334" s="8"/>
      <c r="V9334" s="10"/>
      <c r="W9334"/>
      <c r="X9334"/>
      <c r="Z9334" s="8"/>
      <c r="AA9334" s="8"/>
      <c r="AF9334" s="17"/>
      <c r="AG9334" s="17"/>
      <c r="AH9334" s="8"/>
    </row>
    <row r="9335" spans="13:34" x14ac:dyDescent="0.3">
      <c r="M9335" s="12"/>
      <c r="N9335"/>
      <c r="P9335" s="9"/>
      <c r="Q9335" s="9"/>
      <c r="U9335" s="8"/>
      <c r="V9335" s="10"/>
      <c r="W9335"/>
      <c r="X9335"/>
      <c r="Z9335" s="8"/>
      <c r="AA9335" s="8"/>
      <c r="AF9335" s="17"/>
      <c r="AG9335" s="17"/>
      <c r="AH9335" s="8"/>
    </row>
    <row r="9336" spans="13:34" x14ac:dyDescent="0.3">
      <c r="M9336" s="12"/>
      <c r="N9336"/>
      <c r="P9336" s="9"/>
      <c r="Q9336" s="9"/>
      <c r="U9336" s="8"/>
      <c r="V9336" s="10"/>
      <c r="W9336"/>
      <c r="X9336"/>
      <c r="Z9336" s="8"/>
      <c r="AA9336" s="8"/>
      <c r="AF9336" s="17"/>
      <c r="AG9336" s="17"/>
      <c r="AH9336" s="8"/>
    </row>
    <row r="9337" spans="13:34" x14ac:dyDescent="0.3">
      <c r="M9337" s="12"/>
      <c r="N9337"/>
      <c r="P9337" s="9"/>
      <c r="Q9337" s="9"/>
      <c r="U9337" s="8"/>
      <c r="V9337" s="10"/>
      <c r="W9337"/>
      <c r="X9337"/>
      <c r="Z9337" s="8"/>
      <c r="AA9337" s="8"/>
      <c r="AF9337" s="17"/>
      <c r="AG9337" s="17"/>
      <c r="AH9337" s="8"/>
    </row>
    <row r="9338" spans="13:34" x14ac:dyDescent="0.3">
      <c r="M9338" s="12"/>
      <c r="N9338"/>
      <c r="P9338" s="9"/>
      <c r="Q9338" s="9"/>
      <c r="U9338" s="8"/>
      <c r="V9338" s="10"/>
      <c r="W9338"/>
      <c r="X9338"/>
      <c r="Z9338" s="8"/>
      <c r="AA9338" s="8"/>
      <c r="AF9338" s="17"/>
      <c r="AG9338" s="17"/>
      <c r="AH9338" s="8"/>
    </row>
    <row r="9339" spans="13:34" x14ac:dyDescent="0.3">
      <c r="M9339" s="12"/>
      <c r="N9339"/>
      <c r="P9339" s="9"/>
      <c r="Q9339" s="9"/>
      <c r="U9339" s="8"/>
      <c r="V9339" s="10"/>
      <c r="W9339"/>
      <c r="X9339"/>
      <c r="Z9339" s="8"/>
      <c r="AA9339" s="8"/>
      <c r="AF9339" s="17"/>
      <c r="AG9339" s="17"/>
      <c r="AH9339" s="8"/>
    </row>
    <row r="9340" spans="13:34" x14ac:dyDescent="0.3">
      <c r="M9340" s="12"/>
      <c r="N9340"/>
      <c r="P9340" s="9"/>
      <c r="Q9340" s="9"/>
      <c r="U9340" s="8"/>
      <c r="V9340" s="10"/>
      <c r="W9340"/>
      <c r="X9340"/>
      <c r="Z9340" s="8"/>
      <c r="AA9340" s="8"/>
      <c r="AF9340" s="17"/>
      <c r="AG9340" s="17"/>
      <c r="AH9340" s="8"/>
    </row>
    <row r="9341" spans="13:34" x14ac:dyDescent="0.3">
      <c r="M9341" s="12"/>
      <c r="N9341"/>
      <c r="P9341" s="9"/>
      <c r="Q9341" s="9"/>
      <c r="U9341" s="8"/>
      <c r="V9341" s="10"/>
      <c r="W9341"/>
      <c r="X9341"/>
      <c r="Z9341" s="8"/>
      <c r="AA9341" s="8"/>
      <c r="AF9341" s="17"/>
      <c r="AG9341" s="17"/>
      <c r="AH9341" s="8"/>
    </row>
    <row r="9342" spans="13:34" x14ac:dyDescent="0.3">
      <c r="M9342" s="12"/>
      <c r="N9342"/>
      <c r="P9342" s="9"/>
      <c r="Q9342" s="9"/>
      <c r="U9342" s="8"/>
      <c r="V9342" s="10"/>
      <c r="W9342"/>
      <c r="X9342"/>
      <c r="Z9342" s="8"/>
      <c r="AA9342" s="8"/>
      <c r="AF9342" s="17"/>
      <c r="AG9342" s="17"/>
      <c r="AH9342" s="8"/>
    </row>
    <row r="9343" spans="13:34" x14ac:dyDescent="0.3">
      <c r="M9343" s="12"/>
      <c r="N9343"/>
      <c r="P9343" s="9"/>
      <c r="Q9343" s="9"/>
      <c r="U9343" s="8"/>
      <c r="V9343" s="10"/>
      <c r="W9343"/>
      <c r="X9343"/>
      <c r="Z9343" s="8"/>
      <c r="AA9343" s="8"/>
      <c r="AF9343" s="17"/>
      <c r="AG9343" s="17"/>
      <c r="AH9343" s="8"/>
    </row>
    <row r="9344" spans="13:34" x14ac:dyDescent="0.3">
      <c r="M9344" s="12"/>
      <c r="N9344"/>
      <c r="P9344" s="9"/>
      <c r="Q9344" s="9"/>
      <c r="U9344" s="8"/>
      <c r="V9344" s="10"/>
      <c r="W9344"/>
      <c r="X9344"/>
      <c r="Z9344" s="8"/>
      <c r="AA9344" s="8"/>
      <c r="AF9344" s="17"/>
      <c r="AG9344" s="17"/>
      <c r="AH9344" s="8"/>
    </row>
    <row r="9345" spans="13:34" x14ac:dyDescent="0.3">
      <c r="M9345" s="12"/>
      <c r="N9345"/>
      <c r="P9345" s="9"/>
      <c r="Q9345" s="9"/>
      <c r="U9345" s="8"/>
      <c r="V9345" s="10"/>
      <c r="W9345"/>
      <c r="X9345"/>
      <c r="Z9345" s="8"/>
      <c r="AA9345" s="8"/>
      <c r="AF9345" s="17"/>
      <c r="AG9345" s="17"/>
      <c r="AH9345" s="8"/>
    </row>
    <row r="9346" spans="13:34" x14ac:dyDescent="0.3">
      <c r="M9346" s="12"/>
      <c r="N9346"/>
      <c r="P9346" s="9"/>
      <c r="Q9346" s="9"/>
      <c r="U9346" s="8"/>
      <c r="V9346" s="10"/>
      <c r="W9346"/>
      <c r="X9346"/>
      <c r="Z9346" s="8"/>
      <c r="AA9346" s="8"/>
      <c r="AF9346" s="17"/>
      <c r="AG9346" s="17"/>
      <c r="AH9346" s="8"/>
    </row>
    <row r="9347" spans="13:34" x14ac:dyDescent="0.3">
      <c r="M9347" s="12"/>
      <c r="N9347"/>
      <c r="P9347" s="9"/>
      <c r="Q9347" s="9"/>
      <c r="U9347" s="8"/>
      <c r="V9347" s="10"/>
      <c r="W9347"/>
      <c r="X9347"/>
      <c r="Z9347" s="8"/>
      <c r="AA9347" s="8"/>
      <c r="AF9347" s="17"/>
      <c r="AG9347" s="17"/>
      <c r="AH9347" s="8"/>
    </row>
    <row r="9348" spans="13:34" x14ac:dyDescent="0.3">
      <c r="M9348" s="12"/>
      <c r="N9348"/>
      <c r="P9348" s="9"/>
      <c r="Q9348" s="9"/>
      <c r="U9348" s="8"/>
      <c r="V9348" s="10"/>
      <c r="W9348"/>
      <c r="X9348"/>
      <c r="Z9348" s="8"/>
      <c r="AA9348" s="8"/>
      <c r="AF9348" s="17"/>
      <c r="AG9348" s="17"/>
      <c r="AH9348" s="8"/>
    </row>
    <row r="9349" spans="13:34" x14ac:dyDescent="0.3">
      <c r="M9349" s="12"/>
      <c r="N9349"/>
      <c r="P9349" s="9"/>
      <c r="Q9349" s="9"/>
      <c r="U9349" s="8"/>
      <c r="V9349" s="10"/>
      <c r="W9349"/>
      <c r="X9349"/>
      <c r="Z9349" s="8"/>
      <c r="AA9349" s="8"/>
      <c r="AF9349" s="17"/>
      <c r="AG9349" s="17"/>
      <c r="AH9349" s="8"/>
    </row>
    <row r="9350" spans="13:34" x14ac:dyDescent="0.3">
      <c r="M9350" s="12"/>
      <c r="N9350"/>
      <c r="P9350" s="9"/>
      <c r="Q9350" s="9"/>
      <c r="U9350" s="8"/>
      <c r="V9350" s="10"/>
      <c r="W9350"/>
      <c r="X9350"/>
      <c r="Z9350" s="8"/>
      <c r="AA9350" s="8"/>
      <c r="AF9350" s="17"/>
      <c r="AG9350" s="17"/>
      <c r="AH9350" s="8"/>
    </row>
    <row r="9351" spans="13:34" x14ac:dyDescent="0.3">
      <c r="M9351" s="12"/>
      <c r="N9351"/>
      <c r="P9351" s="9"/>
      <c r="Q9351" s="9"/>
      <c r="U9351" s="8"/>
      <c r="V9351" s="10"/>
      <c r="W9351"/>
      <c r="X9351"/>
      <c r="Z9351" s="8"/>
      <c r="AA9351" s="8"/>
      <c r="AF9351" s="17"/>
      <c r="AG9351" s="17"/>
      <c r="AH9351" s="8"/>
    </row>
    <row r="9352" spans="13:34" x14ac:dyDescent="0.3">
      <c r="M9352" s="12"/>
      <c r="N9352"/>
      <c r="P9352" s="9"/>
      <c r="Q9352" s="9"/>
      <c r="U9352" s="8"/>
      <c r="V9352" s="10"/>
      <c r="W9352"/>
      <c r="X9352"/>
      <c r="Z9352" s="8"/>
      <c r="AA9352" s="8"/>
      <c r="AF9352" s="17"/>
      <c r="AG9352" s="17"/>
      <c r="AH9352" s="8"/>
    </row>
    <row r="9353" spans="13:34" x14ac:dyDescent="0.3">
      <c r="M9353" s="12"/>
      <c r="N9353"/>
      <c r="P9353" s="9"/>
      <c r="Q9353" s="9"/>
      <c r="U9353" s="8"/>
      <c r="V9353" s="10"/>
      <c r="W9353"/>
      <c r="X9353"/>
      <c r="Z9353" s="8"/>
      <c r="AA9353" s="8"/>
      <c r="AF9353" s="17"/>
      <c r="AG9353" s="17"/>
      <c r="AH9353" s="8"/>
    </row>
    <row r="9354" spans="13:34" x14ac:dyDescent="0.3">
      <c r="M9354" s="12"/>
      <c r="N9354"/>
      <c r="P9354" s="9"/>
      <c r="Q9354" s="9"/>
      <c r="U9354" s="8"/>
      <c r="V9354" s="10"/>
      <c r="W9354"/>
      <c r="X9354"/>
      <c r="Z9354" s="8"/>
      <c r="AA9354" s="8"/>
      <c r="AF9354" s="17"/>
      <c r="AG9354" s="17"/>
      <c r="AH9354" s="8"/>
    </row>
    <row r="9355" spans="13:34" x14ac:dyDescent="0.3">
      <c r="M9355" s="12"/>
      <c r="N9355"/>
      <c r="P9355" s="9"/>
      <c r="Q9355" s="9"/>
      <c r="U9355" s="8"/>
      <c r="V9355" s="10"/>
      <c r="W9355"/>
      <c r="X9355"/>
      <c r="Z9355" s="8"/>
      <c r="AA9355" s="8"/>
      <c r="AF9355" s="17"/>
      <c r="AG9355" s="17"/>
      <c r="AH9355" s="8"/>
    </row>
    <row r="9356" spans="13:34" x14ac:dyDescent="0.3">
      <c r="M9356" s="12"/>
      <c r="N9356"/>
      <c r="P9356" s="9"/>
      <c r="Q9356" s="9"/>
      <c r="U9356" s="8"/>
      <c r="V9356" s="10"/>
      <c r="W9356"/>
      <c r="X9356"/>
      <c r="Z9356" s="8"/>
      <c r="AA9356" s="8"/>
      <c r="AF9356" s="17"/>
      <c r="AG9356" s="17"/>
      <c r="AH9356" s="8"/>
    </row>
    <row r="9357" spans="13:34" x14ac:dyDescent="0.3">
      <c r="M9357" s="12"/>
      <c r="N9357"/>
      <c r="P9357" s="9"/>
      <c r="Q9357" s="9"/>
      <c r="U9357" s="8"/>
      <c r="V9357" s="10"/>
      <c r="W9357"/>
      <c r="X9357"/>
      <c r="Z9357" s="8"/>
      <c r="AA9357" s="8"/>
      <c r="AF9357" s="17"/>
      <c r="AG9357" s="17"/>
      <c r="AH9357" s="8"/>
    </row>
    <row r="9358" spans="13:34" x14ac:dyDescent="0.3">
      <c r="M9358" s="12"/>
      <c r="N9358"/>
      <c r="P9358" s="9"/>
      <c r="Q9358" s="9"/>
      <c r="U9358" s="8"/>
      <c r="V9358" s="10"/>
      <c r="W9358"/>
      <c r="X9358"/>
      <c r="Z9358" s="8"/>
      <c r="AA9358" s="8"/>
      <c r="AF9358" s="17"/>
      <c r="AG9358" s="17"/>
      <c r="AH9358" s="8"/>
    </row>
    <row r="9359" spans="13:34" x14ac:dyDescent="0.3">
      <c r="M9359" s="12"/>
      <c r="N9359"/>
      <c r="P9359" s="9"/>
      <c r="Q9359" s="9"/>
      <c r="U9359" s="8"/>
      <c r="V9359" s="10"/>
      <c r="W9359"/>
      <c r="X9359"/>
      <c r="Z9359" s="8"/>
      <c r="AA9359" s="8"/>
      <c r="AF9359" s="17"/>
      <c r="AG9359" s="17"/>
      <c r="AH9359" s="8"/>
    </row>
    <row r="9360" spans="13:34" x14ac:dyDescent="0.3">
      <c r="M9360" s="12"/>
      <c r="N9360"/>
      <c r="P9360" s="9"/>
      <c r="Q9360" s="9"/>
      <c r="U9360" s="8"/>
      <c r="V9360" s="10"/>
      <c r="W9360"/>
      <c r="X9360"/>
      <c r="Z9360" s="8"/>
      <c r="AA9360" s="8"/>
      <c r="AF9360" s="17"/>
      <c r="AG9360" s="17"/>
      <c r="AH9360" s="8"/>
    </row>
    <row r="9361" spans="13:34" x14ac:dyDescent="0.3">
      <c r="M9361" s="12"/>
      <c r="N9361"/>
      <c r="P9361" s="9"/>
      <c r="Q9361" s="9"/>
      <c r="U9361" s="8"/>
      <c r="V9361" s="10"/>
      <c r="W9361"/>
      <c r="X9361"/>
      <c r="Z9361" s="8"/>
      <c r="AA9361" s="8"/>
      <c r="AF9361" s="17"/>
      <c r="AG9361" s="17"/>
      <c r="AH9361" s="8"/>
    </row>
    <row r="9362" spans="13:34" x14ac:dyDescent="0.3">
      <c r="M9362" s="12"/>
      <c r="N9362"/>
      <c r="P9362" s="9"/>
      <c r="Q9362" s="9"/>
      <c r="U9362" s="8"/>
      <c r="V9362" s="10"/>
      <c r="W9362"/>
      <c r="X9362"/>
      <c r="Z9362" s="8"/>
      <c r="AA9362" s="8"/>
      <c r="AF9362" s="17"/>
      <c r="AG9362" s="17"/>
      <c r="AH9362" s="8"/>
    </row>
    <row r="9363" spans="13:34" x14ac:dyDescent="0.3">
      <c r="M9363" s="12"/>
      <c r="N9363"/>
      <c r="P9363" s="9"/>
      <c r="Q9363" s="9"/>
      <c r="U9363" s="8"/>
      <c r="V9363" s="10"/>
      <c r="W9363"/>
      <c r="X9363"/>
      <c r="Z9363" s="8"/>
      <c r="AA9363" s="8"/>
      <c r="AF9363" s="17"/>
      <c r="AG9363" s="17"/>
      <c r="AH9363" s="8"/>
    </row>
    <row r="9364" spans="13:34" x14ac:dyDescent="0.3">
      <c r="M9364" s="12"/>
      <c r="N9364"/>
      <c r="P9364" s="9"/>
      <c r="Q9364" s="9"/>
      <c r="U9364" s="8"/>
      <c r="V9364" s="10"/>
      <c r="W9364"/>
      <c r="X9364"/>
      <c r="Z9364" s="8"/>
      <c r="AA9364" s="8"/>
      <c r="AF9364" s="17"/>
      <c r="AG9364" s="17"/>
      <c r="AH9364" s="8"/>
    </row>
    <row r="9365" spans="13:34" x14ac:dyDescent="0.3">
      <c r="M9365" s="12"/>
      <c r="N9365"/>
      <c r="P9365" s="9"/>
      <c r="Q9365" s="9"/>
      <c r="U9365" s="8"/>
      <c r="V9365" s="10"/>
      <c r="W9365"/>
      <c r="X9365"/>
      <c r="Z9365" s="8"/>
      <c r="AA9365" s="8"/>
      <c r="AF9365" s="17"/>
      <c r="AG9365" s="17"/>
      <c r="AH9365" s="8"/>
    </row>
    <row r="9366" spans="13:34" x14ac:dyDescent="0.3">
      <c r="M9366" s="12"/>
      <c r="N9366"/>
      <c r="P9366" s="9"/>
      <c r="Q9366" s="9"/>
      <c r="U9366" s="8"/>
      <c r="V9366" s="10"/>
      <c r="W9366"/>
      <c r="X9366"/>
      <c r="Z9366" s="8"/>
      <c r="AA9366" s="8"/>
      <c r="AF9366" s="17"/>
      <c r="AG9366" s="17"/>
      <c r="AH9366" s="8"/>
    </row>
    <row r="9367" spans="13:34" x14ac:dyDescent="0.3">
      <c r="M9367" s="12"/>
      <c r="N9367"/>
      <c r="P9367" s="9"/>
      <c r="Q9367" s="9"/>
      <c r="U9367" s="8"/>
      <c r="V9367" s="10"/>
      <c r="W9367"/>
      <c r="X9367"/>
      <c r="Z9367" s="8"/>
      <c r="AA9367" s="8"/>
      <c r="AF9367" s="17"/>
      <c r="AG9367" s="17"/>
      <c r="AH9367" s="8"/>
    </row>
    <row r="9368" spans="13:34" x14ac:dyDescent="0.3">
      <c r="M9368" s="12"/>
      <c r="N9368"/>
      <c r="P9368" s="9"/>
      <c r="Q9368" s="9"/>
      <c r="U9368" s="8"/>
      <c r="V9368" s="10"/>
      <c r="W9368"/>
      <c r="X9368"/>
      <c r="Z9368" s="8"/>
      <c r="AA9368" s="8"/>
      <c r="AF9368" s="17"/>
      <c r="AG9368" s="17"/>
      <c r="AH9368" s="8"/>
    </row>
    <row r="9369" spans="13:34" x14ac:dyDescent="0.3">
      <c r="M9369" s="12"/>
      <c r="N9369"/>
      <c r="P9369" s="9"/>
      <c r="Q9369" s="9"/>
      <c r="U9369" s="8"/>
      <c r="V9369" s="10"/>
      <c r="W9369"/>
      <c r="X9369"/>
      <c r="Z9369" s="8"/>
      <c r="AA9369" s="8"/>
      <c r="AF9369" s="17"/>
      <c r="AG9369" s="17"/>
      <c r="AH9369" s="8"/>
    </row>
    <row r="9370" spans="13:34" x14ac:dyDescent="0.3">
      <c r="M9370" s="12"/>
      <c r="N9370"/>
      <c r="P9370" s="9"/>
      <c r="Q9370" s="9"/>
      <c r="U9370" s="8"/>
      <c r="V9370" s="10"/>
      <c r="W9370"/>
      <c r="X9370"/>
      <c r="Z9370" s="8"/>
      <c r="AA9370" s="8"/>
      <c r="AF9370" s="17"/>
      <c r="AG9370" s="17"/>
      <c r="AH9370" s="8"/>
    </row>
    <row r="9371" spans="13:34" x14ac:dyDescent="0.3">
      <c r="M9371" s="12"/>
      <c r="N9371"/>
      <c r="P9371" s="9"/>
      <c r="Q9371" s="9"/>
      <c r="U9371" s="8"/>
      <c r="V9371" s="10"/>
      <c r="W9371"/>
      <c r="X9371"/>
      <c r="Z9371" s="8"/>
      <c r="AA9371" s="8"/>
      <c r="AF9371" s="17"/>
      <c r="AG9371" s="17"/>
      <c r="AH9371" s="8"/>
    </row>
    <row r="9372" spans="13:34" x14ac:dyDescent="0.3">
      <c r="M9372" s="12"/>
      <c r="N9372"/>
      <c r="P9372" s="9"/>
      <c r="Q9372" s="9"/>
      <c r="U9372" s="8"/>
      <c r="V9372" s="10"/>
      <c r="W9372"/>
      <c r="X9372"/>
      <c r="Z9372" s="8"/>
      <c r="AA9372" s="8"/>
      <c r="AF9372" s="17"/>
      <c r="AG9372" s="17"/>
      <c r="AH9372" s="8"/>
    </row>
    <row r="9373" spans="13:34" x14ac:dyDescent="0.3">
      <c r="M9373" s="12"/>
      <c r="N9373"/>
      <c r="P9373" s="9"/>
      <c r="Q9373" s="9"/>
      <c r="U9373" s="8"/>
      <c r="V9373" s="10"/>
      <c r="W9373"/>
      <c r="X9373"/>
      <c r="Z9373" s="8"/>
      <c r="AA9373" s="8"/>
      <c r="AF9373" s="17"/>
      <c r="AG9373" s="17"/>
      <c r="AH9373" s="8"/>
    </row>
    <row r="9374" spans="13:34" x14ac:dyDescent="0.3">
      <c r="M9374" s="12"/>
      <c r="N9374"/>
      <c r="P9374" s="9"/>
      <c r="Q9374" s="9"/>
      <c r="U9374" s="8"/>
      <c r="V9374" s="10"/>
      <c r="W9374"/>
      <c r="X9374"/>
      <c r="Z9374" s="8"/>
      <c r="AA9374" s="8"/>
      <c r="AF9374" s="17"/>
      <c r="AG9374" s="17"/>
      <c r="AH9374" s="8"/>
    </row>
    <row r="9375" spans="13:34" x14ac:dyDescent="0.3">
      <c r="M9375" s="12"/>
      <c r="N9375"/>
      <c r="P9375" s="9"/>
      <c r="Q9375" s="9"/>
      <c r="U9375" s="8"/>
      <c r="V9375" s="10"/>
      <c r="W9375"/>
      <c r="X9375"/>
      <c r="Z9375" s="8"/>
      <c r="AA9375" s="8"/>
      <c r="AF9375" s="17"/>
      <c r="AG9375" s="17"/>
      <c r="AH9375" s="8"/>
    </row>
    <row r="9376" spans="13:34" x14ac:dyDescent="0.3">
      <c r="M9376" s="12"/>
      <c r="N9376"/>
      <c r="P9376" s="9"/>
      <c r="Q9376" s="9"/>
      <c r="U9376" s="8"/>
      <c r="V9376" s="10"/>
      <c r="W9376"/>
      <c r="X9376"/>
      <c r="Z9376" s="8"/>
      <c r="AA9376" s="8"/>
      <c r="AF9376" s="17"/>
      <c r="AG9376" s="17"/>
      <c r="AH9376" s="8"/>
    </row>
    <row r="9377" spans="13:34" x14ac:dyDescent="0.3">
      <c r="M9377" s="12"/>
      <c r="N9377"/>
      <c r="P9377" s="9"/>
      <c r="Q9377" s="9"/>
      <c r="U9377" s="8"/>
      <c r="V9377" s="10"/>
      <c r="W9377"/>
      <c r="X9377"/>
      <c r="Z9377" s="8"/>
      <c r="AA9377" s="8"/>
      <c r="AF9377" s="17"/>
      <c r="AG9377" s="17"/>
      <c r="AH9377" s="8"/>
    </row>
    <row r="9378" spans="13:34" x14ac:dyDescent="0.3">
      <c r="M9378" s="12"/>
      <c r="N9378"/>
      <c r="P9378" s="9"/>
      <c r="Q9378" s="9"/>
      <c r="U9378" s="8"/>
      <c r="V9378" s="10"/>
      <c r="W9378"/>
      <c r="X9378"/>
      <c r="Z9378" s="8"/>
      <c r="AA9378" s="8"/>
      <c r="AF9378" s="17"/>
      <c r="AG9378" s="17"/>
      <c r="AH9378" s="8"/>
    </row>
    <row r="9379" spans="13:34" x14ac:dyDescent="0.3">
      <c r="M9379" s="12"/>
      <c r="N9379"/>
      <c r="P9379" s="9"/>
      <c r="Q9379" s="9"/>
      <c r="U9379" s="8"/>
      <c r="V9379" s="10"/>
      <c r="W9379"/>
      <c r="X9379"/>
      <c r="Z9379" s="8"/>
      <c r="AA9379" s="8"/>
      <c r="AF9379" s="17"/>
      <c r="AG9379" s="17"/>
      <c r="AH9379" s="8"/>
    </row>
    <row r="9380" spans="13:34" x14ac:dyDescent="0.3">
      <c r="M9380" s="12"/>
      <c r="N9380"/>
      <c r="P9380" s="9"/>
      <c r="Q9380" s="9"/>
      <c r="U9380" s="8"/>
      <c r="V9380" s="10"/>
      <c r="W9380"/>
      <c r="X9380"/>
      <c r="Z9380" s="8"/>
      <c r="AA9380" s="8"/>
      <c r="AF9380" s="17"/>
      <c r="AG9380" s="17"/>
      <c r="AH9380" s="8"/>
    </row>
    <row r="9381" spans="13:34" x14ac:dyDescent="0.3">
      <c r="M9381" s="12"/>
      <c r="N9381"/>
      <c r="P9381" s="9"/>
      <c r="Q9381" s="9"/>
      <c r="U9381" s="8"/>
      <c r="V9381" s="10"/>
      <c r="W9381"/>
      <c r="X9381"/>
      <c r="Z9381" s="8"/>
      <c r="AA9381" s="8"/>
      <c r="AF9381" s="17"/>
      <c r="AG9381" s="17"/>
      <c r="AH9381" s="8"/>
    </row>
    <row r="9382" spans="13:34" x14ac:dyDescent="0.3">
      <c r="M9382" s="12"/>
      <c r="N9382"/>
      <c r="P9382" s="9"/>
      <c r="Q9382" s="9"/>
      <c r="U9382" s="8"/>
      <c r="V9382" s="10"/>
      <c r="W9382"/>
      <c r="X9382"/>
      <c r="Z9382" s="8"/>
      <c r="AA9382" s="8"/>
      <c r="AF9382" s="17"/>
      <c r="AG9382" s="17"/>
      <c r="AH9382" s="8"/>
    </row>
    <row r="9383" spans="13:34" x14ac:dyDescent="0.3">
      <c r="M9383" s="12"/>
      <c r="N9383"/>
      <c r="P9383" s="9"/>
      <c r="Q9383" s="9"/>
      <c r="U9383" s="8"/>
      <c r="V9383" s="10"/>
      <c r="W9383"/>
      <c r="X9383"/>
      <c r="Z9383" s="8"/>
      <c r="AA9383" s="8"/>
      <c r="AF9383" s="17"/>
      <c r="AG9383" s="17"/>
      <c r="AH9383" s="8"/>
    </row>
    <row r="9384" spans="13:34" x14ac:dyDescent="0.3">
      <c r="M9384" s="12"/>
      <c r="N9384"/>
      <c r="P9384" s="9"/>
      <c r="Q9384" s="9"/>
      <c r="U9384" s="8"/>
      <c r="V9384" s="10"/>
      <c r="W9384"/>
      <c r="X9384"/>
      <c r="Z9384" s="8"/>
      <c r="AA9384" s="8"/>
      <c r="AF9384" s="17"/>
      <c r="AG9384" s="17"/>
      <c r="AH9384" s="8"/>
    </row>
    <row r="9385" spans="13:34" x14ac:dyDescent="0.3">
      <c r="M9385" s="12"/>
      <c r="N9385"/>
      <c r="P9385" s="9"/>
      <c r="Q9385" s="9"/>
      <c r="U9385" s="8"/>
      <c r="V9385" s="10"/>
      <c r="W9385"/>
      <c r="X9385"/>
      <c r="Z9385" s="8"/>
      <c r="AA9385" s="8"/>
      <c r="AF9385" s="17"/>
      <c r="AG9385" s="17"/>
      <c r="AH9385" s="8"/>
    </row>
    <row r="9386" spans="13:34" x14ac:dyDescent="0.3">
      <c r="M9386" s="12"/>
      <c r="N9386"/>
      <c r="P9386" s="9"/>
      <c r="Q9386" s="9"/>
      <c r="U9386" s="8"/>
      <c r="V9386" s="10"/>
      <c r="W9386"/>
      <c r="X9386"/>
      <c r="Z9386" s="8"/>
      <c r="AA9386" s="8"/>
      <c r="AF9386" s="17"/>
      <c r="AG9386" s="17"/>
      <c r="AH9386" s="8"/>
    </row>
    <row r="9387" spans="13:34" x14ac:dyDescent="0.3">
      <c r="M9387" s="12"/>
      <c r="N9387"/>
      <c r="P9387" s="9"/>
      <c r="Q9387" s="9"/>
      <c r="U9387" s="8"/>
      <c r="V9387" s="10"/>
      <c r="W9387"/>
      <c r="X9387"/>
      <c r="Z9387" s="8"/>
      <c r="AA9387" s="8"/>
      <c r="AF9387" s="17"/>
      <c r="AG9387" s="17"/>
      <c r="AH9387" s="8"/>
    </row>
    <row r="9388" spans="13:34" x14ac:dyDescent="0.3">
      <c r="M9388" s="12"/>
      <c r="N9388"/>
      <c r="P9388" s="9"/>
      <c r="Q9388" s="9"/>
      <c r="U9388" s="8"/>
      <c r="V9388" s="10"/>
      <c r="W9388"/>
      <c r="X9388"/>
      <c r="Z9388" s="8"/>
      <c r="AA9388" s="8"/>
      <c r="AF9388" s="17"/>
      <c r="AG9388" s="17"/>
      <c r="AH9388" s="8"/>
    </row>
    <row r="9389" spans="13:34" x14ac:dyDescent="0.3">
      <c r="M9389" s="12"/>
      <c r="N9389"/>
      <c r="P9389" s="9"/>
      <c r="Q9389" s="9"/>
      <c r="U9389" s="8"/>
      <c r="V9389" s="10"/>
      <c r="W9389"/>
      <c r="X9389"/>
      <c r="Z9389" s="8"/>
      <c r="AA9389" s="8"/>
      <c r="AF9389" s="17"/>
      <c r="AG9389" s="17"/>
      <c r="AH9389" s="8"/>
    </row>
    <row r="9390" spans="13:34" x14ac:dyDescent="0.3">
      <c r="M9390" s="12"/>
      <c r="N9390"/>
      <c r="P9390" s="9"/>
      <c r="Q9390" s="9"/>
      <c r="U9390" s="8"/>
      <c r="V9390" s="10"/>
      <c r="W9390"/>
      <c r="X9390"/>
      <c r="Z9390" s="8"/>
      <c r="AA9390" s="8"/>
      <c r="AF9390" s="17"/>
      <c r="AG9390" s="17"/>
      <c r="AH9390" s="8"/>
    </row>
    <row r="9391" spans="13:34" x14ac:dyDescent="0.3">
      <c r="M9391" s="12"/>
      <c r="N9391"/>
      <c r="P9391" s="9"/>
      <c r="Q9391" s="9"/>
      <c r="U9391" s="8"/>
      <c r="V9391" s="10"/>
      <c r="W9391"/>
      <c r="X9391"/>
      <c r="Z9391" s="8"/>
      <c r="AA9391" s="8"/>
      <c r="AF9391" s="17"/>
      <c r="AG9391" s="17"/>
      <c r="AH9391" s="8"/>
    </row>
    <row r="9392" spans="13:34" x14ac:dyDescent="0.3">
      <c r="M9392" s="12"/>
      <c r="N9392"/>
      <c r="P9392" s="9"/>
      <c r="Q9392" s="9"/>
      <c r="U9392" s="8"/>
      <c r="V9392" s="10"/>
      <c r="W9392"/>
      <c r="X9392"/>
      <c r="Z9392" s="8"/>
      <c r="AA9392" s="8"/>
      <c r="AF9392" s="17"/>
      <c r="AG9392" s="17"/>
      <c r="AH9392" s="8"/>
    </row>
    <row r="9393" spans="13:34" x14ac:dyDescent="0.3">
      <c r="M9393" s="12"/>
      <c r="N9393"/>
      <c r="P9393" s="9"/>
      <c r="Q9393" s="9"/>
      <c r="U9393" s="8"/>
      <c r="V9393" s="10"/>
      <c r="W9393"/>
      <c r="X9393"/>
      <c r="Z9393" s="8"/>
      <c r="AA9393" s="8"/>
      <c r="AF9393" s="17"/>
      <c r="AG9393" s="17"/>
      <c r="AH9393" s="8"/>
    </row>
    <row r="9394" spans="13:34" x14ac:dyDescent="0.3">
      <c r="M9394" s="12"/>
      <c r="N9394"/>
      <c r="P9394" s="9"/>
      <c r="Q9394" s="9"/>
      <c r="U9394" s="8"/>
      <c r="V9394" s="10"/>
      <c r="W9394"/>
      <c r="X9394"/>
      <c r="Z9394" s="8"/>
      <c r="AA9394" s="8"/>
      <c r="AF9394" s="17"/>
      <c r="AG9394" s="17"/>
      <c r="AH9394" s="8"/>
    </row>
    <row r="9395" spans="13:34" x14ac:dyDescent="0.3">
      <c r="M9395" s="12"/>
      <c r="N9395"/>
      <c r="P9395" s="9"/>
      <c r="Q9395" s="9"/>
      <c r="U9395" s="8"/>
      <c r="V9395" s="10"/>
      <c r="W9395"/>
      <c r="X9395"/>
      <c r="Z9395" s="8"/>
      <c r="AA9395" s="8"/>
      <c r="AF9395" s="17"/>
      <c r="AG9395" s="17"/>
      <c r="AH9395" s="8"/>
    </row>
    <row r="9396" spans="13:34" x14ac:dyDescent="0.3">
      <c r="M9396" s="12"/>
      <c r="N9396"/>
      <c r="P9396" s="9"/>
      <c r="Q9396" s="9"/>
      <c r="U9396" s="8"/>
      <c r="V9396" s="10"/>
      <c r="W9396"/>
      <c r="X9396"/>
      <c r="Z9396" s="8"/>
      <c r="AA9396" s="8"/>
      <c r="AF9396" s="17"/>
      <c r="AG9396" s="17"/>
      <c r="AH9396" s="8"/>
    </row>
    <row r="9397" spans="13:34" x14ac:dyDescent="0.3">
      <c r="M9397" s="12"/>
      <c r="N9397"/>
      <c r="P9397" s="9"/>
      <c r="Q9397" s="9"/>
      <c r="U9397" s="8"/>
      <c r="V9397" s="10"/>
      <c r="W9397"/>
      <c r="X9397"/>
      <c r="Z9397" s="8"/>
      <c r="AA9397" s="8"/>
      <c r="AF9397" s="17"/>
      <c r="AG9397" s="17"/>
      <c r="AH9397" s="8"/>
    </row>
    <row r="9398" spans="13:34" x14ac:dyDescent="0.3">
      <c r="M9398" s="12"/>
      <c r="N9398"/>
      <c r="P9398" s="9"/>
      <c r="Q9398" s="9"/>
      <c r="U9398" s="8"/>
      <c r="V9398" s="10"/>
      <c r="W9398"/>
      <c r="X9398"/>
      <c r="Z9398" s="8"/>
      <c r="AA9398" s="8"/>
      <c r="AF9398" s="17"/>
      <c r="AG9398" s="17"/>
      <c r="AH9398" s="8"/>
    </row>
    <row r="9399" spans="13:34" x14ac:dyDescent="0.3">
      <c r="M9399" s="12"/>
      <c r="N9399"/>
      <c r="P9399" s="9"/>
      <c r="Q9399" s="9"/>
      <c r="U9399" s="8"/>
      <c r="V9399" s="10"/>
      <c r="W9399"/>
      <c r="X9399"/>
      <c r="Z9399" s="8"/>
      <c r="AA9399" s="8"/>
      <c r="AF9399" s="17"/>
      <c r="AG9399" s="17"/>
      <c r="AH9399" s="8"/>
    </row>
    <row r="9400" spans="13:34" x14ac:dyDescent="0.3">
      <c r="M9400" s="12"/>
      <c r="N9400"/>
      <c r="P9400" s="9"/>
      <c r="Q9400" s="9"/>
      <c r="U9400" s="8"/>
      <c r="V9400" s="10"/>
      <c r="W9400"/>
      <c r="X9400"/>
      <c r="Z9400" s="8"/>
      <c r="AA9400" s="8"/>
      <c r="AF9400" s="17"/>
      <c r="AG9400" s="17"/>
      <c r="AH9400" s="8"/>
    </row>
    <row r="9401" spans="13:34" x14ac:dyDescent="0.3">
      <c r="M9401" s="12"/>
      <c r="N9401"/>
      <c r="P9401" s="9"/>
      <c r="Q9401" s="9"/>
      <c r="U9401" s="8"/>
      <c r="V9401" s="10"/>
      <c r="W9401"/>
      <c r="X9401"/>
      <c r="Z9401" s="8"/>
      <c r="AA9401" s="8"/>
      <c r="AF9401" s="17"/>
      <c r="AG9401" s="17"/>
      <c r="AH9401" s="8"/>
    </row>
    <row r="9402" spans="13:34" x14ac:dyDescent="0.3">
      <c r="M9402" s="12"/>
      <c r="N9402"/>
      <c r="P9402" s="9"/>
      <c r="Q9402" s="9"/>
      <c r="U9402" s="8"/>
      <c r="V9402" s="10"/>
      <c r="W9402"/>
      <c r="X9402"/>
      <c r="Z9402" s="8"/>
      <c r="AA9402" s="8"/>
      <c r="AF9402" s="17"/>
      <c r="AG9402" s="17"/>
      <c r="AH9402" s="8"/>
    </row>
    <row r="9403" spans="13:34" x14ac:dyDescent="0.3">
      <c r="M9403" s="12"/>
      <c r="N9403"/>
      <c r="P9403" s="9"/>
      <c r="Q9403" s="9"/>
      <c r="U9403" s="8"/>
      <c r="V9403" s="10"/>
      <c r="W9403"/>
      <c r="X9403"/>
      <c r="Z9403" s="8"/>
      <c r="AA9403" s="8"/>
      <c r="AF9403" s="17"/>
      <c r="AG9403" s="17"/>
      <c r="AH9403" s="8"/>
    </row>
    <row r="9404" spans="13:34" x14ac:dyDescent="0.3">
      <c r="M9404" s="12"/>
      <c r="N9404"/>
      <c r="P9404" s="9"/>
      <c r="Q9404" s="9"/>
      <c r="U9404" s="8"/>
      <c r="V9404" s="10"/>
      <c r="W9404"/>
      <c r="X9404"/>
      <c r="Z9404" s="8"/>
      <c r="AA9404" s="8"/>
      <c r="AF9404" s="17"/>
      <c r="AG9404" s="17"/>
      <c r="AH9404" s="8"/>
    </row>
    <row r="9405" spans="13:34" x14ac:dyDescent="0.3">
      <c r="M9405" s="12"/>
      <c r="N9405"/>
      <c r="P9405" s="9"/>
      <c r="Q9405" s="9"/>
      <c r="U9405" s="8"/>
      <c r="V9405" s="10"/>
      <c r="W9405"/>
      <c r="X9405"/>
      <c r="Z9405" s="8"/>
      <c r="AA9405" s="8"/>
      <c r="AF9405" s="17"/>
      <c r="AG9405" s="17"/>
      <c r="AH9405" s="8"/>
    </row>
    <row r="9406" spans="13:34" x14ac:dyDescent="0.3">
      <c r="M9406" s="12"/>
      <c r="N9406"/>
      <c r="P9406" s="9"/>
      <c r="Q9406" s="9"/>
      <c r="U9406" s="8"/>
      <c r="V9406" s="10"/>
      <c r="W9406"/>
      <c r="X9406"/>
      <c r="Z9406" s="8"/>
      <c r="AA9406" s="8"/>
      <c r="AF9406" s="17"/>
      <c r="AG9406" s="17"/>
      <c r="AH9406" s="8"/>
    </row>
    <row r="9407" spans="13:34" x14ac:dyDescent="0.3">
      <c r="M9407" s="12"/>
      <c r="N9407"/>
      <c r="P9407" s="9"/>
      <c r="Q9407" s="9"/>
      <c r="U9407" s="8"/>
      <c r="V9407" s="10"/>
      <c r="W9407"/>
      <c r="X9407"/>
      <c r="Z9407" s="8"/>
      <c r="AA9407" s="8"/>
      <c r="AF9407" s="17"/>
      <c r="AG9407" s="17"/>
      <c r="AH9407" s="8"/>
    </row>
    <row r="9408" spans="13:34" x14ac:dyDescent="0.3">
      <c r="M9408" s="12"/>
      <c r="N9408"/>
      <c r="P9408" s="9"/>
      <c r="Q9408" s="9"/>
      <c r="U9408" s="8"/>
      <c r="V9408" s="10"/>
      <c r="W9408"/>
      <c r="X9408"/>
      <c r="Z9408" s="8"/>
      <c r="AA9408" s="8"/>
      <c r="AF9408" s="17"/>
      <c r="AG9408" s="17"/>
      <c r="AH9408" s="8"/>
    </row>
    <row r="9409" spans="13:34" x14ac:dyDescent="0.3">
      <c r="M9409" s="12"/>
      <c r="N9409"/>
      <c r="P9409" s="9"/>
      <c r="Q9409" s="9"/>
      <c r="U9409" s="8"/>
      <c r="V9409" s="10"/>
      <c r="W9409"/>
      <c r="X9409"/>
      <c r="Z9409" s="8"/>
      <c r="AA9409" s="8"/>
      <c r="AF9409" s="17"/>
      <c r="AG9409" s="17"/>
      <c r="AH9409" s="8"/>
    </row>
    <row r="9410" spans="13:34" x14ac:dyDescent="0.3">
      <c r="M9410" s="12"/>
      <c r="N9410"/>
      <c r="P9410" s="9"/>
      <c r="Q9410" s="9"/>
      <c r="U9410" s="8"/>
      <c r="V9410" s="10"/>
      <c r="W9410"/>
      <c r="X9410"/>
      <c r="Z9410" s="8"/>
      <c r="AA9410" s="8"/>
      <c r="AF9410" s="17"/>
      <c r="AG9410" s="17"/>
      <c r="AH9410" s="8"/>
    </row>
    <row r="9411" spans="13:34" x14ac:dyDescent="0.3">
      <c r="M9411" s="12"/>
      <c r="N9411"/>
      <c r="P9411" s="9"/>
      <c r="Q9411" s="9"/>
      <c r="U9411" s="8"/>
      <c r="V9411" s="10"/>
      <c r="W9411"/>
      <c r="X9411"/>
      <c r="Z9411" s="8"/>
      <c r="AA9411" s="8"/>
      <c r="AF9411" s="17"/>
      <c r="AG9411" s="17"/>
      <c r="AH9411" s="8"/>
    </row>
    <row r="9412" spans="13:34" x14ac:dyDescent="0.3">
      <c r="M9412" s="12"/>
      <c r="N9412"/>
      <c r="P9412" s="9"/>
      <c r="Q9412" s="9"/>
      <c r="U9412" s="8"/>
      <c r="V9412" s="10"/>
      <c r="W9412"/>
      <c r="X9412"/>
      <c r="Z9412" s="8"/>
      <c r="AA9412" s="8"/>
      <c r="AF9412" s="17"/>
      <c r="AG9412" s="17"/>
      <c r="AH9412" s="8"/>
    </row>
    <row r="9413" spans="13:34" x14ac:dyDescent="0.3">
      <c r="M9413" s="12"/>
      <c r="N9413"/>
      <c r="P9413" s="9"/>
      <c r="Q9413" s="9"/>
      <c r="U9413" s="8"/>
      <c r="V9413" s="10"/>
      <c r="W9413"/>
      <c r="X9413"/>
      <c r="Z9413" s="8"/>
      <c r="AA9413" s="8"/>
      <c r="AF9413" s="17"/>
      <c r="AG9413" s="17"/>
      <c r="AH9413" s="8"/>
    </row>
    <row r="9414" spans="13:34" x14ac:dyDescent="0.3">
      <c r="M9414" s="12"/>
      <c r="N9414"/>
      <c r="P9414" s="9"/>
      <c r="Q9414" s="9"/>
      <c r="U9414" s="8"/>
      <c r="V9414" s="10"/>
      <c r="W9414"/>
      <c r="X9414"/>
      <c r="Z9414" s="8"/>
      <c r="AA9414" s="8"/>
      <c r="AF9414" s="17"/>
      <c r="AG9414" s="17"/>
      <c r="AH9414" s="8"/>
    </row>
    <row r="9415" spans="13:34" x14ac:dyDescent="0.3">
      <c r="M9415" s="12"/>
      <c r="N9415"/>
      <c r="P9415" s="9"/>
      <c r="Q9415" s="9"/>
      <c r="U9415" s="8"/>
      <c r="V9415" s="10"/>
      <c r="W9415"/>
      <c r="X9415"/>
      <c r="Z9415" s="8"/>
      <c r="AA9415" s="8"/>
      <c r="AF9415" s="17"/>
      <c r="AG9415" s="17"/>
      <c r="AH9415" s="8"/>
    </row>
    <row r="9416" spans="13:34" x14ac:dyDescent="0.3">
      <c r="M9416" s="12"/>
      <c r="N9416"/>
      <c r="P9416" s="9"/>
      <c r="Q9416" s="9"/>
      <c r="U9416" s="8"/>
      <c r="V9416" s="10"/>
      <c r="W9416"/>
      <c r="X9416"/>
      <c r="Z9416" s="8"/>
      <c r="AA9416" s="8"/>
      <c r="AF9416" s="17"/>
      <c r="AG9416" s="17"/>
      <c r="AH9416" s="8"/>
    </row>
    <row r="9417" spans="13:34" x14ac:dyDescent="0.3">
      <c r="M9417" s="12"/>
      <c r="N9417"/>
      <c r="P9417" s="9"/>
      <c r="Q9417" s="9"/>
      <c r="U9417" s="8"/>
      <c r="V9417" s="10"/>
      <c r="W9417"/>
      <c r="X9417"/>
      <c r="Z9417" s="8"/>
      <c r="AA9417" s="8"/>
      <c r="AF9417" s="17"/>
      <c r="AG9417" s="17"/>
      <c r="AH9417" s="8"/>
    </row>
    <row r="9418" spans="13:34" x14ac:dyDescent="0.3">
      <c r="M9418" s="12"/>
      <c r="N9418"/>
      <c r="P9418" s="9"/>
      <c r="Q9418" s="9"/>
      <c r="U9418" s="8"/>
      <c r="V9418" s="10"/>
      <c r="W9418"/>
      <c r="X9418"/>
      <c r="Z9418" s="8"/>
      <c r="AA9418" s="8"/>
      <c r="AF9418" s="17"/>
      <c r="AG9418" s="17"/>
      <c r="AH9418" s="8"/>
    </row>
    <row r="9419" spans="13:34" x14ac:dyDescent="0.3">
      <c r="M9419" s="12"/>
      <c r="N9419"/>
      <c r="P9419" s="9"/>
      <c r="Q9419" s="9"/>
      <c r="U9419" s="8"/>
      <c r="V9419" s="10"/>
      <c r="W9419"/>
      <c r="X9419"/>
      <c r="Z9419" s="8"/>
      <c r="AA9419" s="8"/>
      <c r="AF9419" s="17"/>
      <c r="AG9419" s="17"/>
      <c r="AH9419" s="8"/>
    </row>
    <row r="9420" spans="13:34" x14ac:dyDescent="0.3">
      <c r="M9420" s="12"/>
      <c r="N9420"/>
      <c r="P9420" s="9"/>
      <c r="Q9420" s="9"/>
      <c r="U9420" s="8"/>
      <c r="V9420" s="10"/>
      <c r="W9420"/>
      <c r="X9420"/>
      <c r="Z9420" s="8"/>
      <c r="AA9420" s="8"/>
      <c r="AF9420" s="17"/>
      <c r="AG9420" s="17"/>
      <c r="AH9420" s="8"/>
    </row>
    <row r="9421" spans="13:34" x14ac:dyDescent="0.3">
      <c r="M9421" s="12"/>
      <c r="N9421"/>
      <c r="P9421" s="9"/>
      <c r="Q9421" s="9"/>
      <c r="U9421" s="8"/>
      <c r="V9421" s="10"/>
      <c r="W9421"/>
      <c r="X9421"/>
      <c r="Z9421" s="8"/>
      <c r="AA9421" s="8"/>
      <c r="AF9421" s="17"/>
      <c r="AG9421" s="17"/>
      <c r="AH9421" s="8"/>
    </row>
    <row r="9422" spans="13:34" x14ac:dyDescent="0.3">
      <c r="M9422" s="12"/>
      <c r="N9422"/>
      <c r="P9422" s="9"/>
      <c r="Q9422" s="9"/>
      <c r="U9422" s="8"/>
      <c r="V9422" s="10"/>
      <c r="W9422"/>
      <c r="X9422"/>
      <c r="Z9422" s="8"/>
      <c r="AA9422" s="8"/>
      <c r="AF9422" s="17"/>
      <c r="AG9422" s="17"/>
      <c r="AH9422" s="8"/>
    </row>
    <row r="9423" spans="13:34" x14ac:dyDescent="0.3">
      <c r="M9423" s="12"/>
      <c r="N9423"/>
      <c r="P9423" s="9"/>
      <c r="Q9423" s="9"/>
      <c r="U9423" s="8"/>
      <c r="V9423" s="10"/>
      <c r="W9423"/>
      <c r="X9423"/>
      <c r="Z9423" s="8"/>
      <c r="AA9423" s="8"/>
      <c r="AF9423" s="17"/>
      <c r="AG9423" s="17"/>
      <c r="AH9423" s="8"/>
    </row>
    <row r="9424" spans="13:34" x14ac:dyDescent="0.3">
      <c r="M9424" s="12"/>
      <c r="N9424"/>
      <c r="P9424" s="9"/>
      <c r="Q9424" s="9"/>
      <c r="U9424" s="8"/>
      <c r="V9424" s="10"/>
      <c r="W9424"/>
      <c r="X9424"/>
      <c r="Z9424" s="8"/>
      <c r="AA9424" s="8"/>
      <c r="AF9424" s="17"/>
      <c r="AG9424" s="17"/>
      <c r="AH9424" s="8"/>
    </row>
    <row r="9425" spans="13:34" x14ac:dyDescent="0.3">
      <c r="M9425" s="12"/>
      <c r="N9425"/>
      <c r="P9425" s="9"/>
      <c r="Q9425" s="9"/>
      <c r="U9425" s="8"/>
      <c r="V9425" s="10"/>
      <c r="W9425"/>
      <c r="X9425"/>
      <c r="Z9425" s="8"/>
      <c r="AA9425" s="8"/>
      <c r="AF9425" s="17"/>
      <c r="AG9425" s="17"/>
      <c r="AH9425" s="8"/>
    </row>
    <row r="9426" spans="13:34" x14ac:dyDescent="0.3">
      <c r="M9426" s="12"/>
      <c r="N9426"/>
      <c r="P9426" s="9"/>
      <c r="Q9426" s="9"/>
      <c r="U9426" s="8"/>
      <c r="V9426" s="10"/>
      <c r="W9426"/>
      <c r="X9426"/>
      <c r="Z9426" s="8"/>
      <c r="AA9426" s="8"/>
      <c r="AF9426" s="17"/>
      <c r="AG9426" s="17"/>
      <c r="AH9426" s="8"/>
    </row>
    <row r="9427" spans="13:34" x14ac:dyDescent="0.3">
      <c r="M9427" s="12"/>
      <c r="N9427"/>
      <c r="P9427" s="9"/>
      <c r="Q9427" s="9"/>
      <c r="U9427" s="8"/>
      <c r="V9427" s="10"/>
      <c r="W9427"/>
      <c r="X9427"/>
      <c r="Z9427" s="8"/>
      <c r="AA9427" s="8"/>
      <c r="AF9427" s="17"/>
      <c r="AG9427" s="17"/>
      <c r="AH9427" s="8"/>
    </row>
    <row r="9428" spans="13:34" x14ac:dyDescent="0.3">
      <c r="M9428" s="12"/>
      <c r="N9428"/>
      <c r="P9428" s="9"/>
      <c r="Q9428" s="9"/>
      <c r="U9428" s="8"/>
      <c r="V9428" s="10"/>
      <c r="W9428"/>
      <c r="X9428"/>
      <c r="Z9428" s="8"/>
      <c r="AA9428" s="8"/>
      <c r="AF9428" s="17"/>
      <c r="AG9428" s="17"/>
      <c r="AH9428" s="8"/>
    </row>
    <row r="9429" spans="13:34" x14ac:dyDescent="0.3">
      <c r="M9429" s="12"/>
      <c r="N9429"/>
      <c r="P9429" s="9"/>
      <c r="Q9429" s="9"/>
      <c r="U9429" s="8"/>
      <c r="V9429" s="10"/>
      <c r="W9429"/>
      <c r="X9429"/>
      <c r="Z9429" s="8"/>
      <c r="AA9429" s="8"/>
      <c r="AF9429" s="17"/>
      <c r="AG9429" s="17"/>
      <c r="AH9429" s="8"/>
    </row>
    <row r="9430" spans="13:34" x14ac:dyDescent="0.3">
      <c r="M9430" s="12"/>
      <c r="N9430"/>
      <c r="P9430" s="9"/>
      <c r="Q9430" s="9"/>
      <c r="U9430" s="8"/>
      <c r="V9430" s="10"/>
      <c r="W9430"/>
      <c r="X9430"/>
      <c r="Z9430" s="8"/>
      <c r="AA9430" s="8"/>
      <c r="AF9430" s="17"/>
      <c r="AG9430" s="17"/>
      <c r="AH9430" s="8"/>
    </row>
    <row r="9431" spans="13:34" x14ac:dyDescent="0.3">
      <c r="M9431" s="12"/>
      <c r="N9431"/>
      <c r="P9431" s="9"/>
      <c r="Q9431" s="9"/>
      <c r="U9431" s="8"/>
      <c r="V9431" s="10"/>
      <c r="W9431"/>
      <c r="X9431"/>
      <c r="Z9431" s="8"/>
      <c r="AA9431" s="8"/>
      <c r="AF9431" s="17"/>
      <c r="AG9431" s="17"/>
      <c r="AH9431" s="8"/>
    </row>
    <row r="9432" spans="13:34" x14ac:dyDescent="0.3">
      <c r="M9432" s="12"/>
      <c r="N9432"/>
      <c r="P9432" s="9"/>
      <c r="Q9432" s="9"/>
      <c r="U9432" s="8"/>
      <c r="V9432" s="10"/>
      <c r="W9432"/>
      <c r="X9432"/>
      <c r="Z9432" s="8"/>
      <c r="AA9432" s="8"/>
      <c r="AF9432" s="17"/>
      <c r="AG9432" s="17"/>
      <c r="AH9432" s="8"/>
    </row>
    <row r="9433" spans="13:34" x14ac:dyDescent="0.3">
      <c r="M9433" s="12"/>
      <c r="N9433"/>
      <c r="P9433" s="9"/>
      <c r="Q9433" s="9"/>
      <c r="U9433" s="8"/>
      <c r="V9433" s="10"/>
      <c r="W9433"/>
      <c r="X9433"/>
      <c r="Z9433" s="8"/>
      <c r="AA9433" s="8"/>
      <c r="AF9433" s="17"/>
      <c r="AG9433" s="17"/>
      <c r="AH9433" s="8"/>
    </row>
    <row r="9434" spans="13:34" x14ac:dyDescent="0.3">
      <c r="M9434" s="12"/>
      <c r="N9434"/>
      <c r="P9434" s="9"/>
      <c r="Q9434" s="9"/>
      <c r="U9434" s="8"/>
      <c r="V9434" s="10"/>
      <c r="W9434"/>
      <c r="X9434"/>
      <c r="Z9434" s="8"/>
      <c r="AA9434" s="8"/>
      <c r="AF9434" s="17"/>
      <c r="AG9434" s="17"/>
      <c r="AH9434" s="8"/>
    </row>
    <row r="9435" spans="13:34" x14ac:dyDescent="0.3">
      <c r="M9435" s="12"/>
      <c r="N9435"/>
      <c r="P9435" s="9"/>
      <c r="Q9435" s="9"/>
      <c r="U9435" s="8"/>
      <c r="V9435" s="10"/>
      <c r="W9435"/>
      <c r="X9435"/>
      <c r="Z9435" s="8"/>
      <c r="AA9435" s="8"/>
      <c r="AF9435" s="17"/>
      <c r="AG9435" s="17"/>
      <c r="AH9435" s="8"/>
    </row>
    <row r="9436" spans="13:34" x14ac:dyDescent="0.3">
      <c r="M9436" s="12"/>
      <c r="N9436"/>
      <c r="P9436" s="9"/>
      <c r="Q9436" s="9"/>
      <c r="U9436" s="8"/>
      <c r="V9436" s="10"/>
      <c r="W9436"/>
      <c r="X9436"/>
      <c r="Z9436" s="8"/>
      <c r="AA9436" s="8"/>
      <c r="AF9436" s="17"/>
      <c r="AG9436" s="17"/>
      <c r="AH9436" s="8"/>
    </row>
    <row r="9437" spans="13:34" x14ac:dyDescent="0.3">
      <c r="M9437" s="12"/>
      <c r="N9437"/>
      <c r="P9437" s="9"/>
      <c r="Q9437" s="9"/>
      <c r="U9437" s="8"/>
      <c r="V9437" s="10"/>
      <c r="W9437"/>
      <c r="X9437"/>
      <c r="Z9437" s="8"/>
      <c r="AA9437" s="8"/>
      <c r="AF9437" s="17"/>
      <c r="AG9437" s="17"/>
      <c r="AH9437" s="8"/>
    </row>
    <row r="9438" spans="13:34" x14ac:dyDescent="0.3">
      <c r="M9438" s="12"/>
      <c r="N9438"/>
      <c r="P9438" s="9"/>
      <c r="Q9438" s="9"/>
      <c r="U9438" s="8"/>
      <c r="V9438" s="10"/>
      <c r="W9438"/>
      <c r="X9438"/>
      <c r="Z9438" s="8"/>
      <c r="AA9438" s="8"/>
      <c r="AF9438" s="17"/>
      <c r="AG9438" s="17"/>
      <c r="AH9438" s="8"/>
    </row>
    <row r="9439" spans="13:34" x14ac:dyDescent="0.3">
      <c r="M9439" s="12"/>
      <c r="N9439"/>
      <c r="P9439" s="9"/>
      <c r="Q9439" s="9"/>
      <c r="U9439" s="8"/>
      <c r="V9439" s="10"/>
      <c r="W9439"/>
      <c r="X9439"/>
      <c r="Z9439" s="8"/>
      <c r="AA9439" s="8"/>
      <c r="AF9439" s="17"/>
      <c r="AG9439" s="17"/>
      <c r="AH9439" s="8"/>
    </row>
    <row r="9440" spans="13:34" x14ac:dyDescent="0.3">
      <c r="M9440" s="12"/>
      <c r="N9440"/>
      <c r="P9440" s="9"/>
      <c r="Q9440" s="9"/>
      <c r="U9440" s="8"/>
      <c r="V9440" s="10"/>
      <c r="W9440"/>
      <c r="X9440"/>
      <c r="Z9440" s="8"/>
      <c r="AA9440" s="8"/>
      <c r="AF9440" s="17"/>
      <c r="AG9440" s="17"/>
      <c r="AH9440" s="8"/>
    </row>
    <row r="9441" spans="13:34" x14ac:dyDescent="0.3">
      <c r="M9441" s="12"/>
      <c r="N9441"/>
      <c r="P9441" s="9"/>
      <c r="Q9441" s="9"/>
      <c r="U9441" s="8"/>
      <c r="V9441" s="10"/>
      <c r="W9441"/>
      <c r="X9441"/>
      <c r="Z9441" s="8"/>
      <c r="AA9441" s="8"/>
      <c r="AF9441" s="17"/>
      <c r="AG9441" s="17"/>
      <c r="AH9441" s="8"/>
    </row>
    <row r="9442" spans="13:34" x14ac:dyDescent="0.3">
      <c r="M9442" s="12"/>
      <c r="N9442"/>
      <c r="P9442" s="9"/>
      <c r="Q9442" s="9"/>
      <c r="U9442" s="8"/>
      <c r="V9442" s="10"/>
      <c r="W9442"/>
      <c r="X9442"/>
      <c r="Z9442" s="8"/>
      <c r="AA9442" s="8"/>
      <c r="AF9442" s="17"/>
      <c r="AG9442" s="17"/>
      <c r="AH9442" s="8"/>
    </row>
    <row r="9443" spans="13:34" x14ac:dyDescent="0.3">
      <c r="M9443" s="12"/>
      <c r="N9443"/>
      <c r="P9443" s="9"/>
      <c r="Q9443" s="9"/>
      <c r="U9443" s="8"/>
      <c r="V9443" s="10"/>
      <c r="W9443"/>
      <c r="X9443"/>
      <c r="Z9443" s="8"/>
      <c r="AA9443" s="8"/>
      <c r="AF9443" s="17"/>
      <c r="AG9443" s="17"/>
      <c r="AH9443" s="8"/>
    </row>
    <row r="9444" spans="13:34" x14ac:dyDescent="0.3">
      <c r="M9444" s="12"/>
      <c r="N9444"/>
      <c r="P9444" s="9"/>
      <c r="Q9444" s="9"/>
      <c r="U9444" s="8"/>
      <c r="V9444" s="10"/>
      <c r="W9444"/>
      <c r="X9444"/>
      <c r="Z9444" s="8"/>
      <c r="AA9444" s="8"/>
      <c r="AF9444" s="17"/>
      <c r="AG9444" s="17"/>
      <c r="AH9444" s="8"/>
    </row>
    <row r="9445" spans="13:34" x14ac:dyDescent="0.3">
      <c r="M9445" s="12"/>
      <c r="N9445"/>
      <c r="P9445" s="9"/>
      <c r="Q9445" s="9"/>
      <c r="U9445" s="8"/>
      <c r="V9445" s="10"/>
      <c r="W9445"/>
      <c r="X9445"/>
      <c r="Z9445" s="8"/>
      <c r="AA9445" s="8"/>
      <c r="AF9445" s="17"/>
      <c r="AG9445" s="17"/>
      <c r="AH9445" s="8"/>
    </row>
    <row r="9446" spans="13:34" x14ac:dyDescent="0.3">
      <c r="M9446" s="12"/>
      <c r="N9446"/>
      <c r="P9446" s="9"/>
      <c r="Q9446" s="9"/>
      <c r="U9446" s="8"/>
      <c r="V9446" s="10"/>
      <c r="W9446"/>
      <c r="X9446"/>
      <c r="Z9446" s="8"/>
      <c r="AA9446" s="8"/>
      <c r="AF9446" s="17"/>
      <c r="AG9446" s="17"/>
      <c r="AH9446" s="8"/>
    </row>
    <row r="9447" spans="13:34" x14ac:dyDescent="0.3">
      <c r="M9447" s="12"/>
      <c r="N9447"/>
      <c r="P9447" s="9"/>
      <c r="Q9447" s="9"/>
      <c r="U9447" s="8"/>
      <c r="V9447" s="10"/>
      <c r="W9447"/>
      <c r="X9447"/>
      <c r="Z9447" s="8"/>
      <c r="AA9447" s="8"/>
      <c r="AF9447" s="17"/>
      <c r="AG9447" s="17"/>
      <c r="AH9447" s="8"/>
    </row>
    <row r="9448" spans="13:34" x14ac:dyDescent="0.3">
      <c r="M9448" s="12"/>
      <c r="N9448"/>
      <c r="P9448" s="9"/>
      <c r="Q9448" s="9"/>
      <c r="U9448" s="8"/>
      <c r="V9448" s="10"/>
      <c r="W9448"/>
      <c r="X9448"/>
      <c r="Z9448" s="8"/>
      <c r="AA9448" s="8"/>
      <c r="AF9448" s="17"/>
      <c r="AG9448" s="17"/>
      <c r="AH9448" s="8"/>
    </row>
    <row r="9449" spans="13:34" x14ac:dyDescent="0.3">
      <c r="M9449" s="12"/>
      <c r="N9449"/>
      <c r="P9449" s="9"/>
      <c r="Q9449" s="9"/>
      <c r="U9449" s="8"/>
      <c r="V9449" s="10"/>
      <c r="W9449"/>
      <c r="X9449"/>
      <c r="Z9449" s="8"/>
      <c r="AA9449" s="8"/>
      <c r="AF9449" s="17"/>
      <c r="AG9449" s="17"/>
      <c r="AH9449" s="8"/>
    </row>
    <row r="9450" spans="13:34" x14ac:dyDescent="0.3">
      <c r="M9450" s="12"/>
      <c r="N9450"/>
      <c r="P9450" s="9"/>
      <c r="Q9450" s="9"/>
      <c r="U9450" s="8"/>
      <c r="V9450" s="10"/>
      <c r="W9450"/>
      <c r="X9450"/>
      <c r="Z9450" s="8"/>
      <c r="AA9450" s="8"/>
      <c r="AF9450" s="17"/>
      <c r="AG9450" s="17"/>
      <c r="AH9450" s="8"/>
    </row>
    <row r="9451" spans="13:34" x14ac:dyDescent="0.3">
      <c r="M9451" s="12"/>
      <c r="N9451"/>
      <c r="P9451" s="9"/>
      <c r="Q9451" s="9"/>
      <c r="U9451" s="8"/>
      <c r="V9451" s="10"/>
      <c r="W9451"/>
      <c r="X9451"/>
      <c r="Z9451" s="8"/>
      <c r="AA9451" s="8"/>
      <c r="AF9451" s="17"/>
      <c r="AG9451" s="17"/>
      <c r="AH9451" s="8"/>
    </row>
    <row r="9452" spans="13:34" x14ac:dyDescent="0.3">
      <c r="M9452" s="12"/>
      <c r="N9452"/>
      <c r="P9452" s="9"/>
      <c r="Q9452" s="9"/>
      <c r="U9452" s="8"/>
      <c r="V9452" s="10"/>
      <c r="W9452"/>
      <c r="X9452"/>
      <c r="Z9452" s="8"/>
      <c r="AA9452" s="8"/>
      <c r="AF9452" s="17"/>
      <c r="AG9452" s="17"/>
      <c r="AH9452" s="8"/>
    </row>
    <row r="9453" spans="13:34" x14ac:dyDescent="0.3">
      <c r="M9453" s="12"/>
      <c r="N9453"/>
      <c r="P9453" s="9"/>
      <c r="Q9453" s="9"/>
      <c r="U9453" s="8"/>
      <c r="V9453" s="10"/>
      <c r="W9453"/>
      <c r="X9453"/>
      <c r="Z9453" s="8"/>
      <c r="AA9453" s="8"/>
      <c r="AF9453" s="17"/>
      <c r="AG9453" s="17"/>
      <c r="AH9453" s="8"/>
    </row>
    <row r="9454" spans="13:34" x14ac:dyDescent="0.3">
      <c r="M9454" s="12"/>
      <c r="N9454"/>
      <c r="P9454" s="9"/>
      <c r="Q9454" s="9"/>
      <c r="U9454" s="8"/>
      <c r="V9454" s="10"/>
      <c r="W9454"/>
      <c r="X9454"/>
      <c r="Z9454" s="8"/>
      <c r="AA9454" s="8"/>
      <c r="AF9454" s="17"/>
      <c r="AG9454" s="17"/>
      <c r="AH9454" s="8"/>
    </row>
    <row r="9455" spans="13:34" x14ac:dyDescent="0.3">
      <c r="M9455" s="12"/>
      <c r="N9455"/>
      <c r="P9455" s="9"/>
      <c r="Q9455" s="9"/>
      <c r="U9455" s="8"/>
      <c r="V9455" s="10"/>
      <c r="W9455"/>
      <c r="X9455"/>
      <c r="Z9455" s="8"/>
      <c r="AA9455" s="8"/>
      <c r="AF9455" s="17"/>
      <c r="AG9455" s="17"/>
      <c r="AH9455" s="8"/>
    </row>
    <row r="9456" spans="13:34" x14ac:dyDescent="0.3">
      <c r="M9456" s="12"/>
      <c r="N9456"/>
      <c r="P9456" s="9"/>
      <c r="Q9456" s="9"/>
      <c r="U9456" s="8"/>
      <c r="V9456" s="10"/>
      <c r="W9456"/>
      <c r="X9456"/>
      <c r="Z9456" s="8"/>
      <c r="AA9456" s="8"/>
      <c r="AF9456" s="17"/>
      <c r="AG9456" s="17"/>
      <c r="AH9456" s="8"/>
    </row>
    <row r="9457" spans="13:34" x14ac:dyDescent="0.3">
      <c r="M9457" s="12"/>
      <c r="N9457"/>
      <c r="P9457" s="9"/>
      <c r="Q9457" s="9"/>
      <c r="U9457" s="8"/>
      <c r="V9457" s="10"/>
      <c r="W9457"/>
      <c r="X9457"/>
      <c r="Z9457" s="8"/>
      <c r="AA9457" s="8"/>
      <c r="AF9457" s="17"/>
      <c r="AG9457" s="17"/>
      <c r="AH9457" s="8"/>
    </row>
    <row r="9458" spans="13:34" x14ac:dyDescent="0.3">
      <c r="M9458" s="12"/>
      <c r="N9458"/>
      <c r="P9458" s="9"/>
      <c r="Q9458" s="9"/>
      <c r="U9458" s="8"/>
      <c r="V9458" s="10"/>
      <c r="W9458"/>
      <c r="X9458"/>
      <c r="Z9458" s="8"/>
      <c r="AA9458" s="8"/>
      <c r="AF9458" s="17"/>
      <c r="AG9458" s="17"/>
      <c r="AH9458" s="8"/>
    </row>
    <row r="9459" spans="13:34" x14ac:dyDescent="0.3">
      <c r="M9459" s="12"/>
      <c r="N9459"/>
      <c r="P9459" s="9"/>
      <c r="Q9459" s="9"/>
      <c r="U9459" s="8"/>
      <c r="V9459" s="10"/>
      <c r="W9459"/>
      <c r="X9459"/>
      <c r="Z9459" s="8"/>
      <c r="AA9459" s="8"/>
      <c r="AF9459" s="17"/>
      <c r="AG9459" s="17"/>
      <c r="AH9459" s="8"/>
    </row>
    <row r="9460" spans="13:34" x14ac:dyDescent="0.3">
      <c r="M9460" s="12"/>
      <c r="N9460"/>
      <c r="P9460" s="9"/>
      <c r="Q9460" s="9"/>
      <c r="U9460" s="8"/>
      <c r="V9460" s="10"/>
      <c r="W9460"/>
      <c r="X9460"/>
      <c r="Z9460" s="8"/>
      <c r="AA9460" s="8"/>
      <c r="AF9460" s="17"/>
      <c r="AG9460" s="17"/>
      <c r="AH9460" s="8"/>
    </row>
    <row r="9461" spans="13:34" x14ac:dyDescent="0.3">
      <c r="M9461" s="12"/>
      <c r="N9461"/>
      <c r="P9461" s="9"/>
      <c r="Q9461" s="9"/>
      <c r="U9461" s="8"/>
      <c r="V9461" s="10"/>
      <c r="W9461"/>
      <c r="X9461"/>
      <c r="Z9461" s="8"/>
      <c r="AA9461" s="8"/>
      <c r="AF9461" s="17"/>
      <c r="AG9461" s="17"/>
      <c r="AH9461" s="8"/>
    </row>
    <row r="9462" spans="13:34" x14ac:dyDescent="0.3">
      <c r="M9462" s="12"/>
      <c r="N9462"/>
      <c r="P9462" s="9"/>
      <c r="Q9462" s="9"/>
      <c r="U9462" s="8"/>
      <c r="V9462" s="10"/>
      <c r="W9462"/>
      <c r="X9462"/>
      <c r="Z9462" s="8"/>
      <c r="AA9462" s="8"/>
      <c r="AF9462" s="17"/>
      <c r="AG9462" s="17"/>
      <c r="AH9462" s="8"/>
    </row>
    <row r="9463" spans="13:34" x14ac:dyDescent="0.3">
      <c r="M9463" s="12"/>
      <c r="N9463"/>
      <c r="P9463" s="9"/>
      <c r="Q9463" s="9"/>
      <c r="U9463" s="8"/>
      <c r="V9463" s="10"/>
      <c r="W9463"/>
      <c r="X9463"/>
      <c r="Z9463" s="8"/>
      <c r="AA9463" s="8"/>
      <c r="AF9463" s="17"/>
      <c r="AG9463" s="17"/>
      <c r="AH9463" s="8"/>
    </row>
    <row r="9464" spans="13:34" x14ac:dyDescent="0.3">
      <c r="M9464" s="12"/>
      <c r="N9464"/>
      <c r="P9464" s="9"/>
      <c r="Q9464" s="9"/>
      <c r="U9464" s="8"/>
      <c r="V9464" s="10"/>
      <c r="W9464"/>
      <c r="X9464"/>
      <c r="Z9464" s="8"/>
      <c r="AA9464" s="8"/>
      <c r="AF9464" s="17"/>
      <c r="AG9464" s="17"/>
      <c r="AH9464" s="8"/>
    </row>
    <row r="9465" spans="13:34" x14ac:dyDescent="0.3">
      <c r="M9465" s="12"/>
      <c r="N9465"/>
      <c r="P9465" s="9"/>
      <c r="Q9465" s="9"/>
      <c r="U9465" s="8"/>
      <c r="V9465" s="10"/>
      <c r="W9465"/>
      <c r="X9465"/>
      <c r="Z9465" s="8"/>
      <c r="AA9465" s="8"/>
      <c r="AF9465" s="17"/>
      <c r="AG9465" s="17"/>
      <c r="AH9465" s="8"/>
    </row>
    <row r="9466" spans="13:34" x14ac:dyDescent="0.3">
      <c r="M9466" s="12"/>
      <c r="N9466"/>
      <c r="P9466" s="9"/>
      <c r="Q9466" s="9"/>
      <c r="U9466" s="8"/>
      <c r="V9466" s="10"/>
      <c r="W9466"/>
      <c r="X9466"/>
      <c r="Z9466" s="8"/>
      <c r="AA9466" s="8"/>
      <c r="AF9466" s="17"/>
      <c r="AG9466" s="17"/>
      <c r="AH9466" s="8"/>
    </row>
    <row r="9467" spans="13:34" x14ac:dyDescent="0.3">
      <c r="M9467" s="12"/>
      <c r="N9467"/>
      <c r="P9467" s="9"/>
      <c r="Q9467" s="9"/>
      <c r="U9467" s="8"/>
      <c r="V9467" s="10"/>
      <c r="W9467"/>
      <c r="X9467"/>
      <c r="Z9467" s="8"/>
      <c r="AA9467" s="8"/>
      <c r="AF9467" s="17"/>
      <c r="AG9467" s="17"/>
      <c r="AH9467" s="8"/>
    </row>
    <row r="9468" spans="13:34" x14ac:dyDescent="0.3">
      <c r="M9468" s="12"/>
      <c r="N9468"/>
      <c r="P9468" s="9"/>
      <c r="Q9468" s="9"/>
      <c r="U9468" s="8"/>
      <c r="V9468" s="10"/>
      <c r="W9468"/>
      <c r="X9468"/>
      <c r="Z9468" s="8"/>
      <c r="AA9468" s="8"/>
      <c r="AF9468" s="17"/>
      <c r="AG9468" s="17"/>
      <c r="AH9468" s="8"/>
    </row>
    <row r="9469" spans="13:34" x14ac:dyDescent="0.3">
      <c r="M9469" s="12"/>
      <c r="N9469"/>
      <c r="P9469" s="9"/>
      <c r="Q9469" s="9"/>
      <c r="U9469" s="8"/>
      <c r="V9469" s="10"/>
      <c r="W9469"/>
      <c r="X9469"/>
      <c r="Z9469" s="8"/>
      <c r="AA9469" s="8"/>
      <c r="AF9469" s="17"/>
      <c r="AG9469" s="17"/>
      <c r="AH9469" s="8"/>
    </row>
    <row r="9470" spans="13:34" x14ac:dyDescent="0.3">
      <c r="M9470" s="12"/>
      <c r="N9470"/>
      <c r="P9470" s="9"/>
      <c r="Q9470" s="9"/>
      <c r="U9470" s="8"/>
      <c r="V9470" s="10"/>
      <c r="W9470"/>
      <c r="X9470"/>
      <c r="Z9470" s="8"/>
      <c r="AA9470" s="8"/>
      <c r="AF9470" s="17"/>
      <c r="AG9470" s="17"/>
      <c r="AH9470" s="8"/>
    </row>
    <row r="9471" spans="13:34" x14ac:dyDescent="0.3">
      <c r="M9471" s="12"/>
      <c r="N9471"/>
      <c r="P9471" s="9"/>
      <c r="Q9471" s="9"/>
      <c r="U9471" s="8"/>
      <c r="V9471" s="10"/>
      <c r="W9471"/>
      <c r="X9471"/>
      <c r="Z9471" s="8"/>
      <c r="AA9471" s="8"/>
      <c r="AF9471" s="17"/>
      <c r="AG9471" s="17"/>
      <c r="AH9471" s="8"/>
    </row>
    <row r="9472" spans="13:34" x14ac:dyDescent="0.3">
      <c r="M9472" s="12"/>
      <c r="N9472"/>
      <c r="P9472" s="9"/>
      <c r="Q9472" s="9"/>
      <c r="U9472" s="8"/>
      <c r="V9472" s="10"/>
      <c r="W9472"/>
      <c r="X9472"/>
      <c r="Z9472" s="8"/>
      <c r="AA9472" s="8"/>
      <c r="AF9472" s="17"/>
      <c r="AG9472" s="17"/>
      <c r="AH9472" s="8"/>
    </row>
    <row r="9473" spans="13:34" x14ac:dyDescent="0.3">
      <c r="M9473" s="12"/>
      <c r="N9473"/>
      <c r="P9473" s="9"/>
      <c r="Q9473" s="9"/>
      <c r="U9473" s="8"/>
      <c r="V9473" s="10"/>
      <c r="W9473"/>
      <c r="X9473"/>
      <c r="Z9473" s="8"/>
      <c r="AA9473" s="8"/>
      <c r="AF9473" s="17"/>
      <c r="AG9473" s="17"/>
      <c r="AH9473" s="8"/>
    </row>
    <row r="9474" spans="13:34" x14ac:dyDescent="0.3">
      <c r="M9474" s="12"/>
      <c r="N9474"/>
      <c r="P9474" s="9"/>
      <c r="Q9474" s="9"/>
      <c r="U9474" s="8"/>
      <c r="V9474" s="10"/>
      <c r="W9474"/>
      <c r="X9474"/>
      <c r="Z9474" s="8"/>
      <c r="AA9474" s="8"/>
      <c r="AF9474" s="17"/>
      <c r="AG9474" s="17"/>
      <c r="AH9474" s="8"/>
    </row>
    <row r="9475" spans="13:34" x14ac:dyDescent="0.3">
      <c r="M9475" s="12"/>
      <c r="N9475"/>
      <c r="P9475" s="9"/>
      <c r="Q9475" s="9"/>
      <c r="U9475" s="8"/>
      <c r="V9475" s="10"/>
      <c r="W9475"/>
      <c r="X9475"/>
      <c r="Z9475" s="8"/>
      <c r="AA9475" s="8"/>
      <c r="AF9475" s="17"/>
      <c r="AG9475" s="17"/>
      <c r="AH9475" s="8"/>
    </row>
    <row r="9476" spans="13:34" x14ac:dyDescent="0.3">
      <c r="M9476" s="12"/>
      <c r="N9476"/>
      <c r="P9476" s="9"/>
      <c r="Q9476" s="9"/>
      <c r="U9476" s="8"/>
      <c r="V9476" s="10"/>
      <c r="W9476"/>
      <c r="X9476"/>
      <c r="Z9476" s="8"/>
      <c r="AA9476" s="8"/>
      <c r="AF9476" s="17"/>
      <c r="AG9476" s="17"/>
      <c r="AH9476" s="8"/>
    </row>
    <row r="9477" spans="13:34" x14ac:dyDescent="0.3">
      <c r="M9477" s="12"/>
      <c r="N9477"/>
      <c r="P9477" s="9"/>
      <c r="Q9477" s="9"/>
      <c r="U9477" s="8"/>
      <c r="V9477" s="10"/>
      <c r="W9477"/>
      <c r="X9477"/>
      <c r="Z9477" s="8"/>
      <c r="AA9477" s="8"/>
      <c r="AF9477" s="17"/>
      <c r="AG9477" s="17"/>
      <c r="AH9477" s="8"/>
    </row>
    <row r="9478" spans="13:34" x14ac:dyDescent="0.3">
      <c r="M9478" s="12"/>
      <c r="N9478"/>
      <c r="P9478" s="9"/>
      <c r="Q9478" s="9"/>
      <c r="U9478" s="8"/>
      <c r="V9478" s="10"/>
      <c r="W9478"/>
      <c r="X9478"/>
      <c r="Z9478" s="8"/>
      <c r="AA9478" s="8"/>
      <c r="AF9478" s="17"/>
      <c r="AG9478" s="17"/>
      <c r="AH9478" s="8"/>
    </row>
    <row r="9479" spans="13:34" x14ac:dyDescent="0.3">
      <c r="M9479" s="12"/>
      <c r="N9479"/>
      <c r="P9479" s="9"/>
      <c r="Q9479" s="9"/>
      <c r="U9479" s="8"/>
      <c r="V9479" s="10"/>
      <c r="W9479"/>
      <c r="X9479"/>
      <c r="Z9479" s="8"/>
      <c r="AA9479" s="8"/>
      <c r="AF9479" s="17"/>
      <c r="AG9479" s="17"/>
      <c r="AH9479" s="8"/>
    </row>
    <row r="9480" spans="13:34" x14ac:dyDescent="0.3">
      <c r="M9480" s="12"/>
      <c r="N9480"/>
      <c r="P9480" s="9"/>
      <c r="Q9480" s="9"/>
      <c r="U9480" s="8"/>
      <c r="V9480" s="10"/>
      <c r="W9480"/>
      <c r="X9480"/>
      <c r="Z9480" s="8"/>
      <c r="AA9480" s="8"/>
      <c r="AF9480" s="17"/>
      <c r="AG9480" s="17"/>
      <c r="AH9480" s="8"/>
    </row>
    <row r="9481" spans="13:34" x14ac:dyDescent="0.3">
      <c r="M9481" s="12"/>
      <c r="N9481"/>
      <c r="P9481" s="9"/>
      <c r="Q9481" s="9"/>
      <c r="U9481" s="8"/>
      <c r="V9481" s="10"/>
      <c r="W9481"/>
      <c r="X9481"/>
      <c r="Z9481" s="8"/>
      <c r="AA9481" s="8"/>
      <c r="AF9481" s="17"/>
      <c r="AG9481" s="17"/>
      <c r="AH9481" s="8"/>
    </row>
    <row r="9482" spans="13:34" x14ac:dyDescent="0.3">
      <c r="M9482" s="12"/>
      <c r="N9482"/>
      <c r="P9482" s="9"/>
      <c r="Q9482" s="9"/>
      <c r="U9482" s="8"/>
      <c r="V9482" s="10"/>
      <c r="W9482"/>
      <c r="X9482"/>
      <c r="Z9482" s="8"/>
      <c r="AA9482" s="8"/>
      <c r="AF9482" s="17"/>
      <c r="AG9482" s="17"/>
      <c r="AH9482" s="8"/>
    </row>
    <row r="9483" spans="13:34" x14ac:dyDescent="0.3">
      <c r="M9483" s="12"/>
      <c r="N9483"/>
      <c r="P9483" s="9"/>
      <c r="Q9483" s="9"/>
      <c r="U9483" s="8"/>
      <c r="V9483" s="10"/>
      <c r="W9483"/>
      <c r="X9483"/>
      <c r="Z9483" s="8"/>
      <c r="AA9483" s="8"/>
      <c r="AF9483" s="17"/>
      <c r="AG9483" s="17"/>
      <c r="AH9483" s="8"/>
    </row>
    <row r="9484" spans="13:34" x14ac:dyDescent="0.3">
      <c r="M9484" s="12"/>
      <c r="N9484"/>
      <c r="P9484" s="9"/>
      <c r="Q9484" s="9"/>
      <c r="U9484" s="8"/>
      <c r="V9484" s="10"/>
      <c r="W9484"/>
      <c r="X9484"/>
      <c r="Z9484" s="8"/>
      <c r="AA9484" s="8"/>
      <c r="AF9484" s="17"/>
      <c r="AG9484" s="17"/>
      <c r="AH9484" s="8"/>
    </row>
    <row r="9485" spans="13:34" x14ac:dyDescent="0.3">
      <c r="M9485" s="12"/>
      <c r="N9485"/>
      <c r="P9485" s="9"/>
      <c r="Q9485" s="9"/>
      <c r="U9485" s="8"/>
      <c r="V9485" s="10"/>
      <c r="W9485"/>
      <c r="X9485"/>
      <c r="Z9485" s="8"/>
      <c r="AA9485" s="8"/>
      <c r="AF9485" s="17"/>
      <c r="AG9485" s="17"/>
      <c r="AH9485" s="8"/>
    </row>
    <row r="9486" spans="13:34" x14ac:dyDescent="0.3">
      <c r="M9486" s="12"/>
      <c r="N9486"/>
      <c r="P9486" s="9"/>
      <c r="Q9486" s="9"/>
      <c r="U9486" s="8"/>
      <c r="V9486" s="10"/>
      <c r="W9486"/>
      <c r="X9486"/>
      <c r="Z9486" s="8"/>
      <c r="AA9486" s="8"/>
      <c r="AF9486" s="17"/>
      <c r="AG9486" s="17"/>
      <c r="AH9486" s="8"/>
    </row>
    <row r="9487" spans="13:34" x14ac:dyDescent="0.3">
      <c r="M9487" s="12"/>
      <c r="N9487"/>
      <c r="P9487" s="9"/>
      <c r="Q9487" s="9"/>
      <c r="U9487" s="8"/>
      <c r="V9487" s="10"/>
      <c r="W9487"/>
      <c r="X9487"/>
      <c r="Z9487" s="8"/>
      <c r="AA9487" s="8"/>
      <c r="AF9487" s="17"/>
      <c r="AG9487" s="17"/>
      <c r="AH9487" s="8"/>
    </row>
    <row r="9488" spans="13:34" x14ac:dyDescent="0.3">
      <c r="M9488" s="12"/>
      <c r="N9488"/>
      <c r="P9488" s="9"/>
      <c r="Q9488" s="9"/>
      <c r="U9488" s="8"/>
      <c r="V9488" s="10"/>
      <c r="W9488"/>
      <c r="X9488"/>
      <c r="Z9488" s="8"/>
      <c r="AA9488" s="8"/>
      <c r="AF9488" s="17"/>
      <c r="AG9488" s="17"/>
      <c r="AH9488" s="8"/>
    </row>
    <row r="9489" spans="13:34" x14ac:dyDescent="0.3">
      <c r="M9489" s="12"/>
      <c r="N9489"/>
      <c r="P9489" s="9"/>
      <c r="Q9489" s="9"/>
      <c r="U9489" s="8"/>
      <c r="V9489" s="10"/>
      <c r="W9489"/>
      <c r="X9489"/>
      <c r="Z9489" s="8"/>
      <c r="AA9489" s="8"/>
      <c r="AF9489" s="17"/>
      <c r="AG9489" s="17"/>
      <c r="AH9489" s="8"/>
    </row>
    <row r="9490" spans="13:34" x14ac:dyDescent="0.3">
      <c r="M9490" s="12"/>
      <c r="N9490"/>
      <c r="P9490" s="9"/>
      <c r="Q9490" s="9"/>
      <c r="U9490" s="8"/>
      <c r="V9490" s="10"/>
      <c r="W9490"/>
      <c r="X9490"/>
      <c r="Z9490" s="8"/>
      <c r="AA9490" s="8"/>
      <c r="AF9490" s="17"/>
      <c r="AG9490" s="17"/>
      <c r="AH9490" s="8"/>
    </row>
    <row r="9491" spans="13:34" x14ac:dyDescent="0.3">
      <c r="M9491" s="12"/>
      <c r="N9491"/>
      <c r="P9491" s="9"/>
      <c r="Q9491" s="9"/>
      <c r="U9491" s="8"/>
      <c r="V9491" s="10"/>
      <c r="W9491"/>
      <c r="X9491"/>
      <c r="Z9491" s="8"/>
      <c r="AA9491" s="8"/>
      <c r="AF9491" s="17"/>
      <c r="AG9491" s="17"/>
      <c r="AH9491" s="8"/>
    </row>
    <row r="9492" spans="13:34" x14ac:dyDescent="0.3">
      <c r="M9492" s="12"/>
      <c r="N9492"/>
      <c r="P9492" s="9"/>
      <c r="Q9492" s="9"/>
      <c r="U9492" s="8"/>
      <c r="V9492" s="10"/>
      <c r="W9492"/>
      <c r="X9492"/>
      <c r="Z9492" s="8"/>
      <c r="AA9492" s="8"/>
      <c r="AF9492" s="17"/>
      <c r="AG9492" s="17"/>
      <c r="AH9492" s="8"/>
    </row>
    <row r="9493" spans="13:34" x14ac:dyDescent="0.3">
      <c r="M9493" s="12"/>
      <c r="N9493"/>
      <c r="P9493" s="9"/>
      <c r="Q9493" s="9"/>
      <c r="U9493" s="8"/>
      <c r="V9493" s="10"/>
      <c r="W9493"/>
      <c r="X9493"/>
      <c r="Z9493" s="8"/>
      <c r="AA9493" s="8"/>
      <c r="AF9493" s="17"/>
      <c r="AG9493" s="17"/>
      <c r="AH9493" s="8"/>
    </row>
    <row r="9494" spans="13:34" x14ac:dyDescent="0.3">
      <c r="M9494" s="12"/>
      <c r="N9494"/>
      <c r="P9494" s="9"/>
      <c r="Q9494" s="9"/>
      <c r="U9494" s="8"/>
      <c r="V9494" s="10"/>
      <c r="W9494"/>
      <c r="X9494"/>
      <c r="Z9494" s="8"/>
      <c r="AA9494" s="8"/>
      <c r="AF9494" s="17"/>
      <c r="AG9494" s="17"/>
      <c r="AH9494" s="8"/>
    </row>
    <row r="9495" spans="13:34" x14ac:dyDescent="0.3">
      <c r="M9495" s="12"/>
      <c r="N9495"/>
      <c r="P9495" s="9"/>
      <c r="Q9495" s="9"/>
      <c r="U9495" s="8"/>
      <c r="V9495" s="10"/>
      <c r="W9495"/>
      <c r="X9495"/>
      <c r="Z9495" s="8"/>
      <c r="AA9495" s="8"/>
      <c r="AF9495" s="17"/>
      <c r="AG9495" s="17"/>
      <c r="AH9495" s="8"/>
    </row>
    <row r="9496" spans="13:34" x14ac:dyDescent="0.3">
      <c r="M9496" s="12"/>
      <c r="N9496"/>
      <c r="P9496" s="9"/>
      <c r="Q9496" s="9"/>
      <c r="U9496" s="8"/>
      <c r="V9496" s="10"/>
      <c r="W9496"/>
      <c r="X9496"/>
      <c r="Z9496" s="8"/>
      <c r="AA9496" s="8"/>
      <c r="AF9496" s="17"/>
      <c r="AG9496" s="17"/>
      <c r="AH9496" s="8"/>
    </row>
    <row r="9497" spans="13:34" x14ac:dyDescent="0.3">
      <c r="M9497" s="12"/>
      <c r="N9497"/>
      <c r="P9497" s="9"/>
      <c r="Q9497" s="9"/>
      <c r="U9497" s="8"/>
      <c r="V9497" s="10"/>
      <c r="W9497"/>
      <c r="X9497"/>
      <c r="Z9497" s="8"/>
      <c r="AA9497" s="8"/>
      <c r="AF9497" s="17"/>
      <c r="AG9497" s="17"/>
      <c r="AH9497" s="8"/>
    </row>
    <row r="9498" spans="13:34" x14ac:dyDescent="0.3">
      <c r="M9498" s="12"/>
      <c r="N9498"/>
      <c r="P9498" s="9"/>
      <c r="Q9498" s="9"/>
      <c r="U9498" s="8"/>
      <c r="V9498" s="10"/>
      <c r="W9498"/>
      <c r="X9498"/>
      <c r="Z9498" s="8"/>
      <c r="AA9498" s="8"/>
      <c r="AF9498" s="17"/>
      <c r="AG9498" s="17"/>
      <c r="AH9498" s="8"/>
    </row>
    <row r="9499" spans="13:34" x14ac:dyDescent="0.3">
      <c r="M9499" s="12"/>
      <c r="N9499"/>
      <c r="P9499" s="9"/>
      <c r="Q9499" s="9"/>
      <c r="U9499" s="8"/>
      <c r="V9499" s="10"/>
      <c r="W9499"/>
      <c r="X9499"/>
      <c r="Z9499" s="8"/>
      <c r="AA9499" s="8"/>
      <c r="AF9499" s="17"/>
      <c r="AG9499" s="17"/>
      <c r="AH9499" s="8"/>
    </row>
    <row r="9500" spans="13:34" x14ac:dyDescent="0.3">
      <c r="M9500" s="12"/>
      <c r="N9500"/>
      <c r="P9500" s="9"/>
      <c r="Q9500" s="9"/>
      <c r="U9500" s="8"/>
      <c r="V9500" s="10"/>
      <c r="W9500"/>
      <c r="X9500"/>
      <c r="Z9500" s="8"/>
      <c r="AA9500" s="8"/>
      <c r="AF9500" s="17"/>
      <c r="AG9500" s="17"/>
      <c r="AH9500" s="8"/>
    </row>
    <row r="9501" spans="13:34" x14ac:dyDescent="0.3">
      <c r="M9501" s="12"/>
      <c r="N9501"/>
      <c r="P9501" s="9"/>
      <c r="Q9501" s="9"/>
      <c r="U9501" s="8"/>
      <c r="V9501" s="10"/>
      <c r="W9501"/>
      <c r="X9501"/>
      <c r="Z9501" s="8"/>
      <c r="AA9501" s="8"/>
      <c r="AF9501" s="17"/>
      <c r="AG9501" s="17"/>
      <c r="AH9501" s="8"/>
    </row>
    <row r="9502" spans="13:34" x14ac:dyDescent="0.3">
      <c r="M9502" s="12"/>
      <c r="N9502"/>
      <c r="P9502" s="9"/>
      <c r="Q9502" s="9"/>
      <c r="U9502" s="8"/>
      <c r="V9502" s="10"/>
      <c r="W9502"/>
      <c r="X9502"/>
      <c r="Z9502" s="8"/>
      <c r="AA9502" s="8"/>
      <c r="AF9502" s="17"/>
      <c r="AG9502" s="17"/>
      <c r="AH9502" s="8"/>
    </row>
    <row r="9503" spans="13:34" x14ac:dyDescent="0.3">
      <c r="M9503" s="12"/>
      <c r="N9503"/>
      <c r="P9503" s="9"/>
      <c r="Q9503" s="9"/>
      <c r="U9503" s="8"/>
      <c r="V9503" s="10"/>
      <c r="W9503"/>
      <c r="X9503"/>
      <c r="Z9503" s="8"/>
      <c r="AA9503" s="8"/>
      <c r="AF9503" s="17"/>
      <c r="AG9503" s="17"/>
      <c r="AH9503" s="8"/>
    </row>
    <row r="9504" spans="13:34" x14ac:dyDescent="0.3">
      <c r="M9504" s="12"/>
      <c r="N9504"/>
      <c r="P9504" s="9"/>
      <c r="Q9504" s="9"/>
      <c r="U9504" s="8"/>
      <c r="V9504" s="10"/>
      <c r="W9504"/>
      <c r="X9504"/>
      <c r="Z9504" s="8"/>
      <c r="AA9504" s="8"/>
      <c r="AF9504" s="17"/>
      <c r="AG9504" s="17"/>
      <c r="AH9504" s="8"/>
    </row>
    <row r="9505" spans="13:34" x14ac:dyDescent="0.3">
      <c r="M9505" s="12"/>
      <c r="N9505"/>
      <c r="P9505" s="9"/>
      <c r="Q9505" s="9"/>
      <c r="U9505" s="8"/>
      <c r="V9505" s="10"/>
      <c r="W9505"/>
      <c r="X9505"/>
      <c r="Z9505" s="8"/>
      <c r="AA9505" s="8"/>
      <c r="AF9505" s="17"/>
      <c r="AG9505" s="17"/>
      <c r="AH9505" s="8"/>
    </row>
    <row r="9506" spans="13:34" x14ac:dyDescent="0.3">
      <c r="M9506" s="12"/>
      <c r="N9506"/>
      <c r="P9506" s="9"/>
      <c r="Q9506" s="9"/>
      <c r="U9506" s="8"/>
      <c r="V9506" s="10"/>
      <c r="W9506"/>
      <c r="X9506"/>
      <c r="Z9506" s="8"/>
      <c r="AA9506" s="8"/>
      <c r="AF9506" s="17"/>
      <c r="AG9506" s="17"/>
      <c r="AH9506" s="8"/>
    </row>
    <row r="9507" spans="13:34" x14ac:dyDescent="0.3">
      <c r="M9507" s="12"/>
      <c r="N9507"/>
      <c r="P9507" s="9"/>
      <c r="Q9507" s="9"/>
      <c r="U9507" s="8"/>
      <c r="V9507" s="10"/>
      <c r="W9507"/>
      <c r="X9507"/>
      <c r="Z9507" s="8"/>
      <c r="AA9507" s="8"/>
      <c r="AF9507" s="17"/>
      <c r="AG9507" s="17"/>
      <c r="AH9507" s="8"/>
    </row>
    <row r="9508" spans="13:34" x14ac:dyDescent="0.3">
      <c r="M9508" s="12"/>
      <c r="N9508"/>
      <c r="P9508" s="9"/>
      <c r="Q9508" s="9"/>
      <c r="U9508" s="8"/>
      <c r="V9508" s="10"/>
      <c r="W9508"/>
      <c r="X9508"/>
      <c r="Z9508" s="8"/>
      <c r="AA9508" s="8"/>
      <c r="AF9508" s="17"/>
      <c r="AG9508" s="17"/>
      <c r="AH9508" s="8"/>
    </row>
    <row r="9509" spans="13:34" x14ac:dyDescent="0.3">
      <c r="M9509" s="12"/>
      <c r="N9509"/>
      <c r="P9509" s="9"/>
      <c r="Q9509" s="9"/>
      <c r="U9509" s="8"/>
      <c r="V9509" s="10"/>
      <c r="W9509"/>
      <c r="X9509"/>
      <c r="Z9509" s="8"/>
      <c r="AA9509" s="8"/>
      <c r="AF9509" s="17"/>
      <c r="AG9509" s="17"/>
      <c r="AH9509" s="8"/>
    </row>
    <row r="9510" spans="13:34" x14ac:dyDescent="0.3">
      <c r="M9510" s="12"/>
      <c r="N9510"/>
      <c r="P9510" s="9"/>
      <c r="Q9510" s="9"/>
      <c r="U9510" s="8"/>
      <c r="V9510" s="10"/>
      <c r="W9510"/>
      <c r="X9510"/>
      <c r="Z9510" s="8"/>
      <c r="AA9510" s="8"/>
      <c r="AF9510" s="17"/>
      <c r="AG9510" s="17"/>
      <c r="AH9510" s="8"/>
    </row>
    <row r="9511" spans="13:34" x14ac:dyDescent="0.3">
      <c r="M9511" s="12"/>
      <c r="N9511"/>
      <c r="P9511" s="9"/>
      <c r="Q9511" s="9"/>
      <c r="U9511" s="8"/>
      <c r="V9511" s="10"/>
      <c r="W9511"/>
      <c r="X9511"/>
      <c r="Z9511" s="8"/>
      <c r="AA9511" s="8"/>
      <c r="AF9511" s="17"/>
      <c r="AG9511" s="17"/>
      <c r="AH9511" s="8"/>
    </row>
    <row r="9512" spans="13:34" x14ac:dyDescent="0.3">
      <c r="M9512" s="12"/>
      <c r="N9512"/>
      <c r="P9512" s="9"/>
      <c r="Q9512" s="9"/>
      <c r="U9512" s="8"/>
      <c r="V9512" s="10"/>
      <c r="W9512"/>
      <c r="X9512"/>
      <c r="Z9512" s="8"/>
      <c r="AA9512" s="8"/>
      <c r="AF9512" s="17"/>
      <c r="AG9512" s="17"/>
      <c r="AH9512" s="8"/>
    </row>
    <row r="9513" spans="13:34" x14ac:dyDescent="0.3">
      <c r="M9513" s="12"/>
      <c r="N9513"/>
      <c r="P9513" s="9"/>
      <c r="Q9513" s="9"/>
      <c r="U9513" s="8"/>
      <c r="V9513" s="10"/>
      <c r="W9513"/>
      <c r="X9513"/>
      <c r="Z9513" s="8"/>
      <c r="AA9513" s="8"/>
      <c r="AF9513" s="17"/>
      <c r="AG9513" s="17"/>
      <c r="AH9513" s="8"/>
    </row>
    <row r="9514" spans="13:34" x14ac:dyDescent="0.3">
      <c r="M9514" s="12"/>
      <c r="N9514"/>
      <c r="P9514" s="9"/>
      <c r="Q9514" s="9"/>
      <c r="U9514" s="8"/>
      <c r="V9514" s="10"/>
      <c r="W9514"/>
      <c r="X9514"/>
      <c r="Z9514" s="8"/>
      <c r="AA9514" s="8"/>
      <c r="AF9514" s="17"/>
      <c r="AG9514" s="17"/>
      <c r="AH9514" s="8"/>
    </row>
    <row r="9515" spans="13:34" x14ac:dyDescent="0.3">
      <c r="M9515" s="12"/>
      <c r="N9515"/>
      <c r="P9515" s="9"/>
      <c r="Q9515" s="9"/>
      <c r="U9515" s="8"/>
      <c r="V9515" s="10"/>
      <c r="W9515"/>
      <c r="X9515"/>
      <c r="Z9515" s="8"/>
      <c r="AA9515" s="8"/>
      <c r="AF9515" s="17"/>
      <c r="AG9515" s="17"/>
      <c r="AH9515" s="8"/>
    </row>
    <row r="9516" spans="13:34" x14ac:dyDescent="0.3">
      <c r="M9516" s="12"/>
      <c r="N9516"/>
      <c r="P9516" s="9"/>
      <c r="Q9516" s="9"/>
      <c r="U9516" s="8"/>
      <c r="V9516" s="10"/>
      <c r="W9516"/>
      <c r="X9516"/>
      <c r="Z9516" s="8"/>
      <c r="AA9516" s="8"/>
      <c r="AF9516" s="17"/>
      <c r="AG9516" s="17"/>
      <c r="AH9516" s="8"/>
    </row>
    <row r="9517" spans="13:34" x14ac:dyDescent="0.3">
      <c r="M9517" s="12"/>
      <c r="N9517"/>
      <c r="P9517" s="9"/>
      <c r="Q9517" s="9"/>
      <c r="U9517" s="8"/>
      <c r="V9517" s="10"/>
      <c r="W9517"/>
      <c r="X9517"/>
      <c r="Z9517" s="8"/>
      <c r="AA9517" s="8"/>
      <c r="AF9517" s="17"/>
      <c r="AG9517" s="17"/>
      <c r="AH9517" s="8"/>
    </row>
    <row r="9518" spans="13:34" x14ac:dyDescent="0.3">
      <c r="M9518" s="12"/>
      <c r="N9518"/>
      <c r="P9518" s="9"/>
      <c r="Q9518" s="9"/>
      <c r="U9518" s="8"/>
      <c r="V9518" s="10"/>
      <c r="W9518"/>
      <c r="X9518"/>
      <c r="Z9518" s="8"/>
      <c r="AA9518" s="8"/>
      <c r="AF9518" s="17"/>
      <c r="AG9518" s="17"/>
      <c r="AH9518" s="8"/>
    </row>
    <row r="9519" spans="13:34" x14ac:dyDescent="0.3">
      <c r="M9519" s="12"/>
      <c r="N9519"/>
      <c r="P9519" s="9"/>
      <c r="Q9519" s="9"/>
      <c r="U9519" s="8"/>
      <c r="V9519" s="10"/>
      <c r="W9519"/>
      <c r="X9519"/>
      <c r="Z9519" s="8"/>
      <c r="AA9519" s="8"/>
      <c r="AF9519" s="17"/>
      <c r="AG9519" s="17"/>
      <c r="AH9519" s="8"/>
    </row>
    <row r="9520" spans="13:34" x14ac:dyDescent="0.3">
      <c r="M9520" s="12"/>
      <c r="N9520"/>
      <c r="P9520" s="9"/>
      <c r="Q9520" s="9"/>
      <c r="U9520" s="8"/>
      <c r="V9520" s="10"/>
      <c r="W9520"/>
      <c r="X9520"/>
      <c r="Z9520" s="8"/>
      <c r="AA9520" s="8"/>
      <c r="AF9520" s="17"/>
      <c r="AG9520" s="17"/>
      <c r="AH9520" s="8"/>
    </row>
    <row r="9521" spans="13:34" x14ac:dyDescent="0.3">
      <c r="M9521" s="12"/>
      <c r="N9521"/>
      <c r="P9521" s="9"/>
      <c r="Q9521" s="9"/>
      <c r="U9521" s="8"/>
      <c r="V9521" s="10"/>
      <c r="W9521"/>
      <c r="X9521"/>
      <c r="Z9521" s="8"/>
      <c r="AA9521" s="8"/>
      <c r="AF9521" s="17"/>
      <c r="AG9521" s="17"/>
      <c r="AH9521" s="8"/>
    </row>
    <row r="9522" spans="13:34" x14ac:dyDescent="0.3">
      <c r="M9522" s="12"/>
      <c r="N9522"/>
      <c r="P9522" s="9"/>
      <c r="Q9522" s="9"/>
      <c r="U9522" s="8"/>
      <c r="V9522" s="10"/>
      <c r="W9522"/>
      <c r="X9522"/>
      <c r="Z9522" s="8"/>
      <c r="AA9522" s="8"/>
      <c r="AF9522" s="17"/>
      <c r="AG9522" s="17"/>
      <c r="AH9522" s="8"/>
    </row>
    <row r="9523" spans="13:34" x14ac:dyDescent="0.3">
      <c r="M9523" s="12"/>
      <c r="N9523"/>
      <c r="P9523" s="9"/>
      <c r="Q9523" s="9"/>
      <c r="U9523" s="8"/>
      <c r="V9523" s="10"/>
      <c r="W9523"/>
      <c r="X9523"/>
      <c r="Z9523" s="8"/>
      <c r="AA9523" s="8"/>
      <c r="AF9523" s="17"/>
      <c r="AG9523" s="17"/>
      <c r="AH9523" s="8"/>
    </row>
    <row r="9524" spans="13:34" x14ac:dyDescent="0.3">
      <c r="M9524" s="12"/>
      <c r="N9524"/>
      <c r="P9524" s="9"/>
      <c r="Q9524" s="9"/>
      <c r="U9524" s="8"/>
      <c r="V9524" s="10"/>
      <c r="W9524"/>
      <c r="X9524"/>
      <c r="Z9524" s="8"/>
      <c r="AA9524" s="8"/>
      <c r="AF9524" s="17"/>
      <c r="AG9524" s="17"/>
      <c r="AH9524" s="8"/>
    </row>
    <row r="9525" spans="13:34" x14ac:dyDescent="0.3">
      <c r="M9525" s="12"/>
      <c r="N9525"/>
      <c r="P9525" s="9"/>
      <c r="Q9525" s="9"/>
      <c r="U9525" s="8"/>
      <c r="V9525" s="10"/>
      <c r="W9525"/>
      <c r="X9525"/>
      <c r="Z9525" s="8"/>
      <c r="AA9525" s="8"/>
      <c r="AF9525" s="17"/>
      <c r="AG9525" s="17"/>
      <c r="AH9525" s="8"/>
    </row>
    <row r="9526" spans="13:34" x14ac:dyDescent="0.3">
      <c r="M9526" s="12"/>
      <c r="N9526"/>
      <c r="P9526" s="9"/>
      <c r="Q9526" s="9"/>
      <c r="U9526" s="8"/>
      <c r="V9526" s="10"/>
      <c r="W9526"/>
      <c r="X9526"/>
      <c r="Z9526" s="8"/>
      <c r="AA9526" s="8"/>
      <c r="AF9526" s="17"/>
      <c r="AG9526" s="17"/>
      <c r="AH9526" s="8"/>
    </row>
    <row r="9527" spans="13:34" x14ac:dyDescent="0.3">
      <c r="M9527" s="12"/>
      <c r="N9527"/>
      <c r="P9527" s="9"/>
      <c r="Q9527" s="9"/>
      <c r="U9527" s="8"/>
      <c r="V9527" s="10"/>
      <c r="W9527"/>
      <c r="X9527"/>
      <c r="Z9527" s="8"/>
      <c r="AA9527" s="8"/>
      <c r="AF9527" s="17"/>
      <c r="AG9527" s="17"/>
      <c r="AH9527" s="8"/>
    </row>
    <row r="9528" spans="13:34" x14ac:dyDescent="0.3">
      <c r="M9528" s="12"/>
      <c r="N9528"/>
      <c r="P9528" s="9"/>
      <c r="Q9528" s="9"/>
      <c r="U9528" s="8"/>
      <c r="V9528" s="10"/>
      <c r="W9528"/>
      <c r="X9528"/>
      <c r="Z9528" s="8"/>
      <c r="AA9528" s="8"/>
      <c r="AF9528" s="17"/>
      <c r="AG9528" s="17"/>
      <c r="AH9528" s="8"/>
    </row>
    <row r="9529" spans="13:34" x14ac:dyDescent="0.3">
      <c r="M9529" s="12"/>
      <c r="N9529"/>
      <c r="P9529" s="9"/>
      <c r="Q9529" s="9"/>
      <c r="U9529" s="8"/>
      <c r="V9529" s="10"/>
      <c r="W9529"/>
      <c r="X9529"/>
      <c r="Z9529" s="8"/>
      <c r="AA9529" s="8"/>
      <c r="AF9529" s="17"/>
      <c r="AG9529" s="17"/>
      <c r="AH9529" s="8"/>
    </row>
    <row r="9530" spans="13:34" x14ac:dyDescent="0.3">
      <c r="M9530" s="12"/>
      <c r="N9530"/>
      <c r="P9530" s="9"/>
      <c r="Q9530" s="9"/>
      <c r="U9530" s="8"/>
      <c r="V9530" s="10"/>
      <c r="W9530"/>
      <c r="X9530"/>
      <c r="Z9530" s="8"/>
      <c r="AA9530" s="8"/>
      <c r="AF9530" s="17"/>
      <c r="AG9530" s="17"/>
      <c r="AH9530" s="8"/>
    </row>
    <row r="9531" spans="13:34" x14ac:dyDescent="0.3">
      <c r="M9531" s="12"/>
      <c r="N9531"/>
      <c r="P9531" s="9"/>
      <c r="Q9531" s="9"/>
      <c r="U9531" s="8"/>
      <c r="V9531" s="10"/>
      <c r="W9531"/>
      <c r="X9531"/>
      <c r="Z9531" s="8"/>
      <c r="AA9531" s="8"/>
      <c r="AF9531" s="17"/>
      <c r="AG9531" s="17"/>
      <c r="AH9531" s="8"/>
    </row>
    <row r="9532" spans="13:34" x14ac:dyDescent="0.3">
      <c r="M9532" s="12"/>
      <c r="N9532"/>
      <c r="P9532" s="9"/>
      <c r="Q9532" s="9"/>
      <c r="U9532" s="8"/>
      <c r="V9532" s="10"/>
      <c r="W9532"/>
      <c r="X9532"/>
      <c r="Z9532" s="8"/>
      <c r="AA9532" s="8"/>
      <c r="AF9532" s="17"/>
      <c r="AG9532" s="17"/>
      <c r="AH9532" s="8"/>
    </row>
    <row r="9533" spans="13:34" x14ac:dyDescent="0.3">
      <c r="M9533" s="12"/>
      <c r="N9533"/>
      <c r="P9533" s="9"/>
      <c r="Q9533" s="9"/>
      <c r="U9533" s="8"/>
      <c r="V9533" s="10"/>
      <c r="W9533"/>
      <c r="X9533"/>
      <c r="Z9533" s="8"/>
      <c r="AA9533" s="8"/>
      <c r="AF9533" s="17"/>
      <c r="AG9533" s="17"/>
      <c r="AH9533" s="8"/>
    </row>
    <row r="9534" spans="13:34" x14ac:dyDescent="0.3">
      <c r="M9534" s="12"/>
      <c r="N9534"/>
      <c r="P9534" s="9"/>
      <c r="Q9534" s="9"/>
      <c r="U9534" s="8"/>
      <c r="V9534" s="10"/>
      <c r="W9534"/>
      <c r="X9534"/>
      <c r="Z9534" s="8"/>
      <c r="AA9534" s="8"/>
      <c r="AF9534" s="17"/>
      <c r="AG9534" s="17"/>
      <c r="AH9534" s="8"/>
    </row>
    <row r="9535" spans="13:34" x14ac:dyDescent="0.3">
      <c r="M9535" s="12"/>
      <c r="N9535"/>
      <c r="P9535" s="9"/>
      <c r="Q9535" s="9"/>
      <c r="U9535" s="8"/>
      <c r="V9535" s="10"/>
      <c r="W9535"/>
      <c r="X9535"/>
      <c r="Z9535" s="8"/>
      <c r="AA9535" s="8"/>
      <c r="AF9535" s="17"/>
      <c r="AG9535" s="17"/>
      <c r="AH9535" s="8"/>
    </row>
    <row r="9536" spans="13:34" x14ac:dyDescent="0.3">
      <c r="M9536" s="12"/>
      <c r="N9536"/>
      <c r="P9536" s="9"/>
      <c r="Q9536" s="9"/>
      <c r="U9536" s="8"/>
      <c r="V9536" s="10"/>
      <c r="W9536"/>
      <c r="X9536"/>
      <c r="Z9536" s="8"/>
      <c r="AA9536" s="8"/>
      <c r="AF9536" s="17"/>
      <c r="AG9536" s="17"/>
      <c r="AH9536" s="8"/>
    </row>
    <row r="9537" spans="13:34" x14ac:dyDescent="0.3">
      <c r="M9537" s="12"/>
      <c r="N9537"/>
      <c r="P9537" s="9"/>
      <c r="Q9537" s="9"/>
      <c r="U9537" s="8"/>
      <c r="V9537" s="10"/>
      <c r="W9537"/>
      <c r="X9537"/>
      <c r="Z9537" s="8"/>
      <c r="AA9537" s="8"/>
      <c r="AF9537" s="17"/>
      <c r="AG9537" s="17"/>
      <c r="AH9537" s="8"/>
    </row>
    <row r="9538" spans="13:34" x14ac:dyDescent="0.3">
      <c r="M9538" s="12"/>
      <c r="N9538"/>
      <c r="P9538" s="9"/>
      <c r="Q9538" s="9"/>
      <c r="U9538" s="8"/>
      <c r="V9538" s="10"/>
      <c r="W9538"/>
      <c r="X9538"/>
      <c r="Z9538" s="8"/>
      <c r="AA9538" s="8"/>
      <c r="AF9538" s="17"/>
      <c r="AG9538" s="17"/>
      <c r="AH9538" s="8"/>
    </row>
    <row r="9539" spans="13:34" x14ac:dyDescent="0.3">
      <c r="M9539" s="12"/>
      <c r="N9539"/>
      <c r="P9539" s="9"/>
      <c r="Q9539" s="9"/>
      <c r="U9539" s="8"/>
      <c r="V9539" s="10"/>
      <c r="W9539"/>
      <c r="X9539"/>
      <c r="Z9539" s="8"/>
      <c r="AA9539" s="8"/>
      <c r="AF9539" s="17"/>
      <c r="AG9539" s="17"/>
      <c r="AH9539" s="8"/>
    </row>
    <row r="9540" spans="13:34" x14ac:dyDescent="0.3">
      <c r="M9540" s="12"/>
      <c r="N9540"/>
      <c r="P9540" s="9"/>
      <c r="Q9540" s="9"/>
      <c r="U9540" s="8"/>
      <c r="V9540" s="10"/>
      <c r="W9540"/>
      <c r="X9540"/>
      <c r="Z9540" s="8"/>
      <c r="AA9540" s="8"/>
      <c r="AF9540" s="17"/>
      <c r="AG9540" s="17"/>
      <c r="AH9540" s="8"/>
    </row>
    <row r="9541" spans="13:34" x14ac:dyDescent="0.3">
      <c r="M9541" s="12"/>
      <c r="N9541"/>
      <c r="P9541" s="9"/>
      <c r="Q9541" s="9"/>
      <c r="U9541" s="8"/>
      <c r="V9541" s="10"/>
      <c r="W9541"/>
      <c r="X9541"/>
      <c r="Z9541" s="8"/>
      <c r="AA9541" s="8"/>
      <c r="AF9541" s="17"/>
      <c r="AG9541" s="17"/>
      <c r="AH9541" s="8"/>
    </row>
    <row r="9542" spans="13:34" x14ac:dyDescent="0.3">
      <c r="M9542" s="12"/>
      <c r="N9542"/>
      <c r="P9542" s="9"/>
      <c r="Q9542" s="9"/>
      <c r="U9542" s="8"/>
      <c r="V9542" s="10"/>
      <c r="W9542"/>
      <c r="X9542"/>
      <c r="Z9542" s="8"/>
      <c r="AA9542" s="8"/>
      <c r="AF9542" s="17"/>
      <c r="AG9542" s="17"/>
      <c r="AH9542" s="8"/>
    </row>
    <row r="9543" spans="13:34" x14ac:dyDescent="0.3">
      <c r="M9543" s="12"/>
      <c r="N9543"/>
      <c r="P9543" s="9"/>
      <c r="Q9543" s="9"/>
      <c r="U9543" s="8"/>
      <c r="V9543" s="10"/>
      <c r="W9543"/>
      <c r="X9543"/>
      <c r="Z9543" s="8"/>
      <c r="AA9543" s="8"/>
      <c r="AF9543" s="17"/>
      <c r="AG9543" s="17"/>
      <c r="AH9543" s="8"/>
    </row>
    <row r="9544" spans="13:34" x14ac:dyDescent="0.3">
      <c r="M9544" s="12"/>
      <c r="N9544"/>
      <c r="P9544" s="9"/>
      <c r="Q9544" s="9"/>
      <c r="U9544" s="8"/>
      <c r="V9544" s="10"/>
      <c r="W9544"/>
      <c r="X9544"/>
      <c r="Z9544" s="8"/>
      <c r="AA9544" s="8"/>
      <c r="AF9544" s="17"/>
      <c r="AG9544" s="17"/>
      <c r="AH9544" s="8"/>
    </row>
    <row r="9545" spans="13:34" x14ac:dyDescent="0.3">
      <c r="M9545" s="12"/>
      <c r="N9545"/>
      <c r="P9545" s="9"/>
      <c r="Q9545" s="9"/>
      <c r="U9545" s="8"/>
      <c r="V9545" s="10"/>
      <c r="W9545"/>
      <c r="X9545"/>
      <c r="Z9545" s="8"/>
      <c r="AA9545" s="8"/>
      <c r="AF9545" s="17"/>
      <c r="AG9545" s="17"/>
      <c r="AH9545" s="8"/>
    </row>
    <row r="9546" spans="13:34" x14ac:dyDescent="0.3">
      <c r="M9546" s="12"/>
      <c r="N9546"/>
      <c r="P9546" s="9"/>
      <c r="Q9546" s="9"/>
      <c r="U9546" s="8"/>
      <c r="V9546" s="10"/>
      <c r="W9546"/>
      <c r="X9546"/>
      <c r="Z9546" s="8"/>
      <c r="AA9546" s="8"/>
      <c r="AF9546" s="17"/>
      <c r="AG9546" s="17"/>
      <c r="AH9546" s="8"/>
    </row>
    <row r="9547" spans="13:34" x14ac:dyDescent="0.3">
      <c r="M9547" s="12"/>
      <c r="N9547"/>
      <c r="P9547" s="9"/>
      <c r="Q9547" s="9"/>
      <c r="U9547" s="8"/>
      <c r="V9547" s="10"/>
      <c r="W9547"/>
      <c r="X9547"/>
      <c r="Z9547" s="8"/>
      <c r="AA9547" s="8"/>
      <c r="AF9547" s="17"/>
      <c r="AG9547" s="17"/>
      <c r="AH9547" s="8"/>
    </row>
    <row r="9548" spans="13:34" x14ac:dyDescent="0.3">
      <c r="M9548" s="12"/>
      <c r="N9548"/>
      <c r="P9548" s="9"/>
      <c r="Q9548" s="9"/>
      <c r="U9548" s="8"/>
      <c r="V9548" s="10"/>
      <c r="W9548"/>
      <c r="X9548"/>
      <c r="Z9548" s="8"/>
      <c r="AA9548" s="8"/>
      <c r="AF9548" s="17"/>
      <c r="AG9548" s="17"/>
      <c r="AH9548" s="8"/>
    </row>
    <row r="9549" spans="13:34" x14ac:dyDescent="0.3">
      <c r="M9549" s="12"/>
      <c r="N9549"/>
      <c r="P9549" s="9"/>
      <c r="Q9549" s="9"/>
      <c r="U9549" s="8"/>
      <c r="V9549" s="10"/>
      <c r="W9549"/>
      <c r="X9549"/>
      <c r="Z9549" s="8"/>
      <c r="AA9549" s="8"/>
      <c r="AF9549" s="17"/>
      <c r="AG9549" s="17"/>
      <c r="AH9549" s="8"/>
    </row>
    <row r="9550" spans="13:34" x14ac:dyDescent="0.3">
      <c r="M9550" s="12"/>
      <c r="N9550"/>
      <c r="P9550" s="9"/>
      <c r="Q9550" s="9"/>
      <c r="U9550" s="8"/>
      <c r="V9550" s="10"/>
      <c r="W9550"/>
      <c r="X9550"/>
      <c r="Z9550" s="8"/>
      <c r="AA9550" s="8"/>
      <c r="AF9550" s="17"/>
      <c r="AG9550" s="17"/>
      <c r="AH9550" s="8"/>
    </row>
    <row r="9551" spans="13:34" x14ac:dyDescent="0.3">
      <c r="M9551" s="12"/>
      <c r="N9551"/>
      <c r="P9551" s="9"/>
      <c r="Q9551" s="9"/>
      <c r="U9551" s="8"/>
      <c r="V9551" s="10"/>
      <c r="W9551"/>
      <c r="X9551"/>
      <c r="Z9551" s="8"/>
      <c r="AA9551" s="8"/>
      <c r="AF9551" s="17"/>
      <c r="AG9551" s="17"/>
      <c r="AH9551" s="8"/>
    </row>
    <row r="9552" spans="13:34" x14ac:dyDescent="0.3">
      <c r="M9552" s="12"/>
      <c r="N9552"/>
      <c r="P9552" s="9"/>
      <c r="Q9552" s="9"/>
      <c r="U9552" s="8"/>
      <c r="V9552" s="10"/>
      <c r="W9552"/>
      <c r="X9552"/>
      <c r="Z9552" s="8"/>
      <c r="AA9552" s="8"/>
      <c r="AF9552" s="17"/>
      <c r="AG9552" s="17"/>
      <c r="AH9552" s="8"/>
    </row>
    <row r="9553" spans="13:34" x14ac:dyDescent="0.3">
      <c r="M9553" s="12"/>
      <c r="N9553"/>
      <c r="P9553" s="9"/>
      <c r="Q9553" s="9"/>
      <c r="U9553" s="8"/>
      <c r="V9553" s="10"/>
      <c r="W9553"/>
      <c r="X9553"/>
      <c r="Z9553" s="8"/>
      <c r="AA9553" s="8"/>
      <c r="AF9553" s="17"/>
      <c r="AG9553" s="17"/>
      <c r="AH9553" s="8"/>
    </row>
    <row r="9554" spans="13:34" x14ac:dyDescent="0.3">
      <c r="M9554" s="12"/>
      <c r="N9554"/>
      <c r="P9554" s="9"/>
      <c r="Q9554" s="9"/>
      <c r="U9554" s="8"/>
      <c r="V9554" s="10"/>
      <c r="W9554"/>
      <c r="X9554"/>
      <c r="Z9554" s="8"/>
      <c r="AA9554" s="8"/>
      <c r="AF9554" s="17"/>
      <c r="AG9554" s="17"/>
      <c r="AH9554" s="8"/>
    </row>
    <row r="9555" spans="13:34" x14ac:dyDescent="0.3">
      <c r="M9555" s="12"/>
      <c r="N9555"/>
      <c r="P9555" s="9"/>
      <c r="Q9555" s="9"/>
      <c r="U9555" s="8"/>
      <c r="V9555" s="10"/>
      <c r="W9555"/>
      <c r="X9555"/>
      <c r="Z9555" s="8"/>
      <c r="AA9555" s="8"/>
      <c r="AF9555" s="17"/>
      <c r="AG9555" s="17"/>
      <c r="AH9555" s="8"/>
    </row>
    <row r="9556" spans="13:34" x14ac:dyDescent="0.3">
      <c r="M9556" s="12"/>
      <c r="N9556"/>
      <c r="P9556" s="9"/>
      <c r="Q9556" s="9"/>
      <c r="U9556" s="8"/>
      <c r="V9556" s="10"/>
      <c r="W9556"/>
      <c r="X9556"/>
      <c r="Z9556" s="8"/>
      <c r="AA9556" s="8"/>
      <c r="AF9556" s="17"/>
      <c r="AG9556" s="17"/>
      <c r="AH9556" s="8"/>
    </row>
    <row r="9557" spans="13:34" x14ac:dyDescent="0.3">
      <c r="M9557" s="12"/>
      <c r="N9557"/>
      <c r="P9557" s="9"/>
      <c r="Q9557" s="9"/>
      <c r="U9557" s="8"/>
      <c r="V9557" s="10"/>
      <c r="W9557"/>
      <c r="X9557"/>
      <c r="Z9557" s="8"/>
      <c r="AA9557" s="8"/>
      <c r="AF9557" s="17"/>
      <c r="AG9557" s="17"/>
      <c r="AH9557" s="8"/>
    </row>
    <row r="9558" spans="13:34" x14ac:dyDescent="0.3">
      <c r="M9558" s="12"/>
      <c r="N9558"/>
      <c r="P9558" s="9"/>
      <c r="Q9558" s="9"/>
      <c r="U9558" s="8"/>
      <c r="V9558" s="10"/>
      <c r="W9558"/>
      <c r="X9558"/>
      <c r="Z9558" s="8"/>
      <c r="AA9558" s="8"/>
      <c r="AF9558" s="17"/>
      <c r="AG9558" s="17"/>
      <c r="AH9558" s="8"/>
    </row>
    <row r="9559" spans="13:34" x14ac:dyDescent="0.3">
      <c r="M9559" s="12"/>
      <c r="N9559"/>
      <c r="P9559" s="9"/>
      <c r="Q9559" s="9"/>
      <c r="U9559" s="8"/>
      <c r="V9559" s="10"/>
      <c r="W9559"/>
      <c r="X9559"/>
      <c r="Z9559" s="8"/>
      <c r="AA9559" s="8"/>
      <c r="AF9559" s="17"/>
      <c r="AG9559" s="17"/>
      <c r="AH9559" s="8"/>
    </row>
    <row r="9560" spans="13:34" x14ac:dyDescent="0.3">
      <c r="M9560" s="12"/>
      <c r="N9560"/>
      <c r="P9560" s="9"/>
      <c r="Q9560" s="9"/>
      <c r="U9560" s="8"/>
      <c r="V9560" s="10"/>
      <c r="W9560"/>
      <c r="X9560"/>
      <c r="Z9560" s="8"/>
      <c r="AA9560" s="8"/>
      <c r="AF9560" s="17"/>
      <c r="AG9560" s="17"/>
      <c r="AH9560" s="8"/>
    </row>
    <row r="9561" spans="13:34" x14ac:dyDescent="0.3">
      <c r="M9561" s="12"/>
      <c r="N9561"/>
      <c r="P9561" s="9"/>
      <c r="Q9561" s="9"/>
      <c r="U9561" s="8"/>
      <c r="V9561" s="10"/>
      <c r="W9561"/>
      <c r="X9561"/>
      <c r="Z9561" s="8"/>
      <c r="AA9561" s="8"/>
      <c r="AF9561" s="17"/>
      <c r="AG9561" s="17"/>
      <c r="AH9561" s="8"/>
    </row>
    <row r="9562" spans="13:34" x14ac:dyDescent="0.3">
      <c r="M9562" s="12"/>
      <c r="N9562"/>
      <c r="P9562" s="9"/>
      <c r="Q9562" s="9"/>
      <c r="U9562" s="8"/>
      <c r="V9562" s="10"/>
      <c r="W9562"/>
      <c r="X9562"/>
      <c r="Z9562" s="8"/>
      <c r="AA9562" s="8"/>
      <c r="AF9562" s="17"/>
      <c r="AG9562" s="17"/>
      <c r="AH9562" s="8"/>
    </row>
    <row r="9563" spans="13:34" x14ac:dyDescent="0.3">
      <c r="M9563" s="12"/>
      <c r="N9563"/>
      <c r="P9563" s="9"/>
      <c r="Q9563" s="9"/>
      <c r="U9563" s="8"/>
      <c r="V9563" s="10"/>
      <c r="W9563"/>
      <c r="X9563"/>
      <c r="Z9563" s="8"/>
      <c r="AA9563" s="8"/>
      <c r="AF9563" s="17"/>
      <c r="AG9563" s="17"/>
      <c r="AH9563" s="8"/>
    </row>
    <row r="9564" spans="13:34" x14ac:dyDescent="0.3">
      <c r="M9564" s="12"/>
      <c r="N9564"/>
      <c r="P9564" s="9"/>
      <c r="Q9564" s="9"/>
      <c r="U9564" s="8"/>
      <c r="V9564" s="10"/>
      <c r="W9564"/>
      <c r="X9564"/>
      <c r="Z9564" s="8"/>
      <c r="AA9564" s="8"/>
      <c r="AF9564" s="17"/>
      <c r="AG9564" s="17"/>
      <c r="AH9564" s="8"/>
    </row>
    <row r="9565" spans="13:34" x14ac:dyDescent="0.3">
      <c r="M9565" s="12"/>
      <c r="N9565"/>
      <c r="P9565" s="9"/>
      <c r="Q9565" s="9"/>
      <c r="U9565" s="8"/>
      <c r="V9565" s="10"/>
      <c r="W9565"/>
      <c r="X9565"/>
      <c r="Z9565" s="8"/>
      <c r="AA9565" s="8"/>
      <c r="AF9565" s="17"/>
      <c r="AG9565" s="17"/>
      <c r="AH9565" s="8"/>
    </row>
    <row r="9566" spans="13:34" x14ac:dyDescent="0.3">
      <c r="M9566" s="12"/>
      <c r="N9566"/>
      <c r="P9566" s="9"/>
      <c r="Q9566" s="9"/>
      <c r="U9566" s="8"/>
      <c r="V9566" s="10"/>
      <c r="W9566"/>
      <c r="X9566"/>
      <c r="Z9566" s="8"/>
      <c r="AA9566" s="8"/>
      <c r="AF9566" s="17"/>
      <c r="AG9566" s="17"/>
      <c r="AH9566" s="8"/>
    </row>
    <row r="9567" spans="13:34" x14ac:dyDescent="0.3">
      <c r="M9567" s="12"/>
      <c r="N9567"/>
      <c r="P9567" s="9"/>
      <c r="Q9567" s="9"/>
      <c r="U9567" s="8"/>
      <c r="V9567" s="10"/>
      <c r="W9567"/>
      <c r="X9567"/>
      <c r="Z9567" s="8"/>
      <c r="AA9567" s="8"/>
      <c r="AF9567" s="17"/>
      <c r="AG9567" s="17"/>
      <c r="AH9567" s="8"/>
    </row>
    <row r="9568" spans="13:34" x14ac:dyDescent="0.3">
      <c r="M9568" s="12"/>
      <c r="N9568"/>
      <c r="P9568" s="9"/>
      <c r="Q9568" s="9"/>
      <c r="U9568" s="8"/>
      <c r="V9568" s="10"/>
      <c r="W9568"/>
      <c r="X9568"/>
      <c r="Z9568" s="8"/>
      <c r="AA9568" s="8"/>
      <c r="AF9568" s="17"/>
      <c r="AG9568" s="17"/>
      <c r="AH9568" s="8"/>
    </row>
    <row r="9569" spans="13:34" x14ac:dyDescent="0.3">
      <c r="M9569" s="12"/>
      <c r="N9569"/>
      <c r="P9569" s="9"/>
      <c r="Q9569" s="9"/>
      <c r="U9569" s="8"/>
      <c r="V9569" s="10"/>
      <c r="W9569"/>
      <c r="X9569"/>
      <c r="Z9569" s="8"/>
      <c r="AA9569" s="8"/>
      <c r="AF9569" s="17"/>
      <c r="AG9569" s="17"/>
      <c r="AH9569" s="8"/>
    </row>
    <row r="9570" spans="13:34" x14ac:dyDescent="0.3">
      <c r="M9570" s="12"/>
      <c r="N9570"/>
      <c r="P9570" s="9"/>
      <c r="Q9570" s="9"/>
      <c r="U9570" s="8"/>
      <c r="V9570" s="10"/>
      <c r="W9570"/>
      <c r="X9570"/>
      <c r="Z9570" s="8"/>
      <c r="AA9570" s="8"/>
      <c r="AF9570" s="17"/>
      <c r="AG9570" s="17"/>
      <c r="AH9570" s="8"/>
    </row>
    <row r="9571" spans="13:34" x14ac:dyDescent="0.3">
      <c r="M9571" s="12"/>
      <c r="N9571"/>
      <c r="P9571" s="9"/>
      <c r="Q9571" s="9"/>
      <c r="U9571" s="8"/>
      <c r="V9571" s="10"/>
      <c r="W9571"/>
      <c r="X9571"/>
      <c r="Z9571" s="8"/>
      <c r="AA9571" s="8"/>
      <c r="AF9571" s="17"/>
      <c r="AG9571" s="17"/>
      <c r="AH9571" s="8"/>
    </row>
    <row r="9572" spans="13:34" x14ac:dyDescent="0.3">
      <c r="M9572" s="12"/>
      <c r="N9572"/>
      <c r="P9572" s="9"/>
      <c r="Q9572" s="9"/>
      <c r="U9572" s="8"/>
      <c r="V9572" s="10"/>
      <c r="W9572"/>
      <c r="X9572"/>
      <c r="Z9572" s="8"/>
      <c r="AA9572" s="8"/>
      <c r="AF9572" s="17"/>
      <c r="AG9572" s="17"/>
      <c r="AH9572" s="8"/>
    </row>
    <row r="9573" spans="13:34" x14ac:dyDescent="0.3">
      <c r="M9573" s="12"/>
      <c r="N9573"/>
      <c r="P9573" s="9"/>
      <c r="Q9573" s="9"/>
      <c r="U9573" s="8"/>
      <c r="V9573" s="10"/>
      <c r="W9573"/>
      <c r="X9573"/>
      <c r="Z9573" s="8"/>
      <c r="AA9573" s="8"/>
      <c r="AF9573" s="17"/>
      <c r="AG9573" s="17"/>
      <c r="AH9573" s="8"/>
    </row>
    <row r="9574" spans="13:34" x14ac:dyDescent="0.3">
      <c r="M9574" s="12"/>
      <c r="N9574"/>
      <c r="P9574" s="9"/>
      <c r="Q9574" s="9"/>
      <c r="U9574" s="8"/>
      <c r="V9574" s="10"/>
      <c r="W9574"/>
      <c r="X9574"/>
      <c r="Z9574" s="8"/>
      <c r="AA9574" s="8"/>
      <c r="AF9574" s="17"/>
      <c r="AG9574" s="17"/>
      <c r="AH9574" s="8"/>
    </row>
    <row r="9575" spans="13:34" x14ac:dyDescent="0.3">
      <c r="M9575" s="12"/>
      <c r="N9575"/>
      <c r="P9575" s="9"/>
      <c r="Q9575" s="9"/>
      <c r="U9575" s="8"/>
      <c r="V9575" s="10"/>
      <c r="W9575"/>
      <c r="X9575"/>
      <c r="Z9575" s="8"/>
      <c r="AA9575" s="8"/>
      <c r="AF9575" s="17"/>
      <c r="AG9575" s="17"/>
      <c r="AH9575" s="8"/>
    </row>
    <row r="9576" spans="13:34" x14ac:dyDescent="0.3">
      <c r="M9576" s="12"/>
      <c r="N9576"/>
      <c r="P9576" s="9"/>
      <c r="Q9576" s="9"/>
      <c r="U9576" s="8"/>
      <c r="V9576" s="10"/>
      <c r="W9576"/>
      <c r="X9576"/>
      <c r="Z9576" s="8"/>
      <c r="AA9576" s="8"/>
      <c r="AF9576" s="17"/>
      <c r="AG9576" s="17"/>
      <c r="AH9576" s="8"/>
    </row>
    <row r="9577" spans="13:34" x14ac:dyDescent="0.3">
      <c r="M9577" s="12"/>
      <c r="N9577"/>
      <c r="P9577" s="9"/>
      <c r="Q9577" s="9"/>
      <c r="U9577" s="8"/>
      <c r="V9577" s="10"/>
      <c r="W9577"/>
      <c r="X9577"/>
      <c r="Z9577" s="8"/>
      <c r="AA9577" s="8"/>
      <c r="AF9577" s="17"/>
      <c r="AG9577" s="17"/>
      <c r="AH9577" s="8"/>
    </row>
    <row r="9578" spans="13:34" x14ac:dyDescent="0.3">
      <c r="M9578" s="12"/>
      <c r="N9578"/>
      <c r="P9578" s="9"/>
      <c r="Q9578" s="9"/>
      <c r="U9578" s="8"/>
      <c r="V9578" s="10"/>
      <c r="W9578"/>
      <c r="X9578"/>
      <c r="Z9578" s="8"/>
      <c r="AA9578" s="8"/>
      <c r="AF9578" s="17"/>
      <c r="AG9578" s="17"/>
      <c r="AH9578" s="8"/>
    </row>
    <row r="9579" spans="13:34" x14ac:dyDescent="0.3">
      <c r="M9579" s="12"/>
      <c r="N9579"/>
      <c r="P9579" s="9"/>
      <c r="Q9579" s="9"/>
      <c r="U9579" s="8"/>
      <c r="V9579" s="10"/>
      <c r="W9579"/>
      <c r="X9579"/>
      <c r="Z9579" s="8"/>
      <c r="AA9579" s="8"/>
      <c r="AF9579" s="17"/>
      <c r="AG9579" s="17"/>
      <c r="AH9579" s="8"/>
    </row>
    <row r="9580" spans="13:34" x14ac:dyDescent="0.3">
      <c r="M9580" s="12"/>
      <c r="N9580"/>
      <c r="P9580" s="9"/>
      <c r="Q9580" s="9"/>
      <c r="U9580" s="8"/>
      <c r="V9580" s="10"/>
      <c r="W9580"/>
      <c r="X9580"/>
      <c r="Z9580" s="8"/>
      <c r="AA9580" s="8"/>
      <c r="AF9580" s="17"/>
      <c r="AG9580" s="17"/>
      <c r="AH9580" s="8"/>
    </row>
    <row r="9581" spans="13:34" x14ac:dyDescent="0.3">
      <c r="M9581" s="12"/>
      <c r="N9581"/>
      <c r="P9581" s="9"/>
      <c r="Q9581" s="9"/>
      <c r="U9581" s="8"/>
      <c r="V9581" s="10"/>
      <c r="W9581"/>
      <c r="X9581"/>
      <c r="Z9581" s="8"/>
      <c r="AA9581" s="8"/>
      <c r="AF9581" s="17"/>
      <c r="AG9581" s="17"/>
      <c r="AH9581" s="8"/>
    </row>
    <row r="9582" spans="13:34" x14ac:dyDescent="0.3">
      <c r="M9582" s="12"/>
      <c r="N9582"/>
      <c r="P9582" s="9"/>
      <c r="Q9582" s="9"/>
      <c r="U9582" s="8"/>
      <c r="V9582" s="10"/>
      <c r="W9582"/>
      <c r="X9582"/>
      <c r="Z9582" s="8"/>
      <c r="AA9582" s="8"/>
      <c r="AF9582" s="17"/>
      <c r="AG9582" s="17"/>
      <c r="AH9582" s="8"/>
    </row>
    <row r="9583" spans="13:34" x14ac:dyDescent="0.3">
      <c r="M9583" s="12"/>
      <c r="N9583"/>
      <c r="P9583" s="9"/>
      <c r="Q9583" s="9"/>
      <c r="U9583" s="8"/>
      <c r="V9583" s="10"/>
      <c r="W9583"/>
      <c r="X9583"/>
      <c r="Z9583" s="8"/>
      <c r="AA9583" s="8"/>
      <c r="AF9583" s="17"/>
      <c r="AG9583" s="17"/>
      <c r="AH9583" s="8"/>
    </row>
    <row r="9584" spans="13:34" x14ac:dyDescent="0.3">
      <c r="M9584" s="12"/>
      <c r="N9584"/>
      <c r="P9584" s="9"/>
      <c r="Q9584" s="9"/>
      <c r="U9584" s="8"/>
      <c r="V9584" s="10"/>
      <c r="W9584"/>
      <c r="X9584"/>
      <c r="Z9584" s="8"/>
      <c r="AA9584" s="8"/>
      <c r="AF9584" s="17"/>
      <c r="AG9584" s="17"/>
      <c r="AH9584" s="8"/>
    </row>
    <row r="9585" spans="13:34" x14ac:dyDescent="0.3">
      <c r="M9585" s="12"/>
      <c r="N9585"/>
      <c r="P9585" s="9"/>
      <c r="Q9585" s="9"/>
      <c r="U9585" s="8"/>
      <c r="V9585" s="10"/>
      <c r="W9585"/>
      <c r="X9585"/>
      <c r="Z9585" s="8"/>
      <c r="AA9585" s="8"/>
      <c r="AF9585" s="17"/>
      <c r="AG9585" s="17"/>
      <c r="AH9585" s="8"/>
    </row>
    <row r="9586" spans="13:34" x14ac:dyDescent="0.3">
      <c r="M9586" s="12"/>
      <c r="N9586"/>
      <c r="P9586" s="9"/>
      <c r="Q9586" s="9"/>
      <c r="U9586" s="8"/>
      <c r="V9586" s="10"/>
      <c r="W9586"/>
      <c r="X9586"/>
      <c r="Z9586" s="8"/>
      <c r="AA9586" s="8"/>
      <c r="AF9586" s="17"/>
      <c r="AG9586" s="17"/>
      <c r="AH9586" s="8"/>
    </row>
    <row r="9587" spans="13:34" x14ac:dyDescent="0.3">
      <c r="M9587" s="12"/>
      <c r="N9587"/>
      <c r="P9587" s="9"/>
      <c r="Q9587" s="9"/>
      <c r="U9587" s="8"/>
      <c r="V9587" s="10"/>
      <c r="W9587"/>
      <c r="X9587"/>
      <c r="Z9587" s="8"/>
      <c r="AA9587" s="8"/>
      <c r="AF9587" s="17"/>
      <c r="AG9587" s="17"/>
      <c r="AH9587" s="8"/>
    </row>
    <row r="9588" spans="13:34" x14ac:dyDescent="0.3">
      <c r="M9588" s="12"/>
      <c r="N9588"/>
      <c r="P9588" s="9"/>
      <c r="Q9588" s="9"/>
      <c r="U9588" s="8"/>
      <c r="V9588" s="10"/>
      <c r="W9588"/>
      <c r="X9588"/>
      <c r="Z9588" s="8"/>
      <c r="AA9588" s="8"/>
      <c r="AF9588" s="17"/>
      <c r="AG9588" s="17"/>
      <c r="AH9588" s="8"/>
    </row>
    <row r="9589" spans="13:34" x14ac:dyDescent="0.3">
      <c r="M9589" s="12"/>
      <c r="N9589"/>
      <c r="P9589" s="9"/>
      <c r="Q9589" s="9"/>
      <c r="U9589" s="8"/>
      <c r="V9589" s="10"/>
      <c r="W9589"/>
      <c r="X9589"/>
      <c r="Z9589" s="8"/>
      <c r="AA9589" s="8"/>
      <c r="AF9589" s="17"/>
      <c r="AG9589" s="17"/>
      <c r="AH9589" s="8"/>
    </row>
    <row r="9590" spans="13:34" x14ac:dyDescent="0.3">
      <c r="M9590" s="12"/>
      <c r="N9590"/>
      <c r="P9590" s="9"/>
      <c r="Q9590" s="9"/>
      <c r="U9590" s="8"/>
      <c r="V9590" s="10"/>
      <c r="W9590"/>
      <c r="X9590"/>
      <c r="Z9590" s="8"/>
      <c r="AA9590" s="8"/>
      <c r="AF9590" s="17"/>
      <c r="AG9590" s="17"/>
      <c r="AH9590" s="8"/>
    </row>
    <row r="9591" spans="13:34" x14ac:dyDescent="0.3">
      <c r="M9591" s="12"/>
      <c r="N9591"/>
      <c r="P9591" s="9"/>
      <c r="Q9591" s="9"/>
      <c r="U9591" s="8"/>
      <c r="V9591" s="10"/>
      <c r="W9591"/>
      <c r="X9591"/>
      <c r="Z9591" s="8"/>
      <c r="AA9591" s="8"/>
      <c r="AF9591" s="17"/>
      <c r="AG9591" s="17"/>
      <c r="AH9591" s="8"/>
    </row>
    <row r="9592" spans="13:34" x14ac:dyDescent="0.3">
      <c r="M9592" s="12"/>
      <c r="N9592"/>
      <c r="P9592" s="9"/>
      <c r="Q9592" s="9"/>
      <c r="U9592" s="8"/>
      <c r="V9592" s="10"/>
      <c r="W9592"/>
      <c r="X9592"/>
      <c r="Z9592" s="8"/>
      <c r="AA9592" s="8"/>
      <c r="AF9592" s="17"/>
      <c r="AG9592" s="17"/>
      <c r="AH9592" s="8"/>
    </row>
    <row r="9593" spans="13:34" x14ac:dyDescent="0.3">
      <c r="M9593" s="12"/>
      <c r="N9593"/>
      <c r="P9593" s="9"/>
      <c r="Q9593" s="9"/>
      <c r="U9593" s="8"/>
      <c r="V9593" s="10"/>
      <c r="W9593"/>
      <c r="X9593"/>
      <c r="Z9593" s="8"/>
      <c r="AA9593" s="8"/>
      <c r="AF9593" s="17"/>
      <c r="AG9593" s="17"/>
      <c r="AH9593" s="8"/>
    </row>
    <row r="9594" spans="13:34" x14ac:dyDescent="0.3">
      <c r="M9594" s="12"/>
      <c r="N9594"/>
      <c r="P9594" s="9"/>
      <c r="Q9594" s="9"/>
      <c r="U9594" s="8"/>
      <c r="V9594" s="10"/>
      <c r="W9594"/>
      <c r="X9594"/>
      <c r="Z9594" s="8"/>
      <c r="AA9594" s="8"/>
      <c r="AF9594" s="17"/>
      <c r="AG9594" s="17"/>
      <c r="AH9594" s="8"/>
    </row>
    <row r="9595" spans="13:34" x14ac:dyDescent="0.3">
      <c r="M9595" s="12"/>
      <c r="N9595"/>
      <c r="P9595" s="9"/>
      <c r="Q9595" s="9"/>
      <c r="U9595" s="8"/>
      <c r="V9595" s="10"/>
      <c r="W9595"/>
      <c r="X9595"/>
      <c r="Z9595" s="8"/>
      <c r="AA9595" s="8"/>
      <c r="AF9595" s="17"/>
      <c r="AG9595" s="17"/>
      <c r="AH9595" s="8"/>
    </row>
    <row r="9596" spans="13:34" x14ac:dyDescent="0.3">
      <c r="M9596" s="12"/>
      <c r="N9596"/>
      <c r="P9596" s="9"/>
      <c r="Q9596" s="9"/>
      <c r="U9596" s="8"/>
      <c r="V9596" s="10"/>
      <c r="W9596"/>
      <c r="X9596"/>
      <c r="Z9596" s="8"/>
      <c r="AA9596" s="8"/>
      <c r="AF9596" s="17"/>
      <c r="AG9596" s="17"/>
      <c r="AH9596" s="8"/>
    </row>
    <row r="9597" spans="13:34" x14ac:dyDescent="0.3">
      <c r="M9597" s="12"/>
      <c r="N9597"/>
      <c r="P9597" s="9"/>
      <c r="Q9597" s="9"/>
      <c r="U9597" s="8"/>
      <c r="V9597" s="10"/>
      <c r="W9597"/>
      <c r="X9597"/>
      <c r="Z9597" s="8"/>
      <c r="AA9597" s="8"/>
      <c r="AF9597" s="17"/>
      <c r="AG9597" s="17"/>
      <c r="AH9597" s="8"/>
    </row>
    <row r="9598" spans="13:34" x14ac:dyDescent="0.3">
      <c r="M9598" s="12"/>
      <c r="N9598"/>
      <c r="P9598" s="9"/>
      <c r="Q9598" s="9"/>
      <c r="U9598" s="8"/>
      <c r="V9598" s="10"/>
      <c r="W9598"/>
      <c r="X9598"/>
      <c r="Z9598" s="8"/>
      <c r="AA9598" s="8"/>
      <c r="AF9598" s="17"/>
      <c r="AG9598" s="17"/>
      <c r="AH9598" s="8"/>
    </row>
    <row r="9599" spans="13:34" x14ac:dyDescent="0.3">
      <c r="M9599" s="12"/>
      <c r="N9599"/>
      <c r="P9599" s="9"/>
      <c r="Q9599" s="9"/>
      <c r="U9599" s="8"/>
      <c r="V9599" s="10"/>
      <c r="W9599"/>
      <c r="X9599"/>
      <c r="Z9599" s="8"/>
      <c r="AA9599" s="8"/>
      <c r="AF9599" s="17"/>
      <c r="AG9599" s="17"/>
      <c r="AH9599" s="8"/>
    </row>
    <row r="9600" spans="13:34" x14ac:dyDescent="0.3">
      <c r="M9600" s="12"/>
      <c r="N9600"/>
      <c r="P9600" s="9"/>
      <c r="Q9600" s="9"/>
      <c r="U9600" s="8"/>
      <c r="V9600" s="10"/>
      <c r="W9600"/>
      <c r="X9600"/>
      <c r="Z9600" s="8"/>
      <c r="AA9600" s="8"/>
      <c r="AF9600" s="17"/>
      <c r="AG9600" s="17"/>
      <c r="AH9600" s="8"/>
    </row>
    <row r="9601" spans="13:34" x14ac:dyDescent="0.3">
      <c r="M9601" s="12"/>
      <c r="N9601"/>
      <c r="P9601" s="9"/>
      <c r="Q9601" s="9"/>
      <c r="U9601" s="8"/>
      <c r="V9601" s="10"/>
      <c r="W9601"/>
      <c r="X9601"/>
      <c r="Z9601" s="8"/>
      <c r="AA9601" s="8"/>
      <c r="AF9601" s="17"/>
      <c r="AG9601" s="17"/>
      <c r="AH9601" s="8"/>
    </row>
    <row r="9602" spans="13:34" x14ac:dyDescent="0.3">
      <c r="M9602" s="12"/>
      <c r="N9602"/>
      <c r="P9602" s="9"/>
      <c r="Q9602" s="9"/>
      <c r="U9602" s="8"/>
      <c r="V9602" s="10"/>
      <c r="W9602"/>
      <c r="X9602"/>
      <c r="Z9602" s="8"/>
      <c r="AA9602" s="8"/>
      <c r="AF9602" s="17"/>
      <c r="AG9602" s="17"/>
      <c r="AH9602" s="8"/>
    </row>
    <row r="9603" spans="13:34" x14ac:dyDescent="0.3">
      <c r="M9603" s="12"/>
      <c r="N9603"/>
      <c r="P9603" s="9"/>
      <c r="Q9603" s="9"/>
      <c r="U9603" s="8"/>
      <c r="V9603" s="10"/>
      <c r="W9603"/>
      <c r="X9603"/>
      <c r="Z9603" s="8"/>
      <c r="AA9603" s="8"/>
      <c r="AF9603" s="17"/>
      <c r="AG9603" s="17"/>
      <c r="AH9603" s="8"/>
    </row>
    <row r="9604" spans="13:34" x14ac:dyDescent="0.3">
      <c r="M9604" s="12"/>
      <c r="N9604"/>
      <c r="P9604" s="9"/>
      <c r="Q9604" s="9"/>
      <c r="U9604" s="8"/>
      <c r="V9604" s="10"/>
      <c r="W9604"/>
      <c r="X9604"/>
      <c r="Z9604" s="8"/>
      <c r="AA9604" s="8"/>
      <c r="AF9604" s="17"/>
      <c r="AG9604" s="17"/>
      <c r="AH9604" s="8"/>
    </row>
    <row r="9605" spans="13:34" x14ac:dyDescent="0.3">
      <c r="M9605" s="12"/>
      <c r="N9605"/>
      <c r="P9605" s="9"/>
      <c r="Q9605" s="9"/>
      <c r="U9605" s="8"/>
      <c r="V9605" s="10"/>
      <c r="W9605"/>
      <c r="X9605"/>
      <c r="Z9605" s="8"/>
      <c r="AA9605" s="8"/>
      <c r="AF9605" s="17"/>
      <c r="AG9605" s="17"/>
      <c r="AH9605" s="8"/>
    </row>
    <row r="9606" spans="13:34" x14ac:dyDescent="0.3">
      <c r="M9606" s="12"/>
      <c r="N9606"/>
      <c r="P9606" s="9"/>
      <c r="Q9606" s="9"/>
      <c r="U9606" s="8"/>
      <c r="V9606" s="10"/>
      <c r="W9606"/>
      <c r="X9606"/>
      <c r="Z9606" s="8"/>
      <c r="AA9606" s="8"/>
      <c r="AF9606" s="17"/>
      <c r="AG9606" s="17"/>
      <c r="AH9606" s="8"/>
    </row>
    <row r="9607" spans="13:34" x14ac:dyDescent="0.3">
      <c r="M9607" s="12"/>
      <c r="N9607"/>
      <c r="P9607" s="9"/>
      <c r="Q9607" s="9"/>
      <c r="U9607" s="8"/>
      <c r="V9607" s="10"/>
      <c r="W9607"/>
      <c r="X9607"/>
      <c r="Z9607" s="8"/>
      <c r="AA9607" s="8"/>
      <c r="AF9607" s="17"/>
      <c r="AG9607" s="17"/>
      <c r="AH9607" s="8"/>
    </row>
    <row r="9608" spans="13:34" x14ac:dyDescent="0.3">
      <c r="M9608" s="12"/>
      <c r="N9608"/>
      <c r="P9608" s="9"/>
      <c r="Q9608" s="9"/>
      <c r="U9608" s="8"/>
      <c r="V9608" s="10"/>
      <c r="W9608"/>
      <c r="X9608"/>
      <c r="Z9608" s="8"/>
      <c r="AA9608" s="8"/>
      <c r="AF9608" s="17"/>
      <c r="AG9608" s="17"/>
      <c r="AH9608" s="8"/>
    </row>
    <row r="9609" spans="13:34" x14ac:dyDescent="0.3">
      <c r="M9609" s="12"/>
      <c r="N9609"/>
      <c r="P9609" s="9"/>
      <c r="Q9609" s="9"/>
      <c r="U9609" s="8"/>
      <c r="V9609" s="10"/>
      <c r="W9609"/>
      <c r="X9609"/>
      <c r="Z9609" s="8"/>
      <c r="AA9609" s="8"/>
      <c r="AF9609" s="17"/>
      <c r="AG9609" s="17"/>
      <c r="AH9609" s="8"/>
    </row>
    <row r="9610" spans="13:34" x14ac:dyDescent="0.3">
      <c r="M9610" s="12"/>
      <c r="N9610"/>
      <c r="P9610" s="9"/>
      <c r="Q9610" s="9"/>
      <c r="U9610" s="8"/>
      <c r="V9610" s="10"/>
      <c r="W9610"/>
      <c r="X9610"/>
      <c r="Z9610" s="8"/>
      <c r="AA9610" s="8"/>
      <c r="AF9610" s="17"/>
      <c r="AG9610" s="17"/>
      <c r="AH9610" s="8"/>
    </row>
    <row r="9611" spans="13:34" x14ac:dyDescent="0.3">
      <c r="M9611" s="12"/>
      <c r="N9611"/>
      <c r="P9611" s="9"/>
      <c r="Q9611" s="9"/>
      <c r="U9611" s="8"/>
      <c r="V9611" s="10"/>
      <c r="W9611"/>
      <c r="X9611"/>
      <c r="Z9611" s="8"/>
      <c r="AA9611" s="8"/>
      <c r="AF9611" s="17"/>
      <c r="AG9611" s="17"/>
      <c r="AH9611" s="8"/>
    </row>
    <row r="9612" spans="13:34" x14ac:dyDescent="0.3">
      <c r="M9612" s="12"/>
      <c r="N9612"/>
      <c r="P9612" s="9"/>
      <c r="Q9612" s="9"/>
      <c r="U9612" s="8"/>
      <c r="V9612" s="10"/>
      <c r="W9612"/>
      <c r="X9612"/>
      <c r="Z9612" s="8"/>
      <c r="AA9612" s="8"/>
      <c r="AF9612" s="17"/>
      <c r="AG9612" s="17"/>
      <c r="AH9612" s="8"/>
    </row>
    <row r="9613" spans="13:34" x14ac:dyDescent="0.3">
      <c r="M9613" s="12"/>
      <c r="N9613"/>
      <c r="P9613" s="9"/>
      <c r="Q9613" s="9"/>
      <c r="U9613" s="8"/>
      <c r="V9613" s="10"/>
      <c r="W9613"/>
      <c r="X9613"/>
      <c r="Z9613" s="8"/>
      <c r="AA9613" s="8"/>
      <c r="AF9613" s="17"/>
      <c r="AG9613" s="17"/>
      <c r="AH9613" s="8"/>
    </row>
    <row r="9614" spans="13:34" x14ac:dyDescent="0.3">
      <c r="M9614" s="12"/>
      <c r="N9614"/>
      <c r="P9614" s="9"/>
      <c r="Q9614" s="9"/>
      <c r="U9614" s="8"/>
      <c r="V9614" s="10"/>
      <c r="W9614"/>
      <c r="X9614"/>
      <c r="Z9614" s="8"/>
      <c r="AA9614" s="8"/>
      <c r="AF9614" s="17"/>
      <c r="AG9614" s="17"/>
      <c r="AH9614" s="8"/>
    </row>
    <row r="9615" spans="13:34" x14ac:dyDescent="0.3">
      <c r="M9615" s="12"/>
      <c r="N9615"/>
      <c r="P9615" s="9"/>
      <c r="Q9615" s="9"/>
      <c r="U9615" s="8"/>
      <c r="V9615" s="10"/>
      <c r="W9615"/>
      <c r="X9615"/>
      <c r="Z9615" s="8"/>
      <c r="AA9615" s="8"/>
      <c r="AF9615" s="17"/>
      <c r="AG9615" s="17"/>
      <c r="AH9615" s="8"/>
    </row>
    <row r="9616" spans="13:34" x14ac:dyDescent="0.3">
      <c r="M9616" s="12"/>
      <c r="N9616"/>
      <c r="P9616" s="9"/>
      <c r="Q9616" s="9"/>
      <c r="U9616" s="8"/>
      <c r="V9616" s="10"/>
      <c r="W9616"/>
      <c r="X9616"/>
      <c r="Z9616" s="8"/>
      <c r="AA9616" s="8"/>
      <c r="AF9616" s="17"/>
      <c r="AG9616" s="17"/>
      <c r="AH9616" s="8"/>
    </row>
    <row r="9617" spans="13:34" x14ac:dyDescent="0.3">
      <c r="M9617" s="12"/>
      <c r="N9617"/>
      <c r="P9617" s="9"/>
      <c r="Q9617" s="9"/>
      <c r="U9617" s="8"/>
      <c r="V9617" s="10"/>
      <c r="W9617"/>
      <c r="X9617"/>
      <c r="Z9617" s="8"/>
      <c r="AA9617" s="8"/>
      <c r="AF9617" s="17"/>
      <c r="AG9617" s="17"/>
      <c r="AH9617" s="8"/>
    </row>
    <row r="9618" spans="13:34" x14ac:dyDescent="0.3">
      <c r="M9618" s="12"/>
      <c r="N9618"/>
      <c r="P9618" s="9"/>
      <c r="Q9618" s="9"/>
      <c r="U9618" s="8"/>
      <c r="V9618" s="10"/>
      <c r="W9618"/>
      <c r="X9618"/>
      <c r="Z9618" s="8"/>
      <c r="AA9618" s="8"/>
      <c r="AF9618" s="17"/>
      <c r="AG9618" s="17"/>
      <c r="AH9618" s="8"/>
    </row>
    <row r="9619" spans="13:34" x14ac:dyDescent="0.3">
      <c r="M9619" s="12"/>
      <c r="N9619"/>
      <c r="P9619" s="9"/>
      <c r="Q9619" s="9"/>
      <c r="U9619" s="8"/>
      <c r="V9619" s="10"/>
      <c r="W9619"/>
      <c r="X9619"/>
      <c r="Z9619" s="8"/>
      <c r="AA9619" s="8"/>
      <c r="AF9619" s="17"/>
      <c r="AG9619" s="17"/>
      <c r="AH9619" s="8"/>
    </row>
    <row r="9620" spans="13:34" x14ac:dyDescent="0.3">
      <c r="M9620" s="12"/>
      <c r="N9620"/>
      <c r="P9620" s="9"/>
      <c r="Q9620" s="9"/>
      <c r="U9620" s="8"/>
      <c r="V9620" s="10"/>
      <c r="W9620"/>
      <c r="X9620"/>
      <c r="Z9620" s="8"/>
      <c r="AA9620" s="8"/>
      <c r="AF9620" s="17"/>
      <c r="AG9620" s="17"/>
      <c r="AH9620" s="8"/>
    </row>
    <row r="9621" spans="13:34" x14ac:dyDescent="0.3">
      <c r="M9621" s="12"/>
      <c r="N9621"/>
      <c r="P9621" s="9"/>
      <c r="Q9621" s="9"/>
      <c r="U9621" s="8"/>
      <c r="V9621" s="10"/>
      <c r="W9621"/>
      <c r="X9621"/>
      <c r="Z9621" s="8"/>
      <c r="AA9621" s="8"/>
      <c r="AF9621" s="17"/>
      <c r="AG9621" s="17"/>
      <c r="AH9621" s="8"/>
    </row>
    <row r="9622" spans="13:34" x14ac:dyDescent="0.3">
      <c r="M9622" s="12"/>
      <c r="N9622"/>
      <c r="P9622" s="9"/>
      <c r="Q9622" s="9"/>
      <c r="U9622" s="8"/>
      <c r="V9622" s="10"/>
      <c r="W9622"/>
      <c r="X9622"/>
      <c r="Z9622" s="8"/>
      <c r="AA9622" s="8"/>
      <c r="AF9622" s="17"/>
      <c r="AG9622" s="17"/>
      <c r="AH9622" s="8"/>
    </row>
    <row r="9623" spans="13:34" x14ac:dyDescent="0.3">
      <c r="M9623" s="12"/>
      <c r="N9623"/>
      <c r="P9623" s="9"/>
      <c r="Q9623" s="9"/>
      <c r="U9623" s="8"/>
      <c r="V9623" s="10"/>
      <c r="W9623"/>
      <c r="X9623"/>
      <c r="Z9623" s="8"/>
      <c r="AA9623" s="8"/>
      <c r="AF9623" s="17"/>
      <c r="AG9623" s="17"/>
      <c r="AH9623" s="8"/>
    </row>
    <row r="9624" spans="13:34" x14ac:dyDescent="0.3">
      <c r="M9624" s="12"/>
      <c r="N9624"/>
      <c r="P9624" s="9"/>
      <c r="Q9624" s="9"/>
      <c r="U9624" s="8"/>
      <c r="V9624" s="10"/>
      <c r="W9624"/>
      <c r="X9624"/>
      <c r="Z9624" s="8"/>
      <c r="AA9624" s="8"/>
      <c r="AF9624" s="17"/>
      <c r="AG9624" s="17"/>
      <c r="AH9624" s="8"/>
    </row>
    <row r="9625" spans="13:34" x14ac:dyDescent="0.3">
      <c r="M9625" s="12"/>
      <c r="N9625"/>
      <c r="P9625" s="9"/>
      <c r="Q9625" s="9"/>
      <c r="U9625" s="8"/>
      <c r="V9625" s="10"/>
      <c r="W9625"/>
      <c r="X9625"/>
      <c r="Z9625" s="8"/>
      <c r="AA9625" s="8"/>
      <c r="AF9625" s="17"/>
      <c r="AG9625" s="17"/>
      <c r="AH9625" s="8"/>
    </row>
    <row r="9626" spans="13:34" x14ac:dyDescent="0.3">
      <c r="M9626" s="12"/>
      <c r="N9626"/>
      <c r="P9626" s="9"/>
      <c r="Q9626" s="9"/>
      <c r="U9626" s="8"/>
      <c r="V9626" s="10"/>
      <c r="W9626"/>
      <c r="X9626"/>
      <c r="Z9626" s="8"/>
      <c r="AA9626" s="8"/>
      <c r="AF9626" s="17"/>
      <c r="AG9626" s="17"/>
      <c r="AH9626" s="8"/>
    </row>
    <row r="9627" spans="13:34" x14ac:dyDescent="0.3">
      <c r="M9627" s="12"/>
      <c r="N9627"/>
      <c r="P9627" s="9"/>
      <c r="Q9627" s="9"/>
      <c r="U9627" s="8"/>
      <c r="V9627" s="10"/>
      <c r="W9627"/>
      <c r="X9627"/>
      <c r="Z9627" s="8"/>
      <c r="AA9627" s="8"/>
      <c r="AF9627" s="17"/>
      <c r="AG9627" s="17"/>
      <c r="AH9627" s="8"/>
    </row>
    <row r="9628" spans="13:34" x14ac:dyDescent="0.3">
      <c r="M9628" s="12"/>
      <c r="N9628"/>
      <c r="P9628" s="9"/>
      <c r="Q9628" s="9"/>
      <c r="U9628" s="8"/>
      <c r="V9628" s="10"/>
      <c r="W9628"/>
      <c r="X9628"/>
      <c r="Z9628" s="8"/>
      <c r="AA9628" s="8"/>
      <c r="AF9628" s="17"/>
      <c r="AG9628" s="17"/>
      <c r="AH9628" s="8"/>
    </row>
    <row r="9629" spans="13:34" x14ac:dyDescent="0.3">
      <c r="M9629" s="12"/>
      <c r="N9629"/>
      <c r="P9629" s="9"/>
      <c r="Q9629" s="9"/>
      <c r="U9629" s="8"/>
      <c r="V9629" s="10"/>
      <c r="W9629"/>
      <c r="X9629"/>
      <c r="Z9629" s="8"/>
      <c r="AA9629" s="8"/>
      <c r="AF9629" s="17"/>
      <c r="AG9629" s="17"/>
      <c r="AH9629" s="8"/>
    </row>
    <row r="9630" spans="13:34" x14ac:dyDescent="0.3">
      <c r="M9630" s="12"/>
      <c r="N9630"/>
      <c r="P9630" s="9"/>
      <c r="Q9630" s="9"/>
      <c r="U9630" s="8"/>
      <c r="V9630" s="10"/>
      <c r="W9630"/>
      <c r="X9630"/>
      <c r="Z9630" s="8"/>
      <c r="AA9630" s="8"/>
      <c r="AF9630" s="17"/>
      <c r="AG9630" s="17"/>
      <c r="AH9630" s="8"/>
    </row>
    <row r="9631" spans="13:34" x14ac:dyDescent="0.3">
      <c r="M9631" s="12"/>
      <c r="N9631"/>
      <c r="P9631" s="9"/>
      <c r="Q9631" s="9"/>
      <c r="U9631" s="8"/>
      <c r="V9631" s="10"/>
      <c r="W9631"/>
      <c r="X9631"/>
      <c r="Z9631" s="8"/>
      <c r="AA9631" s="8"/>
      <c r="AF9631" s="17"/>
      <c r="AG9631" s="17"/>
      <c r="AH9631" s="8"/>
    </row>
    <row r="9632" spans="13:34" x14ac:dyDescent="0.3">
      <c r="M9632" s="12"/>
      <c r="N9632"/>
      <c r="P9632" s="9"/>
      <c r="Q9632" s="9"/>
      <c r="U9632" s="8"/>
      <c r="V9632" s="10"/>
      <c r="W9632"/>
      <c r="X9632"/>
      <c r="Z9632" s="8"/>
      <c r="AA9632" s="8"/>
      <c r="AF9632" s="17"/>
      <c r="AG9632" s="17"/>
      <c r="AH9632" s="8"/>
    </row>
    <row r="9633" spans="13:34" x14ac:dyDescent="0.3">
      <c r="M9633" s="12"/>
      <c r="N9633"/>
      <c r="P9633" s="9"/>
      <c r="Q9633" s="9"/>
      <c r="U9633" s="8"/>
      <c r="V9633" s="10"/>
      <c r="W9633"/>
      <c r="X9633"/>
      <c r="Z9633" s="8"/>
      <c r="AA9633" s="8"/>
      <c r="AF9633" s="17"/>
      <c r="AG9633" s="17"/>
      <c r="AH9633" s="8"/>
    </row>
    <row r="9634" spans="13:34" x14ac:dyDescent="0.3">
      <c r="M9634" s="12"/>
      <c r="N9634"/>
      <c r="P9634" s="9"/>
      <c r="Q9634" s="9"/>
      <c r="U9634" s="8"/>
      <c r="V9634" s="10"/>
      <c r="W9634"/>
      <c r="X9634"/>
      <c r="Z9634" s="8"/>
      <c r="AA9634" s="8"/>
      <c r="AF9634" s="17"/>
      <c r="AG9634" s="17"/>
      <c r="AH9634" s="8"/>
    </row>
    <row r="9635" spans="13:34" x14ac:dyDescent="0.3">
      <c r="M9635" s="12"/>
      <c r="N9635"/>
      <c r="P9635" s="9"/>
      <c r="Q9635" s="9"/>
      <c r="U9635" s="8"/>
      <c r="V9635" s="10"/>
      <c r="W9635"/>
      <c r="X9635"/>
      <c r="Z9635" s="8"/>
      <c r="AA9635" s="8"/>
      <c r="AF9635" s="17"/>
      <c r="AG9635" s="17"/>
      <c r="AH9635" s="8"/>
    </row>
    <row r="9636" spans="13:34" x14ac:dyDescent="0.3">
      <c r="M9636" s="12"/>
      <c r="N9636"/>
      <c r="P9636" s="9"/>
      <c r="Q9636" s="9"/>
      <c r="U9636" s="8"/>
      <c r="V9636" s="10"/>
      <c r="W9636"/>
      <c r="X9636"/>
      <c r="Z9636" s="8"/>
      <c r="AA9636" s="8"/>
      <c r="AF9636" s="17"/>
      <c r="AG9636" s="17"/>
      <c r="AH9636" s="8"/>
    </row>
    <row r="9637" spans="13:34" x14ac:dyDescent="0.3">
      <c r="M9637" s="12"/>
      <c r="N9637"/>
      <c r="P9637" s="9"/>
      <c r="Q9637" s="9"/>
      <c r="U9637" s="8"/>
      <c r="V9637" s="10"/>
      <c r="W9637"/>
      <c r="X9637"/>
      <c r="Z9637" s="8"/>
      <c r="AA9637" s="8"/>
      <c r="AF9637" s="17"/>
      <c r="AG9637" s="17"/>
      <c r="AH9637" s="8"/>
    </row>
    <row r="9638" spans="13:34" x14ac:dyDescent="0.3">
      <c r="M9638" s="12"/>
      <c r="N9638"/>
      <c r="P9638" s="9"/>
      <c r="Q9638" s="9"/>
      <c r="U9638" s="8"/>
      <c r="V9638" s="10"/>
      <c r="W9638"/>
      <c r="X9638"/>
      <c r="Z9638" s="8"/>
      <c r="AA9638" s="8"/>
      <c r="AF9638" s="17"/>
      <c r="AG9638" s="17"/>
      <c r="AH9638" s="8"/>
    </row>
    <row r="9639" spans="13:34" x14ac:dyDescent="0.3">
      <c r="M9639" s="12"/>
      <c r="N9639"/>
      <c r="P9639" s="9"/>
      <c r="Q9639" s="9"/>
      <c r="U9639" s="8"/>
      <c r="V9639" s="10"/>
      <c r="W9639"/>
      <c r="X9639"/>
      <c r="Z9639" s="8"/>
      <c r="AA9639" s="8"/>
      <c r="AF9639" s="17"/>
      <c r="AG9639" s="17"/>
      <c r="AH9639" s="8"/>
    </row>
    <row r="9640" spans="13:34" x14ac:dyDescent="0.3">
      <c r="M9640" s="12"/>
      <c r="N9640"/>
      <c r="P9640" s="9"/>
      <c r="Q9640" s="9"/>
      <c r="U9640" s="8"/>
      <c r="V9640" s="10"/>
      <c r="W9640"/>
      <c r="X9640"/>
      <c r="Z9640" s="8"/>
      <c r="AA9640" s="8"/>
      <c r="AF9640" s="17"/>
      <c r="AG9640" s="17"/>
      <c r="AH9640" s="8"/>
    </row>
    <row r="9641" spans="13:34" x14ac:dyDescent="0.3">
      <c r="M9641" s="12"/>
      <c r="N9641"/>
      <c r="P9641" s="9"/>
      <c r="Q9641" s="9"/>
      <c r="U9641" s="8"/>
      <c r="V9641" s="10"/>
      <c r="W9641"/>
      <c r="X9641"/>
      <c r="Z9641" s="8"/>
      <c r="AA9641" s="8"/>
      <c r="AF9641" s="17"/>
      <c r="AG9641" s="17"/>
      <c r="AH9641" s="8"/>
    </row>
    <row r="9642" spans="13:34" x14ac:dyDescent="0.3">
      <c r="M9642" s="12"/>
      <c r="N9642"/>
      <c r="P9642" s="9"/>
      <c r="Q9642" s="9"/>
      <c r="U9642" s="8"/>
      <c r="V9642" s="10"/>
      <c r="W9642"/>
      <c r="X9642"/>
      <c r="Z9642" s="8"/>
      <c r="AA9642" s="8"/>
      <c r="AF9642" s="17"/>
      <c r="AG9642" s="17"/>
      <c r="AH9642" s="8"/>
    </row>
    <row r="9643" spans="13:34" x14ac:dyDescent="0.3">
      <c r="M9643" s="12"/>
      <c r="N9643"/>
      <c r="P9643" s="9"/>
      <c r="Q9643" s="9"/>
      <c r="U9643" s="8"/>
      <c r="V9643" s="10"/>
      <c r="W9643"/>
      <c r="X9643"/>
      <c r="Z9643" s="8"/>
      <c r="AA9643" s="8"/>
      <c r="AF9643" s="17"/>
      <c r="AG9643" s="17"/>
      <c r="AH9643" s="8"/>
    </row>
    <row r="9644" spans="13:34" x14ac:dyDescent="0.3">
      <c r="M9644" s="12"/>
      <c r="N9644"/>
      <c r="P9644" s="9"/>
      <c r="Q9644" s="9"/>
      <c r="U9644" s="8"/>
      <c r="V9644" s="10"/>
      <c r="W9644"/>
      <c r="X9644"/>
      <c r="Z9644" s="8"/>
      <c r="AA9644" s="8"/>
      <c r="AF9644" s="17"/>
      <c r="AG9644" s="17"/>
      <c r="AH9644" s="8"/>
    </row>
    <row r="9645" spans="13:34" x14ac:dyDescent="0.3">
      <c r="M9645" s="12"/>
      <c r="N9645"/>
      <c r="P9645" s="9"/>
      <c r="Q9645" s="9"/>
      <c r="U9645" s="8"/>
      <c r="V9645" s="10"/>
      <c r="W9645"/>
      <c r="X9645"/>
      <c r="Z9645" s="8"/>
      <c r="AA9645" s="8"/>
      <c r="AF9645" s="17"/>
      <c r="AG9645" s="17"/>
      <c r="AH9645" s="8"/>
    </row>
    <row r="9646" spans="13:34" x14ac:dyDescent="0.3">
      <c r="M9646" s="12"/>
      <c r="N9646"/>
      <c r="P9646" s="9"/>
      <c r="Q9646" s="9"/>
      <c r="U9646" s="8"/>
      <c r="V9646" s="10"/>
      <c r="W9646"/>
      <c r="X9646"/>
      <c r="Z9646" s="8"/>
      <c r="AA9646" s="8"/>
      <c r="AF9646" s="17"/>
      <c r="AG9646" s="17"/>
      <c r="AH9646" s="8"/>
    </row>
    <row r="9647" spans="13:34" x14ac:dyDescent="0.3">
      <c r="M9647" s="12"/>
      <c r="N9647"/>
      <c r="P9647" s="9"/>
      <c r="Q9647" s="9"/>
      <c r="U9647" s="8"/>
      <c r="V9647" s="10"/>
      <c r="W9647"/>
      <c r="X9647"/>
      <c r="Z9647" s="8"/>
      <c r="AA9647" s="8"/>
      <c r="AF9647" s="17"/>
      <c r="AG9647" s="17"/>
      <c r="AH9647" s="8"/>
    </row>
    <row r="9648" spans="13:34" x14ac:dyDescent="0.3">
      <c r="M9648" s="12"/>
      <c r="N9648"/>
      <c r="P9648" s="9"/>
      <c r="Q9648" s="9"/>
      <c r="U9648" s="8"/>
      <c r="V9648" s="10"/>
      <c r="W9648"/>
      <c r="X9648"/>
      <c r="Z9648" s="8"/>
      <c r="AA9648" s="8"/>
      <c r="AF9648" s="17"/>
      <c r="AG9648" s="17"/>
      <c r="AH9648" s="8"/>
    </row>
    <row r="9649" spans="13:34" x14ac:dyDescent="0.3">
      <c r="M9649" s="12"/>
      <c r="N9649"/>
      <c r="P9649" s="9"/>
      <c r="Q9649" s="9"/>
      <c r="U9649" s="8"/>
      <c r="V9649" s="10"/>
      <c r="W9649"/>
      <c r="X9649"/>
      <c r="Z9649" s="8"/>
      <c r="AA9649" s="8"/>
      <c r="AF9649" s="17"/>
      <c r="AG9649" s="17"/>
      <c r="AH9649" s="8"/>
    </row>
    <row r="9650" spans="13:34" x14ac:dyDescent="0.3">
      <c r="M9650" s="12"/>
      <c r="N9650"/>
      <c r="P9650" s="9"/>
      <c r="Q9650" s="9"/>
      <c r="U9650" s="8"/>
      <c r="V9650" s="10"/>
      <c r="W9650"/>
      <c r="X9650"/>
      <c r="Z9650" s="8"/>
      <c r="AA9650" s="8"/>
      <c r="AF9650" s="17"/>
      <c r="AG9650" s="17"/>
      <c r="AH9650" s="8"/>
    </row>
    <row r="9651" spans="13:34" x14ac:dyDescent="0.3">
      <c r="M9651" s="12"/>
      <c r="N9651"/>
      <c r="P9651" s="9"/>
      <c r="Q9651" s="9"/>
      <c r="U9651" s="8"/>
      <c r="V9651" s="10"/>
      <c r="W9651"/>
      <c r="X9651"/>
      <c r="Z9651" s="8"/>
      <c r="AA9651" s="8"/>
      <c r="AF9651" s="17"/>
      <c r="AG9651" s="17"/>
      <c r="AH9651" s="8"/>
    </row>
    <row r="9652" spans="13:34" x14ac:dyDescent="0.3">
      <c r="M9652" s="12"/>
      <c r="N9652"/>
      <c r="P9652" s="9"/>
      <c r="Q9652" s="9"/>
      <c r="U9652" s="8"/>
      <c r="V9652" s="10"/>
      <c r="W9652"/>
      <c r="X9652"/>
      <c r="Z9652" s="8"/>
      <c r="AA9652" s="8"/>
      <c r="AF9652" s="17"/>
      <c r="AG9652" s="17"/>
      <c r="AH9652" s="8"/>
    </row>
    <row r="9653" spans="13:34" x14ac:dyDescent="0.3">
      <c r="M9653" s="12"/>
      <c r="N9653"/>
      <c r="P9653" s="9"/>
      <c r="Q9653" s="9"/>
      <c r="U9653" s="8"/>
      <c r="V9653" s="10"/>
      <c r="W9653"/>
      <c r="X9653"/>
      <c r="Z9653" s="8"/>
      <c r="AA9653" s="8"/>
      <c r="AF9653" s="17"/>
      <c r="AG9653" s="17"/>
      <c r="AH9653" s="8"/>
    </row>
    <row r="9654" spans="13:34" x14ac:dyDescent="0.3">
      <c r="M9654" s="12"/>
      <c r="N9654"/>
      <c r="P9654" s="9"/>
      <c r="Q9654" s="9"/>
      <c r="U9654" s="8"/>
      <c r="V9654" s="10"/>
      <c r="W9654"/>
      <c r="X9654"/>
      <c r="Z9654" s="8"/>
      <c r="AA9654" s="8"/>
      <c r="AF9654" s="17"/>
      <c r="AG9654" s="17"/>
      <c r="AH9654" s="8"/>
    </row>
    <row r="9655" spans="13:34" x14ac:dyDescent="0.3">
      <c r="M9655" s="12"/>
      <c r="N9655"/>
      <c r="P9655" s="9"/>
      <c r="Q9655" s="9"/>
      <c r="U9655" s="8"/>
      <c r="V9655" s="10"/>
      <c r="W9655"/>
      <c r="X9655"/>
      <c r="Z9655" s="8"/>
      <c r="AA9655" s="8"/>
      <c r="AF9655" s="17"/>
      <c r="AG9655" s="17"/>
      <c r="AH9655" s="8"/>
    </row>
    <row r="9656" spans="13:34" x14ac:dyDescent="0.3">
      <c r="M9656" s="12"/>
      <c r="N9656"/>
      <c r="P9656" s="9"/>
      <c r="Q9656" s="9"/>
      <c r="U9656" s="8"/>
      <c r="V9656" s="10"/>
      <c r="W9656"/>
      <c r="X9656"/>
      <c r="Z9656" s="8"/>
      <c r="AA9656" s="8"/>
      <c r="AF9656" s="17"/>
      <c r="AG9656" s="17"/>
      <c r="AH9656" s="8"/>
    </row>
    <row r="9657" spans="13:34" x14ac:dyDescent="0.3">
      <c r="M9657" s="12"/>
      <c r="N9657"/>
      <c r="P9657" s="9"/>
      <c r="Q9657" s="9"/>
      <c r="U9657" s="8"/>
      <c r="V9657" s="10"/>
      <c r="W9657"/>
      <c r="X9657"/>
      <c r="Z9657" s="8"/>
      <c r="AA9657" s="8"/>
      <c r="AF9657" s="17"/>
      <c r="AG9657" s="17"/>
      <c r="AH9657" s="8"/>
    </row>
    <row r="9658" spans="13:34" x14ac:dyDescent="0.3">
      <c r="M9658" s="12"/>
      <c r="N9658"/>
      <c r="P9658" s="9"/>
      <c r="Q9658" s="9"/>
      <c r="U9658" s="8"/>
      <c r="V9658" s="10"/>
      <c r="W9658"/>
      <c r="X9658"/>
      <c r="Z9658" s="8"/>
      <c r="AA9658" s="8"/>
      <c r="AF9658" s="17"/>
      <c r="AG9658" s="17"/>
      <c r="AH9658" s="8"/>
    </row>
    <row r="9659" spans="13:34" x14ac:dyDescent="0.3">
      <c r="M9659" s="12"/>
      <c r="N9659"/>
      <c r="P9659" s="9"/>
      <c r="Q9659" s="9"/>
      <c r="U9659" s="8"/>
      <c r="V9659" s="10"/>
      <c r="W9659"/>
      <c r="X9659"/>
      <c r="Z9659" s="8"/>
      <c r="AA9659" s="8"/>
      <c r="AF9659" s="17"/>
      <c r="AG9659" s="17"/>
      <c r="AH9659" s="8"/>
    </row>
    <row r="9660" spans="13:34" x14ac:dyDescent="0.3">
      <c r="M9660" s="12"/>
      <c r="N9660"/>
      <c r="P9660" s="9"/>
      <c r="Q9660" s="9"/>
      <c r="U9660" s="8"/>
      <c r="V9660" s="10"/>
      <c r="W9660"/>
      <c r="X9660"/>
      <c r="Z9660" s="8"/>
      <c r="AA9660" s="8"/>
      <c r="AF9660" s="17"/>
      <c r="AG9660" s="17"/>
      <c r="AH9660" s="8"/>
    </row>
    <row r="9661" spans="13:34" x14ac:dyDescent="0.3">
      <c r="M9661" s="12"/>
      <c r="N9661"/>
      <c r="P9661" s="9"/>
      <c r="Q9661" s="9"/>
      <c r="U9661" s="8"/>
      <c r="V9661" s="10"/>
      <c r="W9661"/>
      <c r="X9661"/>
      <c r="Z9661" s="8"/>
      <c r="AA9661" s="8"/>
      <c r="AF9661" s="17"/>
      <c r="AG9661" s="17"/>
      <c r="AH9661" s="8"/>
    </row>
    <row r="9662" spans="13:34" x14ac:dyDescent="0.3">
      <c r="M9662" s="12"/>
      <c r="N9662"/>
      <c r="P9662" s="9"/>
      <c r="Q9662" s="9"/>
      <c r="U9662" s="8"/>
      <c r="V9662" s="10"/>
      <c r="W9662"/>
      <c r="X9662"/>
      <c r="Z9662" s="8"/>
      <c r="AA9662" s="8"/>
      <c r="AF9662" s="17"/>
      <c r="AG9662" s="17"/>
      <c r="AH9662" s="8"/>
    </row>
    <row r="9663" spans="13:34" x14ac:dyDescent="0.3">
      <c r="M9663" s="12"/>
      <c r="N9663"/>
      <c r="P9663" s="9"/>
      <c r="Q9663" s="9"/>
      <c r="U9663" s="8"/>
      <c r="V9663" s="10"/>
      <c r="W9663"/>
      <c r="X9663"/>
      <c r="Z9663" s="8"/>
      <c r="AA9663" s="8"/>
      <c r="AF9663" s="17"/>
      <c r="AG9663" s="17"/>
      <c r="AH9663" s="8"/>
    </row>
    <row r="9664" spans="13:34" x14ac:dyDescent="0.3">
      <c r="M9664" s="12"/>
      <c r="N9664"/>
      <c r="P9664" s="9"/>
      <c r="Q9664" s="9"/>
      <c r="U9664" s="8"/>
      <c r="V9664" s="10"/>
      <c r="W9664"/>
      <c r="X9664"/>
      <c r="Z9664" s="8"/>
      <c r="AA9664" s="8"/>
      <c r="AF9664" s="17"/>
      <c r="AG9664" s="17"/>
      <c r="AH9664" s="8"/>
    </row>
    <row r="9665" spans="13:34" x14ac:dyDescent="0.3">
      <c r="M9665" s="12"/>
      <c r="N9665"/>
      <c r="P9665" s="9"/>
      <c r="Q9665" s="9"/>
      <c r="U9665" s="8"/>
      <c r="V9665" s="10"/>
      <c r="W9665"/>
      <c r="X9665"/>
      <c r="Z9665" s="8"/>
      <c r="AA9665" s="8"/>
      <c r="AF9665" s="17"/>
      <c r="AG9665" s="17"/>
      <c r="AH9665" s="8"/>
    </row>
    <row r="9666" spans="13:34" x14ac:dyDescent="0.3">
      <c r="M9666" s="12"/>
      <c r="N9666"/>
      <c r="P9666" s="9"/>
      <c r="Q9666" s="9"/>
      <c r="U9666" s="8"/>
      <c r="V9666" s="10"/>
      <c r="W9666"/>
      <c r="X9666"/>
      <c r="Z9666" s="8"/>
      <c r="AA9666" s="8"/>
      <c r="AF9666" s="17"/>
      <c r="AG9666" s="17"/>
      <c r="AH9666" s="8"/>
    </row>
    <row r="9667" spans="13:34" x14ac:dyDescent="0.3">
      <c r="M9667" s="12"/>
      <c r="N9667"/>
      <c r="P9667" s="9"/>
      <c r="Q9667" s="9"/>
      <c r="U9667" s="8"/>
      <c r="V9667" s="10"/>
      <c r="W9667"/>
      <c r="X9667"/>
      <c r="Z9667" s="8"/>
      <c r="AA9667" s="8"/>
      <c r="AF9667" s="17"/>
      <c r="AG9667" s="17"/>
      <c r="AH9667" s="8"/>
    </row>
    <row r="9668" spans="13:34" x14ac:dyDescent="0.3">
      <c r="M9668" s="12"/>
      <c r="N9668"/>
      <c r="P9668" s="9"/>
      <c r="Q9668" s="9"/>
      <c r="U9668" s="8"/>
      <c r="V9668" s="10"/>
      <c r="W9668"/>
      <c r="X9668"/>
      <c r="Z9668" s="8"/>
      <c r="AA9668" s="8"/>
      <c r="AF9668" s="17"/>
      <c r="AG9668" s="17"/>
      <c r="AH9668" s="8"/>
    </row>
    <row r="9669" spans="13:34" x14ac:dyDescent="0.3">
      <c r="M9669" s="12"/>
      <c r="N9669"/>
      <c r="P9669" s="9"/>
      <c r="Q9669" s="9"/>
      <c r="U9669" s="8"/>
      <c r="V9669" s="10"/>
      <c r="W9669"/>
      <c r="X9669"/>
      <c r="Z9669" s="8"/>
      <c r="AA9669" s="8"/>
      <c r="AF9669" s="17"/>
      <c r="AG9669" s="17"/>
      <c r="AH9669" s="8"/>
    </row>
    <row r="9670" spans="13:34" x14ac:dyDescent="0.3">
      <c r="M9670" s="12"/>
      <c r="N9670"/>
      <c r="P9670" s="9"/>
      <c r="Q9670" s="9"/>
      <c r="U9670" s="8"/>
      <c r="V9670" s="10"/>
      <c r="W9670"/>
      <c r="X9670"/>
      <c r="Z9670" s="8"/>
      <c r="AA9670" s="8"/>
      <c r="AF9670" s="17"/>
      <c r="AG9670" s="17"/>
      <c r="AH9670" s="8"/>
    </row>
    <row r="9671" spans="13:34" x14ac:dyDescent="0.3">
      <c r="M9671" s="12"/>
      <c r="N9671"/>
      <c r="P9671" s="9"/>
      <c r="Q9671" s="9"/>
      <c r="U9671" s="8"/>
      <c r="V9671" s="10"/>
      <c r="W9671"/>
      <c r="X9671"/>
      <c r="Z9671" s="8"/>
      <c r="AA9671" s="8"/>
      <c r="AF9671" s="17"/>
      <c r="AG9671" s="17"/>
      <c r="AH9671" s="8"/>
    </row>
    <row r="9672" spans="13:34" x14ac:dyDescent="0.3">
      <c r="M9672" s="12"/>
      <c r="N9672"/>
      <c r="P9672" s="9"/>
      <c r="Q9672" s="9"/>
      <c r="U9672" s="8"/>
      <c r="V9672" s="10"/>
      <c r="W9672"/>
      <c r="X9672"/>
      <c r="Z9672" s="8"/>
      <c r="AA9672" s="8"/>
      <c r="AF9672" s="17"/>
      <c r="AG9672" s="17"/>
      <c r="AH9672" s="8"/>
    </row>
    <row r="9673" spans="13:34" x14ac:dyDescent="0.3">
      <c r="M9673" s="12"/>
      <c r="N9673"/>
      <c r="P9673" s="9"/>
      <c r="Q9673" s="9"/>
      <c r="U9673" s="8"/>
      <c r="V9673" s="10"/>
      <c r="W9673"/>
      <c r="X9673"/>
      <c r="Z9673" s="8"/>
      <c r="AA9673" s="8"/>
      <c r="AF9673" s="17"/>
      <c r="AG9673" s="17"/>
      <c r="AH9673" s="8"/>
    </row>
    <row r="9674" spans="13:34" x14ac:dyDescent="0.3">
      <c r="M9674" s="12"/>
      <c r="N9674"/>
      <c r="P9674" s="9"/>
      <c r="Q9674" s="9"/>
      <c r="U9674" s="8"/>
      <c r="V9674" s="10"/>
      <c r="W9674"/>
      <c r="X9674"/>
      <c r="Z9674" s="8"/>
      <c r="AA9674" s="8"/>
      <c r="AF9674" s="17"/>
      <c r="AG9674" s="17"/>
      <c r="AH9674" s="8"/>
    </row>
    <row r="9675" spans="13:34" x14ac:dyDescent="0.3">
      <c r="M9675" s="12"/>
      <c r="N9675"/>
      <c r="P9675" s="9"/>
      <c r="Q9675" s="9"/>
      <c r="U9675" s="8"/>
      <c r="V9675" s="10"/>
      <c r="W9675"/>
      <c r="X9675"/>
      <c r="Z9675" s="8"/>
      <c r="AA9675" s="8"/>
      <c r="AF9675" s="17"/>
      <c r="AG9675" s="17"/>
      <c r="AH9675" s="8"/>
    </row>
    <row r="9676" spans="13:34" x14ac:dyDescent="0.3">
      <c r="M9676" s="12"/>
      <c r="N9676"/>
      <c r="P9676" s="9"/>
      <c r="Q9676" s="9"/>
      <c r="U9676" s="8"/>
      <c r="V9676" s="10"/>
      <c r="W9676"/>
      <c r="X9676"/>
      <c r="Z9676" s="8"/>
      <c r="AA9676" s="8"/>
      <c r="AF9676" s="17"/>
      <c r="AG9676" s="17"/>
      <c r="AH9676" s="8"/>
    </row>
    <row r="9677" spans="13:34" x14ac:dyDescent="0.3">
      <c r="M9677" s="12"/>
      <c r="N9677"/>
      <c r="P9677" s="9"/>
      <c r="Q9677" s="9"/>
      <c r="U9677" s="8"/>
      <c r="V9677" s="10"/>
      <c r="W9677"/>
      <c r="X9677"/>
      <c r="Z9677" s="8"/>
      <c r="AA9677" s="8"/>
      <c r="AF9677" s="17"/>
      <c r="AG9677" s="17"/>
      <c r="AH9677" s="8"/>
    </row>
    <row r="9678" spans="13:34" x14ac:dyDescent="0.3">
      <c r="M9678" s="12"/>
      <c r="N9678"/>
      <c r="P9678" s="9"/>
      <c r="Q9678" s="9"/>
      <c r="U9678" s="8"/>
      <c r="V9678" s="10"/>
      <c r="W9678"/>
      <c r="X9678"/>
      <c r="Z9678" s="8"/>
      <c r="AA9678" s="8"/>
      <c r="AF9678" s="17"/>
      <c r="AG9678" s="17"/>
      <c r="AH9678" s="8"/>
    </row>
    <row r="9679" spans="13:34" x14ac:dyDescent="0.3">
      <c r="M9679" s="12"/>
      <c r="N9679"/>
      <c r="P9679" s="9"/>
      <c r="Q9679" s="9"/>
      <c r="U9679" s="8"/>
      <c r="V9679" s="10"/>
      <c r="W9679"/>
      <c r="X9679"/>
      <c r="Z9679" s="8"/>
      <c r="AA9679" s="8"/>
      <c r="AF9679" s="17"/>
      <c r="AG9679" s="17"/>
      <c r="AH9679" s="8"/>
    </row>
    <row r="9680" spans="13:34" x14ac:dyDescent="0.3">
      <c r="M9680" s="12"/>
      <c r="N9680"/>
      <c r="P9680" s="9"/>
      <c r="Q9680" s="9"/>
      <c r="U9680" s="8"/>
      <c r="V9680" s="10"/>
      <c r="W9680"/>
      <c r="X9680"/>
      <c r="Z9680" s="8"/>
      <c r="AA9680" s="8"/>
      <c r="AF9680" s="17"/>
      <c r="AG9680" s="17"/>
      <c r="AH9680" s="8"/>
    </row>
    <row r="9681" spans="13:34" x14ac:dyDescent="0.3">
      <c r="M9681" s="12"/>
      <c r="N9681"/>
      <c r="P9681" s="9"/>
      <c r="Q9681" s="9"/>
      <c r="U9681" s="8"/>
      <c r="V9681" s="10"/>
      <c r="W9681"/>
      <c r="X9681"/>
      <c r="Z9681" s="8"/>
      <c r="AA9681" s="8"/>
      <c r="AF9681" s="17"/>
      <c r="AG9681" s="17"/>
      <c r="AH9681" s="8"/>
    </row>
    <row r="9682" spans="13:34" x14ac:dyDescent="0.3">
      <c r="M9682" s="12"/>
      <c r="N9682"/>
      <c r="P9682" s="9"/>
      <c r="Q9682" s="9"/>
      <c r="U9682" s="8"/>
      <c r="V9682" s="10"/>
      <c r="W9682"/>
      <c r="X9682"/>
      <c r="Z9682" s="8"/>
      <c r="AA9682" s="8"/>
      <c r="AF9682" s="17"/>
      <c r="AG9682" s="17"/>
      <c r="AH9682" s="8"/>
    </row>
    <row r="9683" spans="13:34" x14ac:dyDescent="0.3">
      <c r="M9683" s="12"/>
      <c r="N9683"/>
      <c r="P9683" s="9"/>
      <c r="Q9683" s="9"/>
      <c r="U9683" s="8"/>
      <c r="V9683" s="10"/>
      <c r="W9683"/>
      <c r="X9683"/>
      <c r="Z9683" s="8"/>
      <c r="AA9683" s="8"/>
      <c r="AF9683" s="17"/>
      <c r="AG9683" s="17"/>
      <c r="AH9683" s="8"/>
    </row>
    <row r="9684" spans="13:34" x14ac:dyDescent="0.3">
      <c r="M9684" s="12"/>
      <c r="N9684"/>
      <c r="P9684" s="9"/>
      <c r="Q9684" s="9"/>
      <c r="U9684" s="8"/>
      <c r="V9684" s="10"/>
      <c r="W9684"/>
      <c r="X9684"/>
      <c r="Z9684" s="8"/>
      <c r="AA9684" s="8"/>
      <c r="AF9684" s="17"/>
      <c r="AG9684" s="17"/>
      <c r="AH9684" s="8"/>
    </row>
    <row r="9685" spans="13:34" x14ac:dyDescent="0.3">
      <c r="M9685" s="12"/>
      <c r="N9685"/>
      <c r="P9685" s="9"/>
      <c r="Q9685" s="9"/>
      <c r="U9685" s="8"/>
      <c r="V9685" s="10"/>
      <c r="W9685"/>
      <c r="X9685"/>
      <c r="Z9685" s="8"/>
      <c r="AA9685" s="8"/>
      <c r="AF9685" s="17"/>
      <c r="AG9685" s="17"/>
      <c r="AH9685" s="8"/>
    </row>
    <row r="9686" spans="13:34" x14ac:dyDescent="0.3">
      <c r="M9686" s="12"/>
      <c r="N9686"/>
      <c r="P9686" s="9"/>
      <c r="Q9686" s="9"/>
      <c r="U9686" s="8"/>
      <c r="V9686" s="10"/>
      <c r="W9686"/>
      <c r="X9686"/>
      <c r="Z9686" s="8"/>
      <c r="AA9686" s="8"/>
      <c r="AF9686" s="17"/>
      <c r="AG9686" s="17"/>
      <c r="AH9686" s="8"/>
    </row>
    <row r="9687" spans="13:34" x14ac:dyDescent="0.3">
      <c r="M9687" s="12"/>
      <c r="N9687"/>
      <c r="P9687" s="9"/>
      <c r="Q9687" s="9"/>
      <c r="U9687" s="8"/>
      <c r="V9687" s="10"/>
      <c r="W9687"/>
      <c r="X9687"/>
      <c r="Z9687" s="8"/>
      <c r="AA9687" s="8"/>
      <c r="AF9687" s="17"/>
      <c r="AG9687" s="17"/>
      <c r="AH9687" s="8"/>
    </row>
    <row r="9688" spans="13:34" x14ac:dyDescent="0.3">
      <c r="M9688" s="12"/>
      <c r="N9688"/>
      <c r="P9688" s="9"/>
      <c r="Q9688" s="9"/>
      <c r="U9688" s="8"/>
      <c r="V9688" s="10"/>
      <c r="W9688"/>
      <c r="X9688"/>
      <c r="Z9688" s="8"/>
      <c r="AA9688" s="8"/>
      <c r="AF9688" s="17"/>
      <c r="AG9688" s="17"/>
      <c r="AH9688" s="8"/>
    </row>
    <row r="9689" spans="13:34" x14ac:dyDescent="0.3">
      <c r="M9689" s="12"/>
      <c r="N9689"/>
      <c r="P9689" s="9"/>
      <c r="Q9689" s="9"/>
      <c r="U9689" s="8"/>
      <c r="V9689" s="10"/>
      <c r="W9689"/>
      <c r="X9689"/>
      <c r="Z9689" s="8"/>
      <c r="AA9689" s="8"/>
      <c r="AF9689" s="17"/>
      <c r="AG9689" s="17"/>
      <c r="AH9689" s="8"/>
    </row>
    <row r="9690" spans="13:34" x14ac:dyDescent="0.3">
      <c r="M9690" s="12"/>
      <c r="N9690"/>
      <c r="P9690" s="9"/>
      <c r="Q9690" s="9"/>
      <c r="U9690" s="8"/>
      <c r="V9690" s="10"/>
      <c r="W9690"/>
      <c r="X9690"/>
      <c r="Z9690" s="8"/>
      <c r="AA9690" s="8"/>
      <c r="AF9690" s="17"/>
      <c r="AG9690" s="17"/>
      <c r="AH9690" s="8"/>
    </row>
    <row r="9691" spans="13:34" x14ac:dyDescent="0.3">
      <c r="M9691" s="12"/>
      <c r="N9691"/>
      <c r="P9691" s="9"/>
      <c r="Q9691" s="9"/>
      <c r="U9691" s="8"/>
      <c r="V9691" s="10"/>
      <c r="W9691"/>
      <c r="X9691"/>
      <c r="Z9691" s="8"/>
      <c r="AA9691" s="8"/>
      <c r="AF9691" s="17"/>
      <c r="AG9691" s="17"/>
      <c r="AH9691" s="8"/>
    </row>
    <row r="9692" spans="13:34" x14ac:dyDescent="0.3">
      <c r="M9692" s="12"/>
      <c r="N9692"/>
      <c r="P9692" s="9"/>
      <c r="Q9692" s="9"/>
      <c r="U9692" s="8"/>
      <c r="V9692" s="10"/>
      <c r="W9692"/>
      <c r="X9692"/>
      <c r="Z9692" s="8"/>
      <c r="AA9692" s="8"/>
      <c r="AF9692" s="17"/>
      <c r="AG9692" s="17"/>
      <c r="AH9692" s="8"/>
    </row>
    <row r="9693" spans="13:34" x14ac:dyDescent="0.3">
      <c r="M9693" s="12"/>
      <c r="N9693"/>
      <c r="P9693" s="9"/>
      <c r="Q9693" s="9"/>
      <c r="U9693" s="8"/>
      <c r="V9693" s="10"/>
      <c r="W9693"/>
      <c r="X9693"/>
      <c r="Z9693" s="8"/>
      <c r="AA9693" s="8"/>
      <c r="AF9693" s="17"/>
      <c r="AG9693" s="17"/>
      <c r="AH9693" s="8"/>
    </row>
    <row r="9694" spans="13:34" x14ac:dyDescent="0.3">
      <c r="M9694" s="12"/>
      <c r="N9694"/>
      <c r="P9694" s="9"/>
      <c r="Q9694" s="9"/>
      <c r="U9694" s="8"/>
      <c r="V9694" s="10"/>
      <c r="W9694"/>
      <c r="X9694"/>
      <c r="Z9694" s="8"/>
      <c r="AA9694" s="8"/>
      <c r="AF9694" s="17"/>
      <c r="AG9694" s="17"/>
      <c r="AH9694" s="8"/>
    </row>
    <row r="9695" spans="13:34" x14ac:dyDescent="0.3">
      <c r="M9695" s="12"/>
      <c r="N9695"/>
      <c r="P9695" s="9"/>
      <c r="Q9695" s="9"/>
      <c r="U9695" s="8"/>
      <c r="V9695" s="10"/>
      <c r="W9695"/>
      <c r="X9695"/>
      <c r="Z9695" s="8"/>
      <c r="AA9695" s="8"/>
      <c r="AF9695" s="17"/>
      <c r="AG9695" s="17"/>
      <c r="AH9695" s="8"/>
    </row>
    <row r="9696" spans="13:34" x14ac:dyDescent="0.3">
      <c r="M9696" s="12"/>
      <c r="N9696"/>
      <c r="P9696" s="9"/>
      <c r="Q9696" s="9"/>
      <c r="U9696" s="8"/>
      <c r="V9696" s="10"/>
      <c r="W9696"/>
      <c r="X9696"/>
      <c r="Z9696" s="8"/>
      <c r="AA9696" s="8"/>
      <c r="AF9696" s="17"/>
      <c r="AG9696" s="17"/>
      <c r="AH9696" s="8"/>
    </row>
    <row r="9697" spans="13:34" x14ac:dyDescent="0.3">
      <c r="M9697" s="12"/>
      <c r="N9697"/>
      <c r="P9697" s="9"/>
      <c r="Q9697" s="9"/>
      <c r="U9697" s="8"/>
      <c r="V9697" s="10"/>
      <c r="W9697"/>
      <c r="X9697"/>
      <c r="Z9697" s="8"/>
      <c r="AA9697" s="8"/>
      <c r="AF9697" s="17"/>
      <c r="AG9697" s="17"/>
      <c r="AH9697" s="8"/>
    </row>
    <row r="9698" spans="13:34" x14ac:dyDescent="0.3">
      <c r="M9698" s="12"/>
      <c r="N9698"/>
      <c r="P9698" s="9"/>
      <c r="Q9698" s="9"/>
      <c r="U9698" s="8"/>
      <c r="V9698" s="10"/>
      <c r="W9698"/>
      <c r="X9698"/>
      <c r="Z9698" s="8"/>
      <c r="AA9698" s="8"/>
      <c r="AF9698" s="17"/>
      <c r="AG9698" s="17"/>
      <c r="AH9698" s="8"/>
    </row>
    <row r="9699" spans="13:34" x14ac:dyDescent="0.3">
      <c r="M9699" s="12"/>
      <c r="N9699"/>
      <c r="P9699" s="9"/>
      <c r="Q9699" s="9"/>
      <c r="U9699" s="8"/>
      <c r="V9699" s="10"/>
      <c r="W9699"/>
      <c r="X9699"/>
      <c r="Z9699" s="8"/>
      <c r="AA9699" s="8"/>
      <c r="AF9699" s="17"/>
      <c r="AG9699" s="17"/>
      <c r="AH9699" s="8"/>
    </row>
    <row r="9700" spans="13:34" x14ac:dyDescent="0.3">
      <c r="M9700" s="12"/>
      <c r="N9700"/>
      <c r="P9700" s="9"/>
      <c r="Q9700" s="9"/>
      <c r="U9700" s="8"/>
      <c r="V9700" s="10"/>
      <c r="W9700"/>
      <c r="X9700"/>
      <c r="Z9700" s="8"/>
      <c r="AA9700" s="8"/>
      <c r="AF9700" s="17"/>
      <c r="AG9700" s="17"/>
      <c r="AH9700" s="8"/>
    </row>
    <row r="9701" spans="13:34" x14ac:dyDescent="0.3">
      <c r="M9701" s="12"/>
      <c r="N9701"/>
      <c r="P9701" s="9"/>
      <c r="Q9701" s="9"/>
      <c r="U9701" s="8"/>
      <c r="V9701" s="10"/>
      <c r="W9701"/>
      <c r="X9701"/>
      <c r="Z9701" s="8"/>
      <c r="AA9701" s="8"/>
      <c r="AF9701" s="17"/>
      <c r="AG9701" s="17"/>
      <c r="AH9701" s="8"/>
    </row>
    <row r="9702" spans="13:34" x14ac:dyDescent="0.3">
      <c r="M9702" s="12"/>
      <c r="N9702"/>
      <c r="P9702" s="9"/>
      <c r="Q9702" s="9"/>
      <c r="U9702" s="8"/>
      <c r="V9702" s="10"/>
      <c r="W9702"/>
      <c r="X9702"/>
      <c r="Z9702" s="8"/>
      <c r="AA9702" s="8"/>
      <c r="AF9702" s="17"/>
      <c r="AG9702" s="17"/>
      <c r="AH9702" s="8"/>
    </row>
    <row r="9703" spans="13:34" x14ac:dyDescent="0.3">
      <c r="M9703" s="12"/>
      <c r="N9703"/>
      <c r="P9703" s="9"/>
      <c r="Q9703" s="9"/>
      <c r="U9703" s="8"/>
      <c r="V9703" s="10"/>
      <c r="W9703"/>
      <c r="X9703"/>
      <c r="Z9703" s="8"/>
      <c r="AA9703" s="8"/>
      <c r="AF9703" s="17"/>
      <c r="AG9703" s="17"/>
      <c r="AH9703" s="8"/>
    </row>
    <row r="9704" spans="13:34" x14ac:dyDescent="0.3">
      <c r="M9704" s="12"/>
      <c r="N9704"/>
      <c r="P9704" s="9"/>
      <c r="Q9704" s="9"/>
      <c r="U9704" s="8"/>
      <c r="V9704" s="10"/>
      <c r="W9704"/>
      <c r="X9704"/>
      <c r="Z9704" s="8"/>
      <c r="AA9704" s="8"/>
      <c r="AF9704" s="17"/>
      <c r="AG9704" s="17"/>
      <c r="AH9704" s="8"/>
    </row>
    <row r="9705" spans="13:34" x14ac:dyDescent="0.3">
      <c r="M9705" s="12"/>
      <c r="N9705"/>
      <c r="P9705" s="9"/>
      <c r="Q9705" s="9"/>
      <c r="U9705" s="8"/>
      <c r="V9705" s="10"/>
      <c r="W9705"/>
      <c r="X9705"/>
      <c r="Z9705" s="8"/>
      <c r="AA9705" s="8"/>
      <c r="AF9705" s="17"/>
      <c r="AG9705" s="17"/>
      <c r="AH9705" s="8"/>
    </row>
    <row r="9706" spans="13:34" x14ac:dyDescent="0.3">
      <c r="M9706" s="12"/>
      <c r="N9706"/>
      <c r="P9706" s="9"/>
      <c r="Q9706" s="9"/>
      <c r="U9706" s="8"/>
      <c r="V9706" s="10"/>
      <c r="W9706"/>
      <c r="X9706"/>
      <c r="Z9706" s="8"/>
      <c r="AA9706" s="8"/>
      <c r="AF9706" s="17"/>
      <c r="AG9706" s="17"/>
      <c r="AH9706" s="8"/>
    </row>
    <row r="9707" spans="13:34" x14ac:dyDescent="0.3">
      <c r="M9707" s="12"/>
      <c r="N9707"/>
      <c r="P9707" s="9"/>
      <c r="Q9707" s="9"/>
      <c r="U9707" s="8"/>
      <c r="V9707" s="10"/>
      <c r="W9707"/>
      <c r="X9707"/>
      <c r="Z9707" s="8"/>
      <c r="AA9707" s="8"/>
      <c r="AF9707" s="17"/>
      <c r="AG9707" s="17"/>
      <c r="AH9707" s="8"/>
    </row>
    <row r="9708" spans="13:34" x14ac:dyDescent="0.3">
      <c r="M9708" s="12"/>
      <c r="N9708"/>
      <c r="P9708" s="9"/>
      <c r="Q9708" s="9"/>
      <c r="U9708" s="8"/>
      <c r="V9708" s="10"/>
      <c r="W9708"/>
      <c r="X9708"/>
      <c r="Z9708" s="8"/>
      <c r="AA9708" s="8"/>
      <c r="AF9708" s="17"/>
      <c r="AG9708" s="17"/>
      <c r="AH9708" s="8"/>
    </row>
    <row r="9709" spans="13:34" x14ac:dyDescent="0.3">
      <c r="M9709" s="12"/>
      <c r="N9709"/>
      <c r="P9709" s="9"/>
      <c r="Q9709" s="9"/>
      <c r="U9709" s="8"/>
      <c r="V9709" s="10"/>
      <c r="W9709"/>
      <c r="X9709"/>
      <c r="Z9709" s="8"/>
      <c r="AA9709" s="8"/>
      <c r="AF9709" s="17"/>
      <c r="AG9709" s="17"/>
      <c r="AH9709" s="8"/>
    </row>
    <row r="9710" spans="13:34" x14ac:dyDescent="0.3">
      <c r="M9710" s="12"/>
      <c r="N9710"/>
      <c r="P9710" s="9"/>
      <c r="Q9710" s="9"/>
      <c r="U9710" s="8"/>
      <c r="V9710" s="10"/>
      <c r="W9710"/>
      <c r="X9710"/>
      <c r="Z9710" s="8"/>
      <c r="AA9710" s="8"/>
      <c r="AF9710" s="17"/>
      <c r="AG9710" s="17"/>
      <c r="AH9710" s="8"/>
    </row>
    <row r="9711" spans="13:34" x14ac:dyDescent="0.3">
      <c r="M9711" s="12"/>
      <c r="N9711"/>
      <c r="P9711" s="9"/>
      <c r="Q9711" s="9"/>
      <c r="U9711" s="8"/>
      <c r="V9711" s="10"/>
      <c r="W9711"/>
      <c r="X9711"/>
      <c r="Z9711" s="8"/>
      <c r="AA9711" s="8"/>
      <c r="AF9711" s="17"/>
      <c r="AG9711" s="17"/>
      <c r="AH9711" s="8"/>
    </row>
    <row r="9712" spans="13:34" x14ac:dyDescent="0.3">
      <c r="M9712" s="12"/>
      <c r="N9712"/>
      <c r="P9712" s="9"/>
      <c r="Q9712" s="9"/>
      <c r="U9712" s="8"/>
      <c r="V9712" s="10"/>
      <c r="W9712"/>
      <c r="X9712"/>
      <c r="Z9712" s="8"/>
      <c r="AA9712" s="8"/>
      <c r="AF9712" s="17"/>
      <c r="AG9712" s="17"/>
      <c r="AH9712" s="8"/>
    </row>
    <row r="9713" spans="13:34" x14ac:dyDescent="0.3">
      <c r="M9713" s="12"/>
      <c r="N9713"/>
      <c r="P9713" s="9"/>
      <c r="Q9713" s="9"/>
      <c r="U9713" s="8"/>
      <c r="V9713" s="10"/>
      <c r="W9713"/>
      <c r="X9713"/>
      <c r="Z9713" s="8"/>
      <c r="AA9713" s="8"/>
      <c r="AF9713" s="17"/>
      <c r="AG9713" s="17"/>
      <c r="AH9713" s="8"/>
    </row>
    <row r="9714" spans="13:34" x14ac:dyDescent="0.3">
      <c r="M9714" s="12"/>
      <c r="N9714"/>
      <c r="P9714" s="9"/>
      <c r="Q9714" s="9"/>
      <c r="U9714" s="8"/>
      <c r="V9714" s="10"/>
      <c r="W9714"/>
      <c r="X9714"/>
      <c r="Z9714" s="8"/>
      <c r="AA9714" s="8"/>
      <c r="AF9714" s="17"/>
      <c r="AG9714" s="17"/>
      <c r="AH9714" s="8"/>
    </row>
    <row r="9715" spans="13:34" x14ac:dyDescent="0.3">
      <c r="M9715" s="12"/>
      <c r="N9715"/>
      <c r="P9715" s="9"/>
      <c r="Q9715" s="9"/>
      <c r="U9715" s="8"/>
      <c r="V9715" s="10"/>
      <c r="W9715"/>
      <c r="X9715"/>
      <c r="Z9715" s="8"/>
      <c r="AA9715" s="8"/>
      <c r="AF9715" s="17"/>
      <c r="AG9715" s="17"/>
      <c r="AH9715" s="8"/>
    </row>
    <row r="9716" spans="13:34" x14ac:dyDescent="0.3">
      <c r="M9716" s="12"/>
      <c r="N9716"/>
      <c r="P9716" s="9"/>
      <c r="Q9716" s="9"/>
      <c r="U9716" s="8"/>
      <c r="V9716" s="10"/>
      <c r="W9716"/>
      <c r="X9716"/>
      <c r="Z9716" s="8"/>
      <c r="AA9716" s="8"/>
      <c r="AF9716" s="17"/>
      <c r="AG9716" s="17"/>
      <c r="AH9716" s="8"/>
    </row>
    <row r="9717" spans="13:34" x14ac:dyDescent="0.3">
      <c r="M9717" s="12"/>
      <c r="N9717"/>
      <c r="P9717" s="9"/>
      <c r="Q9717" s="9"/>
      <c r="U9717" s="8"/>
      <c r="V9717" s="10"/>
      <c r="W9717"/>
      <c r="X9717"/>
      <c r="Z9717" s="8"/>
      <c r="AA9717" s="8"/>
      <c r="AF9717" s="17"/>
      <c r="AG9717" s="17"/>
      <c r="AH9717" s="8"/>
    </row>
    <row r="9718" spans="13:34" x14ac:dyDescent="0.3">
      <c r="M9718" s="12"/>
      <c r="N9718"/>
      <c r="P9718" s="9"/>
      <c r="Q9718" s="9"/>
      <c r="U9718" s="8"/>
      <c r="V9718" s="10"/>
      <c r="W9718"/>
      <c r="X9718"/>
      <c r="Z9718" s="8"/>
      <c r="AA9718" s="8"/>
      <c r="AF9718" s="17"/>
      <c r="AG9718" s="17"/>
      <c r="AH9718" s="8"/>
    </row>
    <row r="9719" spans="13:34" x14ac:dyDescent="0.3">
      <c r="M9719" s="12"/>
      <c r="N9719"/>
      <c r="P9719" s="9"/>
      <c r="Q9719" s="9"/>
      <c r="U9719" s="8"/>
      <c r="V9719" s="10"/>
      <c r="W9719"/>
      <c r="X9719"/>
      <c r="Z9719" s="8"/>
      <c r="AA9719" s="8"/>
      <c r="AF9719" s="17"/>
      <c r="AG9719" s="17"/>
      <c r="AH9719" s="8"/>
    </row>
    <row r="9720" spans="13:34" x14ac:dyDescent="0.3">
      <c r="M9720" s="12"/>
      <c r="N9720"/>
      <c r="P9720" s="9"/>
      <c r="Q9720" s="9"/>
      <c r="U9720" s="8"/>
      <c r="V9720" s="10"/>
      <c r="W9720"/>
      <c r="X9720"/>
      <c r="Z9720" s="8"/>
      <c r="AA9720" s="8"/>
      <c r="AF9720" s="17"/>
      <c r="AG9720" s="17"/>
      <c r="AH9720" s="8"/>
    </row>
    <row r="9721" spans="13:34" x14ac:dyDescent="0.3">
      <c r="M9721" s="12"/>
      <c r="N9721"/>
      <c r="P9721" s="9"/>
      <c r="Q9721" s="9"/>
      <c r="U9721" s="8"/>
      <c r="V9721" s="10"/>
      <c r="W9721"/>
      <c r="X9721"/>
      <c r="Z9721" s="8"/>
      <c r="AA9721" s="8"/>
      <c r="AF9721" s="17"/>
      <c r="AG9721" s="17"/>
      <c r="AH9721" s="8"/>
    </row>
    <row r="9722" spans="13:34" x14ac:dyDescent="0.3">
      <c r="M9722" s="12"/>
      <c r="N9722"/>
      <c r="P9722" s="9"/>
      <c r="Q9722" s="9"/>
      <c r="U9722" s="8"/>
      <c r="V9722" s="10"/>
      <c r="W9722"/>
      <c r="X9722"/>
      <c r="Z9722" s="8"/>
      <c r="AA9722" s="8"/>
      <c r="AF9722" s="17"/>
      <c r="AG9722" s="17"/>
      <c r="AH9722" s="8"/>
    </row>
    <row r="9723" spans="13:34" x14ac:dyDescent="0.3">
      <c r="M9723" s="12"/>
      <c r="N9723"/>
      <c r="P9723" s="9"/>
      <c r="Q9723" s="9"/>
      <c r="U9723" s="8"/>
      <c r="V9723" s="10"/>
      <c r="W9723"/>
      <c r="X9723"/>
      <c r="Z9723" s="8"/>
      <c r="AA9723" s="8"/>
      <c r="AF9723" s="17"/>
      <c r="AG9723" s="17"/>
      <c r="AH9723" s="8"/>
    </row>
    <row r="9724" spans="13:34" x14ac:dyDescent="0.3">
      <c r="M9724" s="12"/>
      <c r="N9724"/>
      <c r="P9724" s="9"/>
      <c r="Q9724" s="9"/>
      <c r="U9724" s="8"/>
      <c r="V9724" s="10"/>
      <c r="W9724"/>
      <c r="X9724"/>
      <c r="Z9724" s="8"/>
      <c r="AA9724" s="8"/>
      <c r="AF9724" s="17"/>
      <c r="AG9724" s="17"/>
      <c r="AH9724" s="8"/>
    </row>
    <row r="9725" spans="13:34" x14ac:dyDescent="0.3">
      <c r="M9725" s="12"/>
      <c r="N9725"/>
      <c r="P9725" s="9"/>
      <c r="Q9725" s="9"/>
      <c r="U9725" s="8"/>
      <c r="V9725" s="10"/>
      <c r="W9725"/>
      <c r="X9725"/>
      <c r="Z9725" s="8"/>
      <c r="AA9725" s="8"/>
      <c r="AF9725" s="17"/>
      <c r="AG9725" s="17"/>
      <c r="AH9725" s="8"/>
    </row>
    <row r="9726" spans="13:34" x14ac:dyDescent="0.3">
      <c r="M9726" s="12"/>
      <c r="N9726"/>
      <c r="P9726" s="9"/>
      <c r="Q9726" s="9"/>
      <c r="U9726" s="8"/>
      <c r="V9726" s="10"/>
      <c r="W9726"/>
      <c r="X9726"/>
      <c r="Z9726" s="8"/>
      <c r="AA9726" s="8"/>
      <c r="AF9726" s="17"/>
      <c r="AG9726" s="17"/>
      <c r="AH9726" s="8"/>
    </row>
    <row r="9727" spans="13:34" x14ac:dyDescent="0.3">
      <c r="M9727" s="12"/>
      <c r="N9727"/>
      <c r="P9727" s="9"/>
      <c r="Q9727" s="9"/>
      <c r="U9727" s="8"/>
      <c r="V9727" s="10"/>
      <c r="W9727"/>
      <c r="X9727"/>
      <c r="Z9727" s="8"/>
      <c r="AA9727" s="8"/>
      <c r="AF9727" s="17"/>
      <c r="AG9727" s="17"/>
      <c r="AH9727" s="8"/>
    </row>
    <row r="9728" spans="13:34" x14ac:dyDescent="0.3">
      <c r="M9728" s="12"/>
      <c r="N9728"/>
      <c r="P9728" s="9"/>
      <c r="Q9728" s="9"/>
      <c r="U9728" s="8"/>
      <c r="V9728" s="10"/>
      <c r="W9728"/>
      <c r="X9728"/>
      <c r="Z9728" s="8"/>
      <c r="AA9728" s="8"/>
      <c r="AF9728" s="17"/>
      <c r="AG9728" s="17"/>
      <c r="AH9728" s="8"/>
    </row>
    <row r="9729" spans="13:34" x14ac:dyDescent="0.3">
      <c r="M9729" s="12"/>
      <c r="N9729"/>
      <c r="P9729" s="9"/>
      <c r="Q9729" s="9"/>
      <c r="U9729" s="8"/>
      <c r="V9729" s="10"/>
      <c r="W9729"/>
      <c r="X9729"/>
      <c r="Z9729" s="8"/>
      <c r="AA9729" s="8"/>
      <c r="AF9729" s="17"/>
      <c r="AG9729" s="17"/>
      <c r="AH9729" s="8"/>
    </row>
    <row r="9730" spans="13:34" x14ac:dyDescent="0.3">
      <c r="M9730" s="12"/>
      <c r="N9730"/>
      <c r="P9730" s="9"/>
      <c r="Q9730" s="9"/>
      <c r="U9730" s="8"/>
      <c r="V9730" s="10"/>
      <c r="W9730"/>
      <c r="X9730"/>
      <c r="Z9730" s="8"/>
      <c r="AA9730" s="8"/>
      <c r="AF9730" s="17"/>
      <c r="AG9730" s="17"/>
      <c r="AH9730" s="8"/>
    </row>
    <row r="9731" spans="13:34" x14ac:dyDescent="0.3">
      <c r="M9731" s="12"/>
      <c r="N9731"/>
      <c r="P9731" s="9"/>
      <c r="Q9731" s="9"/>
      <c r="U9731" s="8"/>
      <c r="V9731" s="10"/>
      <c r="W9731"/>
      <c r="X9731"/>
      <c r="Z9731" s="8"/>
      <c r="AA9731" s="8"/>
      <c r="AF9731" s="17"/>
      <c r="AG9731" s="17"/>
      <c r="AH9731" s="8"/>
    </row>
    <row r="9732" spans="13:34" x14ac:dyDescent="0.3">
      <c r="M9732" s="12"/>
      <c r="N9732"/>
      <c r="P9732" s="9"/>
      <c r="Q9732" s="9"/>
      <c r="U9732" s="8"/>
      <c r="V9732" s="10"/>
      <c r="W9732"/>
      <c r="X9732"/>
      <c r="Z9732" s="8"/>
      <c r="AA9732" s="8"/>
      <c r="AF9732" s="17"/>
      <c r="AG9732" s="17"/>
      <c r="AH9732" s="8"/>
    </row>
    <row r="9733" spans="13:34" x14ac:dyDescent="0.3">
      <c r="M9733" s="12"/>
      <c r="N9733"/>
      <c r="P9733" s="9"/>
      <c r="Q9733" s="9"/>
      <c r="U9733" s="8"/>
      <c r="V9733" s="10"/>
      <c r="W9733"/>
      <c r="X9733"/>
      <c r="Z9733" s="8"/>
      <c r="AA9733" s="8"/>
      <c r="AF9733" s="17"/>
      <c r="AG9733" s="17"/>
      <c r="AH9733" s="8"/>
    </row>
    <row r="9734" spans="13:34" x14ac:dyDescent="0.3">
      <c r="M9734" s="12"/>
      <c r="N9734"/>
      <c r="P9734" s="9"/>
      <c r="Q9734" s="9"/>
      <c r="U9734" s="8"/>
      <c r="V9734" s="10"/>
      <c r="W9734"/>
      <c r="X9734"/>
      <c r="Z9734" s="8"/>
      <c r="AA9734" s="8"/>
      <c r="AF9734" s="17"/>
      <c r="AG9734" s="17"/>
      <c r="AH9734" s="8"/>
    </row>
    <row r="9735" spans="13:34" x14ac:dyDescent="0.3">
      <c r="M9735" s="12"/>
      <c r="N9735"/>
      <c r="P9735" s="9"/>
      <c r="Q9735" s="9"/>
      <c r="U9735" s="8"/>
      <c r="V9735" s="10"/>
      <c r="W9735"/>
      <c r="X9735"/>
      <c r="Z9735" s="8"/>
      <c r="AA9735" s="8"/>
      <c r="AF9735" s="17"/>
      <c r="AG9735" s="17"/>
      <c r="AH9735" s="8"/>
    </row>
    <row r="9736" spans="13:34" x14ac:dyDescent="0.3">
      <c r="M9736" s="12"/>
      <c r="N9736"/>
      <c r="P9736" s="9"/>
      <c r="Q9736" s="9"/>
      <c r="U9736" s="8"/>
      <c r="V9736" s="10"/>
      <c r="W9736"/>
      <c r="X9736"/>
      <c r="Z9736" s="8"/>
      <c r="AA9736" s="8"/>
      <c r="AF9736" s="17"/>
      <c r="AG9736" s="17"/>
      <c r="AH9736" s="8"/>
    </row>
    <row r="9737" spans="13:34" x14ac:dyDescent="0.3">
      <c r="M9737" s="12"/>
      <c r="N9737"/>
      <c r="P9737" s="9"/>
      <c r="Q9737" s="9"/>
      <c r="U9737" s="8"/>
      <c r="V9737" s="10"/>
      <c r="W9737"/>
      <c r="X9737"/>
      <c r="Z9737" s="8"/>
      <c r="AA9737" s="8"/>
      <c r="AF9737" s="17"/>
      <c r="AG9737" s="17"/>
      <c r="AH9737" s="8"/>
    </row>
    <row r="9738" spans="13:34" x14ac:dyDescent="0.3">
      <c r="M9738" s="12"/>
      <c r="N9738"/>
      <c r="P9738" s="9"/>
      <c r="Q9738" s="9"/>
      <c r="U9738" s="8"/>
      <c r="V9738" s="10"/>
      <c r="W9738"/>
      <c r="X9738"/>
      <c r="Z9738" s="8"/>
      <c r="AA9738" s="8"/>
      <c r="AF9738" s="17"/>
      <c r="AG9738" s="17"/>
      <c r="AH9738" s="8"/>
    </row>
    <row r="9739" spans="13:34" x14ac:dyDescent="0.3">
      <c r="M9739" s="12"/>
      <c r="N9739"/>
      <c r="P9739" s="9"/>
      <c r="Q9739" s="9"/>
      <c r="U9739" s="8"/>
      <c r="V9739" s="10"/>
      <c r="W9739"/>
      <c r="X9739"/>
      <c r="Z9739" s="8"/>
      <c r="AA9739" s="8"/>
      <c r="AF9739" s="17"/>
      <c r="AG9739" s="17"/>
      <c r="AH9739" s="8"/>
    </row>
    <row r="9740" spans="13:34" x14ac:dyDescent="0.3">
      <c r="M9740" s="12"/>
      <c r="N9740"/>
      <c r="P9740" s="9"/>
      <c r="Q9740" s="9"/>
      <c r="U9740" s="8"/>
      <c r="V9740" s="10"/>
      <c r="W9740"/>
      <c r="X9740"/>
      <c r="Z9740" s="8"/>
      <c r="AA9740" s="8"/>
      <c r="AF9740" s="17"/>
      <c r="AG9740" s="17"/>
      <c r="AH9740" s="8"/>
    </row>
    <row r="9741" spans="13:34" x14ac:dyDescent="0.3">
      <c r="M9741" s="12"/>
      <c r="N9741"/>
      <c r="P9741" s="9"/>
      <c r="Q9741" s="9"/>
      <c r="U9741" s="8"/>
      <c r="V9741" s="10"/>
      <c r="W9741"/>
      <c r="X9741"/>
      <c r="Z9741" s="8"/>
      <c r="AA9741" s="8"/>
      <c r="AF9741" s="17"/>
      <c r="AG9741" s="17"/>
      <c r="AH9741" s="8"/>
    </row>
    <row r="9742" spans="13:34" x14ac:dyDescent="0.3">
      <c r="M9742" s="12"/>
      <c r="N9742"/>
      <c r="P9742" s="9"/>
      <c r="Q9742" s="9"/>
      <c r="U9742" s="8"/>
      <c r="V9742" s="10"/>
      <c r="W9742"/>
      <c r="X9742"/>
      <c r="Z9742" s="8"/>
      <c r="AA9742" s="8"/>
      <c r="AF9742" s="17"/>
      <c r="AG9742" s="17"/>
      <c r="AH9742" s="8"/>
    </row>
    <row r="9743" spans="13:34" x14ac:dyDescent="0.3">
      <c r="M9743" s="12"/>
      <c r="N9743"/>
      <c r="P9743" s="9"/>
      <c r="Q9743" s="9"/>
      <c r="U9743" s="8"/>
      <c r="V9743" s="10"/>
      <c r="W9743"/>
      <c r="X9743"/>
      <c r="Z9743" s="8"/>
      <c r="AA9743" s="8"/>
      <c r="AF9743" s="17"/>
      <c r="AG9743" s="17"/>
      <c r="AH9743" s="8"/>
    </row>
    <row r="9744" spans="13:34" x14ac:dyDescent="0.3">
      <c r="M9744" s="12"/>
      <c r="N9744"/>
      <c r="P9744" s="9"/>
      <c r="Q9744" s="9"/>
      <c r="U9744" s="8"/>
      <c r="V9744" s="10"/>
      <c r="W9744"/>
      <c r="X9744"/>
      <c r="Z9744" s="8"/>
      <c r="AA9744" s="8"/>
      <c r="AF9744" s="17"/>
      <c r="AG9744" s="17"/>
      <c r="AH9744" s="8"/>
    </row>
    <row r="9745" spans="13:34" x14ac:dyDescent="0.3">
      <c r="M9745" s="12"/>
      <c r="N9745"/>
      <c r="P9745" s="9"/>
      <c r="Q9745" s="9"/>
      <c r="U9745" s="8"/>
      <c r="V9745" s="10"/>
      <c r="W9745"/>
      <c r="X9745"/>
      <c r="Z9745" s="8"/>
      <c r="AA9745" s="8"/>
      <c r="AF9745" s="17"/>
      <c r="AG9745" s="17"/>
      <c r="AH9745" s="8"/>
    </row>
    <row r="9746" spans="13:34" x14ac:dyDescent="0.3">
      <c r="M9746" s="12"/>
      <c r="N9746"/>
      <c r="P9746" s="9"/>
      <c r="Q9746" s="9"/>
      <c r="U9746" s="8"/>
      <c r="V9746" s="10"/>
      <c r="W9746"/>
      <c r="X9746"/>
      <c r="Z9746" s="8"/>
      <c r="AA9746" s="8"/>
      <c r="AF9746" s="17"/>
      <c r="AG9746" s="17"/>
      <c r="AH9746" s="8"/>
    </row>
    <row r="9747" spans="13:34" x14ac:dyDescent="0.3">
      <c r="M9747" s="12"/>
      <c r="N9747"/>
      <c r="P9747" s="9"/>
      <c r="Q9747" s="9"/>
      <c r="U9747" s="8"/>
      <c r="V9747" s="10"/>
      <c r="W9747"/>
      <c r="X9747"/>
      <c r="Z9747" s="8"/>
      <c r="AA9747" s="8"/>
      <c r="AF9747" s="17"/>
      <c r="AG9747" s="17"/>
      <c r="AH9747" s="8"/>
    </row>
    <row r="9748" spans="13:34" x14ac:dyDescent="0.3">
      <c r="M9748" s="12"/>
      <c r="N9748"/>
      <c r="P9748" s="9"/>
      <c r="Q9748" s="9"/>
      <c r="U9748" s="8"/>
      <c r="V9748" s="10"/>
      <c r="W9748"/>
      <c r="X9748"/>
      <c r="Z9748" s="8"/>
      <c r="AA9748" s="8"/>
      <c r="AF9748" s="17"/>
      <c r="AG9748" s="17"/>
      <c r="AH9748" s="8"/>
    </row>
    <row r="9749" spans="13:34" x14ac:dyDescent="0.3">
      <c r="M9749" s="12"/>
      <c r="N9749"/>
      <c r="P9749" s="9"/>
      <c r="Q9749" s="9"/>
      <c r="U9749" s="8"/>
      <c r="V9749" s="10"/>
      <c r="W9749"/>
      <c r="X9749"/>
      <c r="Z9749" s="8"/>
      <c r="AA9749" s="8"/>
      <c r="AF9749" s="17"/>
      <c r="AG9749" s="17"/>
      <c r="AH9749" s="8"/>
    </row>
    <row r="9750" spans="13:34" x14ac:dyDescent="0.3">
      <c r="M9750" s="12"/>
      <c r="N9750"/>
      <c r="P9750" s="9"/>
      <c r="Q9750" s="9"/>
      <c r="U9750" s="8"/>
      <c r="V9750" s="10"/>
      <c r="W9750"/>
      <c r="X9750"/>
      <c r="Z9750" s="8"/>
      <c r="AA9750" s="8"/>
      <c r="AF9750" s="17"/>
      <c r="AG9750" s="17"/>
      <c r="AH9750" s="8"/>
    </row>
    <row r="9751" spans="13:34" x14ac:dyDescent="0.3">
      <c r="M9751" s="12"/>
      <c r="N9751"/>
      <c r="P9751" s="9"/>
      <c r="Q9751" s="9"/>
      <c r="U9751" s="8"/>
      <c r="V9751" s="10"/>
      <c r="W9751"/>
      <c r="X9751"/>
      <c r="Z9751" s="8"/>
      <c r="AA9751" s="8"/>
      <c r="AF9751" s="17"/>
      <c r="AG9751" s="17"/>
      <c r="AH9751" s="8"/>
    </row>
    <row r="9752" spans="13:34" x14ac:dyDescent="0.3">
      <c r="M9752" s="12"/>
      <c r="N9752"/>
      <c r="P9752" s="9"/>
      <c r="Q9752" s="9"/>
      <c r="U9752" s="8"/>
      <c r="V9752" s="10"/>
      <c r="W9752"/>
      <c r="X9752"/>
      <c r="Z9752" s="8"/>
      <c r="AA9752" s="8"/>
      <c r="AF9752" s="17"/>
      <c r="AG9752" s="17"/>
      <c r="AH9752" s="8"/>
    </row>
    <row r="9753" spans="13:34" x14ac:dyDescent="0.3">
      <c r="M9753" s="12"/>
      <c r="N9753"/>
      <c r="P9753" s="9"/>
      <c r="Q9753" s="9"/>
      <c r="U9753" s="8"/>
      <c r="V9753" s="10"/>
      <c r="W9753"/>
      <c r="X9753"/>
      <c r="Z9753" s="8"/>
      <c r="AA9753" s="8"/>
      <c r="AF9753" s="17"/>
      <c r="AG9753" s="17"/>
      <c r="AH9753" s="8"/>
    </row>
    <row r="9754" spans="13:34" x14ac:dyDescent="0.3">
      <c r="M9754" s="12"/>
      <c r="N9754"/>
      <c r="P9754" s="9"/>
      <c r="Q9754" s="9"/>
      <c r="U9754" s="8"/>
      <c r="V9754" s="10"/>
      <c r="W9754"/>
      <c r="X9754"/>
      <c r="Z9754" s="8"/>
      <c r="AA9754" s="8"/>
      <c r="AF9754" s="17"/>
      <c r="AG9754" s="17"/>
      <c r="AH9754" s="8"/>
    </row>
    <row r="9755" spans="13:34" x14ac:dyDescent="0.3">
      <c r="M9755" s="12"/>
      <c r="N9755"/>
      <c r="P9755" s="9"/>
      <c r="Q9755" s="9"/>
      <c r="U9755" s="8"/>
      <c r="V9755" s="10"/>
      <c r="W9755"/>
      <c r="X9755"/>
      <c r="Z9755" s="8"/>
      <c r="AA9755" s="8"/>
      <c r="AF9755" s="17"/>
      <c r="AG9755" s="17"/>
      <c r="AH9755" s="8"/>
    </row>
    <row r="9756" spans="13:34" x14ac:dyDescent="0.3">
      <c r="M9756" s="12"/>
      <c r="N9756"/>
      <c r="P9756" s="9"/>
      <c r="Q9756" s="9"/>
      <c r="U9756" s="8"/>
      <c r="V9756" s="10"/>
      <c r="W9756"/>
      <c r="X9756"/>
      <c r="Z9756" s="8"/>
      <c r="AA9756" s="8"/>
      <c r="AF9756" s="17"/>
      <c r="AG9756" s="17"/>
      <c r="AH9756" s="8"/>
    </row>
    <row r="9757" spans="13:34" x14ac:dyDescent="0.3">
      <c r="M9757" s="12"/>
      <c r="N9757"/>
      <c r="P9757" s="9"/>
      <c r="Q9757" s="9"/>
      <c r="U9757" s="8"/>
      <c r="V9757" s="10"/>
      <c r="W9757"/>
      <c r="X9757"/>
      <c r="Z9757" s="8"/>
      <c r="AA9757" s="8"/>
      <c r="AF9757" s="17"/>
      <c r="AG9757" s="17"/>
      <c r="AH9757" s="8"/>
    </row>
    <row r="9758" spans="13:34" x14ac:dyDescent="0.3">
      <c r="M9758" s="12"/>
      <c r="N9758"/>
      <c r="P9758" s="9"/>
      <c r="Q9758" s="9"/>
      <c r="U9758" s="8"/>
      <c r="V9758" s="10"/>
      <c r="W9758"/>
      <c r="X9758"/>
      <c r="Z9758" s="8"/>
      <c r="AA9758" s="8"/>
      <c r="AF9758" s="17"/>
      <c r="AG9758" s="17"/>
      <c r="AH9758" s="8"/>
    </row>
    <row r="9759" spans="13:34" x14ac:dyDescent="0.3">
      <c r="M9759" s="12"/>
      <c r="N9759"/>
      <c r="P9759" s="9"/>
      <c r="Q9759" s="9"/>
      <c r="U9759" s="8"/>
      <c r="V9759" s="10"/>
      <c r="W9759"/>
      <c r="X9759"/>
      <c r="Z9759" s="8"/>
      <c r="AA9759" s="8"/>
      <c r="AF9759" s="17"/>
      <c r="AG9759" s="17"/>
      <c r="AH9759" s="8"/>
    </row>
    <row r="9760" spans="13:34" x14ac:dyDescent="0.3">
      <c r="M9760" s="12"/>
      <c r="N9760"/>
      <c r="P9760" s="9"/>
      <c r="Q9760" s="9"/>
      <c r="U9760" s="8"/>
      <c r="V9760" s="10"/>
      <c r="W9760"/>
      <c r="X9760"/>
      <c r="Z9760" s="8"/>
      <c r="AA9760" s="8"/>
      <c r="AF9760" s="17"/>
      <c r="AG9760" s="17"/>
      <c r="AH9760" s="8"/>
    </row>
    <row r="9761" spans="13:34" x14ac:dyDescent="0.3">
      <c r="M9761" s="12"/>
      <c r="N9761"/>
      <c r="P9761" s="9"/>
      <c r="Q9761" s="9"/>
      <c r="U9761" s="8"/>
      <c r="V9761" s="10"/>
      <c r="W9761"/>
      <c r="X9761"/>
      <c r="Z9761" s="8"/>
      <c r="AA9761" s="8"/>
      <c r="AF9761" s="17"/>
      <c r="AG9761" s="17"/>
      <c r="AH9761" s="8"/>
    </row>
    <row r="9762" spans="13:34" x14ac:dyDescent="0.3">
      <c r="M9762" s="12"/>
      <c r="N9762"/>
      <c r="P9762" s="9"/>
      <c r="Q9762" s="9"/>
      <c r="U9762" s="8"/>
      <c r="V9762" s="10"/>
      <c r="W9762"/>
      <c r="X9762"/>
      <c r="Z9762" s="8"/>
      <c r="AA9762" s="8"/>
      <c r="AF9762" s="17"/>
      <c r="AG9762" s="17"/>
      <c r="AH9762" s="8"/>
    </row>
    <row r="9763" spans="13:34" x14ac:dyDescent="0.3">
      <c r="M9763" s="12"/>
      <c r="N9763"/>
      <c r="P9763" s="9"/>
      <c r="Q9763" s="9"/>
      <c r="U9763" s="8"/>
      <c r="V9763" s="10"/>
      <c r="W9763"/>
      <c r="X9763"/>
      <c r="Z9763" s="8"/>
      <c r="AA9763" s="8"/>
      <c r="AF9763" s="17"/>
      <c r="AG9763" s="17"/>
      <c r="AH9763" s="8"/>
    </row>
    <row r="9764" spans="13:34" x14ac:dyDescent="0.3">
      <c r="M9764" s="12"/>
      <c r="N9764"/>
      <c r="P9764" s="9"/>
      <c r="Q9764" s="9"/>
      <c r="U9764" s="8"/>
      <c r="V9764" s="10"/>
      <c r="W9764"/>
      <c r="X9764"/>
      <c r="Z9764" s="8"/>
      <c r="AA9764" s="8"/>
      <c r="AF9764" s="17"/>
      <c r="AG9764" s="17"/>
      <c r="AH9764" s="8"/>
    </row>
    <row r="9765" spans="13:34" x14ac:dyDescent="0.3">
      <c r="M9765" s="12"/>
      <c r="N9765"/>
      <c r="P9765" s="9"/>
      <c r="Q9765" s="9"/>
      <c r="U9765" s="8"/>
      <c r="V9765" s="10"/>
      <c r="W9765"/>
      <c r="X9765"/>
      <c r="Z9765" s="8"/>
      <c r="AA9765" s="8"/>
      <c r="AF9765" s="17"/>
      <c r="AG9765" s="17"/>
      <c r="AH9765" s="8"/>
    </row>
    <row r="9766" spans="13:34" x14ac:dyDescent="0.3">
      <c r="M9766" s="12"/>
      <c r="N9766"/>
      <c r="P9766" s="9"/>
      <c r="Q9766" s="9"/>
      <c r="U9766" s="8"/>
      <c r="V9766" s="10"/>
      <c r="W9766"/>
      <c r="X9766"/>
      <c r="Z9766" s="8"/>
      <c r="AA9766" s="8"/>
      <c r="AF9766" s="17"/>
      <c r="AG9766" s="17"/>
      <c r="AH9766" s="8"/>
    </row>
    <row r="9767" spans="13:34" x14ac:dyDescent="0.3">
      <c r="M9767" s="12"/>
      <c r="N9767"/>
      <c r="P9767" s="9"/>
      <c r="Q9767" s="9"/>
      <c r="U9767" s="8"/>
      <c r="V9767" s="10"/>
      <c r="W9767"/>
      <c r="X9767"/>
      <c r="Z9767" s="8"/>
      <c r="AA9767" s="8"/>
      <c r="AF9767" s="17"/>
      <c r="AG9767" s="17"/>
      <c r="AH9767" s="8"/>
    </row>
    <row r="9768" spans="13:34" x14ac:dyDescent="0.3">
      <c r="M9768" s="12"/>
      <c r="N9768"/>
      <c r="P9768" s="9"/>
      <c r="Q9768" s="9"/>
      <c r="U9768" s="8"/>
      <c r="V9768" s="10"/>
      <c r="W9768"/>
      <c r="X9768"/>
      <c r="Z9768" s="8"/>
      <c r="AA9768" s="8"/>
      <c r="AF9768" s="17"/>
      <c r="AG9768" s="17"/>
      <c r="AH9768" s="8"/>
    </row>
    <row r="9769" spans="13:34" x14ac:dyDescent="0.3">
      <c r="M9769" s="12"/>
      <c r="N9769"/>
      <c r="P9769" s="9"/>
      <c r="Q9769" s="9"/>
      <c r="U9769" s="8"/>
      <c r="V9769" s="10"/>
      <c r="W9769"/>
      <c r="X9769"/>
      <c r="Z9769" s="8"/>
      <c r="AA9769" s="8"/>
      <c r="AF9769" s="17"/>
      <c r="AG9769" s="17"/>
      <c r="AH9769" s="8"/>
    </row>
    <row r="9770" spans="13:34" x14ac:dyDescent="0.3">
      <c r="M9770" s="12"/>
      <c r="N9770"/>
      <c r="P9770" s="9"/>
      <c r="Q9770" s="9"/>
      <c r="U9770" s="8"/>
      <c r="V9770" s="10"/>
      <c r="W9770"/>
      <c r="X9770"/>
      <c r="Z9770" s="8"/>
      <c r="AA9770" s="8"/>
      <c r="AF9770" s="17"/>
      <c r="AG9770" s="17"/>
      <c r="AH9770" s="8"/>
    </row>
    <row r="9771" spans="13:34" x14ac:dyDescent="0.3">
      <c r="M9771" s="12"/>
      <c r="N9771"/>
      <c r="P9771" s="9"/>
      <c r="Q9771" s="9"/>
      <c r="U9771" s="8"/>
      <c r="V9771" s="10"/>
      <c r="W9771"/>
      <c r="X9771"/>
      <c r="Z9771" s="8"/>
      <c r="AA9771" s="8"/>
      <c r="AF9771" s="17"/>
      <c r="AG9771" s="17"/>
      <c r="AH9771" s="8"/>
    </row>
    <row r="9772" spans="13:34" x14ac:dyDescent="0.3">
      <c r="M9772" s="12"/>
      <c r="N9772"/>
      <c r="P9772" s="9"/>
      <c r="Q9772" s="9"/>
      <c r="U9772" s="8"/>
      <c r="V9772" s="10"/>
      <c r="W9772"/>
      <c r="X9772"/>
      <c r="Z9772" s="8"/>
      <c r="AA9772" s="8"/>
      <c r="AF9772" s="17"/>
      <c r="AG9772" s="17"/>
      <c r="AH9772" s="8"/>
    </row>
    <row r="9773" spans="13:34" x14ac:dyDescent="0.3">
      <c r="M9773" s="12"/>
      <c r="N9773"/>
      <c r="P9773" s="9"/>
      <c r="Q9773" s="9"/>
      <c r="U9773" s="8"/>
      <c r="V9773" s="10"/>
      <c r="W9773"/>
      <c r="X9773"/>
      <c r="Z9773" s="8"/>
      <c r="AA9773" s="8"/>
      <c r="AF9773" s="17"/>
      <c r="AG9773" s="17"/>
      <c r="AH9773" s="8"/>
    </row>
    <row r="9774" spans="13:34" x14ac:dyDescent="0.3">
      <c r="M9774" s="12"/>
      <c r="N9774"/>
      <c r="P9774" s="9"/>
      <c r="Q9774" s="9"/>
      <c r="U9774" s="8"/>
      <c r="V9774" s="10"/>
      <c r="W9774"/>
      <c r="X9774"/>
      <c r="Z9774" s="8"/>
      <c r="AA9774" s="8"/>
      <c r="AF9774" s="17"/>
      <c r="AG9774" s="17"/>
      <c r="AH9774" s="8"/>
    </row>
    <row r="9775" spans="13:34" x14ac:dyDescent="0.3">
      <c r="M9775" s="12"/>
      <c r="N9775"/>
      <c r="P9775" s="9"/>
      <c r="Q9775" s="9"/>
      <c r="U9775" s="8"/>
      <c r="V9775" s="10"/>
      <c r="W9775"/>
      <c r="X9775"/>
      <c r="Z9775" s="8"/>
      <c r="AA9775" s="8"/>
      <c r="AF9775" s="17"/>
      <c r="AG9775" s="17"/>
      <c r="AH9775" s="8"/>
    </row>
    <row r="9776" spans="13:34" x14ac:dyDescent="0.3">
      <c r="M9776" s="12"/>
      <c r="N9776"/>
      <c r="P9776" s="9"/>
      <c r="Q9776" s="9"/>
      <c r="U9776" s="8"/>
      <c r="V9776" s="10"/>
      <c r="W9776"/>
      <c r="X9776"/>
      <c r="Z9776" s="8"/>
      <c r="AA9776" s="8"/>
      <c r="AF9776" s="17"/>
      <c r="AG9776" s="17"/>
      <c r="AH9776" s="8"/>
    </row>
    <row r="9777" spans="13:34" x14ac:dyDescent="0.3">
      <c r="M9777" s="12"/>
      <c r="N9777"/>
      <c r="P9777" s="9"/>
      <c r="Q9777" s="9"/>
      <c r="U9777" s="8"/>
      <c r="V9777" s="10"/>
      <c r="W9777"/>
      <c r="X9777"/>
      <c r="Z9777" s="8"/>
      <c r="AA9777" s="8"/>
      <c r="AF9777" s="17"/>
      <c r="AG9777" s="17"/>
      <c r="AH9777" s="8"/>
    </row>
    <row r="9778" spans="13:34" x14ac:dyDescent="0.3">
      <c r="M9778" s="12"/>
      <c r="N9778"/>
      <c r="P9778" s="9"/>
      <c r="Q9778" s="9"/>
      <c r="U9778" s="8"/>
      <c r="V9778" s="10"/>
      <c r="W9778"/>
      <c r="X9778"/>
      <c r="Z9778" s="8"/>
      <c r="AA9778" s="8"/>
      <c r="AF9778" s="17"/>
      <c r="AG9778" s="17"/>
      <c r="AH9778" s="8"/>
    </row>
    <row r="9779" spans="13:34" x14ac:dyDescent="0.3">
      <c r="M9779" s="12"/>
      <c r="N9779"/>
      <c r="P9779" s="9"/>
      <c r="Q9779" s="9"/>
      <c r="U9779" s="8"/>
      <c r="V9779" s="10"/>
      <c r="W9779"/>
      <c r="X9779"/>
      <c r="Z9779" s="8"/>
      <c r="AA9779" s="8"/>
      <c r="AF9779" s="17"/>
      <c r="AG9779" s="17"/>
      <c r="AH9779" s="8"/>
    </row>
    <row r="9780" spans="13:34" x14ac:dyDescent="0.3">
      <c r="M9780" s="12"/>
      <c r="N9780"/>
      <c r="P9780" s="9"/>
      <c r="Q9780" s="9"/>
      <c r="U9780" s="8"/>
      <c r="V9780" s="10"/>
      <c r="W9780"/>
      <c r="X9780"/>
      <c r="Z9780" s="8"/>
      <c r="AA9780" s="8"/>
      <c r="AF9780" s="17"/>
      <c r="AG9780" s="17"/>
      <c r="AH9780" s="8"/>
    </row>
    <row r="9781" spans="13:34" x14ac:dyDescent="0.3">
      <c r="M9781" s="12"/>
      <c r="N9781"/>
      <c r="P9781" s="9"/>
      <c r="Q9781" s="9"/>
      <c r="U9781" s="8"/>
      <c r="V9781" s="10"/>
      <c r="W9781"/>
      <c r="X9781"/>
      <c r="Z9781" s="8"/>
      <c r="AA9781" s="8"/>
      <c r="AF9781" s="17"/>
      <c r="AG9781" s="17"/>
      <c r="AH9781" s="8"/>
    </row>
    <row r="9782" spans="13:34" x14ac:dyDescent="0.3">
      <c r="M9782" s="12"/>
      <c r="N9782"/>
      <c r="P9782" s="9"/>
      <c r="Q9782" s="9"/>
      <c r="U9782" s="8"/>
      <c r="V9782" s="10"/>
      <c r="W9782"/>
      <c r="X9782"/>
      <c r="Z9782" s="8"/>
      <c r="AA9782" s="8"/>
      <c r="AF9782" s="17"/>
      <c r="AG9782" s="17"/>
      <c r="AH9782" s="8"/>
    </row>
    <row r="9783" spans="13:34" x14ac:dyDescent="0.3">
      <c r="M9783" s="12"/>
      <c r="N9783"/>
      <c r="P9783" s="9"/>
      <c r="Q9783" s="9"/>
      <c r="U9783" s="8"/>
      <c r="V9783" s="10"/>
      <c r="W9783"/>
      <c r="X9783"/>
      <c r="Z9783" s="8"/>
      <c r="AA9783" s="8"/>
      <c r="AF9783" s="17"/>
      <c r="AG9783" s="17"/>
      <c r="AH9783" s="8"/>
    </row>
    <row r="9784" spans="13:34" x14ac:dyDescent="0.3">
      <c r="M9784" s="12"/>
      <c r="N9784"/>
      <c r="P9784" s="9"/>
      <c r="Q9784" s="9"/>
      <c r="U9784" s="8"/>
      <c r="V9784" s="10"/>
      <c r="W9784"/>
      <c r="X9784"/>
      <c r="Z9784" s="8"/>
      <c r="AA9784" s="8"/>
      <c r="AF9784" s="17"/>
      <c r="AG9784" s="17"/>
      <c r="AH9784" s="8"/>
    </row>
    <row r="9785" spans="13:34" x14ac:dyDescent="0.3">
      <c r="M9785" s="12"/>
      <c r="N9785"/>
      <c r="P9785" s="9"/>
      <c r="Q9785" s="9"/>
      <c r="U9785" s="8"/>
      <c r="V9785" s="10"/>
      <c r="W9785"/>
      <c r="X9785"/>
      <c r="Z9785" s="8"/>
      <c r="AA9785" s="8"/>
      <c r="AF9785" s="17"/>
      <c r="AG9785" s="17"/>
      <c r="AH9785" s="8"/>
    </row>
    <row r="9786" spans="13:34" x14ac:dyDescent="0.3">
      <c r="M9786" s="12"/>
      <c r="N9786"/>
      <c r="P9786" s="9"/>
      <c r="Q9786" s="9"/>
      <c r="U9786" s="8"/>
      <c r="V9786" s="10"/>
      <c r="W9786"/>
      <c r="X9786"/>
      <c r="Z9786" s="8"/>
      <c r="AA9786" s="8"/>
      <c r="AF9786" s="17"/>
      <c r="AG9786" s="17"/>
      <c r="AH9786" s="8"/>
    </row>
    <row r="9787" spans="13:34" x14ac:dyDescent="0.3">
      <c r="M9787" s="12"/>
      <c r="N9787"/>
      <c r="P9787" s="9"/>
      <c r="Q9787" s="9"/>
      <c r="U9787" s="8"/>
      <c r="V9787" s="10"/>
      <c r="W9787"/>
      <c r="X9787"/>
      <c r="Z9787" s="8"/>
      <c r="AA9787" s="8"/>
      <c r="AF9787" s="17"/>
      <c r="AG9787" s="17"/>
      <c r="AH9787" s="8"/>
    </row>
    <row r="9788" spans="13:34" x14ac:dyDescent="0.3">
      <c r="M9788" s="12"/>
      <c r="N9788"/>
      <c r="P9788" s="9"/>
      <c r="Q9788" s="9"/>
      <c r="U9788" s="8"/>
      <c r="V9788" s="10"/>
      <c r="W9788"/>
      <c r="X9788"/>
      <c r="Z9788" s="8"/>
      <c r="AA9788" s="8"/>
      <c r="AF9788" s="17"/>
      <c r="AG9788" s="17"/>
      <c r="AH9788" s="8"/>
    </row>
    <row r="9789" spans="13:34" x14ac:dyDescent="0.3">
      <c r="M9789" s="12"/>
      <c r="N9789"/>
      <c r="P9789" s="9"/>
      <c r="Q9789" s="9"/>
      <c r="U9789" s="8"/>
      <c r="V9789" s="10"/>
      <c r="W9789"/>
      <c r="X9789"/>
      <c r="Z9789" s="8"/>
      <c r="AA9789" s="8"/>
      <c r="AF9789" s="17"/>
      <c r="AG9789" s="17"/>
      <c r="AH9789" s="8"/>
    </row>
    <row r="9790" spans="13:34" x14ac:dyDescent="0.3">
      <c r="M9790" s="12"/>
      <c r="N9790"/>
      <c r="P9790" s="9"/>
      <c r="Q9790" s="9"/>
      <c r="U9790" s="8"/>
      <c r="V9790" s="10"/>
      <c r="W9790"/>
      <c r="X9790"/>
      <c r="Z9790" s="8"/>
      <c r="AA9790" s="8"/>
      <c r="AF9790" s="17"/>
      <c r="AG9790" s="17"/>
      <c r="AH9790" s="8"/>
    </row>
    <row r="9791" spans="13:34" x14ac:dyDescent="0.3">
      <c r="M9791" s="12"/>
      <c r="N9791"/>
      <c r="P9791" s="9"/>
      <c r="Q9791" s="9"/>
      <c r="U9791" s="8"/>
      <c r="V9791" s="10"/>
      <c r="W9791"/>
      <c r="X9791"/>
      <c r="Z9791" s="8"/>
      <c r="AA9791" s="8"/>
      <c r="AF9791" s="17"/>
      <c r="AG9791" s="17"/>
      <c r="AH9791" s="8"/>
    </row>
    <row r="9792" spans="13:34" x14ac:dyDescent="0.3">
      <c r="M9792" s="12"/>
      <c r="N9792"/>
      <c r="P9792" s="9"/>
      <c r="Q9792" s="9"/>
      <c r="U9792" s="8"/>
      <c r="V9792" s="10"/>
      <c r="W9792"/>
      <c r="X9792"/>
      <c r="Z9792" s="8"/>
      <c r="AA9792" s="8"/>
      <c r="AF9792" s="17"/>
      <c r="AG9792" s="17"/>
      <c r="AH9792" s="8"/>
    </row>
    <row r="9793" spans="13:34" x14ac:dyDescent="0.3">
      <c r="M9793" s="12"/>
      <c r="N9793"/>
      <c r="P9793" s="9"/>
      <c r="Q9793" s="9"/>
      <c r="U9793" s="8"/>
      <c r="V9793" s="10"/>
      <c r="W9793"/>
      <c r="X9793"/>
      <c r="Z9793" s="8"/>
      <c r="AA9793" s="8"/>
      <c r="AF9793" s="17"/>
      <c r="AG9793" s="17"/>
      <c r="AH9793" s="8"/>
    </row>
    <row r="9794" spans="13:34" x14ac:dyDescent="0.3">
      <c r="M9794" s="12"/>
      <c r="N9794"/>
      <c r="P9794" s="9"/>
      <c r="Q9794" s="9"/>
      <c r="U9794" s="8"/>
      <c r="V9794" s="10"/>
      <c r="W9794"/>
      <c r="X9794"/>
      <c r="Z9794" s="8"/>
      <c r="AA9794" s="8"/>
      <c r="AF9794" s="17"/>
      <c r="AG9794" s="17"/>
      <c r="AH9794" s="8"/>
    </row>
    <row r="9795" spans="13:34" x14ac:dyDescent="0.3">
      <c r="M9795" s="12"/>
      <c r="N9795"/>
      <c r="P9795" s="9"/>
      <c r="Q9795" s="9"/>
      <c r="U9795" s="8"/>
      <c r="V9795" s="10"/>
      <c r="W9795"/>
      <c r="X9795"/>
      <c r="Z9795" s="8"/>
      <c r="AA9795" s="8"/>
      <c r="AF9795" s="17"/>
      <c r="AG9795" s="17"/>
      <c r="AH9795" s="8"/>
    </row>
    <row r="9796" spans="13:34" x14ac:dyDescent="0.3">
      <c r="M9796" s="12"/>
      <c r="N9796"/>
      <c r="P9796" s="9"/>
      <c r="Q9796" s="9"/>
      <c r="U9796" s="8"/>
      <c r="V9796" s="10"/>
      <c r="W9796"/>
      <c r="X9796"/>
      <c r="Z9796" s="8"/>
      <c r="AA9796" s="8"/>
      <c r="AF9796" s="17"/>
      <c r="AG9796" s="17"/>
      <c r="AH9796" s="8"/>
    </row>
    <row r="9797" spans="13:34" x14ac:dyDescent="0.3">
      <c r="M9797" s="12"/>
      <c r="N9797"/>
      <c r="P9797" s="9"/>
      <c r="Q9797" s="9"/>
      <c r="U9797" s="8"/>
      <c r="V9797" s="10"/>
      <c r="W9797"/>
      <c r="X9797"/>
      <c r="Z9797" s="8"/>
      <c r="AA9797" s="8"/>
      <c r="AF9797" s="17"/>
      <c r="AG9797" s="17"/>
      <c r="AH9797" s="8"/>
    </row>
    <row r="9798" spans="13:34" x14ac:dyDescent="0.3">
      <c r="M9798" s="12"/>
      <c r="N9798"/>
      <c r="P9798" s="9"/>
      <c r="Q9798" s="9"/>
      <c r="U9798" s="8"/>
      <c r="V9798" s="10"/>
      <c r="W9798"/>
      <c r="X9798"/>
      <c r="Z9798" s="8"/>
      <c r="AA9798" s="8"/>
      <c r="AF9798" s="17"/>
      <c r="AG9798" s="17"/>
      <c r="AH9798" s="8"/>
    </row>
    <row r="9799" spans="13:34" x14ac:dyDescent="0.3">
      <c r="M9799" s="12"/>
      <c r="N9799"/>
      <c r="P9799" s="9"/>
      <c r="Q9799" s="9"/>
      <c r="U9799" s="8"/>
      <c r="V9799" s="10"/>
      <c r="W9799"/>
      <c r="X9799"/>
      <c r="Z9799" s="8"/>
      <c r="AA9799" s="8"/>
      <c r="AF9799" s="17"/>
      <c r="AG9799" s="17"/>
      <c r="AH9799" s="8"/>
    </row>
    <row r="9800" spans="13:34" x14ac:dyDescent="0.3">
      <c r="M9800" s="12"/>
      <c r="N9800"/>
      <c r="P9800" s="9"/>
      <c r="Q9800" s="9"/>
      <c r="U9800" s="8"/>
      <c r="V9800" s="10"/>
      <c r="W9800"/>
      <c r="X9800"/>
      <c r="Z9800" s="8"/>
      <c r="AA9800" s="8"/>
      <c r="AF9800" s="17"/>
      <c r="AG9800" s="17"/>
      <c r="AH9800" s="8"/>
    </row>
    <row r="9801" spans="13:34" x14ac:dyDescent="0.3">
      <c r="M9801" s="12"/>
      <c r="N9801"/>
      <c r="P9801" s="9"/>
      <c r="Q9801" s="9"/>
      <c r="U9801" s="8"/>
      <c r="V9801" s="10"/>
      <c r="W9801"/>
      <c r="X9801"/>
      <c r="Z9801" s="8"/>
      <c r="AA9801" s="8"/>
      <c r="AF9801" s="17"/>
      <c r="AG9801" s="17"/>
      <c r="AH9801" s="8"/>
    </row>
    <row r="9802" spans="13:34" x14ac:dyDescent="0.3">
      <c r="M9802" s="12"/>
      <c r="N9802"/>
      <c r="P9802" s="9"/>
      <c r="Q9802" s="9"/>
      <c r="U9802" s="8"/>
      <c r="V9802" s="10"/>
      <c r="W9802"/>
      <c r="X9802"/>
      <c r="Z9802" s="8"/>
      <c r="AA9802" s="8"/>
      <c r="AF9802" s="17"/>
      <c r="AG9802" s="17"/>
      <c r="AH9802" s="8"/>
    </row>
    <row r="9803" spans="13:34" x14ac:dyDescent="0.3">
      <c r="M9803" s="12"/>
      <c r="N9803"/>
      <c r="P9803" s="9"/>
      <c r="Q9803" s="9"/>
      <c r="U9803" s="8"/>
      <c r="V9803" s="10"/>
      <c r="W9803"/>
      <c r="X9803"/>
      <c r="Z9803" s="8"/>
      <c r="AA9803" s="8"/>
      <c r="AF9803" s="17"/>
      <c r="AG9803" s="17"/>
      <c r="AH9803" s="8"/>
    </row>
    <row r="9804" spans="13:34" x14ac:dyDescent="0.3">
      <c r="M9804" s="12"/>
      <c r="N9804"/>
      <c r="P9804" s="9"/>
      <c r="Q9804" s="9"/>
      <c r="U9804" s="8"/>
      <c r="V9804" s="10"/>
      <c r="W9804"/>
      <c r="X9804"/>
      <c r="Z9804" s="8"/>
      <c r="AA9804" s="8"/>
      <c r="AF9804" s="17"/>
      <c r="AG9804" s="17"/>
      <c r="AH9804" s="8"/>
    </row>
    <row r="9805" spans="13:34" x14ac:dyDescent="0.3">
      <c r="M9805" s="12"/>
      <c r="N9805"/>
      <c r="P9805" s="9"/>
      <c r="Q9805" s="9"/>
      <c r="U9805" s="8"/>
      <c r="V9805" s="10"/>
      <c r="W9805"/>
      <c r="X9805"/>
      <c r="Z9805" s="8"/>
      <c r="AA9805" s="8"/>
      <c r="AF9805" s="17"/>
      <c r="AG9805" s="17"/>
      <c r="AH9805" s="8"/>
    </row>
    <row r="9806" spans="13:34" x14ac:dyDescent="0.3">
      <c r="M9806" s="12"/>
      <c r="N9806"/>
      <c r="P9806" s="9"/>
      <c r="Q9806" s="9"/>
      <c r="U9806" s="8"/>
      <c r="V9806" s="10"/>
      <c r="W9806"/>
      <c r="X9806"/>
      <c r="Z9806" s="8"/>
      <c r="AA9806" s="8"/>
      <c r="AF9806" s="17"/>
      <c r="AG9806" s="17"/>
      <c r="AH9806" s="8"/>
    </row>
    <row r="9807" spans="13:34" x14ac:dyDescent="0.3">
      <c r="M9807" s="12"/>
      <c r="N9807"/>
      <c r="P9807" s="9"/>
      <c r="Q9807" s="9"/>
      <c r="U9807" s="8"/>
      <c r="V9807" s="10"/>
      <c r="W9807"/>
      <c r="X9807"/>
      <c r="Z9807" s="8"/>
      <c r="AA9807" s="8"/>
      <c r="AF9807" s="17"/>
      <c r="AG9807" s="17"/>
      <c r="AH9807" s="8"/>
    </row>
    <row r="9808" spans="13:34" x14ac:dyDescent="0.3">
      <c r="M9808" s="12"/>
      <c r="N9808"/>
      <c r="P9808" s="9"/>
      <c r="Q9808" s="9"/>
      <c r="U9808" s="8"/>
      <c r="V9808" s="10"/>
      <c r="W9808"/>
      <c r="X9808"/>
      <c r="Z9808" s="8"/>
      <c r="AA9808" s="8"/>
      <c r="AF9808" s="17"/>
      <c r="AG9808" s="17"/>
      <c r="AH9808" s="8"/>
    </row>
    <row r="9809" spans="13:34" x14ac:dyDescent="0.3">
      <c r="M9809" s="12"/>
      <c r="N9809"/>
      <c r="P9809" s="9"/>
      <c r="Q9809" s="9"/>
      <c r="U9809" s="8"/>
      <c r="V9809" s="10"/>
      <c r="W9809"/>
      <c r="X9809"/>
      <c r="Z9809" s="8"/>
      <c r="AA9809" s="8"/>
      <c r="AF9809" s="17"/>
      <c r="AG9809" s="17"/>
      <c r="AH9809" s="8"/>
    </row>
    <row r="9810" spans="13:34" x14ac:dyDescent="0.3">
      <c r="M9810" s="12"/>
      <c r="N9810"/>
      <c r="P9810" s="9"/>
      <c r="Q9810" s="9"/>
      <c r="U9810" s="8"/>
      <c r="V9810" s="10"/>
      <c r="W9810"/>
      <c r="X9810"/>
      <c r="Z9810" s="8"/>
      <c r="AA9810" s="8"/>
      <c r="AF9810" s="17"/>
      <c r="AG9810" s="17"/>
      <c r="AH9810" s="8"/>
    </row>
    <row r="9811" spans="13:34" x14ac:dyDescent="0.3">
      <c r="M9811" s="12"/>
      <c r="N9811"/>
      <c r="P9811" s="9"/>
      <c r="Q9811" s="9"/>
      <c r="U9811" s="8"/>
      <c r="V9811" s="10"/>
      <c r="W9811"/>
      <c r="X9811"/>
      <c r="Z9811" s="8"/>
      <c r="AA9811" s="8"/>
      <c r="AF9811" s="17"/>
      <c r="AG9811" s="17"/>
      <c r="AH9811" s="8"/>
    </row>
    <row r="9812" spans="13:34" x14ac:dyDescent="0.3">
      <c r="M9812" s="12"/>
      <c r="N9812"/>
      <c r="P9812" s="9"/>
      <c r="Q9812" s="9"/>
      <c r="U9812" s="8"/>
      <c r="V9812" s="10"/>
      <c r="W9812"/>
      <c r="X9812"/>
      <c r="Z9812" s="8"/>
      <c r="AA9812" s="8"/>
      <c r="AF9812" s="17"/>
      <c r="AG9812" s="17"/>
      <c r="AH9812" s="8"/>
    </row>
    <row r="9813" spans="13:34" x14ac:dyDescent="0.3">
      <c r="M9813" s="12"/>
      <c r="N9813"/>
      <c r="P9813" s="9"/>
      <c r="Q9813" s="9"/>
      <c r="U9813" s="8"/>
      <c r="V9813" s="10"/>
      <c r="W9813"/>
      <c r="X9813"/>
      <c r="Z9813" s="8"/>
      <c r="AA9813" s="8"/>
      <c r="AF9813" s="17"/>
      <c r="AG9813" s="17"/>
      <c r="AH9813" s="8"/>
    </row>
    <row r="9814" spans="13:34" x14ac:dyDescent="0.3">
      <c r="M9814" s="12"/>
      <c r="N9814"/>
      <c r="P9814" s="9"/>
      <c r="Q9814" s="9"/>
      <c r="U9814" s="8"/>
      <c r="V9814" s="10"/>
      <c r="W9814"/>
      <c r="X9814"/>
      <c r="Z9814" s="8"/>
      <c r="AA9814" s="8"/>
      <c r="AF9814" s="17"/>
      <c r="AG9814" s="17"/>
      <c r="AH9814" s="8"/>
    </row>
    <row r="9815" spans="13:34" x14ac:dyDescent="0.3">
      <c r="M9815" s="12"/>
      <c r="N9815"/>
      <c r="P9815" s="9"/>
      <c r="Q9815" s="9"/>
      <c r="U9815" s="8"/>
      <c r="V9815" s="10"/>
      <c r="W9815"/>
      <c r="X9815"/>
      <c r="Z9815" s="8"/>
      <c r="AA9815" s="8"/>
      <c r="AF9815" s="17"/>
      <c r="AG9815" s="17"/>
      <c r="AH9815" s="8"/>
    </row>
    <row r="9816" spans="13:34" x14ac:dyDescent="0.3">
      <c r="M9816" s="12"/>
      <c r="N9816"/>
      <c r="P9816" s="9"/>
      <c r="Q9816" s="9"/>
      <c r="U9816" s="8"/>
      <c r="V9816" s="10"/>
      <c r="W9816"/>
      <c r="X9816"/>
      <c r="Z9816" s="8"/>
      <c r="AA9816" s="8"/>
      <c r="AF9816" s="17"/>
      <c r="AG9816" s="17"/>
      <c r="AH9816" s="8"/>
    </row>
    <row r="9817" spans="13:34" x14ac:dyDescent="0.3">
      <c r="M9817" s="12"/>
      <c r="N9817"/>
      <c r="P9817" s="9"/>
      <c r="Q9817" s="9"/>
      <c r="U9817" s="8"/>
      <c r="V9817" s="10"/>
      <c r="W9817"/>
      <c r="X9817"/>
      <c r="Z9817" s="8"/>
      <c r="AA9817" s="8"/>
      <c r="AF9817" s="17"/>
      <c r="AG9817" s="17"/>
      <c r="AH9817" s="8"/>
    </row>
    <row r="9818" spans="13:34" x14ac:dyDescent="0.3">
      <c r="M9818" s="12"/>
      <c r="N9818"/>
      <c r="P9818" s="9"/>
      <c r="Q9818" s="9"/>
      <c r="U9818" s="8"/>
      <c r="V9818" s="10"/>
      <c r="W9818"/>
      <c r="X9818"/>
      <c r="Z9818" s="8"/>
      <c r="AA9818" s="8"/>
      <c r="AF9818" s="17"/>
      <c r="AG9818" s="17"/>
      <c r="AH9818" s="8"/>
    </row>
    <row r="9819" spans="13:34" x14ac:dyDescent="0.3">
      <c r="M9819" s="12"/>
      <c r="N9819"/>
      <c r="P9819" s="9"/>
      <c r="Q9819" s="9"/>
      <c r="U9819" s="8"/>
      <c r="V9819" s="10"/>
      <c r="W9819"/>
      <c r="X9819"/>
      <c r="Z9819" s="8"/>
      <c r="AA9819" s="8"/>
      <c r="AF9819" s="17"/>
      <c r="AG9819" s="17"/>
      <c r="AH9819" s="8"/>
    </row>
    <row r="9820" spans="13:34" x14ac:dyDescent="0.3">
      <c r="M9820" s="12"/>
      <c r="N9820"/>
      <c r="P9820" s="9"/>
      <c r="Q9820" s="9"/>
      <c r="U9820" s="8"/>
      <c r="V9820" s="10"/>
      <c r="W9820"/>
      <c r="X9820"/>
      <c r="Z9820" s="8"/>
      <c r="AA9820" s="8"/>
      <c r="AF9820" s="17"/>
      <c r="AG9820" s="17"/>
      <c r="AH9820" s="8"/>
    </row>
    <row r="9821" spans="13:34" x14ac:dyDescent="0.3">
      <c r="M9821" s="12"/>
      <c r="N9821"/>
      <c r="P9821" s="9"/>
      <c r="Q9821" s="9"/>
      <c r="U9821" s="8"/>
      <c r="V9821" s="10"/>
      <c r="W9821"/>
      <c r="X9821"/>
      <c r="Z9821" s="8"/>
      <c r="AA9821" s="8"/>
      <c r="AF9821" s="17"/>
      <c r="AG9821" s="17"/>
      <c r="AH9821" s="8"/>
    </row>
    <row r="9822" spans="13:34" x14ac:dyDescent="0.3">
      <c r="M9822" s="12"/>
      <c r="N9822"/>
      <c r="P9822" s="9"/>
      <c r="Q9822" s="9"/>
      <c r="U9822" s="8"/>
      <c r="V9822" s="10"/>
      <c r="W9822"/>
      <c r="X9822"/>
      <c r="Z9822" s="8"/>
      <c r="AA9822" s="8"/>
      <c r="AF9822" s="17"/>
      <c r="AG9822" s="17"/>
      <c r="AH9822" s="8"/>
    </row>
    <row r="9823" spans="13:34" x14ac:dyDescent="0.3">
      <c r="M9823" s="12"/>
      <c r="N9823"/>
      <c r="P9823" s="9"/>
      <c r="Q9823" s="9"/>
      <c r="U9823" s="8"/>
      <c r="V9823" s="10"/>
      <c r="W9823"/>
      <c r="X9823"/>
      <c r="Z9823" s="8"/>
      <c r="AA9823" s="8"/>
      <c r="AF9823" s="17"/>
      <c r="AG9823" s="17"/>
      <c r="AH9823" s="8"/>
    </row>
    <row r="9824" spans="13:34" x14ac:dyDescent="0.3">
      <c r="M9824" s="12"/>
      <c r="N9824"/>
      <c r="P9824" s="9"/>
      <c r="Q9824" s="9"/>
      <c r="U9824" s="8"/>
      <c r="V9824" s="10"/>
      <c r="W9824"/>
      <c r="X9824"/>
      <c r="Z9824" s="8"/>
      <c r="AA9824" s="8"/>
      <c r="AF9824" s="17"/>
      <c r="AG9824" s="17"/>
      <c r="AH9824" s="8"/>
    </row>
    <row r="9825" spans="13:34" x14ac:dyDescent="0.3">
      <c r="M9825" s="12"/>
      <c r="N9825"/>
      <c r="P9825" s="9"/>
      <c r="Q9825" s="9"/>
      <c r="U9825" s="8"/>
      <c r="V9825" s="10"/>
      <c r="W9825"/>
      <c r="X9825"/>
      <c r="Z9825" s="8"/>
      <c r="AA9825" s="8"/>
      <c r="AF9825" s="17"/>
      <c r="AG9825" s="17"/>
      <c r="AH9825" s="8"/>
    </row>
    <row r="9826" spans="13:34" x14ac:dyDescent="0.3">
      <c r="M9826" s="12"/>
      <c r="N9826"/>
      <c r="P9826" s="9"/>
      <c r="Q9826" s="9"/>
      <c r="U9826" s="8"/>
      <c r="V9826" s="10"/>
      <c r="W9826"/>
      <c r="X9826"/>
      <c r="Z9826" s="8"/>
      <c r="AA9826" s="8"/>
      <c r="AF9826" s="17"/>
      <c r="AG9826" s="17"/>
      <c r="AH9826" s="8"/>
    </row>
    <row r="9827" spans="13:34" x14ac:dyDescent="0.3">
      <c r="M9827" s="12"/>
      <c r="N9827"/>
      <c r="P9827" s="9"/>
      <c r="Q9827" s="9"/>
      <c r="U9827" s="8"/>
      <c r="V9827" s="10"/>
      <c r="W9827"/>
      <c r="X9827"/>
      <c r="Z9827" s="8"/>
      <c r="AA9827" s="8"/>
      <c r="AF9827" s="17"/>
      <c r="AG9827" s="17"/>
      <c r="AH9827" s="8"/>
    </row>
    <row r="9828" spans="13:34" x14ac:dyDescent="0.3">
      <c r="M9828" s="12"/>
      <c r="N9828"/>
      <c r="P9828" s="9"/>
      <c r="Q9828" s="9"/>
      <c r="U9828" s="8"/>
      <c r="V9828" s="10"/>
      <c r="W9828"/>
      <c r="X9828"/>
      <c r="Z9828" s="8"/>
      <c r="AA9828" s="8"/>
      <c r="AF9828" s="17"/>
      <c r="AG9828" s="17"/>
      <c r="AH9828" s="8"/>
    </row>
    <row r="9829" spans="13:34" x14ac:dyDescent="0.3">
      <c r="M9829" s="12"/>
      <c r="N9829"/>
      <c r="P9829" s="9"/>
      <c r="Q9829" s="9"/>
      <c r="U9829" s="8"/>
      <c r="V9829" s="10"/>
      <c r="W9829"/>
      <c r="X9829"/>
      <c r="Z9829" s="8"/>
      <c r="AA9829" s="8"/>
      <c r="AF9829" s="17"/>
      <c r="AG9829" s="17"/>
      <c r="AH9829" s="8"/>
    </row>
    <row r="9830" spans="13:34" x14ac:dyDescent="0.3">
      <c r="M9830" s="12"/>
      <c r="N9830"/>
      <c r="P9830" s="9"/>
      <c r="Q9830" s="9"/>
      <c r="U9830" s="8"/>
      <c r="V9830" s="10"/>
      <c r="W9830"/>
      <c r="X9830"/>
      <c r="Z9830" s="8"/>
      <c r="AA9830" s="8"/>
      <c r="AF9830" s="17"/>
      <c r="AG9830" s="17"/>
      <c r="AH9830" s="8"/>
    </row>
    <row r="9831" spans="13:34" x14ac:dyDescent="0.3">
      <c r="M9831" s="12"/>
      <c r="N9831"/>
      <c r="P9831" s="9"/>
      <c r="Q9831" s="9"/>
      <c r="U9831" s="8"/>
      <c r="V9831" s="10"/>
      <c r="W9831"/>
      <c r="X9831"/>
      <c r="Z9831" s="8"/>
      <c r="AA9831" s="8"/>
      <c r="AF9831" s="17"/>
      <c r="AG9831" s="17"/>
      <c r="AH9831" s="8"/>
    </row>
    <row r="9832" spans="13:34" x14ac:dyDescent="0.3">
      <c r="M9832" s="12"/>
      <c r="N9832"/>
      <c r="P9832" s="9"/>
      <c r="Q9832" s="9"/>
      <c r="U9832" s="8"/>
      <c r="V9832" s="10"/>
      <c r="W9832"/>
      <c r="X9832"/>
      <c r="Z9832" s="8"/>
      <c r="AA9832" s="8"/>
      <c r="AF9832" s="17"/>
      <c r="AG9832" s="17"/>
      <c r="AH9832" s="8"/>
    </row>
    <row r="9833" spans="13:34" x14ac:dyDescent="0.3">
      <c r="M9833" s="12"/>
      <c r="N9833"/>
      <c r="P9833" s="9"/>
      <c r="Q9833" s="9"/>
      <c r="U9833" s="8"/>
      <c r="V9833" s="10"/>
      <c r="W9833"/>
      <c r="X9833"/>
      <c r="Z9833" s="8"/>
      <c r="AA9833" s="8"/>
      <c r="AF9833" s="17"/>
      <c r="AG9833" s="17"/>
      <c r="AH9833" s="8"/>
    </row>
    <row r="9834" spans="13:34" x14ac:dyDescent="0.3">
      <c r="M9834" s="12"/>
      <c r="N9834"/>
      <c r="P9834" s="9"/>
      <c r="Q9834" s="9"/>
      <c r="U9834" s="8"/>
      <c r="V9834" s="10"/>
      <c r="W9834"/>
      <c r="X9834"/>
      <c r="Z9834" s="8"/>
      <c r="AA9834" s="8"/>
      <c r="AF9834" s="17"/>
      <c r="AG9834" s="17"/>
      <c r="AH9834" s="8"/>
    </row>
    <row r="9835" spans="13:34" x14ac:dyDescent="0.3">
      <c r="M9835" s="12"/>
      <c r="N9835"/>
      <c r="P9835" s="9"/>
      <c r="Q9835" s="9"/>
      <c r="U9835" s="8"/>
      <c r="V9835" s="10"/>
      <c r="W9835"/>
      <c r="X9835"/>
      <c r="Z9835" s="8"/>
      <c r="AA9835" s="8"/>
      <c r="AF9835" s="17"/>
      <c r="AG9835" s="17"/>
      <c r="AH9835" s="8"/>
    </row>
    <row r="9836" spans="13:34" x14ac:dyDescent="0.3">
      <c r="M9836" s="12"/>
      <c r="N9836"/>
      <c r="P9836" s="9"/>
      <c r="Q9836" s="9"/>
      <c r="U9836" s="8"/>
      <c r="V9836" s="10"/>
      <c r="W9836"/>
      <c r="X9836"/>
      <c r="Z9836" s="8"/>
      <c r="AA9836" s="8"/>
      <c r="AF9836" s="17"/>
      <c r="AG9836" s="17"/>
      <c r="AH9836" s="8"/>
    </row>
    <row r="9837" spans="13:34" x14ac:dyDescent="0.3">
      <c r="M9837" s="12"/>
      <c r="N9837"/>
      <c r="P9837" s="9"/>
      <c r="Q9837" s="9"/>
      <c r="U9837" s="8"/>
      <c r="V9837" s="10"/>
      <c r="W9837"/>
      <c r="X9837"/>
      <c r="Z9837" s="8"/>
      <c r="AA9837" s="8"/>
      <c r="AF9837" s="17"/>
      <c r="AG9837" s="17"/>
      <c r="AH9837" s="8"/>
    </row>
    <row r="9838" spans="13:34" x14ac:dyDescent="0.3">
      <c r="M9838" s="12"/>
      <c r="N9838"/>
      <c r="P9838" s="9"/>
      <c r="Q9838" s="9"/>
      <c r="U9838" s="8"/>
      <c r="V9838" s="10"/>
      <c r="W9838"/>
      <c r="X9838"/>
      <c r="Z9838" s="8"/>
      <c r="AA9838" s="8"/>
      <c r="AF9838" s="17"/>
      <c r="AG9838" s="17"/>
      <c r="AH9838" s="8"/>
    </row>
    <row r="9839" spans="13:34" x14ac:dyDescent="0.3">
      <c r="M9839" s="12"/>
      <c r="N9839"/>
      <c r="P9839" s="9"/>
      <c r="Q9839" s="9"/>
      <c r="U9839" s="8"/>
      <c r="V9839" s="10"/>
      <c r="W9839"/>
      <c r="X9839"/>
      <c r="Z9839" s="8"/>
      <c r="AA9839" s="8"/>
      <c r="AF9839" s="17"/>
      <c r="AG9839" s="17"/>
      <c r="AH9839" s="8"/>
    </row>
    <row r="9840" spans="13:34" x14ac:dyDescent="0.3">
      <c r="M9840" s="12"/>
      <c r="N9840"/>
      <c r="P9840" s="9"/>
      <c r="Q9840" s="9"/>
      <c r="U9840" s="8"/>
      <c r="V9840" s="10"/>
      <c r="W9840"/>
      <c r="X9840"/>
      <c r="Z9840" s="8"/>
      <c r="AA9840" s="8"/>
      <c r="AF9840" s="17"/>
      <c r="AG9840" s="17"/>
      <c r="AH9840" s="8"/>
    </row>
    <row r="9841" spans="13:34" x14ac:dyDescent="0.3">
      <c r="M9841" s="12"/>
      <c r="N9841"/>
      <c r="P9841" s="9"/>
      <c r="Q9841" s="9"/>
      <c r="U9841" s="8"/>
      <c r="V9841" s="10"/>
      <c r="W9841"/>
      <c r="X9841"/>
      <c r="Z9841" s="8"/>
      <c r="AA9841" s="8"/>
      <c r="AF9841" s="17"/>
      <c r="AG9841" s="17"/>
      <c r="AH9841" s="8"/>
    </row>
    <row r="9842" spans="13:34" x14ac:dyDescent="0.3">
      <c r="M9842" s="12"/>
      <c r="N9842"/>
      <c r="P9842" s="9"/>
      <c r="Q9842" s="9"/>
      <c r="U9842" s="8"/>
      <c r="V9842" s="10"/>
      <c r="W9842"/>
      <c r="X9842"/>
      <c r="Z9842" s="8"/>
      <c r="AA9842" s="8"/>
      <c r="AF9842" s="17"/>
      <c r="AG9842" s="17"/>
      <c r="AH9842" s="8"/>
    </row>
    <row r="9843" spans="13:34" x14ac:dyDescent="0.3">
      <c r="M9843" s="12"/>
      <c r="N9843"/>
      <c r="P9843" s="9"/>
      <c r="Q9843" s="9"/>
      <c r="U9843" s="8"/>
      <c r="V9843" s="10"/>
      <c r="W9843"/>
      <c r="X9843"/>
      <c r="Z9843" s="8"/>
      <c r="AA9843" s="8"/>
      <c r="AF9843" s="17"/>
      <c r="AG9843" s="17"/>
      <c r="AH9843" s="8"/>
    </row>
    <row r="9844" spans="13:34" x14ac:dyDescent="0.3">
      <c r="M9844" s="12"/>
      <c r="N9844"/>
      <c r="P9844" s="9"/>
      <c r="Q9844" s="9"/>
      <c r="U9844" s="8"/>
      <c r="V9844" s="10"/>
      <c r="W9844"/>
      <c r="X9844"/>
      <c r="Z9844" s="8"/>
      <c r="AA9844" s="8"/>
      <c r="AF9844" s="17"/>
      <c r="AG9844" s="17"/>
      <c r="AH9844" s="8"/>
    </row>
    <row r="9845" spans="13:34" x14ac:dyDescent="0.3">
      <c r="M9845" s="12"/>
      <c r="N9845"/>
      <c r="P9845" s="9"/>
      <c r="Q9845" s="9"/>
      <c r="U9845" s="8"/>
      <c r="V9845" s="10"/>
      <c r="W9845"/>
      <c r="X9845"/>
      <c r="Z9845" s="8"/>
      <c r="AA9845" s="8"/>
      <c r="AF9845" s="17"/>
      <c r="AG9845" s="17"/>
      <c r="AH9845" s="8"/>
    </row>
    <row r="9846" spans="13:34" x14ac:dyDescent="0.3">
      <c r="M9846" s="12"/>
      <c r="N9846"/>
      <c r="P9846" s="9"/>
      <c r="Q9846" s="9"/>
      <c r="U9846" s="8"/>
      <c r="V9846" s="10"/>
      <c r="W9846"/>
      <c r="X9846"/>
      <c r="Z9846" s="8"/>
      <c r="AA9846" s="8"/>
      <c r="AF9846" s="17"/>
      <c r="AG9846" s="17"/>
      <c r="AH9846" s="8"/>
    </row>
    <row r="9847" spans="13:34" x14ac:dyDescent="0.3">
      <c r="M9847" s="12"/>
      <c r="N9847"/>
      <c r="P9847" s="9"/>
      <c r="Q9847" s="9"/>
      <c r="U9847" s="8"/>
      <c r="V9847" s="10"/>
      <c r="W9847"/>
      <c r="X9847"/>
      <c r="Z9847" s="8"/>
      <c r="AA9847" s="8"/>
      <c r="AF9847" s="17"/>
      <c r="AG9847" s="17"/>
      <c r="AH9847" s="8"/>
    </row>
    <row r="9848" spans="13:34" x14ac:dyDescent="0.3">
      <c r="M9848" s="12"/>
      <c r="N9848"/>
      <c r="P9848" s="9"/>
      <c r="Q9848" s="9"/>
      <c r="U9848" s="8"/>
      <c r="V9848" s="10"/>
      <c r="W9848"/>
      <c r="X9848"/>
      <c r="Z9848" s="8"/>
      <c r="AA9848" s="8"/>
      <c r="AF9848" s="17"/>
      <c r="AG9848" s="17"/>
      <c r="AH9848" s="8"/>
    </row>
    <row r="9849" spans="13:34" x14ac:dyDescent="0.3">
      <c r="M9849" s="12"/>
      <c r="N9849"/>
      <c r="P9849" s="9"/>
      <c r="Q9849" s="9"/>
      <c r="U9849" s="8"/>
      <c r="V9849" s="10"/>
      <c r="W9849"/>
      <c r="X9849"/>
      <c r="Z9849" s="8"/>
      <c r="AA9849" s="8"/>
      <c r="AF9849" s="17"/>
      <c r="AG9849" s="17"/>
      <c r="AH9849" s="8"/>
    </row>
    <row r="9850" spans="13:34" x14ac:dyDescent="0.3">
      <c r="M9850" s="12"/>
      <c r="N9850"/>
      <c r="P9850" s="9"/>
      <c r="Q9850" s="9"/>
      <c r="U9850" s="8"/>
      <c r="V9850" s="10"/>
      <c r="W9850"/>
      <c r="X9850"/>
      <c r="Z9850" s="8"/>
      <c r="AA9850" s="8"/>
      <c r="AF9850" s="17"/>
      <c r="AG9850" s="17"/>
      <c r="AH9850" s="8"/>
    </row>
    <row r="9851" spans="13:34" x14ac:dyDescent="0.3">
      <c r="M9851" s="12"/>
      <c r="N9851"/>
      <c r="P9851" s="9"/>
      <c r="Q9851" s="9"/>
      <c r="U9851" s="8"/>
      <c r="V9851" s="10"/>
      <c r="W9851"/>
      <c r="X9851"/>
      <c r="Z9851" s="8"/>
      <c r="AA9851" s="8"/>
      <c r="AF9851" s="17"/>
      <c r="AG9851" s="17"/>
      <c r="AH9851" s="8"/>
    </row>
    <row r="9852" spans="13:34" x14ac:dyDescent="0.3">
      <c r="M9852" s="12"/>
      <c r="N9852"/>
      <c r="P9852" s="9"/>
      <c r="Q9852" s="9"/>
      <c r="U9852" s="8"/>
      <c r="V9852" s="10"/>
      <c r="W9852"/>
      <c r="X9852"/>
      <c r="Z9852" s="8"/>
      <c r="AA9852" s="8"/>
      <c r="AF9852" s="17"/>
      <c r="AG9852" s="17"/>
      <c r="AH9852" s="8"/>
    </row>
    <row r="9853" spans="13:34" x14ac:dyDescent="0.3">
      <c r="M9853" s="12"/>
      <c r="N9853"/>
      <c r="P9853" s="9"/>
      <c r="Q9853" s="9"/>
      <c r="U9853" s="8"/>
      <c r="V9853" s="10"/>
      <c r="W9853"/>
      <c r="X9853"/>
      <c r="Z9853" s="8"/>
      <c r="AA9853" s="8"/>
      <c r="AF9853" s="17"/>
      <c r="AG9853" s="17"/>
      <c r="AH9853" s="8"/>
    </row>
    <row r="9854" spans="13:34" x14ac:dyDescent="0.3">
      <c r="M9854" s="12"/>
      <c r="N9854"/>
      <c r="P9854" s="9"/>
      <c r="Q9854" s="9"/>
      <c r="U9854" s="8"/>
      <c r="V9854" s="10"/>
      <c r="W9854"/>
      <c r="X9854"/>
      <c r="Z9854" s="8"/>
      <c r="AA9854" s="8"/>
      <c r="AF9854" s="17"/>
      <c r="AG9854" s="17"/>
      <c r="AH9854" s="8"/>
    </row>
    <row r="9855" spans="13:34" x14ac:dyDescent="0.3">
      <c r="M9855" s="12"/>
      <c r="N9855"/>
      <c r="P9855" s="9"/>
      <c r="Q9855" s="9"/>
      <c r="U9855" s="8"/>
      <c r="V9855" s="10"/>
      <c r="W9855"/>
      <c r="X9855"/>
      <c r="Z9855" s="8"/>
      <c r="AA9855" s="8"/>
      <c r="AF9855" s="17"/>
      <c r="AG9855" s="17"/>
      <c r="AH9855" s="8"/>
    </row>
    <row r="9856" spans="13:34" x14ac:dyDescent="0.3">
      <c r="M9856" s="12"/>
      <c r="N9856"/>
      <c r="P9856" s="9"/>
      <c r="Q9856" s="9"/>
      <c r="U9856" s="8"/>
      <c r="V9856" s="10"/>
      <c r="W9856"/>
      <c r="X9856"/>
      <c r="Z9856" s="8"/>
      <c r="AA9856" s="8"/>
      <c r="AF9856" s="17"/>
      <c r="AG9856" s="17"/>
      <c r="AH9856" s="8"/>
    </row>
    <row r="9857" spans="13:34" x14ac:dyDescent="0.3">
      <c r="M9857" s="12"/>
      <c r="N9857"/>
      <c r="P9857" s="9"/>
      <c r="Q9857" s="9"/>
      <c r="U9857" s="8"/>
      <c r="V9857" s="10"/>
      <c r="W9857"/>
      <c r="X9857"/>
      <c r="Z9857" s="8"/>
      <c r="AA9857" s="8"/>
      <c r="AF9857" s="17"/>
      <c r="AG9857" s="17"/>
      <c r="AH9857" s="8"/>
    </row>
    <row r="9858" spans="13:34" x14ac:dyDescent="0.3">
      <c r="M9858" s="12"/>
      <c r="N9858"/>
      <c r="P9858" s="9"/>
      <c r="Q9858" s="9"/>
      <c r="U9858" s="8"/>
      <c r="V9858" s="10"/>
      <c r="W9858"/>
      <c r="X9858"/>
      <c r="Z9858" s="8"/>
      <c r="AA9858" s="8"/>
      <c r="AF9858" s="17"/>
      <c r="AG9858" s="17"/>
      <c r="AH9858" s="8"/>
    </row>
    <row r="9859" spans="13:34" x14ac:dyDescent="0.3">
      <c r="M9859" s="12"/>
      <c r="N9859"/>
      <c r="P9859" s="9"/>
      <c r="Q9859" s="9"/>
      <c r="U9859" s="8"/>
      <c r="V9859" s="10"/>
      <c r="W9859"/>
      <c r="X9859"/>
      <c r="Z9859" s="8"/>
      <c r="AA9859" s="8"/>
      <c r="AF9859" s="17"/>
      <c r="AG9859" s="17"/>
      <c r="AH9859" s="8"/>
    </row>
    <row r="9860" spans="13:34" x14ac:dyDescent="0.3">
      <c r="M9860" s="12"/>
      <c r="N9860"/>
      <c r="P9860" s="9"/>
      <c r="Q9860" s="9"/>
      <c r="U9860" s="8"/>
      <c r="V9860" s="10"/>
      <c r="W9860"/>
      <c r="X9860"/>
      <c r="Z9860" s="8"/>
      <c r="AA9860" s="8"/>
      <c r="AF9860" s="17"/>
      <c r="AG9860" s="17"/>
      <c r="AH9860" s="8"/>
    </row>
    <row r="9861" spans="13:34" x14ac:dyDescent="0.3">
      <c r="M9861" s="12"/>
      <c r="N9861"/>
      <c r="P9861" s="9"/>
      <c r="Q9861" s="9"/>
      <c r="U9861" s="8"/>
      <c r="V9861" s="10"/>
      <c r="W9861"/>
      <c r="X9861"/>
      <c r="Z9861" s="8"/>
      <c r="AA9861" s="8"/>
      <c r="AF9861" s="17"/>
      <c r="AG9861" s="17"/>
      <c r="AH9861" s="8"/>
    </row>
    <row r="9862" spans="13:34" x14ac:dyDescent="0.3">
      <c r="M9862" s="12"/>
      <c r="N9862"/>
      <c r="P9862" s="9"/>
      <c r="Q9862" s="9"/>
      <c r="U9862" s="8"/>
      <c r="V9862" s="10"/>
      <c r="W9862"/>
      <c r="X9862"/>
      <c r="Z9862" s="8"/>
      <c r="AA9862" s="8"/>
      <c r="AF9862" s="17"/>
      <c r="AG9862" s="17"/>
      <c r="AH9862" s="8"/>
    </row>
    <row r="9863" spans="13:34" x14ac:dyDescent="0.3">
      <c r="M9863" s="12"/>
      <c r="N9863"/>
      <c r="P9863" s="9"/>
      <c r="Q9863" s="9"/>
      <c r="U9863" s="8"/>
      <c r="V9863" s="10"/>
      <c r="W9863"/>
      <c r="X9863"/>
      <c r="Z9863" s="8"/>
      <c r="AA9863" s="8"/>
      <c r="AF9863" s="17"/>
      <c r="AG9863" s="17"/>
      <c r="AH9863" s="8"/>
    </row>
    <row r="9864" spans="13:34" x14ac:dyDescent="0.3">
      <c r="M9864" s="12"/>
      <c r="N9864"/>
      <c r="P9864" s="9"/>
      <c r="Q9864" s="9"/>
      <c r="U9864" s="8"/>
      <c r="V9864" s="10"/>
      <c r="W9864"/>
      <c r="X9864"/>
      <c r="Z9864" s="8"/>
      <c r="AA9864" s="8"/>
      <c r="AF9864" s="17"/>
      <c r="AG9864" s="17"/>
      <c r="AH9864" s="8"/>
    </row>
    <row r="9865" spans="13:34" x14ac:dyDescent="0.3">
      <c r="M9865" s="12"/>
      <c r="N9865"/>
      <c r="P9865" s="9"/>
      <c r="Q9865" s="9"/>
      <c r="U9865" s="8"/>
      <c r="V9865" s="10"/>
      <c r="W9865"/>
      <c r="X9865"/>
      <c r="Z9865" s="8"/>
      <c r="AA9865" s="8"/>
      <c r="AF9865" s="17"/>
      <c r="AG9865" s="17"/>
      <c r="AH9865" s="8"/>
    </row>
    <row r="9866" spans="13:34" x14ac:dyDescent="0.3">
      <c r="M9866" s="12"/>
      <c r="N9866"/>
      <c r="P9866" s="9"/>
      <c r="Q9866" s="9"/>
      <c r="U9866" s="8"/>
      <c r="V9866" s="10"/>
      <c r="W9866"/>
      <c r="X9866"/>
      <c r="Z9866" s="8"/>
      <c r="AA9866" s="8"/>
      <c r="AF9866" s="17"/>
      <c r="AG9866" s="17"/>
      <c r="AH9866" s="8"/>
    </row>
    <row r="9867" spans="13:34" x14ac:dyDescent="0.3">
      <c r="M9867" s="12"/>
      <c r="N9867"/>
      <c r="P9867" s="9"/>
      <c r="Q9867" s="9"/>
      <c r="U9867" s="8"/>
      <c r="V9867" s="10"/>
      <c r="W9867"/>
      <c r="X9867"/>
      <c r="Z9867" s="8"/>
      <c r="AA9867" s="8"/>
      <c r="AF9867" s="17"/>
      <c r="AG9867" s="17"/>
      <c r="AH9867" s="8"/>
    </row>
    <row r="9868" spans="13:34" x14ac:dyDescent="0.3">
      <c r="M9868" s="12"/>
      <c r="N9868"/>
      <c r="P9868" s="9"/>
      <c r="Q9868" s="9"/>
      <c r="U9868" s="8"/>
      <c r="V9868" s="10"/>
      <c r="W9868"/>
      <c r="X9868"/>
      <c r="Z9868" s="8"/>
      <c r="AA9868" s="8"/>
      <c r="AF9868" s="17"/>
      <c r="AG9868" s="17"/>
      <c r="AH9868" s="8"/>
    </row>
    <row r="9869" spans="13:34" x14ac:dyDescent="0.3">
      <c r="M9869" s="12"/>
      <c r="N9869"/>
      <c r="P9869" s="9"/>
      <c r="Q9869" s="9"/>
      <c r="U9869" s="8"/>
      <c r="V9869" s="10"/>
      <c r="W9869"/>
      <c r="X9869"/>
      <c r="Z9869" s="8"/>
      <c r="AA9869" s="8"/>
      <c r="AF9869" s="17"/>
      <c r="AG9869" s="17"/>
      <c r="AH9869" s="8"/>
    </row>
    <row r="9870" spans="13:34" x14ac:dyDescent="0.3">
      <c r="M9870" s="12"/>
      <c r="N9870"/>
      <c r="P9870" s="9"/>
      <c r="Q9870" s="9"/>
      <c r="U9870" s="8"/>
      <c r="V9870" s="10"/>
      <c r="W9870"/>
      <c r="X9870"/>
      <c r="Z9870" s="8"/>
      <c r="AA9870" s="8"/>
      <c r="AF9870" s="17"/>
      <c r="AG9870" s="17"/>
      <c r="AH9870" s="8"/>
    </row>
    <row r="9871" spans="13:34" x14ac:dyDescent="0.3">
      <c r="M9871" s="12"/>
      <c r="N9871"/>
      <c r="P9871" s="9"/>
      <c r="Q9871" s="9"/>
      <c r="U9871" s="8"/>
      <c r="V9871" s="10"/>
      <c r="W9871"/>
      <c r="X9871"/>
      <c r="Z9871" s="8"/>
      <c r="AA9871" s="8"/>
      <c r="AF9871" s="17"/>
      <c r="AG9871" s="17"/>
      <c r="AH9871" s="8"/>
    </row>
    <row r="9872" spans="13:34" x14ac:dyDescent="0.3">
      <c r="M9872" s="12"/>
      <c r="N9872"/>
      <c r="P9872" s="9"/>
      <c r="Q9872" s="9"/>
      <c r="U9872" s="8"/>
      <c r="V9872" s="10"/>
      <c r="W9872"/>
      <c r="X9872"/>
      <c r="Z9872" s="8"/>
      <c r="AA9872" s="8"/>
      <c r="AF9872" s="17"/>
      <c r="AG9872" s="17"/>
      <c r="AH9872" s="8"/>
    </row>
    <row r="9873" spans="13:34" x14ac:dyDescent="0.3">
      <c r="M9873" s="12"/>
      <c r="N9873"/>
      <c r="P9873" s="9"/>
      <c r="Q9873" s="9"/>
      <c r="U9873" s="8"/>
      <c r="V9873" s="10"/>
      <c r="W9873"/>
      <c r="X9873"/>
      <c r="Z9873" s="8"/>
      <c r="AA9873" s="8"/>
      <c r="AF9873" s="17"/>
      <c r="AG9873" s="17"/>
      <c r="AH9873" s="8"/>
    </row>
    <row r="9874" spans="13:34" x14ac:dyDescent="0.3">
      <c r="M9874" s="12"/>
      <c r="N9874"/>
      <c r="P9874" s="9"/>
      <c r="Q9874" s="9"/>
      <c r="U9874" s="8"/>
      <c r="V9874" s="10"/>
      <c r="W9874"/>
      <c r="X9874"/>
      <c r="Z9874" s="8"/>
      <c r="AA9874" s="8"/>
      <c r="AF9874" s="17"/>
      <c r="AG9874" s="17"/>
      <c r="AH9874" s="8"/>
    </row>
    <row r="9875" spans="13:34" x14ac:dyDescent="0.3">
      <c r="M9875" s="12"/>
      <c r="N9875"/>
      <c r="P9875" s="9"/>
      <c r="Q9875" s="9"/>
      <c r="U9875" s="8"/>
      <c r="V9875" s="10"/>
      <c r="W9875"/>
      <c r="X9875"/>
      <c r="Z9875" s="8"/>
      <c r="AA9875" s="8"/>
      <c r="AF9875" s="17"/>
      <c r="AG9875" s="17"/>
      <c r="AH9875" s="8"/>
    </row>
    <row r="9876" spans="13:34" x14ac:dyDescent="0.3">
      <c r="M9876" s="12"/>
      <c r="N9876"/>
      <c r="P9876" s="9"/>
      <c r="Q9876" s="9"/>
      <c r="U9876" s="8"/>
      <c r="V9876" s="10"/>
      <c r="W9876"/>
      <c r="X9876"/>
      <c r="Z9876" s="8"/>
      <c r="AA9876" s="8"/>
      <c r="AF9876" s="17"/>
      <c r="AG9876" s="17"/>
      <c r="AH9876" s="8"/>
    </row>
    <row r="9877" spans="13:34" x14ac:dyDescent="0.3">
      <c r="M9877" s="12"/>
      <c r="N9877"/>
      <c r="P9877" s="9"/>
      <c r="Q9877" s="9"/>
      <c r="U9877" s="8"/>
      <c r="V9877" s="10"/>
      <c r="W9877"/>
      <c r="X9877"/>
      <c r="Z9877" s="8"/>
      <c r="AA9877" s="8"/>
      <c r="AF9877" s="17"/>
      <c r="AG9877" s="17"/>
      <c r="AH9877" s="8"/>
    </row>
    <row r="9878" spans="13:34" x14ac:dyDescent="0.3">
      <c r="M9878" s="12"/>
      <c r="N9878"/>
      <c r="P9878" s="9"/>
      <c r="Q9878" s="9"/>
      <c r="U9878" s="8"/>
      <c r="V9878" s="10"/>
      <c r="W9878"/>
      <c r="X9878"/>
      <c r="Z9878" s="8"/>
      <c r="AA9878" s="8"/>
      <c r="AF9878" s="17"/>
      <c r="AG9878" s="17"/>
      <c r="AH9878" s="8"/>
    </row>
    <row r="9879" spans="13:34" x14ac:dyDescent="0.3">
      <c r="M9879" s="12"/>
      <c r="N9879"/>
      <c r="P9879" s="9"/>
      <c r="Q9879" s="9"/>
      <c r="U9879" s="8"/>
      <c r="V9879" s="10"/>
      <c r="W9879"/>
      <c r="X9879"/>
      <c r="Z9879" s="8"/>
      <c r="AA9879" s="8"/>
      <c r="AF9879" s="17"/>
      <c r="AG9879" s="17"/>
      <c r="AH9879" s="8"/>
    </row>
    <row r="9880" spans="13:34" x14ac:dyDescent="0.3">
      <c r="M9880" s="12"/>
      <c r="N9880"/>
      <c r="P9880" s="9"/>
      <c r="Q9880" s="9"/>
      <c r="U9880" s="8"/>
      <c r="V9880" s="10"/>
      <c r="W9880"/>
      <c r="X9880"/>
      <c r="Z9880" s="8"/>
      <c r="AA9880" s="8"/>
      <c r="AF9880" s="17"/>
      <c r="AG9880" s="17"/>
      <c r="AH9880" s="8"/>
    </row>
    <row r="9881" spans="13:34" x14ac:dyDescent="0.3">
      <c r="M9881" s="12"/>
      <c r="N9881"/>
      <c r="P9881" s="9"/>
      <c r="Q9881" s="9"/>
      <c r="U9881" s="8"/>
      <c r="V9881" s="10"/>
      <c r="W9881"/>
      <c r="X9881"/>
      <c r="Z9881" s="8"/>
      <c r="AA9881" s="8"/>
      <c r="AF9881" s="17"/>
      <c r="AG9881" s="17"/>
      <c r="AH9881" s="8"/>
    </row>
    <row r="9882" spans="13:34" x14ac:dyDescent="0.3">
      <c r="M9882" s="12"/>
      <c r="N9882"/>
      <c r="P9882" s="9"/>
      <c r="Q9882" s="9"/>
      <c r="U9882" s="8"/>
      <c r="V9882" s="10"/>
      <c r="W9882"/>
      <c r="X9882"/>
      <c r="Z9882" s="8"/>
      <c r="AA9882" s="8"/>
      <c r="AF9882" s="17"/>
      <c r="AG9882" s="17"/>
      <c r="AH9882" s="8"/>
    </row>
    <row r="9883" spans="13:34" x14ac:dyDescent="0.3">
      <c r="M9883" s="12"/>
      <c r="N9883"/>
      <c r="P9883" s="9"/>
      <c r="Q9883" s="9"/>
      <c r="U9883" s="8"/>
      <c r="V9883" s="10"/>
      <c r="W9883"/>
      <c r="X9883"/>
      <c r="Z9883" s="8"/>
      <c r="AA9883" s="8"/>
      <c r="AF9883" s="17"/>
      <c r="AG9883" s="17"/>
      <c r="AH9883" s="8"/>
    </row>
    <row r="9884" spans="13:34" x14ac:dyDescent="0.3">
      <c r="M9884" s="12"/>
      <c r="N9884"/>
      <c r="P9884" s="9"/>
      <c r="Q9884" s="9"/>
      <c r="U9884" s="8"/>
      <c r="V9884" s="10"/>
      <c r="W9884"/>
      <c r="X9884"/>
      <c r="Z9884" s="8"/>
      <c r="AA9884" s="8"/>
      <c r="AF9884" s="17"/>
      <c r="AG9884" s="17"/>
      <c r="AH9884" s="8"/>
    </row>
    <row r="9885" spans="13:34" x14ac:dyDescent="0.3">
      <c r="M9885" s="12"/>
      <c r="N9885"/>
      <c r="P9885" s="9"/>
      <c r="Q9885" s="9"/>
      <c r="U9885" s="8"/>
      <c r="V9885" s="10"/>
      <c r="W9885"/>
      <c r="X9885"/>
      <c r="Z9885" s="8"/>
      <c r="AA9885" s="8"/>
      <c r="AF9885" s="17"/>
      <c r="AG9885" s="17"/>
      <c r="AH9885" s="8"/>
    </row>
    <row r="9886" spans="13:34" x14ac:dyDescent="0.3">
      <c r="M9886" s="12"/>
      <c r="N9886"/>
      <c r="P9886" s="9"/>
      <c r="Q9886" s="9"/>
      <c r="U9886" s="8"/>
      <c r="V9886" s="10"/>
      <c r="W9886"/>
      <c r="X9886"/>
      <c r="Z9886" s="8"/>
      <c r="AA9886" s="8"/>
      <c r="AF9886" s="17"/>
      <c r="AG9886" s="17"/>
      <c r="AH9886" s="8"/>
    </row>
    <row r="9887" spans="13:34" x14ac:dyDescent="0.3">
      <c r="M9887" s="12"/>
      <c r="N9887"/>
      <c r="P9887" s="9"/>
      <c r="Q9887" s="9"/>
      <c r="U9887" s="8"/>
      <c r="V9887" s="10"/>
      <c r="W9887"/>
      <c r="X9887"/>
      <c r="Z9887" s="8"/>
      <c r="AA9887" s="8"/>
      <c r="AF9887" s="17"/>
      <c r="AG9887" s="17"/>
      <c r="AH9887" s="8"/>
    </row>
    <row r="9888" spans="13:34" x14ac:dyDescent="0.3">
      <c r="M9888" s="12"/>
      <c r="N9888"/>
      <c r="P9888" s="9"/>
      <c r="Q9888" s="9"/>
      <c r="U9888" s="8"/>
      <c r="V9888" s="10"/>
      <c r="W9888"/>
      <c r="X9888"/>
      <c r="Z9888" s="8"/>
      <c r="AA9888" s="8"/>
      <c r="AF9888" s="17"/>
      <c r="AG9888" s="17"/>
      <c r="AH9888" s="8"/>
    </row>
    <row r="9889" spans="13:34" x14ac:dyDescent="0.3">
      <c r="M9889" s="12"/>
      <c r="N9889"/>
      <c r="P9889" s="9"/>
      <c r="Q9889" s="9"/>
      <c r="U9889" s="8"/>
      <c r="V9889" s="10"/>
      <c r="W9889"/>
      <c r="X9889"/>
      <c r="Z9889" s="8"/>
      <c r="AA9889" s="8"/>
      <c r="AF9889" s="17"/>
      <c r="AG9889" s="17"/>
      <c r="AH9889" s="8"/>
    </row>
    <row r="9890" spans="13:34" x14ac:dyDescent="0.3">
      <c r="M9890" s="12"/>
      <c r="N9890"/>
      <c r="P9890" s="9"/>
      <c r="Q9890" s="9"/>
      <c r="U9890" s="8"/>
      <c r="V9890" s="10"/>
      <c r="W9890"/>
      <c r="X9890"/>
      <c r="Z9890" s="8"/>
      <c r="AA9890" s="8"/>
      <c r="AF9890" s="17"/>
      <c r="AG9890" s="17"/>
      <c r="AH9890" s="8"/>
    </row>
    <row r="9891" spans="13:34" x14ac:dyDescent="0.3">
      <c r="M9891" s="12"/>
      <c r="N9891"/>
      <c r="P9891" s="9"/>
      <c r="Q9891" s="9"/>
      <c r="U9891" s="8"/>
      <c r="V9891" s="10"/>
      <c r="W9891"/>
      <c r="X9891"/>
      <c r="Z9891" s="8"/>
      <c r="AA9891" s="8"/>
      <c r="AF9891" s="17"/>
      <c r="AG9891" s="17"/>
      <c r="AH9891" s="8"/>
    </row>
    <row r="9892" spans="13:34" x14ac:dyDescent="0.3">
      <c r="M9892" s="12"/>
      <c r="N9892"/>
      <c r="P9892" s="9"/>
      <c r="Q9892" s="9"/>
      <c r="U9892" s="8"/>
      <c r="V9892" s="10"/>
      <c r="W9892"/>
      <c r="X9892"/>
      <c r="Z9892" s="8"/>
      <c r="AA9892" s="8"/>
      <c r="AF9892" s="17"/>
      <c r="AG9892" s="17"/>
      <c r="AH9892" s="8"/>
    </row>
    <row r="9893" spans="13:34" x14ac:dyDescent="0.3">
      <c r="M9893" s="12"/>
      <c r="N9893"/>
      <c r="P9893" s="9"/>
      <c r="Q9893" s="9"/>
      <c r="U9893" s="8"/>
      <c r="V9893" s="10"/>
      <c r="W9893"/>
      <c r="X9893"/>
      <c r="Z9893" s="8"/>
      <c r="AA9893" s="8"/>
      <c r="AF9893" s="17"/>
      <c r="AG9893" s="17"/>
      <c r="AH9893" s="8"/>
    </row>
    <row r="9894" spans="13:34" x14ac:dyDescent="0.3">
      <c r="M9894" s="12"/>
      <c r="N9894"/>
      <c r="P9894" s="9"/>
      <c r="Q9894" s="9"/>
      <c r="U9894" s="8"/>
      <c r="V9894" s="10"/>
      <c r="W9894"/>
      <c r="X9894"/>
      <c r="Z9894" s="8"/>
      <c r="AA9894" s="8"/>
      <c r="AF9894" s="17"/>
      <c r="AG9894" s="17"/>
      <c r="AH9894" s="8"/>
    </row>
    <row r="9895" spans="13:34" x14ac:dyDescent="0.3">
      <c r="M9895" s="12"/>
      <c r="N9895"/>
      <c r="P9895" s="9"/>
      <c r="Q9895" s="9"/>
      <c r="U9895" s="8"/>
      <c r="V9895" s="10"/>
      <c r="W9895"/>
      <c r="X9895"/>
      <c r="Z9895" s="8"/>
      <c r="AA9895" s="8"/>
      <c r="AF9895" s="17"/>
      <c r="AG9895" s="17"/>
      <c r="AH9895" s="8"/>
    </row>
    <row r="9896" spans="13:34" x14ac:dyDescent="0.3">
      <c r="M9896" s="12"/>
      <c r="N9896"/>
      <c r="P9896" s="9"/>
      <c r="Q9896" s="9"/>
      <c r="U9896" s="8"/>
      <c r="V9896" s="10"/>
      <c r="W9896"/>
      <c r="X9896"/>
      <c r="Z9896" s="8"/>
      <c r="AA9896" s="8"/>
      <c r="AF9896" s="17"/>
      <c r="AG9896" s="17"/>
      <c r="AH9896" s="8"/>
    </row>
    <row r="9897" spans="13:34" x14ac:dyDescent="0.3">
      <c r="M9897" s="12"/>
      <c r="N9897"/>
      <c r="P9897" s="9"/>
      <c r="Q9897" s="9"/>
      <c r="U9897" s="8"/>
      <c r="V9897" s="10"/>
      <c r="W9897"/>
      <c r="X9897"/>
      <c r="Z9897" s="8"/>
      <c r="AA9897" s="8"/>
      <c r="AF9897" s="17"/>
      <c r="AG9897" s="17"/>
      <c r="AH9897" s="8"/>
    </row>
    <row r="9898" spans="13:34" x14ac:dyDescent="0.3">
      <c r="M9898" s="12"/>
      <c r="N9898"/>
      <c r="P9898" s="9"/>
      <c r="Q9898" s="9"/>
      <c r="U9898" s="8"/>
      <c r="V9898" s="10"/>
      <c r="W9898"/>
      <c r="X9898"/>
      <c r="Z9898" s="8"/>
      <c r="AA9898" s="8"/>
      <c r="AF9898" s="17"/>
      <c r="AG9898" s="17"/>
      <c r="AH9898" s="8"/>
    </row>
    <row r="9899" spans="13:34" x14ac:dyDescent="0.3">
      <c r="M9899" s="12"/>
      <c r="N9899"/>
      <c r="P9899" s="9"/>
      <c r="Q9899" s="9"/>
      <c r="U9899" s="8"/>
      <c r="V9899" s="10"/>
      <c r="W9899"/>
      <c r="X9899"/>
      <c r="Z9899" s="8"/>
      <c r="AA9899" s="8"/>
      <c r="AF9899" s="17"/>
      <c r="AG9899" s="17"/>
      <c r="AH9899" s="8"/>
    </row>
    <row r="9900" spans="13:34" x14ac:dyDescent="0.3">
      <c r="M9900" s="12"/>
      <c r="N9900"/>
      <c r="P9900" s="9"/>
      <c r="Q9900" s="9"/>
      <c r="U9900" s="8"/>
      <c r="V9900" s="10"/>
      <c r="W9900"/>
      <c r="X9900"/>
      <c r="Z9900" s="8"/>
      <c r="AA9900" s="8"/>
      <c r="AF9900" s="17"/>
      <c r="AG9900" s="17"/>
      <c r="AH9900" s="8"/>
    </row>
    <row r="9901" spans="13:34" x14ac:dyDescent="0.3">
      <c r="M9901" s="12"/>
      <c r="N9901"/>
      <c r="P9901" s="9"/>
      <c r="Q9901" s="9"/>
      <c r="U9901" s="8"/>
      <c r="V9901" s="10"/>
      <c r="W9901"/>
      <c r="X9901"/>
      <c r="Z9901" s="8"/>
      <c r="AA9901" s="8"/>
      <c r="AF9901" s="17"/>
      <c r="AG9901" s="17"/>
      <c r="AH9901" s="8"/>
    </row>
    <row r="9902" spans="13:34" x14ac:dyDescent="0.3">
      <c r="M9902" s="12"/>
      <c r="N9902"/>
      <c r="P9902" s="9"/>
      <c r="Q9902" s="9"/>
      <c r="U9902" s="8"/>
      <c r="V9902" s="10"/>
      <c r="W9902"/>
      <c r="X9902"/>
      <c r="Z9902" s="8"/>
      <c r="AA9902" s="8"/>
      <c r="AF9902" s="17"/>
      <c r="AG9902" s="17"/>
      <c r="AH9902" s="8"/>
    </row>
    <row r="9903" spans="13:34" x14ac:dyDescent="0.3">
      <c r="M9903" s="12"/>
      <c r="N9903"/>
      <c r="P9903" s="9"/>
      <c r="Q9903" s="9"/>
      <c r="U9903" s="8"/>
      <c r="V9903" s="10"/>
      <c r="W9903"/>
      <c r="X9903"/>
      <c r="Z9903" s="8"/>
      <c r="AA9903" s="8"/>
      <c r="AF9903" s="17"/>
      <c r="AG9903" s="17"/>
      <c r="AH9903" s="8"/>
    </row>
    <row r="9904" spans="13:34" x14ac:dyDescent="0.3">
      <c r="M9904" s="12"/>
      <c r="N9904"/>
      <c r="P9904" s="9"/>
      <c r="Q9904" s="9"/>
      <c r="U9904" s="8"/>
      <c r="V9904" s="10"/>
      <c r="W9904"/>
      <c r="X9904"/>
      <c r="Z9904" s="8"/>
      <c r="AA9904" s="8"/>
      <c r="AF9904" s="17"/>
      <c r="AG9904" s="17"/>
      <c r="AH9904" s="8"/>
    </row>
    <row r="9905" spans="13:34" x14ac:dyDescent="0.3">
      <c r="M9905" s="12"/>
      <c r="N9905"/>
      <c r="P9905" s="9"/>
      <c r="Q9905" s="9"/>
      <c r="U9905" s="8"/>
      <c r="V9905" s="10"/>
      <c r="W9905"/>
      <c r="X9905"/>
      <c r="Z9905" s="8"/>
      <c r="AA9905" s="8"/>
      <c r="AF9905" s="17"/>
      <c r="AG9905" s="17"/>
      <c r="AH9905" s="8"/>
    </row>
    <row r="9906" spans="13:34" x14ac:dyDescent="0.3">
      <c r="M9906" s="12"/>
      <c r="N9906"/>
      <c r="P9906" s="9"/>
      <c r="Q9906" s="9"/>
      <c r="U9906" s="8"/>
      <c r="V9906" s="10"/>
      <c r="W9906"/>
      <c r="X9906"/>
      <c r="Z9906" s="8"/>
      <c r="AA9906" s="8"/>
      <c r="AF9906" s="17"/>
      <c r="AG9906" s="17"/>
      <c r="AH9906" s="8"/>
    </row>
    <row r="9907" spans="13:34" x14ac:dyDescent="0.3">
      <c r="M9907" s="12"/>
      <c r="N9907"/>
      <c r="P9907" s="9"/>
      <c r="Q9907" s="9"/>
      <c r="U9907" s="8"/>
      <c r="V9907" s="10"/>
      <c r="W9907"/>
      <c r="X9907"/>
      <c r="Z9907" s="8"/>
      <c r="AA9907" s="8"/>
      <c r="AF9907" s="17"/>
      <c r="AG9907" s="17"/>
      <c r="AH9907" s="8"/>
    </row>
    <row r="9908" spans="13:34" x14ac:dyDescent="0.3">
      <c r="M9908" s="12"/>
      <c r="N9908"/>
      <c r="P9908" s="9"/>
      <c r="Q9908" s="9"/>
      <c r="U9908" s="8"/>
      <c r="V9908" s="10"/>
      <c r="W9908"/>
      <c r="X9908"/>
      <c r="Z9908" s="8"/>
      <c r="AA9908" s="8"/>
      <c r="AF9908" s="17"/>
      <c r="AG9908" s="17"/>
      <c r="AH9908" s="8"/>
    </row>
    <row r="9909" spans="13:34" x14ac:dyDescent="0.3">
      <c r="M9909" s="12"/>
      <c r="N9909"/>
      <c r="P9909" s="9"/>
      <c r="Q9909" s="9"/>
      <c r="U9909" s="8"/>
      <c r="V9909" s="10"/>
      <c r="W9909"/>
      <c r="X9909"/>
      <c r="Z9909" s="8"/>
      <c r="AA9909" s="8"/>
      <c r="AF9909" s="17"/>
      <c r="AG9909" s="17"/>
      <c r="AH9909" s="8"/>
    </row>
    <row r="9910" spans="13:34" x14ac:dyDescent="0.3">
      <c r="M9910" s="12"/>
      <c r="N9910"/>
      <c r="P9910" s="9"/>
      <c r="Q9910" s="9"/>
      <c r="U9910" s="8"/>
      <c r="V9910" s="10"/>
      <c r="W9910"/>
      <c r="X9910"/>
      <c r="Z9910" s="8"/>
      <c r="AA9910" s="8"/>
      <c r="AF9910" s="17"/>
      <c r="AG9910" s="17"/>
      <c r="AH9910" s="8"/>
    </row>
    <row r="9911" spans="13:34" x14ac:dyDescent="0.3">
      <c r="M9911" s="12"/>
      <c r="N9911"/>
      <c r="P9911" s="9"/>
      <c r="Q9911" s="9"/>
      <c r="U9911" s="8"/>
      <c r="V9911" s="10"/>
      <c r="W9911"/>
      <c r="X9911"/>
      <c r="Z9911" s="8"/>
      <c r="AA9911" s="8"/>
      <c r="AF9911" s="17"/>
      <c r="AG9911" s="17"/>
      <c r="AH9911" s="8"/>
    </row>
    <row r="9912" spans="13:34" x14ac:dyDescent="0.3">
      <c r="M9912" s="12"/>
      <c r="N9912"/>
      <c r="P9912" s="9"/>
      <c r="Q9912" s="9"/>
      <c r="U9912" s="8"/>
      <c r="V9912" s="10"/>
      <c r="W9912"/>
      <c r="X9912"/>
      <c r="Z9912" s="8"/>
      <c r="AA9912" s="8"/>
      <c r="AF9912" s="17"/>
      <c r="AG9912" s="17"/>
      <c r="AH9912" s="8"/>
    </row>
    <row r="9913" spans="13:34" x14ac:dyDescent="0.3">
      <c r="M9913" s="12"/>
      <c r="N9913"/>
      <c r="P9913" s="9"/>
      <c r="Q9913" s="9"/>
      <c r="U9913" s="8"/>
      <c r="V9913" s="10"/>
      <c r="W9913"/>
      <c r="X9913"/>
      <c r="Z9913" s="8"/>
      <c r="AA9913" s="8"/>
      <c r="AF9913" s="17"/>
      <c r="AG9913" s="17"/>
      <c r="AH9913" s="8"/>
    </row>
    <row r="9914" spans="13:34" x14ac:dyDescent="0.3">
      <c r="M9914" s="12"/>
      <c r="N9914"/>
      <c r="P9914" s="9"/>
      <c r="Q9914" s="9"/>
      <c r="U9914" s="8"/>
      <c r="V9914" s="10"/>
      <c r="W9914"/>
      <c r="X9914"/>
      <c r="Z9914" s="8"/>
      <c r="AA9914" s="8"/>
      <c r="AF9914" s="17"/>
      <c r="AG9914" s="17"/>
      <c r="AH9914" s="8"/>
    </row>
    <row r="9915" spans="13:34" x14ac:dyDescent="0.3">
      <c r="M9915" s="12"/>
      <c r="N9915"/>
      <c r="P9915" s="9"/>
      <c r="Q9915" s="9"/>
      <c r="U9915" s="8"/>
      <c r="V9915" s="10"/>
      <c r="W9915"/>
      <c r="X9915"/>
      <c r="Z9915" s="8"/>
      <c r="AA9915" s="8"/>
      <c r="AF9915" s="17"/>
      <c r="AG9915" s="17"/>
      <c r="AH9915" s="8"/>
    </row>
    <row r="9916" spans="13:34" x14ac:dyDescent="0.3">
      <c r="M9916" s="12"/>
      <c r="N9916"/>
      <c r="P9916" s="9"/>
      <c r="Q9916" s="9"/>
      <c r="U9916" s="8"/>
      <c r="V9916" s="10"/>
      <c r="W9916"/>
      <c r="X9916"/>
      <c r="Z9916" s="8"/>
      <c r="AA9916" s="8"/>
      <c r="AF9916" s="17"/>
      <c r="AG9916" s="17"/>
      <c r="AH9916" s="8"/>
    </row>
    <row r="9917" spans="13:34" x14ac:dyDescent="0.3">
      <c r="M9917" s="12"/>
      <c r="N9917"/>
      <c r="P9917" s="9"/>
      <c r="Q9917" s="9"/>
      <c r="U9917" s="8"/>
      <c r="V9917" s="10"/>
      <c r="W9917"/>
      <c r="X9917"/>
      <c r="Z9917" s="8"/>
      <c r="AA9917" s="8"/>
      <c r="AF9917" s="17"/>
      <c r="AG9917" s="17"/>
      <c r="AH9917" s="8"/>
    </row>
    <row r="9918" spans="13:34" x14ac:dyDescent="0.3">
      <c r="M9918" s="12"/>
      <c r="N9918"/>
      <c r="P9918" s="9"/>
      <c r="Q9918" s="9"/>
      <c r="U9918" s="8"/>
      <c r="V9918" s="10"/>
      <c r="W9918"/>
      <c r="X9918"/>
      <c r="Z9918" s="8"/>
      <c r="AA9918" s="8"/>
      <c r="AF9918" s="17"/>
      <c r="AG9918" s="17"/>
      <c r="AH9918" s="8"/>
    </row>
    <row r="9919" spans="13:34" x14ac:dyDescent="0.3">
      <c r="M9919" s="12"/>
      <c r="N9919"/>
      <c r="P9919" s="9"/>
      <c r="Q9919" s="9"/>
      <c r="U9919" s="8"/>
      <c r="V9919" s="10"/>
      <c r="W9919"/>
      <c r="X9919"/>
      <c r="Z9919" s="8"/>
      <c r="AA9919" s="8"/>
      <c r="AF9919" s="17"/>
      <c r="AG9919" s="17"/>
      <c r="AH9919" s="8"/>
    </row>
    <row r="9920" spans="13:34" x14ac:dyDescent="0.3">
      <c r="M9920" s="12"/>
      <c r="N9920"/>
      <c r="P9920" s="9"/>
      <c r="Q9920" s="9"/>
      <c r="U9920" s="8"/>
      <c r="V9920" s="10"/>
      <c r="W9920"/>
      <c r="X9920"/>
      <c r="Z9920" s="8"/>
      <c r="AA9920" s="8"/>
      <c r="AF9920" s="17"/>
      <c r="AG9920" s="17"/>
      <c r="AH9920" s="8"/>
    </row>
    <row r="9921" spans="13:34" x14ac:dyDescent="0.3">
      <c r="M9921" s="12"/>
      <c r="N9921"/>
      <c r="P9921" s="9"/>
      <c r="Q9921" s="9"/>
      <c r="U9921" s="8"/>
      <c r="V9921" s="10"/>
      <c r="W9921"/>
      <c r="X9921"/>
      <c r="Z9921" s="8"/>
      <c r="AA9921" s="8"/>
      <c r="AF9921" s="17"/>
      <c r="AG9921" s="17"/>
      <c r="AH9921" s="8"/>
    </row>
    <row r="9922" spans="13:34" x14ac:dyDescent="0.3">
      <c r="M9922" s="12"/>
      <c r="N9922"/>
      <c r="P9922" s="9"/>
      <c r="Q9922" s="9"/>
      <c r="U9922" s="8"/>
      <c r="V9922" s="10"/>
      <c r="W9922"/>
      <c r="X9922"/>
      <c r="Z9922" s="8"/>
      <c r="AA9922" s="8"/>
      <c r="AF9922" s="17"/>
      <c r="AG9922" s="17"/>
      <c r="AH9922" s="8"/>
    </row>
    <row r="9923" spans="13:34" x14ac:dyDescent="0.3">
      <c r="M9923" s="12"/>
      <c r="N9923"/>
      <c r="P9923" s="9"/>
      <c r="Q9923" s="9"/>
      <c r="U9923" s="8"/>
      <c r="V9923" s="10"/>
      <c r="W9923"/>
      <c r="X9923"/>
      <c r="Z9923" s="8"/>
      <c r="AA9923" s="8"/>
      <c r="AF9923" s="17"/>
      <c r="AG9923" s="17"/>
      <c r="AH9923" s="8"/>
    </row>
    <row r="9924" spans="13:34" x14ac:dyDescent="0.3">
      <c r="M9924" s="12"/>
      <c r="N9924"/>
      <c r="P9924" s="9"/>
      <c r="Q9924" s="9"/>
      <c r="U9924" s="8"/>
      <c r="V9924" s="10"/>
      <c r="W9924"/>
      <c r="X9924"/>
      <c r="Z9924" s="8"/>
      <c r="AA9924" s="8"/>
      <c r="AF9924" s="17"/>
      <c r="AG9924" s="17"/>
      <c r="AH9924" s="8"/>
    </row>
    <row r="9925" spans="13:34" x14ac:dyDescent="0.3">
      <c r="M9925" s="12"/>
      <c r="N9925"/>
      <c r="P9925" s="9"/>
      <c r="Q9925" s="9"/>
      <c r="U9925" s="8"/>
      <c r="V9925" s="10"/>
      <c r="W9925"/>
      <c r="X9925"/>
      <c r="Z9925" s="8"/>
      <c r="AA9925" s="8"/>
      <c r="AF9925" s="17"/>
      <c r="AG9925" s="17"/>
      <c r="AH9925" s="8"/>
    </row>
    <row r="9926" spans="13:34" x14ac:dyDescent="0.3">
      <c r="M9926" s="12"/>
      <c r="N9926"/>
      <c r="P9926" s="9"/>
      <c r="Q9926" s="9"/>
      <c r="U9926" s="8"/>
      <c r="V9926" s="10"/>
      <c r="W9926"/>
      <c r="X9926"/>
      <c r="Z9926" s="8"/>
      <c r="AA9926" s="8"/>
      <c r="AF9926" s="17"/>
      <c r="AG9926" s="17"/>
      <c r="AH9926" s="8"/>
    </row>
    <row r="9927" spans="13:34" x14ac:dyDescent="0.3">
      <c r="M9927" s="12"/>
      <c r="N9927"/>
      <c r="P9927" s="9"/>
      <c r="Q9927" s="9"/>
      <c r="U9927" s="8"/>
      <c r="V9927" s="10"/>
      <c r="W9927"/>
      <c r="X9927"/>
      <c r="Z9927" s="8"/>
      <c r="AA9927" s="8"/>
      <c r="AF9927" s="17"/>
      <c r="AG9927" s="17"/>
      <c r="AH9927" s="8"/>
    </row>
    <row r="9928" spans="13:34" x14ac:dyDescent="0.3">
      <c r="M9928" s="12"/>
      <c r="N9928"/>
      <c r="P9928" s="9"/>
      <c r="Q9928" s="9"/>
      <c r="U9928" s="8"/>
      <c r="V9928" s="10"/>
      <c r="W9928"/>
      <c r="X9928"/>
      <c r="Z9928" s="8"/>
      <c r="AA9928" s="8"/>
      <c r="AF9928" s="17"/>
      <c r="AG9928" s="17"/>
      <c r="AH9928" s="8"/>
    </row>
    <row r="9929" spans="13:34" x14ac:dyDescent="0.3">
      <c r="M9929" s="12"/>
      <c r="N9929"/>
      <c r="P9929" s="9"/>
      <c r="Q9929" s="9"/>
      <c r="U9929" s="8"/>
      <c r="V9929" s="10"/>
      <c r="W9929"/>
      <c r="X9929"/>
      <c r="Z9929" s="8"/>
      <c r="AA9929" s="8"/>
      <c r="AF9929" s="17"/>
      <c r="AG9929" s="17"/>
      <c r="AH9929" s="8"/>
    </row>
    <row r="9930" spans="13:34" x14ac:dyDescent="0.3">
      <c r="M9930" s="12"/>
      <c r="N9930"/>
      <c r="P9930" s="9"/>
      <c r="Q9930" s="9"/>
      <c r="U9930" s="8"/>
      <c r="V9930" s="10"/>
      <c r="W9930"/>
      <c r="X9930"/>
      <c r="Z9930" s="8"/>
      <c r="AA9930" s="8"/>
      <c r="AF9930" s="17"/>
      <c r="AG9930" s="17"/>
      <c r="AH9930" s="8"/>
    </row>
    <row r="9931" spans="13:34" x14ac:dyDescent="0.3">
      <c r="M9931" s="12"/>
      <c r="N9931"/>
      <c r="P9931" s="9"/>
      <c r="Q9931" s="9"/>
      <c r="U9931" s="8"/>
      <c r="V9931" s="10"/>
      <c r="W9931"/>
      <c r="X9931"/>
      <c r="Z9931" s="8"/>
      <c r="AA9931" s="8"/>
      <c r="AF9931" s="17"/>
      <c r="AG9931" s="17"/>
      <c r="AH9931" s="8"/>
    </row>
    <row r="9932" spans="13:34" x14ac:dyDescent="0.3">
      <c r="M9932" s="12"/>
      <c r="N9932"/>
      <c r="P9932" s="9"/>
      <c r="Q9932" s="9"/>
      <c r="U9932" s="8"/>
      <c r="V9932" s="10"/>
      <c r="W9932"/>
      <c r="X9932"/>
      <c r="Z9932" s="8"/>
      <c r="AA9932" s="8"/>
      <c r="AF9932" s="17"/>
      <c r="AG9932" s="17"/>
      <c r="AH9932" s="8"/>
    </row>
    <row r="9933" spans="13:34" x14ac:dyDescent="0.3">
      <c r="M9933" s="12"/>
      <c r="N9933"/>
      <c r="P9933" s="9"/>
      <c r="Q9933" s="9"/>
      <c r="U9933" s="8"/>
      <c r="V9933" s="10"/>
      <c r="W9933"/>
      <c r="X9933"/>
      <c r="Z9933" s="8"/>
      <c r="AA9933" s="8"/>
      <c r="AF9933" s="17"/>
      <c r="AG9933" s="17"/>
      <c r="AH9933" s="8"/>
    </row>
    <row r="9934" spans="13:34" x14ac:dyDescent="0.3">
      <c r="M9934" s="12"/>
      <c r="N9934"/>
      <c r="P9934" s="9"/>
      <c r="Q9934" s="9"/>
      <c r="U9934" s="8"/>
      <c r="V9934" s="10"/>
      <c r="W9934"/>
      <c r="X9934"/>
      <c r="Z9934" s="8"/>
      <c r="AA9934" s="8"/>
      <c r="AF9934" s="17"/>
      <c r="AG9934" s="17"/>
      <c r="AH9934" s="8"/>
    </row>
    <row r="9935" spans="13:34" x14ac:dyDescent="0.3">
      <c r="M9935" s="12"/>
      <c r="N9935"/>
      <c r="P9935" s="9"/>
      <c r="Q9935" s="9"/>
      <c r="U9935" s="8"/>
      <c r="V9935" s="10"/>
      <c r="W9935"/>
      <c r="X9935"/>
      <c r="Z9935" s="8"/>
      <c r="AA9935" s="8"/>
      <c r="AF9935" s="17"/>
      <c r="AG9935" s="17"/>
      <c r="AH9935" s="8"/>
    </row>
    <row r="9936" spans="13:34" x14ac:dyDescent="0.3">
      <c r="M9936" s="12"/>
      <c r="N9936"/>
      <c r="P9936" s="9"/>
      <c r="Q9936" s="9"/>
      <c r="U9936" s="8"/>
      <c r="V9936" s="10"/>
      <c r="W9936"/>
      <c r="X9936"/>
      <c r="Z9936" s="8"/>
      <c r="AA9936" s="8"/>
      <c r="AF9936" s="17"/>
      <c r="AG9936" s="17"/>
      <c r="AH9936" s="8"/>
    </row>
    <row r="9937" spans="13:34" x14ac:dyDescent="0.3">
      <c r="M9937" s="12"/>
      <c r="N9937"/>
      <c r="P9937" s="9"/>
      <c r="Q9937" s="9"/>
      <c r="U9937" s="8"/>
      <c r="V9937" s="10"/>
      <c r="W9937"/>
      <c r="X9937"/>
      <c r="Z9937" s="8"/>
      <c r="AA9937" s="8"/>
      <c r="AF9937" s="17"/>
      <c r="AG9937" s="17"/>
      <c r="AH9937" s="8"/>
    </row>
    <row r="9938" spans="13:34" x14ac:dyDescent="0.3">
      <c r="M9938" s="12"/>
      <c r="N9938"/>
      <c r="P9938" s="9"/>
      <c r="Q9938" s="9"/>
      <c r="U9938" s="8"/>
      <c r="V9938" s="10"/>
      <c r="W9938"/>
      <c r="X9938"/>
      <c r="Z9938" s="8"/>
      <c r="AA9938" s="8"/>
      <c r="AF9938" s="17"/>
      <c r="AG9938" s="17"/>
      <c r="AH9938" s="8"/>
    </row>
    <row r="9939" spans="13:34" x14ac:dyDescent="0.3">
      <c r="M9939" s="12"/>
      <c r="N9939"/>
      <c r="P9939" s="9"/>
      <c r="Q9939" s="9"/>
      <c r="U9939" s="8"/>
      <c r="V9939" s="10"/>
      <c r="W9939"/>
      <c r="X9939"/>
      <c r="Z9939" s="8"/>
      <c r="AA9939" s="8"/>
      <c r="AF9939" s="17"/>
      <c r="AG9939" s="17"/>
      <c r="AH9939" s="8"/>
    </row>
    <row r="9940" spans="13:34" x14ac:dyDescent="0.3">
      <c r="M9940" s="12"/>
      <c r="N9940"/>
      <c r="P9940" s="9"/>
      <c r="Q9940" s="9"/>
      <c r="U9940" s="8"/>
      <c r="V9940" s="10"/>
      <c r="W9940"/>
      <c r="X9940"/>
      <c r="Z9940" s="8"/>
      <c r="AA9940" s="8"/>
      <c r="AF9940" s="17"/>
      <c r="AG9940" s="17"/>
      <c r="AH9940" s="8"/>
    </row>
    <row r="9941" spans="13:34" x14ac:dyDescent="0.3">
      <c r="M9941" s="12"/>
      <c r="N9941"/>
      <c r="P9941" s="9"/>
      <c r="Q9941" s="9"/>
      <c r="U9941" s="8"/>
      <c r="V9941" s="10"/>
      <c r="W9941"/>
      <c r="X9941"/>
      <c r="Z9941" s="8"/>
      <c r="AA9941" s="8"/>
      <c r="AF9941" s="17"/>
      <c r="AG9941" s="17"/>
      <c r="AH9941" s="8"/>
    </row>
    <row r="9942" spans="13:34" x14ac:dyDescent="0.3">
      <c r="M9942" s="12"/>
      <c r="N9942"/>
      <c r="P9942" s="9"/>
      <c r="Q9942" s="9"/>
      <c r="U9942" s="8"/>
      <c r="V9942" s="10"/>
      <c r="W9942"/>
      <c r="X9942"/>
      <c r="Z9942" s="8"/>
      <c r="AA9942" s="8"/>
      <c r="AF9942" s="17"/>
      <c r="AG9942" s="17"/>
      <c r="AH9942" s="8"/>
    </row>
    <row r="9943" spans="13:34" x14ac:dyDescent="0.3">
      <c r="M9943" s="12"/>
      <c r="N9943"/>
      <c r="P9943" s="9"/>
      <c r="Q9943" s="9"/>
      <c r="U9943" s="8"/>
      <c r="V9943" s="10"/>
      <c r="W9943"/>
      <c r="X9943"/>
      <c r="Z9943" s="8"/>
      <c r="AA9943" s="8"/>
      <c r="AF9943" s="17"/>
      <c r="AG9943" s="17"/>
      <c r="AH9943" s="8"/>
    </row>
    <row r="9944" spans="13:34" x14ac:dyDescent="0.3">
      <c r="M9944" s="12"/>
      <c r="N9944"/>
      <c r="P9944" s="9"/>
      <c r="Q9944" s="9"/>
      <c r="U9944" s="8"/>
      <c r="V9944" s="10"/>
      <c r="W9944"/>
      <c r="X9944"/>
      <c r="Z9944" s="8"/>
      <c r="AA9944" s="8"/>
      <c r="AF9944" s="17"/>
      <c r="AG9944" s="17"/>
      <c r="AH9944" s="8"/>
    </row>
    <row r="9945" spans="13:34" x14ac:dyDescent="0.3">
      <c r="M9945" s="12"/>
      <c r="N9945"/>
      <c r="P9945" s="9"/>
      <c r="Q9945" s="9"/>
      <c r="U9945" s="8"/>
      <c r="V9945" s="10"/>
      <c r="W9945"/>
      <c r="X9945"/>
      <c r="Z9945" s="8"/>
      <c r="AA9945" s="8"/>
      <c r="AF9945" s="17"/>
      <c r="AG9945" s="17"/>
      <c r="AH9945" s="8"/>
    </row>
    <row r="9946" spans="13:34" x14ac:dyDescent="0.3">
      <c r="M9946" s="12"/>
      <c r="N9946"/>
      <c r="P9946" s="9"/>
      <c r="Q9946" s="9"/>
      <c r="U9946" s="8"/>
      <c r="V9946" s="10"/>
      <c r="W9946"/>
      <c r="X9946"/>
      <c r="Z9946" s="8"/>
      <c r="AA9946" s="8"/>
      <c r="AF9946" s="17"/>
      <c r="AG9946" s="17"/>
      <c r="AH9946" s="8"/>
    </row>
    <row r="9947" spans="13:34" x14ac:dyDescent="0.3">
      <c r="M9947" s="12"/>
      <c r="N9947"/>
      <c r="P9947" s="9"/>
      <c r="Q9947" s="9"/>
      <c r="U9947" s="8"/>
      <c r="V9947" s="10"/>
      <c r="W9947"/>
      <c r="X9947"/>
      <c r="Z9947" s="8"/>
      <c r="AA9947" s="8"/>
      <c r="AF9947" s="17"/>
      <c r="AG9947" s="17"/>
      <c r="AH9947" s="8"/>
    </row>
    <row r="9948" spans="13:34" x14ac:dyDescent="0.3">
      <c r="M9948" s="12"/>
      <c r="N9948"/>
      <c r="P9948" s="9"/>
      <c r="Q9948" s="9"/>
      <c r="U9948" s="8"/>
      <c r="V9948" s="10"/>
      <c r="W9948"/>
      <c r="X9948"/>
      <c r="Z9948" s="8"/>
      <c r="AA9948" s="8"/>
      <c r="AF9948" s="17"/>
      <c r="AG9948" s="17"/>
      <c r="AH9948" s="8"/>
    </row>
    <row r="9949" spans="13:34" x14ac:dyDescent="0.3">
      <c r="M9949" s="12"/>
      <c r="N9949"/>
      <c r="P9949" s="9"/>
      <c r="Q9949" s="9"/>
      <c r="U9949" s="8"/>
      <c r="V9949" s="10"/>
      <c r="W9949"/>
      <c r="X9949"/>
      <c r="Z9949" s="8"/>
      <c r="AA9949" s="8"/>
      <c r="AF9949" s="17"/>
      <c r="AG9949" s="17"/>
      <c r="AH9949" s="8"/>
    </row>
    <row r="9950" spans="13:34" x14ac:dyDescent="0.3">
      <c r="M9950" s="12"/>
      <c r="N9950"/>
      <c r="P9950" s="9"/>
      <c r="Q9950" s="9"/>
      <c r="U9950" s="8"/>
      <c r="V9950" s="10"/>
      <c r="W9950"/>
      <c r="X9950"/>
      <c r="Z9950" s="8"/>
      <c r="AA9950" s="8"/>
      <c r="AF9950" s="17"/>
      <c r="AG9950" s="17"/>
      <c r="AH9950" s="8"/>
    </row>
    <row r="9951" spans="13:34" x14ac:dyDescent="0.3">
      <c r="M9951" s="12"/>
      <c r="N9951"/>
      <c r="P9951" s="9"/>
      <c r="Q9951" s="9"/>
      <c r="U9951" s="8"/>
      <c r="V9951" s="10"/>
      <c r="W9951"/>
      <c r="X9951"/>
      <c r="Z9951" s="8"/>
      <c r="AA9951" s="8"/>
      <c r="AF9951" s="17"/>
      <c r="AG9951" s="17"/>
      <c r="AH9951" s="8"/>
    </row>
    <row r="9952" spans="13:34" x14ac:dyDescent="0.3">
      <c r="M9952" s="12"/>
      <c r="N9952"/>
      <c r="P9952" s="9"/>
      <c r="Q9952" s="9"/>
      <c r="U9952" s="8"/>
      <c r="V9952" s="10"/>
      <c r="W9952"/>
      <c r="X9952"/>
      <c r="Z9952" s="8"/>
      <c r="AA9952" s="8"/>
      <c r="AF9952" s="17"/>
      <c r="AG9952" s="17"/>
      <c r="AH9952" s="8"/>
    </row>
    <row r="9953" spans="13:34" x14ac:dyDescent="0.3">
      <c r="M9953" s="12"/>
      <c r="N9953"/>
      <c r="P9953" s="9"/>
      <c r="Q9953" s="9"/>
      <c r="U9953" s="8"/>
      <c r="V9953" s="10"/>
      <c r="W9953"/>
      <c r="X9953"/>
      <c r="Z9953" s="8"/>
      <c r="AA9953" s="8"/>
      <c r="AF9953" s="17"/>
      <c r="AG9953" s="17"/>
      <c r="AH9953" s="8"/>
    </row>
    <row r="9954" spans="13:34" x14ac:dyDescent="0.3">
      <c r="M9954" s="12"/>
      <c r="N9954"/>
      <c r="P9954" s="9"/>
      <c r="Q9954" s="9"/>
      <c r="U9954" s="8"/>
      <c r="V9954" s="10"/>
      <c r="W9954"/>
      <c r="X9954"/>
      <c r="Z9954" s="8"/>
      <c r="AA9954" s="8"/>
      <c r="AF9954" s="17"/>
      <c r="AG9954" s="17"/>
      <c r="AH9954" s="8"/>
    </row>
    <row r="9955" spans="13:34" x14ac:dyDescent="0.3">
      <c r="M9955" s="12"/>
      <c r="N9955"/>
      <c r="P9955" s="9"/>
      <c r="Q9955" s="9"/>
      <c r="U9955" s="8"/>
      <c r="V9955" s="10"/>
      <c r="W9955"/>
      <c r="X9955"/>
      <c r="Z9955" s="8"/>
      <c r="AA9955" s="8"/>
      <c r="AF9955" s="17"/>
      <c r="AG9955" s="17"/>
      <c r="AH9955" s="8"/>
    </row>
    <row r="9956" spans="13:34" x14ac:dyDescent="0.3">
      <c r="M9956" s="12"/>
      <c r="N9956"/>
      <c r="P9956" s="9"/>
      <c r="Q9956" s="9"/>
      <c r="U9956" s="8"/>
      <c r="V9956" s="10"/>
      <c r="W9956"/>
      <c r="X9956"/>
      <c r="Z9956" s="8"/>
      <c r="AA9956" s="8"/>
      <c r="AF9956" s="17"/>
      <c r="AG9956" s="17"/>
      <c r="AH9956" s="8"/>
    </row>
    <row r="9957" spans="13:34" x14ac:dyDescent="0.3">
      <c r="M9957" s="12"/>
      <c r="N9957"/>
      <c r="P9957" s="9"/>
      <c r="Q9957" s="9"/>
      <c r="U9957" s="8"/>
      <c r="V9957" s="10"/>
      <c r="W9957"/>
      <c r="X9957"/>
      <c r="Z9957" s="8"/>
      <c r="AA9957" s="8"/>
      <c r="AF9957" s="17"/>
      <c r="AG9957" s="17"/>
      <c r="AH9957" s="8"/>
    </row>
    <row r="9958" spans="13:34" x14ac:dyDescent="0.3">
      <c r="M9958" s="12"/>
      <c r="N9958"/>
      <c r="P9958" s="9"/>
      <c r="Q9958" s="9"/>
      <c r="U9958" s="8"/>
      <c r="V9958" s="10"/>
      <c r="W9958"/>
      <c r="X9958"/>
      <c r="Z9958" s="8"/>
      <c r="AA9958" s="8"/>
      <c r="AF9958" s="17"/>
      <c r="AG9958" s="17"/>
      <c r="AH9958" s="8"/>
    </row>
    <row r="9959" spans="13:34" x14ac:dyDescent="0.3">
      <c r="M9959" s="12"/>
      <c r="N9959"/>
      <c r="P9959" s="9"/>
      <c r="Q9959" s="9"/>
      <c r="U9959" s="8"/>
      <c r="V9959" s="10"/>
      <c r="W9959"/>
      <c r="X9959"/>
      <c r="Z9959" s="8"/>
      <c r="AA9959" s="8"/>
      <c r="AF9959" s="17"/>
      <c r="AG9959" s="17"/>
      <c r="AH9959" s="8"/>
    </row>
    <row r="9960" spans="13:34" x14ac:dyDescent="0.3">
      <c r="M9960" s="12"/>
      <c r="N9960"/>
      <c r="P9960" s="9"/>
      <c r="Q9960" s="9"/>
      <c r="U9960" s="8"/>
      <c r="V9960" s="10"/>
      <c r="W9960"/>
      <c r="X9960"/>
      <c r="Z9960" s="8"/>
      <c r="AA9960" s="8"/>
      <c r="AF9960" s="17"/>
      <c r="AG9960" s="17"/>
      <c r="AH9960" s="8"/>
    </row>
    <row r="9961" spans="13:34" x14ac:dyDescent="0.3">
      <c r="M9961" s="12"/>
      <c r="N9961"/>
      <c r="P9961" s="9"/>
      <c r="Q9961" s="9"/>
      <c r="U9961" s="8"/>
      <c r="V9961" s="10"/>
      <c r="W9961"/>
      <c r="X9961"/>
      <c r="Z9961" s="8"/>
      <c r="AA9961" s="8"/>
      <c r="AF9961" s="17"/>
      <c r="AG9961" s="17"/>
      <c r="AH9961" s="8"/>
    </row>
    <row r="9962" spans="13:34" x14ac:dyDescent="0.3">
      <c r="M9962" s="12"/>
      <c r="N9962"/>
      <c r="P9962" s="9"/>
      <c r="Q9962" s="9"/>
      <c r="U9962" s="8"/>
      <c r="V9962" s="10"/>
      <c r="W9962"/>
      <c r="X9962"/>
      <c r="Z9962" s="8"/>
      <c r="AA9962" s="8"/>
      <c r="AF9962" s="17"/>
      <c r="AG9962" s="17"/>
      <c r="AH9962" s="8"/>
    </row>
    <row r="9963" spans="13:34" x14ac:dyDescent="0.3">
      <c r="M9963" s="12"/>
      <c r="N9963"/>
      <c r="P9963" s="9"/>
      <c r="Q9963" s="9"/>
      <c r="U9963" s="8"/>
      <c r="V9963" s="10"/>
      <c r="W9963"/>
      <c r="X9963"/>
      <c r="Z9963" s="8"/>
      <c r="AA9963" s="8"/>
      <c r="AF9963" s="17"/>
      <c r="AG9963" s="17"/>
      <c r="AH9963" s="8"/>
    </row>
    <row r="9964" spans="13:34" x14ac:dyDescent="0.3">
      <c r="M9964" s="12"/>
      <c r="N9964"/>
      <c r="P9964" s="9"/>
      <c r="Q9964" s="9"/>
      <c r="U9964" s="8"/>
      <c r="V9964" s="10"/>
      <c r="W9964"/>
      <c r="X9964"/>
      <c r="Z9964" s="8"/>
      <c r="AA9964" s="8"/>
      <c r="AF9964" s="17"/>
      <c r="AG9964" s="17"/>
      <c r="AH9964" s="8"/>
    </row>
    <row r="9965" spans="13:34" x14ac:dyDescent="0.3">
      <c r="M9965" s="12"/>
      <c r="N9965"/>
      <c r="P9965" s="9"/>
      <c r="Q9965" s="9"/>
      <c r="U9965" s="8"/>
      <c r="V9965" s="10"/>
      <c r="W9965"/>
      <c r="X9965"/>
      <c r="Z9965" s="8"/>
      <c r="AA9965" s="8"/>
      <c r="AF9965" s="17"/>
      <c r="AG9965" s="17"/>
      <c r="AH9965" s="8"/>
    </row>
    <row r="9966" spans="13:34" x14ac:dyDescent="0.3">
      <c r="M9966" s="12"/>
      <c r="N9966"/>
      <c r="P9966" s="9"/>
      <c r="Q9966" s="9"/>
      <c r="U9966" s="8"/>
      <c r="V9966" s="10"/>
      <c r="W9966"/>
      <c r="X9966"/>
      <c r="Z9966" s="8"/>
      <c r="AA9966" s="8"/>
      <c r="AF9966" s="17"/>
      <c r="AG9966" s="17"/>
      <c r="AH9966" s="8"/>
    </row>
    <row r="9967" spans="13:34" x14ac:dyDescent="0.3">
      <c r="M9967" s="12"/>
      <c r="N9967"/>
      <c r="P9967" s="9"/>
      <c r="Q9967" s="9"/>
      <c r="U9967" s="8"/>
      <c r="V9967" s="10"/>
      <c r="W9967"/>
      <c r="X9967"/>
      <c r="Z9967" s="8"/>
      <c r="AA9967" s="8"/>
      <c r="AF9967" s="17"/>
      <c r="AG9967" s="17"/>
      <c r="AH9967" s="8"/>
    </row>
    <row r="9968" spans="13:34" x14ac:dyDescent="0.3">
      <c r="M9968" s="12"/>
      <c r="N9968"/>
      <c r="P9968" s="9"/>
      <c r="Q9968" s="9"/>
      <c r="U9968" s="8"/>
      <c r="V9968" s="10"/>
      <c r="W9968"/>
      <c r="X9968"/>
      <c r="Z9968" s="8"/>
      <c r="AA9968" s="8"/>
      <c r="AF9968" s="17"/>
      <c r="AG9968" s="17"/>
      <c r="AH9968" s="8"/>
    </row>
    <row r="9969" spans="13:34" x14ac:dyDescent="0.3">
      <c r="M9969" s="12"/>
      <c r="N9969"/>
      <c r="P9969" s="9"/>
      <c r="Q9969" s="9"/>
      <c r="U9969" s="8"/>
      <c r="V9969" s="10"/>
      <c r="W9969"/>
      <c r="X9969"/>
      <c r="Z9969" s="8"/>
      <c r="AA9969" s="8"/>
      <c r="AF9969" s="17"/>
      <c r="AG9969" s="17"/>
      <c r="AH9969" s="8"/>
    </row>
    <row r="9970" spans="13:34" x14ac:dyDescent="0.3">
      <c r="M9970" s="12"/>
      <c r="N9970"/>
      <c r="P9970" s="9"/>
      <c r="Q9970" s="9"/>
      <c r="U9970" s="8"/>
      <c r="V9970" s="10"/>
      <c r="W9970"/>
      <c r="X9970"/>
      <c r="Z9970" s="8"/>
      <c r="AA9970" s="8"/>
      <c r="AF9970" s="17"/>
      <c r="AG9970" s="17"/>
      <c r="AH9970" s="8"/>
    </row>
    <row r="9971" spans="13:34" x14ac:dyDescent="0.3">
      <c r="M9971" s="12"/>
      <c r="N9971"/>
      <c r="P9971" s="9"/>
      <c r="Q9971" s="9"/>
      <c r="U9971" s="8"/>
      <c r="V9971" s="10"/>
      <c r="W9971"/>
      <c r="X9971"/>
      <c r="Z9971" s="8"/>
      <c r="AA9971" s="8"/>
      <c r="AF9971" s="17"/>
      <c r="AG9971" s="17"/>
      <c r="AH9971" s="8"/>
    </row>
    <row r="9972" spans="13:34" x14ac:dyDescent="0.3">
      <c r="M9972" s="12"/>
      <c r="N9972"/>
      <c r="P9972" s="9"/>
      <c r="Q9972" s="9"/>
      <c r="U9972" s="8"/>
      <c r="V9972" s="10"/>
      <c r="W9972"/>
      <c r="X9972"/>
      <c r="Z9972" s="8"/>
      <c r="AA9972" s="8"/>
      <c r="AF9972" s="17"/>
      <c r="AG9972" s="17"/>
      <c r="AH9972" s="8"/>
    </row>
    <row r="9973" spans="13:34" x14ac:dyDescent="0.3">
      <c r="M9973" s="12"/>
      <c r="N9973"/>
      <c r="P9973" s="9"/>
      <c r="Q9973" s="9"/>
      <c r="U9973" s="8"/>
      <c r="V9973" s="10"/>
      <c r="W9973"/>
      <c r="X9973"/>
      <c r="Z9973" s="8"/>
      <c r="AA9973" s="8"/>
      <c r="AF9973" s="17"/>
      <c r="AG9973" s="17"/>
      <c r="AH9973" s="8"/>
    </row>
    <row r="9974" spans="13:34" x14ac:dyDescent="0.3">
      <c r="M9974" s="12"/>
      <c r="N9974"/>
      <c r="P9974" s="9"/>
      <c r="Q9974" s="9"/>
      <c r="U9974" s="8"/>
      <c r="V9974" s="10"/>
      <c r="W9974"/>
      <c r="X9974"/>
      <c r="Z9974" s="8"/>
      <c r="AA9974" s="8"/>
      <c r="AF9974" s="17"/>
      <c r="AG9974" s="17"/>
      <c r="AH9974" s="8"/>
    </row>
    <row r="9975" spans="13:34" x14ac:dyDescent="0.3">
      <c r="M9975" s="12"/>
      <c r="N9975"/>
      <c r="P9975" s="9"/>
      <c r="Q9975" s="9"/>
      <c r="U9975" s="8"/>
      <c r="V9975" s="10"/>
      <c r="W9975"/>
      <c r="X9975"/>
      <c r="Z9975" s="8"/>
      <c r="AA9975" s="8"/>
      <c r="AF9975" s="17"/>
      <c r="AG9975" s="17"/>
      <c r="AH9975" s="8"/>
    </row>
    <row r="9976" spans="13:34" x14ac:dyDescent="0.3">
      <c r="M9976" s="12"/>
      <c r="N9976"/>
      <c r="P9976" s="9"/>
      <c r="Q9976" s="9"/>
      <c r="U9976" s="8"/>
      <c r="V9976" s="10"/>
      <c r="W9976"/>
      <c r="X9976"/>
      <c r="Z9976" s="8"/>
      <c r="AA9976" s="8"/>
      <c r="AF9976" s="17"/>
      <c r="AG9976" s="17"/>
      <c r="AH9976" s="8"/>
    </row>
    <row r="9977" spans="13:34" x14ac:dyDescent="0.3">
      <c r="M9977" s="12"/>
      <c r="N9977"/>
      <c r="P9977" s="9"/>
      <c r="Q9977" s="9"/>
      <c r="U9977" s="8"/>
      <c r="V9977" s="10"/>
      <c r="W9977"/>
      <c r="X9977"/>
      <c r="Z9977" s="8"/>
      <c r="AA9977" s="8"/>
      <c r="AF9977" s="17"/>
      <c r="AG9977" s="17"/>
      <c r="AH9977" s="8"/>
    </row>
    <row r="9978" spans="13:34" x14ac:dyDescent="0.3">
      <c r="M9978" s="12"/>
      <c r="N9978"/>
      <c r="P9978" s="9"/>
      <c r="Q9978" s="9"/>
      <c r="U9978" s="8"/>
      <c r="V9978" s="10"/>
      <c r="W9978"/>
      <c r="X9978"/>
      <c r="Z9978" s="8"/>
      <c r="AA9978" s="8"/>
      <c r="AF9978" s="17"/>
      <c r="AG9978" s="17"/>
      <c r="AH9978" s="8"/>
    </row>
    <row r="9979" spans="13:34" x14ac:dyDescent="0.3">
      <c r="M9979" s="12"/>
      <c r="N9979"/>
      <c r="P9979" s="9"/>
      <c r="Q9979" s="9"/>
      <c r="U9979" s="8"/>
      <c r="V9979" s="10"/>
      <c r="W9979"/>
      <c r="X9979"/>
      <c r="Z9979" s="8"/>
      <c r="AA9979" s="8"/>
      <c r="AF9979" s="17"/>
      <c r="AG9979" s="17"/>
      <c r="AH9979" s="8"/>
    </row>
    <row r="9980" spans="13:34" x14ac:dyDescent="0.3">
      <c r="M9980" s="12"/>
      <c r="N9980"/>
      <c r="P9980" s="9"/>
      <c r="Q9980" s="9"/>
      <c r="U9980" s="8"/>
      <c r="V9980" s="10"/>
      <c r="W9980"/>
      <c r="X9980"/>
      <c r="Z9980" s="8"/>
      <c r="AA9980" s="8"/>
      <c r="AF9980" s="17"/>
      <c r="AG9980" s="17"/>
      <c r="AH9980" s="8"/>
    </row>
    <row r="9981" spans="13:34" x14ac:dyDescent="0.3">
      <c r="M9981" s="12"/>
      <c r="N9981"/>
      <c r="P9981" s="9"/>
      <c r="Q9981" s="9"/>
      <c r="U9981" s="8"/>
      <c r="V9981" s="10"/>
      <c r="W9981"/>
      <c r="X9981"/>
      <c r="Z9981" s="8"/>
      <c r="AA9981" s="8"/>
      <c r="AF9981" s="17"/>
      <c r="AG9981" s="17"/>
      <c r="AH9981" s="8"/>
    </row>
    <row r="9982" spans="13:34" x14ac:dyDescent="0.3">
      <c r="M9982" s="12"/>
      <c r="N9982"/>
      <c r="P9982" s="9"/>
      <c r="Q9982" s="9"/>
      <c r="U9982" s="8"/>
      <c r="V9982" s="10"/>
      <c r="W9982"/>
      <c r="X9982"/>
      <c r="Z9982" s="8"/>
      <c r="AA9982" s="8"/>
      <c r="AF9982" s="17"/>
      <c r="AG9982" s="17"/>
      <c r="AH9982" s="8"/>
    </row>
    <row r="9983" spans="13:34" x14ac:dyDescent="0.3">
      <c r="M9983" s="12"/>
      <c r="N9983"/>
      <c r="P9983" s="9"/>
      <c r="Q9983" s="9"/>
      <c r="U9983" s="8"/>
      <c r="V9983" s="10"/>
      <c r="W9983"/>
      <c r="X9983"/>
      <c r="Z9983" s="8"/>
      <c r="AA9983" s="8"/>
      <c r="AF9983" s="17"/>
      <c r="AG9983" s="17"/>
      <c r="AH9983" s="8"/>
    </row>
    <row r="9984" spans="13:34" x14ac:dyDescent="0.3">
      <c r="M9984" s="12"/>
      <c r="N9984"/>
      <c r="P9984" s="9"/>
      <c r="Q9984" s="9"/>
      <c r="U9984" s="8"/>
      <c r="V9984" s="10"/>
      <c r="W9984"/>
      <c r="X9984"/>
      <c r="Z9984" s="8"/>
      <c r="AA9984" s="8"/>
      <c r="AF9984" s="17"/>
      <c r="AG9984" s="17"/>
      <c r="AH9984" s="8"/>
    </row>
    <row r="9985" spans="13:34" x14ac:dyDescent="0.3">
      <c r="M9985" s="12"/>
      <c r="N9985"/>
      <c r="P9985" s="9"/>
      <c r="Q9985" s="9"/>
      <c r="U9985" s="8"/>
      <c r="V9985" s="10"/>
      <c r="W9985"/>
      <c r="X9985"/>
      <c r="Z9985" s="8"/>
      <c r="AA9985" s="8"/>
      <c r="AF9985" s="17"/>
      <c r="AG9985" s="17"/>
      <c r="AH9985" s="8"/>
    </row>
    <row r="9986" spans="13:34" x14ac:dyDescent="0.3">
      <c r="M9986" s="12"/>
      <c r="N9986"/>
      <c r="P9986" s="9"/>
      <c r="Q9986" s="9"/>
      <c r="U9986" s="8"/>
      <c r="V9986" s="10"/>
      <c r="W9986"/>
      <c r="X9986"/>
      <c r="Z9986" s="8"/>
      <c r="AA9986" s="8"/>
      <c r="AF9986" s="17"/>
      <c r="AG9986" s="17"/>
      <c r="AH9986" s="8"/>
    </row>
    <row r="9987" spans="13:34" x14ac:dyDescent="0.3">
      <c r="M9987" s="12"/>
      <c r="N9987"/>
      <c r="P9987" s="9"/>
      <c r="Q9987" s="9"/>
      <c r="U9987" s="8"/>
      <c r="V9987" s="10"/>
      <c r="W9987"/>
      <c r="X9987"/>
      <c r="Z9987" s="8"/>
      <c r="AA9987" s="8"/>
      <c r="AF9987" s="17"/>
      <c r="AG9987" s="17"/>
      <c r="AH9987" s="8"/>
    </row>
    <row r="9988" spans="13:34" x14ac:dyDescent="0.3">
      <c r="M9988" s="12"/>
      <c r="N9988"/>
      <c r="P9988" s="9"/>
      <c r="Q9988" s="9"/>
      <c r="U9988" s="8"/>
      <c r="V9988" s="10"/>
      <c r="W9988"/>
      <c r="X9988"/>
      <c r="Z9988" s="8"/>
      <c r="AA9988" s="8"/>
      <c r="AF9988" s="17"/>
      <c r="AG9988" s="17"/>
      <c r="AH9988" s="8"/>
    </row>
    <row r="9989" spans="13:34" x14ac:dyDescent="0.3">
      <c r="M9989" s="12"/>
      <c r="N9989"/>
      <c r="P9989" s="9"/>
      <c r="Q9989" s="9"/>
      <c r="U9989" s="8"/>
      <c r="V9989" s="10"/>
      <c r="W9989"/>
      <c r="X9989"/>
      <c r="Z9989" s="8"/>
      <c r="AA9989" s="8"/>
      <c r="AF9989" s="17"/>
      <c r="AG9989" s="17"/>
      <c r="AH9989" s="8"/>
    </row>
    <row r="9990" spans="13:34" x14ac:dyDescent="0.3">
      <c r="M9990" s="12"/>
      <c r="N9990"/>
      <c r="P9990" s="9"/>
      <c r="Q9990" s="9"/>
      <c r="U9990" s="8"/>
      <c r="V9990" s="10"/>
      <c r="W9990"/>
      <c r="X9990"/>
      <c r="Z9990" s="8"/>
      <c r="AA9990" s="8"/>
      <c r="AF9990" s="17"/>
      <c r="AG9990" s="17"/>
      <c r="AH9990" s="8"/>
    </row>
    <row r="9991" spans="13:34" x14ac:dyDescent="0.3">
      <c r="M9991" s="12"/>
      <c r="N9991"/>
      <c r="P9991" s="9"/>
      <c r="Q9991" s="9"/>
      <c r="U9991" s="8"/>
      <c r="V9991" s="10"/>
      <c r="W9991"/>
      <c r="X9991"/>
      <c r="Z9991" s="8"/>
      <c r="AA9991" s="8"/>
      <c r="AF9991" s="17"/>
      <c r="AG9991" s="17"/>
      <c r="AH9991" s="8"/>
    </row>
    <row r="9992" spans="13:34" x14ac:dyDescent="0.3">
      <c r="M9992" s="12"/>
      <c r="N9992"/>
      <c r="P9992" s="9"/>
      <c r="Q9992" s="9"/>
      <c r="U9992" s="8"/>
      <c r="V9992" s="10"/>
      <c r="W9992"/>
      <c r="X9992"/>
      <c r="Z9992" s="8"/>
      <c r="AA9992" s="8"/>
      <c r="AF9992" s="17"/>
      <c r="AG9992" s="17"/>
      <c r="AH9992" s="8"/>
    </row>
    <row r="9993" spans="13:34" x14ac:dyDescent="0.3">
      <c r="M9993" s="12"/>
      <c r="N9993"/>
      <c r="P9993" s="9"/>
      <c r="Q9993" s="9"/>
      <c r="U9993" s="8"/>
      <c r="V9993" s="10"/>
      <c r="W9993"/>
      <c r="X9993"/>
      <c r="Z9993" s="8"/>
      <c r="AA9993" s="8"/>
      <c r="AF9993" s="17"/>
      <c r="AG9993" s="17"/>
      <c r="AH9993" s="8"/>
    </row>
    <row r="9994" spans="13:34" x14ac:dyDescent="0.3">
      <c r="M9994" s="12"/>
      <c r="N9994"/>
      <c r="P9994" s="9"/>
      <c r="Q9994" s="9"/>
      <c r="U9994" s="8"/>
      <c r="V9994" s="10"/>
      <c r="W9994"/>
      <c r="X9994"/>
      <c r="Z9994" s="8"/>
      <c r="AA9994" s="8"/>
      <c r="AF9994" s="17"/>
      <c r="AG9994" s="17"/>
      <c r="AH9994" s="8"/>
    </row>
    <row r="9995" spans="13:34" x14ac:dyDescent="0.3">
      <c r="M9995" s="12"/>
      <c r="N9995"/>
      <c r="P9995" s="9"/>
      <c r="Q9995" s="9"/>
      <c r="U9995" s="8"/>
      <c r="V9995" s="10"/>
      <c r="W9995"/>
      <c r="X9995"/>
      <c r="Z9995" s="8"/>
      <c r="AA9995" s="8"/>
      <c r="AF9995" s="17"/>
      <c r="AG9995" s="17"/>
      <c r="AH9995" s="8"/>
    </row>
    <row r="9996" spans="13:34" x14ac:dyDescent="0.3">
      <c r="M9996" s="12"/>
      <c r="N9996"/>
      <c r="P9996" s="9"/>
      <c r="Q9996" s="9"/>
      <c r="U9996" s="8"/>
      <c r="V9996" s="10"/>
      <c r="W9996"/>
      <c r="X9996"/>
      <c r="Z9996" s="8"/>
      <c r="AA9996" s="8"/>
      <c r="AF9996" s="17"/>
      <c r="AG9996" s="17"/>
      <c r="AH9996" s="8"/>
    </row>
    <row r="9997" spans="13:34" x14ac:dyDescent="0.3">
      <c r="M9997" s="12"/>
      <c r="N9997"/>
      <c r="P9997" s="9"/>
      <c r="Q9997" s="9"/>
      <c r="U9997" s="8"/>
      <c r="V9997" s="10"/>
      <c r="W9997"/>
      <c r="X9997"/>
      <c r="Z9997" s="8"/>
      <c r="AA9997" s="8"/>
      <c r="AF9997" s="17"/>
      <c r="AG9997" s="17"/>
      <c r="AH9997" s="8"/>
    </row>
    <row r="9998" spans="13:34" x14ac:dyDescent="0.3">
      <c r="M9998" s="12"/>
      <c r="N9998"/>
      <c r="P9998" s="9"/>
      <c r="Q9998" s="9"/>
      <c r="U9998" s="8"/>
      <c r="V9998" s="10"/>
      <c r="W9998"/>
      <c r="X9998"/>
      <c r="Z9998" s="8"/>
      <c r="AA9998" s="8"/>
      <c r="AF9998" s="17"/>
      <c r="AG9998" s="17"/>
      <c r="AH9998" s="8"/>
    </row>
    <row r="9999" spans="13:34" x14ac:dyDescent="0.3">
      <c r="M9999" s="12"/>
      <c r="N9999"/>
      <c r="P9999" s="9"/>
      <c r="Q9999" s="9"/>
      <c r="U9999" s="8"/>
      <c r="V9999" s="10"/>
      <c r="W9999"/>
      <c r="X9999"/>
      <c r="Z9999" s="8"/>
      <c r="AA9999" s="8"/>
      <c r="AF9999" s="17"/>
      <c r="AG9999" s="17"/>
      <c r="AH9999" s="8"/>
    </row>
    <row r="10000" spans="13:34" x14ac:dyDescent="0.3">
      <c r="M10000" s="12"/>
      <c r="N10000"/>
      <c r="P10000" s="9"/>
      <c r="Q10000" s="9"/>
      <c r="U10000" s="8"/>
      <c r="V10000" s="10"/>
      <c r="W10000"/>
      <c r="X10000"/>
      <c r="Z10000" s="8"/>
      <c r="AA10000" s="8"/>
      <c r="AF10000" s="17"/>
      <c r="AG10000" s="17"/>
      <c r="AH10000" s="8"/>
    </row>
    <row r="10001" spans="13:34" x14ac:dyDescent="0.3">
      <c r="M10001" s="12"/>
      <c r="N10001"/>
      <c r="P10001" s="9"/>
      <c r="Q10001" s="9"/>
      <c r="U10001" s="8"/>
      <c r="V10001" s="10"/>
      <c r="W10001"/>
      <c r="X10001"/>
      <c r="Z10001" s="8"/>
      <c r="AA10001" s="8"/>
      <c r="AF10001" s="17"/>
      <c r="AG10001" s="17"/>
      <c r="AH10001" s="8"/>
    </row>
    <row r="10002" spans="13:34" x14ac:dyDescent="0.3">
      <c r="M10002" s="12"/>
      <c r="N10002"/>
      <c r="P10002" s="9"/>
      <c r="Q10002" s="9"/>
      <c r="U10002" s="8"/>
      <c r="V10002" s="10"/>
      <c r="W10002"/>
      <c r="X10002"/>
      <c r="Z10002" s="8"/>
      <c r="AA10002" s="8"/>
      <c r="AF10002" s="17"/>
      <c r="AG10002" s="17"/>
      <c r="AH10002" s="8"/>
    </row>
    <row r="10003" spans="13:34" x14ac:dyDescent="0.3">
      <c r="M10003" s="12"/>
      <c r="N10003"/>
      <c r="P10003" s="9"/>
      <c r="Q10003" s="9"/>
      <c r="U10003" s="8"/>
      <c r="V10003" s="10"/>
      <c r="W10003"/>
      <c r="X10003"/>
      <c r="Z10003" s="8"/>
      <c r="AA10003" s="8"/>
      <c r="AF10003" s="17"/>
      <c r="AG10003" s="17"/>
      <c r="AH10003" s="8"/>
    </row>
    <row r="10004" spans="13:34" x14ac:dyDescent="0.3">
      <c r="M10004" s="12"/>
      <c r="N10004"/>
      <c r="P10004" s="9"/>
      <c r="Q10004" s="9"/>
      <c r="U10004" s="8"/>
      <c r="V10004" s="10"/>
      <c r="W10004"/>
      <c r="X10004"/>
      <c r="Z10004" s="8"/>
      <c r="AA10004" s="8"/>
      <c r="AF10004" s="17"/>
      <c r="AG10004" s="17"/>
      <c r="AH10004" s="8"/>
    </row>
    <row r="10005" spans="13:34" x14ac:dyDescent="0.3">
      <c r="M10005" s="12"/>
      <c r="N10005"/>
      <c r="P10005" s="9"/>
      <c r="Q10005" s="9"/>
      <c r="U10005" s="8"/>
      <c r="V10005" s="10"/>
      <c r="W10005"/>
      <c r="X10005"/>
      <c r="Z10005" s="8"/>
      <c r="AA10005" s="8"/>
      <c r="AF10005" s="17"/>
      <c r="AG10005" s="17"/>
      <c r="AH10005" s="8"/>
    </row>
    <row r="10006" spans="13:34" x14ac:dyDescent="0.3">
      <c r="M10006" s="12"/>
      <c r="N10006"/>
      <c r="P10006" s="9"/>
      <c r="Q10006" s="9"/>
      <c r="U10006" s="8"/>
      <c r="V10006" s="10"/>
      <c r="W10006"/>
      <c r="X10006"/>
      <c r="Z10006" s="8"/>
      <c r="AA10006" s="8"/>
      <c r="AF10006" s="17"/>
      <c r="AG10006" s="17"/>
      <c r="AH10006" s="8"/>
    </row>
    <row r="10007" spans="13:34" x14ac:dyDescent="0.3">
      <c r="M10007" s="12"/>
      <c r="N10007"/>
      <c r="P10007" s="9"/>
      <c r="Q10007" s="9"/>
      <c r="U10007" s="8"/>
      <c r="V10007" s="10"/>
      <c r="W10007"/>
      <c r="X10007"/>
      <c r="Z10007" s="8"/>
      <c r="AA10007" s="8"/>
      <c r="AF10007" s="17"/>
      <c r="AG10007" s="17"/>
      <c r="AH10007" s="8"/>
    </row>
    <row r="10008" spans="13:34" x14ac:dyDescent="0.3">
      <c r="M10008" s="12"/>
      <c r="N10008"/>
      <c r="P10008" s="9"/>
      <c r="Q10008" s="9"/>
      <c r="U10008" s="8"/>
      <c r="V10008" s="10"/>
      <c r="W10008"/>
      <c r="X10008"/>
      <c r="Z10008" s="8"/>
      <c r="AA10008" s="8"/>
      <c r="AF10008" s="17"/>
      <c r="AG10008" s="17"/>
      <c r="AH10008" s="8"/>
    </row>
    <row r="10009" spans="13:34" x14ac:dyDescent="0.3">
      <c r="M10009" s="12"/>
      <c r="N10009"/>
      <c r="P10009" s="9"/>
      <c r="Q10009" s="9"/>
      <c r="U10009" s="8"/>
      <c r="V10009" s="10"/>
      <c r="W10009"/>
      <c r="X10009"/>
      <c r="Z10009" s="8"/>
      <c r="AA10009" s="8"/>
      <c r="AF10009" s="17"/>
      <c r="AG10009" s="17"/>
      <c r="AH10009" s="8"/>
    </row>
    <row r="10010" spans="13:34" x14ac:dyDescent="0.3">
      <c r="M10010" s="12"/>
      <c r="N10010"/>
      <c r="P10010" s="9"/>
      <c r="Q10010" s="9"/>
      <c r="U10010" s="8"/>
      <c r="V10010" s="10"/>
      <c r="W10010"/>
      <c r="X10010"/>
      <c r="Z10010" s="8"/>
      <c r="AA10010" s="8"/>
      <c r="AF10010" s="17"/>
      <c r="AG10010" s="17"/>
      <c r="AH10010" s="8"/>
    </row>
    <row r="10011" spans="13:34" x14ac:dyDescent="0.3">
      <c r="M10011" s="12"/>
      <c r="N10011"/>
      <c r="P10011" s="9"/>
      <c r="Q10011" s="9"/>
      <c r="U10011" s="8"/>
      <c r="V10011" s="10"/>
      <c r="W10011"/>
      <c r="X10011"/>
      <c r="Z10011" s="8"/>
      <c r="AA10011" s="8"/>
      <c r="AF10011" s="17"/>
      <c r="AG10011" s="17"/>
      <c r="AH10011" s="8"/>
    </row>
    <row r="10012" spans="13:34" x14ac:dyDescent="0.3">
      <c r="M10012" s="12"/>
      <c r="N10012"/>
      <c r="P10012" s="9"/>
      <c r="Q10012" s="9"/>
      <c r="U10012" s="8"/>
      <c r="V10012" s="10"/>
      <c r="W10012"/>
      <c r="X10012"/>
      <c r="Z10012" s="8"/>
      <c r="AA10012" s="8"/>
      <c r="AF10012" s="17"/>
      <c r="AG10012" s="17"/>
      <c r="AH10012" s="8"/>
    </row>
    <row r="10013" spans="13:34" x14ac:dyDescent="0.3">
      <c r="M10013" s="12"/>
      <c r="N10013"/>
      <c r="P10013" s="9"/>
      <c r="Q10013" s="9"/>
      <c r="U10013" s="8"/>
      <c r="V10013" s="10"/>
      <c r="W10013"/>
      <c r="X10013"/>
      <c r="Z10013" s="8"/>
      <c r="AA10013" s="8"/>
      <c r="AF10013" s="17"/>
      <c r="AG10013" s="17"/>
      <c r="AH10013" s="8"/>
    </row>
    <row r="10014" spans="13:34" x14ac:dyDescent="0.3">
      <c r="M10014" s="12"/>
      <c r="N10014"/>
      <c r="P10014" s="9"/>
      <c r="Q10014" s="9"/>
      <c r="U10014" s="8"/>
      <c r="V10014" s="10"/>
      <c r="W10014"/>
      <c r="X10014"/>
      <c r="Z10014" s="8"/>
      <c r="AA10014" s="8"/>
      <c r="AF10014" s="17"/>
      <c r="AG10014" s="17"/>
      <c r="AH10014" s="8"/>
    </row>
    <row r="10015" spans="13:34" x14ac:dyDescent="0.3">
      <c r="M10015" s="12"/>
      <c r="N10015"/>
      <c r="P10015" s="9"/>
      <c r="Q10015" s="9"/>
      <c r="U10015" s="8"/>
      <c r="V10015" s="10"/>
      <c r="W10015"/>
      <c r="X10015"/>
      <c r="Z10015" s="8"/>
      <c r="AA10015" s="8"/>
      <c r="AF10015" s="17"/>
      <c r="AG10015" s="17"/>
      <c r="AH10015" s="8"/>
    </row>
    <row r="10016" spans="13:34" x14ac:dyDescent="0.3">
      <c r="M10016" s="12"/>
      <c r="N10016"/>
      <c r="P10016" s="9"/>
      <c r="Q10016" s="9"/>
      <c r="U10016" s="8"/>
      <c r="V10016" s="10"/>
      <c r="W10016"/>
      <c r="X10016"/>
      <c r="Z10016" s="8"/>
      <c r="AA10016" s="8"/>
      <c r="AF10016" s="17"/>
      <c r="AG10016" s="17"/>
      <c r="AH10016" s="8"/>
    </row>
    <row r="10017" spans="13:34" x14ac:dyDescent="0.3">
      <c r="M10017" s="12"/>
      <c r="N10017"/>
      <c r="P10017" s="9"/>
      <c r="Q10017" s="9"/>
      <c r="U10017" s="8"/>
      <c r="V10017" s="10"/>
      <c r="W10017"/>
      <c r="X10017"/>
      <c r="Z10017" s="8"/>
      <c r="AA10017" s="8"/>
      <c r="AF10017" s="17"/>
      <c r="AG10017" s="17"/>
      <c r="AH10017" s="8"/>
    </row>
    <row r="10018" spans="13:34" x14ac:dyDescent="0.3">
      <c r="M10018" s="12"/>
      <c r="N10018"/>
      <c r="P10018" s="9"/>
      <c r="Q10018" s="9"/>
      <c r="U10018" s="8"/>
      <c r="V10018" s="10"/>
      <c r="W10018"/>
      <c r="X10018"/>
      <c r="Z10018" s="8"/>
      <c r="AA10018" s="8"/>
      <c r="AF10018" s="17"/>
      <c r="AG10018" s="17"/>
      <c r="AH10018" s="8"/>
    </row>
    <row r="10019" spans="13:34" x14ac:dyDescent="0.3">
      <c r="M10019" s="12"/>
      <c r="N10019"/>
      <c r="P10019" s="9"/>
      <c r="Q10019" s="9"/>
      <c r="U10019" s="8"/>
      <c r="V10019" s="10"/>
      <c r="W10019"/>
      <c r="X10019"/>
      <c r="Z10019" s="8"/>
      <c r="AA10019" s="8"/>
      <c r="AF10019" s="17"/>
      <c r="AG10019" s="17"/>
      <c r="AH10019" s="8"/>
    </row>
    <row r="10020" spans="13:34" x14ac:dyDescent="0.3">
      <c r="M10020" s="12"/>
      <c r="N10020"/>
      <c r="P10020" s="9"/>
      <c r="Q10020" s="9"/>
      <c r="U10020" s="8"/>
      <c r="V10020" s="10"/>
      <c r="W10020"/>
      <c r="X10020"/>
      <c r="Z10020" s="8"/>
      <c r="AA10020" s="8"/>
      <c r="AF10020" s="17"/>
      <c r="AG10020" s="17"/>
      <c r="AH10020" s="8"/>
    </row>
    <row r="10021" spans="13:34" x14ac:dyDescent="0.3">
      <c r="M10021" s="12"/>
      <c r="N10021"/>
      <c r="P10021" s="9"/>
      <c r="Q10021" s="9"/>
      <c r="U10021" s="8"/>
      <c r="V10021" s="10"/>
      <c r="W10021"/>
      <c r="X10021"/>
      <c r="Z10021" s="8"/>
      <c r="AA10021" s="8"/>
      <c r="AF10021" s="17"/>
      <c r="AG10021" s="17"/>
      <c r="AH10021" s="8"/>
    </row>
    <row r="10022" spans="13:34" x14ac:dyDescent="0.3">
      <c r="M10022" s="12"/>
      <c r="N10022"/>
      <c r="P10022" s="9"/>
      <c r="Q10022" s="9"/>
      <c r="U10022" s="8"/>
      <c r="V10022" s="10"/>
      <c r="W10022"/>
      <c r="X10022"/>
      <c r="Z10022" s="8"/>
      <c r="AA10022" s="8"/>
      <c r="AF10022" s="17"/>
      <c r="AG10022" s="17"/>
      <c r="AH10022" s="8"/>
    </row>
    <row r="10023" spans="13:34" x14ac:dyDescent="0.3">
      <c r="M10023" s="12"/>
      <c r="N10023"/>
      <c r="P10023" s="9"/>
      <c r="Q10023" s="9"/>
      <c r="U10023" s="8"/>
      <c r="V10023" s="10"/>
      <c r="W10023"/>
      <c r="X10023"/>
      <c r="Z10023" s="8"/>
      <c r="AA10023" s="8"/>
      <c r="AF10023" s="17"/>
      <c r="AG10023" s="17"/>
      <c r="AH10023" s="8"/>
    </row>
    <row r="10024" spans="13:34" x14ac:dyDescent="0.3">
      <c r="M10024" s="12"/>
      <c r="N10024"/>
      <c r="P10024" s="9"/>
      <c r="Q10024" s="9"/>
      <c r="U10024" s="8"/>
      <c r="V10024" s="10"/>
      <c r="W10024"/>
      <c r="X10024"/>
      <c r="Z10024" s="8"/>
      <c r="AA10024" s="8"/>
      <c r="AF10024" s="17"/>
      <c r="AG10024" s="17"/>
      <c r="AH10024" s="8"/>
    </row>
    <row r="10025" spans="13:34" x14ac:dyDescent="0.3">
      <c r="M10025" s="12"/>
      <c r="N10025"/>
      <c r="P10025" s="9"/>
      <c r="Q10025" s="9"/>
      <c r="U10025" s="8"/>
      <c r="V10025" s="10"/>
      <c r="W10025"/>
      <c r="X10025"/>
      <c r="Z10025" s="8"/>
      <c r="AA10025" s="8"/>
      <c r="AF10025" s="17"/>
      <c r="AG10025" s="17"/>
      <c r="AH10025" s="8"/>
    </row>
    <row r="10026" spans="13:34" x14ac:dyDescent="0.3">
      <c r="M10026" s="12"/>
      <c r="N10026"/>
      <c r="P10026" s="9"/>
      <c r="Q10026" s="9"/>
      <c r="U10026" s="8"/>
      <c r="V10026" s="10"/>
      <c r="W10026"/>
      <c r="X10026"/>
      <c r="Z10026" s="8"/>
      <c r="AA10026" s="8"/>
      <c r="AF10026" s="17"/>
      <c r="AG10026" s="17"/>
      <c r="AH10026" s="8"/>
    </row>
    <row r="10027" spans="13:34" x14ac:dyDescent="0.3">
      <c r="M10027" s="12"/>
      <c r="N10027"/>
      <c r="P10027" s="9"/>
      <c r="Q10027" s="9"/>
      <c r="U10027" s="8"/>
      <c r="V10027" s="10"/>
      <c r="W10027"/>
      <c r="X10027"/>
      <c r="Z10027" s="8"/>
      <c r="AA10027" s="8"/>
      <c r="AF10027" s="17"/>
      <c r="AG10027" s="17"/>
      <c r="AH10027" s="8"/>
    </row>
    <row r="10028" spans="13:34" x14ac:dyDescent="0.3">
      <c r="M10028" s="12"/>
      <c r="N10028"/>
      <c r="P10028" s="9"/>
      <c r="Q10028" s="9"/>
      <c r="U10028" s="8"/>
      <c r="V10028" s="10"/>
      <c r="W10028"/>
      <c r="X10028"/>
      <c r="Z10028" s="8"/>
      <c r="AA10028" s="8"/>
      <c r="AF10028" s="17"/>
      <c r="AG10028" s="17"/>
      <c r="AH10028" s="8"/>
    </row>
    <row r="10029" spans="13:34" x14ac:dyDescent="0.3">
      <c r="M10029" s="12"/>
      <c r="N10029"/>
      <c r="P10029" s="9"/>
      <c r="Q10029" s="9"/>
      <c r="U10029" s="8"/>
      <c r="V10029" s="10"/>
      <c r="W10029"/>
      <c r="X10029"/>
      <c r="Z10029" s="8"/>
      <c r="AA10029" s="8"/>
      <c r="AF10029" s="17"/>
      <c r="AG10029" s="17"/>
      <c r="AH10029" s="8"/>
    </row>
    <row r="10030" spans="13:34" x14ac:dyDescent="0.3">
      <c r="M10030" s="12"/>
      <c r="N10030"/>
      <c r="P10030" s="9"/>
      <c r="Q10030" s="9"/>
      <c r="U10030" s="8"/>
      <c r="V10030" s="10"/>
      <c r="W10030"/>
      <c r="X10030"/>
      <c r="Z10030" s="8"/>
      <c r="AA10030" s="8"/>
      <c r="AF10030" s="17"/>
      <c r="AG10030" s="17"/>
      <c r="AH10030" s="8"/>
    </row>
    <row r="10031" spans="13:34" x14ac:dyDescent="0.3">
      <c r="M10031" s="12"/>
      <c r="N10031"/>
      <c r="P10031" s="9"/>
      <c r="Q10031" s="9"/>
      <c r="U10031" s="8"/>
      <c r="V10031" s="10"/>
      <c r="W10031"/>
      <c r="X10031"/>
      <c r="Z10031" s="8"/>
      <c r="AA10031" s="8"/>
      <c r="AF10031" s="17"/>
      <c r="AG10031" s="17"/>
      <c r="AH10031" s="8"/>
    </row>
    <row r="10032" spans="13:34" x14ac:dyDescent="0.3">
      <c r="M10032" s="12"/>
      <c r="N10032"/>
      <c r="P10032" s="9"/>
      <c r="Q10032" s="9"/>
      <c r="U10032" s="8"/>
      <c r="V10032" s="10"/>
      <c r="W10032"/>
      <c r="X10032"/>
      <c r="Z10032" s="8"/>
      <c r="AA10032" s="8"/>
      <c r="AF10032" s="17"/>
      <c r="AG10032" s="17"/>
      <c r="AH10032" s="8"/>
    </row>
    <row r="10033" spans="13:34" x14ac:dyDescent="0.3">
      <c r="M10033" s="12"/>
      <c r="N10033"/>
      <c r="P10033" s="9"/>
      <c r="Q10033" s="9"/>
      <c r="U10033" s="8"/>
      <c r="V10033" s="10"/>
      <c r="W10033"/>
      <c r="X10033"/>
      <c r="Z10033" s="8"/>
      <c r="AA10033" s="8"/>
      <c r="AF10033" s="17"/>
      <c r="AG10033" s="17"/>
      <c r="AH10033" s="8"/>
    </row>
    <row r="10034" spans="13:34" x14ac:dyDescent="0.3">
      <c r="M10034" s="12"/>
      <c r="N10034"/>
      <c r="P10034" s="9"/>
      <c r="Q10034" s="9"/>
      <c r="U10034" s="8"/>
      <c r="V10034" s="10"/>
      <c r="W10034"/>
      <c r="X10034"/>
      <c r="Z10034" s="8"/>
      <c r="AA10034" s="8"/>
      <c r="AF10034" s="17"/>
      <c r="AG10034" s="17"/>
      <c r="AH10034" s="8"/>
    </row>
    <row r="10035" spans="13:34" x14ac:dyDescent="0.3">
      <c r="M10035" s="12"/>
      <c r="N10035"/>
      <c r="P10035" s="9"/>
      <c r="Q10035" s="9"/>
      <c r="U10035" s="8"/>
      <c r="V10035" s="10"/>
      <c r="W10035"/>
      <c r="X10035"/>
      <c r="Z10035" s="8"/>
      <c r="AA10035" s="8"/>
      <c r="AF10035" s="17"/>
      <c r="AG10035" s="17"/>
      <c r="AH10035" s="8"/>
    </row>
    <row r="10036" spans="13:34" x14ac:dyDescent="0.3">
      <c r="M10036" s="12"/>
      <c r="N10036"/>
      <c r="P10036" s="9"/>
      <c r="Q10036" s="9"/>
      <c r="U10036" s="8"/>
      <c r="V10036" s="10"/>
      <c r="W10036"/>
      <c r="X10036"/>
      <c r="Z10036" s="8"/>
      <c r="AA10036" s="8"/>
      <c r="AF10036" s="17"/>
      <c r="AG10036" s="17"/>
      <c r="AH10036" s="8"/>
    </row>
    <row r="10037" spans="13:34" x14ac:dyDescent="0.3">
      <c r="M10037" s="12"/>
      <c r="N10037"/>
      <c r="P10037" s="9"/>
      <c r="Q10037" s="9"/>
      <c r="U10037" s="8"/>
      <c r="V10037" s="10"/>
      <c r="W10037"/>
      <c r="X10037"/>
      <c r="Z10037" s="8"/>
      <c r="AA10037" s="8"/>
      <c r="AF10037" s="17"/>
      <c r="AG10037" s="17"/>
      <c r="AH10037" s="8"/>
    </row>
    <row r="10038" spans="13:34" x14ac:dyDescent="0.3">
      <c r="M10038" s="12"/>
      <c r="N10038"/>
      <c r="P10038" s="9"/>
      <c r="Q10038" s="9"/>
      <c r="U10038" s="8"/>
      <c r="V10038" s="10"/>
      <c r="W10038"/>
      <c r="X10038"/>
      <c r="Z10038" s="8"/>
      <c r="AA10038" s="8"/>
      <c r="AF10038" s="17"/>
      <c r="AG10038" s="17"/>
      <c r="AH10038" s="8"/>
    </row>
    <row r="10039" spans="13:34" x14ac:dyDescent="0.3">
      <c r="M10039" s="12"/>
      <c r="N10039"/>
      <c r="P10039" s="9"/>
      <c r="Q10039" s="9"/>
      <c r="U10039" s="8"/>
      <c r="V10039" s="10"/>
      <c r="W10039"/>
      <c r="X10039"/>
      <c r="Z10039" s="8"/>
      <c r="AA10039" s="8"/>
      <c r="AF10039" s="17"/>
      <c r="AG10039" s="17"/>
      <c r="AH10039" s="8"/>
    </row>
    <row r="10040" spans="13:34" x14ac:dyDescent="0.3">
      <c r="M10040" s="12"/>
      <c r="N10040"/>
      <c r="P10040" s="9"/>
      <c r="Q10040" s="9"/>
      <c r="U10040" s="8"/>
      <c r="V10040" s="10"/>
      <c r="W10040"/>
      <c r="X10040"/>
      <c r="Z10040" s="8"/>
      <c r="AA10040" s="8"/>
      <c r="AF10040" s="17"/>
      <c r="AG10040" s="17"/>
      <c r="AH10040" s="8"/>
    </row>
    <row r="10041" spans="13:34" x14ac:dyDescent="0.3">
      <c r="M10041" s="12"/>
      <c r="N10041"/>
      <c r="P10041" s="9"/>
      <c r="Q10041" s="9"/>
      <c r="U10041" s="8"/>
      <c r="V10041" s="10"/>
      <c r="W10041"/>
      <c r="X10041"/>
      <c r="Z10041" s="8"/>
      <c r="AA10041" s="8"/>
      <c r="AF10041" s="17"/>
      <c r="AG10041" s="17"/>
      <c r="AH10041" s="8"/>
    </row>
    <row r="10042" spans="13:34" x14ac:dyDescent="0.3">
      <c r="M10042" s="12"/>
      <c r="N10042"/>
      <c r="P10042" s="9"/>
      <c r="Q10042" s="9"/>
      <c r="U10042" s="8"/>
      <c r="V10042" s="10"/>
      <c r="W10042"/>
      <c r="X10042"/>
      <c r="Z10042" s="8"/>
      <c r="AA10042" s="8"/>
      <c r="AF10042" s="17"/>
      <c r="AG10042" s="17"/>
      <c r="AH10042" s="8"/>
    </row>
    <row r="10043" spans="13:34" x14ac:dyDescent="0.3">
      <c r="M10043" s="12"/>
      <c r="N10043"/>
      <c r="P10043" s="9"/>
      <c r="Q10043" s="9"/>
      <c r="U10043" s="8"/>
      <c r="V10043" s="10"/>
      <c r="W10043"/>
      <c r="X10043"/>
      <c r="Z10043" s="8"/>
      <c r="AA10043" s="8"/>
      <c r="AF10043" s="17"/>
      <c r="AG10043" s="17"/>
      <c r="AH10043" s="8"/>
    </row>
    <row r="10044" spans="13:34" x14ac:dyDescent="0.3">
      <c r="M10044" s="12"/>
      <c r="N10044"/>
      <c r="P10044" s="9"/>
      <c r="Q10044" s="9"/>
      <c r="U10044" s="8"/>
      <c r="V10044" s="10"/>
      <c r="W10044"/>
      <c r="X10044"/>
      <c r="Z10044" s="8"/>
      <c r="AA10044" s="8"/>
      <c r="AF10044" s="17"/>
      <c r="AG10044" s="17"/>
      <c r="AH10044" s="8"/>
    </row>
    <row r="10045" spans="13:34" x14ac:dyDescent="0.3">
      <c r="M10045" s="12"/>
      <c r="N10045"/>
      <c r="P10045" s="9"/>
      <c r="Q10045" s="9"/>
      <c r="U10045" s="8"/>
      <c r="V10045" s="10"/>
      <c r="W10045"/>
      <c r="X10045"/>
      <c r="Z10045" s="8"/>
      <c r="AA10045" s="8"/>
      <c r="AF10045" s="17"/>
      <c r="AG10045" s="17"/>
      <c r="AH10045" s="8"/>
    </row>
    <row r="10046" spans="13:34" x14ac:dyDescent="0.3">
      <c r="M10046" s="12"/>
      <c r="N10046"/>
      <c r="P10046" s="9"/>
      <c r="Q10046" s="9"/>
      <c r="U10046" s="8"/>
      <c r="V10046" s="10"/>
      <c r="W10046"/>
      <c r="X10046"/>
      <c r="Z10046" s="8"/>
      <c r="AA10046" s="8"/>
      <c r="AF10046" s="17"/>
      <c r="AG10046" s="17"/>
      <c r="AH10046" s="8"/>
    </row>
    <row r="10047" spans="13:34" x14ac:dyDescent="0.3">
      <c r="M10047" s="12"/>
      <c r="N10047"/>
      <c r="P10047" s="9"/>
      <c r="Q10047" s="9"/>
      <c r="U10047" s="8"/>
      <c r="V10047" s="10"/>
      <c r="W10047"/>
      <c r="X10047"/>
      <c r="Z10047" s="8"/>
      <c r="AA10047" s="8"/>
      <c r="AF10047" s="17"/>
      <c r="AG10047" s="17"/>
      <c r="AH10047" s="8"/>
    </row>
    <row r="10048" spans="13:34" x14ac:dyDescent="0.3">
      <c r="M10048" s="12"/>
      <c r="N10048"/>
      <c r="P10048" s="9"/>
      <c r="Q10048" s="9"/>
      <c r="U10048" s="8"/>
      <c r="V10048" s="10"/>
      <c r="W10048"/>
      <c r="X10048"/>
      <c r="Z10048" s="8"/>
      <c r="AA10048" s="8"/>
      <c r="AF10048" s="17"/>
      <c r="AG10048" s="17"/>
      <c r="AH10048" s="8"/>
    </row>
    <row r="10049" spans="13:34" x14ac:dyDescent="0.3">
      <c r="M10049" s="12"/>
      <c r="N10049"/>
      <c r="P10049" s="9"/>
      <c r="Q10049" s="9"/>
      <c r="U10049" s="8"/>
      <c r="V10049" s="10"/>
      <c r="W10049"/>
      <c r="X10049"/>
      <c r="Z10049" s="8"/>
      <c r="AA10049" s="8"/>
      <c r="AF10049" s="17"/>
      <c r="AG10049" s="17"/>
      <c r="AH10049" s="8"/>
    </row>
    <row r="10050" spans="13:34" x14ac:dyDescent="0.3">
      <c r="M10050" s="12"/>
      <c r="N10050"/>
      <c r="P10050" s="9"/>
      <c r="Q10050" s="9"/>
      <c r="U10050" s="8"/>
      <c r="V10050" s="10"/>
      <c r="W10050"/>
      <c r="X10050"/>
      <c r="Z10050" s="8"/>
      <c r="AA10050" s="8"/>
      <c r="AF10050" s="17"/>
      <c r="AG10050" s="17"/>
      <c r="AH10050" s="8"/>
    </row>
    <row r="10051" spans="13:34" x14ac:dyDescent="0.3">
      <c r="M10051" s="12"/>
      <c r="N10051"/>
      <c r="P10051" s="9"/>
      <c r="Q10051" s="9"/>
      <c r="U10051" s="8"/>
      <c r="V10051" s="10"/>
      <c r="W10051"/>
      <c r="X10051"/>
      <c r="Z10051" s="8"/>
      <c r="AA10051" s="8"/>
      <c r="AF10051" s="17"/>
      <c r="AG10051" s="17"/>
      <c r="AH10051" s="8"/>
    </row>
    <row r="10052" spans="13:34" x14ac:dyDescent="0.3">
      <c r="M10052" s="12"/>
      <c r="N10052"/>
      <c r="P10052" s="9"/>
      <c r="Q10052" s="9"/>
      <c r="U10052" s="8"/>
      <c r="V10052" s="10"/>
      <c r="W10052"/>
      <c r="X10052"/>
      <c r="Z10052" s="8"/>
      <c r="AA10052" s="8"/>
      <c r="AF10052" s="17"/>
      <c r="AG10052" s="17"/>
      <c r="AH10052" s="8"/>
    </row>
    <row r="10053" spans="13:34" x14ac:dyDescent="0.3">
      <c r="M10053" s="12"/>
      <c r="N10053"/>
      <c r="P10053" s="9"/>
      <c r="Q10053" s="9"/>
      <c r="U10053" s="8"/>
      <c r="V10053" s="10"/>
      <c r="W10053"/>
      <c r="X10053"/>
      <c r="Z10053" s="8"/>
      <c r="AA10053" s="8"/>
      <c r="AF10053" s="17"/>
      <c r="AG10053" s="17"/>
      <c r="AH10053" s="8"/>
    </row>
    <row r="10054" spans="13:34" x14ac:dyDescent="0.3">
      <c r="M10054" s="12"/>
      <c r="N10054"/>
      <c r="P10054" s="9"/>
      <c r="Q10054" s="9"/>
      <c r="U10054" s="8"/>
      <c r="V10054" s="10"/>
      <c r="W10054"/>
      <c r="X10054"/>
      <c r="Z10054" s="8"/>
      <c r="AA10054" s="8"/>
      <c r="AF10054" s="17"/>
      <c r="AG10054" s="17"/>
      <c r="AH10054" s="8"/>
    </row>
    <row r="10055" spans="13:34" x14ac:dyDescent="0.3">
      <c r="M10055" s="12"/>
      <c r="N10055"/>
      <c r="P10055" s="9"/>
      <c r="Q10055" s="9"/>
      <c r="U10055" s="8"/>
      <c r="V10055" s="10"/>
      <c r="W10055"/>
      <c r="X10055"/>
      <c r="Z10055" s="8"/>
      <c r="AA10055" s="8"/>
      <c r="AF10055" s="17"/>
      <c r="AG10055" s="17"/>
      <c r="AH10055" s="8"/>
    </row>
    <row r="10056" spans="13:34" x14ac:dyDescent="0.3">
      <c r="M10056" s="12"/>
      <c r="N10056"/>
      <c r="P10056" s="9"/>
      <c r="Q10056" s="9"/>
      <c r="U10056" s="8"/>
      <c r="V10056" s="10"/>
      <c r="W10056"/>
      <c r="X10056"/>
      <c r="Z10056" s="8"/>
      <c r="AA10056" s="8"/>
      <c r="AF10056" s="17"/>
      <c r="AG10056" s="17"/>
      <c r="AH10056" s="8"/>
    </row>
    <row r="10057" spans="13:34" x14ac:dyDescent="0.3">
      <c r="M10057" s="12"/>
      <c r="N10057"/>
      <c r="P10057" s="9"/>
      <c r="Q10057" s="9"/>
      <c r="U10057" s="8"/>
      <c r="V10057" s="10"/>
      <c r="W10057"/>
      <c r="X10057"/>
      <c r="Z10057" s="8"/>
      <c r="AA10057" s="8"/>
      <c r="AF10057" s="17"/>
      <c r="AG10057" s="17"/>
      <c r="AH10057" s="8"/>
    </row>
    <row r="10058" spans="13:34" x14ac:dyDescent="0.3">
      <c r="M10058" s="12"/>
      <c r="N10058"/>
      <c r="P10058" s="9"/>
      <c r="Q10058" s="9"/>
      <c r="U10058" s="8"/>
      <c r="V10058" s="10"/>
      <c r="W10058"/>
      <c r="X10058"/>
      <c r="Z10058" s="8"/>
      <c r="AA10058" s="8"/>
      <c r="AF10058" s="17"/>
      <c r="AG10058" s="17"/>
      <c r="AH10058" s="8"/>
    </row>
    <row r="10059" spans="13:34" x14ac:dyDescent="0.3">
      <c r="M10059" s="12"/>
      <c r="N10059"/>
      <c r="P10059" s="9"/>
      <c r="Q10059" s="9"/>
      <c r="U10059" s="8"/>
      <c r="V10059" s="10"/>
      <c r="W10059"/>
      <c r="X10059"/>
      <c r="Z10059" s="8"/>
      <c r="AA10059" s="8"/>
      <c r="AF10059" s="17"/>
      <c r="AG10059" s="17"/>
      <c r="AH10059" s="8"/>
    </row>
    <row r="10060" spans="13:34" x14ac:dyDescent="0.3">
      <c r="M10060" s="12"/>
      <c r="N10060"/>
      <c r="P10060" s="9"/>
      <c r="Q10060" s="9"/>
      <c r="U10060" s="8"/>
      <c r="V10060" s="10"/>
      <c r="W10060"/>
      <c r="X10060"/>
      <c r="Z10060" s="8"/>
      <c r="AA10060" s="8"/>
      <c r="AF10060" s="17"/>
      <c r="AG10060" s="17"/>
      <c r="AH10060" s="8"/>
    </row>
    <row r="10061" spans="13:34" x14ac:dyDescent="0.3">
      <c r="M10061" s="12"/>
      <c r="N10061"/>
      <c r="P10061" s="9"/>
      <c r="Q10061" s="9"/>
      <c r="U10061" s="8"/>
      <c r="V10061" s="10"/>
      <c r="W10061"/>
      <c r="X10061"/>
      <c r="Z10061" s="8"/>
      <c r="AA10061" s="8"/>
      <c r="AF10061" s="17"/>
      <c r="AG10061" s="17"/>
      <c r="AH10061" s="8"/>
    </row>
    <row r="10062" spans="13:34" x14ac:dyDescent="0.3">
      <c r="M10062" s="12"/>
      <c r="N10062"/>
      <c r="P10062" s="9"/>
      <c r="Q10062" s="9"/>
      <c r="U10062" s="8"/>
      <c r="V10062" s="10"/>
      <c r="W10062"/>
      <c r="X10062"/>
      <c r="Z10062" s="8"/>
      <c r="AA10062" s="8"/>
      <c r="AF10062" s="17"/>
      <c r="AG10062" s="17"/>
      <c r="AH10062" s="8"/>
    </row>
    <row r="10063" spans="13:34" x14ac:dyDescent="0.3">
      <c r="M10063" s="12"/>
      <c r="N10063"/>
      <c r="P10063" s="9"/>
      <c r="Q10063" s="9"/>
      <c r="U10063" s="8"/>
      <c r="V10063" s="10"/>
      <c r="W10063"/>
      <c r="X10063"/>
      <c r="Z10063" s="8"/>
      <c r="AA10063" s="8"/>
      <c r="AF10063" s="17"/>
      <c r="AG10063" s="17"/>
      <c r="AH10063" s="8"/>
    </row>
    <row r="10064" spans="13:34" x14ac:dyDescent="0.3">
      <c r="M10064" s="12"/>
      <c r="N10064"/>
      <c r="P10064" s="9"/>
      <c r="Q10064" s="9"/>
      <c r="U10064" s="8"/>
      <c r="V10064" s="10"/>
      <c r="W10064"/>
      <c r="X10064"/>
      <c r="Z10064" s="8"/>
      <c r="AA10064" s="8"/>
      <c r="AF10064" s="17"/>
      <c r="AG10064" s="17"/>
      <c r="AH10064" s="8"/>
    </row>
    <row r="10065" spans="13:34" x14ac:dyDescent="0.3">
      <c r="M10065" s="12"/>
      <c r="N10065"/>
      <c r="P10065" s="9"/>
      <c r="Q10065" s="9"/>
      <c r="U10065" s="8"/>
      <c r="V10065" s="10"/>
      <c r="W10065"/>
      <c r="X10065"/>
      <c r="Z10065" s="8"/>
      <c r="AA10065" s="8"/>
      <c r="AF10065" s="17"/>
      <c r="AG10065" s="17"/>
      <c r="AH10065" s="8"/>
    </row>
    <row r="10066" spans="13:34" x14ac:dyDescent="0.3">
      <c r="M10066" s="12"/>
      <c r="N10066"/>
      <c r="P10066" s="9"/>
      <c r="Q10066" s="9"/>
      <c r="U10066" s="8"/>
      <c r="V10066" s="10"/>
      <c r="W10066"/>
      <c r="X10066"/>
      <c r="Z10066" s="8"/>
      <c r="AA10066" s="8"/>
      <c r="AF10066" s="17"/>
      <c r="AG10066" s="17"/>
      <c r="AH10066" s="8"/>
    </row>
    <row r="10067" spans="13:34" x14ac:dyDescent="0.3">
      <c r="M10067" s="12"/>
      <c r="N10067"/>
      <c r="P10067" s="9"/>
      <c r="Q10067" s="9"/>
      <c r="U10067" s="8"/>
      <c r="V10067" s="10"/>
      <c r="W10067"/>
      <c r="X10067"/>
      <c r="Z10067" s="8"/>
      <c r="AA10067" s="8"/>
      <c r="AF10067" s="17"/>
      <c r="AG10067" s="17"/>
      <c r="AH10067" s="8"/>
    </row>
    <row r="10068" spans="13:34" x14ac:dyDescent="0.3">
      <c r="M10068" s="12"/>
      <c r="N10068"/>
      <c r="P10068" s="9"/>
      <c r="Q10068" s="9"/>
      <c r="U10068" s="8"/>
      <c r="V10068" s="10"/>
      <c r="W10068"/>
      <c r="X10068"/>
      <c r="Z10068" s="8"/>
      <c r="AA10068" s="8"/>
      <c r="AF10068" s="17"/>
      <c r="AG10068" s="17"/>
      <c r="AH10068" s="8"/>
    </row>
    <row r="10069" spans="13:34" x14ac:dyDescent="0.3">
      <c r="M10069" s="12"/>
      <c r="N10069"/>
      <c r="P10069" s="9"/>
      <c r="Q10069" s="9"/>
      <c r="U10069" s="8"/>
      <c r="V10069" s="10"/>
      <c r="W10069"/>
      <c r="X10069"/>
      <c r="Z10069" s="8"/>
      <c r="AA10069" s="8"/>
      <c r="AF10069" s="17"/>
      <c r="AG10069" s="17"/>
      <c r="AH10069" s="8"/>
    </row>
    <row r="10070" spans="13:34" x14ac:dyDescent="0.3">
      <c r="M10070" s="12"/>
      <c r="N10070"/>
      <c r="P10070" s="9"/>
      <c r="Q10070" s="9"/>
      <c r="U10070" s="8"/>
      <c r="V10070" s="10"/>
      <c r="W10070"/>
      <c r="X10070"/>
      <c r="Z10070" s="8"/>
      <c r="AA10070" s="8"/>
      <c r="AF10070" s="17"/>
      <c r="AG10070" s="17"/>
      <c r="AH10070" s="8"/>
    </row>
    <row r="10071" spans="13:34" x14ac:dyDescent="0.3">
      <c r="M10071" s="12"/>
      <c r="N10071"/>
      <c r="P10071" s="9"/>
      <c r="Q10071" s="9"/>
      <c r="U10071" s="8"/>
      <c r="V10071" s="10"/>
      <c r="W10071"/>
      <c r="X10071"/>
      <c r="Z10071" s="8"/>
      <c r="AA10071" s="8"/>
      <c r="AF10071" s="17"/>
      <c r="AG10071" s="17"/>
      <c r="AH10071" s="8"/>
    </row>
    <row r="10072" spans="13:34" x14ac:dyDescent="0.3">
      <c r="M10072" s="12"/>
      <c r="N10072"/>
      <c r="P10072" s="9"/>
      <c r="Q10072" s="9"/>
      <c r="U10072" s="8"/>
      <c r="V10072" s="10"/>
      <c r="W10072"/>
      <c r="X10072"/>
      <c r="Z10072" s="8"/>
      <c r="AA10072" s="8"/>
      <c r="AF10072" s="17"/>
      <c r="AG10072" s="17"/>
      <c r="AH10072" s="8"/>
    </row>
    <row r="10073" spans="13:34" x14ac:dyDescent="0.3">
      <c r="M10073" s="12"/>
      <c r="N10073"/>
      <c r="P10073" s="9"/>
      <c r="Q10073" s="9"/>
      <c r="U10073" s="8"/>
      <c r="V10073" s="10"/>
      <c r="W10073"/>
      <c r="X10073"/>
      <c r="Z10073" s="8"/>
      <c r="AA10073" s="8"/>
      <c r="AF10073" s="17"/>
      <c r="AG10073" s="17"/>
      <c r="AH10073" s="8"/>
    </row>
    <row r="10074" spans="13:34" x14ac:dyDescent="0.3">
      <c r="M10074" s="12"/>
      <c r="N10074"/>
      <c r="P10074" s="9"/>
      <c r="Q10074" s="9"/>
      <c r="U10074" s="8"/>
      <c r="V10074" s="10"/>
      <c r="W10074"/>
      <c r="X10074"/>
      <c r="Z10074" s="8"/>
      <c r="AA10074" s="8"/>
      <c r="AF10074" s="17"/>
      <c r="AG10074" s="17"/>
      <c r="AH10074" s="8"/>
    </row>
    <row r="10075" spans="13:34" x14ac:dyDescent="0.3">
      <c r="M10075" s="12"/>
      <c r="N10075"/>
      <c r="P10075" s="9"/>
      <c r="Q10075" s="9"/>
      <c r="U10075" s="8"/>
      <c r="V10075" s="10"/>
      <c r="W10075"/>
      <c r="X10075"/>
      <c r="Z10075" s="8"/>
      <c r="AA10075" s="8"/>
      <c r="AF10075" s="17"/>
      <c r="AG10075" s="17"/>
      <c r="AH10075" s="8"/>
    </row>
    <row r="10076" spans="13:34" x14ac:dyDescent="0.3">
      <c r="M10076" s="12"/>
      <c r="N10076"/>
      <c r="P10076" s="9"/>
      <c r="Q10076" s="9"/>
      <c r="U10076" s="8"/>
      <c r="V10076" s="10"/>
      <c r="W10076"/>
      <c r="X10076"/>
      <c r="Z10076" s="8"/>
      <c r="AA10076" s="8"/>
      <c r="AF10076" s="17"/>
      <c r="AG10076" s="17"/>
      <c r="AH10076" s="8"/>
    </row>
    <row r="10077" spans="13:34" x14ac:dyDescent="0.3">
      <c r="M10077" s="12"/>
      <c r="N10077"/>
      <c r="P10077" s="9"/>
      <c r="Q10077" s="9"/>
      <c r="U10077" s="8"/>
      <c r="V10077" s="10"/>
      <c r="W10077"/>
      <c r="X10077"/>
      <c r="Z10077" s="8"/>
      <c r="AA10077" s="8"/>
      <c r="AF10077" s="17"/>
      <c r="AG10077" s="17"/>
      <c r="AH10077" s="8"/>
    </row>
    <row r="10078" spans="13:34" x14ac:dyDescent="0.3">
      <c r="M10078" s="12"/>
      <c r="N10078"/>
      <c r="P10078" s="9"/>
      <c r="Q10078" s="9"/>
      <c r="U10078" s="8"/>
      <c r="V10078" s="10"/>
      <c r="W10078"/>
      <c r="X10078"/>
      <c r="Z10078" s="8"/>
      <c r="AA10078" s="8"/>
      <c r="AF10078" s="17"/>
      <c r="AG10078" s="17"/>
      <c r="AH10078" s="8"/>
    </row>
    <row r="10079" spans="13:34" x14ac:dyDescent="0.3">
      <c r="M10079" s="12"/>
      <c r="N10079"/>
      <c r="P10079" s="9"/>
      <c r="Q10079" s="9"/>
      <c r="U10079" s="8"/>
      <c r="V10079" s="10"/>
      <c r="W10079"/>
      <c r="X10079"/>
      <c r="Z10079" s="8"/>
      <c r="AA10079" s="8"/>
      <c r="AF10079" s="17"/>
      <c r="AG10079" s="17"/>
      <c r="AH10079" s="8"/>
    </row>
    <row r="10080" spans="13:34" x14ac:dyDescent="0.3">
      <c r="M10080" s="12"/>
      <c r="N10080"/>
      <c r="P10080" s="9"/>
      <c r="Q10080" s="9"/>
      <c r="U10080" s="8"/>
      <c r="V10080" s="10"/>
      <c r="W10080"/>
      <c r="X10080"/>
      <c r="Z10080" s="8"/>
      <c r="AA10080" s="8"/>
      <c r="AF10080" s="17"/>
      <c r="AG10080" s="17"/>
      <c r="AH10080" s="8"/>
    </row>
    <row r="10081" spans="13:34" x14ac:dyDescent="0.3">
      <c r="M10081" s="12"/>
      <c r="N10081"/>
      <c r="P10081" s="9"/>
      <c r="Q10081" s="9"/>
      <c r="U10081" s="8"/>
      <c r="V10081" s="10"/>
      <c r="W10081"/>
      <c r="X10081"/>
      <c r="Z10081" s="8"/>
      <c r="AA10081" s="8"/>
      <c r="AF10081" s="17"/>
      <c r="AG10081" s="17"/>
      <c r="AH10081" s="8"/>
    </row>
    <row r="10082" spans="13:34" x14ac:dyDescent="0.3">
      <c r="M10082" s="12"/>
      <c r="N10082"/>
      <c r="P10082" s="9"/>
      <c r="Q10082" s="9"/>
      <c r="U10082" s="8"/>
      <c r="V10082" s="10"/>
      <c r="W10082"/>
      <c r="X10082"/>
      <c r="Z10082" s="8"/>
      <c r="AA10082" s="8"/>
      <c r="AF10082" s="17"/>
      <c r="AG10082" s="17"/>
      <c r="AH10082" s="8"/>
    </row>
    <row r="10083" spans="13:34" x14ac:dyDescent="0.3">
      <c r="M10083" s="12"/>
      <c r="N10083"/>
      <c r="P10083" s="9"/>
      <c r="Q10083" s="9"/>
      <c r="U10083" s="8"/>
      <c r="V10083" s="10"/>
      <c r="W10083"/>
      <c r="X10083"/>
      <c r="Z10083" s="8"/>
      <c r="AA10083" s="8"/>
      <c r="AF10083" s="17"/>
      <c r="AG10083" s="17"/>
      <c r="AH10083" s="8"/>
    </row>
    <row r="10084" spans="13:34" x14ac:dyDescent="0.3">
      <c r="M10084" s="12"/>
      <c r="N10084"/>
      <c r="P10084" s="9"/>
      <c r="Q10084" s="9"/>
      <c r="U10084" s="8"/>
      <c r="V10084" s="10"/>
      <c r="W10084"/>
      <c r="X10084"/>
      <c r="Z10084" s="8"/>
      <c r="AA10084" s="8"/>
      <c r="AF10084" s="17"/>
      <c r="AG10084" s="17"/>
      <c r="AH10084" s="8"/>
    </row>
    <row r="10085" spans="13:34" x14ac:dyDescent="0.3">
      <c r="M10085" s="12"/>
      <c r="N10085"/>
      <c r="P10085" s="9"/>
      <c r="Q10085" s="9"/>
      <c r="U10085" s="8"/>
      <c r="V10085" s="10"/>
      <c r="W10085"/>
      <c r="X10085"/>
      <c r="Z10085" s="8"/>
      <c r="AA10085" s="8"/>
      <c r="AF10085" s="17"/>
      <c r="AG10085" s="17"/>
      <c r="AH10085" s="8"/>
    </row>
    <row r="10086" spans="13:34" x14ac:dyDescent="0.3">
      <c r="M10086" s="12"/>
      <c r="N10086"/>
      <c r="P10086" s="9"/>
      <c r="Q10086" s="9"/>
      <c r="U10086" s="8"/>
      <c r="V10086" s="10"/>
      <c r="W10086"/>
      <c r="X10086"/>
      <c r="Z10086" s="8"/>
      <c r="AA10086" s="8"/>
      <c r="AF10086" s="17"/>
      <c r="AG10086" s="17"/>
      <c r="AH10086" s="8"/>
    </row>
    <row r="10087" spans="13:34" x14ac:dyDescent="0.3">
      <c r="M10087" s="12"/>
      <c r="N10087"/>
      <c r="P10087" s="9"/>
      <c r="Q10087" s="9"/>
      <c r="U10087" s="8"/>
      <c r="V10087" s="10"/>
      <c r="W10087"/>
      <c r="X10087"/>
      <c r="Z10087" s="8"/>
      <c r="AA10087" s="8"/>
      <c r="AF10087" s="17"/>
      <c r="AG10087" s="17"/>
      <c r="AH10087" s="8"/>
    </row>
    <row r="10088" spans="13:34" x14ac:dyDescent="0.3">
      <c r="M10088" s="12"/>
      <c r="N10088"/>
      <c r="P10088" s="9"/>
      <c r="Q10088" s="9"/>
      <c r="U10088" s="8"/>
      <c r="V10088" s="10"/>
      <c r="W10088"/>
      <c r="X10088"/>
      <c r="Z10088" s="8"/>
      <c r="AA10088" s="8"/>
      <c r="AF10088" s="17"/>
      <c r="AG10088" s="17"/>
      <c r="AH10088" s="8"/>
    </row>
    <row r="10089" spans="13:34" x14ac:dyDescent="0.3">
      <c r="M10089" s="12"/>
      <c r="N10089"/>
      <c r="P10089" s="9"/>
      <c r="Q10089" s="9"/>
      <c r="U10089" s="8"/>
      <c r="V10089" s="10"/>
      <c r="W10089"/>
      <c r="X10089"/>
      <c r="Z10089" s="8"/>
      <c r="AA10089" s="8"/>
      <c r="AF10089" s="17"/>
      <c r="AG10089" s="17"/>
      <c r="AH10089" s="8"/>
    </row>
    <row r="10090" spans="13:34" x14ac:dyDescent="0.3">
      <c r="M10090" s="12"/>
      <c r="N10090"/>
      <c r="P10090" s="9"/>
      <c r="Q10090" s="9"/>
      <c r="U10090" s="8"/>
      <c r="V10090" s="10"/>
      <c r="W10090"/>
      <c r="X10090"/>
      <c r="Z10090" s="8"/>
      <c r="AA10090" s="8"/>
      <c r="AF10090" s="17"/>
      <c r="AG10090" s="17"/>
      <c r="AH10090" s="8"/>
    </row>
    <row r="10091" spans="13:34" x14ac:dyDescent="0.3">
      <c r="M10091" s="12"/>
      <c r="N10091"/>
      <c r="P10091" s="9"/>
      <c r="Q10091" s="9"/>
      <c r="U10091" s="8"/>
      <c r="V10091" s="10"/>
      <c r="W10091"/>
      <c r="X10091"/>
      <c r="Z10091" s="8"/>
      <c r="AA10091" s="8"/>
      <c r="AF10091" s="17"/>
      <c r="AG10091" s="17"/>
      <c r="AH10091" s="8"/>
    </row>
    <row r="10092" spans="13:34" x14ac:dyDescent="0.3">
      <c r="M10092" s="12"/>
      <c r="N10092"/>
      <c r="P10092" s="9"/>
      <c r="Q10092" s="9"/>
      <c r="U10092" s="8"/>
      <c r="V10092" s="10"/>
      <c r="W10092"/>
      <c r="X10092"/>
      <c r="Z10092" s="8"/>
      <c r="AA10092" s="8"/>
      <c r="AF10092" s="17"/>
      <c r="AG10092" s="17"/>
      <c r="AH10092" s="8"/>
    </row>
    <row r="10093" spans="13:34" x14ac:dyDescent="0.3">
      <c r="M10093" s="12"/>
      <c r="N10093"/>
      <c r="P10093" s="9"/>
      <c r="Q10093" s="9"/>
      <c r="U10093" s="8"/>
      <c r="V10093" s="10"/>
      <c r="W10093"/>
      <c r="X10093"/>
      <c r="Z10093" s="8"/>
      <c r="AA10093" s="8"/>
      <c r="AF10093" s="17"/>
      <c r="AG10093" s="17"/>
      <c r="AH10093" s="8"/>
    </row>
    <row r="10094" spans="13:34" x14ac:dyDescent="0.3">
      <c r="M10094" s="12"/>
      <c r="N10094"/>
      <c r="P10094" s="9"/>
      <c r="Q10094" s="9"/>
      <c r="U10094" s="8"/>
      <c r="V10094" s="10"/>
      <c r="W10094"/>
      <c r="X10094"/>
      <c r="Z10094" s="8"/>
      <c r="AA10094" s="8"/>
      <c r="AF10094" s="17"/>
      <c r="AG10094" s="17"/>
      <c r="AH10094" s="8"/>
    </row>
    <row r="10095" spans="13:34" x14ac:dyDescent="0.3">
      <c r="M10095" s="12"/>
      <c r="N10095"/>
      <c r="P10095" s="9"/>
      <c r="Q10095" s="9"/>
      <c r="U10095" s="8"/>
      <c r="V10095" s="10"/>
      <c r="W10095"/>
      <c r="X10095"/>
      <c r="Z10095" s="8"/>
      <c r="AA10095" s="8"/>
      <c r="AF10095" s="17"/>
      <c r="AG10095" s="17"/>
      <c r="AH10095" s="8"/>
    </row>
    <row r="10096" spans="13:34" x14ac:dyDescent="0.3">
      <c r="M10096" s="12"/>
      <c r="N10096"/>
      <c r="P10096" s="9"/>
      <c r="Q10096" s="9"/>
      <c r="U10096" s="8"/>
      <c r="V10096" s="10"/>
      <c r="W10096"/>
      <c r="X10096"/>
      <c r="Z10096" s="8"/>
      <c r="AA10096" s="8"/>
      <c r="AF10096" s="17"/>
      <c r="AG10096" s="17"/>
      <c r="AH10096" s="8"/>
    </row>
    <row r="10097" spans="13:34" x14ac:dyDescent="0.3">
      <c r="M10097" s="12"/>
      <c r="N10097"/>
      <c r="P10097" s="9"/>
      <c r="Q10097" s="9"/>
      <c r="U10097" s="8"/>
      <c r="V10097" s="10"/>
      <c r="W10097"/>
      <c r="X10097"/>
      <c r="Z10097" s="8"/>
      <c r="AA10097" s="8"/>
      <c r="AF10097" s="17"/>
      <c r="AG10097" s="17"/>
      <c r="AH10097" s="8"/>
    </row>
    <row r="10098" spans="13:34" x14ac:dyDescent="0.3">
      <c r="M10098" s="12"/>
      <c r="N10098"/>
      <c r="P10098" s="9"/>
      <c r="Q10098" s="9"/>
      <c r="U10098" s="8"/>
      <c r="V10098" s="10"/>
      <c r="W10098"/>
      <c r="X10098"/>
      <c r="Z10098" s="8"/>
      <c r="AA10098" s="8"/>
      <c r="AF10098" s="17"/>
      <c r="AG10098" s="17"/>
      <c r="AH10098" s="8"/>
    </row>
    <row r="10099" spans="13:34" x14ac:dyDescent="0.3">
      <c r="M10099" s="12"/>
      <c r="N10099"/>
      <c r="P10099" s="9"/>
      <c r="Q10099" s="9"/>
      <c r="U10099" s="8"/>
      <c r="V10099" s="10"/>
      <c r="W10099"/>
      <c r="X10099"/>
      <c r="Z10099" s="8"/>
      <c r="AA10099" s="8"/>
      <c r="AF10099" s="17"/>
      <c r="AG10099" s="17"/>
      <c r="AH10099" s="8"/>
    </row>
    <row r="10100" spans="13:34" x14ac:dyDescent="0.3">
      <c r="M10100" s="12"/>
      <c r="N10100"/>
      <c r="P10100" s="9"/>
      <c r="Q10100" s="9"/>
      <c r="U10100" s="8"/>
      <c r="V10100" s="10"/>
      <c r="W10100"/>
      <c r="X10100"/>
      <c r="Z10100" s="8"/>
      <c r="AA10100" s="8"/>
      <c r="AF10100" s="17"/>
      <c r="AG10100" s="17"/>
      <c r="AH10100" s="8"/>
    </row>
    <row r="10101" spans="13:34" x14ac:dyDescent="0.3">
      <c r="M10101" s="12"/>
      <c r="N10101"/>
      <c r="P10101" s="9"/>
      <c r="Q10101" s="9"/>
      <c r="U10101" s="8"/>
      <c r="V10101" s="10"/>
      <c r="W10101"/>
      <c r="X10101"/>
      <c r="Z10101" s="8"/>
      <c r="AA10101" s="8"/>
      <c r="AF10101" s="17"/>
      <c r="AG10101" s="17"/>
      <c r="AH10101" s="8"/>
    </row>
    <row r="10102" spans="13:34" x14ac:dyDescent="0.3">
      <c r="M10102" s="12"/>
      <c r="N10102"/>
      <c r="P10102" s="9"/>
      <c r="Q10102" s="9"/>
      <c r="U10102" s="8"/>
      <c r="V10102" s="10"/>
      <c r="W10102"/>
      <c r="X10102"/>
      <c r="Z10102" s="8"/>
      <c r="AA10102" s="8"/>
      <c r="AF10102" s="17"/>
      <c r="AG10102" s="17"/>
      <c r="AH10102" s="8"/>
    </row>
    <row r="10103" spans="13:34" x14ac:dyDescent="0.3">
      <c r="M10103" s="12"/>
      <c r="N10103"/>
      <c r="P10103" s="9"/>
      <c r="Q10103" s="9"/>
      <c r="U10103" s="8"/>
      <c r="V10103" s="10"/>
      <c r="W10103"/>
      <c r="X10103"/>
      <c r="Z10103" s="8"/>
      <c r="AA10103" s="8"/>
      <c r="AF10103" s="17"/>
      <c r="AG10103" s="17"/>
      <c r="AH10103" s="8"/>
    </row>
    <row r="10104" spans="13:34" x14ac:dyDescent="0.3">
      <c r="M10104" s="12"/>
      <c r="N10104"/>
      <c r="P10104" s="9"/>
      <c r="Q10104" s="9"/>
      <c r="U10104" s="8"/>
      <c r="V10104" s="10"/>
      <c r="W10104"/>
      <c r="X10104"/>
      <c r="Z10104" s="8"/>
      <c r="AA10104" s="8"/>
      <c r="AF10104" s="17"/>
      <c r="AG10104" s="17"/>
      <c r="AH10104" s="8"/>
    </row>
    <row r="10105" spans="13:34" x14ac:dyDescent="0.3">
      <c r="M10105" s="12"/>
      <c r="N10105"/>
      <c r="P10105" s="9"/>
      <c r="Q10105" s="9"/>
      <c r="U10105" s="8"/>
      <c r="V10105" s="10"/>
      <c r="W10105"/>
      <c r="X10105"/>
      <c r="Z10105" s="8"/>
      <c r="AA10105" s="8"/>
      <c r="AF10105" s="17"/>
      <c r="AG10105" s="17"/>
      <c r="AH10105" s="8"/>
    </row>
    <row r="10106" spans="13:34" x14ac:dyDescent="0.3">
      <c r="M10106" s="12"/>
      <c r="N10106"/>
      <c r="P10106" s="9"/>
      <c r="Q10106" s="9"/>
      <c r="U10106" s="8"/>
      <c r="V10106" s="10"/>
      <c r="W10106"/>
      <c r="X10106"/>
      <c r="Z10106" s="8"/>
      <c r="AA10106" s="8"/>
      <c r="AF10106" s="17"/>
      <c r="AG10106" s="17"/>
      <c r="AH10106" s="8"/>
    </row>
    <row r="10107" spans="13:34" x14ac:dyDescent="0.3">
      <c r="M10107" s="12"/>
      <c r="N10107"/>
      <c r="P10107" s="9"/>
      <c r="Q10107" s="9"/>
      <c r="U10107" s="8"/>
      <c r="V10107" s="10"/>
      <c r="W10107"/>
      <c r="X10107"/>
      <c r="Z10107" s="8"/>
      <c r="AA10107" s="8"/>
      <c r="AF10107" s="17"/>
      <c r="AG10107" s="17"/>
      <c r="AH10107" s="8"/>
    </row>
    <row r="10108" spans="13:34" x14ac:dyDescent="0.3">
      <c r="M10108" s="12"/>
      <c r="N10108"/>
      <c r="P10108" s="9"/>
      <c r="Q10108" s="9"/>
      <c r="U10108" s="8"/>
      <c r="V10108" s="10"/>
      <c r="W10108"/>
      <c r="X10108"/>
      <c r="Z10108" s="8"/>
      <c r="AA10108" s="8"/>
      <c r="AF10108" s="17"/>
      <c r="AG10108" s="17"/>
      <c r="AH10108" s="8"/>
    </row>
    <row r="10109" spans="13:34" x14ac:dyDescent="0.3">
      <c r="M10109" s="12"/>
      <c r="N10109"/>
      <c r="P10109" s="9"/>
      <c r="Q10109" s="9"/>
      <c r="U10109" s="8"/>
      <c r="V10109" s="10"/>
      <c r="W10109"/>
      <c r="X10109"/>
      <c r="Z10109" s="8"/>
      <c r="AA10109" s="8"/>
      <c r="AF10109" s="17"/>
      <c r="AG10109" s="17"/>
      <c r="AH10109" s="8"/>
    </row>
    <row r="10110" spans="13:34" x14ac:dyDescent="0.3">
      <c r="M10110" s="12"/>
      <c r="N10110"/>
      <c r="P10110" s="9"/>
      <c r="Q10110" s="9"/>
      <c r="U10110" s="8"/>
      <c r="V10110" s="10"/>
      <c r="W10110"/>
      <c r="X10110"/>
      <c r="Z10110" s="8"/>
      <c r="AA10110" s="8"/>
      <c r="AF10110" s="17"/>
      <c r="AG10110" s="17"/>
      <c r="AH10110" s="8"/>
    </row>
    <row r="10111" spans="13:34" x14ac:dyDescent="0.3">
      <c r="M10111" s="12"/>
      <c r="N10111"/>
      <c r="P10111" s="9"/>
      <c r="Q10111" s="9"/>
      <c r="U10111" s="8"/>
      <c r="V10111" s="10"/>
      <c r="W10111"/>
      <c r="X10111"/>
      <c r="Z10111" s="8"/>
      <c r="AA10111" s="8"/>
      <c r="AF10111" s="17"/>
      <c r="AG10111" s="17"/>
      <c r="AH10111" s="8"/>
    </row>
    <row r="10112" spans="13:34" x14ac:dyDescent="0.3">
      <c r="M10112" s="12"/>
      <c r="N10112"/>
      <c r="P10112" s="9"/>
      <c r="Q10112" s="9"/>
      <c r="U10112" s="8"/>
      <c r="V10112" s="10"/>
      <c r="W10112"/>
      <c r="X10112"/>
      <c r="Z10112" s="8"/>
      <c r="AA10112" s="8"/>
      <c r="AF10112" s="17"/>
      <c r="AG10112" s="17"/>
      <c r="AH10112" s="8"/>
    </row>
    <row r="10113" spans="13:34" x14ac:dyDescent="0.3">
      <c r="M10113" s="12"/>
      <c r="N10113"/>
      <c r="P10113" s="9"/>
      <c r="Q10113" s="9"/>
      <c r="U10113" s="8"/>
      <c r="V10113" s="10"/>
      <c r="W10113"/>
      <c r="X10113"/>
      <c r="Z10113" s="8"/>
      <c r="AA10113" s="8"/>
      <c r="AF10113" s="17"/>
      <c r="AG10113" s="17"/>
      <c r="AH10113" s="8"/>
    </row>
    <row r="10114" spans="13:34" x14ac:dyDescent="0.3">
      <c r="M10114" s="12"/>
      <c r="N10114"/>
      <c r="P10114" s="9"/>
      <c r="Q10114" s="9"/>
      <c r="U10114" s="8"/>
      <c r="V10114" s="10"/>
      <c r="W10114"/>
      <c r="X10114"/>
      <c r="Z10114" s="8"/>
      <c r="AA10114" s="8"/>
      <c r="AF10114" s="17"/>
      <c r="AG10114" s="17"/>
      <c r="AH10114" s="8"/>
    </row>
    <row r="10115" spans="13:34" x14ac:dyDescent="0.3">
      <c r="M10115" s="12"/>
      <c r="N10115"/>
      <c r="P10115" s="9"/>
      <c r="Q10115" s="9"/>
      <c r="U10115" s="8"/>
      <c r="V10115" s="10"/>
      <c r="W10115"/>
      <c r="X10115"/>
      <c r="Z10115" s="8"/>
      <c r="AA10115" s="8"/>
      <c r="AF10115" s="17"/>
      <c r="AG10115" s="17"/>
      <c r="AH10115" s="8"/>
    </row>
    <row r="10116" spans="13:34" x14ac:dyDescent="0.3">
      <c r="M10116" s="12"/>
      <c r="N10116"/>
      <c r="P10116" s="9"/>
      <c r="Q10116" s="9"/>
      <c r="U10116" s="8"/>
      <c r="V10116" s="10"/>
      <c r="W10116"/>
      <c r="X10116"/>
      <c r="Z10116" s="8"/>
      <c r="AA10116" s="8"/>
      <c r="AF10116" s="17"/>
      <c r="AG10116" s="17"/>
      <c r="AH10116" s="8"/>
    </row>
    <row r="10117" spans="13:34" x14ac:dyDescent="0.3">
      <c r="M10117" s="12"/>
      <c r="N10117"/>
      <c r="P10117" s="9"/>
      <c r="Q10117" s="9"/>
      <c r="U10117" s="8"/>
      <c r="V10117" s="10"/>
      <c r="W10117"/>
      <c r="X10117"/>
      <c r="Z10117" s="8"/>
      <c r="AA10117" s="8"/>
      <c r="AF10117" s="17"/>
      <c r="AG10117" s="17"/>
      <c r="AH10117" s="8"/>
    </row>
    <row r="10118" spans="13:34" x14ac:dyDescent="0.3">
      <c r="M10118" s="12"/>
      <c r="N10118"/>
      <c r="P10118" s="9"/>
      <c r="Q10118" s="9"/>
      <c r="U10118" s="8"/>
      <c r="V10118" s="10"/>
      <c r="W10118"/>
      <c r="X10118"/>
      <c r="Z10118" s="8"/>
      <c r="AA10118" s="8"/>
      <c r="AF10118" s="17"/>
      <c r="AG10118" s="17"/>
      <c r="AH10118" s="8"/>
    </row>
    <row r="10119" spans="13:34" x14ac:dyDescent="0.3">
      <c r="M10119" s="12"/>
      <c r="N10119"/>
      <c r="P10119" s="9"/>
      <c r="Q10119" s="9"/>
      <c r="U10119" s="8"/>
      <c r="V10119" s="10"/>
      <c r="W10119"/>
      <c r="X10119"/>
      <c r="Z10119" s="8"/>
      <c r="AA10119" s="8"/>
      <c r="AF10119" s="17"/>
      <c r="AG10119" s="17"/>
      <c r="AH10119" s="8"/>
    </row>
    <row r="10120" spans="13:34" x14ac:dyDescent="0.3">
      <c r="M10120" s="12"/>
      <c r="N10120"/>
      <c r="P10120" s="9"/>
      <c r="Q10120" s="9"/>
      <c r="U10120" s="8"/>
      <c r="V10120" s="10"/>
      <c r="W10120"/>
      <c r="X10120"/>
      <c r="Z10120" s="8"/>
      <c r="AA10120" s="8"/>
      <c r="AF10120" s="17"/>
      <c r="AG10120" s="17"/>
      <c r="AH10120" s="8"/>
    </row>
    <row r="10121" spans="13:34" x14ac:dyDescent="0.3">
      <c r="M10121" s="12"/>
      <c r="N10121"/>
      <c r="P10121" s="9"/>
      <c r="Q10121" s="9"/>
      <c r="U10121" s="8"/>
      <c r="V10121" s="10"/>
      <c r="W10121"/>
      <c r="X10121"/>
      <c r="Z10121" s="8"/>
      <c r="AA10121" s="8"/>
      <c r="AF10121" s="17"/>
      <c r="AG10121" s="17"/>
      <c r="AH10121" s="8"/>
    </row>
    <row r="10122" spans="13:34" x14ac:dyDescent="0.3">
      <c r="M10122" s="12"/>
      <c r="N10122"/>
      <c r="P10122" s="9"/>
      <c r="Q10122" s="9"/>
      <c r="U10122" s="8"/>
      <c r="V10122" s="10"/>
      <c r="W10122"/>
      <c r="X10122"/>
      <c r="Z10122" s="8"/>
      <c r="AA10122" s="8"/>
      <c r="AF10122" s="17"/>
      <c r="AG10122" s="17"/>
      <c r="AH10122" s="8"/>
    </row>
    <row r="10123" spans="13:34" x14ac:dyDescent="0.3">
      <c r="M10123" s="12"/>
      <c r="N10123"/>
      <c r="P10123" s="9"/>
      <c r="Q10123" s="9"/>
      <c r="U10123" s="8"/>
      <c r="V10123" s="10"/>
      <c r="W10123"/>
      <c r="X10123"/>
      <c r="Z10123" s="8"/>
      <c r="AA10123" s="8"/>
      <c r="AF10123" s="17"/>
      <c r="AG10123" s="17"/>
      <c r="AH10123" s="8"/>
    </row>
    <row r="10124" spans="13:34" x14ac:dyDescent="0.3">
      <c r="M10124" s="12"/>
      <c r="N10124"/>
      <c r="P10124" s="9"/>
      <c r="Q10124" s="9"/>
      <c r="U10124" s="8"/>
      <c r="V10124" s="10"/>
      <c r="W10124"/>
      <c r="X10124"/>
      <c r="Z10124" s="8"/>
      <c r="AA10124" s="8"/>
      <c r="AF10124" s="17"/>
      <c r="AG10124" s="17"/>
      <c r="AH10124" s="8"/>
    </row>
    <row r="10125" spans="13:34" x14ac:dyDescent="0.3">
      <c r="M10125" s="12"/>
      <c r="N10125"/>
      <c r="P10125" s="9"/>
      <c r="Q10125" s="9"/>
      <c r="U10125" s="8"/>
      <c r="V10125" s="10"/>
      <c r="W10125"/>
      <c r="X10125"/>
      <c r="Z10125" s="8"/>
      <c r="AA10125" s="8"/>
      <c r="AF10125" s="17"/>
      <c r="AG10125" s="17"/>
      <c r="AH10125" s="8"/>
    </row>
    <row r="10126" spans="13:34" x14ac:dyDescent="0.3">
      <c r="M10126" s="12"/>
      <c r="N10126"/>
      <c r="P10126" s="9"/>
      <c r="Q10126" s="9"/>
      <c r="U10126" s="8"/>
      <c r="V10126" s="10"/>
      <c r="W10126"/>
      <c r="X10126"/>
      <c r="Z10126" s="8"/>
      <c r="AA10126" s="8"/>
      <c r="AF10126" s="17"/>
      <c r="AG10126" s="17"/>
      <c r="AH10126" s="8"/>
    </row>
    <row r="10127" spans="13:34" x14ac:dyDescent="0.3">
      <c r="M10127" s="12"/>
      <c r="N10127"/>
      <c r="P10127" s="9"/>
      <c r="Q10127" s="9"/>
      <c r="U10127" s="8"/>
      <c r="V10127" s="10"/>
      <c r="W10127"/>
      <c r="X10127"/>
      <c r="Z10127" s="8"/>
      <c r="AA10127" s="8"/>
      <c r="AF10127" s="17"/>
      <c r="AG10127" s="17"/>
      <c r="AH10127" s="8"/>
    </row>
    <row r="10128" spans="13:34" x14ac:dyDescent="0.3">
      <c r="M10128" s="12"/>
      <c r="N10128"/>
      <c r="P10128" s="9"/>
      <c r="Q10128" s="9"/>
      <c r="U10128" s="8"/>
      <c r="V10128" s="10"/>
      <c r="W10128"/>
      <c r="X10128"/>
      <c r="Z10128" s="8"/>
      <c r="AA10128" s="8"/>
      <c r="AF10128" s="17"/>
      <c r="AG10128" s="17"/>
      <c r="AH10128" s="8"/>
    </row>
    <row r="10129" spans="13:34" x14ac:dyDescent="0.3">
      <c r="M10129" s="12"/>
      <c r="N10129"/>
      <c r="P10129" s="9"/>
      <c r="Q10129" s="9"/>
      <c r="U10129" s="8"/>
      <c r="V10129" s="10"/>
      <c r="W10129"/>
      <c r="X10129"/>
      <c r="Z10129" s="8"/>
      <c r="AA10129" s="8"/>
      <c r="AF10129" s="17"/>
      <c r="AG10129" s="17"/>
      <c r="AH10129" s="8"/>
    </row>
    <row r="10130" spans="13:34" x14ac:dyDescent="0.3">
      <c r="M10130" s="12"/>
      <c r="N10130"/>
      <c r="P10130" s="9"/>
      <c r="Q10130" s="9"/>
      <c r="U10130" s="8"/>
      <c r="V10130" s="10"/>
      <c r="W10130"/>
      <c r="X10130"/>
      <c r="Z10130" s="8"/>
      <c r="AA10130" s="8"/>
      <c r="AF10130" s="17"/>
      <c r="AG10130" s="17"/>
      <c r="AH10130" s="8"/>
    </row>
    <row r="10131" spans="13:34" x14ac:dyDescent="0.3">
      <c r="M10131" s="12"/>
      <c r="N10131"/>
      <c r="P10131" s="9"/>
      <c r="Q10131" s="9"/>
      <c r="U10131" s="8"/>
      <c r="V10131" s="10"/>
      <c r="W10131"/>
      <c r="X10131"/>
      <c r="Z10131" s="8"/>
      <c r="AA10131" s="8"/>
      <c r="AF10131" s="17"/>
      <c r="AG10131" s="17"/>
      <c r="AH10131" s="8"/>
    </row>
    <row r="10132" spans="13:34" x14ac:dyDescent="0.3">
      <c r="M10132" s="12"/>
      <c r="N10132"/>
      <c r="P10132" s="9"/>
      <c r="Q10132" s="9"/>
      <c r="U10132" s="8"/>
      <c r="V10132" s="10"/>
      <c r="W10132"/>
      <c r="X10132"/>
      <c r="Z10132" s="8"/>
      <c r="AA10132" s="8"/>
      <c r="AF10132" s="17"/>
      <c r="AG10132" s="17"/>
      <c r="AH10132" s="8"/>
    </row>
    <row r="10133" spans="13:34" x14ac:dyDescent="0.3">
      <c r="M10133" s="12"/>
      <c r="N10133"/>
      <c r="P10133" s="9"/>
      <c r="Q10133" s="9"/>
      <c r="U10133" s="8"/>
      <c r="V10133" s="10"/>
      <c r="W10133"/>
      <c r="X10133"/>
      <c r="Z10133" s="8"/>
      <c r="AA10133" s="8"/>
      <c r="AF10133" s="17"/>
      <c r="AG10133" s="17"/>
      <c r="AH10133" s="8"/>
    </row>
    <row r="10134" spans="13:34" x14ac:dyDescent="0.3">
      <c r="M10134" s="12"/>
      <c r="N10134"/>
      <c r="P10134" s="9"/>
      <c r="Q10134" s="9"/>
      <c r="U10134" s="8"/>
      <c r="V10134" s="10"/>
      <c r="W10134"/>
      <c r="X10134"/>
      <c r="Z10134" s="8"/>
      <c r="AA10134" s="8"/>
      <c r="AF10134" s="17"/>
      <c r="AG10134" s="17"/>
      <c r="AH10134" s="8"/>
    </row>
    <row r="10135" spans="13:34" x14ac:dyDescent="0.3">
      <c r="M10135" s="12"/>
      <c r="N10135"/>
      <c r="P10135" s="9"/>
      <c r="Q10135" s="9"/>
      <c r="U10135" s="8"/>
      <c r="V10135" s="10"/>
      <c r="W10135"/>
      <c r="X10135"/>
      <c r="Z10135" s="8"/>
      <c r="AA10135" s="8"/>
      <c r="AF10135" s="17"/>
      <c r="AG10135" s="17"/>
      <c r="AH10135" s="8"/>
    </row>
    <row r="10136" spans="13:34" x14ac:dyDescent="0.3">
      <c r="M10136" s="12"/>
      <c r="N10136"/>
      <c r="P10136" s="9"/>
      <c r="Q10136" s="9"/>
      <c r="U10136" s="8"/>
      <c r="V10136" s="10"/>
      <c r="W10136"/>
      <c r="X10136"/>
      <c r="Z10136" s="8"/>
      <c r="AA10136" s="8"/>
      <c r="AF10136" s="17"/>
      <c r="AG10136" s="17"/>
      <c r="AH10136" s="8"/>
    </row>
    <row r="10137" spans="13:34" x14ac:dyDescent="0.3">
      <c r="M10137" s="12"/>
      <c r="N10137"/>
      <c r="P10137" s="9"/>
      <c r="Q10137" s="9"/>
      <c r="U10137" s="8"/>
      <c r="V10137" s="10"/>
      <c r="W10137"/>
      <c r="X10137"/>
      <c r="Z10137" s="8"/>
      <c r="AA10137" s="8"/>
      <c r="AF10137" s="17"/>
      <c r="AG10137" s="17"/>
      <c r="AH10137" s="8"/>
    </row>
    <row r="10138" spans="13:34" x14ac:dyDescent="0.3">
      <c r="M10138" s="12"/>
      <c r="N10138"/>
      <c r="P10138" s="9"/>
      <c r="Q10138" s="9"/>
      <c r="U10138" s="8"/>
      <c r="V10138" s="10"/>
      <c r="W10138"/>
      <c r="X10138"/>
      <c r="Z10138" s="8"/>
      <c r="AA10138" s="8"/>
      <c r="AF10138" s="17"/>
      <c r="AG10138" s="17"/>
      <c r="AH10138" s="8"/>
    </row>
    <row r="10139" spans="13:34" x14ac:dyDescent="0.3">
      <c r="M10139" s="12"/>
      <c r="N10139"/>
      <c r="P10139" s="9"/>
      <c r="Q10139" s="9"/>
      <c r="U10139" s="8"/>
      <c r="V10139" s="10"/>
      <c r="W10139"/>
      <c r="X10139"/>
      <c r="Z10139" s="8"/>
      <c r="AA10139" s="8"/>
      <c r="AF10139" s="17"/>
      <c r="AG10139" s="17"/>
      <c r="AH10139" s="8"/>
    </row>
    <row r="10140" spans="13:34" x14ac:dyDescent="0.3">
      <c r="M10140" s="12"/>
      <c r="N10140"/>
      <c r="P10140" s="9"/>
      <c r="Q10140" s="9"/>
      <c r="U10140" s="8"/>
      <c r="V10140" s="10"/>
      <c r="W10140"/>
      <c r="X10140"/>
      <c r="Z10140" s="8"/>
      <c r="AA10140" s="8"/>
      <c r="AF10140" s="17"/>
      <c r="AG10140" s="17"/>
      <c r="AH10140" s="8"/>
    </row>
    <row r="10141" spans="13:34" x14ac:dyDescent="0.3">
      <c r="M10141" s="12"/>
      <c r="N10141"/>
      <c r="P10141" s="9"/>
      <c r="Q10141" s="9"/>
      <c r="U10141" s="8"/>
      <c r="V10141" s="10"/>
      <c r="W10141"/>
      <c r="X10141"/>
      <c r="Z10141" s="8"/>
      <c r="AA10141" s="8"/>
      <c r="AF10141" s="17"/>
      <c r="AG10141" s="17"/>
      <c r="AH10141" s="8"/>
    </row>
    <row r="10142" spans="13:34" x14ac:dyDescent="0.3">
      <c r="M10142" s="12"/>
      <c r="N10142"/>
      <c r="P10142" s="9"/>
      <c r="Q10142" s="9"/>
      <c r="U10142" s="8"/>
      <c r="V10142" s="10"/>
      <c r="W10142"/>
      <c r="X10142"/>
      <c r="Z10142" s="8"/>
      <c r="AA10142" s="8"/>
      <c r="AF10142" s="17"/>
      <c r="AG10142" s="17"/>
      <c r="AH10142" s="8"/>
    </row>
    <row r="10143" spans="13:34" x14ac:dyDescent="0.3">
      <c r="M10143" s="12"/>
      <c r="N10143"/>
      <c r="P10143" s="9"/>
      <c r="Q10143" s="9"/>
      <c r="U10143" s="8"/>
      <c r="V10143" s="10"/>
      <c r="W10143"/>
      <c r="X10143"/>
      <c r="Z10143" s="8"/>
      <c r="AA10143" s="8"/>
      <c r="AF10143" s="17"/>
      <c r="AG10143" s="17"/>
      <c r="AH10143" s="8"/>
    </row>
    <row r="10144" spans="13:34" x14ac:dyDescent="0.3">
      <c r="M10144" s="12"/>
      <c r="N10144"/>
      <c r="P10144" s="9"/>
      <c r="Q10144" s="9"/>
      <c r="U10144" s="8"/>
      <c r="V10144" s="10"/>
      <c r="W10144"/>
      <c r="X10144"/>
      <c r="Z10144" s="8"/>
      <c r="AA10144" s="8"/>
      <c r="AF10144" s="17"/>
      <c r="AG10144" s="17"/>
      <c r="AH10144" s="8"/>
    </row>
    <row r="10145" spans="13:34" x14ac:dyDescent="0.3">
      <c r="M10145" s="12"/>
      <c r="N10145"/>
      <c r="P10145" s="9"/>
      <c r="Q10145" s="9"/>
      <c r="U10145" s="8"/>
      <c r="V10145" s="10"/>
      <c r="W10145"/>
      <c r="X10145"/>
      <c r="Z10145" s="8"/>
      <c r="AA10145" s="8"/>
      <c r="AF10145" s="17"/>
      <c r="AG10145" s="17"/>
      <c r="AH10145" s="8"/>
    </row>
    <row r="10146" spans="13:34" x14ac:dyDescent="0.3">
      <c r="M10146" s="12"/>
      <c r="N10146"/>
      <c r="P10146" s="9"/>
      <c r="Q10146" s="9"/>
      <c r="U10146" s="8"/>
      <c r="V10146" s="10"/>
      <c r="W10146"/>
      <c r="X10146"/>
      <c r="Z10146" s="8"/>
      <c r="AA10146" s="8"/>
      <c r="AF10146" s="17"/>
      <c r="AG10146" s="17"/>
      <c r="AH10146" s="8"/>
    </row>
    <row r="10147" spans="13:34" x14ac:dyDescent="0.3">
      <c r="M10147" s="12"/>
      <c r="N10147"/>
      <c r="P10147" s="9"/>
      <c r="Q10147" s="9"/>
      <c r="U10147" s="8"/>
      <c r="V10147" s="10"/>
      <c r="W10147"/>
      <c r="X10147"/>
      <c r="Z10147" s="8"/>
      <c r="AA10147" s="8"/>
      <c r="AF10147" s="17"/>
      <c r="AG10147" s="17"/>
      <c r="AH10147" s="8"/>
    </row>
    <row r="10148" spans="13:34" x14ac:dyDescent="0.3">
      <c r="M10148" s="12"/>
      <c r="N10148"/>
      <c r="P10148" s="9"/>
      <c r="Q10148" s="9"/>
      <c r="U10148" s="8"/>
      <c r="V10148" s="10"/>
      <c r="W10148"/>
      <c r="X10148"/>
      <c r="Z10148" s="8"/>
      <c r="AA10148" s="8"/>
      <c r="AF10148" s="17"/>
      <c r="AG10148" s="17"/>
      <c r="AH10148" s="8"/>
    </row>
    <row r="10149" spans="13:34" x14ac:dyDescent="0.3">
      <c r="M10149" s="12"/>
      <c r="N10149"/>
      <c r="P10149" s="9"/>
      <c r="Q10149" s="9"/>
      <c r="U10149" s="8"/>
      <c r="V10149" s="10"/>
      <c r="W10149"/>
      <c r="X10149"/>
      <c r="Z10149" s="8"/>
      <c r="AA10149" s="8"/>
      <c r="AF10149" s="17"/>
      <c r="AG10149" s="17"/>
      <c r="AH10149" s="8"/>
    </row>
    <row r="10150" spans="13:34" x14ac:dyDescent="0.3">
      <c r="M10150" s="12"/>
      <c r="N10150"/>
      <c r="P10150" s="9"/>
      <c r="Q10150" s="9"/>
      <c r="U10150" s="8"/>
      <c r="V10150" s="10"/>
      <c r="W10150"/>
      <c r="X10150"/>
      <c r="Z10150" s="8"/>
      <c r="AA10150" s="8"/>
      <c r="AF10150" s="17"/>
      <c r="AG10150" s="17"/>
      <c r="AH10150" s="8"/>
    </row>
    <row r="10151" spans="13:34" x14ac:dyDescent="0.3">
      <c r="M10151" s="12"/>
      <c r="N10151"/>
      <c r="P10151" s="9"/>
      <c r="Q10151" s="9"/>
      <c r="U10151" s="8"/>
      <c r="V10151" s="10"/>
      <c r="W10151"/>
      <c r="X10151"/>
      <c r="Z10151" s="8"/>
      <c r="AA10151" s="8"/>
      <c r="AF10151" s="17"/>
      <c r="AG10151" s="17"/>
      <c r="AH10151" s="8"/>
    </row>
    <row r="10152" spans="13:34" x14ac:dyDescent="0.3">
      <c r="M10152" s="12"/>
      <c r="N10152"/>
      <c r="P10152" s="9"/>
      <c r="Q10152" s="9"/>
      <c r="U10152" s="8"/>
      <c r="V10152" s="10"/>
      <c r="W10152"/>
      <c r="X10152"/>
      <c r="Z10152" s="8"/>
      <c r="AA10152" s="8"/>
      <c r="AF10152" s="17"/>
      <c r="AG10152" s="17"/>
      <c r="AH10152" s="8"/>
    </row>
    <row r="10153" spans="13:34" x14ac:dyDescent="0.3">
      <c r="M10153" s="12"/>
      <c r="N10153"/>
      <c r="P10153" s="9"/>
      <c r="Q10153" s="9"/>
      <c r="U10153" s="8"/>
      <c r="V10153" s="10"/>
      <c r="W10153"/>
      <c r="X10153"/>
      <c r="Z10153" s="8"/>
      <c r="AA10153" s="8"/>
      <c r="AF10153" s="17"/>
      <c r="AG10153" s="17"/>
      <c r="AH10153" s="8"/>
    </row>
    <row r="10154" spans="13:34" x14ac:dyDescent="0.3">
      <c r="M10154" s="12"/>
      <c r="N10154"/>
      <c r="P10154" s="9"/>
      <c r="Q10154" s="9"/>
      <c r="U10154" s="8"/>
      <c r="V10154" s="10"/>
      <c r="W10154"/>
      <c r="X10154"/>
      <c r="Z10154" s="8"/>
      <c r="AA10154" s="8"/>
      <c r="AF10154" s="17"/>
      <c r="AG10154" s="17"/>
      <c r="AH10154" s="8"/>
    </row>
    <row r="10155" spans="13:34" x14ac:dyDescent="0.3">
      <c r="M10155" s="12"/>
      <c r="N10155"/>
      <c r="P10155" s="9"/>
      <c r="Q10155" s="9"/>
      <c r="U10155" s="8"/>
      <c r="V10155" s="10"/>
      <c r="W10155"/>
      <c r="X10155"/>
      <c r="Z10155" s="8"/>
      <c r="AA10155" s="8"/>
      <c r="AF10155" s="17"/>
      <c r="AG10155" s="17"/>
      <c r="AH10155" s="8"/>
    </row>
    <row r="10156" spans="13:34" x14ac:dyDescent="0.3">
      <c r="M10156" s="12"/>
      <c r="N10156"/>
      <c r="P10156" s="9"/>
      <c r="Q10156" s="9"/>
      <c r="U10156" s="8"/>
      <c r="V10156" s="10"/>
      <c r="W10156"/>
      <c r="X10156"/>
      <c r="Z10156" s="8"/>
      <c r="AA10156" s="8"/>
      <c r="AF10156" s="17"/>
      <c r="AG10156" s="17"/>
      <c r="AH10156" s="8"/>
    </row>
    <row r="10157" spans="13:34" x14ac:dyDescent="0.3">
      <c r="M10157" s="12"/>
      <c r="N10157"/>
      <c r="P10157" s="9"/>
      <c r="Q10157" s="9"/>
      <c r="U10157" s="8"/>
      <c r="V10157" s="10"/>
      <c r="W10157"/>
      <c r="X10157"/>
      <c r="Z10157" s="8"/>
      <c r="AA10157" s="8"/>
      <c r="AF10157" s="17"/>
      <c r="AG10157" s="17"/>
      <c r="AH10157" s="8"/>
    </row>
    <row r="10158" spans="13:34" x14ac:dyDescent="0.3">
      <c r="M10158" s="12"/>
      <c r="N10158"/>
      <c r="P10158" s="9"/>
      <c r="Q10158" s="9"/>
      <c r="U10158" s="8"/>
      <c r="V10158" s="10"/>
      <c r="W10158"/>
      <c r="X10158"/>
      <c r="Z10158" s="8"/>
      <c r="AA10158" s="8"/>
      <c r="AF10158" s="17"/>
      <c r="AG10158" s="17"/>
      <c r="AH10158" s="8"/>
    </row>
    <row r="10159" spans="13:34" x14ac:dyDescent="0.3">
      <c r="M10159" s="12"/>
      <c r="N10159"/>
      <c r="P10159" s="9"/>
      <c r="Q10159" s="9"/>
      <c r="U10159" s="8"/>
      <c r="V10159" s="10"/>
      <c r="W10159"/>
      <c r="X10159"/>
      <c r="Z10159" s="8"/>
      <c r="AA10159" s="8"/>
      <c r="AF10159" s="17"/>
      <c r="AG10159" s="17"/>
      <c r="AH10159" s="8"/>
    </row>
    <row r="10160" spans="13:34" x14ac:dyDescent="0.3">
      <c r="M10160" s="12"/>
      <c r="N10160"/>
      <c r="P10160" s="9"/>
      <c r="Q10160" s="9"/>
      <c r="U10160" s="8"/>
      <c r="V10160" s="10"/>
      <c r="W10160"/>
      <c r="X10160"/>
      <c r="Z10160" s="8"/>
      <c r="AA10160" s="8"/>
      <c r="AF10160" s="17"/>
      <c r="AG10160" s="17"/>
      <c r="AH10160" s="8"/>
    </row>
    <row r="10161" spans="13:34" x14ac:dyDescent="0.3">
      <c r="M10161" s="12"/>
      <c r="N10161"/>
      <c r="P10161" s="9"/>
      <c r="Q10161" s="9"/>
      <c r="U10161" s="8"/>
      <c r="V10161" s="10"/>
      <c r="W10161"/>
      <c r="X10161"/>
      <c r="Z10161" s="8"/>
      <c r="AA10161" s="8"/>
      <c r="AF10161" s="17"/>
      <c r="AG10161" s="17"/>
      <c r="AH10161" s="8"/>
    </row>
    <row r="10162" spans="13:34" x14ac:dyDescent="0.3">
      <c r="M10162" s="12"/>
      <c r="N10162"/>
      <c r="P10162" s="9"/>
      <c r="Q10162" s="9"/>
      <c r="U10162" s="8"/>
      <c r="V10162" s="10"/>
      <c r="W10162"/>
      <c r="X10162"/>
      <c r="Z10162" s="8"/>
      <c r="AA10162" s="8"/>
      <c r="AF10162" s="17"/>
      <c r="AG10162" s="17"/>
      <c r="AH10162" s="8"/>
    </row>
    <row r="10163" spans="13:34" x14ac:dyDescent="0.3">
      <c r="M10163" s="12"/>
      <c r="N10163"/>
      <c r="P10163" s="9"/>
      <c r="Q10163" s="9"/>
      <c r="U10163" s="8"/>
      <c r="V10163" s="10"/>
      <c r="W10163"/>
      <c r="X10163"/>
      <c r="Z10163" s="8"/>
      <c r="AA10163" s="8"/>
      <c r="AF10163" s="17"/>
      <c r="AG10163" s="17"/>
      <c r="AH10163" s="8"/>
    </row>
    <row r="10164" spans="13:34" x14ac:dyDescent="0.3">
      <c r="M10164" s="12"/>
      <c r="N10164"/>
      <c r="P10164" s="9"/>
      <c r="Q10164" s="9"/>
      <c r="U10164" s="8"/>
      <c r="V10164" s="10"/>
      <c r="W10164"/>
      <c r="X10164"/>
      <c r="Z10164" s="8"/>
      <c r="AA10164" s="8"/>
      <c r="AF10164" s="17"/>
      <c r="AG10164" s="17"/>
      <c r="AH10164" s="8"/>
    </row>
    <row r="10165" spans="13:34" x14ac:dyDescent="0.3">
      <c r="M10165" s="12"/>
      <c r="N10165"/>
      <c r="P10165" s="9"/>
      <c r="Q10165" s="9"/>
      <c r="U10165" s="8"/>
      <c r="V10165" s="10"/>
      <c r="W10165"/>
      <c r="X10165"/>
      <c r="Z10165" s="8"/>
      <c r="AA10165" s="8"/>
      <c r="AF10165" s="17"/>
      <c r="AG10165" s="17"/>
      <c r="AH10165" s="8"/>
    </row>
    <row r="10166" spans="13:34" x14ac:dyDescent="0.3">
      <c r="M10166" s="12"/>
      <c r="N10166"/>
      <c r="P10166" s="9"/>
      <c r="Q10166" s="9"/>
      <c r="U10166" s="8"/>
      <c r="V10166" s="10"/>
      <c r="W10166"/>
      <c r="X10166"/>
      <c r="Z10166" s="8"/>
      <c r="AA10166" s="8"/>
      <c r="AF10166" s="17"/>
      <c r="AG10166" s="17"/>
      <c r="AH10166" s="8"/>
    </row>
    <row r="10167" spans="13:34" x14ac:dyDescent="0.3">
      <c r="M10167" s="12"/>
      <c r="N10167"/>
      <c r="P10167" s="9"/>
      <c r="Q10167" s="9"/>
      <c r="U10167" s="8"/>
      <c r="V10167" s="10"/>
      <c r="W10167"/>
      <c r="X10167"/>
      <c r="Z10167" s="8"/>
      <c r="AA10167" s="8"/>
      <c r="AF10167" s="17"/>
      <c r="AG10167" s="17"/>
      <c r="AH10167" s="8"/>
    </row>
    <row r="10168" spans="13:34" x14ac:dyDescent="0.3">
      <c r="M10168" s="12"/>
      <c r="N10168"/>
      <c r="P10168" s="9"/>
      <c r="Q10168" s="9"/>
      <c r="U10168" s="8"/>
      <c r="V10168" s="10"/>
      <c r="W10168"/>
      <c r="X10168"/>
      <c r="Z10168" s="8"/>
      <c r="AA10168" s="8"/>
      <c r="AF10168" s="17"/>
      <c r="AG10168" s="17"/>
      <c r="AH10168" s="8"/>
    </row>
    <row r="10169" spans="13:34" x14ac:dyDescent="0.3">
      <c r="M10169" s="12"/>
      <c r="N10169"/>
      <c r="P10169" s="9"/>
      <c r="Q10169" s="9"/>
      <c r="U10169" s="8"/>
      <c r="V10169" s="10"/>
      <c r="W10169"/>
      <c r="X10169"/>
      <c r="Z10169" s="8"/>
      <c r="AA10169" s="8"/>
      <c r="AF10169" s="17"/>
      <c r="AG10169" s="17"/>
      <c r="AH10169" s="8"/>
    </row>
    <row r="10170" spans="13:34" x14ac:dyDescent="0.3">
      <c r="M10170" s="12"/>
      <c r="N10170"/>
      <c r="P10170" s="9"/>
      <c r="Q10170" s="9"/>
      <c r="U10170" s="8"/>
      <c r="V10170" s="10"/>
      <c r="W10170"/>
      <c r="X10170"/>
      <c r="Z10170" s="8"/>
      <c r="AA10170" s="8"/>
      <c r="AF10170" s="17"/>
      <c r="AG10170" s="17"/>
      <c r="AH10170" s="8"/>
    </row>
    <row r="10171" spans="13:34" x14ac:dyDescent="0.3">
      <c r="M10171" s="12"/>
      <c r="N10171"/>
      <c r="P10171" s="9"/>
      <c r="Q10171" s="9"/>
      <c r="U10171" s="8"/>
      <c r="V10171" s="10"/>
      <c r="W10171"/>
      <c r="X10171"/>
      <c r="Z10171" s="8"/>
      <c r="AA10171" s="8"/>
      <c r="AF10171" s="17"/>
      <c r="AG10171" s="17"/>
      <c r="AH10171" s="8"/>
    </row>
    <row r="10172" spans="13:34" x14ac:dyDescent="0.3">
      <c r="M10172" s="12"/>
      <c r="N10172"/>
      <c r="P10172" s="9"/>
      <c r="Q10172" s="9"/>
      <c r="U10172" s="8"/>
      <c r="V10172" s="10"/>
      <c r="W10172"/>
      <c r="X10172"/>
      <c r="Z10172" s="8"/>
      <c r="AA10172" s="8"/>
      <c r="AF10172" s="17"/>
      <c r="AG10172" s="17"/>
      <c r="AH10172" s="8"/>
    </row>
    <row r="10173" spans="13:34" x14ac:dyDescent="0.3">
      <c r="M10173" s="12"/>
      <c r="N10173"/>
      <c r="P10173" s="9"/>
      <c r="Q10173" s="9"/>
      <c r="U10173" s="8"/>
      <c r="V10173" s="10"/>
      <c r="W10173"/>
      <c r="X10173"/>
      <c r="Z10173" s="8"/>
      <c r="AA10173" s="8"/>
      <c r="AF10173" s="17"/>
      <c r="AG10173" s="17"/>
      <c r="AH10173" s="8"/>
    </row>
    <row r="10174" spans="13:34" x14ac:dyDescent="0.3">
      <c r="M10174" s="12"/>
      <c r="N10174"/>
      <c r="P10174" s="9"/>
      <c r="Q10174" s="9"/>
      <c r="U10174" s="8"/>
      <c r="V10174" s="10"/>
      <c r="W10174"/>
      <c r="X10174"/>
      <c r="Z10174" s="8"/>
      <c r="AA10174" s="8"/>
      <c r="AF10174" s="17"/>
      <c r="AG10174" s="17"/>
      <c r="AH10174" s="8"/>
    </row>
    <row r="10175" spans="13:34" x14ac:dyDescent="0.3">
      <c r="M10175" s="12"/>
      <c r="N10175"/>
      <c r="P10175" s="9"/>
      <c r="Q10175" s="9"/>
      <c r="U10175" s="8"/>
      <c r="V10175" s="10"/>
      <c r="W10175"/>
      <c r="X10175"/>
      <c r="Z10175" s="8"/>
      <c r="AA10175" s="8"/>
      <c r="AF10175" s="17"/>
      <c r="AG10175" s="17"/>
      <c r="AH10175" s="8"/>
    </row>
    <row r="10176" spans="13:34" x14ac:dyDescent="0.3">
      <c r="M10176" s="12"/>
      <c r="N10176"/>
      <c r="P10176" s="9"/>
      <c r="Q10176" s="9"/>
      <c r="U10176" s="8"/>
      <c r="V10176" s="10"/>
      <c r="W10176"/>
      <c r="X10176"/>
      <c r="Z10176" s="8"/>
      <c r="AA10176" s="8"/>
      <c r="AF10176" s="17"/>
      <c r="AG10176" s="17"/>
      <c r="AH10176" s="8"/>
    </row>
    <row r="10177" spans="13:34" x14ac:dyDescent="0.3">
      <c r="M10177" s="12"/>
      <c r="N10177"/>
      <c r="P10177" s="9"/>
      <c r="Q10177" s="9"/>
      <c r="U10177" s="8"/>
      <c r="V10177" s="10"/>
      <c r="W10177"/>
      <c r="X10177"/>
      <c r="Z10177" s="8"/>
      <c r="AA10177" s="8"/>
      <c r="AF10177" s="17"/>
      <c r="AG10177" s="17"/>
      <c r="AH10177" s="8"/>
    </row>
    <row r="10178" spans="13:34" x14ac:dyDescent="0.3">
      <c r="M10178" s="12"/>
      <c r="N10178"/>
      <c r="P10178" s="9"/>
      <c r="Q10178" s="9"/>
      <c r="U10178" s="8"/>
      <c r="V10178" s="10"/>
      <c r="W10178"/>
      <c r="X10178"/>
      <c r="Z10178" s="8"/>
      <c r="AA10178" s="8"/>
      <c r="AF10178" s="17"/>
      <c r="AG10178" s="17"/>
      <c r="AH10178" s="8"/>
    </row>
    <row r="10179" spans="13:34" x14ac:dyDescent="0.3">
      <c r="M10179" s="12"/>
      <c r="N10179"/>
      <c r="P10179" s="9"/>
      <c r="Q10179" s="9"/>
      <c r="U10179" s="8"/>
      <c r="V10179" s="10"/>
      <c r="W10179"/>
      <c r="X10179"/>
      <c r="Z10179" s="8"/>
      <c r="AA10179" s="8"/>
      <c r="AF10179" s="17"/>
      <c r="AG10179" s="17"/>
      <c r="AH10179" s="8"/>
    </row>
    <row r="10180" spans="13:34" x14ac:dyDescent="0.3">
      <c r="M10180" s="12"/>
      <c r="N10180"/>
      <c r="P10180" s="9"/>
      <c r="Q10180" s="9"/>
      <c r="U10180" s="8"/>
      <c r="V10180" s="10"/>
      <c r="W10180"/>
      <c r="X10180"/>
      <c r="Z10180" s="8"/>
      <c r="AA10180" s="8"/>
      <c r="AF10180" s="17"/>
      <c r="AG10180" s="17"/>
      <c r="AH10180" s="8"/>
    </row>
    <row r="10181" spans="13:34" x14ac:dyDescent="0.3">
      <c r="M10181" s="12"/>
      <c r="N10181"/>
      <c r="P10181" s="9"/>
      <c r="Q10181" s="9"/>
      <c r="U10181" s="8"/>
      <c r="V10181" s="10"/>
      <c r="W10181"/>
      <c r="X10181"/>
      <c r="Z10181" s="8"/>
      <c r="AA10181" s="8"/>
      <c r="AF10181" s="17"/>
      <c r="AG10181" s="17"/>
      <c r="AH10181" s="8"/>
    </row>
    <row r="10182" spans="13:34" x14ac:dyDescent="0.3">
      <c r="M10182" s="12"/>
      <c r="N10182"/>
      <c r="P10182" s="9"/>
      <c r="Q10182" s="9"/>
      <c r="U10182" s="8"/>
      <c r="V10182" s="10"/>
      <c r="W10182"/>
      <c r="X10182"/>
      <c r="Z10182" s="8"/>
      <c r="AA10182" s="8"/>
      <c r="AF10182" s="17"/>
      <c r="AG10182" s="17"/>
      <c r="AH10182" s="8"/>
    </row>
    <row r="10183" spans="13:34" x14ac:dyDescent="0.3">
      <c r="M10183" s="12"/>
      <c r="N10183"/>
      <c r="P10183" s="9"/>
      <c r="Q10183" s="9"/>
      <c r="U10183" s="8"/>
      <c r="V10183" s="10"/>
      <c r="W10183"/>
      <c r="X10183"/>
      <c r="Z10183" s="8"/>
      <c r="AA10183" s="8"/>
      <c r="AF10183" s="17"/>
      <c r="AG10183" s="17"/>
      <c r="AH10183" s="8"/>
    </row>
    <row r="10184" spans="13:34" x14ac:dyDescent="0.3">
      <c r="M10184" s="12"/>
      <c r="N10184"/>
      <c r="P10184" s="9"/>
      <c r="Q10184" s="9"/>
      <c r="U10184" s="8"/>
      <c r="V10184" s="10"/>
      <c r="W10184"/>
      <c r="X10184"/>
      <c r="Z10184" s="8"/>
      <c r="AA10184" s="8"/>
      <c r="AF10184" s="17"/>
      <c r="AG10184" s="17"/>
      <c r="AH10184" s="8"/>
    </row>
    <row r="10185" spans="13:34" x14ac:dyDescent="0.3">
      <c r="M10185" s="12"/>
      <c r="N10185"/>
      <c r="P10185" s="9"/>
      <c r="Q10185" s="9"/>
      <c r="U10185" s="8"/>
      <c r="V10185" s="10"/>
      <c r="W10185"/>
      <c r="X10185"/>
      <c r="Z10185" s="8"/>
      <c r="AA10185" s="8"/>
      <c r="AF10185" s="17"/>
      <c r="AG10185" s="17"/>
      <c r="AH10185" s="8"/>
    </row>
    <row r="10186" spans="13:34" x14ac:dyDescent="0.3">
      <c r="M10186" s="12"/>
      <c r="N10186"/>
      <c r="P10186" s="9"/>
      <c r="Q10186" s="9"/>
      <c r="U10186" s="8"/>
      <c r="V10186" s="10"/>
      <c r="W10186"/>
      <c r="X10186"/>
      <c r="Z10186" s="8"/>
      <c r="AA10186" s="8"/>
      <c r="AF10186" s="17"/>
      <c r="AG10186" s="17"/>
      <c r="AH10186" s="8"/>
    </row>
    <row r="10187" spans="13:34" x14ac:dyDescent="0.3">
      <c r="M10187" s="12"/>
      <c r="N10187"/>
      <c r="P10187" s="9"/>
      <c r="Q10187" s="9"/>
      <c r="U10187" s="8"/>
      <c r="V10187" s="10"/>
      <c r="W10187"/>
      <c r="X10187"/>
      <c r="Z10187" s="8"/>
      <c r="AA10187" s="8"/>
      <c r="AF10187" s="17"/>
      <c r="AG10187" s="17"/>
      <c r="AH10187" s="8"/>
    </row>
    <row r="10188" spans="13:34" x14ac:dyDescent="0.3">
      <c r="M10188" s="12"/>
      <c r="N10188"/>
      <c r="P10188" s="9"/>
      <c r="Q10188" s="9"/>
      <c r="U10188" s="8"/>
      <c r="V10188" s="10"/>
      <c r="W10188"/>
      <c r="X10188"/>
      <c r="Z10188" s="8"/>
      <c r="AA10188" s="8"/>
      <c r="AF10188" s="17"/>
      <c r="AG10188" s="17"/>
      <c r="AH10188" s="8"/>
    </row>
    <row r="10189" spans="13:34" x14ac:dyDescent="0.3">
      <c r="M10189" s="12"/>
      <c r="N10189"/>
      <c r="P10189" s="9"/>
      <c r="Q10189" s="9"/>
      <c r="U10189" s="8"/>
      <c r="V10189" s="10"/>
      <c r="W10189"/>
      <c r="X10189"/>
      <c r="Z10189" s="8"/>
      <c r="AA10189" s="8"/>
      <c r="AF10189" s="17"/>
      <c r="AG10189" s="17"/>
      <c r="AH10189" s="8"/>
    </row>
    <row r="10190" spans="13:34" x14ac:dyDescent="0.3">
      <c r="M10190" s="12"/>
      <c r="N10190"/>
      <c r="P10190" s="9"/>
      <c r="Q10190" s="9"/>
      <c r="U10190" s="8"/>
      <c r="V10190" s="10"/>
      <c r="W10190"/>
      <c r="X10190"/>
      <c r="Z10190" s="8"/>
      <c r="AA10190" s="8"/>
      <c r="AF10190" s="17"/>
      <c r="AG10190" s="17"/>
      <c r="AH10190" s="8"/>
    </row>
    <row r="10191" spans="13:34" x14ac:dyDescent="0.3">
      <c r="M10191" s="12"/>
      <c r="N10191"/>
      <c r="P10191" s="9"/>
      <c r="Q10191" s="9"/>
      <c r="U10191" s="8"/>
      <c r="V10191" s="10"/>
      <c r="W10191"/>
      <c r="X10191"/>
      <c r="Z10191" s="8"/>
      <c r="AA10191" s="8"/>
      <c r="AF10191" s="17"/>
      <c r="AG10191" s="17"/>
      <c r="AH10191" s="8"/>
    </row>
    <row r="10192" spans="13:34" x14ac:dyDescent="0.3">
      <c r="M10192" s="12"/>
      <c r="N10192"/>
      <c r="P10192" s="9"/>
      <c r="Q10192" s="9"/>
      <c r="U10192" s="8"/>
      <c r="V10192" s="10"/>
      <c r="W10192"/>
      <c r="X10192"/>
      <c r="Z10192" s="8"/>
      <c r="AA10192" s="8"/>
      <c r="AF10192" s="17"/>
      <c r="AG10192" s="17"/>
      <c r="AH10192" s="8"/>
    </row>
    <row r="10193" spans="13:34" x14ac:dyDescent="0.3">
      <c r="M10193" s="12"/>
      <c r="N10193"/>
      <c r="P10193" s="9"/>
      <c r="Q10193" s="9"/>
      <c r="U10193" s="8"/>
      <c r="V10193" s="10"/>
      <c r="W10193"/>
      <c r="X10193"/>
      <c r="Z10193" s="8"/>
      <c r="AA10193" s="8"/>
      <c r="AF10193" s="17"/>
      <c r="AG10193" s="17"/>
      <c r="AH10193" s="8"/>
    </row>
    <row r="10194" spans="13:34" x14ac:dyDescent="0.3">
      <c r="M10194" s="12"/>
      <c r="N10194"/>
      <c r="P10194" s="9"/>
      <c r="Q10194" s="9"/>
      <c r="U10194" s="8"/>
      <c r="V10194" s="10"/>
      <c r="W10194"/>
      <c r="X10194"/>
      <c r="Z10194" s="8"/>
      <c r="AA10194" s="8"/>
      <c r="AF10194" s="17"/>
      <c r="AG10194" s="17"/>
      <c r="AH10194" s="8"/>
    </row>
    <row r="10195" spans="13:34" x14ac:dyDescent="0.3">
      <c r="M10195" s="12"/>
      <c r="N10195"/>
      <c r="P10195" s="9"/>
      <c r="Q10195" s="9"/>
      <c r="U10195" s="8"/>
      <c r="V10195" s="10"/>
      <c r="W10195"/>
      <c r="X10195"/>
      <c r="Z10195" s="8"/>
      <c r="AA10195" s="8"/>
      <c r="AF10195" s="17"/>
      <c r="AG10195" s="17"/>
      <c r="AH10195" s="8"/>
    </row>
  </sheetData>
  <phoneticPr fontId="8" type="noConversion"/>
  <pageMargins left="0.25" right="0.25" top="0.25" bottom="0.25" header="0.3" footer="0.3"/>
  <pageSetup scale="34" fitToHeight="0" orientation="landscape" horizontalDpi="300" verticalDpi="300" r:id="rId3"/>
  <drawing r:id="rId4"/>
  <tableParts count="1">
    <tablePart r:id="rId5"/>
  </tableParts>
  <extLst>
    <ext xmlns:x14="http://schemas.microsoft.com/office/spreadsheetml/2009/9/main" uri="{A8765BA9-456A-4dab-B4F3-ACF838C121DE}">
      <x14:slicerList>
        <x14:slicer r:id="rId6"/>
      </x14:slicerList>
    </ext>
    <ext xmlns:x15="http://schemas.microsoft.com/office/spreadsheetml/2010/11/main" uri="{3A4CF648-6AED-40f4-86FF-DC5316D8AED3}">
      <x14:slicerList xmlns:x14="http://schemas.microsoft.com/office/spreadsheetml/2009/9/main">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30CD5-4537-4A1F-97F2-AD3575A7D78C}">
  <sheetPr codeName="Sheet1">
    <pageSetUpPr fitToPage="1"/>
  </sheetPr>
  <dimension ref="A1:BR801"/>
  <sheetViews>
    <sheetView zoomScale="85" zoomScaleNormal="85" workbookViewId="0">
      <pane ySplit="1" topLeftCell="A342" activePane="bottomLeft" state="frozen"/>
      <selection activeCell="H28" sqref="H28"/>
      <selection pane="bottomLeft" activeCell="C389" sqref="C382:D389"/>
    </sheetView>
  </sheetViews>
  <sheetFormatPr defaultColWidth="8.88671875" defaultRowHeight="13.8" x14ac:dyDescent="0.3"/>
  <cols>
    <col min="1" max="1" width="6.44140625" customWidth="1"/>
    <col min="2" max="2" width="10" customWidth="1"/>
    <col min="3" max="3" width="7" bestFit="1" customWidth="1"/>
    <col min="4" max="4" width="6.33203125" customWidth="1"/>
    <col min="5" max="5" width="29.88671875" customWidth="1"/>
    <col min="6" max="6" width="24.77734375" customWidth="1"/>
    <col min="7" max="7" width="23.77734375" customWidth="1"/>
    <col min="8" max="8" width="16" customWidth="1"/>
    <col min="9" max="9" width="6.109375" customWidth="1"/>
    <col min="10" max="10" width="7" customWidth="1"/>
    <col min="11" max="11" width="11.77734375" customWidth="1"/>
    <col min="12" max="13" width="27.109375" customWidth="1"/>
    <col min="14" max="14" width="7.44140625" customWidth="1"/>
    <col min="15" max="15" width="12.21875" customWidth="1"/>
    <col min="16" max="16" width="11.5546875" customWidth="1"/>
    <col min="17" max="17" width="12.21875" customWidth="1"/>
    <col min="18" max="18" width="11.5546875" customWidth="1"/>
    <col min="19" max="19" width="10.6640625" customWidth="1"/>
    <col min="20" max="20" width="7.88671875" customWidth="1"/>
    <col min="21" max="21" width="27.21875" style="22" customWidth="1"/>
    <col min="22" max="22" width="16" customWidth="1"/>
    <col min="23" max="23" width="17.6640625" style="20" customWidth="1"/>
    <col min="24" max="24" width="12" style="20" customWidth="1"/>
    <col min="25" max="25" width="11.33203125" style="20" customWidth="1"/>
    <col min="26" max="26" width="10.44140625" style="20" customWidth="1"/>
    <col min="27" max="27" width="17" style="20" customWidth="1"/>
    <col min="28" max="29" width="17" customWidth="1"/>
    <col min="30" max="30" width="21.88671875" style="21" customWidth="1"/>
    <col min="31" max="32" width="21.88671875" style="49" customWidth="1"/>
    <col min="33" max="36" width="21.88671875" style="44" customWidth="1"/>
    <col min="37" max="37" width="20.77734375" style="45" customWidth="1"/>
    <col min="38" max="40" width="12.44140625" style="45" customWidth="1"/>
    <col min="41" max="41" width="11.33203125" style="46" customWidth="1"/>
    <col min="42" max="42" width="12.44140625" style="45" customWidth="1"/>
    <col min="43" max="43" width="11.5546875" style="46" customWidth="1"/>
    <col min="44" max="44" width="12.44140625" style="45" customWidth="1"/>
    <col min="45" max="45" width="8.88671875" style="46" customWidth="1"/>
    <col min="46" max="47" width="12.44140625" style="45" customWidth="1"/>
    <col min="48" max="48" width="11" style="46" customWidth="1"/>
    <col min="49" max="49" width="11.21875" style="46" customWidth="1"/>
    <col min="50" max="54" width="8.88671875" style="46" customWidth="1"/>
    <col min="55" max="55" width="8.88671875" customWidth="1"/>
    <col min="56" max="56" width="12.44140625" style="20" customWidth="1"/>
    <col min="57" max="57" width="8.88671875" customWidth="1"/>
    <col min="58" max="58" width="12.44140625" style="20" customWidth="1"/>
    <col min="60" max="60" width="12.44140625" style="20" customWidth="1"/>
    <col min="61" max="61" width="12" bestFit="1" customWidth="1"/>
    <col min="62" max="68" width="12.44140625" style="20" customWidth="1"/>
    <col min="69" max="69" width="10.5546875" style="19" customWidth="1"/>
    <col min="70" max="70" width="12.44140625" style="19" customWidth="1"/>
    <col min="71" max="71" width="11.44140625" customWidth="1"/>
    <col min="72" max="72" width="15.88671875" customWidth="1"/>
    <col min="73" max="75" width="8.88671875" customWidth="1"/>
    <col min="76" max="76" width="16" customWidth="1"/>
    <col min="77" max="77" width="10.44140625" customWidth="1"/>
    <col min="79" max="79" width="11.44140625" bestFit="1" customWidth="1"/>
  </cols>
  <sheetData>
    <row r="1" spans="1:65" s="5" customFormat="1" ht="53.4" customHeight="1" x14ac:dyDescent="0.3">
      <c r="A1" s="33" t="s">
        <v>0</v>
      </c>
      <c r="B1" s="5" t="s">
        <v>17</v>
      </c>
      <c r="C1" s="5" t="s">
        <v>18</v>
      </c>
      <c r="D1" s="5" t="s">
        <v>19</v>
      </c>
      <c r="E1" s="5" t="s">
        <v>20</v>
      </c>
      <c r="F1" s="5" t="s">
        <v>21</v>
      </c>
      <c r="G1" s="5" t="s">
        <v>22</v>
      </c>
      <c r="H1" s="5" t="s">
        <v>23</v>
      </c>
      <c r="I1" s="5" t="s">
        <v>24</v>
      </c>
      <c r="J1" s="5" t="s">
        <v>25</v>
      </c>
      <c r="K1" s="5" t="s">
        <v>26</v>
      </c>
      <c r="L1" s="5" t="s">
        <v>79</v>
      </c>
      <c r="M1" s="5" t="s">
        <v>1990</v>
      </c>
      <c r="N1" s="5" t="s">
        <v>27</v>
      </c>
      <c r="O1" s="5" t="s">
        <v>1989</v>
      </c>
      <c r="P1" s="5" t="s">
        <v>28</v>
      </c>
      <c r="Q1" s="5" t="s">
        <v>29</v>
      </c>
      <c r="R1" s="5" t="s">
        <v>30</v>
      </c>
      <c r="S1" s="5" t="s">
        <v>31</v>
      </c>
      <c r="T1" s="5" t="s">
        <v>32</v>
      </c>
      <c r="U1" s="32" t="s">
        <v>47</v>
      </c>
      <c r="V1" s="5" t="s">
        <v>33</v>
      </c>
      <c r="W1" s="16" t="s">
        <v>10</v>
      </c>
      <c r="X1" s="16" t="s">
        <v>34</v>
      </c>
      <c r="Y1" s="16" t="s">
        <v>46</v>
      </c>
      <c r="Z1" s="16" t="s">
        <v>45</v>
      </c>
      <c r="AA1" s="16" t="s">
        <v>35</v>
      </c>
      <c r="AB1" s="5" t="s">
        <v>36</v>
      </c>
      <c r="AC1" s="5" t="s">
        <v>186</v>
      </c>
      <c r="AD1" s="31" t="s">
        <v>187</v>
      </c>
      <c r="AE1" s="47" t="s">
        <v>8892</v>
      </c>
      <c r="AF1" s="47" t="s">
        <v>8893</v>
      </c>
      <c r="AG1" s="44" t="s">
        <v>8894</v>
      </c>
      <c r="AH1" s="44" t="s">
        <v>8895</v>
      </c>
      <c r="AI1" s="44" t="s">
        <v>8896</v>
      </c>
      <c r="AJ1" s="44" t="s">
        <v>8897</v>
      </c>
      <c r="AK1" s="45" t="s">
        <v>37</v>
      </c>
      <c r="AL1" s="45" t="s">
        <v>38</v>
      </c>
      <c r="AM1" s="45" t="s">
        <v>8073</v>
      </c>
      <c r="AN1" s="45" t="s">
        <v>8075</v>
      </c>
      <c r="AO1" s="45" t="s">
        <v>8076</v>
      </c>
      <c r="AP1" s="45" t="s">
        <v>8077</v>
      </c>
      <c r="AQ1" s="45" t="s">
        <v>8078</v>
      </c>
      <c r="AR1" s="45" t="s">
        <v>8079</v>
      </c>
      <c r="AS1" s="45" t="s">
        <v>8080</v>
      </c>
      <c r="AT1" s="45" t="s">
        <v>8081</v>
      </c>
      <c r="AU1" s="45" t="s">
        <v>8072</v>
      </c>
      <c r="AV1" s="45" t="s">
        <v>8074</v>
      </c>
      <c r="AW1" s="45" t="s">
        <v>8082</v>
      </c>
      <c r="AX1" s="45" t="s">
        <v>8083</v>
      </c>
      <c r="AY1" s="45" t="s">
        <v>8084</v>
      </c>
      <c r="AZ1" s="45" t="s">
        <v>8085</v>
      </c>
      <c r="BA1" s="45" t="s">
        <v>8086</v>
      </c>
      <c r="BB1" s="45" t="s">
        <v>8087</v>
      </c>
      <c r="BC1" s="30" t="s">
        <v>39</v>
      </c>
      <c r="BD1" s="30" t="s">
        <v>40</v>
      </c>
      <c r="BE1" s="5" t="s">
        <v>41</v>
      </c>
      <c r="BF1" s="5" t="s">
        <v>42</v>
      </c>
      <c r="BG1" s="5" t="s">
        <v>54</v>
      </c>
      <c r="BH1" s="5" t="s">
        <v>43</v>
      </c>
      <c r="BI1" s="5" t="s">
        <v>1988</v>
      </c>
      <c r="BJ1" s="5" t="s">
        <v>78</v>
      </c>
      <c r="BK1" s="5" t="s">
        <v>85</v>
      </c>
      <c r="BL1" s="5" t="s">
        <v>8891</v>
      </c>
      <c r="BM1" s="5">
        <f>AVERAGEIF(Master[Avg stop time helper],"&gt;0:01:00")</f>
        <v>9.4354006285390355</v>
      </c>
    </row>
    <row r="2" spans="1:65" s="41" customFormat="1" ht="20.399999999999999" customHeight="1" x14ac:dyDescent="0.3">
      <c r="A2" s="26" t="s">
        <v>195</v>
      </c>
      <c r="B2" s="14">
        <v>102</v>
      </c>
      <c r="C2" s="14">
        <v>70010</v>
      </c>
      <c r="D2" s="14">
        <v>0</v>
      </c>
      <c r="E2" s="14" t="s">
        <v>194</v>
      </c>
      <c r="F2" s="14" t="s">
        <v>4335</v>
      </c>
      <c r="G2" s="14" t="s">
        <v>193</v>
      </c>
      <c r="H2" s="14" t="s">
        <v>192</v>
      </c>
      <c r="I2" s="14" t="s">
        <v>2</v>
      </c>
      <c r="J2" s="14">
        <v>49701</v>
      </c>
      <c r="K2" s="14">
        <v>7</v>
      </c>
      <c r="L2" s="14" t="s">
        <v>82</v>
      </c>
      <c r="M2" s="14" t="s">
        <v>164</v>
      </c>
      <c r="N2" s="14" t="s">
        <v>14</v>
      </c>
      <c r="O2" s="14">
        <v>90</v>
      </c>
      <c r="P2" s="14">
        <v>0</v>
      </c>
      <c r="Q2" s="14">
        <v>0</v>
      </c>
      <c r="R2" s="14">
        <v>0</v>
      </c>
      <c r="S2" s="14">
        <v>0</v>
      </c>
      <c r="T2" s="14">
        <v>90</v>
      </c>
      <c r="U2" s="25">
        <v>44295</v>
      </c>
      <c r="V2" s="14">
        <v>29</v>
      </c>
      <c r="W2" s="23">
        <v>7702.65</v>
      </c>
      <c r="X2" s="23">
        <v>0</v>
      </c>
      <c r="Y2" s="23">
        <v>0</v>
      </c>
      <c r="Z2" s="23">
        <v>309.18</v>
      </c>
      <c r="AA2" s="23">
        <v>309.18</v>
      </c>
      <c r="AB2" s="14">
        <v>0</v>
      </c>
      <c r="AC2" s="14">
        <v>0</v>
      </c>
      <c r="AD2" s="24">
        <v>0</v>
      </c>
      <c r="AE2" s="48">
        <v>0</v>
      </c>
      <c r="AF2" s="48">
        <v>0</v>
      </c>
      <c r="AG2" s="44">
        <v>0</v>
      </c>
      <c r="AH2" s="44">
        <v>248.5275</v>
      </c>
      <c r="AI2" s="44">
        <v>302.25839999999999</v>
      </c>
      <c r="AJ2" s="44">
        <v>263.6533</v>
      </c>
      <c r="AK2" s="44">
        <v>285.51620000000003</v>
      </c>
      <c r="AL2" s="44">
        <v>0</v>
      </c>
      <c r="AM2" s="44">
        <v>273.01</v>
      </c>
      <c r="AN2" s="44">
        <v>0</v>
      </c>
      <c r="AO2" s="44">
        <v>283.68</v>
      </c>
      <c r="AP2" s="44">
        <v>0</v>
      </c>
      <c r="AQ2" s="44">
        <v>283.68</v>
      </c>
      <c r="AR2" s="44">
        <v>0</v>
      </c>
      <c r="AS2" s="44">
        <v>283.68</v>
      </c>
      <c r="AT2" s="44">
        <v>0</v>
      </c>
      <c r="AU2" s="44">
        <v>283.68</v>
      </c>
      <c r="AV2" s="44">
        <v>0</v>
      </c>
      <c r="AW2" s="44">
        <v>283.68</v>
      </c>
      <c r="AX2" s="44">
        <v>0</v>
      </c>
      <c r="AY2" s="44">
        <v>296.36</v>
      </c>
      <c r="AZ2" s="44">
        <v>0</v>
      </c>
      <c r="BA2" s="44">
        <v>296.36</v>
      </c>
      <c r="BB2" s="44">
        <v>0</v>
      </c>
      <c r="BC2" s="14" t="s">
        <v>77</v>
      </c>
      <c r="BD2" s="14" t="s">
        <v>77</v>
      </c>
      <c r="BE2" s="14"/>
      <c r="BF2" s="14"/>
      <c r="BG2" s="14" t="s">
        <v>191</v>
      </c>
      <c r="BH2" s="14" t="s">
        <v>44</v>
      </c>
      <c r="BI2" s="14">
        <v>102</v>
      </c>
      <c r="BJ2" s="14">
        <f>IFERROR(_xlfn.XLOOKUP(Master[[#This Row],[cu_id]],StopTimes[cu_ID],StopTimes[Average Stop Time]), 0)</f>
        <v>0</v>
      </c>
      <c r="BK2" s="14">
        <f>IF(Master[[#This Row],[Avg stop time helper]] &lt;&gt; 0, Master[[#This Row],[Avg stop time helper]],Average_Stop_Time)</f>
        <v>9.4354006285390355</v>
      </c>
      <c r="BL2" s="14" t="b">
        <f>NOT(ISERROR(_xlfn.XLOOKUP(Master[[#This Row],[cu_id]], Solution[Cu_ID],Solution[Cu_ID])))</f>
        <v>0</v>
      </c>
    </row>
    <row r="3" spans="1:65" s="14" customFormat="1" x14ac:dyDescent="0.3">
      <c r="A3" s="26" t="s">
        <v>197</v>
      </c>
      <c r="B3" s="14">
        <v>102</v>
      </c>
      <c r="C3" s="14">
        <v>70011</v>
      </c>
      <c r="D3" s="14">
        <v>0</v>
      </c>
      <c r="E3" s="14" t="s">
        <v>196</v>
      </c>
      <c r="F3" s="14" t="s">
        <v>4318</v>
      </c>
      <c r="H3" s="14" t="s">
        <v>192</v>
      </c>
      <c r="I3" s="14" t="s">
        <v>2</v>
      </c>
      <c r="J3" s="14">
        <v>49701</v>
      </c>
      <c r="K3" s="14">
        <v>7</v>
      </c>
      <c r="L3" s="14" t="s">
        <v>82</v>
      </c>
      <c r="M3" s="14" t="s">
        <v>164</v>
      </c>
      <c r="N3" s="14" t="s">
        <v>14</v>
      </c>
      <c r="O3" s="14">
        <v>60</v>
      </c>
      <c r="P3" s="14">
        <v>0</v>
      </c>
      <c r="Q3" s="14">
        <v>0</v>
      </c>
      <c r="R3" s="14">
        <v>0</v>
      </c>
      <c r="S3" s="14">
        <v>0</v>
      </c>
      <c r="T3" s="14">
        <v>60</v>
      </c>
      <c r="U3" s="25">
        <v>44316</v>
      </c>
      <c r="V3" s="14">
        <v>26</v>
      </c>
      <c r="W3" s="23">
        <v>1988.93</v>
      </c>
      <c r="X3" s="23">
        <v>0</v>
      </c>
      <c r="Y3" s="23">
        <v>0</v>
      </c>
      <c r="Z3" s="23">
        <v>95.29</v>
      </c>
      <c r="AA3" s="23">
        <v>95.29</v>
      </c>
      <c r="AB3" s="14">
        <v>0</v>
      </c>
      <c r="AC3" s="14">
        <v>0</v>
      </c>
      <c r="AD3" s="24">
        <v>0</v>
      </c>
      <c r="AE3" s="48">
        <v>0</v>
      </c>
      <c r="AF3" s="48">
        <v>0</v>
      </c>
      <c r="AG3" s="44">
        <v>0</v>
      </c>
      <c r="AH3" s="44">
        <v>76.254999999999995</v>
      </c>
      <c r="AI3" s="44">
        <v>85.360699999999994</v>
      </c>
      <c r="AJ3" s="44">
        <v>89.7333</v>
      </c>
      <c r="AK3" s="44">
        <v>77.334999999999994</v>
      </c>
      <c r="AL3" s="44">
        <v>0</v>
      </c>
      <c r="AM3" s="44">
        <v>76.22</v>
      </c>
      <c r="AN3" s="44">
        <v>0</v>
      </c>
      <c r="AO3" s="44">
        <v>76.22</v>
      </c>
      <c r="AP3" s="44">
        <v>0</v>
      </c>
      <c r="AQ3" s="44">
        <v>75.75</v>
      </c>
      <c r="AR3" s="44">
        <v>0</v>
      </c>
      <c r="AS3" s="44">
        <v>76.22</v>
      </c>
      <c r="AT3" s="44">
        <v>0</v>
      </c>
      <c r="AU3" s="44">
        <v>76.22</v>
      </c>
      <c r="AV3" s="44">
        <v>0</v>
      </c>
      <c r="AW3" s="44">
        <v>76.22</v>
      </c>
      <c r="AX3" s="44">
        <v>0</v>
      </c>
      <c r="AY3" s="44">
        <v>76.22</v>
      </c>
      <c r="AZ3" s="44">
        <v>0</v>
      </c>
      <c r="BA3" s="44">
        <v>85.61</v>
      </c>
      <c r="BB3" s="44">
        <v>0</v>
      </c>
      <c r="BC3" s="14" t="s">
        <v>77</v>
      </c>
      <c r="BD3" s="14" t="s">
        <v>77</v>
      </c>
      <c r="BG3" s="14" t="s">
        <v>191</v>
      </c>
      <c r="BH3" s="14" t="s">
        <v>44</v>
      </c>
      <c r="BI3" s="14">
        <v>102</v>
      </c>
      <c r="BJ3" s="14">
        <f>IFERROR(_xlfn.XLOOKUP(Master[[#This Row],[cu_id]],StopTimes[cu_ID],StopTimes[Average Stop Time]), 0)</f>
        <v>0</v>
      </c>
      <c r="BK3" s="14">
        <f>IF(Master[[#This Row],[Avg stop time helper]] &lt;&gt; 0, Master[[#This Row],[Avg stop time helper]],Average_Stop_Time)</f>
        <v>9.4354006285390355</v>
      </c>
      <c r="BL3" s="14" t="b">
        <f>NOT(ISERROR(_xlfn.XLOOKUP(Master[[#This Row],[cu_id]], Solution[Cu_ID],Solution[Cu_ID])))</f>
        <v>0</v>
      </c>
    </row>
    <row r="4" spans="1:65" s="14" customFormat="1" x14ac:dyDescent="0.3">
      <c r="A4" s="26" t="s">
        <v>199</v>
      </c>
      <c r="B4" s="14">
        <v>102</v>
      </c>
      <c r="C4" s="14">
        <v>70013</v>
      </c>
      <c r="D4" s="14">
        <v>0</v>
      </c>
      <c r="E4" s="14" t="s">
        <v>198</v>
      </c>
      <c r="F4" s="14" t="s">
        <v>4364</v>
      </c>
      <c r="H4" s="14" t="s">
        <v>192</v>
      </c>
      <c r="I4" s="14" t="s">
        <v>2</v>
      </c>
      <c r="J4" s="14">
        <v>49701</v>
      </c>
      <c r="K4" s="14">
        <v>7</v>
      </c>
      <c r="L4" s="14" t="s">
        <v>82</v>
      </c>
      <c r="M4" s="14" t="s">
        <v>164</v>
      </c>
      <c r="N4" s="14" t="s">
        <v>14</v>
      </c>
      <c r="O4" s="14">
        <v>95</v>
      </c>
      <c r="P4" s="14">
        <v>0</v>
      </c>
      <c r="Q4" s="14">
        <v>0</v>
      </c>
      <c r="R4" s="14">
        <v>0</v>
      </c>
      <c r="S4" s="14">
        <v>0</v>
      </c>
      <c r="T4" s="14">
        <v>95</v>
      </c>
      <c r="U4" s="25">
        <v>44316</v>
      </c>
      <c r="V4" s="14">
        <v>22</v>
      </c>
      <c r="W4" s="23">
        <v>1299.33</v>
      </c>
      <c r="X4" s="23">
        <v>0</v>
      </c>
      <c r="Y4" s="23">
        <v>0</v>
      </c>
      <c r="Z4" s="23">
        <v>43.85</v>
      </c>
      <c r="AA4" s="23">
        <v>43.85</v>
      </c>
      <c r="AB4" s="14">
        <v>0</v>
      </c>
      <c r="AC4" s="14">
        <v>7</v>
      </c>
      <c r="AD4" s="24">
        <v>0.31818181818181818</v>
      </c>
      <c r="AE4" s="48">
        <v>0</v>
      </c>
      <c r="AF4" s="48">
        <v>0</v>
      </c>
      <c r="AG4" s="44">
        <v>0</v>
      </c>
      <c r="AH4" s="44">
        <v>82.521600000000007</v>
      </c>
      <c r="AI4" s="44">
        <v>80.42</v>
      </c>
      <c r="AJ4" s="44">
        <v>0</v>
      </c>
      <c r="AK4" s="44">
        <v>85.231200000000001</v>
      </c>
      <c r="AL4" s="44">
        <v>0</v>
      </c>
      <c r="AM4" s="44">
        <v>116.62</v>
      </c>
      <c r="AN4" s="44">
        <v>0</v>
      </c>
      <c r="AO4" s="44">
        <v>96.57</v>
      </c>
      <c r="AP4" s="44">
        <v>0</v>
      </c>
      <c r="AQ4" s="44">
        <v>78.11</v>
      </c>
      <c r="AR4" s="44">
        <v>0</v>
      </c>
      <c r="AS4" s="44">
        <v>78.11</v>
      </c>
      <c r="AT4" s="44">
        <v>0</v>
      </c>
      <c r="AU4" s="44">
        <v>78.11</v>
      </c>
      <c r="AV4" s="44">
        <v>0</v>
      </c>
      <c r="AW4" s="44">
        <v>78.11</v>
      </c>
      <c r="AX4" s="44">
        <v>0</v>
      </c>
      <c r="AY4" s="44">
        <v>78.11</v>
      </c>
      <c r="AZ4" s="44">
        <v>0</v>
      </c>
      <c r="BA4" s="44">
        <v>78.11</v>
      </c>
      <c r="BB4" s="44">
        <v>0</v>
      </c>
      <c r="BC4" s="14" t="s">
        <v>77</v>
      </c>
      <c r="BD4" s="14" t="s">
        <v>77</v>
      </c>
      <c r="BG4" s="14" t="s">
        <v>191</v>
      </c>
      <c r="BH4" s="14" t="s">
        <v>44</v>
      </c>
      <c r="BI4" s="14">
        <v>102</v>
      </c>
      <c r="BJ4" s="14">
        <f>IFERROR(_xlfn.XLOOKUP(Master[[#This Row],[cu_id]],StopTimes[cu_ID],StopTimes[Average Stop Time]), 0)</f>
        <v>0</v>
      </c>
      <c r="BK4" s="14">
        <f>IF(Master[[#This Row],[Avg stop time helper]] &lt;&gt; 0, Master[[#This Row],[Avg stop time helper]],Average_Stop_Time)</f>
        <v>9.4354006285390355</v>
      </c>
      <c r="BL4" s="14" t="b">
        <f>NOT(ISERROR(_xlfn.XLOOKUP(Master[[#This Row],[cu_id]], Solution[Cu_ID],Solution[Cu_ID])))</f>
        <v>0</v>
      </c>
    </row>
    <row r="5" spans="1:65" s="14" customFormat="1" x14ac:dyDescent="0.3">
      <c r="A5" s="26" t="s">
        <v>204</v>
      </c>
      <c r="B5" s="14">
        <v>102</v>
      </c>
      <c r="C5" s="14">
        <v>70014</v>
      </c>
      <c r="D5" s="14">
        <v>0</v>
      </c>
      <c r="E5" s="14" t="s">
        <v>203</v>
      </c>
      <c r="F5" s="14" t="s">
        <v>3985</v>
      </c>
      <c r="G5" s="14" t="s">
        <v>202</v>
      </c>
      <c r="H5" s="14" t="s">
        <v>201</v>
      </c>
      <c r="I5" s="14" t="s">
        <v>2</v>
      </c>
      <c r="J5" s="14">
        <v>49757</v>
      </c>
      <c r="K5" s="14">
        <v>7</v>
      </c>
      <c r="L5" s="14" t="s">
        <v>82</v>
      </c>
      <c r="M5" s="14" t="s">
        <v>164</v>
      </c>
      <c r="N5" s="14" t="s">
        <v>48</v>
      </c>
      <c r="O5" s="14">
        <v>95</v>
      </c>
      <c r="P5" s="14">
        <v>0</v>
      </c>
      <c r="Q5" s="14">
        <v>0</v>
      </c>
      <c r="R5" s="14">
        <v>0</v>
      </c>
      <c r="S5" s="14">
        <v>95</v>
      </c>
      <c r="T5" s="14">
        <v>0</v>
      </c>
      <c r="U5" s="25">
        <v>44315</v>
      </c>
      <c r="V5" s="14">
        <v>26</v>
      </c>
      <c r="W5" s="23">
        <v>1432.65</v>
      </c>
      <c r="X5" s="23">
        <v>0</v>
      </c>
      <c r="Y5" s="23">
        <v>0</v>
      </c>
      <c r="Z5" s="23">
        <v>63.02</v>
      </c>
      <c r="AA5" s="23">
        <v>63.02</v>
      </c>
      <c r="AB5" s="14">
        <v>0</v>
      </c>
      <c r="AC5" s="14">
        <v>0</v>
      </c>
      <c r="AD5" s="24">
        <v>0</v>
      </c>
      <c r="AE5" s="48">
        <v>0</v>
      </c>
      <c r="AF5" s="48">
        <v>0</v>
      </c>
      <c r="AG5" s="44">
        <v>0</v>
      </c>
      <c r="AH5" s="44">
        <v>54.866199999999999</v>
      </c>
      <c r="AI5" s="44">
        <v>61.9771</v>
      </c>
      <c r="AJ5" s="44">
        <v>63.02</v>
      </c>
      <c r="AK5" s="44">
        <v>60.238700000000001</v>
      </c>
      <c r="AL5" s="44">
        <v>0</v>
      </c>
      <c r="AM5" s="44">
        <v>60.47</v>
      </c>
      <c r="AN5" s="44">
        <v>0</v>
      </c>
      <c r="AO5" s="44">
        <v>60.47</v>
      </c>
      <c r="AP5" s="44">
        <v>0</v>
      </c>
      <c r="AQ5" s="44">
        <v>60.47</v>
      </c>
      <c r="AR5" s="44">
        <v>0</v>
      </c>
      <c r="AS5" s="44">
        <v>60.1</v>
      </c>
      <c r="AT5" s="44">
        <v>0</v>
      </c>
      <c r="AU5" s="44">
        <v>60.1</v>
      </c>
      <c r="AV5" s="44">
        <v>0</v>
      </c>
      <c r="AW5" s="44">
        <v>60.1</v>
      </c>
      <c r="AX5" s="44">
        <v>0</v>
      </c>
      <c r="AY5" s="44">
        <v>60.1</v>
      </c>
      <c r="AZ5" s="44">
        <v>0</v>
      </c>
      <c r="BA5" s="44">
        <v>60.1</v>
      </c>
      <c r="BB5" s="44">
        <v>0</v>
      </c>
      <c r="BC5" s="14" t="s">
        <v>77</v>
      </c>
      <c r="BD5" s="14" t="s">
        <v>77</v>
      </c>
      <c r="BG5" s="14" t="s">
        <v>191</v>
      </c>
      <c r="BH5" s="14" t="s">
        <v>44</v>
      </c>
      <c r="BI5" s="14">
        <v>102</v>
      </c>
      <c r="BJ5" s="14">
        <f>IFERROR(_xlfn.XLOOKUP(Master[[#This Row],[cu_id]],StopTimes[cu_ID],StopTimes[Average Stop Time]), 0)</f>
        <v>0</v>
      </c>
      <c r="BK5" s="14">
        <f>IF(Master[[#This Row],[Avg stop time helper]] &lt;&gt; 0, Master[[#This Row],[Avg stop time helper]],Average_Stop_Time)</f>
        <v>9.4354006285390355</v>
      </c>
      <c r="BL5" s="14" t="b">
        <f>NOT(ISERROR(_xlfn.XLOOKUP(Master[[#This Row],[cu_id]], Solution[Cu_ID],Solution[Cu_ID])))</f>
        <v>0</v>
      </c>
    </row>
    <row r="6" spans="1:65" s="14" customFormat="1" x14ac:dyDescent="0.3">
      <c r="A6" s="26" t="s">
        <v>206</v>
      </c>
      <c r="B6" s="14">
        <v>102</v>
      </c>
      <c r="C6" s="14">
        <v>70015</v>
      </c>
      <c r="D6" s="14">
        <v>0</v>
      </c>
      <c r="E6" s="14" t="s">
        <v>205</v>
      </c>
      <c r="F6" s="14" t="s">
        <v>4382</v>
      </c>
      <c r="G6" s="14" t="s">
        <v>202</v>
      </c>
      <c r="H6" s="14" t="s">
        <v>201</v>
      </c>
      <c r="I6" s="14" t="s">
        <v>2</v>
      </c>
      <c r="J6" s="14">
        <v>49757</v>
      </c>
      <c r="K6" s="14">
        <v>7</v>
      </c>
      <c r="L6" s="14" t="s">
        <v>82</v>
      </c>
      <c r="M6" s="14" t="s">
        <v>164</v>
      </c>
      <c r="N6" s="14" t="s">
        <v>48</v>
      </c>
      <c r="O6" s="14">
        <v>57</v>
      </c>
      <c r="P6" s="14">
        <v>0</v>
      </c>
      <c r="Q6" s="14">
        <v>0</v>
      </c>
      <c r="R6" s="14">
        <v>0</v>
      </c>
      <c r="S6" s="14">
        <v>57</v>
      </c>
      <c r="T6" s="14">
        <v>0</v>
      </c>
      <c r="U6" s="25">
        <v>44167</v>
      </c>
      <c r="V6" s="14">
        <v>31</v>
      </c>
      <c r="W6" s="23">
        <v>3114.97</v>
      </c>
      <c r="X6" s="23">
        <v>78.72</v>
      </c>
      <c r="Y6" s="23">
        <v>3036.25</v>
      </c>
      <c r="Z6" s="23">
        <v>150.78</v>
      </c>
      <c r="AA6" s="23">
        <v>150.78</v>
      </c>
      <c r="AB6" s="14">
        <v>0</v>
      </c>
      <c r="AC6" s="14">
        <v>0</v>
      </c>
      <c r="AD6" s="24">
        <v>0</v>
      </c>
      <c r="AE6" s="48">
        <v>0</v>
      </c>
      <c r="AF6" s="48">
        <v>0</v>
      </c>
      <c r="AG6" s="44">
        <v>0</v>
      </c>
      <c r="AH6" s="44">
        <v>119.7225</v>
      </c>
      <c r="AI6" s="44">
        <v>107.2758</v>
      </c>
      <c r="AJ6" s="44">
        <v>152.18</v>
      </c>
      <c r="AK6" s="44">
        <v>118.91249999999999</v>
      </c>
      <c r="AL6" s="44">
        <v>0</v>
      </c>
      <c r="AM6" s="44">
        <v>126</v>
      </c>
      <c r="AN6" s="44">
        <v>0</v>
      </c>
      <c r="AO6" s="44">
        <v>126</v>
      </c>
      <c r="AP6" s="44">
        <v>0</v>
      </c>
      <c r="AQ6" s="44">
        <v>126</v>
      </c>
      <c r="AR6" s="44">
        <v>0</v>
      </c>
      <c r="AS6" s="44">
        <v>126</v>
      </c>
      <c r="AT6" s="44">
        <v>0</v>
      </c>
      <c r="AU6" s="44">
        <v>126</v>
      </c>
      <c r="AV6" s="44">
        <v>0</v>
      </c>
      <c r="AW6" s="44">
        <v>107.1</v>
      </c>
      <c r="AX6" s="44">
        <v>0</v>
      </c>
      <c r="AY6" s="44">
        <v>107.1</v>
      </c>
      <c r="AZ6" s="44">
        <v>0</v>
      </c>
      <c r="BA6" s="44">
        <v>107.1</v>
      </c>
      <c r="BB6" s="44">
        <v>0</v>
      </c>
      <c r="BC6" s="14" t="s">
        <v>77</v>
      </c>
      <c r="BD6" s="14" t="s">
        <v>77</v>
      </c>
      <c r="BG6" s="14" t="s">
        <v>191</v>
      </c>
      <c r="BH6" s="14" t="s">
        <v>44</v>
      </c>
      <c r="BI6" s="14">
        <v>102</v>
      </c>
      <c r="BJ6" s="14">
        <f>IFERROR(_xlfn.XLOOKUP(Master[[#This Row],[cu_id]],StopTimes[cu_ID],StopTimes[Average Stop Time]), 0)</f>
        <v>0</v>
      </c>
      <c r="BK6" s="14">
        <f>IF(Master[[#This Row],[Avg stop time helper]] &lt;&gt; 0, Master[[#This Row],[Avg stop time helper]],Average_Stop_Time)</f>
        <v>9.4354006285390355</v>
      </c>
      <c r="BL6" s="14" t="b">
        <f>NOT(ISERROR(_xlfn.XLOOKUP(Master[[#This Row],[cu_id]], Solution[Cu_ID],Solution[Cu_ID])))</f>
        <v>0</v>
      </c>
    </row>
    <row r="7" spans="1:65" s="14" customFormat="1" x14ac:dyDescent="0.3">
      <c r="A7" s="26" t="s">
        <v>209</v>
      </c>
      <c r="B7" s="14">
        <v>102</v>
      </c>
      <c r="C7" s="14">
        <v>70021</v>
      </c>
      <c r="D7" s="14">
        <v>0</v>
      </c>
      <c r="E7" s="14" t="s">
        <v>208</v>
      </c>
      <c r="F7" s="14" t="s">
        <v>4710</v>
      </c>
      <c r="H7" s="14" t="s">
        <v>207</v>
      </c>
      <c r="I7" s="14" t="s">
        <v>2</v>
      </c>
      <c r="J7" s="14">
        <v>49765</v>
      </c>
      <c r="K7" s="14">
        <v>6</v>
      </c>
      <c r="L7" s="14" t="s">
        <v>176</v>
      </c>
      <c r="M7" s="14" t="s">
        <v>164</v>
      </c>
      <c r="N7" s="14" t="s">
        <v>13</v>
      </c>
      <c r="O7" s="14">
        <v>80</v>
      </c>
      <c r="P7" s="14">
        <v>80</v>
      </c>
      <c r="Q7" s="14">
        <v>0</v>
      </c>
      <c r="R7" s="14">
        <v>0</v>
      </c>
      <c r="S7" s="14">
        <v>0</v>
      </c>
      <c r="T7" s="14">
        <v>0</v>
      </c>
      <c r="U7" s="25">
        <v>44235</v>
      </c>
      <c r="V7" s="14">
        <v>19</v>
      </c>
      <c r="W7" s="23">
        <v>641.22</v>
      </c>
      <c r="X7" s="23">
        <v>0</v>
      </c>
      <c r="Y7" s="23">
        <v>0</v>
      </c>
      <c r="Z7" s="23">
        <v>19.510000000000002</v>
      </c>
      <c r="AA7" s="23">
        <v>39.020000000000003</v>
      </c>
      <c r="AB7" s="14">
        <v>0</v>
      </c>
      <c r="AC7" s="14">
        <v>0</v>
      </c>
      <c r="AD7" s="24">
        <v>0</v>
      </c>
      <c r="AE7" s="48">
        <v>0</v>
      </c>
      <c r="AF7" s="48">
        <v>0</v>
      </c>
      <c r="AG7" s="44">
        <v>35.03</v>
      </c>
      <c r="AH7" s="44">
        <v>35.03</v>
      </c>
      <c r="AI7" s="44">
        <v>36.2166</v>
      </c>
      <c r="AJ7" s="44">
        <v>36.81</v>
      </c>
      <c r="AK7" s="44">
        <v>17.515000000000001</v>
      </c>
      <c r="AL7" s="44">
        <v>0</v>
      </c>
      <c r="AM7" s="44">
        <v>0</v>
      </c>
      <c r="AN7" s="44">
        <v>0</v>
      </c>
      <c r="AO7" s="44">
        <v>35.03</v>
      </c>
      <c r="AP7" s="44">
        <v>0</v>
      </c>
      <c r="AQ7" s="44">
        <v>0</v>
      </c>
      <c r="AR7" s="44">
        <v>0</v>
      </c>
      <c r="AS7" s="44">
        <v>35.03</v>
      </c>
      <c r="AT7" s="44">
        <v>0</v>
      </c>
      <c r="AU7" s="44">
        <v>0</v>
      </c>
      <c r="AV7" s="44">
        <v>0</v>
      </c>
      <c r="AW7" s="44">
        <v>35.03</v>
      </c>
      <c r="AX7" s="44">
        <v>0</v>
      </c>
      <c r="AY7" s="44">
        <v>0</v>
      </c>
      <c r="AZ7" s="44">
        <v>0</v>
      </c>
      <c r="BA7" s="44">
        <v>35.03</v>
      </c>
      <c r="BB7" s="44">
        <v>0</v>
      </c>
      <c r="BC7" s="14" t="s">
        <v>77</v>
      </c>
      <c r="BD7" s="14" t="s">
        <v>77</v>
      </c>
      <c r="BG7" s="14" t="s">
        <v>191</v>
      </c>
      <c r="BH7" s="14" t="s">
        <v>44</v>
      </c>
      <c r="BI7" s="14">
        <v>102</v>
      </c>
      <c r="BJ7" s="14">
        <f>IFERROR(_xlfn.XLOOKUP(Master[[#This Row],[cu_id]],StopTimes[cu_ID],StopTimes[Average Stop Time]), 0)</f>
        <v>8.4250000000000007</v>
      </c>
      <c r="BK7" s="14">
        <f>IF(Master[[#This Row],[Avg stop time helper]] &lt;&gt; 0, Master[[#This Row],[Avg stop time helper]],Average_Stop_Time)</f>
        <v>8.4250000000000007</v>
      </c>
      <c r="BL7" s="14" t="b">
        <f>NOT(ISERROR(_xlfn.XLOOKUP(Master[[#This Row],[cu_id]], Solution[Cu_ID],Solution[Cu_ID])))</f>
        <v>0</v>
      </c>
    </row>
    <row r="8" spans="1:65" s="14" customFormat="1" x14ac:dyDescent="0.3">
      <c r="A8" s="26" t="s">
        <v>212</v>
      </c>
      <c r="B8" s="14">
        <v>102</v>
      </c>
      <c r="C8" s="14">
        <v>70024</v>
      </c>
      <c r="D8" s="14">
        <v>0</v>
      </c>
      <c r="E8" s="14" t="s">
        <v>211</v>
      </c>
      <c r="F8" s="14" t="s">
        <v>4069</v>
      </c>
      <c r="H8" s="14" t="s">
        <v>210</v>
      </c>
      <c r="I8" s="14" t="s">
        <v>2</v>
      </c>
      <c r="J8" s="14">
        <v>49779</v>
      </c>
      <c r="K8" s="14">
        <v>7</v>
      </c>
      <c r="L8" s="14" t="s">
        <v>82</v>
      </c>
      <c r="M8" s="14" t="s">
        <v>164</v>
      </c>
      <c r="N8" s="14" t="s">
        <v>15</v>
      </c>
      <c r="O8" s="14">
        <v>120</v>
      </c>
      <c r="P8" s="14">
        <v>0</v>
      </c>
      <c r="Q8" s="14">
        <v>120</v>
      </c>
      <c r="R8" s="14">
        <v>0</v>
      </c>
      <c r="S8" s="14">
        <v>0</v>
      </c>
      <c r="T8" s="14">
        <v>0</v>
      </c>
      <c r="U8" s="25">
        <v>44138</v>
      </c>
      <c r="V8" s="14">
        <v>52</v>
      </c>
      <c r="W8" s="23">
        <v>4586.63</v>
      </c>
      <c r="X8" s="23">
        <v>0</v>
      </c>
      <c r="Y8" s="23">
        <v>0</v>
      </c>
      <c r="Z8" s="23">
        <v>111.53</v>
      </c>
      <c r="AA8" s="23">
        <v>111.53</v>
      </c>
      <c r="AB8" s="14">
        <v>110</v>
      </c>
      <c r="AC8" s="14">
        <v>33</v>
      </c>
      <c r="AD8" s="24">
        <v>0.63461538461538458</v>
      </c>
      <c r="AE8" s="48">
        <v>5</v>
      </c>
      <c r="AF8" s="48">
        <v>114</v>
      </c>
      <c r="AG8" s="44">
        <v>69.982299999999995</v>
      </c>
      <c r="AH8" s="44">
        <v>86.779200000000003</v>
      </c>
      <c r="AI8" s="44">
        <v>103.41379999999999</v>
      </c>
      <c r="AJ8" s="44">
        <v>104.09</v>
      </c>
      <c r="AK8" s="44">
        <v>99.35</v>
      </c>
      <c r="AL8" s="44">
        <v>103.52500000000001</v>
      </c>
      <c r="AM8" s="44">
        <v>99.35</v>
      </c>
      <c r="AN8" s="44">
        <v>105.22</v>
      </c>
      <c r="AO8" s="44">
        <v>99.35</v>
      </c>
      <c r="AP8" s="44">
        <v>105.22</v>
      </c>
      <c r="AQ8" s="44">
        <v>99.35</v>
      </c>
      <c r="AR8" s="44">
        <v>105.22</v>
      </c>
      <c r="AS8" s="44">
        <v>99.35</v>
      </c>
      <c r="AT8" s="44">
        <v>105.22</v>
      </c>
      <c r="AU8" s="44">
        <v>99.35</v>
      </c>
      <c r="AV8" s="44">
        <v>105.22</v>
      </c>
      <c r="AW8" s="44">
        <v>99.35</v>
      </c>
      <c r="AX8" s="44">
        <v>105.22</v>
      </c>
      <c r="AY8" s="44">
        <v>99.35</v>
      </c>
      <c r="AZ8" s="44">
        <v>105.22</v>
      </c>
      <c r="BA8" s="44">
        <v>99.35</v>
      </c>
      <c r="BB8" s="44">
        <v>91.66</v>
      </c>
      <c r="BC8" s="14" t="s">
        <v>77</v>
      </c>
      <c r="BD8" s="14" t="s">
        <v>77</v>
      </c>
      <c r="BG8" s="14" t="s">
        <v>191</v>
      </c>
      <c r="BH8" s="14" t="s">
        <v>44</v>
      </c>
      <c r="BI8" s="14">
        <v>102</v>
      </c>
      <c r="BJ8" s="14">
        <f>IFERROR(_xlfn.XLOOKUP(Master[[#This Row],[cu_id]],StopTimes[cu_ID],StopTimes[Average Stop Time]), 0)</f>
        <v>5.4041666666666668</v>
      </c>
      <c r="BK8" s="14">
        <f>IF(Master[[#This Row],[Avg stop time helper]] &lt;&gt; 0, Master[[#This Row],[Avg stop time helper]],Average_Stop_Time)</f>
        <v>5.4041666666666668</v>
      </c>
      <c r="BL8" s="14" t="b">
        <f>NOT(ISERROR(_xlfn.XLOOKUP(Master[[#This Row],[cu_id]], Solution[Cu_ID],Solution[Cu_ID])))</f>
        <v>0</v>
      </c>
    </row>
    <row r="9" spans="1:65" s="14" customFormat="1" x14ac:dyDescent="0.3">
      <c r="A9" s="26" t="s">
        <v>217</v>
      </c>
      <c r="B9" s="14">
        <v>101</v>
      </c>
      <c r="C9" s="14">
        <v>70031</v>
      </c>
      <c r="D9" s="14">
        <v>0</v>
      </c>
      <c r="E9" s="14" t="s">
        <v>216</v>
      </c>
      <c r="F9" s="14" t="s">
        <v>4035</v>
      </c>
      <c r="H9" s="14" t="s">
        <v>215</v>
      </c>
      <c r="I9" s="14" t="s">
        <v>2</v>
      </c>
      <c r="J9" s="14">
        <v>48750</v>
      </c>
      <c r="K9" s="14">
        <v>7</v>
      </c>
      <c r="L9" s="14" t="s">
        <v>82</v>
      </c>
      <c r="M9" s="14" t="s">
        <v>164</v>
      </c>
      <c r="N9" s="14" t="s">
        <v>48</v>
      </c>
      <c r="O9" s="14">
        <v>302</v>
      </c>
      <c r="P9" s="14">
        <v>0</v>
      </c>
      <c r="Q9" s="14">
        <v>0</v>
      </c>
      <c r="R9" s="14">
        <v>0</v>
      </c>
      <c r="S9" s="14">
        <v>302</v>
      </c>
      <c r="T9" s="14">
        <v>0</v>
      </c>
      <c r="U9" s="25">
        <v>44329</v>
      </c>
      <c r="V9" s="14">
        <v>28</v>
      </c>
      <c r="W9" s="23">
        <v>6863.82</v>
      </c>
      <c r="X9" s="23">
        <v>0</v>
      </c>
      <c r="Y9" s="23">
        <v>0</v>
      </c>
      <c r="Z9" s="23">
        <v>354.92</v>
      </c>
      <c r="AA9" s="23">
        <v>354.92</v>
      </c>
      <c r="AB9" s="14">
        <v>0</v>
      </c>
      <c r="AC9" s="14">
        <v>0</v>
      </c>
      <c r="AD9" s="24">
        <f>IFERROR(1-(Master[[#This Row],[Avg Garment Scans per Delivery]]/Master[[#This Row],[Garment Inventory]]), 0)</f>
        <v>0</v>
      </c>
      <c r="AE9" s="48">
        <v>0</v>
      </c>
      <c r="AF9" s="48">
        <v>0</v>
      </c>
      <c r="AG9" s="44">
        <v>0</v>
      </c>
      <c r="AH9" s="44">
        <v>318.37279999999998</v>
      </c>
      <c r="AI9" s="44">
        <v>396.6841</v>
      </c>
      <c r="AJ9" s="44">
        <v>0</v>
      </c>
      <c r="AK9" s="44">
        <v>396.34</v>
      </c>
      <c r="AL9" s="44">
        <v>0</v>
      </c>
      <c r="AM9" s="44">
        <v>497.17</v>
      </c>
      <c r="AN9" s="44">
        <v>0</v>
      </c>
      <c r="AO9" s="44">
        <v>470.77</v>
      </c>
      <c r="AP9" s="44">
        <v>0</v>
      </c>
      <c r="AQ9" s="44">
        <v>426.23</v>
      </c>
      <c r="AR9" s="44">
        <v>0</v>
      </c>
      <c r="AS9" s="44">
        <v>315.02</v>
      </c>
      <c r="AT9" s="44">
        <v>0</v>
      </c>
      <c r="AU9" s="44">
        <v>203.38</v>
      </c>
      <c r="AV9" s="44">
        <v>0</v>
      </c>
      <c r="AW9" s="44">
        <v>451.14</v>
      </c>
      <c r="AX9" s="44">
        <v>0</v>
      </c>
      <c r="AY9" s="44">
        <v>369.58</v>
      </c>
      <c r="AZ9" s="44">
        <v>0</v>
      </c>
      <c r="BA9" s="44">
        <v>437.43</v>
      </c>
      <c r="BB9" s="44">
        <v>0</v>
      </c>
      <c r="BC9" s="14" t="s">
        <v>214</v>
      </c>
      <c r="BD9" s="14" t="s">
        <v>213</v>
      </c>
      <c r="BG9" s="14" t="s">
        <v>191</v>
      </c>
      <c r="BH9" s="14" t="s">
        <v>44</v>
      </c>
      <c r="BI9" s="14">
        <v>101</v>
      </c>
      <c r="BJ9" s="14">
        <f>IFERROR(_xlfn.XLOOKUP(Master[[#This Row],[cu_id]],StopTimes[cu_ID],StopTimes[Average Stop Time]), 0)</f>
        <v>0</v>
      </c>
      <c r="BK9" s="14">
        <f>IF(Master[[#This Row],[Avg stop time helper]] &lt;&gt; 0, Master[[#This Row],[Avg stop time helper]],Average_Stop_Time)</f>
        <v>9.4354006285390355</v>
      </c>
      <c r="BL9" s="14" t="b">
        <f>NOT(ISERROR(_xlfn.XLOOKUP(Master[[#This Row],[cu_id]], Solution[Cu_ID],Solution[Cu_ID])))</f>
        <v>1</v>
      </c>
    </row>
    <row r="10" spans="1:65" s="14" customFormat="1" x14ac:dyDescent="0.3">
      <c r="A10" s="26" t="s">
        <v>220</v>
      </c>
      <c r="B10" s="14">
        <v>102</v>
      </c>
      <c r="C10" s="14">
        <v>70036</v>
      </c>
      <c r="D10" s="14">
        <v>0</v>
      </c>
      <c r="E10" s="14" t="s">
        <v>219</v>
      </c>
      <c r="F10" s="14" t="s">
        <v>3989</v>
      </c>
      <c r="G10" s="14" t="s">
        <v>218</v>
      </c>
      <c r="H10" s="14" t="s">
        <v>201</v>
      </c>
      <c r="I10" s="14" t="s">
        <v>2</v>
      </c>
      <c r="J10" s="14">
        <v>49701</v>
      </c>
      <c r="K10" s="14">
        <v>7</v>
      </c>
      <c r="L10" s="14" t="s">
        <v>82</v>
      </c>
      <c r="M10" s="14" t="s">
        <v>164</v>
      </c>
      <c r="N10" s="14" t="s">
        <v>48</v>
      </c>
      <c r="O10" s="14">
        <v>60</v>
      </c>
      <c r="P10" s="14">
        <v>0</v>
      </c>
      <c r="Q10" s="14">
        <v>0</v>
      </c>
      <c r="R10" s="14">
        <v>0</v>
      </c>
      <c r="S10" s="14">
        <v>60</v>
      </c>
      <c r="T10" s="14">
        <v>0</v>
      </c>
      <c r="U10" s="25">
        <v>44315</v>
      </c>
      <c r="V10" s="14">
        <v>27</v>
      </c>
      <c r="W10" s="23">
        <v>2671.23</v>
      </c>
      <c r="X10" s="23">
        <v>0</v>
      </c>
      <c r="Y10" s="23">
        <v>0</v>
      </c>
      <c r="Z10" s="23">
        <v>113.46</v>
      </c>
      <c r="AA10" s="23">
        <v>113.46</v>
      </c>
      <c r="AB10" s="14">
        <v>0</v>
      </c>
      <c r="AC10" s="14">
        <v>0</v>
      </c>
      <c r="AD10" s="24">
        <v>0</v>
      </c>
      <c r="AE10" s="48">
        <v>0</v>
      </c>
      <c r="AF10" s="48">
        <v>0</v>
      </c>
      <c r="AG10" s="44">
        <v>0</v>
      </c>
      <c r="AH10" s="44">
        <v>115.6014</v>
      </c>
      <c r="AI10" s="44">
        <v>111.0842</v>
      </c>
      <c r="AJ10" s="44">
        <v>76.709999999999994</v>
      </c>
      <c r="AK10" s="44">
        <v>115.53</v>
      </c>
      <c r="AL10" s="44">
        <v>0</v>
      </c>
      <c r="AM10" s="44">
        <v>115.53</v>
      </c>
      <c r="AN10" s="44">
        <v>0</v>
      </c>
      <c r="AO10" s="44">
        <v>115.53</v>
      </c>
      <c r="AP10" s="44">
        <v>0</v>
      </c>
      <c r="AQ10" s="44">
        <v>115.53</v>
      </c>
      <c r="AR10" s="44">
        <v>0</v>
      </c>
      <c r="AS10" s="44">
        <v>115.53</v>
      </c>
      <c r="AT10" s="44">
        <v>0</v>
      </c>
      <c r="AU10" s="44">
        <v>115.53</v>
      </c>
      <c r="AV10" s="44">
        <v>0</v>
      </c>
      <c r="AW10" s="44">
        <v>115.53</v>
      </c>
      <c r="AX10" s="44">
        <v>0</v>
      </c>
      <c r="AY10" s="44">
        <v>115.53</v>
      </c>
      <c r="AZ10" s="44">
        <v>0</v>
      </c>
      <c r="BA10" s="44">
        <v>115.53</v>
      </c>
      <c r="BB10" s="44">
        <v>0</v>
      </c>
      <c r="BC10" s="14" t="s">
        <v>77</v>
      </c>
      <c r="BD10" s="14" t="s">
        <v>77</v>
      </c>
      <c r="BG10" s="14" t="s">
        <v>191</v>
      </c>
      <c r="BH10" s="14" t="s">
        <v>44</v>
      </c>
      <c r="BI10" s="14">
        <v>102</v>
      </c>
      <c r="BJ10" s="14">
        <f>IFERROR(_xlfn.XLOOKUP(Master[[#This Row],[cu_id]],StopTimes[cu_ID],StopTimes[Average Stop Time]), 0)</f>
        <v>0</v>
      </c>
      <c r="BK10" s="14">
        <f>IF(Master[[#This Row],[Avg stop time helper]] &lt;&gt; 0, Master[[#This Row],[Avg stop time helper]],Average_Stop_Time)</f>
        <v>9.4354006285390355</v>
      </c>
      <c r="BL10" s="14" t="b">
        <f>NOT(ISERROR(_xlfn.XLOOKUP(Master[[#This Row],[cu_id]], Solution[Cu_ID],Solution[Cu_ID])))</f>
        <v>0</v>
      </c>
    </row>
    <row r="11" spans="1:65" s="14" customFormat="1" x14ac:dyDescent="0.3">
      <c r="A11" s="26" t="s">
        <v>223</v>
      </c>
      <c r="B11" s="14">
        <v>101</v>
      </c>
      <c r="C11" s="14">
        <v>70106</v>
      </c>
      <c r="D11" s="14">
        <v>0</v>
      </c>
      <c r="E11" s="14" t="s">
        <v>222</v>
      </c>
      <c r="F11" s="14" t="s">
        <v>3924</v>
      </c>
      <c r="H11" s="14" t="s">
        <v>221</v>
      </c>
      <c r="I11" s="14" t="s">
        <v>2</v>
      </c>
      <c r="J11" s="14">
        <v>49707</v>
      </c>
      <c r="K11" s="14">
        <v>7</v>
      </c>
      <c r="L11" s="14" t="s">
        <v>82</v>
      </c>
      <c r="M11" s="14" t="s">
        <v>164</v>
      </c>
      <c r="N11" s="14" t="s">
        <v>12</v>
      </c>
      <c r="O11" s="14">
        <v>170</v>
      </c>
      <c r="P11" s="14">
        <v>0</v>
      </c>
      <c r="Q11" s="14">
        <v>0</v>
      </c>
      <c r="R11" s="14">
        <v>170</v>
      </c>
      <c r="S11" s="14">
        <v>0</v>
      </c>
      <c r="T11" s="14">
        <v>0</v>
      </c>
      <c r="U11" s="25">
        <v>44139</v>
      </c>
      <c r="V11" s="14">
        <v>53</v>
      </c>
      <c r="W11" s="23">
        <v>4209.05</v>
      </c>
      <c r="X11" s="23">
        <v>0</v>
      </c>
      <c r="Y11" s="23">
        <v>0</v>
      </c>
      <c r="Z11" s="23">
        <v>84.6</v>
      </c>
      <c r="AA11" s="23">
        <v>84.6</v>
      </c>
      <c r="AB11" s="14">
        <v>0</v>
      </c>
      <c r="AC11" s="14">
        <v>0</v>
      </c>
      <c r="AD11" s="24">
        <f>IFERROR(1-(Master[[#This Row],[Avg Garment Scans per Delivery]]/Master[[#This Row],[Garment Inventory]]), 0)</f>
        <v>0</v>
      </c>
      <c r="AE11" s="48">
        <v>0</v>
      </c>
      <c r="AF11" s="48">
        <v>0</v>
      </c>
      <c r="AG11" s="44">
        <v>78.027600000000007</v>
      </c>
      <c r="AH11" s="44">
        <v>83.970699999999994</v>
      </c>
      <c r="AI11" s="44">
        <v>82.154600000000002</v>
      </c>
      <c r="AJ11" s="44">
        <v>86.195300000000003</v>
      </c>
      <c r="AK11" s="44">
        <v>80.545000000000002</v>
      </c>
      <c r="AL11" s="44">
        <v>88.722499999999997</v>
      </c>
      <c r="AM11" s="44">
        <v>65.7</v>
      </c>
      <c r="AN11" s="44">
        <v>72.349999999999994</v>
      </c>
      <c r="AO11" s="44">
        <v>65.7</v>
      </c>
      <c r="AP11" s="44">
        <v>72.349999999999994</v>
      </c>
      <c r="AQ11" s="44">
        <v>65.7</v>
      </c>
      <c r="AR11" s="44">
        <v>137.84</v>
      </c>
      <c r="AS11" s="44">
        <v>125.08</v>
      </c>
      <c r="AT11" s="44">
        <v>72.349999999999994</v>
      </c>
      <c r="AU11" s="44">
        <v>65.7</v>
      </c>
      <c r="AV11" s="44">
        <v>72.349999999999994</v>
      </c>
      <c r="AW11" s="44">
        <v>65.7</v>
      </c>
      <c r="AX11" s="44">
        <v>72.349999999999994</v>
      </c>
      <c r="AY11" s="44">
        <v>65.7</v>
      </c>
      <c r="AZ11" s="44">
        <v>137.84</v>
      </c>
      <c r="BA11" s="44">
        <v>125.08</v>
      </c>
      <c r="BB11" s="44">
        <v>72.349999999999994</v>
      </c>
      <c r="BC11" s="14" t="s">
        <v>214</v>
      </c>
      <c r="BD11" s="14" t="s">
        <v>213</v>
      </c>
      <c r="BG11" s="14" t="s">
        <v>191</v>
      </c>
      <c r="BH11" s="14" t="s">
        <v>44</v>
      </c>
      <c r="BI11" s="14" t="s">
        <v>5740</v>
      </c>
      <c r="BJ11" s="14">
        <f>IFERROR(_xlfn.XLOOKUP(Master[[#This Row],[cu_id]],StopTimes[cu_ID],StopTimes[Average Stop Time]), 0)</f>
        <v>7.2083333333333339</v>
      </c>
      <c r="BK11" s="14">
        <f>IF(Master[[#This Row],[Avg stop time helper]] &lt;&gt; 0, Master[[#This Row],[Avg stop time helper]],Average_Stop_Time)</f>
        <v>7.2083333333333339</v>
      </c>
      <c r="BL11" s="14" t="b">
        <f>NOT(ISERROR(_xlfn.XLOOKUP(Master[[#This Row],[cu_id]], Solution[Cu_ID],Solution[Cu_ID])))</f>
        <v>1</v>
      </c>
    </row>
    <row r="12" spans="1:65" s="14" customFormat="1" x14ac:dyDescent="0.3">
      <c r="A12" s="26" t="s">
        <v>227</v>
      </c>
      <c r="B12" s="14">
        <v>102</v>
      </c>
      <c r="C12" s="14">
        <v>70324</v>
      </c>
      <c r="D12" s="14">
        <v>0</v>
      </c>
      <c r="E12" s="14" t="s">
        <v>226</v>
      </c>
      <c r="F12" s="14" t="s">
        <v>5481</v>
      </c>
      <c r="H12" s="14" t="s">
        <v>207</v>
      </c>
      <c r="I12" s="14" t="s">
        <v>2</v>
      </c>
      <c r="J12" s="14">
        <v>49765</v>
      </c>
      <c r="K12" s="14">
        <v>3</v>
      </c>
      <c r="L12" s="14" t="s">
        <v>175</v>
      </c>
      <c r="M12" s="14" t="s">
        <v>164</v>
      </c>
      <c r="N12" s="14" t="s">
        <v>13</v>
      </c>
      <c r="O12" s="14">
        <v>50</v>
      </c>
      <c r="P12" s="14">
        <v>50</v>
      </c>
      <c r="Q12" s="14">
        <v>0</v>
      </c>
      <c r="R12" s="14">
        <v>0</v>
      </c>
      <c r="S12" s="14">
        <v>0</v>
      </c>
      <c r="T12" s="14">
        <v>0</v>
      </c>
      <c r="U12" s="25">
        <v>44144</v>
      </c>
      <c r="V12" s="14">
        <v>21</v>
      </c>
      <c r="W12" s="23">
        <v>1161.1099999999999</v>
      </c>
      <c r="X12" s="23">
        <v>0</v>
      </c>
      <c r="Y12" s="23">
        <v>0</v>
      </c>
      <c r="Z12" s="23">
        <v>12.68</v>
      </c>
      <c r="AA12" s="23">
        <v>50.73</v>
      </c>
      <c r="AB12" s="14">
        <v>0</v>
      </c>
      <c r="AC12" s="14">
        <v>0</v>
      </c>
      <c r="AD12" s="24">
        <v>0</v>
      </c>
      <c r="AE12" s="48">
        <v>0</v>
      </c>
      <c r="AF12" s="48">
        <v>0</v>
      </c>
      <c r="AG12" s="44">
        <v>73.474199999999996</v>
      </c>
      <c r="AH12" s="44">
        <v>44.47</v>
      </c>
      <c r="AI12" s="44">
        <v>45.566600000000001</v>
      </c>
      <c r="AJ12" s="44">
        <v>70.703299999999999</v>
      </c>
      <c r="AK12" s="44">
        <v>13.37</v>
      </c>
      <c r="AL12" s="44">
        <v>19.662500000000001</v>
      </c>
      <c r="AM12" s="44">
        <v>35</v>
      </c>
      <c r="AN12" s="44">
        <v>54.81</v>
      </c>
      <c r="AO12" s="44">
        <v>0</v>
      </c>
      <c r="AP12" s="44">
        <v>54.81</v>
      </c>
      <c r="AQ12" s="44">
        <v>35</v>
      </c>
      <c r="AR12" s="44">
        <v>0</v>
      </c>
      <c r="AS12" s="44">
        <v>0</v>
      </c>
      <c r="AT12" s="44">
        <v>0</v>
      </c>
      <c r="AU12" s="44">
        <v>0</v>
      </c>
      <c r="AV12" s="44">
        <v>102.49</v>
      </c>
      <c r="AW12" s="44">
        <v>0</v>
      </c>
      <c r="AX12" s="44">
        <v>102.49</v>
      </c>
      <c r="AY12" s="44">
        <v>36.96</v>
      </c>
      <c r="AZ12" s="44">
        <v>0</v>
      </c>
      <c r="BA12" s="44">
        <v>0</v>
      </c>
      <c r="BB12" s="44">
        <v>0</v>
      </c>
      <c r="BC12" s="14" t="s">
        <v>77</v>
      </c>
      <c r="BD12" s="14" t="s">
        <v>77</v>
      </c>
      <c r="BG12" s="14" t="s">
        <v>191</v>
      </c>
      <c r="BH12" s="14" t="s">
        <v>44</v>
      </c>
      <c r="BI12" s="14">
        <v>102</v>
      </c>
      <c r="BJ12" s="14">
        <f>IFERROR(_xlfn.XLOOKUP(Master[[#This Row],[cu_id]],StopTimes[cu_ID],StopTimes[Average Stop Time]), 0)</f>
        <v>2.6166666666666667</v>
      </c>
      <c r="BK12" s="14">
        <f>IF(Master[[#This Row],[Avg stop time helper]] &lt;&gt; 0, Master[[#This Row],[Avg stop time helper]],Average_Stop_Time)</f>
        <v>2.6166666666666667</v>
      </c>
      <c r="BL12" s="14" t="b">
        <f>NOT(ISERROR(_xlfn.XLOOKUP(Master[[#This Row],[cu_id]], Solution[Cu_ID],Solution[Cu_ID])))</f>
        <v>0</v>
      </c>
    </row>
    <row r="13" spans="1:65" s="14" customFormat="1" x14ac:dyDescent="0.3">
      <c r="A13" s="26" t="s">
        <v>231</v>
      </c>
      <c r="B13" s="14">
        <v>105</v>
      </c>
      <c r="C13" s="14">
        <v>70337</v>
      </c>
      <c r="D13" s="14">
        <v>0</v>
      </c>
      <c r="E13" s="14" t="s">
        <v>230</v>
      </c>
      <c r="F13" s="14" t="s">
        <v>3607</v>
      </c>
      <c r="H13" s="14" t="s">
        <v>229</v>
      </c>
      <c r="I13" s="14" t="s">
        <v>2</v>
      </c>
      <c r="J13" s="14">
        <v>48656</v>
      </c>
      <c r="K13" s="14">
        <v>7</v>
      </c>
      <c r="L13" s="14" t="s">
        <v>82</v>
      </c>
      <c r="M13" s="14" t="s">
        <v>164</v>
      </c>
      <c r="N13" s="14" t="s">
        <v>12</v>
      </c>
      <c r="O13" s="14">
        <v>95</v>
      </c>
      <c r="P13" s="14">
        <v>0</v>
      </c>
      <c r="Q13" s="14">
        <v>0</v>
      </c>
      <c r="R13" s="14">
        <v>95</v>
      </c>
      <c r="S13" s="14">
        <v>0</v>
      </c>
      <c r="T13" s="14">
        <v>0</v>
      </c>
      <c r="U13" s="25">
        <v>44139</v>
      </c>
      <c r="V13" s="14">
        <v>42</v>
      </c>
      <c r="W13" s="23">
        <v>3605.97</v>
      </c>
      <c r="X13" s="23">
        <v>0</v>
      </c>
      <c r="Y13" s="23">
        <v>0</v>
      </c>
      <c r="Z13" s="23">
        <v>96.47</v>
      </c>
      <c r="AA13" s="23">
        <v>96.47</v>
      </c>
      <c r="AB13" s="14">
        <v>0</v>
      </c>
      <c r="AC13" s="14">
        <v>0</v>
      </c>
      <c r="AD13" s="24">
        <f>IFERROR(1-(Master[[#This Row],[Avg Garment Scans per Delivery]]/Master[[#This Row],[Garment Inventory]]), 0)</f>
        <v>0</v>
      </c>
      <c r="AE13" s="48">
        <v>0</v>
      </c>
      <c r="AF13" s="48">
        <v>0</v>
      </c>
      <c r="AG13" s="44">
        <v>83.6</v>
      </c>
      <c r="AH13" s="44">
        <v>86.727599999999995</v>
      </c>
      <c r="AI13" s="44">
        <v>90.332300000000004</v>
      </c>
      <c r="AJ13" s="44">
        <v>89.544600000000003</v>
      </c>
      <c r="AK13" s="44">
        <v>89.133700000000005</v>
      </c>
      <c r="AL13" s="44">
        <v>90.14</v>
      </c>
      <c r="AM13" s="44">
        <v>88.36</v>
      </c>
      <c r="AN13" s="44">
        <v>87.56</v>
      </c>
      <c r="AO13" s="44">
        <v>88.36</v>
      </c>
      <c r="AP13" s="44">
        <v>87.56</v>
      </c>
      <c r="AQ13" s="44">
        <v>88.36</v>
      </c>
      <c r="AR13" s="44">
        <v>87.56</v>
      </c>
      <c r="AS13" s="44">
        <v>94.55</v>
      </c>
      <c r="AT13" s="44">
        <v>87.56</v>
      </c>
      <c r="AU13" s="44">
        <v>88.36</v>
      </c>
      <c r="AV13" s="44">
        <v>92.72</v>
      </c>
      <c r="AW13" s="44">
        <v>88.36</v>
      </c>
      <c r="AX13" s="44">
        <v>92.72</v>
      </c>
      <c r="AY13" s="44">
        <v>88.36</v>
      </c>
      <c r="AZ13" s="44">
        <v>92.72</v>
      </c>
      <c r="BA13" s="44">
        <v>88.36</v>
      </c>
      <c r="BB13" s="44">
        <v>92.72</v>
      </c>
      <c r="BC13" s="14" t="s">
        <v>228</v>
      </c>
      <c r="BD13" s="14" t="s">
        <v>213</v>
      </c>
      <c r="BG13" s="14" t="s">
        <v>191</v>
      </c>
      <c r="BH13" s="14" t="s">
        <v>44</v>
      </c>
      <c r="BI13" s="14">
        <v>105</v>
      </c>
      <c r="BJ13" s="14">
        <f>IFERROR(_xlfn.XLOOKUP(Master[[#This Row],[cu_id]],StopTimes[cu_ID],StopTimes[Average Stop Time]), 0)</f>
        <v>8.8541666666666661</v>
      </c>
      <c r="BK13" s="14">
        <f>IF(Master[[#This Row],[Avg stop time helper]] &lt;&gt; 0, Master[[#This Row],[Avg stop time helper]],Average_Stop_Time)</f>
        <v>8.8541666666666661</v>
      </c>
      <c r="BL13" s="14" t="b">
        <f>NOT(ISERROR(_xlfn.XLOOKUP(Master[[#This Row],[cu_id]], Solution[Cu_ID],Solution[Cu_ID])))</f>
        <v>1</v>
      </c>
    </row>
    <row r="14" spans="1:65" s="14" customFormat="1" x14ac:dyDescent="0.3">
      <c r="A14" s="26" t="s">
        <v>235</v>
      </c>
      <c r="B14" s="14">
        <v>101</v>
      </c>
      <c r="C14" s="14">
        <v>70359</v>
      </c>
      <c r="D14" s="14">
        <v>0</v>
      </c>
      <c r="E14" s="14" t="s">
        <v>234</v>
      </c>
      <c r="F14" s="14" t="s">
        <v>5611</v>
      </c>
      <c r="H14" s="14" t="s">
        <v>233</v>
      </c>
      <c r="I14" s="14" t="s">
        <v>2</v>
      </c>
      <c r="J14" s="14">
        <v>48750</v>
      </c>
      <c r="K14" s="14">
        <v>2</v>
      </c>
      <c r="L14" s="14" t="s">
        <v>83</v>
      </c>
      <c r="M14" s="14" t="s">
        <v>164</v>
      </c>
      <c r="N14" s="14" t="s">
        <v>48</v>
      </c>
      <c r="O14" s="14">
        <v>260</v>
      </c>
      <c r="P14" s="14">
        <v>0</v>
      </c>
      <c r="Q14" s="14">
        <v>0</v>
      </c>
      <c r="R14" s="14">
        <v>0</v>
      </c>
      <c r="S14" s="14">
        <v>260</v>
      </c>
      <c r="T14" s="14">
        <v>0</v>
      </c>
      <c r="U14" s="25">
        <v>44140</v>
      </c>
      <c r="V14" s="14">
        <v>13</v>
      </c>
      <c r="W14" s="23">
        <v>597.1</v>
      </c>
      <c r="X14" s="23">
        <v>0</v>
      </c>
      <c r="Y14" s="23">
        <v>0</v>
      </c>
      <c r="Z14" s="23">
        <v>24.22</v>
      </c>
      <c r="AA14" s="23">
        <v>96.86</v>
      </c>
      <c r="AB14" s="14">
        <v>0</v>
      </c>
      <c r="AC14" s="14">
        <v>0</v>
      </c>
      <c r="AD14" s="24">
        <f>IFERROR(1-(Master[[#This Row],[Avg Garment Scans per Delivery]]/Master[[#This Row],[Garment Inventory]]), 0)</f>
        <v>0</v>
      </c>
      <c r="AE14" s="48">
        <v>0</v>
      </c>
      <c r="AF14" s="48">
        <v>0</v>
      </c>
      <c r="AG14" s="44">
        <v>0</v>
      </c>
      <c r="AH14" s="44">
        <v>80.739999999999995</v>
      </c>
      <c r="AI14" s="44">
        <v>89.643299999999996</v>
      </c>
      <c r="AJ14" s="44">
        <v>91.38</v>
      </c>
      <c r="AK14" s="44">
        <v>21.5425</v>
      </c>
      <c r="AL14" s="44">
        <v>11.422499999999999</v>
      </c>
      <c r="AM14" s="44">
        <v>0</v>
      </c>
      <c r="AN14" s="44">
        <v>91.38</v>
      </c>
      <c r="AO14" s="44">
        <v>86.17</v>
      </c>
      <c r="AP14" s="44">
        <v>0</v>
      </c>
      <c r="AQ14" s="44">
        <v>0</v>
      </c>
      <c r="AR14" s="44">
        <v>0</v>
      </c>
      <c r="AS14" s="44">
        <v>0</v>
      </c>
      <c r="AT14" s="44">
        <v>0</v>
      </c>
      <c r="AU14" s="44">
        <v>0</v>
      </c>
      <c r="AV14" s="44">
        <v>0</v>
      </c>
      <c r="AW14" s="44">
        <v>86.17</v>
      </c>
      <c r="AX14" s="44">
        <v>0</v>
      </c>
      <c r="AY14" s="44">
        <v>0</v>
      </c>
      <c r="AZ14" s="44">
        <v>0</v>
      </c>
      <c r="BA14" s="44">
        <v>0</v>
      </c>
      <c r="BB14" s="44">
        <v>0</v>
      </c>
      <c r="BC14" s="14" t="s">
        <v>232</v>
      </c>
      <c r="BD14" s="14" t="s">
        <v>213</v>
      </c>
      <c r="BG14" s="14" t="s">
        <v>191</v>
      </c>
      <c r="BH14" s="14" t="s">
        <v>44</v>
      </c>
      <c r="BI14" s="14">
        <v>101</v>
      </c>
      <c r="BJ14" s="14">
        <f>IFERROR(_xlfn.XLOOKUP(Master[[#This Row],[cu_id]],StopTimes[cu_ID],StopTimes[Average Stop Time]), 0)</f>
        <v>0</v>
      </c>
      <c r="BK14" s="14">
        <f>IF(Master[[#This Row],[Avg stop time helper]] &lt;&gt; 0, Master[[#This Row],[Avg stop time helper]],Average_Stop_Time)</f>
        <v>9.4354006285390355</v>
      </c>
      <c r="BL14" s="14" t="b">
        <f>NOT(ISERROR(_xlfn.XLOOKUP(Master[[#This Row],[cu_id]], Solution[Cu_ID],Solution[Cu_ID])))</f>
        <v>1</v>
      </c>
    </row>
    <row r="15" spans="1:65" s="14" customFormat="1" x14ac:dyDescent="0.3">
      <c r="A15" s="26" t="s">
        <v>238</v>
      </c>
      <c r="B15" s="14">
        <v>103</v>
      </c>
      <c r="C15" s="14">
        <v>70474</v>
      </c>
      <c r="D15" s="14">
        <v>0</v>
      </c>
      <c r="E15" s="14" t="s">
        <v>237</v>
      </c>
      <c r="F15" s="14" t="s">
        <v>5491</v>
      </c>
      <c r="H15" s="14" t="s">
        <v>236</v>
      </c>
      <c r="I15" s="14" t="s">
        <v>2</v>
      </c>
      <c r="J15" s="14">
        <v>49707</v>
      </c>
      <c r="K15" s="14">
        <v>3</v>
      </c>
      <c r="L15" s="14" t="s">
        <v>175</v>
      </c>
      <c r="M15" s="14" t="s">
        <v>164</v>
      </c>
      <c r="N15" s="14" t="s">
        <v>48</v>
      </c>
      <c r="O15" s="14">
        <v>110</v>
      </c>
      <c r="P15" s="14">
        <v>0</v>
      </c>
      <c r="Q15" s="14">
        <v>0</v>
      </c>
      <c r="R15" s="14">
        <v>0</v>
      </c>
      <c r="S15" s="14">
        <v>110</v>
      </c>
      <c r="T15" s="14">
        <v>0</v>
      </c>
      <c r="U15" s="25">
        <v>44154</v>
      </c>
      <c r="V15" s="14">
        <v>13</v>
      </c>
      <c r="W15" s="23">
        <v>447.41</v>
      </c>
      <c r="X15" s="23">
        <v>0</v>
      </c>
      <c r="Y15" s="23">
        <v>0</v>
      </c>
      <c r="Z15" s="23">
        <v>5.74</v>
      </c>
      <c r="AA15" s="23">
        <v>22.95</v>
      </c>
      <c r="AB15" s="14">
        <v>0</v>
      </c>
      <c r="AC15" s="14">
        <v>0</v>
      </c>
      <c r="AD15" s="24">
        <f>IFERROR(1-(Master[[#This Row],[Avg Garment Scans per Delivery]]/Master[[#This Row],[Garment Inventory]]), 0)</f>
        <v>0</v>
      </c>
      <c r="AE15" s="48">
        <v>0</v>
      </c>
      <c r="AF15" s="48">
        <v>0</v>
      </c>
      <c r="AG15" s="44">
        <v>40.090000000000003</v>
      </c>
      <c r="AH15" s="44">
        <v>40.090000000000003</v>
      </c>
      <c r="AI15" s="44">
        <v>41.695</v>
      </c>
      <c r="AJ15" s="44">
        <v>43.3</v>
      </c>
      <c r="AK15" s="44">
        <v>10.022500000000001</v>
      </c>
      <c r="AL15" s="44">
        <v>10.824999999999999</v>
      </c>
      <c r="AM15" s="44">
        <v>0</v>
      </c>
      <c r="AN15" s="44">
        <v>0</v>
      </c>
      <c r="AO15" s="44">
        <v>0</v>
      </c>
      <c r="AP15" s="44">
        <v>43.3</v>
      </c>
      <c r="AQ15" s="44">
        <v>40.090000000000003</v>
      </c>
      <c r="AR15" s="44">
        <v>0</v>
      </c>
      <c r="AS15" s="44">
        <v>0</v>
      </c>
      <c r="AT15" s="44">
        <v>0</v>
      </c>
      <c r="AU15" s="44">
        <v>0</v>
      </c>
      <c r="AV15" s="44">
        <v>0</v>
      </c>
      <c r="AW15" s="44">
        <v>0</v>
      </c>
      <c r="AX15" s="44">
        <v>0</v>
      </c>
      <c r="AY15" s="44">
        <v>40.090000000000003</v>
      </c>
      <c r="AZ15" s="44">
        <v>43.3</v>
      </c>
      <c r="BA15" s="44">
        <v>0</v>
      </c>
      <c r="BB15" s="44">
        <v>0</v>
      </c>
      <c r="BC15" s="14" t="s">
        <v>232</v>
      </c>
      <c r="BD15" s="14" t="s">
        <v>213</v>
      </c>
      <c r="BG15" s="14" t="s">
        <v>191</v>
      </c>
      <c r="BH15" s="14" t="s">
        <v>44</v>
      </c>
      <c r="BI15" s="14">
        <v>103</v>
      </c>
      <c r="BJ15" s="14">
        <f>IFERROR(_xlfn.XLOOKUP(Master[[#This Row],[cu_id]],StopTimes[cu_ID],StopTimes[Average Stop Time]), 0)</f>
        <v>11.700000000000001</v>
      </c>
      <c r="BK15" s="14">
        <f>IF(Master[[#This Row],[Avg stop time helper]] &lt;&gt; 0, Master[[#This Row],[Avg stop time helper]],Average_Stop_Time)</f>
        <v>11.700000000000001</v>
      </c>
      <c r="BL15" s="14" t="b">
        <f>NOT(ISERROR(_xlfn.XLOOKUP(Master[[#This Row],[cu_id]], Solution[Cu_ID],Solution[Cu_ID])))</f>
        <v>1</v>
      </c>
    </row>
    <row r="16" spans="1:65" s="14" customFormat="1" x14ac:dyDescent="0.3">
      <c r="A16" s="26" t="s">
        <v>241</v>
      </c>
      <c r="B16" s="14">
        <v>103</v>
      </c>
      <c r="C16" s="14">
        <v>70477</v>
      </c>
      <c r="D16" s="14">
        <v>0</v>
      </c>
      <c r="E16" s="14" t="s">
        <v>240</v>
      </c>
      <c r="F16" s="14" t="s">
        <v>3515</v>
      </c>
      <c r="H16" s="14" t="s">
        <v>236</v>
      </c>
      <c r="I16" s="14" t="s">
        <v>2</v>
      </c>
      <c r="J16" s="14">
        <v>49707</v>
      </c>
      <c r="K16" s="14">
        <v>7</v>
      </c>
      <c r="L16" s="14" t="s">
        <v>82</v>
      </c>
      <c r="M16" s="14" t="s">
        <v>164</v>
      </c>
      <c r="N16" s="14" t="s">
        <v>15</v>
      </c>
      <c r="O16" s="14">
        <v>76</v>
      </c>
      <c r="P16" s="14">
        <v>0</v>
      </c>
      <c r="Q16" s="14">
        <v>76</v>
      </c>
      <c r="R16" s="14">
        <v>0</v>
      </c>
      <c r="S16" s="14">
        <v>0</v>
      </c>
      <c r="T16" s="14">
        <v>0</v>
      </c>
      <c r="U16" s="25">
        <v>44138</v>
      </c>
      <c r="V16" s="14">
        <v>52</v>
      </c>
      <c r="W16" s="23">
        <v>1982.76</v>
      </c>
      <c r="X16" s="23">
        <v>0</v>
      </c>
      <c r="Y16" s="23">
        <v>0</v>
      </c>
      <c r="Z16" s="23">
        <v>47.51</v>
      </c>
      <c r="AA16" s="23">
        <v>47.51</v>
      </c>
      <c r="AB16" s="14">
        <v>26</v>
      </c>
      <c r="AC16" s="14">
        <v>9</v>
      </c>
      <c r="AD16" s="24">
        <f>IFERROR(1-(Master[[#This Row],[Avg Garment Scans per Delivery]]/Master[[#This Row],[Garment Inventory]]), 0)</f>
        <v>0.65384615384615385</v>
      </c>
      <c r="AE16" s="48">
        <v>1</v>
      </c>
      <c r="AF16" s="48">
        <v>23</v>
      </c>
      <c r="AG16" s="44">
        <v>37.56</v>
      </c>
      <c r="AH16" s="44">
        <v>37.56</v>
      </c>
      <c r="AI16" s="44">
        <v>39.138399999999997</v>
      </c>
      <c r="AJ16" s="44">
        <v>41.453000000000003</v>
      </c>
      <c r="AK16" s="44">
        <v>37.56</v>
      </c>
      <c r="AL16" s="44">
        <v>42.17</v>
      </c>
      <c r="AM16" s="44">
        <v>37.56</v>
      </c>
      <c r="AN16" s="44">
        <v>42.17</v>
      </c>
      <c r="AO16" s="44">
        <v>37.56</v>
      </c>
      <c r="AP16" s="44">
        <v>42.17</v>
      </c>
      <c r="AQ16" s="44">
        <v>37.56</v>
      </c>
      <c r="AR16" s="44">
        <v>42.17</v>
      </c>
      <c r="AS16" s="44">
        <v>37.56</v>
      </c>
      <c r="AT16" s="44">
        <v>42.17</v>
      </c>
      <c r="AU16" s="44">
        <v>37.56</v>
      </c>
      <c r="AV16" s="44">
        <v>42.17</v>
      </c>
      <c r="AW16" s="44">
        <v>37.56</v>
      </c>
      <c r="AX16" s="44">
        <v>42.17</v>
      </c>
      <c r="AY16" s="44">
        <v>37.56</v>
      </c>
      <c r="AZ16" s="44">
        <v>42.17</v>
      </c>
      <c r="BA16" s="44">
        <v>37.56</v>
      </c>
      <c r="BB16" s="44">
        <v>42.17</v>
      </c>
      <c r="BC16" s="14" t="s">
        <v>232</v>
      </c>
      <c r="BD16" s="14" t="s">
        <v>239</v>
      </c>
      <c r="BG16" s="14" t="s">
        <v>191</v>
      </c>
      <c r="BH16" s="14" t="s">
        <v>44</v>
      </c>
      <c r="BI16" s="14">
        <v>105</v>
      </c>
      <c r="BJ16" s="14">
        <f>IFERROR(_xlfn.XLOOKUP(Master[[#This Row],[cu_id]],StopTimes[cu_ID],StopTimes[Average Stop Time]), 0)</f>
        <v>11.216666666666667</v>
      </c>
      <c r="BK16" s="14">
        <f>IF(Master[[#This Row],[Avg stop time helper]] &lt;&gt; 0, Master[[#This Row],[Avg stop time helper]],Average_Stop_Time)</f>
        <v>11.216666666666667</v>
      </c>
      <c r="BL16" s="14" t="b">
        <f>NOT(ISERROR(_xlfn.XLOOKUP(Master[[#This Row],[cu_id]], Solution[Cu_ID],Solution[Cu_ID])))</f>
        <v>1</v>
      </c>
    </row>
    <row r="17" spans="1:64" s="14" customFormat="1" x14ac:dyDescent="0.3">
      <c r="A17" s="26" t="s">
        <v>243</v>
      </c>
      <c r="B17" s="14">
        <v>102</v>
      </c>
      <c r="C17" s="14">
        <v>70479</v>
      </c>
      <c r="D17" s="14">
        <v>0</v>
      </c>
      <c r="E17" s="14" t="s">
        <v>242</v>
      </c>
      <c r="F17" s="14" t="s">
        <v>5588</v>
      </c>
      <c r="H17" s="14" t="s">
        <v>236</v>
      </c>
      <c r="I17" s="14" t="s">
        <v>2</v>
      </c>
      <c r="J17" s="14">
        <v>49707</v>
      </c>
      <c r="K17" s="14">
        <v>3</v>
      </c>
      <c r="L17" s="14" t="s">
        <v>175</v>
      </c>
      <c r="M17" s="14" t="s">
        <v>164</v>
      </c>
      <c r="N17" s="14" t="s">
        <v>12</v>
      </c>
      <c r="O17" s="14">
        <v>51</v>
      </c>
      <c r="P17" s="14">
        <v>0</v>
      </c>
      <c r="Q17" s="14">
        <v>0</v>
      </c>
      <c r="R17" s="14">
        <v>51</v>
      </c>
      <c r="S17" s="14">
        <v>0</v>
      </c>
      <c r="T17" s="14">
        <v>0</v>
      </c>
      <c r="U17" s="25">
        <v>44146</v>
      </c>
      <c r="V17" s="14">
        <v>13</v>
      </c>
      <c r="W17" s="23">
        <v>889.18</v>
      </c>
      <c r="X17" s="23">
        <v>0</v>
      </c>
      <c r="Y17" s="23">
        <v>0</v>
      </c>
      <c r="Z17" s="23">
        <v>18.670000000000002</v>
      </c>
      <c r="AA17" s="23">
        <v>74.69</v>
      </c>
      <c r="AB17" s="14">
        <v>0</v>
      </c>
      <c r="AC17" s="14">
        <v>0</v>
      </c>
      <c r="AD17" s="24">
        <v>0</v>
      </c>
      <c r="AE17" s="48">
        <v>0</v>
      </c>
      <c r="AF17" s="48">
        <v>0</v>
      </c>
      <c r="AG17" s="44">
        <v>67.78</v>
      </c>
      <c r="AH17" s="44">
        <v>67.78</v>
      </c>
      <c r="AI17" s="44">
        <v>69.566599999999994</v>
      </c>
      <c r="AJ17" s="44">
        <v>70.459999999999994</v>
      </c>
      <c r="AK17" s="44">
        <v>16.945</v>
      </c>
      <c r="AL17" s="44">
        <v>17.614999999999998</v>
      </c>
      <c r="AM17" s="44">
        <v>0</v>
      </c>
      <c r="AN17" s="44">
        <v>0</v>
      </c>
      <c r="AO17" s="44">
        <v>0</v>
      </c>
      <c r="AP17" s="44">
        <v>70.459999999999994</v>
      </c>
      <c r="AQ17" s="44">
        <v>67.78</v>
      </c>
      <c r="AR17" s="44">
        <v>0</v>
      </c>
      <c r="AS17" s="44">
        <v>0</v>
      </c>
      <c r="AT17" s="44">
        <v>0</v>
      </c>
      <c r="AU17" s="44">
        <v>0</v>
      </c>
      <c r="AV17" s="44">
        <v>0</v>
      </c>
      <c r="AW17" s="44">
        <v>0</v>
      </c>
      <c r="AX17" s="44">
        <v>70.459999999999994</v>
      </c>
      <c r="AY17" s="44">
        <v>67.78</v>
      </c>
      <c r="AZ17" s="44">
        <v>0</v>
      </c>
      <c r="BA17" s="44">
        <v>0</v>
      </c>
      <c r="BB17" s="44">
        <v>0</v>
      </c>
      <c r="BC17" s="14" t="s">
        <v>232</v>
      </c>
      <c r="BD17" s="14" t="s">
        <v>213</v>
      </c>
      <c r="BG17" s="14" t="s">
        <v>191</v>
      </c>
      <c r="BH17" s="14" t="s">
        <v>44</v>
      </c>
      <c r="BI17" s="14">
        <v>102</v>
      </c>
      <c r="BJ17" s="14">
        <f>IFERROR(_xlfn.XLOOKUP(Master[[#This Row],[cu_id]],StopTimes[cu_ID],StopTimes[Average Stop Time]), 0)</f>
        <v>3.5333333333333332</v>
      </c>
      <c r="BK17" s="14">
        <f>IF(Master[[#This Row],[Avg stop time helper]] &lt;&gt; 0, Master[[#This Row],[Avg stop time helper]],Average_Stop_Time)</f>
        <v>3.5333333333333332</v>
      </c>
      <c r="BL17" s="14" t="b">
        <f>NOT(ISERROR(_xlfn.XLOOKUP(Master[[#This Row],[cu_id]], Solution[Cu_ID],Solution[Cu_ID])))</f>
        <v>0</v>
      </c>
    </row>
    <row r="18" spans="1:64" s="14" customFormat="1" x14ac:dyDescent="0.3">
      <c r="A18" s="26" t="s">
        <v>1852</v>
      </c>
      <c r="B18" s="14">
        <v>103</v>
      </c>
      <c r="C18" s="14">
        <v>70483</v>
      </c>
      <c r="D18" s="14">
        <v>2</v>
      </c>
      <c r="E18" s="14" t="s">
        <v>1851</v>
      </c>
      <c r="F18" s="14" t="s">
        <v>4973</v>
      </c>
      <c r="H18" s="14" t="s">
        <v>221</v>
      </c>
      <c r="I18" s="14" t="s">
        <v>2</v>
      </c>
      <c r="J18" s="14">
        <v>49707</v>
      </c>
      <c r="K18" s="14">
        <v>7</v>
      </c>
      <c r="L18" s="14" t="s">
        <v>82</v>
      </c>
      <c r="M18" s="14" t="s">
        <v>164</v>
      </c>
      <c r="N18" s="14" t="s">
        <v>48</v>
      </c>
      <c r="O18" s="14">
        <v>1</v>
      </c>
      <c r="P18" s="14">
        <v>0</v>
      </c>
      <c r="Q18" s="14">
        <v>0</v>
      </c>
      <c r="R18" s="14">
        <v>0</v>
      </c>
      <c r="S18" s="14">
        <v>1</v>
      </c>
      <c r="T18" s="14">
        <v>0</v>
      </c>
      <c r="U18" s="25">
        <v>44140</v>
      </c>
      <c r="V18" s="14">
        <v>52</v>
      </c>
      <c r="W18" s="23">
        <v>844.48</v>
      </c>
      <c r="X18" s="23">
        <v>0</v>
      </c>
      <c r="Y18" s="23">
        <v>0</v>
      </c>
      <c r="Z18" s="23">
        <v>16.96</v>
      </c>
      <c r="AA18" s="23">
        <v>16.96</v>
      </c>
      <c r="AB18" s="14">
        <v>0</v>
      </c>
      <c r="AC18" s="14">
        <v>0</v>
      </c>
      <c r="AD18" s="24">
        <f>IFERROR(1-(Master[[#This Row],[Avg Garment Scans per Delivery]]/Master[[#This Row],[Garment Inventory]]), 0)</f>
        <v>0</v>
      </c>
      <c r="AE18" s="48">
        <v>0</v>
      </c>
      <c r="AF18" s="48">
        <v>0</v>
      </c>
      <c r="AG18" s="44">
        <v>16</v>
      </c>
      <c r="AH18" s="44">
        <v>16</v>
      </c>
      <c r="AI18" s="44">
        <v>16.617100000000001</v>
      </c>
      <c r="AJ18" s="44">
        <v>16.96</v>
      </c>
      <c r="AK18" s="44">
        <v>16</v>
      </c>
      <c r="AL18" s="44">
        <v>16.96</v>
      </c>
      <c r="AM18" s="44">
        <v>16</v>
      </c>
      <c r="AN18" s="44">
        <v>16.96</v>
      </c>
      <c r="AO18" s="44">
        <v>16</v>
      </c>
      <c r="AP18" s="44">
        <v>16.96</v>
      </c>
      <c r="AQ18" s="44">
        <v>16</v>
      </c>
      <c r="AR18" s="44">
        <v>16.96</v>
      </c>
      <c r="AS18" s="44">
        <v>16</v>
      </c>
      <c r="AT18" s="44">
        <v>16.96</v>
      </c>
      <c r="AU18" s="44">
        <v>16</v>
      </c>
      <c r="AV18" s="44">
        <v>16.96</v>
      </c>
      <c r="AW18" s="44">
        <v>16</v>
      </c>
      <c r="AX18" s="44">
        <v>16.96</v>
      </c>
      <c r="AY18" s="44">
        <v>16</v>
      </c>
      <c r="AZ18" s="44">
        <v>16.96</v>
      </c>
      <c r="BA18" s="44">
        <v>16</v>
      </c>
      <c r="BB18" s="44">
        <v>16.96</v>
      </c>
      <c r="BC18" s="14" t="s">
        <v>244</v>
      </c>
      <c r="BD18" s="14" t="s">
        <v>213</v>
      </c>
      <c r="BG18" s="14" t="s">
        <v>191</v>
      </c>
      <c r="BH18" s="14" t="s">
        <v>44</v>
      </c>
      <c r="BI18" s="14">
        <v>103</v>
      </c>
      <c r="BJ18" s="14">
        <f>IFERROR(_xlfn.XLOOKUP(Master[[#This Row],[cu_id]],StopTimes[cu_ID],StopTimes[Average Stop Time]), 0)</f>
        <v>19.206666666666667</v>
      </c>
      <c r="BK18" s="14">
        <f>IF(Master[[#This Row],[Avg stop time helper]] &lt;&gt; 0, Master[[#This Row],[Avg stop time helper]],Average_Stop_Time)</f>
        <v>19.206666666666667</v>
      </c>
      <c r="BL18" s="14" t="b">
        <f>NOT(ISERROR(_xlfn.XLOOKUP(Master[[#This Row],[cu_id]], Solution[Cu_ID],Solution[Cu_ID])))</f>
        <v>1</v>
      </c>
    </row>
    <row r="19" spans="1:64" s="14" customFormat="1" x14ac:dyDescent="0.3">
      <c r="A19" s="26" t="s">
        <v>1854</v>
      </c>
      <c r="B19" s="14">
        <v>103</v>
      </c>
      <c r="C19" s="14">
        <v>70483</v>
      </c>
      <c r="D19" s="14">
        <v>3</v>
      </c>
      <c r="E19" s="14" t="s">
        <v>1853</v>
      </c>
      <c r="F19" s="14" t="s">
        <v>4973</v>
      </c>
      <c r="H19" s="14" t="s">
        <v>221</v>
      </c>
      <c r="I19" s="14" t="s">
        <v>2</v>
      </c>
      <c r="J19" s="14">
        <v>49707</v>
      </c>
      <c r="K19" s="14">
        <v>7</v>
      </c>
      <c r="L19" s="14" t="s">
        <v>82</v>
      </c>
      <c r="M19" s="14" t="s">
        <v>164</v>
      </c>
      <c r="N19" s="14" t="s">
        <v>48</v>
      </c>
      <c r="O19" s="14">
        <v>1</v>
      </c>
      <c r="P19" s="14">
        <v>0</v>
      </c>
      <c r="Q19" s="14">
        <v>0</v>
      </c>
      <c r="R19" s="14">
        <v>0</v>
      </c>
      <c r="S19" s="14">
        <v>1</v>
      </c>
      <c r="T19" s="14">
        <v>0</v>
      </c>
      <c r="U19" s="25">
        <v>44140</v>
      </c>
      <c r="V19" s="14">
        <v>52</v>
      </c>
      <c r="W19" s="23">
        <v>1319.5</v>
      </c>
      <c r="X19" s="23">
        <v>0</v>
      </c>
      <c r="Y19" s="23">
        <v>0</v>
      </c>
      <c r="Z19" s="23">
        <v>26.5</v>
      </c>
      <c r="AA19" s="23">
        <v>26.5</v>
      </c>
      <c r="AB19" s="14">
        <v>0</v>
      </c>
      <c r="AC19" s="14">
        <v>0</v>
      </c>
      <c r="AD19" s="24">
        <f>IFERROR(1-(Master[[#This Row],[Avg Garment Scans per Delivery]]/Master[[#This Row],[Garment Inventory]]), 0)</f>
        <v>0</v>
      </c>
      <c r="AE19" s="48">
        <v>0</v>
      </c>
      <c r="AF19" s="48">
        <v>0</v>
      </c>
      <c r="AG19" s="44">
        <v>25</v>
      </c>
      <c r="AH19" s="44">
        <v>25</v>
      </c>
      <c r="AI19" s="44">
        <v>25.964200000000002</v>
      </c>
      <c r="AJ19" s="44">
        <v>26.5</v>
      </c>
      <c r="AK19" s="44">
        <v>25</v>
      </c>
      <c r="AL19" s="44">
        <v>26.5</v>
      </c>
      <c r="AM19" s="44">
        <v>25</v>
      </c>
      <c r="AN19" s="44">
        <v>26.5</v>
      </c>
      <c r="AO19" s="44">
        <v>25</v>
      </c>
      <c r="AP19" s="44">
        <v>26.5</v>
      </c>
      <c r="AQ19" s="44">
        <v>25</v>
      </c>
      <c r="AR19" s="44">
        <v>26.5</v>
      </c>
      <c r="AS19" s="44">
        <v>25</v>
      </c>
      <c r="AT19" s="44">
        <v>26.5</v>
      </c>
      <c r="AU19" s="44">
        <v>25</v>
      </c>
      <c r="AV19" s="44">
        <v>26.5</v>
      </c>
      <c r="AW19" s="44">
        <v>25</v>
      </c>
      <c r="AX19" s="44">
        <v>26.5</v>
      </c>
      <c r="AY19" s="44">
        <v>25</v>
      </c>
      <c r="AZ19" s="44">
        <v>26.5</v>
      </c>
      <c r="BA19" s="44">
        <v>25</v>
      </c>
      <c r="BB19" s="44">
        <v>26.5</v>
      </c>
      <c r="BC19" s="14" t="s">
        <v>232</v>
      </c>
      <c r="BD19" s="14" t="s">
        <v>213</v>
      </c>
      <c r="BG19" s="14" t="s">
        <v>191</v>
      </c>
      <c r="BH19" s="14" t="s">
        <v>44</v>
      </c>
      <c r="BI19" s="14">
        <v>103</v>
      </c>
      <c r="BJ19" s="14">
        <f>IFERROR(_xlfn.XLOOKUP(Master[[#This Row],[cu_id]],StopTimes[cu_ID],StopTimes[Average Stop Time]), 0)</f>
        <v>12.33</v>
      </c>
      <c r="BK19" s="14">
        <f>IF(Master[[#This Row],[Avg stop time helper]] &lt;&gt; 0, Master[[#This Row],[Avg stop time helper]],Average_Stop_Time)</f>
        <v>12.33</v>
      </c>
      <c r="BL19" s="14" t="b">
        <f>NOT(ISERROR(_xlfn.XLOOKUP(Master[[#This Row],[cu_id]], Solution[Cu_ID],Solution[Cu_ID])))</f>
        <v>1</v>
      </c>
    </row>
    <row r="20" spans="1:64" s="14" customFormat="1" x14ac:dyDescent="0.3">
      <c r="A20" s="26" t="s">
        <v>246</v>
      </c>
      <c r="B20" s="14">
        <v>103</v>
      </c>
      <c r="C20" s="14">
        <v>70483</v>
      </c>
      <c r="D20" s="14">
        <v>0</v>
      </c>
      <c r="E20" s="14" t="s">
        <v>245</v>
      </c>
      <c r="F20" s="14" t="s">
        <v>4928</v>
      </c>
      <c r="H20" s="14" t="s">
        <v>236</v>
      </c>
      <c r="I20" s="14" t="s">
        <v>2</v>
      </c>
      <c r="J20" s="14">
        <v>49707</v>
      </c>
      <c r="K20" s="14">
        <v>7</v>
      </c>
      <c r="L20" s="14" t="s">
        <v>82</v>
      </c>
      <c r="M20" s="14" t="s">
        <v>164</v>
      </c>
      <c r="N20" s="14" t="s">
        <v>48</v>
      </c>
      <c r="O20" s="14">
        <v>300</v>
      </c>
      <c r="P20" s="14">
        <v>0</v>
      </c>
      <c r="Q20" s="14">
        <v>0</v>
      </c>
      <c r="R20" s="14">
        <v>0</v>
      </c>
      <c r="S20" s="14">
        <v>300</v>
      </c>
      <c r="T20" s="14">
        <v>0</v>
      </c>
      <c r="U20" s="25">
        <v>44140</v>
      </c>
      <c r="V20" s="14">
        <v>55</v>
      </c>
      <c r="W20" s="23">
        <v>4672.05</v>
      </c>
      <c r="X20" s="23">
        <v>0</v>
      </c>
      <c r="Y20" s="23">
        <v>0</v>
      </c>
      <c r="Z20" s="23">
        <v>106.93</v>
      </c>
      <c r="AA20" s="23">
        <v>106.93</v>
      </c>
      <c r="AB20" s="14">
        <v>555</v>
      </c>
      <c r="AC20" s="14">
        <v>27</v>
      </c>
      <c r="AD20" s="24">
        <f>IFERROR(1-(Master[[#This Row],[Avg Garment Scans per Delivery]]/Master[[#This Row],[Garment Inventory]]), 0)</f>
        <v>0.9513513513513514</v>
      </c>
      <c r="AE20" s="48">
        <v>16</v>
      </c>
      <c r="AF20" s="48">
        <v>521</v>
      </c>
      <c r="AG20" s="44">
        <v>82.949100000000001</v>
      </c>
      <c r="AH20" s="44">
        <v>82.458399999999997</v>
      </c>
      <c r="AI20" s="44">
        <v>104.0407</v>
      </c>
      <c r="AJ20" s="44">
        <v>155.0684</v>
      </c>
      <c r="AK20" s="44">
        <v>94.394999999999996</v>
      </c>
      <c r="AL20" s="44">
        <v>185.35499999999999</v>
      </c>
      <c r="AM20" s="44">
        <v>80.19</v>
      </c>
      <c r="AN20" s="44">
        <v>106.61</v>
      </c>
      <c r="AO20" s="44">
        <v>86.73</v>
      </c>
      <c r="AP20" s="44">
        <v>106.61</v>
      </c>
      <c r="AQ20" s="44">
        <v>93.68</v>
      </c>
      <c r="AR20" s="44">
        <v>106.61</v>
      </c>
      <c r="AS20" s="44">
        <v>93.68</v>
      </c>
      <c r="AT20" s="44">
        <v>106.61</v>
      </c>
      <c r="AU20" s="44">
        <v>100.22</v>
      </c>
      <c r="AV20" s="44">
        <v>736.57</v>
      </c>
      <c r="AW20" s="44">
        <v>100.22</v>
      </c>
      <c r="AX20" s="44">
        <v>106.61</v>
      </c>
      <c r="AY20" s="44">
        <v>100.22</v>
      </c>
      <c r="AZ20" s="44">
        <v>106.61</v>
      </c>
      <c r="BA20" s="44">
        <v>100.22</v>
      </c>
      <c r="BB20" s="44">
        <v>106.61</v>
      </c>
      <c r="BC20" s="14" t="s">
        <v>244</v>
      </c>
      <c r="BD20" s="14" t="s">
        <v>239</v>
      </c>
      <c r="BG20" s="14" t="s">
        <v>191</v>
      </c>
      <c r="BH20" s="14" t="s">
        <v>44</v>
      </c>
      <c r="BI20" s="14">
        <v>103</v>
      </c>
      <c r="BJ20" s="14">
        <f>IFERROR(_xlfn.XLOOKUP(Master[[#This Row],[cu_id]],StopTimes[cu_ID],StopTimes[Average Stop Time]), 0)</f>
        <v>0.35333333333333333</v>
      </c>
      <c r="BK20" s="14">
        <f>IF(Master[[#This Row],[Avg stop time helper]] &lt;&gt; 0, Master[[#This Row],[Avg stop time helper]],Average_Stop_Time)</f>
        <v>0.35333333333333333</v>
      </c>
      <c r="BL20" s="14" t="b">
        <f>NOT(ISERROR(_xlfn.XLOOKUP(Master[[#This Row],[cu_id]], Solution[Cu_ID],Solution[Cu_ID])))</f>
        <v>1</v>
      </c>
    </row>
    <row r="21" spans="1:64" s="14" customFormat="1" x14ac:dyDescent="0.3">
      <c r="A21" s="26" t="s">
        <v>1850</v>
      </c>
      <c r="B21" s="14">
        <v>103</v>
      </c>
      <c r="C21" s="14">
        <v>70483</v>
      </c>
      <c r="D21" s="14">
        <v>1</v>
      </c>
      <c r="E21" s="14" t="s">
        <v>1849</v>
      </c>
      <c r="F21" s="14" t="s">
        <v>4973</v>
      </c>
      <c r="H21" s="14" t="s">
        <v>221</v>
      </c>
      <c r="I21" s="14" t="s">
        <v>2</v>
      </c>
      <c r="J21" s="14">
        <v>49707</v>
      </c>
      <c r="K21" s="14">
        <v>7</v>
      </c>
      <c r="L21" s="14" t="s">
        <v>82</v>
      </c>
      <c r="M21" s="14" t="s">
        <v>164</v>
      </c>
      <c r="N21" s="14" t="s">
        <v>48</v>
      </c>
      <c r="O21" s="14">
        <v>1</v>
      </c>
      <c r="P21" s="14">
        <v>0</v>
      </c>
      <c r="Q21" s="14">
        <v>0</v>
      </c>
      <c r="R21" s="14">
        <v>0</v>
      </c>
      <c r="S21" s="14">
        <v>1</v>
      </c>
      <c r="T21" s="14">
        <v>0</v>
      </c>
      <c r="U21" s="25">
        <v>44140</v>
      </c>
      <c r="V21" s="14">
        <v>53</v>
      </c>
      <c r="W21" s="23">
        <v>2563.0700000000002</v>
      </c>
      <c r="X21" s="23">
        <v>0</v>
      </c>
      <c r="Y21" s="23">
        <v>0</v>
      </c>
      <c r="Z21" s="23">
        <v>42.89</v>
      </c>
      <c r="AA21" s="23">
        <v>42.89</v>
      </c>
      <c r="AB21" s="14">
        <v>0</v>
      </c>
      <c r="AC21" s="14">
        <v>0</v>
      </c>
      <c r="AD21" s="24">
        <f>IFERROR(1-(Master[[#This Row],[Avg Garment Scans per Delivery]]/Master[[#This Row],[Garment Inventory]]), 0)</f>
        <v>0</v>
      </c>
      <c r="AE21" s="48">
        <v>0</v>
      </c>
      <c r="AF21" s="48">
        <v>0</v>
      </c>
      <c r="AG21" s="44">
        <v>40.5</v>
      </c>
      <c r="AH21" s="44">
        <v>40.5</v>
      </c>
      <c r="AI21" s="44">
        <v>50.994</v>
      </c>
      <c r="AJ21" s="44">
        <v>49.674599999999998</v>
      </c>
      <c r="AK21" s="44">
        <v>40.5</v>
      </c>
      <c r="AL21" s="44">
        <v>53.914999999999999</v>
      </c>
      <c r="AM21" s="44">
        <v>40.5</v>
      </c>
      <c r="AN21" s="44">
        <v>42.89</v>
      </c>
      <c r="AO21" s="44">
        <v>40.5</v>
      </c>
      <c r="AP21" s="44">
        <v>131.09</v>
      </c>
      <c r="AQ21" s="44">
        <v>40.5</v>
      </c>
      <c r="AR21" s="44">
        <v>42.89</v>
      </c>
      <c r="AS21" s="44">
        <v>40.5</v>
      </c>
      <c r="AT21" s="44">
        <v>42.89</v>
      </c>
      <c r="AU21" s="44">
        <v>40.5</v>
      </c>
      <c r="AV21" s="44">
        <v>42.89</v>
      </c>
      <c r="AW21" s="44">
        <v>40.5</v>
      </c>
      <c r="AX21" s="44">
        <v>42.89</v>
      </c>
      <c r="AY21" s="44">
        <v>40.5</v>
      </c>
      <c r="AZ21" s="44">
        <v>42.89</v>
      </c>
      <c r="BA21" s="44">
        <v>40.5</v>
      </c>
      <c r="BB21" s="44">
        <v>42.89</v>
      </c>
      <c r="BC21" s="14" t="s">
        <v>244</v>
      </c>
      <c r="BD21" s="14" t="s">
        <v>239</v>
      </c>
      <c r="BG21" s="14" t="s">
        <v>191</v>
      </c>
      <c r="BH21" s="14" t="s">
        <v>44</v>
      </c>
      <c r="BI21" s="14">
        <v>103</v>
      </c>
      <c r="BJ21" s="14">
        <f>IFERROR(_xlfn.XLOOKUP(Master[[#This Row],[cu_id]],StopTimes[cu_ID],StopTimes[Average Stop Time]), 0)</f>
        <v>10.733333333333334</v>
      </c>
      <c r="BK21" s="14">
        <f>IF(Master[[#This Row],[Avg stop time helper]] &lt;&gt; 0, Master[[#This Row],[Avg stop time helper]],Average_Stop_Time)</f>
        <v>10.733333333333334</v>
      </c>
      <c r="BL21" s="14" t="b">
        <f>NOT(ISERROR(_xlfn.XLOOKUP(Master[[#This Row],[cu_id]], Solution[Cu_ID],Solution[Cu_ID])))</f>
        <v>1</v>
      </c>
    </row>
    <row r="22" spans="1:64" s="14" customFormat="1" x14ac:dyDescent="0.3">
      <c r="A22" s="26" t="s">
        <v>249</v>
      </c>
      <c r="B22" s="14">
        <v>101</v>
      </c>
      <c r="C22" s="14">
        <v>70485</v>
      </c>
      <c r="D22" s="14">
        <v>0</v>
      </c>
      <c r="E22" s="14" t="s">
        <v>248</v>
      </c>
      <c r="F22" s="14" t="s">
        <v>4473</v>
      </c>
      <c r="H22" s="14" t="s">
        <v>236</v>
      </c>
      <c r="I22" s="14" t="s">
        <v>2</v>
      </c>
      <c r="J22" s="14">
        <v>49707</v>
      </c>
      <c r="K22" s="14">
        <v>3</v>
      </c>
      <c r="L22" s="14" t="s">
        <v>175</v>
      </c>
      <c r="M22" s="14" t="s">
        <v>164</v>
      </c>
      <c r="N22" s="14" t="s">
        <v>12</v>
      </c>
      <c r="O22" s="14">
        <v>68</v>
      </c>
      <c r="P22" s="14">
        <v>0</v>
      </c>
      <c r="Q22" s="14">
        <v>0</v>
      </c>
      <c r="R22" s="14">
        <v>68</v>
      </c>
      <c r="S22" s="14">
        <v>0</v>
      </c>
      <c r="T22" s="14">
        <v>0</v>
      </c>
      <c r="U22" s="25">
        <v>44146</v>
      </c>
      <c r="V22" s="14">
        <v>13</v>
      </c>
      <c r="W22" s="23">
        <v>78.41</v>
      </c>
      <c r="X22" s="23">
        <v>0</v>
      </c>
      <c r="Y22" s="23">
        <v>0</v>
      </c>
      <c r="Z22" s="23" t="s">
        <v>247</v>
      </c>
      <c r="AA22" s="23" t="s">
        <v>247</v>
      </c>
      <c r="AB22" s="14">
        <v>0</v>
      </c>
      <c r="AC22" s="14">
        <v>0</v>
      </c>
      <c r="AD22" s="24">
        <f>IFERROR(1-(Master[[#This Row],[Avg Garment Scans per Delivery]]/Master[[#This Row],[Garment Inventory]]), 0)</f>
        <v>0</v>
      </c>
      <c r="AE22" s="48">
        <v>0</v>
      </c>
      <c r="AF22" s="48">
        <v>0</v>
      </c>
      <c r="AG22" s="44">
        <v>0</v>
      </c>
      <c r="AH22" s="44">
        <v>0</v>
      </c>
      <c r="AI22" s="44">
        <v>78.41</v>
      </c>
      <c r="AJ22" s="44">
        <v>0</v>
      </c>
      <c r="AK22" s="44">
        <v>9.8011999999999997</v>
      </c>
      <c r="AL22" s="44">
        <v>0</v>
      </c>
      <c r="AM22" s="44">
        <v>0</v>
      </c>
      <c r="AN22" s="44">
        <v>0</v>
      </c>
      <c r="AO22" s="44">
        <v>0</v>
      </c>
      <c r="AP22" s="44">
        <v>0</v>
      </c>
      <c r="AQ22" s="44">
        <v>0</v>
      </c>
      <c r="AR22" s="44">
        <v>0</v>
      </c>
      <c r="AS22" s="44">
        <v>0</v>
      </c>
      <c r="AT22" s="44">
        <v>0</v>
      </c>
      <c r="AU22" s="44">
        <v>0</v>
      </c>
      <c r="AV22" s="44">
        <v>0</v>
      </c>
      <c r="AW22" s="44">
        <v>0</v>
      </c>
      <c r="AX22" s="44">
        <v>0</v>
      </c>
      <c r="AY22" s="44">
        <v>78.41</v>
      </c>
      <c r="AZ22" s="44">
        <v>0</v>
      </c>
      <c r="BA22" s="44">
        <v>0</v>
      </c>
      <c r="BB22" s="44">
        <v>0</v>
      </c>
      <c r="BC22" s="14" t="s">
        <v>214</v>
      </c>
      <c r="BD22" s="14" t="s">
        <v>213</v>
      </c>
      <c r="BG22" s="14" t="s">
        <v>191</v>
      </c>
      <c r="BH22" s="14" t="s">
        <v>44</v>
      </c>
      <c r="BI22" s="14" t="s">
        <v>5740</v>
      </c>
      <c r="BJ22" s="14">
        <f>IFERROR(_xlfn.XLOOKUP(Master[[#This Row],[cu_id]],StopTimes[cu_ID],StopTimes[Average Stop Time]), 0)</f>
        <v>0.18333333333333335</v>
      </c>
      <c r="BK22" s="14">
        <f>IF(Master[[#This Row],[Avg stop time helper]] &lt;&gt; 0, Master[[#This Row],[Avg stop time helper]],Average_Stop_Time)</f>
        <v>0.18333333333333335</v>
      </c>
      <c r="BL22" s="14" t="b">
        <f>NOT(ISERROR(_xlfn.XLOOKUP(Master[[#This Row],[cu_id]], Solution[Cu_ID],Solution[Cu_ID])))</f>
        <v>1</v>
      </c>
    </row>
    <row r="23" spans="1:64" s="14" customFormat="1" x14ac:dyDescent="0.3">
      <c r="A23" s="26" t="s">
        <v>253</v>
      </c>
      <c r="B23" s="14">
        <v>101</v>
      </c>
      <c r="C23" s="14">
        <v>70486</v>
      </c>
      <c r="D23" s="14">
        <v>0</v>
      </c>
      <c r="E23" s="14" t="s">
        <v>252</v>
      </c>
      <c r="F23" s="14" t="s">
        <v>4459</v>
      </c>
      <c r="G23" s="14" t="s">
        <v>251</v>
      </c>
      <c r="H23" s="14" t="s">
        <v>250</v>
      </c>
      <c r="I23" s="14" t="s">
        <v>2</v>
      </c>
      <c r="J23" s="14">
        <v>48742</v>
      </c>
      <c r="K23" s="14">
        <v>7</v>
      </c>
      <c r="L23" s="14" t="s">
        <v>82</v>
      </c>
      <c r="M23" s="14" t="s">
        <v>164</v>
      </c>
      <c r="N23" s="14" t="s">
        <v>15</v>
      </c>
      <c r="O23" s="14">
        <v>185</v>
      </c>
      <c r="P23" s="14">
        <v>0</v>
      </c>
      <c r="Q23" s="14">
        <v>185</v>
      </c>
      <c r="R23" s="14">
        <v>0</v>
      </c>
      <c r="S23" s="14">
        <v>0</v>
      </c>
      <c r="T23" s="14">
        <v>0</v>
      </c>
      <c r="U23" s="25">
        <v>44138</v>
      </c>
      <c r="V23" s="14">
        <v>52</v>
      </c>
      <c r="W23" s="23">
        <v>11605.22</v>
      </c>
      <c r="X23" s="23">
        <v>0</v>
      </c>
      <c r="Y23" s="23">
        <v>0</v>
      </c>
      <c r="Z23" s="23">
        <v>236.86</v>
      </c>
      <c r="AA23" s="23">
        <v>236.86</v>
      </c>
      <c r="AB23" s="14">
        <v>199</v>
      </c>
      <c r="AC23" s="14">
        <v>37</v>
      </c>
      <c r="AD23" s="24">
        <f>IFERROR(1-(Master[[#This Row],[Avg Garment Scans per Delivery]]/Master[[#This Row],[Garment Inventory]]), 0)</f>
        <v>0.81407035175879394</v>
      </c>
      <c r="AE23" s="48">
        <v>11</v>
      </c>
      <c r="AF23" s="48">
        <v>202</v>
      </c>
      <c r="AG23" s="44">
        <v>211.39920000000001</v>
      </c>
      <c r="AH23" s="44">
        <v>222.2807</v>
      </c>
      <c r="AI23" s="44">
        <v>235.24610000000001</v>
      </c>
      <c r="AJ23" s="44">
        <v>218.30840000000001</v>
      </c>
      <c r="AK23" s="44">
        <v>233.06</v>
      </c>
      <c r="AL23" s="44">
        <v>211.60249999999999</v>
      </c>
      <c r="AM23" s="44">
        <v>217.92</v>
      </c>
      <c r="AN23" s="44">
        <v>270.38</v>
      </c>
      <c r="AO23" s="44">
        <v>278.48</v>
      </c>
      <c r="AP23" s="44">
        <v>206.21</v>
      </c>
      <c r="AQ23" s="44">
        <v>217.92</v>
      </c>
      <c r="AR23" s="44">
        <v>192.01</v>
      </c>
      <c r="AS23" s="44">
        <v>217.92</v>
      </c>
      <c r="AT23" s="44">
        <v>192.01</v>
      </c>
      <c r="AU23" s="44">
        <v>217.92</v>
      </c>
      <c r="AV23" s="44">
        <v>256.18</v>
      </c>
      <c r="AW23" s="44">
        <v>278.48</v>
      </c>
      <c r="AX23" s="44">
        <v>192.01</v>
      </c>
      <c r="AY23" s="44">
        <v>217.92</v>
      </c>
      <c r="AZ23" s="44">
        <v>192.01</v>
      </c>
      <c r="BA23" s="44">
        <v>217.92</v>
      </c>
      <c r="BB23" s="44">
        <v>192.01</v>
      </c>
      <c r="BC23" s="14" t="s">
        <v>232</v>
      </c>
      <c r="BD23" s="14" t="s">
        <v>213</v>
      </c>
      <c r="BG23" s="14" t="s">
        <v>191</v>
      </c>
      <c r="BH23" s="14" t="s">
        <v>44</v>
      </c>
      <c r="BI23" s="14">
        <v>101</v>
      </c>
      <c r="BJ23" s="14">
        <f>IFERROR(_xlfn.XLOOKUP(Master[[#This Row],[cu_id]],StopTimes[cu_ID],StopTimes[Average Stop Time]), 0)</f>
        <v>12.766666666666667</v>
      </c>
      <c r="BK23" s="14">
        <f>IF(Master[[#This Row],[Avg stop time helper]] &lt;&gt; 0, Master[[#This Row],[Avg stop time helper]],Average_Stop_Time)</f>
        <v>12.766666666666667</v>
      </c>
      <c r="BL23" s="14" t="b">
        <f>NOT(ISERROR(_xlfn.XLOOKUP(Master[[#This Row],[cu_id]], Solution[Cu_ID],Solution[Cu_ID])))</f>
        <v>1</v>
      </c>
    </row>
    <row r="24" spans="1:64" s="14" customFormat="1" x14ac:dyDescent="0.3">
      <c r="A24" s="26" t="s">
        <v>256</v>
      </c>
      <c r="B24" s="14">
        <v>103</v>
      </c>
      <c r="C24" s="14">
        <v>70487</v>
      </c>
      <c r="D24" s="14">
        <v>0</v>
      </c>
      <c r="E24" s="14" t="s">
        <v>255</v>
      </c>
      <c r="F24" s="14" t="s">
        <v>3945</v>
      </c>
      <c r="H24" s="14" t="s">
        <v>236</v>
      </c>
      <c r="I24" s="14" t="s">
        <v>2</v>
      </c>
      <c r="J24" s="14">
        <v>49707</v>
      </c>
      <c r="K24" s="14">
        <v>2</v>
      </c>
      <c r="L24" s="14" t="s">
        <v>83</v>
      </c>
      <c r="M24" s="14" t="s">
        <v>164</v>
      </c>
      <c r="N24" s="14" t="s">
        <v>15</v>
      </c>
      <c r="O24" s="14">
        <v>41</v>
      </c>
      <c r="P24" s="14">
        <v>0</v>
      </c>
      <c r="Q24" s="14">
        <v>41</v>
      </c>
      <c r="R24" s="14">
        <v>0</v>
      </c>
      <c r="S24" s="14">
        <v>0</v>
      </c>
      <c r="T24" s="14">
        <v>0</v>
      </c>
      <c r="U24" s="25">
        <v>44138</v>
      </c>
      <c r="V24" s="14">
        <v>13</v>
      </c>
      <c r="W24" s="23">
        <v>821.19</v>
      </c>
      <c r="X24" s="23">
        <v>0</v>
      </c>
      <c r="Y24" s="23">
        <v>0</v>
      </c>
      <c r="Z24" s="23">
        <v>17.36</v>
      </c>
      <c r="AA24" s="23">
        <v>69.42</v>
      </c>
      <c r="AB24" s="14">
        <v>0</v>
      </c>
      <c r="AC24" s="14">
        <v>0</v>
      </c>
      <c r="AD24" s="24">
        <f>IFERROR(1-(Master[[#This Row],[Avg Garment Scans per Delivery]]/Master[[#This Row],[Garment Inventory]]), 0)</f>
        <v>0</v>
      </c>
      <c r="AE24" s="48">
        <v>0</v>
      </c>
      <c r="AF24" s="48">
        <v>0</v>
      </c>
      <c r="AG24" s="44">
        <v>62.5533</v>
      </c>
      <c r="AH24" s="44">
        <v>62.96</v>
      </c>
      <c r="AI24" s="44">
        <v>64.646600000000007</v>
      </c>
      <c r="AJ24" s="44">
        <v>65.489999999999995</v>
      </c>
      <c r="AK24" s="44">
        <v>15.74</v>
      </c>
      <c r="AL24" s="44">
        <v>16.372499999999999</v>
      </c>
      <c r="AM24" s="44">
        <v>0</v>
      </c>
      <c r="AN24" s="44">
        <v>65.489999999999995</v>
      </c>
      <c r="AO24" s="44">
        <v>62.96</v>
      </c>
      <c r="AP24" s="44">
        <v>0</v>
      </c>
      <c r="AQ24" s="44">
        <v>0</v>
      </c>
      <c r="AR24" s="44">
        <v>0</v>
      </c>
      <c r="AS24" s="44">
        <v>0</v>
      </c>
      <c r="AT24" s="44">
        <v>0</v>
      </c>
      <c r="AU24" s="44">
        <v>0</v>
      </c>
      <c r="AV24" s="44">
        <v>65.489999999999995</v>
      </c>
      <c r="AW24" s="44">
        <v>62.96</v>
      </c>
      <c r="AX24" s="44">
        <v>0</v>
      </c>
      <c r="AY24" s="44">
        <v>0</v>
      </c>
      <c r="AZ24" s="44">
        <v>0</v>
      </c>
      <c r="BA24" s="44">
        <v>0</v>
      </c>
      <c r="BB24" s="44">
        <v>0</v>
      </c>
      <c r="BC24" s="14" t="s">
        <v>254</v>
      </c>
      <c r="BD24" s="14" t="s">
        <v>213</v>
      </c>
      <c r="BG24" s="14" t="s">
        <v>191</v>
      </c>
      <c r="BH24" s="14" t="s">
        <v>44</v>
      </c>
      <c r="BI24" s="14">
        <v>105</v>
      </c>
      <c r="BJ24" s="14">
        <f>IFERROR(_xlfn.XLOOKUP(Master[[#This Row],[cu_id]],StopTimes[cu_ID],StopTimes[Average Stop Time]), 0)</f>
        <v>7.9333333333333336</v>
      </c>
      <c r="BK24" s="14">
        <f>IF(Master[[#This Row],[Avg stop time helper]] &lt;&gt; 0, Master[[#This Row],[Avg stop time helper]],Average_Stop_Time)</f>
        <v>7.9333333333333336</v>
      </c>
      <c r="BL24" s="14" t="b">
        <f>NOT(ISERROR(_xlfn.XLOOKUP(Master[[#This Row],[cu_id]], Solution[Cu_ID],Solution[Cu_ID])))</f>
        <v>1</v>
      </c>
    </row>
    <row r="25" spans="1:64" s="14" customFormat="1" x14ac:dyDescent="0.3">
      <c r="A25" s="26" t="s">
        <v>1541</v>
      </c>
      <c r="B25" s="14">
        <v>101</v>
      </c>
      <c r="C25" s="14">
        <v>70489</v>
      </c>
      <c r="D25" s="14">
        <v>3</v>
      </c>
      <c r="E25" s="14" t="s">
        <v>258</v>
      </c>
      <c r="F25" s="14" t="s">
        <v>3519</v>
      </c>
      <c r="H25" s="14" t="s">
        <v>236</v>
      </c>
      <c r="I25" s="14" t="s">
        <v>2</v>
      </c>
      <c r="J25" s="14">
        <v>49707</v>
      </c>
      <c r="K25" s="14">
        <v>7</v>
      </c>
      <c r="L25" s="14" t="s">
        <v>82</v>
      </c>
      <c r="M25" s="14" t="s">
        <v>164</v>
      </c>
      <c r="N25" s="14" t="s">
        <v>12</v>
      </c>
      <c r="O25" s="14">
        <v>1</v>
      </c>
      <c r="P25" s="14">
        <v>0</v>
      </c>
      <c r="Q25" s="14">
        <v>0</v>
      </c>
      <c r="R25" s="14">
        <v>1</v>
      </c>
      <c r="S25" s="14">
        <v>0</v>
      </c>
      <c r="T25" s="14">
        <v>0</v>
      </c>
      <c r="U25" s="25">
        <v>44139</v>
      </c>
      <c r="V25" s="14">
        <v>52</v>
      </c>
      <c r="W25" s="23">
        <v>10977.31</v>
      </c>
      <c r="X25" s="23">
        <v>0</v>
      </c>
      <c r="Y25" s="23">
        <v>0</v>
      </c>
      <c r="Z25" s="23">
        <v>184.53</v>
      </c>
      <c r="AA25" s="23">
        <v>184.53</v>
      </c>
      <c r="AB25" s="14">
        <v>154</v>
      </c>
      <c r="AC25" s="14">
        <v>22</v>
      </c>
      <c r="AD25" s="24">
        <f>IFERROR(1-(Master[[#This Row],[Avg Garment Scans per Delivery]]/Master[[#This Row],[Garment Inventory]]), 0)</f>
        <v>0.85714285714285721</v>
      </c>
      <c r="AE25" s="48">
        <v>7</v>
      </c>
      <c r="AF25" s="48">
        <v>156</v>
      </c>
      <c r="AG25" s="44">
        <v>237.75069999999999</v>
      </c>
      <c r="AH25" s="44">
        <v>218.65610000000001</v>
      </c>
      <c r="AI25" s="44">
        <v>169.89</v>
      </c>
      <c r="AJ25" s="44">
        <v>176.08</v>
      </c>
      <c r="AK25" s="44">
        <v>183.51499999999999</v>
      </c>
      <c r="AL25" s="44">
        <v>176.08</v>
      </c>
      <c r="AM25" s="44">
        <v>208.59</v>
      </c>
      <c r="AN25" s="44">
        <v>176.08</v>
      </c>
      <c r="AO25" s="44">
        <v>208.59</v>
      </c>
      <c r="AP25" s="44">
        <v>176.08</v>
      </c>
      <c r="AQ25" s="44">
        <v>208.59</v>
      </c>
      <c r="AR25" s="44">
        <v>176.08</v>
      </c>
      <c r="AS25" s="44">
        <v>208.59</v>
      </c>
      <c r="AT25" s="44">
        <v>176.08</v>
      </c>
      <c r="AU25" s="44">
        <v>158.44</v>
      </c>
      <c r="AV25" s="44">
        <v>176.08</v>
      </c>
      <c r="AW25" s="44">
        <v>158.44</v>
      </c>
      <c r="AX25" s="44">
        <v>176.08</v>
      </c>
      <c r="AY25" s="44">
        <v>158.44</v>
      </c>
      <c r="AZ25" s="44">
        <v>176.08</v>
      </c>
      <c r="BA25" s="44">
        <v>158.44</v>
      </c>
      <c r="BB25" s="44">
        <v>176.08</v>
      </c>
      <c r="BC25" s="14" t="s">
        <v>257</v>
      </c>
      <c r="BD25" s="14" t="s">
        <v>213</v>
      </c>
      <c r="BG25" s="14" t="s">
        <v>191</v>
      </c>
      <c r="BH25" s="14" t="s">
        <v>12</v>
      </c>
      <c r="BI25" s="14">
        <v>101</v>
      </c>
      <c r="BJ25" s="14">
        <f>IFERROR(_xlfn.XLOOKUP(Master[[#This Row],[cu_id]],StopTimes[cu_ID],StopTimes[Average Stop Time]), 0)</f>
        <v>15.866666666666667</v>
      </c>
      <c r="BK25" s="14">
        <f>IF(Master[[#This Row],[Avg stop time helper]] &lt;&gt; 0, Master[[#This Row],[Avg stop time helper]],Average_Stop_Time)</f>
        <v>15.866666666666667</v>
      </c>
      <c r="BL25" s="14" t="b">
        <f>NOT(ISERROR(_xlfn.XLOOKUP(Master[[#This Row],[cu_id]], Solution[Cu_ID],Solution[Cu_ID])))</f>
        <v>1</v>
      </c>
    </row>
    <row r="26" spans="1:64" s="14" customFormat="1" x14ac:dyDescent="0.3">
      <c r="A26" s="26" t="s">
        <v>1460</v>
      </c>
      <c r="B26" s="14">
        <v>101</v>
      </c>
      <c r="C26" s="14">
        <v>70489</v>
      </c>
      <c r="D26" s="14">
        <v>1</v>
      </c>
      <c r="E26" s="14" t="s">
        <v>258</v>
      </c>
      <c r="F26" s="14" t="s">
        <v>3519</v>
      </c>
      <c r="H26" s="14" t="s">
        <v>236</v>
      </c>
      <c r="I26" s="14" t="s">
        <v>2</v>
      </c>
      <c r="J26" s="14">
        <v>49707</v>
      </c>
      <c r="K26" s="14">
        <v>7</v>
      </c>
      <c r="L26" s="14" t="s">
        <v>82</v>
      </c>
      <c r="M26" s="14" t="s">
        <v>164</v>
      </c>
      <c r="N26" s="14" t="s">
        <v>12</v>
      </c>
      <c r="O26" s="14">
        <v>1</v>
      </c>
      <c r="P26" s="14">
        <v>0</v>
      </c>
      <c r="Q26" s="14">
        <v>0</v>
      </c>
      <c r="R26" s="14">
        <v>1</v>
      </c>
      <c r="S26" s="14">
        <v>0</v>
      </c>
      <c r="T26" s="14">
        <v>0</v>
      </c>
      <c r="U26" s="25">
        <v>44139</v>
      </c>
      <c r="V26" s="14">
        <v>54</v>
      </c>
      <c r="W26" s="23">
        <v>20270.13</v>
      </c>
      <c r="X26" s="23">
        <v>0</v>
      </c>
      <c r="Y26" s="23">
        <v>0</v>
      </c>
      <c r="Z26" s="23">
        <v>427.28</v>
      </c>
      <c r="AA26" s="23">
        <v>427.28</v>
      </c>
      <c r="AB26" s="14">
        <v>686</v>
      </c>
      <c r="AC26" s="14">
        <v>109</v>
      </c>
      <c r="AD26" s="24">
        <f>IFERROR(1-(Master[[#This Row],[Avg Garment Scans per Delivery]]/Master[[#This Row],[Garment Inventory]]), 0)</f>
        <v>0.84110787172011658</v>
      </c>
      <c r="AE26" s="48">
        <v>37</v>
      </c>
      <c r="AF26" s="48">
        <v>701</v>
      </c>
      <c r="AG26" s="44">
        <v>381.83530000000002</v>
      </c>
      <c r="AH26" s="44">
        <v>362.60849999999999</v>
      </c>
      <c r="AI26" s="44">
        <v>404.99919999999997</v>
      </c>
      <c r="AJ26" s="44">
        <v>389.48570000000001</v>
      </c>
      <c r="AK26" s="44">
        <v>392.83870000000002</v>
      </c>
      <c r="AL26" s="44">
        <v>431.13119999999998</v>
      </c>
      <c r="AM26" s="44">
        <v>394.75</v>
      </c>
      <c r="AN26" s="44">
        <v>400.35</v>
      </c>
      <c r="AO26" s="44">
        <v>394.75</v>
      </c>
      <c r="AP26" s="44">
        <v>400.35</v>
      </c>
      <c r="AQ26" s="44">
        <v>394.75</v>
      </c>
      <c r="AR26" s="44">
        <v>394.03</v>
      </c>
      <c r="AS26" s="44">
        <v>394.75</v>
      </c>
      <c r="AT26" s="44">
        <v>403.3</v>
      </c>
      <c r="AU26" s="44">
        <v>388.7</v>
      </c>
      <c r="AV26" s="44">
        <v>409.47</v>
      </c>
      <c r="AW26" s="44">
        <v>388.7</v>
      </c>
      <c r="AX26" s="44">
        <v>409.47</v>
      </c>
      <c r="AY26" s="44">
        <v>392</v>
      </c>
      <c r="AZ26" s="44">
        <v>519.6</v>
      </c>
      <c r="BA26" s="44">
        <v>394.31</v>
      </c>
      <c r="BB26" s="44">
        <v>512.48</v>
      </c>
      <c r="BC26" s="14" t="s">
        <v>257</v>
      </c>
      <c r="BD26" s="14" t="s">
        <v>213</v>
      </c>
      <c r="BG26" s="14" t="s">
        <v>191</v>
      </c>
      <c r="BH26" s="14" t="s">
        <v>12</v>
      </c>
      <c r="BI26" s="14">
        <v>101</v>
      </c>
      <c r="BJ26" s="14">
        <f>IFERROR(_xlfn.XLOOKUP(Master[[#This Row],[cu_id]],StopTimes[cu_ID],StopTimes[Average Stop Time]), 0)</f>
        <v>0.2</v>
      </c>
      <c r="BK26" s="14">
        <f>IF(Master[[#This Row],[Avg stop time helper]] &lt;&gt; 0, Master[[#This Row],[Avg stop time helper]],Average_Stop_Time)</f>
        <v>0.2</v>
      </c>
      <c r="BL26" s="14" t="b">
        <f>NOT(ISERROR(_xlfn.XLOOKUP(Master[[#This Row],[cu_id]], Solution[Cu_ID],Solution[Cu_ID])))</f>
        <v>1</v>
      </c>
    </row>
    <row r="27" spans="1:64" s="14" customFormat="1" x14ac:dyDescent="0.3">
      <c r="A27" s="26" t="s">
        <v>259</v>
      </c>
      <c r="B27" s="14">
        <v>101</v>
      </c>
      <c r="C27" s="14">
        <v>70489</v>
      </c>
      <c r="D27" s="14">
        <v>0</v>
      </c>
      <c r="E27" s="14" t="s">
        <v>258</v>
      </c>
      <c r="F27" s="14" t="s">
        <v>3519</v>
      </c>
      <c r="H27" s="14" t="s">
        <v>236</v>
      </c>
      <c r="I27" s="14" t="s">
        <v>2</v>
      </c>
      <c r="J27" s="14">
        <v>49707</v>
      </c>
      <c r="K27" s="14">
        <v>7</v>
      </c>
      <c r="L27" s="14" t="s">
        <v>82</v>
      </c>
      <c r="M27" s="14" t="s">
        <v>164</v>
      </c>
      <c r="N27" s="14" t="s">
        <v>12</v>
      </c>
      <c r="O27" s="14">
        <v>2</v>
      </c>
      <c r="P27" s="14">
        <v>0</v>
      </c>
      <c r="Q27" s="14">
        <v>0</v>
      </c>
      <c r="R27" s="14">
        <v>2</v>
      </c>
      <c r="S27" s="14">
        <v>0</v>
      </c>
      <c r="T27" s="14">
        <v>0</v>
      </c>
      <c r="U27" s="25">
        <v>44139</v>
      </c>
      <c r="V27" s="14">
        <v>52</v>
      </c>
      <c r="W27" s="23">
        <v>21270.38</v>
      </c>
      <c r="X27" s="23">
        <v>0</v>
      </c>
      <c r="Y27" s="23">
        <v>0</v>
      </c>
      <c r="Z27" s="23">
        <v>434.36</v>
      </c>
      <c r="AA27" s="23">
        <v>434.36</v>
      </c>
      <c r="AB27" s="14">
        <v>0</v>
      </c>
      <c r="AC27" s="14">
        <v>0</v>
      </c>
      <c r="AD27" s="24">
        <f>IFERROR(1-(Master[[#This Row],[Avg Garment Scans per Delivery]]/Master[[#This Row],[Garment Inventory]]), 0)</f>
        <v>0</v>
      </c>
      <c r="AE27" s="48">
        <v>0</v>
      </c>
      <c r="AF27" s="48">
        <v>0</v>
      </c>
      <c r="AG27" s="44">
        <v>415.71069999999997</v>
      </c>
      <c r="AH27" s="44">
        <v>402.90300000000002</v>
      </c>
      <c r="AI27" s="44">
        <v>414.59530000000001</v>
      </c>
      <c r="AJ27" s="44">
        <v>414.51530000000002</v>
      </c>
      <c r="AK27" s="44">
        <v>387.255</v>
      </c>
      <c r="AL27" s="44">
        <v>388.52370000000002</v>
      </c>
      <c r="AM27" s="44">
        <v>461.53</v>
      </c>
      <c r="AN27" s="44">
        <v>489.3</v>
      </c>
      <c r="AO27" s="44">
        <v>354.53</v>
      </c>
      <c r="AP27" s="44">
        <v>372.03</v>
      </c>
      <c r="AQ27" s="44">
        <v>354.53</v>
      </c>
      <c r="AR27" s="44">
        <v>453.3</v>
      </c>
      <c r="AS27" s="44">
        <v>354.53</v>
      </c>
      <c r="AT27" s="44">
        <v>372.03</v>
      </c>
      <c r="AU27" s="44">
        <v>354.53</v>
      </c>
      <c r="AV27" s="44">
        <v>403.13</v>
      </c>
      <c r="AW27" s="44">
        <v>431.93</v>
      </c>
      <c r="AX27" s="44">
        <v>372.03</v>
      </c>
      <c r="AY27" s="44">
        <v>431.93</v>
      </c>
      <c r="AZ27" s="44">
        <v>274.33999999999997</v>
      </c>
      <c r="BA27" s="44">
        <v>354.53</v>
      </c>
      <c r="BB27" s="44">
        <v>372.03</v>
      </c>
      <c r="BC27" s="14" t="s">
        <v>257</v>
      </c>
      <c r="BD27" s="14" t="s">
        <v>213</v>
      </c>
      <c r="BG27" s="14" t="s">
        <v>191</v>
      </c>
      <c r="BH27" s="14" t="s">
        <v>12</v>
      </c>
      <c r="BI27" s="14">
        <v>101</v>
      </c>
      <c r="BJ27" s="14">
        <f>IFERROR(_xlfn.XLOOKUP(Master[[#This Row],[cu_id]],StopTimes[cu_ID],StopTimes[Average Stop Time]), 0)</f>
        <v>66.429166666666674</v>
      </c>
      <c r="BK27" s="14">
        <f>IF(Master[[#This Row],[Avg stop time helper]] &lt;&gt; 0, Master[[#This Row],[Avg stop time helper]],Average_Stop_Time)</f>
        <v>66.429166666666674</v>
      </c>
      <c r="BL27" s="14" t="b">
        <f>NOT(ISERROR(_xlfn.XLOOKUP(Master[[#This Row],[cu_id]], Solution[Cu_ID],Solution[Cu_ID])))</f>
        <v>1</v>
      </c>
    </row>
    <row r="28" spans="1:64" s="14" customFormat="1" x14ac:dyDescent="0.3">
      <c r="A28" s="26" t="s">
        <v>262</v>
      </c>
      <c r="B28" s="14">
        <v>101</v>
      </c>
      <c r="C28" s="14">
        <v>70491</v>
      </c>
      <c r="D28" s="14">
        <v>0</v>
      </c>
      <c r="E28" s="14" t="s">
        <v>261</v>
      </c>
      <c r="F28" s="14" t="s">
        <v>5353</v>
      </c>
      <c r="H28" s="14" t="s">
        <v>236</v>
      </c>
      <c r="I28" s="14" t="s">
        <v>2</v>
      </c>
      <c r="J28" s="14">
        <v>49707</v>
      </c>
      <c r="K28" s="14">
        <v>2</v>
      </c>
      <c r="L28" s="14" t="s">
        <v>83</v>
      </c>
      <c r="M28" s="14" t="s">
        <v>164</v>
      </c>
      <c r="N28" s="14" t="s">
        <v>14</v>
      </c>
      <c r="O28" s="14">
        <v>140</v>
      </c>
      <c r="P28" s="14">
        <v>0</v>
      </c>
      <c r="Q28" s="14">
        <v>0</v>
      </c>
      <c r="R28" s="14">
        <v>0</v>
      </c>
      <c r="S28" s="14">
        <v>0</v>
      </c>
      <c r="T28" s="14">
        <v>140</v>
      </c>
      <c r="U28" s="25">
        <v>44141</v>
      </c>
      <c r="V28" s="14">
        <v>14</v>
      </c>
      <c r="W28" s="23">
        <v>1500.86</v>
      </c>
      <c r="X28" s="23">
        <v>0</v>
      </c>
      <c r="Y28" s="23">
        <v>0</v>
      </c>
      <c r="Z28" s="23">
        <v>21.8</v>
      </c>
      <c r="AA28" s="23">
        <v>87.2</v>
      </c>
      <c r="AB28" s="14">
        <v>0</v>
      </c>
      <c r="AC28" s="14">
        <v>0</v>
      </c>
      <c r="AD28" s="24">
        <f>IFERROR(1-(Master[[#This Row],[Avg Garment Scans per Delivery]]/Master[[#This Row],[Garment Inventory]]), 0)</f>
        <v>0</v>
      </c>
      <c r="AE28" s="48">
        <v>0</v>
      </c>
      <c r="AF28" s="48">
        <v>0</v>
      </c>
      <c r="AG28" s="44">
        <v>138.71250000000001</v>
      </c>
      <c r="AH28" s="44">
        <v>147.24</v>
      </c>
      <c r="AI28" s="44">
        <v>67.58</v>
      </c>
      <c r="AJ28" s="44">
        <v>127.9425</v>
      </c>
      <c r="AK28" s="44">
        <v>19.4025</v>
      </c>
      <c r="AL28" s="44">
        <v>28.996200000000002</v>
      </c>
      <c r="AM28" s="44">
        <v>0</v>
      </c>
      <c r="AN28" s="44">
        <v>87.2</v>
      </c>
      <c r="AO28" s="44">
        <v>117.02</v>
      </c>
      <c r="AP28" s="44">
        <v>0</v>
      </c>
      <c r="AQ28" s="44">
        <v>0</v>
      </c>
      <c r="AR28" s="44">
        <v>0</v>
      </c>
      <c r="AS28" s="44">
        <v>0</v>
      </c>
      <c r="AT28" s="44">
        <v>0</v>
      </c>
      <c r="AU28" s="44">
        <v>0</v>
      </c>
      <c r="AV28" s="44">
        <v>144.77000000000001</v>
      </c>
      <c r="AW28" s="44">
        <v>38.200000000000003</v>
      </c>
      <c r="AX28" s="44">
        <v>0</v>
      </c>
      <c r="AY28" s="44">
        <v>0</v>
      </c>
      <c r="AZ28" s="44">
        <v>0</v>
      </c>
      <c r="BA28" s="44">
        <v>0</v>
      </c>
      <c r="BB28" s="44">
        <v>0</v>
      </c>
      <c r="BC28" s="14" t="s">
        <v>260</v>
      </c>
      <c r="BD28" s="14" t="s">
        <v>213</v>
      </c>
      <c r="BG28" s="14" t="s">
        <v>191</v>
      </c>
      <c r="BH28" s="14" t="s">
        <v>44</v>
      </c>
      <c r="BI28" s="14" t="s">
        <v>5740</v>
      </c>
      <c r="BJ28" s="14">
        <f>IFERROR(_xlfn.XLOOKUP(Master[[#This Row],[cu_id]],StopTimes[cu_ID],StopTimes[Average Stop Time]), 0)</f>
        <v>8.7833333333333332</v>
      </c>
      <c r="BK28" s="14">
        <f>IF(Master[[#This Row],[Avg stop time helper]] &lt;&gt; 0, Master[[#This Row],[Avg stop time helper]],Average_Stop_Time)</f>
        <v>8.7833333333333332</v>
      </c>
      <c r="BL28" s="14" t="b">
        <f>NOT(ISERROR(_xlfn.XLOOKUP(Master[[#This Row],[cu_id]], Solution[Cu_ID],Solution[Cu_ID])))</f>
        <v>1</v>
      </c>
    </row>
    <row r="29" spans="1:64" s="14" customFormat="1" x14ac:dyDescent="0.3">
      <c r="A29" s="26" t="s">
        <v>264</v>
      </c>
      <c r="B29" s="14">
        <v>103</v>
      </c>
      <c r="C29" s="14">
        <v>70492</v>
      </c>
      <c r="D29" s="14">
        <v>0</v>
      </c>
      <c r="E29" s="14" t="s">
        <v>263</v>
      </c>
      <c r="F29" s="14" t="s">
        <v>5634</v>
      </c>
      <c r="H29" s="14" t="s">
        <v>236</v>
      </c>
      <c r="I29" s="14" t="s">
        <v>2</v>
      </c>
      <c r="J29" s="14">
        <v>49707</v>
      </c>
      <c r="K29" s="14">
        <v>3</v>
      </c>
      <c r="L29" s="14" t="s">
        <v>175</v>
      </c>
      <c r="M29" s="14" t="s">
        <v>164</v>
      </c>
      <c r="N29" s="14" t="s">
        <v>12</v>
      </c>
      <c r="O29" s="14">
        <v>250</v>
      </c>
      <c r="P29" s="14">
        <v>0</v>
      </c>
      <c r="Q29" s="14">
        <v>0</v>
      </c>
      <c r="R29" s="14">
        <v>250</v>
      </c>
      <c r="S29" s="14">
        <v>0</v>
      </c>
      <c r="T29" s="14">
        <v>0</v>
      </c>
      <c r="U29" s="25">
        <v>44146</v>
      </c>
      <c r="V29" s="14">
        <v>13</v>
      </c>
      <c r="W29" s="23">
        <v>974.48</v>
      </c>
      <c r="X29" s="23">
        <v>0</v>
      </c>
      <c r="Y29" s="23">
        <v>0</v>
      </c>
      <c r="Z29" s="23">
        <v>20.48</v>
      </c>
      <c r="AA29" s="23">
        <v>81.900000000000006</v>
      </c>
      <c r="AB29" s="14">
        <v>0</v>
      </c>
      <c r="AC29" s="14">
        <v>0</v>
      </c>
      <c r="AD29" s="24">
        <f>IFERROR(1-(Master[[#This Row],[Avg Garment Scans per Delivery]]/Master[[#This Row],[Garment Inventory]]), 0)</f>
        <v>0</v>
      </c>
      <c r="AE29" s="48">
        <v>0</v>
      </c>
      <c r="AF29" s="48">
        <v>0</v>
      </c>
      <c r="AG29" s="44">
        <v>74.27</v>
      </c>
      <c r="AH29" s="44">
        <v>74.27</v>
      </c>
      <c r="AI29" s="44">
        <v>76.263300000000001</v>
      </c>
      <c r="AJ29" s="44">
        <v>77.260000000000005</v>
      </c>
      <c r="AK29" s="44">
        <v>18.567499999999999</v>
      </c>
      <c r="AL29" s="44">
        <v>19.315000000000001</v>
      </c>
      <c r="AM29" s="44">
        <v>0</v>
      </c>
      <c r="AN29" s="44">
        <v>0</v>
      </c>
      <c r="AO29" s="44">
        <v>0</v>
      </c>
      <c r="AP29" s="44">
        <v>77.260000000000005</v>
      </c>
      <c r="AQ29" s="44">
        <v>74.27</v>
      </c>
      <c r="AR29" s="44">
        <v>0</v>
      </c>
      <c r="AS29" s="44">
        <v>0</v>
      </c>
      <c r="AT29" s="44">
        <v>0</v>
      </c>
      <c r="AU29" s="44">
        <v>0</v>
      </c>
      <c r="AV29" s="44">
        <v>0</v>
      </c>
      <c r="AW29" s="44">
        <v>0</v>
      </c>
      <c r="AX29" s="44">
        <v>77.260000000000005</v>
      </c>
      <c r="AY29" s="44">
        <v>74.27</v>
      </c>
      <c r="AZ29" s="44">
        <v>0</v>
      </c>
      <c r="BA29" s="44">
        <v>0</v>
      </c>
      <c r="BB29" s="44">
        <v>0</v>
      </c>
      <c r="BC29" s="14" t="s">
        <v>254</v>
      </c>
      <c r="BD29" s="14" t="s">
        <v>239</v>
      </c>
      <c r="BG29" s="14" t="s">
        <v>191</v>
      </c>
      <c r="BH29" s="14" t="s">
        <v>44</v>
      </c>
      <c r="BI29" s="14">
        <v>103</v>
      </c>
      <c r="BJ29" s="14">
        <f>IFERROR(_xlfn.XLOOKUP(Master[[#This Row],[cu_id]],StopTimes[cu_ID],StopTimes[Average Stop Time]), 0)</f>
        <v>1.4000000000000001</v>
      </c>
      <c r="BK29" s="14">
        <f>IF(Master[[#This Row],[Avg stop time helper]] &lt;&gt; 0, Master[[#This Row],[Avg stop time helper]],Average_Stop_Time)</f>
        <v>1.4000000000000001</v>
      </c>
      <c r="BL29" s="14" t="b">
        <f>NOT(ISERROR(_xlfn.XLOOKUP(Master[[#This Row],[cu_id]], Solution[Cu_ID],Solution[Cu_ID])))</f>
        <v>1</v>
      </c>
    </row>
    <row r="30" spans="1:64" s="14" customFormat="1" x14ac:dyDescent="0.3">
      <c r="A30" s="26" t="s">
        <v>266</v>
      </c>
      <c r="B30" s="14">
        <v>103</v>
      </c>
      <c r="C30" s="14">
        <v>70493</v>
      </c>
      <c r="D30" s="14">
        <v>0</v>
      </c>
      <c r="E30" s="14" t="s">
        <v>265</v>
      </c>
      <c r="F30" s="14" t="s">
        <v>5439</v>
      </c>
      <c r="H30" s="14" t="s">
        <v>236</v>
      </c>
      <c r="I30" s="14" t="s">
        <v>2</v>
      </c>
      <c r="J30" s="14">
        <v>49707</v>
      </c>
      <c r="K30" s="14">
        <v>4</v>
      </c>
      <c r="L30" s="14" t="s">
        <v>177</v>
      </c>
      <c r="M30" s="14" t="s">
        <v>164</v>
      </c>
      <c r="N30" s="14" t="s">
        <v>15</v>
      </c>
      <c r="O30" s="14">
        <v>99</v>
      </c>
      <c r="P30" s="14">
        <v>0</v>
      </c>
      <c r="Q30" s="14">
        <v>99</v>
      </c>
      <c r="R30" s="14">
        <v>0</v>
      </c>
      <c r="S30" s="14">
        <v>0</v>
      </c>
      <c r="T30" s="14">
        <v>0</v>
      </c>
      <c r="U30" s="25">
        <v>44152</v>
      </c>
      <c r="V30" s="14">
        <v>9</v>
      </c>
      <c r="W30" s="23">
        <v>325.26</v>
      </c>
      <c r="X30" s="23">
        <v>0</v>
      </c>
      <c r="Y30" s="23">
        <v>0</v>
      </c>
      <c r="Z30" s="23" t="s">
        <v>247</v>
      </c>
      <c r="AA30" s="23" t="s">
        <v>247</v>
      </c>
      <c r="AB30" s="14">
        <v>0</v>
      </c>
      <c r="AC30" s="14">
        <v>0</v>
      </c>
      <c r="AD30" s="24">
        <f>IFERROR(1-(Master[[#This Row],[Avg Garment Scans per Delivery]]/Master[[#This Row],[Garment Inventory]]), 0)</f>
        <v>0</v>
      </c>
      <c r="AE30" s="48">
        <v>0</v>
      </c>
      <c r="AF30" s="48">
        <v>0</v>
      </c>
      <c r="AG30" s="44">
        <v>36.14</v>
      </c>
      <c r="AH30" s="44">
        <v>36.14</v>
      </c>
      <c r="AI30" s="44">
        <v>0</v>
      </c>
      <c r="AJ30" s="44">
        <v>38.01</v>
      </c>
      <c r="AK30" s="44">
        <v>4.5175000000000001</v>
      </c>
      <c r="AL30" s="44">
        <v>9.5024999999999995</v>
      </c>
      <c r="AM30" s="44">
        <v>0</v>
      </c>
      <c r="AN30" s="44">
        <v>0</v>
      </c>
      <c r="AO30" s="44">
        <v>0</v>
      </c>
      <c r="AP30" s="44">
        <v>0</v>
      </c>
      <c r="AQ30" s="44">
        <v>0</v>
      </c>
      <c r="AR30" s="44">
        <v>38.01</v>
      </c>
      <c r="AS30" s="44">
        <v>36.14</v>
      </c>
      <c r="AT30" s="44">
        <v>0</v>
      </c>
      <c r="AU30" s="44">
        <v>0</v>
      </c>
      <c r="AV30" s="44">
        <v>0</v>
      </c>
      <c r="AW30" s="44">
        <v>0</v>
      </c>
      <c r="AX30" s="44">
        <v>0</v>
      </c>
      <c r="AY30" s="44">
        <v>0</v>
      </c>
      <c r="AZ30" s="44">
        <v>38.01</v>
      </c>
      <c r="BA30" s="44">
        <v>0</v>
      </c>
      <c r="BB30" s="44">
        <v>0</v>
      </c>
      <c r="BC30" s="14" t="s">
        <v>232</v>
      </c>
      <c r="BD30" s="14" t="s">
        <v>239</v>
      </c>
      <c r="BG30" s="14" t="s">
        <v>191</v>
      </c>
      <c r="BH30" s="14" t="s">
        <v>44</v>
      </c>
      <c r="BI30" s="14">
        <v>105</v>
      </c>
      <c r="BJ30" s="14">
        <f>IFERROR(_xlfn.XLOOKUP(Master[[#This Row],[cu_id]],StopTimes[cu_ID],StopTimes[Average Stop Time]), 0)</f>
        <v>7.8333333333333339</v>
      </c>
      <c r="BK30" s="14">
        <f>IF(Master[[#This Row],[Avg stop time helper]] &lt;&gt; 0, Master[[#This Row],[Avg stop time helper]],Average_Stop_Time)</f>
        <v>7.8333333333333339</v>
      </c>
      <c r="BL30" s="14" t="b">
        <f>NOT(ISERROR(_xlfn.XLOOKUP(Master[[#This Row],[cu_id]], Solution[Cu_ID],Solution[Cu_ID])))</f>
        <v>1</v>
      </c>
    </row>
    <row r="31" spans="1:64" s="14" customFormat="1" x14ac:dyDescent="0.3">
      <c r="A31" s="26" t="s">
        <v>268</v>
      </c>
      <c r="B31" s="14">
        <v>101</v>
      </c>
      <c r="C31" s="14">
        <v>70494</v>
      </c>
      <c r="D31" s="14">
        <v>0</v>
      </c>
      <c r="E31" s="14" t="s">
        <v>267</v>
      </c>
      <c r="F31" s="14" t="s">
        <v>4270</v>
      </c>
      <c r="H31" s="14" t="s">
        <v>221</v>
      </c>
      <c r="I31" s="14" t="s">
        <v>2</v>
      </c>
      <c r="J31" s="14">
        <v>49707</v>
      </c>
      <c r="K31" s="14">
        <v>7</v>
      </c>
      <c r="L31" s="14" t="s">
        <v>82</v>
      </c>
      <c r="M31" s="14" t="s">
        <v>164</v>
      </c>
      <c r="N31" s="14" t="s">
        <v>12</v>
      </c>
      <c r="O31" s="14">
        <v>295</v>
      </c>
      <c r="P31" s="14">
        <v>0</v>
      </c>
      <c r="Q31" s="14">
        <v>0</v>
      </c>
      <c r="R31" s="14">
        <v>295</v>
      </c>
      <c r="S31" s="14">
        <v>0</v>
      </c>
      <c r="T31" s="14">
        <v>0</v>
      </c>
      <c r="U31" s="25">
        <v>44139</v>
      </c>
      <c r="V31" s="14">
        <v>52</v>
      </c>
      <c r="W31" s="23">
        <v>4170.8900000000003</v>
      </c>
      <c r="X31" s="23">
        <v>0</v>
      </c>
      <c r="Y31" s="23">
        <v>0</v>
      </c>
      <c r="Z31" s="23">
        <v>77.61</v>
      </c>
      <c r="AA31" s="23">
        <v>77.61</v>
      </c>
      <c r="AB31" s="14">
        <v>16</v>
      </c>
      <c r="AC31" s="14">
        <v>3</v>
      </c>
      <c r="AD31" s="24">
        <f>IFERROR(1-(Master[[#This Row],[Avg Garment Scans per Delivery]]/Master[[#This Row],[Garment Inventory]]), 0)</f>
        <v>0.8125</v>
      </c>
      <c r="AE31" s="48">
        <v>2</v>
      </c>
      <c r="AF31" s="48">
        <v>16</v>
      </c>
      <c r="AG31" s="44">
        <v>77.901499999999999</v>
      </c>
      <c r="AH31" s="44">
        <v>80.162999999999997</v>
      </c>
      <c r="AI31" s="44">
        <v>73.88</v>
      </c>
      <c r="AJ31" s="44">
        <v>76.154600000000002</v>
      </c>
      <c r="AK31" s="44">
        <v>76.14</v>
      </c>
      <c r="AL31" s="44">
        <v>73.215000000000003</v>
      </c>
      <c r="AM31" s="44">
        <v>35</v>
      </c>
      <c r="AN31" s="44">
        <v>111.43</v>
      </c>
      <c r="AO31" s="44">
        <v>117.28</v>
      </c>
      <c r="AP31" s="44">
        <v>35</v>
      </c>
      <c r="AQ31" s="44">
        <v>35</v>
      </c>
      <c r="AR31" s="44">
        <v>111.43</v>
      </c>
      <c r="AS31" s="44">
        <v>117.28</v>
      </c>
      <c r="AT31" s="44">
        <v>35</v>
      </c>
      <c r="AU31" s="44">
        <v>35</v>
      </c>
      <c r="AV31" s="44">
        <v>111.43</v>
      </c>
      <c r="AW31" s="44">
        <v>117.28</v>
      </c>
      <c r="AX31" s="44">
        <v>35</v>
      </c>
      <c r="AY31" s="44">
        <v>35</v>
      </c>
      <c r="AZ31" s="44">
        <v>111.43</v>
      </c>
      <c r="BA31" s="44">
        <v>117.28</v>
      </c>
      <c r="BB31" s="44">
        <v>35</v>
      </c>
      <c r="BC31" s="14" t="s">
        <v>232</v>
      </c>
      <c r="BD31" s="14" t="s">
        <v>213</v>
      </c>
      <c r="BG31" s="14" t="s">
        <v>191</v>
      </c>
      <c r="BH31" s="14" t="s">
        <v>44</v>
      </c>
      <c r="BI31" s="14">
        <v>101</v>
      </c>
      <c r="BJ31" s="14">
        <f>IFERROR(_xlfn.XLOOKUP(Master[[#This Row],[cu_id]],StopTimes[cu_ID],StopTimes[Average Stop Time]), 0)</f>
        <v>7.0791666666666666</v>
      </c>
      <c r="BK31" s="14">
        <f>IF(Master[[#This Row],[Avg stop time helper]] &lt;&gt; 0, Master[[#This Row],[Avg stop time helper]],Average_Stop_Time)</f>
        <v>7.0791666666666666</v>
      </c>
      <c r="BL31" s="14" t="b">
        <f>NOT(ISERROR(_xlfn.XLOOKUP(Master[[#This Row],[cu_id]], Solution[Cu_ID],Solution[Cu_ID])))</f>
        <v>1</v>
      </c>
    </row>
    <row r="32" spans="1:64" s="14" customFormat="1" x14ac:dyDescent="0.3">
      <c r="A32" s="26" t="s">
        <v>270</v>
      </c>
      <c r="B32" s="14">
        <v>103</v>
      </c>
      <c r="C32" s="14">
        <v>70495</v>
      </c>
      <c r="D32" s="14">
        <v>0</v>
      </c>
      <c r="E32" s="14" t="s">
        <v>269</v>
      </c>
      <c r="F32" s="14" t="s">
        <v>4903</v>
      </c>
      <c r="H32" s="14" t="s">
        <v>236</v>
      </c>
      <c r="I32" s="14" t="s">
        <v>2</v>
      </c>
      <c r="J32" s="14">
        <v>49707</v>
      </c>
      <c r="K32" s="14">
        <v>7</v>
      </c>
      <c r="L32" s="14" t="s">
        <v>82</v>
      </c>
      <c r="M32" s="14" t="s">
        <v>164</v>
      </c>
      <c r="N32" s="14" t="s">
        <v>12</v>
      </c>
      <c r="O32" s="14">
        <v>190</v>
      </c>
      <c r="P32" s="14">
        <v>0</v>
      </c>
      <c r="Q32" s="14">
        <v>0</v>
      </c>
      <c r="R32" s="14">
        <v>190</v>
      </c>
      <c r="S32" s="14">
        <v>0</v>
      </c>
      <c r="T32" s="14">
        <v>0</v>
      </c>
      <c r="U32" s="25">
        <v>44139</v>
      </c>
      <c r="V32" s="14">
        <v>53</v>
      </c>
      <c r="W32" s="23">
        <v>2010.7</v>
      </c>
      <c r="X32" s="23">
        <v>0</v>
      </c>
      <c r="Y32" s="23">
        <v>0</v>
      </c>
      <c r="Z32" s="23">
        <v>50.03</v>
      </c>
      <c r="AA32" s="23">
        <v>50.03</v>
      </c>
      <c r="AB32" s="14">
        <v>0</v>
      </c>
      <c r="AC32" s="14">
        <v>0</v>
      </c>
      <c r="AD32" s="24">
        <f>IFERROR(1-(Master[[#This Row],[Avg Garment Scans per Delivery]]/Master[[#This Row],[Garment Inventory]]), 0)</f>
        <v>0</v>
      </c>
      <c r="AE32" s="48">
        <v>0</v>
      </c>
      <c r="AF32" s="48">
        <v>0</v>
      </c>
      <c r="AG32" s="44">
        <v>48.838999999999999</v>
      </c>
      <c r="AH32" s="44">
        <v>46.191499999999998</v>
      </c>
      <c r="AI32" s="44">
        <v>46.637500000000003</v>
      </c>
      <c r="AJ32" s="44">
        <v>47.2</v>
      </c>
      <c r="AK32" s="44">
        <v>39.331200000000003</v>
      </c>
      <c r="AL32" s="44">
        <v>47.2</v>
      </c>
      <c r="AM32" s="44">
        <v>44.95</v>
      </c>
      <c r="AN32" s="44">
        <v>47.2</v>
      </c>
      <c r="AO32" s="44">
        <v>44.95</v>
      </c>
      <c r="AP32" s="44">
        <v>47.2</v>
      </c>
      <c r="AQ32" s="44">
        <v>44.95</v>
      </c>
      <c r="AR32" s="44">
        <v>47.2</v>
      </c>
      <c r="AS32" s="44">
        <v>44.95</v>
      </c>
      <c r="AT32" s="44">
        <v>47.2</v>
      </c>
      <c r="AU32" s="44">
        <v>0</v>
      </c>
      <c r="AV32" s="44">
        <v>47.2</v>
      </c>
      <c r="AW32" s="44">
        <v>44.95</v>
      </c>
      <c r="AX32" s="44">
        <v>47.2</v>
      </c>
      <c r="AY32" s="44">
        <v>44.95</v>
      </c>
      <c r="AZ32" s="44">
        <v>47.2</v>
      </c>
      <c r="BA32" s="44">
        <v>44.95</v>
      </c>
      <c r="BB32" s="44">
        <v>47.2</v>
      </c>
      <c r="BC32" s="14" t="s">
        <v>254</v>
      </c>
      <c r="BD32" s="14" t="s">
        <v>239</v>
      </c>
      <c r="BG32" s="14" t="s">
        <v>191</v>
      </c>
      <c r="BH32" s="14" t="s">
        <v>44</v>
      </c>
      <c r="BI32" s="14">
        <v>103</v>
      </c>
      <c r="BJ32" s="14">
        <f>IFERROR(_xlfn.XLOOKUP(Master[[#This Row],[cu_id]],StopTimes[cu_ID],StopTimes[Average Stop Time]), 0)</f>
        <v>23.541666666666668</v>
      </c>
      <c r="BK32" s="14">
        <f>IF(Master[[#This Row],[Avg stop time helper]] &lt;&gt; 0, Master[[#This Row],[Avg stop time helper]],Average_Stop_Time)</f>
        <v>23.541666666666668</v>
      </c>
      <c r="BL32" s="14" t="b">
        <f>NOT(ISERROR(_xlfn.XLOOKUP(Master[[#This Row],[cu_id]], Solution[Cu_ID],Solution[Cu_ID])))</f>
        <v>1</v>
      </c>
    </row>
    <row r="33" spans="1:64" s="14" customFormat="1" x14ac:dyDescent="0.3">
      <c r="A33" s="26" t="s">
        <v>273</v>
      </c>
      <c r="B33" s="14">
        <v>103</v>
      </c>
      <c r="C33" s="14">
        <v>70497</v>
      </c>
      <c r="D33" s="14">
        <v>0</v>
      </c>
      <c r="E33" s="14" t="s">
        <v>272</v>
      </c>
      <c r="F33" s="14" t="s">
        <v>5258</v>
      </c>
      <c r="G33" s="14" t="s">
        <v>271</v>
      </c>
      <c r="H33" s="14" t="s">
        <v>236</v>
      </c>
      <c r="I33" s="14" t="s">
        <v>2</v>
      </c>
      <c r="J33" s="14">
        <v>49707</v>
      </c>
      <c r="K33" s="14">
        <v>6</v>
      </c>
      <c r="L33" s="14" t="s">
        <v>176</v>
      </c>
      <c r="M33" s="14" t="s">
        <v>164</v>
      </c>
      <c r="N33" s="14" t="s">
        <v>15</v>
      </c>
      <c r="O33" s="14">
        <v>69</v>
      </c>
      <c r="P33" s="14">
        <v>0</v>
      </c>
      <c r="Q33" s="14">
        <v>69</v>
      </c>
      <c r="R33" s="14">
        <v>0</v>
      </c>
      <c r="S33" s="14">
        <v>0</v>
      </c>
      <c r="T33" s="14">
        <v>0</v>
      </c>
      <c r="U33" s="25">
        <v>44138</v>
      </c>
      <c r="V33" s="14">
        <v>26</v>
      </c>
      <c r="W33" s="23">
        <v>966.14</v>
      </c>
      <c r="X33" s="23">
        <v>0</v>
      </c>
      <c r="Y33" s="23">
        <v>0</v>
      </c>
      <c r="Z33" s="23">
        <v>20.3</v>
      </c>
      <c r="AA33" s="23">
        <v>40.590000000000003</v>
      </c>
      <c r="AB33" s="14">
        <v>0</v>
      </c>
      <c r="AC33" s="14">
        <v>0</v>
      </c>
      <c r="AD33" s="24">
        <f>IFERROR(1-(Master[[#This Row],[Avg Garment Scans per Delivery]]/Master[[#This Row],[Garment Inventory]]), 0)</f>
        <v>0</v>
      </c>
      <c r="AE33" s="48">
        <v>0</v>
      </c>
      <c r="AF33" s="48">
        <v>0</v>
      </c>
      <c r="AG33" s="44">
        <v>36.82</v>
      </c>
      <c r="AH33" s="44">
        <v>36.82</v>
      </c>
      <c r="AI33" s="44">
        <v>37.799999999999997</v>
      </c>
      <c r="AJ33" s="44">
        <v>38.29</v>
      </c>
      <c r="AK33" s="44">
        <v>18.41</v>
      </c>
      <c r="AL33" s="44">
        <v>19.145</v>
      </c>
      <c r="AM33" s="44">
        <v>0</v>
      </c>
      <c r="AN33" s="44">
        <v>38.29</v>
      </c>
      <c r="AO33" s="44">
        <v>36.82</v>
      </c>
      <c r="AP33" s="44">
        <v>0</v>
      </c>
      <c r="AQ33" s="44">
        <v>0</v>
      </c>
      <c r="AR33" s="44">
        <v>38.29</v>
      </c>
      <c r="AS33" s="44">
        <v>36.82</v>
      </c>
      <c r="AT33" s="44">
        <v>0</v>
      </c>
      <c r="AU33" s="44">
        <v>0</v>
      </c>
      <c r="AV33" s="44">
        <v>38.29</v>
      </c>
      <c r="AW33" s="44">
        <v>36.82</v>
      </c>
      <c r="AX33" s="44">
        <v>0</v>
      </c>
      <c r="AY33" s="44">
        <v>0</v>
      </c>
      <c r="AZ33" s="44">
        <v>38.29</v>
      </c>
      <c r="BA33" s="44">
        <v>36.82</v>
      </c>
      <c r="BB33" s="44">
        <v>0</v>
      </c>
      <c r="BC33" s="14" t="s">
        <v>232</v>
      </c>
      <c r="BD33" s="14" t="s">
        <v>239</v>
      </c>
      <c r="BG33" s="14" t="s">
        <v>191</v>
      </c>
      <c r="BH33" s="14" t="s">
        <v>44</v>
      </c>
      <c r="BI33" s="14">
        <v>105</v>
      </c>
      <c r="BJ33" s="14">
        <f>IFERROR(_xlfn.XLOOKUP(Master[[#This Row],[cu_id]],StopTimes[cu_ID],StopTimes[Average Stop Time]), 0)</f>
        <v>6.65</v>
      </c>
      <c r="BK33" s="14">
        <f>IF(Master[[#This Row],[Avg stop time helper]] &lt;&gt; 0, Master[[#This Row],[Avg stop time helper]],Average_Stop_Time)</f>
        <v>6.65</v>
      </c>
      <c r="BL33" s="14" t="b">
        <f>NOT(ISERROR(_xlfn.XLOOKUP(Master[[#This Row],[cu_id]], Solution[Cu_ID],Solution[Cu_ID])))</f>
        <v>1</v>
      </c>
    </row>
    <row r="34" spans="1:64" s="14" customFormat="1" x14ac:dyDescent="0.3">
      <c r="A34" s="26" t="s">
        <v>278</v>
      </c>
      <c r="B34" s="14">
        <v>101</v>
      </c>
      <c r="C34" s="14">
        <v>70500</v>
      </c>
      <c r="D34" s="14">
        <v>0</v>
      </c>
      <c r="E34" s="14" t="s">
        <v>277</v>
      </c>
      <c r="F34" s="14" t="s">
        <v>4276</v>
      </c>
      <c r="H34" s="14" t="s">
        <v>236</v>
      </c>
      <c r="I34" s="14" t="s">
        <v>2</v>
      </c>
      <c r="J34" s="14">
        <v>49707</v>
      </c>
      <c r="K34" s="14">
        <v>7</v>
      </c>
      <c r="L34" s="14" t="s">
        <v>82</v>
      </c>
      <c r="M34" s="14" t="s">
        <v>164</v>
      </c>
      <c r="N34" s="14" t="s">
        <v>12</v>
      </c>
      <c r="O34" s="14">
        <v>300</v>
      </c>
      <c r="P34" s="14">
        <v>0</v>
      </c>
      <c r="Q34" s="14">
        <v>0</v>
      </c>
      <c r="R34" s="14">
        <v>300</v>
      </c>
      <c r="S34" s="14">
        <v>0</v>
      </c>
      <c r="T34" s="14">
        <v>0</v>
      </c>
      <c r="U34" s="25">
        <v>44146</v>
      </c>
      <c r="V34" s="14">
        <v>29</v>
      </c>
      <c r="W34" s="23">
        <v>2602.5300000000002</v>
      </c>
      <c r="X34" s="23">
        <v>0</v>
      </c>
      <c r="Y34" s="23">
        <v>0</v>
      </c>
      <c r="Z34" s="23">
        <v>80.260000000000005</v>
      </c>
      <c r="AA34" s="23">
        <v>80.260000000000005</v>
      </c>
      <c r="AB34" s="14">
        <v>0</v>
      </c>
      <c r="AC34" s="14">
        <v>0</v>
      </c>
      <c r="AD34" s="24">
        <f>IFERROR(1-(Master[[#This Row],[Avg Garment Scans per Delivery]]/Master[[#This Row],[Garment Inventory]]), 0)</f>
        <v>0</v>
      </c>
      <c r="AE34" s="48">
        <v>0</v>
      </c>
      <c r="AF34" s="48">
        <v>0</v>
      </c>
      <c r="AG34" s="44">
        <v>109.1683</v>
      </c>
      <c r="AH34" s="44">
        <v>106.44499999999999</v>
      </c>
      <c r="AI34" s="44">
        <v>81.661799999999999</v>
      </c>
      <c r="AJ34" s="44">
        <v>75.1661</v>
      </c>
      <c r="AK34" s="44">
        <v>51.77</v>
      </c>
      <c r="AL34" s="44">
        <v>75.717500000000001</v>
      </c>
      <c r="AM34" s="44">
        <v>86.98</v>
      </c>
      <c r="AN34" s="44">
        <v>68.55</v>
      </c>
      <c r="AO34" s="44">
        <v>0</v>
      </c>
      <c r="AP34" s="44">
        <v>97.22</v>
      </c>
      <c r="AQ34" s="44">
        <v>125.91</v>
      </c>
      <c r="AR34" s="44">
        <v>68.55</v>
      </c>
      <c r="AS34" s="44">
        <v>0</v>
      </c>
      <c r="AT34" s="44">
        <v>68.55</v>
      </c>
      <c r="AU34" s="44">
        <v>86.98</v>
      </c>
      <c r="AV34" s="44">
        <v>68.55</v>
      </c>
      <c r="AW34" s="44">
        <v>0</v>
      </c>
      <c r="AX34" s="44">
        <v>97.22</v>
      </c>
      <c r="AY34" s="44">
        <v>114.29</v>
      </c>
      <c r="AZ34" s="44">
        <v>68.55</v>
      </c>
      <c r="BA34" s="44">
        <v>0</v>
      </c>
      <c r="BB34" s="44">
        <v>68.55</v>
      </c>
      <c r="BC34" s="14" t="s">
        <v>276</v>
      </c>
      <c r="BD34" s="14" t="s">
        <v>213</v>
      </c>
      <c r="BG34" s="14" t="s">
        <v>191</v>
      </c>
      <c r="BH34" s="14" t="s">
        <v>44</v>
      </c>
      <c r="BI34" s="14">
        <v>101</v>
      </c>
      <c r="BJ34" s="14">
        <f>IFERROR(_xlfn.XLOOKUP(Master[[#This Row],[cu_id]],StopTimes[cu_ID],StopTimes[Average Stop Time]), 0)</f>
        <v>10.945833333333333</v>
      </c>
      <c r="BK34" s="14">
        <f>IF(Master[[#This Row],[Avg stop time helper]] &lt;&gt; 0, Master[[#This Row],[Avg stop time helper]],Average_Stop_Time)</f>
        <v>10.945833333333333</v>
      </c>
      <c r="BL34" s="14" t="b">
        <f>NOT(ISERROR(_xlfn.XLOOKUP(Master[[#This Row],[cu_id]], Solution[Cu_ID],Solution[Cu_ID])))</f>
        <v>1</v>
      </c>
    </row>
    <row r="35" spans="1:64" s="14" customFormat="1" x14ac:dyDescent="0.3">
      <c r="A35" s="26" t="s">
        <v>280</v>
      </c>
      <c r="B35" s="14">
        <v>101</v>
      </c>
      <c r="C35" s="14">
        <v>70502</v>
      </c>
      <c r="D35" s="14">
        <v>0</v>
      </c>
      <c r="E35" s="14" t="s">
        <v>279</v>
      </c>
      <c r="F35" s="14" t="s">
        <v>4285</v>
      </c>
      <c r="H35" s="14" t="s">
        <v>236</v>
      </c>
      <c r="I35" s="14" t="s">
        <v>2</v>
      </c>
      <c r="J35" s="14">
        <v>49707</v>
      </c>
      <c r="K35" s="14">
        <v>7</v>
      </c>
      <c r="L35" s="14" t="s">
        <v>82</v>
      </c>
      <c r="M35" s="14" t="s">
        <v>164</v>
      </c>
      <c r="N35" s="14" t="s">
        <v>12</v>
      </c>
      <c r="O35" s="14">
        <v>310</v>
      </c>
      <c r="P35" s="14">
        <v>0</v>
      </c>
      <c r="Q35" s="14">
        <v>0</v>
      </c>
      <c r="R35" s="14">
        <v>310</v>
      </c>
      <c r="S35" s="14">
        <v>0</v>
      </c>
      <c r="T35" s="14">
        <v>0</v>
      </c>
      <c r="U35" s="25">
        <v>44139</v>
      </c>
      <c r="V35" s="14">
        <v>45</v>
      </c>
      <c r="W35" s="23">
        <v>2369.29</v>
      </c>
      <c r="X35" s="23">
        <v>0</v>
      </c>
      <c r="Y35" s="23">
        <v>0</v>
      </c>
      <c r="Z35" s="23">
        <v>64.95</v>
      </c>
      <c r="AA35" s="23">
        <v>64.95</v>
      </c>
      <c r="AB35" s="14">
        <v>0</v>
      </c>
      <c r="AC35" s="14">
        <v>0</v>
      </c>
      <c r="AD35" s="24">
        <f>IFERROR(1-(Master[[#This Row],[Avg Garment Scans per Delivery]]/Master[[#This Row],[Garment Inventory]]), 0)</f>
        <v>0</v>
      </c>
      <c r="AE35" s="48">
        <v>0</v>
      </c>
      <c r="AF35" s="48">
        <v>0</v>
      </c>
      <c r="AG35" s="44">
        <v>48.356999999999999</v>
      </c>
      <c r="AH35" s="44">
        <v>55.470700000000001</v>
      </c>
      <c r="AI35" s="44">
        <v>59.975299999999997</v>
      </c>
      <c r="AJ35" s="44">
        <v>61.857599999999998</v>
      </c>
      <c r="AK35" s="44">
        <v>58.945</v>
      </c>
      <c r="AL35" s="44">
        <v>61.274999999999999</v>
      </c>
      <c r="AM35" s="44">
        <v>51.66</v>
      </c>
      <c r="AN35" s="44">
        <v>68.849999999999994</v>
      </c>
      <c r="AO35" s="44">
        <v>66.23</v>
      </c>
      <c r="AP35" s="44">
        <v>53.7</v>
      </c>
      <c r="AQ35" s="44">
        <v>51.66</v>
      </c>
      <c r="AR35" s="44">
        <v>68.849999999999994</v>
      </c>
      <c r="AS35" s="44">
        <v>66.23</v>
      </c>
      <c r="AT35" s="44">
        <v>53.7</v>
      </c>
      <c r="AU35" s="44">
        <v>51.66</v>
      </c>
      <c r="AV35" s="44">
        <v>68.849999999999994</v>
      </c>
      <c r="AW35" s="44">
        <v>66.23</v>
      </c>
      <c r="AX35" s="44">
        <v>53.7</v>
      </c>
      <c r="AY35" s="44">
        <v>51.66</v>
      </c>
      <c r="AZ35" s="44">
        <v>68.849999999999994</v>
      </c>
      <c r="BA35" s="44">
        <v>66.23</v>
      </c>
      <c r="BB35" s="44">
        <v>53.7</v>
      </c>
      <c r="BC35" s="14" t="s">
        <v>276</v>
      </c>
      <c r="BD35" s="14" t="s">
        <v>213</v>
      </c>
      <c r="BG35" s="14" t="s">
        <v>191</v>
      </c>
      <c r="BH35" s="14" t="s">
        <v>44</v>
      </c>
      <c r="BI35" s="14">
        <v>101</v>
      </c>
      <c r="BJ35" s="14">
        <f>IFERROR(_xlfn.XLOOKUP(Master[[#This Row],[cu_id]],StopTimes[cu_ID],StopTimes[Average Stop Time]), 0)</f>
        <v>8.2583333333333329</v>
      </c>
      <c r="BK35" s="14">
        <f>IF(Master[[#This Row],[Avg stop time helper]] &lt;&gt; 0, Master[[#This Row],[Avg stop time helper]],Average_Stop_Time)</f>
        <v>8.2583333333333329</v>
      </c>
      <c r="BL35" s="14" t="b">
        <f>NOT(ISERROR(_xlfn.XLOOKUP(Master[[#This Row],[cu_id]], Solution[Cu_ID],Solution[Cu_ID])))</f>
        <v>1</v>
      </c>
    </row>
    <row r="36" spans="1:64" s="14" customFormat="1" x14ac:dyDescent="0.3">
      <c r="A36" s="26" t="s">
        <v>284</v>
      </c>
      <c r="B36" s="14">
        <v>103</v>
      </c>
      <c r="C36" s="14">
        <v>70509</v>
      </c>
      <c r="D36" s="14">
        <v>0</v>
      </c>
      <c r="E36" s="14" t="s">
        <v>283</v>
      </c>
      <c r="F36" s="14" t="s">
        <v>5495</v>
      </c>
      <c r="H36" s="14" t="s">
        <v>236</v>
      </c>
      <c r="I36" s="14" t="s">
        <v>2</v>
      </c>
      <c r="J36" s="14">
        <v>49707</v>
      </c>
      <c r="K36" s="14">
        <v>3</v>
      </c>
      <c r="L36" s="14" t="s">
        <v>175</v>
      </c>
      <c r="M36" s="14" t="s">
        <v>164</v>
      </c>
      <c r="N36" s="14" t="s">
        <v>12</v>
      </c>
      <c r="O36" s="14">
        <v>100</v>
      </c>
      <c r="P36" s="14">
        <v>0</v>
      </c>
      <c r="Q36" s="14">
        <v>0</v>
      </c>
      <c r="R36" s="14">
        <v>100</v>
      </c>
      <c r="S36" s="14">
        <v>0</v>
      </c>
      <c r="T36" s="14">
        <v>0</v>
      </c>
      <c r="U36" s="25">
        <v>44146</v>
      </c>
      <c r="V36" s="14">
        <v>13</v>
      </c>
      <c r="W36" s="23">
        <v>459.56</v>
      </c>
      <c r="X36" s="23">
        <v>0</v>
      </c>
      <c r="Y36" s="23">
        <v>0</v>
      </c>
      <c r="Z36" s="23">
        <v>9.65</v>
      </c>
      <c r="AA36" s="23">
        <v>38.61</v>
      </c>
      <c r="AB36" s="14">
        <v>0</v>
      </c>
      <c r="AC36" s="14">
        <v>0</v>
      </c>
      <c r="AD36" s="24">
        <f>IFERROR(1-(Master[[#This Row],[Avg Garment Scans per Delivery]]/Master[[#This Row],[Garment Inventory]]), 0)</f>
        <v>0</v>
      </c>
      <c r="AE36" s="48">
        <v>0</v>
      </c>
      <c r="AF36" s="48">
        <v>0</v>
      </c>
      <c r="AG36" s="44">
        <v>35.03</v>
      </c>
      <c r="AH36" s="44">
        <v>35.03</v>
      </c>
      <c r="AI36" s="44">
        <v>35.956600000000002</v>
      </c>
      <c r="AJ36" s="44">
        <v>36.42</v>
      </c>
      <c r="AK36" s="44">
        <v>8.7575000000000003</v>
      </c>
      <c r="AL36" s="44">
        <v>9.1050000000000004</v>
      </c>
      <c r="AM36" s="44">
        <v>0</v>
      </c>
      <c r="AN36" s="44">
        <v>0</v>
      </c>
      <c r="AO36" s="44">
        <v>0</v>
      </c>
      <c r="AP36" s="44">
        <v>36.42</v>
      </c>
      <c r="AQ36" s="44">
        <v>35.03</v>
      </c>
      <c r="AR36" s="44">
        <v>0</v>
      </c>
      <c r="AS36" s="44">
        <v>0</v>
      </c>
      <c r="AT36" s="44">
        <v>0</v>
      </c>
      <c r="AU36" s="44">
        <v>0</v>
      </c>
      <c r="AV36" s="44">
        <v>0</v>
      </c>
      <c r="AW36" s="44">
        <v>0</v>
      </c>
      <c r="AX36" s="44">
        <v>36.42</v>
      </c>
      <c r="AY36" s="44">
        <v>35.03</v>
      </c>
      <c r="AZ36" s="44">
        <v>0</v>
      </c>
      <c r="BA36" s="44">
        <v>0</v>
      </c>
      <c r="BB36" s="44">
        <v>0</v>
      </c>
      <c r="BC36" s="14" t="s">
        <v>232</v>
      </c>
      <c r="BD36" s="14" t="s">
        <v>213</v>
      </c>
      <c r="BG36" s="14" t="s">
        <v>191</v>
      </c>
      <c r="BH36" s="14" t="s">
        <v>44</v>
      </c>
      <c r="BI36" s="14">
        <v>103</v>
      </c>
      <c r="BJ36" s="14">
        <f>IFERROR(_xlfn.XLOOKUP(Master[[#This Row],[cu_id]],StopTimes[cu_ID],StopTimes[Average Stop Time]), 0)</f>
        <v>2.65</v>
      </c>
      <c r="BK36" s="14">
        <f>IF(Master[[#This Row],[Avg stop time helper]] &lt;&gt; 0, Master[[#This Row],[Avg stop time helper]],Average_Stop_Time)</f>
        <v>2.65</v>
      </c>
      <c r="BL36" s="14" t="b">
        <f>NOT(ISERROR(_xlfn.XLOOKUP(Master[[#This Row],[cu_id]], Solution[Cu_ID],Solution[Cu_ID])))</f>
        <v>1</v>
      </c>
    </row>
    <row r="37" spans="1:64" s="14" customFormat="1" x14ac:dyDescent="0.3">
      <c r="A37" s="26" t="s">
        <v>287</v>
      </c>
      <c r="B37" s="14">
        <v>102</v>
      </c>
      <c r="C37" s="14">
        <v>70510</v>
      </c>
      <c r="D37" s="14">
        <v>0</v>
      </c>
      <c r="E37" s="14" t="s">
        <v>286</v>
      </c>
      <c r="F37" s="14" t="s">
        <v>4169</v>
      </c>
      <c r="G37" s="14" t="s">
        <v>285</v>
      </c>
      <c r="H37" s="14" t="s">
        <v>236</v>
      </c>
      <c r="I37" s="14" t="s">
        <v>2</v>
      </c>
      <c r="J37" s="14">
        <v>49707</v>
      </c>
      <c r="K37" s="14">
        <v>7</v>
      </c>
      <c r="L37" s="14" t="s">
        <v>82</v>
      </c>
      <c r="M37" s="14" t="s">
        <v>164</v>
      </c>
      <c r="N37" s="14" t="s">
        <v>15</v>
      </c>
      <c r="O37" s="14">
        <v>25</v>
      </c>
      <c r="P37" s="14">
        <v>0</v>
      </c>
      <c r="Q37" s="14">
        <v>25</v>
      </c>
      <c r="R37" s="14">
        <v>0</v>
      </c>
      <c r="S37" s="14">
        <v>0</v>
      </c>
      <c r="T37" s="14">
        <v>0</v>
      </c>
      <c r="U37" s="25">
        <v>44138</v>
      </c>
      <c r="V37" s="14">
        <v>54</v>
      </c>
      <c r="W37" s="23">
        <v>2601.0300000000002</v>
      </c>
      <c r="X37" s="23">
        <v>0</v>
      </c>
      <c r="Y37" s="23">
        <v>0</v>
      </c>
      <c r="Z37" s="23">
        <v>69.709999999999994</v>
      </c>
      <c r="AA37" s="23">
        <v>69.709999999999994</v>
      </c>
      <c r="AB37" s="14">
        <v>0</v>
      </c>
      <c r="AC37" s="14">
        <v>0</v>
      </c>
      <c r="AD37" s="24">
        <v>0</v>
      </c>
      <c r="AE37" s="48">
        <v>0</v>
      </c>
      <c r="AF37" s="48">
        <v>0</v>
      </c>
      <c r="AG37" s="44">
        <v>47.492800000000003</v>
      </c>
      <c r="AH37" s="44">
        <v>45.782299999999999</v>
      </c>
      <c r="AI37" s="44">
        <v>59.0623</v>
      </c>
      <c r="AJ37" s="44">
        <v>50.4315</v>
      </c>
      <c r="AK37" s="44">
        <v>48.155000000000001</v>
      </c>
      <c r="AL37" s="44">
        <v>50.547499999999999</v>
      </c>
      <c r="AM37" s="44">
        <v>46.72</v>
      </c>
      <c r="AN37" s="44">
        <v>49.04</v>
      </c>
      <c r="AO37" s="44">
        <v>46.72</v>
      </c>
      <c r="AP37" s="44">
        <v>49.04</v>
      </c>
      <c r="AQ37" s="44">
        <v>46.72</v>
      </c>
      <c r="AR37" s="44">
        <v>55.07</v>
      </c>
      <c r="AS37" s="44">
        <v>52.46</v>
      </c>
      <c r="AT37" s="44">
        <v>49.04</v>
      </c>
      <c r="AU37" s="44">
        <v>46.72</v>
      </c>
      <c r="AV37" s="44">
        <v>49.04</v>
      </c>
      <c r="AW37" s="44">
        <v>46.72</v>
      </c>
      <c r="AX37" s="44">
        <v>49.04</v>
      </c>
      <c r="AY37" s="44">
        <v>46.72</v>
      </c>
      <c r="AZ37" s="44">
        <v>55.07</v>
      </c>
      <c r="BA37" s="44">
        <v>52.46</v>
      </c>
      <c r="BB37" s="44">
        <v>49.04</v>
      </c>
      <c r="BC37" s="14" t="s">
        <v>232</v>
      </c>
      <c r="BD37" s="14" t="s">
        <v>213</v>
      </c>
      <c r="BG37" s="14" t="s">
        <v>191</v>
      </c>
      <c r="BH37" s="14" t="s">
        <v>44</v>
      </c>
      <c r="BI37" s="14" t="s">
        <v>5740</v>
      </c>
      <c r="BJ37" s="14">
        <f>IFERROR(_xlfn.XLOOKUP(Master[[#This Row],[cu_id]],StopTimes[cu_ID],StopTimes[Average Stop Time]), 0)</f>
        <v>1.625</v>
      </c>
      <c r="BK37" s="14">
        <f>IF(Master[[#This Row],[Avg stop time helper]] &lt;&gt; 0, Master[[#This Row],[Avg stop time helper]],Average_Stop_Time)</f>
        <v>1.625</v>
      </c>
      <c r="BL37" s="14" t="b">
        <f>NOT(ISERROR(_xlfn.XLOOKUP(Master[[#This Row],[cu_id]], Solution[Cu_ID],Solution[Cu_ID])))</f>
        <v>0</v>
      </c>
    </row>
    <row r="38" spans="1:64" s="14" customFormat="1" x14ac:dyDescent="0.3">
      <c r="A38" s="26" t="s">
        <v>289</v>
      </c>
      <c r="B38" s="14">
        <v>102</v>
      </c>
      <c r="C38" s="14">
        <v>70512</v>
      </c>
      <c r="D38" s="14">
        <v>0</v>
      </c>
      <c r="E38" s="14" t="s">
        <v>288</v>
      </c>
      <c r="F38" s="14" t="s">
        <v>4315</v>
      </c>
      <c r="H38" s="14" t="s">
        <v>221</v>
      </c>
      <c r="I38" s="14" t="s">
        <v>2</v>
      </c>
      <c r="J38" s="14">
        <v>49707</v>
      </c>
      <c r="K38" s="14">
        <v>7</v>
      </c>
      <c r="L38" s="14" t="s">
        <v>82</v>
      </c>
      <c r="M38" s="14" t="s">
        <v>164</v>
      </c>
      <c r="N38" s="14" t="s">
        <v>12</v>
      </c>
      <c r="O38" s="14">
        <v>50</v>
      </c>
      <c r="P38" s="14">
        <v>0</v>
      </c>
      <c r="Q38" s="14">
        <v>0</v>
      </c>
      <c r="R38" s="14">
        <v>50</v>
      </c>
      <c r="S38" s="14">
        <v>0</v>
      </c>
      <c r="T38" s="14">
        <v>0</v>
      </c>
      <c r="U38" s="25">
        <v>44139</v>
      </c>
      <c r="V38" s="14">
        <v>52</v>
      </c>
      <c r="W38" s="23">
        <v>1726.48</v>
      </c>
      <c r="X38" s="23">
        <v>0</v>
      </c>
      <c r="Y38" s="23">
        <v>0</v>
      </c>
      <c r="Z38" s="23">
        <v>34.520000000000003</v>
      </c>
      <c r="AA38" s="23">
        <v>34.520000000000003</v>
      </c>
      <c r="AB38" s="14">
        <v>55</v>
      </c>
      <c r="AC38" s="14">
        <v>3</v>
      </c>
      <c r="AD38" s="24">
        <v>5.7692307692307696E-2</v>
      </c>
      <c r="AE38" s="48">
        <v>4</v>
      </c>
      <c r="AF38" s="48">
        <v>54</v>
      </c>
      <c r="AG38" s="44">
        <v>34.7776</v>
      </c>
      <c r="AH38" s="44">
        <v>31.226900000000001</v>
      </c>
      <c r="AI38" s="44">
        <v>31.620699999999999</v>
      </c>
      <c r="AJ38" s="44">
        <v>36.21</v>
      </c>
      <c r="AK38" s="44">
        <v>30</v>
      </c>
      <c r="AL38" s="44">
        <v>37.4375</v>
      </c>
      <c r="AM38" s="44">
        <v>30</v>
      </c>
      <c r="AN38" s="44">
        <v>30</v>
      </c>
      <c r="AO38" s="44">
        <v>30</v>
      </c>
      <c r="AP38" s="44">
        <v>35.81</v>
      </c>
      <c r="AQ38" s="44">
        <v>30</v>
      </c>
      <c r="AR38" s="44">
        <v>35.81</v>
      </c>
      <c r="AS38" s="44">
        <v>30</v>
      </c>
      <c r="AT38" s="44">
        <v>35.81</v>
      </c>
      <c r="AU38" s="44">
        <v>30</v>
      </c>
      <c r="AV38" s="44">
        <v>35.81</v>
      </c>
      <c r="AW38" s="44">
        <v>30</v>
      </c>
      <c r="AX38" s="44">
        <v>54.64</v>
      </c>
      <c r="AY38" s="44">
        <v>30</v>
      </c>
      <c r="AZ38" s="44">
        <v>35.81</v>
      </c>
      <c r="BA38" s="44">
        <v>30</v>
      </c>
      <c r="BB38" s="44">
        <v>35.81</v>
      </c>
      <c r="BC38" s="14" t="s">
        <v>232</v>
      </c>
      <c r="BD38" s="14" t="s">
        <v>213</v>
      </c>
      <c r="BG38" s="14" t="s">
        <v>191</v>
      </c>
      <c r="BH38" s="14" t="s">
        <v>44</v>
      </c>
      <c r="BI38" s="14">
        <v>101</v>
      </c>
      <c r="BJ38" s="14">
        <f>IFERROR(_xlfn.XLOOKUP(Master[[#This Row],[cu_id]],StopTimes[cu_ID],StopTimes[Average Stop Time]), 0)</f>
        <v>1.0666666666666667</v>
      </c>
      <c r="BK38" s="14">
        <f>IF(Master[[#This Row],[Avg stop time helper]] &lt;&gt; 0, Master[[#This Row],[Avg stop time helper]],Average_Stop_Time)</f>
        <v>1.0666666666666667</v>
      </c>
      <c r="BL38" s="14" t="b">
        <f>NOT(ISERROR(_xlfn.XLOOKUP(Master[[#This Row],[cu_id]], Solution[Cu_ID],Solution[Cu_ID])))</f>
        <v>1</v>
      </c>
    </row>
    <row r="39" spans="1:64" s="14" customFormat="1" x14ac:dyDescent="0.3">
      <c r="A39" s="26" t="s">
        <v>293</v>
      </c>
      <c r="B39" s="14">
        <v>103</v>
      </c>
      <c r="C39" s="14">
        <v>70514</v>
      </c>
      <c r="D39" s="14">
        <v>0</v>
      </c>
      <c r="E39" s="14" t="s">
        <v>292</v>
      </c>
      <c r="F39" s="14" t="s">
        <v>5427</v>
      </c>
      <c r="G39" s="14" t="s">
        <v>291</v>
      </c>
      <c r="H39" s="14" t="s">
        <v>221</v>
      </c>
      <c r="I39" s="14" t="s">
        <v>2</v>
      </c>
      <c r="J39" s="14">
        <v>49707</v>
      </c>
      <c r="K39" s="14">
        <v>4</v>
      </c>
      <c r="L39" s="14" t="s">
        <v>177</v>
      </c>
      <c r="M39" s="14" t="s">
        <v>164</v>
      </c>
      <c r="N39" s="14" t="s">
        <v>15</v>
      </c>
      <c r="O39" s="14">
        <v>330</v>
      </c>
      <c r="P39" s="14">
        <v>0</v>
      </c>
      <c r="Q39" s="14">
        <v>330</v>
      </c>
      <c r="R39" s="14">
        <v>0</v>
      </c>
      <c r="S39" s="14">
        <v>0</v>
      </c>
      <c r="T39" s="14">
        <v>0</v>
      </c>
      <c r="U39" s="25">
        <v>44152</v>
      </c>
      <c r="V39" s="14">
        <v>13</v>
      </c>
      <c r="W39" s="23">
        <v>491.81</v>
      </c>
      <c r="X39" s="23">
        <v>0</v>
      </c>
      <c r="Y39" s="23">
        <v>0</v>
      </c>
      <c r="Z39" s="23">
        <v>10.33</v>
      </c>
      <c r="AA39" s="23">
        <v>41.31</v>
      </c>
      <c r="AB39" s="14">
        <v>0</v>
      </c>
      <c r="AC39" s="14">
        <v>0</v>
      </c>
      <c r="AD39" s="24">
        <f>IFERROR(1-(Master[[#This Row],[Avg Garment Scans per Delivery]]/Master[[#This Row],[Garment Inventory]]), 0)</f>
        <v>0</v>
      </c>
      <c r="AE39" s="48">
        <v>0</v>
      </c>
      <c r="AF39" s="48">
        <v>0</v>
      </c>
      <c r="AG39" s="44">
        <v>37.49</v>
      </c>
      <c r="AH39" s="44">
        <v>37.49</v>
      </c>
      <c r="AI39" s="44">
        <v>38.476599999999998</v>
      </c>
      <c r="AJ39" s="44">
        <v>38.97</v>
      </c>
      <c r="AK39" s="44">
        <v>9.3725000000000005</v>
      </c>
      <c r="AL39" s="44">
        <v>9.7424999999999997</v>
      </c>
      <c r="AM39" s="44">
        <v>0</v>
      </c>
      <c r="AN39" s="44">
        <v>0</v>
      </c>
      <c r="AO39" s="44">
        <v>0</v>
      </c>
      <c r="AP39" s="44">
        <v>0</v>
      </c>
      <c r="AQ39" s="44">
        <v>0</v>
      </c>
      <c r="AR39" s="44">
        <v>38.97</v>
      </c>
      <c r="AS39" s="44">
        <v>37.49</v>
      </c>
      <c r="AT39" s="44">
        <v>0</v>
      </c>
      <c r="AU39" s="44">
        <v>0</v>
      </c>
      <c r="AV39" s="44">
        <v>0</v>
      </c>
      <c r="AW39" s="44">
        <v>0</v>
      </c>
      <c r="AX39" s="44">
        <v>0</v>
      </c>
      <c r="AY39" s="44">
        <v>0</v>
      </c>
      <c r="AZ39" s="44">
        <v>38.97</v>
      </c>
      <c r="BA39" s="44">
        <v>37.49</v>
      </c>
      <c r="BB39" s="44">
        <v>0</v>
      </c>
      <c r="BC39" s="14" t="s">
        <v>254</v>
      </c>
      <c r="BD39" s="14" t="s">
        <v>239</v>
      </c>
      <c r="BG39" s="14" t="s">
        <v>191</v>
      </c>
      <c r="BH39" s="14" t="s">
        <v>44</v>
      </c>
      <c r="BI39" s="14" t="s">
        <v>5740</v>
      </c>
      <c r="BJ39" s="14">
        <f>IFERROR(_xlfn.XLOOKUP(Master[[#This Row],[cu_id]],StopTimes[cu_ID],StopTimes[Average Stop Time]), 0)</f>
        <v>4.1833333333333336</v>
      </c>
      <c r="BK39" s="14">
        <f>IF(Master[[#This Row],[Avg stop time helper]] &lt;&gt; 0, Master[[#This Row],[Avg stop time helper]],Average_Stop_Time)</f>
        <v>4.1833333333333336</v>
      </c>
      <c r="BL39" s="14" t="b">
        <f>NOT(ISERROR(_xlfn.XLOOKUP(Master[[#This Row],[cu_id]], Solution[Cu_ID],Solution[Cu_ID])))</f>
        <v>1</v>
      </c>
    </row>
    <row r="40" spans="1:64" s="14" customFormat="1" x14ac:dyDescent="0.3">
      <c r="A40" s="26" t="s">
        <v>295</v>
      </c>
      <c r="B40" s="14">
        <v>103</v>
      </c>
      <c r="C40" s="14">
        <v>70516</v>
      </c>
      <c r="D40" s="14">
        <v>0</v>
      </c>
      <c r="E40" s="14" t="s">
        <v>294</v>
      </c>
      <c r="F40" s="14" t="s">
        <v>4849</v>
      </c>
      <c r="H40" s="14" t="s">
        <v>236</v>
      </c>
      <c r="I40" s="14" t="s">
        <v>2</v>
      </c>
      <c r="J40" s="14">
        <v>49707</v>
      </c>
      <c r="K40" s="14">
        <v>5</v>
      </c>
      <c r="L40" s="14" t="s">
        <v>84</v>
      </c>
      <c r="M40" s="14" t="s">
        <v>164</v>
      </c>
      <c r="N40" s="14" t="s">
        <v>48</v>
      </c>
      <c r="O40" s="14">
        <v>210</v>
      </c>
      <c r="P40" s="14">
        <v>0</v>
      </c>
      <c r="Q40" s="14">
        <v>0</v>
      </c>
      <c r="R40" s="14">
        <v>0</v>
      </c>
      <c r="S40" s="14">
        <v>210</v>
      </c>
      <c r="T40" s="14">
        <v>0</v>
      </c>
      <c r="U40" s="25">
        <v>44147</v>
      </c>
      <c r="V40" s="14">
        <v>26</v>
      </c>
      <c r="W40" s="23">
        <v>1453.13</v>
      </c>
      <c r="X40" s="23">
        <v>0</v>
      </c>
      <c r="Y40" s="23">
        <v>0</v>
      </c>
      <c r="Z40" s="23">
        <v>30.47</v>
      </c>
      <c r="AA40" s="23">
        <v>60.94</v>
      </c>
      <c r="AB40" s="14">
        <v>0</v>
      </c>
      <c r="AC40" s="14">
        <v>0</v>
      </c>
      <c r="AD40" s="24">
        <f>IFERROR(1-(Master[[#This Row],[Avg Garment Scans per Delivery]]/Master[[#This Row],[Garment Inventory]]), 0)</f>
        <v>0</v>
      </c>
      <c r="AE40" s="48">
        <v>0</v>
      </c>
      <c r="AF40" s="48">
        <v>0</v>
      </c>
      <c r="AG40" s="44">
        <v>55.3</v>
      </c>
      <c r="AH40" s="44">
        <v>55.3</v>
      </c>
      <c r="AI40" s="44">
        <v>56.864199999999997</v>
      </c>
      <c r="AJ40" s="44">
        <v>58.26</v>
      </c>
      <c r="AK40" s="44">
        <v>27.65</v>
      </c>
      <c r="AL40" s="44">
        <v>29.322500000000002</v>
      </c>
      <c r="AM40" s="44">
        <v>55.3</v>
      </c>
      <c r="AN40" s="44">
        <v>0</v>
      </c>
      <c r="AO40" s="44">
        <v>0</v>
      </c>
      <c r="AP40" s="44">
        <v>57.49</v>
      </c>
      <c r="AQ40" s="44">
        <v>55.3</v>
      </c>
      <c r="AR40" s="44">
        <v>0</v>
      </c>
      <c r="AS40" s="44">
        <v>0</v>
      </c>
      <c r="AT40" s="44">
        <v>57.49</v>
      </c>
      <c r="AU40" s="44">
        <v>55.3</v>
      </c>
      <c r="AV40" s="44">
        <v>0</v>
      </c>
      <c r="AW40" s="44">
        <v>0</v>
      </c>
      <c r="AX40" s="44">
        <v>59.8</v>
      </c>
      <c r="AY40" s="44">
        <v>55.3</v>
      </c>
      <c r="AZ40" s="44">
        <v>0</v>
      </c>
      <c r="BA40" s="44">
        <v>0</v>
      </c>
      <c r="BB40" s="44">
        <v>59.8</v>
      </c>
      <c r="BC40" s="14" t="s">
        <v>232</v>
      </c>
      <c r="BD40" s="14" t="s">
        <v>213</v>
      </c>
      <c r="BG40" s="14" t="s">
        <v>191</v>
      </c>
      <c r="BH40" s="14" t="s">
        <v>44</v>
      </c>
      <c r="BI40" s="14">
        <v>103</v>
      </c>
      <c r="BJ40" s="14">
        <f>IFERROR(_xlfn.XLOOKUP(Master[[#This Row],[cu_id]],StopTimes[cu_ID],StopTimes[Average Stop Time]), 0)</f>
        <v>3.75</v>
      </c>
      <c r="BK40" s="14">
        <f>IF(Master[[#This Row],[Avg stop time helper]] &lt;&gt; 0, Master[[#This Row],[Avg stop time helper]],Average_Stop_Time)</f>
        <v>3.75</v>
      </c>
      <c r="BL40" s="14" t="b">
        <f>NOT(ISERROR(_xlfn.XLOOKUP(Master[[#This Row],[cu_id]], Solution[Cu_ID],Solution[Cu_ID])))</f>
        <v>1</v>
      </c>
    </row>
    <row r="41" spans="1:64" s="14" customFormat="1" x14ac:dyDescent="0.3">
      <c r="A41" s="26" t="s">
        <v>297</v>
      </c>
      <c r="B41" s="14">
        <v>103</v>
      </c>
      <c r="C41" s="14">
        <v>70517</v>
      </c>
      <c r="D41" s="14">
        <v>0</v>
      </c>
      <c r="E41" s="14" t="s">
        <v>296</v>
      </c>
      <c r="F41" s="14" t="s">
        <v>3952</v>
      </c>
      <c r="H41" s="14" t="s">
        <v>236</v>
      </c>
      <c r="I41" s="14" t="s">
        <v>2</v>
      </c>
      <c r="J41" s="14">
        <v>49707</v>
      </c>
      <c r="K41" s="14">
        <v>3</v>
      </c>
      <c r="L41" s="14" t="s">
        <v>175</v>
      </c>
      <c r="M41" s="14" t="s">
        <v>164</v>
      </c>
      <c r="N41" s="14" t="s">
        <v>15</v>
      </c>
      <c r="O41" s="14">
        <v>61</v>
      </c>
      <c r="P41" s="14">
        <v>0</v>
      </c>
      <c r="Q41" s="14">
        <v>61</v>
      </c>
      <c r="R41" s="14">
        <v>0</v>
      </c>
      <c r="S41" s="14">
        <v>0</v>
      </c>
      <c r="T41" s="14">
        <v>0</v>
      </c>
      <c r="U41" s="25">
        <v>44145</v>
      </c>
      <c r="V41" s="14">
        <v>13</v>
      </c>
      <c r="W41" s="23">
        <v>587.25</v>
      </c>
      <c r="X41" s="23">
        <v>0</v>
      </c>
      <c r="Y41" s="23">
        <v>0</v>
      </c>
      <c r="Z41" s="23">
        <v>11.79</v>
      </c>
      <c r="AA41" s="23">
        <v>47.17</v>
      </c>
      <c r="AB41" s="14">
        <v>0</v>
      </c>
      <c r="AC41" s="14">
        <v>0</v>
      </c>
      <c r="AD41" s="24">
        <f>IFERROR(1-(Master[[#This Row],[Avg Garment Scans per Delivery]]/Master[[#This Row],[Garment Inventory]]), 0)</f>
        <v>0</v>
      </c>
      <c r="AE41" s="48">
        <v>0</v>
      </c>
      <c r="AF41" s="48">
        <v>0</v>
      </c>
      <c r="AG41" s="44">
        <v>44.484999999999999</v>
      </c>
      <c r="AH41" s="44">
        <v>44.93</v>
      </c>
      <c r="AI41" s="44">
        <v>46.423299999999998</v>
      </c>
      <c r="AJ41" s="44">
        <v>47.17</v>
      </c>
      <c r="AK41" s="44">
        <v>11.2325</v>
      </c>
      <c r="AL41" s="44">
        <v>11.7925</v>
      </c>
      <c r="AM41" s="44">
        <v>0</v>
      </c>
      <c r="AN41" s="44">
        <v>0</v>
      </c>
      <c r="AO41" s="44">
        <v>0</v>
      </c>
      <c r="AP41" s="44">
        <v>47.17</v>
      </c>
      <c r="AQ41" s="44">
        <v>44.93</v>
      </c>
      <c r="AR41" s="44">
        <v>0</v>
      </c>
      <c r="AS41" s="44">
        <v>0</v>
      </c>
      <c r="AT41" s="44">
        <v>0</v>
      </c>
      <c r="AU41" s="44">
        <v>0</v>
      </c>
      <c r="AV41" s="44">
        <v>0</v>
      </c>
      <c r="AW41" s="44">
        <v>0</v>
      </c>
      <c r="AX41" s="44">
        <v>47.17</v>
      </c>
      <c r="AY41" s="44">
        <v>44.93</v>
      </c>
      <c r="AZ41" s="44">
        <v>0</v>
      </c>
      <c r="BA41" s="44">
        <v>0</v>
      </c>
      <c r="BB41" s="44">
        <v>0</v>
      </c>
      <c r="BC41" s="14" t="s">
        <v>254</v>
      </c>
      <c r="BD41" s="14" t="s">
        <v>239</v>
      </c>
      <c r="BG41" s="14" t="s">
        <v>191</v>
      </c>
      <c r="BH41" s="14" t="s">
        <v>44</v>
      </c>
      <c r="BI41" s="14">
        <v>105</v>
      </c>
      <c r="BJ41" s="14">
        <f>IFERROR(_xlfn.XLOOKUP(Master[[#This Row],[cu_id]],StopTimes[cu_ID],StopTimes[Average Stop Time]), 0)</f>
        <v>6.25</v>
      </c>
      <c r="BK41" s="14">
        <f>IF(Master[[#This Row],[Avg stop time helper]] &lt;&gt; 0, Master[[#This Row],[Avg stop time helper]],Average_Stop_Time)</f>
        <v>6.25</v>
      </c>
      <c r="BL41" s="14" t="b">
        <f>NOT(ISERROR(_xlfn.XLOOKUP(Master[[#This Row],[cu_id]], Solution[Cu_ID],Solution[Cu_ID])))</f>
        <v>1</v>
      </c>
    </row>
    <row r="42" spans="1:64" s="14" customFormat="1" x14ac:dyDescent="0.3">
      <c r="A42" s="26" t="s">
        <v>299</v>
      </c>
      <c r="B42" s="14">
        <v>101</v>
      </c>
      <c r="C42" s="14">
        <v>70518</v>
      </c>
      <c r="D42" s="14">
        <v>0</v>
      </c>
      <c r="E42" s="14" t="s">
        <v>298</v>
      </c>
      <c r="F42" s="14" t="s">
        <v>3439</v>
      </c>
      <c r="H42" s="14" t="s">
        <v>221</v>
      </c>
      <c r="I42" s="14" t="s">
        <v>2</v>
      </c>
      <c r="J42" s="14">
        <v>49707</v>
      </c>
      <c r="K42" s="14">
        <v>7</v>
      </c>
      <c r="L42" s="14" t="s">
        <v>82</v>
      </c>
      <c r="M42" s="14" t="s">
        <v>164</v>
      </c>
      <c r="N42" s="14" t="s">
        <v>13</v>
      </c>
      <c r="O42" s="14">
        <v>3</v>
      </c>
      <c r="P42" s="14">
        <v>3</v>
      </c>
      <c r="Q42" s="14">
        <v>0</v>
      </c>
      <c r="R42" s="14">
        <v>0</v>
      </c>
      <c r="S42" s="14">
        <v>0</v>
      </c>
      <c r="T42" s="14">
        <v>0</v>
      </c>
      <c r="U42" s="25">
        <v>44137</v>
      </c>
      <c r="V42" s="14">
        <v>53</v>
      </c>
      <c r="W42" s="23">
        <v>12200.16</v>
      </c>
      <c r="X42" s="23">
        <v>0</v>
      </c>
      <c r="Y42" s="23">
        <v>0</v>
      </c>
      <c r="Z42" s="23">
        <v>238.52</v>
      </c>
      <c r="AA42" s="23">
        <v>238.52</v>
      </c>
      <c r="AB42" s="14">
        <v>141</v>
      </c>
      <c r="AC42" s="14">
        <v>2</v>
      </c>
      <c r="AD42" s="24">
        <f>IFERROR(1-(Master[[#This Row],[Avg Garment Scans per Delivery]]/Master[[#This Row],[Garment Inventory]]), 0)</f>
        <v>0.98581560283687941</v>
      </c>
      <c r="AE42" s="48">
        <v>25</v>
      </c>
      <c r="AF42" s="48">
        <v>152</v>
      </c>
      <c r="AG42" s="44">
        <v>224.55709999999999</v>
      </c>
      <c r="AH42" s="44">
        <v>232.54920000000001</v>
      </c>
      <c r="AI42" s="44">
        <v>240.01609999999999</v>
      </c>
      <c r="AJ42" s="44">
        <v>237.76689999999999</v>
      </c>
      <c r="AK42" s="44">
        <v>238.6712</v>
      </c>
      <c r="AL42" s="44">
        <v>243.41249999999999</v>
      </c>
      <c r="AM42" s="44">
        <v>299.68</v>
      </c>
      <c r="AN42" s="44">
        <v>457.57</v>
      </c>
      <c r="AO42" s="44">
        <v>182.79</v>
      </c>
      <c r="AP42" s="44">
        <v>501.48</v>
      </c>
      <c r="AQ42" s="44">
        <v>299.58</v>
      </c>
      <c r="AR42" s="44">
        <v>501.48</v>
      </c>
      <c r="AS42" s="44">
        <v>182.79</v>
      </c>
      <c r="AT42" s="44">
        <v>492.78</v>
      </c>
      <c r="AU42" s="44">
        <v>287.73</v>
      </c>
      <c r="AV42" s="44">
        <v>536.17999999999995</v>
      </c>
      <c r="AW42" s="44">
        <v>182.79</v>
      </c>
      <c r="AX42" s="44">
        <v>500.97</v>
      </c>
      <c r="AY42" s="44">
        <v>257.36</v>
      </c>
      <c r="AZ42" s="44">
        <v>452.07</v>
      </c>
      <c r="BA42" s="44">
        <v>216.65</v>
      </c>
      <c r="BB42" s="44">
        <v>446.57</v>
      </c>
      <c r="BC42" s="14" t="s">
        <v>257</v>
      </c>
      <c r="BD42" s="14" t="s">
        <v>213</v>
      </c>
      <c r="BG42" s="14" t="s">
        <v>191</v>
      </c>
      <c r="BH42" s="14" t="s">
        <v>44</v>
      </c>
      <c r="BI42" s="14">
        <v>101</v>
      </c>
      <c r="BJ42" s="14">
        <f>IFERROR(_xlfn.XLOOKUP(Master[[#This Row],[cu_id]],StopTimes[cu_ID],StopTimes[Average Stop Time]), 0)</f>
        <v>20.704166666666666</v>
      </c>
      <c r="BK42" s="14">
        <f>IF(Master[[#This Row],[Avg stop time helper]] &lt;&gt; 0, Master[[#This Row],[Avg stop time helper]],Average_Stop_Time)</f>
        <v>20.704166666666666</v>
      </c>
      <c r="BL42" s="14" t="b">
        <f>NOT(ISERROR(_xlfn.XLOOKUP(Master[[#This Row],[cu_id]], Solution[Cu_ID],Solution[Cu_ID])))</f>
        <v>1</v>
      </c>
    </row>
    <row r="43" spans="1:64" s="14" customFormat="1" x14ac:dyDescent="0.3">
      <c r="A43" s="26" t="s">
        <v>301</v>
      </c>
      <c r="B43" s="14">
        <v>103</v>
      </c>
      <c r="C43" s="14">
        <v>70519</v>
      </c>
      <c r="D43" s="14">
        <v>0</v>
      </c>
      <c r="E43" s="14" t="s">
        <v>300</v>
      </c>
      <c r="F43" s="14" t="s">
        <v>5050</v>
      </c>
      <c r="H43" s="14" t="s">
        <v>236</v>
      </c>
      <c r="I43" s="14" t="s">
        <v>2</v>
      </c>
      <c r="J43" s="14">
        <v>49707</v>
      </c>
      <c r="K43" s="14">
        <v>5</v>
      </c>
      <c r="L43" s="14" t="s">
        <v>84</v>
      </c>
      <c r="M43" s="14" t="s">
        <v>164</v>
      </c>
      <c r="N43" s="14" t="s">
        <v>48</v>
      </c>
      <c r="O43" s="14">
        <v>340</v>
      </c>
      <c r="P43" s="14">
        <v>0</v>
      </c>
      <c r="Q43" s="14">
        <v>0</v>
      </c>
      <c r="R43" s="14">
        <v>0</v>
      </c>
      <c r="S43" s="14">
        <v>340</v>
      </c>
      <c r="T43" s="14">
        <v>0</v>
      </c>
      <c r="U43" s="25">
        <v>44147</v>
      </c>
      <c r="V43" s="14">
        <v>26</v>
      </c>
      <c r="W43" s="23">
        <v>1209.8</v>
      </c>
      <c r="X43" s="23">
        <v>0</v>
      </c>
      <c r="Y43" s="23">
        <v>0</v>
      </c>
      <c r="Z43" s="23">
        <v>25.7</v>
      </c>
      <c r="AA43" s="23">
        <v>51.39</v>
      </c>
      <c r="AB43" s="14">
        <v>0</v>
      </c>
      <c r="AC43" s="14">
        <v>0</v>
      </c>
      <c r="AD43" s="24">
        <f>IFERROR(1-(Master[[#This Row],[Avg Garment Scans per Delivery]]/Master[[#This Row],[Garment Inventory]]), 0)</f>
        <v>0</v>
      </c>
      <c r="AE43" s="48">
        <v>0</v>
      </c>
      <c r="AF43" s="48">
        <v>0</v>
      </c>
      <c r="AG43" s="44">
        <v>45.586599999999997</v>
      </c>
      <c r="AH43" s="44">
        <v>46.2</v>
      </c>
      <c r="AI43" s="44">
        <v>47.828499999999998</v>
      </c>
      <c r="AJ43" s="44">
        <v>48.48</v>
      </c>
      <c r="AK43" s="44">
        <v>23.1</v>
      </c>
      <c r="AL43" s="44">
        <v>24.24</v>
      </c>
      <c r="AM43" s="44">
        <v>46.2</v>
      </c>
      <c r="AN43" s="44">
        <v>0</v>
      </c>
      <c r="AO43" s="44">
        <v>0</v>
      </c>
      <c r="AP43" s="44">
        <v>48.48</v>
      </c>
      <c r="AQ43" s="44">
        <v>46.2</v>
      </c>
      <c r="AR43" s="44">
        <v>0</v>
      </c>
      <c r="AS43" s="44">
        <v>0</v>
      </c>
      <c r="AT43" s="44">
        <v>48.48</v>
      </c>
      <c r="AU43" s="44">
        <v>46.2</v>
      </c>
      <c r="AV43" s="44">
        <v>0</v>
      </c>
      <c r="AW43" s="44">
        <v>0</v>
      </c>
      <c r="AX43" s="44">
        <v>48.48</v>
      </c>
      <c r="AY43" s="44">
        <v>46.2</v>
      </c>
      <c r="AZ43" s="44">
        <v>0</v>
      </c>
      <c r="BA43" s="44">
        <v>0</v>
      </c>
      <c r="BB43" s="44">
        <v>48.48</v>
      </c>
      <c r="BC43" s="14" t="s">
        <v>254</v>
      </c>
      <c r="BD43" s="14" t="s">
        <v>213</v>
      </c>
      <c r="BG43" s="14" t="s">
        <v>191</v>
      </c>
      <c r="BH43" s="14" t="s">
        <v>44</v>
      </c>
      <c r="BI43" s="14">
        <v>103</v>
      </c>
      <c r="BJ43" s="14">
        <f>IFERROR(_xlfn.XLOOKUP(Master[[#This Row],[cu_id]],StopTimes[cu_ID],StopTimes[Average Stop Time]), 0)</f>
        <v>14.475</v>
      </c>
      <c r="BK43" s="14">
        <f>IF(Master[[#This Row],[Avg stop time helper]] &lt;&gt; 0, Master[[#This Row],[Avg stop time helper]],Average_Stop_Time)</f>
        <v>14.475</v>
      </c>
      <c r="BL43" s="14" t="b">
        <f>NOT(ISERROR(_xlfn.XLOOKUP(Master[[#This Row],[cu_id]], Solution[Cu_ID],Solution[Cu_ID])))</f>
        <v>1</v>
      </c>
    </row>
    <row r="44" spans="1:64" s="14" customFormat="1" x14ac:dyDescent="0.3">
      <c r="A44" s="26" t="s">
        <v>303</v>
      </c>
      <c r="B44" s="14">
        <v>103</v>
      </c>
      <c r="C44" s="14">
        <v>70521</v>
      </c>
      <c r="D44" s="14">
        <v>0</v>
      </c>
      <c r="E44" s="14" t="s">
        <v>302</v>
      </c>
      <c r="F44" s="14" t="s">
        <v>4839</v>
      </c>
      <c r="H44" s="14" t="s">
        <v>236</v>
      </c>
      <c r="I44" s="14" t="s">
        <v>2</v>
      </c>
      <c r="J44" s="14">
        <v>49707</v>
      </c>
      <c r="K44" s="14">
        <v>7</v>
      </c>
      <c r="L44" s="14" t="s">
        <v>82</v>
      </c>
      <c r="M44" s="14" t="s">
        <v>164</v>
      </c>
      <c r="N44" s="14" t="s">
        <v>12</v>
      </c>
      <c r="O44" s="14">
        <v>152</v>
      </c>
      <c r="P44" s="14">
        <v>0</v>
      </c>
      <c r="Q44" s="14">
        <v>0</v>
      </c>
      <c r="R44" s="14">
        <v>152</v>
      </c>
      <c r="S44" s="14">
        <v>0</v>
      </c>
      <c r="T44" s="14">
        <v>0</v>
      </c>
      <c r="U44" s="25">
        <v>44139</v>
      </c>
      <c r="V44" s="14">
        <v>53</v>
      </c>
      <c r="W44" s="23">
        <v>3511</v>
      </c>
      <c r="X44" s="23">
        <v>0</v>
      </c>
      <c r="Y44" s="23">
        <v>0</v>
      </c>
      <c r="Z44" s="23">
        <v>72.8</v>
      </c>
      <c r="AA44" s="23">
        <v>72.8</v>
      </c>
      <c r="AB44" s="14">
        <v>66</v>
      </c>
      <c r="AC44" s="14">
        <v>23</v>
      </c>
      <c r="AD44" s="24">
        <f>IFERROR(1-(Master[[#This Row],[Avg Garment Scans per Delivery]]/Master[[#This Row],[Garment Inventory]]), 0)</f>
        <v>0.65151515151515149</v>
      </c>
      <c r="AE44" s="48">
        <v>3</v>
      </c>
      <c r="AF44" s="48">
        <v>72</v>
      </c>
      <c r="AG44" s="44">
        <v>67.057599999999994</v>
      </c>
      <c r="AH44" s="44">
        <v>66.740700000000004</v>
      </c>
      <c r="AI44" s="44">
        <v>71.014600000000002</v>
      </c>
      <c r="AJ44" s="44">
        <v>72.27</v>
      </c>
      <c r="AK44" s="44">
        <v>68.19</v>
      </c>
      <c r="AL44" s="44">
        <v>72.27</v>
      </c>
      <c r="AM44" s="44">
        <v>68.19</v>
      </c>
      <c r="AN44" s="44">
        <v>72.27</v>
      </c>
      <c r="AO44" s="44">
        <v>68.19</v>
      </c>
      <c r="AP44" s="44">
        <v>72.27</v>
      </c>
      <c r="AQ44" s="44">
        <v>68.19</v>
      </c>
      <c r="AR44" s="44">
        <v>72.27</v>
      </c>
      <c r="AS44" s="44">
        <v>68.19</v>
      </c>
      <c r="AT44" s="44">
        <v>72.27</v>
      </c>
      <c r="AU44" s="44">
        <v>68.19</v>
      </c>
      <c r="AV44" s="44">
        <v>72.27</v>
      </c>
      <c r="AW44" s="44">
        <v>68.19</v>
      </c>
      <c r="AX44" s="44">
        <v>72.27</v>
      </c>
      <c r="AY44" s="44">
        <v>68.19</v>
      </c>
      <c r="AZ44" s="44">
        <v>72.27</v>
      </c>
      <c r="BA44" s="44">
        <v>68.19</v>
      </c>
      <c r="BB44" s="44">
        <v>72.27</v>
      </c>
      <c r="BC44" s="14" t="s">
        <v>232</v>
      </c>
      <c r="BD44" s="14" t="s">
        <v>213</v>
      </c>
      <c r="BG44" s="14" t="s">
        <v>191</v>
      </c>
      <c r="BH44" s="14" t="s">
        <v>44</v>
      </c>
      <c r="BI44" s="14">
        <v>103</v>
      </c>
      <c r="BJ44" s="14">
        <f>IFERROR(_xlfn.XLOOKUP(Master[[#This Row],[cu_id]],StopTimes[cu_ID],StopTimes[Average Stop Time]), 0)</f>
        <v>9.2874999999999996</v>
      </c>
      <c r="BK44" s="14">
        <f>IF(Master[[#This Row],[Avg stop time helper]] &lt;&gt; 0, Master[[#This Row],[Avg stop time helper]],Average_Stop_Time)</f>
        <v>9.2874999999999996</v>
      </c>
      <c r="BL44" s="14" t="b">
        <f>NOT(ISERROR(_xlfn.XLOOKUP(Master[[#This Row],[cu_id]], Solution[Cu_ID],Solution[Cu_ID])))</f>
        <v>1</v>
      </c>
    </row>
    <row r="45" spans="1:64" s="14" customFormat="1" x14ac:dyDescent="0.3">
      <c r="A45" s="26" t="s">
        <v>305</v>
      </c>
      <c r="B45" s="14">
        <v>103</v>
      </c>
      <c r="C45" s="14">
        <v>70522</v>
      </c>
      <c r="D45" s="14">
        <v>0</v>
      </c>
      <c r="E45" s="14" t="s">
        <v>304</v>
      </c>
      <c r="F45" s="14" t="s">
        <v>5031</v>
      </c>
      <c r="H45" s="14" t="s">
        <v>236</v>
      </c>
      <c r="I45" s="14" t="s">
        <v>2</v>
      </c>
      <c r="J45" s="14">
        <v>49707</v>
      </c>
      <c r="K45" s="14">
        <v>6</v>
      </c>
      <c r="L45" s="14" t="s">
        <v>176</v>
      </c>
      <c r="M45" s="14" t="s">
        <v>164</v>
      </c>
      <c r="N45" s="14" t="s">
        <v>12</v>
      </c>
      <c r="O45" s="14">
        <v>220</v>
      </c>
      <c r="P45" s="14">
        <v>0</v>
      </c>
      <c r="Q45" s="14">
        <v>0</v>
      </c>
      <c r="R45" s="14">
        <v>220</v>
      </c>
      <c r="S45" s="14">
        <v>0</v>
      </c>
      <c r="T45" s="14">
        <v>0</v>
      </c>
      <c r="U45" s="25">
        <v>44139</v>
      </c>
      <c r="V45" s="14">
        <v>26</v>
      </c>
      <c r="W45" s="23">
        <v>3853.08</v>
      </c>
      <c r="X45" s="23">
        <v>0</v>
      </c>
      <c r="Y45" s="23">
        <v>0</v>
      </c>
      <c r="Z45" s="23">
        <v>80.06</v>
      </c>
      <c r="AA45" s="23">
        <v>160.11000000000001</v>
      </c>
      <c r="AB45" s="14">
        <v>0</v>
      </c>
      <c r="AC45" s="14">
        <v>0</v>
      </c>
      <c r="AD45" s="24">
        <f>IFERROR(1-(Master[[#This Row],[Avg Garment Scans per Delivery]]/Master[[#This Row],[Garment Inventory]]), 0)</f>
        <v>0</v>
      </c>
      <c r="AE45" s="48">
        <v>0</v>
      </c>
      <c r="AF45" s="48">
        <v>0</v>
      </c>
      <c r="AG45" s="44">
        <v>142.5966</v>
      </c>
      <c r="AH45" s="44">
        <v>149.52420000000001</v>
      </c>
      <c r="AI45" s="44">
        <v>157.9633</v>
      </c>
      <c r="AJ45" s="44">
        <v>154.8142</v>
      </c>
      <c r="AK45" s="44">
        <v>77.177499999999995</v>
      </c>
      <c r="AL45" s="44">
        <v>78.863699999999994</v>
      </c>
      <c r="AM45" s="44">
        <v>0</v>
      </c>
      <c r="AN45" s="44">
        <v>175.86</v>
      </c>
      <c r="AO45" s="44">
        <v>73.06</v>
      </c>
      <c r="AP45" s="44">
        <v>0</v>
      </c>
      <c r="AQ45" s="44">
        <v>0</v>
      </c>
      <c r="AR45" s="44">
        <v>212.83</v>
      </c>
      <c r="AS45" s="44">
        <v>200.77</v>
      </c>
      <c r="AT45" s="44">
        <v>0</v>
      </c>
      <c r="AU45" s="44">
        <v>0</v>
      </c>
      <c r="AV45" s="44">
        <v>77.459999999999994</v>
      </c>
      <c r="AW45" s="44">
        <v>200.77</v>
      </c>
      <c r="AX45" s="44">
        <v>0</v>
      </c>
      <c r="AY45" s="44">
        <v>0</v>
      </c>
      <c r="AZ45" s="44">
        <v>164.76</v>
      </c>
      <c r="BA45" s="44">
        <v>142.82</v>
      </c>
      <c r="BB45" s="44">
        <v>0</v>
      </c>
      <c r="BC45" s="14" t="s">
        <v>214</v>
      </c>
      <c r="BD45" s="14" t="s">
        <v>213</v>
      </c>
      <c r="BG45" s="14" t="s">
        <v>191</v>
      </c>
      <c r="BH45" s="14" t="s">
        <v>44</v>
      </c>
      <c r="BI45" s="14">
        <v>103</v>
      </c>
      <c r="BJ45" s="14">
        <f>IFERROR(_xlfn.XLOOKUP(Master[[#This Row],[cu_id]],StopTimes[cu_ID],StopTimes[Average Stop Time]), 0)</f>
        <v>8.4916666666666671</v>
      </c>
      <c r="BK45" s="14">
        <f>IF(Master[[#This Row],[Avg stop time helper]] &lt;&gt; 0, Master[[#This Row],[Avg stop time helper]],Average_Stop_Time)</f>
        <v>8.4916666666666671</v>
      </c>
      <c r="BL45" s="14" t="b">
        <f>NOT(ISERROR(_xlfn.XLOOKUP(Master[[#This Row],[cu_id]], Solution[Cu_ID],Solution[Cu_ID])))</f>
        <v>1</v>
      </c>
    </row>
    <row r="46" spans="1:64" s="14" customFormat="1" x14ac:dyDescent="0.3">
      <c r="A46" s="26" t="s">
        <v>307</v>
      </c>
      <c r="B46" s="14">
        <v>101</v>
      </c>
      <c r="C46" s="14">
        <v>70523</v>
      </c>
      <c r="D46" s="14">
        <v>0</v>
      </c>
      <c r="E46" s="14" t="s">
        <v>306</v>
      </c>
      <c r="F46" s="14" t="s">
        <v>4547</v>
      </c>
      <c r="H46" s="14" t="s">
        <v>236</v>
      </c>
      <c r="I46" s="14" t="s">
        <v>2</v>
      </c>
      <c r="J46" s="14">
        <v>49707</v>
      </c>
      <c r="K46" s="14">
        <v>2</v>
      </c>
      <c r="L46" s="14" t="s">
        <v>83</v>
      </c>
      <c r="M46" s="14" t="s">
        <v>164</v>
      </c>
      <c r="N46" s="14" t="s">
        <v>12</v>
      </c>
      <c r="O46" s="14">
        <v>290</v>
      </c>
      <c r="P46" s="14">
        <v>0</v>
      </c>
      <c r="Q46" s="14">
        <v>0</v>
      </c>
      <c r="R46" s="14">
        <v>290</v>
      </c>
      <c r="S46" s="14">
        <v>0</v>
      </c>
      <c r="T46" s="14">
        <v>0</v>
      </c>
      <c r="U46" s="25">
        <v>44139</v>
      </c>
      <c r="V46" s="14">
        <v>13</v>
      </c>
      <c r="W46" s="23">
        <v>1298.33</v>
      </c>
      <c r="X46" s="23">
        <v>0</v>
      </c>
      <c r="Y46" s="23">
        <v>0</v>
      </c>
      <c r="Z46" s="23">
        <v>27.27</v>
      </c>
      <c r="AA46" s="23">
        <v>109.08</v>
      </c>
      <c r="AB46" s="14">
        <v>0</v>
      </c>
      <c r="AC46" s="14">
        <v>0</v>
      </c>
      <c r="AD46" s="24">
        <f>IFERROR(1-(Master[[#This Row],[Avg Garment Scans per Delivery]]/Master[[#This Row],[Garment Inventory]]), 0)</f>
        <v>0</v>
      </c>
      <c r="AE46" s="48">
        <v>0</v>
      </c>
      <c r="AF46" s="48">
        <v>0</v>
      </c>
      <c r="AG46" s="44">
        <v>98.96</v>
      </c>
      <c r="AH46" s="44">
        <v>98.96</v>
      </c>
      <c r="AI46" s="44">
        <v>101.5933</v>
      </c>
      <c r="AJ46" s="44">
        <v>102.91</v>
      </c>
      <c r="AK46" s="44">
        <v>24.74</v>
      </c>
      <c r="AL46" s="44">
        <v>25.727499999999999</v>
      </c>
      <c r="AM46" s="44">
        <v>0</v>
      </c>
      <c r="AN46" s="44">
        <v>102.91</v>
      </c>
      <c r="AO46" s="44">
        <v>98.96</v>
      </c>
      <c r="AP46" s="44">
        <v>0</v>
      </c>
      <c r="AQ46" s="44">
        <v>0</v>
      </c>
      <c r="AR46" s="44">
        <v>0</v>
      </c>
      <c r="AS46" s="44">
        <v>0</v>
      </c>
      <c r="AT46" s="44">
        <v>0</v>
      </c>
      <c r="AU46" s="44">
        <v>0</v>
      </c>
      <c r="AV46" s="44">
        <v>102.91</v>
      </c>
      <c r="AW46" s="44">
        <v>98.96</v>
      </c>
      <c r="AX46" s="44">
        <v>0</v>
      </c>
      <c r="AY46" s="44">
        <v>0</v>
      </c>
      <c r="AZ46" s="44">
        <v>0</v>
      </c>
      <c r="BA46" s="44">
        <v>0</v>
      </c>
      <c r="BB46" s="44">
        <v>0</v>
      </c>
      <c r="BC46" s="14" t="s">
        <v>232</v>
      </c>
      <c r="BD46" s="14" t="s">
        <v>213</v>
      </c>
      <c r="BG46" s="14" t="s">
        <v>191</v>
      </c>
      <c r="BH46" s="14" t="s">
        <v>44</v>
      </c>
      <c r="BI46" s="14">
        <v>101</v>
      </c>
      <c r="BJ46" s="14">
        <f>IFERROR(_xlfn.XLOOKUP(Master[[#This Row],[cu_id]],StopTimes[cu_ID],StopTimes[Average Stop Time]), 0)</f>
        <v>8.25</v>
      </c>
      <c r="BK46" s="14">
        <f>IF(Master[[#This Row],[Avg stop time helper]] &lt;&gt; 0, Master[[#This Row],[Avg stop time helper]],Average_Stop_Time)</f>
        <v>8.25</v>
      </c>
      <c r="BL46" s="14" t="b">
        <f>NOT(ISERROR(_xlfn.XLOOKUP(Master[[#This Row],[cu_id]], Solution[Cu_ID],Solution[Cu_ID])))</f>
        <v>1</v>
      </c>
    </row>
    <row r="47" spans="1:64" s="14" customFormat="1" x14ac:dyDescent="0.3">
      <c r="A47" s="26" t="s">
        <v>309</v>
      </c>
      <c r="B47" s="14">
        <v>101</v>
      </c>
      <c r="C47" s="14">
        <v>70524</v>
      </c>
      <c r="D47" s="14">
        <v>0</v>
      </c>
      <c r="E47" s="14" t="s">
        <v>308</v>
      </c>
      <c r="F47" s="14" t="s">
        <v>3991</v>
      </c>
      <c r="H47" s="14" t="s">
        <v>236</v>
      </c>
      <c r="I47" s="14" t="s">
        <v>2</v>
      </c>
      <c r="J47" s="14">
        <v>49707</v>
      </c>
      <c r="K47" s="14">
        <v>7</v>
      </c>
      <c r="L47" s="14" t="s">
        <v>82</v>
      </c>
      <c r="M47" s="14" t="s">
        <v>164</v>
      </c>
      <c r="N47" s="14" t="s">
        <v>12</v>
      </c>
      <c r="O47" s="14">
        <v>66</v>
      </c>
      <c r="P47" s="14">
        <v>0</v>
      </c>
      <c r="Q47" s="14">
        <v>0</v>
      </c>
      <c r="R47" s="14">
        <v>66</v>
      </c>
      <c r="S47" s="14">
        <v>0</v>
      </c>
      <c r="T47" s="14">
        <v>0</v>
      </c>
      <c r="U47" s="25">
        <v>44139</v>
      </c>
      <c r="V47" s="14">
        <v>61</v>
      </c>
      <c r="W47" s="23">
        <v>15621.71</v>
      </c>
      <c r="X47" s="23">
        <v>0</v>
      </c>
      <c r="Y47" s="23">
        <v>0</v>
      </c>
      <c r="Z47" s="23">
        <v>442.25</v>
      </c>
      <c r="AA47" s="23">
        <v>442.25</v>
      </c>
      <c r="AB47" s="14">
        <v>0</v>
      </c>
      <c r="AC47" s="14">
        <v>0</v>
      </c>
      <c r="AD47" s="24">
        <f>IFERROR(1-(Master[[#This Row],[Avg Garment Scans per Delivery]]/Master[[#This Row],[Garment Inventory]]), 0)</f>
        <v>0</v>
      </c>
      <c r="AE47" s="48">
        <v>0</v>
      </c>
      <c r="AF47" s="48">
        <v>0</v>
      </c>
      <c r="AG47" s="44">
        <v>157.71129999999999</v>
      </c>
      <c r="AH47" s="44">
        <v>317.47070000000002</v>
      </c>
      <c r="AI47" s="44">
        <v>343.78</v>
      </c>
      <c r="AJ47" s="44">
        <v>382.57530000000003</v>
      </c>
      <c r="AK47" s="44">
        <v>421.81619999999998</v>
      </c>
      <c r="AL47" s="44">
        <v>366.84</v>
      </c>
      <c r="AM47" s="44">
        <v>346.62</v>
      </c>
      <c r="AN47" s="44">
        <v>396.27</v>
      </c>
      <c r="AO47" s="44">
        <v>298.44</v>
      </c>
      <c r="AP47" s="44">
        <v>376.34</v>
      </c>
      <c r="AQ47" s="44">
        <v>414.07</v>
      </c>
      <c r="AR47" s="44">
        <v>386.17</v>
      </c>
      <c r="AS47" s="44">
        <v>430.71</v>
      </c>
      <c r="AT47" s="44">
        <v>248.33</v>
      </c>
      <c r="AU47" s="44">
        <v>430.71</v>
      </c>
      <c r="AV47" s="44">
        <v>406.1</v>
      </c>
      <c r="AW47" s="44">
        <v>545.92999999999995</v>
      </c>
      <c r="AX47" s="44">
        <v>386.17</v>
      </c>
      <c r="AY47" s="44">
        <v>440.27</v>
      </c>
      <c r="AZ47" s="44">
        <v>367.67</v>
      </c>
      <c r="BA47" s="44">
        <v>467.78</v>
      </c>
      <c r="BB47" s="44">
        <v>367.67</v>
      </c>
      <c r="BC47" s="14" t="s">
        <v>254</v>
      </c>
      <c r="BD47" s="14" t="s">
        <v>213</v>
      </c>
      <c r="BG47" s="14" t="s">
        <v>191</v>
      </c>
      <c r="BH47" s="14" t="s">
        <v>44</v>
      </c>
      <c r="BI47" s="14">
        <v>101</v>
      </c>
      <c r="BJ47" s="14">
        <f>IFERROR(_xlfn.XLOOKUP(Master[[#This Row],[cu_id]],StopTimes[cu_ID],StopTimes[Average Stop Time]), 0)</f>
        <v>45.229166666666664</v>
      </c>
      <c r="BK47" s="14">
        <f>IF(Master[[#This Row],[Avg stop time helper]] &lt;&gt; 0, Master[[#This Row],[Avg stop time helper]],Average_Stop_Time)</f>
        <v>45.229166666666664</v>
      </c>
      <c r="BL47" s="14" t="b">
        <f>NOT(ISERROR(_xlfn.XLOOKUP(Master[[#This Row],[cu_id]], Solution[Cu_ID],Solution[Cu_ID])))</f>
        <v>1</v>
      </c>
    </row>
    <row r="48" spans="1:64" s="14" customFormat="1" x14ac:dyDescent="0.3">
      <c r="A48" s="26" t="s">
        <v>312</v>
      </c>
      <c r="B48" s="14">
        <v>103</v>
      </c>
      <c r="C48" s="14">
        <v>70525</v>
      </c>
      <c r="D48" s="14">
        <v>0</v>
      </c>
      <c r="E48" s="14" t="s">
        <v>311</v>
      </c>
      <c r="F48" s="14" t="s">
        <v>3901</v>
      </c>
      <c r="H48" s="14" t="s">
        <v>236</v>
      </c>
      <c r="I48" s="14" t="s">
        <v>2</v>
      </c>
      <c r="J48" s="14">
        <v>49707</v>
      </c>
      <c r="K48" s="14">
        <v>7</v>
      </c>
      <c r="L48" s="14" t="s">
        <v>82</v>
      </c>
      <c r="M48" s="14" t="s">
        <v>164</v>
      </c>
      <c r="N48" s="14" t="s">
        <v>12</v>
      </c>
      <c r="O48" s="14">
        <v>120</v>
      </c>
      <c r="P48" s="14">
        <v>0</v>
      </c>
      <c r="Q48" s="14">
        <v>0</v>
      </c>
      <c r="R48" s="14">
        <v>120</v>
      </c>
      <c r="S48" s="14">
        <v>0</v>
      </c>
      <c r="T48" s="14">
        <v>0</v>
      </c>
      <c r="U48" s="25">
        <v>44139</v>
      </c>
      <c r="V48" s="14">
        <v>52</v>
      </c>
      <c r="W48" s="23">
        <v>4965.33</v>
      </c>
      <c r="X48" s="23">
        <v>0</v>
      </c>
      <c r="Y48" s="23">
        <v>0</v>
      </c>
      <c r="Z48" s="23">
        <v>104.17</v>
      </c>
      <c r="AA48" s="23">
        <v>104.17</v>
      </c>
      <c r="AB48" s="14">
        <v>0</v>
      </c>
      <c r="AC48" s="14">
        <v>0</v>
      </c>
      <c r="AD48" s="24">
        <f>IFERROR(1-(Master[[#This Row],[Avg Garment Scans per Delivery]]/Master[[#This Row],[Garment Inventory]]), 0)</f>
        <v>0</v>
      </c>
      <c r="AE48" s="48">
        <v>0</v>
      </c>
      <c r="AF48" s="48">
        <v>0</v>
      </c>
      <c r="AG48" s="44">
        <v>96.612300000000005</v>
      </c>
      <c r="AH48" s="44">
        <v>98.77</v>
      </c>
      <c r="AI48" s="44">
        <v>102.1553</v>
      </c>
      <c r="AJ48" s="44">
        <v>106.0715</v>
      </c>
      <c r="AK48" s="44">
        <v>98.77</v>
      </c>
      <c r="AL48" s="44">
        <v>106.795</v>
      </c>
      <c r="AM48" s="44">
        <v>98.77</v>
      </c>
      <c r="AN48" s="44">
        <v>103.66</v>
      </c>
      <c r="AO48" s="44">
        <v>98.77</v>
      </c>
      <c r="AP48" s="44">
        <v>103.66</v>
      </c>
      <c r="AQ48" s="44">
        <v>98.77</v>
      </c>
      <c r="AR48" s="44">
        <v>103.66</v>
      </c>
      <c r="AS48" s="44">
        <v>98.77</v>
      </c>
      <c r="AT48" s="44">
        <v>103.66</v>
      </c>
      <c r="AU48" s="44">
        <v>98.77</v>
      </c>
      <c r="AV48" s="44">
        <v>109.93</v>
      </c>
      <c r="AW48" s="44">
        <v>98.77</v>
      </c>
      <c r="AX48" s="44">
        <v>109.93</v>
      </c>
      <c r="AY48" s="44">
        <v>98.77</v>
      </c>
      <c r="AZ48" s="44">
        <v>109.93</v>
      </c>
      <c r="BA48" s="44">
        <v>98.77</v>
      </c>
      <c r="BB48" s="44">
        <v>109.93</v>
      </c>
      <c r="BC48" s="14" t="s">
        <v>232</v>
      </c>
      <c r="BD48" s="14" t="s">
        <v>310</v>
      </c>
      <c r="BG48" s="14" t="s">
        <v>191</v>
      </c>
      <c r="BH48" s="14" t="s">
        <v>44</v>
      </c>
      <c r="BI48" s="14">
        <v>103</v>
      </c>
      <c r="BJ48" s="14">
        <f>IFERROR(_xlfn.XLOOKUP(Master[[#This Row],[cu_id]],StopTimes[cu_ID],StopTimes[Average Stop Time]), 0)</f>
        <v>13.104166666666666</v>
      </c>
      <c r="BK48" s="14">
        <f>IF(Master[[#This Row],[Avg stop time helper]] &lt;&gt; 0, Master[[#This Row],[Avg stop time helper]],Average_Stop_Time)</f>
        <v>13.104166666666666</v>
      </c>
      <c r="BL48" s="14" t="b">
        <f>NOT(ISERROR(_xlfn.XLOOKUP(Master[[#This Row],[cu_id]], Solution[Cu_ID],Solution[Cu_ID])))</f>
        <v>1</v>
      </c>
    </row>
    <row r="49" spans="1:64" s="14" customFormat="1" x14ac:dyDescent="0.3">
      <c r="A49" s="26" t="s">
        <v>314</v>
      </c>
      <c r="B49" s="14">
        <v>103</v>
      </c>
      <c r="C49" s="14">
        <v>70526</v>
      </c>
      <c r="D49" s="14">
        <v>0</v>
      </c>
      <c r="E49" s="14" t="s">
        <v>313</v>
      </c>
      <c r="F49" s="14" t="s">
        <v>4899</v>
      </c>
      <c r="H49" s="14" t="s">
        <v>221</v>
      </c>
      <c r="I49" s="14" t="s">
        <v>2</v>
      </c>
      <c r="J49" s="14">
        <v>49707</v>
      </c>
      <c r="K49" s="14">
        <v>7</v>
      </c>
      <c r="L49" s="14" t="s">
        <v>82</v>
      </c>
      <c r="M49" s="14" t="s">
        <v>164</v>
      </c>
      <c r="N49" s="14" t="s">
        <v>48</v>
      </c>
      <c r="O49" s="14">
        <v>100</v>
      </c>
      <c r="P49" s="14">
        <v>0</v>
      </c>
      <c r="Q49" s="14">
        <v>0</v>
      </c>
      <c r="R49" s="14">
        <v>0</v>
      </c>
      <c r="S49" s="14">
        <v>100</v>
      </c>
      <c r="T49" s="14">
        <v>0</v>
      </c>
      <c r="U49" s="25">
        <v>44140</v>
      </c>
      <c r="V49" s="14">
        <v>52</v>
      </c>
      <c r="W49" s="23">
        <v>5417.83</v>
      </c>
      <c r="X49" s="23">
        <v>0</v>
      </c>
      <c r="Y49" s="23">
        <v>0</v>
      </c>
      <c r="Z49" s="23">
        <v>128.03</v>
      </c>
      <c r="AA49" s="23">
        <v>128.03</v>
      </c>
      <c r="AB49" s="14">
        <v>132</v>
      </c>
      <c r="AC49" s="14">
        <v>14</v>
      </c>
      <c r="AD49" s="24">
        <f>IFERROR(1-(Master[[#This Row],[Avg Garment Scans per Delivery]]/Master[[#This Row],[Garment Inventory]]), 0)</f>
        <v>0.89393939393939392</v>
      </c>
      <c r="AE49" s="48">
        <v>6</v>
      </c>
      <c r="AF49" s="48">
        <v>113</v>
      </c>
      <c r="AG49" s="44">
        <v>97.641599999999997</v>
      </c>
      <c r="AH49" s="44">
        <v>102.9353</v>
      </c>
      <c r="AI49" s="44">
        <v>121.1921</v>
      </c>
      <c r="AJ49" s="44">
        <v>113.27</v>
      </c>
      <c r="AK49" s="44">
        <v>117.9875</v>
      </c>
      <c r="AL49" s="44">
        <v>115.0887</v>
      </c>
      <c r="AM49" s="44">
        <v>102.58</v>
      </c>
      <c r="AN49" s="44">
        <v>109.65</v>
      </c>
      <c r="AO49" s="44">
        <v>121.42</v>
      </c>
      <c r="AP49" s="44">
        <v>97.47</v>
      </c>
      <c r="AQ49" s="44">
        <v>120.37</v>
      </c>
      <c r="AR49" s="44">
        <v>109.65</v>
      </c>
      <c r="AS49" s="44">
        <v>119.06</v>
      </c>
      <c r="AT49" s="44">
        <v>97.47</v>
      </c>
      <c r="AU49" s="44">
        <v>107.58</v>
      </c>
      <c r="AV49" s="44">
        <v>128.25</v>
      </c>
      <c r="AW49" s="44">
        <v>124.64</v>
      </c>
      <c r="AX49" s="44">
        <v>116.06</v>
      </c>
      <c r="AY49" s="44">
        <v>113.16</v>
      </c>
      <c r="AZ49" s="44">
        <v>136.78</v>
      </c>
      <c r="BA49" s="44">
        <v>135.09</v>
      </c>
      <c r="BB49" s="44">
        <v>125.38</v>
      </c>
      <c r="BC49" s="14" t="s">
        <v>232</v>
      </c>
      <c r="BD49" s="14" t="s">
        <v>213</v>
      </c>
      <c r="BG49" s="14" t="s">
        <v>191</v>
      </c>
      <c r="BH49" s="14" t="s">
        <v>44</v>
      </c>
      <c r="BI49" s="14">
        <v>103</v>
      </c>
      <c r="BJ49" s="14">
        <f>IFERROR(_xlfn.XLOOKUP(Master[[#This Row],[cu_id]],StopTimes[cu_ID],StopTimes[Average Stop Time]), 0)</f>
        <v>9.706666666666667</v>
      </c>
      <c r="BK49" s="14">
        <f>IF(Master[[#This Row],[Avg stop time helper]] &lt;&gt; 0, Master[[#This Row],[Avg stop time helper]],Average_Stop_Time)</f>
        <v>9.706666666666667</v>
      </c>
      <c r="BL49" s="14" t="b">
        <f>NOT(ISERROR(_xlfn.XLOOKUP(Master[[#This Row],[cu_id]], Solution[Cu_ID],Solution[Cu_ID])))</f>
        <v>1</v>
      </c>
    </row>
    <row r="50" spans="1:64" s="14" customFormat="1" x14ac:dyDescent="0.3">
      <c r="A50" s="26" t="s">
        <v>316</v>
      </c>
      <c r="B50" s="14">
        <v>103</v>
      </c>
      <c r="C50" s="14">
        <v>70528</v>
      </c>
      <c r="D50" s="14">
        <v>0</v>
      </c>
      <c r="E50" s="14" t="s">
        <v>315</v>
      </c>
      <c r="F50" s="14" t="s">
        <v>4960</v>
      </c>
      <c r="H50" s="14" t="s">
        <v>236</v>
      </c>
      <c r="I50" s="14" t="s">
        <v>2</v>
      </c>
      <c r="J50" s="14">
        <v>49707</v>
      </c>
      <c r="K50" s="14">
        <v>7</v>
      </c>
      <c r="L50" s="14" t="s">
        <v>82</v>
      </c>
      <c r="M50" s="14" t="s">
        <v>164</v>
      </c>
      <c r="N50" s="14" t="s">
        <v>12</v>
      </c>
      <c r="O50" s="14">
        <v>80</v>
      </c>
      <c r="P50" s="14">
        <v>0</v>
      </c>
      <c r="Q50" s="14">
        <v>0</v>
      </c>
      <c r="R50" s="14">
        <v>80</v>
      </c>
      <c r="S50" s="14">
        <v>0</v>
      </c>
      <c r="T50" s="14">
        <v>0</v>
      </c>
      <c r="U50" s="25">
        <v>44139</v>
      </c>
      <c r="V50" s="14">
        <v>54</v>
      </c>
      <c r="W50" s="23">
        <v>8321.6200000000008</v>
      </c>
      <c r="X50" s="23">
        <v>0</v>
      </c>
      <c r="Y50" s="23">
        <v>0</v>
      </c>
      <c r="Z50" s="23">
        <v>170.09</v>
      </c>
      <c r="AA50" s="23">
        <v>170.09</v>
      </c>
      <c r="AB50" s="14">
        <v>0</v>
      </c>
      <c r="AC50" s="14">
        <v>0</v>
      </c>
      <c r="AD50" s="24">
        <f>IFERROR(1-(Master[[#This Row],[Avg Garment Scans per Delivery]]/Master[[#This Row],[Garment Inventory]]), 0)</f>
        <v>0</v>
      </c>
      <c r="AE50" s="48">
        <v>0</v>
      </c>
      <c r="AF50" s="48">
        <v>0</v>
      </c>
      <c r="AG50" s="44">
        <v>181.73150000000001</v>
      </c>
      <c r="AH50" s="44">
        <v>158.82300000000001</v>
      </c>
      <c r="AI50" s="44">
        <v>149.88</v>
      </c>
      <c r="AJ50" s="44">
        <v>169.4084</v>
      </c>
      <c r="AK50" s="44">
        <v>140.88999999999999</v>
      </c>
      <c r="AL50" s="44">
        <v>174.4862</v>
      </c>
      <c r="AM50" s="44">
        <v>135.19</v>
      </c>
      <c r="AN50" s="44">
        <v>167.2</v>
      </c>
      <c r="AO50" s="44">
        <v>149.31</v>
      </c>
      <c r="AP50" s="44">
        <v>141.72999999999999</v>
      </c>
      <c r="AQ50" s="44">
        <v>119.96</v>
      </c>
      <c r="AR50" s="44">
        <v>167.2</v>
      </c>
      <c r="AS50" s="44">
        <v>189.22</v>
      </c>
      <c r="AT50" s="44">
        <v>141.72999999999999</v>
      </c>
      <c r="AU50" s="44">
        <v>119.96</v>
      </c>
      <c r="AV50" s="44">
        <v>217.55</v>
      </c>
      <c r="AW50" s="44">
        <v>149.31</v>
      </c>
      <c r="AX50" s="44">
        <v>162.5</v>
      </c>
      <c r="AY50" s="44">
        <v>119.96</v>
      </c>
      <c r="AZ50" s="44">
        <v>187.97</v>
      </c>
      <c r="BA50" s="44">
        <v>144.21</v>
      </c>
      <c r="BB50" s="44">
        <v>210.01</v>
      </c>
      <c r="BC50" s="14" t="s">
        <v>254</v>
      </c>
      <c r="BD50" s="14" t="s">
        <v>213</v>
      </c>
      <c r="BG50" s="14" t="s">
        <v>191</v>
      </c>
      <c r="BH50" s="14" t="s">
        <v>44</v>
      </c>
      <c r="BI50" s="14">
        <v>103</v>
      </c>
      <c r="BJ50" s="14">
        <f>IFERROR(_xlfn.XLOOKUP(Master[[#This Row],[cu_id]],StopTimes[cu_ID],StopTimes[Average Stop Time]), 0)</f>
        <v>14.104166666666666</v>
      </c>
      <c r="BK50" s="14">
        <f>IF(Master[[#This Row],[Avg stop time helper]] &lt;&gt; 0, Master[[#This Row],[Avg stop time helper]],Average_Stop_Time)</f>
        <v>14.104166666666666</v>
      </c>
      <c r="BL50" s="14" t="b">
        <f>NOT(ISERROR(_xlfn.XLOOKUP(Master[[#This Row],[cu_id]], Solution[Cu_ID],Solution[Cu_ID])))</f>
        <v>1</v>
      </c>
    </row>
    <row r="51" spans="1:64" s="14" customFormat="1" x14ac:dyDescent="0.3">
      <c r="A51" s="26" t="s">
        <v>318</v>
      </c>
      <c r="B51" s="14">
        <v>101</v>
      </c>
      <c r="C51" s="14">
        <v>70530</v>
      </c>
      <c r="D51" s="14">
        <v>0</v>
      </c>
      <c r="E51" s="14" t="s">
        <v>317</v>
      </c>
      <c r="F51" s="14" t="s">
        <v>3849</v>
      </c>
      <c r="H51" s="14" t="s">
        <v>236</v>
      </c>
      <c r="I51" s="14" t="s">
        <v>2</v>
      </c>
      <c r="J51" s="14">
        <v>49707</v>
      </c>
      <c r="K51" s="14">
        <v>7</v>
      </c>
      <c r="L51" s="14" t="s">
        <v>82</v>
      </c>
      <c r="M51" s="14" t="s">
        <v>164</v>
      </c>
      <c r="N51" s="14" t="s">
        <v>12</v>
      </c>
      <c r="O51" s="14">
        <v>317</v>
      </c>
      <c r="P51" s="14">
        <v>0</v>
      </c>
      <c r="Q51" s="14">
        <v>0</v>
      </c>
      <c r="R51" s="14">
        <v>317</v>
      </c>
      <c r="S51" s="14">
        <v>0</v>
      </c>
      <c r="T51" s="14">
        <v>0</v>
      </c>
      <c r="U51" s="25">
        <v>44139</v>
      </c>
      <c r="V51" s="14">
        <v>54</v>
      </c>
      <c r="W51" s="23">
        <v>5335.39</v>
      </c>
      <c r="X51" s="23">
        <v>0</v>
      </c>
      <c r="Y51" s="23">
        <v>0</v>
      </c>
      <c r="Z51" s="23">
        <v>133.41</v>
      </c>
      <c r="AA51" s="23">
        <v>133.41</v>
      </c>
      <c r="AB51" s="14">
        <v>0</v>
      </c>
      <c r="AC51" s="14">
        <v>0</v>
      </c>
      <c r="AD51" s="24">
        <f>IFERROR(1-(Master[[#This Row],[Avg Garment Scans per Delivery]]/Master[[#This Row],[Garment Inventory]]), 0)</f>
        <v>0</v>
      </c>
      <c r="AE51" s="48">
        <v>0</v>
      </c>
      <c r="AF51" s="48">
        <v>0</v>
      </c>
      <c r="AG51" s="44">
        <v>115.36660000000001</v>
      </c>
      <c r="AH51" s="44">
        <v>119.0921</v>
      </c>
      <c r="AI51" s="44">
        <v>128.02610000000001</v>
      </c>
      <c r="AJ51" s="44">
        <v>131.8784</v>
      </c>
      <c r="AK51" s="44">
        <v>129.74369999999999</v>
      </c>
      <c r="AL51" s="44">
        <v>127.845</v>
      </c>
      <c r="AM51" s="44">
        <v>92.59</v>
      </c>
      <c r="AN51" s="44">
        <v>126.05</v>
      </c>
      <c r="AO51" s="44">
        <v>97.41</v>
      </c>
      <c r="AP51" s="44">
        <v>173.27</v>
      </c>
      <c r="AQ51" s="44">
        <v>147.72</v>
      </c>
      <c r="AR51" s="44">
        <v>123.03</v>
      </c>
      <c r="AS51" s="44">
        <v>150.09</v>
      </c>
      <c r="AT51" s="44">
        <v>123.03</v>
      </c>
      <c r="AU51" s="44">
        <v>102.24</v>
      </c>
      <c r="AV51" s="44">
        <v>173.27</v>
      </c>
      <c r="AW51" s="44">
        <v>195.57</v>
      </c>
      <c r="AX51" s="44">
        <v>75.28</v>
      </c>
      <c r="AY51" s="44">
        <v>102.24</v>
      </c>
      <c r="AZ51" s="44">
        <v>138.29</v>
      </c>
      <c r="BA51" s="44">
        <v>150.09</v>
      </c>
      <c r="BB51" s="44">
        <v>90.54</v>
      </c>
      <c r="BC51" s="14" t="s">
        <v>232</v>
      </c>
      <c r="BD51" s="14" t="s">
        <v>213</v>
      </c>
      <c r="BG51" s="14" t="s">
        <v>191</v>
      </c>
      <c r="BH51" s="14" t="s">
        <v>44</v>
      </c>
      <c r="BI51" s="14">
        <v>101</v>
      </c>
      <c r="BJ51" s="14">
        <f>IFERROR(_xlfn.XLOOKUP(Master[[#This Row],[cu_id]],StopTimes[cu_ID],StopTimes[Average Stop Time]), 0)</f>
        <v>23.05</v>
      </c>
      <c r="BK51" s="14">
        <f>IF(Master[[#This Row],[Avg stop time helper]] &lt;&gt; 0, Master[[#This Row],[Avg stop time helper]],Average_Stop_Time)</f>
        <v>23.05</v>
      </c>
      <c r="BL51" s="14" t="b">
        <f>NOT(ISERROR(_xlfn.XLOOKUP(Master[[#This Row],[cu_id]], Solution[Cu_ID],Solution[Cu_ID])))</f>
        <v>1</v>
      </c>
    </row>
    <row r="52" spans="1:64" s="14" customFormat="1" x14ac:dyDescent="0.3">
      <c r="A52" s="26" t="s">
        <v>320</v>
      </c>
      <c r="B52" s="14">
        <v>103</v>
      </c>
      <c r="C52" s="14">
        <v>70531</v>
      </c>
      <c r="D52" s="14">
        <v>0</v>
      </c>
      <c r="E52" s="14" t="s">
        <v>319</v>
      </c>
      <c r="F52" s="14" t="s">
        <v>4873</v>
      </c>
      <c r="H52" s="14" t="s">
        <v>236</v>
      </c>
      <c r="I52" s="14" t="s">
        <v>2</v>
      </c>
      <c r="J52" s="14">
        <v>49707</v>
      </c>
      <c r="K52" s="14">
        <v>7</v>
      </c>
      <c r="L52" s="14" t="s">
        <v>82</v>
      </c>
      <c r="M52" s="14" t="s">
        <v>164</v>
      </c>
      <c r="N52" s="14" t="s">
        <v>48</v>
      </c>
      <c r="O52" s="14">
        <v>260</v>
      </c>
      <c r="P52" s="14">
        <v>0</v>
      </c>
      <c r="Q52" s="14">
        <v>0</v>
      </c>
      <c r="R52" s="14">
        <v>0</v>
      </c>
      <c r="S52" s="14">
        <v>260</v>
      </c>
      <c r="T52" s="14">
        <v>0</v>
      </c>
      <c r="U52" s="25">
        <v>44140</v>
      </c>
      <c r="V52" s="14">
        <v>60</v>
      </c>
      <c r="W52" s="23">
        <v>22981.14</v>
      </c>
      <c r="X52" s="23">
        <v>725.6</v>
      </c>
      <c r="Y52" s="23">
        <v>22255.54</v>
      </c>
      <c r="Z52" s="23">
        <v>569.94000000000005</v>
      </c>
      <c r="AA52" s="23">
        <v>569.94000000000005</v>
      </c>
      <c r="AB52" s="14">
        <v>434</v>
      </c>
      <c r="AC52" s="14">
        <v>28</v>
      </c>
      <c r="AD52" s="24">
        <f>IFERROR(1-(Master[[#This Row],[Avg Garment Scans per Delivery]]/Master[[#This Row],[Garment Inventory]]), 0)</f>
        <v>0.93548387096774199</v>
      </c>
      <c r="AE52" s="48">
        <v>22</v>
      </c>
      <c r="AF52" s="48">
        <v>403</v>
      </c>
      <c r="AG52" s="44">
        <v>319.88830000000002</v>
      </c>
      <c r="AH52" s="44">
        <v>378.27929999999998</v>
      </c>
      <c r="AI52" s="44">
        <v>464.315</v>
      </c>
      <c r="AJ52" s="44">
        <v>566.55349999999999</v>
      </c>
      <c r="AK52" s="44">
        <v>511.745</v>
      </c>
      <c r="AL52" s="44">
        <v>551.97370000000001</v>
      </c>
      <c r="AM52" s="44">
        <v>665.97</v>
      </c>
      <c r="AN52" s="44">
        <v>533.27</v>
      </c>
      <c r="AO52" s="44">
        <v>395.41</v>
      </c>
      <c r="AP52" s="44">
        <v>588.13</v>
      </c>
      <c r="AQ52" s="44">
        <v>541.66999999999996</v>
      </c>
      <c r="AR52" s="44">
        <v>433.82</v>
      </c>
      <c r="AS52" s="44">
        <v>559.87</v>
      </c>
      <c r="AT52" s="44">
        <v>438.76</v>
      </c>
      <c r="AU52" s="44">
        <v>444.97</v>
      </c>
      <c r="AV52" s="44">
        <v>639.64</v>
      </c>
      <c r="AW52" s="44">
        <v>663.45</v>
      </c>
      <c r="AX52" s="44">
        <v>604.02</v>
      </c>
      <c r="AY52" s="44">
        <v>402.14</v>
      </c>
      <c r="AZ52" s="44">
        <v>677.16</v>
      </c>
      <c r="BA52" s="44">
        <v>420.48</v>
      </c>
      <c r="BB52" s="44">
        <v>500.99</v>
      </c>
      <c r="BC52" s="14" t="s">
        <v>232</v>
      </c>
      <c r="BD52" s="14" t="s">
        <v>213</v>
      </c>
      <c r="BG52" s="14" t="s">
        <v>191</v>
      </c>
      <c r="BH52" s="14" t="s">
        <v>44</v>
      </c>
      <c r="BI52" s="14">
        <v>103</v>
      </c>
      <c r="BJ52" s="14">
        <f>IFERROR(_xlfn.XLOOKUP(Master[[#This Row],[cu_id]],StopTimes[cu_ID],StopTimes[Average Stop Time]), 0)</f>
        <v>19.827777778333335</v>
      </c>
      <c r="BK52" s="14">
        <f>IF(Master[[#This Row],[Avg stop time helper]] &lt;&gt; 0, Master[[#This Row],[Avg stop time helper]],Average_Stop_Time)</f>
        <v>19.827777778333335</v>
      </c>
      <c r="BL52" s="14" t="b">
        <f>NOT(ISERROR(_xlfn.XLOOKUP(Master[[#This Row],[cu_id]], Solution[Cu_ID],Solution[Cu_ID])))</f>
        <v>1</v>
      </c>
    </row>
    <row r="53" spans="1:64" s="14" customFormat="1" x14ac:dyDescent="0.3">
      <c r="A53" s="26" t="s">
        <v>322</v>
      </c>
      <c r="B53" s="14">
        <v>103</v>
      </c>
      <c r="C53" s="14">
        <v>70532</v>
      </c>
      <c r="D53" s="14">
        <v>0</v>
      </c>
      <c r="E53" s="14" t="s">
        <v>321</v>
      </c>
      <c r="F53" s="14" t="s">
        <v>5447</v>
      </c>
      <c r="H53" s="14" t="s">
        <v>236</v>
      </c>
      <c r="I53" s="14" t="s">
        <v>2</v>
      </c>
      <c r="J53" s="14">
        <v>49707</v>
      </c>
      <c r="K53" s="14">
        <v>3</v>
      </c>
      <c r="L53" s="14" t="s">
        <v>175</v>
      </c>
      <c r="M53" s="14" t="s">
        <v>164</v>
      </c>
      <c r="N53" s="14" t="s">
        <v>15</v>
      </c>
      <c r="O53" s="14">
        <v>310</v>
      </c>
      <c r="P53" s="14">
        <v>0</v>
      </c>
      <c r="Q53" s="14">
        <v>310</v>
      </c>
      <c r="R53" s="14">
        <v>0</v>
      </c>
      <c r="S53" s="14">
        <v>0</v>
      </c>
      <c r="T53" s="14">
        <v>0</v>
      </c>
      <c r="U53" s="25">
        <v>44145</v>
      </c>
      <c r="V53" s="14">
        <v>13</v>
      </c>
      <c r="W53" s="23">
        <v>509.73</v>
      </c>
      <c r="X53" s="23">
        <v>0</v>
      </c>
      <c r="Y53" s="23">
        <v>0</v>
      </c>
      <c r="Z53" s="23">
        <v>10.71</v>
      </c>
      <c r="AA53" s="23">
        <v>42.83</v>
      </c>
      <c r="AB53" s="14">
        <v>0</v>
      </c>
      <c r="AC53" s="14">
        <v>0</v>
      </c>
      <c r="AD53" s="24">
        <f>IFERROR(1-(Master[[#This Row],[Avg Garment Scans per Delivery]]/Master[[#This Row],[Garment Inventory]]), 0)</f>
        <v>0</v>
      </c>
      <c r="AE53" s="48">
        <v>0</v>
      </c>
      <c r="AF53" s="48">
        <v>0</v>
      </c>
      <c r="AG53" s="44">
        <v>38.85</v>
      </c>
      <c r="AH53" s="44">
        <v>38.85</v>
      </c>
      <c r="AI53" s="44">
        <v>39.89</v>
      </c>
      <c r="AJ53" s="44">
        <v>40.409999999999997</v>
      </c>
      <c r="AK53" s="44">
        <v>9.7125000000000004</v>
      </c>
      <c r="AL53" s="44">
        <v>10.102499999999999</v>
      </c>
      <c r="AM53" s="44">
        <v>0</v>
      </c>
      <c r="AN53" s="44">
        <v>0</v>
      </c>
      <c r="AO53" s="44">
        <v>0</v>
      </c>
      <c r="AP53" s="44">
        <v>40.409999999999997</v>
      </c>
      <c r="AQ53" s="44">
        <v>38.85</v>
      </c>
      <c r="AR53" s="44">
        <v>0</v>
      </c>
      <c r="AS53" s="44">
        <v>0</v>
      </c>
      <c r="AT53" s="44">
        <v>0</v>
      </c>
      <c r="AU53" s="44">
        <v>0</v>
      </c>
      <c r="AV53" s="44">
        <v>0</v>
      </c>
      <c r="AW53" s="44">
        <v>0</v>
      </c>
      <c r="AX53" s="44">
        <v>40.409999999999997</v>
      </c>
      <c r="AY53" s="44">
        <v>38.85</v>
      </c>
      <c r="AZ53" s="44">
        <v>0</v>
      </c>
      <c r="BA53" s="44">
        <v>0</v>
      </c>
      <c r="BB53" s="44">
        <v>0</v>
      </c>
      <c r="BC53" s="14" t="s">
        <v>260</v>
      </c>
      <c r="BD53" s="14" t="s">
        <v>239</v>
      </c>
      <c r="BG53" s="14" t="s">
        <v>191</v>
      </c>
      <c r="BH53" s="14" t="s">
        <v>44</v>
      </c>
      <c r="BI53" s="14">
        <v>105</v>
      </c>
      <c r="BJ53" s="14">
        <f>IFERROR(_xlfn.XLOOKUP(Master[[#This Row],[cu_id]],StopTimes[cu_ID],StopTimes[Average Stop Time]), 0)</f>
        <v>3.85</v>
      </c>
      <c r="BK53" s="14">
        <f>IF(Master[[#This Row],[Avg stop time helper]] &lt;&gt; 0, Master[[#This Row],[Avg stop time helper]],Average_Stop_Time)</f>
        <v>3.85</v>
      </c>
      <c r="BL53" s="14" t="b">
        <f>NOT(ISERROR(_xlfn.XLOOKUP(Master[[#This Row],[cu_id]], Solution[Cu_ID],Solution[Cu_ID])))</f>
        <v>1</v>
      </c>
    </row>
    <row r="54" spans="1:64" s="14" customFormat="1" x14ac:dyDescent="0.3">
      <c r="A54" s="26" t="s">
        <v>325</v>
      </c>
      <c r="B54" s="14">
        <v>103</v>
      </c>
      <c r="C54" s="14">
        <v>70533</v>
      </c>
      <c r="D54" s="14">
        <v>0</v>
      </c>
      <c r="E54" s="14" t="s">
        <v>324</v>
      </c>
      <c r="F54" s="14" t="s">
        <v>4992</v>
      </c>
      <c r="H54" s="14" t="s">
        <v>236</v>
      </c>
      <c r="I54" s="14" t="s">
        <v>2</v>
      </c>
      <c r="J54" s="14">
        <v>49707</v>
      </c>
      <c r="K54" s="14">
        <v>7</v>
      </c>
      <c r="L54" s="14" t="s">
        <v>82</v>
      </c>
      <c r="M54" s="14" t="s">
        <v>164</v>
      </c>
      <c r="N54" s="14" t="s">
        <v>48</v>
      </c>
      <c r="O54" s="14">
        <v>180</v>
      </c>
      <c r="P54" s="14">
        <v>0</v>
      </c>
      <c r="Q54" s="14">
        <v>0</v>
      </c>
      <c r="R54" s="14">
        <v>0</v>
      </c>
      <c r="S54" s="14">
        <v>180</v>
      </c>
      <c r="T54" s="14">
        <v>0</v>
      </c>
      <c r="U54" s="25">
        <v>44140</v>
      </c>
      <c r="V54" s="14">
        <v>52</v>
      </c>
      <c r="W54" s="23">
        <v>10387.18</v>
      </c>
      <c r="X54" s="23">
        <v>0</v>
      </c>
      <c r="Y54" s="23">
        <v>0</v>
      </c>
      <c r="Z54" s="23">
        <v>200.05</v>
      </c>
      <c r="AA54" s="23">
        <v>200.05</v>
      </c>
      <c r="AB54" s="14">
        <v>141</v>
      </c>
      <c r="AC54" s="14">
        <v>15</v>
      </c>
      <c r="AD54" s="24">
        <f>IFERROR(1-(Master[[#This Row],[Avg Garment Scans per Delivery]]/Master[[#This Row],[Garment Inventory]]), 0)</f>
        <v>0.8936170212765957</v>
      </c>
      <c r="AE54" s="48">
        <v>6</v>
      </c>
      <c r="AF54" s="48">
        <v>124</v>
      </c>
      <c r="AG54" s="44">
        <v>199.58330000000001</v>
      </c>
      <c r="AH54" s="44">
        <v>203.49299999999999</v>
      </c>
      <c r="AI54" s="44">
        <v>190.16640000000001</v>
      </c>
      <c r="AJ54" s="44">
        <v>183.8246</v>
      </c>
      <c r="AK54" s="44">
        <v>191.41370000000001</v>
      </c>
      <c r="AL54" s="44">
        <v>171.3075</v>
      </c>
      <c r="AM54" s="44">
        <v>192.65</v>
      </c>
      <c r="AN54" s="44">
        <v>196</v>
      </c>
      <c r="AO54" s="44">
        <v>196.29</v>
      </c>
      <c r="AP54" s="44">
        <v>151.56</v>
      </c>
      <c r="AQ54" s="44">
        <v>172.55</v>
      </c>
      <c r="AR54" s="44">
        <v>214.74</v>
      </c>
      <c r="AS54" s="44">
        <v>196.29</v>
      </c>
      <c r="AT54" s="44">
        <v>151.56</v>
      </c>
      <c r="AU54" s="44">
        <v>172.55</v>
      </c>
      <c r="AV54" s="44">
        <v>176.74</v>
      </c>
      <c r="AW54" s="44">
        <v>232.14</v>
      </c>
      <c r="AX54" s="44">
        <v>151.56</v>
      </c>
      <c r="AY54" s="44">
        <v>172.55</v>
      </c>
      <c r="AZ54" s="44">
        <v>176.74</v>
      </c>
      <c r="BA54" s="44">
        <v>196.29</v>
      </c>
      <c r="BB54" s="44">
        <v>151.56</v>
      </c>
      <c r="BC54" s="14" t="s">
        <v>323</v>
      </c>
      <c r="BD54" s="14" t="s">
        <v>213</v>
      </c>
      <c r="BG54" s="14" t="s">
        <v>191</v>
      </c>
      <c r="BH54" s="14" t="s">
        <v>44</v>
      </c>
      <c r="BI54" s="14">
        <v>103</v>
      </c>
      <c r="BJ54" s="14">
        <f>IFERROR(_xlfn.XLOOKUP(Master[[#This Row],[cu_id]],StopTimes[cu_ID],StopTimes[Average Stop Time]), 0)</f>
        <v>9.1533333333333342</v>
      </c>
      <c r="BK54" s="14">
        <f>IF(Master[[#This Row],[Avg stop time helper]] &lt;&gt; 0, Master[[#This Row],[Avg stop time helper]],Average_Stop_Time)</f>
        <v>9.1533333333333342</v>
      </c>
      <c r="BL54" s="14" t="b">
        <f>NOT(ISERROR(_xlfn.XLOOKUP(Master[[#This Row],[cu_id]], Solution[Cu_ID],Solution[Cu_ID])))</f>
        <v>1</v>
      </c>
    </row>
    <row r="55" spans="1:64" s="14" customFormat="1" x14ac:dyDescent="0.3">
      <c r="A55" s="26" t="s">
        <v>329</v>
      </c>
      <c r="B55" s="14">
        <v>101</v>
      </c>
      <c r="C55" s="14">
        <v>70535</v>
      </c>
      <c r="D55" s="14">
        <v>0</v>
      </c>
      <c r="E55" s="14" t="s">
        <v>328</v>
      </c>
      <c r="F55" s="14" t="s">
        <v>4587</v>
      </c>
      <c r="H55" s="14" t="s">
        <v>236</v>
      </c>
      <c r="I55" s="14" t="s">
        <v>2</v>
      </c>
      <c r="J55" s="14">
        <v>49707</v>
      </c>
      <c r="K55" s="14">
        <v>1</v>
      </c>
      <c r="L55" s="14" t="s">
        <v>174</v>
      </c>
      <c r="M55" s="14" t="s">
        <v>164</v>
      </c>
      <c r="N55" s="14" t="s">
        <v>12</v>
      </c>
      <c r="O55" s="14">
        <v>260</v>
      </c>
      <c r="P55" s="14">
        <v>0</v>
      </c>
      <c r="Q55" s="14">
        <v>0</v>
      </c>
      <c r="R55" s="14">
        <v>260</v>
      </c>
      <c r="S55" s="14">
        <v>0</v>
      </c>
      <c r="T55" s="14">
        <v>0</v>
      </c>
      <c r="U55" s="25">
        <v>44160</v>
      </c>
      <c r="V55" s="14">
        <v>13</v>
      </c>
      <c r="W55" s="23">
        <v>459.32</v>
      </c>
      <c r="X55" s="23">
        <v>0</v>
      </c>
      <c r="Y55" s="23">
        <v>0</v>
      </c>
      <c r="Z55" s="23">
        <v>9.2799999999999994</v>
      </c>
      <c r="AA55" s="23">
        <v>37.1</v>
      </c>
      <c r="AB55" s="14">
        <v>0</v>
      </c>
      <c r="AC55" s="14">
        <v>0</v>
      </c>
      <c r="AD55" s="24">
        <f>IFERROR(1-(Master[[#This Row],[Avg Garment Scans per Delivery]]/Master[[#This Row],[Garment Inventory]]), 0)</f>
        <v>0</v>
      </c>
      <c r="AE55" s="48">
        <v>0</v>
      </c>
      <c r="AF55" s="48">
        <v>0</v>
      </c>
      <c r="AG55" s="44">
        <v>35</v>
      </c>
      <c r="AH55" s="44">
        <v>35</v>
      </c>
      <c r="AI55" s="44">
        <v>35</v>
      </c>
      <c r="AJ55" s="44">
        <v>35</v>
      </c>
      <c r="AK55" s="44">
        <v>8.75</v>
      </c>
      <c r="AL55" s="44">
        <v>8.75</v>
      </c>
      <c r="AM55" s="44">
        <v>35</v>
      </c>
      <c r="AN55" s="44">
        <v>0</v>
      </c>
      <c r="AO55" s="44">
        <v>0</v>
      </c>
      <c r="AP55" s="44">
        <v>0</v>
      </c>
      <c r="AQ55" s="44">
        <v>0</v>
      </c>
      <c r="AR55" s="44">
        <v>0</v>
      </c>
      <c r="AS55" s="44">
        <v>0</v>
      </c>
      <c r="AT55" s="44">
        <v>35</v>
      </c>
      <c r="AU55" s="44">
        <v>35</v>
      </c>
      <c r="AV55" s="44">
        <v>0</v>
      </c>
      <c r="AW55" s="44">
        <v>0</v>
      </c>
      <c r="AX55" s="44">
        <v>0</v>
      </c>
      <c r="AY55" s="44">
        <v>0</v>
      </c>
      <c r="AZ55" s="44">
        <v>0</v>
      </c>
      <c r="BA55" s="44">
        <v>0</v>
      </c>
      <c r="BB55" s="44">
        <v>35</v>
      </c>
      <c r="BC55" s="14" t="s">
        <v>232</v>
      </c>
      <c r="BD55" s="14" t="s">
        <v>213</v>
      </c>
      <c r="BG55" s="14" t="s">
        <v>191</v>
      </c>
      <c r="BH55" s="14" t="s">
        <v>44</v>
      </c>
      <c r="BI55" s="14">
        <v>101</v>
      </c>
      <c r="BJ55" s="14">
        <f>IFERROR(_xlfn.XLOOKUP(Master[[#This Row],[cu_id]],StopTimes[cu_ID],StopTimes[Average Stop Time]), 0)</f>
        <v>3.5</v>
      </c>
      <c r="BK55" s="14">
        <f>IF(Master[[#This Row],[Avg stop time helper]] &lt;&gt; 0, Master[[#This Row],[Avg stop time helper]],Average_Stop_Time)</f>
        <v>3.5</v>
      </c>
      <c r="BL55" s="14" t="b">
        <f>NOT(ISERROR(_xlfn.XLOOKUP(Master[[#This Row],[cu_id]], Solution[Cu_ID],Solution[Cu_ID])))</f>
        <v>1</v>
      </c>
    </row>
    <row r="56" spans="1:64" s="14" customFormat="1" x14ac:dyDescent="0.3">
      <c r="A56" s="26" t="s">
        <v>331</v>
      </c>
      <c r="B56" s="14">
        <v>102</v>
      </c>
      <c r="C56" s="14">
        <v>70537</v>
      </c>
      <c r="D56" s="14">
        <v>0</v>
      </c>
      <c r="E56" s="14" t="s">
        <v>330</v>
      </c>
      <c r="F56" s="14" t="s">
        <v>4045</v>
      </c>
      <c r="H56" s="14" t="s">
        <v>236</v>
      </c>
      <c r="I56" s="14" t="s">
        <v>2</v>
      </c>
      <c r="J56" s="14">
        <v>49707</v>
      </c>
      <c r="K56" s="14">
        <v>7</v>
      </c>
      <c r="L56" s="14" t="s">
        <v>82</v>
      </c>
      <c r="M56" s="14" t="s">
        <v>164</v>
      </c>
      <c r="N56" s="14" t="s">
        <v>15</v>
      </c>
      <c r="O56" s="14">
        <v>4</v>
      </c>
      <c r="P56" s="14">
        <v>0</v>
      </c>
      <c r="Q56" s="14">
        <v>4</v>
      </c>
      <c r="R56" s="14">
        <v>0</v>
      </c>
      <c r="S56" s="14">
        <v>0</v>
      </c>
      <c r="T56" s="14">
        <v>0</v>
      </c>
      <c r="U56" s="25">
        <v>44138</v>
      </c>
      <c r="V56" s="14">
        <v>52</v>
      </c>
      <c r="W56" s="23">
        <v>4776.6400000000003</v>
      </c>
      <c r="X56" s="23">
        <v>0</v>
      </c>
      <c r="Y56" s="23">
        <v>0</v>
      </c>
      <c r="Z56" s="23">
        <v>84.8</v>
      </c>
      <c r="AA56" s="23">
        <v>84.8</v>
      </c>
      <c r="AB56" s="14">
        <v>0</v>
      </c>
      <c r="AC56" s="14">
        <v>0</v>
      </c>
      <c r="AD56" s="24">
        <v>0</v>
      </c>
      <c r="AE56" s="48">
        <v>0</v>
      </c>
      <c r="AF56" s="48">
        <v>0</v>
      </c>
      <c r="AG56" s="44">
        <v>101.2976</v>
      </c>
      <c r="AH56" s="44">
        <v>92.591499999999996</v>
      </c>
      <c r="AI56" s="44">
        <v>82.840699999999998</v>
      </c>
      <c r="AJ56" s="44">
        <v>95.352999999999994</v>
      </c>
      <c r="AK56" s="44">
        <v>84.87</v>
      </c>
      <c r="AL56" s="44">
        <v>90.86</v>
      </c>
      <c r="AM56" s="44">
        <v>80</v>
      </c>
      <c r="AN56" s="44">
        <v>80</v>
      </c>
      <c r="AO56" s="44">
        <v>118.96</v>
      </c>
      <c r="AP56" s="44">
        <v>80</v>
      </c>
      <c r="AQ56" s="44">
        <v>80</v>
      </c>
      <c r="AR56" s="44">
        <v>80</v>
      </c>
      <c r="AS56" s="44">
        <v>80</v>
      </c>
      <c r="AT56" s="44">
        <v>80</v>
      </c>
      <c r="AU56" s="44">
        <v>80</v>
      </c>
      <c r="AV56" s="44">
        <v>80</v>
      </c>
      <c r="AW56" s="44">
        <v>80</v>
      </c>
      <c r="AX56" s="44">
        <v>108.03</v>
      </c>
      <c r="AY56" s="44">
        <v>80</v>
      </c>
      <c r="AZ56" s="44">
        <v>110.82</v>
      </c>
      <c r="BA56" s="44">
        <v>80</v>
      </c>
      <c r="BB56" s="44">
        <v>108.03</v>
      </c>
      <c r="BC56" s="14" t="s">
        <v>257</v>
      </c>
      <c r="BD56" s="14" t="s">
        <v>213</v>
      </c>
      <c r="BG56" s="14" t="s">
        <v>191</v>
      </c>
      <c r="BH56" s="14" t="s">
        <v>44</v>
      </c>
      <c r="BI56" s="14" t="s">
        <v>5740</v>
      </c>
      <c r="BJ56" s="14">
        <f>IFERROR(_xlfn.XLOOKUP(Master[[#This Row],[cu_id]],StopTimes[cu_ID],StopTimes[Average Stop Time]), 0)</f>
        <v>9.8541666666666661</v>
      </c>
      <c r="BK56" s="14">
        <f>IF(Master[[#This Row],[Avg stop time helper]] &lt;&gt; 0, Master[[#This Row],[Avg stop time helper]],Average_Stop_Time)</f>
        <v>9.8541666666666661</v>
      </c>
      <c r="BL56" s="14" t="b">
        <f>NOT(ISERROR(_xlfn.XLOOKUP(Master[[#This Row],[cu_id]], Solution[Cu_ID],Solution[Cu_ID])))</f>
        <v>0</v>
      </c>
    </row>
    <row r="57" spans="1:64" s="14" customFormat="1" x14ac:dyDescent="0.3">
      <c r="A57" s="26" t="s">
        <v>334</v>
      </c>
      <c r="B57" s="14">
        <v>101</v>
      </c>
      <c r="C57" s="14">
        <v>70538</v>
      </c>
      <c r="D57" s="14">
        <v>0</v>
      </c>
      <c r="E57" s="14" t="s">
        <v>333</v>
      </c>
      <c r="F57" s="14" t="s">
        <v>3443</v>
      </c>
      <c r="H57" s="14" t="s">
        <v>236</v>
      </c>
      <c r="I57" s="14" t="s">
        <v>2</v>
      </c>
      <c r="J57" s="14">
        <v>49707</v>
      </c>
      <c r="K57" s="14">
        <v>6</v>
      </c>
      <c r="L57" s="14" t="s">
        <v>176</v>
      </c>
      <c r="M57" s="14" t="s">
        <v>164</v>
      </c>
      <c r="N57" s="14" t="s">
        <v>12</v>
      </c>
      <c r="O57" s="14">
        <v>250</v>
      </c>
      <c r="P57" s="14">
        <v>0</v>
      </c>
      <c r="Q57" s="14">
        <v>0</v>
      </c>
      <c r="R57" s="14">
        <v>250</v>
      </c>
      <c r="S57" s="14">
        <v>0</v>
      </c>
      <c r="T57" s="14">
        <v>0</v>
      </c>
      <c r="U57" s="25">
        <v>44139</v>
      </c>
      <c r="V57" s="14">
        <v>23</v>
      </c>
      <c r="W57" s="23">
        <v>1369.19</v>
      </c>
      <c r="X57" s="23">
        <v>0</v>
      </c>
      <c r="Y57" s="23">
        <v>0</v>
      </c>
      <c r="Z57" s="23">
        <v>39.06</v>
      </c>
      <c r="AA57" s="23">
        <v>78.12</v>
      </c>
      <c r="AB57" s="14">
        <v>0</v>
      </c>
      <c r="AC57" s="14">
        <v>0</v>
      </c>
      <c r="AD57" s="24">
        <f>IFERROR(1-(Master[[#This Row],[Avg Garment Scans per Delivery]]/Master[[#This Row],[Garment Inventory]]), 0)</f>
        <v>0</v>
      </c>
      <c r="AE57" s="48">
        <v>0</v>
      </c>
      <c r="AF57" s="48">
        <v>0</v>
      </c>
      <c r="AG57" s="44">
        <v>55.698</v>
      </c>
      <c r="AH57" s="44">
        <v>65.638499999999993</v>
      </c>
      <c r="AI57" s="44">
        <v>72.53</v>
      </c>
      <c r="AJ57" s="44">
        <v>73.7</v>
      </c>
      <c r="AK57" s="44">
        <v>35.094999999999999</v>
      </c>
      <c r="AL57" s="44">
        <v>36.85</v>
      </c>
      <c r="AM57" s="44">
        <v>0</v>
      </c>
      <c r="AN57" s="44">
        <v>73.7</v>
      </c>
      <c r="AO57" s="44">
        <v>70.19</v>
      </c>
      <c r="AP57" s="44">
        <v>0</v>
      </c>
      <c r="AQ57" s="44">
        <v>0</v>
      </c>
      <c r="AR57" s="44">
        <v>73.7</v>
      </c>
      <c r="AS57" s="44">
        <v>70.19</v>
      </c>
      <c r="AT57" s="44">
        <v>0</v>
      </c>
      <c r="AU57" s="44">
        <v>0</v>
      </c>
      <c r="AV57" s="44">
        <v>73.7</v>
      </c>
      <c r="AW57" s="44">
        <v>70.19</v>
      </c>
      <c r="AX57" s="44">
        <v>0</v>
      </c>
      <c r="AY57" s="44">
        <v>0</v>
      </c>
      <c r="AZ57" s="44">
        <v>73.7</v>
      </c>
      <c r="BA57" s="44">
        <v>70.19</v>
      </c>
      <c r="BB57" s="44">
        <v>0</v>
      </c>
      <c r="BC57" s="14" t="s">
        <v>332</v>
      </c>
      <c r="BD57" s="14" t="s">
        <v>213</v>
      </c>
      <c r="BG57" s="14" t="s">
        <v>191</v>
      </c>
      <c r="BH57" s="14" t="s">
        <v>44</v>
      </c>
      <c r="BI57" s="14">
        <v>101</v>
      </c>
      <c r="BJ57" s="14">
        <f>IFERROR(_xlfn.XLOOKUP(Master[[#This Row],[cu_id]],StopTimes[cu_ID],StopTimes[Average Stop Time]), 0)</f>
        <v>5.65</v>
      </c>
      <c r="BK57" s="14">
        <f>IF(Master[[#This Row],[Avg stop time helper]] &lt;&gt; 0, Master[[#This Row],[Avg stop time helper]],Average_Stop_Time)</f>
        <v>5.65</v>
      </c>
      <c r="BL57" s="14" t="b">
        <f>NOT(ISERROR(_xlfn.XLOOKUP(Master[[#This Row],[cu_id]], Solution[Cu_ID],Solution[Cu_ID])))</f>
        <v>1</v>
      </c>
    </row>
    <row r="58" spans="1:64" s="14" customFormat="1" x14ac:dyDescent="0.3">
      <c r="A58" s="26" t="s">
        <v>336</v>
      </c>
      <c r="B58" s="14">
        <v>103</v>
      </c>
      <c r="C58" s="14">
        <v>70539</v>
      </c>
      <c r="D58" s="14">
        <v>0</v>
      </c>
      <c r="E58" s="14" t="s">
        <v>335</v>
      </c>
      <c r="F58" s="14" t="s">
        <v>5627</v>
      </c>
      <c r="H58" s="14" t="s">
        <v>236</v>
      </c>
      <c r="I58" s="14" t="s">
        <v>2</v>
      </c>
      <c r="J58" s="14">
        <v>49707</v>
      </c>
      <c r="K58" s="14">
        <v>2</v>
      </c>
      <c r="L58" s="14" t="s">
        <v>83</v>
      </c>
      <c r="M58" s="14" t="s">
        <v>164</v>
      </c>
      <c r="N58" s="14" t="s">
        <v>48</v>
      </c>
      <c r="O58" s="14">
        <v>281</v>
      </c>
      <c r="P58" s="14">
        <v>0</v>
      </c>
      <c r="Q58" s="14">
        <v>0</v>
      </c>
      <c r="R58" s="14">
        <v>0</v>
      </c>
      <c r="S58" s="14">
        <v>281</v>
      </c>
      <c r="T58" s="14">
        <v>0</v>
      </c>
      <c r="U58" s="25">
        <v>44140</v>
      </c>
      <c r="V58" s="14">
        <v>13</v>
      </c>
      <c r="W58" s="23">
        <v>1048.05</v>
      </c>
      <c r="X58" s="23">
        <v>0</v>
      </c>
      <c r="Y58" s="23">
        <v>0</v>
      </c>
      <c r="Z58" s="23">
        <v>26.16</v>
      </c>
      <c r="AA58" s="23">
        <v>104.63</v>
      </c>
      <c r="AB58" s="14">
        <v>0</v>
      </c>
      <c r="AC58" s="14">
        <v>0</v>
      </c>
      <c r="AD58" s="24">
        <f>IFERROR(1-(Master[[#This Row],[Avg Garment Scans per Delivery]]/Master[[#This Row],[Garment Inventory]]), 0)</f>
        <v>0</v>
      </c>
      <c r="AE58" s="48">
        <v>0</v>
      </c>
      <c r="AF58" s="48">
        <v>0</v>
      </c>
      <c r="AG58" s="44">
        <v>93.06</v>
      </c>
      <c r="AH58" s="44">
        <v>94.92</v>
      </c>
      <c r="AI58" s="44">
        <v>97.446600000000004</v>
      </c>
      <c r="AJ58" s="44">
        <v>93.507499999999993</v>
      </c>
      <c r="AK58" s="44">
        <v>23.73</v>
      </c>
      <c r="AL58" s="44">
        <v>24.677499999999998</v>
      </c>
      <c r="AM58" s="44">
        <v>0</v>
      </c>
      <c r="AN58" s="44">
        <v>98.71</v>
      </c>
      <c r="AO58" s="44">
        <v>94.92</v>
      </c>
      <c r="AP58" s="44">
        <v>0</v>
      </c>
      <c r="AQ58" s="44">
        <v>0</v>
      </c>
      <c r="AR58" s="44">
        <v>0</v>
      </c>
      <c r="AS58" s="44">
        <v>0</v>
      </c>
      <c r="AT58" s="44">
        <v>0</v>
      </c>
      <c r="AU58" s="44">
        <v>0</v>
      </c>
      <c r="AV58" s="44">
        <v>98.71</v>
      </c>
      <c r="AW58" s="44">
        <v>94.92</v>
      </c>
      <c r="AX58" s="44">
        <v>0</v>
      </c>
      <c r="AY58" s="44">
        <v>0</v>
      </c>
      <c r="AZ58" s="44">
        <v>0</v>
      </c>
      <c r="BA58" s="44">
        <v>0</v>
      </c>
      <c r="BB58" s="44">
        <v>0</v>
      </c>
      <c r="BC58" s="14" t="s">
        <v>260</v>
      </c>
      <c r="BD58" s="14" t="s">
        <v>213</v>
      </c>
      <c r="BG58" s="14" t="s">
        <v>191</v>
      </c>
      <c r="BH58" s="14" t="s">
        <v>44</v>
      </c>
      <c r="BI58" s="14">
        <v>103</v>
      </c>
      <c r="BJ58" s="14">
        <f>IFERROR(_xlfn.XLOOKUP(Master[[#This Row],[cu_id]],StopTimes[cu_ID],StopTimes[Average Stop Time]), 0)</f>
        <v>14.216666666666667</v>
      </c>
      <c r="BK58" s="14">
        <f>IF(Master[[#This Row],[Avg stop time helper]] &lt;&gt; 0, Master[[#This Row],[Avg stop time helper]],Average_Stop_Time)</f>
        <v>14.216666666666667</v>
      </c>
      <c r="BL58" s="14" t="b">
        <f>NOT(ISERROR(_xlfn.XLOOKUP(Master[[#This Row],[cu_id]], Solution[Cu_ID],Solution[Cu_ID])))</f>
        <v>1</v>
      </c>
    </row>
    <row r="59" spans="1:64" s="14" customFormat="1" x14ac:dyDescent="0.3">
      <c r="A59" s="26" t="s">
        <v>338</v>
      </c>
      <c r="B59" s="14">
        <v>103</v>
      </c>
      <c r="C59" s="14">
        <v>70540</v>
      </c>
      <c r="D59" s="14">
        <v>0</v>
      </c>
      <c r="E59" s="14" t="s">
        <v>337</v>
      </c>
      <c r="F59" s="14" t="s">
        <v>5561</v>
      </c>
      <c r="H59" s="14" t="s">
        <v>236</v>
      </c>
      <c r="I59" s="14" t="s">
        <v>2</v>
      </c>
      <c r="J59" s="14">
        <v>49707</v>
      </c>
      <c r="K59" s="14">
        <v>1</v>
      </c>
      <c r="L59" s="14" t="s">
        <v>174</v>
      </c>
      <c r="M59" s="14" t="s">
        <v>164</v>
      </c>
      <c r="N59" s="14" t="s">
        <v>14</v>
      </c>
      <c r="O59" s="14">
        <v>360</v>
      </c>
      <c r="P59" s="14">
        <v>0</v>
      </c>
      <c r="Q59" s="14">
        <v>0</v>
      </c>
      <c r="R59" s="14">
        <v>0</v>
      </c>
      <c r="S59" s="14">
        <v>0</v>
      </c>
      <c r="T59" s="14">
        <v>360</v>
      </c>
      <c r="U59" s="25">
        <v>44162</v>
      </c>
      <c r="V59" s="14">
        <v>12</v>
      </c>
      <c r="W59" s="23">
        <v>476.02</v>
      </c>
      <c r="X59" s="23">
        <v>0</v>
      </c>
      <c r="Y59" s="23">
        <v>0</v>
      </c>
      <c r="Z59" s="23">
        <v>10.95</v>
      </c>
      <c r="AA59" s="23">
        <v>43.8</v>
      </c>
      <c r="AB59" s="14">
        <v>0</v>
      </c>
      <c r="AC59" s="14">
        <v>0</v>
      </c>
      <c r="AD59" s="24">
        <f>IFERROR(1-(Master[[#This Row],[Avg Garment Scans per Delivery]]/Master[[#This Row],[Garment Inventory]]), 0)</f>
        <v>0</v>
      </c>
      <c r="AE59" s="48">
        <v>0</v>
      </c>
      <c r="AF59" s="48">
        <v>0</v>
      </c>
      <c r="AG59" s="44">
        <v>38.94</v>
      </c>
      <c r="AH59" s="44">
        <v>39.206600000000002</v>
      </c>
      <c r="AI59" s="44">
        <v>40.793300000000002</v>
      </c>
      <c r="AJ59" s="44">
        <v>41.32</v>
      </c>
      <c r="AK59" s="44">
        <v>9.9350000000000005</v>
      </c>
      <c r="AL59" s="44">
        <v>10.33</v>
      </c>
      <c r="AM59" s="44">
        <v>39.74</v>
      </c>
      <c r="AN59" s="44">
        <v>0</v>
      </c>
      <c r="AO59" s="44">
        <v>0</v>
      </c>
      <c r="AP59" s="44">
        <v>0</v>
      </c>
      <c r="AQ59" s="44">
        <v>0</v>
      </c>
      <c r="AR59" s="44">
        <v>0</v>
      </c>
      <c r="AS59" s="44">
        <v>0</v>
      </c>
      <c r="AT59" s="44">
        <v>41.32</v>
      </c>
      <c r="AU59" s="44">
        <v>39.74</v>
      </c>
      <c r="AV59" s="44">
        <v>0</v>
      </c>
      <c r="AW59" s="44">
        <v>0</v>
      </c>
      <c r="AX59" s="44">
        <v>0</v>
      </c>
      <c r="AY59" s="44">
        <v>0</v>
      </c>
      <c r="AZ59" s="44">
        <v>0</v>
      </c>
      <c r="BA59" s="44">
        <v>0</v>
      </c>
      <c r="BB59" s="44">
        <v>41.32</v>
      </c>
      <c r="BC59" s="14" t="s">
        <v>260</v>
      </c>
      <c r="BD59" s="14" t="s">
        <v>213</v>
      </c>
      <c r="BG59" s="14" t="s">
        <v>191</v>
      </c>
      <c r="BH59" s="14" t="s">
        <v>44</v>
      </c>
      <c r="BI59" s="14">
        <v>105</v>
      </c>
      <c r="BJ59" s="14">
        <f>IFERROR(_xlfn.XLOOKUP(Master[[#This Row],[cu_id]],StopTimes[cu_ID],StopTimes[Average Stop Time]), 0)</f>
        <v>5.8</v>
      </c>
      <c r="BK59" s="14">
        <f>IF(Master[[#This Row],[Avg stop time helper]] &lt;&gt; 0, Master[[#This Row],[Avg stop time helper]],Average_Stop_Time)</f>
        <v>5.8</v>
      </c>
      <c r="BL59" s="14" t="b">
        <f>NOT(ISERROR(_xlfn.XLOOKUP(Master[[#This Row],[cu_id]], Solution[Cu_ID],Solution[Cu_ID])))</f>
        <v>1</v>
      </c>
    </row>
    <row r="60" spans="1:64" s="14" customFormat="1" x14ac:dyDescent="0.3">
      <c r="A60" s="26" t="s">
        <v>340</v>
      </c>
      <c r="B60" s="14">
        <v>101</v>
      </c>
      <c r="C60" s="14">
        <v>70541</v>
      </c>
      <c r="D60" s="14">
        <v>0</v>
      </c>
      <c r="E60" s="14" t="s">
        <v>339</v>
      </c>
      <c r="F60" s="14" t="s">
        <v>5372</v>
      </c>
      <c r="H60" s="14" t="s">
        <v>236</v>
      </c>
      <c r="I60" s="14" t="s">
        <v>2</v>
      </c>
      <c r="J60" s="14">
        <v>49707</v>
      </c>
      <c r="K60" s="14">
        <v>2</v>
      </c>
      <c r="L60" s="14" t="s">
        <v>83</v>
      </c>
      <c r="M60" s="14" t="s">
        <v>164</v>
      </c>
      <c r="N60" s="14" t="s">
        <v>14</v>
      </c>
      <c r="O60" s="14">
        <v>52</v>
      </c>
      <c r="P60" s="14">
        <v>0</v>
      </c>
      <c r="Q60" s="14">
        <v>0</v>
      </c>
      <c r="R60" s="14">
        <v>0</v>
      </c>
      <c r="S60" s="14">
        <v>0</v>
      </c>
      <c r="T60" s="14">
        <v>52</v>
      </c>
      <c r="U60" s="25">
        <v>44141</v>
      </c>
      <c r="V60" s="14">
        <v>13</v>
      </c>
      <c r="W60" s="23">
        <v>930.06</v>
      </c>
      <c r="X60" s="23">
        <v>0</v>
      </c>
      <c r="Y60" s="23">
        <v>0</v>
      </c>
      <c r="Z60" s="23">
        <v>18.43</v>
      </c>
      <c r="AA60" s="23">
        <v>73.72</v>
      </c>
      <c r="AB60" s="14">
        <v>0</v>
      </c>
      <c r="AC60" s="14">
        <v>0</v>
      </c>
      <c r="AD60" s="24">
        <f>IFERROR(1-(Master[[#This Row],[Avg Garment Scans per Delivery]]/Master[[#This Row],[Garment Inventory]]), 0)</f>
        <v>0</v>
      </c>
      <c r="AE60" s="48">
        <v>0</v>
      </c>
      <c r="AF60" s="48">
        <v>0</v>
      </c>
      <c r="AG60" s="44">
        <v>70.89</v>
      </c>
      <c r="AH60" s="44">
        <v>70.89</v>
      </c>
      <c r="AI60" s="44">
        <v>72.776600000000002</v>
      </c>
      <c r="AJ60" s="44">
        <v>75.569999999999993</v>
      </c>
      <c r="AK60" s="44">
        <v>17.7225</v>
      </c>
      <c r="AL60" s="44">
        <v>18.892499999999998</v>
      </c>
      <c r="AM60" s="44">
        <v>0</v>
      </c>
      <c r="AN60" s="44">
        <v>73.72</v>
      </c>
      <c r="AO60" s="44">
        <v>70.89</v>
      </c>
      <c r="AP60" s="44">
        <v>0</v>
      </c>
      <c r="AQ60" s="44">
        <v>0</v>
      </c>
      <c r="AR60" s="44">
        <v>0</v>
      </c>
      <c r="AS60" s="44">
        <v>0</v>
      </c>
      <c r="AT60" s="44">
        <v>0</v>
      </c>
      <c r="AU60" s="44">
        <v>0</v>
      </c>
      <c r="AV60" s="44">
        <v>77.42</v>
      </c>
      <c r="AW60" s="44">
        <v>70.89</v>
      </c>
      <c r="AX60" s="44">
        <v>0</v>
      </c>
      <c r="AY60" s="44">
        <v>0</v>
      </c>
      <c r="AZ60" s="44">
        <v>0</v>
      </c>
      <c r="BA60" s="44">
        <v>0</v>
      </c>
      <c r="BB60" s="44">
        <v>0</v>
      </c>
      <c r="BC60" s="14" t="s">
        <v>254</v>
      </c>
      <c r="BD60" s="14" t="s">
        <v>213</v>
      </c>
      <c r="BG60" s="14" t="s">
        <v>191</v>
      </c>
      <c r="BH60" s="14" t="s">
        <v>44</v>
      </c>
      <c r="BI60" s="14">
        <v>101</v>
      </c>
      <c r="BJ60" s="14">
        <f>IFERROR(_xlfn.XLOOKUP(Master[[#This Row],[cu_id]],StopTimes[cu_ID],StopTimes[Average Stop Time]), 0)</f>
        <v>0.13333333333333333</v>
      </c>
      <c r="BK60" s="14">
        <f>IF(Master[[#This Row],[Avg stop time helper]] &lt;&gt; 0, Master[[#This Row],[Avg stop time helper]],Average_Stop_Time)</f>
        <v>0.13333333333333333</v>
      </c>
      <c r="BL60" s="14" t="b">
        <f>NOT(ISERROR(_xlfn.XLOOKUP(Master[[#This Row],[cu_id]], Solution[Cu_ID],Solution[Cu_ID])))</f>
        <v>1</v>
      </c>
    </row>
    <row r="61" spans="1:64" s="14" customFormat="1" x14ac:dyDescent="0.3">
      <c r="A61" s="26" t="s">
        <v>345</v>
      </c>
      <c r="B61" s="14">
        <v>101</v>
      </c>
      <c r="C61" s="14">
        <v>70543</v>
      </c>
      <c r="D61" s="14">
        <v>0</v>
      </c>
      <c r="E61" s="14" t="s">
        <v>344</v>
      </c>
      <c r="F61" s="14" t="s">
        <v>5220</v>
      </c>
      <c r="H61" s="14" t="s">
        <v>236</v>
      </c>
      <c r="I61" s="14" t="s">
        <v>2</v>
      </c>
      <c r="J61" s="14">
        <v>49707</v>
      </c>
      <c r="K61" s="14">
        <v>6</v>
      </c>
      <c r="L61" s="14" t="s">
        <v>176</v>
      </c>
      <c r="M61" s="14" t="s">
        <v>164</v>
      </c>
      <c r="N61" s="14" t="s">
        <v>12</v>
      </c>
      <c r="O61" s="14">
        <v>270</v>
      </c>
      <c r="P61" s="14">
        <v>0</v>
      </c>
      <c r="Q61" s="14">
        <v>0</v>
      </c>
      <c r="R61" s="14">
        <v>270</v>
      </c>
      <c r="S61" s="14">
        <v>0</v>
      </c>
      <c r="T61" s="14">
        <v>0</v>
      </c>
      <c r="U61" s="25">
        <v>44139</v>
      </c>
      <c r="V61" s="14">
        <v>26</v>
      </c>
      <c r="W61" s="23">
        <v>1524.26</v>
      </c>
      <c r="X61" s="23">
        <v>0</v>
      </c>
      <c r="Y61" s="23">
        <v>0</v>
      </c>
      <c r="Z61" s="23">
        <v>32.53</v>
      </c>
      <c r="AA61" s="23">
        <v>65.06</v>
      </c>
      <c r="AB61" s="14">
        <v>0</v>
      </c>
      <c r="AC61" s="14">
        <v>0</v>
      </c>
      <c r="AD61" s="24">
        <f>IFERROR(1-(Master[[#This Row],[Avg Garment Scans per Delivery]]/Master[[#This Row],[Garment Inventory]]), 0)</f>
        <v>0</v>
      </c>
      <c r="AE61" s="48">
        <v>0</v>
      </c>
      <c r="AF61" s="48">
        <v>0</v>
      </c>
      <c r="AG61" s="44">
        <v>74.61</v>
      </c>
      <c r="AH61" s="44">
        <v>70.086600000000004</v>
      </c>
      <c r="AI61" s="44">
        <v>60.856000000000002</v>
      </c>
      <c r="AJ61" s="44">
        <v>74.745000000000005</v>
      </c>
      <c r="AK61" s="44">
        <v>22.035</v>
      </c>
      <c r="AL61" s="44">
        <v>39.825000000000003</v>
      </c>
      <c r="AM61" s="44">
        <v>0</v>
      </c>
      <c r="AN61" s="44">
        <v>61.38</v>
      </c>
      <c r="AO61" s="44">
        <v>58.76</v>
      </c>
      <c r="AP61" s="44">
        <v>0</v>
      </c>
      <c r="AQ61" s="44">
        <v>0</v>
      </c>
      <c r="AR61" s="44">
        <v>85.74</v>
      </c>
      <c r="AS61" s="44">
        <v>58.76</v>
      </c>
      <c r="AT61" s="44">
        <v>0</v>
      </c>
      <c r="AU61" s="44">
        <v>0</v>
      </c>
      <c r="AV61" s="44">
        <v>85.74</v>
      </c>
      <c r="AW61" s="44">
        <v>58.76</v>
      </c>
      <c r="AX61" s="44">
        <v>0</v>
      </c>
      <c r="AY61" s="44">
        <v>0</v>
      </c>
      <c r="AZ61" s="44">
        <v>85.74</v>
      </c>
      <c r="BA61" s="44">
        <v>0</v>
      </c>
      <c r="BB61" s="44">
        <v>0</v>
      </c>
      <c r="BC61" s="14" t="s">
        <v>232</v>
      </c>
      <c r="BD61" s="14" t="s">
        <v>343</v>
      </c>
      <c r="BG61" s="14" t="s">
        <v>191</v>
      </c>
      <c r="BH61" s="14" t="s">
        <v>44</v>
      </c>
      <c r="BI61" s="14">
        <v>101</v>
      </c>
      <c r="BJ61" s="14">
        <f>IFERROR(_xlfn.XLOOKUP(Master[[#This Row],[cu_id]],StopTimes[cu_ID],StopTimes[Average Stop Time]), 0)</f>
        <v>7.7833333333333332</v>
      </c>
      <c r="BK61" s="14">
        <f>IF(Master[[#This Row],[Avg stop time helper]] &lt;&gt; 0, Master[[#This Row],[Avg stop time helper]],Average_Stop_Time)</f>
        <v>7.7833333333333332</v>
      </c>
      <c r="BL61" s="14" t="b">
        <f>NOT(ISERROR(_xlfn.XLOOKUP(Master[[#This Row],[cu_id]], Solution[Cu_ID],Solution[Cu_ID])))</f>
        <v>1</v>
      </c>
    </row>
    <row r="62" spans="1:64" s="14" customFormat="1" x14ac:dyDescent="0.3">
      <c r="A62" s="26" t="s">
        <v>347</v>
      </c>
      <c r="B62" s="14">
        <v>101</v>
      </c>
      <c r="C62" s="14">
        <v>70545</v>
      </c>
      <c r="D62" s="14">
        <v>0</v>
      </c>
      <c r="E62" s="14" t="s">
        <v>346</v>
      </c>
      <c r="F62" s="14" t="s">
        <v>5341</v>
      </c>
      <c r="H62" s="14" t="s">
        <v>221</v>
      </c>
      <c r="I62" s="14" t="s">
        <v>2</v>
      </c>
      <c r="J62" s="14">
        <v>49707</v>
      </c>
      <c r="K62" s="14">
        <v>6</v>
      </c>
      <c r="L62" s="14" t="s">
        <v>176</v>
      </c>
      <c r="M62" s="14" t="s">
        <v>164</v>
      </c>
      <c r="N62" s="14" t="s">
        <v>14</v>
      </c>
      <c r="O62" s="14">
        <v>80</v>
      </c>
      <c r="P62" s="14">
        <v>0</v>
      </c>
      <c r="Q62" s="14">
        <v>0</v>
      </c>
      <c r="R62" s="14">
        <v>0</v>
      </c>
      <c r="S62" s="14">
        <v>0</v>
      </c>
      <c r="T62" s="14">
        <v>80</v>
      </c>
      <c r="U62" s="25">
        <v>44141</v>
      </c>
      <c r="V62" s="14">
        <v>13</v>
      </c>
      <c r="W62" s="23">
        <v>930.64</v>
      </c>
      <c r="X62" s="23">
        <v>0</v>
      </c>
      <c r="Y62" s="23">
        <v>0</v>
      </c>
      <c r="Z62" s="23">
        <v>55.07</v>
      </c>
      <c r="AA62" s="23">
        <v>110.15</v>
      </c>
      <c r="AB62" s="14">
        <v>0</v>
      </c>
      <c r="AC62" s="14">
        <v>0</v>
      </c>
      <c r="AD62" s="24">
        <f>IFERROR(1-(Master[[#This Row],[Avg Garment Scans per Delivery]]/Master[[#This Row],[Garment Inventory]]), 0)</f>
        <v>0</v>
      </c>
      <c r="AE62" s="48">
        <v>0</v>
      </c>
      <c r="AF62" s="48">
        <v>0</v>
      </c>
      <c r="AG62" s="44">
        <v>0</v>
      </c>
      <c r="AH62" s="44">
        <v>63.32</v>
      </c>
      <c r="AI62" s="44">
        <v>93.04</v>
      </c>
      <c r="AJ62" s="44">
        <v>123</v>
      </c>
      <c r="AK62" s="44">
        <v>48.998699999999999</v>
      </c>
      <c r="AL62" s="44">
        <v>0</v>
      </c>
      <c r="AM62" s="44">
        <v>0</v>
      </c>
      <c r="AN62" s="44">
        <v>0</v>
      </c>
      <c r="AO62" s="44">
        <v>63.32</v>
      </c>
      <c r="AP62" s="44">
        <v>0</v>
      </c>
      <c r="AQ62" s="44">
        <v>0</v>
      </c>
      <c r="AR62" s="44">
        <v>0</v>
      </c>
      <c r="AS62" s="44">
        <v>143.88999999999999</v>
      </c>
      <c r="AT62" s="44">
        <v>0</v>
      </c>
      <c r="AU62" s="44">
        <v>0</v>
      </c>
      <c r="AV62" s="44">
        <v>0</v>
      </c>
      <c r="AW62" s="44">
        <v>84.55</v>
      </c>
      <c r="AX62" s="44">
        <v>0</v>
      </c>
      <c r="AY62" s="44">
        <v>0</v>
      </c>
      <c r="AZ62" s="44">
        <v>0</v>
      </c>
      <c r="BA62" s="44">
        <v>100.23</v>
      </c>
      <c r="BB62" s="44">
        <v>0</v>
      </c>
      <c r="BC62" s="14" t="s">
        <v>260</v>
      </c>
      <c r="BD62" s="14" t="s">
        <v>213</v>
      </c>
      <c r="BG62" s="14" t="s">
        <v>191</v>
      </c>
      <c r="BH62" s="14" t="s">
        <v>44</v>
      </c>
      <c r="BI62" s="14">
        <v>101</v>
      </c>
      <c r="BJ62" s="14">
        <f>IFERROR(_xlfn.XLOOKUP(Master[[#This Row],[cu_id]],StopTimes[cu_ID],StopTimes[Average Stop Time]), 0)</f>
        <v>0</v>
      </c>
      <c r="BK62" s="14">
        <f>IF(Master[[#This Row],[Avg stop time helper]] &lt;&gt; 0, Master[[#This Row],[Avg stop time helper]],Average_Stop_Time)</f>
        <v>9.4354006285390355</v>
      </c>
      <c r="BL62" s="14" t="b">
        <f>NOT(ISERROR(_xlfn.XLOOKUP(Master[[#This Row],[cu_id]], Solution[Cu_ID],Solution[Cu_ID])))</f>
        <v>1</v>
      </c>
    </row>
    <row r="63" spans="1:64" s="14" customFormat="1" x14ac:dyDescent="0.3">
      <c r="A63" s="26" t="s">
        <v>349</v>
      </c>
      <c r="B63" s="14">
        <v>103</v>
      </c>
      <c r="C63" s="14">
        <v>70547</v>
      </c>
      <c r="D63" s="14">
        <v>0</v>
      </c>
      <c r="E63" s="14" t="s">
        <v>348</v>
      </c>
      <c r="F63" s="14" t="s">
        <v>5443</v>
      </c>
      <c r="H63" s="14" t="s">
        <v>236</v>
      </c>
      <c r="I63" s="14" t="s">
        <v>2</v>
      </c>
      <c r="J63" s="14">
        <v>49707</v>
      </c>
      <c r="K63" s="14">
        <v>1</v>
      </c>
      <c r="L63" s="14" t="s">
        <v>174</v>
      </c>
      <c r="M63" s="14" t="s">
        <v>164</v>
      </c>
      <c r="N63" s="14" t="s">
        <v>15</v>
      </c>
      <c r="O63" s="14">
        <v>290</v>
      </c>
      <c r="P63" s="14">
        <v>0</v>
      </c>
      <c r="Q63" s="14">
        <v>290</v>
      </c>
      <c r="R63" s="14">
        <v>0</v>
      </c>
      <c r="S63" s="14">
        <v>0</v>
      </c>
      <c r="T63" s="14">
        <v>0</v>
      </c>
      <c r="U63" s="25">
        <v>44159</v>
      </c>
      <c r="V63" s="14">
        <v>13</v>
      </c>
      <c r="W63" s="23">
        <v>357.31</v>
      </c>
      <c r="X63" s="23">
        <v>0</v>
      </c>
      <c r="Y63" s="23">
        <v>0</v>
      </c>
      <c r="Z63" s="23">
        <v>7.48</v>
      </c>
      <c r="AA63" s="23">
        <v>29.93</v>
      </c>
      <c r="AB63" s="14">
        <v>0</v>
      </c>
      <c r="AC63" s="14">
        <v>0</v>
      </c>
      <c r="AD63" s="24">
        <f>IFERROR(1-(Master[[#This Row],[Avg Garment Scans per Delivery]]/Master[[#This Row],[Garment Inventory]]), 0)</f>
        <v>0</v>
      </c>
      <c r="AE63" s="48">
        <v>0</v>
      </c>
      <c r="AF63" s="48">
        <v>0</v>
      </c>
      <c r="AG63" s="44">
        <v>27.15</v>
      </c>
      <c r="AH63" s="44">
        <v>27.15</v>
      </c>
      <c r="AI63" s="44">
        <v>27.967500000000001</v>
      </c>
      <c r="AJ63" s="44">
        <v>28.24</v>
      </c>
      <c r="AK63" s="44">
        <v>6.7874999999999996</v>
      </c>
      <c r="AL63" s="44">
        <v>7.06</v>
      </c>
      <c r="AM63" s="44">
        <v>27.15</v>
      </c>
      <c r="AN63" s="44">
        <v>0</v>
      </c>
      <c r="AO63" s="44">
        <v>0</v>
      </c>
      <c r="AP63" s="44">
        <v>0</v>
      </c>
      <c r="AQ63" s="44">
        <v>0</v>
      </c>
      <c r="AR63" s="44">
        <v>0</v>
      </c>
      <c r="AS63" s="44">
        <v>0</v>
      </c>
      <c r="AT63" s="44">
        <v>28.24</v>
      </c>
      <c r="AU63" s="44">
        <v>27.15</v>
      </c>
      <c r="AV63" s="44">
        <v>0</v>
      </c>
      <c r="AW63" s="44">
        <v>0</v>
      </c>
      <c r="AX63" s="44">
        <v>0</v>
      </c>
      <c r="AY63" s="44">
        <v>0</v>
      </c>
      <c r="AZ63" s="44">
        <v>0</v>
      </c>
      <c r="BA63" s="44">
        <v>0</v>
      </c>
      <c r="BB63" s="44">
        <v>28.24</v>
      </c>
      <c r="BC63" s="14" t="s">
        <v>232</v>
      </c>
      <c r="BD63" s="14" t="s">
        <v>332</v>
      </c>
      <c r="BG63" s="14" t="s">
        <v>191</v>
      </c>
      <c r="BH63" s="14" t="s">
        <v>44</v>
      </c>
      <c r="BI63" s="14">
        <v>105</v>
      </c>
      <c r="BJ63" s="14">
        <f>IFERROR(_xlfn.XLOOKUP(Master[[#This Row],[cu_id]],StopTimes[cu_ID],StopTimes[Average Stop Time]), 0)</f>
        <v>8.3333333333333329E-2</v>
      </c>
      <c r="BK63" s="14">
        <f>IF(Master[[#This Row],[Avg stop time helper]] &lt;&gt; 0, Master[[#This Row],[Avg stop time helper]],Average_Stop_Time)</f>
        <v>8.3333333333333329E-2</v>
      </c>
      <c r="BL63" s="14" t="b">
        <f>NOT(ISERROR(_xlfn.XLOOKUP(Master[[#This Row],[cu_id]], Solution[Cu_ID],Solution[Cu_ID])))</f>
        <v>1</v>
      </c>
    </row>
    <row r="64" spans="1:64" s="14" customFormat="1" x14ac:dyDescent="0.3">
      <c r="A64" s="26" t="s">
        <v>351</v>
      </c>
      <c r="B64" s="14">
        <v>103</v>
      </c>
      <c r="C64" s="14">
        <v>70548</v>
      </c>
      <c r="D64" s="14">
        <v>0</v>
      </c>
      <c r="E64" s="14" t="s">
        <v>350</v>
      </c>
      <c r="F64" s="14" t="s">
        <v>5066</v>
      </c>
      <c r="H64" s="14" t="s">
        <v>236</v>
      </c>
      <c r="I64" s="14" t="s">
        <v>2</v>
      </c>
      <c r="J64" s="14">
        <v>49707</v>
      </c>
      <c r="K64" s="14">
        <v>6</v>
      </c>
      <c r="L64" s="14" t="s">
        <v>176</v>
      </c>
      <c r="M64" s="14" t="s">
        <v>164</v>
      </c>
      <c r="N64" s="14" t="s">
        <v>12</v>
      </c>
      <c r="O64" s="14">
        <v>35</v>
      </c>
      <c r="P64" s="14">
        <v>0</v>
      </c>
      <c r="Q64" s="14">
        <v>0</v>
      </c>
      <c r="R64" s="14">
        <v>35</v>
      </c>
      <c r="S64" s="14">
        <v>0</v>
      </c>
      <c r="T64" s="14">
        <v>0</v>
      </c>
      <c r="U64" s="25">
        <v>44139</v>
      </c>
      <c r="V64" s="14">
        <v>26</v>
      </c>
      <c r="W64" s="23">
        <v>1264.68</v>
      </c>
      <c r="X64" s="23">
        <v>0</v>
      </c>
      <c r="Y64" s="23">
        <v>0</v>
      </c>
      <c r="Z64" s="23">
        <v>32.6</v>
      </c>
      <c r="AA64" s="23">
        <v>65.2</v>
      </c>
      <c r="AB64" s="14">
        <v>0</v>
      </c>
      <c r="AC64" s="14">
        <v>0</v>
      </c>
      <c r="AD64" s="24">
        <f>IFERROR(1-(Master[[#This Row],[Avg Garment Scans per Delivery]]/Master[[#This Row],[Garment Inventory]]), 0)</f>
        <v>0</v>
      </c>
      <c r="AE64" s="48">
        <v>0</v>
      </c>
      <c r="AF64" s="48">
        <v>0</v>
      </c>
      <c r="AG64" s="44">
        <v>51.77</v>
      </c>
      <c r="AH64" s="44">
        <v>49.984200000000001</v>
      </c>
      <c r="AI64" s="44">
        <v>54.093299999999999</v>
      </c>
      <c r="AJ64" s="44">
        <v>55.041400000000003</v>
      </c>
      <c r="AK64" s="44">
        <v>19.635000000000002</v>
      </c>
      <c r="AL64" s="44">
        <v>32.29</v>
      </c>
      <c r="AM64" s="44">
        <v>0</v>
      </c>
      <c r="AN64" s="44">
        <v>43.71</v>
      </c>
      <c r="AO64" s="44">
        <v>39.270000000000003</v>
      </c>
      <c r="AP64" s="44">
        <v>0</v>
      </c>
      <c r="AQ64" s="44">
        <v>0</v>
      </c>
      <c r="AR64" s="44">
        <v>43.71</v>
      </c>
      <c r="AS64" s="44">
        <v>39.270000000000003</v>
      </c>
      <c r="AT64" s="44">
        <v>0</v>
      </c>
      <c r="AU64" s="44">
        <v>0</v>
      </c>
      <c r="AV64" s="44">
        <v>43.71</v>
      </c>
      <c r="AW64" s="44">
        <v>39.270000000000003</v>
      </c>
      <c r="AX64" s="44">
        <v>0</v>
      </c>
      <c r="AY64" s="44">
        <v>0</v>
      </c>
      <c r="AZ64" s="44">
        <v>127.19</v>
      </c>
      <c r="BA64" s="44">
        <v>39.270000000000003</v>
      </c>
      <c r="BB64" s="44">
        <v>0</v>
      </c>
      <c r="BC64" s="14" t="s">
        <v>232</v>
      </c>
      <c r="BD64" s="14" t="s">
        <v>213</v>
      </c>
      <c r="BG64" s="14" t="s">
        <v>191</v>
      </c>
      <c r="BH64" s="14" t="s">
        <v>44</v>
      </c>
      <c r="BI64" s="14">
        <v>103</v>
      </c>
      <c r="BJ64" s="14">
        <f>IFERROR(_xlfn.XLOOKUP(Master[[#This Row],[cu_id]],StopTimes[cu_ID],StopTimes[Average Stop Time]), 0)</f>
        <v>2.375</v>
      </c>
      <c r="BK64" s="14">
        <f>IF(Master[[#This Row],[Avg stop time helper]] &lt;&gt; 0, Master[[#This Row],[Avg stop time helper]],Average_Stop_Time)</f>
        <v>2.375</v>
      </c>
      <c r="BL64" s="14" t="b">
        <f>NOT(ISERROR(_xlfn.XLOOKUP(Master[[#This Row],[cu_id]], Solution[Cu_ID],Solution[Cu_ID])))</f>
        <v>1</v>
      </c>
    </row>
    <row r="65" spans="1:64" s="14" customFormat="1" x14ac:dyDescent="0.3">
      <c r="A65" s="26" t="s">
        <v>353</v>
      </c>
      <c r="B65" s="14">
        <v>102</v>
      </c>
      <c r="C65" s="14">
        <v>70549</v>
      </c>
      <c r="D65" s="14">
        <v>0</v>
      </c>
      <c r="E65" s="14" t="s">
        <v>352</v>
      </c>
      <c r="F65" s="14" t="s">
        <v>5463</v>
      </c>
      <c r="H65" s="14" t="s">
        <v>236</v>
      </c>
      <c r="I65" s="14" t="s">
        <v>2</v>
      </c>
      <c r="J65" s="14">
        <v>49707</v>
      </c>
      <c r="K65" s="14">
        <v>3</v>
      </c>
      <c r="L65" s="14" t="s">
        <v>175</v>
      </c>
      <c r="M65" s="14" t="s">
        <v>164</v>
      </c>
      <c r="N65" s="14" t="s">
        <v>12</v>
      </c>
      <c r="O65" s="14">
        <v>110</v>
      </c>
      <c r="P65" s="14">
        <v>0</v>
      </c>
      <c r="Q65" s="14">
        <v>0</v>
      </c>
      <c r="R65" s="14">
        <v>110</v>
      </c>
      <c r="S65" s="14">
        <v>0</v>
      </c>
      <c r="T65" s="14">
        <v>0</v>
      </c>
      <c r="U65" s="25">
        <v>44146</v>
      </c>
      <c r="V65" s="14">
        <v>13</v>
      </c>
      <c r="W65" s="23">
        <v>529.44000000000005</v>
      </c>
      <c r="X65" s="23">
        <v>0</v>
      </c>
      <c r="Y65" s="23">
        <v>0</v>
      </c>
      <c r="Z65" s="23">
        <v>11.2</v>
      </c>
      <c r="AA65" s="23">
        <v>44.8</v>
      </c>
      <c r="AB65" s="14">
        <v>0</v>
      </c>
      <c r="AC65" s="14">
        <v>0</v>
      </c>
      <c r="AD65" s="24">
        <v>0</v>
      </c>
      <c r="AE65" s="48">
        <v>0</v>
      </c>
      <c r="AF65" s="48">
        <v>0</v>
      </c>
      <c r="AG65" s="44">
        <v>40.325000000000003</v>
      </c>
      <c r="AH65" s="44">
        <v>40.619999999999997</v>
      </c>
      <c r="AI65" s="44">
        <v>41.713299999999997</v>
      </c>
      <c r="AJ65" s="44">
        <v>42.26</v>
      </c>
      <c r="AK65" s="44">
        <v>10.154999999999999</v>
      </c>
      <c r="AL65" s="44">
        <v>10.565</v>
      </c>
      <c r="AM65" s="44">
        <v>0</v>
      </c>
      <c r="AN65" s="44">
        <v>0</v>
      </c>
      <c r="AO65" s="44">
        <v>0</v>
      </c>
      <c r="AP65" s="44">
        <v>42.26</v>
      </c>
      <c r="AQ65" s="44">
        <v>40.619999999999997</v>
      </c>
      <c r="AR65" s="44">
        <v>0</v>
      </c>
      <c r="AS65" s="44">
        <v>0</v>
      </c>
      <c r="AT65" s="44">
        <v>0</v>
      </c>
      <c r="AU65" s="44">
        <v>0</v>
      </c>
      <c r="AV65" s="44">
        <v>0</v>
      </c>
      <c r="AW65" s="44">
        <v>0</v>
      </c>
      <c r="AX65" s="44">
        <v>42.26</v>
      </c>
      <c r="AY65" s="44">
        <v>40.619999999999997</v>
      </c>
      <c r="AZ65" s="44">
        <v>0</v>
      </c>
      <c r="BA65" s="44">
        <v>0</v>
      </c>
      <c r="BB65" s="44">
        <v>0</v>
      </c>
      <c r="BC65" s="14" t="s">
        <v>232</v>
      </c>
      <c r="BD65" s="14" t="s">
        <v>213</v>
      </c>
      <c r="BG65" s="14" t="s">
        <v>191</v>
      </c>
      <c r="BH65" s="14" t="s">
        <v>44</v>
      </c>
      <c r="BI65" s="14">
        <v>102</v>
      </c>
      <c r="BJ65" s="14">
        <f>IFERROR(_xlfn.XLOOKUP(Master[[#This Row],[cu_id]],StopTimes[cu_ID],StopTimes[Average Stop Time]), 0)</f>
        <v>2.7</v>
      </c>
      <c r="BK65" s="14">
        <f>IF(Master[[#This Row],[Avg stop time helper]] &lt;&gt; 0, Master[[#This Row],[Avg stop time helper]],Average_Stop_Time)</f>
        <v>2.7</v>
      </c>
      <c r="BL65" s="14" t="b">
        <f>NOT(ISERROR(_xlfn.XLOOKUP(Master[[#This Row],[cu_id]], Solution[Cu_ID],Solution[Cu_ID])))</f>
        <v>0</v>
      </c>
    </row>
    <row r="66" spans="1:64" s="14" customFormat="1" x14ac:dyDescent="0.3">
      <c r="A66" s="26" t="s">
        <v>355</v>
      </c>
      <c r="B66" s="14">
        <v>101</v>
      </c>
      <c r="C66" s="14">
        <v>70551</v>
      </c>
      <c r="D66" s="14">
        <v>0</v>
      </c>
      <c r="E66" s="14" t="s">
        <v>354</v>
      </c>
      <c r="F66" s="14" t="s">
        <v>3580</v>
      </c>
      <c r="H66" s="14" t="s">
        <v>236</v>
      </c>
      <c r="I66" s="14" t="s">
        <v>2</v>
      </c>
      <c r="J66" s="14">
        <v>49707</v>
      </c>
      <c r="K66" s="14">
        <v>6</v>
      </c>
      <c r="L66" s="14" t="s">
        <v>176</v>
      </c>
      <c r="M66" s="14" t="s">
        <v>164</v>
      </c>
      <c r="N66" s="14" t="s">
        <v>15</v>
      </c>
      <c r="O66" s="14">
        <v>400</v>
      </c>
      <c r="P66" s="14">
        <v>0</v>
      </c>
      <c r="Q66" s="14">
        <v>400</v>
      </c>
      <c r="R66" s="14">
        <v>0</v>
      </c>
      <c r="S66" s="14">
        <v>0</v>
      </c>
      <c r="T66" s="14">
        <v>0</v>
      </c>
      <c r="U66" s="25">
        <v>44173</v>
      </c>
      <c r="V66" s="14">
        <v>14</v>
      </c>
      <c r="W66" s="23">
        <v>1730.83</v>
      </c>
      <c r="X66" s="23">
        <v>0</v>
      </c>
      <c r="Y66" s="23">
        <v>0</v>
      </c>
      <c r="Z66" s="23">
        <v>71.790000000000006</v>
      </c>
      <c r="AA66" s="23">
        <v>143.58000000000001</v>
      </c>
      <c r="AB66" s="14">
        <v>0</v>
      </c>
      <c r="AC66" s="14">
        <v>0</v>
      </c>
      <c r="AD66" s="24">
        <f>IFERROR(1-(Master[[#This Row],[Avg Garment Scans per Delivery]]/Master[[#This Row],[Garment Inventory]]), 0)</f>
        <v>0</v>
      </c>
      <c r="AE66" s="48">
        <v>0</v>
      </c>
      <c r="AF66" s="48">
        <v>0</v>
      </c>
      <c r="AG66" s="44">
        <v>0</v>
      </c>
      <c r="AH66" s="44">
        <v>127.76</v>
      </c>
      <c r="AI66" s="44">
        <v>132.88659999999999</v>
      </c>
      <c r="AJ66" s="44">
        <v>135.44999999999999</v>
      </c>
      <c r="AK66" s="44">
        <v>63.88</v>
      </c>
      <c r="AL66" s="44">
        <v>0</v>
      </c>
      <c r="AM66" s="44">
        <v>0</v>
      </c>
      <c r="AN66" s="44">
        <v>0</v>
      </c>
      <c r="AO66" s="44">
        <v>127.76</v>
      </c>
      <c r="AP66" s="44">
        <v>0</v>
      </c>
      <c r="AQ66" s="44">
        <v>0</v>
      </c>
      <c r="AR66" s="44">
        <v>0</v>
      </c>
      <c r="AS66" s="44">
        <v>127.76</v>
      </c>
      <c r="AT66" s="44">
        <v>0</v>
      </c>
      <c r="AU66" s="44">
        <v>0</v>
      </c>
      <c r="AV66" s="44">
        <v>0</v>
      </c>
      <c r="AW66" s="44">
        <v>127.76</v>
      </c>
      <c r="AX66" s="44">
        <v>0</v>
      </c>
      <c r="AY66" s="44">
        <v>0</v>
      </c>
      <c r="AZ66" s="44">
        <v>0</v>
      </c>
      <c r="BA66" s="44">
        <v>127.76</v>
      </c>
      <c r="BB66" s="44">
        <v>0</v>
      </c>
      <c r="BC66" s="14" t="s">
        <v>232</v>
      </c>
      <c r="BD66" s="14" t="s">
        <v>213</v>
      </c>
      <c r="BG66" s="14" t="s">
        <v>191</v>
      </c>
      <c r="BH66" s="14" t="s">
        <v>44</v>
      </c>
      <c r="BJ66" s="14">
        <f>IFERROR(_xlfn.XLOOKUP(Master[[#This Row],[cu_id]],StopTimes[cu_ID],StopTimes[Average Stop Time]), 0)</f>
        <v>0</v>
      </c>
      <c r="BK66" s="14">
        <f>IF(Master[[#This Row],[Avg stop time helper]] &lt;&gt; 0, Master[[#This Row],[Avg stop time helper]],Average_Stop_Time)</f>
        <v>9.4354006285390355</v>
      </c>
      <c r="BL66" s="14" t="b">
        <f>NOT(ISERROR(_xlfn.XLOOKUP(Master[[#This Row],[cu_id]], Solution[Cu_ID],Solution[Cu_ID])))</f>
        <v>1</v>
      </c>
    </row>
    <row r="67" spans="1:64" s="14" customFormat="1" x14ac:dyDescent="0.3">
      <c r="A67" s="26" t="s">
        <v>357</v>
      </c>
      <c r="B67" s="14">
        <v>103</v>
      </c>
      <c r="C67" s="14">
        <v>70552</v>
      </c>
      <c r="D67" s="14">
        <v>0</v>
      </c>
      <c r="E67" s="14" t="s">
        <v>356</v>
      </c>
      <c r="F67" s="14" t="s">
        <v>4956</v>
      </c>
      <c r="H67" s="14" t="s">
        <v>236</v>
      </c>
      <c r="I67" s="14" t="s">
        <v>2</v>
      </c>
      <c r="J67" s="14">
        <v>49707</v>
      </c>
      <c r="K67" s="14">
        <v>7</v>
      </c>
      <c r="L67" s="14" t="s">
        <v>82</v>
      </c>
      <c r="M67" s="14" t="s">
        <v>164</v>
      </c>
      <c r="N67" s="14" t="s">
        <v>12</v>
      </c>
      <c r="O67" s="14">
        <v>36</v>
      </c>
      <c r="P67" s="14">
        <v>0</v>
      </c>
      <c r="Q67" s="14">
        <v>0</v>
      </c>
      <c r="R67" s="14">
        <v>36</v>
      </c>
      <c r="S67" s="14">
        <v>0</v>
      </c>
      <c r="T67" s="14">
        <v>0</v>
      </c>
      <c r="U67" s="25">
        <v>44139</v>
      </c>
      <c r="V67" s="14">
        <v>57</v>
      </c>
      <c r="W67" s="23">
        <v>7386.35</v>
      </c>
      <c r="X67" s="23">
        <v>0</v>
      </c>
      <c r="Y67" s="23">
        <v>0</v>
      </c>
      <c r="Z67" s="23">
        <v>181.53</v>
      </c>
      <c r="AA67" s="23">
        <v>181.53</v>
      </c>
      <c r="AB67" s="14">
        <v>130</v>
      </c>
      <c r="AC67" s="14">
        <v>2</v>
      </c>
      <c r="AD67" s="24">
        <f>IFERROR(1-(Master[[#This Row],[Avg Garment Scans per Delivery]]/Master[[#This Row],[Garment Inventory]]), 0)</f>
        <v>0.98461538461538467</v>
      </c>
      <c r="AE67" s="48">
        <v>7</v>
      </c>
      <c r="AF67" s="48">
        <v>132</v>
      </c>
      <c r="AG67" s="44">
        <v>119.8253</v>
      </c>
      <c r="AH67" s="44">
        <v>113.94329999999999</v>
      </c>
      <c r="AI67" s="44">
        <v>152.04</v>
      </c>
      <c r="AJ67" s="44">
        <v>159.2407</v>
      </c>
      <c r="AK67" s="44">
        <v>134.62370000000001</v>
      </c>
      <c r="AL67" s="44">
        <v>169.2587</v>
      </c>
      <c r="AM67" s="44">
        <v>108.77</v>
      </c>
      <c r="AN67" s="44">
        <v>137.63999999999999</v>
      </c>
      <c r="AO67" s="44">
        <v>116.03</v>
      </c>
      <c r="AP67" s="44">
        <v>233.1</v>
      </c>
      <c r="AQ67" s="44">
        <v>116.03</v>
      </c>
      <c r="AR67" s="44">
        <v>295.13</v>
      </c>
      <c r="AS67" s="44">
        <v>129.22</v>
      </c>
      <c r="AT67" s="44">
        <v>137.63999999999999</v>
      </c>
      <c r="AU67" s="44">
        <v>219.28</v>
      </c>
      <c r="AV67" s="44">
        <v>137.63999999999999</v>
      </c>
      <c r="AW67" s="44">
        <v>129.22</v>
      </c>
      <c r="AX67" s="44">
        <v>137.63999999999999</v>
      </c>
      <c r="AY67" s="44">
        <v>129.22</v>
      </c>
      <c r="AZ67" s="44">
        <v>137.63999999999999</v>
      </c>
      <c r="BA67" s="44">
        <v>129.22</v>
      </c>
      <c r="BB67" s="44">
        <v>137.63999999999999</v>
      </c>
      <c r="BC67" s="14" t="s">
        <v>232</v>
      </c>
      <c r="BD67" s="14" t="s">
        <v>213</v>
      </c>
      <c r="BG67" s="14" t="s">
        <v>191</v>
      </c>
      <c r="BH67" s="14" t="s">
        <v>44</v>
      </c>
      <c r="BI67" s="14">
        <v>103</v>
      </c>
      <c r="BJ67" s="14">
        <f>IFERROR(_xlfn.XLOOKUP(Master[[#This Row],[cu_id]],StopTimes[cu_ID],StopTimes[Average Stop Time]), 0)</f>
        <v>16.766666666666666</v>
      </c>
      <c r="BK67" s="14">
        <f>IF(Master[[#This Row],[Avg stop time helper]] &lt;&gt; 0, Master[[#This Row],[Avg stop time helper]],Average_Stop_Time)</f>
        <v>16.766666666666666</v>
      </c>
      <c r="BL67" s="14" t="b">
        <f>NOT(ISERROR(_xlfn.XLOOKUP(Master[[#This Row],[cu_id]], Solution[Cu_ID],Solution[Cu_ID])))</f>
        <v>1</v>
      </c>
    </row>
    <row r="68" spans="1:64" s="14" customFormat="1" x14ac:dyDescent="0.3">
      <c r="A68" s="26" t="s">
        <v>360</v>
      </c>
      <c r="B68" s="14">
        <v>103</v>
      </c>
      <c r="C68" s="14">
        <v>70556</v>
      </c>
      <c r="D68" s="14">
        <v>0</v>
      </c>
      <c r="E68" s="14" t="s">
        <v>359</v>
      </c>
      <c r="F68" s="14" t="s">
        <v>5431</v>
      </c>
      <c r="G68" s="14" t="s">
        <v>358</v>
      </c>
      <c r="H68" s="14" t="s">
        <v>236</v>
      </c>
      <c r="I68" s="14" t="s">
        <v>2</v>
      </c>
      <c r="J68" s="14">
        <v>49707</v>
      </c>
      <c r="K68" s="14">
        <v>1</v>
      </c>
      <c r="L68" s="14" t="s">
        <v>174</v>
      </c>
      <c r="M68" s="14" t="s">
        <v>164</v>
      </c>
      <c r="N68" s="14" t="s">
        <v>15</v>
      </c>
      <c r="O68" s="14">
        <v>270</v>
      </c>
      <c r="P68" s="14">
        <v>0</v>
      </c>
      <c r="Q68" s="14">
        <v>270</v>
      </c>
      <c r="R68" s="14">
        <v>0</v>
      </c>
      <c r="S68" s="14">
        <v>0</v>
      </c>
      <c r="T68" s="14">
        <v>0</v>
      </c>
      <c r="U68" s="25">
        <v>44159</v>
      </c>
      <c r="V68" s="14">
        <v>13</v>
      </c>
      <c r="W68" s="23">
        <v>691.33</v>
      </c>
      <c r="X68" s="23">
        <v>0</v>
      </c>
      <c r="Y68" s="23">
        <v>0</v>
      </c>
      <c r="Z68" s="23">
        <v>14.48</v>
      </c>
      <c r="AA68" s="23">
        <v>57.92</v>
      </c>
      <c r="AB68" s="14">
        <v>0</v>
      </c>
      <c r="AC68" s="14">
        <v>0</v>
      </c>
      <c r="AD68" s="24">
        <f>IFERROR(1-(Master[[#This Row],[Avg Garment Scans per Delivery]]/Master[[#This Row],[Garment Inventory]]), 0)</f>
        <v>0</v>
      </c>
      <c r="AE68" s="48">
        <v>0</v>
      </c>
      <c r="AF68" s="48">
        <v>0</v>
      </c>
      <c r="AG68" s="44">
        <v>52.53</v>
      </c>
      <c r="AH68" s="44">
        <v>52.53</v>
      </c>
      <c r="AI68" s="44">
        <v>54.112499999999997</v>
      </c>
      <c r="AJ68" s="44">
        <v>54.64</v>
      </c>
      <c r="AK68" s="44">
        <v>13.1325</v>
      </c>
      <c r="AL68" s="44">
        <v>13.66</v>
      </c>
      <c r="AM68" s="44">
        <v>52.53</v>
      </c>
      <c r="AN68" s="44">
        <v>0</v>
      </c>
      <c r="AO68" s="44">
        <v>0</v>
      </c>
      <c r="AP68" s="44">
        <v>0</v>
      </c>
      <c r="AQ68" s="44">
        <v>0</v>
      </c>
      <c r="AR68" s="44">
        <v>0</v>
      </c>
      <c r="AS68" s="44">
        <v>0</v>
      </c>
      <c r="AT68" s="44">
        <v>54.64</v>
      </c>
      <c r="AU68" s="44">
        <v>52.53</v>
      </c>
      <c r="AV68" s="44">
        <v>0</v>
      </c>
      <c r="AW68" s="44">
        <v>0</v>
      </c>
      <c r="AX68" s="44">
        <v>0</v>
      </c>
      <c r="AY68" s="44">
        <v>0</v>
      </c>
      <c r="AZ68" s="44">
        <v>0</v>
      </c>
      <c r="BA68" s="44">
        <v>0</v>
      </c>
      <c r="BB68" s="44">
        <v>54.64</v>
      </c>
      <c r="BC68" s="14" t="s">
        <v>254</v>
      </c>
      <c r="BD68" s="14" t="s">
        <v>239</v>
      </c>
      <c r="BG68" s="14" t="s">
        <v>191</v>
      </c>
      <c r="BH68" s="14" t="s">
        <v>44</v>
      </c>
      <c r="BI68" s="14" t="s">
        <v>5740</v>
      </c>
      <c r="BJ68" s="14">
        <f>IFERROR(_xlfn.XLOOKUP(Master[[#This Row],[cu_id]],StopTimes[cu_ID],StopTimes[Average Stop Time]), 0)</f>
        <v>0.15</v>
      </c>
      <c r="BK68" s="14">
        <f>IF(Master[[#This Row],[Avg stop time helper]] &lt;&gt; 0, Master[[#This Row],[Avg stop time helper]],Average_Stop_Time)</f>
        <v>0.15</v>
      </c>
      <c r="BL68" s="14" t="b">
        <f>NOT(ISERROR(_xlfn.XLOOKUP(Master[[#This Row],[cu_id]], Solution[Cu_ID],Solution[Cu_ID])))</f>
        <v>1</v>
      </c>
    </row>
    <row r="69" spans="1:64" s="14" customFormat="1" x14ac:dyDescent="0.3">
      <c r="A69" s="26" t="s">
        <v>363</v>
      </c>
      <c r="B69" s="14">
        <v>102</v>
      </c>
      <c r="C69" s="14">
        <v>70559</v>
      </c>
      <c r="D69" s="14">
        <v>0</v>
      </c>
      <c r="E69" s="14" t="s">
        <v>362</v>
      </c>
      <c r="F69" s="14" t="s">
        <v>4197</v>
      </c>
      <c r="G69" s="14" t="s">
        <v>361</v>
      </c>
      <c r="H69" s="14" t="s">
        <v>236</v>
      </c>
      <c r="I69" s="14" t="s">
        <v>2</v>
      </c>
      <c r="J69" s="14">
        <v>49707</v>
      </c>
      <c r="K69" s="14">
        <v>5</v>
      </c>
      <c r="L69" s="14" t="s">
        <v>84</v>
      </c>
      <c r="M69" s="14" t="s">
        <v>164</v>
      </c>
      <c r="N69" s="14" t="s">
        <v>12</v>
      </c>
      <c r="O69" s="14">
        <v>175</v>
      </c>
      <c r="P69" s="14">
        <v>0</v>
      </c>
      <c r="Q69" s="14">
        <v>0</v>
      </c>
      <c r="R69" s="14">
        <v>175</v>
      </c>
      <c r="S69" s="14">
        <v>0</v>
      </c>
      <c r="T69" s="14">
        <v>0</v>
      </c>
      <c r="U69" s="25">
        <v>44146</v>
      </c>
      <c r="V69" s="14">
        <v>27</v>
      </c>
      <c r="W69" s="23">
        <v>1363.38</v>
      </c>
      <c r="X69" s="23">
        <v>0</v>
      </c>
      <c r="Y69" s="23">
        <v>0</v>
      </c>
      <c r="Z69" s="23">
        <v>37.57</v>
      </c>
      <c r="AA69" s="23">
        <v>75.14</v>
      </c>
      <c r="AB69" s="14">
        <v>0</v>
      </c>
      <c r="AC69" s="14">
        <v>0</v>
      </c>
      <c r="AD69" s="24">
        <v>0</v>
      </c>
      <c r="AE69" s="48">
        <v>0</v>
      </c>
      <c r="AF69" s="48">
        <v>0</v>
      </c>
      <c r="AG69" s="44">
        <v>34.229999999999997</v>
      </c>
      <c r="AH69" s="44">
        <v>46.012799999999999</v>
      </c>
      <c r="AI69" s="44">
        <v>73.942800000000005</v>
      </c>
      <c r="AJ69" s="44">
        <v>47.573300000000003</v>
      </c>
      <c r="AK69" s="44">
        <v>33.795000000000002</v>
      </c>
      <c r="AL69" s="44">
        <v>21.454999999999998</v>
      </c>
      <c r="AM69" s="44">
        <v>67.59</v>
      </c>
      <c r="AN69" s="44">
        <v>0</v>
      </c>
      <c r="AO69" s="44">
        <v>0</v>
      </c>
      <c r="AP69" s="44">
        <v>42.91</v>
      </c>
      <c r="AQ69" s="44">
        <v>67.59</v>
      </c>
      <c r="AR69" s="44">
        <v>0</v>
      </c>
      <c r="AS69" s="44">
        <v>0</v>
      </c>
      <c r="AT69" s="44">
        <v>42.91</v>
      </c>
      <c r="AU69" s="44">
        <v>67.59</v>
      </c>
      <c r="AV69" s="44">
        <v>0</v>
      </c>
      <c r="AW69" s="44">
        <v>0</v>
      </c>
      <c r="AX69" s="44">
        <v>42.91</v>
      </c>
      <c r="AY69" s="44">
        <v>67.59</v>
      </c>
      <c r="AZ69" s="44">
        <v>0</v>
      </c>
      <c r="BA69" s="44">
        <v>0</v>
      </c>
      <c r="BB69" s="44">
        <v>42.91</v>
      </c>
      <c r="BC69" s="14" t="s">
        <v>232</v>
      </c>
      <c r="BD69" s="14" t="s">
        <v>213</v>
      </c>
      <c r="BG69" s="14" t="s">
        <v>191</v>
      </c>
      <c r="BH69" s="14" t="s">
        <v>44</v>
      </c>
      <c r="BI69" s="14">
        <v>102</v>
      </c>
      <c r="BJ69" s="14">
        <f>IFERROR(_xlfn.XLOOKUP(Master[[#This Row],[cu_id]],StopTimes[cu_ID],StopTimes[Average Stop Time]), 0)</f>
        <v>7.3666666666666671</v>
      </c>
      <c r="BK69" s="14">
        <f>IF(Master[[#This Row],[Avg stop time helper]] &lt;&gt; 0, Master[[#This Row],[Avg stop time helper]],Average_Stop_Time)</f>
        <v>7.3666666666666671</v>
      </c>
      <c r="BL69" s="14" t="b">
        <f>NOT(ISERROR(_xlfn.XLOOKUP(Master[[#This Row],[cu_id]], Solution[Cu_ID],Solution[Cu_ID])))</f>
        <v>0</v>
      </c>
    </row>
    <row r="70" spans="1:64" s="14" customFormat="1" x14ac:dyDescent="0.3">
      <c r="A70" s="26" t="s">
        <v>365</v>
      </c>
      <c r="B70" s="14">
        <v>102</v>
      </c>
      <c r="C70" s="14">
        <v>70562</v>
      </c>
      <c r="D70" s="14">
        <v>0</v>
      </c>
      <c r="E70" s="14" t="s">
        <v>364</v>
      </c>
      <c r="F70" s="14" t="s">
        <v>5670</v>
      </c>
      <c r="H70" s="14" t="s">
        <v>236</v>
      </c>
      <c r="I70" s="14" t="s">
        <v>2</v>
      </c>
      <c r="J70" s="14">
        <v>49707</v>
      </c>
      <c r="K70" s="14">
        <v>4</v>
      </c>
      <c r="L70" s="14" t="s">
        <v>177</v>
      </c>
      <c r="M70" s="14" t="s">
        <v>164</v>
      </c>
      <c r="N70" s="14" t="s">
        <v>15</v>
      </c>
      <c r="O70" s="14">
        <v>40</v>
      </c>
      <c r="P70" s="14">
        <v>0</v>
      </c>
      <c r="Q70" s="14">
        <v>40</v>
      </c>
      <c r="R70" s="14">
        <v>0</v>
      </c>
      <c r="S70" s="14">
        <v>0</v>
      </c>
      <c r="T70" s="14">
        <v>0</v>
      </c>
      <c r="U70" s="25">
        <v>44152</v>
      </c>
      <c r="V70" s="14">
        <v>13</v>
      </c>
      <c r="W70" s="23">
        <v>455</v>
      </c>
      <c r="X70" s="23">
        <v>0</v>
      </c>
      <c r="Y70" s="23">
        <v>0</v>
      </c>
      <c r="Z70" s="23">
        <v>9.2799999999999994</v>
      </c>
      <c r="AA70" s="23">
        <v>37.1</v>
      </c>
      <c r="AB70" s="14">
        <v>0</v>
      </c>
      <c r="AC70" s="14">
        <v>0</v>
      </c>
      <c r="AD70" s="24">
        <v>0</v>
      </c>
      <c r="AE70" s="48">
        <v>0</v>
      </c>
      <c r="AF70" s="48">
        <v>0</v>
      </c>
      <c r="AG70" s="44">
        <v>35</v>
      </c>
      <c r="AH70" s="44">
        <v>35</v>
      </c>
      <c r="AI70" s="44">
        <v>35</v>
      </c>
      <c r="AJ70" s="44">
        <v>35</v>
      </c>
      <c r="AK70" s="44">
        <v>8.75</v>
      </c>
      <c r="AL70" s="44">
        <v>8.75</v>
      </c>
      <c r="AM70" s="44">
        <v>0</v>
      </c>
      <c r="AN70" s="44">
        <v>0</v>
      </c>
      <c r="AO70" s="44">
        <v>0</v>
      </c>
      <c r="AP70" s="44">
        <v>0</v>
      </c>
      <c r="AQ70" s="44">
        <v>0</v>
      </c>
      <c r="AR70" s="44">
        <v>35</v>
      </c>
      <c r="AS70" s="44">
        <v>35</v>
      </c>
      <c r="AT70" s="44">
        <v>0</v>
      </c>
      <c r="AU70" s="44">
        <v>0</v>
      </c>
      <c r="AV70" s="44">
        <v>0</v>
      </c>
      <c r="AW70" s="44">
        <v>0</v>
      </c>
      <c r="AX70" s="44">
        <v>0</v>
      </c>
      <c r="AY70" s="44">
        <v>0</v>
      </c>
      <c r="AZ70" s="44">
        <v>35</v>
      </c>
      <c r="BA70" s="44">
        <v>35</v>
      </c>
      <c r="BB70" s="44">
        <v>0</v>
      </c>
      <c r="BC70" s="14" t="s">
        <v>232</v>
      </c>
      <c r="BD70" s="14" t="s">
        <v>213</v>
      </c>
      <c r="BG70" s="14" t="s">
        <v>191</v>
      </c>
      <c r="BH70" s="14" t="s">
        <v>44</v>
      </c>
      <c r="BI70" s="14">
        <v>102</v>
      </c>
      <c r="BJ70" s="14">
        <f>IFERROR(_xlfn.XLOOKUP(Master[[#This Row],[cu_id]],StopTimes[cu_ID],StopTimes[Average Stop Time]), 0)</f>
        <v>2.9</v>
      </c>
      <c r="BK70" s="14">
        <f>IF(Master[[#This Row],[Avg stop time helper]] &lt;&gt; 0, Master[[#This Row],[Avg stop time helper]],Average_Stop_Time)</f>
        <v>2.9</v>
      </c>
      <c r="BL70" s="14" t="b">
        <f>NOT(ISERROR(_xlfn.XLOOKUP(Master[[#This Row],[cu_id]], Solution[Cu_ID],Solution[Cu_ID])))</f>
        <v>0</v>
      </c>
    </row>
    <row r="71" spans="1:64" s="14" customFormat="1" x14ac:dyDescent="0.3">
      <c r="A71" s="26" t="s">
        <v>367</v>
      </c>
      <c r="B71" s="14">
        <v>103</v>
      </c>
      <c r="C71" s="14">
        <v>70564</v>
      </c>
      <c r="D71" s="14">
        <v>0</v>
      </c>
      <c r="E71" s="14" t="s">
        <v>366</v>
      </c>
      <c r="F71" s="14" t="s">
        <v>5062</v>
      </c>
      <c r="H71" s="14" t="s">
        <v>236</v>
      </c>
      <c r="I71" s="14" t="s">
        <v>2</v>
      </c>
      <c r="J71" s="14">
        <v>49707</v>
      </c>
      <c r="K71" s="14">
        <v>5</v>
      </c>
      <c r="L71" s="14" t="s">
        <v>84</v>
      </c>
      <c r="M71" s="14" t="s">
        <v>164</v>
      </c>
      <c r="N71" s="14" t="s">
        <v>12</v>
      </c>
      <c r="O71" s="14">
        <v>35</v>
      </c>
      <c r="P71" s="14">
        <v>0</v>
      </c>
      <c r="Q71" s="14">
        <v>0</v>
      </c>
      <c r="R71" s="14">
        <v>35</v>
      </c>
      <c r="S71" s="14">
        <v>0</v>
      </c>
      <c r="T71" s="14">
        <v>0</v>
      </c>
      <c r="U71" s="25">
        <v>44139</v>
      </c>
      <c r="V71" s="14">
        <v>26</v>
      </c>
      <c r="W71" s="23">
        <v>505.34</v>
      </c>
      <c r="X71" s="23">
        <v>0</v>
      </c>
      <c r="Y71" s="23">
        <v>0</v>
      </c>
      <c r="Z71" s="23">
        <v>13.76</v>
      </c>
      <c r="AA71" s="23">
        <v>27.52</v>
      </c>
      <c r="AB71" s="14">
        <v>0</v>
      </c>
      <c r="AC71" s="14">
        <v>0</v>
      </c>
      <c r="AD71" s="24">
        <f>IFERROR(1-(Master[[#This Row],[Avg Garment Scans per Delivery]]/Master[[#This Row],[Garment Inventory]]), 0)</f>
        <v>0</v>
      </c>
      <c r="AE71" s="48">
        <v>0</v>
      </c>
      <c r="AF71" s="48">
        <v>0</v>
      </c>
      <c r="AG71" s="44">
        <v>24.97</v>
      </c>
      <c r="AH71" s="44">
        <v>24.97</v>
      </c>
      <c r="AI71" s="44">
        <v>25.63</v>
      </c>
      <c r="AJ71" s="44">
        <v>26.313300000000002</v>
      </c>
      <c r="AK71" s="44">
        <v>9.3636999999999997</v>
      </c>
      <c r="AL71" s="44">
        <v>13.244999999999999</v>
      </c>
      <c r="AM71" s="44">
        <v>0</v>
      </c>
      <c r="AN71" s="44">
        <v>25.96</v>
      </c>
      <c r="AO71" s="44">
        <v>0</v>
      </c>
      <c r="AP71" s="44">
        <v>0</v>
      </c>
      <c r="AQ71" s="44">
        <v>0</v>
      </c>
      <c r="AR71" s="44">
        <v>0</v>
      </c>
      <c r="AS71" s="44">
        <v>24.97</v>
      </c>
      <c r="AT71" s="44">
        <v>25.96</v>
      </c>
      <c r="AU71" s="44">
        <v>0</v>
      </c>
      <c r="AV71" s="44">
        <v>0</v>
      </c>
      <c r="AW71" s="44">
        <v>0</v>
      </c>
      <c r="AX71" s="44">
        <v>27.02</v>
      </c>
      <c r="AY71" s="44">
        <v>24.97</v>
      </c>
      <c r="AZ71" s="44">
        <v>0</v>
      </c>
      <c r="BA71" s="44">
        <v>24.97</v>
      </c>
      <c r="BB71" s="44">
        <v>27.02</v>
      </c>
      <c r="BC71" s="14" t="s">
        <v>232</v>
      </c>
      <c r="BD71" s="14" t="s">
        <v>213</v>
      </c>
      <c r="BG71" s="14" t="s">
        <v>191</v>
      </c>
      <c r="BH71" s="14" t="s">
        <v>44</v>
      </c>
      <c r="BI71" s="14">
        <v>103</v>
      </c>
      <c r="BJ71" s="14">
        <f>IFERROR(_xlfn.XLOOKUP(Master[[#This Row],[cu_id]],StopTimes[cu_ID],StopTimes[Average Stop Time]), 0)</f>
        <v>8.4833333333333343</v>
      </c>
      <c r="BK71" s="14">
        <f>IF(Master[[#This Row],[Avg stop time helper]] &lt;&gt; 0, Master[[#This Row],[Avg stop time helper]],Average_Stop_Time)</f>
        <v>8.4833333333333343</v>
      </c>
      <c r="BL71" s="14" t="b">
        <f>NOT(ISERROR(_xlfn.XLOOKUP(Master[[#This Row],[cu_id]], Solution[Cu_ID],Solution[Cu_ID])))</f>
        <v>1</v>
      </c>
    </row>
    <row r="72" spans="1:64" s="14" customFormat="1" x14ac:dyDescent="0.3">
      <c r="A72" s="26" t="s">
        <v>370</v>
      </c>
      <c r="B72" s="14">
        <v>101</v>
      </c>
      <c r="C72" s="14">
        <v>70565</v>
      </c>
      <c r="D72" s="14">
        <v>0</v>
      </c>
      <c r="E72" s="14" t="s">
        <v>369</v>
      </c>
      <c r="F72" s="14" t="s">
        <v>3833</v>
      </c>
      <c r="G72" s="14" t="s">
        <v>368</v>
      </c>
      <c r="H72" s="14" t="s">
        <v>236</v>
      </c>
      <c r="I72" s="14" t="s">
        <v>2</v>
      </c>
      <c r="J72" s="14">
        <v>49707</v>
      </c>
      <c r="K72" s="14">
        <v>7</v>
      </c>
      <c r="L72" s="14" t="s">
        <v>82</v>
      </c>
      <c r="M72" s="14" t="s">
        <v>164</v>
      </c>
      <c r="N72" s="14" t="s">
        <v>12</v>
      </c>
      <c r="O72" s="14">
        <v>180</v>
      </c>
      <c r="P72" s="14">
        <v>0</v>
      </c>
      <c r="Q72" s="14">
        <v>0</v>
      </c>
      <c r="R72" s="14">
        <v>180</v>
      </c>
      <c r="S72" s="14">
        <v>0</v>
      </c>
      <c r="T72" s="14">
        <v>0</v>
      </c>
      <c r="U72" s="25">
        <v>44139</v>
      </c>
      <c r="V72" s="14">
        <v>53</v>
      </c>
      <c r="W72" s="23">
        <v>8641.31</v>
      </c>
      <c r="X72" s="23">
        <v>0</v>
      </c>
      <c r="Y72" s="23">
        <v>0</v>
      </c>
      <c r="Z72" s="23">
        <v>191.32</v>
      </c>
      <c r="AA72" s="23">
        <v>191.32</v>
      </c>
      <c r="AB72" s="14">
        <v>0</v>
      </c>
      <c r="AC72" s="14">
        <v>0</v>
      </c>
      <c r="AD72" s="24">
        <f>IFERROR(1-(Master[[#This Row],[Avg Garment Scans per Delivery]]/Master[[#This Row],[Garment Inventory]]), 0)</f>
        <v>0</v>
      </c>
      <c r="AE72" s="48">
        <v>0</v>
      </c>
      <c r="AF72" s="48">
        <v>0</v>
      </c>
      <c r="AG72" s="44">
        <v>170.33609999999999</v>
      </c>
      <c r="AH72" s="44">
        <v>166.2792</v>
      </c>
      <c r="AI72" s="44">
        <v>159.285</v>
      </c>
      <c r="AJ72" s="44">
        <v>155.75299999999999</v>
      </c>
      <c r="AK72" s="44">
        <v>158.54249999999999</v>
      </c>
      <c r="AL72" s="44">
        <v>149.9025</v>
      </c>
      <c r="AM72" s="44">
        <v>174.96</v>
      </c>
      <c r="AN72" s="44">
        <v>218.42</v>
      </c>
      <c r="AO72" s="44">
        <v>132.83000000000001</v>
      </c>
      <c r="AP72" s="44">
        <v>90.54</v>
      </c>
      <c r="AQ72" s="44">
        <v>174.96</v>
      </c>
      <c r="AR72" s="44">
        <v>131.06</v>
      </c>
      <c r="AS72" s="44">
        <v>136.36000000000001</v>
      </c>
      <c r="AT72" s="44">
        <v>131.06</v>
      </c>
      <c r="AU72" s="44">
        <v>136.36000000000001</v>
      </c>
      <c r="AV72" s="44">
        <v>137.37</v>
      </c>
      <c r="AW72" s="44">
        <v>168.96</v>
      </c>
      <c r="AX72" s="44">
        <v>139.82</v>
      </c>
      <c r="AY72" s="44">
        <v>168.95</v>
      </c>
      <c r="AZ72" s="44">
        <v>239.41</v>
      </c>
      <c r="BA72" s="44">
        <v>174.96</v>
      </c>
      <c r="BB72" s="44">
        <v>111.54</v>
      </c>
      <c r="BC72" s="14" t="s">
        <v>214</v>
      </c>
      <c r="BD72" s="14" t="s">
        <v>213</v>
      </c>
      <c r="BG72" s="14" t="s">
        <v>191</v>
      </c>
      <c r="BH72" s="14" t="s">
        <v>44</v>
      </c>
      <c r="BI72" s="14">
        <v>101</v>
      </c>
      <c r="BJ72" s="14">
        <f>IFERROR(_xlfn.XLOOKUP(Master[[#This Row],[cu_id]],StopTimes[cu_ID],StopTimes[Average Stop Time]), 0)</f>
        <v>15.366666666666667</v>
      </c>
      <c r="BK72" s="14">
        <f>IF(Master[[#This Row],[Avg stop time helper]] &lt;&gt; 0, Master[[#This Row],[Avg stop time helper]],Average_Stop_Time)</f>
        <v>15.366666666666667</v>
      </c>
      <c r="BL72" s="14" t="b">
        <f>NOT(ISERROR(_xlfn.XLOOKUP(Master[[#This Row],[cu_id]], Solution[Cu_ID],Solution[Cu_ID])))</f>
        <v>1</v>
      </c>
    </row>
    <row r="73" spans="1:64" s="14" customFormat="1" x14ac:dyDescent="0.3">
      <c r="A73" s="26" t="s">
        <v>372</v>
      </c>
      <c r="B73" s="14">
        <v>103</v>
      </c>
      <c r="C73" s="14">
        <v>70568</v>
      </c>
      <c r="D73" s="14">
        <v>0</v>
      </c>
      <c r="E73" s="14" t="s">
        <v>371</v>
      </c>
      <c r="F73" s="14" t="s">
        <v>5035</v>
      </c>
      <c r="H73" s="14" t="s">
        <v>236</v>
      </c>
      <c r="I73" s="14" t="s">
        <v>2</v>
      </c>
      <c r="J73" s="14">
        <v>49707</v>
      </c>
      <c r="K73" s="14">
        <v>5</v>
      </c>
      <c r="L73" s="14" t="s">
        <v>84</v>
      </c>
      <c r="M73" s="14" t="s">
        <v>164</v>
      </c>
      <c r="N73" s="14" t="s">
        <v>13</v>
      </c>
      <c r="O73" s="14">
        <v>230</v>
      </c>
      <c r="P73" s="14">
        <v>230</v>
      </c>
      <c r="Q73" s="14">
        <v>0</v>
      </c>
      <c r="R73" s="14">
        <v>0</v>
      </c>
      <c r="S73" s="14">
        <v>0</v>
      </c>
      <c r="T73" s="14">
        <v>0</v>
      </c>
      <c r="U73" s="25">
        <v>44154</v>
      </c>
      <c r="V73" s="14">
        <v>27</v>
      </c>
      <c r="W73" s="23">
        <v>1369.05</v>
      </c>
      <c r="X73" s="23">
        <v>0</v>
      </c>
      <c r="Y73" s="23">
        <v>0</v>
      </c>
      <c r="Z73" s="23">
        <v>43.11</v>
      </c>
      <c r="AA73" s="23">
        <v>86.23</v>
      </c>
      <c r="AB73" s="14">
        <v>0</v>
      </c>
      <c r="AC73" s="14">
        <v>0</v>
      </c>
      <c r="AD73" s="24">
        <f>IFERROR(1-(Master[[#This Row],[Avg Garment Scans per Delivery]]/Master[[#This Row],[Garment Inventory]]), 0)</f>
        <v>0</v>
      </c>
      <c r="AE73" s="48">
        <v>0</v>
      </c>
      <c r="AF73" s="48">
        <v>0</v>
      </c>
      <c r="AG73" s="44">
        <v>56.22</v>
      </c>
      <c r="AH73" s="44">
        <v>68.558300000000003</v>
      </c>
      <c r="AI73" s="44">
        <v>72.148499999999999</v>
      </c>
      <c r="AJ73" s="44">
        <v>61.281599999999997</v>
      </c>
      <c r="AK73" s="44">
        <v>28.63</v>
      </c>
      <c r="AL73" s="44">
        <v>30.94</v>
      </c>
      <c r="AM73" s="44">
        <v>62.07</v>
      </c>
      <c r="AN73" s="44">
        <v>55.04</v>
      </c>
      <c r="AO73" s="44">
        <v>0</v>
      </c>
      <c r="AP73" s="44">
        <v>55.04</v>
      </c>
      <c r="AQ73" s="44">
        <v>52.45</v>
      </c>
      <c r="AR73" s="44">
        <v>65.13</v>
      </c>
      <c r="AS73" s="44">
        <v>0</v>
      </c>
      <c r="AT73" s="44">
        <v>65.13</v>
      </c>
      <c r="AU73" s="44">
        <v>62.07</v>
      </c>
      <c r="AV73" s="44">
        <v>58.32</v>
      </c>
      <c r="AW73" s="44">
        <v>0</v>
      </c>
      <c r="AX73" s="44">
        <v>58.32</v>
      </c>
      <c r="AY73" s="44">
        <v>52.45</v>
      </c>
      <c r="AZ73" s="44">
        <v>69.03</v>
      </c>
      <c r="BA73" s="44">
        <v>0</v>
      </c>
      <c r="BB73" s="44">
        <v>69.03</v>
      </c>
      <c r="BC73" s="14" t="s">
        <v>228</v>
      </c>
      <c r="BD73" s="14" t="s">
        <v>213</v>
      </c>
      <c r="BG73" s="14" t="s">
        <v>191</v>
      </c>
      <c r="BH73" s="14" t="s">
        <v>44</v>
      </c>
      <c r="BI73" s="14">
        <v>103</v>
      </c>
      <c r="BJ73" s="14">
        <f>IFERROR(_xlfn.XLOOKUP(Master[[#This Row],[cu_id]],StopTimes[cu_ID],StopTimes[Average Stop Time]), 0)</f>
        <v>0.25833333333333336</v>
      </c>
      <c r="BK73" s="14">
        <f>IF(Master[[#This Row],[Avg stop time helper]] &lt;&gt; 0, Master[[#This Row],[Avg stop time helper]],Average_Stop_Time)</f>
        <v>0.25833333333333336</v>
      </c>
      <c r="BL73" s="14" t="b">
        <f>NOT(ISERROR(_xlfn.XLOOKUP(Master[[#This Row],[cu_id]], Solution[Cu_ID],Solution[Cu_ID])))</f>
        <v>1</v>
      </c>
    </row>
    <row r="74" spans="1:64" s="14" customFormat="1" x14ac:dyDescent="0.3">
      <c r="A74" s="26" t="s">
        <v>391</v>
      </c>
      <c r="B74" s="14">
        <v>103</v>
      </c>
      <c r="C74" s="14">
        <v>70581</v>
      </c>
      <c r="D74" s="14">
        <v>0</v>
      </c>
      <c r="E74" s="14" t="s">
        <v>390</v>
      </c>
      <c r="F74" s="14" t="s">
        <v>5503</v>
      </c>
      <c r="H74" s="14" t="s">
        <v>236</v>
      </c>
      <c r="I74" s="14" t="s">
        <v>2</v>
      </c>
      <c r="J74" s="14">
        <v>49707</v>
      </c>
      <c r="K74" s="14">
        <v>1</v>
      </c>
      <c r="L74" s="14" t="s">
        <v>174</v>
      </c>
      <c r="M74" s="14" t="s">
        <v>164</v>
      </c>
      <c r="N74" s="14" t="s">
        <v>12</v>
      </c>
      <c r="O74" s="14">
        <v>180</v>
      </c>
      <c r="P74" s="14">
        <v>0</v>
      </c>
      <c r="Q74" s="14">
        <v>0</v>
      </c>
      <c r="R74" s="14">
        <v>180</v>
      </c>
      <c r="S74" s="14">
        <v>0</v>
      </c>
      <c r="T74" s="14">
        <v>0</v>
      </c>
      <c r="U74" s="25">
        <v>44160</v>
      </c>
      <c r="V74" s="14">
        <v>13</v>
      </c>
      <c r="W74" s="23">
        <v>698.81</v>
      </c>
      <c r="X74" s="23">
        <v>0</v>
      </c>
      <c r="Y74" s="23">
        <v>0</v>
      </c>
      <c r="Z74" s="23">
        <v>14.61</v>
      </c>
      <c r="AA74" s="23">
        <v>58.42</v>
      </c>
      <c r="AB74" s="14">
        <v>0</v>
      </c>
      <c r="AC74" s="14">
        <v>0</v>
      </c>
      <c r="AD74" s="24">
        <f>IFERROR(1-(Master[[#This Row],[Avg Garment Scans per Delivery]]/Master[[#This Row],[Garment Inventory]]), 0)</f>
        <v>0</v>
      </c>
      <c r="AE74" s="48">
        <v>0</v>
      </c>
      <c r="AF74" s="48">
        <v>0</v>
      </c>
      <c r="AG74" s="44">
        <v>50.3566</v>
      </c>
      <c r="AH74" s="44">
        <v>58.25</v>
      </c>
      <c r="AI74" s="44">
        <v>54.225000000000001</v>
      </c>
      <c r="AJ74" s="44">
        <v>64.213300000000004</v>
      </c>
      <c r="AK74" s="44">
        <v>12.8925</v>
      </c>
      <c r="AL74" s="44">
        <v>17.191199999999998</v>
      </c>
      <c r="AM74" s="44">
        <v>51.57</v>
      </c>
      <c r="AN74" s="44">
        <v>0</v>
      </c>
      <c r="AO74" s="44">
        <v>0</v>
      </c>
      <c r="AP74" s="44">
        <v>0</v>
      </c>
      <c r="AQ74" s="44">
        <v>0</v>
      </c>
      <c r="AR74" s="44">
        <v>0</v>
      </c>
      <c r="AS74" s="44">
        <v>0</v>
      </c>
      <c r="AT74" s="44">
        <v>82.42</v>
      </c>
      <c r="AU74" s="44">
        <v>51.57</v>
      </c>
      <c r="AV74" s="44">
        <v>0</v>
      </c>
      <c r="AW74" s="44">
        <v>0</v>
      </c>
      <c r="AX74" s="44">
        <v>0</v>
      </c>
      <c r="AY74" s="44">
        <v>0</v>
      </c>
      <c r="AZ74" s="44">
        <v>0</v>
      </c>
      <c r="BA74" s="44">
        <v>0</v>
      </c>
      <c r="BB74" s="44">
        <v>55.11</v>
      </c>
      <c r="BC74" s="14" t="s">
        <v>260</v>
      </c>
      <c r="BD74" s="14" t="s">
        <v>213</v>
      </c>
      <c r="BG74" s="14" t="s">
        <v>191</v>
      </c>
      <c r="BH74" s="14" t="s">
        <v>44</v>
      </c>
      <c r="BI74" s="14">
        <v>103</v>
      </c>
      <c r="BJ74" s="14">
        <f>IFERROR(_xlfn.XLOOKUP(Master[[#This Row],[cu_id]],StopTimes[cu_ID],StopTimes[Average Stop Time]), 0)</f>
        <v>13.6</v>
      </c>
      <c r="BK74" s="14">
        <f>IF(Master[[#This Row],[Avg stop time helper]] &lt;&gt; 0, Master[[#This Row],[Avg stop time helper]],Average_Stop_Time)</f>
        <v>13.6</v>
      </c>
      <c r="BL74" s="14" t="b">
        <f>NOT(ISERROR(_xlfn.XLOOKUP(Master[[#This Row],[cu_id]], Solution[Cu_ID],Solution[Cu_ID])))</f>
        <v>1</v>
      </c>
    </row>
    <row r="75" spans="1:64" s="14" customFormat="1" x14ac:dyDescent="0.3">
      <c r="A75" s="26" t="s">
        <v>393</v>
      </c>
      <c r="B75" s="14">
        <v>103</v>
      </c>
      <c r="C75" s="14">
        <v>70582</v>
      </c>
      <c r="D75" s="14">
        <v>0</v>
      </c>
      <c r="E75" s="14" t="s">
        <v>392</v>
      </c>
      <c r="F75" s="14" t="s">
        <v>5015</v>
      </c>
      <c r="H75" s="14" t="s">
        <v>236</v>
      </c>
      <c r="I75" s="14" t="s">
        <v>2</v>
      </c>
      <c r="J75" s="14">
        <v>49707</v>
      </c>
      <c r="K75" s="14">
        <v>1</v>
      </c>
      <c r="L75" s="14" t="s">
        <v>174</v>
      </c>
      <c r="M75" s="14" t="s">
        <v>164</v>
      </c>
      <c r="N75" s="14" t="s">
        <v>48</v>
      </c>
      <c r="O75" s="14">
        <v>200</v>
      </c>
      <c r="P75" s="14">
        <v>0</v>
      </c>
      <c r="Q75" s="14">
        <v>0</v>
      </c>
      <c r="R75" s="14">
        <v>0</v>
      </c>
      <c r="S75" s="14">
        <v>200</v>
      </c>
      <c r="T75" s="14">
        <v>0</v>
      </c>
      <c r="U75" s="25">
        <v>44140</v>
      </c>
      <c r="V75" s="14">
        <v>15</v>
      </c>
      <c r="W75" s="23">
        <v>537.39</v>
      </c>
      <c r="X75" s="23">
        <v>0</v>
      </c>
      <c r="Y75" s="23">
        <v>0</v>
      </c>
      <c r="Z75" s="23">
        <v>10.09</v>
      </c>
      <c r="AA75" s="23">
        <v>40.340000000000003</v>
      </c>
      <c r="AB75" s="14">
        <v>0</v>
      </c>
      <c r="AC75" s="14">
        <v>0</v>
      </c>
      <c r="AD75" s="24">
        <f>IFERROR(1-(Master[[#This Row],[Avg Garment Scans per Delivery]]/Master[[#This Row],[Garment Inventory]]), 0)</f>
        <v>0</v>
      </c>
      <c r="AE75" s="48">
        <v>0</v>
      </c>
      <c r="AF75" s="48">
        <v>0</v>
      </c>
      <c r="AG75" s="44">
        <v>32.5075</v>
      </c>
      <c r="AH75" s="44">
        <v>36.840000000000003</v>
      </c>
      <c r="AI75" s="44">
        <v>37.755000000000003</v>
      </c>
      <c r="AJ75" s="44">
        <v>38.06</v>
      </c>
      <c r="AK75" s="44">
        <v>9.2100000000000009</v>
      </c>
      <c r="AL75" s="44">
        <v>9.5150000000000006</v>
      </c>
      <c r="AM75" s="44">
        <v>36.840000000000003</v>
      </c>
      <c r="AN75" s="44">
        <v>0</v>
      </c>
      <c r="AO75" s="44">
        <v>0</v>
      </c>
      <c r="AP75" s="44">
        <v>0</v>
      </c>
      <c r="AQ75" s="44">
        <v>0</v>
      </c>
      <c r="AR75" s="44">
        <v>0</v>
      </c>
      <c r="AS75" s="44">
        <v>0</v>
      </c>
      <c r="AT75" s="44">
        <v>38.06</v>
      </c>
      <c r="AU75" s="44">
        <v>36.840000000000003</v>
      </c>
      <c r="AV75" s="44">
        <v>0</v>
      </c>
      <c r="AW75" s="44">
        <v>0</v>
      </c>
      <c r="AX75" s="44">
        <v>0</v>
      </c>
      <c r="AY75" s="44">
        <v>0</v>
      </c>
      <c r="AZ75" s="44">
        <v>0</v>
      </c>
      <c r="BA75" s="44">
        <v>0</v>
      </c>
      <c r="BB75" s="44">
        <v>38.06</v>
      </c>
      <c r="BC75" s="14" t="s">
        <v>254</v>
      </c>
      <c r="BD75" s="14" t="s">
        <v>213</v>
      </c>
      <c r="BG75" s="14" t="s">
        <v>191</v>
      </c>
      <c r="BH75" s="14" t="s">
        <v>44</v>
      </c>
      <c r="BI75" s="14">
        <v>103</v>
      </c>
      <c r="BJ75" s="14">
        <f>IFERROR(_xlfn.XLOOKUP(Master[[#This Row],[cu_id]],StopTimes[cu_ID],StopTimes[Average Stop Time]), 0)</f>
        <v>5.3666666666666671</v>
      </c>
      <c r="BK75" s="14">
        <f>IF(Master[[#This Row],[Avg stop time helper]] &lt;&gt; 0, Master[[#This Row],[Avg stop time helper]],Average_Stop_Time)</f>
        <v>5.3666666666666671</v>
      </c>
      <c r="BL75" s="14" t="b">
        <f>NOT(ISERROR(_xlfn.XLOOKUP(Master[[#This Row],[cu_id]], Solution[Cu_ID],Solution[Cu_ID])))</f>
        <v>1</v>
      </c>
    </row>
    <row r="76" spans="1:64" s="14" customFormat="1" x14ac:dyDescent="0.3">
      <c r="A76" s="26" t="s">
        <v>397</v>
      </c>
      <c r="B76" s="14">
        <v>103</v>
      </c>
      <c r="C76" s="14">
        <v>70584</v>
      </c>
      <c r="D76" s="14">
        <v>0</v>
      </c>
      <c r="E76" s="14" t="s">
        <v>396</v>
      </c>
      <c r="F76" s="14" t="s">
        <v>4877</v>
      </c>
      <c r="H76" s="14" t="s">
        <v>236</v>
      </c>
      <c r="I76" s="14" t="s">
        <v>2</v>
      </c>
      <c r="J76" s="14">
        <v>49707</v>
      </c>
      <c r="K76" s="14">
        <v>6</v>
      </c>
      <c r="L76" s="14" t="s">
        <v>176</v>
      </c>
      <c r="M76" s="14" t="s">
        <v>164</v>
      </c>
      <c r="N76" s="14" t="s">
        <v>12</v>
      </c>
      <c r="O76" s="14">
        <v>270</v>
      </c>
      <c r="P76" s="14">
        <v>0</v>
      </c>
      <c r="Q76" s="14">
        <v>0</v>
      </c>
      <c r="R76" s="14">
        <v>270</v>
      </c>
      <c r="S76" s="14">
        <v>0</v>
      </c>
      <c r="T76" s="14">
        <v>0</v>
      </c>
      <c r="U76" s="25">
        <v>44139</v>
      </c>
      <c r="V76" s="14">
        <v>27</v>
      </c>
      <c r="W76" s="23">
        <v>1125.55</v>
      </c>
      <c r="X76" s="23">
        <v>0</v>
      </c>
      <c r="Y76" s="23">
        <v>0</v>
      </c>
      <c r="Z76" s="23">
        <v>21.71</v>
      </c>
      <c r="AA76" s="23">
        <v>43.41</v>
      </c>
      <c r="AB76" s="14">
        <v>0</v>
      </c>
      <c r="AC76" s="14">
        <v>0</v>
      </c>
      <c r="AD76" s="24">
        <f>IFERROR(1-(Master[[#This Row],[Avg Garment Scans per Delivery]]/Master[[#This Row],[Garment Inventory]]), 0)</f>
        <v>0</v>
      </c>
      <c r="AE76" s="48">
        <v>0</v>
      </c>
      <c r="AF76" s="48">
        <v>0</v>
      </c>
      <c r="AG76" s="44">
        <v>39.380000000000003</v>
      </c>
      <c r="AH76" s="44">
        <v>45.988700000000001</v>
      </c>
      <c r="AI76" s="44">
        <v>40.426600000000001</v>
      </c>
      <c r="AJ76" s="44">
        <v>40.950000000000003</v>
      </c>
      <c r="AK76" s="44">
        <v>19.690000000000001</v>
      </c>
      <c r="AL76" s="44">
        <v>20.475000000000001</v>
      </c>
      <c r="AM76" s="44">
        <v>0</v>
      </c>
      <c r="AN76" s="44">
        <v>40.950000000000003</v>
      </c>
      <c r="AO76" s="44">
        <v>39.380000000000003</v>
      </c>
      <c r="AP76" s="44">
        <v>0</v>
      </c>
      <c r="AQ76" s="44">
        <v>0</v>
      </c>
      <c r="AR76" s="44">
        <v>40.950000000000003</v>
      </c>
      <c r="AS76" s="44">
        <v>39.380000000000003</v>
      </c>
      <c r="AT76" s="44">
        <v>0</v>
      </c>
      <c r="AU76" s="44">
        <v>0</v>
      </c>
      <c r="AV76" s="44">
        <v>40.950000000000003</v>
      </c>
      <c r="AW76" s="44">
        <v>39.380000000000003</v>
      </c>
      <c r="AX76" s="44">
        <v>0</v>
      </c>
      <c r="AY76" s="44">
        <v>0</v>
      </c>
      <c r="AZ76" s="44">
        <v>40.950000000000003</v>
      </c>
      <c r="BA76" s="44">
        <v>39.380000000000003</v>
      </c>
      <c r="BB76" s="44">
        <v>0</v>
      </c>
      <c r="BC76" s="14" t="s">
        <v>260</v>
      </c>
      <c r="BD76" s="14" t="s">
        <v>213</v>
      </c>
      <c r="BG76" s="14" t="s">
        <v>191</v>
      </c>
      <c r="BH76" s="14" t="s">
        <v>44</v>
      </c>
      <c r="BI76" s="14">
        <v>103</v>
      </c>
      <c r="BJ76" s="14">
        <f>IFERROR(_xlfn.XLOOKUP(Master[[#This Row],[cu_id]],StopTimes[cu_ID],StopTimes[Average Stop Time]), 0)</f>
        <v>11.533333333333333</v>
      </c>
      <c r="BK76" s="14">
        <f>IF(Master[[#This Row],[Avg stop time helper]] &lt;&gt; 0, Master[[#This Row],[Avg stop time helper]],Average_Stop_Time)</f>
        <v>11.533333333333333</v>
      </c>
      <c r="BL76" s="14" t="b">
        <f>NOT(ISERROR(_xlfn.XLOOKUP(Master[[#This Row],[cu_id]], Solution[Cu_ID],Solution[Cu_ID])))</f>
        <v>1</v>
      </c>
    </row>
    <row r="77" spans="1:64" s="14" customFormat="1" x14ac:dyDescent="0.3">
      <c r="A77" s="26" t="s">
        <v>400</v>
      </c>
      <c r="B77" s="14">
        <v>103</v>
      </c>
      <c r="C77" s="14">
        <v>70587</v>
      </c>
      <c r="D77" s="14">
        <v>0</v>
      </c>
      <c r="E77" s="14" t="s">
        <v>399</v>
      </c>
      <c r="F77" s="14" t="s">
        <v>4847</v>
      </c>
      <c r="G77" s="14" t="s">
        <v>398</v>
      </c>
      <c r="H77" s="14" t="s">
        <v>236</v>
      </c>
      <c r="I77" s="14" t="s">
        <v>2</v>
      </c>
      <c r="J77" s="14">
        <v>49707</v>
      </c>
      <c r="K77" s="14">
        <v>7</v>
      </c>
      <c r="L77" s="14" t="s">
        <v>82</v>
      </c>
      <c r="M77" s="14" t="s">
        <v>164</v>
      </c>
      <c r="N77" s="14" t="s">
        <v>12</v>
      </c>
      <c r="O77" s="14">
        <v>170</v>
      </c>
      <c r="P77" s="14">
        <v>0</v>
      </c>
      <c r="Q77" s="14">
        <v>0</v>
      </c>
      <c r="R77" s="14">
        <v>170</v>
      </c>
      <c r="S77" s="14">
        <v>0</v>
      </c>
      <c r="T77" s="14">
        <v>0</v>
      </c>
      <c r="U77" s="25">
        <v>44139</v>
      </c>
      <c r="V77" s="14">
        <v>52</v>
      </c>
      <c r="W77" s="23">
        <v>2814.13</v>
      </c>
      <c r="X77" s="23">
        <v>0</v>
      </c>
      <c r="Y77" s="23">
        <v>0</v>
      </c>
      <c r="Z77" s="23">
        <v>61.84</v>
      </c>
      <c r="AA77" s="23">
        <v>61.84</v>
      </c>
      <c r="AB77" s="14">
        <v>24</v>
      </c>
      <c r="AC77" s="14">
        <v>7</v>
      </c>
      <c r="AD77" s="24">
        <f>IFERROR(1-(Master[[#This Row],[Avg Garment Scans per Delivery]]/Master[[#This Row],[Garment Inventory]]), 0)</f>
        <v>0.70833333333333326</v>
      </c>
      <c r="AE77" s="48">
        <v>1</v>
      </c>
      <c r="AF77" s="48">
        <v>26</v>
      </c>
      <c r="AG77" s="44">
        <v>49.74</v>
      </c>
      <c r="AH77" s="44">
        <v>53.969200000000001</v>
      </c>
      <c r="AI77" s="44">
        <v>67.653300000000002</v>
      </c>
      <c r="AJ77" s="44">
        <v>72.597499999999997</v>
      </c>
      <c r="AK77" s="44">
        <v>59.817500000000003</v>
      </c>
      <c r="AL77" s="44">
        <v>70.66</v>
      </c>
      <c r="AM77" s="44">
        <v>52.88</v>
      </c>
      <c r="AN77" s="44">
        <v>70.66</v>
      </c>
      <c r="AO77" s="44">
        <v>52.88</v>
      </c>
      <c r="AP77" s="44">
        <v>70.66</v>
      </c>
      <c r="AQ77" s="44">
        <v>52.88</v>
      </c>
      <c r="AR77" s="44">
        <v>70.66</v>
      </c>
      <c r="AS77" s="44">
        <v>52.88</v>
      </c>
      <c r="AT77" s="44">
        <v>70.66</v>
      </c>
      <c r="AU77" s="44">
        <v>52.88</v>
      </c>
      <c r="AV77" s="44">
        <v>70.66</v>
      </c>
      <c r="AW77" s="44">
        <v>52.88</v>
      </c>
      <c r="AX77" s="44">
        <v>70.66</v>
      </c>
      <c r="AY77" s="44">
        <v>108.38</v>
      </c>
      <c r="AZ77" s="44">
        <v>70.66</v>
      </c>
      <c r="BA77" s="44">
        <v>52.88</v>
      </c>
      <c r="BB77" s="44">
        <v>70.66</v>
      </c>
      <c r="BC77" s="14" t="s">
        <v>232</v>
      </c>
      <c r="BD77" s="14" t="s">
        <v>213</v>
      </c>
      <c r="BG77" s="14" t="s">
        <v>191</v>
      </c>
      <c r="BH77" s="14" t="s">
        <v>44</v>
      </c>
      <c r="BI77" s="14">
        <v>103</v>
      </c>
      <c r="BJ77" s="14">
        <f>IFERROR(_xlfn.XLOOKUP(Master[[#This Row],[cu_id]],StopTimes[cu_ID],StopTimes[Average Stop Time]), 0)</f>
        <v>10.354166666666666</v>
      </c>
      <c r="BK77" s="14">
        <f>IF(Master[[#This Row],[Avg stop time helper]] &lt;&gt; 0, Master[[#This Row],[Avg stop time helper]],Average_Stop_Time)</f>
        <v>10.354166666666666</v>
      </c>
      <c r="BL77" s="14" t="b">
        <f>NOT(ISERROR(_xlfn.XLOOKUP(Master[[#This Row],[cu_id]], Solution[Cu_ID],Solution[Cu_ID])))</f>
        <v>1</v>
      </c>
    </row>
    <row r="78" spans="1:64" s="14" customFormat="1" x14ac:dyDescent="0.3">
      <c r="A78" s="26" t="s">
        <v>403</v>
      </c>
      <c r="B78" s="14">
        <v>102</v>
      </c>
      <c r="C78" s="14">
        <v>70588</v>
      </c>
      <c r="D78" s="14">
        <v>0</v>
      </c>
      <c r="E78" s="14" t="s">
        <v>402</v>
      </c>
      <c r="F78" s="14" t="s">
        <v>4156</v>
      </c>
      <c r="G78" s="14" t="s">
        <v>401</v>
      </c>
      <c r="H78" s="14" t="s">
        <v>236</v>
      </c>
      <c r="I78" s="14" t="s">
        <v>2</v>
      </c>
      <c r="J78" s="14">
        <v>49707</v>
      </c>
      <c r="K78" s="14">
        <v>7</v>
      </c>
      <c r="L78" s="14" t="s">
        <v>82</v>
      </c>
      <c r="M78" s="14" t="s">
        <v>164</v>
      </c>
      <c r="N78" s="14" t="s">
        <v>13</v>
      </c>
      <c r="O78" s="14">
        <v>410</v>
      </c>
      <c r="P78" s="14">
        <v>410</v>
      </c>
      <c r="Q78" s="14">
        <v>0</v>
      </c>
      <c r="R78" s="14">
        <v>0</v>
      </c>
      <c r="S78" s="14">
        <v>0</v>
      </c>
      <c r="T78" s="14">
        <v>0</v>
      </c>
      <c r="U78" s="25">
        <v>44137</v>
      </c>
      <c r="V78" s="14">
        <v>52</v>
      </c>
      <c r="W78" s="23">
        <v>5477.52</v>
      </c>
      <c r="X78" s="23">
        <v>0</v>
      </c>
      <c r="Y78" s="23">
        <v>0</v>
      </c>
      <c r="Z78" s="23">
        <v>122.32</v>
      </c>
      <c r="AA78" s="23">
        <v>122.32</v>
      </c>
      <c r="AB78" s="14">
        <v>102</v>
      </c>
      <c r="AC78" s="14">
        <v>18</v>
      </c>
      <c r="AD78" s="24">
        <v>0.34615384615384615</v>
      </c>
      <c r="AE78" s="48">
        <v>5</v>
      </c>
      <c r="AF78" s="48">
        <v>103</v>
      </c>
      <c r="AG78" s="44">
        <v>95.445300000000003</v>
      </c>
      <c r="AH78" s="44">
        <v>109.5376</v>
      </c>
      <c r="AI78" s="44">
        <v>116.9384</v>
      </c>
      <c r="AJ78" s="44">
        <v>117.2861</v>
      </c>
      <c r="AK78" s="44">
        <v>109.19</v>
      </c>
      <c r="AL78" s="44">
        <v>118.81</v>
      </c>
      <c r="AM78" s="44">
        <v>103.85</v>
      </c>
      <c r="AN78" s="44">
        <v>243.28</v>
      </c>
      <c r="AO78" s="44">
        <v>103.85</v>
      </c>
      <c r="AP78" s="44">
        <v>243.28</v>
      </c>
      <c r="AQ78" s="44">
        <v>125.21</v>
      </c>
      <c r="AR78" s="44">
        <v>243.28</v>
      </c>
      <c r="AS78" s="44">
        <v>103.85</v>
      </c>
      <c r="AT78" s="44">
        <v>243.28</v>
      </c>
      <c r="AU78" s="44">
        <v>103.85</v>
      </c>
      <c r="AV78" s="44">
        <v>220.64</v>
      </c>
      <c r="AW78" s="44">
        <v>125.21</v>
      </c>
      <c r="AX78" s="44">
        <v>220.64</v>
      </c>
      <c r="AY78" s="44">
        <v>103.85</v>
      </c>
      <c r="AZ78" s="44">
        <v>243.28</v>
      </c>
      <c r="BA78" s="44">
        <v>103.85</v>
      </c>
      <c r="BB78" s="44">
        <v>243.28</v>
      </c>
      <c r="BC78" s="14" t="s">
        <v>254</v>
      </c>
      <c r="BD78" s="14" t="s">
        <v>239</v>
      </c>
      <c r="BG78" s="14" t="s">
        <v>191</v>
      </c>
      <c r="BH78" s="14" t="s">
        <v>44</v>
      </c>
      <c r="BI78" s="14" t="s">
        <v>5740</v>
      </c>
      <c r="BJ78" s="14">
        <f>IFERROR(_xlfn.XLOOKUP(Master[[#This Row],[cu_id]],StopTimes[cu_ID],StopTimes[Average Stop Time]), 0)</f>
        <v>3.1958333333333333</v>
      </c>
      <c r="BK78" s="14">
        <f>IF(Master[[#This Row],[Avg stop time helper]] &lt;&gt; 0, Master[[#This Row],[Avg stop time helper]],Average_Stop_Time)</f>
        <v>3.1958333333333333</v>
      </c>
      <c r="BL78" s="14" t="b">
        <f>NOT(ISERROR(_xlfn.XLOOKUP(Master[[#This Row],[cu_id]], Solution[Cu_ID],Solution[Cu_ID])))</f>
        <v>0</v>
      </c>
    </row>
    <row r="79" spans="1:64" s="14" customFormat="1" x14ac:dyDescent="0.3">
      <c r="A79" s="26" t="s">
        <v>407</v>
      </c>
      <c r="B79" s="14">
        <v>103</v>
      </c>
      <c r="C79" s="14">
        <v>70590</v>
      </c>
      <c r="D79" s="14">
        <v>0</v>
      </c>
      <c r="E79" s="14" t="s">
        <v>406</v>
      </c>
      <c r="F79" s="14" t="s">
        <v>5415</v>
      </c>
      <c r="G79" s="14" t="s">
        <v>405</v>
      </c>
      <c r="H79" s="14" t="s">
        <v>236</v>
      </c>
      <c r="I79" s="14" t="s">
        <v>2</v>
      </c>
      <c r="J79" s="14">
        <v>49707</v>
      </c>
      <c r="K79" s="14">
        <v>2</v>
      </c>
      <c r="L79" s="14" t="s">
        <v>83</v>
      </c>
      <c r="M79" s="14" t="s">
        <v>164</v>
      </c>
      <c r="N79" s="14" t="s">
        <v>15</v>
      </c>
      <c r="O79" s="14">
        <v>321</v>
      </c>
      <c r="P79" s="14">
        <v>0</v>
      </c>
      <c r="Q79" s="14">
        <v>321</v>
      </c>
      <c r="R79" s="14">
        <v>0</v>
      </c>
      <c r="S79" s="14">
        <v>0</v>
      </c>
      <c r="T79" s="14">
        <v>0</v>
      </c>
      <c r="U79" s="25">
        <v>44138</v>
      </c>
      <c r="V79" s="14">
        <v>13</v>
      </c>
      <c r="W79" s="23">
        <v>458.31</v>
      </c>
      <c r="X79" s="23">
        <v>0</v>
      </c>
      <c r="Y79" s="23">
        <v>0</v>
      </c>
      <c r="Z79" s="23">
        <v>9.56</v>
      </c>
      <c r="AA79" s="23">
        <v>38.229999999999997</v>
      </c>
      <c r="AB79" s="14">
        <v>0</v>
      </c>
      <c r="AC79" s="14">
        <v>0</v>
      </c>
      <c r="AD79" s="24">
        <f>IFERROR(1-(Master[[#This Row],[Avg Garment Scans per Delivery]]/Master[[#This Row],[Garment Inventory]]), 0)</f>
        <v>0</v>
      </c>
      <c r="AE79" s="48">
        <v>0</v>
      </c>
      <c r="AF79" s="48">
        <v>0</v>
      </c>
      <c r="AG79" s="44">
        <v>35.01</v>
      </c>
      <c r="AH79" s="44">
        <v>35.01</v>
      </c>
      <c r="AI79" s="44">
        <v>35.7166</v>
      </c>
      <c r="AJ79" s="44">
        <v>36.07</v>
      </c>
      <c r="AK79" s="44">
        <v>8.7524999999999995</v>
      </c>
      <c r="AL79" s="44">
        <v>9.0175000000000001</v>
      </c>
      <c r="AM79" s="44">
        <v>0</v>
      </c>
      <c r="AN79" s="44">
        <v>36.07</v>
      </c>
      <c r="AO79" s="44">
        <v>35.01</v>
      </c>
      <c r="AP79" s="44">
        <v>0</v>
      </c>
      <c r="AQ79" s="44">
        <v>0</v>
      </c>
      <c r="AR79" s="44">
        <v>0</v>
      </c>
      <c r="AS79" s="44">
        <v>0</v>
      </c>
      <c r="AT79" s="44">
        <v>0</v>
      </c>
      <c r="AU79" s="44">
        <v>0</v>
      </c>
      <c r="AV79" s="44">
        <v>36.07</v>
      </c>
      <c r="AW79" s="44">
        <v>35.01</v>
      </c>
      <c r="AX79" s="44">
        <v>0</v>
      </c>
      <c r="AY79" s="44">
        <v>0</v>
      </c>
      <c r="AZ79" s="44">
        <v>0</v>
      </c>
      <c r="BA79" s="44">
        <v>0</v>
      </c>
      <c r="BB79" s="44">
        <v>0</v>
      </c>
      <c r="BC79" s="14" t="s">
        <v>232</v>
      </c>
      <c r="BD79" s="14" t="s">
        <v>404</v>
      </c>
      <c r="BG79" s="14" t="s">
        <v>191</v>
      </c>
      <c r="BH79" s="14" t="s">
        <v>44</v>
      </c>
      <c r="BI79" s="14">
        <v>105</v>
      </c>
      <c r="BJ79" s="14">
        <f>IFERROR(_xlfn.XLOOKUP(Master[[#This Row],[cu_id]],StopTimes[cu_ID],StopTimes[Average Stop Time]), 0)</f>
        <v>12.833333333333334</v>
      </c>
      <c r="BK79" s="14">
        <f>IF(Master[[#This Row],[Avg stop time helper]] &lt;&gt; 0, Master[[#This Row],[Avg stop time helper]],Average_Stop_Time)</f>
        <v>12.833333333333334</v>
      </c>
      <c r="BL79" s="14" t="b">
        <f>NOT(ISERROR(_xlfn.XLOOKUP(Master[[#This Row],[cu_id]], Solution[Cu_ID],Solution[Cu_ID])))</f>
        <v>1</v>
      </c>
    </row>
    <row r="80" spans="1:64" s="14" customFormat="1" x14ac:dyDescent="0.3">
      <c r="A80" s="26" t="s">
        <v>409</v>
      </c>
      <c r="B80" s="14">
        <v>103</v>
      </c>
      <c r="C80" s="14">
        <v>70591</v>
      </c>
      <c r="D80" s="14">
        <v>0</v>
      </c>
      <c r="E80" s="14" t="s">
        <v>408</v>
      </c>
      <c r="F80" s="14" t="s">
        <v>5011</v>
      </c>
      <c r="H80" s="14" t="s">
        <v>236</v>
      </c>
      <c r="I80" s="14" t="s">
        <v>2</v>
      </c>
      <c r="J80" s="14">
        <v>49707</v>
      </c>
      <c r="K80" s="14">
        <v>5</v>
      </c>
      <c r="L80" s="14" t="s">
        <v>84</v>
      </c>
      <c r="M80" s="14" t="s">
        <v>164</v>
      </c>
      <c r="N80" s="14" t="s">
        <v>12</v>
      </c>
      <c r="O80" s="14">
        <v>215</v>
      </c>
      <c r="P80" s="14">
        <v>0</v>
      </c>
      <c r="Q80" s="14">
        <v>0</v>
      </c>
      <c r="R80" s="14">
        <v>215</v>
      </c>
      <c r="S80" s="14">
        <v>0</v>
      </c>
      <c r="T80" s="14">
        <v>0</v>
      </c>
      <c r="U80" s="25">
        <v>44146</v>
      </c>
      <c r="V80" s="14">
        <v>26</v>
      </c>
      <c r="W80" s="23">
        <v>927.98</v>
      </c>
      <c r="X80" s="23">
        <v>0</v>
      </c>
      <c r="Y80" s="23">
        <v>0</v>
      </c>
      <c r="Z80" s="23">
        <v>18.55</v>
      </c>
      <c r="AA80" s="23">
        <v>37.1</v>
      </c>
      <c r="AB80" s="14">
        <v>0</v>
      </c>
      <c r="AC80" s="14">
        <v>0</v>
      </c>
      <c r="AD80" s="24">
        <f>IFERROR(1-(Master[[#This Row],[Avg Garment Scans per Delivery]]/Master[[#This Row],[Garment Inventory]]), 0)</f>
        <v>0</v>
      </c>
      <c r="AE80" s="48">
        <v>0</v>
      </c>
      <c r="AF80" s="48">
        <v>0</v>
      </c>
      <c r="AG80" s="44">
        <v>35</v>
      </c>
      <c r="AH80" s="44">
        <v>37.996600000000001</v>
      </c>
      <c r="AI80" s="44">
        <v>35</v>
      </c>
      <c r="AJ80" s="44">
        <v>35</v>
      </c>
      <c r="AK80" s="44">
        <v>17.5</v>
      </c>
      <c r="AL80" s="44">
        <v>17.5</v>
      </c>
      <c r="AM80" s="44">
        <v>35</v>
      </c>
      <c r="AN80" s="44">
        <v>0</v>
      </c>
      <c r="AO80" s="44">
        <v>0</v>
      </c>
      <c r="AP80" s="44">
        <v>35</v>
      </c>
      <c r="AQ80" s="44">
        <v>35</v>
      </c>
      <c r="AR80" s="44">
        <v>0</v>
      </c>
      <c r="AS80" s="44">
        <v>0</v>
      </c>
      <c r="AT80" s="44">
        <v>35</v>
      </c>
      <c r="AU80" s="44">
        <v>35</v>
      </c>
      <c r="AV80" s="44">
        <v>0</v>
      </c>
      <c r="AW80" s="44">
        <v>0</v>
      </c>
      <c r="AX80" s="44">
        <v>35</v>
      </c>
      <c r="AY80" s="44">
        <v>35</v>
      </c>
      <c r="AZ80" s="44">
        <v>0</v>
      </c>
      <c r="BA80" s="44">
        <v>0</v>
      </c>
      <c r="BB80" s="44">
        <v>35</v>
      </c>
      <c r="BC80" s="14" t="s">
        <v>254</v>
      </c>
      <c r="BD80" s="14" t="s">
        <v>213</v>
      </c>
      <c r="BG80" s="14" t="s">
        <v>191</v>
      </c>
      <c r="BH80" s="14" t="s">
        <v>44</v>
      </c>
      <c r="BI80" s="14">
        <v>103</v>
      </c>
      <c r="BJ80" s="14">
        <f>IFERROR(_xlfn.XLOOKUP(Master[[#This Row],[cu_id]],StopTimes[cu_ID],StopTimes[Average Stop Time]), 0)</f>
        <v>9.2666666666666675</v>
      </c>
      <c r="BK80" s="14">
        <f>IF(Master[[#This Row],[Avg stop time helper]] &lt;&gt; 0, Master[[#This Row],[Avg stop time helper]],Average_Stop_Time)</f>
        <v>9.2666666666666675</v>
      </c>
      <c r="BL80" s="14" t="b">
        <f>NOT(ISERROR(_xlfn.XLOOKUP(Master[[#This Row],[cu_id]], Solution[Cu_ID],Solution[Cu_ID])))</f>
        <v>1</v>
      </c>
    </row>
    <row r="81" spans="1:64" s="14" customFormat="1" x14ac:dyDescent="0.3">
      <c r="A81" s="26" t="s">
        <v>413</v>
      </c>
      <c r="B81" s="14">
        <v>102</v>
      </c>
      <c r="C81" s="14">
        <v>70595</v>
      </c>
      <c r="D81" s="14">
        <v>0</v>
      </c>
      <c r="E81" s="14" t="s">
        <v>412</v>
      </c>
      <c r="F81" s="14" t="s">
        <v>4757</v>
      </c>
      <c r="H81" s="14" t="s">
        <v>236</v>
      </c>
      <c r="I81" s="14" t="s">
        <v>2</v>
      </c>
      <c r="J81" s="14">
        <v>49707</v>
      </c>
      <c r="K81" s="14">
        <v>2</v>
      </c>
      <c r="L81" s="14" t="s">
        <v>83</v>
      </c>
      <c r="M81" s="14" t="s">
        <v>164</v>
      </c>
      <c r="N81" s="14" t="s">
        <v>15</v>
      </c>
      <c r="O81" s="14">
        <v>50</v>
      </c>
      <c r="P81" s="14">
        <v>0</v>
      </c>
      <c r="Q81" s="14">
        <v>50</v>
      </c>
      <c r="R81" s="14">
        <v>0</v>
      </c>
      <c r="S81" s="14">
        <v>0</v>
      </c>
      <c r="T81" s="14">
        <v>0</v>
      </c>
      <c r="U81" s="25">
        <v>44159</v>
      </c>
      <c r="V81" s="14">
        <v>14</v>
      </c>
      <c r="W81" s="23">
        <v>1265.83</v>
      </c>
      <c r="X81" s="23">
        <v>0</v>
      </c>
      <c r="Y81" s="23">
        <v>0</v>
      </c>
      <c r="Z81" s="23">
        <v>27.2</v>
      </c>
      <c r="AA81" s="23">
        <v>108.8</v>
      </c>
      <c r="AB81" s="14">
        <v>0</v>
      </c>
      <c r="AC81" s="14">
        <v>0</v>
      </c>
      <c r="AD81" s="24">
        <v>0</v>
      </c>
      <c r="AE81" s="48">
        <v>0</v>
      </c>
      <c r="AF81" s="48">
        <v>0</v>
      </c>
      <c r="AG81" s="44">
        <v>106.4233</v>
      </c>
      <c r="AH81" s="44">
        <v>104.05</v>
      </c>
      <c r="AI81" s="44">
        <v>106.75660000000001</v>
      </c>
      <c r="AJ81" s="44">
        <v>119.11499999999999</v>
      </c>
      <c r="AK81" s="44">
        <v>25.6675</v>
      </c>
      <c r="AL81" s="44">
        <v>31.004999999999999</v>
      </c>
      <c r="AM81" s="44">
        <v>0</v>
      </c>
      <c r="AN81" s="44">
        <v>124.02</v>
      </c>
      <c r="AO81" s="44">
        <v>102.67</v>
      </c>
      <c r="AP81" s="44">
        <v>0</v>
      </c>
      <c r="AQ81" s="44">
        <v>0</v>
      </c>
      <c r="AR81" s="44">
        <v>0</v>
      </c>
      <c r="AS81" s="44">
        <v>0</v>
      </c>
      <c r="AT81" s="44">
        <v>0</v>
      </c>
      <c r="AU81" s="44">
        <v>0</v>
      </c>
      <c r="AV81" s="44">
        <v>124.02</v>
      </c>
      <c r="AW81" s="44">
        <v>102.67</v>
      </c>
      <c r="AX81" s="44">
        <v>0</v>
      </c>
      <c r="AY81" s="44">
        <v>0</v>
      </c>
      <c r="AZ81" s="44">
        <v>0</v>
      </c>
      <c r="BA81" s="44">
        <v>0</v>
      </c>
      <c r="BB81" s="44">
        <v>0</v>
      </c>
      <c r="BC81" s="14" t="s">
        <v>232</v>
      </c>
      <c r="BD81" s="14" t="s">
        <v>213</v>
      </c>
      <c r="BG81" s="14" t="s">
        <v>191</v>
      </c>
      <c r="BH81" s="14" t="s">
        <v>44</v>
      </c>
      <c r="BI81" s="14" t="s">
        <v>5740</v>
      </c>
      <c r="BJ81" s="14">
        <f>IFERROR(_xlfn.XLOOKUP(Master[[#This Row],[cu_id]],StopTimes[cu_ID],StopTimes[Average Stop Time]), 0)</f>
        <v>3.3666666666666667</v>
      </c>
      <c r="BK81" s="14">
        <f>IF(Master[[#This Row],[Avg stop time helper]] &lt;&gt; 0, Master[[#This Row],[Avg stop time helper]],Average_Stop_Time)</f>
        <v>3.3666666666666667</v>
      </c>
      <c r="BL81" s="14" t="b">
        <f>NOT(ISERROR(_xlfn.XLOOKUP(Master[[#This Row],[cu_id]], Solution[Cu_ID],Solution[Cu_ID])))</f>
        <v>0</v>
      </c>
    </row>
    <row r="82" spans="1:64" s="14" customFormat="1" x14ac:dyDescent="0.3">
      <c r="A82" s="26" t="s">
        <v>415</v>
      </c>
      <c r="B82" s="14">
        <v>101</v>
      </c>
      <c r="C82" s="14">
        <v>70596</v>
      </c>
      <c r="D82" s="14">
        <v>0</v>
      </c>
      <c r="E82" s="14" t="s">
        <v>414</v>
      </c>
      <c r="F82" s="14" t="s">
        <v>4577</v>
      </c>
      <c r="H82" s="14" t="s">
        <v>236</v>
      </c>
      <c r="I82" s="14" t="s">
        <v>2</v>
      </c>
      <c r="J82" s="14">
        <v>49707</v>
      </c>
      <c r="K82" s="14">
        <v>2</v>
      </c>
      <c r="L82" s="14" t="s">
        <v>83</v>
      </c>
      <c r="M82" s="14" t="s">
        <v>164</v>
      </c>
      <c r="N82" s="14" t="s">
        <v>12</v>
      </c>
      <c r="O82" s="14">
        <v>190</v>
      </c>
      <c r="P82" s="14">
        <v>0</v>
      </c>
      <c r="Q82" s="14">
        <v>0</v>
      </c>
      <c r="R82" s="14">
        <v>190</v>
      </c>
      <c r="S82" s="14">
        <v>0</v>
      </c>
      <c r="T82" s="14">
        <v>0</v>
      </c>
      <c r="U82" s="25">
        <v>44139</v>
      </c>
      <c r="V82" s="14">
        <v>13</v>
      </c>
      <c r="W82" s="23">
        <v>466.44</v>
      </c>
      <c r="X82" s="23">
        <v>0</v>
      </c>
      <c r="Y82" s="23">
        <v>0</v>
      </c>
      <c r="Z82" s="23">
        <v>9.8000000000000007</v>
      </c>
      <c r="AA82" s="23">
        <v>39.200000000000003</v>
      </c>
      <c r="AB82" s="14">
        <v>0</v>
      </c>
      <c r="AC82" s="14">
        <v>0</v>
      </c>
      <c r="AD82" s="24">
        <f>IFERROR(1-(Master[[#This Row],[Avg Garment Scans per Delivery]]/Master[[#This Row],[Garment Inventory]]), 0)</f>
        <v>0</v>
      </c>
      <c r="AE82" s="48">
        <v>0</v>
      </c>
      <c r="AF82" s="48">
        <v>0</v>
      </c>
      <c r="AG82" s="44">
        <v>35.549999999999997</v>
      </c>
      <c r="AH82" s="44">
        <v>35.549999999999997</v>
      </c>
      <c r="AI82" s="44">
        <v>36.503300000000003</v>
      </c>
      <c r="AJ82" s="44">
        <v>36.979999999999997</v>
      </c>
      <c r="AK82" s="44">
        <v>8.8874999999999993</v>
      </c>
      <c r="AL82" s="44">
        <v>9.2449999999999992</v>
      </c>
      <c r="AM82" s="44">
        <v>0</v>
      </c>
      <c r="AN82" s="44">
        <v>36.979999999999997</v>
      </c>
      <c r="AO82" s="44">
        <v>35.549999999999997</v>
      </c>
      <c r="AP82" s="44">
        <v>0</v>
      </c>
      <c r="AQ82" s="44">
        <v>0</v>
      </c>
      <c r="AR82" s="44">
        <v>0</v>
      </c>
      <c r="AS82" s="44">
        <v>0</v>
      </c>
      <c r="AT82" s="44">
        <v>0</v>
      </c>
      <c r="AU82" s="44">
        <v>0</v>
      </c>
      <c r="AV82" s="44">
        <v>36.979999999999997</v>
      </c>
      <c r="AW82" s="44">
        <v>35.549999999999997</v>
      </c>
      <c r="AX82" s="44">
        <v>0</v>
      </c>
      <c r="AY82" s="44">
        <v>0</v>
      </c>
      <c r="AZ82" s="44">
        <v>0</v>
      </c>
      <c r="BA82" s="44">
        <v>0</v>
      </c>
      <c r="BB82" s="44">
        <v>0</v>
      </c>
      <c r="BC82" s="14" t="s">
        <v>260</v>
      </c>
      <c r="BD82" s="14" t="s">
        <v>213</v>
      </c>
      <c r="BG82" s="14" t="s">
        <v>191</v>
      </c>
      <c r="BH82" s="14" t="s">
        <v>44</v>
      </c>
      <c r="BI82" s="14">
        <v>101</v>
      </c>
      <c r="BJ82" s="14">
        <f>IFERROR(_xlfn.XLOOKUP(Master[[#This Row],[cu_id]],StopTimes[cu_ID],StopTimes[Average Stop Time]), 0)</f>
        <v>2.7166666666666668</v>
      </c>
      <c r="BK82" s="14">
        <f>IF(Master[[#This Row],[Avg stop time helper]] &lt;&gt; 0, Master[[#This Row],[Avg stop time helper]],Average_Stop_Time)</f>
        <v>2.7166666666666668</v>
      </c>
      <c r="BL82" s="14" t="b">
        <f>NOT(ISERROR(_xlfn.XLOOKUP(Master[[#This Row],[cu_id]], Solution[Cu_ID],Solution[Cu_ID])))</f>
        <v>1</v>
      </c>
    </row>
    <row r="83" spans="1:64" s="14" customFormat="1" x14ac:dyDescent="0.3">
      <c r="A83" s="26" t="s">
        <v>417</v>
      </c>
      <c r="B83" s="14">
        <v>103</v>
      </c>
      <c r="C83" s="14">
        <v>70597</v>
      </c>
      <c r="D83" s="14">
        <v>0</v>
      </c>
      <c r="E83" s="14" t="s">
        <v>416</v>
      </c>
      <c r="F83" s="14" t="s">
        <v>4865</v>
      </c>
      <c r="H83" s="14" t="s">
        <v>236</v>
      </c>
      <c r="I83" s="14" t="s">
        <v>2</v>
      </c>
      <c r="J83" s="14">
        <v>49707</v>
      </c>
      <c r="K83" s="14">
        <v>5</v>
      </c>
      <c r="L83" s="14" t="s">
        <v>84</v>
      </c>
      <c r="M83" s="14" t="s">
        <v>164</v>
      </c>
      <c r="N83" s="14" t="s">
        <v>48</v>
      </c>
      <c r="O83" s="14">
        <v>270</v>
      </c>
      <c r="P83" s="14">
        <v>0</v>
      </c>
      <c r="Q83" s="14">
        <v>0</v>
      </c>
      <c r="R83" s="14">
        <v>0</v>
      </c>
      <c r="S83" s="14">
        <v>270</v>
      </c>
      <c r="T83" s="14">
        <v>0</v>
      </c>
      <c r="U83" s="25">
        <v>44147</v>
      </c>
      <c r="V83" s="14">
        <v>26</v>
      </c>
      <c r="W83" s="23">
        <v>1808.64</v>
      </c>
      <c r="X83" s="23">
        <v>0</v>
      </c>
      <c r="Y83" s="23">
        <v>0</v>
      </c>
      <c r="Z83" s="23">
        <v>36.25</v>
      </c>
      <c r="AA83" s="23">
        <v>72.5</v>
      </c>
      <c r="AB83" s="14">
        <v>0</v>
      </c>
      <c r="AC83" s="14">
        <v>0</v>
      </c>
      <c r="AD83" s="24">
        <f>IFERROR(1-(Master[[#This Row],[Avg Garment Scans per Delivery]]/Master[[#This Row],[Garment Inventory]]), 0)</f>
        <v>0</v>
      </c>
      <c r="AE83" s="48">
        <v>0</v>
      </c>
      <c r="AF83" s="48">
        <v>0</v>
      </c>
      <c r="AG83" s="44">
        <v>71.69</v>
      </c>
      <c r="AH83" s="44">
        <v>78.260000000000005</v>
      </c>
      <c r="AI83" s="44">
        <v>67.462800000000001</v>
      </c>
      <c r="AJ83" s="44">
        <v>76.428299999999993</v>
      </c>
      <c r="AK83" s="44">
        <v>32.56</v>
      </c>
      <c r="AL83" s="44">
        <v>40.221200000000003</v>
      </c>
      <c r="AM83" s="44">
        <v>65.12</v>
      </c>
      <c r="AN83" s="44">
        <v>0</v>
      </c>
      <c r="AO83" s="44">
        <v>0</v>
      </c>
      <c r="AP83" s="44">
        <v>68.400000000000006</v>
      </c>
      <c r="AQ83" s="44">
        <v>65.12</v>
      </c>
      <c r="AR83" s="44">
        <v>0</v>
      </c>
      <c r="AS83" s="44">
        <v>0</v>
      </c>
      <c r="AT83" s="44">
        <v>109.79</v>
      </c>
      <c r="AU83" s="44">
        <v>65.12</v>
      </c>
      <c r="AV83" s="44">
        <v>0</v>
      </c>
      <c r="AW83" s="44">
        <v>0</v>
      </c>
      <c r="AX83" s="44">
        <v>71.790000000000006</v>
      </c>
      <c r="AY83" s="44">
        <v>65.12</v>
      </c>
      <c r="AZ83" s="44">
        <v>0</v>
      </c>
      <c r="BA83" s="44">
        <v>0</v>
      </c>
      <c r="BB83" s="44">
        <v>71.790000000000006</v>
      </c>
      <c r="BC83" s="14" t="s">
        <v>257</v>
      </c>
      <c r="BD83" s="14" t="s">
        <v>343</v>
      </c>
      <c r="BG83" s="14" t="s">
        <v>191</v>
      </c>
      <c r="BH83" s="14" t="s">
        <v>44</v>
      </c>
      <c r="BI83" s="14">
        <v>103</v>
      </c>
      <c r="BJ83" s="14">
        <f>IFERROR(_xlfn.XLOOKUP(Master[[#This Row],[cu_id]],StopTimes[cu_ID],StopTimes[Average Stop Time]), 0)</f>
        <v>11.483333333333334</v>
      </c>
      <c r="BK83" s="14">
        <f>IF(Master[[#This Row],[Avg stop time helper]] &lt;&gt; 0, Master[[#This Row],[Avg stop time helper]],Average_Stop_Time)</f>
        <v>11.483333333333334</v>
      </c>
      <c r="BL83" s="14" t="b">
        <f>NOT(ISERROR(_xlfn.XLOOKUP(Master[[#This Row],[cu_id]], Solution[Cu_ID],Solution[Cu_ID])))</f>
        <v>1</v>
      </c>
    </row>
    <row r="84" spans="1:64" s="14" customFormat="1" x14ac:dyDescent="0.3">
      <c r="A84" s="26" t="s">
        <v>419</v>
      </c>
      <c r="B84" s="14">
        <v>101</v>
      </c>
      <c r="C84" s="14">
        <v>70603</v>
      </c>
      <c r="D84" s="14">
        <v>0</v>
      </c>
      <c r="E84" s="14" t="s">
        <v>418</v>
      </c>
      <c r="F84" s="14" t="s">
        <v>5398</v>
      </c>
      <c r="H84" s="14" t="s">
        <v>236</v>
      </c>
      <c r="I84" s="14" t="s">
        <v>2</v>
      </c>
      <c r="J84" s="14">
        <v>49707</v>
      </c>
      <c r="K84" s="14">
        <v>5</v>
      </c>
      <c r="L84" s="14" t="s">
        <v>84</v>
      </c>
      <c r="M84" s="14" t="s">
        <v>164</v>
      </c>
      <c r="N84" s="14" t="s">
        <v>12</v>
      </c>
      <c r="O84" s="14">
        <v>100</v>
      </c>
      <c r="P84" s="14">
        <v>0</v>
      </c>
      <c r="Q84" s="14">
        <v>0</v>
      </c>
      <c r="R84" s="14">
        <v>100</v>
      </c>
      <c r="S84" s="14">
        <v>0</v>
      </c>
      <c r="T84" s="14">
        <v>0</v>
      </c>
      <c r="U84" s="25">
        <v>44146</v>
      </c>
      <c r="V84" s="14">
        <v>26</v>
      </c>
      <c r="W84" s="23">
        <v>1224.1300000000001</v>
      </c>
      <c r="X84" s="23">
        <v>0</v>
      </c>
      <c r="Y84" s="23">
        <v>0</v>
      </c>
      <c r="Z84" s="23">
        <v>25.69</v>
      </c>
      <c r="AA84" s="23">
        <v>51.37</v>
      </c>
      <c r="AB84" s="14">
        <v>0</v>
      </c>
      <c r="AC84" s="14">
        <v>0</v>
      </c>
      <c r="AD84" s="24">
        <f>IFERROR(1-(Master[[#This Row],[Avg Garment Scans per Delivery]]/Master[[#This Row],[Garment Inventory]]), 0)</f>
        <v>0</v>
      </c>
      <c r="AE84" s="48">
        <v>0</v>
      </c>
      <c r="AF84" s="48">
        <v>0</v>
      </c>
      <c r="AG84" s="44">
        <v>47.768500000000003</v>
      </c>
      <c r="AH84" s="44">
        <v>46.59</v>
      </c>
      <c r="AI84" s="44">
        <v>46.702800000000003</v>
      </c>
      <c r="AJ84" s="44">
        <v>48.465000000000003</v>
      </c>
      <c r="AK84" s="44">
        <v>23.295000000000002</v>
      </c>
      <c r="AL84" s="44">
        <v>24.232500000000002</v>
      </c>
      <c r="AM84" s="44">
        <v>38.340000000000003</v>
      </c>
      <c r="AN84" s="44">
        <v>0</v>
      </c>
      <c r="AO84" s="44">
        <v>0</v>
      </c>
      <c r="AP84" s="44">
        <v>57.05</v>
      </c>
      <c r="AQ84" s="44">
        <v>54.84</v>
      </c>
      <c r="AR84" s="44">
        <v>0</v>
      </c>
      <c r="AS84" s="44">
        <v>0</v>
      </c>
      <c r="AT84" s="44">
        <v>39.880000000000003</v>
      </c>
      <c r="AU84" s="44">
        <v>38.340000000000003</v>
      </c>
      <c r="AV84" s="44">
        <v>0</v>
      </c>
      <c r="AW84" s="44">
        <v>0</v>
      </c>
      <c r="AX84" s="44">
        <v>57.05</v>
      </c>
      <c r="AY84" s="44">
        <v>54.84</v>
      </c>
      <c r="AZ84" s="44">
        <v>0</v>
      </c>
      <c r="BA84" s="44">
        <v>0</v>
      </c>
      <c r="BB84" s="44">
        <v>39.880000000000003</v>
      </c>
      <c r="BC84" s="14" t="s">
        <v>232</v>
      </c>
      <c r="BD84" s="14" t="s">
        <v>213</v>
      </c>
      <c r="BG84" s="14" t="s">
        <v>191</v>
      </c>
      <c r="BH84" s="14" t="s">
        <v>44</v>
      </c>
      <c r="BI84" s="14">
        <v>101</v>
      </c>
      <c r="BJ84" s="14">
        <f>IFERROR(_xlfn.XLOOKUP(Master[[#This Row],[cu_id]],StopTimes[cu_ID],StopTimes[Average Stop Time]), 0)</f>
        <v>6.2416666666666671</v>
      </c>
      <c r="BK84" s="14">
        <f>IF(Master[[#This Row],[Avg stop time helper]] &lt;&gt; 0, Master[[#This Row],[Avg stop time helper]],Average_Stop_Time)</f>
        <v>6.2416666666666671</v>
      </c>
      <c r="BL84" s="14" t="b">
        <f>NOT(ISERROR(_xlfn.XLOOKUP(Master[[#This Row],[cu_id]], Solution[Cu_ID],Solution[Cu_ID])))</f>
        <v>1</v>
      </c>
    </row>
    <row r="85" spans="1:64" s="14" customFormat="1" x14ac:dyDescent="0.3">
      <c r="A85" s="26" t="s">
        <v>422</v>
      </c>
      <c r="B85" s="14">
        <v>102</v>
      </c>
      <c r="C85" s="14">
        <v>70607</v>
      </c>
      <c r="D85" s="14">
        <v>0</v>
      </c>
      <c r="E85" s="14" t="s">
        <v>421</v>
      </c>
      <c r="F85" s="14" t="s">
        <v>4053</v>
      </c>
      <c r="H85" s="14" t="s">
        <v>236</v>
      </c>
      <c r="I85" s="14" t="s">
        <v>2</v>
      </c>
      <c r="J85" s="14">
        <v>49707</v>
      </c>
      <c r="K85" s="14">
        <v>1</v>
      </c>
      <c r="L85" s="14" t="s">
        <v>174</v>
      </c>
      <c r="M85" s="14" t="s">
        <v>164</v>
      </c>
      <c r="N85" s="14" t="s">
        <v>12</v>
      </c>
      <c r="O85" s="14">
        <v>55</v>
      </c>
      <c r="P85" s="14">
        <v>0</v>
      </c>
      <c r="Q85" s="14">
        <v>0</v>
      </c>
      <c r="R85" s="14">
        <v>55</v>
      </c>
      <c r="S85" s="14">
        <v>0</v>
      </c>
      <c r="T85" s="14">
        <v>0</v>
      </c>
      <c r="U85" s="25">
        <v>44160</v>
      </c>
      <c r="V85" s="14">
        <v>13</v>
      </c>
      <c r="W85" s="23">
        <v>451.38</v>
      </c>
      <c r="X85" s="23">
        <v>0</v>
      </c>
      <c r="Y85" s="23">
        <v>0</v>
      </c>
      <c r="Z85" s="23">
        <v>9.5</v>
      </c>
      <c r="AA85" s="23">
        <v>38</v>
      </c>
      <c r="AB85" s="14">
        <v>0</v>
      </c>
      <c r="AC85" s="14">
        <v>0</v>
      </c>
      <c r="AD85" s="24">
        <v>0</v>
      </c>
      <c r="AE85" s="48">
        <v>0</v>
      </c>
      <c r="AF85" s="48">
        <v>0</v>
      </c>
      <c r="AG85" s="44">
        <v>34.22</v>
      </c>
      <c r="AH85" s="44">
        <v>34.22</v>
      </c>
      <c r="AI85" s="44">
        <v>35.442500000000003</v>
      </c>
      <c r="AJ85" s="44">
        <v>35.85</v>
      </c>
      <c r="AK85" s="44">
        <v>8.5549999999999997</v>
      </c>
      <c r="AL85" s="44">
        <v>8.9625000000000004</v>
      </c>
      <c r="AM85" s="44">
        <v>34.22</v>
      </c>
      <c r="AN85" s="44">
        <v>0</v>
      </c>
      <c r="AO85" s="44">
        <v>0</v>
      </c>
      <c r="AP85" s="44">
        <v>0</v>
      </c>
      <c r="AQ85" s="44">
        <v>0</v>
      </c>
      <c r="AR85" s="44">
        <v>0</v>
      </c>
      <c r="AS85" s="44">
        <v>0</v>
      </c>
      <c r="AT85" s="44">
        <v>35.85</v>
      </c>
      <c r="AU85" s="44">
        <v>34.22</v>
      </c>
      <c r="AV85" s="44">
        <v>0</v>
      </c>
      <c r="AW85" s="44">
        <v>0</v>
      </c>
      <c r="AX85" s="44">
        <v>0</v>
      </c>
      <c r="AY85" s="44">
        <v>0</v>
      </c>
      <c r="AZ85" s="44">
        <v>0</v>
      </c>
      <c r="BA85" s="44">
        <v>0</v>
      </c>
      <c r="BB85" s="44">
        <v>35.85</v>
      </c>
      <c r="BC85" s="14" t="s">
        <v>420</v>
      </c>
      <c r="BD85" s="14" t="s">
        <v>213</v>
      </c>
      <c r="BG85" s="14" t="s">
        <v>191</v>
      </c>
      <c r="BH85" s="14" t="s">
        <v>44</v>
      </c>
      <c r="BI85" s="14">
        <v>102</v>
      </c>
      <c r="BJ85" s="14">
        <f>IFERROR(_xlfn.XLOOKUP(Master[[#This Row],[cu_id]],StopTimes[cu_ID],StopTimes[Average Stop Time]), 0)</f>
        <v>4.5333333333333332</v>
      </c>
      <c r="BK85" s="14">
        <f>IF(Master[[#This Row],[Avg stop time helper]] &lt;&gt; 0, Master[[#This Row],[Avg stop time helper]],Average_Stop_Time)</f>
        <v>4.5333333333333332</v>
      </c>
      <c r="BL85" s="14" t="b">
        <f>NOT(ISERROR(_xlfn.XLOOKUP(Master[[#This Row],[cu_id]], Solution[Cu_ID],Solution[Cu_ID])))</f>
        <v>0</v>
      </c>
    </row>
    <row r="86" spans="1:64" s="14" customFormat="1" x14ac:dyDescent="0.3">
      <c r="A86" s="26" t="s">
        <v>424</v>
      </c>
      <c r="B86" s="14">
        <v>103</v>
      </c>
      <c r="C86" s="14">
        <v>70608</v>
      </c>
      <c r="D86" s="14">
        <v>0</v>
      </c>
      <c r="E86" s="14" t="s">
        <v>423</v>
      </c>
      <c r="F86" s="14" t="s">
        <v>4975</v>
      </c>
      <c r="H86" s="14" t="s">
        <v>236</v>
      </c>
      <c r="I86" s="14" t="s">
        <v>2</v>
      </c>
      <c r="J86" s="14">
        <v>49707</v>
      </c>
      <c r="K86" s="14">
        <v>7</v>
      </c>
      <c r="L86" s="14" t="s">
        <v>82</v>
      </c>
      <c r="M86" s="14" t="s">
        <v>164</v>
      </c>
      <c r="N86" s="14" t="s">
        <v>15</v>
      </c>
      <c r="O86" s="14">
        <v>10</v>
      </c>
      <c r="P86" s="14">
        <v>0</v>
      </c>
      <c r="Q86" s="14">
        <v>10</v>
      </c>
      <c r="R86" s="14">
        <v>0</v>
      </c>
      <c r="S86" s="14">
        <v>0</v>
      </c>
      <c r="T86" s="14">
        <v>0</v>
      </c>
      <c r="U86" s="25">
        <v>44138</v>
      </c>
      <c r="V86" s="14">
        <v>53</v>
      </c>
      <c r="W86" s="23">
        <v>20361.64</v>
      </c>
      <c r="X86" s="23">
        <v>0</v>
      </c>
      <c r="Y86" s="23">
        <v>0</v>
      </c>
      <c r="Z86" s="23">
        <v>403.31</v>
      </c>
      <c r="AA86" s="23">
        <v>403.31</v>
      </c>
      <c r="AB86" s="14">
        <v>155</v>
      </c>
      <c r="AC86" s="14">
        <v>23</v>
      </c>
      <c r="AD86" s="24">
        <f>IFERROR(1-(Master[[#This Row],[Avg Garment Scans per Delivery]]/Master[[#This Row],[Garment Inventory]]), 0)</f>
        <v>0.85161290322580641</v>
      </c>
      <c r="AE86" s="48">
        <v>10</v>
      </c>
      <c r="AF86" s="48">
        <v>156</v>
      </c>
      <c r="AG86" s="44">
        <v>393.23840000000001</v>
      </c>
      <c r="AH86" s="44">
        <v>401.57380000000001</v>
      </c>
      <c r="AI86" s="44">
        <v>412.64460000000003</v>
      </c>
      <c r="AJ86" s="44">
        <v>402.62920000000003</v>
      </c>
      <c r="AK86" s="44">
        <v>412.3075</v>
      </c>
      <c r="AL86" s="44">
        <v>403.3075</v>
      </c>
      <c r="AM86" s="44">
        <v>465.16</v>
      </c>
      <c r="AN86" s="44">
        <v>394.49</v>
      </c>
      <c r="AO86" s="44">
        <v>375.47</v>
      </c>
      <c r="AP86" s="44">
        <v>428.95</v>
      </c>
      <c r="AQ86" s="44">
        <v>465.16</v>
      </c>
      <c r="AR86" s="44">
        <v>360.84</v>
      </c>
      <c r="AS86" s="44">
        <v>343.44</v>
      </c>
      <c r="AT86" s="44">
        <v>428.95</v>
      </c>
      <c r="AU86" s="44">
        <v>465.16</v>
      </c>
      <c r="AV86" s="44">
        <v>394.49</v>
      </c>
      <c r="AW86" s="44">
        <v>375.47</v>
      </c>
      <c r="AX86" s="44">
        <v>428.95</v>
      </c>
      <c r="AY86" s="44">
        <v>465.16</v>
      </c>
      <c r="AZ86" s="44">
        <v>360.84</v>
      </c>
      <c r="BA86" s="44">
        <v>343.44</v>
      </c>
      <c r="BB86" s="44">
        <v>428.95</v>
      </c>
      <c r="BC86" s="14" t="s">
        <v>257</v>
      </c>
      <c r="BD86" s="14" t="s">
        <v>239</v>
      </c>
      <c r="BG86" s="14" t="s">
        <v>191</v>
      </c>
      <c r="BH86" s="14" t="s">
        <v>44</v>
      </c>
      <c r="BI86" s="14">
        <v>103</v>
      </c>
      <c r="BJ86" s="14">
        <f>IFERROR(_xlfn.XLOOKUP(Master[[#This Row],[cu_id]],StopTimes[cu_ID],StopTimes[Average Stop Time]), 0)</f>
        <v>10.620833333333334</v>
      </c>
      <c r="BK86" s="14">
        <f>IF(Master[[#This Row],[Avg stop time helper]] &lt;&gt; 0, Master[[#This Row],[Avg stop time helper]],Average_Stop_Time)</f>
        <v>10.620833333333334</v>
      </c>
      <c r="BL86" s="14" t="b">
        <f>NOT(ISERROR(_xlfn.XLOOKUP(Master[[#This Row],[cu_id]], Solution[Cu_ID],Solution[Cu_ID])))</f>
        <v>1</v>
      </c>
    </row>
    <row r="87" spans="1:64" s="14" customFormat="1" x14ac:dyDescent="0.3">
      <c r="A87" s="26" t="s">
        <v>1652</v>
      </c>
      <c r="B87" s="14">
        <v>103</v>
      </c>
      <c r="C87" s="14">
        <v>70608</v>
      </c>
      <c r="D87" s="14">
        <v>1</v>
      </c>
      <c r="E87" s="14" t="s">
        <v>1651</v>
      </c>
      <c r="F87" s="14" t="s">
        <v>4986</v>
      </c>
      <c r="H87" s="14" t="s">
        <v>221</v>
      </c>
      <c r="I87" s="14" t="s">
        <v>2</v>
      </c>
      <c r="J87" s="14">
        <v>49707</v>
      </c>
      <c r="K87" s="14">
        <v>7</v>
      </c>
      <c r="L87" s="14" t="s">
        <v>82</v>
      </c>
      <c r="M87" s="14" t="s">
        <v>164</v>
      </c>
      <c r="N87" s="14" t="s">
        <v>15</v>
      </c>
      <c r="O87" s="14">
        <v>75</v>
      </c>
      <c r="P87" s="14">
        <v>0</v>
      </c>
      <c r="Q87" s="14">
        <v>75</v>
      </c>
      <c r="R87" s="14">
        <v>0</v>
      </c>
      <c r="S87" s="14">
        <v>0</v>
      </c>
      <c r="T87" s="14">
        <v>0</v>
      </c>
      <c r="U87" s="25">
        <v>44138</v>
      </c>
      <c r="V87" s="14">
        <v>50</v>
      </c>
      <c r="W87" s="23">
        <v>2192.1</v>
      </c>
      <c r="X87" s="23">
        <v>0</v>
      </c>
      <c r="Y87" s="23">
        <v>0</v>
      </c>
      <c r="Z87" s="23">
        <v>45.42</v>
      </c>
      <c r="AA87" s="23">
        <v>45.42</v>
      </c>
      <c r="AB87" s="14">
        <v>21</v>
      </c>
      <c r="AC87" s="14">
        <v>8</v>
      </c>
      <c r="AD87" s="24">
        <f>IFERROR(1-(Master[[#This Row],[Avg Garment Scans per Delivery]]/Master[[#This Row],[Garment Inventory]]), 0)</f>
        <v>0.61904761904761907</v>
      </c>
      <c r="AE87" s="48">
        <v>3</v>
      </c>
      <c r="AF87" s="48">
        <v>20</v>
      </c>
      <c r="AG87" s="44">
        <v>43.49</v>
      </c>
      <c r="AH87" s="44">
        <v>44.043799999999997</v>
      </c>
      <c r="AI87" s="44">
        <v>45.344499999999996</v>
      </c>
      <c r="AJ87" s="44">
        <v>40.99</v>
      </c>
      <c r="AK87" s="44">
        <v>33.217500000000001</v>
      </c>
      <c r="AL87" s="44">
        <v>40.99</v>
      </c>
      <c r="AM87" s="44">
        <v>44.29</v>
      </c>
      <c r="AN87" s="44">
        <v>40.99</v>
      </c>
      <c r="AO87" s="44">
        <v>44.29</v>
      </c>
      <c r="AP87" s="44">
        <v>40.99</v>
      </c>
      <c r="AQ87" s="44">
        <v>44.29</v>
      </c>
      <c r="AR87" s="44">
        <v>40.99</v>
      </c>
      <c r="AS87" s="44">
        <v>44.29</v>
      </c>
      <c r="AT87" s="44">
        <v>40.99</v>
      </c>
      <c r="AU87" s="44">
        <v>44.29</v>
      </c>
      <c r="AV87" s="44">
        <v>40.99</v>
      </c>
      <c r="AW87" s="44">
        <v>0</v>
      </c>
      <c r="AX87" s="44">
        <v>40.99</v>
      </c>
      <c r="AY87" s="44">
        <v>0</v>
      </c>
      <c r="AZ87" s="44">
        <v>40.99</v>
      </c>
      <c r="BA87" s="44">
        <v>44.29</v>
      </c>
      <c r="BB87" s="44">
        <v>40.99</v>
      </c>
      <c r="BC87" s="14" t="s">
        <v>257</v>
      </c>
      <c r="BD87" s="14" t="s">
        <v>239</v>
      </c>
      <c r="BG87" s="14" t="s">
        <v>191</v>
      </c>
      <c r="BH87" s="14" t="s">
        <v>44</v>
      </c>
      <c r="BI87" s="14">
        <v>103</v>
      </c>
      <c r="BJ87" s="14">
        <f>IFERROR(_xlfn.XLOOKUP(Master[[#This Row],[cu_id]],StopTimes[cu_ID],StopTimes[Average Stop Time]), 0)</f>
        <v>3.2124999999999999</v>
      </c>
      <c r="BK87" s="14">
        <f>IF(Master[[#This Row],[Avg stop time helper]] &lt;&gt; 0, Master[[#This Row],[Avg stop time helper]],Average_Stop_Time)</f>
        <v>3.2124999999999999</v>
      </c>
      <c r="BL87" s="14" t="b">
        <f>NOT(ISERROR(_xlfn.XLOOKUP(Master[[#This Row],[cu_id]], Solution[Cu_ID],Solution[Cu_ID])))</f>
        <v>1</v>
      </c>
    </row>
    <row r="88" spans="1:64" s="14" customFormat="1" x14ac:dyDescent="0.3">
      <c r="A88" s="26" t="s">
        <v>426</v>
      </c>
      <c r="B88" s="14">
        <v>103</v>
      </c>
      <c r="C88" s="14">
        <v>70610</v>
      </c>
      <c r="D88" s="14">
        <v>0</v>
      </c>
      <c r="E88" s="14" t="s">
        <v>425</v>
      </c>
      <c r="F88" s="14" t="s">
        <v>3961</v>
      </c>
      <c r="H88" s="14" t="s">
        <v>236</v>
      </c>
      <c r="I88" s="14" t="s">
        <v>2</v>
      </c>
      <c r="J88" s="14">
        <v>49707</v>
      </c>
      <c r="K88" s="14">
        <v>1</v>
      </c>
      <c r="L88" s="14" t="s">
        <v>174</v>
      </c>
      <c r="M88" s="14" t="s">
        <v>164</v>
      </c>
      <c r="N88" s="14" t="s">
        <v>15</v>
      </c>
      <c r="O88" s="14">
        <v>170</v>
      </c>
      <c r="P88" s="14">
        <v>0</v>
      </c>
      <c r="Q88" s="14">
        <v>170</v>
      </c>
      <c r="R88" s="14">
        <v>0</v>
      </c>
      <c r="S88" s="14">
        <v>0</v>
      </c>
      <c r="T88" s="14">
        <v>0</v>
      </c>
      <c r="U88" s="25">
        <v>44159</v>
      </c>
      <c r="V88" s="14">
        <v>13</v>
      </c>
      <c r="W88" s="23">
        <v>656.7</v>
      </c>
      <c r="X88" s="23">
        <v>0</v>
      </c>
      <c r="Y88" s="23">
        <v>0</v>
      </c>
      <c r="Z88" s="23">
        <v>13.75</v>
      </c>
      <c r="AA88" s="23">
        <v>55.01</v>
      </c>
      <c r="AB88" s="14">
        <v>0</v>
      </c>
      <c r="AC88" s="14">
        <v>0</v>
      </c>
      <c r="AD88" s="24">
        <f>IFERROR(1-(Master[[#This Row],[Avg Garment Scans per Delivery]]/Master[[#This Row],[Garment Inventory]]), 0)</f>
        <v>0</v>
      </c>
      <c r="AE88" s="48">
        <v>0</v>
      </c>
      <c r="AF88" s="48">
        <v>0</v>
      </c>
      <c r="AG88" s="44">
        <v>49.9</v>
      </c>
      <c r="AH88" s="44">
        <v>49.9</v>
      </c>
      <c r="AI88" s="44">
        <v>51.4</v>
      </c>
      <c r="AJ88" s="44">
        <v>51.9</v>
      </c>
      <c r="AK88" s="44">
        <v>12.475</v>
      </c>
      <c r="AL88" s="44">
        <v>12.975</v>
      </c>
      <c r="AM88" s="44">
        <v>49.9</v>
      </c>
      <c r="AN88" s="44">
        <v>0</v>
      </c>
      <c r="AO88" s="44">
        <v>0</v>
      </c>
      <c r="AP88" s="44">
        <v>0</v>
      </c>
      <c r="AQ88" s="44">
        <v>0</v>
      </c>
      <c r="AR88" s="44">
        <v>0</v>
      </c>
      <c r="AS88" s="44">
        <v>0</v>
      </c>
      <c r="AT88" s="44">
        <v>51.9</v>
      </c>
      <c r="AU88" s="44">
        <v>49.9</v>
      </c>
      <c r="AV88" s="44">
        <v>0</v>
      </c>
      <c r="AW88" s="44">
        <v>0</v>
      </c>
      <c r="AX88" s="44">
        <v>0</v>
      </c>
      <c r="AY88" s="44">
        <v>0</v>
      </c>
      <c r="AZ88" s="44">
        <v>0</v>
      </c>
      <c r="BA88" s="44">
        <v>0</v>
      </c>
      <c r="BB88" s="44">
        <v>51.9</v>
      </c>
      <c r="BC88" s="14" t="s">
        <v>232</v>
      </c>
      <c r="BD88" s="14" t="s">
        <v>239</v>
      </c>
      <c r="BG88" s="14" t="s">
        <v>191</v>
      </c>
      <c r="BH88" s="14" t="s">
        <v>44</v>
      </c>
      <c r="BI88" s="14">
        <v>105</v>
      </c>
      <c r="BJ88" s="14">
        <f>IFERROR(_xlfn.XLOOKUP(Master[[#This Row],[cu_id]],StopTimes[cu_ID],StopTimes[Average Stop Time]), 0)</f>
        <v>12.55</v>
      </c>
      <c r="BK88" s="14">
        <f>IF(Master[[#This Row],[Avg stop time helper]] &lt;&gt; 0, Master[[#This Row],[Avg stop time helper]],Average_Stop_Time)</f>
        <v>12.55</v>
      </c>
      <c r="BL88" s="14" t="b">
        <f>NOT(ISERROR(_xlfn.XLOOKUP(Master[[#This Row],[cu_id]], Solution[Cu_ID],Solution[Cu_ID])))</f>
        <v>1</v>
      </c>
    </row>
    <row r="89" spans="1:64" s="14" customFormat="1" x14ac:dyDescent="0.3">
      <c r="A89" s="26" t="s">
        <v>428</v>
      </c>
      <c r="B89" s="14">
        <v>101</v>
      </c>
      <c r="C89" s="14">
        <v>70611</v>
      </c>
      <c r="D89" s="14">
        <v>0</v>
      </c>
      <c r="E89" s="14" t="s">
        <v>427</v>
      </c>
      <c r="F89" s="14" t="s">
        <v>5337</v>
      </c>
      <c r="H89" s="14" t="s">
        <v>236</v>
      </c>
      <c r="I89" s="14" t="s">
        <v>2</v>
      </c>
      <c r="J89" s="14">
        <v>49707</v>
      </c>
      <c r="K89" s="14">
        <v>5</v>
      </c>
      <c r="L89" s="14" t="s">
        <v>84</v>
      </c>
      <c r="M89" s="14" t="s">
        <v>164</v>
      </c>
      <c r="N89" s="14" t="s">
        <v>14</v>
      </c>
      <c r="O89" s="14">
        <v>130</v>
      </c>
      <c r="P89" s="14">
        <v>0</v>
      </c>
      <c r="Q89" s="14">
        <v>0</v>
      </c>
      <c r="R89" s="14">
        <v>0</v>
      </c>
      <c r="S89" s="14">
        <v>0</v>
      </c>
      <c r="T89" s="14">
        <v>130</v>
      </c>
      <c r="U89" s="25">
        <v>44148</v>
      </c>
      <c r="V89" s="14">
        <v>27</v>
      </c>
      <c r="W89" s="23">
        <v>986.79</v>
      </c>
      <c r="X89" s="23">
        <v>0</v>
      </c>
      <c r="Y89" s="23">
        <v>0</v>
      </c>
      <c r="Z89" s="23">
        <v>18.55</v>
      </c>
      <c r="AA89" s="23">
        <v>37.1</v>
      </c>
      <c r="AB89" s="14">
        <v>0</v>
      </c>
      <c r="AC89" s="14">
        <v>0</v>
      </c>
      <c r="AD89" s="24">
        <f>IFERROR(1-(Master[[#This Row],[Avg Garment Scans per Delivery]]/Master[[#This Row],[Garment Inventory]]), 0)</f>
        <v>0</v>
      </c>
      <c r="AE89" s="48">
        <v>0</v>
      </c>
      <c r="AF89" s="48">
        <v>0</v>
      </c>
      <c r="AG89" s="44">
        <v>40.74</v>
      </c>
      <c r="AH89" s="44">
        <v>37.46</v>
      </c>
      <c r="AI89" s="44">
        <v>35</v>
      </c>
      <c r="AJ89" s="44">
        <v>35</v>
      </c>
      <c r="AK89" s="44">
        <v>17.5</v>
      </c>
      <c r="AL89" s="44">
        <v>17.5</v>
      </c>
      <c r="AM89" s="44">
        <v>35</v>
      </c>
      <c r="AN89" s="44">
        <v>0</v>
      </c>
      <c r="AO89" s="44">
        <v>0</v>
      </c>
      <c r="AP89" s="44">
        <v>35</v>
      </c>
      <c r="AQ89" s="44">
        <v>35</v>
      </c>
      <c r="AR89" s="44">
        <v>0</v>
      </c>
      <c r="AS89" s="44">
        <v>0</v>
      </c>
      <c r="AT89" s="44">
        <v>35</v>
      </c>
      <c r="AU89" s="44">
        <v>35</v>
      </c>
      <c r="AV89" s="44">
        <v>0</v>
      </c>
      <c r="AW89" s="44">
        <v>0</v>
      </c>
      <c r="AX89" s="44">
        <v>35</v>
      </c>
      <c r="AY89" s="44">
        <v>35</v>
      </c>
      <c r="AZ89" s="44">
        <v>0</v>
      </c>
      <c r="BA89" s="44">
        <v>0</v>
      </c>
      <c r="BB89" s="44">
        <v>35</v>
      </c>
      <c r="BC89" s="14" t="s">
        <v>257</v>
      </c>
      <c r="BD89" s="14" t="s">
        <v>213</v>
      </c>
      <c r="BG89" s="14" t="s">
        <v>191</v>
      </c>
      <c r="BH89" s="14" t="s">
        <v>44</v>
      </c>
      <c r="BI89" s="14">
        <v>101</v>
      </c>
      <c r="BJ89" s="14">
        <f>IFERROR(_xlfn.XLOOKUP(Master[[#This Row],[cu_id]],StopTimes[cu_ID],StopTimes[Average Stop Time]), 0)</f>
        <v>3.6583333333333332</v>
      </c>
      <c r="BK89" s="14">
        <f>IF(Master[[#This Row],[Avg stop time helper]] &lt;&gt; 0, Master[[#This Row],[Avg stop time helper]],Average_Stop_Time)</f>
        <v>3.6583333333333332</v>
      </c>
      <c r="BL89" s="14" t="b">
        <f>NOT(ISERROR(_xlfn.XLOOKUP(Master[[#This Row],[cu_id]], Solution[Cu_ID],Solution[Cu_ID])))</f>
        <v>1</v>
      </c>
    </row>
    <row r="90" spans="1:64" s="14" customFormat="1" x14ac:dyDescent="0.3">
      <c r="A90" s="26" t="s">
        <v>1669</v>
      </c>
      <c r="B90" s="14">
        <v>105</v>
      </c>
      <c r="C90" s="14">
        <v>70613</v>
      </c>
      <c r="D90" s="14">
        <v>2</v>
      </c>
      <c r="E90" s="14" t="s">
        <v>1668</v>
      </c>
      <c r="F90" s="14" t="s">
        <v>4612</v>
      </c>
      <c r="H90" s="14" t="s">
        <v>215</v>
      </c>
      <c r="I90" s="14" t="s">
        <v>2</v>
      </c>
      <c r="J90" s="14">
        <v>48750</v>
      </c>
      <c r="K90" s="14">
        <v>6</v>
      </c>
      <c r="L90" s="14" t="s">
        <v>176</v>
      </c>
      <c r="M90" s="14" t="s">
        <v>164</v>
      </c>
      <c r="N90" s="14" t="s">
        <v>48</v>
      </c>
      <c r="O90" s="14">
        <v>102</v>
      </c>
      <c r="P90" s="14">
        <v>0</v>
      </c>
      <c r="Q90" s="14">
        <v>0</v>
      </c>
      <c r="R90" s="14">
        <v>0</v>
      </c>
      <c r="S90" s="14">
        <v>102</v>
      </c>
      <c r="T90" s="14">
        <v>0</v>
      </c>
      <c r="U90" s="25">
        <v>44140</v>
      </c>
      <c r="V90" s="14">
        <v>26</v>
      </c>
      <c r="W90" s="23">
        <v>1142.24</v>
      </c>
      <c r="X90" s="23">
        <v>0</v>
      </c>
      <c r="Y90" s="23">
        <v>0</v>
      </c>
      <c r="Z90" s="23">
        <v>23.93</v>
      </c>
      <c r="AA90" s="23">
        <v>47.85</v>
      </c>
      <c r="AB90" s="14">
        <v>0</v>
      </c>
      <c r="AC90" s="14">
        <v>0</v>
      </c>
      <c r="AD90" s="24">
        <f>IFERROR(1-(Master[[#This Row],[Avg Garment Scans per Delivery]]/Master[[#This Row],[Garment Inventory]]), 0)</f>
        <v>0</v>
      </c>
      <c r="AE90" s="48">
        <v>0</v>
      </c>
      <c r="AF90" s="48">
        <v>0</v>
      </c>
      <c r="AG90" s="44">
        <v>43.62</v>
      </c>
      <c r="AH90" s="44">
        <v>43.5533</v>
      </c>
      <c r="AI90" s="44">
        <v>44.402799999999999</v>
      </c>
      <c r="AJ90" s="44">
        <v>45.14</v>
      </c>
      <c r="AK90" s="44">
        <v>21.71</v>
      </c>
      <c r="AL90" s="44">
        <v>22.57</v>
      </c>
      <c r="AM90" s="44">
        <v>0</v>
      </c>
      <c r="AN90" s="44">
        <v>45.14</v>
      </c>
      <c r="AO90" s="44">
        <v>43.42</v>
      </c>
      <c r="AP90" s="44">
        <v>0</v>
      </c>
      <c r="AQ90" s="44">
        <v>0</v>
      </c>
      <c r="AR90" s="44">
        <v>45.14</v>
      </c>
      <c r="AS90" s="44">
        <v>43.42</v>
      </c>
      <c r="AT90" s="44">
        <v>0</v>
      </c>
      <c r="AU90" s="44">
        <v>0</v>
      </c>
      <c r="AV90" s="44">
        <v>45.14</v>
      </c>
      <c r="AW90" s="44">
        <v>43.42</v>
      </c>
      <c r="AX90" s="44">
        <v>0</v>
      </c>
      <c r="AY90" s="44">
        <v>0</v>
      </c>
      <c r="AZ90" s="44">
        <v>45.14</v>
      </c>
      <c r="BA90" s="44">
        <v>43.42</v>
      </c>
      <c r="BB90" s="44">
        <v>0</v>
      </c>
      <c r="BC90" s="14" t="s">
        <v>260</v>
      </c>
      <c r="BD90" s="14" t="s">
        <v>213</v>
      </c>
      <c r="BG90" s="14" t="s">
        <v>191</v>
      </c>
      <c r="BH90" s="14" t="s">
        <v>44</v>
      </c>
      <c r="BI90" s="14">
        <v>101</v>
      </c>
      <c r="BJ90" s="14">
        <f>IFERROR(_xlfn.XLOOKUP(Master[[#This Row],[cu_id]],StopTimes[cu_ID],StopTimes[Average Stop Time]), 0)</f>
        <v>4.8833333333333337</v>
      </c>
      <c r="BK90" s="14">
        <f>IF(Master[[#This Row],[Avg stop time helper]] &lt;&gt; 0, Master[[#This Row],[Avg stop time helper]],Average_Stop_Time)</f>
        <v>4.8833333333333337</v>
      </c>
      <c r="BL90" s="14" t="b">
        <f>NOT(ISERROR(_xlfn.XLOOKUP(Master[[#This Row],[cu_id]], Solution[Cu_ID],Solution[Cu_ID])))</f>
        <v>1</v>
      </c>
    </row>
    <row r="91" spans="1:64" s="14" customFormat="1" x14ac:dyDescent="0.3">
      <c r="A91" s="26" t="s">
        <v>430</v>
      </c>
      <c r="B91" s="14">
        <v>103</v>
      </c>
      <c r="C91" s="14">
        <v>70613</v>
      </c>
      <c r="D91" s="14">
        <v>0</v>
      </c>
      <c r="E91" s="14" t="s">
        <v>429</v>
      </c>
      <c r="F91" s="14" t="s">
        <v>5076</v>
      </c>
      <c r="H91" s="14" t="s">
        <v>236</v>
      </c>
      <c r="I91" s="14" t="s">
        <v>2</v>
      </c>
      <c r="J91" s="14">
        <v>49707</v>
      </c>
      <c r="K91" s="14">
        <v>5</v>
      </c>
      <c r="L91" s="14" t="s">
        <v>84</v>
      </c>
      <c r="M91" s="14" t="s">
        <v>164</v>
      </c>
      <c r="N91" s="14" t="s">
        <v>48</v>
      </c>
      <c r="O91" s="14">
        <v>382</v>
      </c>
      <c r="P91" s="14">
        <v>0</v>
      </c>
      <c r="Q91" s="14">
        <v>0</v>
      </c>
      <c r="R91" s="14">
        <v>0</v>
      </c>
      <c r="S91" s="14">
        <v>382</v>
      </c>
      <c r="T91" s="14">
        <v>0</v>
      </c>
      <c r="U91" s="25">
        <v>44147</v>
      </c>
      <c r="V91" s="14">
        <v>26</v>
      </c>
      <c r="W91" s="23">
        <v>838.29</v>
      </c>
      <c r="X91" s="23">
        <v>0</v>
      </c>
      <c r="Y91" s="23">
        <v>0</v>
      </c>
      <c r="Z91" s="23">
        <v>17.579999999999998</v>
      </c>
      <c r="AA91" s="23">
        <v>35.159999999999997</v>
      </c>
      <c r="AB91" s="14">
        <v>0</v>
      </c>
      <c r="AC91" s="14">
        <v>0</v>
      </c>
      <c r="AD91" s="24">
        <f>IFERROR(1-(Master[[#This Row],[Avg Garment Scans per Delivery]]/Master[[#This Row],[Garment Inventory]]), 0)</f>
        <v>0</v>
      </c>
      <c r="AE91" s="48">
        <v>0</v>
      </c>
      <c r="AF91" s="48">
        <v>0</v>
      </c>
      <c r="AG91" s="44">
        <v>31.9</v>
      </c>
      <c r="AH91" s="44">
        <v>31.9</v>
      </c>
      <c r="AI91" s="44">
        <v>32.807099999999998</v>
      </c>
      <c r="AJ91" s="44">
        <v>33.17</v>
      </c>
      <c r="AK91" s="44">
        <v>15.95</v>
      </c>
      <c r="AL91" s="44">
        <v>16.585000000000001</v>
      </c>
      <c r="AM91" s="44">
        <v>31.9</v>
      </c>
      <c r="AN91" s="44">
        <v>0</v>
      </c>
      <c r="AO91" s="44">
        <v>0</v>
      </c>
      <c r="AP91" s="44">
        <v>33.17</v>
      </c>
      <c r="AQ91" s="44">
        <v>31.9</v>
      </c>
      <c r="AR91" s="44">
        <v>0</v>
      </c>
      <c r="AS91" s="44">
        <v>0</v>
      </c>
      <c r="AT91" s="44">
        <v>33.17</v>
      </c>
      <c r="AU91" s="44">
        <v>31.9</v>
      </c>
      <c r="AV91" s="44">
        <v>0</v>
      </c>
      <c r="AW91" s="44">
        <v>0</v>
      </c>
      <c r="AX91" s="44">
        <v>33.17</v>
      </c>
      <c r="AY91" s="44">
        <v>31.9</v>
      </c>
      <c r="AZ91" s="44">
        <v>0</v>
      </c>
      <c r="BA91" s="44">
        <v>0</v>
      </c>
      <c r="BB91" s="44">
        <v>33.17</v>
      </c>
      <c r="BC91" s="14" t="s">
        <v>260</v>
      </c>
      <c r="BD91" s="14" t="s">
        <v>213</v>
      </c>
      <c r="BG91" s="14" t="s">
        <v>191</v>
      </c>
      <c r="BH91" s="14" t="s">
        <v>44</v>
      </c>
      <c r="BI91" s="14">
        <v>103</v>
      </c>
      <c r="BJ91" s="14">
        <f>IFERROR(_xlfn.XLOOKUP(Master[[#This Row],[cu_id]],StopTimes[cu_ID],StopTimes[Average Stop Time]), 0)</f>
        <v>4.8</v>
      </c>
      <c r="BK91" s="14">
        <f>IF(Master[[#This Row],[Avg stop time helper]] &lt;&gt; 0, Master[[#This Row],[Avg stop time helper]],Average_Stop_Time)</f>
        <v>4.8</v>
      </c>
      <c r="BL91" s="14" t="b">
        <f>NOT(ISERROR(_xlfn.XLOOKUP(Master[[#This Row],[cu_id]], Solution[Cu_ID],Solution[Cu_ID])))</f>
        <v>1</v>
      </c>
    </row>
    <row r="92" spans="1:64" s="14" customFormat="1" x14ac:dyDescent="0.3">
      <c r="A92" s="26" t="s">
        <v>432</v>
      </c>
      <c r="B92" s="14">
        <v>102</v>
      </c>
      <c r="C92" s="14">
        <v>70618</v>
      </c>
      <c r="D92" s="14">
        <v>0</v>
      </c>
      <c r="E92" s="14" t="s">
        <v>431</v>
      </c>
      <c r="F92" s="14" t="s">
        <v>5555</v>
      </c>
      <c r="H92" s="14" t="s">
        <v>221</v>
      </c>
      <c r="I92" s="14" t="s">
        <v>2</v>
      </c>
      <c r="J92" s="14">
        <v>49707</v>
      </c>
      <c r="K92" s="14">
        <v>3</v>
      </c>
      <c r="L92" s="14" t="s">
        <v>175</v>
      </c>
      <c r="M92" s="14" t="s">
        <v>164</v>
      </c>
      <c r="N92" s="14" t="s">
        <v>15</v>
      </c>
      <c r="O92" s="14">
        <v>79</v>
      </c>
      <c r="P92" s="14">
        <v>0</v>
      </c>
      <c r="Q92" s="14">
        <v>79</v>
      </c>
      <c r="R92" s="14">
        <v>0</v>
      </c>
      <c r="S92" s="14">
        <v>0</v>
      </c>
      <c r="T92" s="14">
        <v>0</v>
      </c>
      <c r="U92" s="25">
        <v>44145</v>
      </c>
      <c r="V92" s="14">
        <v>13</v>
      </c>
      <c r="W92" s="23">
        <v>554.16999999999996</v>
      </c>
      <c r="X92" s="23">
        <v>0</v>
      </c>
      <c r="Y92" s="23">
        <v>0</v>
      </c>
      <c r="Z92" s="23">
        <v>11.69</v>
      </c>
      <c r="AA92" s="23">
        <v>46.77</v>
      </c>
      <c r="AB92" s="14">
        <v>0</v>
      </c>
      <c r="AC92" s="14">
        <v>0</v>
      </c>
      <c r="AD92" s="24">
        <v>0</v>
      </c>
      <c r="AE92" s="48">
        <v>0</v>
      </c>
      <c r="AF92" s="48">
        <v>0</v>
      </c>
      <c r="AG92" s="44">
        <v>42.222499999999997</v>
      </c>
      <c r="AH92" s="44">
        <v>42.43</v>
      </c>
      <c r="AI92" s="44">
        <v>43.556600000000003</v>
      </c>
      <c r="AJ92" s="44">
        <v>44.12</v>
      </c>
      <c r="AK92" s="44">
        <v>10.6075</v>
      </c>
      <c r="AL92" s="44">
        <v>11.03</v>
      </c>
      <c r="AM92" s="44">
        <v>0</v>
      </c>
      <c r="AN92" s="44">
        <v>0</v>
      </c>
      <c r="AO92" s="44">
        <v>0</v>
      </c>
      <c r="AP92" s="44">
        <v>44.12</v>
      </c>
      <c r="AQ92" s="44">
        <v>42.43</v>
      </c>
      <c r="AR92" s="44">
        <v>0</v>
      </c>
      <c r="AS92" s="44">
        <v>0</v>
      </c>
      <c r="AT92" s="44">
        <v>0</v>
      </c>
      <c r="AU92" s="44">
        <v>0</v>
      </c>
      <c r="AV92" s="44">
        <v>0</v>
      </c>
      <c r="AW92" s="44">
        <v>0</v>
      </c>
      <c r="AX92" s="44">
        <v>44.12</v>
      </c>
      <c r="AY92" s="44">
        <v>42.43</v>
      </c>
      <c r="AZ92" s="44">
        <v>0</v>
      </c>
      <c r="BA92" s="44">
        <v>0</v>
      </c>
      <c r="BB92" s="44">
        <v>0</v>
      </c>
      <c r="BC92" s="14" t="s">
        <v>232</v>
      </c>
      <c r="BD92" s="14" t="s">
        <v>213</v>
      </c>
      <c r="BG92" s="14" t="s">
        <v>191</v>
      </c>
      <c r="BH92" s="14" t="s">
        <v>44</v>
      </c>
      <c r="BI92" s="14" t="s">
        <v>5740</v>
      </c>
      <c r="BJ92" s="14">
        <f>IFERROR(_xlfn.XLOOKUP(Master[[#This Row],[cu_id]],StopTimes[cu_ID],StopTimes[Average Stop Time]), 0)</f>
        <v>0</v>
      </c>
      <c r="BK92" s="14">
        <f>IF(Master[[#This Row],[Avg stop time helper]] &lt;&gt; 0, Master[[#This Row],[Avg stop time helper]],Average_Stop_Time)</f>
        <v>9.4354006285390355</v>
      </c>
      <c r="BL92" s="14" t="b">
        <f>NOT(ISERROR(_xlfn.XLOOKUP(Master[[#This Row],[cu_id]], Solution[Cu_ID],Solution[Cu_ID])))</f>
        <v>0</v>
      </c>
    </row>
    <row r="93" spans="1:64" s="14" customFormat="1" x14ac:dyDescent="0.3">
      <c r="A93" s="26" t="s">
        <v>434</v>
      </c>
      <c r="B93" s="14">
        <v>105</v>
      </c>
      <c r="C93" s="14">
        <v>70619</v>
      </c>
      <c r="D93" s="14">
        <v>0</v>
      </c>
      <c r="E93" s="14" t="s">
        <v>433</v>
      </c>
      <c r="F93" s="14" t="s">
        <v>3449</v>
      </c>
      <c r="H93" s="14" t="s">
        <v>236</v>
      </c>
      <c r="I93" s="14" t="s">
        <v>2</v>
      </c>
      <c r="J93" s="14">
        <v>49707</v>
      </c>
      <c r="K93" s="14">
        <v>7</v>
      </c>
      <c r="L93" s="14" t="s">
        <v>82</v>
      </c>
      <c r="M93" s="14" t="s">
        <v>164</v>
      </c>
      <c r="N93" s="14" t="s">
        <v>12</v>
      </c>
      <c r="O93" s="14">
        <v>435</v>
      </c>
      <c r="P93" s="14">
        <v>0</v>
      </c>
      <c r="Q93" s="14">
        <v>0</v>
      </c>
      <c r="R93" s="14">
        <v>435</v>
      </c>
      <c r="S93" s="14">
        <v>0</v>
      </c>
      <c r="T93" s="14">
        <v>0</v>
      </c>
      <c r="U93" s="25">
        <v>44139</v>
      </c>
      <c r="V93" s="14">
        <v>53</v>
      </c>
      <c r="W93" s="23">
        <v>1478.97</v>
      </c>
      <c r="X93" s="23">
        <v>0</v>
      </c>
      <c r="Y93" s="23">
        <v>0</v>
      </c>
      <c r="Z93" s="23">
        <v>26.5</v>
      </c>
      <c r="AA93" s="23">
        <v>26.5</v>
      </c>
      <c r="AB93" s="14">
        <v>13</v>
      </c>
      <c r="AC93" s="14">
        <v>6</v>
      </c>
      <c r="AD93" s="24">
        <f>IFERROR(1-(Master[[#This Row],[Avg Garment Scans per Delivery]]/Master[[#This Row],[Garment Inventory]]), 0)</f>
        <v>0.53846153846153844</v>
      </c>
      <c r="AE93" s="48">
        <v>1</v>
      </c>
      <c r="AF93" s="48">
        <v>13</v>
      </c>
      <c r="AG93" s="44">
        <v>31.586099999999998</v>
      </c>
      <c r="AH93" s="44">
        <v>26.610700000000001</v>
      </c>
      <c r="AI93" s="44">
        <v>25</v>
      </c>
      <c r="AJ93" s="44">
        <v>35.627600000000001</v>
      </c>
      <c r="AK93" s="44">
        <v>25</v>
      </c>
      <c r="AL93" s="44">
        <v>35.793700000000001</v>
      </c>
      <c r="AM93" s="44">
        <v>25</v>
      </c>
      <c r="AN93" s="44">
        <v>42.27</v>
      </c>
      <c r="AO93" s="44">
        <v>25</v>
      </c>
      <c r="AP93" s="44">
        <v>42.27</v>
      </c>
      <c r="AQ93" s="44">
        <v>25</v>
      </c>
      <c r="AR93" s="44">
        <v>42.27</v>
      </c>
      <c r="AS93" s="44">
        <v>25</v>
      </c>
      <c r="AT93" s="44">
        <v>42.27</v>
      </c>
      <c r="AU93" s="44">
        <v>25</v>
      </c>
      <c r="AV93" s="44">
        <v>42.27</v>
      </c>
      <c r="AW93" s="44">
        <v>25</v>
      </c>
      <c r="AX93" s="44">
        <v>25</v>
      </c>
      <c r="AY93" s="44">
        <v>25</v>
      </c>
      <c r="AZ93" s="44">
        <v>25</v>
      </c>
      <c r="BA93" s="44">
        <v>25</v>
      </c>
      <c r="BB93" s="44">
        <v>25</v>
      </c>
      <c r="BC93" s="14" t="s">
        <v>254</v>
      </c>
      <c r="BD93" s="14" t="s">
        <v>213</v>
      </c>
      <c r="BG93" s="14" t="s">
        <v>191</v>
      </c>
      <c r="BH93" s="14" t="s">
        <v>44</v>
      </c>
      <c r="BJ93" s="14">
        <f>IFERROR(_xlfn.XLOOKUP(Master[[#This Row],[cu_id]],StopTimes[cu_ID],StopTimes[Average Stop Time]), 0)</f>
        <v>7.3833333333333337</v>
      </c>
      <c r="BK93" s="14">
        <f>IF(Master[[#This Row],[Avg stop time helper]] &lt;&gt; 0, Master[[#This Row],[Avg stop time helper]],Average_Stop_Time)</f>
        <v>7.3833333333333337</v>
      </c>
      <c r="BL93" s="14" t="b">
        <f>NOT(ISERROR(_xlfn.XLOOKUP(Master[[#This Row],[cu_id]], Solution[Cu_ID],Solution[Cu_ID])))</f>
        <v>1</v>
      </c>
    </row>
    <row r="94" spans="1:64" s="14" customFormat="1" x14ac:dyDescent="0.3">
      <c r="A94" s="26" t="s">
        <v>1780</v>
      </c>
      <c r="B94" s="14">
        <v>105</v>
      </c>
      <c r="C94" s="14">
        <v>70622</v>
      </c>
      <c r="D94" s="14">
        <v>2</v>
      </c>
      <c r="E94" s="14" t="s">
        <v>281</v>
      </c>
      <c r="F94" s="14" t="s">
        <v>4568</v>
      </c>
      <c r="H94" s="14" t="s">
        <v>215</v>
      </c>
      <c r="I94" s="14" t="s">
        <v>2</v>
      </c>
      <c r="J94" s="14">
        <v>48750</v>
      </c>
      <c r="K94" s="14">
        <v>5</v>
      </c>
      <c r="L94" s="14" t="s">
        <v>84</v>
      </c>
      <c r="M94" s="14" t="s">
        <v>164</v>
      </c>
      <c r="N94" s="14" t="s">
        <v>48</v>
      </c>
      <c r="O94" s="14">
        <v>150</v>
      </c>
      <c r="P94" s="14">
        <v>0</v>
      </c>
      <c r="Q94" s="14">
        <v>0</v>
      </c>
      <c r="R94" s="14">
        <v>0</v>
      </c>
      <c r="S94" s="14">
        <v>150</v>
      </c>
      <c r="T94" s="14">
        <v>0</v>
      </c>
      <c r="U94" s="25">
        <v>44147</v>
      </c>
      <c r="V94" s="14">
        <v>26</v>
      </c>
      <c r="W94" s="23">
        <v>1945.17</v>
      </c>
      <c r="X94" s="23">
        <v>0</v>
      </c>
      <c r="Y94" s="23">
        <v>0</v>
      </c>
      <c r="Z94" s="23">
        <v>41.25</v>
      </c>
      <c r="AA94" s="23">
        <v>82.49</v>
      </c>
      <c r="AB94" s="14">
        <v>0</v>
      </c>
      <c r="AC94" s="14">
        <v>0</v>
      </c>
      <c r="AD94" s="24">
        <f>IFERROR(1-(Master[[#This Row],[Avg Garment Scans per Delivery]]/Master[[#This Row],[Garment Inventory]]), 0)</f>
        <v>0</v>
      </c>
      <c r="AE94" s="48">
        <v>0</v>
      </c>
      <c r="AF94" s="48">
        <v>0</v>
      </c>
      <c r="AG94" s="44">
        <v>73.02</v>
      </c>
      <c r="AH94" s="44">
        <v>74.47</v>
      </c>
      <c r="AI94" s="44">
        <v>76.862799999999993</v>
      </c>
      <c r="AJ94" s="44">
        <v>77.819999999999993</v>
      </c>
      <c r="AK94" s="44">
        <v>37.234999999999999</v>
      </c>
      <c r="AL94" s="44">
        <v>38.909999999999997</v>
      </c>
      <c r="AM94" s="44">
        <v>74.47</v>
      </c>
      <c r="AN94" s="44">
        <v>0</v>
      </c>
      <c r="AO94" s="44">
        <v>0</v>
      </c>
      <c r="AP94" s="44">
        <v>77.819999999999993</v>
      </c>
      <c r="AQ94" s="44">
        <v>74.47</v>
      </c>
      <c r="AR94" s="44">
        <v>0</v>
      </c>
      <c r="AS94" s="44">
        <v>0</v>
      </c>
      <c r="AT94" s="44">
        <v>77.819999999999993</v>
      </c>
      <c r="AU94" s="44">
        <v>74.47</v>
      </c>
      <c r="AV94" s="44">
        <v>0</v>
      </c>
      <c r="AW94" s="44">
        <v>0</v>
      </c>
      <c r="AX94" s="44">
        <v>77.819999999999993</v>
      </c>
      <c r="AY94" s="44">
        <v>74.47</v>
      </c>
      <c r="AZ94" s="44">
        <v>0</v>
      </c>
      <c r="BA94" s="44">
        <v>0</v>
      </c>
      <c r="BB94" s="44">
        <v>77.819999999999993</v>
      </c>
      <c r="BC94" s="14" t="s">
        <v>260</v>
      </c>
      <c r="BD94" s="14" t="s">
        <v>213</v>
      </c>
      <c r="BG94" s="14" t="s">
        <v>191</v>
      </c>
      <c r="BH94" s="14" t="s">
        <v>44</v>
      </c>
      <c r="BI94" s="14">
        <v>101</v>
      </c>
      <c r="BJ94" s="14">
        <f>IFERROR(_xlfn.XLOOKUP(Master[[#This Row],[cu_id]],StopTimes[cu_ID],StopTimes[Average Stop Time]), 0)</f>
        <v>8.6166666666666671</v>
      </c>
      <c r="BK94" s="14">
        <f>IF(Master[[#This Row],[Avg stop time helper]] &lt;&gt; 0, Master[[#This Row],[Avg stop time helper]],Average_Stop_Time)</f>
        <v>8.6166666666666671</v>
      </c>
      <c r="BL94" s="14" t="b">
        <f>NOT(ISERROR(_xlfn.XLOOKUP(Master[[#This Row],[cu_id]], Solution[Cu_ID],Solution[Cu_ID])))</f>
        <v>1</v>
      </c>
    </row>
    <row r="95" spans="1:64" s="14" customFormat="1" x14ac:dyDescent="0.3">
      <c r="A95" s="26" t="s">
        <v>436</v>
      </c>
      <c r="B95" s="14">
        <v>101</v>
      </c>
      <c r="C95" s="14">
        <v>70622</v>
      </c>
      <c r="D95" s="14">
        <v>0</v>
      </c>
      <c r="E95" s="14" t="s">
        <v>281</v>
      </c>
      <c r="F95" s="14" t="s">
        <v>5364</v>
      </c>
      <c r="G95" s="14" t="s">
        <v>435</v>
      </c>
      <c r="H95" s="14" t="s">
        <v>236</v>
      </c>
      <c r="I95" s="14" t="s">
        <v>2</v>
      </c>
      <c r="J95" s="14">
        <v>49707</v>
      </c>
      <c r="K95" s="14">
        <v>5</v>
      </c>
      <c r="L95" s="14" t="s">
        <v>84</v>
      </c>
      <c r="M95" s="14" t="s">
        <v>164</v>
      </c>
      <c r="N95" s="14" t="s">
        <v>14</v>
      </c>
      <c r="O95" s="14">
        <v>110</v>
      </c>
      <c r="P95" s="14">
        <v>0</v>
      </c>
      <c r="Q95" s="14">
        <v>0</v>
      </c>
      <c r="R95" s="14">
        <v>0</v>
      </c>
      <c r="S95" s="14">
        <v>0</v>
      </c>
      <c r="T95" s="14">
        <v>110</v>
      </c>
      <c r="U95" s="25">
        <v>44148</v>
      </c>
      <c r="V95" s="14">
        <v>26</v>
      </c>
      <c r="W95" s="23">
        <v>1958.27</v>
      </c>
      <c r="X95" s="23">
        <v>0</v>
      </c>
      <c r="Y95" s="23">
        <v>0</v>
      </c>
      <c r="Z95" s="23">
        <v>40.35</v>
      </c>
      <c r="AA95" s="23">
        <v>80.7</v>
      </c>
      <c r="AB95" s="14">
        <v>0</v>
      </c>
      <c r="AC95" s="14">
        <v>0</v>
      </c>
      <c r="AD95" s="24">
        <f>IFERROR(1-(Master[[#This Row],[Avg Garment Scans per Delivery]]/Master[[#This Row],[Garment Inventory]]), 0)</f>
        <v>0</v>
      </c>
      <c r="AE95" s="48">
        <v>0</v>
      </c>
      <c r="AF95" s="48">
        <v>0</v>
      </c>
      <c r="AG95" s="44">
        <v>75</v>
      </c>
      <c r="AH95" s="44">
        <v>75</v>
      </c>
      <c r="AI95" s="44">
        <v>75.758300000000006</v>
      </c>
      <c r="AJ95" s="44">
        <v>76.239999999999995</v>
      </c>
      <c r="AK95" s="44">
        <v>37.5</v>
      </c>
      <c r="AL95" s="44">
        <v>38.119999999999997</v>
      </c>
      <c r="AM95" s="44">
        <v>75</v>
      </c>
      <c r="AN95" s="44">
        <v>0</v>
      </c>
      <c r="AO95" s="44">
        <v>0</v>
      </c>
      <c r="AP95" s="44">
        <v>76.239999999999995</v>
      </c>
      <c r="AQ95" s="44">
        <v>75</v>
      </c>
      <c r="AR95" s="44">
        <v>0</v>
      </c>
      <c r="AS95" s="44">
        <v>0</v>
      </c>
      <c r="AT95" s="44">
        <v>76.239999999999995</v>
      </c>
      <c r="AU95" s="44">
        <v>75</v>
      </c>
      <c r="AV95" s="44">
        <v>0</v>
      </c>
      <c r="AW95" s="44">
        <v>0</v>
      </c>
      <c r="AX95" s="44">
        <v>76.239999999999995</v>
      </c>
      <c r="AY95" s="44">
        <v>75</v>
      </c>
      <c r="AZ95" s="44">
        <v>0</v>
      </c>
      <c r="BA95" s="44">
        <v>0</v>
      </c>
      <c r="BB95" s="44">
        <v>76.239999999999995</v>
      </c>
      <c r="BC95" s="14" t="s">
        <v>260</v>
      </c>
      <c r="BD95" s="14" t="s">
        <v>213</v>
      </c>
      <c r="BG95" s="14" t="s">
        <v>191</v>
      </c>
      <c r="BH95" s="14" t="s">
        <v>44</v>
      </c>
      <c r="BI95" s="14">
        <v>101</v>
      </c>
      <c r="BJ95" s="14">
        <f>IFERROR(_xlfn.XLOOKUP(Master[[#This Row],[cu_id]],StopTimes[cu_ID],StopTimes[Average Stop Time]), 0)</f>
        <v>5.9750000000000005</v>
      </c>
      <c r="BK95" s="14">
        <f>IF(Master[[#This Row],[Avg stop time helper]] &lt;&gt; 0, Master[[#This Row],[Avg stop time helper]],Average_Stop_Time)</f>
        <v>5.9750000000000005</v>
      </c>
      <c r="BL95" s="14" t="b">
        <f>NOT(ISERROR(_xlfn.XLOOKUP(Master[[#This Row],[cu_id]], Solution[Cu_ID],Solution[Cu_ID])))</f>
        <v>1</v>
      </c>
    </row>
    <row r="96" spans="1:64" s="14" customFormat="1" x14ac:dyDescent="0.3">
      <c r="A96" s="26" t="s">
        <v>282</v>
      </c>
      <c r="B96" s="14">
        <v>101</v>
      </c>
      <c r="C96" s="14">
        <v>70622</v>
      </c>
      <c r="D96" s="14">
        <v>1</v>
      </c>
      <c r="E96" s="14" t="s">
        <v>281</v>
      </c>
      <c r="F96" s="14" t="s">
        <v>4281</v>
      </c>
      <c r="H96" s="14" t="s">
        <v>236</v>
      </c>
      <c r="I96" s="14" t="s">
        <v>2</v>
      </c>
      <c r="J96" s="14">
        <v>49707</v>
      </c>
      <c r="K96" s="14">
        <v>5</v>
      </c>
      <c r="L96" s="14" t="s">
        <v>84</v>
      </c>
      <c r="M96" s="14" t="s">
        <v>164</v>
      </c>
      <c r="N96" s="14" t="s">
        <v>12</v>
      </c>
      <c r="O96" s="14">
        <v>80</v>
      </c>
      <c r="P96" s="14">
        <v>0</v>
      </c>
      <c r="Q96" s="14">
        <v>0</v>
      </c>
      <c r="R96" s="14">
        <v>80</v>
      </c>
      <c r="S96" s="14">
        <v>0</v>
      </c>
      <c r="T96" s="14">
        <v>0</v>
      </c>
      <c r="U96" s="25">
        <v>44146</v>
      </c>
      <c r="V96" s="14">
        <v>26</v>
      </c>
      <c r="W96" s="23">
        <v>1015.38</v>
      </c>
      <c r="X96" s="23">
        <v>0</v>
      </c>
      <c r="Y96" s="23">
        <v>0</v>
      </c>
      <c r="Z96" s="23">
        <v>21.37</v>
      </c>
      <c r="AA96" s="23">
        <v>42.73</v>
      </c>
      <c r="AB96" s="14">
        <v>0</v>
      </c>
      <c r="AC96" s="14">
        <v>0</v>
      </c>
      <c r="AD96" s="24">
        <f>IFERROR(1-(Master[[#This Row],[Avg Garment Scans per Delivery]]/Master[[#This Row],[Garment Inventory]]), 0)</f>
        <v>0</v>
      </c>
      <c r="AE96" s="48">
        <v>0</v>
      </c>
      <c r="AF96" s="48">
        <v>0</v>
      </c>
      <c r="AG96" s="44">
        <v>38.590000000000003</v>
      </c>
      <c r="AH96" s="44">
        <v>38.590000000000003</v>
      </c>
      <c r="AI96" s="44">
        <v>39.8185</v>
      </c>
      <c r="AJ96" s="44">
        <v>40.31</v>
      </c>
      <c r="AK96" s="44">
        <v>19.295000000000002</v>
      </c>
      <c r="AL96" s="44">
        <v>20.155000000000001</v>
      </c>
      <c r="AM96" s="44">
        <v>38.590000000000003</v>
      </c>
      <c r="AN96" s="44">
        <v>0</v>
      </c>
      <c r="AO96" s="44">
        <v>0</v>
      </c>
      <c r="AP96" s="44">
        <v>40.31</v>
      </c>
      <c r="AQ96" s="44">
        <v>38.590000000000003</v>
      </c>
      <c r="AR96" s="44">
        <v>0</v>
      </c>
      <c r="AS96" s="44">
        <v>0</v>
      </c>
      <c r="AT96" s="44">
        <v>40.31</v>
      </c>
      <c r="AU96" s="44">
        <v>38.590000000000003</v>
      </c>
      <c r="AV96" s="44">
        <v>0</v>
      </c>
      <c r="AW96" s="44">
        <v>0</v>
      </c>
      <c r="AX96" s="44">
        <v>40.31</v>
      </c>
      <c r="AY96" s="44">
        <v>38.590000000000003</v>
      </c>
      <c r="AZ96" s="44">
        <v>0</v>
      </c>
      <c r="BA96" s="44">
        <v>0</v>
      </c>
      <c r="BB96" s="44">
        <v>40.31</v>
      </c>
      <c r="BC96" s="14" t="s">
        <v>260</v>
      </c>
      <c r="BD96" s="14" t="s">
        <v>213</v>
      </c>
      <c r="BG96" s="14" t="s">
        <v>191</v>
      </c>
      <c r="BH96" s="14" t="s">
        <v>44</v>
      </c>
      <c r="BI96" s="14">
        <v>101</v>
      </c>
      <c r="BJ96" s="14">
        <f>IFERROR(_xlfn.XLOOKUP(Master[[#This Row],[cu_id]],StopTimes[cu_ID],StopTimes[Average Stop Time]), 0)</f>
        <v>6.625</v>
      </c>
      <c r="BK96" s="14">
        <f>IF(Master[[#This Row],[Avg stop time helper]] &lt;&gt; 0, Master[[#This Row],[Avg stop time helper]],Average_Stop_Time)</f>
        <v>6.625</v>
      </c>
      <c r="BL96" s="14" t="b">
        <f>NOT(ISERROR(_xlfn.XLOOKUP(Master[[#This Row],[cu_id]], Solution[Cu_ID],Solution[Cu_ID])))</f>
        <v>1</v>
      </c>
    </row>
    <row r="97" spans="1:64" s="14" customFormat="1" x14ac:dyDescent="0.3">
      <c r="A97" s="26" t="s">
        <v>438</v>
      </c>
      <c r="B97" s="14">
        <v>102</v>
      </c>
      <c r="C97" s="14">
        <v>70623</v>
      </c>
      <c r="D97" s="14">
        <v>0</v>
      </c>
      <c r="E97" s="14" t="s">
        <v>437</v>
      </c>
      <c r="F97" s="14" t="s">
        <v>4162</v>
      </c>
      <c r="H97" s="14" t="s">
        <v>236</v>
      </c>
      <c r="I97" s="14" t="s">
        <v>2</v>
      </c>
      <c r="J97" s="14">
        <v>49707</v>
      </c>
      <c r="K97" s="14">
        <v>7</v>
      </c>
      <c r="L97" s="14" t="s">
        <v>82</v>
      </c>
      <c r="M97" s="14" t="s">
        <v>164</v>
      </c>
      <c r="N97" s="14" t="s">
        <v>13</v>
      </c>
      <c r="O97" s="14">
        <v>415</v>
      </c>
      <c r="P97" s="14">
        <v>415</v>
      </c>
      <c r="Q97" s="14">
        <v>0</v>
      </c>
      <c r="R97" s="14">
        <v>0</v>
      </c>
      <c r="S97" s="14">
        <v>0</v>
      </c>
      <c r="T97" s="14">
        <v>0</v>
      </c>
      <c r="U97" s="25">
        <v>44137</v>
      </c>
      <c r="V97" s="14">
        <v>52</v>
      </c>
      <c r="W97" s="23">
        <v>3373.97</v>
      </c>
      <c r="X97" s="23">
        <v>0</v>
      </c>
      <c r="Y97" s="23">
        <v>0</v>
      </c>
      <c r="Z97" s="23">
        <v>63.35</v>
      </c>
      <c r="AA97" s="23">
        <v>63.35</v>
      </c>
      <c r="AB97" s="14">
        <v>44</v>
      </c>
      <c r="AC97" s="14">
        <v>17</v>
      </c>
      <c r="AD97" s="24">
        <v>0.32692307692307693</v>
      </c>
      <c r="AE97" s="48">
        <v>2</v>
      </c>
      <c r="AF97" s="48">
        <v>53</v>
      </c>
      <c r="AG97" s="44">
        <v>76.863</v>
      </c>
      <c r="AH97" s="44">
        <v>52.199199999999998</v>
      </c>
      <c r="AI97" s="44">
        <v>57.9876</v>
      </c>
      <c r="AJ97" s="44">
        <v>60.230699999999999</v>
      </c>
      <c r="AK97" s="44">
        <v>54.39</v>
      </c>
      <c r="AL97" s="44">
        <v>59.453699999999998</v>
      </c>
      <c r="AM97" s="44">
        <v>45</v>
      </c>
      <c r="AN97" s="44">
        <v>119.52</v>
      </c>
      <c r="AO97" s="44">
        <v>55.25</v>
      </c>
      <c r="AP97" s="44">
        <v>119.52</v>
      </c>
      <c r="AQ97" s="44">
        <v>45</v>
      </c>
      <c r="AR97" s="44">
        <v>119.03</v>
      </c>
      <c r="AS97" s="44">
        <v>64.81</v>
      </c>
      <c r="AT97" s="44">
        <v>118.54</v>
      </c>
      <c r="AU97" s="44">
        <v>47.72</v>
      </c>
      <c r="AV97" s="44">
        <v>118.54</v>
      </c>
      <c r="AW97" s="44">
        <v>64.81</v>
      </c>
      <c r="AX97" s="44">
        <v>118.54</v>
      </c>
      <c r="AY97" s="44">
        <v>47.72</v>
      </c>
      <c r="AZ97" s="44">
        <v>118.54</v>
      </c>
      <c r="BA97" s="44">
        <v>64.81</v>
      </c>
      <c r="BB97" s="44">
        <v>118.54</v>
      </c>
      <c r="BC97" s="14" t="s">
        <v>232</v>
      </c>
      <c r="BD97" s="14" t="s">
        <v>213</v>
      </c>
      <c r="BG97" s="14" t="s">
        <v>191</v>
      </c>
      <c r="BH97" s="14" t="s">
        <v>44</v>
      </c>
      <c r="BI97" s="14" t="s">
        <v>5740</v>
      </c>
      <c r="BJ97" s="14">
        <f>IFERROR(_xlfn.XLOOKUP(Master[[#This Row],[cu_id]],StopTimes[cu_ID],StopTimes[Average Stop Time]), 0)</f>
        <v>1.4958333333333333</v>
      </c>
      <c r="BK97" s="14">
        <f>IF(Master[[#This Row],[Avg stop time helper]] &lt;&gt; 0, Master[[#This Row],[Avg stop time helper]],Average_Stop_Time)</f>
        <v>1.4958333333333333</v>
      </c>
      <c r="BL97" s="14" t="b">
        <f>NOT(ISERROR(_xlfn.XLOOKUP(Master[[#This Row],[cu_id]], Solution[Cu_ID],Solution[Cu_ID])))</f>
        <v>0</v>
      </c>
    </row>
    <row r="98" spans="1:64" s="14" customFormat="1" x14ac:dyDescent="0.3">
      <c r="A98" s="26" t="s">
        <v>440</v>
      </c>
      <c r="B98" s="14">
        <v>103</v>
      </c>
      <c r="C98" s="14">
        <v>70624</v>
      </c>
      <c r="D98" s="14">
        <v>0</v>
      </c>
      <c r="E98" s="14" t="s">
        <v>439</v>
      </c>
      <c r="F98" s="14" t="s">
        <v>3964</v>
      </c>
      <c r="H98" s="14" t="s">
        <v>236</v>
      </c>
      <c r="I98" s="14" t="s">
        <v>2</v>
      </c>
      <c r="J98" s="14">
        <v>49707</v>
      </c>
      <c r="K98" s="14">
        <v>1</v>
      </c>
      <c r="L98" s="14" t="s">
        <v>174</v>
      </c>
      <c r="M98" s="14" t="s">
        <v>164</v>
      </c>
      <c r="N98" s="14" t="s">
        <v>15</v>
      </c>
      <c r="O98" s="14">
        <v>200</v>
      </c>
      <c r="P98" s="14">
        <v>0</v>
      </c>
      <c r="Q98" s="14">
        <v>200</v>
      </c>
      <c r="R98" s="14">
        <v>0</v>
      </c>
      <c r="S98" s="14">
        <v>0</v>
      </c>
      <c r="T98" s="14">
        <v>0</v>
      </c>
      <c r="U98" s="25">
        <v>44159</v>
      </c>
      <c r="V98" s="14">
        <v>13</v>
      </c>
      <c r="W98" s="23">
        <v>455</v>
      </c>
      <c r="X98" s="23">
        <v>0</v>
      </c>
      <c r="Y98" s="23">
        <v>0</v>
      </c>
      <c r="Z98" s="23">
        <v>9.2799999999999994</v>
      </c>
      <c r="AA98" s="23">
        <v>37.1</v>
      </c>
      <c r="AB98" s="14">
        <v>0</v>
      </c>
      <c r="AC98" s="14">
        <v>0</v>
      </c>
      <c r="AD98" s="24">
        <f>IFERROR(1-(Master[[#This Row],[Avg Garment Scans per Delivery]]/Master[[#This Row],[Garment Inventory]]), 0)</f>
        <v>0</v>
      </c>
      <c r="AE98" s="48">
        <v>0</v>
      </c>
      <c r="AF98" s="48">
        <v>0</v>
      </c>
      <c r="AG98" s="44">
        <v>35</v>
      </c>
      <c r="AH98" s="44">
        <v>35</v>
      </c>
      <c r="AI98" s="44">
        <v>35</v>
      </c>
      <c r="AJ98" s="44">
        <v>35</v>
      </c>
      <c r="AK98" s="44">
        <v>8.75</v>
      </c>
      <c r="AL98" s="44">
        <v>8.75</v>
      </c>
      <c r="AM98" s="44">
        <v>35</v>
      </c>
      <c r="AN98" s="44">
        <v>0</v>
      </c>
      <c r="AO98" s="44">
        <v>0</v>
      </c>
      <c r="AP98" s="44">
        <v>0</v>
      </c>
      <c r="AQ98" s="44">
        <v>0</v>
      </c>
      <c r="AR98" s="44">
        <v>0</v>
      </c>
      <c r="AS98" s="44">
        <v>0</v>
      </c>
      <c r="AT98" s="44">
        <v>35</v>
      </c>
      <c r="AU98" s="44">
        <v>35</v>
      </c>
      <c r="AV98" s="44">
        <v>0</v>
      </c>
      <c r="AW98" s="44">
        <v>0</v>
      </c>
      <c r="AX98" s="44">
        <v>0</v>
      </c>
      <c r="AY98" s="44">
        <v>0</v>
      </c>
      <c r="AZ98" s="44">
        <v>0</v>
      </c>
      <c r="BA98" s="44">
        <v>0</v>
      </c>
      <c r="BB98" s="44">
        <v>35</v>
      </c>
      <c r="BC98" s="14" t="s">
        <v>232</v>
      </c>
      <c r="BD98" s="14" t="s">
        <v>239</v>
      </c>
      <c r="BG98" s="14" t="s">
        <v>191</v>
      </c>
      <c r="BH98" s="14" t="s">
        <v>44</v>
      </c>
      <c r="BI98" s="14">
        <v>105</v>
      </c>
      <c r="BJ98" s="14">
        <f>IFERROR(_xlfn.XLOOKUP(Master[[#This Row],[cu_id]],StopTimes[cu_ID],StopTimes[Average Stop Time]), 0)</f>
        <v>19.333333333333332</v>
      </c>
      <c r="BK98" s="14">
        <f>IF(Master[[#This Row],[Avg stop time helper]] &lt;&gt; 0, Master[[#This Row],[Avg stop time helper]],Average_Stop_Time)</f>
        <v>19.333333333333332</v>
      </c>
      <c r="BL98" s="14" t="b">
        <f>NOT(ISERROR(_xlfn.XLOOKUP(Master[[#This Row],[cu_id]], Solution[Cu_ID],Solution[Cu_ID])))</f>
        <v>1</v>
      </c>
    </row>
    <row r="99" spans="1:64" s="14" customFormat="1" x14ac:dyDescent="0.3">
      <c r="A99" s="26" t="s">
        <v>442</v>
      </c>
      <c r="B99" s="14">
        <v>103</v>
      </c>
      <c r="C99" s="14">
        <v>70627</v>
      </c>
      <c r="D99" s="14">
        <v>0</v>
      </c>
      <c r="E99" s="14" t="s">
        <v>441</v>
      </c>
      <c r="F99" s="14" t="s">
        <v>5058</v>
      </c>
      <c r="H99" s="14" t="s">
        <v>221</v>
      </c>
      <c r="I99" s="14" t="s">
        <v>2</v>
      </c>
      <c r="J99" s="14">
        <v>49707</v>
      </c>
      <c r="K99" s="14">
        <v>6</v>
      </c>
      <c r="L99" s="14" t="s">
        <v>176</v>
      </c>
      <c r="M99" s="14" t="s">
        <v>164</v>
      </c>
      <c r="N99" s="14" t="s">
        <v>12</v>
      </c>
      <c r="O99" s="14">
        <v>132</v>
      </c>
      <c r="P99" s="14">
        <v>0</v>
      </c>
      <c r="Q99" s="14">
        <v>0</v>
      </c>
      <c r="R99" s="14">
        <v>132</v>
      </c>
      <c r="S99" s="14">
        <v>0</v>
      </c>
      <c r="T99" s="14">
        <v>0</v>
      </c>
      <c r="U99" s="25">
        <v>44139</v>
      </c>
      <c r="V99" s="14">
        <v>26</v>
      </c>
      <c r="W99" s="23">
        <v>2394.56</v>
      </c>
      <c r="X99" s="23">
        <v>0</v>
      </c>
      <c r="Y99" s="23">
        <v>0</v>
      </c>
      <c r="Z99" s="23">
        <v>54.49</v>
      </c>
      <c r="AA99" s="23">
        <v>108.98</v>
      </c>
      <c r="AB99" s="14">
        <v>0</v>
      </c>
      <c r="AC99" s="14">
        <v>0</v>
      </c>
      <c r="AD99" s="24">
        <f>IFERROR(1-(Master[[#This Row],[Avg Garment Scans per Delivery]]/Master[[#This Row],[Garment Inventory]]), 0)</f>
        <v>0</v>
      </c>
      <c r="AE99" s="48">
        <v>0</v>
      </c>
      <c r="AF99" s="48">
        <v>0</v>
      </c>
      <c r="AG99" s="44">
        <v>93.076599999999999</v>
      </c>
      <c r="AH99" s="44">
        <v>89.05</v>
      </c>
      <c r="AI99" s="44">
        <v>98.224999999999994</v>
      </c>
      <c r="AJ99" s="44">
        <v>93.5</v>
      </c>
      <c r="AK99" s="44">
        <v>44.524999999999999</v>
      </c>
      <c r="AL99" s="44">
        <v>46.75</v>
      </c>
      <c r="AM99" s="44">
        <v>0</v>
      </c>
      <c r="AN99" s="44">
        <v>93.5</v>
      </c>
      <c r="AO99" s="44">
        <v>89.05</v>
      </c>
      <c r="AP99" s="44">
        <v>0</v>
      </c>
      <c r="AQ99" s="44">
        <v>0</v>
      </c>
      <c r="AR99" s="44">
        <v>93.5</v>
      </c>
      <c r="AS99" s="44">
        <v>89.05</v>
      </c>
      <c r="AT99" s="44">
        <v>0</v>
      </c>
      <c r="AU99" s="44">
        <v>0</v>
      </c>
      <c r="AV99" s="44">
        <v>93.5</v>
      </c>
      <c r="AW99" s="44">
        <v>89.05</v>
      </c>
      <c r="AX99" s="44">
        <v>0</v>
      </c>
      <c r="AY99" s="44">
        <v>0</v>
      </c>
      <c r="AZ99" s="44">
        <v>93.5</v>
      </c>
      <c r="BA99" s="44">
        <v>89.05</v>
      </c>
      <c r="BB99" s="44">
        <v>0</v>
      </c>
      <c r="BC99" s="14" t="s">
        <v>232</v>
      </c>
      <c r="BD99" s="14" t="s">
        <v>213</v>
      </c>
      <c r="BG99" s="14" t="s">
        <v>191</v>
      </c>
      <c r="BH99" s="14" t="s">
        <v>44</v>
      </c>
      <c r="BI99" s="14">
        <v>103</v>
      </c>
      <c r="BJ99" s="14">
        <f>IFERROR(_xlfn.XLOOKUP(Master[[#This Row],[cu_id]],StopTimes[cu_ID],StopTimes[Average Stop Time]), 0)</f>
        <v>31.75</v>
      </c>
      <c r="BK99" s="14">
        <f>IF(Master[[#This Row],[Avg stop time helper]] &lt;&gt; 0, Master[[#This Row],[Avg stop time helper]],Average_Stop_Time)</f>
        <v>31.75</v>
      </c>
      <c r="BL99" s="14" t="b">
        <f>NOT(ISERROR(_xlfn.XLOOKUP(Master[[#This Row],[cu_id]], Solution[Cu_ID],Solution[Cu_ID])))</f>
        <v>1</v>
      </c>
    </row>
    <row r="100" spans="1:64" s="14" customFormat="1" x14ac:dyDescent="0.3">
      <c r="A100" s="26" t="s">
        <v>444</v>
      </c>
      <c r="B100" s="14">
        <v>101</v>
      </c>
      <c r="C100" s="14">
        <v>70629</v>
      </c>
      <c r="D100" s="14">
        <v>0</v>
      </c>
      <c r="E100" s="14" t="s">
        <v>443</v>
      </c>
      <c r="F100" s="14" t="s">
        <v>5357</v>
      </c>
      <c r="H100" s="14" t="s">
        <v>236</v>
      </c>
      <c r="I100" s="14" t="s">
        <v>2</v>
      </c>
      <c r="J100" s="14">
        <v>49707</v>
      </c>
      <c r="K100" s="14">
        <v>5</v>
      </c>
      <c r="L100" s="14" t="s">
        <v>84</v>
      </c>
      <c r="M100" s="14" t="s">
        <v>164</v>
      </c>
      <c r="N100" s="14" t="s">
        <v>14</v>
      </c>
      <c r="O100" s="14">
        <v>230</v>
      </c>
      <c r="P100" s="14">
        <v>0</v>
      </c>
      <c r="Q100" s="14">
        <v>0</v>
      </c>
      <c r="R100" s="14">
        <v>0</v>
      </c>
      <c r="S100" s="14">
        <v>0</v>
      </c>
      <c r="T100" s="14">
        <v>230</v>
      </c>
      <c r="U100" s="25">
        <v>44148</v>
      </c>
      <c r="V100" s="14">
        <v>26</v>
      </c>
      <c r="W100" s="23">
        <v>1347.56</v>
      </c>
      <c r="X100" s="23">
        <v>0</v>
      </c>
      <c r="Y100" s="23">
        <v>0</v>
      </c>
      <c r="Z100" s="23">
        <v>28.26</v>
      </c>
      <c r="AA100" s="23">
        <v>56.52</v>
      </c>
      <c r="AB100" s="14">
        <v>0</v>
      </c>
      <c r="AC100" s="14">
        <v>0</v>
      </c>
      <c r="AD100" s="24">
        <f>IFERROR(1-(Master[[#This Row],[Avg Garment Scans per Delivery]]/Master[[#This Row],[Garment Inventory]]), 0)</f>
        <v>0</v>
      </c>
      <c r="AE100" s="48">
        <v>0</v>
      </c>
      <c r="AF100" s="48">
        <v>0</v>
      </c>
      <c r="AG100" s="44">
        <v>51.28</v>
      </c>
      <c r="AH100" s="44">
        <v>51.28</v>
      </c>
      <c r="AI100" s="44">
        <v>52.64</v>
      </c>
      <c r="AJ100" s="44">
        <v>53.32</v>
      </c>
      <c r="AK100" s="44">
        <v>25.64</v>
      </c>
      <c r="AL100" s="44">
        <v>26.66</v>
      </c>
      <c r="AM100" s="44">
        <v>51.28</v>
      </c>
      <c r="AN100" s="44">
        <v>0</v>
      </c>
      <c r="AO100" s="44">
        <v>0</v>
      </c>
      <c r="AP100" s="44">
        <v>53.32</v>
      </c>
      <c r="AQ100" s="44">
        <v>51.28</v>
      </c>
      <c r="AR100" s="44">
        <v>0</v>
      </c>
      <c r="AS100" s="44">
        <v>0</v>
      </c>
      <c r="AT100" s="44">
        <v>53.32</v>
      </c>
      <c r="AU100" s="44">
        <v>51.28</v>
      </c>
      <c r="AV100" s="44">
        <v>0</v>
      </c>
      <c r="AW100" s="44">
        <v>0</v>
      </c>
      <c r="AX100" s="44">
        <v>53.32</v>
      </c>
      <c r="AY100" s="44">
        <v>51.28</v>
      </c>
      <c r="AZ100" s="44">
        <v>0</v>
      </c>
      <c r="BA100" s="44">
        <v>0</v>
      </c>
      <c r="BB100" s="44">
        <v>53.32</v>
      </c>
      <c r="BC100" s="14" t="s">
        <v>232</v>
      </c>
      <c r="BD100" s="14" t="s">
        <v>213</v>
      </c>
      <c r="BG100" s="14" t="s">
        <v>191</v>
      </c>
      <c r="BH100" s="14" t="s">
        <v>44</v>
      </c>
      <c r="BI100" s="14">
        <v>101</v>
      </c>
      <c r="BJ100" s="14">
        <f>IFERROR(_xlfn.XLOOKUP(Master[[#This Row],[cu_id]],StopTimes[cu_ID],StopTimes[Average Stop Time]), 0)</f>
        <v>6.1166666666666671</v>
      </c>
      <c r="BK100" s="14">
        <f>IF(Master[[#This Row],[Avg stop time helper]] &lt;&gt; 0, Master[[#This Row],[Avg stop time helper]],Average_Stop_Time)</f>
        <v>6.1166666666666671</v>
      </c>
      <c r="BL100" s="14" t="b">
        <f>NOT(ISERROR(_xlfn.XLOOKUP(Master[[#This Row],[cu_id]], Solution[Cu_ID],Solution[Cu_ID])))</f>
        <v>1</v>
      </c>
    </row>
    <row r="101" spans="1:64" s="14" customFormat="1" x14ac:dyDescent="0.3">
      <c r="A101" s="26" t="s">
        <v>446</v>
      </c>
      <c r="B101" s="14">
        <v>103</v>
      </c>
      <c r="C101" s="14">
        <v>70632</v>
      </c>
      <c r="D101" s="14">
        <v>0</v>
      </c>
      <c r="E101" s="14" t="s">
        <v>445</v>
      </c>
      <c r="F101" s="14" t="s">
        <v>5423</v>
      </c>
      <c r="H101" s="14" t="s">
        <v>236</v>
      </c>
      <c r="I101" s="14" t="s">
        <v>2</v>
      </c>
      <c r="J101" s="14">
        <v>49707</v>
      </c>
      <c r="K101" s="14">
        <v>4</v>
      </c>
      <c r="L101" s="14" t="s">
        <v>177</v>
      </c>
      <c r="M101" s="14" t="s">
        <v>164</v>
      </c>
      <c r="N101" s="14" t="s">
        <v>15</v>
      </c>
      <c r="O101" s="14">
        <v>130</v>
      </c>
      <c r="P101" s="14">
        <v>0</v>
      </c>
      <c r="Q101" s="14">
        <v>130</v>
      </c>
      <c r="R101" s="14">
        <v>0</v>
      </c>
      <c r="S101" s="14">
        <v>0</v>
      </c>
      <c r="T101" s="14">
        <v>0</v>
      </c>
      <c r="U101" s="25">
        <v>44152</v>
      </c>
      <c r="V101" s="14">
        <v>13</v>
      </c>
      <c r="W101" s="23">
        <v>459.23</v>
      </c>
      <c r="X101" s="23">
        <v>0</v>
      </c>
      <c r="Y101" s="23">
        <v>0</v>
      </c>
      <c r="Z101" s="23">
        <v>9.65</v>
      </c>
      <c r="AA101" s="23">
        <v>38.590000000000003</v>
      </c>
      <c r="AB101" s="14">
        <v>0</v>
      </c>
      <c r="AC101" s="14">
        <v>0</v>
      </c>
      <c r="AD101" s="24">
        <f>IFERROR(1-(Master[[#This Row],[Avg Garment Scans per Delivery]]/Master[[#This Row],[Garment Inventory]]), 0)</f>
        <v>0</v>
      </c>
      <c r="AE101" s="48">
        <v>0</v>
      </c>
      <c r="AF101" s="48">
        <v>0</v>
      </c>
      <c r="AG101" s="44">
        <v>35</v>
      </c>
      <c r="AH101" s="44">
        <v>35</v>
      </c>
      <c r="AI101" s="44">
        <v>35.94</v>
      </c>
      <c r="AJ101" s="44">
        <v>37.376600000000003</v>
      </c>
      <c r="AK101" s="44">
        <v>8.75</v>
      </c>
      <c r="AL101" s="44">
        <v>9.4649999999999999</v>
      </c>
      <c r="AM101" s="44">
        <v>0</v>
      </c>
      <c r="AN101" s="44">
        <v>0</v>
      </c>
      <c r="AO101" s="44">
        <v>0</v>
      </c>
      <c r="AP101" s="44">
        <v>0</v>
      </c>
      <c r="AQ101" s="44">
        <v>0</v>
      </c>
      <c r="AR101" s="44">
        <v>37.86</v>
      </c>
      <c r="AS101" s="44">
        <v>35</v>
      </c>
      <c r="AT101" s="44">
        <v>0</v>
      </c>
      <c r="AU101" s="44">
        <v>0</v>
      </c>
      <c r="AV101" s="44">
        <v>0</v>
      </c>
      <c r="AW101" s="44">
        <v>0</v>
      </c>
      <c r="AX101" s="44">
        <v>0</v>
      </c>
      <c r="AY101" s="44">
        <v>0</v>
      </c>
      <c r="AZ101" s="44">
        <v>37.86</v>
      </c>
      <c r="BA101" s="44">
        <v>35</v>
      </c>
      <c r="BB101" s="44">
        <v>0</v>
      </c>
      <c r="BC101" s="14" t="s">
        <v>232</v>
      </c>
      <c r="BD101" s="14" t="s">
        <v>239</v>
      </c>
      <c r="BG101" s="14" t="s">
        <v>191</v>
      </c>
      <c r="BH101" s="14" t="s">
        <v>44</v>
      </c>
      <c r="BI101" s="14">
        <v>105</v>
      </c>
      <c r="BJ101" s="14">
        <f>IFERROR(_xlfn.XLOOKUP(Master[[#This Row],[cu_id]],StopTimes[cu_ID],StopTimes[Average Stop Time]), 0)</f>
        <v>4.1166666666666671</v>
      </c>
      <c r="BK101" s="14">
        <f>IF(Master[[#This Row],[Avg stop time helper]] &lt;&gt; 0, Master[[#This Row],[Avg stop time helper]],Average_Stop_Time)</f>
        <v>4.1166666666666671</v>
      </c>
      <c r="BL101" s="14" t="b">
        <f>NOT(ISERROR(_xlfn.XLOOKUP(Master[[#This Row],[cu_id]], Solution[Cu_ID],Solution[Cu_ID])))</f>
        <v>1</v>
      </c>
    </row>
    <row r="102" spans="1:64" s="14" customFormat="1" x14ac:dyDescent="0.3">
      <c r="A102" s="26" t="s">
        <v>449</v>
      </c>
      <c r="B102" s="14">
        <v>102</v>
      </c>
      <c r="C102" s="14">
        <v>70634</v>
      </c>
      <c r="D102" s="14">
        <v>0</v>
      </c>
      <c r="E102" s="14" t="s">
        <v>448</v>
      </c>
      <c r="F102" s="14" t="s">
        <v>4051</v>
      </c>
      <c r="G102" s="14" t="s">
        <v>447</v>
      </c>
      <c r="H102" s="14" t="s">
        <v>236</v>
      </c>
      <c r="I102" s="14" t="s">
        <v>2</v>
      </c>
      <c r="J102" s="14">
        <v>49707</v>
      </c>
      <c r="K102" s="14">
        <v>7</v>
      </c>
      <c r="L102" s="14" t="s">
        <v>82</v>
      </c>
      <c r="M102" s="14" t="s">
        <v>164</v>
      </c>
      <c r="N102" s="14" t="s">
        <v>12</v>
      </c>
      <c r="O102" s="14">
        <v>10</v>
      </c>
      <c r="P102" s="14">
        <v>0</v>
      </c>
      <c r="Q102" s="14">
        <v>0</v>
      </c>
      <c r="R102" s="14">
        <v>10</v>
      </c>
      <c r="S102" s="14">
        <v>0</v>
      </c>
      <c r="T102" s="14">
        <v>0</v>
      </c>
      <c r="U102" s="25">
        <v>44139</v>
      </c>
      <c r="V102" s="14">
        <v>54</v>
      </c>
      <c r="W102" s="23">
        <v>7489.21</v>
      </c>
      <c r="X102" s="23">
        <v>0</v>
      </c>
      <c r="Y102" s="23">
        <v>0</v>
      </c>
      <c r="Z102" s="23">
        <v>151.77000000000001</v>
      </c>
      <c r="AA102" s="23">
        <v>151.77000000000001</v>
      </c>
      <c r="AB102" s="14">
        <v>66</v>
      </c>
      <c r="AC102" s="14">
        <v>28</v>
      </c>
      <c r="AD102" s="24">
        <v>0.51851851851851849</v>
      </c>
      <c r="AE102" s="48">
        <v>3</v>
      </c>
      <c r="AF102" s="48">
        <v>68</v>
      </c>
      <c r="AG102" s="44">
        <v>144.7646</v>
      </c>
      <c r="AH102" s="44">
        <v>132.01920000000001</v>
      </c>
      <c r="AI102" s="44">
        <v>139.39279999999999</v>
      </c>
      <c r="AJ102" s="44">
        <v>145.00530000000001</v>
      </c>
      <c r="AK102" s="44">
        <v>137.26499999999999</v>
      </c>
      <c r="AL102" s="44">
        <v>147.2475</v>
      </c>
      <c r="AM102" s="44">
        <v>157.84</v>
      </c>
      <c r="AN102" s="44">
        <v>125.42</v>
      </c>
      <c r="AO102" s="44">
        <v>111.6</v>
      </c>
      <c r="AP102" s="44">
        <v>174.47</v>
      </c>
      <c r="AQ102" s="44">
        <v>157.84</v>
      </c>
      <c r="AR102" s="44">
        <v>125.42</v>
      </c>
      <c r="AS102" s="44">
        <v>111.6</v>
      </c>
      <c r="AT102" s="44">
        <v>174.47</v>
      </c>
      <c r="AU102" s="44">
        <v>157.84</v>
      </c>
      <c r="AV102" s="44">
        <v>125.42</v>
      </c>
      <c r="AW102" s="44">
        <v>111.6</v>
      </c>
      <c r="AX102" s="44">
        <v>174.47</v>
      </c>
      <c r="AY102" s="44">
        <v>168.02</v>
      </c>
      <c r="AZ102" s="44">
        <v>114.63</v>
      </c>
      <c r="BA102" s="44">
        <v>121.78</v>
      </c>
      <c r="BB102" s="44">
        <v>163.68</v>
      </c>
      <c r="BC102" s="14" t="s">
        <v>257</v>
      </c>
      <c r="BD102" s="14" t="s">
        <v>213</v>
      </c>
      <c r="BG102" s="14" t="s">
        <v>191</v>
      </c>
      <c r="BH102" s="14" t="s">
        <v>44</v>
      </c>
      <c r="BI102" s="14">
        <v>102</v>
      </c>
      <c r="BJ102" s="14">
        <f>IFERROR(_xlfn.XLOOKUP(Master[[#This Row],[cu_id]],StopTimes[cu_ID],StopTimes[Average Stop Time]), 0)</f>
        <v>11.637500000000001</v>
      </c>
      <c r="BK102" s="14">
        <f>IF(Master[[#This Row],[Avg stop time helper]] &lt;&gt; 0, Master[[#This Row],[Avg stop time helper]],Average_Stop_Time)</f>
        <v>11.637500000000001</v>
      </c>
      <c r="BL102" s="14" t="b">
        <f>NOT(ISERROR(_xlfn.XLOOKUP(Master[[#This Row],[cu_id]], Solution[Cu_ID],Solution[Cu_ID])))</f>
        <v>0</v>
      </c>
    </row>
    <row r="103" spans="1:64" s="14" customFormat="1" x14ac:dyDescent="0.3">
      <c r="A103" s="26" t="s">
        <v>451</v>
      </c>
      <c r="B103" s="14">
        <v>102</v>
      </c>
      <c r="C103" s="14">
        <v>70635</v>
      </c>
      <c r="D103" s="14">
        <v>0</v>
      </c>
      <c r="E103" s="14" t="s">
        <v>450</v>
      </c>
      <c r="F103" s="14" t="s">
        <v>5119</v>
      </c>
      <c r="H103" s="14" t="s">
        <v>236</v>
      </c>
      <c r="I103" s="14" t="s">
        <v>2</v>
      </c>
      <c r="J103" s="14">
        <v>49707</v>
      </c>
      <c r="K103" s="14">
        <v>2</v>
      </c>
      <c r="L103" s="14" t="s">
        <v>83</v>
      </c>
      <c r="M103" s="14" t="s">
        <v>164</v>
      </c>
      <c r="N103" s="14" t="s">
        <v>12</v>
      </c>
      <c r="O103" s="14">
        <v>170</v>
      </c>
      <c r="P103" s="14">
        <v>0</v>
      </c>
      <c r="Q103" s="14">
        <v>0</v>
      </c>
      <c r="R103" s="14">
        <v>170</v>
      </c>
      <c r="S103" s="14">
        <v>0</v>
      </c>
      <c r="T103" s="14">
        <v>0</v>
      </c>
      <c r="U103" s="25">
        <v>44139</v>
      </c>
      <c r="V103" s="14">
        <v>11</v>
      </c>
      <c r="W103" s="23">
        <v>707.96</v>
      </c>
      <c r="X103" s="23">
        <v>0</v>
      </c>
      <c r="Y103" s="23">
        <v>0</v>
      </c>
      <c r="Z103" s="23">
        <v>16.55</v>
      </c>
      <c r="AA103" s="23">
        <v>66.2</v>
      </c>
      <c r="AB103" s="14">
        <v>0</v>
      </c>
      <c r="AC103" s="14">
        <v>0</v>
      </c>
      <c r="AD103" s="24">
        <v>0</v>
      </c>
      <c r="AE103" s="48">
        <v>0</v>
      </c>
      <c r="AF103" s="48">
        <v>0</v>
      </c>
      <c r="AG103" s="44">
        <v>63.67</v>
      </c>
      <c r="AH103" s="44">
        <v>63.67</v>
      </c>
      <c r="AI103" s="44">
        <v>66.2</v>
      </c>
      <c r="AJ103" s="44">
        <v>68.180000000000007</v>
      </c>
      <c r="AK103" s="44">
        <v>0</v>
      </c>
      <c r="AL103" s="44">
        <v>17.21</v>
      </c>
      <c r="AM103" s="44">
        <v>0</v>
      </c>
      <c r="AN103" s="44">
        <v>68.84</v>
      </c>
      <c r="AO103" s="44">
        <v>0</v>
      </c>
      <c r="AP103" s="44">
        <v>0</v>
      </c>
      <c r="AQ103" s="44">
        <v>0</v>
      </c>
      <c r="AR103" s="44">
        <v>0</v>
      </c>
      <c r="AS103" s="44">
        <v>0</v>
      </c>
      <c r="AT103" s="44">
        <v>0</v>
      </c>
      <c r="AU103" s="44">
        <v>0</v>
      </c>
      <c r="AV103" s="44">
        <v>68.84</v>
      </c>
      <c r="AW103" s="44">
        <v>0</v>
      </c>
      <c r="AX103" s="44">
        <v>0</v>
      </c>
      <c r="AY103" s="44">
        <v>0</v>
      </c>
      <c r="AZ103" s="44">
        <v>0</v>
      </c>
      <c r="BA103" s="44">
        <v>0</v>
      </c>
      <c r="BB103" s="44">
        <v>0</v>
      </c>
      <c r="BC103" s="14" t="s">
        <v>232</v>
      </c>
      <c r="BD103" s="14" t="s">
        <v>213</v>
      </c>
      <c r="BG103" s="14" t="s">
        <v>191</v>
      </c>
      <c r="BH103" s="14" t="s">
        <v>44</v>
      </c>
      <c r="BI103" s="14">
        <v>102</v>
      </c>
      <c r="BJ103" s="14">
        <f>IFERROR(_xlfn.XLOOKUP(Master[[#This Row],[cu_id]],StopTimes[cu_ID],StopTimes[Average Stop Time]), 0)</f>
        <v>5.2166666666666668</v>
      </c>
      <c r="BK103" s="14">
        <f>IF(Master[[#This Row],[Avg stop time helper]] &lt;&gt; 0, Master[[#This Row],[Avg stop time helper]],Average_Stop_Time)</f>
        <v>5.2166666666666668</v>
      </c>
      <c r="BL103" s="14" t="b">
        <f>NOT(ISERROR(_xlfn.XLOOKUP(Master[[#This Row],[cu_id]], Solution[Cu_ID],Solution[Cu_ID])))</f>
        <v>0</v>
      </c>
    </row>
    <row r="104" spans="1:64" s="14" customFormat="1" x14ac:dyDescent="0.3">
      <c r="A104" s="26" t="s">
        <v>453</v>
      </c>
      <c r="B104" s="14">
        <v>103</v>
      </c>
      <c r="C104" s="14">
        <v>70636</v>
      </c>
      <c r="D104" s="14">
        <v>0</v>
      </c>
      <c r="E104" s="14" t="s">
        <v>452</v>
      </c>
      <c r="F104" s="14" t="s">
        <v>3928</v>
      </c>
      <c r="H104" s="14" t="s">
        <v>221</v>
      </c>
      <c r="I104" s="14" t="s">
        <v>2</v>
      </c>
      <c r="J104" s="14">
        <v>49707</v>
      </c>
      <c r="K104" s="14">
        <v>4</v>
      </c>
      <c r="L104" s="14" t="s">
        <v>177</v>
      </c>
      <c r="M104" s="14" t="s">
        <v>164</v>
      </c>
      <c r="N104" s="14" t="s">
        <v>15</v>
      </c>
      <c r="O104" s="14">
        <v>182</v>
      </c>
      <c r="P104" s="14">
        <v>0</v>
      </c>
      <c r="Q104" s="14">
        <v>182</v>
      </c>
      <c r="R104" s="14">
        <v>0</v>
      </c>
      <c r="S104" s="14">
        <v>0</v>
      </c>
      <c r="T104" s="14">
        <v>0</v>
      </c>
      <c r="U104" s="25">
        <v>44152</v>
      </c>
      <c r="V104" s="14">
        <v>13</v>
      </c>
      <c r="W104" s="23">
        <v>569.13</v>
      </c>
      <c r="X104" s="23">
        <v>0</v>
      </c>
      <c r="Y104" s="23">
        <v>0</v>
      </c>
      <c r="Z104" s="23">
        <v>13.53</v>
      </c>
      <c r="AA104" s="23">
        <v>54.12</v>
      </c>
      <c r="AB104" s="14">
        <v>0</v>
      </c>
      <c r="AC104" s="14">
        <v>0</v>
      </c>
      <c r="AD104" s="24">
        <f>IFERROR(1-(Master[[#This Row],[Avg Garment Scans per Delivery]]/Master[[#This Row],[Garment Inventory]]), 0)</f>
        <v>0</v>
      </c>
      <c r="AE104" s="48">
        <v>0</v>
      </c>
      <c r="AF104" s="48">
        <v>0</v>
      </c>
      <c r="AG104" s="44">
        <v>48.19</v>
      </c>
      <c r="AH104" s="44">
        <v>35</v>
      </c>
      <c r="AI104" s="44">
        <v>45.706600000000002</v>
      </c>
      <c r="AJ104" s="44">
        <v>52.76</v>
      </c>
      <c r="AK104" s="44">
        <v>8.75</v>
      </c>
      <c r="AL104" s="44">
        <v>13.4025</v>
      </c>
      <c r="AM104" s="44">
        <v>0</v>
      </c>
      <c r="AN104" s="44">
        <v>0</v>
      </c>
      <c r="AO104" s="44">
        <v>0</v>
      </c>
      <c r="AP104" s="44">
        <v>0</v>
      </c>
      <c r="AQ104" s="44">
        <v>0</v>
      </c>
      <c r="AR104" s="44">
        <v>53.61</v>
      </c>
      <c r="AS104" s="44">
        <v>35</v>
      </c>
      <c r="AT104" s="44">
        <v>0</v>
      </c>
      <c r="AU104" s="44">
        <v>0</v>
      </c>
      <c r="AV104" s="44">
        <v>0</v>
      </c>
      <c r="AW104" s="44">
        <v>0</v>
      </c>
      <c r="AX104" s="44">
        <v>0</v>
      </c>
      <c r="AY104" s="44">
        <v>0</v>
      </c>
      <c r="AZ104" s="44">
        <v>53.61</v>
      </c>
      <c r="BA104" s="44">
        <v>35</v>
      </c>
      <c r="BB104" s="44">
        <v>0</v>
      </c>
      <c r="BC104" s="14" t="s">
        <v>232</v>
      </c>
      <c r="BD104" s="14" t="s">
        <v>239</v>
      </c>
      <c r="BG104" s="14" t="s">
        <v>191</v>
      </c>
      <c r="BH104" s="14" t="s">
        <v>44</v>
      </c>
      <c r="BI104" s="14">
        <v>105</v>
      </c>
      <c r="BJ104" s="14">
        <f>IFERROR(_xlfn.XLOOKUP(Master[[#This Row],[cu_id]],StopTimes[cu_ID],StopTimes[Average Stop Time]), 0)</f>
        <v>0</v>
      </c>
      <c r="BK104" s="14">
        <f>IF(Master[[#This Row],[Avg stop time helper]] &lt;&gt; 0, Master[[#This Row],[Avg stop time helper]],Average_Stop_Time)</f>
        <v>9.4354006285390355</v>
      </c>
      <c r="BL104" s="14" t="b">
        <f>NOT(ISERROR(_xlfn.XLOOKUP(Master[[#This Row],[cu_id]], Solution[Cu_ID],Solution[Cu_ID])))</f>
        <v>1</v>
      </c>
    </row>
    <row r="105" spans="1:64" s="14" customFormat="1" x14ac:dyDescent="0.3">
      <c r="A105" s="26" t="s">
        <v>456</v>
      </c>
      <c r="B105" s="14">
        <v>102</v>
      </c>
      <c r="C105" s="14">
        <v>70639</v>
      </c>
      <c r="D105" s="14">
        <v>0</v>
      </c>
      <c r="E105" s="14" t="s">
        <v>455</v>
      </c>
      <c r="F105" s="14" t="s">
        <v>4111</v>
      </c>
      <c r="G105" s="14" t="s">
        <v>454</v>
      </c>
      <c r="H105" s="14" t="s">
        <v>236</v>
      </c>
      <c r="I105" s="14" t="s">
        <v>2</v>
      </c>
      <c r="J105" s="14">
        <v>49707</v>
      </c>
      <c r="K105" s="14">
        <v>7</v>
      </c>
      <c r="L105" s="14" t="s">
        <v>82</v>
      </c>
      <c r="M105" s="14" t="s">
        <v>164</v>
      </c>
      <c r="N105" s="14" t="s">
        <v>12</v>
      </c>
      <c r="O105" s="14">
        <v>30</v>
      </c>
      <c r="P105" s="14">
        <v>0</v>
      </c>
      <c r="Q105" s="14">
        <v>0</v>
      </c>
      <c r="R105" s="14">
        <v>30</v>
      </c>
      <c r="S105" s="14">
        <v>0</v>
      </c>
      <c r="T105" s="14">
        <v>0</v>
      </c>
      <c r="U105" s="25">
        <v>44139</v>
      </c>
      <c r="V105" s="14">
        <v>52</v>
      </c>
      <c r="W105" s="23">
        <v>6054.04</v>
      </c>
      <c r="X105" s="23">
        <v>0</v>
      </c>
      <c r="Y105" s="23">
        <v>0</v>
      </c>
      <c r="Z105" s="23">
        <v>140.72999999999999</v>
      </c>
      <c r="AA105" s="23">
        <v>140.72999999999999</v>
      </c>
      <c r="AB105" s="14">
        <v>55</v>
      </c>
      <c r="AC105" s="14">
        <v>14</v>
      </c>
      <c r="AD105" s="24">
        <v>0.26923076923076922</v>
      </c>
      <c r="AE105" s="48">
        <v>6</v>
      </c>
      <c r="AF105" s="48">
        <v>58</v>
      </c>
      <c r="AG105" s="44">
        <v>106.26690000000001</v>
      </c>
      <c r="AH105" s="44">
        <v>115.1215</v>
      </c>
      <c r="AI105" s="44">
        <v>129.23840000000001</v>
      </c>
      <c r="AJ105" s="44">
        <v>134.57069999999999</v>
      </c>
      <c r="AK105" s="44">
        <v>120.105</v>
      </c>
      <c r="AL105" s="44">
        <v>132.76</v>
      </c>
      <c r="AM105" s="44">
        <v>117.38</v>
      </c>
      <c r="AN105" s="44">
        <v>132.76</v>
      </c>
      <c r="AO105" s="44">
        <v>117.38</v>
      </c>
      <c r="AP105" s="44">
        <v>132.76</v>
      </c>
      <c r="AQ105" s="44">
        <v>117.38</v>
      </c>
      <c r="AR105" s="44">
        <v>132.76</v>
      </c>
      <c r="AS105" s="44">
        <v>117.38</v>
      </c>
      <c r="AT105" s="44">
        <v>132.76</v>
      </c>
      <c r="AU105" s="44">
        <v>117.38</v>
      </c>
      <c r="AV105" s="44">
        <v>132.76</v>
      </c>
      <c r="AW105" s="44">
        <v>117.38</v>
      </c>
      <c r="AX105" s="44">
        <v>132.76</v>
      </c>
      <c r="AY105" s="44">
        <v>117.38</v>
      </c>
      <c r="AZ105" s="44">
        <v>132.76</v>
      </c>
      <c r="BA105" s="44">
        <v>139.18</v>
      </c>
      <c r="BB105" s="44">
        <v>132.76</v>
      </c>
      <c r="BC105" s="14" t="s">
        <v>232</v>
      </c>
      <c r="BD105" s="14" t="s">
        <v>213</v>
      </c>
      <c r="BG105" s="14" t="s">
        <v>191</v>
      </c>
      <c r="BH105" s="14" t="s">
        <v>44</v>
      </c>
      <c r="BI105" s="14">
        <v>102</v>
      </c>
      <c r="BJ105" s="14">
        <f>IFERROR(_xlfn.XLOOKUP(Master[[#This Row],[cu_id]],StopTimes[cu_ID],StopTimes[Average Stop Time]), 0)</f>
        <v>5.8624999999999998</v>
      </c>
      <c r="BK105" s="14">
        <f>IF(Master[[#This Row],[Avg stop time helper]] &lt;&gt; 0, Master[[#This Row],[Avg stop time helper]],Average_Stop_Time)</f>
        <v>5.8624999999999998</v>
      </c>
      <c r="BL105" s="14" t="b">
        <f>NOT(ISERROR(_xlfn.XLOOKUP(Master[[#This Row],[cu_id]], Solution[Cu_ID],Solution[Cu_ID])))</f>
        <v>0</v>
      </c>
    </row>
    <row r="106" spans="1:64" s="14" customFormat="1" x14ac:dyDescent="0.3">
      <c r="A106" s="26" t="s">
        <v>458</v>
      </c>
      <c r="B106" s="14">
        <v>103</v>
      </c>
      <c r="C106" s="14">
        <v>70640</v>
      </c>
      <c r="D106" s="14">
        <v>0</v>
      </c>
      <c r="E106" s="14" t="s">
        <v>457</v>
      </c>
      <c r="F106" s="14" t="s">
        <v>5511</v>
      </c>
      <c r="H106" s="14" t="s">
        <v>236</v>
      </c>
      <c r="I106" s="14" t="s">
        <v>2</v>
      </c>
      <c r="J106" s="14">
        <v>49707</v>
      </c>
      <c r="K106" s="14">
        <v>4</v>
      </c>
      <c r="L106" s="14" t="s">
        <v>177</v>
      </c>
      <c r="M106" s="14" t="s">
        <v>164</v>
      </c>
      <c r="N106" s="14" t="s">
        <v>15</v>
      </c>
      <c r="O106" s="14">
        <v>300</v>
      </c>
      <c r="P106" s="14">
        <v>0</v>
      </c>
      <c r="Q106" s="14">
        <v>300</v>
      </c>
      <c r="R106" s="14">
        <v>0</v>
      </c>
      <c r="S106" s="14">
        <v>0</v>
      </c>
      <c r="T106" s="14">
        <v>0</v>
      </c>
      <c r="U106" s="25">
        <v>44152</v>
      </c>
      <c r="V106" s="14">
        <v>13</v>
      </c>
      <c r="W106" s="23">
        <v>964</v>
      </c>
      <c r="X106" s="23">
        <v>0</v>
      </c>
      <c r="Y106" s="23">
        <v>0</v>
      </c>
      <c r="Z106" s="23">
        <v>20.41</v>
      </c>
      <c r="AA106" s="23">
        <v>81.62</v>
      </c>
      <c r="AB106" s="14">
        <v>0</v>
      </c>
      <c r="AC106" s="14">
        <v>0</v>
      </c>
      <c r="AD106" s="24">
        <f>IFERROR(1-(Master[[#This Row],[Avg Garment Scans per Delivery]]/Master[[#This Row],[Garment Inventory]]), 0)</f>
        <v>0</v>
      </c>
      <c r="AE106" s="48">
        <v>0</v>
      </c>
      <c r="AF106" s="48">
        <v>0</v>
      </c>
      <c r="AG106" s="44">
        <v>72.569999999999993</v>
      </c>
      <c r="AH106" s="44">
        <v>74.03</v>
      </c>
      <c r="AI106" s="44">
        <v>75.515000000000001</v>
      </c>
      <c r="AJ106" s="44">
        <v>77</v>
      </c>
      <c r="AK106" s="44">
        <v>18.5075</v>
      </c>
      <c r="AL106" s="44">
        <v>19.25</v>
      </c>
      <c r="AM106" s="44">
        <v>0</v>
      </c>
      <c r="AN106" s="44">
        <v>0</v>
      </c>
      <c r="AO106" s="44">
        <v>0</v>
      </c>
      <c r="AP106" s="44">
        <v>0</v>
      </c>
      <c r="AQ106" s="44">
        <v>0</v>
      </c>
      <c r="AR106" s="44">
        <v>77</v>
      </c>
      <c r="AS106" s="44">
        <v>74.03</v>
      </c>
      <c r="AT106" s="44">
        <v>0</v>
      </c>
      <c r="AU106" s="44">
        <v>0</v>
      </c>
      <c r="AV106" s="44">
        <v>0</v>
      </c>
      <c r="AW106" s="44">
        <v>0</v>
      </c>
      <c r="AX106" s="44">
        <v>0</v>
      </c>
      <c r="AY106" s="44">
        <v>0</v>
      </c>
      <c r="AZ106" s="44">
        <v>77</v>
      </c>
      <c r="BA106" s="44">
        <v>74.03</v>
      </c>
      <c r="BB106" s="44">
        <v>0</v>
      </c>
      <c r="BC106" s="14" t="s">
        <v>254</v>
      </c>
      <c r="BD106" s="14" t="s">
        <v>213</v>
      </c>
      <c r="BG106" s="14" t="s">
        <v>191</v>
      </c>
      <c r="BH106" s="14" t="s">
        <v>80</v>
      </c>
      <c r="BI106" s="14" t="s">
        <v>5740</v>
      </c>
      <c r="BJ106" s="14">
        <f>IFERROR(_xlfn.XLOOKUP(Master[[#This Row],[cu_id]],StopTimes[cu_ID],StopTimes[Average Stop Time]), 0)</f>
        <v>0.15</v>
      </c>
      <c r="BK106" s="14">
        <f>IF(Master[[#This Row],[Avg stop time helper]] &lt;&gt; 0, Master[[#This Row],[Avg stop time helper]],Average_Stop_Time)</f>
        <v>0.15</v>
      </c>
      <c r="BL106" s="14" t="b">
        <f>NOT(ISERROR(_xlfn.XLOOKUP(Master[[#This Row],[cu_id]], Solution[Cu_ID],Solution[Cu_ID])))</f>
        <v>1</v>
      </c>
    </row>
    <row r="107" spans="1:64" s="14" customFormat="1" x14ac:dyDescent="0.3">
      <c r="A107" s="26" t="s">
        <v>460</v>
      </c>
      <c r="B107" s="14">
        <v>101</v>
      </c>
      <c r="C107" s="14">
        <v>70641</v>
      </c>
      <c r="D107" s="14">
        <v>0</v>
      </c>
      <c r="E107" s="14" t="s">
        <v>459</v>
      </c>
      <c r="F107" s="14" t="s">
        <v>3855</v>
      </c>
      <c r="H107" s="14" t="s">
        <v>236</v>
      </c>
      <c r="I107" s="14" t="s">
        <v>2</v>
      </c>
      <c r="J107" s="14">
        <v>49707</v>
      </c>
      <c r="K107" s="14">
        <v>7</v>
      </c>
      <c r="L107" s="14" t="s">
        <v>82</v>
      </c>
      <c r="M107" s="14" t="s">
        <v>164</v>
      </c>
      <c r="N107" s="14" t="s">
        <v>12</v>
      </c>
      <c r="O107" s="14">
        <v>190</v>
      </c>
      <c r="P107" s="14">
        <v>0</v>
      </c>
      <c r="Q107" s="14">
        <v>0</v>
      </c>
      <c r="R107" s="14">
        <v>190</v>
      </c>
      <c r="S107" s="14">
        <v>0</v>
      </c>
      <c r="T107" s="14">
        <v>0</v>
      </c>
      <c r="U107" s="25">
        <v>44139</v>
      </c>
      <c r="V107" s="14">
        <v>55</v>
      </c>
      <c r="W107" s="23">
        <v>4310.28</v>
      </c>
      <c r="X107" s="23">
        <v>718</v>
      </c>
      <c r="Y107" s="23">
        <v>3592.28</v>
      </c>
      <c r="Z107" s="23">
        <v>80.38</v>
      </c>
      <c r="AA107" s="23">
        <v>80.38</v>
      </c>
      <c r="AB107" s="14">
        <v>110</v>
      </c>
      <c r="AC107" s="14">
        <v>11</v>
      </c>
      <c r="AD107" s="24">
        <f>IFERROR(1-(Master[[#This Row],[Avg Garment Scans per Delivery]]/Master[[#This Row],[Garment Inventory]]), 0)</f>
        <v>0.9</v>
      </c>
      <c r="AE107" s="48">
        <v>6</v>
      </c>
      <c r="AF107" s="48">
        <v>134</v>
      </c>
      <c r="AG107" s="44">
        <v>70.66</v>
      </c>
      <c r="AH107" s="44">
        <v>87.968000000000004</v>
      </c>
      <c r="AI107" s="44">
        <v>72.096900000000005</v>
      </c>
      <c r="AJ107" s="44">
        <v>71.844200000000001</v>
      </c>
      <c r="AK107" s="44">
        <v>105.97</v>
      </c>
      <c r="AL107" s="44">
        <v>77.650000000000006</v>
      </c>
      <c r="AM107" s="44">
        <v>53.22</v>
      </c>
      <c r="AN107" s="44">
        <v>164.86</v>
      </c>
      <c r="AO107" s="44">
        <v>53.22</v>
      </c>
      <c r="AP107" s="44">
        <v>68.900000000000006</v>
      </c>
      <c r="AQ107" s="44">
        <v>53.22</v>
      </c>
      <c r="AR107" s="44">
        <v>68.900000000000006</v>
      </c>
      <c r="AS107" s="44">
        <v>425.22</v>
      </c>
      <c r="AT107" s="44">
        <v>68.900000000000006</v>
      </c>
      <c r="AU107" s="44">
        <v>65.72</v>
      </c>
      <c r="AV107" s="44">
        <v>68.900000000000006</v>
      </c>
      <c r="AW107" s="44">
        <v>65.72</v>
      </c>
      <c r="AX107" s="44">
        <v>68.900000000000006</v>
      </c>
      <c r="AY107" s="44">
        <v>65.72</v>
      </c>
      <c r="AZ107" s="44">
        <v>55.92</v>
      </c>
      <c r="BA107" s="44">
        <v>65.72</v>
      </c>
      <c r="BB107" s="44">
        <v>55.92</v>
      </c>
      <c r="BC107" s="14" t="s">
        <v>232</v>
      </c>
      <c r="BD107" s="14" t="s">
        <v>213</v>
      </c>
      <c r="BG107" s="14" t="s">
        <v>191</v>
      </c>
      <c r="BH107" s="14" t="s">
        <v>44</v>
      </c>
      <c r="BI107" s="14">
        <v>101</v>
      </c>
      <c r="BJ107" s="14">
        <f>IFERROR(_xlfn.XLOOKUP(Master[[#This Row],[cu_id]],StopTimes[cu_ID],StopTimes[Average Stop Time]), 0)</f>
        <v>11.308333333333334</v>
      </c>
      <c r="BK107" s="14">
        <f>IF(Master[[#This Row],[Avg stop time helper]] &lt;&gt; 0, Master[[#This Row],[Avg stop time helper]],Average_Stop_Time)</f>
        <v>11.308333333333334</v>
      </c>
      <c r="BL107" s="14" t="b">
        <f>NOT(ISERROR(_xlfn.XLOOKUP(Master[[#This Row],[cu_id]], Solution[Cu_ID],Solution[Cu_ID])))</f>
        <v>1</v>
      </c>
    </row>
    <row r="108" spans="1:64" s="14" customFormat="1" x14ac:dyDescent="0.3">
      <c r="A108" s="26" t="s">
        <v>462</v>
      </c>
      <c r="B108" s="14">
        <v>103</v>
      </c>
      <c r="C108" s="14">
        <v>70644</v>
      </c>
      <c r="D108" s="14">
        <v>0</v>
      </c>
      <c r="E108" s="14" t="s">
        <v>461</v>
      </c>
      <c r="F108" s="14" t="s">
        <v>3897</v>
      </c>
      <c r="H108" s="14" t="s">
        <v>236</v>
      </c>
      <c r="I108" s="14" t="s">
        <v>2</v>
      </c>
      <c r="J108" s="14">
        <v>49707</v>
      </c>
      <c r="K108" s="14">
        <v>7</v>
      </c>
      <c r="L108" s="14" t="s">
        <v>82</v>
      </c>
      <c r="M108" s="14" t="s">
        <v>164</v>
      </c>
      <c r="N108" s="14" t="s">
        <v>48</v>
      </c>
      <c r="O108" s="14">
        <v>390</v>
      </c>
      <c r="P108" s="14">
        <v>0</v>
      </c>
      <c r="Q108" s="14">
        <v>0</v>
      </c>
      <c r="R108" s="14">
        <v>0</v>
      </c>
      <c r="S108" s="14">
        <v>390</v>
      </c>
      <c r="T108" s="14">
        <v>0</v>
      </c>
      <c r="U108" s="25">
        <v>44140</v>
      </c>
      <c r="V108" s="14">
        <v>54</v>
      </c>
      <c r="W108" s="23">
        <v>10861.72</v>
      </c>
      <c r="X108" s="23">
        <v>115</v>
      </c>
      <c r="Y108" s="23">
        <v>10746.72</v>
      </c>
      <c r="Z108" s="23">
        <v>228.35</v>
      </c>
      <c r="AA108" s="23">
        <v>228.35</v>
      </c>
      <c r="AB108" s="14">
        <v>127</v>
      </c>
      <c r="AC108" s="14">
        <v>16</v>
      </c>
      <c r="AD108" s="24">
        <f>IFERROR(1-(Master[[#This Row],[Avg Garment Scans per Delivery]]/Master[[#This Row],[Garment Inventory]]), 0)</f>
        <v>0.87401574803149606</v>
      </c>
      <c r="AE108" s="48">
        <v>6</v>
      </c>
      <c r="AF108" s="48">
        <v>129</v>
      </c>
      <c r="AG108" s="44">
        <v>195.8366</v>
      </c>
      <c r="AH108" s="44">
        <v>196.36420000000001</v>
      </c>
      <c r="AI108" s="44">
        <v>223.40350000000001</v>
      </c>
      <c r="AJ108" s="44">
        <v>208.83</v>
      </c>
      <c r="AK108" s="44">
        <v>226.7362</v>
      </c>
      <c r="AL108" s="44">
        <v>221.3537</v>
      </c>
      <c r="AM108" s="44">
        <v>311.58999999999997</v>
      </c>
      <c r="AN108" s="44">
        <v>189.69</v>
      </c>
      <c r="AO108" s="44">
        <v>178.83</v>
      </c>
      <c r="AP108" s="44">
        <v>208.34</v>
      </c>
      <c r="AQ108" s="44">
        <v>196.59</v>
      </c>
      <c r="AR108" s="44">
        <v>208.39</v>
      </c>
      <c r="AS108" s="44">
        <v>196.64</v>
      </c>
      <c r="AT108" s="44">
        <v>208.34</v>
      </c>
      <c r="AU108" s="44">
        <v>196.59</v>
      </c>
      <c r="AV108" s="44">
        <v>189.69</v>
      </c>
      <c r="AW108" s="44">
        <v>178.83</v>
      </c>
      <c r="AX108" s="44">
        <v>389.96</v>
      </c>
      <c r="AY108" s="44">
        <v>358.18</v>
      </c>
      <c r="AZ108" s="44">
        <v>188.24</v>
      </c>
      <c r="BA108" s="44">
        <v>196.64</v>
      </c>
      <c r="BB108" s="44">
        <v>188.18</v>
      </c>
      <c r="BC108" s="14" t="s">
        <v>232</v>
      </c>
      <c r="BD108" s="14" t="s">
        <v>213</v>
      </c>
      <c r="BG108" s="14" t="s">
        <v>191</v>
      </c>
      <c r="BH108" s="14" t="s">
        <v>44</v>
      </c>
      <c r="BI108" s="14">
        <v>103</v>
      </c>
      <c r="BJ108" s="14">
        <f>IFERROR(_xlfn.XLOOKUP(Master[[#This Row],[cu_id]],StopTimes[cu_ID],StopTimes[Average Stop Time]), 0)</f>
        <v>9.4366666666666674</v>
      </c>
      <c r="BK108" s="14">
        <f>IF(Master[[#This Row],[Avg stop time helper]] &lt;&gt; 0, Master[[#This Row],[Avg stop time helper]],Average_Stop_Time)</f>
        <v>9.4366666666666674</v>
      </c>
      <c r="BL108" s="14" t="b">
        <f>NOT(ISERROR(_xlfn.XLOOKUP(Master[[#This Row],[cu_id]], Solution[Cu_ID],Solution[Cu_ID])))</f>
        <v>1</v>
      </c>
    </row>
    <row r="109" spans="1:64" s="14" customFormat="1" x14ac:dyDescent="0.3">
      <c r="A109" s="26" t="s">
        <v>465</v>
      </c>
      <c r="B109" s="14">
        <v>103</v>
      </c>
      <c r="C109" s="14">
        <v>70645</v>
      </c>
      <c r="D109" s="14">
        <v>0</v>
      </c>
      <c r="E109" s="14" t="s">
        <v>464</v>
      </c>
      <c r="F109" s="14" t="s">
        <v>5451</v>
      </c>
      <c r="G109" s="14" t="s">
        <v>463</v>
      </c>
      <c r="H109" s="14" t="s">
        <v>236</v>
      </c>
      <c r="I109" s="14" t="s">
        <v>2</v>
      </c>
      <c r="J109" s="14">
        <v>49707</v>
      </c>
      <c r="K109" s="14">
        <v>3</v>
      </c>
      <c r="L109" s="14" t="s">
        <v>175</v>
      </c>
      <c r="M109" s="14" t="s">
        <v>164</v>
      </c>
      <c r="N109" s="14" t="s">
        <v>15</v>
      </c>
      <c r="O109" s="14">
        <v>320</v>
      </c>
      <c r="P109" s="14">
        <v>0</v>
      </c>
      <c r="Q109" s="14">
        <v>320</v>
      </c>
      <c r="R109" s="14">
        <v>0</v>
      </c>
      <c r="S109" s="14">
        <v>0</v>
      </c>
      <c r="T109" s="14">
        <v>0</v>
      </c>
      <c r="U109" s="25">
        <v>44145</v>
      </c>
      <c r="V109" s="14">
        <v>13</v>
      </c>
      <c r="W109" s="23">
        <v>482</v>
      </c>
      <c r="X109" s="23">
        <v>0</v>
      </c>
      <c r="Y109" s="23">
        <v>0</v>
      </c>
      <c r="Z109" s="23">
        <v>9.5500000000000007</v>
      </c>
      <c r="AA109" s="23">
        <v>38.200000000000003</v>
      </c>
      <c r="AB109" s="14">
        <v>0</v>
      </c>
      <c r="AC109" s="14">
        <v>0</v>
      </c>
      <c r="AD109" s="24">
        <f>IFERROR(1-(Master[[#This Row],[Avg Garment Scans per Delivery]]/Master[[#This Row],[Garment Inventory]]), 0)</f>
        <v>0</v>
      </c>
      <c r="AE109" s="48">
        <v>0</v>
      </c>
      <c r="AF109" s="48">
        <v>0</v>
      </c>
      <c r="AG109" s="44">
        <v>36.74</v>
      </c>
      <c r="AH109" s="44">
        <v>36.74</v>
      </c>
      <c r="AI109" s="44">
        <v>37.713299999999997</v>
      </c>
      <c r="AJ109" s="44">
        <v>38.200000000000003</v>
      </c>
      <c r="AK109" s="44">
        <v>9.1850000000000005</v>
      </c>
      <c r="AL109" s="44">
        <v>9.5500000000000007</v>
      </c>
      <c r="AM109" s="44">
        <v>0</v>
      </c>
      <c r="AN109" s="44">
        <v>0</v>
      </c>
      <c r="AO109" s="44">
        <v>0</v>
      </c>
      <c r="AP109" s="44">
        <v>38.200000000000003</v>
      </c>
      <c r="AQ109" s="44">
        <v>36.74</v>
      </c>
      <c r="AR109" s="44">
        <v>0</v>
      </c>
      <c r="AS109" s="44">
        <v>0</v>
      </c>
      <c r="AT109" s="44">
        <v>0</v>
      </c>
      <c r="AU109" s="44">
        <v>0</v>
      </c>
      <c r="AV109" s="44">
        <v>0</v>
      </c>
      <c r="AW109" s="44">
        <v>0</v>
      </c>
      <c r="AX109" s="44">
        <v>38.200000000000003</v>
      </c>
      <c r="AY109" s="44">
        <v>36.74</v>
      </c>
      <c r="AZ109" s="44">
        <v>0</v>
      </c>
      <c r="BA109" s="44">
        <v>0</v>
      </c>
      <c r="BB109" s="44">
        <v>0</v>
      </c>
      <c r="BC109" s="14" t="s">
        <v>260</v>
      </c>
      <c r="BD109" s="14" t="s">
        <v>332</v>
      </c>
      <c r="BG109" s="14" t="s">
        <v>191</v>
      </c>
      <c r="BH109" s="14" t="s">
        <v>44</v>
      </c>
      <c r="BI109" s="14">
        <v>105</v>
      </c>
      <c r="BJ109" s="14">
        <f>IFERROR(_xlfn.XLOOKUP(Master[[#This Row],[cu_id]],StopTimes[cu_ID],StopTimes[Average Stop Time]), 0)</f>
        <v>4.0666666666666664</v>
      </c>
      <c r="BK109" s="14">
        <f>IF(Master[[#This Row],[Avg stop time helper]] &lt;&gt; 0, Master[[#This Row],[Avg stop time helper]],Average_Stop_Time)</f>
        <v>4.0666666666666664</v>
      </c>
      <c r="BL109" s="14" t="b">
        <f>NOT(ISERROR(_xlfn.XLOOKUP(Master[[#This Row],[cu_id]], Solution[Cu_ID],Solution[Cu_ID])))</f>
        <v>1</v>
      </c>
    </row>
    <row r="110" spans="1:64" s="14" customFormat="1" x14ac:dyDescent="0.3">
      <c r="A110" s="26" t="s">
        <v>468</v>
      </c>
      <c r="B110" s="14">
        <v>103</v>
      </c>
      <c r="C110" s="14">
        <v>70650</v>
      </c>
      <c r="D110" s="14">
        <v>0</v>
      </c>
      <c r="E110" s="14" t="s">
        <v>467</v>
      </c>
      <c r="F110" s="14" t="s">
        <v>5499</v>
      </c>
      <c r="G110" s="14" t="s">
        <v>466</v>
      </c>
      <c r="H110" s="14" t="s">
        <v>236</v>
      </c>
      <c r="I110" s="14" t="s">
        <v>2</v>
      </c>
      <c r="J110" s="14">
        <v>49707</v>
      </c>
      <c r="K110" s="14">
        <v>3</v>
      </c>
      <c r="L110" s="14" t="s">
        <v>175</v>
      </c>
      <c r="M110" s="14" t="s">
        <v>164</v>
      </c>
      <c r="N110" s="14" t="s">
        <v>12</v>
      </c>
      <c r="O110" s="14">
        <v>230</v>
      </c>
      <c r="P110" s="14">
        <v>0</v>
      </c>
      <c r="Q110" s="14">
        <v>0</v>
      </c>
      <c r="R110" s="14">
        <v>230</v>
      </c>
      <c r="S110" s="14">
        <v>0</v>
      </c>
      <c r="T110" s="14">
        <v>0</v>
      </c>
      <c r="U110" s="25">
        <v>44146</v>
      </c>
      <c r="V110" s="14">
        <v>13</v>
      </c>
      <c r="W110" s="23">
        <v>316.70999999999998</v>
      </c>
      <c r="X110" s="23">
        <v>0</v>
      </c>
      <c r="Y110" s="23">
        <v>0</v>
      </c>
      <c r="Z110" s="23" t="s">
        <v>247</v>
      </c>
      <c r="AA110" s="23" t="s">
        <v>247</v>
      </c>
      <c r="AB110" s="14">
        <v>0</v>
      </c>
      <c r="AC110" s="14">
        <v>0</v>
      </c>
      <c r="AD110" s="24">
        <f>IFERROR(1-(Master[[#This Row],[Avg Garment Scans per Delivery]]/Master[[#This Row],[Garment Inventory]]), 0)</f>
        <v>0</v>
      </c>
      <c r="AE110" s="48">
        <v>0</v>
      </c>
      <c r="AF110" s="48">
        <v>0</v>
      </c>
      <c r="AG110" s="44">
        <v>28.66</v>
      </c>
      <c r="AH110" s="44">
        <v>28.66</v>
      </c>
      <c r="AI110" s="44">
        <v>28.66</v>
      </c>
      <c r="AJ110" s="44">
        <v>30.11</v>
      </c>
      <c r="AK110" s="44">
        <v>7.165</v>
      </c>
      <c r="AL110" s="44">
        <v>7.5274999999999999</v>
      </c>
      <c r="AM110" s="44">
        <v>0</v>
      </c>
      <c r="AN110" s="44">
        <v>0</v>
      </c>
      <c r="AO110" s="44">
        <v>0</v>
      </c>
      <c r="AP110" s="44">
        <v>30.11</v>
      </c>
      <c r="AQ110" s="44">
        <v>28.66</v>
      </c>
      <c r="AR110" s="44">
        <v>0</v>
      </c>
      <c r="AS110" s="44">
        <v>0</v>
      </c>
      <c r="AT110" s="44">
        <v>0</v>
      </c>
      <c r="AU110" s="44">
        <v>0</v>
      </c>
      <c r="AV110" s="44">
        <v>0</v>
      </c>
      <c r="AW110" s="44">
        <v>0</v>
      </c>
      <c r="AX110" s="44">
        <v>30.11</v>
      </c>
      <c r="AY110" s="44">
        <v>28.66</v>
      </c>
      <c r="AZ110" s="44">
        <v>0</v>
      </c>
      <c r="BA110" s="44">
        <v>0</v>
      </c>
      <c r="BB110" s="44">
        <v>0</v>
      </c>
      <c r="BC110" s="14" t="s">
        <v>232</v>
      </c>
      <c r="BD110" s="14" t="s">
        <v>239</v>
      </c>
      <c r="BG110" s="14" t="s">
        <v>191</v>
      </c>
      <c r="BH110" s="14" t="s">
        <v>44</v>
      </c>
      <c r="BI110" s="14">
        <v>103</v>
      </c>
      <c r="BJ110" s="14">
        <f>IFERROR(_xlfn.XLOOKUP(Master[[#This Row],[cu_id]],StopTimes[cu_ID],StopTimes[Average Stop Time]), 0)</f>
        <v>11.066666666666666</v>
      </c>
      <c r="BK110" s="14">
        <f>IF(Master[[#This Row],[Avg stop time helper]] &lt;&gt; 0, Master[[#This Row],[Avg stop time helper]],Average_Stop_Time)</f>
        <v>11.066666666666666</v>
      </c>
      <c r="BL110" s="14" t="b">
        <f>NOT(ISERROR(_xlfn.XLOOKUP(Master[[#This Row],[cu_id]], Solution[Cu_ID],Solution[Cu_ID])))</f>
        <v>1</v>
      </c>
    </row>
    <row r="111" spans="1:64" s="14" customFormat="1" x14ac:dyDescent="0.3">
      <c r="A111" s="26" t="s">
        <v>470</v>
      </c>
      <c r="B111" s="14">
        <v>103</v>
      </c>
      <c r="C111" s="14">
        <v>70652</v>
      </c>
      <c r="D111" s="14">
        <v>0</v>
      </c>
      <c r="E111" s="14" t="s">
        <v>469</v>
      </c>
      <c r="F111" s="14" t="s">
        <v>5642</v>
      </c>
      <c r="H111" s="14" t="s">
        <v>236</v>
      </c>
      <c r="I111" s="14" t="s">
        <v>2</v>
      </c>
      <c r="J111" s="14">
        <v>49707</v>
      </c>
      <c r="K111" s="14">
        <v>4</v>
      </c>
      <c r="L111" s="14" t="s">
        <v>177</v>
      </c>
      <c r="M111" s="14" t="s">
        <v>164</v>
      </c>
      <c r="N111" s="14" t="s">
        <v>12</v>
      </c>
      <c r="O111" s="14">
        <v>89</v>
      </c>
      <c r="P111" s="14">
        <v>0</v>
      </c>
      <c r="Q111" s="14">
        <v>0</v>
      </c>
      <c r="R111" s="14">
        <v>89</v>
      </c>
      <c r="S111" s="14">
        <v>0</v>
      </c>
      <c r="T111" s="14">
        <v>0</v>
      </c>
      <c r="U111" s="25">
        <v>44139</v>
      </c>
      <c r="V111" s="14">
        <v>22</v>
      </c>
      <c r="W111" s="23">
        <v>1323</v>
      </c>
      <c r="X111" s="23">
        <v>0</v>
      </c>
      <c r="Y111" s="23">
        <v>0</v>
      </c>
      <c r="Z111" s="23" t="s">
        <v>247</v>
      </c>
      <c r="AA111" s="23" t="s">
        <v>247</v>
      </c>
      <c r="AB111" s="14">
        <v>0</v>
      </c>
      <c r="AC111" s="14">
        <v>0</v>
      </c>
      <c r="AD111" s="24">
        <f>IFERROR(1-(Master[[#This Row],[Avg Garment Scans per Delivery]]/Master[[#This Row],[Garment Inventory]]), 0)</f>
        <v>0</v>
      </c>
      <c r="AE111" s="48">
        <v>0</v>
      </c>
      <c r="AF111" s="48">
        <v>0</v>
      </c>
      <c r="AG111" s="44">
        <v>65.930000000000007</v>
      </c>
      <c r="AH111" s="44">
        <v>65.930000000000007</v>
      </c>
      <c r="AI111" s="44">
        <v>68.13</v>
      </c>
      <c r="AJ111" s="44">
        <v>66.569999999999993</v>
      </c>
      <c r="AK111" s="44">
        <v>33.515000000000001</v>
      </c>
      <c r="AL111" s="44">
        <v>16.642499999999998</v>
      </c>
      <c r="AM111" s="44">
        <v>0</v>
      </c>
      <c r="AN111" s="44">
        <v>0</v>
      </c>
      <c r="AO111" s="44">
        <v>65.930000000000007</v>
      </c>
      <c r="AP111" s="44">
        <v>0</v>
      </c>
      <c r="AQ111" s="44">
        <v>0</v>
      </c>
      <c r="AR111" s="44">
        <v>66.569999999999993</v>
      </c>
      <c r="AS111" s="44">
        <v>65.930000000000007</v>
      </c>
      <c r="AT111" s="44">
        <v>0</v>
      </c>
      <c r="AU111" s="44">
        <v>0</v>
      </c>
      <c r="AV111" s="44">
        <v>0</v>
      </c>
      <c r="AW111" s="44">
        <v>65.930000000000007</v>
      </c>
      <c r="AX111" s="44">
        <v>0</v>
      </c>
      <c r="AY111" s="44">
        <v>0</v>
      </c>
      <c r="AZ111" s="44">
        <v>66.569999999999993</v>
      </c>
      <c r="BA111" s="44">
        <v>70.33</v>
      </c>
      <c r="BB111" s="44">
        <v>0</v>
      </c>
      <c r="BC111" s="14" t="s">
        <v>254</v>
      </c>
      <c r="BD111" s="14" t="s">
        <v>213</v>
      </c>
      <c r="BG111" s="14" t="s">
        <v>191</v>
      </c>
      <c r="BH111" s="14" t="s">
        <v>44</v>
      </c>
      <c r="BI111" s="14">
        <v>103</v>
      </c>
      <c r="BJ111" s="14">
        <f>IFERROR(_xlfn.XLOOKUP(Master[[#This Row],[cu_id]],StopTimes[cu_ID],StopTimes[Average Stop Time]), 0)</f>
        <v>14.35</v>
      </c>
      <c r="BK111" s="14">
        <f>IF(Master[[#This Row],[Avg stop time helper]] &lt;&gt; 0, Master[[#This Row],[Avg stop time helper]],Average_Stop_Time)</f>
        <v>14.35</v>
      </c>
      <c r="BL111" s="14" t="b">
        <f>NOT(ISERROR(_xlfn.XLOOKUP(Master[[#This Row],[cu_id]], Solution[Cu_ID],Solution[Cu_ID])))</f>
        <v>1</v>
      </c>
    </row>
    <row r="112" spans="1:64" s="14" customFormat="1" x14ac:dyDescent="0.3">
      <c r="A112" s="26" t="s">
        <v>475</v>
      </c>
      <c r="B112" s="14">
        <v>101</v>
      </c>
      <c r="C112" s="14">
        <v>70655</v>
      </c>
      <c r="D112" s="14">
        <v>0</v>
      </c>
      <c r="E112" s="14" t="s">
        <v>474</v>
      </c>
      <c r="F112" s="14" t="s">
        <v>5202</v>
      </c>
      <c r="H112" s="14" t="s">
        <v>236</v>
      </c>
      <c r="I112" s="14" t="s">
        <v>2</v>
      </c>
      <c r="J112" s="14">
        <v>49707</v>
      </c>
      <c r="K112" s="14">
        <v>5</v>
      </c>
      <c r="L112" s="14" t="s">
        <v>84</v>
      </c>
      <c r="M112" s="14" t="s">
        <v>164</v>
      </c>
      <c r="N112" s="14" t="s">
        <v>12</v>
      </c>
      <c r="O112" s="14">
        <v>140</v>
      </c>
      <c r="P112" s="14">
        <v>0</v>
      </c>
      <c r="Q112" s="14">
        <v>0</v>
      </c>
      <c r="R112" s="14">
        <v>140</v>
      </c>
      <c r="S112" s="14">
        <v>0</v>
      </c>
      <c r="T112" s="14">
        <v>0</v>
      </c>
      <c r="U112" s="25">
        <v>44146</v>
      </c>
      <c r="V112" s="14">
        <v>26</v>
      </c>
      <c r="W112" s="23">
        <v>940.16</v>
      </c>
      <c r="X112" s="23">
        <v>0</v>
      </c>
      <c r="Y112" s="23">
        <v>0</v>
      </c>
      <c r="Z112" s="23">
        <v>26.09</v>
      </c>
      <c r="AA112" s="23">
        <v>52.18</v>
      </c>
      <c r="AB112" s="14">
        <v>0</v>
      </c>
      <c r="AC112" s="14">
        <v>0</v>
      </c>
      <c r="AD112" s="24">
        <f>IFERROR(1-(Master[[#This Row],[Avg Garment Scans per Delivery]]/Master[[#This Row],[Garment Inventory]]), 0)</f>
        <v>0</v>
      </c>
      <c r="AE112" s="48">
        <v>0</v>
      </c>
      <c r="AF112" s="48">
        <v>0</v>
      </c>
      <c r="AG112" s="44">
        <v>39.944000000000003</v>
      </c>
      <c r="AH112" s="44">
        <v>41.881599999999999</v>
      </c>
      <c r="AI112" s="44">
        <v>49.0871</v>
      </c>
      <c r="AJ112" s="44">
        <v>44.43</v>
      </c>
      <c r="AK112" s="44">
        <v>23.975000000000001</v>
      </c>
      <c r="AL112" s="44">
        <v>22.215</v>
      </c>
      <c r="AM112" s="44">
        <v>47.95</v>
      </c>
      <c r="AN112" s="44">
        <v>0</v>
      </c>
      <c r="AO112" s="44">
        <v>0</v>
      </c>
      <c r="AP112" s="44">
        <v>44.43</v>
      </c>
      <c r="AQ112" s="44">
        <v>47.95</v>
      </c>
      <c r="AR112" s="44">
        <v>0</v>
      </c>
      <c r="AS112" s="44">
        <v>0</v>
      </c>
      <c r="AT112" s="44">
        <v>44.43</v>
      </c>
      <c r="AU112" s="44">
        <v>47.95</v>
      </c>
      <c r="AV112" s="44">
        <v>0</v>
      </c>
      <c r="AW112" s="44">
        <v>0</v>
      </c>
      <c r="AX112" s="44">
        <v>44.43</v>
      </c>
      <c r="AY112" s="44">
        <v>47.95</v>
      </c>
      <c r="AZ112" s="44">
        <v>0</v>
      </c>
      <c r="BA112" s="44">
        <v>0</v>
      </c>
      <c r="BB112" s="44">
        <v>44.43</v>
      </c>
      <c r="BC112" s="14" t="s">
        <v>214</v>
      </c>
      <c r="BD112" s="14" t="s">
        <v>213</v>
      </c>
      <c r="BG112" s="14" t="s">
        <v>191</v>
      </c>
      <c r="BH112" s="14" t="s">
        <v>44</v>
      </c>
      <c r="BI112" s="14">
        <v>101</v>
      </c>
      <c r="BJ112" s="14">
        <f>IFERROR(_xlfn.XLOOKUP(Master[[#This Row],[cu_id]],StopTimes[cu_ID],StopTimes[Average Stop Time]), 0)</f>
        <v>20.766666666666666</v>
      </c>
      <c r="BK112" s="14">
        <f>IF(Master[[#This Row],[Avg stop time helper]] &lt;&gt; 0, Master[[#This Row],[Avg stop time helper]],Average_Stop_Time)</f>
        <v>20.766666666666666</v>
      </c>
      <c r="BL112" s="14" t="b">
        <f>NOT(ISERROR(_xlfn.XLOOKUP(Master[[#This Row],[cu_id]], Solution[Cu_ID],Solution[Cu_ID])))</f>
        <v>1</v>
      </c>
    </row>
    <row r="113" spans="1:64" s="14" customFormat="1" x14ac:dyDescent="0.3">
      <c r="A113" s="26" t="s">
        <v>477</v>
      </c>
      <c r="B113" s="14">
        <v>103</v>
      </c>
      <c r="C113" s="14">
        <v>70656</v>
      </c>
      <c r="D113" s="14">
        <v>0</v>
      </c>
      <c r="E113" s="14" t="s">
        <v>476</v>
      </c>
      <c r="F113" s="14" t="s">
        <v>3934</v>
      </c>
      <c r="H113" s="14" t="s">
        <v>236</v>
      </c>
      <c r="I113" s="14" t="s">
        <v>2</v>
      </c>
      <c r="J113" s="14">
        <v>49707</v>
      </c>
      <c r="K113" s="14">
        <v>3</v>
      </c>
      <c r="L113" s="14" t="s">
        <v>175</v>
      </c>
      <c r="M113" s="14" t="s">
        <v>164</v>
      </c>
      <c r="N113" s="14" t="s">
        <v>15</v>
      </c>
      <c r="O113" s="14">
        <v>280</v>
      </c>
      <c r="P113" s="14">
        <v>0</v>
      </c>
      <c r="Q113" s="14">
        <v>280</v>
      </c>
      <c r="R113" s="14">
        <v>0</v>
      </c>
      <c r="S113" s="14">
        <v>0</v>
      </c>
      <c r="T113" s="14">
        <v>0</v>
      </c>
      <c r="U113" s="25">
        <v>44145</v>
      </c>
      <c r="V113" s="14">
        <v>13</v>
      </c>
      <c r="W113" s="23">
        <v>704.78</v>
      </c>
      <c r="X113" s="23">
        <v>0</v>
      </c>
      <c r="Y113" s="23">
        <v>0</v>
      </c>
      <c r="Z113" s="23">
        <v>12.12</v>
      </c>
      <c r="AA113" s="23">
        <v>48.48</v>
      </c>
      <c r="AB113" s="14">
        <v>0</v>
      </c>
      <c r="AC113" s="14">
        <v>0</v>
      </c>
      <c r="AD113" s="24">
        <f>IFERROR(1-(Master[[#This Row],[Avg Garment Scans per Delivery]]/Master[[#This Row],[Garment Inventory]]), 0)</f>
        <v>0</v>
      </c>
      <c r="AE113" s="48">
        <v>0</v>
      </c>
      <c r="AF113" s="48">
        <v>0</v>
      </c>
      <c r="AG113" s="44">
        <v>56.645000000000003</v>
      </c>
      <c r="AH113" s="44">
        <v>57.2</v>
      </c>
      <c r="AI113" s="44">
        <v>49.56</v>
      </c>
      <c r="AJ113" s="44">
        <v>53.313299999999998</v>
      </c>
      <c r="AK113" s="44">
        <v>14.3</v>
      </c>
      <c r="AL113" s="44">
        <v>14.275</v>
      </c>
      <c r="AM113" s="44">
        <v>0</v>
      </c>
      <c r="AN113" s="44">
        <v>0</v>
      </c>
      <c r="AO113" s="44">
        <v>0</v>
      </c>
      <c r="AP113" s="44">
        <v>57.1</v>
      </c>
      <c r="AQ113" s="44">
        <v>57.2</v>
      </c>
      <c r="AR113" s="44">
        <v>0</v>
      </c>
      <c r="AS113" s="44">
        <v>0</v>
      </c>
      <c r="AT113" s="44">
        <v>0</v>
      </c>
      <c r="AU113" s="44">
        <v>0</v>
      </c>
      <c r="AV113" s="44">
        <v>0</v>
      </c>
      <c r="AW113" s="44">
        <v>0</v>
      </c>
      <c r="AX113" s="44">
        <v>57.1</v>
      </c>
      <c r="AY113" s="44">
        <v>57.2</v>
      </c>
      <c r="AZ113" s="44">
        <v>0</v>
      </c>
      <c r="BA113" s="44">
        <v>0</v>
      </c>
      <c r="BB113" s="44">
        <v>0</v>
      </c>
      <c r="BC113" s="14" t="s">
        <v>232</v>
      </c>
      <c r="BD113" s="14" t="s">
        <v>213</v>
      </c>
      <c r="BG113" s="14" t="s">
        <v>191</v>
      </c>
      <c r="BH113" s="14" t="s">
        <v>44</v>
      </c>
      <c r="BI113" s="14">
        <v>105</v>
      </c>
      <c r="BJ113" s="14">
        <f>IFERROR(_xlfn.XLOOKUP(Master[[#This Row],[cu_id]],StopTimes[cu_ID],StopTimes[Average Stop Time]), 0)</f>
        <v>9.9</v>
      </c>
      <c r="BK113" s="14">
        <f>IF(Master[[#This Row],[Avg stop time helper]] &lt;&gt; 0, Master[[#This Row],[Avg stop time helper]],Average_Stop_Time)</f>
        <v>9.9</v>
      </c>
      <c r="BL113" s="14" t="b">
        <f>NOT(ISERROR(_xlfn.XLOOKUP(Master[[#This Row],[cu_id]], Solution[Cu_ID],Solution[Cu_ID])))</f>
        <v>1</v>
      </c>
    </row>
    <row r="114" spans="1:64" s="14" customFormat="1" x14ac:dyDescent="0.3">
      <c r="A114" s="26" t="s">
        <v>479</v>
      </c>
      <c r="B114" s="14">
        <v>101</v>
      </c>
      <c r="C114" s="14">
        <v>70658</v>
      </c>
      <c r="D114" s="14">
        <v>0</v>
      </c>
      <c r="E114" s="14" t="s">
        <v>478</v>
      </c>
      <c r="F114" s="14" t="s">
        <v>5386</v>
      </c>
      <c r="H114" s="14" t="s">
        <v>236</v>
      </c>
      <c r="I114" s="14" t="s">
        <v>2</v>
      </c>
      <c r="J114" s="14">
        <v>49707</v>
      </c>
      <c r="K114" s="14">
        <v>1</v>
      </c>
      <c r="L114" s="14" t="s">
        <v>174</v>
      </c>
      <c r="M114" s="14" t="s">
        <v>164</v>
      </c>
      <c r="N114" s="14" t="s">
        <v>14</v>
      </c>
      <c r="O114" s="14">
        <v>240</v>
      </c>
      <c r="P114" s="14">
        <v>0</v>
      </c>
      <c r="Q114" s="14">
        <v>0</v>
      </c>
      <c r="R114" s="14">
        <v>0</v>
      </c>
      <c r="S114" s="14">
        <v>0</v>
      </c>
      <c r="T114" s="14">
        <v>240</v>
      </c>
      <c r="U114" s="25">
        <v>44162</v>
      </c>
      <c r="V114" s="14">
        <v>13</v>
      </c>
      <c r="W114" s="23">
        <v>670.27</v>
      </c>
      <c r="X114" s="23">
        <v>0</v>
      </c>
      <c r="Y114" s="23">
        <v>0</v>
      </c>
      <c r="Z114" s="23">
        <v>14.22</v>
      </c>
      <c r="AA114" s="23">
        <v>56.87</v>
      </c>
      <c r="AB114" s="14">
        <v>0</v>
      </c>
      <c r="AC114" s="14">
        <v>0</v>
      </c>
      <c r="AD114" s="24">
        <f>IFERROR(1-(Master[[#This Row],[Avg Garment Scans per Delivery]]/Master[[#This Row],[Garment Inventory]]), 0)</f>
        <v>0</v>
      </c>
      <c r="AE114" s="48">
        <v>0</v>
      </c>
      <c r="AF114" s="48">
        <v>0</v>
      </c>
      <c r="AG114" s="44">
        <v>50.63</v>
      </c>
      <c r="AH114" s="44">
        <v>50.63</v>
      </c>
      <c r="AI114" s="44">
        <v>52.643300000000004</v>
      </c>
      <c r="AJ114" s="44">
        <v>53.65</v>
      </c>
      <c r="AK114" s="44">
        <v>12.657500000000001</v>
      </c>
      <c r="AL114" s="44">
        <v>13.4125</v>
      </c>
      <c r="AM114" s="44">
        <v>50.63</v>
      </c>
      <c r="AN114" s="44">
        <v>0</v>
      </c>
      <c r="AO114" s="44">
        <v>0</v>
      </c>
      <c r="AP114" s="44">
        <v>0</v>
      </c>
      <c r="AQ114" s="44">
        <v>0</v>
      </c>
      <c r="AR114" s="44">
        <v>0</v>
      </c>
      <c r="AS114" s="44">
        <v>0</v>
      </c>
      <c r="AT114" s="44">
        <v>53.65</v>
      </c>
      <c r="AU114" s="44">
        <v>50.63</v>
      </c>
      <c r="AV114" s="44">
        <v>0</v>
      </c>
      <c r="AW114" s="44">
        <v>0</v>
      </c>
      <c r="AX114" s="44">
        <v>0</v>
      </c>
      <c r="AY114" s="44">
        <v>0</v>
      </c>
      <c r="AZ114" s="44">
        <v>0</v>
      </c>
      <c r="BA114" s="44">
        <v>0</v>
      </c>
      <c r="BB114" s="44">
        <v>53.65</v>
      </c>
      <c r="BC114" s="14" t="s">
        <v>214</v>
      </c>
      <c r="BD114" s="14" t="s">
        <v>213</v>
      </c>
      <c r="BG114" s="14" t="s">
        <v>191</v>
      </c>
      <c r="BH114" s="14" t="s">
        <v>44</v>
      </c>
      <c r="BI114" s="14">
        <v>101</v>
      </c>
      <c r="BJ114" s="14">
        <f>IFERROR(_xlfn.XLOOKUP(Master[[#This Row],[cu_id]],StopTimes[cu_ID],StopTimes[Average Stop Time]), 0)</f>
        <v>3.8666666666666667</v>
      </c>
      <c r="BK114" s="14">
        <f>IF(Master[[#This Row],[Avg stop time helper]] &lt;&gt; 0, Master[[#This Row],[Avg stop time helper]],Average_Stop_Time)</f>
        <v>3.8666666666666667</v>
      </c>
      <c r="BL114" s="14" t="b">
        <f>NOT(ISERROR(_xlfn.XLOOKUP(Master[[#This Row],[cu_id]], Solution[Cu_ID],Solution[Cu_ID])))</f>
        <v>1</v>
      </c>
    </row>
    <row r="115" spans="1:64" s="14" customFormat="1" x14ac:dyDescent="0.3">
      <c r="A115" s="26" t="s">
        <v>483</v>
      </c>
      <c r="B115" s="14">
        <v>103</v>
      </c>
      <c r="C115" s="14">
        <v>70663</v>
      </c>
      <c r="D115" s="14">
        <v>0</v>
      </c>
      <c r="E115" s="14" t="s">
        <v>482</v>
      </c>
      <c r="F115" s="14" t="s">
        <v>5023</v>
      </c>
      <c r="H115" s="14" t="s">
        <v>236</v>
      </c>
      <c r="I115" s="14" t="s">
        <v>2</v>
      </c>
      <c r="J115" s="14">
        <v>49707</v>
      </c>
      <c r="K115" s="14">
        <v>3</v>
      </c>
      <c r="L115" s="14" t="s">
        <v>175</v>
      </c>
      <c r="M115" s="14" t="s">
        <v>164</v>
      </c>
      <c r="N115" s="14" t="s">
        <v>12</v>
      </c>
      <c r="O115" s="14">
        <v>81</v>
      </c>
      <c r="P115" s="14">
        <v>0</v>
      </c>
      <c r="Q115" s="14">
        <v>0</v>
      </c>
      <c r="R115" s="14">
        <v>81</v>
      </c>
      <c r="S115" s="14">
        <v>0</v>
      </c>
      <c r="T115" s="14">
        <v>0</v>
      </c>
      <c r="U115" s="25">
        <v>44146</v>
      </c>
      <c r="V115" s="14">
        <v>24</v>
      </c>
      <c r="W115" s="23">
        <v>1502.19</v>
      </c>
      <c r="X115" s="23">
        <v>0</v>
      </c>
      <c r="Y115" s="23">
        <v>0</v>
      </c>
      <c r="Z115" s="23">
        <v>5.51</v>
      </c>
      <c r="AA115" s="23">
        <v>22.03</v>
      </c>
      <c r="AB115" s="14">
        <v>0</v>
      </c>
      <c r="AC115" s="14">
        <v>0</v>
      </c>
      <c r="AD115" s="24">
        <f>IFERROR(1-(Master[[#This Row],[Avg Garment Scans per Delivery]]/Master[[#This Row],[Garment Inventory]]), 0)</f>
        <v>0</v>
      </c>
      <c r="AE115" s="48">
        <v>0</v>
      </c>
      <c r="AF115" s="48">
        <v>0</v>
      </c>
      <c r="AG115" s="44">
        <v>66.522000000000006</v>
      </c>
      <c r="AH115" s="44">
        <v>145.4975</v>
      </c>
      <c r="AI115" s="44">
        <v>69.762500000000003</v>
      </c>
      <c r="AJ115" s="44">
        <v>105.3766</v>
      </c>
      <c r="AK115" s="44">
        <v>39.322499999999998</v>
      </c>
      <c r="AL115" s="44">
        <v>10.7562</v>
      </c>
      <c r="AM115" s="44">
        <v>0</v>
      </c>
      <c r="AN115" s="44">
        <v>0</v>
      </c>
      <c r="AO115" s="44">
        <v>0</v>
      </c>
      <c r="AP115" s="44">
        <v>41.57</v>
      </c>
      <c r="AQ115" s="44">
        <v>246.6</v>
      </c>
      <c r="AR115" s="44">
        <v>0</v>
      </c>
      <c r="AS115" s="44">
        <v>0</v>
      </c>
      <c r="AT115" s="44">
        <v>0</v>
      </c>
      <c r="AU115" s="44">
        <v>0</v>
      </c>
      <c r="AV115" s="44">
        <v>0</v>
      </c>
      <c r="AW115" s="44">
        <v>0</v>
      </c>
      <c r="AX115" s="44">
        <v>44.48</v>
      </c>
      <c r="AY115" s="44">
        <v>39.229999999999997</v>
      </c>
      <c r="AZ115" s="44">
        <v>0</v>
      </c>
      <c r="BA115" s="44">
        <v>28.75</v>
      </c>
      <c r="BB115" s="44">
        <v>0</v>
      </c>
      <c r="BC115" s="14" t="s">
        <v>232</v>
      </c>
      <c r="BD115" s="14" t="s">
        <v>239</v>
      </c>
      <c r="BG115" s="14" t="s">
        <v>191</v>
      </c>
      <c r="BH115" s="14" t="s">
        <v>44</v>
      </c>
      <c r="BI115" s="14">
        <v>103</v>
      </c>
      <c r="BJ115" s="14">
        <f>IFERROR(_xlfn.XLOOKUP(Master[[#This Row],[cu_id]],StopTimes[cu_ID],StopTimes[Average Stop Time]), 0)</f>
        <v>8.5666666666666664</v>
      </c>
      <c r="BK115" s="14">
        <f>IF(Master[[#This Row],[Avg stop time helper]] &lt;&gt; 0, Master[[#This Row],[Avg stop time helper]],Average_Stop_Time)</f>
        <v>8.5666666666666664</v>
      </c>
      <c r="BL115" s="14" t="b">
        <f>NOT(ISERROR(_xlfn.XLOOKUP(Master[[#This Row],[cu_id]], Solution[Cu_ID],Solution[Cu_ID])))</f>
        <v>1</v>
      </c>
    </row>
    <row r="116" spans="1:64" s="14" customFormat="1" x14ac:dyDescent="0.3">
      <c r="A116" s="26" t="s">
        <v>485</v>
      </c>
      <c r="B116" s="14">
        <v>103</v>
      </c>
      <c r="C116" s="14">
        <v>70665</v>
      </c>
      <c r="D116" s="14">
        <v>0</v>
      </c>
      <c r="E116" s="14" t="s">
        <v>484</v>
      </c>
      <c r="F116" s="14" t="s">
        <v>3893</v>
      </c>
      <c r="H116" s="14" t="s">
        <v>236</v>
      </c>
      <c r="I116" s="14" t="s">
        <v>2</v>
      </c>
      <c r="J116" s="14">
        <v>49707</v>
      </c>
      <c r="K116" s="14">
        <v>7</v>
      </c>
      <c r="L116" s="14" t="s">
        <v>82</v>
      </c>
      <c r="M116" s="14" t="s">
        <v>164</v>
      </c>
      <c r="N116" s="14" t="s">
        <v>48</v>
      </c>
      <c r="O116" s="14">
        <v>400</v>
      </c>
      <c r="P116" s="14">
        <v>0</v>
      </c>
      <c r="Q116" s="14">
        <v>0</v>
      </c>
      <c r="R116" s="14">
        <v>0</v>
      </c>
      <c r="S116" s="14">
        <v>400</v>
      </c>
      <c r="T116" s="14">
        <v>0</v>
      </c>
      <c r="U116" s="25">
        <v>44140</v>
      </c>
      <c r="V116" s="14">
        <v>52</v>
      </c>
      <c r="W116" s="23">
        <v>2011.03</v>
      </c>
      <c r="X116" s="23">
        <v>0</v>
      </c>
      <c r="Y116" s="23">
        <v>0</v>
      </c>
      <c r="Z116" s="23">
        <v>42.11</v>
      </c>
      <c r="AA116" s="23">
        <v>42.11</v>
      </c>
      <c r="AB116" s="14">
        <v>43</v>
      </c>
      <c r="AC116" s="14">
        <v>15</v>
      </c>
      <c r="AD116" s="24">
        <f>IFERROR(1-(Master[[#This Row],[Avg Garment Scans per Delivery]]/Master[[#This Row],[Garment Inventory]]), 0)</f>
        <v>0.65116279069767447</v>
      </c>
      <c r="AE116" s="48">
        <v>3</v>
      </c>
      <c r="AF116" s="48">
        <v>49</v>
      </c>
      <c r="AG116" s="44">
        <v>37.89</v>
      </c>
      <c r="AH116" s="44">
        <v>37.89</v>
      </c>
      <c r="AI116" s="44">
        <v>40.480699999999999</v>
      </c>
      <c r="AJ116" s="44">
        <v>42.371499999999997</v>
      </c>
      <c r="AK116" s="44">
        <v>40.353700000000003</v>
      </c>
      <c r="AL116" s="44">
        <v>43.712499999999999</v>
      </c>
      <c r="AM116" s="44">
        <v>37.89</v>
      </c>
      <c r="AN116" s="44">
        <v>39.729999999999997</v>
      </c>
      <c r="AO116" s="44">
        <v>37.89</v>
      </c>
      <c r="AP116" s="44">
        <v>39.729999999999997</v>
      </c>
      <c r="AQ116" s="44">
        <v>37.89</v>
      </c>
      <c r="AR116" s="44">
        <v>39.729999999999997</v>
      </c>
      <c r="AS116" s="44">
        <v>37.89</v>
      </c>
      <c r="AT116" s="44">
        <v>39.729999999999997</v>
      </c>
      <c r="AU116" s="44">
        <v>57.6</v>
      </c>
      <c r="AV116" s="44">
        <v>42.21</v>
      </c>
      <c r="AW116" s="44">
        <v>37.89</v>
      </c>
      <c r="AX116" s="44">
        <v>64.150000000000006</v>
      </c>
      <c r="AY116" s="44">
        <v>37.89</v>
      </c>
      <c r="AZ116" s="44">
        <v>42.21</v>
      </c>
      <c r="BA116" s="44">
        <v>37.89</v>
      </c>
      <c r="BB116" s="44">
        <v>42.21</v>
      </c>
      <c r="BC116" s="14" t="s">
        <v>232</v>
      </c>
      <c r="BD116" s="14" t="s">
        <v>213</v>
      </c>
      <c r="BG116" s="14" t="s">
        <v>191</v>
      </c>
      <c r="BH116" s="14" t="s">
        <v>44</v>
      </c>
      <c r="BI116" s="14">
        <v>103</v>
      </c>
      <c r="BJ116" s="14">
        <f>IFERROR(_xlfn.XLOOKUP(Master[[#This Row],[cu_id]],StopTimes[cu_ID],StopTimes[Average Stop Time]), 0)</f>
        <v>10.52</v>
      </c>
      <c r="BK116" s="14">
        <f>IF(Master[[#This Row],[Avg stop time helper]] &lt;&gt; 0, Master[[#This Row],[Avg stop time helper]],Average_Stop_Time)</f>
        <v>10.52</v>
      </c>
      <c r="BL116" s="14" t="b">
        <f>NOT(ISERROR(_xlfn.XLOOKUP(Master[[#This Row],[cu_id]], Solution[Cu_ID],Solution[Cu_ID])))</f>
        <v>1</v>
      </c>
    </row>
    <row r="117" spans="1:64" s="14" customFormat="1" x14ac:dyDescent="0.3">
      <c r="A117" s="26" t="s">
        <v>487</v>
      </c>
      <c r="B117" s="14">
        <v>101</v>
      </c>
      <c r="C117" s="14">
        <v>70666</v>
      </c>
      <c r="D117" s="14">
        <v>0</v>
      </c>
      <c r="E117" s="14" t="s">
        <v>486</v>
      </c>
      <c r="F117" s="14" t="s">
        <v>5141</v>
      </c>
      <c r="H117" s="14" t="s">
        <v>236</v>
      </c>
      <c r="I117" s="14" t="s">
        <v>2</v>
      </c>
      <c r="J117" s="14">
        <v>49707</v>
      </c>
      <c r="K117" s="14">
        <v>5</v>
      </c>
      <c r="L117" s="14" t="s">
        <v>84</v>
      </c>
      <c r="M117" s="14" t="s">
        <v>164</v>
      </c>
      <c r="N117" s="14" t="s">
        <v>12</v>
      </c>
      <c r="O117" s="14">
        <v>90</v>
      </c>
      <c r="P117" s="14">
        <v>0</v>
      </c>
      <c r="Q117" s="14">
        <v>0</v>
      </c>
      <c r="R117" s="14">
        <v>90</v>
      </c>
      <c r="S117" s="14">
        <v>0</v>
      </c>
      <c r="T117" s="14">
        <v>0</v>
      </c>
      <c r="U117" s="25">
        <v>44146</v>
      </c>
      <c r="V117" s="14">
        <v>26</v>
      </c>
      <c r="W117" s="23">
        <v>1353.44</v>
      </c>
      <c r="X117" s="23">
        <v>0</v>
      </c>
      <c r="Y117" s="23">
        <v>0</v>
      </c>
      <c r="Z117" s="23">
        <v>38.03</v>
      </c>
      <c r="AA117" s="23">
        <v>76.069999999999993</v>
      </c>
      <c r="AB117" s="14">
        <v>0</v>
      </c>
      <c r="AC117" s="14">
        <v>0</v>
      </c>
      <c r="AD117" s="24">
        <f>IFERROR(1-(Master[[#This Row],[Avg Garment Scans per Delivery]]/Master[[#This Row],[Garment Inventory]]), 0)</f>
        <v>0</v>
      </c>
      <c r="AE117" s="48">
        <v>0</v>
      </c>
      <c r="AF117" s="48">
        <v>0</v>
      </c>
      <c r="AG117" s="44">
        <v>68.352500000000006</v>
      </c>
      <c r="AH117" s="44">
        <v>69.996600000000001</v>
      </c>
      <c r="AI117" s="44">
        <v>68.900000000000006</v>
      </c>
      <c r="AJ117" s="44">
        <v>69.2166</v>
      </c>
      <c r="AK117" s="44">
        <v>34.176200000000001</v>
      </c>
      <c r="AL117" s="44">
        <v>35.267499999999998</v>
      </c>
      <c r="AM117" s="44">
        <v>82.25</v>
      </c>
      <c r="AN117" s="44">
        <v>0</v>
      </c>
      <c r="AO117" s="44">
        <v>0</v>
      </c>
      <c r="AP117" s="44">
        <v>49.58</v>
      </c>
      <c r="AQ117" s="44">
        <v>82.25</v>
      </c>
      <c r="AR117" s="44">
        <v>0</v>
      </c>
      <c r="AS117" s="44">
        <v>0</v>
      </c>
      <c r="AT117" s="44">
        <v>91.49</v>
      </c>
      <c r="AU117" s="44">
        <v>64.319999999999993</v>
      </c>
      <c r="AV117" s="44">
        <v>0</v>
      </c>
      <c r="AW117" s="44">
        <v>0</v>
      </c>
      <c r="AX117" s="44">
        <v>49.58</v>
      </c>
      <c r="AY117" s="44">
        <v>44.59</v>
      </c>
      <c r="AZ117" s="44">
        <v>0</v>
      </c>
      <c r="BA117" s="44">
        <v>0</v>
      </c>
      <c r="BB117" s="44">
        <v>91.49</v>
      </c>
      <c r="BC117" s="14" t="s">
        <v>228</v>
      </c>
      <c r="BD117" s="14" t="s">
        <v>213</v>
      </c>
      <c r="BG117" s="14" t="s">
        <v>191</v>
      </c>
      <c r="BH117" s="14" t="s">
        <v>44</v>
      </c>
      <c r="BI117" s="14">
        <v>101</v>
      </c>
      <c r="BJ117" s="14">
        <f>IFERROR(_xlfn.XLOOKUP(Master[[#This Row],[cu_id]],StopTimes[cu_ID],StopTimes[Average Stop Time]), 0)</f>
        <v>9.4083333333333332</v>
      </c>
      <c r="BK117" s="14">
        <f>IF(Master[[#This Row],[Avg stop time helper]] &lt;&gt; 0, Master[[#This Row],[Avg stop time helper]],Average_Stop_Time)</f>
        <v>9.4083333333333332</v>
      </c>
      <c r="BL117" s="14" t="b">
        <f>NOT(ISERROR(_xlfn.XLOOKUP(Master[[#This Row],[cu_id]], Solution[Cu_ID],Solution[Cu_ID])))</f>
        <v>1</v>
      </c>
    </row>
    <row r="118" spans="1:64" s="14" customFormat="1" x14ac:dyDescent="0.3">
      <c r="A118" s="26" t="s">
        <v>489</v>
      </c>
      <c r="B118" s="14">
        <v>103</v>
      </c>
      <c r="C118" s="14">
        <v>70671</v>
      </c>
      <c r="D118" s="14">
        <v>0</v>
      </c>
      <c r="E118" s="14" t="s">
        <v>488</v>
      </c>
      <c r="F118" s="14" t="s">
        <v>5027</v>
      </c>
      <c r="H118" s="14" t="s">
        <v>236</v>
      </c>
      <c r="I118" s="14" t="s">
        <v>2</v>
      </c>
      <c r="J118" s="14">
        <v>49707</v>
      </c>
      <c r="K118" s="14">
        <v>3</v>
      </c>
      <c r="L118" s="14" t="s">
        <v>175</v>
      </c>
      <c r="M118" s="14" t="s">
        <v>164</v>
      </c>
      <c r="N118" s="14" t="s">
        <v>12</v>
      </c>
      <c r="O118" s="14">
        <v>260</v>
      </c>
      <c r="P118" s="14">
        <v>0</v>
      </c>
      <c r="Q118" s="14">
        <v>0</v>
      </c>
      <c r="R118" s="14">
        <v>260</v>
      </c>
      <c r="S118" s="14">
        <v>0</v>
      </c>
      <c r="T118" s="14">
        <v>0</v>
      </c>
      <c r="U118" s="25">
        <v>44146</v>
      </c>
      <c r="V118" s="14">
        <v>13</v>
      </c>
      <c r="W118" s="23">
        <v>803.92</v>
      </c>
      <c r="X118" s="23">
        <v>0</v>
      </c>
      <c r="Y118" s="23">
        <v>0</v>
      </c>
      <c r="Z118" s="23">
        <v>17.13</v>
      </c>
      <c r="AA118" s="23">
        <v>68.52</v>
      </c>
      <c r="AB118" s="14">
        <v>0</v>
      </c>
      <c r="AC118" s="14">
        <v>0</v>
      </c>
      <c r="AD118" s="24">
        <f>IFERROR(1-(Master[[#This Row],[Avg Garment Scans per Delivery]]/Master[[#This Row],[Garment Inventory]]), 0)</f>
        <v>0</v>
      </c>
      <c r="AE118" s="48">
        <v>0</v>
      </c>
      <c r="AF118" s="48">
        <v>0</v>
      </c>
      <c r="AG118" s="44">
        <v>61</v>
      </c>
      <c r="AH118" s="44">
        <v>61</v>
      </c>
      <c r="AI118" s="44">
        <v>63.426600000000001</v>
      </c>
      <c r="AJ118" s="44">
        <v>64.64</v>
      </c>
      <c r="AK118" s="44">
        <v>15.25</v>
      </c>
      <c r="AL118" s="44">
        <v>16.16</v>
      </c>
      <c r="AM118" s="44">
        <v>0</v>
      </c>
      <c r="AN118" s="44">
        <v>0</v>
      </c>
      <c r="AO118" s="44">
        <v>0</v>
      </c>
      <c r="AP118" s="44">
        <v>64.64</v>
      </c>
      <c r="AQ118" s="44">
        <v>61</v>
      </c>
      <c r="AR118" s="44">
        <v>0</v>
      </c>
      <c r="AS118" s="44">
        <v>0</v>
      </c>
      <c r="AT118" s="44">
        <v>0</v>
      </c>
      <c r="AU118" s="44">
        <v>0</v>
      </c>
      <c r="AV118" s="44">
        <v>0</v>
      </c>
      <c r="AW118" s="44">
        <v>0</v>
      </c>
      <c r="AX118" s="44">
        <v>64.64</v>
      </c>
      <c r="AY118" s="44">
        <v>61</v>
      </c>
      <c r="AZ118" s="44">
        <v>0</v>
      </c>
      <c r="BA118" s="44">
        <v>0</v>
      </c>
      <c r="BB118" s="44">
        <v>0</v>
      </c>
      <c r="BC118" s="14" t="s">
        <v>232</v>
      </c>
      <c r="BD118" s="14" t="s">
        <v>213</v>
      </c>
      <c r="BG118" s="14" t="s">
        <v>191</v>
      </c>
      <c r="BH118" s="14" t="s">
        <v>44</v>
      </c>
      <c r="BI118" s="14">
        <v>103</v>
      </c>
      <c r="BJ118" s="14">
        <f>IFERROR(_xlfn.XLOOKUP(Master[[#This Row],[cu_id]],StopTimes[cu_ID],StopTimes[Average Stop Time]), 0)</f>
        <v>8.85</v>
      </c>
      <c r="BK118" s="14">
        <f>IF(Master[[#This Row],[Avg stop time helper]] &lt;&gt; 0, Master[[#This Row],[Avg stop time helper]],Average_Stop_Time)</f>
        <v>8.85</v>
      </c>
      <c r="BL118" s="14" t="b">
        <f>NOT(ISERROR(_xlfn.XLOOKUP(Master[[#This Row],[cu_id]], Solution[Cu_ID],Solution[Cu_ID])))</f>
        <v>1</v>
      </c>
    </row>
    <row r="119" spans="1:64" s="14" customFormat="1" x14ac:dyDescent="0.3">
      <c r="A119" s="26" t="s">
        <v>491</v>
      </c>
      <c r="B119" s="14">
        <v>103</v>
      </c>
      <c r="C119" s="14">
        <v>70673</v>
      </c>
      <c r="D119" s="14">
        <v>0</v>
      </c>
      <c r="E119" s="14" t="s">
        <v>490</v>
      </c>
      <c r="F119" s="14" t="s">
        <v>5437</v>
      </c>
      <c r="G119" s="14" t="s">
        <v>6</v>
      </c>
      <c r="H119" s="14" t="s">
        <v>236</v>
      </c>
      <c r="I119" s="14" t="s">
        <v>2</v>
      </c>
      <c r="J119" s="14">
        <v>49707</v>
      </c>
      <c r="K119" s="14">
        <v>1</v>
      </c>
      <c r="L119" s="14" t="s">
        <v>174</v>
      </c>
      <c r="M119" s="14" t="s">
        <v>164</v>
      </c>
      <c r="N119" s="14" t="s">
        <v>15</v>
      </c>
      <c r="O119" s="14">
        <v>77</v>
      </c>
      <c r="P119" s="14">
        <v>0</v>
      </c>
      <c r="Q119" s="14">
        <v>77</v>
      </c>
      <c r="R119" s="14">
        <v>0</v>
      </c>
      <c r="S119" s="14">
        <v>0</v>
      </c>
      <c r="T119" s="14">
        <v>0</v>
      </c>
      <c r="U119" s="25">
        <v>44159</v>
      </c>
      <c r="V119" s="14">
        <v>13</v>
      </c>
      <c r="W119" s="23">
        <v>2483.7600000000002</v>
      </c>
      <c r="X119" s="23">
        <v>0</v>
      </c>
      <c r="Y119" s="23">
        <v>0</v>
      </c>
      <c r="Z119" s="23">
        <v>52.33</v>
      </c>
      <c r="AA119" s="23">
        <v>209.3</v>
      </c>
      <c r="AB119" s="14">
        <v>0</v>
      </c>
      <c r="AC119" s="14">
        <v>0</v>
      </c>
      <c r="AD119" s="24">
        <f>IFERROR(1-(Master[[#This Row],[Avg Garment Scans per Delivery]]/Master[[#This Row],[Garment Inventory]]), 0)</f>
        <v>0</v>
      </c>
      <c r="AE119" s="48">
        <v>0</v>
      </c>
      <c r="AF119" s="48">
        <v>0</v>
      </c>
      <c r="AG119" s="44">
        <v>187.38659999999999</v>
      </c>
      <c r="AH119" s="44">
        <v>189.88</v>
      </c>
      <c r="AI119" s="44">
        <v>195.5575</v>
      </c>
      <c r="AJ119" s="44">
        <v>197.45</v>
      </c>
      <c r="AK119" s="44">
        <v>47.47</v>
      </c>
      <c r="AL119" s="44">
        <v>49.362499999999997</v>
      </c>
      <c r="AM119" s="44">
        <v>189.88</v>
      </c>
      <c r="AN119" s="44">
        <v>0</v>
      </c>
      <c r="AO119" s="44">
        <v>0</v>
      </c>
      <c r="AP119" s="44">
        <v>0</v>
      </c>
      <c r="AQ119" s="44">
        <v>0</v>
      </c>
      <c r="AR119" s="44">
        <v>0</v>
      </c>
      <c r="AS119" s="44">
        <v>0</v>
      </c>
      <c r="AT119" s="44">
        <v>197.45</v>
      </c>
      <c r="AU119" s="44">
        <v>189.88</v>
      </c>
      <c r="AV119" s="44">
        <v>0</v>
      </c>
      <c r="AW119" s="44">
        <v>0</v>
      </c>
      <c r="AX119" s="44">
        <v>0</v>
      </c>
      <c r="AY119" s="44">
        <v>0</v>
      </c>
      <c r="AZ119" s="44">
        <v>0</v>
      </c>
      <c r="BA119" s="44">
        <v>0</v>
      </c>
      <c r="BB119" s="44">
        <v>197.45</v>
      </c>
      <c r="BC119" s="14" t="s">
        <v>232</v>
      </c>
      <c r="BD119" s="14" t="s">
        <v>213</v>
      </c>
      <c r="BG119" s="14" t="s">
        <v>191</v>
      </c>
      <c r="BH119" s="14" t="s">
        <v>44</v>
      </c>
      <c r="BI119" s="14">
        <v>105</v>
      </c>
      <c r="BJ119" s="14">
        <f>IFERROR(_xlfn.XLOOKUP(Master[[#This Row],[cu_id]],StopTimes[cu_ID],StopTimes[Average Stop Time]), 0)</f>
        <v>18.641666666666666</v>
      </c>
      <c r="BK119" s="14">
        <f>IF(Master[[#This Row],[Avg stop time helper]] &lt;&gt; 0, Master[[#This Row],[Avg stop time helper]],Average_Stop_Time)</f>
        <v>18.641666666666666</v>
      </c>
      <c r="BL119" s="14" t="b">
        <f>NOT(ISERROR(_xlfn.XLOOKUP(Master[[#This Row],[cu_id]], Solution[Cu_ID],Solution[Cu_ID])))</f>
        <v>1</v>
      </c>
    </row>
    <row r="120" spans="1:64" s="14" customFormat="1" x14ac:dyDescent="0.3">
      <c r="A120" s="26" t="s">
        <v>493</v>
      </c>
      <c r="B120" s="14">
        <v>102</v>
      </c>
      <c r="C120" s="14">
        <v>70676</v>
      </c>
      <c r="D120" s="14">
        <v>0</v>
      </c>
      <c r="E120" s="14" t="s">
        <v>492</v>
      </c>
      <c r="F120" s="14" t="s">
        <v>4132</v>
      </c>
      <c r="H120" s="14" t="s">
        <v>236</v>
      </c>
      <c r="I120" s="14" t="s">
        <v>2</v>
      </c>
      <c r="J120" s="14">
        <v>49707</v>
      </c>
      <c r="K120" s="14">
        <v>7</v>
      </c>
      <c r="L120" s="14" t="s">
        <v>82</v>
      </c>
      <c r="M120" s="14" t="s">
        <v>164</v>
      </c>
      <c r="N120" s="14" t="s">
        <v>12</v>
      </c>
      <c r="O120" s="14">
        <v>500</v>
      </c>
      <c r="P120" s="14">
        <v>0</v>
      </c>
      <c r="Q120" s="14">
        <v>0</v>
      </c>
      <c r="R120" s="14">
        <v>500</v>
      </c>
      <c r="S120" s="14">
        <v>0</v>
      </c>
      <c r="T120" s="14">
        <v>0</v>
      </c>
      <c r="U120" s="25">
        <v>44139</v>
      </c>
      <c r="V120" s="14">
        <v>52</v>
      </c>
      <c r="W120" s="23">
        <v>2385.9899999999998</v>
      </c>
      <c r="X120" s="23">
        <v>0</v>
      </c>
      <c r="Y120" s="23">
        <v>0</v>
      </c>
      <c r="Z120" s="23">
        <v>50.94</v>
      </c>
      <c r="AA120" s="23">
        <v>50.94</v>
      </c>
      <c r="AB120" s="14">
        <v>0</v>
      </c>
      <c r="AC120" s="14">
        <v>0</v>
      </c>
      <c r="AD120" s="24">
        <v>0</v>
      </c>
      <c r="AE120" s="48">
        <v>0</v>
      </c>
      <c r="AF120" s="48">
        <v>0</v>
      </c>
      <c r="AG120" s="44">
        <v>44.85</v>
      </c>
      <c r="AH120" s="44">
        <v>45.365299999999998</v>
      </c>
      <c r="AI120" s="44">
        <v>47.4846</v>
      </c>
      <c r="AJ120" s="44">
        <v>48.06</v>
      </c>
      <c r="AK120" s="44">
        <v>46.19</v>
      </c>
      <c r="AL120" s="44">
        <v>48.06</v>
      </c>
      <c r="AM120" s="44">
        <v>46.19</v>
      </c>
      <c r="AN120" s="44">
        <v>48.06</v>
      </c>
      <c r="AO120" s="44">
        <v>46.19</v>
      </c>
      <c r="AP120" s="44">
        <v>48.06</v>
      </c>
      <c r="AQ120" s="44">
        <v>46.19</v>
      </c>
      <c r="AR120" s="44">
        <v>48.06</v>
      </c>
      <c r="AS120" s="44">
        <v>46.19</v>
      </c>
      <c r="AT120" s="44">
        <v>48.06</v>
      </c>
      <c r="AU120" s="44">
        <v>46.19</v>
      </c>
      <c r="AV120" s="44">
        <v>48.06</v>
      </c>
      <c r="AW120" s="44">
        <v>46.19</v>
      </c>
      <c r="AX120" s="44">
        <v>48.06</v>
      </c>
      <c r="AY120" s="44">
        <v>46.19</v>
      </c>
      <c r="AZ120" s="44">
        <v>48.06</v>
      </c>
      <c r="BA120" s="44">
        <v>46.19</v>
      </c>
      <c r="BB120" s="44">
        <v>48.06</v>
      </c>
      <c r="BC120" s="14" t="s">
        <v>232</v>
      </c>
      <c r="BD120" s="14" t="s">
        <v>213</v>
      </c>
      <c r="BG120" s="14" t="s">
        <v>191</v>
      </c>
      <c r="BH120" s="14" t="s">
        <v>44</v>
      </c>
      <c r="BI120" s="14">
        <v>102</v>
      </c>
      <c r="BJ120" s="14">
        <f>IFERROR(_xlfn.XLOOKUP(Master[[#This Row],[cu_id]],StopTimes[cu_ID],StopTimes[Average Stop Time]), 0)</f>
        <v>4.6833333333333336</v>
      </c>
      <c r="BK120" s="14">
        <f>IF(Master[[#This Row],[Avg stop time helper]] &lt;&gt; 0, Master[[#This Row],[Avg stop time helper]],Average_Stop_Time)</f>
        <v>4.6833333333333336</v>
      </c>
      <c r="BL120" s="14" t="b">
        <f>NOT(ISERROR(_xlfn.XLOOKUP(Master[[#This Row],[cu_id]], Solution[Cu_ID],Solution[Cu_ID])))</f>
        <v>0</v>
      </c>
    </row>
    <row r="121" spans="1:64" s="14" customFormat="1" x14ac:dyDescent="0.3">
      <c r="A121" s="26" t="s">
        <v>497</v>
      </c>
      <c r="B121" s="14">
        <v>102</v>
      </c>
      <c r="C121" s="14">
        <v>70685</v>
      </c>
      <c r="D121" s="14">
        <v>0</v>
      </c>
      <c r="E121" s="14" t="s">
        <v>496</v>
      </c>
      <c r="F121" s="14" t="s">
        <v>4154</v>
      </c>
      <c r="H121" s="14" t="s">
        <v>236</v>
      </c>
      <c r="I121" s="14" t="s">
        <v>2</v>
      </c>
      <c r="J121" s="14">
        <v>49707</v>
      </c>
      <c r="K121" s="14">
        <v>7</v>
      </c>
      <c r="L121" s="14" t="s">
        <v>82</v>
      </c>
      <c r="M121" s="14" t="s">
        <v>164</v>
      </c>
      <c r="N121" s="14" t="s">
        <v>12</v>
      </c>
      <c r="O121" s="14">
        <v>505</v>
      </c>
      <c r="P121" s="14">
        <v>0</v>
      </c>
      <c r="Q121" s="14">
        <v>0</v>
      </c>
      <c r="R121" s="14">
        <v>505</v>
      </c>
      <c r="S121" s="14">
        <v>0</v>
      </c>
      <c r="T121" s="14">
        <v>0</v>
      </c>
      <c r="U121" s="25">
        <v>44139</v>
      </c>
      <c r="V121" s="14">
        <v>52</v>
      </c>
      <c r="W121" s="23">
        <v>5231.1499999999996</v>
      </c>
      <c r="X121" s="23">
        <v>0</v>
      </c>
      <c r="Y121" s="23">
        <v>0</v>
      </c>
      <c r="Z121" s="23">
        <v>124.61</v>
      </c>
      <c r="AA121" s="23">
        <v>124.61</v>
      </c>
      <c r="AB121" s="14">
        <v>11</v>
      </c>
      <c r="AC121" s="14">
        <v>6</v>
      </c>
      <c r="AD121" s="24">
        <v>0.11538461538461539</v>
      </c>
      <c r="AE121" s="48">
        <v>1</v>
      </c>
      <c r="AF121" s="48">
        <v>10</v>
      </c>
      <c r="AG121" s="44">
        <v>101.02460000000001</v>
      </c>
      <c r="AH121" s="44">
        <v>95.795299999999997</v>
      </c>
      <c r="AI121" s="44">
        <v>117.0153</v>
      </c>
      <c r="AJ121" s="44">
        <v>87.229200000000006</v>
      </c>
      <c r="AK121" s="44">
        <v>103.95869999999999</v>
      </c>
      <c r="AL121" s="44">
        <v>90.674999999999997</v>
      </c>
      <c r="AM121" s="44">
        <v>128.93</v>
      </c>
      <c r="AN121" s="44">
        <v>56.17</v>
      </c>
      <c r="AO121" s="44">
        <v>62.49</v>
      </c>
      <c r="AP121" s="44">
        <v>56.17</v>
      </c>
      <c r="AQ121" s="44">
        <v>99.07</v>
      </c>
      <c r="AR121" s="44">
        <v>56.17</v>
      </c>
      <c r="AS121" s="44">
        <v>97.27</v>
      </c>
      <c r="AT121" s="44">
        <v>126.61</v>
      </c>
      <c r="AU121" s="44">
        <v>221.66</v>
      </c>
      <c r="AV121" s="44">
        <v>93.04</v>
      </c>
      <c r="AW121" s="44">
        <v>62.49</v>
      </c>
      <c r="AX121" s="44">
        <v>154.46</v>
      </c>
      <c r="AY121" s="44">
        <v>97.27</v>
      </c>
      <c r="AZ121" s="44">
        <v>56.17</v>
      </c>
      <c r="BA121" s="44">
        <v>62.49</v>
      </c>
      <c r="BB121" s="44">
        <v>126.61</v>
      </c>
      <c r="BC121" s="14" t="s">
        <v>232</v>
      </c>
      <c r="BD121" s="14" t="s">
        <v>213</v>
      </c>
      <c r="BG121" s="14" t="s">
        <v>191</v>
      </c>
      <c r="BH121" s="14" t="s">
        <v>44</v>
      </c>
      <c r="BI121" s="14">
        <v>102</v>
      </c>
      <c r="BJ121" s="14">
        <f>IFERROR(_xlfn.XLOOKUP(Master[[#This Row],[cu_id]],StopTimes[cu_ID],StopTimes[Average Stop Time]), 0)</f>
        <v>14.683333333333334</v>
      </c>
      <c r="BK121" s="14">
        <f>IF(Master[[#This Row],[Avg stop time helper]] &lt;&gt; 0, Master[[#This Row],[Avg stop time helper]],Average_Stop_Time)</f>
        <v>14.683333333333334</v>
      </c>
      <c r="BL121" s="14" t="b">
        <f>NOT(ISERROR(_xlfn.XLOOKUP(Master[[#This Row],[cu_id]], Solution[Cu_ID],Solution[Cu_ID])))</f>
        <v>0</v>
      </c>
    </row>
    <row r="122" spans="1:64" s="14" customFormat="1" x14ac:dyDescent="0.3">
      <c r="A122" s="26" t="s">
        <v>499</v>
      </c>
      <c r="B122" s="14">
        <v>103</v>
      </c>
      <c r="C122" s="14">
        <v>70687</v>
      </c>
      <c r="D122" s="14">
        <v>0</v>
      </c>
      <c r="E122" s="14" t="s">
        <v>498</v>
      </c>
      <c r="F122" s="14" t="s">
        <v>4884</v>
      </c>
      <c r="H122" s="14" t="s">
        <v>236</v>
      </c>
      <c r="I122" s="14" t="s">
        <v>2</v>
      </c>
      <c r="J122" s="14">
        <v>49707</v>
      </c>
      <c r="K122" s="14">
        <v>7</v>
      </c>
      <c r="L122" s="14" t="s">
        <v>82</v>
      </c>
      <c r="M122" s="14" t="s">
        <v>164</v>
      </c>
      <c r="N122" s="14" t="s">
        <v>48</v>
      </c>
      <c r="O122" s="14">
        <v>295</v>
      </c>
      <c r="P122" s="14">
        <v>0</v>
      </c>
      <c r="Q122" s="14">
        <v>0</v>
      </c>
      <c r="R122" s="14">
        <v>0</v>
      </c>
      <c r="S122" s="14">
        <v>295</v>
      </c>
      <c r="T122" s="14">
        <v>0</v>
      </c>
      <c r="U122" s="25">
        <v>44140</v>
      </c>
      <c r="V122" s="14">
        <v>52</v>
      </c>
      <c r="W122" s="23">
        <v>10946.9</v>
      </c>
      <c r="X122" s="23">
        <v>0</v>
      </c>
      <c r="Y122" s="23">
        <v>0</v>
      </c>
      <c r="Z122" s="23">
        <v>223.33</v>
      </c>
      <c r="AA122" s="23">
        <v>223.33</v>
      </c>
      <c r="AB122" s="14">
        <v>175</v>
      </c>
      <c r="AC122" s="14">
        <v>7</v>
      </c>
      <c r="AD122" s="24">
        <f>IFERROR(1-(Master[[#This Row],[Avg Garment Scans per Delivery]]/Master[[#This Row],[Garment Inventory]]), 0)</f>
        <v>0.96</v>
      </c>
      <c r="AE122" s="48">
        <v>8</v>
      </c>
      <c r="AF122" s="48">
        <v>154</v>
      </c>
      <c r="AG122" s="44">
        <v>194.75659999999999</v>
      </c>
      <c r="AH122" s="44">
        <v>190.87299999999999</v>
      </c>
      <c r="AI122" s="44">
        <v>210.74420000000001</v>
      </c>
      <c r="AJ122" s="44">
        <v>208.0615</v>
      </c>
      <c r="AK122" s="44">
        <v>197.92750000000001</v>
      </c>
      <c r="AL122" s="44">
        <v>194.3887</v>
      </c>
      <c r="AM122" s="44">
        <v>212.24</v>
      </c>
      <c r="AN122" s="44">
        <v>188.94</v>
      </c>
      <c r="AO122" s="44">
        <v>183.89</v>
      </c>
      <c r="AP122" s="44">
        <v>218.99</v>
      </c>
      <c r="AQ122" s="44">
        <v>212.24</v>
      </c>
      <c r="AR122" s="44">
        <v>188.94</v>
      </c>
      <c r="AS122" s="44">
        <v>183.89</v>
      </c>
      <c r="AT122" s="44">
        <v>188.94</v>
      </c>
      <c r="AU122" s="44">
        <v>212.24</v>
      </c>
      <c r="AV122" s="44">
        <v>207.35</v>
      </c>
      <c r="AW122" s="44">
        <v>217.64</v>
      </c>
      <c r="AX122" s="44">
        <v>177.3</v>
      </c>
      <c r="AY122" s="44">
        <v>183.89</v>
      </c>
      <c r="AZ122" s="44">
        <v>177.3</v>
      </c>
      <c r="BA122" s="44">
        <v>177.39</v>
      </c>
      <c r="BB122" s="44">
        <v>207.35</v>
      </c>
      <c r="BC122" s="14" t="s">
        <v>232</v>
      </c>
      <c r="BD122" s="14" t="s">
        <v>213</v>
      </c>
      <c r="BG122" s="14" t="s">
        <v>191</v>
      </c>
      <c r="BH122" s="14" t="s">
        <v>44</v>
      </c>
      <c r="BI122" s="14">
        <v>103</v>
      </c>
      <c r="BJ122" s="14">
        <f>IFERROR(_xlfn.XLOOKUP(Master[[#This Row],[cu_id]],StopTimes[cu_ID],StopTimes[Average Stop Time]), 0)</f>
        <v>14.52</v>
      </c>
      <c r="BK122" s="14">
        <f>IF(Master[[#This Row],[Avg stop time helper]] &lt;&gt; 0, Master[[#This Row],[Avg stop time helper]],Average_Stop_Time)</f>
        <v>14.52</v>
      </c>
      <c r="BL122" s="14" t="b">
        <f>NOT(ISERROR(_xlfn.XLOOKUP(Master[[#This Row],[cu_id]], Solution[Cu_ID],Solution[Cu_ID])))</f>
        <v>1</v>
      </c>
    </row>
    <row r="123" spans="1:64" s="14" customFormat="1" x14ac:dyDescent="0.3">
      <c r="A123" s="26" t="s">
        <v>501</v>
      </c>
      <c r="B123" s="14">
        <v>103</v>
      </c>
      <c r="C123" s="14">
        <v>70689</v>
      </c>
      <c r="D123" s="14">
        <v>0</v>
      </c>
      <c r="E123" s="14" t="s">
        <v>500</v>
      </c>
      <c r="F123" s="14" t="s">
        <v>3652</v>
      </c>
      <c r="H123" s="14" t="s">
        <v>236</v>
      </c>
      <c r="I123" s="14" t="s">
        <v>2</v>
      </c>
      <c r="J123" s="14">
        <v>49707</v>
      </c>
      <c r="K123" s="14">
        <v>1</v>
      </c>
      <c r="L123" s="14" t="s">
        <v>174</v>
      </c>
      <c r="M123" s="14" t="s">
        <v>164</v>
      </c>
      <c r="N123" s="14" t="s">
        <v>15</v>
      </c>
      <c r="O123" s="14">
        <v>260</v>
      </c>
      <c r="P123" s="14">
        <v>0</v>
      </c>
      <c r="Q123" s="14">
        <v>260</v>
      </c>
      <c r="R123" s="14">
        <v>0</v>
      </c>
      <c r="S123" s="14">
        <v>0</v>
      </c>
      <c r="T123" s="14">
        <v>0</v>
      </c>
      <c r="U123" s="25">
        <v>44159</v>
      </c>
      <c r="V123" s="14">
        <v>14</v>
      </c>
      <c r="W123" s="23">
        <v>528.82000000000005</v>
      </c>
      <c r="X123" s="23">
        <v>0</v>
      </c>
      <c r="Y123" s="23">
        <v>0</v>
      </c>
      <c r="Z123" s="23">
        <v>11.08</v>
      </c>
      <c r="AA123" s="23">
        <v>44.31</v>
      </c>
      <c r="AB123" s="14">
        <v>0</v>
      </c>
      <c r="AC123" s="14">
        <v>0</v>
      </c>
      <c r="AD123" s="24">
        <f>IFERROR(1-(Master[[#This Row],[Avg Garment Scans per Delivery]]/Master[[#This Row],[Garment Inventory]]), 0)</f>
        <v>0</v>
      </c>
      <c r="AE123" s="48">
        <v>0</v>
      </c>
      <c r="AF123" s="48">
        <v>0</v>
      </c>
      <c r="AG123" s="44">
        <v>40.18</v>
      </c>
      <c r="AH123" s="44">
        <v>40.18</v>
      </c>
      <c r="AI123" s="44">
        <v>41.395000000000003</v>
      </c>
      <c r="AJ123" s="44">
        <v>41.8</v>
      </c>
      <c r="AK123" s="44">
        <v>10.045</v>
      </c>
      <c r="AL123" s="44">
        <v>10.45</v>
      </c>
      <c r="AM123" s="44">
        <v>40.18</v>
      </c>
      <c r="AN123" s="44">
        <v>0</v>
      </c>
      <c r="AO123" s="44">
        <v>0</v>
      </c>
      <c r="AP123" s="44">
        <v>0</v>
      </c>
      <c r="AQ123" s="44">
        <v>0</v>
      </c>
      <c r="AR123" s="44">
        <v>0</v>
      </c>
      <c r="AS123" s="44">
        <v>0</v>
      </c>
      <c r="AT123" s="44">
        <v>41.8</v>
      </c>
      <c r="AU123" s="44">
        <v>40.18</v>
      </c>
      <c r="AV123" s="44">
        <v>0</v>
      </c>
      <c r="AW123" s="44">
        <v>0</v>
      </c>
      <c r="AX123" s="44">
        <v>0</v>
      </c>
      <c r="AY123" s="44">
        <v>0</v>
      </c>
      <c r="AZ123" s="44">
        <v>0</v>
      </c>
      <c r="BA123" s="44">
        <v>0</v>
      </c>
      <c r="BB123" s="44">
        <v>41.8</v>
      </c>
      <c r="BC123" s="14" t="s">
        <v>232</v>
      </c>
      <c r="BD123" s="14" t="s">
        <v>213</v>
      </c>
      <c r="BG123" s="14" t="s">
        <v>191</v>
      </c>
      <c r="BH123" s="14" t="s">
        <v>7501</v>
      </c>
      <c r="BI123" s="14" t="s">
        <v>5740</v>
      </c>
      <c r="BJ123" s="14">
        <f>IFERROR(_xlfn.XLOOKUP(Master[[#This Row],[cu_id]],StopTimes[cu_ID],StopTimes[Average Stop Time]), 0)</f>
        <v>7.8166666666666664</v>
      </c>
      <c r="BK123" s="14">
        <f>IF(Master[[#This Row],[Avg stop time helper]] &lt;&gt; 0, Master[[#This Row],[Avg stop time helper]],Average_Stop_Time)</f>
        <v>7.8166666666666664</v>
      </c>
      <c r="BL123" s="14" t="b">
        <f>NOT(ISERROR(_xlfn.XLOOKUP(Master[[#This Row],[cu_id]], Solution[Cu_ID],Solution[Cu_ID])))</f>
        <v>1</v>
      </c>
    </row>
    <row r="124" spans="1:64" s="14" customFormat="1" x14ac:dyDescent="0.3">
      <c r="A124" s="26" t="s">
        <v>503</v>
      </c>
      <c r="B124" s="14">
        <v>103</v>
      </c>
      <c r="C124" s="14">
        <v>70690</v>
      </c>
      <c r="D124" s="14">
        <v>0</v>
      </c>
      <c r="E124" s="14" t="s">
        <v>502</v>
      </c>
      <c r="F124" s="14" t="s">
        <v>4851</v>
      </c>
      <c r="H124" s="14" t="s">
        <v>236</v>
      </c>
      <c r="I124" s="14" t="s">
        <v>2</v>
      </c>
      <c r="J124" s="14">
        <v>49707</v>
      </c>
      <c r="K124" s="14">
        <v>7</v>
      </c>
      <c r="L124" s="14" t="s">
        <v>82</v>
      </c>
      <c r="M124" s="14" t="s">
        <v>164</v>
      </c>
      <c r="N124" s="14" t="s">
        <v>12</v>
      </c>
      <c r="O124" s="14">
        <v>149</v>
      </c>
      <c r="P124" s="14">
        <v>0</v>
      </c>
      <c r="Q124" s="14">
        <v>0</v>
      </c>
      <c r="R124" s="14">
        <v>149</v>
      </c>
      <c r="S124" s="14">
        <v>0</v>
      </c>
      <c r="T124" s="14">
        <v>0</v>
      </c>
      <c r="U124" s="25">
        <v>44139</v>
      </c>
      <c r="V124" s="14">
        <v>52</v>
      </c>
      <c r="W124" s="23">
        <v>1758.91</v>
      </c>
      <c r="X124" s="23">
        <v>0</v>
      </c>
      <c r="Y124" s="23">
        <v>0</v>
      </c>
      <c r="Z124" s="23">
        <v>23.33</v>
      </c>
      <c r="AA124" s="23">
        <v>23.33</v>
      </c>
      <c r="AB124" s="14">
        <v>0</v>
      </c>
      <c r="AC124" s="14">
        <v>0</v>
      </c>
      <c r="AD124" s="24">
        <f>IFERROR(1-(Master[[#This Row],[Avg Garment Scans per Delivery]]/Master[[#This Row],[Garment Inventory]]), 0)</f>
        <v>0</v>
      </c>
      <c r="AE124" s="48">
        <v>0</v>
      </c>
      <c r="AF124" s="48">
        <v>0</v>
      </c>
      <c r="AG124" s="44">
        <v>44.77</v>
      </c>
      <c r="AH124" s="44">
        <v>37.746899999999997</v>
      </c>
      <c r="AI124" s="44">
        <v>35.122199999999999</v>
      </c>
      <c r="AJ124" s="44">
        <v>35.22</v>
      </c>
      <c r="AK124" s="44">
        <v>35</v>
      </c>
      <c r="AL124" s="44">
        <v>35.22</v>
      </c>
      <c r="AM124" s="44">
        <v>35</v>
      </c>
      <c r="AN124" s="44">
        <v>35.22</v>
      </c>
      <c r="AO124" s="44">
        <v>35</v>
      </c>
      <c r="AP124" s="44">
        <v>35.22</v>
      </c>
      <c r="AQ124" s="44">
        <v>35</v>
      </c>
      <c r="AR124" s="44">
        <v>35.22</v>
      </c>
      <c r="AS124" s="44">
        <v>35</v>
      </c>
      <c r="AT124" s="44">
        <v>35.22</v>
      </c>
      <c r="AU124" s="44">
        <v>35</v>
      </c>
      <c r="AV124" s="44">
        <v>35.22</v>
      </c>
      <c r="AW124" s="44">
        <v>35</v>
      </c>
      <c r="AX124" s="44">
        <v>35.22</v>
      </c>
      <c r="AY124" s="44">
        <v>35</v>
      </c>
      <c r="AZ124" s="44">
        <v>35.22</v>
      </c>
      <c r="BA124" s="44">
        <v>35</v>
      </c>
      <c r="BB124" s="44">
        <v>35.22</v>
      </c>
      <c r="BC124" s="14" t="s">
        <v>232</v>
      </c>
      <c r="BD124" s="14" t="s">
        <v>213</v>
      </c>
      <c r="BG124" s="14" t="s">
        <v>191</v>
      </c>
      <c r="BH124" s="14" t="s">
        <v>49</v>
      </c>
      <c r="BI124" s="14">
        <v>103</v>
      </c>
      <c r="BJ124" s="14">
        <f>IFERROR(_xlfn.XLOOKUP(Master[[#This Row],[cu_id]],StopTimes[cu_ID],StopTimes[Average Stop Time]), 0)</f>
        <v>6.9291666666666671</v>
      </c>
      <c r="BK124" s="14">
        <f>IF(Master[[#This Row],[Avg stop time helper]] &lt;&gt; 0, Master[[#This Row],[Avg stop time helper]],Average_Stop_Time)</f>
        <v>6.9291666666666671</v>
      </c>
      <c r="BL124" s="14" t="b">
        <f>NOT(ISERROR(_xlfn.XLOOKUP(Master[[#This Row],[cu_id]], Solution[Cu_ID],Solution[Cu_ID])))</f>
        <v>1</v>
      </c>
    </row>
    <row r="125" spans="1:64" s="14" customFormat="1" x14ac:dyDescent="0.3">
      <c r="A125" s="26" t="s">
        <v>507</v>
      </c>
      <c r="B125" s="14">
        <v>103</v>
      </c>
      <c r="C125" s="14">
        <v>70699</v>
      </c>
      <c r="D125" s="14">
        <v>0</v>
      </c>
      <c r="E125" s="14" t="s">
        <v>506</v>
      </c>
      <c r="F125" s="14" t="s">
        <v>5079</v>
      </c>
      <c r="G125" s="14" t="s">
        <v>505</v>
      </c>
      <c r="H125" s="14" t="s">
        <v>236</v>
      </c>
      <c r="I125" s="14" t="s">
        <v>2</v>
      </c>
      <c r="J125" s="14" t="s">
        <v>504</v>
      </c>
      <c r="K125" s="14">
        <v>5</v>
      </c>
      <c r="L125" s="14" t="s">
        <v>84</v>
      </c>
      <c r="M125" s="14" t="s">
        <v>164</v>
      </c>
      <c r="N125" s="14" t="s">
        <v>12</v>
      </c>
      <c r="O125" s="14">
        <v>20</v>
      </c>
      <c r="P125" s="14">
        <v>0</v>
      </c>
      <c r="Q125" s="14">
        <v>0</v>
      </c>
      <c r="R125" s="14">
        <v>20</v>
      </c>
      <c r="S125" s="14">
        <v>0</v>
      </c>
      <c r="T125" s="14">
        <v>0</v>
      </c>
      <c r="U125" s="25">
        <v>44146</v>
      </c>
      <c r="V125" s="14">
        <v>35</v>
      </c>
      <c r="W125" s="23">
        <v>4765.3500000000004</v>
      </c>
      <c r="X125" s="23">
        <v>194.25</v>
      </c>
      <c r="Y125" s="23">
        <v>4571.1000000000004</v>
      </c>
      <c r="Z125" s="23">
        <v>73.55</v>
      </c>
      <c r="AA125" s="23">
        <v>147.1</v>
      </c>
      <c r="AB125" s="14">
        <v>0</v>
      </c>
      <c r="AC125" s="14">
        <v>0</v>
      </c>
      <c r="AD125" s="24">
        <f>IFERROR(1-(Master[[#This Row],[Avg Garment Scans per Delivery]]/Master[[#This Row],[Garment Inventory]]), 0)</f>
        <v>0</v>
      </c>
      <c r="AE125" s="48">
        <v>0</v>
      </c>
      <c r="AF125" s="48">
        <v>0</v>
      </c>
      <c r="AG125" s="44">
        <v>143.56</v>
      </c>
      <c r="AH125" s="44">
        <v>58.67</v>
      </c>
      <c r="AI125" s="44">
        <v>121.8866</v>
      </c>
      <c r="AJ125" s="44">
        <v>283.14330000000001</v>
      </c>
      <c r="AK125" s="44">
        <v>70.768699999999995</v>
      </c>
      <c r="AL125" s="44">
        <v>44.945</v>
      </c>
      <c r="AM125" s="44">
        <v>60.54</v>
      </c>
      <c r="AN125" s="44">
        <v>0</v>
      </c>
      <c r="AO125" s="44">
        <v>0</v>
      </c>
      <c r="AP125" s="44">
        <v>89.89</v>
      </c>
      <c r="AQ125" s="44">
        <v>60.54</v>
      </c>
      <c r="AR125" s="44">
        <v>0</v>
      </c>
      <c r="AS125" s="44">
        <v>0</v>
      </c>
      <c r="AT125" s="44">
        <v>89.89</v>
      </c>
      <c r="AU125" s="44">
        <v>390.14</v>
      </c>
      <c r="AV125" s="44">
        <v>0</v>
      </c>
      <c r="AW125" s="44">
        <v>0</v>
      </c>
      <c r="AX125" s="44">
        <v>89.89</v>
      </c>
      <c r="AY125" s="44">
        <v>54.93</v>
      </c>
      <c r="AZ125" s="44">
        <v>0</v>
      </c>
      <c r="BA125" s="44">
        <v>0</v>
      </c>
      <c r="BB125" s="44">
        <v>89.89</v>
      </c>
      <c r="BC125" s="14" t="s">
        <v>232</v>
      </c>
      <c r="BD125" s="14" t="s">
        <v>213</v>
      </c>
      <c r="BG125" s="14" t="s">
        <v>191</v>
      </c>
      <c r="BH125" s="14" t="s">
        <v>44</v>
      </c>
      <c r="BI125" s="14">
        <v>103</v>
      </c>
      <c r="BJ125" s="14">
        <f>IFERROR(_xlfn.XLOOKUP(Master[[#This Row],[cu_id]],StopTimes[cu_ID],StopTimes[Average Stop Time]), 0)</f>
        <v>1.7166666666666668</v>
      </c>
      <c r="BK125" s="14">
        <f>IF(Master[[#This Row],[Avg stop time helper]] &lt;&gt; 0, Master[[#This Row],[Avg stop time helper]],Average_Stop_Time)</f>
        <v>1.7166666666666668</v>
      </c>
      <c r="BL125" s="14" t="b">
        <f>NOT(ISERROR(_xlfn.XLOOKUP(Master[[#This Row],[cu_id]], Solution[Cu_ID],Solution[Cu_ID])))</f>
        <v>1</v>
      </c>
    </row>
    <row r="126" spans="1:64" s="14" customFormat="1" x14ac:dyDescent="0.3">
      <c r="A126" s="26" t="s">
        <v>511</v>
      </c>
      <c r="B126" s="14">
        <v>101</v>
      </c>
      <c r="C126" s="14">
        <v>70703</v>
      </c>
      <c r="D126" s="14">
        <v>0</v>
      </c>
      <c r="E126" s="14" t="s">
        <v>510</v>
      </c>
      <c r="F126" s="14" t="s">
        <v>5544</v>
      </c>
      <c r="H126" s="14" t="s">
        <v>236</v>
      </c>
      <c r="I126" s="14" t="s">
        <v>2</v>
      </c>
      <c r="J126" s="14">
        <v>49707</v>
      </c>
      <c r="K126" s="14">
        <v>3</v>
      </c>
      <c r="L126" s="14" t="s">
        <v>175</v>
      </c>
      <c r="M126" s="14" t="s">
        <v>164</v>
      </c>
      <c r="N126" s="14" t="s">
        <v>12</v>
      </c>
      <c r="O126" s="14">
        <v>70</v>
      </c>
      <c r="P126" s="14">
        <v>0</v>
      </c>
      <c r="Q126" s="14">
        <v>0</v>
      </c>
      <c r="R126" s="14">
        <v>70</v>
      </c>
      <c r="S126" s="14">
        <v>0</v>
      </c>
      <c r="T126" s="14">
        <v>0</v>
      </c>
      <c r="U126" s="25">
        <v>44146</v>
      </c>
      <c r="V126" s="14">
        <v>13</v>
      </c>
      <c r="W126" s="23">
        <v>505.12</v>
      </c>
      <c r="X126" s="23">
        <v>0</v>
      </c>
      <c r="Y126" s="23">
        <v>0</v>
      </c>
      <c r="Z126" s="23">
        <v>10.61</v>
      </c>
      <c r="AA126" s="23">
        <v>42.44</v>
      </c>
      <c r="AB126" s="14">
        <v>0</v>
      </c>
      <c r="AC126" s="14">
        <v>0</v>
      </c>
      <c r="AD126" s="24">
        <f>IFERROR(1-(Master[[#This Row],[Avg Garment Scans per Delivery]]/Master[[#This Row],[Garment Inventory]]), 0)</f>
        <v>0</v>
      </c>
      <c r="AE126" s="48">
        <v>0</v>
      </c>
      <c r="AF126" s="48">
        <v>0</v>
      </c>
      <c r="AG126" s="44">
        <v>38.5</v>
      </c>
      <c r="AH126" s="44">
        <v>38.5</v>
      </c>
      <c r="AI126" s="44">
        <v>39.526600000000002</v>
      </c>
      <c r="AJ126" s="44">
        <v>41.113300000000002</v>
      </c>
      <c r="AK126" s="44">
        <v>9.625</v>
      </c>
      <c r="AL126" s="44">
        <v>10.4125</v>
      </c>
      <c r="AM126" s="44">
        <v>0</v>
      </c>
      <c r="AN126" s="44">
        <v>0</v>
      </c>
      <c r="AO126" s="44">
        <v>0</v>
      </c>
      <c r="AP126" s="44">
        <v>41.65</v>
      </c>
      <c r="AQ126" s="44">
        <v>38.5</v>
      </c>
      <c r="AR126" s="44">
        <v>0</v>
      </c>
      <c r="AS126" s="44">
        <v>0</v>
      </c>
      <c r="AT126" s="44">
        <v>0</v>
      </c>
      <c r="AU126" s="44">
        <v>0</v>
      </c>
      <c r="AV126" s="44">
        <v>0</v>
      </c>
      <c r="AW126" s="44">
        <v>0</v>
      </c>
      <c r="AX126" s="44">
        <v>41.65</v>
      </c>
      <c r="AY126" s="44">
        <v>38.5</v>
      </c>
      <c r="AZ126" s="44">
        <v>0</v>
      </c>
      <c r="BA126" s="44">
        <v>0</v>
      </c>
      <c r="BB126" s="44">
        <v>0</v>
      </c>
      <c r="BC126" s="14" t="s">
        <v>232</v>
      </c>
      <c r="BD126" s="14" t="s">
        <v>213</v>
      </c>
      <c r="BG126" s="14" t="s">
        <v>191</v>
      </c>
      <c r="BH126" s="14" t="s">
        <v>44</v>
      </c>
      <c r="BI126" s="14">
        <v>101</v>
      </c>
      <c r="BJ126" s="14">
        <f>IFERROR(_xlfn.XLOOKUP(Master[[#This Row],[cu_id]],StopTimes[cu_ID],StopTimes[Average Stop Time]), 0)</f>
        <v>3.1166666666666667</v>
      </c>
      <c r="BK126" s="14">
        <f>IF(Master[[#This Row],[Avg stop time helper]] &lt;&gt; 0, Master[[#This Row],[Avg stop time helper]],Average_Stop_Time)</f>
        <v>3.1166666666666667</v>
      </c>
      <c r="BL126" s="14" t="b">
        <f>NOT(ISERROR(_xlfn.XLOOKUP(Master[[#This Row],[cu_id]], Solution[Cu_ID],Solution[Cu_ID])))</f>
        <v>1</v>
      </c>
    </row>
    <row r="127" spans="1:64" s="14" customFormat="1" x14ac:dyDescent="0.3">
      <c r="A127" s="26" t="s">
        <v>513</v>
      </c>
      <c r="B127" s="14">
        <v>101</v>
      </c>
      <c r="C127" s="14">
        <v>70707</v>
      </c>
      <c r="D127" s="14">
        <v>0</v>
      </c>
      <c r="E127" s="14" t="s">
        <v>512</v>
      </c>
      <c r="F127" s="14" t="s">
        <v>5198</v>
      </c>
      <c r="H127" s="14" t="s">
        <v>236</v>
      </c>
      <c r="I127" s="14" t="s">
        <v>2</v>
      </c>
      <c r="J127" s="14">
        <v>49707</v>
      </c>
      <c r="K127" s="14">
        <v>6</v>
      </c>
      <c r="L127" s="14" t="s">
        <v>176</v>
      </c>
      <c r="M127" s="14" t="s">
        <v>164</v>
      </c>
      <c r="N127" s="14" t="s">
        <v>12</v>
      </c>
      <c r="O127" s="14">
        <v>130</v>
      </c>
      <c r="P127" s="14">
        <v>0</v>
      </c>
      <c r="Q127" s="14">
        <v>0</v>
      </c>
      <c r="R127" s="14">
        <v>130</v>
      </c>
      <c r="S127" s="14">
        <v>0</v>
      </c>
      <c r="T127" s="14">
        <v>0</v>
      </c>
      <c r="U127" s="25">
        <v>44139</v>
      </c>
      <c r="V127" s="14">
        <v>26</v>
      </c>
      <c r="W127" s="23">
        <v>974.38</v>
      </c>
      <c r="X127" s="23">
        <v>0</v>
      </c>
      <c r="Y127" s="23">
        <v>0</v>
      </c>
      <c r="Z127" s="23">
        <v>18.55</v>
      </c>
      <c r="AA127" s="23">
        <v>37.1</v>
      </c>
      <c r="AB127" s="14">
        <v>0</v>
      </c>
      <c r="AC127" s="14">
        <v>0</v>
      </c>
      <c r="AD127" s="24">
        <f>IFERROR(1-(Master[[#This Row],[Avg Garment Scans per Delivery]]/Master[[#This Row],[Garment Inventory]]), 0)</f>
        <v>0</v>
      </c>
      <c r="AE127" s="48">
        <v>0</v>
      </c>
      <c r="AF127" s="48">
        <v>0</v>
      </c>
      <c r="AG127" s="44">
        <v>35</v>
      </c>
      <c r="AH127" s="44">
        <v>40.2485</v>
      </c>
      <c r="AI127" s="44">
        <v>35</v>
      </c>
      <c r="AJ127" s="44">
        <v>38.948500000000003</v>
      </c>
      <c r="AK127" s="44">
        <v>17.5</v>
      </c>
      <c r="AL127" s="44">
        <v>17.5</v>
      </c>
      <c r="AM127" s="44">
        <v>0</v>
      </c>
      <c r="AN127" s="44">
        <v>35</v>
      </c>
      <c r="AO127" s="44">
        <v>35</v>
      </c>
      <c r="AP127" s="44">
        <v>0</v>
      </c>
      <c r="AQ127" s="44">
        <v>0</v>
      </c>
      <c r="AR127" s="44">
        <v>35</v>
      </c>
      <c r="AS127" s="44">
        <v>35</v>
      </c>
      <c r="AT127" s="44">
        <v>0</v>
      </c>
      <c r="AU127" s="44">
        <v>0</v>
      </c>
      <c r="AV127" s="44">
        <v>35</v>
      </c>
      <c r="AW127" s="44">
        <v>35</v>
      </c>
      <c r="AX127" s="44">
        <v>0</v>
      </c>
      <c r="AY127" s="44">
        <v>0</v>
      </c>
      <c r="AZ127" s="44">
        <v>35</v>
      </c>
      <c r="BA127" s="44">
        <v>35</v>
      </c>
      <c r="BB127" s="44">
        <v>0</v>
      </c>
      <c r="BC127" s="14" t="s">
        <v>232</v>
      </c>
      <c r="BD127" s="14" t="s">
        <v>213</v>
      </c>
      <c r="BG127" s="14" t="s">
        <v>191</v>
      </c>
      <c r="BH127" s="14" t="s">
        <v>44</v>
      </c>
      <c r="BI127" s="14">
        <v>101</v>
      </c>
      <c r="BJ127" s="14">
        <f>IFERROR(_xlfn.XLOOKUP(Master[[#This Row],[cu_id]],StopTimes[cu_ID],StopTimes[Average Stop Time]), 0)</f>
        <v>14.591666666666667</v>
      </c>
      <c r="BK127" s="14">
        <f>IF(Master[[#This Row],[Avg stop time helper]] &lt;&gt; 0, Master[[#This Row],[Avg stop time helper]],Average_Stop_Time)</f>
        <v>14.591666666666667</v>
      </c>
      <c r="BL127" s="14" t="b">
        <f>NOT(ISERROR(_xlfn.XLOOKUP(Master[[#This Row],[cu_id]], Solution[Cu_ID],Solution[Cu_ID])))</f>
        <v>1</v>
      </c>
    </row>
    <row r="128" spans="1:64" s="14" customFormat="1" x14ac:dyDescent="0.3">
      <c r="A128" s="26" t="s">
        <v>520</v>
      </c>
      <c r="B128" s="14">
        <v>101</v>
      </c>
      <c r="C128" s="14">
        <v>70711</v>
      </c>
      <c r="D128" s="14">
        <v>0</v>
      </c>
      <c r="E128" s="14" t="s">
        <v>519</v>
      </c>
      <c r="F128" s="14" t="s">
        <v>5332</v>
      </c>
      <c r="H128" s="14" t="s">
        <v>236</v>
      </c>
      <c r="I128" s="14" t="s">
        <v>2</v>
      </c>
      <c r="J128" s="14">
        <v>49707</v>
      </c>
      <c r="K128" s="14">
        <v>5</v>
      </c>
      <c r="L128" s="14" t="s">
        <v>84</v>
      </c>
      <c r="M128" s="14" t="s">
        <v>164</v>
      </c>
      <c r="N128" s="14" t="s">
        <v>14</v>
      </c>
      <c r="O128" s="14">
        <v>150</v>
      </c>
      <c r="P128" s="14">
        <v>0</v>
      </c>
      <c r="Q128" s="14">
        <v>0</v>
      </c>
      <c r="R128" s="14">
        <v>0</v>
      </c>
      <c r="S128" s="14">
        <v>0</v>
      </c>
      <c r="T128" s="14">
        <v>150</v>
      </c>
      <c r="U128" s="25">
        <v>44148</v>
      </c>
      <c r="V128" s="14">
        <v>26</v>
      </c>
      <c r="W128" s="23">
        <v>1827.61</v>
      </c>
      <c r="X128" s="23">
        <v>0</v>
      </c>
      <c r="Y128" s="23">
        <v>0</v>
      </c>
      <c r="Z128" s="23">
        <v>45.59</v>
      </c>
      <c r="AA128" s="23">
        <v>91.18</v>
      </c>
      <c r="AB128" s="14">
        <v>0</v>
      </c>
      <c r="AC128" s="14">
        <v>0</v>
      </c>
      <c r="AD128" s="24">
        <f>IFERROR(1-(Master[[#This Row],[Avg Garment Scans per Delivery]]/Master[[#This Row],[Garment Inventory]]), 0)</f>
        <v>0</v>
      </c>
      <c r="AE128" s="48">
        <v>0</v>
      </c>
      <c r="AF128" s="48">
        <v>0</v>
      </c>
      <c r="AG128" s="44">
        <v>75.402500000000003</v>
      </c>
      <c r="AH128" s="44">
        <v>88.307100000000005</v>
      </c>
      <c r="AI128" s="44">
        <v>84.923299999999998</v>
      </c>
      <c r="AJ128" s="44">
        <v>98.1828</v>
      </c>
      <c r="AK128" s="44">
        <v>40.988700000000001</v>
      </c>
      <c r="AL128" s="44">
        <v>47.623699999999999</v>
      </c>
      <c r="AM128" s="44">
        <v>94.27</v>
      </c>
      <c r="AN128" s="44">
        <v>0</v>
      </c>
      <c r="AO128" s="44">
        <v>0</v>
      </c>
      <c r="AP128" s="44">
        <v>71.5</v>
      </c>
      <c r="AQ128" s="44">
        <v>68.16</v>
      </c>
      <c r="AR128" s="44">
        <v>0</v>
      </c>
      <c r="AS128" s="44">
        <v>0</v>
      </c>
      <c r="AT128" s="44">
        <v>102.13</v>
      </c>
      <c r="AU128" s="44">
        <v>97.32</v>
      </c>
      <c r="AV128" s="44">
        <v>0</v>
      </c>
      <c r="AW128" s="44">
        <v>0</v>
      </c>
      <c r="AX128" s="44">
        <v>105.23</v>
      </c>
      <c r="AY128" s="44">
        <v>68.16</v>
      </c>
      <c r="AZ128" s="44">
        <v>0</v>
      </c>
      <c r="BA128" s="44">
        <v>0</v>
      </c>
      <c r="BB128" s="44">
        <v>102.13</v>
      </c>
      <c r="BC128" s="14" t="s">
        <v>310</v>
      </c>
      <c r="BD128" s="14" t="s">
        <v>213</v>
      </c>
      <c r="BG128" s="14" t="s">
        <v>191</v>
      </c>
      <c r="BH128" s="14" t="s">
        <v>44</v>
      </c>
      <c r="BI128" s="14" t="s">
        <v>5740</v>
      </c>
      <c r="BJ128" s="14">
        <f>IFERROR(_xlfn.XLOOKUP(Master[[#This Row],[cu_id]],StopTimes[cu_ID],StopTimes[Average Stop Time]), 0)</f>
        <v>8.7583333333333329</v>
      </c>
      <c r="BK128" s="14">
        <f>IF(Master[[#This Row],[Avg stop time helper]] &lt;&gt; 0, Master[[#This Row],[Avg stop time helper]],Average_Stop_Time)</f>
        <v>8.7583333333333329</v>
      </c>
      <c r="BL128" s="14" t="b">
        <f>NOT(ISERROR(_xlfn.XLOOKUP(Master[[#This Row],[cu_id]], Solution[Cu_ID],Solution[Cu_ID])))</f>
        <v>1</v>
      </c>
    </row>
    <row r="129" spans="1:64" s="14" customFormat="1" x14ac:dyDescent="0.3">
      <c r="A129" s="26" t="s">
        <v>534</v>
      </c>
      <c r="B129" s="14">
        <v>101</v>
      </c>
      <c r="C129" s="14">
        <v>70723</v>
      </c>
      <c r="D129" s="14">
        <v>0</v>
      </c>
      <c r="E129" s="14" t="s">
        <v>533</v>
      </c>
      <c r="F129" s="14" t="s">
        <v>5205</v>
      </c>
      <c r="H129" s="14" t="s">
        <v>221</v>
      </c>
      <c r="I129" s="14" t="s">
        <v>2</v>
      </c>
      <c r="J129" s="14">
        <v>49707</v>
      </c>
      <c r="K129" s="14">
        <v>7</v>
      </c>
      <c r="L129" s="14" t="s">
        <v>176</v>
      </c>
      <c r="M129" s="14" t="s">
        <v>164</v>
      </c>
      <c r="N129" s="14" t="s">
        <v>12</v>
      </c>
      <c r="O129" s="14">
        <v>150</v>
      </c>
      <c r="P129" s="14">
        <v>0</v>
      </c>
      <c r="Q129" s="14">
        <v>0</v>
      </c>
      <c r="R129" s="14">
        <v>150</v>
      </c>
      <c r="S129" s="14">
        <v>0</v>
      </c>
      <c r="T129" s="14">
        <v>0</v>
      </c>
      <c r="U129" s="25">
        <v>44139</v>
      </c>
      <c r="V129" s="14">
        <v>53</v>
      </c>
      <c r="W129" s="23">
        <v>5604.3</v>
      </c>
      <c r="X129" s="23">
        <v>0</v>
      </c>
      <c r="Y129" s="23">
        <v>0</v>
      </c>
      <c r="Z129" s="23">
        <v>121.07</v>
      </c>
      <c r="AA129" s="23">
        <v>121.07</v>
      </c>
      <c r="AB129" s="14">
        <v>3</v>
      </c>
      <c r="AC129" s="14">
        <v>0</v>
      </c>
      <c r="AD129" s="24">
        <f>IFERROR(1-(Master[[#This Row],[Avg Garment Scans per Delivery]]/Master[[#This Row],[Garment Inventory]]), 0)</f>
        <v>1</v>
      </c>
      <c r="AE129" s="48">
        <v>0</v>
      </c>
      <c r="AF129" s="48">
        <v>0</v>
      </c>
      <c r="AG129" s="44">
        <v>106.24420000000001</v>
      </c>
      <c r="AH129" s="44">
        <v>109.6484</v>
      </c>
      <c r="AI129" s="44">
        <v>111.25920000000001</v>
      </c>
      <c r="AJ129" s="44">
        <v>55.685000000000002</v>
      </c>
      <c r="AK129" s="44">
        <v>107.6862</v>
      </c>
      <c r="AL129" s="44">
        <v>41.225000000000001</v>
      </c>
      <c r="AM129" s="44">
        <v>94.45</v>
      </c>
      <c r="AN129" s="44">
        <v>59.09</v>
      </c>
      <c r="AO129" s="44">
        <v>130.15</v>
      </c>
      <c r="AP129" s="44">
        <v>35</v>
      </c>
      <c r="AQ129" s="44">
        <v>120.3</v>
      </c>
      <c r="AR129" s="44">
        <v>35</v>
      </c>
      <c r="AS129" s="44">
        <v>85.84</v>
      </c>
      <c r="AT129" s="44">
        <v>35</v>
      </c>
      <c r="AU129" s="44">
        <v>85.84</v>
      </c>
      <c r="AV129" s="44">
        <v>59.09</v>
      </c>
      <c r="AW129" s="44">
        <v>125.84</v>
      </c>
      <c r="AX129" s="44">
        <v>35</v>
      </c>
      <c r="AY129" s="44">
        <v>116</v>
      </c>
      <c r="AZ129" s="44">
        <v>71.62</v>
      </c>
      <c r="BA129" s="44">
        <v>103.07</v>
      </c>
      <c r="BB129" s="44">
        <v>0</v>
      </c>
      <c r="BC129" s="14" t="s">
        <v>260</v>
      </c>
      <c r="BD129" s="14" t="s">
        <v>213</v>
      </c>
      <c r="BG129" s="14" t="s">
        <v>191</v>
      </c>
      <c r="BH129" s="14" t="s">
        <v>44</v>
      </c>
      <c r="BI129" s="14" t="s">
        <v>5740</v>
      </c>
      <c r="BJ129" s="14">
        <f>IFERROR(_xlfn.XLOOKUP(Master[[#This Row],[cu_id]],StopTimes[cu_ID],StopTimes[Average Stop Time]), 0)</f>
        <v>7.0833333333333339</v>
      </c>
      <c r="BK129" s="14">
        <f>IF(Master[[#This Row],[Avg stop time helper]] &lt;&gt; 0, Master[[#This Row],[Avg stop time helper]],Average_Stop_Time)</f>
        <v>7.0833333333333339</v>
      </c>
      <c r="BL129" s="14" t="b">
        <f>NOT(ISERROR(_xlfn.XLOOKUP(Master[[#This Row],[cu_id]], Solution[Cu_ID],Solution[Cu_ID])))</f>
        <v>1</v>
      </c>
    </row>
    <row r="130" spans="1:64" s="14" customFormat="1" x14ac:dyDescent="0.3">
      <c r="A130" s="26" t="s">
        <v>1859</v>
      </c>
      <c r="B130" s="14">
        <v>101</v>
      </c>
      <c r="C130" s="14">
        <v>70723</v>
      </c>
      <c r="D130" s="14">
        <v>1</v>
      </c>
      <c r="E130" s="14" t="s">
        <v>1858</v>
      </c>
      <c r="F130" s="14" t="s">
        <v>4662</v>
      </c>
      <c r="G130" s="14" t="s">
        <v>1857</v>
      </c>
      <c r="H130" s="14" t="s">
        <v>808</v>
      </c>
      <c r="I130" s="14" t="s">
        <v>2</v>
      </c>
      <c r="J130" s="14">
        <v>49735</v>
      </c>
      <c r="K130" s="14">
        <v>7</v>
      </c>
      <c r="L130" s="14" t="s">
        <v>82</v>
      </c>
      <c r="M130" s="14" t="s">
        <v>164</v>
      </c>
      <c r="N130" s="14" t="s">
        <v>13</v>
      </c>
      <c r="O130" s="14">
        <v>72</v>
      </c>
      <c r="P130" s="14">
        <v>72</v>
      </c>
      <c r="Q130" s="14">
        <v>0</v>
      </c>
      <c r="R130" s="14">
        <v>0</v>
      </c>
      <c r="S130" s="14">
        <v>0</v>
      </c>
      <c r="T130" s="14">
        <v>0</v>
      </c>
      <c r="U130" s="25">
        <v>44137</v>
      </c>
      <c r="V130" s="14">
        <v>52</v>
      </c>
      <c r="W130" s="23">
        <v>2782.05</v>
      </c>
      <c r="X130" s="23">
        <v>0</v>
      </c>
      <c r="Y130" s="23">
        <v>0</v>
      </c>
      <c r="Z130" s="23">
        <v>58.72</v>
      </c>
      <c r="AA130" s="23">
        <v>58.72</v>
      </c>
      <c r="AB130" s="14">
        <v>0</v>
      </c>
      <c r="AC130" s="14">
        <v>0</v>
      </c>
      <c r="AD130" s="24">
        <f>IFERROR(1-(Master[[#This Row],[Avg Garment Scans per Delivery]]/Master[[#This Row],[Garment Inventory]]), 0)</f>
        <v>0</v>
      </c>
      <c r="AE130" s="48">
        <v>0</v>
      </c>
      <c r="AF130" s="48">
        <v>0</v>
      </c>
      <c r="AG130" s="44">
        <v>53.815300000000001</v>
      </c>
      <c r="AH130" s="44">
        <v>53.185299999999998</v>
      </c>
      <c r="AI130" s="44">
        <v>54.314599999999999</v>
      </c>
      <c r="AJ130" s="44">
        <v>54.826099999999997</v>
      </c>
      <c r="AK130" s="44">
        <v>53.725000000000001</v>
      </c>
      <c r="AL130" s="44">
        <v>55.387500000000003</v>
      </c>
      <c r="AM130" s="44">
        <v>46.71</v>
      </c>
      <c r="AN130" s="44">
        <v>125.37</v>
      </c>
      <c r="AO130" s="44">
        <v>46.71</v>
      </c>
      <c r="AP130" s="44">
        <v>125.37</v>
      </c>
      <c r="AQ130" s="44">
        <v>74.77</v>
      </c>
      <c r="AR130" s="44">
        <v>96.18</v>
      </c>
      <c r="AS130" s="44">
        <v>46.71</v>
      </c>
      <c r="AT130" s="44">
        <v>96.18</v>
      </c>
      <c r="AU130" s="44">
        <v>46.71</v>
      </c>
      <c r="AV130" s="44">
        <v>125.37</v>
      </c>
      <c r="AW130" s="44">
        <v>46.71</v>
      </c>
      <c r="AX130" s="44">
        <v>125.37</v>
      </c>
      <c r="AY130" s="44">
        <v>74.77</v>
      </c>
      <c r="AZ130" s="44">
        <v>96.18</v>
      </c>
      <c r="BA130" s="44">
        <v>46.71</v>
      </c>
      <c r="BB130" s="44">
        <v>96.18</v>
      </c>
      <c r="BC130" s="14" t="s">
        <v>232</v>
      </c>
      <c r="BD130" s="14" t="s">
        <v>213</v>
      </c>
      <c r="BG130" s="14" t="s">
        <v>191</v>
      </c>
      <c r="BH130" s="14" t="s">
        <v>44</v>
      </c>
      <c r="BI130" s="14">
        <v>103</v>
      </c>
      <c r="BJ130" s="14">
        <f>IFERROR(_xlfn.XLOOKUP(Master[[#This Row],[cu_id]],StopTimes[cu_ID],StopTimes[Average Stop Time]), 0)</f>
        <v>11.041666666666666</v>
      </c>
      <c r="BK130" s="14">
        <f>IF(Master[[#This Row],[Avg stop time helper]] &lt;&gt; 0, Master[[#This Row],[Avg stop time helper]],Average_Stop_Time)</f>
        <v>11.041666666666666</v>
      </c>
      <c r="BL130" s="14" t="b">
        <f>NOT(ISERROR(_xlfn.XLOOKUP(Master[[#This Row],[cu_id]], Solution[Cu_ID],Solution[Cu_ID])))</f>
        <v>1</v>
      </c>
    </row>
    <row r="131" spans="1:64" s="14" customFormat="1" x14ac:dyDescent="0.3">
      <c r="A131" s="26" t="s">
        <v>553</v>
      </c>
      <c r="B131" s="14">
        <v>103</v>
      </c>
      <c r="C131" s="14">
        <v>70738</v>
      </c>
      <c r="D131" s="14">
        <v>0</v>
      </c>
      <c r="E131" s="14" t="s">
        <v>552</v>
      </c>
      <c r="F131" s="14" t="s">
        <v>5007</v>
      </c>
      <c r="H131" s="14" t="s">
        <v>236</v>
      </c>
      <c r="I131" s="14" t="s">
        <v>2</v>
      </c>
      <c r="J131" s="14">
        <v>49707</v>
      </c>
      <c r="K131" s="14">
        <v>5</v>
      </c>
      <c r="L131" s="14" t="s">
        <v>84</v>
      </c>
      <c r="M131" s="14" t="s">
        <v>164</v>
      </c>
      <c r="N131" s="14" t="s">
        <v>12</v>
      </c>
      <c r="O131" s="14">
        <v>162</v>
      </c>
      <c r="P131" s="14">
        <v>0</v>
      </c>
      <c r="Q131" s="14">
        <v>0</v>
      </c>
      <c r="R131" s="14">
        <v>162</v>
      </c>
      <c r="S131" s="14">
        <v>0</v>
      </c>
      <c r="T131" s="14">
        <v>0</v>
      </c>
      <c r="U131" s="25">
        <v>44139</v>
      </c>
      <c r="V131" s="14">
        <v>23</v>
      </c>
      <c r="W131" s="23">
        <v>851.26</v>
      </c>
      <c r="X131" s="23">
        <v>0</v>
      </c>
      <c r="Y131" s="23">
        <v>0</v>
      </c>
      <c r="Z131" s="23">
        <v>21</v>
      </c>
      <c r="AA131" s="23">
        <v>41.99</v>
      </c>
      <c r="AB131" s="14">
        <v>0</v>
      </c>
      <c r="AC131" s="14">
        <v>0</v>
      </c>
      <c r="AD131" s="24">
        <f>IFERROR(1-(Master[[#This Row],[Avg Garment Scans per Delivery]]/Master[[#This Row],[Garment Inventory]]), 0)</f>
        <v>0</v>
      </c>
      <c r="AE131" s="48">
        <v>0</v>
      </c>
      <c r="AF131" s="48">
        <v>0</v>
      </c>
      <c r="AG131" s="44">
        <v>39.442</v>
      </c>
      <c r="AH131" s="44">
        <v>40.799999999999997</v>
      </c>
      <c r="AI131" s="44">
        <v>41.8157</v>
      </c>
      <c r="AJ131" s="44">
        <v>39.47</v>
      </c>
      <c r="AK131" s="44">
        <v>20</v>
      </c>
      <c r="AL131" s="44">
        <v>19.734999999999999</v>
      </c>
      <c r="AM131" s="44">
        <v>37.6</v>
      </c>
      <c r="AN131" s="44">
        <v>0</v>
      </c>
      <c r="AO131" s="44">
        <v>0</v>
      </c>
      <c r="AP131" s="44">
        <v>39.47</v>
      </c>
      <c r="AQ131" s="44">
        <v>47.2</v>
      </c>
      <c r="AR131" s="44">
        <v>0</v>
      </c>
      <c r="AS131" s="44">
        <v>0</v>
      </c>
      <c r="AT131" s="44">
        <v>39.47</v>
      </c>
      <c r="AU131" s="44">
        <v>37.6</v>
      </c>
      <c r="AV131" s="44">
        <v>0</v>
      </c>
      <c r="AW131" s="44">
        <v>0</v>
      </c>
      <c r="AX131" s="44">
        <v>39.47</v>
      </c>
      <c r="AY131" s="44">
        <v>37.6</v>
      </c>
      <c r="AZ131" s="44">
        <v>0</v>
      </c>
      <c r="BA131" s="44">
        <v>0</v>
      </c>
      <c r="BB131" s="44">
        <v>39.47</v>
      </c>
      <c r="BC131" s="14" t="s">
        <v>260</v>
      </c>
      <c r="BD131" s="14" t="s">
        <v>213</v>
      </c>
      <c r="BG131" s="14" t="s">
        <v>191</v>
      </c>
      <c r="BH131" s="14" t="s">
        <v>49</v>
      </c>
      <c r="BI131" s="14">
        <v>103</v>
      </c>
      <c r="BJ131" s="14">
        <f>IFERROR(_xlfn.XLOOKUP(Master[[#This Row],[cu_id]],StopTimes[cu_ID],StopTimes[Average Stop Time]), 0)</f>
        <v>11.675000000000001</v>
      </c>
      <c r="BK131" s="14">
        <f>IF(Master[[#This Row],[Avg stop time helper]] &lt;&gt; 0, Master[[#This Row],[Avg stop time helper]],Average_Stop_Time)</f>
        <v>11.675000000000001</v>
      </c>
      <c r="BL131" s="14" t="b">
        <f>NOT(ISERROR(_xlfn.XLOOKUP(Master[[#This Row],[cu_id]], Solution[Cu_ID],Solution[Cu_ID])))</f>
        <v>1</v>
      </c>
    </row>
    <row r="132" spans="1:64" s="14" customFormat="1" x14ac:dyDescent="0.3">
      <c r="A132" s="26" t="s">
        <v>555</v>
      </c>
      <c r="B132" s="14">
        <v>101</v>
      </c>
      <c r="C132" s="14">
        <v>70740</v>
      </c>
      <c r="D132" s="14">
        <v>0</v>
      </c>
      <c r="E132" s="14" t="s">
        <v>554</v>
      </c>
      <c r="F132" s="14" t="s">
        <v>3534</v>
      </c>
      <c r="H132" s="14" t="s">
        <v>236</v>
      </c>
      <c r="I132" s="14" t="s">
        <v>2</v>
      </c>
      <c r="J132" s="14">
        <v>49707</v>
      </c>
      <c r="K132" s="14">
        <v>7</v>
      </c>
      <c r="L132" s="14" t="s">
        <v>82</v>
      </c>
      <c r="M132" s="14" t="s">
        <v>164</v>
      </c>
      <c r="N132" s="14" t="s">
        <v>12</v>
      </c>
      <c r="O132" s="14">
        <v>322</v>
      </c>
      <c r="P132" s="14">
        <v>0</v>
      </c>
      <c r="Q132" s="14">
        <v>0</v>
      </c>
      <c r="R132" s="14">
        <v>322</v>
      </c>
      <c r="S132" s="14">
        <v>0</v>
      </c>
      <c r="T132" s="14">
        <v>0</v>
      </c>
      <c r="U132" s="25">
        <v>44139</v>
      </c>
      <c r="V132" s="14">
        <v>46</v>
      </c>
      <c r="W132" s="23">
        <v>3299.62</v>
      </c>
      <c r="X132" s="23">
        <v>0</v>
      </c>
      <c r="Y132" s="23">
        <v>0</v>
      </c>
      <c r="Z132" s="23">
        <v>87.93</v>
      </c>
      <c r="AA132" s="23">
        <v>87.93</v>
      </c>
      <c r="AB132" s="14">
        <v>0</v>
      </c>
      <c r="AC132" s="14">
        <v>0</v>
      </c>
      <c r="AD132" s="24">
        <f>IFERROR(1-(Master[[#This Row],[Avg Garment Scans per Delivery]]/Master[[#This Row],[Garment Inventory]]), 0)</f>
        <v>0</v>
      </c>
      <c r="AE132" s="48">
        <v>0</v>
      </c>
      <c r="AF132" s="48">
        <v>0</v>
      </c>
      <c r="AG132" s="44">
        <v>75.205500000000001</v>
      </c>
      <c r="AH132" s="44">
        <v>78.6815</v>
      </c>
      <c r="AI132" s="44">
        <v>83.485299999999995</v>
      </c>
      <c r="AJ132" s="44">
        <v>82.621499999999997</v>
      </c>
      <c r="AK132" s="44">
        <v>85.28</v>
      </c>
      <c r="AL132" s="44">
        <v>82.952500000000001</v>
      </c>
      <c r="AM132" s="44">
        <v>126.99</v>
      </c>
      <c r="AN132" s="44">
        <v>52.26</v>
      </c>
      <c r="AO132" s="44">
        <v>49.77</v>
      </c>
      <c r="AP132" s="44">
        <v>80.569999999999993</v>
      </c>
      <c r="AQ132" s="44">
        <v>76.72</v>
      </c>
      <c r="AR132" s="44">
        <v>92.02</v>
      </c>
      <c r="AS132" s="44">
        <v>87.64</v>
      </c>
      <c r="AT132" s="44">
        <v>80.569999999999993</v>
      </c>
      <c r="AU132" s="44">
        <v>126.99</v>
      </c>
      <c r="AV132" s="44">
        <v>52.26</v>
      </c>
      <c r="AW132" s="44">
        <v>87.64</v>
      </c>
      <c r="AX132" s="44">
        <v>80.569999999999993</v>
      </c>
      <c r="AY132" s="44">
        <v>76.72</v>
      </c>
      <c r="AZ132" s="44">
        <v>105.04</v>
      </c>
      <c r="BA132" s="44">
        <v>49.77</v>
      </c>
      <c r="BB132" s="44">
        <v>120.33</v>
      </c>
      <c r="BC132" s="14" t="s">
        <v>228</v>
      </c>
      <c r="BD132" s="14" t="s">
        <v>213</v>
      </c>
      <c r="BG132" s="14" t="s">
        <v>191</v>
      </c>
      <c r="BH132" s="14" t="s">
        <v>44</v>
      </c>
      <c r="BI132" s="14" t="s">
        <v>5740</v>
      </c>
      <c r="BJ132" s="14">
        <f>IFERROR(_xlfn.XLOOKUP(Master[[#This Row],[cu_id]],StopTimes[cu_ID],StopTimes[Average Stop Time]), 0)</f>
        <v>6.1000000000000005</v>
      </c>
      <c r="BK132" s="14">
        <f>IF(Master[[#This Row],[Avg stop time helper]] &lt;&gt; 0, Master[[#This Row],[Avg stop time helper]],Average_Stop_Time)</f>
        <v>6.1000000000000005</v>
      </c>
      <c r="BL132" s="14" t="b">
        <f>NOT(ISERROR(_xlfn.XLOOKUP(Master[[#This Row],[cu_id]], Solution[Cu_ID],Solution[Cu_ID])))</f>
        <v>1</v>
      </c>
    </row>
    <row r="133" spans="1:64" s="14" customFormat="1" x14ac:dyDescent="0.3">
      <c r="A133" s="26" t="s">
        <v>559</v>
      </c>
      <c r="B133" s="14">
        <v>105</v>
      </c>
      <c r="C133" s="14">
        <v>70744</v>
      </c>
      <c r="D133" s="14">
        <v>0</v>
      </c>
      <c r="E133" s="14" t="s">
        <v>558</v>
      </c>
      <c r="F133" s="14" t="s">
        <v>3805</v>
      </c>
      <c r="G133" s="14" t="s">
        <v>557</v>
      </c>
      <c r="H133" s="14" t="s">
        <v>556</v>
      </c>
      <c r="I133" s="14" t="s">
        <v>2</v>
      </c>
      <c r="J133" s="14">
        <v>48730</v>
      </c>
      <c r="K133" s="14">
        <v>7</v>
      </c>
      <c r="L133" s="14" t="s">
        <v>82</v>
      </c>
      <c r="M133" s="14" t="s">
        <v>164</v>
      </c>
      <c r="N133" s="14" t="s">
        <v>14</v>
      </c>
      <c r="O133" s="14">
        <v>120</v>
      </c>
      <c r="P133" s="14">
        <v>0</v>
      </c>
      <c r="Q133" s="14">
        <v>0</v>
      </c>
      <c r="R133" s="14">
        <v>0</v>
      </c>
      <c r="S133" s="14">
        <v>0</v>
      </c>
      <c r="T133" s="14">
        <v>120</v>
      </c>
      <c r="U133" s="25">
        <v>44141</v>
      </c>
      <c r="V133" s="14">
        <v>52</v>
      </c>
      <c r="W133" s="23">
        <v>3948.94</v>
      </c>
      <c r="X133" s="23">
        <v>0</v>
      </c>
      <c r="Y133" s="23">
        <v>0</v>
      </c>
      <c r="Z133" s="23">
        <v>83.74</v>
      </c>
      <c r="AA133" s="23">
        <v>83.74</v>
      </c>
      <c r="AB133" s="14">
        <v>0</v>
      </c>
      <c r="AC133" s="14">
        <v>0</v>
      </c>
      <c r="AD133" s="24">
        <f>IFERROR(1-(Master[[#This Row],[Avg Garment Scans per Delivery]]/Master[[#This Row],[Garment Inventory]]), 0)</f>
        <v>0</v>
      </c>
      <c r="AE133" s="48">
        <v>0</v>
      </c>
      <c r="AF133" s="48">
        <v>0</v>
      </c>
      <c r="AG133" s="44">
        <v>73.401499999999999</v>
      </c>
      <c r="AH133" s="44">
        <v>75.98</v>
      </c>
      <c r="AI133" s="44">
        <v>77.838399999999993</v>
      </c>
      <c r="AJ133" s="44">
        <v>81.539199999999994</v>
      </c>
      <c r="AK133" s="44">
        <v>75.98</v>
      </c>
      <c r="AL133" s="44">
        <v>82.95</v>
      </c>
      <c r="AM133" s="44">
        <v>75.98</v>
      </c>
      <c r="AN133" s="44">
        <v>82.95</v>
      </c>
      <c r="AO133" s="44">
        <v>75.98</v>
      </c>
      <c r="AP133" s="44">
        <v>82.95</v>
      </c>
      <c r="AQ133" s="44">
        <v>75.98</v>
      </c>
      <c r="AR133" s="44">
        <v>82.95</v>
      </c>
      <c r="AS133" s="44">
        <v>75.98</v>
      </c>
      <c r="AT133" s="44">
        <v>82.95</v>
      </c>
      <c r="AU133" s="44">
        <v>75.98</v>
      </c>
      <c r="AV133" s="44">
        <v>82.95</v>
      </c>
      <c r="AW133" s="44">
        <v>75.98</v>
      </c>
      <c r="AX133" s="44">
        <v>82.95</v>
      </c>
      <c r="AY133" s="44">
        <v>75.98</v>
      </c>
      <c r="AZ133" s="44">
        <v>82.95</v>
      </c>
      <c r="BA133" s="44">
        <v>75.98</v>
      </c>
      <c r="BB133" s="44">
        <v>82.95</v>
      </c>
      <c r="BC133" s="14" t="s">
        <v>232</v>
      </c>
      <c r="BD133" s="14" t="s">
        <v>213</v>
      </c>
      <c r="BG133" s="14" t="s">
        <v>191</v>
      </c>
      <c r="BH133" s="14" t="s">
        <v>44</v>
      </c>
      <c r="BI133" s="14">
        <v>101</v>
      </c>
      <c r="BJ133" s="14">
        <f>IFERROR(_xlfn.XLOOKUP(Master[[#This Row],[cu_id]],StopTimes[cu_ID],StopTimes[Average Stop Time]), 0)</f>
        <v>7.5333333333333332</v>
      </c>
      <c r="BK133" s="14">
        <f>IF(Master[[#This Row],[Avg stop time helper]] &lt;&gt; 0, Master[[#This Row],[Avg stop time helper]],Average_Stop_Time)</f>
        <v>7.5333333333333332</v>
      </c>
      <c r="BL133" s="14" t="b">
        <f>NOT(ISERROR(_xlfn.XLOOKUP(Master[[#This Row],[cu_id]], Solution[Cu_ID],Solution[Cu_ID])))</f>
        <v>1</v>
      </c>
    </row>
    <row r="134" spans="1:64" s="14" customFormat="1" x14ac:dyDescent="0.3">
      <c r="A134" s="26" t="s">
        <v>562</v>
      </c>
      <c r="B134" s="14">
        <v>102</v>
      </c>
      <c r="C134" s="14">
        <v>70747</v>
      </c>
      <c r="D134" s="14">
        <v>0</v>
      </c>
      <c r="E134" s="14" t="s">
        <v>561</v>
      </c>
      <c r="F134" s="14" t="s">
        <v>5112</v>
      </c>
      <c r="H134" s="14" t="s">
        <v>560</v>
      </c>
      <c r="I134" s="14" t="s">
        <v>2</v>
      </c>
      <c r="J134" s="14">
        <v>49744</v>
      </c>
      <c r="K134" s="14">
        <v>6</v>
      </c>
      <c r="L134" s="14" t="s">
        <v>176</v>
      </c>
      <c r="M134" s="14" t="s">
        <v>164</v>
      </c>
      <c r="N134" s="14" t="s">
        <v>12</v>
      </c>
      <c r="O134" s="14">
        <v>220</v>
      </c>
      <c r="P134" s="14">
        <v>0</v>
      </c>
      <c r="Q134" s="14">
        <v>0</v>
      </c>
      <c r="R134" s="14">
        <v>220</v>
      </c>
      <c r="S134" s="14">
        <v>0</v>
      </c>
      <c r="T134" s="14">
        <v>0</v>
      </c>
      <c r="U134" s="25">
        <v>44139</v>
      </c>
      <c r="V134" s="14">
        <v>26</v>
      </c>
      <c r="W134" s="23">
        <v>1517.7</v>
      </c>
      <c r="X134" s="23">
        <v>0</v>
      </c>
      <c r="Y134" s="23">
        <v>0</v>
      </c>
      <c r="Z134" s="23">
        <v>32.28</v>
      </c>
      <c r="AA134" s="23">
        <v>64.55</v>
      </c>
      <c r="AB134" s="14">
        <v>0</v>
      </c>
      <c r="AC134" s="14">
        <v>0</v>
      </c>
      <c r="AD134" s="24">
        <v>0</v>
      </c>
      <c r="AE134" s="48">
        <v>0</v>
      </c>
      <c r="AF134" s="48">
        <v>0</v>
      </c>
      <c r="AG134" s="44">
        <v>57.3</v>
      </c>
      <c r="AH134" s="44">
        <v>57.84</v>
      </c>
      <c r="AI134" s="44">
        <v>60.12</v>
      </c>
      <c r="AJ134" s="44">
        <v>63.071399999999997</v>
      </c>
      <c r="AK134" s="44">
        <v>29.28</v>
      </c>
      <c r="AL134" s="44">
        <v>31.97</v>
      </c>
      <c r="AM134" s="44">
        <v>0</v>
      </c>
      <c r="AN134" s="44">
        <v>63.94</v>
      </c>
      <c r="AO134" s="44">
        <v>58.56</v>
      </c>
      <c r="AP134" s="44">
        <v>0</v>
      </c>
      <c r="AQ134" s="44">
        <v>0</v>
      </c>
      <c r="AR134" s="44">
        <v>63.94</v>
      </c>
      <c r="AS134" s="44">
        <v>58.56</v>
      </c>
      <c r="AT134" s="44">
        <v>0</v>
      </c>
      <c r="AU134" s="44">
        <v>0</v>
      </c>
      <c r="AV134" s="44">
        <v>63.94</v>
      </c>
      <c r="AW134" s="44">
        <v>58.56</v>
      </c>
      <c r="AX134" s="44">
        <v>0</v>
      </c>
      <c r="AY134" s="44">
        <v>0</v>
      </c>
      <c r="AZ134" s="44">
        <v>63.94</v>
      </c>
      <c r="BA134" s="44">
        <v>58.56</v>
      </c>
      <c r="BB134" s="44">
        <v>0</v>
      </c>
      <c r="BC134" s="14" t="s">
        <v>257</v>
      </c>
      <c r="BD134" s="14" t="s">
        <v>213</v>
      </c>
      <c r="BG134" s="14" t="s">
        <v>191</v>
      </c>
      <c r="BH134" s="14" t="s">
        <v>44</v>
      </c>
      <c r="BJ134" s="14">
        <f>IFERROR(_xlfn.XLOOKUP(Master[[#This Row],[cu_id]],StopTimes[cu_ID],StopTimes[Average Stop Time]), 0)</f>
        <v>5.9833333333333334</v>
      </c>
      <c r="BK134" s="14">
        <f>IF(Master[[#This Row],[Avg stop time helper]] &lt;&gt; 0, Master[[#This Row],[Avg stop time helper]],Average_Stop_Time)</f>
        <v>5.9833333333333334</v>
      </c>
      <c r="BL134" s="14" t="b">
        <f>NOT(ISERROR(_xlfn.XLOOKUP(Master[[#This Row],[cu_id]], Solution[Cu_ID],Solution[Cu_ID])))</f>
        <v>1</v>
      </c>
    </row>
    <row r="135" spans="1:64" s="14" customFormat="1" x14ac:dyDescent="0.3">
      <c r="A135" s="26" t="s">
        <v>567</v>
      </c>
      <c r="B135" s="14">
        <v>105</v>
      </c>
      <c r="C135" s="14">
        <v>70753</v>
      </c>
      <c r="D135" s="14">
        <v>0</v>
      </c>
      <c r="E135" s="14" t="s">
        <v>566</v>
      </c>
      <c r="F135" s="14" t="s">
        <v>5246</v>
      </c>
      <c r="H135" s="14" t="s">
        <v>563</v>
      </c>
      <c r="I135" s="14" t="s">
        <v>2</v>
      </c>
      <c r="J135" s="14">
        <v>49753</v>
      </c>
      <c r="K135" s="14">
        <v>5</v>
      </c>
      <c r="L135" s="14" t="s">
        <v>84</v>
      </c>
      <c r="M135" s="14" t="s">
        <v>164</v>
      </c>
      <c r="N135" s="14" t="s">
        <v>13</v>
      </c>
      <c r="O135" s="14">
        <v>405</v>
      </c>
      <c r="P135" s="14">
        <v>405</v>
      </c>
      <c r="Q135" s="14">
        <v>0</v>
      </c>
      <c r="R135" s="14">
        <v>0</v>
      </c>
      <c r="S135" s="14">
        <v>0</v>
      </c>
      <c r="T135" s="14">
        <v>0</v>
      </c>
      <c r="U135" s="25">
        <v>44144</v>
      </c>
      <c r="V135" s="14">
        <v>26</v>
      </c>
      <c r="W135" s="23">
        <v>919.31</v>
      </c>
      <c r="X135" s="23">
        <v>0</v>
      </c>
      <c r="Y135" s="23">
        <v>0</v>
      </c>
      <c r="Z135" s="23">
        <v>19.260000000000002</v>
      </c>
      <c r="AA135" s="23">
        <v>38.51</v>
      </c>
      <c r="AB135" s="14">
        <v>0</v>
      </c>
      <c r="AC135" s="14">
        <v>0</v>
      </c>
      <c r="AD135" s="24">
        <f>IFERROR(1-(Master[[#This Row],[Avg Garment Scans per Delivery]]/Master[[#This Row],[Garment Inventory]]), 0)</f>
        <v>0</v>
      </c>
      <c r="AE135" s="48">
        <v>0</v>
      </c>
      <c r="AF135" s="48">
        <v>0</v>
      </c>
      <c r="AG135" s="44">
        <v>35</v>
      </c>
      <c r="AH135" s="44">
        <v>35</v>
      </c>
      <c r="AI135" s="44">
        <v>35.950000000000003</v>
      </c>
      <c r="AJ135" s="44">
        <v>36.33</v>
      </c>
      <c r="AK135" s="44">
        <v>17.5</v>
      </c>
      <c r="AL135" s="44">
        <v>18.164999999999999</v>
      </c>
      <c r="AM135" s="44">
        <v>35</v>
      </c>
      <c r="AN135" s="44">
        <v>36.33</v>
      </c>
      <c r="AO135" s="44">
        <v>0</v>
      </c>
      <c r="AP135" s="44">
        <v>36.33</v>
      </c>
      <c r="AQ135" s="44">
        <v>35</v>
      </c>
      <c r="AR135" s="44">
        <v>36.33</v>
      </c>
      <c r="AS135" s="44">
        <v>0</v>
      </c>
      <c r="AT135" s="44">
        <v>36.33</v>
      </c>
      <c r="AU135" s="44">
        <v>35</v>
      </c>
      <c r="AV135" s="44">
        <v>36.33</v>
      </c>
      <c r="AW135" s="44">
        <v>0</v>
      </c>
      <c r="AX135" s="44">
        <v>36.33</v>
      </c>
      <c r="AY135" s="44">
        <v>35</v>
      </c>
      <c r="AZ135" s="44">
        <v>36.33</v>
      </c>
      <c r="BA135" s="44">
        <v>0</v>
      </c>
      <c r="BB135" s="44">
        <v>36.33</v>
      </c>
      <c r="BC135" s="14" t="s">
        <v>232</v>
      </c>
      <c r="BD135" s="14" t="s">
        <v>213</v>
      </c>
      <c r="BG135" s="14" t="s">
        <v>191</v>
      </c>
      <c r="BH135" s="14" t="s">
        <v>44</v>
      </c>
      <c r="BI135" s="14">
        <v>105</v>
      </c>
      <c r="BJ135" s="14">
        <f>IFERROR(_xlfn.XLOOKUP(Master[[#This Row],[cu_id]],StopTimes[cu_ID],StopTimes[Average Stop Time]), 0)</f>
        <v>7.375</v>
      </c>
      <c r="BK135" s="14">
        <f>IF(Master[[#This Row],[Avg stop time helper]] &lt;&gt; 0, Master[[#This Row],[Avg stop time helper]],Average_Stop_Time)</f>
        <v>7.375</v>
      </c>
      <c r="BL135" s="14" t="b">
        <f>NOT(ISERROR(_xlfn.XLOOKUP(Master[[#This Row],[cu_id]], Solution[Cu_ID],Solution[Cu_ID])))</f>
        <v>1</v>
      </c>
    </row>
    <row r="136" spans="1:64" s="14" customFormat="1" x14ac:dyDescent="0.3">
      <c r="A136" s="26" t="s">
        <v>570</v>
      </c>
      <c r="B136" s="14">
        <v>102</v>
      </c>
      <c r="C136" s="14">
        <v>70754</v>
      </c>
      <c r="D136" s="14">
        <v>0</v>
      </c>
      <c r="E136" s="14" t="s">
        <v>569</v>
      </c>
      <c r="F136" s="14" t="s">
        <v>5459</v>
      </c>
      <c r="H136" s="14" t="s">
        <v>568</v>
      </c>
      <c r="I136" s="14" t="s">
        <v>2</v>
      </c>
      <c r="J136" s="14">
        <v>49753</v>
      </c>
      <c r="K136" s="14">
        <v>3</v>
      </c>
      <c r="L136" s="14" t="s">
        <v>175</v>
      </c>
      <c r="M136" s="14" t="s">
        <v>164</v>
      </c>
      <c r="N136" s="14" t="s">
        <v>12</v>
      </c>
      <c r="O136" s="14">
        <v>250</v>
      </c>
      <c r="P136" s="14">
        <v>0</v>
      </c>
      <c r="Q136" s="14">
        <v>0</v>
      </c>
      <c r="R136" s="14">
        <v>250</v>
      </c>
      <c r="S136" s="14">
        <v>0</v>
      </c>
      <c r="T136" s="14">
        <v>0</v>
      </c>
      <c r="U136" s="25">
        <v>44146</v>
      </c>
      <c r="V136" s="14">
        <v>13</v>
      </c>
      <c r="W136" s="23">
        <v>247.25</v>
      </c>
      <c r="X136" s="23">
        <v>0</v>
      </c>
      <c r="Y136" s="23">
        <v>0</v>
      </c>
      <c r="Z136" s="23">
        <v>4.9400000000000004</v>
      </c>
      <c r="AA136" s="23">
        <v>19.75</v>
      </c>
      <c r="AB136" s="14">
        <v>0</v>
      </c>
      <c r="AC136" s="14">
        <v>0</v>
      </c>
      <c r="AD136" s="24">
        <v>0</v>
      </c>
      <c r="AE136" s="48">
        <v>0</v>
      </c>
      <c r="AF136" s="48">
        <v>0</v>
      </c>
      <c r="AG136" s="44">
        <v>18.8</v>
      </c>
      <c r="AH136" s="44">
        <v>18.8</v>
      </c>
      <c r="AI136" s="44">
        <v>19.433299999999999</v>
      </c>
      <c r="AJ136" s="44">
        <v>19.75</v>
      </c>
      <c r="AK136" s="44">
        <v>4.7</v>
      </c>
      <c r="AL136" s="44">
        <v>4.9375</v>
      </c>
      <c r="AM136" s="44">
        <v>0</v>
      </c>
      <c r="AN136" s="44">
        <v>0</v>
      </c>
      <c r="AO136" s="44">
        <v>0</v>
      </c>
      <c r="AP136" s="44">
        <v>19.75</v>
      </c>
      <c r="AQ136" s="44">
        <v>18.8</v>
      </c>
      <c r="AR136" s="44">
        <v>0</v>
      </c>
      <c r="AS136" s="44">
        <v>0</v>
      </c>
      <c r="AT136" s="44">
        <v>0</v>
      </c>
      <c r="AU136" s="44">
        <v>0</v>
      </c>
      <c r="AV136" s="44">
        <v>0</v>
      </c>
      <c r="AW136" s="44">
        <v>0</v>
      </c>
      <c r="AX136" s="44">
        <v>19.75</v>
      </c>
      <c r="AY136" s="44">
        <v>18.8</v>
      </c>
      <c r="AZ136" s="44">
        <v>0</v>
      </c>
      <c r="BA136" s="44">
        <v>0</v>
      </c>
      <c r="BB136" s="44">
        <v>0</v>
      </c>
      <c r="BC136" s="14" t="s">
        <v>232</v>
      </c>
      <c r="BD136" s="14" t="s">
        <v>228</v>
      </c>
      <c r="BG136" s="14" t="s">
        <v>191</v>
      </c>
      <c r="BH136" s="14" t="s">
        <v>44</v>
      </c>
      <c r="BJ136" s="14">
        <f>IFERROR(_xlfn.XLOOKUP(Master[[#This Row],[cu_id]],StopTimes[cu_ID],StopTimes[Average Stop Time]), 0)</f>
        <v>0.48333333333333334</v>
      </c>
      <c r="BK136" s="14">
        <f>IF(Master[[#This Row],[Avg stop time helper]] &lt;&gt; 0, Master[[#This Row],[Avg stop time helper]],Average_Stop_Time)</f>
        <v>0.48333333333333334</v>
      </c>
      <c r="BL136" s="14" t="b">
        <f>NOT(ISERROR(_xlfn.XLOOKUP(Master[[#This Row],[cu_id]], Solution[Cu_ID],Solution[Cu_ID])))</f>
        <v>1</v>
      </c>
    </row>
    <row r="137" spans="1:64" s="14" customFormat="1" x14ac:dyDescent="0.3">
      <c r="A137" s="26" t="s">
        <v>572</v>
      </c>
      <c r="B137" s="14">
        <v>102</v>
      </c>
      <c r="C137" s="14">
        <v>70756</v>
      </c>
      <c r="D137" s="14">
        <v>0</v>
      </c>
      <c r="E137" s="14" t="s">
        <v>571</v>
      </c>
      <c r="F137" s="14" t="s">
        <v>4202</v>
      </c>
      <c r="H137" s="14" t="s">
        <v>560</v>
      </c>
      <c r="I137" s="14" t="s">
        <v>2</v>
      </c>
      <c r="J137" s="14">
        <v>49744</v>
      </c>
      <c r="K137" s="14">
        <v>5</v>
      </c>
      <c r="L137" s="14" t="s">
        <v>84</v>
      </c>
      <c r="M137" s="14" t="s">
        <v>164</v>
      </c>
      <c r="N137" s="14" t="s">
        <v>12</v>
      </c>
      <c r="O137" s="14">
        <v>235</v>
      </c>
      <c r="P137" s="14">
        <v>0</v>
      </c>
      <c r="Q137" s="14">
        <v>0</v>
      </c>
      <c r="R137" s="14">
        <v>235</v>
      </c>
      <c r="S137" s="14">
        <v>0</v>
      </c>
      <c r="T137" s="14">
        <v>0</v>
      </c>
      <c r="U137" s="25">
        <v>44146</v>
      </c>
      <c r="V137" s="14">
        <v>26</v>
      </c>
      <c r="W137" s="23">
        <v>1376.23</v>
      </c>
      <c r="X137" s="23">
        <v>0</v>
      </c>
      <c r="Y137" s="23">
        <v>0</v>
      </c>
      <c r="Z137" s="23">
        <v>34.31</v>
      </c>
      <c r="AA137" s="23">
        <v>68.62</v>
      </c>
      <c r="AB137" s="14">
        <v>0</v>
      </c>
      <c r="AC137" s="14">
        <v>0</v>
      </c>
      <c r="AD137" s="24">
        <v>0</v>
      </c>
      <c r="AE137" s="48">
        <v>0</v>
      </c>
      <c r="AF137" s="48">
        <v>0</v>
      </c>
      <c r="AG137" s="44">
        <v>61.516599999999997</v>
      </c>
      <c r="AH137" s="44">
        <v>61.568300000000001</v>
      </c>
      <c r="AI137" s="44">
        <v>63.802799999999998</v>
      </c>
      <c r="AJ137" s="44">
        <v>65.813299999999998</v>
      </c>
      <c r="AK137" s="44">
        <v>30.81</v>
      </c>
      <c r="AL137" s="44">
        <v>33.174999999999997</v>
      </c>
      <c r="AM137" s="44">
        <v>61.62</v>
      </c>
      <c r="AN137" s="44">
        <v>0</v>
      </c>
      <c r="AO137" s="44">
        <v>0</v>
      </c>
      <c r="AP137" s="44">
        <v>64.739999999999995</v>
      </c>
      <c r="AQ137" s="44">
        <v>61.62</v>
      </c>
      <c r="AR137" s="44">
        <v>0</v>
      </c>
      <c r="AS137" s="44">
        <v>0</v>
      </c>
      <c r="AT137" s="44">
        <v>64.739999999999995</v>
      </c>
      <c r="AU137" s="44">
        <v>61.62</v>
      </c>
      <c r="AV137" s="44">
        <v>0</v>
      </c>
      <c r="AW137" s="44">
        <v>0</v>
      </c>
      <c r="AX137" s="44">
        <v>67.959999999999994</v>
      </c>
      <c r="AY137" s="44">
        <v>61.62</v>
      </c>
      <c r="AZ137" s="44">
        <v>0</v>
      </c>
      <c r="BA137" s="44">
        <v>0</v>
      </c>
      <c r="BB137" s="44">
        <v>67.959999999999994</v>
      </c>
      <c r="BC137" s="14" t="s">
        <v>310</v>
      </c>
      <c r="BD137" s="14" t="s">
        <v>213</v>
      </c>
      <c r="BG137" s="14" t="s">
        <v>191</v>
      </c>
      <c r="BH137" s="14" t="s">
        <v>44</v>
      </c>
      <c r="BJ137" s="14">
        <f>IFERROR(_xlfn.XLOOKUP(Master[[#This Row],[cu_id]],StopTimes[cu_ID],StopTimes[Average Stop Time]), 0)</f>
        <v>7.2583333333333337</v>
      </c>
      <c r="BK137" s="14">
        <f>IF(Master[[#This Row],[Avg stop time helper]] &lt;&gt; 0, Master[[#This Row],[Avg stop time helper]],Average_Stop_Time)</f>
        <v>7.2583333333333337</v>
      </c>
      <c r="BL137" s="14" t="b">
        <f>NOT(ISERROR(_xlfn.XLOOKUP(Master[[#This Row],[cu_id]], Solution[Cu_ID],Solution[Cu_ID])))</f>
        <v>1</v>
      </c>
    </row>
    <row r="138" spans="1:64" s="14" customFormat="1" x14ac:dyDescent="0.3">
      <c r="A138" s="26" t="s">
        <v>575</v>
      </c>
      <c r="B138" s="14">
        <v>101</v>
      </c>
      <c r="C138" s="14">
        <v>70762</v>
      </c>
      <c r="D138" s="14">
        <v>0</v>
      </c>
      <c r="E138" s="14" t="s">
        <v>574</v>
      </c>
      <c r="F138" s="14" t="s">
        <v>3466</v>
      </c>
      <c r="H138" s="14" t="s">
        <v>573</v>
      </c>
      <c r="I138" s="14" t="s">
        <v>2</v>
      </c>
      <c r="J138" s="14">
        <v>48762</v>
      </c>
      <c r="K138" s="14">
        <v>5</v>
      </c>
      <c r="L138" s="14" t="s">
        <v>84</v>
      </c>
      <c r="M138" s="14" t="s">
        <v>164</v>
      </c>
      <c r="N138" s="14" t="s">
        <v>14</v>
      </c>
      <c r="O138" s="14">
        <v>200</v>
      </c>
      <c r="P138" s="14">
        <v>0</v>
      </c>
      <c r="Q138" s="14">
        <v>0</v>
      </c>
      <c r="R138" s="14">
        <v>0</v>
      </c>
      <c r="S138" s="14">
        <v>0</v>
      </c>
      <c r="T138" s="14">
        <v>200</v>
      </c>
      <c r="U138" s="25">
        <v>44148</v>
      </c>
      <c r="V138" s="14">
        <v>24</v>
      </c>
      <c r="W138" s="23">
        <v>5667.21</v>
      </c>
      <c r="X138" s="23">
        <v>0</v>
      </c>
      <c r="Y138" s="23">
        <v>0</v>
      </c>
      <c r="Z138" s="23">
        <v>154.11000000000001</v>
      </c>
      <c r="AA138" s="23">
        <v>308.20999999999998</v>
      </c>
      <c r="AB138" s="14">
        <v>0</v>
      </c>
      <c r="AC138" s="14">
        <v>0</v>
      </c>
      <c r="AD138" s="24">
        <f>IFERROR(1-(Master[[#This Row],[Avg Garment Scans per Delivery]]/Master[[#This Row],[Garment Inventory]]), 0)</f>
        <v>0</v>
      </c>
      <c r="AE138" s="48">
        <v>0</v>
      </c>
      <c r="AF138" s="48">
        <v>0</v>
      </c>
      <c r="AG138" s="44">
        <v>230.44499999999999</v>
      </c>
      <c r="AH138" s="44">
        <v>255.70849999999999</v>
      </c>
      <c r="AI138" s="44">
        <v>285.39330000000001</v>
      </c>
      <c r="AJ138" s="44">
        <v>290.61</v>
      </c>
      <c r="AK138" s="44">
        <v>134.56620000000001</v>
      </c>
      <c r="AL138" s="44">
        <v>148.16999999999999</v>
      </c>
      <c r="AM138" s="44">
        <v>252.55</v>
      </c>
      <c r="AN138" s="44">
        <v>0</v>
      </c>
      <c r="AO138" s="44">
        <v>0</v>
      </c>
      <c r="AP138" s="44">
        <v>308.77</v>
      </c>
      <c r="AQ138" s="44">
        <v>274.66000000000003</v>
      </c>
      <c r="AR138" s="44">
        <v>0</v>
      </c>
      <c r="AS138" s="44">
        <v>0</v>
      </c>
      <c r="AT138" s="44">
        <v>308.77</v>
      </c>
      <c r="AU138" s="44">
        <v>274.66000000000003</v>
      </c>
      <c r="AV138" s="44">
        <v>0</v>
      </c>
      <c r="AW138" s="44">
        <v>0</v>
      </c>
      <c r="AX138" s="44">
        <v>283.91000000000003</v>
      </c>
      <c r="AY138" s="44">
        <v>274.66000000000003</v>
      </c>
      <c r="AZ138" s="44">
        <v>0</v>
      </c>
      <c r="BA138" s="44">
        <v>0</v>
      </c>
      <c r="BB138" s="44">
        <v>283.91000000000003</v>
      </c>
      <c r="BC138" s="14" t="s">
        <v>232</v>
      </c>
      <c r="BD138" s="14" t="s">
        <v>213</v>
      </c>
      <c r="BG138" s="14" t="s">
        <v>191</v>
      </c>
      <c r="BH138" s="14" t="s">
        <v>48</v>
      </c>
      <c r="BI138" s="14">
        <v>101</v>
      </c>
      <c r="BJ138" s="14">
        <f>IFERROR(_xlfn.XLOOKUP(Master[[#This Row],[cu_id]],StopTimes[cu_ID],StopTimes[Average Stop Time]), 0)</f>
        <v>12.558333333333334</v>
      </c>
      <c r="BK138" s="14">
        <f>IF(Master[[#This Row],[Avg stop time helper]] &lt;&gt; 0, Master[[#This Row],[Avg stop time helper]],Average_Stop_Time)</f>
        <v>12.558333333333334</v>
      </c>
      <c r="BL138" s="14" t="b">
        <f>NOT(ISERROR(_xlfn.XLOOKUP(Master[[#This Row],[cu_id]], Solution[Cu_ID],Solution[Cu_ID])))</f>
        <v>1</v>
      </c>
    </row>
    <row r="139" spans="1:64" s="14" customFormat="1" x14ac:dyDescent="0.3">
      <c r="A139" s="26" t="s">
        <v>578</v>
      </c>
      <c r="B139" s="14">
        <v>101</v>
      </c>
      <c r="C139" s="14">
        <v>70763</v>
      </c>
      <c r="D139" s="14">
        <v>0</v>
      </c>
      <c r="E139" s="14" t="s">
        <v>577</v>
      </c>
      <c r="F139" s="14" t="s">
        <v>4361</v>
      </c>
      <c r="G139" s="14" t="s">
        <v>576</v>
      </c>
      <c r="H139" s="14" t="s">
        <v>523</v>
      </c>
      <c r="I139" s="14" t="s">
        <v>2</v>
      </c>
      <c r="J139" s="14">
        <v>49766</v>
      </c>
      <c r="K139" s="14">
        <v>7</v>
      </c>
      <c r="L139" s="14" t="s">
        <v>82</v>
      </c>
      <c r="M139" s="14" t="s">
        <v>164</v>
      </c>
      <c r="N139" s="14" t="s">
        <v>15</v>
      </c>
      <c r="O139" s="14">
        <v>1</v>
      </c>
      <c r="P139" s="14">
        <v>0</v>
      </c>
      <c r="Q139" s="14">
        <v>1</v>
      </c>
      <c r="R139" s="14">
        <v>0</v>
      </c>
      <c r="S139" s="14">
        <v>0</v>
      </c>
      <c r="T139" s="14">
        <v>0</v>
      </c>
      <c r="U139" s="25">
        <v>44138</v>
      </c>
      <c r="V139" s="14">
        <v>52</v>
      </c>
      <c r="W139" s="23">
        <v>2069.34</v>
      </c>
      <c r="X139" s="23">
        <v>0</v>
      </c>
      <c r="Y139" s="23">
        <v>0</v>
      </c>
      <c r="Z139" s="23">
        <v>40.98</v>
      </c>
      <c r="AA139" s="23">
        <v>40.98</v>
      </c>
      <c r="AB139" s="14">
        <v>0</v>
      </c>
      <c r="AC139" s="14">
        <v>0</v>
      </c>
      <c r="AD139" s="24">
        <f>IFERROR(1-(Master[[#This Row],[Avg Garment Scans per Delivery]]/Master[[#This Row],[Garment Inventory]]), 0)</f>
        <v>0</v>
      </c>
      <c r="AE139" s="48">
        <v>0</v>
      </c>
      <c r="AF139" s="48">
        <v>0</v>
      </c>
      <c r="AG139" s="44">
        <v>39.4</v>
      </c>
      <c r="AH139" s="44">
        <v>39.4</v>
      </c>
      <c r="AI139" s="44">
        <v>40.4938</v>
      </c>
      <c r="AJ139" s="44">
        <v>40.98</v>
      </c>
      <c r="AK139" s="44">
        <v>39.4</v>
      </c>
      <c r="AL139" s="44">
        <v>40.98</v>
      </c>
      <c r="AM139" s="44">
        <v>39.4</v>
      </c>
      <c r="AN139" s="44">
        <v>40.98</v>
      </c>
      <c r="AO139" s="44">
        <v>39.4</v>
      </c>
      <c r="AP139" s="44">
        <v>40.98</v>
      </c>
      <c r="AQ139" s="44">
        <v>39.4</v>
      </c>
      <c r="AR139" s="44">
        <v>40.98</v>
      </c>
      <c r="AS139" s="44">
        <v>39.4</v>
      </c>
      <c r="AT139" s="44">
        <v>40.98</v>
      </c>
      <c r="AU139" s="44">
        <v>39.4</v>
      </c>
      <c r="AV139" s="44">
        <v>40.98</v>
      </c>
      <c r="AW139" s="44">
        <v>39.4</v>
      </c>
      <c r="AX139" s="44">
        <v>40.98</v>
      </c>
      <c r="AY139" s="44">
        <v>39.4</v>
      </c>
      <c r="AZ139" s="44">
        <v>40.98</v>
      </c>
      <c r="BA139" s="44">
        <v>39.4</v>
      </c>
      <c r="BB139" s="44">
        <v>40.98</v>
      </c>
      <c r="BC139" s="14" t="s">
        <v>254</v>
      </c>
      <c r="BD139" s="14" t="s">
        <v>213</v>
      </c>
      <c r="BG139" s="14" t="s">
        <v>191</v>
      </c>
      <c r="BH139" s="14" t="s">
        <v>44</v>
      </c>
      <c r="BI139" s="14">
        <v>101</v>
      </c>
      <c r="BJ139" s="14">
        <f>IFERROR(_xlfn.XLOOKUP(Master[[#This Row],[cu_id]],StopTimes[cu_ID],StopTimes[Average Stop Time]), 0)</f>
        <v>10.733333333333334</v>
      </c>
      <c r="BK139" s="14">
        <f>IF(Master[[#This Row],[Avg stop time helper]] &lt;&gt; 0, Master[[#This Row],[Avg stop time helper]],Average_Stop_Time)</f>
        <v>10.733333333333334</v>
      </c>
      <c r="BL139" s="14" t="b">
        <f>NOT(ISERROR(_xlfn.XLOOKUP(Master[[#This Row],[cu_id]], Solution[Cu_ID],Solution[Cu_ID])))</f>
        <v>1</v>
      </c>
    </row>
    <row r="140" spans="1:64" s="14" customFormat="1" x14ac:dyDescent="0.3">
      <c r="A140" s="26" t="s">
        <v>581</v>
      </c>
      <c r="B140" s="14">
        <v>101</v>
      </c>
      <c r="C140" s="14">
        <v>70766</v>
      </c>
      <c r="D140" s="14">
        <v>0</v>
      </c>
      <c r="E140" s="14" t="s">
        <v>580</v>
      </c>
      <c r="F140" s="14" t="s">
        <v>4379</v>
      </c>
      <c r="G140" s="14" t="s">
        <v>579</v>
      </c>
      <c r="H140" s="14" t="s">
        <v>523</v>
      </c>
      <c r="I140" s="14" t="s">
        <v>2</v>
      </c>
      <c r="J140" s="14">
        <v>49766</v>
      </c>
      <c r="K140" s="14">
        <v>3</v>
      </c>
      <c r="L140" s="14" t="s">
        <v>175</v>
      </c>
      <c r="M140" s="14" t="s">
        <v>164</v>
      </c>
      <c r="N140" s="14" t="s">
        <v>15</v>
      </c>
      <c r="O140" s="14">
        <v>25</v>
      </c>
      <c r="P140" s="14">
        <v>0</v>
      </c>
      <c r="Q140" s="14">
        <v>25</v>
      </c>
      <c r="R140" s="14">
        <v>0</v>
      </c>
      <c r="S140" s="14">
        <v>0</v>
      </c>
      <c r="T140" s="14">
        <v>0</v>
      </c>
      <c r="U140" s="25">
        <v>44145</v>
      </c>
      <c r="V140" s="14">
        <v>13</v>
      </c>
      <c r="W140" s="23">
        <v>1593.85</v>
      </c>
      <c r="X140" s="23">
        <v>0</v>
      </c>
      <c r="Y140" s="23">
        <v>0</v>
      </c>
      <c r="Z140" s="23">
        <v>33.32</v>
      </c>
      <c r="AA140" s="23">
        <v>133.28</v>
      </c>
      <c r="AB140" s="14">
        <v>0</v>
      </c>
      <c r="AC140" s="14">
        <v>0</v>
      </c>
      <c r="AD140" s="24">
        <f>IFERROR(1-(Master[[#This Row],[Avg Garment Scans per Delivery]]/Master[[#This Row],[Garment Inventory]]), 0)</f>
        <v>0</v>
      </c>
      <c r="AE140" s="48">
        <v>0</v>
      </c>
      <c r="AF140" s="48">
        <v>0</v>
      </c>
      <c r="AG140" s="44">
        <v>121.21</v>
      </c>
      <c r="AH140" s="44">
        <v>121.21</v>
      </c>
      <c r="AI140" s="44">
        <v>124.23</v>
      </c>
      <c r="AJ140" s="44">
        <v>130.27000000000001</v>
      </c>
      <c r="AK140" s="44">
        <v>30.302499999999998</v>
      </c>
      <c r="AL140" s="44">
        <v>32.567500000000003</v>
      </c>
      <c r="AM140" s="44">
        <v>0</v>
      </c>
      <c r="AN140" s="44">
        <v>0</v>
      </c>
      <c r="AO140" s="44">
        <v>0</v>
      </c>
      <c r="AP140" s="44">
        <v>130.27000000000001</v>
      </c>
      <c r="AQ140" s="44">
        <v>121.21</v>
      </c>
      <c r="AR140" s="44">
        <v>0</v>
      </c>
      <c r="AS140" s="44">
        <v>0</v>
      </c>
      <c r="AT140" s="44">
        <v>0</v>
      </c>
      <c r="AU140" s="44">
        <v>0</v>
      </c>
      <c r="AV140" s="44">
        <v>0</v>
      </c>
      <c r="AW140" s="44">
        <v>0</v>
      </c>
      <c r="AX140" s="44">
        <v>130.27000000000001</v>
      </c>
      <c r="AY140" s="44">
        <v>121.21</v>
      </c>
      <c r="AZ140" s="44">
        <v>0</v>
      </c>
      <c r="BA140" s="44">
        <v>0</v>
      </c>
      <c r="BB140" s="44">
        <v>0</v>
      </c>
      <c r="BC140" s="14" t="s">
        <v>257</v>
      </c>
      <c r="BD140" s="14" t="s">
        <v>213</v>
      </c>
      <c r="BG140" s="14" t="s">
        <v>191</v>
      </c>
      <c r="BH140" s="14" t="s">
        <v>44</v>
      </c>
      <c r="BI140" s="14">
        <v>101</v>
      </c>
      <c r="BJ140" s="14">
        <f>IFERROR(_xlfn.XLOOKUP(Master[[#This Row],[cu_id]],StopTimes[cu_ID],StopTimes[Average Stop Time]), 0)</f>
        <v>17.900000000000002</v>
      </c>
      <c r="BK140" s="14">
        <f>IF(Master[[#This Row],[Avg stop time helper]] &lt;&gt; 0, Master[[#This Row],[Avg stop time helper]],Average_Stop_Time)</f>
        <v>17.900000000000002</v>
      </c>
      <c r="BL140" s="14" t="b">
        <f>NOT(ISERROR(_xlfn.XLOOKUP(Master[[#This Row],[cu_id]], Solution[Cu_ID],Solution[Cu_ID])))</f>
        <v>1</v>
      </c>
    </row>
    <row r="141" spans="1:64" s="14" customFormat="1" x14ac:dyDescent="0.3">
      <c r="A141" s="26" t="s">
        <v>585</v>
      </c>
      <c r="B141" s="14">
        <v>101</v>
      </c>
      <c r="C141" s="14">
        <v>70768</v>
      </c>
      <c r="D141" s="14">
        <v>0</v>
      </c>
      <c r="E141" s="14" t="s">
        <v>584</v>
      </c>
      <c r="F141" s="14" t="s">
        <v>4366</v>
      </c>
      <c r="H141" s="14" t="s">
        <v>523</v>
      </c>
      <c r="I141" s="14" t="s">
        <v>2</v>
      </c>
      <c r="J141" s="14">
        <v>49766</v>
      </c>
      <c r="K141" s="14">
        <v>6</v>
      </c>
      <c r="L141" s="14" t="s">
        <v>176</v>
      </c>
      <c r="M141" s="14" t="s">
        <v>164</v>
      </c>
      <c r="N141" s="14" t="s">
        <v>15</v>
      </c>
      <c r="O141" s="14">
        <v>72</v>
      </c>
      <c r="P141" s="14">
        <v>0</v>
      </c>
      <c r="Q141" s="14">
        <v>72</v>
      </c>
      <c r="R141" s="14">
        <v>0</v>
      </c>
      <c r="S141" s="14">
        <v>0</v>
      </c>
      <c r="T141" s="14">
        <v>0</v>
      </c>
      <c r="U141" s="25">
        <v>44138</v>
      </c>
      <c r="V141" s="14">
        <v>26</v>
      </c>
      <c r="W141" s="23">
        <v>1258.8</v>
      </c>
      <c r="X141" s="23">
        <v>0</v>
      </c>
      <c r="Y141" s="23">
        <v>0</v>
      </c>
      <c r="Z141" s="23">
        <v>24.08</v>
      </c>
      <c r="AA141" s="23">
        <v>48.16</v>
      </c>
      <c r="AB141" s="14">
        <v>0</v>
      </c>
      <c r="AC141" s="14">
        <v>0</v>
      </c>
      <c r="AD141" s="24">
        <f>IFERROR(1-(Master[[#This Row],[Avg Garment Scans per Delivery]]/Master[[#This Row],[Garment Inventory]]), 0)</f>
        <v>0</v>
      </c>
      <c r="AE141" s="48">
        <v>0</v>
      </c>
      <c r="AF141" s="48">
        <v>0</v>
      </c>
      <c r="AG141" s="44">
        <v>46.32</v>
      </c>
      <c r="AH141" s="44">
        <v>46.32</v>
      </c>
      <c r="AI141" s="44">
        <v>47.546599999999998</v>
      </c>
      <c r="AJ141" s="44">
        <v>48.16</v>
      </c>
      <c r="AK141" s="44">
        <v>23.16</v>
      </c>
      <c r="AL141" s="44">
        <v>24.08</v>
      </c>
      <c r="AM141" s="44">
        <v>0</v>
      </c>
      <c r="AN141" s="44">
        <v>48.16</v>
      </c>
      <c r="AO141" s="44">
        <v>46.32</v>
      </c>
      <c r="AP141" s="44">
        <v>0</v>
      </c>
      <c r="AQ141" s="44">
        <v>0</v>
      </c>
      <c r="AR141" s="44">
        <v>48.16</v>
      </c>
      <c r="AS141" s="44">
        <v>46.32</v>
      </c>
      <c r="AT141" s="44">
        <v>0</v>
      </c>
      <c r="AU141" s="44">
        <v>0</v>
      </c>
      <c r="AV141" s="44">
        <v>48.16</v>
      </c>
      <c r="AW141" s="44">
        <v>46.32</v>
      </c>
      <c r="AX141" s="44">
        <v>0</v>
      </c>
      <c r="AY141" s="44">
        <v>0</v>
      </c>
      <c r="AZ141" s="44">
        <v>48.16</v>
      </c>
      <c r="BA141" s="44">
        <v>46.32</v>
      </c>
      <c r="BB141" s="44">
        <v>0</v>
      </c>
      <c r="BC141" s="14" t="s">
        <v>260</v>
      </c>
      <c r="BD141" s="14" t="s">
        <v>213</v>
      </c>
      <c r="BG141" s="14" t="s">
        <v>191</v>
      </c>
      <c r="BH141" s="14" t="s">
        <v>44</v>
      </c>
      <c r="BI141" s="14">
        <v>101</v>
      </c>
      <c r="BJ141" s="14">
        <f>IFERROR(_xlfn.XLOOKUP(Master[[#This Row],[cu_id]],StopTimes[cu_ID],StopTimes[Average Stop Time]), 0)</f>
        <v>2.7666666666666666</v>
      </c>
      <c r="BK141" s="14">
        <f>IF(Master[[#This Row],[Avg stop time helper]] &lt;&gt; 0, Master[[#This Row],[Avg stop time helper]],Average_Stop_Time)</f>
        <v>2.7666666666666666</v>
      </c>
      <c r="BL141" s="14" t="b">
        <f>NOT(ISERROR(_xlfn.XLOOKUP(Master[[#This Row],[cu_id]], Solution[Cu_ID],Solution[Cu_ID])))</f>
        <v>1</v>
      </c>
    </row>
    <row r="142" spans="1:64" s="14" customFormat="1" x14ac:dyDescent="0.3">
      <c r="A142" s="26" t="s">
        <v>588</v>
      </c>
      <c r="B142" s="14">
        <v>101</v>
      </c>
      <c r="C142" s="14">
        <v>70769</v>
      </c>
      <c r="D142" s="14">
        <v>0</v>
      </c>
      <c r="E142" s="14" t="s">
        <v>587</v>
      </c>
      <c r="F142" s="14" t="s">
        <v>4353</v>
      </c>
      <c r="G142" s="14" t="s">
        <v>586</v>
      </c>
      <c r="H142" s="14" t="s">
        <v>523</v>
      </c>
      <c r="I142" s="14" t="s">
        <v>2</v>
      </c>
      <c r="J142" s="14">
        <v>49766</v>
      </c>
      <c r="K142" s="14">
        <v>7</v>
      </c>
      <c r="L142" s="14" t="s">
        <v>82</v>
      </c>
      <c r="M142" s="14" t="s">
        <v>164</v>
      </c>
      <c r="N142" s="14" t="s">
        <v>15</v>
      </c>
      <c r="O142" s="14">
        <v>50</v>
      </c>
      <c r="P142" s="14">
        <v>0</v>
      </c>
      <c r="Q142" s="14">
        <v>50</v>
      </c>
      <c r="R142" s="14">
        <v>0</v>
      </c>
      <c r="S142" s="14">
        <v>0</v>
      </c>
      <c r="T142" s="14">
        <v>0</v>
      </c>
      <c r="U142" s="25">
        <v>44138</v>
      </c>
      <c r="V142" s="14">
        <v>52</v>
      </c>
      <c r="W142" s="23">
        <v>8805.34</v>
      </c>
      <c r="X142" s="23">
        <v>0</v>
      </c>
      <c r="Y142" s="23">
        <v>0</v>
      </c>
      <c r="Z142" s="23">
        <v>165.68</v>
      </c>
      <c r="AA142" s="23">
        <v>165.68</v>
      </c>
      <c r="AB142" s="14">
        <v>63</v>
      </c>
      <c r="AC142" s="14">
        <v>23</v>
      </c>
      <c r="AD142" s="24">
        <f>IFERROR(1-(Master[[#This Row],[Avg Garment Scans per Delivery]]/Master[[#This Row],[Garment Inventory]]), 0)</f>
        <v>0.63492063492063489</v>
      </c>
      <c r="AE142" s="48">
        <v>3</v>
      </c>
      <c r="AF142" s="48">
        <v>63</v>
      </c>
      <c r="AG142" s="44">
        <v>169.91229999999999</v>
      </c>
      <c r="AH142" s="44">
        <v>165.79</v>
      </c>
      <c r="AI142" s="44">
        <v>166.6292</v>
      </c>
      <c r="AJ142" s="44">
        <v>169.7807</v>
      </c>
      <c r="AK142" s="44">
        <v>161.45869999999999</v>
      </c>
      <c r="AL142" s="44">
        <v>171.0712</v>
      </c>
      <c r="AM142" s="44">
        <v>153.03</v>
      </c>
      <c r="AN142" s="44">
        <v>147.66</v>
      </c>
      <c r="AO142" s="44">
        <v>153.03</v>
      </c>
      <c r="AP142" s="44">
        <v>156.26</v>
      </c>
      <c r="AQ142" s="44">
        <v>161.13999999999999</v>
      </c>
      <c r="AR142" s="44">
        <v>210.27</v>
      </c>
      <c r="AS142" s="44">
        <v>153.03</v>
      </c>
      <c r="AT142" s="44">
        <v>147.66</v>
      </c>
      <c r="AU142" s="44">
        <v>153.03</v>
      </c>
      <c r="AV142" s="44">
        <v>147.66</v>
      </c>
      <c r="AW142" s="44">
        <v>153.03</v>
      </c>
      <c r="AX142" s="44">
        <v>156.13</v>
      </c>
      <c r="AY142" s="44">
        <v>172.72</v>
      </c>
      <c r="AZ142" s="44">
        <v>202.81</v>
      </c>
      <c r="BA142" s="44">
        <v>192.66</v>
      </c>
      <c r="BB142" s="44">
        <v>200.12</v>
      </c>
      <c r="BC142" s="14" t="s">
        <v>232</v>
      </c>
      <c r="BD142" s="14" t="s">
        <v>213</v>
      </c>
      <c r="BG142" s="14" t="s">
        <v>191</v>
      </c>
      <c r="BH142" s="14" t="s">
        <v>44</v>
      </c>
      <c r="BI142" s="14">
        <v>101</v>
      </c>
      <c r="BJ142" s="14">
        <f>IFERROR(_xlfn.XLOOKUP(Master[[#This Row],[cu_id]],StopTimes[cu_ID],StopTimes[Average Stop Time]), 0)</f>
        <v>16.304166666666667</v>
      </c>
      <c r="BK142" s="14">
        <f>IF(Master[[#This Row],[Avg stop time helper]] &lt;&gt; 0, Master[[#This Row],[Avg stop time helper]],Average_Stop_Time)</f>
        <v>16.304166666666667</v>
      </c>
      <c r="BL142" s="14" t="b">
        <f>NOT(ISERROR(_xlfn.XLOOKUP(Master[[#This Row],[cu_id]], Solution[Cu_ID],Solution[Cu_ID])))</f>
        <v>1</v>
      </c>
    </row>
    <row r="143" spans="1:64" s="14" customFormat="1" x14ac:dyDescent="0.3">
      <c r="A143" s="26" t="s">
        <v>589</v>
      </c>
      <c r="B143" s="14">
        <v>101</v>
      </c>
      <c r="C143" s="14">
        <v>70776</v>
      </c>
      <c r="D143" s="14">
        <v>0</v>
      </c>
      <c r="E143" s="14" t="s">
        <v>333</v>
      </c>
      <c r="F143" s="14" t="s">
        <v>3598</v>
      </c>
      <c r="H143" s="14" t="s">
        <v>573</v>
      </c>
      <c r="I143" s="14" t="s">
        <v>2</v>
      </c>
      <c r="J143" s="14">
        <v>48762</v>
      </c>
      <c r="K143" s="14">
        <v>4</v>
      </c>
      <c r="L143" s="14" t="s">
        <v>177</v>
      </c>
      <c r="M143" s="14" t="s">
        <v>164</v>
      </c>
      <c r="N143" s="14" t="s">
        <v>15</v>
      </c>
      <c r="O143" s="14">
        <v>92</v>
      </c>
      <c r="P143" s="14">
        <v>0</v>
      </c>
      <c r="Q143" s="14">
        <v>92</v>
      </c>
      <c r="R143" s="14">
        <v>0</v>
      </c>
      <c r="S143" s="14">
        <v>0</v>
      </c>
      <c r="T143" s="14">
        <v>0</v>
      </c>
      <c r="U143" s="25">
        <v>44152</v>
      </c>
      <c r="V143" s="14">
        <v>12</v>
      </c>
      <c r="W143" s="23">
        <v>984.83</v>
      </c>
      <c r="X143" s="23">
        <v>0</v>
      </c>
      <c r="Y143" s="23">
        <v>0</v>
      </c>
      <c r="Z143" s="23">
        <v>28.84</v>
      </c>
      <c r="AA143" s="23">
        <v>115.37</v>
      </c>
      <c r="AB143" s="14">
        <v>0</v>
      </c>
      <c r="AC143" s="14">
        <v>0</v>
      </c>
      <c r="AD143" s="24">
        <f>IFERROR(1-(Master[[#This Row],[Avg Garment Scans per Delivery]]/Master[[#This Row],[Garment Inventory]]), 0)</f>
        <v>0</v>
      </c>
      <c r="AE143" s="48">
        <v>0</v>
      </c>
      <c r="AF143" s="48">
        <v>0</v>
      </c>
      <c r="AG143" s="44">
        <v>77.41</v>
      </c>
      <c r="AH143" s="44">
        <v>99.952500000000001</v>
      </c>
      <c r="AI143" s="44">
        <v>107.12</v>
      </c>
      <c r="AJ143" s="44">
        <v>108.84</v>
      </c>
      <c r="AK143" s="44">
        <v>25.92</v>
      </c>
      <c r="AL143" s="44">
        <v>27.21</v>
      </c>
      <c r="AM143" s="44">
        <v>0</v>
      </c>
      <c r="AN143" s="44">
        <v>0</v>
      </c>
      <c r="AO143" s="44">
        <v>0</v>
      </c>
      <c r="AP143" s="44">
        <v>0</v>
      </c>
      <c r="AQ143" s="44">
        <v>0</v>
      </c>
      <c r="AR143" s="44">
        <v>108.84</v>
      </c>
      <c r="AS143" s="44">
        <v>103.68</v>
      </c>
      <c r="AT143" s="44">
        <v>0</v>
      </c>
      <c r="AU143" s="44">
        <v>0</v>
      </c>
      <c r="AV143" s="44">
        <v>0</v>
      </c>
      <c r="AW143" s="44">
        <v>0</v>
      </c>
      <c r="AX143" s="44">
        <v>0</v>
      </c>
      <c r="AY143" s="44">
        <v>0</v>
      </c>
      <c r="AZ143" s="44">
        <v>108.84</v>
      </c>
      <c r="BA143" s="44">
        <v>103.68</v>
      </c>
      <c r="BB143" s="44">
        <v>0</v>
      </c>
      <c r="BC143" s="14" t="s">
        <v>260</v>
      </c>
      <c r="BD143" s="14" t="s">
        <v>213</v>
      </c>
      <c r="BG143" s="14" t="s">
        <v>191</v>
      </c>
      <c r="BH143" s="14" t="s">
        <v>44</v>
      </c>
      <c r="BI143" s="14">
        <v>101</v>
      </c>
      <c r="BJ143" s="14">
        <f>IFERROR(_xlfn.XLOOKUP(Master[[#This Row],[cu_id]],StopTimes[cu_ID],StopTimes[Average Stop Time]), 0)</f>
        <v>8.5666666666666664</v>
      </c>
      <c r="BK143" s="14">
        <f>IF(Master[[#This Row],[Avg stop time helper]] &lt;&gt; 0, Master[[#This Row],[Avg stop time helper]],Average_Stop_Time)</f>
        <v>8.5666666666666664</v>
      </c>
      <c r="BL143" s="14" t="b">
        <f>NOT(ISERROR(_xlfn.XLOOKUP(Master[[#This Row],[cu_id]], Solution[Cu_ID],Solution[Cu_ID])))</f>
        <v>1</v>
      </c>
    </row>
    <row r="144" spans="1:64" s="14" customFormat="1" x14ac:dyDescent="0.3">
      <c r="A144" s="26" t="s">
        <v>591</v>
      </c>
      <c r="B144" s="14">
        <v>101</v>
      </c>
      <c r="C144" s="14">
        <v>70780</v>
      </c>
      <c r="D144" s="14">
        <v>0</v>
      </c>
      <c r="E144" s="14" t="s">
        <v>590</v>
      </c>
      <c r="F144" s="14" t="s">
        <v>4374</v>
      </c>
      <c r="H144" s="14" t="s">
        <v>523</v>
      </c>
      <c r="I144" s="14" t="s">
        <v>2</v>
      </c>
      <c r="J144" s="14">
        <v>49766</v>
      </c>
      <c r="K144" s="14">
        <v>7</v>
      </c>
      <c r="L144" s="14" t="s">
        <v>82</v>
      </c>
      <c r="M144" s="14" t="s">
        <v>164</v>
      </c>
      <c r="N144" s="14" t="s">
        <v>15</v>
      </c>
      <c r="O144" s="14">
        <v>30</v>
      </c>
      <c r="P144" s="14">
        <v>0</v>
      </c>
      <c r="Q144" s="14">
        <v>30</v>
      </c>
      <c r="R144" s="14">
        <v>0</v>
      </c>
      <c r="S144" s="14">
        <v>0</v>
      </c>
      <c r="T144" s="14">
        <v>0</v>
      </c>
      <c r="U144" s="25">
        <v>44138</v>
      </c>
      <c r="V144" s="14">
        <v>53</v>
      </c>
      <c r="W144" s="23">
        <v>3090.57</v>
      </c>
      <c r="X144" s="23">
        <v>0</v>
      </c>
      <c r="Y144" s="23">
        <v>0</v>
      </c>
      <c r="Z144" s="23">
        <v>71.27</v>
      </c>
      <c r="AA144" s="23">
        <v>71.27</v>
      </c>
      <c r="AB144" s="14">
        <v>0</v>
      </c>
      <c r="AC144" s="14">
        <v>0</v>
      </c>
      <c r="AD144" s="24">
        <f>IFERROR(1-(Master[[#This Row],[Avg Garment Scans per Delivery]]/Master[[#This Row],[Garment Inventory]]), 0)</f>
        <v>0</v>
      </c>
      <c r="AE144" s="48">
        <v>0</v>
      </c>
      <c r="AF144" s="48">
        <v>0</v>
      </c>
      <c r="AG144" s="44">
        <v>56.228400000000001</v>
      </c>
      <c r="AH144" s="44">
        <v>69.964600000000004</v>
      </c>
      <c r="AI144" s="44">
        <v>65.871499999999997</v>
      </c>
      <c r="AJ144" s="44">
        <v>66.864599999999996</v>
      </c>
      <c r="AK144" s="44">
        <v>66.174999999999997</v>
      </c>
      <c r="AL144" s="44">
        <v>67.234999999999999</v>
      </c>
      <c r="AM144" s="44">
        <v>59.42</v>
      </c>
      <c r="AN144" s="44">
        <v>62.42</v>
      </c>
      <c r="AO144" s="44">
        <v>76.760000000000005</v>
      </c>
      <c r="AP144" s="44">
        <v>62.42</v>
      </c>
      <c r="AQ144" s="44">
        <v>59.42</v>
      </c>
      <c r="AR144" s="44">
        <v>81.680000000000007</v>
      </c>
      <c r="AS144" s="44">
        <v>77.77</v>
      </c>
      <c r="AT144" s="44">
        <v>62.42</v>
      </c>
      <c r="AU144" s="44">
        <v>59.42</v>
      </c>
      <c r="AV144" s="44">
        <v>62.42</v>
      </c>
      <c r="AW144" s="44">
        <v>59.42</v>
      </c>
      <c r="AX144" s="44">
        <v>62.42</v>
      </c>
      <c r="AY144" s="44">
        <v>59.42</v>
      </c>
      <c r="AZ144" s="44">
        <v>81.680000000000007</v>
      </c>
      <c r="BA144" s="44">
        <v>77.77</v>
      </c>
      <c r="BB144" s="44">
        <v>62.42</v>
      </c>
      <c r="BC144" s="14" t="s">
        <v>254</v>
      </c>
      <c r="BD144" s="14" t="s">
        <v>332</v>
      </c>
      <c r="BG144" s="14" t="s">
        <v>191</v>
      </c>
      <c r="BH144" s="14" t="s">
        <v>44</v>
      </c>
      <c r="BI144" s="14">
        <v>101</v>
      </c>
      <c r="BJ144" s="14">
        <f>IFERROR(_xlfn.XLOOKUP(Master[[#This Row],[cu_id]],StopTimes[cu_ID],StopTimes[Average Stop Time]), 0)</f>
        <v>7.375</v>
      </c>
      <c r="BK144" s="14">
        <f>IF(Master[[#This Row],[Avg stop time helper]] &lt;&gt; 0, Master[[#This Row],[Avg stop time helper]],Average_Stop_Time)</f>
        <v>7.375</v>
      </c>
      <c r="BL144" s="14" t="b">
        <f>NOT(ISERROR(_xlfn.XLOOKUP(Master[[#This Row],[cu_id]], Solution[Cu_ID],Solution[Cu_ID])))</f>
        <v>1</v>
      </c>
    </row>
    <row r="145" spans="1:64" s="14" customFormat="1" x14ac:dyDescent="0.3">
      <c r="A145" s="26" t="s">
        <v>594</v>
      </c>
      <c r="B145" s="14">
        <v>101</v>
      </c>
      <c r="C145" s="14">
        <v>70784</v>
      </c>
      <c r="D145" s="14">
        <v>0</v>
      </c>
      <c r="E145" s="14" t="s">
        <v>593</v>
      </c>
      <c r="F145" s="14" t="s">
        <v>3575</v>
      </c>
      <c r="H145" s="14" t="s">
        <v>592</v>
      </c>
      <c r="I145" s="14" t="s">
        <v>2</v>
      </c>
      <c r="J145" s="14">
        <v>48762</v>
      </c>
      <c r="K145" s="14">
        <v>4</v>
      </c>
      <c r="L145" s="14" t="s">
        <v>177</v>
      </c>
      <c r="M145" s="14" t="s">
        <v>164</v>
      </c>
      <c r="N145" s="14" t="s">
        <v>15</v>
      </c>
      <c r="O145" s="14">
        <v>120</v>
      </c>
      <c r="P145" s="14">
        <v>0</v>
      </c>
      <c r="Q145" s="14">
        <v>120</v>
      </c>
      <c r="R145" s="14">
        <v>0</v>
      </c>
      <c r="S145" s="14">
        <v>0</v>
      </c>
      <c r="T145" s="14">
        <v>0</v>
      </c>
      <c r="U145" s="25">
        <v>44159</v>
      </c>
      <c r="V145" s="14">
        <v>13</v>
      </c>
      <c r="W145" s="23">
        <v>828.84</v>
      </c>
      <c r="X145" s="23">
        <v>0</v>
      </c>
      <c r="Y145" s="23">
        <v>0</v>
      </c>
      <c r="Z145" s="23">
        <v>17.54</v>
      </c>
      <c r="AA145" s="23">
        <v>70.150000000000006</v>
      </c>
      <c r="AB145" s="14">
        <v>0</v>
      </c>
      <c r="AC145" s="14">
        <v>0</v>
      </c>
      <c r="AD145" s="24">
        <f>IFERROR(1-(Master[[#This Row],[Avg Garment Scans per Delivery]]/Master[[#This Row],[Garment Inventory]]), 0)</f>
        <v>0</v>
      </c>
      <c r="AE145" s="48">
        <v>0</v>
      </c>
      <c r="AF145" s="48">
        <v>0</v>
      </c>
      <c r="AG145" s="44">
        <v>63.03</v>
      </c>
      <c r="AH145" s="44">
        <v>63.03</v>
      </c>
      <c r="AI145" s="44">
        <v>65.13</v>
      </c>
      <c r="AJ145" s="44">
        <v>66.180000000000007</v>
      </c>
      <c r="AK145" s="44">
        <v>15.7575</v>
      </c>
      <c r="AL145" s="44">
        <v>16.545000000000002</v>
      </c>
      <c r="AM145" s="44">
        <v>0</v>
      </c>
      <c r="AN145" s="44">
        <v>0</v>
      </c>
      <c r="AO145" s="44">
        <v>0</v>
      </c>
      <c r="AP145" s="44">
        <v>0</v>
      </c>
      <c r="AQ145" s="44">
        <v>0</v>
      </c>
      <c r="AR145" s="44">
        <v>66.180000000000007</v>
      </c>
      <c r="AS145" s="44">
        <v>63.03</v>
      </c>
      <c r="AT145" s="44">
        <v>0</v>
      </c>
      <c r="AU145" s="44">
        <v>0</v>
      </c>
      <c r="AV145" s="44">
        <v>0</v>
      </c>
      <c r="AW145" s="44">
        <v>0</v>
      </c>
      <c r="AX145" s="44">
        <v>0</v>
      </c>
      <c r="AY145" s="44">
        <v>0</v>
      </c>
      <c r="AZ145" s="44">
        <v>66.180000000000007</v>
      </c>
      <c r="BA145" s="44">
        <v>63.03</v>
      </c>
      <c r="BB145" s="44">
        <v>0</v>
      </c>
      <c r="BC145" s="14" t="s">
        <v>232</v>
      </c>
      <c r="BD145" s="14" t="s">
        <v>213</v>
      </c>
      <c r="BG145" s="14" t="s">
        <v>191</v>
      </c>
      <c r="BH145" s="14" t="s">
        <v>44</v>
      </c>
      <c r="BI145" s="14">
        <v>101</v>
      </c>
      <c r="BJ145" s="14">
        <f>IFERROR(_xlfn.XLOOKUP(Master[[#This Row],[cu_id]],StopTimes[cu_ID],StopTimes[Average Stop Time]), 0)</f>
        <v>13</v>
      </c>
      <c r="BK145" s="14">
        <f>IF(Master[[#This Row],[Avg stop time helper]] &lt;&gt; 0, Master[[#This Row],[Avg stop time helper]],Average_Stop_Time)</f>
        <v>13</v>
      </c>
      <c r="BL145" s="14" t="b">
        <f>NOT(ISERROR(_xlfn.XLOOKUP(Master[[#This Row],[cu_id]], Solution[Cu_ID],Solution[Cu_ID])))</f>
        <v>1</v>
      </c>
    </row>
    <row r="146" spans="1:64" s="14" customFormat="1" x14ac:dyDescent="0.3">
      <c r="A146" s="26" t="s">
        <v>597</v>
      </c>
      <c r="B146" s="14">
        <v>103</v>
      </c>
      <c r="C146" s="14">
        <v>70785</v>
      </c>
      <c r="D146" s="14">
        <v>0</v>
      </c>
      <c r="E146" s="14" t="s">
        <v>596</v>
      </c>
      <c r="F146" s="14" t="s">
        <v>5039</v>
      </c>
      <c r="G146" s="14" t="s">
        <v>595</v>
      </c>
      <c r="H146" s="14" t="s">
        <v>236</v>
      </c>
      <c r="I146" s="14" t="s">
        <v>2</v>
      </c>
      <c r="J146" s="14">
        <v>49707</v>
      </c>
      <c r="K146" s="14">
        <v>5</v>
      </c>
      <c r="L146" s="14" t="s">
        <v>84</v>
      </c>
      <c r="M146" s="14" t="s">
        <v>164</v>
      </c>
      <c r="N146" s="14" t="s">
        <v>13</v>
      </c>
      <c r="O146" s="14">
        <v>240</v>
      </c>
      <c r="P146" s="14">
        <v>240</v>
      </c>
      <c r="Q146" s="14">
        <v>0</v>
      </c>
      <c r="R146" s="14">
        <v>0</v>
      </c>
      <c r="S146" s="14">
        <v>0</v>
      </c>
      <c r="T146" s="14">
        <v>0</v>
      </c>
      <c r="U146" s="25">
        <v>44154</v>
      </c>
      <c r="V146" s="14">
        <v>27</v>
      </c>
      <c r="W146" s="23">
        <v>1177.76</v>
      </c>
      <c r="X146" s="23">
        <v>0</v>
      </c>
      <c r="Y146" s="23">
        <v>0</v>
      </c>
      <c r="Z146" s="23">
        <v>27.12</v>
      </c>
      <c r="AA146" s="23">
        <v>54.23</v>
      </c>
      <c r="AB146" s="14">
        <v>0</v>
      </c>
      <c r="AC146" s="14">
        <v>0</v>
      </c>
      <c r="AD146" s="24">
        <f>IFERROR(1-(Master[[#This Row],[Avg Garment Scans per Delivery]]/Master[[#This Row],[Garment Inventory]]), 0)</f>
        <v>0</v>
      </c>
      <c r="AE146" s="48">
        <v>0</v>
      </c>
      <c r="AF146" s="48">
        <v>0</v>
      </c>
      <c r="AG146" s="44">
        <v>55.331600000000002</v>
      </c>
      <c r="AH146" s="44">
        <v>47.601599999999998</v>
      </c>
      <c r="AI146" s="44">
        <v>53.197099999999999</v>
      </c>
      <c r="AJ146" s="44">
        <v>49.62</v>
      </c>
      <c r="AK146" s="44">
        <v>26.352499999999999</v>
      </c>
      <c r="AL146" s="44">
        <v>25.28</v>
      </c>
      <c r="AM146" s="44">
        <v>45.42</v>
      </c>
      <c r="AN146" s="44">
        <v>50.56</v>
      </c>
      <c r="AO146" s="44">
        <v>0</v>
      </c>
      <c r="AP146" s="44">
        <v>50.56</v>
      </c>
      <c r="AQ146" s="44">
        <v>45.42</v>
      </c>
      <c r="AR146" s="44">
        <v>50.56</v>
      </c>
      <c r="AS146" s="44">
        <v>0</v>
      </c>
      <c r="AT146" s="44">
        <v>50.56</v>
      </c>
      <c r="AU146" s="44">
        <v>45.42</v>
      </c>
      <c r="AV146" s="44">
        <v>50.56</v>
      </c>
      <c r="AW146" s="44">
        <v>0</v>
      </c>
      <c r="AX146" s="44">
        <v>50.56</v>
      </c>
      <c r="AY146" s="44">
        <v>74.56</v>
      </c>
      <c r="AZ146" s="44">
        <v>50.56</v>
      </c>
      <c r="BA146" s="44">
        <v>0</v>
      </c>
      <c r="BB146" s="44">
        <v>50.56</v>
      </c>
      <c r="BC146" s="14" t="s">
        <v>228</v>
      </c>
      <c r="BD146" s="14" t="s">
        <v>213</v>
      </c>
      <c r="BG146" s="14" t="s">
        <v>191</v>
      </c>
      <c r="BH146" s="14" t="s">
        <v>44</v>
      </c>
      <c r="BI146" s="14">
        <v>103</v>
      </c>
      <c r="BJ146" s="14">
        <f>IFERROR(_xlfn.XLOOKUP(Master[[#This Row],[cu_id]],StopTimes[cu_ID],StopTimes[Average Stop Time]), 0)</f>
        <v>0.31666666666666665</v>
      </c>
      <c r="BK146" s="14">
        <f>IF(Master[[#This Row],[Avg stop time helper]] &lt;&gt; 0, Master[[#This Row],[Avg stop time helper]],Average_Stop_Time)</f>
        <v>0.31666666666666665</v>
      </c>
      <c r="BL146" s="14" t="b">
        <f>NOT(ISERROR(_xlfn.XLOOKUP(Master[[#This Row],[cu_id]], Solution[Cu_ID],Solution[Cu_ID])))</f>
        <v>1</v>
      </c>
    </row>
    <row r="147" spans="1:64" s="14" customFormat="1" x14ac:dyDescent="0.3">
      <c r="A147" s="26" t="s">
        <v>1545</v>
      </c>
      <c r="B147" s="14">
        <v>101</v>
      </c>
      <c r="C147" s="14">
        <v>70790</v>
      </c>
      <c r="D147" s="14">
        <v>1</v>
      </c>
      <c r="E147" s="14" t="s">
        <v>601</v>
      </c>
      <c r="F147" s="14" t="s">
        <v>3818</v>
      </c>
      <c r="H147" s="14" t="s">
        <v>633</v>
      </c>
      <c r="I147" s="14" t="s">
        <v>2</v>
      </c>
      <c r="J147" s="14">
        <v>49747</v>
      </c>
      <c r="K147" s="14">
        <v>3</v>
      </c>
      <c r="L147" s="14" t="s">
        <v>175</v>
      </c>
      <c r="M147" s="14" t="s">
        <v>164</v>
      </c>
      <c r="N147" s="14" t="s">
        <v>13</v>
      </c>
      <c r="O147" s="14">
        <v>1</v>
      </c>
      <c r="P147" s="14">
        <v>1</v>
      </c>
      <c r="Q147" s="14">
        <v>0</v>
      </c>
      <c r="R147" s="14">
        <v>0</v>
      </c>
      <c r="S147" s="14">
        <v>0</v>
      </c>
      <c r="T147" s="14">
        <v>0</v>
      </c>
      <c r="U147" s="25">
        <v>44144</v>
      </c>
      <c r="V147" s="14">
        <v>13</v>
      </c>
      <c r="W147" s="23">
        <v>265.81</v>
      </c>
      <c r="X147" s="23">
        <v>0</v>
      </c>
      <c r="Y147" s="23">
        <v>0</v>
      </c>
      <c r="Z147" s="23">
        <v>5.66</v>
      </c>
      <c r="AA147" s="23">
        <v>22.65</v>
      </c>
      <c r="AB147" s="14">
        <v>0</v>
      </c>
      <c r="AC147" s="14">
        <v>0</v>
      </c>
      <c r="AD147" s="24">
        <f>IFERROR(1-(Master[[#This Row],[Avg Garment Scans per Delivery]]/Master[[#This Row],[Garment Inventory]]), 0)</f>
        <v>0</v>
      </c>
      <c r="AE147" s="48">
        <v>0</v>
      </c>
      <c r="AF147" s="48">
        <v>0</v>
      </c>
      <c r="AG147" s="44">
        <v>20.170000000000002</v>
      </c>
      <c r="AH147" s="44">
        <v>20.170000000000002</v>
      </c>
      <c r="AI147" s="44">
        <v>20.97</v>
      </c>
      <c r="AJ147" s="44">
        <v>21.37</v>
      </c>
      <c r="AK147" s="44">
        <v>5.0425000000000004</v>
      </c>
      <c r="AL147" s="44">
        <v>5.3425000000000002</v>
      </c>
      <c r="AM147" s="44">
        <v>0</v>
      </c>
      <c r="AN147" s="44">
        <v>21.37</v>
      </c>
      <c r="AO147" s="44">
        <v>0</v>
      </c>
      <c r="AP147" s="44">
        <v>21.37</v>
      </c>
      <c r="AQ147" s="44">
        <v>20.170000000000002</v>
      </c>
      <c r="AR147" s="44">
        <v>0</v>
      </c>
      <c r="AS147" s="44">
        <v>0</v>
      </c>
      <c r="AT147" s="44">
        <v>0</v>
      </c>
      <c r="AU147" s="44">
        <v>0</v>
      </c>
      <c r="AV147" s="44">
        <v>21.37</v>
      </c>
      <c r="AW147" s="44">
        <v>0</v>
      </c>
      <c r="AX147" s="44">
        <v>21.37</v>
      </c>
      <c r="AY147" s="44">
        <v>20.170000000000002</v>
      </c>
      <c r="AZ147" s="44">
        <v>0</v>
      </c>
      <c r="BA147" s="44">
        <v>0</v>
      </c>
      <c r="BB147" s="44">
        <v>0</v>
      </c>
      <c r="BC147" s="14" t="s">
        <v>254</v>
      </c>
      <c r="BD147" s="14" t="s">
        <v>213</v>
      </c>
      <c r="BG147" s="14" t="s">
        <v>891</v>
      </c>
      <c r="BH147" s="14" t="s">
        <v>13</v>
      </c>
      <c r="BI147" s="14">
        <v>101</v>
      </c>
      <c r="BJ147" s="14">
        <f>IFERROR(_xlfn.XLOOKUP(Master[[#This Row],[cu_id]],StopTimes[cu_ID],StopTimes[Average Stop Time]), 0)</f>
        <v>0.11666666666666667</v>
      </c>
      <c r="BK147" s="14">
        <f>IF(Master[[#This Row],[Avg stop time helper]] &lt;&gt; 0, Master[[#This Row],[Avg stop time helper]],Average_Stop_Time)</f>
        <v>0.11666666666666667</v>
      </c>
      <c r="BL147" s="14" t="b">
        <f>NOT(ISERROR(_xlfn.XLOOKUP(Master[[#This Row],[cu_id]], Solution[Cu_ID],Solution[Cu_ID])))</f>
        <v>1</v>
      </c>
    </row>
    <row r="148" spans="1:64" s="14" customFormat="1" x14ac:dyDescent="0.3">
      <c r="A148" s="26" t="s">
        <v>602</v>
      </c>
      <c r="B148" s="14">
        <v>101</v>
      </c>
      <c r="C148" s="14">
        <v>70790</v>
      </c>
      <c r="D148" s="14">
        <v>0</v>
      </c>
      <c r="E148" s="14" t="s">
        <v>601</v>
      </c>
      <c r="F148" s="14" t="s">
        <v>3818</v>
      </c>
      <c r="H148" s="14" t="s">
        <v>600</v>
      </c>
      <c r="I148" s="14" t="s">
        <v>2</v>
      </c>
      <c r="J148" s="14">
        <v>49707</v>
      </c>
      <c r="K148" s="14">
        <v>7</v>
      </c>
      <c r="L148" s="14" t="s">
        <v>82</v>
      </c>
      <c r="M148" s="14" t="s">
        <v>164</v>
      </c>
      <c r="N148" s="14" t="s">
        <v>13</v>
      </c>
      <c r="O148" s="14">
        <v>5</v>
      </c>
      <c r="P148" s="14">
        <v>5</v>
      </c>
      <c r="Q148" s="14">
        <v>0</v>
      </c>
      <c r="R148" s="14">
        <v>0</v>
      </c>
      <c r="S148" s="14">
        <v>0</v>
      </c>
      <c r="T148" s="14">
        <v>0</v>
      </c>
      <c r="U148" s="25">
        <v>44137</v>
      </c>
      <c r="V148" s="14">
        <v>53</v>
      </c>
      <c r="W148" s="23">
        <v>6617.86</v>
      </c>
      <c r="X148" s="23">
        <v>0</v>
      </c>
      <c r="Y148" s="23">
        <v>0</v>
      </c>
      <c r="Z148" s="23">
        <v>152.86000000000001</v>
      </c>
      <c r="AA148" s="23">
        <v>152.86000000000001</v>
      </c>
      <c r="AB148" s="14">
        <v>104</v>
      </c>
      <c r="AC148" s="14">
        <v>29</v>
      </c>
      <c r="AD148" s="24">
        <f>IFERROR(1-(Master[[#This Row],[Avg Garment Scans per Delivery]]/Master[[#This Row],[Garment Inventory]]), 0)</f>
        <v>0.72115384615384615</v>
      </c>
      <c r="AE148" s="48">
        <v>4</v>
      </c>
      <c r="AF148" s="48">
        <v>119</v>
      </c>
      <c r="AG148" s="44">
        <v>110.03</v>
      </c>
      <c r="AH148" s="44">
        <v>123.4207</v>
      </c>
      <c r="AI148" s="44">
        <v>139.483</v>
      </c>
      <c r="AJ148" s="44">
        <v>132.2184</v>
      </c>
      <c r="AK148" s="44">
        <v>130.20249999999999</v>
      </c>
      <c r="AL148" s="44">
        <v>125.14</v>
      </c>
      <c r="AM148" s="44">
        <v>129.88999999999999</v>
      </c>
      <c r="AN148" s="44">
        <v>275.08</v>
      </c>
      <c r="AO148" s="44">
        <v>129.88999999999999</v>
      </c>
      <c r="AP148" s="44">
        <v>275.08</v>
      </c>
      <c r="AQ148" s="44">
        <v>129.88999999999999</v>
      </c>
      <c r="AR148" s="44">
        <v>259.24</v>
      </c>
      <c r="AS148" s="44">
        <v>129.88999999999999</v>
      </c>
      <c r="AT148" s="44">
        <v>238.4</v>
      </c>
      <c r="AU148" s="44">
        <v>129.88999999999999</v>
      </c>
      <c r="AV148" s="44">
        <v>233.4</v>
      </c>
      <c r="AW148" s="44">
        <v>129.88999999999999</v>
      </c>
      <c r="AX148" s="44">
        <v>233.4</v>
      </c>
      <c r="AY148" s="44">
        <v>132.38999999999999</v>
      </c>
      <c r="AZ148" s="44">
        <v>233.4</v>
      </c>
      <c r="BA148" s="44">
        <v>129.88999999999999</v>
      </c>
      <c r="BB148" s="44">
        <v>233.4</v>
      </c>
      <c r="BC148" s="14" t="s">
        <v>254</v>
      </c>
      <c r="BD148" s="14" t="s">
        <v>213</v>
      </c>
      <c r="BG148" s="14" t="s">
        <v>191</v>
      </c>
      <c r="BH148" s="14" t="s">
        <v>44</v>
      </c>
      <c r="BI148" s="14">
        <v>103</v>
      </c>
      <c r="BJ148" s="14">
        <f>IFERROR(_xlfn.XLOOKUP(Master[[#This Row],[cu_id]],StopTimes[cu_ID],StopTimes[Average Stop Time]), 0)</f>
        <v>12.279166666666667</v>
      </c>
      <c r="BK148" s="14">
        <f>IF(Master[[#This Row],[Avg stop time helper]] &lt;&gt; 0, Master[[#This Row],[Avg stop time helper]],Average_Stop_Time)</f>
        <v>12.279166666666667</v>
      </c>
      <c r="BL148" s="14" t="b">
        <f>NOT(ISERROR(_xlfn.XLOOKUP(Master[[#This Row],[cu_id]], Solution[Cu_ID],Solution[Cu_ID])))</f>
        <v>1</v>
      </c>
    </row>
    <row r="149" spans="1:64" s="14" customFormat="1" x14ac:dyDescent="0.3">
      <c r="A149" s="26" t="s">
        <v>606</v>
      </c>
      <c r="B149" s="14">
        <v>101</v>
      </c>
      <c r="C149" s="14">
        <v>70792</v>
      </c>
      <c r="D149" s="14">
        <v>0</v>
      </c>
      <c r="E149" s="14" t="s">
        <v>605</v>
      </c>
      <c r="F149" s="14" t="s">
        <v>4396</v>
      </c>
      <c r="G149" s="14" t="s">
        <v>604</v>
      </c>
      <c r="H149" s="14" t="s">
        <v>603</v>
      </c>
      <c r="I149" s="14" t="s">
        <v>2</v>
      </c>
      <c r="J149" s="14">
        <v>48740</v>
      </c>
      <c r="K149" s="14">
        <v>7</v>
      </c>
      <c r="L149" s="14" t="s">
        <v>82</v>
      </c>
      <c r="M149" s="14" t="s">
        <v>164</v>
      </c>
      <c r="N149" s="14" t="s">
        <v>48</v>
      </c>
      <c r="O149" s="14">
        <v>20</v>
      </c>
      <c r="P149" s="14">
        <v>0</v>
      </c>
      <c r="Q149" s="14">
        <v>0</v>
      </c>
      <c r="R149" s="14">
        <v>0</v>
      </c>
      <c r="S149" s="14">
        <v>20</v>
      </c>
      <c r="T149" s="14">
        <v>0</v>
      </c>
      <c r="U149" s="25">
        <v>44140</v>
      </c>
      <c r="V149" s="14">
        <v>53</v>
      </c>
      <c r="W149" s="23">
        <v>2017.78</v>
      </c>
      <c r="X149" s="23">
        <v>0</v>
      </c>
      <c r="Y149" s="23">
        <v>0</v>
      </c>
      <c r="Z149" s="23">
        <v>38.590000000000003</v>
      </c>
      <c r="AA149" s="23">
        <v>38.590000000000003</v>
      </c>
      <c r="AB149" s="14">
        <v>22</v>
      </c>
      <c r="AC149" s="14">
        <v>3</v>
      </c>
      <c r="AD149" s="24">
        <f>IFERROR(1-(Master[[#This Row],[Avg Garment Scans per Delivery]]/Master[[#This Row],[Garment Inventory]]), 0)</f>
        <v>0.86363636363636365</v>
      </c>
      <c r="AE149" s="48">
        <v>1</v>
      </c>
      <c r="AF149" s="48">
        <v>22</v>
      </c>
      <c r="AG149" s="44">
        <v>36.79</v>
      </c>
      <c r="AH149" s="44">
        <v>39.969200000000001</v>
      </c>
      <c r="AI149" s="44">
        <v>37.947099999999999</v>
      </c>
      <c r="AJ149" s="44">
        <v>38.590000000000003</v>
      </c>
      <c r="AK149" s="44">
        <v>36.79</v>
      </c>
      <c r="AL149" s="44">
        <v>38.590000000000003</v>
      </c>
      <c r="AM149" s="44">
        <v>36.79</v>
      </c>
      <c r="AN149" s="44">
        <v>38.590000000000003</v>
      </c>
      <c r="AO149" s="44">
        <v>36.79</v>
      </c>
      <c r="AP149" s="44">
        <v>38.590000000000003</v>
      </c>
      <c r="AQ149" s="44">
        <v>36.79</v>
      </c>
      <c r="AR149" s="44">
        <v>38.590000000000003</v>
      </c>
      <c r="AS149" s="44">
        <v>36.79</v>
      </c>
      <c r="AT149" s="44">
        <v>38.590000000000003</v>
      </c>
      <c r="AU149" s="44">
        <v>36.79</v>
      </c>
      <c r="AV149" s="44">
        <v>38.590000000000003</v>
      </c>
      <c r="AW149" s="44">
        <v>36.79</v>
      </c>
      <c r="AX149" s="44">
        <v>38.590000000000003</v>
      </c>
      <c r="AY149" s="44">
        <v>36.79</v>
      </c>
      <c r="AZ149" s="44">
        <v>38.590000000000003</v>
      </c>
      <c r="BA149" s="44">
        <v>36.79</v>
      </c>
      <c r="BB149" s="44">
        <v>38.590000000000003</v>
      </c>
      <c r="BC149" s="14" t="s">
        <v>254</v>
      </c>
      <c r="BD149" s="14" t="s">
        <v>213</v>
      </c>
      <c r="BG149" s="14" t="s">
        <v>191</v>
      </c>
      <c r="BH149" s="14" t="s">
        <v>44</v>
      </c>
      <c r="BI149" s="14">
        <v>101</v>
      </c>
      <c r="BJ149" s="14">
        <f>IFERROR(_xlfn.XLOOKUP(Master[[#This Row],[cu_id]],StopTimes[cu_ID],StopTimes[Average Stop Time]), 0)</f>
        <v>10.936666666666667</v>
      </c>
      <c r="BK149" s="14">
        <f>IF(Master[[#This Row],[Avg stop time helper]] &lt;&gt; 0, Master[[#This Row],[Avg stop time helper]],Average_Stop_Time)</f>
        <v>10.936666666666667</v>
      </c>
      <c r="BL149" s="14" t="b">
        <f>NOT(ISERROR(_xlfn.XLOOKUP(Master[[#This Row],[cu_id]], Solution[Cu_ID],Solution[Cu_ID])))</f>
        <v>1</v>
      </c>
    </row>
    <row r="150" spans="1:64" s="14" customFormat="1" x14ac:dyDescent="0.3">
      <c r="A150" s="26" t="s">
        <v>609</v>
      </c>
      <c r="B150" s="14">
        <v>105</v>
      </c>
      <c r="C150" s="14">
        <v>70799</v>
      </c>
      <c r="D150" s="14">
        <v>0</v>
      </c>
      <c r="E150" s="14" t="s">
        <v>608</v>
      </c>
      <c r="F150" s="14" t="s">
        <v>5558</v>
      </c>
      <c r="H150" s="14" t="s">
        <v>250</v>
      </c>
      <c r="I150" s="14" t="s">
        <v>2</v>
      </c>
      <c r="J150" s="14">
        <v>48742</v>
      </c>
      <c r="K150" s="14">
        <v>3</v>
      </c>
      <c r="L150" s="14" t="s">
        <v>175</v>
      </c>
      <c r="M150" s="14" t="s">
        <v>164</v>
      </c>
      <c r="N150" s="14" t="s">
        <v>48</v>
      </c>
      <c r="O150" s="14">
        <v>300</v>
      </c>
      <c r="P150" s="14">
        <v>0</v>
      </c>
      <c r="Q150" s="14">
        <v>0</v>
      </c>
      <c r="R150" s="14">
        <v>0</v>
      </c>
      <c r="S150" s="14">
        <v>300</v>
      </c>
      <c r="T150" s="14">
        <v>0</v>
      </c>
      <c r="U150" s="25">
        <v>44147</v>
      </c>
      <c r="V150" s="14">
        <v>11</v>
      </c>
      <c r="W150" s="23">
        <v>514.86</v>
      </c>
      <c r="X150" s="23">
        <v>0</v>
      </c>
      <c r="Y150" s="23">
        <v>0</v>
      </c>
      <c r="Z150" s="23">
        <v>6.8</v>
      </c>
      <c r="AA150" s="23">
        <v>27.21</v>
      </c>
      <c r="AB150" s="14">
        <v>0</v>
      </c>
      <c r="AC150" s="14">
        <v>0</v>
      </c>
      <c r="AD150" s="24">
        <f>IFERROR(1-(Master[[#This Row],[Avg Garment Scans per Delivery]]/Master[[#This Row],[Garment Inventory]]), 0)</f>
        <v>0</v>
      </c>
      <c r="AE150" s="48">
        <v>0</v>
      </c>
      <c r="AF150" s="48">
        <v>0</v>
      </c>
      <c r="AG150" s="44">
        <v>51.29</v>
      </c>
      <c r="AH150" s="44">
        <v>51.636600000000001</v>
      </c>
      <c r="AI150" s="44">
        <v>54.42</v>
      </c>
      <c r="AJ150" s="44">
        <v>49.08</v>
      </c>
      <c r="AK150" s="44">
        <v>0</v>
      </c>
      <c r="AL150" s="44">
        <v>12.27</v>
      </c>
      <c r="AM150" s="44">
        <v>0</v>
      </c>
      <c r="AN150" s="44">
        <v>0</v>
      </c>
      <c r="AO150" s="44">
        <v>0</v>
      </c>
      <c r="AP150" s="44">
        <v>49.08</v>
      </c>
      <c r="AQ150" s="44">
        <v>0</v>
      </c>
      <c r="AR150" s="44">
        <v>0</v>
      </c>
      <c r="AS150" s="44">
        <v>0</v>
      </c>
      <c r="AT150" s="44">
        <v>0</v>
      </c>
      <c r="AU150" s="44">
        <v>0</v>
      </c>
      <c r="AV150" s="44">
        <v>0</v>
      </c>
      <c r="AW150" s="44">
        <v>0</v>
      </c>
      <c r="AX150" s="44">
        <v>49.08</v>
      </c>
      <c r="AY150" s="44">
        <v>0</v>
      </c>
      <c r="AZ150" s="44">
        <v>0</v>
      </c>
      <c r="BA150" s="44">
        <v>0</v>
      </c>
      <c r="BB150" s="44">
        <v>0</v>
      </c>
      <c r="BC150" s="14" t="s">
        <v>254</v>
      </c>
      <c r="BD150" s="14" t="s">
        <v>607</v>
      </c>
      <c r="BG150" s="14" t="s">
        <v>191</v>
      </c>
      <c r="BH150" s="14" t="s">
        <v>44</v>
      </c>
      <c r="BI150" s="14">
        <v>101</v>
      </c>
      <c r="BJ150" s="14">
        <f>IFERROR(_xlfn.XLOOKUP(Master[[#This Row],[cu_id]],StopTimes[cu_ID],StopTimes[Average Stop Time]), 0)</f>
        <v>4.9666666666666668</v>
      </c>
      <c r="BK150" s="14">
        <f>IF(Master[[#This Row],[Avg stop time helper]] &lt;&gt; 0, Master[[#This Row],[Avg stop time helper]],Average_Stop_Time)</f>
        <v>4.9666666666666668</v>
      </c>
      <c r="BL150" s="14" t="b">
        <f>NOT(ISERROR(_xlfn.XLOOKUP(Master[[#This Row],[cu_id]], Solution[Cu_ID],Solution[Cu_ID])))</f>
        <v>1</v>
      </c>
    </row>
    <row r="151" spans="1:64" s="14" customFormat="1" x14ac:dyDescent="0.3">
      <c r="A151" s="26" t="s">
        <v>611</v>
      </c>
      <c r="B151" s="14">
        <v>105</v>
      </c>
      <c r="C151" s="14">
        <v>70800</v>
      </c>
      <c r="D151" s="14">
        <v>0</v>
      </c>
      <c r="E151" s="14" t="s">
        <v>610</v>
      </c>
      <c r="F151" s="14" t="s">
        <v>5558</v>
      </c>
      <c r="H151" s="14" t="s">
        <v>250</v>
      </c>
      <c r="I151" s="14" t="s">
        <v>2</v>
      </c>
      <c r="J151" s="14">
        <v>48742</v>
      </c>
      <c r="K151" s="14">
        <v>3</v>
      </c>
      <c r="L151" s="14" t="s">
        <v>175</v>
      </c>
      <c r="M151" s="14" t="s">
        <v>164</v>
      </c>
      <c r="N151" s="14" t="s">
        <v>48</v>
      </c>
      <c r="O151" s="14">
        <v>295</v>
      </c>
      <c r="P151" s="14">
        <v>0</v>
      </c>
      <c r="Q151" s="14">
        <v>0</v>
      </c>
      <c r="R151" s="14">
        <v>0</v>
      </c>
      <c r="S151" s="14">
        <v>295</v>
      </c>
      <c r="T151" s="14">
        <v>0</v>
      </c>
      <c r="U151" s="25">
        <v>44147</v>
      </c>
      <c r="V151" s="14">
        <v>11</v>
      </c>
      <c r="W151" s="23">
        <v>914.42</v>
      </c>
      <c r="X151" s="23">
        <v>0</v>
      </c>
      <c r="Y151" s="23">
        <v>0</v>
      </c>
      <c r="Z151" s="23">
        <v>20.57</v>
      </c>
      <c r="AA151" s="23">
        <v>82.28</v>
      </c>
      <c r="AB151" s="14">
        <v>0</v>
      </c>
      <c r="AC151" s="14">
        <v>0</v>
      </c>
      <c r="AD151" s="24">
        <f>IFERROR(1-(Master[[#This Row],[Avg Garment Scans per Delivery]]/Master[[#This Row],[Garment Inventory]]), 0)</f>
        <v>0</v>
      </c>
      <c r="AE151" s="48">
        <v>0</v>
      </c>
      <c r="AF151" s="48">
        <v>0</v>
      </c>
      <c r="AG151" s="44">
        <v>70.819999999999993</v>
      </c>
      <c r="AH151" s="44">
        <v>90.08</v>
      </c>
      <c r="AI151" s="44">
        <v>164.57</v>
      </c>
      <c r="AJ151" s="44">
        <v>85.776600000000002</v>
      </c>
      <c r="AK151" s="44">
        <v>0</v>
      </c>
      <c r="AL151" s="44">
        <v>16.477499999999999</v>
      </c>
      <c r="AM151" s="44">
        <v>0</v>
      </c>
      <c r="AN151" s="44">
        <v>0</v>
      </c>
      <c r="AO151" s="44">
        <v>0</v>
      </c>
      <c r="AP151" s="44">
        <v>65.91</v>
      </c>
      <c r="AQ151" s="44">
        <v>0</v>
      </c>
      <c r="AR151" s="44">
        <v>0</v>
      </c>
      <c r="AS151" s="44">
        <v>0</v>
      </c>
      <c r="AT151" s="44">
        <v>0</v>
      </c>
      <c r="AU151" s="44">
        <v>0</v>
      </c>
      <c r="AV151" s="44">
        <v>0</v>
      </c>
      <c r="AW151" s="44">
        <v>0</v>
      </c>
      <c r="AX151" s="44">
        <v>65.91</v>
      </c>
      <c r="AY151" s="44">
        <v>0</v>
      </c>
      <c r="AZ151" s="44">
        <v>0</v>
      </c>
      <c r="BA151" s="44">
        <v>0</v>
      </c>
      <c r="BB151" s="44">
        <v>0</v>
      </c>
      <c r="BC151" s="14" t="s">
        <v>254</v>
      </c>
      <c r="BD151" s="14" t="s">
        <v>607</v>
      </c>
      <c r="BG151" s="14" t="s">
        <v>191</v>
      </c>
      <c r="BH151" s="14" t="s">
        <v>44</v>
      </c>
      <c r="BI151" s="14">
        <v>101</v>
      </c>
      <c r="BJ151" s="14">
        <f>IFERROR(_xlfn.XLOOKUP(Master[[#This Row],[cu_id]],StopTimes[cu_ID],StopTimes[Average Stop Time]), 0)</f>
        <v>5.1833333333333336</v>
      </c>
      <c r="BK151" s="14">
        <f>IF(Master[[#This Row],[Avg stop time helper]] &lt;&gt; 0, Master[[#This Row],[Avg stop time helper]],Average_Stop_Time)</f>
        <v>5.1833333333333336</v>
      </c>
      <c r="BL151" s="14" t="b">
        <f>NOT(ISERROR(_xlfn.XLOOKUP(Master[[#This Row],[cu_id]], Solution[Cu_ID],Solution[Cu_ID])))</f>
        <v>1</v>
      </c>
    </row>
    <row r="152" spans="1:64" s="14" customFormat="1" x14ac:dyDescent="0.3">
      <c r="A152" s="26" t="s">
        <v>614</v>
      </c>
      <c r="B152" s="14">
        <v>101</v>
      </c>
      <c r="C152" s="14">
        <v>70801</v>
      </c>
      <c r="D152" s="14">
        <v>0</v>
      </c>
      <c r="E152" s="14" t="s">
        <v>613</v>
      </c>
      <c r="F152" s="14" t="s">
        <v>5378</v>
      </c>
      <c r="H152" s="14" t="s">
        <v>612</v>
      </c>
      <c r="I152" s="14" t="s">
        <v>2</v>
      </c>
      <c r="J152" s="14">
        <v>48742</v>
      </c>
      <c r="K152" s="14">
        <v>1</v>
      </c>
      <c r="L152" s="14" t="s">
        <v>174</v>
      </c>
      <c r="M152" s="14" t="s">
        <v>164</v>
      </c>
      <c r="N152" s="14" t="s">
        <v>15</v>
      </c>
      <c r="O152" s="14">
        <v>136</v>
      </c>
      <c r="P152" s="14">
        <v>0</v>
      </c>
      <c r="Q152" s="14">
        <v>136</v>
      </c>
      <c r="R152" s="14">
        <v>0</v>
      </c>
      <c r="S152" s="14">
        <v>0</v>
      </c>
      <c r="T152" s="14">
        <v>0</v>
      </c>
      <c r="U152" s="25">
        <v>44159</v>
      </c>
      <c r="V152" s="14">
        <v>13</v>
      </c>
      <c r="W152" s="23">
        <v>1814.05</v>
      </c>
      <c r="X152" s="23">
        <v>0</v>
      </c>
      <c r="Y152" s="23">
        <v>0</v>
      </c>
      <c r="Z152" s="23">
        <v>37.409999999999997</v>
      </c>
      <c r="AA152" s="23">
        <v>149.62</v>
      </c>
      <c r="AB152" s="14">
        <v>0</v>
      </c>
      <c r="AC152" s="14">
        <v>0</v>
      </c>
      <c r="AD152" s="24">
        <f>IFERROR(1-(Master[[#This Row],[Avg Garment Scans per Delivery]]/Master[[#This Row],[Garment Inventory]]), 0)</f>
        <v>0</v>
      </c>
      <c r="AE152" s="48">
        <v>0</v>
      </c>
      <c r="AF152" s="48">
        <v>0</v>
      </c>
      <c r="AG152" s="44">
        <v>135.0633</v>
      </c>
      <c r="AH152" s="44">
        <v>143.85</v>
      </c>
      <c r="AI152" s="44">
        <v>148.17750000000001</v>
      </c>
      <c r="AJ152" s="44">
        <v>149.62</v>
      </c>
      <c r="AK152" s="44">
        <v>35.962499999999999</v>
      </c>
      <c r="AL152" s="44">
        <v>37.405000000000001</v>
      </c>
      <c r="AM152" s="44">
        <v>143.85</v>
      </c>
      <c r="AN152" s="44">
        <v>0</v>
      </c>
      <c r="AO152" s="44">
        <v>0</v>
      </c>
      <c r="AP152" s="44">
        <v>0</v>
      </c>
      <c r="AQ152" s="44">
        <v>0</v>
      </c>
      <c r="AR152" s="44">
        <v>0</v>
      </c>
      <c r="AS152" s="44">
        <v>0</v>
      </c>
      <c r="AT152" s="44">
        <v>149.62</v>
      </c>
      <c r="AU152" s="44">
        <v>143.85</v>
      </c>
      <c r="AV152" s="44">
        <v>0</v>
      </c>
      <c r="AW152" s="44">
        <v>0</v>
      </c>
      <c r="AX152" s="44">
        <v>0</v>
      </c>
      <c r="AY152" s="44">
        <v>0</v>
      </c>
      <c r="AZ152" s="44">
        <v>0</v>
      </c>
      <c r="BA152" s="44">
        <v>0</v>
      </c>
      <c r="BB152" s="44">
        <v>149.62</v>
      </c>
      <c r="BC152" s="14" t="s">
        <v>260</v>
      </c>
      <c r="BD152" s="14" t="s">
        <v>213</v>
      </c>
      <c r="BG152" s="14" t="s">
        <v>191</v>
      </c>
      <c r="BH152" s="14" t="s">
        <v>44</v>
      </c>
      <c r="BI152" s="14">
        <v>101</v>
      </c>
      <c r="BJ152" s="14">
        <f>IFERROR(_xlfn.XLOOKUP(Master[[#This Row],[cu_id]],StopTimes[cu_ID],StopTimes[Average Stop Time]), 0)</f>
        <v>10.050000000000001</v>
      </c>
      <c r="BK152" s="14">
        <f>IF(Master[[#This Row],[Avg stop time helper]] &lt;&gt; 0, Master[[#This Row],[Avg stop time helper]],Average_Stop_Time)</f>
        <v>10.050000000000001</v>
      </c>
      <c r="BL152" s="14" t="b">
        <f>NOT(ISERROR(_xlfn.XLOOKUP(Master[[#This Row],[cu_id]], Solution[Cu_ID],Solution[Cu_ID])))</f>
        <v>1</v>
      </c>
    </row>
    <row r="153" spans="1:64" s="14" customFormat="1" x14ac:dyDescent="0.3">
      <c r="A153" s="26" t="s">
        <v>616</v>
      </c>
      <c r="B153" s="14">
        <v>101</v>
      </c>
      <c r="C153" s="14">
        <v>70803</v>
      </c>
      <c r="D153" s="14">
        <v>0</v>
      </c>
      <c r="E153" s="14" t="s">
        <v>615</v>
      </c>
      <c r="F153" s="14" t="s">
        <v>4642</v>
      </c>
      <c r="H153" s="14" t="s">
        <v>233</v>
      </c>
      <c r="I153" s="14" t="s">
        <v>2</v>
      </c>
      <c r="J153" s="14">
        <v>48750</v>
      </c>
      <c r="K153" s="14">
        <v>6</v>
      </c>
      <c r="L153" s="14" t="s">
        <v>176</v>
      </c>
      <c r="M153" s="14" t="s">
        <v>164</v>
      </c>
      <c r="N153" s="14" t="s">
        <v>48</v>
      </c>
      <c r="O153" s="14">
        <v>120</v>
      </c>
      <c r="P153" s="14">
        <v>0</v>
      </c>
      <c r="Q153" s="14">
        <v>0</v>
      </c>
      <c r="R153" s="14">
        <v>0</v>
      </c>
      <c r="S153" s="14">
        <v>120</v>
      </c>
      <c r="T153" s="14">
        <v>0</v>
      </c>
      <c r="U153" s="25">
        <v>44140</v>
      </c>
      <c r="V153" s="14">
        <v>27</v>
      </c>
      <c r="W153" s="23">
        <v>2425.5300000000002</v>
      </c>
      <c r="X153" s="23">
        <v>0</v>
      </c>
      <c r="Y153" s="23">
        <v>0</v>
      </c>
      <c r="Z153" s="23">
        <v>57.92</v>
      </c>
      <c r="AA153" s="23">
        <v>115.85</v>
      </c>
      <c r="AB153" s="14">
        <v>0</v>
      </c>
      <c r="AC153" s="14">
        <v>0</v>
      </c>
      <c r="AD153" s="24">
        <f>IFERROR(1-(Master[[#This Row],[Avg Garment Scans per Delivery]]/Master[[#This Row],[Garment Inventory]]), 0)</f>
        <v>0</v>
      </c>
      <c r="AE153" s="48">
        <v>0</v>
      </c>
      <c r="AF153" s="48">
        <v>0</v>
      </c>
      <c r="AG153" s="44">
        <v>79.674999999999997</v>
      </c>
      <c r="AH153" s="44">
        <v>91.39</v>
      </c>
      <c r="AI153" s="44">
        <v>104.7071</v>
      </c>
      <c r="AJ153" s="44">
        <v>99.124200000000002</v>
      </c>
      <c r="AK153" s="44">
        <v>51.534999999999997</v>
      </c>
      <c r="AL153" s="44">
        <v>47.53</v>
      </c>
      <c r="AM153" s="44">
        <v>0</v>
      </c>
      <c r="AN153" s="44">
        <v>66.61</v>
      </c>
      <c r="AO153" s="44">
        <v>116.49</v>
      </c>
      <c r="AP153" s="44">
        <v>0</v>
      </c>
      <c r="AQ153" s="44">
        <v>0</v>
      </c>
      <c r="AR153" s="44">
        <v>66.61</v>
      </c>
      <c r="AS153" s="44">
        <v>116.49</v>
      </c>
      <c r="AT153" s="44">
        <v>0</v>
      </c>
      <c r="AU153" s="44">
        <v>0</v>
      </c>
      <c r="AV153" s="44">
        <v>66.61</v>
      </c>
      <c r="AW153" s="44">
        <v>62.81</v>
      </c>
      <c r="AX153" s="44">
        <v>0</v>
      </c>
      <c r="AY153" s="44">
        <v>0</v>
      </c>
      <c r="AZ153" s="44">
        <v>180.41</v>
      </c>
      <c r="BA153" s="44">
        <v>116.49</v>
      </c>
      <c r="BB153" s="44">
        <v>0</v>
      </c>
      <c r="BC153" s="14" t="s">
        <v>254</v>
      </c>
      <c r="BD153" s="14" t="s">
        <v>213</v>
      </c>
      <c r="BG153" s="14" t="s">
        <v>191</v>
      </c>
      <c r="BH153" s="14" t="s">
        <v>44</v>
      </c>
      <c r="BI153" s="14">
        <v>101</v>
      </c>
      <c r="BJ153" s="14">
        <f>IFERROR(_xlfn.XLOOKUP(Master[[#This Row],[cu_id]],StopTimes[cu_ID],StopTimes[Average Stop Time]), 0)</f>
        <v>14.483333333333334</v>
      </c>
      <c r="BK153" s="14">
        <f>IF(Master[[#This Row],[Avg stop time helper]] &lt;&gt; 0, Master[[#This Row],[Avg stop time helper]],Average_Stop_Time)</f>
        <v>14.483333333333334</v>
      </c>
      <c r="BL153" s="14" t="b">
        <f>NOT(ISERROR(_xlfn.XLOOKUP(Master[[#This Row],[cu_id]], Solution[Cu_ID],Solution[Cu_ID])))</f>
        <v>1</v>
      </c>
    </row>
    <row r="154" spans="1:64" s="14" customFormat="1" x14ac:dyDescent="0.3">
      <c r="A154" s="26" t="s">
        <v>618</v>
      </c>
      <c r="B154" s="14">
        <v>101</v>
      </c>
      <c r="C154" s="14">
        <v>70805</v>
      </c>
      <c r="D154" s="14">
        <v>0</v>
      </c>
      <c r="E154" s="14" t="s">
        <v>617</v>
      </c>
      <c r="F154" s="14" t="s">
        <v>4443</v>
      </c>
      <c r="H154" s="14" t="s">
        <v>233</v>
      </c>
      <c r="I154" s="14" t="s">
        <v>2</v>
      </c>
      <c r="J154" s="14">
        <v>48750</v>
      </c>
      <c r="K154" s="14">
        <v>7</v>
      </c>
      <c r="L154" s="14" t="s">
        <v>82</v>
      </c>
      <c r="M154" s="14" t="s">
        <v>164</v>
      </c>
      <c r="N154" s="14" t="s">
        <v>48</v>
      </c>
      <c r="O154" s="14">
        <v>310</v>
      </c>
      <c r="P154" s="14">
        <v>0</v>
      </c>
      <c r="Q154" s="14">
        <v>0</v>
      </c>
      <c r="R154" s="14">
        <v>0</v>
      </c>
      <c r="S154" s="14">
        <v>310</v>
      </c>
      <c r="T154" s="14">
        <v>0</v>
      </c>
      <c r="U154" s="25">
        <v>44140</v>
      </c>
      <c r="V154" s="14">
        <v>45</v>
      </c>
      <c r="W154" s="23">
        <v>1871.79</v>
      </c>
      <c r="X154" s="23">
        <v>0</v>
      </c>
      <c r="Y154" s="23">
        <v>0</v>
      </c>
      <c r="Z154" s="23">
        <v>49.89</v>
      </c>
      <c r="AA154" s="23">
        <v>49.89</v>
      </c>
      <c r="AB154" s="14">
        <v>0</v>
      </c>
      <c r="AC154" s="14">
        <v>0</v>
      </c>
      <c r="AD154" s="24">
        <f>IFERROR(1-(Master[[#This Row],[Avg Garment Scans per Delivery]]/Master[[#This Row],[Garment Inventory]]), 0)</f>
        <v>0</v>
      </c>
      <c r="AE154" s="48">
        <v>0</v>
      </c>
      <c r="AF154" s="48">
        <v>0</v>
      </c>
      <c r="AG154" s="44">
        <v>43.36</v>
      </c>
      <c r="AH154" s="44">
        <v>43.466900000000003</v>
      </c>
      <c r="AI154" s="44">
        <v>49.191400000000002</v>
      </c>
      <c r="AJ154" s="44">
        <v>47.953000000000003</v>
      </c>
      <c r="AK154" s="44">
        <v>49.63</v>
      </c>
      <c r="AL154" s="44">
        <v>47.935000000000002</v>
      </c>
      <c r="AM154" s="44">
        <v>36.39</v>
      </c>
      <c r="AN154" s="44">
        <v>55.47</v>
      </c>
      <c r="AO154" s="44">
        <v>50.33</v>
      </c>
      <c r="AP154" s="44">
        <v>40.4</v>
      </c>
      <c r="AQ154" s="44">
        <v>44.75</v>
      </c>
      <c r="AR154" s="44">
        <v>55.47</v>
      </c>
      <c r="AS154" s="44">
        <v>58.69</v>
      </c>
      <c r="AT154" s="44">
        <v>40.4</v>
      </c>
      <c r="AU154" s="44">
        <v>44.75</v>
      </c>
      <c r="AV154" s="44">
        <v>55.47</v>
      </c>
      <c r="AW154" s="44">
        <v>58.69</v>
      </c>
      <c r="AX154" s="44">
        <v>40.4</v>
      </c>
      <c r="AY154" s="44">
        <v>44.75</v>
      </c>
      <c r="AZ154" s="44">
        <v>55.47</v>
      </c>
      <c r="BA154" s="44">
        <v>58.69</v>
      </c>
      <c r="BB154" s="44">
        <v>40.4</v>
      </c>
      <c r="BC154" s="14" t="s">
        <v>310</v>
      </c>
      <c r="BD154" s="14" t="s">
        <v>213</v>
      </c>
      <c r="BG154" s="14" t="s">
        <v>191</v>
      </c>
      <c r="BH154" s="14" t="s">
        <v>44</v>
      </c>
      <c r="BI154" s="14">
        <v>101</v>
      </c>
      <c r="BJ154" s="14">
        <f>IFERROR(_xlfn.XLOOKUP(Master[[#This Row],[cu_id]],StopTimes[cu_ID],StopTimes[Average Stop Time]), 0)</f>
        <v>5.2733333333333334</v>
      </c>
      <c r="BK154" s="14">
        <f>IF(Master[[#This Row],[Avg stop time helper]] &lt;&gt; 0, Master[[#This Row],[Avg stop time helper]],Average_Stop_Time)</f>
        <v>5.2733333333333334</v>
      </c>
      <c r="BL154" s="14" t="b">
        <f>NOT(ISERROR(_xlfn.XLOOKUP(Master[[#This Row],[cu_id]], Solution[Cu_ID],Solution[Cu_ID])))</f>
        <v>1</v>
      </c>
    </row>
    <row r="155" spans="1:64" s="14" customFormat="1" x14ac:dyDescent="0.3">
      <c r="A155" s="26" t="s">
        <v>622</v>
      </c>
      <c r="B155" s="14">
        <v>102</v>
      </c>
      <c r="C155" s="14">
        <v>70807</v>
      </c>
      <c r="D155" s="14">
        <v>0</v>
      </c>
      <c r="E155" s="14" t="s">
        <v>621</v>
      </c>
      <c r="F155" s="14" t="s">
        <v>5672</v>
      </c>
      <c r="G155" s="14" t="s">
        <v>620</v>
      </c>
      <c r="H155" s="14" t="s">
        <v>619</v>
      </c>
      <c r="I155" s="14" t="s">
        <v>2</v>
      </c>
      <c r="J155" s="14">
        <v>49746</v>
      </c>
      <c r="K155" s="14">
        <v>4</v>
      </c>
      <c r="L155" s="14" t="s">
        <v>177</v>
      </c>
      <c r="M155" s="14" t="s">
        <v>164</v>
      </c>
      <c r="N155" s="14" t="s">
        <v>12</v>
      </c>
      <c r="O155" s="14">
        <v>240</v>
      </c>
      <c r="P155" s="14">
        <v>0</v>
      </c>
      <c r="Q155" s="14">
        <v>0</v>
      </c>
      <c r="R155" s="14">
        <v>240</v>
      </c>
      <c r="S155" s="14">
        <v>0</v>
      </c>
      <c r="T155" s="14">
        <v>0</v>
      </c>
      <c r="U155" s="25">
        <v>44153</v>
      </c>
      <c r="V155" s="14">
        <v>15</v>
      </c>
      <c r="W155" s="23">
        <v>691.56</v>
      </c>
      <c r="X155" s="23">
        <v>0</v>
      </c>
      <c r="Y155" s="23">
        <v>0</v>
      </c>
      <c r="Z155" s="23">
        <v>12.53</v>
      </c>
      <c r="AA155" s="23">
        <v>50.12</v>
      </c>
      <c r="AB155" s="14">
        <v>0</v>
      </c>
      <c r="AC155" s="14">
        <v>0</v>
      </c>
      <c r="AD155" s="24">
        <v>0</v>
      </c>
      <c r="AE155" s="48">
        <v>0</v>
      </c>
      <c r="AF155" s="48">
        <v>0</v>
      </c>
      <c r="AG155" s="44">
        <v>46.34</v>
      </c>
      <c r="AH155" s="44">
        <v>52.445999999999998</v>
      </c>
      <c r="AI155" s="44">
        <v>49.17</v>
      </c>
      <c r="AJ155" s="44">
        <v>50.12</v>
      </c>
      <c r="AK155" s="44">
        <v>20.961200000000002</v>
      </c>
      <c r="AL155" s="44">
        <v>12.53</v>
      </c>
      <c r="AM155" s="44">
        <v>0</v>
      </c>
      <c r="AN155" s="44">
        <v>0</v>
      </c>
      <c r="AO155" s="44">
        <v>0</v>
      </c>
      <c r="AP155" s="44">
        <v>0</v>
      </c>
      <c r="AQ155" s="44">
        <v>0</v>
      </c>
      <c r="AR155" s="44">
        <v>50.12</v>
      </c>
      <c r="AS155" s="44">
        <v>120.42</v>
      </c>
      <c r="AT155" s="44">
        <v>0</v>
      </c>
      <c r="AU155" s="44">
        <v>0</v>
      </c>
      <c r="AV155" s="44">
        <v>0</v>
      </c>
      <c r="AW155" s="44">
        <v>0</v>
      </c>
      <c r="AX155" s="44">
        <v>0</v>
      </c>
      <c r="AY155" s="44">
        <v>0</v>
      </c>
      <c r="AZ155" s="44">
        <v>50.12</v>
      </c>
      <c r="BA155" s="44">
        <v>47.27</v>
      </c>
      <c r="BB155" s="44">
        <v>0</v>
      </c>
      <c r="BC155" s="14" t="s">
        <v>232</v>
      </c>
      <c r="BD155" s="14" t="s">
        <v>213</v>
      </c>
      <c r="BG155" s="14" t="s">
        <v>191</v>
      </c>
      <c r="BH155" s="14" t="s">
        <v>44</v>
      </c>
      <c r="BJ155" s="14">
        <f>IFERROR(_xlfn.XLOOKUP(Master[[#This Row],[cu_id]],StopTimes[cu_ID],StopTimes[Average Stop Time]), 0)</f>
        <v>0.15</v>
      </c>
      <c r="BK155" s="14">
        <f>IF(Master[[#This Row],[Avg stop time helper]] &lt;&gt; 0, Master[[#This Row],[Avg stop time helper]],Average_Stop_Time)</f>
        <v>0.15</v>
      </c>
      <c r="BL155" s="14" t="b">
        <f>NOT(ISERROR(_xlfn.XLOOKUP(Master[[#This Row],[cu_id]], Solution[Cu_ID],Solution[Cu_ID])))</f>
        <v>1</v>
      </c>
    </row>
    <row r="156" spans="1:64" s="14" customFormat="1" x14ac:dyDescent="0.3">
      <c r="A156" s="26" t="s">
        <v>624</v>
      </c>
      <c r="B156" s="14">
        <v>102</v>
      </c>
      <c r="C156" s="14">
        <v>70814</v>
      </c>
      <c r="D156" s="14">
        <v>0</v>
      </c>
      <c r="E156" s="14" t="s">
        <v>623</v>
      </c>
      <c r="F156" s="14" t="s">
        <v>4677</v>
      </c>
      <c r="H156" s="14" t="s">
        <v>619</v>
      </c>
      <c r="I156" s="14" t="s">
        <v>2</v>
      </c>
      <c r="J156" s="14">
        <v>49746</v>
      </c>
      <c r="K156" s="14">
        <v>6</v>
      </c>
      <c r="L156" s="14" t="s">
        <v>176</v>
      </c>
      <c r="M156" s="14" t="s">
        <v>164</v>
      </c>
      <c r="N156" s="14" t="s">
        <v>12</v>
      </c>
      <c r="O156" s="14">
        <v>340</v>
      </c>
      <c r="P156" s="14">
        <v>0</v>
      </c>
      <c r="Q156" s="14">
        <v>0</v>
      </c>
      <c r="R156" s="14">
        <v>340</v>
      </c>
      <c r="S156" s="14">
        <v>0</v>
      </c>
      <c r="T156" s="14">
        <v>0</v>
      </c>
      <c r="U156" s="25">
        <v>44139</v>
      </c>
      <c r="V156" s="14">
        <v>26</v>
      </c>
      <c r="W156" s="23">
        <v>1209.22</v>
      </c>
      <c r="X156" s="23">
        <v>0</v>
      </c>
      <c r="Y156" s="23">
        <v>0</v>
      </c>
      <c r="Z156" s="23">
        <v>26</v>
      </c>
      <c r="AA156" s="23">
        <v>51.99</v>
      </c>
      <c r="AB156" s="14">
        <v>0</v>
      </c>
      <c r="AC156" s="14">
        <v>0</v>
      </c>
      <c r="AD156" s="24">
        <v>0</v>
      </c>
      <c r="AE156" s="48">
        <v>0</v>
      </c>
      <c r="AF156" s="48">
        <v>0</v>
      </c>
      <c r="AG156" s="44">
        <v>46.65</v>
      </c>
      <c r="AH156" s="44">
        <v>45.115699999999997</v>
      </c>
      <c r="AI156" s="44">
        <v>47.653300000000002</v>
      </c>
      <c r="AJ156" s="44">
        <v>42.461399999999998</v>
      </c>
      <c r="AK156" s="44">
        <v>22.43</v>
      </c>
      <c r="AL156" s="44">
        <v>20.495000000000001</v>
      </c>
      <c r="AM156" s="44">
        <v>0</v>
      </c>
      <c r="AN156" s="44">
        <v>47.17</v>
      </c>
      <c r="AO156" s="44">
        <v>44.86</v>
      </c>
      <c r="AP156" s="44">
        <v>0</v>
      </c>
      <c r="AQ156" s="44">
        <v>0</v>
      </c>
      <c r="AR156" s="44">
        <v>38.93</v>
      </c>
      <c r="AS156" s="44">
        <v>44.86</v>
      </c>
      <c r="AT156" s="44">
        <v>0</v>
      </c>
      <c r="AU156" s="44">
        <v>0</v>
      </c>
      <c r="AV156" s="44">
        <v>38.93</v>
      </c>
      <c r="AW156" s="44">
        <v>44.86</v>
      </c>
      <c r="AX156" s="44">
        <v>0</v>
      </c>
      <c r="AY156" s="44">
        <v>0</v>
      </c>
      <c r="AZ156" s="44">
        <v>38.93</v>
      </c>
      <c r="BA156" s="44">
        <v>44.86</v>
      </c>
      <c r="BB156" s="44">
        <v>0</v>
      </c>
      <c r="BC156" s="14" t="s">
        <v>232</v>
      </c>
      <c r="BD156" s="14" t="s">
        <v>213</v>
      </c>
      <c r="BG156" s="14" t="s">
        <v>191</v>
      </c>
      <c r="BH156" s="14" t="s">
        <v>44</v>
      </c>
      <c r="BJ156" s="14">
        <f>IFERROR(_xlfn.XLOOKUP(Master[[#This Row],[cu_id]],StopTimes[cu_ID],StopTimes[Average Stop Time]), 0)</f>
        <v>3.5333333333333332</v>
      </c>
      <c r="BK156" s="14">
        <f>IF(Master[[#This Row],[Avg stop time helper]] &lt;&gt; 0, Master[[#This Row],[Avg stop time helper]],Average_Stop_Time)</f>
        <v>3.5333333333333332</v>
      </c>
      <c r="BL156" s="14" t="b">
        <f>NOT(ISERROR(_xlfn.XLOOKUP(Master[[#This Row],[cu_id]], Solution[Cu_ID],Solution[Cu_ID])))</f>
        <v>1</v>
      </c>
    </row>
    <row r="157" spans="1:64" s="14" customFormat="1" x14ac:dyDescent="0.3">
      <c r="A157" s="26" t="s">
        <v>632</v>
      </c>
      <c r="B157" s="14">
        <v>102</v>
      </c>
      <c r="C157" s="14">
        <v>70822</v>
      </c>
      <c r="D157" s="14">
        <v>0</v>
      </c>
      <c r="E157" s="14" t="s">
        <v>631</v>
      </c>
      <c r="F157" s="14" t="s">
        <v>4080</v>
      </c>
      <c r="H157" s="14" t="s">
        <v>630</v>
      </c>
      <c r="I157" s="14" t="s">
        <v>2</v>
      </c>
      <c r="J157" s="14">
        <v>49779</v>
      </c>
      <c r="K157" s="14">
        <v>7</v>
      </c>
      <c r="L157" s="14" t="s">
        <v>82</v>
      </c>
      <c r="M157" s="14" t="s">
        <v>164</v>
      </c>
      <c r="N157" s="14" t="s">
        <v>14</v>
      </c>
      <c r="O157" s="14">
        <v>5</v>
      </c>
      <c r="P157" s="14">
        <v>0</v>
      </c>
      <c r="Q157" s="14">
        <v>0</v>
      </c>
      <c r="R157" s="14">
        <v>0</v>
      </c>
      <c r="S157" s="14">
        <v>0</v>
      </c>
      <c r="T157" s="14">
        <v>5</v>
      </c>
      <c r="U157" s="25">
        <v>44141</v>
      </c>
      <c r="V157" s="14">
        <v>55</v>
      </c>
      <c r="W157" s="23">
        <v>6877.55</v>
      </c>
      <c r="X157" s="23">
        <v>0</v>
      </c>
      <c r="Y157" s="23">
        <v>0</v>
      </c>
      <c r="Z157" s="23">
        <v>129.44999999999999</v>
      </c>
      <c r="AA157" s="23">
        <v>129.44999999999999</v>
      </c>
      <c r="AB157" s="14">
        <v>144</v>
      </c>
      <c r="AC157" s="14">
        <v>3</v>
      </c>
      <c r="AD157" s="24">
        <v>5.4545454545454543E-2</v>
      </c>
      <c r="AE157" s="48">
        <v>7</v>
      </c>
      <c r="AF157" s="48">
        <v>145</v>
      </c>
      <c r="AG157" s="44">
        <v>139.863</v>
      </c>
      <c r="AH157" s="44">
        <v>134.4761</v>
      </c>
      <c r="AI157" s="44">
        <v>123.8246</v>
      </c>
      <c r="AJ157" s="44">
        <v>120.5685</v>
      </c>
      <c r="AK157" s="44">
        <v>129.99619999999999</v>
      </c>
      <c r="AL157" s="44">
        <v>120.5125</v>
      </c>
      <c r="AM157" s="44">
        <v>139.11000000000001</v>
      </c>
      <c r="AN157" s="44">
        <v>120.55</v>
      </c>
      <c r="AO157" s="44">
        <v>139.11000000000001</v>
      </c>
      <c r="AP157" s="44">
        <v>120.55</v>
      </c>
      <c r="AQ157" s="44">
        <v>139.11000000000001</v>
      </c>
      <c r="AR157" s="44">
        <v>120.55</v>
      </c>
      <c r="AS157" s="44">
        <v>125</v>
      </c>
      <c r="AT157" s="44">
        <v>120.55</v>
      </c>
      <c r="AU157" s="44">
        <v>125</v>
      </c>
      <c r="AV157" s="44">
        <v>120.55</v>
      </c>
      <c r="AW157" s="44">
        <v>124.02</v>
      </c>
      <c r="AX157" s="44">
        <v>120.55</v>
      </c>
      <c r="AY157" s="44">
        <v>122.93</v>
      </c>
      <c r="AZ157" s="44">
        <v>120.25</v>
      </c>
      <c r="BA157" s="44">
        <v>124.31</v>
      </c>
      <c r="BB157" s="44">
        <v>120.55</v>
      </c>
      <c r="BC157" s="14" t="s">
        <v>77</v>
      </c>
      <c r="BD157" s="14" t="s">
        <v>77</v>
      </c>
      <c r="BG157" s="14" t="s">
        <v>191</v>
      </c>
      <c r="BH157" s="14" t="s">
        <v>44</v>
      </c>
      <c r="BI157" s="14">
        <v>102</v>
      </c>
      <c r="BJ157" s="14">
        <f>IFERROR(_xlfn.XLOOKUP(Master[[#This Row],[cu_id]],StopTimes[cu_ID],StopTimes[Average Stop Time]), 0)</f>
        <v>3.5766666666666667</v>
      </c>
      <c r="BK157" s="14">
        <f>IF(Master[[#This Row],[Avg stop time helper]] &lt;&gt; 0, Master[[#This Row],[Avg stop time helper]],Average_Stop_Time)</f>
        <v>3.5766666666666667</v>
      </c>
      <c r="BL157" s="14" t="b">
        <f>NOT(ISERROR(_xlfn.XLOOKUP(Master[[#This Row],[cu_id]], Solution[Cu_ID],Solution[Cu_ID])))</f>
        <v>0</v>
      </c>
    </row>
    <row r="158" spans="1:64" s="14" customFormat="1" x14ac:dyDescent="0.3">
      <c r="A158" s="26" t="s">
        <v>642</v>
      </c>
      <c r="B158" s="14">
        <v>102</v>
      </c>
      <c r="C158" s="14">
        <v>70832</v>
      </c>
      <c r="D158" s="14">
        <v>0</v>
      </c>
      <c r="E158" s="14" t="s">
        <v>641</v>
      </c>
      <c r="F158" s="14" t="s">
        <v>4290</v>
      </c>
      <c r="H158" s="14" t="s">
        <v>640</v>
      </c>
      <c r="I158" s="14" t="s">
        <v>2</v>
      </c>
      <c r="J158" s="14">
        <v>49749</v>
      </c>
      <c r="K158" s="14">
        <v>7</v>
      </c>
      <c r="L158" s="14" t="s">
        <v>82</v>
      </c>
      <c r="M158" s="14" t="s">
        <v>164</v>
      </c>
      <c r="N158" s="14" t="s">
        <v>13</v>
      </c>
      <c r="O158" s="14">
        <v>260</v>
      </c>
      <c r="P158" s="14">
        <v>260</v>
      </c>
      <c r="Q158" s="14">
        <v>0</v>
      </c>
      <c r="R158" s="14">
        <v>0</v>
      </c>
      <c r="S158" s="14">
        <v>0</v>
      </c>
      <c r="T158" s="14">
        <v>0</v>
      </c>
      <c r="U158" s="25">
        <v>44137</v>
      </c>
      <c r="V158" s="14">
        <v>43</v>
      </c>
      <c r="W158" s="23">
        <v>3850.81</v>
      </c>
      <c r="X158" s="23">
        <v>0</v>
      </c>
      <c r="Y158" s="23">
        <v>0</v>
      </c>
      <c r="Z158" s="23">
        <v>148.69999999999999</v>
      </c>
      <c r="AA158" s="23">
        <v>148.69999999999999</v>
      </c>
      <c r="AB158" s="14">
        <v>0</v>
      </c>
      <c r="AC158" s="14">
        <v>0</v>
      </c>
      <c r="AD158" s="24">
        <v>0</v>
      </c>
      <c r="AE158" s="48">
        <v>0</v>
      </c>
      <c r="AF158" s="48">
        <v>0</v>
      </c>
      <c r="AG158" s="44">
        <v>0</v>
      </c>
      <c r="AH158" s="44">
        <v>117.8977</v>
      </c>
      <c r="AI158" s="44">
        <v>150.535</v>
      </c>
      <c r="AJ158" s="44">
        <v>140.83840000000001</v>
      </c>
      <c r="AK158" s="44">
        <v>138.78870000000001</v>
      </c>
      <c r="AL158" s="44">
        <v>135.43</v>
      </c>
      <c r="AM158" s="44">
        <v>94.14</v>
      </c>
      <c r="AN158" s="44">
        <v>276.29000000000002</v>
      </c>
      <c r="AO158" s="44">
        <v>169.15</v>
      </c>
      <c r="AP158" s="44">
        <v>276.29000000000002</v>
      </c>
      <c r="AQ158" s="44">
        <v>94.14</v>
      </c>
      <c r="AR158" s="44">
        <v>276.29000000000002</v>
      </c>
      <c r="AS158" s="44">
        <v>180.58</v>
      </c>
      <c r="AT158" s="44">
        <v>270.57</v>
      </c>
      <c r="AU158" s="44">
        <v>105.57</v>
      </c>
      <c r="AV158" s="44">
        <v>265.43</v>
      </c>
      <c r="AW158" s="44">
        <v>180.58</v>
      </c>
      <c r="AX158" s="44">
        <v>265.43</v>
      </c>
      <c r="AY158" s="44">
        <v>105.57</v>
      </c>
      <c r="AZ158" s="44">
        <v>265.43</v>
      </c>
      <c r="BA158" s="44">
        <v>180.58</v>
      </c>
      <c r="BB158" s="44">
        <v>265.43</v>
      </c>
      <c r="BC158" s="14" t="s">
        <v>77</v>
      </c>
      <c r="BD158" s="14" t="s">
        <v>77</v>
      </c>
      <c r="BG158" s="14" t="s">
        <v>191</v>
      </c>
      <c r="BH158" s="14" t="s">
        <v>44</v>
      </c>
      <c r="BI158" s="14">
        <v>102</v>
      </c>
      <c r="BJ158" s="14">
        <f>IFERROR(_xlfn.XLOOKUP(Master[[#This Row],[cu_id]],StopTimes[cu_ID],StopTimes[Average Stop Time]), 0)</f>
        <v>18.570833333333333</v>
      </c>
      <c r="BK158" s="14">
        <f>IF(Master[[#This Row],[Avg stop time helper]] &lt;&gt; 0, Master[[#This Row],[Avg stop time helper]],Average_Stop_Time)</f>
        <v>18.570833333333333</v>
      </c>
      <c r="BL158" s="14" t="b">
        <f>NOT(ISERROR(_xlfn.XLOOKUP(Master[[#This Row],[cu_id]], Solution[Cu_ID],Solution[Cu_ID])))</f>
        <v>0</v>
      </c>
    </row>
    <row r="159" spans="1:64" s="14" customFormat="1" x14ac:dyDescent="0.3">
      <c r="A159" s="26" t="s">
        <v>652</v>
      </c>
      <c r="B159" s="14">
        <v>102</v>
      </c>
      <c r="C159" s="14">
        <v>70845</v>
      </c>
      <c r="D159" s="14">
        <v>0</v>
      </c>
      <c r="E159" s="14" t="s">
        <v>651</v>
      </c>
      <c r="F159" s="14" t="s">
        <v>4087</v>
      </c>
      <c r="H159" s="14" t="s">
        <v>648</v>
      </c>
      <c r="I159" s="14" t="s">
        <v>2</v>
      </c>
      <c r="J159" s="14">
        <v>49701</v>
      </c>
      <c r="K159" s="14">
        <v>5</v>
      </c>
      <c r="L159" s="14" t="s">
        <v>84</v>
      </c>
      <c r="M159" s="14" t="s">
        <v>164</v>
      </c>
      <c r="N159" s="14" t="s">
        <v>14</v>
      </c>
      <c r="O159" s="14">
        <v>29</v>
      </c>
      <c r="P159" s="14">
        <v>0</v>
      </c>
      <c r="Q159" s="14">
        <v>0</v>
      </c>
      <c r="R159" s="14">
        <v>0</v>
      </c>
      <c r="S159" s="14">
        <v>0</v>
      </c>
      <c r="T159" s="14">
        <v>29</v>
      </c>
      <c r="U159" s="25">
        <v>44148</v>
      </c>
      <c r="V159" s="14">
        <v>26</v>
      </c>
      <c r="W159" s="23">
        <v>726.65</v>
      </c>
      <c r="X159" s="23">
        <v>0</v>
      </c>
      <c r="Y159" s="23">
        <v>0</v>
      </c>
      <c r="Z159" s="23">
        <v>18.96</v>
      </c>
      <c r="AA159" s="23">
        <v>37.909999999999997</v>
      </c>
      <c r="AB159" s="14">
        <v>0</v>
      </c>
      <c r="AC159" s="14">
        <v>0</v>
      </c>
      <c r="AD159" s="24">
        <v>0</v>
      </c>
      <c r="AE159" s="48">
        <v>0</v>
      </c>
      <c r="AF159" s="48">
        <v>0</v>
      </c>
      <c r="AG159" s="44">
        <v>33.957500000000003</v>
      </c>
      <c r="AH159" s="44">
        <v>34.049999999999997</v>
      </c>
      <c r="AI159" s="44">
        <v>35.19</v>
      </c>
      <c r="AJ159" s="44">
        <v>35.76</v>
      </c>
      <c r="AK159" s="44">
        <v>17.024999999999999</v>
      </c>
      <c r="AL159" s="44">
        <v>17.88</v>
      </c>
      <c r="AM159" s="44">
        <v>34.049999999999997</v>
      </c>
      <c r="AN159" s="44">
        <v>0</v>
      </c>
      <c r="AO159" s="44">
        <v>0</v>
      </c>
      <c r="AP159" s="44">
        <v>35.76</v>
      </c>
      <c r="AQ159" s="44">
        <v>34.049999999999997</v>
      </c>
      <c r="AR159" s="44">
        <v>0</v>
      </c>
      <c r="AS159" s="44">
        <v>0</v>
      </c>
      <c r="AT159" s="44">
        <v>35.76</v>
      </c>
      <c r="AU159" s="44">
        <v>34.049999999999997</v>
      </c>
      <c r="AV159" s="44">
        <v>0</v>
      </c>
      <c r="AW159" s="44">
        <v>0</v>
      </c>
      <c r="AX159" s="44">
        <v>35.76</v>
      </c>
      <c r="AY159" s="44">
        <v>34.049999999999997</v>
      </c>
      <c r="AZ159" s="44">
        <v>0</v>
      </c>
      <c r="BA159" s="44">
        <v>0</v>
      </c>
      <c r="BB159" s="44">
        <v>35.76</v>
      </c>
      <c r="BC159" s="14" t="s">
        <v>77</v>
      </c>
      <c r="BD159" s="14" t="s">
        <v>77</v>
      </c>
      <c r="BG159" s="14" t="s">
        <v>191</v>
      </c>
      <c r="BH159" s="14" t="s">
        <v>44</v>
      </c>
      <c r="BI159" s="14">
        <v>102</v>
      </c>
      <c r="BJ159" s="14">
        <f>IFERROR(_xlfn.XLOOKUP(Master[[#This Row],[cu_id]],StopTimes[cu_ID],StopTimes[Average Stop Time]), 0)</f>
        <v>1.4000000000000001</v>
      </c>
      <c r="BK159" s="14">
        <f>IF(Master[[#This Row],[Avg stop time helper]] &lt;&gt; 0, Master[[#This Row],[Avg stop time helper]],Average_Stop_Time)</f>
        <v>1.4000000000000001</v>
      </c>
      <c r="BL159" s="14" t="b">
        <f>NOT(ISERROR(_xlfn.XLOOKUP(Master[[#This Row],[cu_id]], Solution[Cu_ID],Solution[Cu_ID])))</f>
        <v>0</v>
      </c>
    </row>
    <row r="160" spans="1:64" s="14" customFormat="1" x14ac:dyDescent="0.3">
      <c r="A160" s="26" t="s">
        <v>654</v>
      </c>
      <c r="B160" s="14">
        <v>102</v>
      </c>
      <c r="C160" s="14">
        <v>70846</v>
      </c>
      <c r="D160" s="14">
        <v>0</v>
      </c>
      <c r="E160" s="14" t="s">
        <v>653</v>
      </c>
      <c r="F160" s="14" t="s">
        <v>5134</v>
      </c>
      <c r="H160" s="14" t="s">
        <v>648</v>
      </c>
      <c r="I160" s="14" t="s">
        <v>2</v>
      </c>
      <c r="J160" s="14">
        <v>49701</v>
      </c>
      <c r="K160" s="14">
        <v>7</v>
      </c>
      <c r="L160" s="14" t="s">
        <v>176</v>
      </c>
      <c r="M160" s="14" t="s">
        <v>164</v>
      </c>
      <c r="N160" s="14" t="s">
        <v>14</v>
      </c>
      <c r="O160" s="14">
        <v>65</v>
      </c>
      <c r="P160" s="14">
        <v>0</v>
      </c>
      <c r="Q160" s="14">
        <v>0</v>
      </c>
      <c r="R160" s="14">
        <v>0</v>
      </c>
      <c r="S160" s="14">
        <v>0</v>
      </c>
      <c r="T160" s="14">
        <v>65</v>
      </c>
      <c r="U160" s="25">
        <v>44141</v>
      </c>
      <c r="V160" s="14">
        <v>39</v>
      </c>
      <c r="W160" s="23">
        <v>3371.26</v>
      </c>
      <c r="X160" s="23">
        <v>0</v>
      </c>
      <c r="Y160" s="23">
        <v>0</v>
      </c>
      <c r="Z160" s="23">
        <v>108.67</v>
      </c>
      <c r="AA160" s="23">
        <v>108.67</v>
      </c>
      <c r="AB160" s="14">
        <v>0</v>
      </c>
      <c r="AC160" s="14">
        <v>0</v>
      </c>
      <c r="AD160" s="24">
        <v>0</v>
      </c>
      <c r="AE160" s="48">
        <v>0</v>
      </c>
      <c r="AF160" s="48">
        <v>0</v>
      </c>
      <c r="AG160" s="44">
        <v>76.974999999999994</v>
      </c>
      <c r="AH160" s="44">
        <v>94.128</v>
      </c>
      <c r="AI160" s="44">
        <v>97.985299999999995</v>
      </c>
      <c r="AJ160" s="44">
        <v>103.38720000000001</v>
      </c>
      <c r="AK160" s="44">
        <v>91.086200000000005</v>
      </c>
      <c r="AL160" s="44">
        <v>67.661199999999994</v>
      </c>
      <c r="AM160" s="44">
        <v>79.400000000000006</v>
      </c>
      <c r="AN160" s="44">
        <v>92.95</v>
      </c>
      <c r="AO160" s="44">
        <v>79.400000000000006</v>
      </c>
      <c r="AP160" s="44">
        <v>131.22</v>
      </c>
      <c r="AQ160" s="44">
        <v>116.22</v>
      </c>
      <c r="AR160" s="44">
        <v>92.95</v>
      </c>
      <c r="AS160" s="44">
        <v>79.400000000000006</v>
      </c>
      <c r="AT160" s="44">
        <v>92.95</v>
      </c>
      <c r="AU160" s="44">
        <v>79.400000000000006</v>
      </c>
      <c r="AV160" s="44">
        <v>0</v>
      </c>
      <c r="AW160" s="44">
        <v>79.400000000000006</v>
      </c>
      <c r="AX160" s="44">
        <v>0</v>
      </c>
      <c r="AY160" s="44">
        <v>126.15</v>
      </c>
      <c r="AZ160" s="44">
        <v>131.22</v>
      </c>
      <c r="BA160" s="44">
        <v>89.32</v>
      </c>
      <c r="BB160" s="44">
        <v>0</v>
      </c>
      <c r="BC160" s="14" t="s">
        <v>77</v>
      </c>
      <c r="BD160" s="14" t="s">
        <v>77</v>
      </c>
      <c r="BG160" s="14" t="s">
        <v>191</v>
      </c>
      <c r="BH160" s="14" t="s">
        <v>44</v>
      </c>
      <c r="BI160" s="14">
        <v>102</v>
      </c>
      <c r="BJ160" s="14">
        <f>IFERROR(_xlfn.XLOOKUP(Master[[#This Row],[cu_id]],StopTimes[cu_ID],StopTimes[Average Stop Time]), 0)</f>
        <v>7.3388888899999998</v>
      </c>
      <c r="BK160" s="14">
        <f>IF(Master[[#This Row],[Avg stop time helper]] &lt;&gt; 0, Master[[#This Row],[Avg stop time helper]],Average_Stop_Time)</f>
        <v>7.3388888899999998</v>
      </c>
      <c r="BL160" s="14" t="b">
        <f>NOT(ISERROR(_xlfn.XLOOKUP(Master[[#This Row],[cu_id]], Solution[Cu_ID],Solution[Cu_ID])))</f>
        <v>0</v>
      </c>
    </row>
    <row r="161" spans="1:64" s="14" customFormat="1" x14ac:dyDescent="0.3">
      <c r="A161" s="26" t="s">
        <v>657</v>
      </c>
      <c r="B161" s="14">
        <v>101</v>
      </c>
      <c r="C161" s="14">
        <v>70850</v>
      </c>
      <c r="D161" s="14">
        <v>0</v>
      </c>
      <c r="E161" s="14" t="s">
        <v>656</v>
      </c>
      <c r="F161" s="14" t="s">
        <v>4755</v>
      </c>
      <c r="H161" s="14" t="s">
        <v>655</v>
      </c>
      <c r="I161" s="14" t="s">
        <v>2</v>
      </c>
      <c r="J161" s="14">
        <v>49735</v>
      </c>
      <c r="K161" s="14">
        <v>3</v>
      </c>
      <c r="L161" s="14" t="s">
        <v>175</v>
      </c>
      <c r="M161" s="14" t="s">
        <v>164</v>
      </c>
      <c r="N161" s="14" t="s">
        <v>13</v>
      </c>
      <c r="O161" s="14">
        <v>642</v>
      </c>
      <c r="P161" s="14">
        <v>642</v>
      </c>
      <c r="Q161" s="14">
        <v>0</v>
      </c>
      <c r="R161" s="14">
        <v>0</v>
      </c>
      <c r="S161" s="14">
        <v>0</v>
      </c>
      <c r="T161" s="14">
        <v>0</v>
      </c>
      <c r="U161" s="25">
        <v>44144</v>
      </c>
      <c r="V161" s="14">
        <v>11</v>
      </c>
      <c r="W161" s="23">
        <v>563.05999999999995</v>
      </c>
      <c r="X161" s="23">
        <v>0</v>
      </c>
      <c r="Y161" s="23">
        <v>0</v>
      </c>
      <c r="Z161" s="23" t="s">
        <v>247</v>
      </c>
      <c r="AA161" s="23" t="s">
        <v>247</v>
      </c>
      <c r="AB161" s="14">
        <v>0</v>
      </c>
      <c r="AC161" s="14">
        <v>0</v>
      </c>
      <c r="AD161" s="24">
        <f>IFERROR(1-(Master[[#This Row],[Avg Garment Scans per Delivery]]/Master[[#This Row],[Garment Inventory]]), 0)</f>
        <v>0</v>
      </c>
      <c r="AE161" s="48">
        <v>0</v>
      </c>
      <c r="AF161" s="48">
        <v>0</v>
      </c>
      <c r="AG161" s="44">
        <v>50.865000000000002</v>
      </c>
      <c r="AH161" s="44">
        <v>51.37</v>
      </c>
      <c r="AI161" s="44">
        <v>51.37</v>
      </c>
      <c r="AJ161" s="44">
        <v>53.4</v>
      </c>
      <c r="AK161" s="44">
        <v>12.842499999999999</v>
      </c>
      <c r="AL161" s="44">
        <v>13.35</v>
      </c>
      <c r="AM161" s="44">
        <v>0</v>
      </c>
      <c r="AN161" s="44">
        <v>53.4</v>
      </c>
      <c r="AO161" s="44">
        <v>0</v>
      </c>
      <c r="AP161" s="44">
        <v>53.4</v>
      </c>
      <c r="AQ161" s="44">
        <v>51.37</v>
      </c>
      <c r="AR161" s="44">
        <v>0</v>
      </c>
      <c r="AS161" s="44">
        <v>0</v>
      </c>
      <c r="AT161" s="44">
        <v>0</v>
      </c>
      <c r="AU161" s="44">
        <v>0</v>
      </c>
      <c r="AV161" s="44">
        <v>53.4</v>
      </c>
      <c r="AW161" s="44">
        <v>0</v>
      </c>
      <c r="AX161" s="44">
        <v>53.4</v>
      </c>
      <c r="AY161" s="44">
        <v>51.37</v>
      </c>
      <c r="AZ161" s="44">
        <v>0</v>
      </c>
      <c r="BA161" s="44">
        <v>0</v>
      </c>
      <c r="BB161" s="44">
        <v>0</v>
      </c>
      <c r="BC161" s="14" t="s">
        <v>232</v>
      </c>
      <c r="BD161" s="14" t="s">
        <v>213</v>
      </c>
      <c r="BG161" s="14" t="s">
        <v>191</v>
      </c>
      <c r="BH161" s="14" t="s">
        <v>44</v>
      </c>
      <c r="BI161" s="14">
        <v>103</v>
      </c>
      <c r="BJ161" s="14">
        <f>IFERROR(_xlfn.XLOOKUP(Master[[#This Row],[cu_id]],StopTimes[cu_ID],StopTimes[Average Stop Time]), 0)</f>
        <v>6.7166666666666668</v>
      </c>
      <c r="BK161" s="14">
        <f>IF(Master[[#This Row],[Avg stop time helper]] &lt;&gt; 0, Master[[#This Row],[Avg stop time helper]],Average_Stop_Time)</f>
        <v>6.7166666666666668</v>
      </c>
      <c r="BL161" s="14" t="b">
        <f>NOT(ISERROR(_xlfn.XLOOKUP(Master[[#This Row],[cu_id]], Solution[Cu_ID],Solution[Cu_ID])))</f>
        <v>1</v>
      </c>
    </row>
    <row r="162" spans="1:64" s="14" customFormat="1" x14ac:dyDescent="0.3">
      <c r="A162" s="26" t="s">
        <v>660</v>
      </c>
      <c r="B162" s="14">
        <v>102</v>
      </c>
      <c r="C162" s="14">
        <v>70852</v>
      </c>
      <c r="D162" s="14">
        <v>0</v>
      </c>
      <c r="E162" s="14" t="s">
        <v>659</v>
      </c>
      <c r="F162" s="14" t="s">
        <v>4209</v>
      </c>
      <c r="H162" s="14" t="s">
        <v>658</v>
      </c>
      <c r="I162" s="14" t="s">
        <v>2</v>
      </c>
      <c r="J162" s="14">
        <v>49769</v>
      </c>
      <c r="K162" s="14">
        <v>7</v>
      </c>
      <c r="L162" s="14" t="s">
        <v>82</v>
      </c>
      <c r="M162" s="14" t="s">
        <v>164</v>
      </c>
      <c r="N162" s="14" t="s">
        <v>48</v>
      </c>
      <c r="O162" s="14">
        <v>165</v>
      </c>
      <c r="P162" s="14">
        <v>0</v>
      </c>
      <c r="Q162" s="14">
        <v>0</v>
      </c>
      <c r="R162" s="14">
        <v>0</v>
      </c>
      <c r="S162" s="14">
        <v>165</v>
      </c>
      <c r="T162" s="14">
        <v>0</v>
      </c>
      <c r="U162" s="25">
        <v>44315</v>
      </c>
      <c r="V162" s="14">
        <v>31</v>
      </c>
      <c r="W162" s="23">
        <v>12514.11</v>
      </c>
      <c r="X162" s="23">
        <v>0</v>
      </c>
      <c r="Y162" s="23">
        <v>0</v>
      </c>
      <c r="Z162" s="23">
        <v>530.17999999999995</v>
      </c>
      <c r="AA162" s="23">
        <v>530.17999999999995</v>
      </c>
      <c r="AB162" s="14">
        <v>0</v>
      </c>
      <c r="AC162" s="14">
        <v>0</v>
      </c>
      <c r="AD162" s="24">
        <v>0</v>
      </c>
      <c r="AE162" s="48">
        <v>0</v>
      </c>
      <c r="AF162" s="48">
        <v>0</v>
      </c>
      <c r="AG162" s="44">
        <v>0</v>
      </c>
      <c r="AH162" s="44">
        <v>338.0754</v>
      </c>
      <c r="AI162" s="44">
        <v>463.89120000000003</v>
      </c>
      <c r="AJ162" s="44">
        <v>359.88330000000002</v>
      </c>
      <c r="AK162" s="44">
        <v>505.7337</v>
      </c>
      <c r="AL162" s="44">
        <v>224.1437</v>
      </c>
      <c r="AM162" s="44">
        <v>576.48</v>
      </c>
      <c r="AN162" s="44">
        <v>0</v>
      </c>
      <c r="AO162" s="44">
        <v>466.57</v>
      </c>
      <c r="AP162" s="44">
        <v>0</v>
      </c>
      <c r="AQ162" s="44">
        <v>451.11</v>
      </c>
      <c r="AR162" s="44">
        <v>0</v>
      </c>
      <c r="AS162" s="44">
        <v>409.18</v>
      </c>
      <c r="AT162" s="44">
        <v>0</v>
      </c>
      <c r="AU162" s="44">
        <v>553.41</v>
      </c>
      <c r="AV162" s="44">
        <v>446.52</v>
      </c>
      <c r="AW162" s="44">
        <v>623.36</v>
      </c>
      <c r="AX162" s="44">
        <v>406.76</v>
      </c>
      <c r="AY162" s="44">
        <v>514.25</v>
      </c>
      <c r="AZ162" s="44">
        <v>151.85</v>
      </c>
      <c r="BA162" s="44">
        <v>451.51</v>
      </c>
      <c r="BB162" s="44">
        <v>788.02</v>
      </c>
      <c r="BC162" s="14" t="s">
        <v>77</v>
      </c>
      <c r="BD162" s="14" t="s">
        <v>77</v>
      </c>
      <c r="BG162" s="14" t="s">
        <v>191</v>
      </c>
      <c r="BH162" s="14" t="s">
        <v>44</v>
      </c>
      <c r="BI162" s="14">
        <v>102</v>
      </c>
      <c r="BJ162" s="14">
        <f>IFERROR(_xlfn.XLOOKUP(Master[[#This Row],[cu_id]],StopTimes[cu_ID],StopTimes[Average Stop Time]), 0)</f>
        <v>0</v>
      </c>
      <c r="BK162" s="14">
        <f>IF(Master[[#This Row],[Avg stop time helper]] &lt;&gt; 0, Master[[#This Row],[Avg stop time helper]],Average_Stop_Time)</f>
        <v>9.4354006285390355</v>
      </c>
      <c r="BL162" s="14" t="b">
        <f>NOT(ISERROR(_xlfn.XLOOKUP(Master[[#This Row],[cu_id]], Solution[Cu_ID],Solution[Cu_ID])))</f>
        <v>0</v>
      </c>
    </row>
    <row r="163" spans="1:64" s="14" customFormat="1" x14ac:dyDescent="0.3">
      <c r="A163" s="26" t="s">
        <v>666</v>
      </c>
      <c r="B163" s="14">
        <v>102</v>
      </c>
      <c r="C163" s="14">
        <v>70861</v>
      </c>
      <c r="D163" s="14">
        <v>0</v>
      </c>
      <c r="E163" s="14" t="s">
        <v>665</v>
      </c>
      <c r="F163" s="14" t="s">
        <v>5125</v>
      </c>
      <c r="H163" s="14" t="s">
        <v>664</v>
      </c>
      <c r="I163" s="14" t="s">
        <v>2</v>
      </c>
      <c r="J163" s="14">
        <v>49721</v>
      </c>
      <c r="K163" s="14">
        <v>2</v>
      </c>
      <c r="L163" s="14" t="s">
        <v>83</v>
      </c>
      <c r="M163" s="14" t="s">
        <v>164</v>
      </c>
      <c r="N163" s="14" t="s">
        <v>14</v>
      </c>
      <c r="O163" s="14">
        <v>165</v>
      </c>
      <c r="P163" s="14">
        <v>0</v>
      </c>
      <c r="Q163" s="14">
        <v>0</v>
      </c>
      <c r="R163" s="14">
        <v>0</v>
      </c>
      <c r="S163" s="14">
        <v>0</v>
      </c>
      <c r="T163" s="14">
        <v>165</v>
      </c>
      <c r="U163" s="25">
        <v>44141</v>
      </c>
      <c r="V163" s="14">
        <v>13</v>
      </c>
      <c r="W163" s="23">
        <v>1511.3</v>
      </c>
      <c r="X163" s="23">
        <v>0</v>
      </c>
      <c r="Y163" s="23">
        <v>0</v>
      </c>
      <c r="Z163" s="23">
        <v>31.75</v>
      </c>
      <c r="AA163" s="23">
        <v>126.99</v>
      </c>
      <c r="AB163" s="14">
        <v>0</v>
      </c>
      <c r="AC163" s="14">
        <v>0</v>
      </c>
      <c r="AD163" s="24">
        <v>0</v>
      </c>
      <c r="AE163" s="48">
        <v>0</v>
      </c>
      <c r="AF163" s="48">
        <v>0</v>
      </c>
      <c r="AG163" s="44">
        <v>115.19</v>
      </c>
      <c r="AH163" s="44">
        <v>115.19</v>
      </c>
      <c r="AI163" s="44">
        <v>118.2633</v>
      </c>
      <c r="AJ163" s="44">
        <v>123</v>
      </c>
      <c r="AK163" s="44">
        <v>28.797499999999999</v>
      </c>
      <c r="AL163" s="44">
        <v>31.15</v>
      </c>
      <c r="AM163" s="44">
        <v>0</v>
      </c>
      <c r="AN163" s="44">
        <v>124.6</v>
      </c>
      <c r="AO163" s="44">
        <v>115.19</v>
      </c>
      <c r="AP163" s="44">
        <v>0</v>
      </c>
      <c r="AQ163" s="44">
        <v>0</v>
      </c>
      <c r="AR163" s="44">
        <v>0</v>
      </c>
      <c r="AS163" s="44">
        <v>0</v>
      </c>
      <c r="AT163" s="44">
        <v>0</v>
      </c>
      <c r="AU163" s="44">
        <v>0</v>
      </c>
      <c r="AV163" s="44">
        <v>124.6</v>
      </c>
      <c r="AW163" s="44">
        <v>115.19</v>
      </c>
      <c r="AX163" s="44">
        <v>0</v>
      </c>
      <c r="AY163" s="44">
        <v>0</v>
      </c>
      <c r="AZ163" s="44">
        <v>0</v>
      </c>
      <c r="BA163" s="44">
        <v>0</v>
      </c>
      <c r="BB163" s="44">
        <v>0</v>
      </c>
      <c r="BC163" s="14" t="s">
        <v>77</v>
      </c>
      <c r="BD163" s="14" t="s">
        <v>77</v>
      </c>
      <c r="BG163" s="14" t="s">
        <v>191</v>
      </c>
      <c r="BH163" s="14" t="s">
        <v>44</v>
      </c>
      <c r="BI163" s="14">
        <v>102</v>
      </c>
      <c r="BJ163" s="14">
        <f>IFERROR(_xlfn.XLOOKUP(Master[[#This Row],[cu_id]],StopTimes[cu_ID],StopTimes[Average Stop Time]), 0)</f>
        <v>12.966666666666667</v>
      </c>
      <c r="BK163" s="14">
        <f>IF(Master[[#This Row],[Avg stop time helper]] &lt;&gt; 0, Master[[#This Row],[Avg stop time helper]],Average_Stop_Time)</f>
        <v>12.966666666666667</v>
      </c>
      <c r="BL163" s="14" t="b">
        <f>NOT(ISERROR(_xlfn.XLOOKUP(Master[[#This Row],[cu_id]], Solution[Cu_ID],Solution[Cu_ID])))</f>
        <v>0</v>
      </c>
    </row>
    <row r="164" spans="1:64" s="14" customFormat="1" x14ac:dyDescent="0.3">
      <c r="A164" s="26" t="s">
        <v>672</v>
      </c>
      <c r="B164" s="14">
        <v>102</v>
      </c>
      <c r="C164" s="14">
        <v>70870</v>
      </c>
      <c r="D164" s="14">
        <v>0</v>
      </c>
      <c r="E164" s="14" t="s">
        <v>671</v>
      </c>
      <c r="F164" s="14" t="s">
        <v>3789</v>
      </c>
      <c r="H164" s="14" t="s">
        <v>664</v>
      </c>
      <c r="I164" s="14" t="s">
        <v>2</v>
      </c>
      <c r="J164" s="14">
        <v>49721</v>
      </c>
      <c r="K164" s="14">
        <v>7</v>
      </c>
      <c r="L164" s="14" t="s">
        <v>82</v>
      </c>
      <c r="M164" s="14" t="s">
        <v>164</v>
      </c>
      <c r="N164" s="14" t="s">
        <v>14</v>
      </c>
      <c r="O164" s="14">
        <v>22</v>
      </c>
      <c r="P164" s="14">
        <v>0</v>
      </c>
      <c r="Q164" s="14">
        <v>0</v>
      </c>
      <c r="R164" s="14">
        <v>0</v>
      </c>
      <c r="S164" s="14">
        <v>0</v>
      </c>
      <c r="T164" s="14">
        <v>22</v>
      </c>
      <c r="U164" s="25">
        <v>44141</v>
      </c>
      <c r="V164" s="14">
        <v>50</v>
      </c>
      <c r="W164" s="23">
        <v>1930.92</v>
      </c>
      <c r="X164" s="23">
        <v>0</v>
      </c>
      <c r="Y164" s="23">
        <v>0</v>
      </c>
      <c r="Z164" s="23">
        <v>59.34</v>
      </c>
      <c r="AA164" s="23">
        <v>59.34</v>
      </c>
      <c r="AB164" s="14">
        <v>0</v>
      </c>
      <c r="AC164" s="14">
        <v>0</v>
      </c>
      <c r="AD164" s="24">
        <v>0</v>
      </c>
      <c r="AE164" s="48">
        <v>0</v>
      </c>
      <c r="AF164" s="48">
        <v>0</v>
      </c>
      <c r="AG164" s="44">
        <v>43.86</v>
      </c>
      <c r="AH164" s="44">
        <v>43.86</v>
      </c>
      <c r="AI164" s="44">
        <v>51.696899999999999</v>
      </c>
      <c r="AJ164" s="44">
        <v>67.56</v>
      </c>
      <c r="AK164" s="44">
        <v>43.86</v>
      </c>
      <c r="AL164" s="44">
        <v>67.56</v>
      </c>
      <c r="AM164" s="44">
        <v>43.86</v>
      </c>
      <c r="AN164" s="44">
        <v>67.56</v>
      </c>
      <c r="AO164" s="44">
        <v>43.86</v>
      </c>
      <c r="AP164" s="44">
        <v>67.56</v>
      </c>
      <c r="AQ164" s="44">
        <v>43.86</v>
      </c>
      <c r="AR164" s="44">
        <v>67.56</v>
      </c>
      <c r="AS164" s="44">
        <v>43.86</v>
      </c>
      <c r="AT164" s="44">
        <v>67.56</v>
      </c>
      <c r="AU164" s="44">
        <v>43.86</v>
      </c>
      <c r="AV164" s="44">
        <v>67.56</v>
      </c>
      <c r="AW164" s="44">
        <v>43.86</v>
      </c>
      <c r="AX164" s="44">
        <v>67.56</v>
      </c>
      <c r="AY164" s="44">
        <v>43.86</v>
      </c>
      <c r="AZ164" s="44">
        <v>67.56</v>
      </c>
      <c r="BA164" s="44">
        <v>43.86</v>
      </c>
      <c r="BB164" s="44">
        <v>67.56</v>
      </c>
      <c r="BC164" s="14" t="s">
        <v>77</v>
      </c>
      <c r="BD164" s="14" t="s">
        <v>77</v>
      </c>
      <c r="BG164" s="14" t="s">
        <v>191</v>
      </c>
      <c r="BH164" s="14" t="s">
        <v>44</v>
      </c>
      <c r="BI164" s="14">
        <v>102</v>
      </c>
      <c r="BJ164" s="14">
        <f>IFERROR(_xlfn.XLOOKUP(Master[[#This Row],[cu_id]],StopTimes[cu_ID],StopTimes[Average Stop Time]), 0)</f>
        <v>4.79</v>
      </c>
      <c r="BK164" s="14">
        <f>IF(Master[[#This Row],[Avg stop time helper]] &lt;&gt; 0, Master[[#This Row],[Avg stop time helper]],Average_Stop_Time)</f>
        <v>4.79</v>
      </c>
      <c r="BL164" s="14" t="b">
        <f>NOT(ISERROR(_xlfn.XLOOKUP(Master[[#This Row],[cu_id]], Solution[Cu_ID],Solution[Cu_ID])))</f>
        <v>0</v>
      </c>
    </row>
    <row r="165" spans="1:64" s="14" customFormat="1" x14ac:dyDescent="0.3">
      <c r="A165" s="26" t="s">
        <v>677</v>
      </c>
      <c r="B165" s="14">
        <v>102</v>
      </c>
      <c r="C165" s="14">
        <v>70874</v>
      </c>
      <c r="D165" s="14">
        <v>0</v>
      </c>
      <c r="E165" s="14" t="s">
        <v>676</v>
      </c>
      <c r="F165" s="14" t="s">
        <v>4297</v>
      </c>
      <c r="G165" s="14" t="s">
        <v>675</v>
      </c>
      <c r="H165" s="14" t="s">
        <v>664</v>
      </c>
      <c r="I165" s="14" t="s">
        <v>2</v>
      </c>
      <c r="J165" s="14">
        <v>49721</v>
      </c>
      <c r="K165" s="14">
        <v>1</v>
      </c>
      <c r="L165" s="14" t="s">
        <v>174</v>
      </c>
      <c r="M165" s="14" t="s">
        <v>164</v>
      </c>
      <c r="N165" s="14" t="s">
        <v>14</v>
      </c>
      <c r="O165" s="14">
        <v>175</v>
      </c>
      <c r="P165" s="14">
        <v>0</v>
      </c>
      <c r="Q165" s="14">
        <v>0</v>
      </c>
      <c r="R165" s="14">
        <v>0</v>
      </c>
      <c r="S165" s="14">
        <v>0</v>
      </c>
      <c r="T165" s="14">
        <v>175</v>
      </c>
      <c r="U165" s="25">
        <v>44162</v>
      </c>
      <c r="V165" s="14">
        <v>11</v>
      </c>
      <c r="W165" s="23">
        <v>324.01</v>
      </c>
      <c r="X165" s="23">
        <v>0</v>
      </c>
      <c r="Y165" s="23">
        <v>0</v>
      </c>
      <c r="Z165" s="23">
        <v>9.2899999999999991</v>
      </c>
      <c r="AA165" s="23">
        <v>37.14</v>
      </c>
      <c r="AB165" s="14">
        <v>0</v>
      </c>
      <c r="AC165" s="14">
        <v>0</v>
      </c>
      <c r="AD165" s="24">
        <v>0</v>
      </c>
      <c r="AE165" s="48">
        <v>0</v>
      </c>
      <c r="AF165" s="48">
        <v>0</v>
      </c>
      <c r="AG165" s="44">
        <v>34.67</v>
      </c>
      <c r="AH165" s="44">
        <v>35.369999999999997</v>
      </c>
      <c r="AI165" s="44">
        <v>36.549999999999997</v>
      </c>
      <c r="AJ165" s="44">
        <v>37.14</v>
      </c>
      <c r="AK165" s="44">
        <v>8.8424999999999994</v>
      </c>
      <c r="AL165" s="44">
        <v>4.6425000000000001</v>
      </c>
      <c r="AM165" s="44">
        <v>35.369999999999997</v>
      </c>
      <c r="AN165" s="44">
        <v>0</v>
      </c>
      <c r="AO165" s="44">
        <v>0</v>
      </c>
      <c r="AP165" s="44">
        <v>0</v>
      </c>
      <c r="AQ165" s="44">
        <v>0</v>
      </c>
      <c r="AR165" s="44">
        <v>0</v>
      </c>
      <c r="AS165" s="44">
        <v>0</v>
      </c>
      <c r="AT165" s="44">
        <v>37.14</v>
      </c>
      <c r="AU165" s="44">
        <v>35.369999999999997</v>
      </c>
      <c r="AV165" s="44">
        <v>0</v>
      </c>
      <c r="AW165" s="44">
        <v>0</v>
      </c>
      <c r="AX165" s="44">
        <v>0</v>
      </c>
      <c r="AY165" s="44">
        <v>0</v>
      </c>
      <c r="AZ165" s="44">
        <v>0</v>
      </c>
      <c r="BA165" s="44">
        <v>0</v>
      </c>
      <c r="BB165" s="44">
        <v>0</v>
      </c>
      <c r="BC165" s="14" t="s">
        <v>77</v>
      </c>
      <c r="BD165" s="14" t="s">
        <v>77</v>
      </c>
      <c r="BG165" s="14" t="s">
        <v>191</v>
      </c>
      <c r="BH165" s="14" t="s">
        <v>44</v>
      </c>
      <c r="BI165" s="14">
        <v>102</v>
      </c>
      <c r="BJ165" s="14">
        <f>IFERROR(_xlfn.XLOOKUP(Master[[#This Row],[cu_id]],StopTimes[cu_ID],StopTimes[Average Stop Time]), 0)</f>
        <v>7.666666666666667</v>
      </c>
      <c r="BK165" s="14">
        <f>IF(Master[[#This Row],[Avg stop time helper]] &lt;&gt; 0, Master[[#This Row],[Avg stop time helper]],Average_Stop_Time)</f>
        <v>7.666666666666667</v>
      </c>
      <c r="BL165" s="14" t="b">
        <f>NOT(ISERROR(_xlfn.XLOOKUP(Master[[#This Row],[cu_id]], Solution[Cu_ID],Solution[Cu_ID])))</f>
        <v>0</v>
      </c>
    </row>
    <row r="166" spans="1:64" s="14" customFormat="1" x14ac:dyDescent="0.3">
      <c r="A166" s="26" t="s">
        <v>679</v>
      </c>
      <c r="B166" s="14">
        <v>102</v>
      </c>
      <c r="C166" s="14">
        <v>70876</v>
      </c>
      <c r="D166" s="14">
        <v>0</v>
      </c>
      <c r="E166" s="14" t="s">
        <v>678</v>
      </c>
      <c r="F166" s="14" t="s">
        <v>5123</v>
      </c>
      <c r="H166" s="14" t="s">
        <v>664</v>
      </c>
      <c r="I166" s="14" t="s">
        <v>2</v>
      </c>
      <c r="J166" s="14">
        <v>49721</v>
      </c>
      <c r="K166" s="14">
        <v>2</v>
      </c>
      <c r="L166" s="14" t="s">
        <v>83</v>
      </c>
      <c r="M166" s="14" t="s">
        <v>164</v>
      </c>
      <c r="N166" s="14" t="s">
        <v>14</v>
      </c>
      <c r="O166" s="14">
        <v>180</v>
      </c>
      <c r="P166" s="14">
        <v>0</v>
      </c>
      <c r="Q166" s="14">
        <v>0</v>
      </c>
      <c r="R166" s="14">
        <v>0</v>
      </c>
      <c r="S166" s="14">
        <v>0</v>
      </c>
      <c r="T166" s="14">
        <v>180</v>
      </c>
      <c r="U166" s="25">
        <v>44141</v>
      </c>
      <c r="V166" s="14">
        <v>13</v>
      </c>
      <c r="W166" s="23">
        <v>618.75</v>
      </c>
      <c r="X166" s="23">
        <v>0</v>
      </c>
      <c r="Y166" s="23">
        <v>0</v>
      </c>
      <c r="Z166" s="23">
        <v>13.83</v>
      </c>
      <c r="AA166" s="23">
        <v>55.3</v>
      </c>
      <c r="AB166" s="14">
        <v>0</v>
      </c>
      <c r="AC166" s="14">
        <v>0</v>
      </c>
      <c r="AD166" s="24">
        <v>0</v>
      </c>
      <c r="AE166" s="48">
        <v>0</v>
      </c>
      <c r="AF166" s="48">
        <v>0</v>
      </c>
      <c r="AG166" s="44">
        <v>41.93</v>
      </c>
      <c r="AH166" s="44">
        <v>49.2</v>
      </c>
      <c r="AI166" s="44">
        <v>51.18</v>
      </c>
      <c r="AJ166" s="44">
        <v>53.21</v>
      </c>
      <c r="AK166" s="44">
        <v>12.3</v>
      </c>
      <c r="AL166" s="44">
        <v>13.3025</v>
      </c>
      <c r="AM166" s="44">
        <v>0</v>
      </c>
      <c r="AN166" s="44">
        <v>52.17</v>
      </c>
      <c r="AO166" s="44">
        <v>49.2</v>
      </c>
      <c r="AP166" s="44">
        <v>0</v>
      </c>
      <c r="AQ166" s="44">
        <v>0</v>
      </c>
      <c r="AR166" s="44">
        <v>0</v>
      </c>
      <c r="AS166" s="44">
        <v>0</v>
      </c>
      <c r="AT166" s="44">
        <v>0</v>
      </c>
      <c r="AU166" s="44">
        <v>0</v>
      </c>
      <c r="AV166" s="44">
        <v>54.25</v>
      </c>
      <c r="AW166" s="44">
        <v>49.2</v>
      </c>
      <c r="AX166" s="44">
        <v>0</v>
      </c>
      <c r="AY166" s="44">
        <v>0</v>
      </c>
      <c r="AZ166" s="44">
        <v>0</v>
      </c>
      <c r="BA166" s="44">
        <v>0</v>
      </c>
      <c r="BB166" s="44">
        <v>0</v>
      </c>
      <c r="BC166" s="14" t="s">
        <v>77</v>
      </c>
      <c r="BD166" s="14" t="s">
        <v>77</v>
      </c>
      <c r="BG166" s="14" t="s">
        <v>191</v>
      </c>
      <c r="BH166" s="14" t="s">
        <v>44</v>
      </c>
      <c r="BI166" s="14">
        <v>102</v>
      </c>
      <c r="BJ166" s="14">
        <f>IFERROR(_xlfn.XLOOKUP(Master[[#This Row],[cu_id]],StopTimes[cu_ID],StopTimes[Average Stop Time]), 0)</f>
        <v>2.2833333333333332</v>
      </c>
      <c r="BK166" s="14">
        <f>IF(Master[[#This Row],[Avg stop time helper]] &lt;&gt; 0, Master[[#This Row],[Avg stop time helper]],Average_Stop_Time)</f>
        <v>2.2833333333333332</v>
      </c>
      <c r="BL166" s="14" t="b">
        <f>NOT(ISERROR(_xlfn.XLOOKUP(Master[[#This Row],[cu_id]], Solution[Cu_ID],Solution[Cu_ID])))</f>
        <v>0</v>
      </c>
    </row>
    <row r="167" spans="1:64" s="14" customFormat="1" x14ac:dyDescent="0.3">
      <c r="A167" s="26" t="s">
        <v>681</v>
      </c>
      <c r="B167" s="14">
        <v>102</v>
      </c>
      <c r="C167" s="14">
        <v>70883</v>
      </c>
      <c r="D167" s="14">
        <v>0</v>
      </c>
      <c r="E167" s="14" t="s">
        <v>680</v>
      </c>
      <c r="F167" s="14" t="s">
        <v>3987</v>
      </c>
      <c r="H167" s="14" t="s">
        <v>664</v>
      </c>
      <c r="I167" s="14" t="s">
        <v>2</v>
      </c>
      <c r="J167" s="14">
        <v>49721</v>
      </c>
      <c r="K167" s="14">
        <v>7</v>
      </c>
      <c r="L167" s="14" t="s">
        <v>82</v>
      </c>
      <c r="M167" s="14" t="s">
        <v>164</v>
      </c>
      <c r="N167" s="14" t="s">
        <v>14</v>
      </c>
      <c r="O167" s="14">
        <v>120</v>
      </c>
      <c r="P167" s="14">
        <v>0</v>
      </c>
      <c r="Q167" s="14">
        <v>0</v>
      </c>
      <c r="R167" s="14">
        <v>0</v>
      </c>
      <c r="S167" s="14">
        <v>0</v>
      </c>
      <c r="T167" s="14">
        <v>120</v>
      </c>
      <c r="U167" s="25">
        <v>44141</v>
      </c>
      <c r="V167" s="14">
        <v>52</v>
      </c>
      <c r="W167" s="23">
        <v>3002.61</v>
      </c>
      <c r="X167" s="23">
        <v>0</v>
      </c>
      <c r="Y167" s="23">
        <v>0</v>
      </c>
      <c r="Z167" s="23">
        <v>63.5</v>
      </c>
      <c r="AA167" s="23">
        <v>63.5</v>
      </c>
      <c r="AB167" s="14">
        <v>0</v>
      </c>
      <c r="AC167" s="14">
        <v>0</v>
      </c>
      <c r="AD167" s="24">
        <v>0</v>
      </c>
      <c r="AE167" s="48">
        <v>0</v>
      </c>
      <c r="AF167" s="48">
        <v>0</v>
      </c>
      <c r="AG167" s="44">
        <v>57.02</v>
      </c>
      <c r="AH167" s="44">
        <v>57.02</v>
      </c>
      <c r="AI167" s="44">
        <v>58.798400000000001</v>
      </c>
      <c r="AJ167" s="44">
        <v>60.557099999999998</v>
      </c>
      <c r="AK167" s="44">
        <v>57.02</v>
      </c>
      <c r="AL167" s="44">
        <v>61.042499999999997</v>
      </c>
      <c r="AM167" s="44">
        <v>57.02</v>
      </c>
      <c r="AN167" s="44">
        <v>59.91</v>
      </c>
      <c r="AO167" s="44">
        <v>57.02</v>
      </c>
      <c r="AP167" s="44">
        <v>59.91</v>
      </c>
      <c r="AQ167" s="44">
        <v>57.02</v>
      </c>
      <c r="AR167" s="44">
        <v>59.91</v>
      </c>
      <c r="AS167" s="44">
        <v>57.02</v>
      </c>
      <c r="AT167" s="44">
        <v>59.91</v>
      </c>
      <c r="AU167" s="44">
        <v>57.02</v>
      </c>
      <c r="AV167" s="44">
        <v>62.93</v>
      </c>
      <c r="AW167" s="44">
        <v>57.02</v>
      </c>
      <c r="AX167" s="44">
        <v>62.93</v>
      </c>
      <c r="AY167" s="44">
        <v>57.02</v>
      </c>
      <c r="AZ167" s="44">
        <v>62.93</v>
      </c>
      <c r="BA167" s="44">
        <v>57.02</v>
      </c>
      <c r="BB167" s="44">
        <v>59.91</v>
      </c>
      <c r="BC167" s="14" t="s">
        <v>77</v>
      </c>
      <c r="BD167" s="14" t="s">
        <v>77</v>
      </c>
      <c r="BG167" s="14" t="s">
        <v>191</v>
      </c>
      <c r="BH167" s="14" t="s">
        <v>44</v>
      </c>
      <c r="BI167" s="14">
        <v>102</v>
      </c>
      <c r="BJ167" s="14">
        <f>IFERROR(_xlfn.XLOOKUP(Master[[#This Row],[cu_id]],StopTimes[cu_ID],StopTimes[Average Stop Time]), 0)</f>
        <v>7.0266666666666664</v>
      </c>
      <c r="BK167" s="14">
        <f>IF(Master[[#This Row],[Avg stop time helper]] &lt;&gt; 0, Master[[#This Row],[Avg stop time helper]],Average_Stop_Time)</f>
        <v>7.0266666666666664</v>
      </c>
      <c r="BL167" s="14" t="b">
        <f>NOT(ISERROR(_xlfn.XLOOKUP(Master[[#This Row],[cu_id]], Solution[Cu_ID],Solution[Cu_ID])))</f>
        <v>0</v>
      </c>
    </row>
    <row r="168" spans="1:64" s="14" customFormat="1" x14ac:dyDescent="0.3">
      <c r="A168" s="26" t="s">
        <v>685</v>
      </c>
      <c r="B168" s="14">
        <v>105</v>
      </c>
      <c r="C168" s="14">
        <v>70886</v>
      </c>
      <c r="D168" s="14">
        <v>0</v>
      </c>
      <c r="E168" s="14" t="s">
        <v>684</v>
      </c>
      <c r="F168" s="14" t="s">
        <v>4804</v>
      </c>
      <c r="H168" s="14" t="s">
        <v>655</v>
      </c>
      <c r="I168" s="14" t="s">
        <v>2</v>
      </c>
      <c r="J168" s="14">
        <v>49734</v>
      </c>
      <c r="K168" s="14">
        <v>3</v>
      </c>
      <c r="L168" s="14" t="s">
        <v>175</v>
      </c>
      <c r="M168" s="14" t="s">
        <v>164</v>
      </c>
      <c r="N168" s="14" t="s">
        <v>15</v>
      </c>
      <c r="O168" s="14">
        <v>230</v>
      </c>
      <c r="P168" s="14">
        <v>0</v>
      </c>
      <c r="Q168" s="14">
        <v>230</v>
      </c>
      <c r="R168" s="14">
        <v>0</v>
      </c>
      <c r="S168" s="14">
        <v>0</v>
      </c>
      <c r="T168" s="14">
        <v>0</v>
      </c>
      <c r="U168" s="25">
        <v>44145</v>
      </c>
      <c r="V168" s="14">
        <v>13</v>
      </c>
      <c r="W168" s="23">
        <v>459.2</v>
      </c>
      <c r="X168" s="23">
        <v>0</v>
      </c>
      <c r="Y168" s="23">
        <v>0</v>
      </c>
      <c r="Z168" s="23">
        <v>9.65</v>
      </c>
      <c r="AA168" s="23">
        <v>38.58</v>
      </c>
      <c r="AB168" s="14">
        <v>0</v>
      </c>
      <c r="AC168" s="14">
        <v>0</v>
      </c>
      <c r="AD168" s="24">
        <f>IFERROR(1-(Master[[#This Row],[Avg Garment Scans per Delivery]]/Master[[#This Row],[Garment Inventory]]), 0)</f>
        <v>0</v>
      </c>
      <c r="AE168" s="48">
        <v>0</v>
      </c>
      <c r="AF168" s="48">
        <v>0</v>
      </c>
      <c r="AG168" s="44">
        <v>35</v>
      </c>
      <c r="AH168" s="44">
        <v>35</v>
      </c>
      <c r="AI168" s="44">
        <v>35.933300000000003</v>
      </c>
      <c r="AJ168" s="44">
        <v>36.4</v>
      </c>
      <c r="AK168" s="44">
        <v>8.75</v>
      </c>
      <c r="AL168" s="44">
        <v>9.1</v>
      </c>
      <c r="AM168" s="44">
        <v>0</v>
      </c>
      <c r="AN168" s="44">
        <v>0</v>
      </c>
      <c r="AO168" s="44">
        <v>0</v>
      </c>
      <c r="AP168" s="44">
        <v>36.4</v>
      </c>
      <c r="AQ168" s="44">
        <v>35</v>
      </c>
      <c r="AR168" s="44">
        <v>0</v>
      </c>
      <c r="AS168" s="44">
        <v>0</v>
      </c>
      <c r="AT168" s="44">
        <v>0</v>
      </c>
      <c r="AU168" s="44">
        <v>0</v>
      </c>
      <c r="AV168" s="44">
        <v>0</v>
      </c>
      <c r="AW168" s="44">
        <v>0</v>
      </c>
      <c r="AX168" s="44">
        <v>36.4</v>
      </c>
      <c r="AY168" s="44">
        <v>35</v>
      </c>
      <c r="AZ168" s="44">
        <v>0</v>
      </c>
      <c r="BA168" s="44">
        <v>0</v>
      </c>
      <c r="BB168" s="44">
        <v>0</v>
      </c>
      <c r="BC168" s="14" t="s">
        <v>232</v>
      </c>
      <c r="BD168" s="14" t="s">
        <v>213</v>
      </c>
      <c r="BG168" s="14" t="s">
        <v>191</v>
      </c>
      <c r="BH168" s="14" t="s">
        <v>44</v>
      </c>
      <c r="BI168" s="14">
        <v>103</v>
      </c>
      <c r="BJ168" s="14">
        <f>IFERROR(_xlfn.XLOOKUP(Master[[#This Row],[cu_id]],StopTimes[cu_ID],StopTimes[Average Stop Time]), 0)</f>
        <v>3.916666666666667</v>
      </c>
      <c r="BK168" s="14">
        <f>IF(Master[[#This Row],[Avg stop time helper]] &lt;&gt; 0, Master[[#This Row],[Avg stop time helper]],Average_Stop_Time)</f>
        <v>3.916666666666667</v>
      </c>
      <c r="BL168" s="14" t="b">
        <f>NOT(ISERROR(_xlfn.XLOOKUP(Master[[#This Row],[cu_id]], Solution[Cu_ID],Solution[Cu_ID])))</f>
        <v>1</v>
      </c>
    </row>
    <row r="169" spans="1:64" s="14" customFormat="1" x14ac:dyDescent="0.3">
      <c r="A169" t="s">
        <v>5710</v>
      </c>
      <c r="B169">
        <v>101</v>
      </c>
      <c r="C169">
        <v>70890</v>
      </c>
      <c r="D169">
        <v>0</v>
      </c>
      <c r="E169" t="s">
        <v>3110</v>
      </c>
      <c r="F169" t="s">
        <v>7561</v>
      </c>
      <c r="G169" t="s">
        <v>1</v>
      </c>
      <c r="H169" t="s">
        <v>655</v>
      </c>
      <c r="I169" t="s">
        <v>2</v>
      </c>
      <c r="J169" t="s">
        <v>7562</v>
      </c>
      <c r="K169">
        <v>7</v>
      </c>
      <c r="L169" t="s">
        <v>82</v>
      </c>
      <c r="M169" t="s">
        <v>164</v>
      </c>
      <c r="N169" t="s">
        <v>13</v>
      </c>
      <c r="O169"/>
      <c r="P169">
        <v>550</v>
      </c>
      <c r="Q169">
        <v>0</v>
      </c>
      <c r="R169">
        <v>0</v>
      </c>
      <c r="S169">
        <v>0</v>
      </c>
      <c r="T169">
        <v>0</v>
      </c>
      <c r="U169" s="22">
        <v>44256</v>
      </c>
      <c r="V169">
        <v>53</v>
      </c>
      <c r="W169" s="20">
        <v>7299.99</v>
      </c>
      <c r="X169" s="20"/>
      <c r="Y169" s="20"/>
      <c r="Z169" s="20">
        <v>140.3844</v>
      </c>
      <c r="AA169" s="20">
        <v>140.3844</v>
      </c>
      <c r="AB169">
        <v>76</v>
      </c>
      <c r="AC169">
        <v>10</v>
      </c>
      <c r="AD169" s="24">
        <f>IFERROR(1-(Master[[#This Row],[Avg Garment Scans per Delivery]]/Master[[#This Row],[Garment Inventory]]), 0)</f>
        <v>0.86842105263157898</v>
      </c>
      <c r="AE169" s="49">
        <v>4</v>
      </c>
      <c r="AF169" s="49">
        <v>76</v>
      </c>
      <c r="AG169" s="44">
        <v>146.06610000000001</v>
      </c>
      <c r="AH169" s="44">
        <v>133.50530000000001</v>
      </c>
      <c r="AI169" s="44">
        <v>154.77070000000001</v>
      </c>
      <c r="AJ169" s="44">
        <v>134.5684</v>
      </c>
      <c r="AK169" s="44">
        <v>140.9862</v>
      </c>
      <c r="AL169" s="44">
        <v>126.985</v>
      </c>
      <c r="AM169" s="44">
        <v>139.53</v>
      </c>
      <c r="AN169" s="44">
        <v>268.58</v>
      </c>
      <c r="AO169" s="44">
        <v>139.53</v>
      </c>
      <c r="AP169" s="44">
        <v>254.1</v>
      </c>
      <c r="AQ169" s="44">
        <v>139.53</v>
      </c>
      <c r="AR169" s="44">
        <v>250</v>
      </c>
      <c r="AS169" s="44">
        <v>139.53</v>
      </c>
      <c r="AT169" s="44">
        <v>250</v>
      </c>
      <c r="AU169" s="44">
        <v>139.53</v>
      </c>
      <c r="AV169" s="44">
        <v>250</v>
      </c>
      <c r="AW169" s="44">
        <v>139.53</v>
      </c>
      <c r="AX169" s="44">
        <v>248.65</v>
      </c>
      <c r="AY169" s="44">
        <v>139.53</v>
      </c>
      <c r="AZ169" s="44">
        <v>247.3</v>
      </c>
      <c r="BA169" s="44">
        <v>151.18</v>
      </c>
      <c r="BB169" s="44">
        <v>247.3</v>
      </c>
      <c r="BC169" s="19"/>
      <c r="BD169" s="19"/>
      <c r="BE169" t="s">
        <v>77</v>
      </c>
      <c r="BF169" t="s">
        <v>77</v>
      </c>
      <c r="BG169" t="s">
        <v>77</v>
      </c>
      <c r="BH169" t="s">
        <v>44</v>
      </c>
      <c r="BI169"/>
      <c r="BJ169" s="14">
        <f>IFERROR(_xlfn.XLOOKUP(Master[[#This Row],[cu_id]],StopTimes[cu_ID],StopTimes[Average Stop Time]), 0)</f>
        <v>15.904166666666667</v>
      </c>
      <c r="BK169" s="14">
        <f>IF(Master[[#This Row],[Avg stop time helper]] &lt;&gt; 0, Master[[#This Row],[Avg stop time helper]],Average_Stop_Time)</f>
        <v>15.904166666666667</v>
      </c>
      <c r="BL169" t="b">
        <f>NOT(ISERROR(_xlfn.XLOOKUP(Master[[#This Row],[cu_id]], Solution[Cu_ID],Solution[Cu_ID])))</f>
        <v>1</v>
      </c>
    </row>
    <row r="170" spans="1:64" s="14" customFormat="1" x14ac:dyDescent="0.3">
      <c r="A170" s="26" t="s">
        <v>691</v>
      </c>
      <c r="B170" s="14">
        <v>102</v>
      </c>
      <c r="C170" s="14">
        <v>70894</v>
      </c>
      <c r="D170" s="14">
        <v>0</v>
      </c>
      <c r="E170" s="14" t="s">
        <v>690</v>
      </c>
      <c r="F170" s="14" t="s">
        <v>4394</v>
      </c>
      <c r="H170" s="14" t="s">
        <v>689</v>
      </c>
      <c r="I170" s="14" t="s">
        <v>2</v>
      </c>
      <c r="J170" s="14">
        <v>49781</v>
      </c>
      <c r="K170" s="14">
        <v>7</v>
      </c>
      <c r="L170" s="14" t="s">
        <v>82</v>
      </c>
      <c r="M170" s="14" t="s">
        <v>164</v>
      </c>
      <c r="N170" s="14" t="s">
        <v>48</v>
      </c>
      <c r="O170" s="14">
        <v>20</v>
      </c>
      <c r="P170" s="14">
        <v>0</v>
      </c>
      <c r="Q170" s="14">
        <v>0</v>
      </c>
      <c r="R170" s="14">
        <v>0</v>
      </c>
      <c r="S170" s="14">
        <v>20</v>
      </c>
      <c r="T170" s="14">
        <v>0</v>
      </c>
      <c r="U170" s="25">
        <v>44140</v>
      </c>
      <c r="V170" s="14">
        <v>41</v>
      </c>
      <c r="W170" s="23">
        <v>1753.94</v>
      </c>
      <c r="X170" s="23">
        <v>0</v>
      </c>
      <c r="Y170" s="23">
        <v>0</v>
      </c>
      <c r="Z170" s="23">
        <v>22.44</v>
      </c>
      <c r="AA170" s="23">
        <v>22.44</v>
      </c>
      <c r="AB170" s="14">
        <v>44</v>
      </c>
      <c r="AC170" s="14">
        <v>12</v>
      </c>
      <c r="AD170" s="24">
        <v>0.29268292682926828</v>
      </c>
      <c r="AE170" s="48">
        <v>2</v>
      </c>
      <c r="AF170" s="48">
        <v>44</v>
      </c>
      <c r="AG170" s="44">
        <v>32.29</v>
      </c>
      <c r="AH170" s="44">
        <v>51.880699999999997</v>
      </c>
      <c r="AI170" s="44">
        <v>39.814999999999998</v>
      </c>
      <c r="AJ170" s="44">
        <v>47.3384</v>
      </c>
      <c r="AK170" s="44">
        <v>36.1</v>
      </c>
      <c r="AL170" s="44">
        <v>46.604999999999997</v>
      </c>
      <c r="AM170" s="44">
        <v>17.25</v>
      </c>
      <c r="AN170" s="44">
        <v>61.42</v>
      </c>
      <c r="AO170" s="44">
        <v>53.95</v>
      </c>
      <c r="AP170" s="44">
        <v>18.98</v>
      </c>
      <c r="AQ170" s="44">
        <v>17.25</v>
      </c>
      <c r="AR170" s="44">
        <v>59.44</v>
      </c>
      <c r="AS170" s="44">
        <v>53.95</v>
      </c>
      <c r="AT170" s="44">
        <v>18.98</v>
      </c>
      <c r="AU170" s="44">
        <v>17.25</v>
      </c>
      <c r="AV170" s="44">
        <v>59.44</v>
      </c>
      <c r="AW170" s="44">
        <v>57.95</v>
      </c>
      <c r="AX170" s="44">
        <v>47.41</v>
      </c>
      <c r="AY170" s="44">
        <v>17.25</v>
      </c>
      <c r="AZ170" s="44">
        <v>59.44</v>
      </c>
      <c r="BA170" s="44">
        <v>53.95</v>
      </c>
      <c r="BB170" s="44">
        <v>47.73</v>
      </c>
      <c r="BC170" s="14" t="s">
        <v>77</v>
      </c>
      <c r="BD170" s="14" t="s">
        <v>77</v>
      </c>
      <c r="BG170" s="14" t="s">
        <v>191</v>
      </c>
      <c r="BH170" s="14" t="s">
        <v>44</v>
      </c>
      <c r="BI170" s="14">
        <v>102</v>
      </c>
      <c r="BJ170" s="14">
        <f>IFERROR(_xlfn.XLOOKUP(Master[[#This Row],[cu_id]],StopTimes[cu_ID],StopTimes[Average Stop Time]), 0)</f>
        <v>10.536666666666667</v>
      </c>
      <c r="BK170" s="14">
        <f>IF(Master[[#This Row],[Avg stop time helper]] &lt;&gt; 0, Master[[#This Row],[Avg stop time helper]],Average_Stop_Time)</f>
        <v>10.536666666666667</v>
      </c>
      <c r="BL170" s="14" t="b">
        <f>NOT(ISERROR(_xlfn.XLOOKUP(Master[[#This Row],[cu_id]], Solution[Cu_ID],Solution[Cu_ID])))</f>
        <v>0</v>
      </c>
    </row>
    <row r="171" spans="1:64" s="14" customFormat="1" x14ac:dyDescent="0.3">
      <c r="A171" s="26" t="s">
        <v>693</v>
      </c>
      <c r="B171" s="14">
        <v>102</v>
      </c>
      <c r="C171" s="14">
        <v>70895</v>
      </c>
      <c r="D171" s="14">
        <v>0</v>
      </c>
      <c r="E171" s="14" t="s">
        <v>692</v>
      </c>
      <c r="F171" s="14" t="s">
        <v>4308</v>
      </c>
      <c r="H171" s="14" t="s">
        <v>689</v>
      </c>
      <c r="I171" s="14" t="s">
        <v>2</v>
      </c>
      <c r="J171" s="14">
        <v>49781</v>
      </c>
      <c r="K171" s="14">
        <v>7</v>
      </c>
      <c r="L171" s="14" t="s">
        <v>82</v>
      </c>
      <c r="M171" s="14" t="s">
        <v>164</v>
      </c>
      <c r="N171" s="14" t="s">
        <v>48</v>
      </c>
      <c r="O171" s="14">
        <v>37</v>
      </c>
      <c r="P171" s="14">
        <v>0</v>
      </c>
      <c r="Q171" s="14">
        <v>0</v>
      </c>
      <c r="R171" s="14">
        <v>0</v>
      </c>
      <c r="S171" s="14">
        <v>37</v>
      </c>
      <c r="T171" s="14">
        <v>0</v>
      </c>
      <c r="U171" s="25">
        <v>44147</v>
      </c>
      <c r="V171" s="14">
        <v>45</v>
      </c>
      <c r="W171" s="23">
        <v>8353.24</v>
      </c>
      <c r="X171" s="23">
        <v>0</v>
      </c>
      <c r="Y171" s="23">
        <v>0</v>
      </c>
      <c r="Z171" s="23">
        <v>242.64</v>
      </c>
      <c r="AA171" s="23">
        <v>242.64</v>
      </c>
      <c r="AB171" s="14">
        <v>0</v>
      </c>
      <c r="AC171" s="14">
        <v>0</v>
      </c>
      <c r="AD171" s="24">
        <v>0</v>
      </c>
      <c r="AE171" s="48">
        <v>0</v>
      </c>
      <c r="AF171" s="48">
        <v>0</v>
      </c>
      <c r="AG171" s="44">
        <v>136.80619999999999</v>
      </c>
      <c r="AH171" s="44">
        <v>172.96610000000001</v>
      </c>
      <c r="AI171" s="44">
        <v>224.93209999999999</v>
      </c>
      <c r="AJ171" s="44">
        <v>236.43</v>
      </c>
      <c r="AK171" s="44">
        <v>203.3262</v>
      </c>
      <c r="AL171" s="44">
        <v>210.1662</v>
      </c>
      <c r="AM171" s="44">
        <v>179.25</v>
      </c>
      <c r="AN171" s="44">
        <v>0</v>
      </c>
      <c r="AO171" s="44">
        <v>179.25</v>
      </c>
      <c r="AP171" s="44">
        <v>240.19</v>
      </c>
      <c r="AQ171" s="44">
        <v>179.25</v>
      </c>
      <c r="AR171" s="44">
        <v>240.19</v>
      </c>
      <c r="AS171" s="44">
        <v>217.93</v>
      </c>
      <c r="AT171" s="44">
        <v>240.19</v>
      </c>
      <c r="AU171" s="44">
        <v>217.93</v>
      </c>
      <c r="AV171" s="44">
        <v>240.19</v>
      </c>
      <c r="AW171" s="44">
        <v>217.14</v>
      </c>
      <c r="AX171" s="44">
        <v>240.19</v>
      </c>
      <c r="AY171" s="44">
        <v>217.93</v>
      </c>
      <c r="AZ171" s="44">
        <v>240.19</v>
      </c>
      <c r="BA171" s="44">
        <v>217.93</v>
      </c>
      <c r="BB171" s="44">
        <v>240.19</v>
      </c>
      <c r="BC171" s="14" t="s">
        <v>77</v>
      </c>
      <c r="BD171" s="14" t="s">
        <v>77</v>
      </c>
      <c r="BG171" s="14" t="s">
        <v>191</v>
      </c>
      <c r="BH171" s="14" t="s">
        <v>44</v>
      </c>
      <c r="BI171" s="14">
        <v>102</v>
      </c>
      <c r="BJ171" s="14">
        <f>IFERROR(_xlfn.XLOOKUP(Master[[#This Row],[cu_id]],StopTimes[cu_ID],StopTimes[Average Stop Time]), 0)</f>
        <v>11.33</v>
      </c>
      <c r="BK171" s="14">
        <f>IF(Master[[#This Row],[Avg stop time helper]] &lt;&gt; 0, Master[[#This Row],[Avg stop time helper]],Average_Stop_Time)</f>
        <v>11.33</v>
      </c>
      <c r="BL171" s="14" t="b">
        <f>NOT(ISERROR(_xlfn.XLOOKUP(Master[[#This Row],[cu_id]], Solution[Cu_ID],Solution[Cu_ID])))</f>
        <v>0</v>
      </c>
    </row>
    <row r="172" spans="1:64" s="14" customFormat="1" x14ac:dyDescent="0.3">
      <c r="A172" s="26" t="s">
        <v>1816</v>
      </c>
      <c r="B172" s="14">
        <v>102</v>
      </c>
      <c r="C172" s="14">
        <v>70897</v>
      </c>
      <c r="D172" s="14">
        <v>1</v>
      </c>
      <c r="E172" s="14" t="s">
        <v>1815</v>
      </c>
      <c r="F172" s="14" t="s">
        <v>4372</v>
      </c>
      <c r="G172" s="14" t="s">
        <v>1814</v>
      </c>
      <c r="H172" s="14" t="s">
        <v>201</v>
      </c>
      <c r="I172" s="14" t="s">
        <v>2</v>
      </c>
      <c r="J172" s="14">
        <v>49701</v>
      </c>
      <c r="K172" s="14">
        <v>7</v>
      </c>
      <c r="L172" s="14" t="s">
        <v>82</v>
      </c>
      <c r="M172" s="14" t="s">
        <v>164</v>
      </c>
      <c r="N172" s="14" t="s">
        <v>48</v>
      </c>
      <c r="O172" s="14">
        <v>30</v>
      </c>
      <c r="P172" s="14">
        <v>0</v>
      </c>
      <c r="Q172" s="14">
        <v>0</v>
      </c>
      <c r="R172" s="14">
        <v>0</v>
      </c>
      <c r="S172" s="14">
        <v>30</v>
      </c>
      <c r="T172" s="14">
        <v>0</v>
      </c>
      <c r="U172" s="25">
        <v>44315</v>
      </c>
      <c r="V172" s="14">
        <v>27</v>
      </c>
      <c r="W172" s="23">
        <v>4615.57</v>
      </c>
      <c r="X172" s="23">
        <v>0</v>
      </c>
      <c r="Y172" s="23">
        <v>0</v>
      </c>
      <c r="Z172" s="23">
        <v>208.52</v>
      </c>
      <c r="AA172" s="23">
        <v>208.52</v>
      </c>
      <c r="AB172" s="14">
        <v>0</v>
      </c>
      <c r="AC172" s="14">
        <v>0</v>
      </c>
      <c r="AD172" s="24">
        <v>0</v>
      </c>
      <c r="AE172" s="48">
        <v>0</v>
      </c>
      <c r="AF172" s="48">
        <v>0</v>
      </c>
      <c r="AG172" s="44">
        <v>0</v>
      </c>
      <c r="AH172" s="44">
        <v>184.7714</v>
      </c>
      <c r="AI172" s="44">
        <v>195.14349999999999</v>
      </c>
      <c r="AJ172" s="44">
        <v>196.72</v>
      </c>
      <c r="AK172" s="44">
        <v>190.19120000000001</v>
      </c>
      <c r="AL172" s="44">
        <v>0</v>
      </c>
      <c r="AM172" s="44">
        <v>183.35</v>
      </c>
      <c r="AN172" s="44">
        <v>0</v>
      </c>
      <c r="AO172" s="44">
        <v>183.35</v>
      </c>
      <c r="AP172" s="44">
        <v>0</v>
      </c>
      <c r="AQ172" s="44">
        <v>193.3</v>
      </c>
      <c r="AR172" s="44">
        <v>0</v>
      </c>
      <c r="AS172" s="44">
        <v>193.3</v>
      </c>
      <c r="AT172" s="44">
        <v>0</v>
      </c>
      <c r="AU172" s="44">
        <v>193.3</v>
      </c>
      <c r="AV172" s="44">
        <v>0</v>
      </c>
      <c r="AW172" s="44">
        <v>193.3</v>
      </c>
      <c r="AX172" s="44">
        <v>0</v>
      </c>
      <c r="AY172" s="44">
        <v>193.3</v>
      </c>
      <c r="AZ172" s="44">
        <v>0</v>
      </c>
      <c r="BA172" s="44">
        <v>188.33</v>
      </c>
      <c r="BB172" s="44">
        <v>0</v>
      </c>
      <c r="BC172" s="14" t="s">
        <v>77</v>
      </c>
      <c r="BD172" s="14" t="s">
        <v>77</v>
      </c>
      <c r="BG172" s="14" t="s">
        <v>191</v>
      </c>
      <c r="BH172" s="14" t="s">
        <v>44</v>
      </c>
      <c r="BI172" s="14">
        <v>102</v>
      </c>
      <c r="BJ172" s="14">
        <f>IFERROR(_xlfn.XLOOKUP(Master[[#This Row],[cu_id]],StopTimes[cu_ID],StopTimes[Average Stop Time]), 0)</f>
        <v>0</v>
      </c>
      <c r="BK172" s="14">
        <f>IF(Master[[#This Row],[Avg stop time helper]] &lt;&gt; 0, Master[[#This Row],[Avg stop time helper]],Average_Stop_Time)</f>
        <v>9.4354006285390355</v>
      </c>
      <c r="BL172" s="14" t="b">
        <f>NOT(ISERROR(_xlfn.XLOOKUP(Master[[#This Row],[cu_id]], Solution[Cu_ID],Solution[Cu_ID])))</f>
        <v>0</v>
      </c>
    </row>
    <row r="173" spans="1:64" s="14" customFormat="1" x14ac:dyDescent="0.3">
      <c r="A173" s="26" t="s">
        <v>699</v>
      </c>
      <c r="B173" s="14">
        <v>102</v>
      </c>
      <c r="C173" s="14">
        <v>70897</v>
      </c>
      <c r="D173" s="14">
        <v>0</v>
      </c>
      <c r="E173" s="14" t="s">
        <v>698</v>
      </c>
      <c r="F173" s="14" t="s">
        <v>3568</v>
      </c>
      <c r="G173" s="14" t="s">
        <v>697</v>
      </c>
      <c r="H173" s="14" t="s">
        <v>201</v>
      </c>
      <c r="I173" s="14" t="s">
        <v>2</v>
      </c>
      <c r="J173" s="14">
        <v>49757</v>
      </c>
      <c r="K173" s="14">
        <v>7</v>
      </c>
      <c r="L173" s="14" t="s">
        <v>82</v>
      </c>
      <c r="M173" s="14" t="s">
        <v>164</v>
      </c>
      <c r="N173" s="14" t="s">
        <v>48</v>
      </c>
      <c r="O173" s="14">
        <v>45</v>
      </c>
      <c r="P173" s="14">
        <v>0</v>
      </c>
      <c r="Q173" s="14">
        <v>0</v>
      </c>
      <c r="R173" s="14">
        <v>0</v>
      </c>
      <c r="S173" s="14">
        <v>45</v>
      </c>
      <c r="T173" s="14">
        <v>0</v>
      </c>
      <c r="U173" s="25">
        <v>44315</v>
      </c>
      <c r="V173" s="14">
        <v>26</v>
      </c>
      <c r="W173" s="23">
        <v>2996.08</v>
      </c>
      <c r="X173" s="23">
        <v>0</v>
      </c>
      <c r="Y173" s="23">
        <v>0</v>
      </c>
      <c r="Z173" s="23">
        <v>145.04</v>
      </c>
      <c r="AA173" s="23">
        <v>145.04</v>
      </c>
      <c r="AB173" s="14">
        <v>0</v>
      </c>
      <c r="AC173" s="14">
        <v>0</v>
      </c>
      <c r="AD173" s="24">
        <v>0</v>
      </c>
      <c r="AE173" s="48">
        <v>0</v>
      </c>
      <c r="AF173" s="48">
        <v>0</v>
      </c>
      <c r="AG173" s="44">
        <v>0</v>
      </c>
      <c r="AH173" s="44">
        <v>141.67400000000001</v>
      </c>
      <c r="AI173" s="44">
        <v>134.08709999999999</v>
      </c>
      <c r="AJ173" s="44">
        <v>136.83000000000001</v>
      </c>
      <c r="AK173" s="44">
        <v>129.2062</v>
      </c>
      <c r="AL173" s="44">
        <v>0</v>
      </c>
      <c r="AM173" s="44">
        <v>129.6</v>
      </c>
      <c r="AN173" s="44">
        <v>0</v>
      </c>
      <c r="AO173" s="44">
        <v>129.15</v>
      </c>
      <c r="AP173" s="44">
        <v>0</v>
      </c>
      <c r="AQ173" s="44">
        <v>129.15</v>
      </c>
      <c r="AR173" s="44">
        <v>0</v>
      </c>
      <c r="AS173" s="44">
        <v>129.15</v>
      </c>
      <c r="AT173" s="44">
        <v>0</v>
      </c>
      <c r="AU173" s="44">
        <v>129.15</v>
      </c>
      <c r="AV173" s="44">
        <v>0</v>
      </c>
      <c r="AW173" s="44">
        <v>129.15</v>
      </c>
      <c r="AX173" s="44">
        <v>0</v>
      </c>
      <c r="AY173" s="44">
        <v>129.15</v>
      </c>
      <c r="AZ173" s="44">
        <v>0</v>
      </c>
      <c r="BA173" s="44">
        <v>129.15</v>
      </c>
      <c r="BB173" s="44">
        <v>0</v>
      </c>
      <c r="BC173" s="14" t="s">
        <v>77</v>
      </c>
      <c r="BD173" s="14" t="s">
        <v>77</v>
      </c>
      <c r="BG173" s="14" t="s">
        <v>191</v>
      </c>
      <c r="BH173" s="14" t="s">
        <v>44</v>
      </c>
      <c r="BI173" s="14">
        <v>102</v>
      </c>
      <c r="BJ173" s="14">
        <f>IFERROR(_xlfn.XLOOKUP(Master[[#This Row],[cu_id]],StopTimes[cu_ID],StopTimes[Average Stop Time]), 0)</f>
        <v>0</v>
      </c>
      <c r="BK173" s="14">
        <f>IF(Master[[#This Row],[Avg stop time helper]] &lt;&gt; 0, Master[[#This Row],[Avg stop time helper]],Average_Stop_Time)</f>
        <v>9.4354006285390355</v>
      </c>
      <c r="BL173" s="14" t="b">
        <f>NOT(ISERROR(_xlfn.XLOOKUP(Master[[#This Row],[cu_id]], Solution[Cu_ID],Solution[Cu_ID])))</f>
        <v>0</v>
      </c>
    </row>
    <row r="174" spans="1:64" s="14" customFormat="1" x14ac:dyDescent="0.3">
      <c r="A174" s="26" t="s">
        <v>701</v>
      </c>
      <c r="B174" s="14">
        <v>102</v>
      </c>
      <c r="C174" s="14">
        <v>70898</v>
      </c>
      <c r="D174" s="14">
        <v>0</v>
      </c>
      <c r="E174" s="14" t="s">
        <v>700</v>
      </c>
      <c r="F174" s="14" t="s">
        <v>5132</v>
      </c>
      <c r="H174" s="14" t="s">
        <v>694</v>
      </c>
      <c r="I174" s="14" t="s">
        <v>2</v>
      </c>
      <c r="J174" s="14">
        <v>49781</v>
      </c>
      <c r="K174" s="14">
        <v>6</v>
      </c>
      <c r="L174" s="14" t="s">
        <v>176</v>
      </c>
      <c r="M174" s="14" t="s">
        <v>164</v>
      </c>
      <c r="N174" s="14" t="s">
        <v>48</v>
      </c>
      <c r="O174" s="14">
        <v>100</v>
      </c>
      <c r="P174" s="14">
        <v>0</v>
      </c>
      <c r="Q174" s="14">
        <v>0</v>
      </c>
      <c r="R174" s="14">
        <v>0</v>
      </c>
      <c r="S174" s="14">
        <v>100</v>
      </c>
      <c r="T174" s="14">
        <v>0</v>
      </c>
      <c r="U174" s="25">
        <v>44147</v>
      </c>
      <c r="V174" s="14">
        <v>27</v>
      </c>
      <c r="W174" s="23">
        <v>3425.27</v>
      </c>
      <c r="X174" s="23">
        <v>90.2</v>
      </c>
      <c r="Y174" s="23">
        <v>3335.07</v>
      </c>
      <c r="Z174" s="23">
        <v>114.91</v>
      </c>
      <c r="AA174" s="23">
        <v>229.81</v>
      </c>
      <c r="AB174" s="14">
        <v>0</v>
      </c>
      <c r="AC174" s="14">
        <v>0</v>
      </c>
      <c r="AD174" s="24">
        <v>0</v>
      </c>
      <c r="AE174" s="48">
        <v>0</v>
      </c>
      <c r="AF174" s="48">
        <v>0</v>
      </c>
      <c r="AG174" s="44">
        <v>104.42</v>
      </c>
      <c r="AH174" s="44">
        <v>104.06</v>
      </c>
      <c r="AI174" s="44">
        <v>174.86850000000001</v>
      </c>
      <c r="AJ174" s="44">
        <v>172.97280000000001</v>
      </c>
      <c r="AK174" s="44">
        <v>57.592500000000001</v>
      </c>
      <c r="AL174" s="44">
        <v>78.260000000000005</v>
      </c>
      <c r="AM174" s="44">
        <v>0</v>
      </c>
      <c r="AN174" s="44">
        <v>156.52000000000001</v>
      </c>
      <c r="AO174" s="44">
        <v>103.88</v>
      </c>
      <c r="AP174" s="44">
        <v>0</v>
      </c>
      <c r="AQ174" s="44">
        <v>0</v>
      </c>
      <c r="AR174" s="44">
        <v>156.52000000000001</v>
      </c>
      <c r="AS174" s="44">
        <v>103.88</v>
      </c>
      <c r="AT174" s="44">
        <v>0</v>
      </c>
      <c r="AU174" s="44">
        <v>0</v>
      </c>
      <c r="AV174" s="44">
        <v>156.52000000000001</v>
      </c>
      <c r="AW174" s="44">
        <v>126.49</v>
      </c>
      <c r="AX174" s="44">
        <v>0</v>
      </c>
      <c r="AY174" s="44">
        <v>0</v>
      </c>
      <c r="AZ174" s="44">
        <v>156.52000000000001</v>
      </c>
      <c r="BA174" s="44">
        <v>126.49</v>
      </c>
      <c r="BB174" s="44">
        <v>0</v>
      </c>
      <c r="BC174" s="14" t="s">
        <v>77</v>
      </c>
      <c r="BD174" s="14" t="s">
        <v>77</v>
      </c>
      <c r="BG174" s="14" t="s">
        <v>191</v>
      </c>
      <c r="BH174" s="14" t="s">
        <v>44</v>
      </c>
      <c r="BI174" s="14">
        <v>102</v>
      </c>
      <c r="BJ174" s="14">
        <f>IFERROR(_xlfn.XLOOKUP(Master[[#This Row],[cu_id]],StopTimes[cu_ID],StopTimes[Average Stop Time]), 0)</f>
        <v>4.9777777766666667</v>
      </c>
      <c r="BK174" s="14">
        <f>IF(Master[[#This Row],[Avg stop time helper]] &lt;&gt; 0, Master[[#This Row],[Avg stop time helper]],Average_Stop_Time)</f>
        <v>4.9777777766666667</v>
      </c>
      <c r="BL174" s="14" t="b">
        <f>NOT(ISERROR(_xlfn.XLOOKUP(Master[[#This Row],[cu_id]], Solution[Cu_ID],Solution[Cu_ID])))</f>
        <v>0</v>
      </c>
    </row>
    <row r="175" spans="1:64" s="14" customFormat="1" x14ac:dyDescent="0.3">
      <c r="A175" s="26" t="s">
        <v>704</v>
      </c>
      <c r="B175" s="14">
        <v>102</v>
      </c>
      <c r="C175" s="14">
        <v>70899</v>
      </c>
      <c r="D175" s="14">
        <v>0</v>
      </c>
      <c r="E175" s="14" t="s">
        <v>703</v>
      </c>
      <c r="F175" s="14" t="s">
        <v>4327</v>
      </c>
      <c r="H175" s="14" t="s">
        <v>702</v>
      </c>
      <c r="I175" s="14" t="s">
        <v>2</v>
      </c>
      <c r="J175" s="14">
        <v>49701</v>
      </c>
      <c r="K175" s="14">
        <v>5</v>
      </c>
      <c r="L175" s="14" t="s">
        <v>84</v>
      </c>
      <c r="M175" s="14" t="s">
        <v>164</v>
      </c>
      <c r="N175" s="14" t="s">
        <v>14</v>
      </c>
      <c r="O175" s="14">
        <v>105</v>
      </c>
      <c r="P175" s="14">
        <v>0</v>
      </c>
      <c r="Q175" s="14">
        <v>0</v>
      </c>
      <c r="R175" s="14">
        <v>0</v>
      </c>
      <c r="S175" s="14">
        <v>0</v>
      </c>
      <c r="T175" s="14">
        <v>105</v>
      </c>
      <c r="U175" s="25">
        <v>0</v>
      </c>
      <c r="V175" s="14">
        <v>0</v>
      </c>
      <c r="W175" s="23">
        <v>0</v>
      </c>
      <c r="X175" s="23">
        <v>0</v>
      </c>
      <c r="Y175" s="23">
        <v>0</v>
      </c>
      <c r="Z175" s="23" t="s">
        <v>247</v>
      </c>
      <c r="AA175" s="23" t="s">
        <v>247</v>
      </c>
      <c r="AB175" s="14">
        <v>0</v>
      </c>
      <c r="AC175" s="14">
        <v>0</v>
      </c>
      <c r="AD175" s="24" t="e">
        <v>#DIV/0!</v>
      </c>
      <c r="AE175" s="48">
        <v>0</v>
      </c>
      <c r="AF175" s="48">
        <v>0</v>
      </c>
      <c r="AG175" s="44">
        <v>0</v>
      </c>
      <c r="AH175" s="44">
        <v>0</v>
      </c>
      <c r="AI175" s="44">
        <v>0</v>
      </c>
      <c r="AJ175" s="44">
        <v>0</v>
      </c>
      <c r="AK175" s="44">
        <v>0</v>
      </c>
      <c r="AL175" s="44">
        <v>0</v>
      </c>
      <c r="AM175" s="44">
        <v>0</v>
      </c>
      <c r="AN175" s="44">
        <v>0</v>
      </c>
      <c r="AO175" s="44">
        <v>0</v>
      </c>
      <c r="AP175" s="44">
        <v>0</v>
      </c>
      <c r="AQ175" s="44">
        <v>0</v>
      </c>
      <c r="AR175" s="44">
        <v>0</v>
      </c>
      <c r="AS175" s="44">
        <v>0</v>
      </c>
      <c r="AT175" s="44">
        <v>0</v>
      </c>
      <c r="AU175" s="44">
        <v>0</v>
      </c>
      <c r="AV175" s="44">
        <v>0</v>
      </c>
      <c r="AW175" s="44">
        <v>0</v>
      </c>
      <c r="AX175" s="44">
        <v>0</v>
      </c>
      <c r="AY175" s="44">
        <v>0</v>
      </c>
      <c r="AZ175" s="44">
        <v>0</v>
      </c>
      <c r="BA175" s="44">
        <v>0</v>
      </c>
      <c r="BB175" s="44">
        <v>0</v>
      </c>
      <c r="BC175" s="14" t="s">
        <v>77</v>
      </c>
      <c r="BD175" s="14" t="s">
        <v>77</v>
      </c>
      <c r="BG175" s="14" t="s">
        <v>191</v>
      </c>
      <c r="BH175" s="14" t="s">
        <v>44</v>
      </c>
      <c r="BI175" s="14">
        <v>102</v>
      </c>
      <c r="BJ175" s="14">
        <f>IFERROR(_xlfn.XLOOKUP(Master[[#This Row],[cu_id]],StopTimes[cu_ID],StopTimes[Average Stop Time]), 0)</f>
        <v>0</v>
      </c>
      <c r="BK175" s="14">
        <f>IF(Master[[#This Row],[Avg stop time helper]] &lt;&gt; 0, Master[[#This Row],[Avg stop time helper]],Average_Stop_Time)</f>
        <v>9.4354006285390355</v>
      </c>
      <c r="BL175" s="14" t="b">
        <f>NOT(ISERROR(_xlfn.XLOOKUP(Master[[#This Row],[cu_id]], Solution[Cu_ID],Solution[Cu_ID])))</f>
        <v>0</v>
      </c>
    </row>
    <row r="176" spans="1:64" s="14" customFormat="1" x14ac:dyDescent="0.3">
      <c r="A176" s="26" t="s">
        <v>706</v>
      </c>
      <c r="B176" s="14">
        <v>102</v>
      </c>
      <c r="C176" s="14">
        <v>70900</v>
      </c>
      <c r="D176" s="14">
        <v>0</v>
      </c>
      <c r="E176" s="14" t="s">
        <v>705</v>
      </c>
      <c r="F176" s="14" t="s">
        <v>3982</v>
      </c>
      <c r="G176" s="14" t="s">
        <v>202</v>
      </c>
      <c r="H176" s="14" t="s">
        <v>201</v>
      </c>
      <c r="I176" s="14" t="s">
        <v>2</v>
      </c>
      <c r="J176" s="14">
        <v>49757</v>
      </c>
      <c r="K176" s="14">
        <v>7</v>
      </c>
      <c r="L176" s="14" t="s">
        <v>82</v>
      </c>
      <c r="M176" s="14" t="s">
        <v>164</v>
      </c>
      <c r="N176" s="14" t="s">
        <v>48</v>
      </c>
      <c r="O176" s="14">
        <v>24</v>
      </c>
      <c r="P176" s="14">
        <v>0</v>
      </c>
      <c r="Q176" s="14">
        <v>0</v>
      </c>
      <c r="R176" s="14">
        <v>0</v>
      </c>
      <c r="S176" s="14">
        <v>24</v>
      </c>
      <c r="T176" s="14">
        <v>0</v>
      </c>
      <c r="U176" s="25">
        <v>44315</v>
      </c>
      <c r="V176" s="14">
        <v>26</v>
      </c>
      <c r="W176" s="23">
        <v>5203.09</v>
      </c>
      <c r="X176" s="23">
        <v>0</v>
      </c>
      <c r="Y176" s="23">
        <v>0</v>
      </c>
      <c r="Z176" s="23">
        <v>220.08</v>
      </c>
      <c r="AA176" s="23">
        <v>220.08</v>
      </c>
      <c r="AB176" s="14">
        <v>0</v>
      </c>
      <c r="AC176" s="14">
        <v>0</v>
      </c>
      <c r="AD176" s="24">
        <v>0</v>
      </c>
      <c r="AE176" s="48">
        <v>0</v>
      </c>
      <c r="AF176" s="48">
        <v>0</v>
      </c>
      <c r="AG176" s="44">
        <v>0</v>
      </c>
      <c r="AH176" s="44">
        <v>216.25120000000001</v>
      </c>
      <c r="AI176" s="44">
        <v>216.6371</v>
      </c>
      <c r="AJ176" s="44">
        <v>220.08</v>
      </c>
      <c r="AK176" s="44">
        <v>212.04750000000001</v>
      </c>
      <c r="AL176" s="44">
        <v>0</v>
      </c>
      <c r="AM176" s="44">
        <v>216.87</v>
      </c>
      <c r="AN176" s="44">
        <v>0</v>
      </c>
      <c r="AO176" s="44">
        <v>216.87</v>
      </c>
      <c r="AP176" s="44">
        <v>0</v>
      </c>
      <c r="AQ176" s="44">
        <v>210.44</v>
      </c>
      <c r="AR176" s="44">
        <v>0</v>
      </c>
      <c r="AS176" s="44">
        <v>210.44</v>
      </c>
      <c r="AT176" s="44">
        <v>0</v>
      </c>
      <c r="AU176" s="44">
        <v>210.44</v>
      </c>
      <c r="AV176" s="44">
        <v>0</v>
      </c>
      <c r="AW176" s="44">
        <v>210.44</v>
      </c>
      <c r="AX176" s="44">
        <v>0</v>
      </c>
      <c r="AY176" s="44">
        <v>210.44</v>
      </c>
      <c r="AZ176" s="44">
        <v>0</v>
      </c>
      <c r="BA176" s="44">
        <v>210.44</v>
      </c>
      <c r="BB176" s="44">
        <v>0</v>
      </c>
      <c r="BC176" s="14" t="s">
        <v>77</v>
      </c>
      <c r="BD176" s="14" t="s">
        <v>77</v>
      </c>
      <c r="BG176" s="14" t="s">
        <v>191</v>
      </c>
      <c r="BH176" s="14" t="s">
        <v>44</v>
      </c>
      <c r="BI176" s="14">
        <v>102</v>
      </c>
      <c r="BJ176" s="14">
        <f>IFERROR(_xlfn.XLOOKUP(Master[[#This Row],[cu_id]],StopTimes[cu_ID],StopTimes[Average Stop Time]), 0)</f>
        <v>0</v>
      </c>
      <c r="BK176" s="14">
        <f>IF(Master[[#This Row],[Avg stop time helper]] &lt;&gt; 0, Master[[#This Row],[Avg stop time helper]],Average_Stop_Time)</f>
        <v>9.4354006285390355</v>
      </c>
      <c r="BL176" s="14" t="b">
        <f>NOT(ISERROR(_xlfn.XLOOKUP(Master[[#This Row],[cu_id]], Solution[Cu_ID],Solution[Cu_ID])))</f>
        <v>0</v>
      </c>
    </row>
    <row r="177" spans="1:64" s="14" customFormat="1" x14ac:dyDescent="0.3">
      <c r="A177" s="26" t="s">
        <v>708</v>
      </c>
      <c r="B177" s="14">
        <v>102</v>
      </c>
      <c r="C177" s="14">
        <v>70901</v>
      </c>
      <c r="D177" s="14">
        <v>0</v>
      </c>
      <c r="E177" s="14" t="s">
        <v>707</v>
      </c>
      <c r="F177" s="14" t="s">
        <v>3572</v>
      </c>
      <c r="G177" s="14" t="s">
        <v>218</v>
      </c>
      <c r="H177" s="14" t="s">
        <v>201</v>
      </c>
      <c r="I177" s="14" t="s">
        <v>2</v>
      </c>
      <c r="J177" s="14">
        <v>49701</v>
      </c>
      <c r="K177" s="14">
        <v>7</v>
      </c>
      <c r="L177" s="14" t="s">
        <v>82</v>
      </c>
      <c r="M177" s="14" t="s">
        <v>164</v>
      </c>
      <c r="N177" s="14" t="s">
        <v>48</v>
      </c>
      <c r="O177" s="14">
        <v>55</v>
      </c>
      <c r="P177" s="14">
        <v>0</v>
      </c>
      <c r="Q177" s="14">
        <v>0</v>
      </c>
      <c r="R177" s="14">
        <v>0</v>
      </c>
      <c r="S177" s="14">
        <v>55</v>
      </c>
      <c r="T177" s="14">
        <v>0</v>
      </c>
      <c r="U177" s="25">
        <v>44315</v>
      </c>
      <c r="V177" s="14">
        <v>27</v>
      </c>
      <c r="W177" s="23">
        <v>2558.77</v>
      </c>
      <c r="X177" s="23">
        <v>0</v>
      </c>
      <c r="Y177" s="23">
        <v>0</v>
      </c>
      <c r="Z177" s="23">
        <v>106.56</v>
      </c>
      <c r="AA177" s="23">
        <v>106.56</v>
      </c>
      <c r="AB177" s="14">
        <v>0</v>
      </c>
      <c r="AC177" s="14">
        <v>0</v>
      </c>
      <c r="AD177" s="24">
        <v>0</v>
      </c>
      <c r="AE177" s="48">
        <v>0</v>
      </c>
      <c r="AF177" s="48">
        <v>0</v>
      </c>
      <c r="AG177" s="44">
        <v>0</v>
      </c>
      <c r="AH177" s="44">
        <v>95.764399999999995</v>
      </c>
      <c r="AI177" s="44">
        <v>98.847800000000007</v>
      </c>
      <c r="AJ177" s="44">
        <v>78.254999999999995</v>
      </c>
      <c r="AK177" s="44">
        <v>95.82</v>
      </c>
      <c r="AL177" s="44">
        <v>0</v>
      </c>
      <c r="AM177" s="44">
        <v>95.82</v>
      </c>
      <c r="AN177" s="44">
        <v>0</v>
      </c>
      <c r="AO177" s="44">
        <v>95.82</v>
      </c>
      <c r="AP177" s="44">
        <v>0</v>
      </c>
      <c r="AQ177" s="44">
        <v>95.82</v>
      </c>
      <c r="AR177" s="44">
        <v>0</v>
      </c>
      <c r="AS177" s="44">
        <v>95.82</v>
      </c>
      <c r="AT177" s="44">
        <v>0</v>
      </c>
      <c r="AU177" s="44">
        <v>95.82</v>
      </c>
      <c r="AV177" s="44">
        <v>0</v>
      </c>
      <c r="AW177" s="44">
        <v>95.82</v>
      </c>
      <c r="AX177" s="44">
        <v>0</v>
      </c>
      <c r="AY177" s="44">
        <v>95.82</v>
      </c>
      <c r="AZ177" s="44">
        <v>0</v>
      </c>
      <c r="BA177" s="44">
        <v>95.82</v>
      </c>
      <c r="BB177" s="44">
        <v>0</v>
      </c>
      <c r="BC177" s="14" t="s">
        <v>77</v>
      </c>
      <c r="BD177" s="14" t="s">
        <v>77</v>
      </c>
      <c r="BG177" s="14" t="s">
        <v>191</v>
      </c>
      <c r="BH177" s="14" t="s">
        <v>44</v>
      </c>
      <c r="BI177" s="14">
        <v>102</v>
      </c>
      <c r="BJ177" s="14">
        <f>IFERROR(_xlfn.XLOOKUP(Master[[#This Row],[cu_id]],StopTimes[cu_ID],StopTimes[Average Stop Time]), 0)</f>
        <v>0</v>
      </c>
      <c r="BK177" s="14">
        <f>IF(Master[[#This Row],[Avg stop time helper]] &lt;&gt; 0, Master[[#This Row],[Avg stop time helper]],Average_Stop_Time)</f>
        <v>9.4354006285390355</v>
      </c>
      <c r="BL177" s="14" t="b">
        <f>NOT(ISERROR(_xlfn.XLOOKUP(Master[[#This Row],[cu_id]], Solution[Cu_ID],Solution[Cu_ID])))</f>
        <v>0</v>
      </c>
    </row>
    <row r="178" spans="1:64" s="14" customFormat="1" x14ac:dyDescent="0.3">
      <c r="A178" s="26" t="s">
        <v>710</v>
      </c>
      <c r="B178" s="14">
        <v>102</v>
      </c>
      <c r="C178" s="14">
        <v>70904</v>
      </c>
      <c r="D178" s="14">
        <v>0</v>
      </c>
      <c r="E178" s="14" t="s">
        <v>709</v>
      </c>
      <c r="F178" s="14" t="s">
        <v>3984</v>
      </c>
      <c r="G178" s="14" t="s">
        <v>202</v>
      </c>
      <c r="H178" s="14" t="s">
        <v>201</v>
      </c>
      <c r="I178" s="14" t="s">
        <v>2</v>
      </c>
      <c r="J178" s="14">
        <v>49757</v>
      </c>
      <c r="K178" s="14">
        <v>7</v>
      </c>
      <c r="L178" s="14" t="s">
        <v>82</v>
      </c>
      <c r="M178" s="14" t="s">
        <v>164</v>
      </c>
      <c r="N178" s="14" t="s">
        <v>48</v>
      </c>
      <c r="O178" s="14">
        <v>35</v>
      </c>
      <c r="P178" s="14">
        <v>0</v>
      </c>
      <c r="Q178" s="14">
        <v>0</v>
      </c>
      <c r="R178" s="14">
        <v>0</v>
      </c>
      <c r="S178" s="14">
        <v>35</v>
      </c>
      <c r="T178" s="14">
        <v>0</v>
      </c>
      <c r="U178" s="25">
        <v>44174</v>
      </c>
      <c r="V178" s="14">
        <v>33</v>
      </c>
      <c r="W178" s="23">
        <v>2372.1</v>
      </c>
      <c r="X178" s="23">
        <v>75.8</v>
      </c>
      <c r="Y178" s="23">
        <v>2296.3000000000002</v>
      </c>
      <c r="Z178" s="23">
        <v>121.52</v>
      </c>
      <c r="AA178" s="23">
        <v>121.52</v>
      </c>
      <c r="AB178" s="14">
        <v>0</v>
      </c>
      <c r="AC178" s="14">
        <v>0</v>
      </c>
      <c r="AD178" s="24">
        <v>0</v>
      </c>
      <c r="AE178" s="48">
        <v>0</v>
      </c>
      <c r="AF178" s="48">
        <v>0</v>
      </c>
      <c r="AG178" s="44">
        <v>0</v>
      </c>
      <c r="AH178" s="44">
        <v>63.51</v>
      </c>
      <c r="AI178" s="44">
        <v>112.0057</v>
      </c>
      <c r="AJ178" s="44">
        <v>114.64</v>
      </c>
      <c r="AK178" s="44">
        <v>102.4987</v>
      </c>
      <c r="AL178" s="44">
        <v>0</v>
      </c>
      <c r="AM178" s="44">
        <v>91.9</v>
      </c>
      <c r="AN178" s="44">
        <v>0</v>
      </c>
      <c r="AO178" s="44">
        <v>91.89</v>
      </c>
      <c r="AP178" s="44">
        <v>0</v>
      </c>
      <c r="AQ178" s="44">
        <v>99.88</v>
      </c>
      <c r="AR178" s="44">
        <v>0</v>
      </c>
      <c r="AS178" s="44">
        <v>99.88</v>
      </c>
      <c r="AT178" s="44">
        <v>0</v>
      </c>
      <c r="AU178" s="44">
        <v>109.11</v>
      </c>
      <c r="AV178" s="44">
        <v>0</v>
      </c>
      <c r="AW178" s="44">
        <v>109.11</v>
      </c>
      <c r="AX178" s="44">
        <v>0</v>
      </c>
      <c r="AY178" s="44">
        <v>109.11</v>
      </c>
      <c r="AZ178" s="44">
        <v>0</v>
      </c>
      <c r="BA178" s="44">
        <v>109.11</v>
      </c>
      <c r="BB178" s="44">
        <v>0</v>
      </c>
      <c r="BC178" s="14" t="s">
        <v>77</v>
      </c>
      <c r="BD178" s="14" t="s">
        <v>77</v>
      </c>
      <c r="BG178" s="14" t="s">
        <v>191</v>
      </c>
      <c r="BH178" s="14" t="s">
        <v>44</v>
      </c>
      <c r="BI178" s="14">
        <v>102</v>
      </c>
      <c r="BJ178" s="14">
        <f>IFERROR(_xlfn.XLOOKUP(Master[[#This Row],[cu_id]],StopTimes[cu_ID],StopTimes[Average Stop Time]), 0)</f>
        <v>0</v>
      </c>
      <c r="BK178" s="14">
        <f>IF(Master[[#This Row],[Avg stop time helper]] &lt;&gt; 0, Master[[#This Row],[Avg stop time helper]],Average_Stop_Time)</f>
        <v>9.4354006285390355</v>
      </c>
      <c r="BL178" s="14" t="b">
        <f>NOT(ISERROR(_xlfn.XLOOKUP(Master[[#This Row],[cu_id]], Solution[Cu_ID],Solution[Cu_ID])))</f>
        <v>0</v>
      </c>
    </row>
    <row r="179" spans="1:64" s="14" customFormat="1" x14ac:dyDescent="0.3">
      <c r="A179" s="26" t="s">
        <v>713</v>
      </c>
      <c r="B179" s="14">
        <v>102</v>
      </c>
      <c r="C179" s="14">
        <v>70905</v>
      </c>
      <c r="D179" s="14">
        <v>0</v>
      </c>
      <c r="E179" s="14" t="s">
        <v>712</v>
      </c>
      <c r="F179" s="14" t="s">
        <v>3605</v>
      </c>
      <c r="G179" s="14" t="s">
        <v>711</v>
      </c>
      <c r="H179" s="14" t="s">
        <v>201</v>
      </c>
      <c r="I179" s="14" t="s">
        <v>2</v>
      </c>
      <c r="J179" s="14">
        <v>49757</v>
      </c>
      <c r="K179" s="14">
        <v>7</v>
      </c>
      <c r="L179" s="14" t="s">
        <v>82</v>
      </c>
      <c r="M179" s="14" t="s">
        <v>164</v>
      </c>
      <c r="N179" s="14" t="s">
        <v>48</v>
      </c>
      <c r="O179" s="14">
        <v>90</v>
      </c>
      <c r="P179" s="14">
        <v>0</v>
      </c>
      <c r="Q179" s="14">
        <v>0</v>
      </c>
      <c r="R179" s="14">
        <v>0</v>
      </c>
      <c r="S179" s="14">
        <v>90</v>
      </c>
      <c r="T179" s="14">
        <v>0</v>
      </c>
      <c r="U179" s="25">
        <v>44315</v>
      </c>
      <c r="V179" s="14">
        <v>26</v>
      </c>
      <c r="W179" s="23">
        <v>4061.67</v>
      </c>
      <c r="X179" s="23">
        <v>0</v>
      </c>
      <c r="Y179" s="23">
        <v>0</v>
      </c>
      <c r="Z179" s="23">
        <v>198.13</v>
      </c>
      <c r="AA179" s="23">
        <v>198.13</v>
      </c>
      <c r="AB179" s="14">
        <v>0</v>
      </c>
      <c r="AC179" s="14">
        <v>0</v>
      </c>
      <c r="AD179" s="24">
        <v>0</v>
      </c>
      <c r="AE179" s="48">
        <v>0</v>
      </c>
      <c r="AF179" s="48">
        <v>0</v>
      </c>
      <c r="AG179" s="44">
        <v>0</v>
      </c>
      <c r="AH179" s="44">
        <v>123.9755</v>
      </c>
      <c r="AI179" s="44">
        <v>183.6678</v>
      </c>
      <c r="AJ179" s="44">
        <v>187.27</v>
      </c>
      <c r="AK179" s="44">
        <v>168.85499999999999</v>
      </c>
      <c r="AL179" s="44">
        <v>0</v>
      </c>
      <c r="AM179" s="44">
        <v>141.9</v>
      </c>
      <c r="AN179" s="44">
        <v>0</v>
      </c>
      <c r="AO179" s="44">
        <v>141.9</v>
      </c>
      <c r="AP179" s="44">
        <v>0</v>
      </c>
      <c r="AQ179" s="44">
        <v>177.84</v>
      </c>
      <c r="AR179" s="44">
        <v>0</v>
      </c>
      <c r="AS179" s="44">
        <v>177.84</v>
      </c>
      <c r="AT179" s="44">
        <v>0</v>
      </c>
      <c r="AU179" s="44">
        <v>177.84</v>
      </c>
      <c r="AV179" s="44">
        <v>0</v>
      </c>
      <c r="AW179" s="44">
        <v>177.84</v>
      </c>
      <c r="AX179" s="44">
        <v>0</v>
      </c>
      <c r="AY179" s="44">
        <v>177.84</v>
      </c>
      <c r="AZ179" s="44">
        <v>0</v>
      </c>
      <c r="BA179" s="44">
        <v>177.84</v>
      </c>
      <c r="BB179" s="44">
        <v>0</v>
      </c>
      <c r="BC179" s="14" t="s">
        <v>77</v>
      </c>
      <c r="BD179" s="14" t="s">
        <v>77</v>
      </c>
      <c r="BG179" s="14" t="s">
        <v>191</v>
      </c>
      <c r="BH179" s="14" t="s">
        <v>44</v>
      </c>
      <c r="BI179" s="14">
        <v>102</v>
      </c>
      <c r="BJ179" s="14">
        <f>IFERROR(_xlfn.XLOOKUP(Master[[#This Row],[cu_id]],StopTimes[cu_ID],StopTimes[Average Stop Time]), 0)</f>
        <v>0</v>
      </c>
      <c r="BK179" s="14">
        <f>IF(Master[[#This Row],[Avg stop time helper]] &lt;&gt; 0, Master[[#This Row],[Avg stop time helper]],Average_Stop_Time)</f>
        <v>9.4354006285390355</v>
      </c>
      <c r="BL179" s="14" t="b">
        <f>NOT(ISERROR(_xlfn.XLOOKUP(Master[[#This Row],[cu_id]], Solution[Cu_ID],Solution[Cu_ID])))</f>
        <v>0</v>
      </c>
    </row>
    <row r="180" spans="1:64" s="14" customFormat="1" x14ac:dyDescent="0.3">
      <c r="A180" s="26" t="s">
        <v>716</v>
      </c>
      <c r="B180" s="14">
        <v>105</v>
      </c>
      <c r="C180" s="14">
        <v>70906</v>
      </c>
      <c r="D180" s="14">
        <v>0</v>
      </c>
      <c r="E180" s="14" t="s">
        <v>715</v>
      </c>
      <c r="F180" s="14" t="s">
        <v>3458</v>
      </c>
      <c r="H180" s="14" t="s">
        <v>714</v>
      </c>
      <c r="I180" s="14" t="s">
        <v>2</v>
      </c>
      <c r="J180" s="14">
        <v>48743</v>
      </c>
      <c r="K180" s="14">
        <v>7</v>
      </c>
      <c r="L180" s="14" t="s">
        <v>82</v>
      </c>
      <c r="M180" s="14" t="s">
        <v>164</v>
      </c>
      <c r="N180" s="14" t="s">
        <v>12</v>
      </c>
      <c r="O180" s="14">
        <v>125</v>
      </c>
      <c r="P180" s="14">
        <v>0</v>
      </c>
      <c r="Q180" s="14">
        <v>0</v>
      </c>
      <c r="R180" s="14">
        <v>125</v>
      </c>
      <c r="S180" s="14">
        <v>0</v>
      </c>
      <c r="T180" s="14">
        <v>0</v>
      </c>
      <c r="U180" s="25">
        <v>44139</v>
      </c>
      <c r="V180" s="14">
        <v>48</v>
      </c>
      <c r="W180" s="23">
        <v>6152.85</v>
      </c>
      <c r="X180" s="23">
        <v>0</v>
      </c>
      <c r="Y180" s="23">
        <v>0</v>
      </c>
      <c r="Z180" s="23">
        <v>169.14</v>
      </c>
      <c r="AA180" s="23">
        <v>169.14</v>
      </c>
      <c r="AB180" s="14">
        <v>0</v>
      </c>
      <c r="AC180" s="14">
        <v>0</v>
      </c>
      <c r="AD180" s="24">
        <f>IFERROR(1-(Master[[#This Row],[Avg Garment Scans per Delivery]]/Master[[#This Row],[Garment Inventory]]), 0)</f>
        <v>0</v>
      </c>
      <c r="AE180" s="48">
        <v>0</v>
      </c>
      <c r="AF180" s="48">
        <v>0</v>
      </c>
      <c r="AG180" s="44">
        <v>109.539</v>
      </c>
      <c r="AH180" s="44">
        <v>118.9271</v>
      </c>
      <c r="AI180" s="44">
        <v>155.75530000000001</v>
      </c>
      <c r="AJ180" s="44">
        <v>147.4007</v>
      </c>
      <c r="AK180" s="44">
        <v>146.19749999999999</v>
      </c>
      <c r="AL180" s="44">
        <v>140.4975</v>
      </c>
      <c r="AM180" s="44">
        <v>104.79</v>
      </c>
      <c r="AN180" s="44">
        <v>183.67</v>
      </c>
      <c r="AO180" s="44">
        <v>177.29</v>
      </c>
      <c r="AP180" s="44">
        <v>107.55</v>
      </c>
      <c r="AQ180" s="44">
        <v>104.79</v>
      </c>
      <c r="AR180" s="44">
        <v>145.04</v>
      </c>
      <c r="AS180" s="44">
        <v>197.92</v>
      </c>
      <c r="AT180" s="44">
        <v>107.55</v>
      </c>
      <c r="AU180" s="44">
        <v>104.79</v>
      </c>
      <c r="AV180" s="44">
        <v>220.03</v>
      </c>
      <c r="AW180" s="44">
        <v>219.52</v>
      </c>
      <c r="AX180" s="44">
        <v>107.55</v>
      </c>
      <c r="AY180" s="44">
        <v>140.49</v>
      </c>
      <c r="AZ180" s="44">
        <v>145.04</v>
      </c>
      <c r="BA180" s="44">
        <v>119.99</v>
      </c>
      <c r="BB180" s="44">
        <v>107.55</v>
      </c>
      <c r="BC180" s="14" t="s">
        <v>310</v>
      </c>
      <c r="BD180" s="14" t="s">
        <v>213</v>
      </c>
      <c r="BG180" s="14" t="s">
        <v>191</v>
      </c>
      <c r="BH180" s="14" t="s">
        <v>44</v>
      </c>
      <c r="BI180" s="14">
        <v>105</v>
      </c>
      <c r="BJ180" s="14">
        <f>IFERROR(_xlfn.XLOOKUP(Master[[#This Row],[cu_id]],StopTimes[cu_ID],StopTimes[Average Stop Time]), 0)</f>
        <v>13.254166666666666</v>
      </c>
      <c r="BK180" s="14">
        <f>IF(Master[[#This Row],[Avg stop time helper]] &lt;&gt; 0, Master[[#This Row],[Avg stop time helper]],Average_Stop_Time)</f>
        <v>13.254166666666666</v>
      </c>
      <c r="BL180" s="14" t="b">
        <f>NOT(ISERROR(_xlfn.XLOOKUP(Master[[#This Row],[cu_id]], Solution[Cu_ID],Solution[Cu_ID])))</f>
        <v>1</v>
      </c>
    </row>
    <row r="181" spans="1:64" s="14" customFormat="1" x14ac:dyDescent="0.3">
      <c r="A181" s="26" t="s">
        <v>719</v>
      </c>
      <c r="B181" s="14">
        <v>105</v>
      </c>
      <c r="C181" s="14">
        <v>70910</v>
      </c>
      <c r="D181" s="14">
        <v>0</v>
      </c>
      <c r="E181" s="14" t="s">
        <v>718</v>
      </c>
      <c r="F181" s="14" t="s">
        <v>5680</v>
      </c>
      <c r="H181" s="14" t="s">
        <v>717</v>
      </c>
      <c r="I181" s="14" t="s">
        <v>2</v>
      </c>
      <c r="J181" s="14">
        <v>48761</v>
      </c>
      <c r="K181" s="14">
        <v>2</v>
      </c>
      <c r="L181" s="14" t="s">
        <v>83</v>
      </c>
      <c r="M181" s="14" t="s">
        <v>164</v>
      </c>
      <c r="N181" s="14" t="s">
        <v>12</v>
      </c>
      <c r="O181" s="14">
        <v>120</v>
      </c>
      <c r="P181" s="14">
        <v>0</v>
      </c>
      <c r="Q181" s="14">
        <v>0</v>
      </c>
      <c r="R181" s="14">
        <v>120</v>
      </c>
      <c r="S181" s="14">
        <v>0</v>
      </c>
      <c r="T181" s="14">
        <v>0</v>
      </c>
      <c r="U181" s="25">
        <v>44139</v>
      </c>
      <c r="V181" s="14">
        <v>13</v>
      </c>
      <c r="W181" s="23">
        <v>463.29</v>
      </c>
      <c r="X181" s="23">
        <v>0</v>
      </c>
      <c r="Y181" s="23">
        <v>0</v>
      </c>
      <c r="Z181" s="23">
        <v>9.73</v>
      </c>
      <c r="AA181" s="23">
        <v>38.93</v>
      </c>
      <c r="AB181" s="14">
        <v>0</v>
      </c>
      <c r="AC181" s="14">
        <v>0</v>
      </c>
      <c r="AD181" s="24">
        <f>IFERROR(1-(Master[[#This Row],[Avg Garment Scans per Delivery]]/Master[[#This Row],[Garment Inventory]]), 0)</f>
        <v>0</v>
      </c>
      <c r="AE181" s="48">
        <v>0</v>
      </c>
      <c r="AF181" s="48">
        <v>0</v>
      </c>
      <c r="AG181" s="44">
        <v>35.31</v>
      </c>
      <c r="AH181" s="44">
        <v>35.31</v>
      </c>
      <c r="AI181" s="44">
        <v>36.256599999999999</v>
      </c>
      <c r="AJ181" s="44">
        <v>36.729999999999997</v>
      </c>
      <c r="AK181" s="44">
        <v>8.8275000000000006</v>
      </c>
      <c r="AL181" s="44">
        <v>9.1824999999999992</v>
      </c>
      <c r="AM181" s="44">
        <v>0</v>
      </c>
      <c r="AN181" s="44">
        <v>36.729999999999997</v>
      </c>
      <c r="AO181" s="44">
        <v>35.31</v>
      </c>
      <c r="AP181" s="44">
        <v>0</v>
      </c>
      <c r="AQ181" s="44">
        <v>0</v>
      </c>
      <c r="AR181" s="44">
        <v>0</v>
      </c>
      <c r="AS181" s="44">
        <v>0</v>
      </c>
      <c r="AT181" s="44">
        <v>0</v>
      </c>
      <c r="AU181" s="44">
        <v>0</v>
      </c>
      <c r="AV181" s="44">
        <v>36.729999999999997</v>
      </c>
      <c r="AW181" s="44">
        <v>35.31</v>
      </c>
      <c r="AX181" s="44">
        <v>0</v>
      </c>
      <c r="AY181" s="44">
        <v>0</v>
      </c>
      <c r="AZ181" s="44">
        <v>0</v>
      </c>
      <c r="BA181" s="44">
        <v>0</v>
      </c>
      <c r="BB181" s="44">
        <v>0</v>
      </c>
      <c r="BC181" s="14" t="s">
        <v>232</v>
      </c>
      <c r="BD181" s="14" t="s">
        <v>213</v>
      </c>
      <c r="BG181" s="14" t="s">
        <v>191</v>
      </c>
      <c r="BH181" s="14" t="s">
        <v>44</v>
      </c>
      <c r="BI181" s="14">
        <v>105</v>
      </c>
      <c r="BJ181" s="14">
        <f>IFERROR(_xlfn.XLOOKUP(Master[[#This Row],[cu_id]],StopTimes[cu_ID],StopTimes[Average Stop Time]), 0)</f>
        <v>6.166666666666667</v>
      </c>
      <c r="BK181" s="14">
        <f>IF(Master[[#This Row],[Avg stop time helper]] &lt;&gt; 0, Master[[#This Row],[Avg stop time helper]],Average_Stop_Time)</f>
        <v>6.166666666666667</v>
      </c>
      <c r="BL181" s="14" t="b">
        <f>NOT(ISERROR(_xlfn.XLOOKUP(Master[[#This Row],[cu_id]], Solution[Cu_ID],Solution[Cu_ID])))</f>
        <v>1</v>
      </c>
    </row>
    <row r="182" spans="1:64" s="14" customFormat="1" x14ac:dyDescent="0.3">
      <c r="A182" s="26" t="s">
        <v>721</v>
      </c>
      <c r="B182" s="14">
        <v>101</v>
      </c>
      <c r="C182" s="14">
        <v>70913</v>
      </c>
      <c r="D182" s="14">
        <v>0</v>
      </c>
      <c r="E182" s="14" t="s">
        <v>720</v>
      </c>
      <c r="F182" s="14" t="s">
        <v>5676</v>
      </c>
      <c r="H182" s="14" t="s">
        <v>556</v>
      </c>
      <c r="I182" s="14" t="s">
        <v>2</v>
      </c>
      <c r="J182" s="14">
        <v>48730</v>
      </c>
      <c r="K182" s="14">
        <v>1</v>
      </c>
      <c r="L182" s="14" t="s">
        <v>174</v>
      </c>
      <c r="M182" s="14" t="s">
        <v>164</v>
      </c>
      <c r="N182" s="14" t="s">
        <v>48</v>
      </c>
      <c r="O182" s="14">
        <v>282</v>
      </c>
      <c r="P182" s="14">
        <v>0</v>
      </c>
      <c r="Q182" s="14">
        <v>0</v>
      </c>
      <c r="R182" s="14">
        <v>0</v>
      </c>
      <c r="S182" s="14">
        <v>282</v>
      </c>
      <c r="T182" s="14">
        <v>0</v>
      </c>
      <c r="U182" s="25">
        <v>44161</v>
      </c>
      <c r="V182" s="14">
        <v>13</v>
      </c>
      <c r="W182" s="23">
        <v>1615.32</v>
      </c>
      <c r="X182" s="23">
        <v>0</v>
      </c>
      <c r="Y182" s="23">
        <v>0</v>
      </c>
      <c r="Z182" s="23">
        <v>32.53</v>
      </c>
      <c r="AA182" s="23">
        <v>130.11000000000001</v>
      </c>
      <c r="AB182" s="14">
        <v>5</v>
      </c>
      <c r="AC182" s="14">
        <v>0</v>
      </c>
      <c r="AD182" s="24">
        <f>IFERROR(1-(Master[[#This Row],[Avg Garment Scans per Delivery]]/Master[[#This Row],[Garment Inventory]]), 0)</f>
        <v>1</v>
      </c>
      <c r="AE182" s="48">
        <v>1</v>
      </c>
      <c r="AF182" s="48">
        <v>5</v>
      </c>
      <c r="AG182" s="44">
        <v>121.94</v>
      </c>
      <c r="AH182" s="44">
        <v>121.95659999999999</v>
      </c>
      <c r="AI182" s="44">
        <v>127.5775</v>
      </c>
      <c r="AJ182" s="44">
        <v>129.44</v>
      </c>
      <c r="AK182" s="44">
        <v>30.497499999999999</v>
      </c>
      <c r="AL182" s="44">
        <v>32.36</v>
      </c>
      <c r="AM182" s="44">
        <v>121.99</v>
      </c>
      <c r="AN182" s="44">
        <v>0</v>
      </c>
      <c r="AO182" s="44">
        <v>0</v>
      </c>
      <c r="AP182" s="44">
        <v>0</v>
      </c>
      <c r="AQ182" s="44">
        <v>0</v>
      </c>
      <c r="AR182" s="44">
        <v>0</v>
      </c>
      <c r="AS182" s="44">
        <v>0</v>
      </c>
      <c r="AT182" s="44">
        <v>129.44</v>
      </c>
      <c r="AU182" s="44">
        <v>121.99</v>
      </c>
      <c r="AV182" s="44">
        <v>0</v>
      </c>
      <c r="AW182" s="44">
        <v>0</v>
      </c>
      <c r="AX182" s="44">
        <v>0</v>
      </c>
      <c r="AY182" s="44">
        <v>0</v>
      </c>
      <c r="AZ182" s="44">
        <v>0</v>
      </c>
      <c r="BA182" s="44">
        <v>0</v>
      </c>
      <c r="BB182" s="44">
        <v>129.44</v>
      </c>
      <c r="BC182" s="14" t="s">
        <v>232</v>
      </c>
      <c r="BD182" s="14" t="s">
        <v>213</v>
      </c>
      <c r="BG182" s="14" t="s">
        <v>191</v>
      </c>
      <c r="BH182" s="14" t="s">
        <v>44</v>
      </c>
      <c r="BI182" s="14">
        <v>101</v>
      </c>
      <c r="BJ182" s="14">
        <f>IFERROR(_xlfn.XLOOKUP(Master[[#This Row],[cu_id]],StopTimes[cu_ID],StopTimes[Average Stop Time]), 0)</f>
        <v>13.9</v>
      </c>
      <c r="BK182" s="14">
        <f>IF(Master[[#This Row],[Avg stop time helper]] &lt;&gt; 0, Master[[#This Row],[Avg stop time helper]],Average_Stop_Time)</f>
        <v>13.9</v>
      </c>
      <c r="BL182" s="14" t="b">
        <f>NOT(ISERROR(_xlfn.XLOOKUP(Master[[#This Row],[cu_id]], Solution[Cu_ID],Solution[Cu_ID])))</f>
        <v>1</v>
      </c>
    </row>
    <row r="183" spans="1:64" s="14" customFormat="1" x14ac:dyDescent="0.3">
      <c r="A183" s="26" t="s">
        <v>724</v>
      </c>
      <c r="B183" s="14">
        <v>105</v>
      </c>
      <c r="C183" s="14">
        <v>70918</v>
      </c>
      <c r="D183" s="14">
        <v>0</v>
      </c>
      <c r="E183" s="14" t="s">
        <v>723</v>
      </c>
      <c r="F183" s="14" t="s">
        <v>4019</v>
      </c>
      <c r="H183" s="14" t="s">
        <v>722</v>
      </c>
      <c r="I183" s="14" t="s">
        <v>2</v>
      </c>
      <c r="J183" s="14">
        <v>48661</v>
      </c>
      <c r="K183" s="14">
        <v>7</v>
      </c>
      <c r="L183" s="14" t="s">
        <v>82</v>
      </c>
      <c r="M183" s="14" t="s">
        <v>164</v>
      </c>
      <c r="N183" s="14" t="s">
        <v>13</v>
      </c>
      <c r="O183" s="14">
        <v>130</v>
      </c>
      <c r="P183" s="14">
        <v>130</v>
      </c>
      <c r="Q183" s="14">
        <v>0</v>
      </c>
      <c r="R183" s="14">
        <v>0</v>
      </c>
      <c r="S183" s="14">
        <v>0</v>
      </c>
      <c r="T183" s="14">
        <v>0</v>
      </c>
      <c r="U183" s="25">
        <v>44137</v>
      </c>
      <c r="V183" s="14">
        <v>56</v>
      </c>
      <c r="W183" s="23">
        <v>6888.59</v>
      </c>
      <c r="X183" s="23">
        <v>0</v>
      </c>
      <c r="Y183" s="23">
        <v>0</v>
      </c>
      <c r="Z183" s="23">
        <v>150.53</v>
      </c>
      <c r="AA183" s="23">
        <v>150.53</v>
      </c>
      <c r="AB183" s="14">
        <v>176</v>
      </c>
      <c r="AC183" s="14">
        <v>37</v>
      </c>
      <c r="AD183" s="24">
        <f>IFERROR(1-(Master[[#This Row],[Avg Garment Scans per Delivery]]/Master[[#This Row],[Garment Inventory]]), 0)</f>
        <v>0.78977272727272729</v>
      </c>
      <c r="AE183" s="48">
        <v>10</v>
      </c>
      <c r="AF183" s="48">
        <v>204</v>
      </c>
      <c r="AG183" s="44">
        <v>111.3192</v>
      </c>
      <c r="AH183" s="44">
        <v>122.34569999999999</v>
      </c>
      <c r="AI183" s="44">
        <v>126.7106</v>
      </c>
      <c r="AJ183" s="44">
        <v>170.2876</v>
      </c>
      <c r="AK183" s="44">
        <v>136.47499999999999</v>
      </c>
      <c r="AL183" s="44">
        <v>177.04499999999999</v>
      </c>
      <c r="AM183" s="44">
        <v>132.13</v>
      </c>
      <c r="AN183" s="44">
        <v>362.12</v>
      </c>
      <c r="AO183" s="44">
        <v>140.82</v>
      </c>
      <c r="AP183" s="44">
        <v>343.98</v>
      </c>
      <c r="AQ183" s="44">
        <v>132.13</v>
      </c>
      <c r="AR183" s="44">
        <v>343.98</v>
      </c>
      <c r="AS183" s="44">
        <v>140.82</v>
      </c>
      <c r="AT183" s="44">
        <v>359.39</v>
      </c>
      <c r="AU183" s="44">
        <v>132.13</v>
      </c>
      <c r="AV183" s="44">
        <v>374.8</v>
      </c>
      <c r="AW183" s="44">
        <v>140.82</v>
      </c>
      <c r="AX183" s="44">
        <v>359.39</v>
      </c>
      <c r="AY183" s="44">
        <v>132.13</v>
      </c>
      <c r="AZ183" s="44">
        <v>335.46</v>
      </c>
      <c r="BA183" s="44">
        <v>140.82</v>
      </c>
      <c r="BB183" s="44">
        <v>326.94</v>
      </c>
      <c r="BC183" s="14" t="s">
        <v>254</v>
      </c>
      <c r="BD183" s="14" t="s">
        <v>213</v>
      </c>
      <c r="BG183" s="14" t="s">
        <v>191</v>
      </c>
      <c r="BH183" s="14" t="s">
        <v>44</v>
      </c>
      <c r="BI183" s="14">
        <v>105</v>
      </c>
      <c r="BJ183" s="14">
        <f>IFERROR(_xlfn.XLOOKUP(Master[[#This Row],[cu_id]],StopTimes[cu_ID],StopTimes[Average Stop Time]), 0)</f>
        <v>19.55</v>
      </c>
      <c r="BK183" s="14">
        <f>IF(Master[[#This Row],[Avg stop time helper]] &lt;&gt; 0, Master[[#This Row],[Avg stop time helper]],Average_Stop_Time)</f>
        <v>19.55</v>
      </c>
      <c r="BL183" s="14" t="b">
        <f>NOT(ISERROR(_xlfn.XLOOKUP(Master[[#This Row],[cu_id]], Solution[Cu_ID],Solution[Cu_ID])))</f>
        <v>1</v>
      </c>
    </row>
    <row r="184" spans="1:64" s="14" customFormat="1" x14ac:dyDescent="0.3">
      <c r="A184" t="s">
        <v>7563</v>
      </c>
      <c r="B184">
        <v>103</v>
      </c>
      <c r="C184">
        <v>70919</v>
      </c>
      <c r="D184">
        <v>0</v>
      </c>
      <c r="E184" t="s">
        <v>7564</v>
      </c>
      <c r="F184" t="s">
        <v>7565</v>
      </c>
      <c r="G184" t="s">
        <v>1</v>
      </c>
      <c r="H184" t="s">
        <v>7566</v>
      </c>
      <c r="I184" t="s">
        <v>2</v>
      </c>
      <c r="J184" t="s">
        <v>7567</v>
      </c>
      <c r="K184">
        <v>0</v>
      </c>
      <c r="L184" t="s">
        <v>82</v>
      </c>
      <c r="M184" t="s">
        <v>163</v>
      </c>
      <c r="N184" t="s">
        <v>13</v>
      </c>
      <c r="O184"/>
      <c r="P184">
        <v>162</v>
      </c>
      <c r="Q184">
        <v>0</v>
      </c>
      <c r="R184">
        <v>0</v>
      </c>
      <c r="S184">
        <v>0</v>
      </c>
      <c r="T184">
        <v>0</v>
      </c>
      <c r="U184" s="22"/>
      <c r="V184"/>
      <c r="W184" s="20"/>
      <c r="X184" s="20"/>
      <c r="Y184" s="20"/>
      <c r="Z184" s="20"/>
      <c r="AA184" s="20"/>
      <c r="AB184"/>
      <c r="AC184"/>
      <c r="AD184" s="24">
        <f>IFERROR(1-(Master[[#This Row],[Avg Garment Scans per Delivery]]/Master[[#This Row],[Garment Inventory]]), 0)</f>
        <v>0</v>
      </c>
      <c r="AE184" s="49">
        <v>0</v>
      </c>
      <c r="AF184" s="49">
        <v>0</v>
      </c>
      <c r="AG184" s="44">
        <v>0</v>
      </c>
      <c r="AH184" s="44">
        <v>0</v>
      </c>
      <c r="AI184" s="44">
        <v>0</v>
      </c>
      <c r="AJ184" s="44">
        <v>0</v>
      </c>
      <c r="AK184" s="44">
        <v>0</v>
      </c>
      <c r="AL184" s="44">
        <v>0</v>
      </c>
      <c r="AM184" s="44">
        <v>0</v>
      </c>
      <c r="AN184" s="44">
        <v>0</v>
      </c>
      <c r="AO184" s="44">
        <v>0</v>
      </c>
      <c r="AP184" s="44">
        <v>0</v>
      </c>
      <c r="AQ184" s="44">
        <v>0</v>
      </c>
      <c r="AR184" s="44">
        <v>0</v>
      </c>
      <c r="AS184" s="44">
        <v>0</v>
      </c>
      <c r="AT184" s="44">
        <v>0</v>
      </c>
      <c r="AU184" s="44">
        <v>0</v>
      </c>
      <c r="AV184" s="44">
        <v>0</v>
      </c>
      <c r="AW184" s="44">
        <v>0</v>
      </c>
      <c r="AX184" s="44">
        <v>0</v>
      </c>
      <c r="AY184" s="44">
        <v>0</v>
      </c>
      <c r="AZ184" s="44">
        <v>0</v>
      </c>
      <c r="BA184" s="44">
        <v>0</v>
      </c>
      <c r="BB184" s="44">
        <v>0</v>
      </c>
      <c r="BC184" s="19"/>
      <c r="BD184" s="19"/>
      <c r="BE184" t="s">
        <v>77</v>
      </c>
      <c r="BF184" t="s">
        <v>77</v>
      </c>
      <c r="BG184" t="s">
        <v>77</v>
      </c>
      <c r="BH184" t="s">
        <v>44</v>
      </c>
      <c r="BI184"/>
      <c r="BJ184" s="14">
        <f>IFERROR(_xlfn.XLOOKUP(Master[[#This Row],[cu_id]],StopTimes[cu_ID],StopTimes[Average Stop Time]), 0)</f>
        <v>0</v>
      </c>
      <c r="BK184" s="14">
        <f>IF(Master[[#This Row],[Avg stop time helper]] &lt;&gt; 0, Master[[#This Row],[Avg stop time helper]],Average_Stop_Time)</f>
        <v>9.4354006285390355</v>
      </c>
      <c r="BL184" t="b">
        <f>NOT(ISERROR(_xlfn.XLOOKUP(Master[[#This Row],[cu_id]], Solution[Cu_ID],Solution[Cu_ID])))</f>
        <v>1</v>
      </c>
    </row>
    <row r="185" spans="1:64" s="14" customFormat="1" x14ac:dyDescent="0.3">
      <c r="A185" s="26" t="s">
        <v>729</v>
      </c>
      <c r="B185" s="14">
        <v>105</v>
      </c>
      <c r="C185" s="14">
        <v>70926</v>
      </c>
      <c r="D185" s="14">
        <v>0</v>
      </c>
      <c r="E185" s="14" t="s">
        <v>728</v>
      </c>
      <c r="F185" s="14" t="s">
        <v>4008</v>
      </c>
      <c r="H185" s="14" t="s">
        <v>722</v>
      </c>
      <c r="I185" s="14" t="s">
        <v>2</v>
      </c>
      <c r="J185" s="14">
        <v>48661</v>
      </c>
      <c r="K185" s="14">
        <v>7</v>
      </c>
      <c r="L185" s="14" t="s">
        <v>82</v>
      </c>
      <c r="M185" s="14" t="s">
        <v>164</v>
      </c>
      <c r="N185" s="14" t="s">
        <v>13</v>
      </c>
      <c r="O185" s="14">
        <v>30</v>
      </c>
      <c r="P185" s="14">
        <v>30</v>
      </c>
      <c r="Q185" s="14">
        <v>0</v>
      </c>
      <c r="R185" s="14">
        <v>0</v>
      </c>
      <c r="S185" s="14">
        <v>0</v>
      </c>
      <c r="T185" s="14">
        <v>0</v>
      </c>
      <c r="U185" s="25">
        <v>44137</v>
      </c>
      <c r="V185" s="14">
        <v>52</v>
      </c>
      <c r="W185" s="23">
        <v>7448.64</v>
      </c>
      <c r="X185" s="23">
        <v>0</v>
      </c>
      <c r="Y185" s="23">
        <v>0</v>
      </c>
      <c r="Z185" s="23">
        <v>160.01</v>
      </c>
      <c r="AA185" s="23">
        <v>160.01</v>
      </c>
      <c r="AB185" s="14">
        <v>114</v>
      </c>
      <c r="AC185" s="14">
        <v>27</v>
      </c>
      <c r="AD185" s="24">
        <f>IFERROR(1-(Master[[#This Row],[Avg Garment Scans per Delivery]]/Master[[#This Row],[Garment Inventory]]), 0)</f>
        <v>0.76315789473684215</v>
      </c>
      <c r="AE185" s="48">
        <v>5</v>
      </c>
      <c r="AF185" s="48">
        <v>151</v>
      </c>
      <c r="AG185" s="44">
        <v>139.97069999999999</v>
      </c>
      <c r="AH185" s="44">
        <v>141.4307</v>
      </c>
      <c r="AI185" s="44">
        <v>148.5684</v>
      </c>
      <c r="AJ185" s="44">
        <v>150.73230000000001</v>
      </c>
      <c r="AK185" s="44">
        <v>142.47499999999999</v>
      </c>
      <c r="AL185" s="44">
        <v>150.95500000000001</v>
      </c>
      <c r="AM185" s="44">
        <v>145.21</v>
      </c>
      <c r="AN185" s="44">
        <v>301.91000000000003</v>
      </c>
      <c r="AO185" s="44">
        <v>139.74</v>
      </c>
      <c r="AP185" s="44">
        <v>301.91000000000003</v>
      </c>
      <c r="AQ185" s="44">
        <v>145.21</v>
      </c>
      <c r="AR185" s="44">
        <v>301.91000000000003</v>
      </c>
      <c r="AS185" s="44">
        <v>139.74</v>
      </c>
      <c r="AT185" s="44">
        <v>301.91000000000003</v>
      </c>
      <c r="AU185" s="44">
        <v>145.21</v>
      </c>
      <c r="AV185" s="44">
        <v>301.91000000000003</v>
      </c>
      <c r="AW185" s="44">
        <v>139.74</v>
      </c>
      <c r="AX185" s="44">
        <v>301.91000000000003</v>
      </c>
      <c r="AY185" s="44">
        <v>145.21</v>
      </c>
      <c r="AZ185" s="44">
        <v>301.91000000000003</v>
      </c>
      <c r="BA185" s="44">
        <v>139.74</v>
      </c>
      <c r="BB185" s="44">
        <v>301.91000000000003</v>
      </c>
      <c r="BC185" s="14" t="s">
        <v>232</v>
      </c>
      <c r="BD185" s="14" t="s">
        <v>213</v>
      </c>
      <c r="BG185" s="14" t="s">
        <v>191</v>
      </c>
      <c r="BH185" s="14" t="s">
        <v>44</v>
      </c>
      <c r="BI185" s="14">
        <v>105</v>
      </c>
      <c r="BJ185" s="14">
        <f>IFERROR(_xlfn.XLOOKUP(Master[[#This Row],[cu_id]],StopTimes[cu_ID],StopTimes[Average Stop Time]), 0)</f>
        <v>10.466666666666667</v>
      </c>
      <c r="BK185" s="14">
        <f>IF(Master[[#This Row],[Avg stop time helper]] &lt;&gt; 0, Master[[#This Row],[Avg stop time helper]],Average_Stop_Time)</f>
        <v>10.466666666666667</v>
      </c>
      <c r="BL185" s="14" t="b">
        <f>NOT(ISERROR(_xlfn.XLOOKUP(Master[[#This Row],[cu_id]], Solution[Cu_ID],Solution[Cu_ID])))</f>
        <v>1</v>
      </c>
    </row>
    <row r="186" spans="1:64" s="14" customFormat="1" x14ac:dyDescent="0.3">
      <c r="A186" s="26" t="s">
        <v>732</v>
      </c>
      <c r="B186" s="14">
        <v>105</v>
      </c>
      <c r="C186" s="14">
        <v>70927</v>
      </c>
      <c r="D186" s="14">
        <v>0</v>
      </c>
      <c r="E186" s="14" t="s">
        <v>731</v>
      </c>
      <c r="F186" s="14" t="s">
        <v>4047</v>
      </c>
      <c r="G186" s="14" t="s">
        <v>730</v>
      </c>
      <c r="H186" s="14" t="s">
        <v>722</v>
      </c>
      <c r="I186" s="14" t="s">
        <v>2</v>
      </c>
      <c r="J186" s="14">
        <v>48661</v>
      </c>
      <c r="K186" s="14">
        <v>7</v>
      </c>
      <c r="L186" s="14" t="s">
        <v>82</v>
      </c>
      <c r="M186" s="14" t="s">
        <v>164</v>
      </c>
      <c r="N186" s="14" t="s">
        <v>13</v>
      </c>
      <c r="O186" s="14">
        <v>100</v>
      </c>
      <c r="P186" s="14">
        <v>100</v>
      </c>
      <c r="Q186" s="14">
        <v>0</v>
      </c>
      <c r="R186" s="14">
        <v>0</v>
      </c>
      <c r="S186" s="14">
        <v>0</v>
      </c>
      <c r="T186" s="14">
        <v>0</v>
      </c>
      <c r="U186" s="25">
        <v>44137</v>
      </c>
      <c r="V186" s="14">
        <v>52</v>
      </c>
      <c r="W186" s="23">
        <v>4368.66</v>
      </c>
      <c r="X186" s="23">
        <v>0</v>
      </c>
      <c r="Y186" s="23">
        <v>0</v>
      </c>
      <c r="Z186" s="23">
        <v>116.88</v>
      </c>
      <c r="AA186" s="23">
        <v>116.88</v>
      </c>
      <c r="AB186" s="14">
        <v>0</v>
      </c>
      <c r="AC186" s="14">
        <v>0</v>
      </c>
      <c r="AD186" s="24">
        <f>IFERROR(1-(Master[[#This Row],[Avg Garment Scans per Delivery]]/Master[[#This Row],[Garment Inventory]]), 0)</f>
        <v>0</v>
      </c>
      <c r="AE186" s="48">
        <v>0</v>
      </c>
      <c r="AF186" s="48">
        <v>0</v>
      </c>
      <c r="AG186" s="44">
        <v>71.839200000000005</v>
      </c>
      <c r="AH186" s="44">
        <v>89.462999999999994</v>
      </c>
      <c r="AI186" s="44">
        <v>109.9053</v>
      </c>
      <c r="AJ186" s="44">
        <v>108.16840000000001</v>
      </c>
      <c r="AK186" s="44">
        <v>98.222499999999997</v>
      </c>
      <c r="AL186" s="44">
        <v>112.99</v>
      </c>
      <c r="AM186" s="44">
        <v>136.69999999999999</v>
      </c>
      <c r="AN186" s="44">
        <v>219.48</v>
      </c>
      <c r="AO186" s="44">
        <v>56.56</v>
      </c>
      <c r="AP186" s="44">
        <v>219.48</v>
      </c>
      <c r="AQ186" s="44">
        <v>136.69999999999999</v>
      </c>
      <c r="AR186" s="44">
        <v>219.48</v>
      </c>
      <c r="AS186" s="44">
        <v>64.430000000000007</v>
      </c>
      <c r="AT186" s="44">
        <v>219.48</v>
      </c>
      <c r="AU186" s="44">
        <v>136.69999999999999</v>
      </c>
      <c r="AV186" s="44">
        <v>230.12</v>
      </c>
      <c r="AW186" s="44">
        <v>61.43</v>
      </c>
      <c r="AX186" s="44">
        <v>234.84</v>
      </c>
      <c r="AY186" s="44">
        <v>136.69999999999999</v>
      </c>
      <c r="AZ186" s="44">
        <v>234.84</v>
      </c>
      <c r="BA186" s="44">
        <v>56.56</v>
      </c>
      <c r="BB186" s="44">
        <v>225.97</v>
      </c>
      <c r="BC186" s="14" t="s">
        <v>260</v>
      </c>
      <c r="BD186" s="14" t="s">
        <v>213</v>
      </c>
      <c r="BG186" s="14" t="s">
        <v>191</v>
      </c>
      <c r="BH186" s="14" t="s">
        <v>44</v>
      </c>
      <c r="BI186" s="14">
        <v>105</v>
      </c>
      <c r="BJ186" s="14">
        <f>IFERROR(_xlfn.XLOOKUP(Master[[#This Row],[cu_id]],StopTimes[cu_ID],StopTimes[Average Stop Time]), 0)</f>
        <v>10.570833333333333</v>
      </c>
      <c r="BK186" s="14">
        <f>IF(Master[[#This Row],[Avg stop time helper]] &lt;&gt; 0, Master[[#This Row],[Avg stop time helper]],Average_Stop_Time)</f>
        <v>10.570833333333333</v>
      </c>
      <c r="BL186" s="14" t="b">
        <f>NOT(ISERROR(_xlfn.XLOOKUP(Master[[#This Row],[cu_id]], Solution[Cu_ID],Solution[Cu_ID])))</f>
        <v>1</v>
      </c>
    </row>
    <row r="187" spans="1:64" s="14" customFormat="1" x14ac:dyDescent="0.3">
      <c r="A187" s="26" t="s">
        <v>735</v>
      </c>
      <c r="B187" s="14">
        <v>103</v>
      </c>
      <c r="C187" s="14">
        <v>70929</v>
      </c>
      <c r="D187" s="14">
        <v>0</v>
      </c>
      <c r="E187" s="14" t="s">
        <v>734</v>
      </c>
      <c r="F187" s="14" t="s">
        <v>5187</v>
      </c>
      <c r="G187" s="14" t="s">
        <v>733</v>
      </c>
      <c r="H187" s="14" t="s">
        <v>722</v>
      </c>
      <c r="I187" s="14" t="s">
        <v>2</v>
      </c>
      <c r="J187" s="14">
        <v>48661</v>
      </c>
      <c r="K187" s="14">
        <v>5</v>
      </c>
      <c r="L187" s="14" t="s">
        <v>84</v>
      </c>
      <c r="M187" s="14" t="s">
        <v>164</v>
      </c>
      <c r="N187" s="14" t="s">
        <v>14</v>
      </c>
      <c r="O187" s="14">
        <v>100</v>
      </c>
      <c r="P187" s="14">
        <v>0</v>
      </c>
      <c r="Q187" s="14">
        <v>0</v>
      </c>
      <c r="R187" s="14">
        <v>0</v>
      </c>
      <c r="S187" s="14">
        <v>0</v>
      </c>
      <c r="T187" s="14">
        <v>100</v>
      </c>
      <c r="U187" s="25">
        <v>44141</v>
      </c>
      <c r="V187" s="14">
        <v>57</v>
      </c>
      <c r="W187" s="23">
        <v>4681.6899999999996</v>
      </c>
      <c r="X187" s="23">
        <v>0</v>
      </c>
      <c r="Y187" s="23">
        <v>0</v>
      </c>
      <c r="Z187" s="23">
        <v>131.26</v>
      </c>
      <c r="AA187" s="23">
        <v>262.52999999999997</v>
      </c>
      <c r="AB187" s="14">
        <v>0</v>
      </c>
      <c r="AC187" s="14">
        <v>0</v>
      </c>
      <c r="AD187" s="24">
        <f>IFERROR(1-(Master[[#This Row],[Avg Garment Scans per Delivery]]/Master[[#This Row],[Garment Inventory]]), 0)</f>
        <v>0</v>
      </c>
      <c r="AE187" s="48">
        <v>0</v>
      </c>
      <c r="AF187" s="48">
        <v>0</v>
      </c>
      <c r="AG187" s="44">
        <v>112.758</v>
      </c>
      <c r="AH187" s="44">
        <v>115.7</v>
      </c>
      <c r="AI187" s="44">
        <v>137.61920000000001</v>
      </c>
      <c r="AJ187" s="44">
        <v>136.9075</v>
      </c>
      <c r="AK187" s="44">
        <v>148.64500000000001</v>
      </c>
      <c r="AL187" s="44">
        <v>115.375</v>
      </c>
      <c r="AM187" s="44">
        <v>128.87</v>
      </c>
      <c r="AN187" s="44">
        <v>125.32</v>
      </c>
      <c r="AO187" s="44">
        <v>105.29</v>
      </c>
      <c r="AP187" s="44">
        <v>125.32</v>
      </c>
      <c r="AQ187" s="44">
        <v>122.73</v>
      </c>
      <c r="AR187" s="44">
        <v>125.32</v>
      </c>
      <c r="AS187" s="44">
        <v>167.39</v>
      </c>
      <c r="AT187" s="44">
        <v>129.07</v>
      </c>
      <c r="AU187" s="44">
        <v>185.93</v>
      </c>
      <c r="AV187" s="44">
        <v>125.32</v>
      </c>
      <c r="AW187" s="44">
        <v>158.57</v>
      </c>
      <c r="AX187" s="44">
        <v>122.5</v>
      </c>
      <c r="AY187" s="44">
        <v>177.1</v>
      </c>
      <c r="AZ187" s="44">
        <v>170.15</v>
      </c>
      <c r="BA187" s="44">
        <v>143.28</v>
      </c>
      <c r="BB187" s="44">
        <v>0</v>
      </c>
      <c r="BC187" s="14" t="s">
        <v>214</v>
      </c>
      <c r="BD187" s="14" t="s">
        <v>213</v>
      </c>
      <c r="BG187" s="14" t="s">
        <v>191</v>
      </c>
      <c r="BH187" s="14" t="s">
        <v>49</v>
      </c>
      <c r="BI187" s="14">
        <v>105</v>
      </c>
      <c r="BJ187" s="14">
        <f>IFERROR(_xlfn.XLOOKUP(Master[[#This Row],[cu_id]],StopTimes[cu_ID],StopTimes[Average Stop Time]), 0)</f>
        <v>13.425000000000001</v>
      </c>
      <c r="BK187" s="14">
        <f>IF(Master[[#This Row],[Avg stop time helper]] &lt;&gt; 0, Master[[#This Row],[Avg stop time helper]],Average_Stop_Time)</f>
        <v>13.425000000000001</v>
      </c>
      <c r="BL187" s="14" t="b">
        <f>NOT(ISERROR(_xlfn.XLOOKUP(Master[[#This Row],[cu_id]], Solution[Cu_ID],Solution[Cu_ID])))</f>
        <v>1</v>
      </c>
    </row>
    <row r="188" spans="1:64" s="14" customFormat="1" x14ac:dyDescent="0.3">
      <c r="A188" s="26" t="s">
        <v>737</v>
      </c>
      <c r="B188" s="14">
        <v>105</v>
      </c>
      <c r="C188" s="14">
        <v>70930</v>
      </c>
      <c r="D188" s="14">
        <v>0</v>
      </c>
      <c r="E188" s="14" t="s">
        <v>736</v>
      </c>
      <c r="F188" s="14" t="s">
        <v>4041</v>
      </c>
      <c r="H188" s="14" t="s">
        <v>722</v>
      </c>
      <c r="I188" s="14" t="s">
        <v>2</v>
      </c>
      <c r="J188" s="14">
        <v>48661</v>
      </c>
      <c r="K188" s="14">
        <v>7</v>
      </c>
      <c r="L188" s="14" t="s">
        <v>82</v>
      </c>
      <c r="M188" s="14" t="s">
        <v>164</v>
      </c>
      <c r="N188" s="14" t="s">
        <v>13</v>
      </c>
      <c r="O188" s="14">
        <v>125</v>
      </c>
      <c r="P188" s="14">
        <v>125</v>
      </c>
      <c r="Q188" s="14">
        <v>0</v>
      </c>
      <c r="R188" s="14">
        <v>0</v>
      </c>
      <c r="S188" s="14">
        <v>0</v>
      </c>
      <c r="T188" s="14">
        <v>0</v>
      </c>
      <c r="U188" s="25">
        <v>44137</v>
      </c>
      <c r="V188" s="14">
        <v>56</v>
      </c>
      <c r="W188" s="23">
        <v>9994.4599999999991</v>
      </c>
      <c r="X188" s="23">
        <v>0</v>
      </c>
      <c r="Y188" s="23">
        <v>0</v>
      </c>
      <c r="Z188" s="23">
        <v>223.37</v>
      </c>
      <c r="AA188" s="23">
        <v>223.37</v>
      </c>
      <c r="AB188" s="14">
        <v>0</v>
      </c>
      <c r="AC188" s="14">
        <v>0</v>
      </c>
      <c r="AD188" s="24">
        <f>IFERROR(1-(Master[[#This Row],[Avg Garment Scans per Delivery]]/Master[[#This Row],[Garment Inventory]]), 0)</f>
        <v>0</v>
      </c>
      <c r="AE188" s="48">
        <v>0</v>
      </c>
      <c r="AF188" s="48">
        <v>0</v>
      </c>
      <c r="AG188" s="44">
        <v>156.1371</v>
      </c>
      <c r="AH188" s="44">
        <v>196.3946</v>
      </c>
      <c r="AI188" s="44">
        <v>202.965</v>
      </c>
      <c r="AJ188" s="44">
        <v>187.56379999999999</v>
      </c>
      <c r="AK188" s="44">
        <v>227.79499999999999</v>
      </c>
      <c r="AL188" s="44">
        <v>189.2525</v>
      </c>
      <c r="AM188" s="44">
        <v>249.49</v>
      </c>
      <c r="AN188" s="44">
        <v>439.82</v>
      </c>
      <c r="AO188" s="44">
        <v>210.55</v>
      </c>
      <c r="AP188" s="44">
        <v>468.96</v>
      </c>
      <c r="AQ188" s="44">
        <v>237.05</v>
      </c>
      <c r="AR188" s="44">
        <v>468.96</v>
      </c>
      <c r="AS188" s="44">
        <v>139.75</v>
      </c>
      <c r="AT188" s="44">
        <v>439.82</v>
      </c>
      <c r="AU188" s="44">
        <v>249.49</v>
      </c>
      <c r="AV188" s="44">
        <v>277.66000000000003</v>
      </c>
      <c r="AW188" s="44">
        <v>275.99</v>
      </c>
      <c r="AX188" s="44">
        <v>327.58</v>
      </c>
      <c r="AY188" s="44">
        <v>249.49</v>
      </c>
      <c r="AZ188" s="44">
        <v>327.58</v>
      </c>
      <c r="BA188" s="44">
        <v>210.55</v>
      </c>
      <c r="BB188" s="44">
        <v>328.14</v>
      </c>
      <c r="BC188" s="14" t="s">
        <v>214</v>
      </c>
      <c r="BD188" s="14" t="s">
        <v>213</v>
      </c>
      <c r="BG188" s="14" t="s">
        <v>191</v>
      </c>
      <c r="BH188" s="14" t="s">
        <v>44</v>
      </c>
      <c r="BI188" s="14">
        <v>105</v>
      </c>
      <c r="BJ188" s="14">
        <f>IFERROR(_xlfn.XLOOKUP(Master[[#This Row],[cu_id]],StopTimes[cu_ID],StopTimes[Average Stop Time]), 0)</f>
        <v>14.629166666666666</v>
      </c>
      <c r="BK188" s="14">
        <f>IF(Master[[#This Row],[Avg stop time helper]] &lt;&gt; 0, Master[[#This Row],[Avg stop time helper]],Average_Stop_Time)</f>
        <v>14.629166666666666</v>
      </c>
      <c r="BL188" s="14" t="b">
        <f>NOT(ISERROR(_xlfn.XLOOKUP(Master[[#This Row],[cu_id]], Solution[Cu_ID],Solution[Cu_ID])))</f>
        <v>1</v>
      </c>
    </row>
    <row r="189" spans="1:64" s="14" customFormat="1" x14ac:dyDescent="0.3">
      <c r="A189" s="26" t="s">
        <v>740</v>
      </c>
      <c r="B189" s="14">
        <v>103</v>
      </c>
      <c r="C189" s="14">
        <v>70932</v>
      </c>
      <c r="D189" s="14">
        <v>0</v>
      </c>
      <c r="E189" s="14" t="s">
        <v>739</v>
      </c>
      <c r="F189" s="14" t="s">
        <v>4028</v>
      </c>
      <c r="G189" s="14" t="s">
        <v>738</v>
      </c>
      <c r="H189" s="14" t="s">
        <v>722</v>
      </c>
      <c r="I189" s="14" t="s">
        <v>2</v>
      </c>
      <c r="J189" s="14">
        <v>48661</v>
      </c>
      <c r="K189" s="14">
        <v>7</v>
      </c>
      <c r="L189" s="14" t="s">
        <v>82</v>
      </c>
      <c r="M189" s="14" t="s">
        <v>164</v>
      </c>
      <c r="N189" s="14" t="s">
        <v>14</v>
      </c>
      <c r="O189" s="14">
        <v>60</v>
      </c>
      <c r="P189" s="14">
        <v>0</v>
      </c>
      <c r="Q189" s="14">
        <v>0</v>
      </c>
      <c r="R189" s="14">
        <v>0</v>
      </c>
      <c r="S189" s="14">
        <v>0</v>
      </c>
      <c r="T189" s="14">
        <v>60</v>
      </c>
      <c r="U189" s="25">
        <v>44141</v>
      </c>
      <c r="V189" s="14">
        <v>54</v>
      </c>
      <c r="W189" s="23">
        <v>2652.12</v>
      </c>
      <c r="X189" s="23">
        <v>0</v>
      </c>
      <c r="Y189" s="23">
        <v>0</v>
      </c>
      <c r="Z189" s="23">
        <v>79.569999999999993</v>
      </c>
      <c r="AA189" s="23">
        <v>79.569999999999993</v>
      </c>
      <c r="AB189" s="14">
        <v>0</v>
      </c>
      <c r="AC189" s="14">
        <v>0</v>
      </c>
      <c r="AD189" s="24">
        <f>IFERROR(1-(Master[[#This Row],[Avg Garment Scans per Delivery]]/Master[[#This Row],[Garment Inventory]]), 0)</f>
        <v>0</v>
      </c>
      <c r="AE189" s="48">
        <v>0</v>
      </c>
      <c r="AF189" s="48">
        <v>0</v>
      </c>
      <c r="AG189" s="44">
        <v>45.94</v>
      </c>
      <c r="AH189" s="44">
        <v>45.94</v>
      </c>
      <c r="AI189" s="44">
        <v>55.347999999999999</v>
      </c>
      <c r="AJ189" s="44">
        <v>48.22</v>
      </c>
      <c r="AK189" s="44">
        <v>45.94</v>
      </c>
      <c r="AL189" s="44">
        <v>48.22</v>
      </c>
      <c r="AM189" s="44">
        <v>45.94</v>
      </c>
      <c r="AN189" s="44">
        <v>48.22</v>
      </c>
      <c r="AO189" s="44">
        <v>45.94</v>
      </c>
      <c r="AP189" s="44">
        <v>48.22</v>
      </c>
      <c r="AQ189" s="44">
        <v>45.94</v>
      </c>
      <c r="AR189" s="44">
        <v>48.22</v>
      </c>
      <c r="AS189" s="44">
        <v>45.94</v>
      </c>
      <c r="AT189" s="44">
        <v>48.22</v>
      </c>
      <c r="AU189" s="44">
        <v>45.94</v>
      </c>
      <c r="AV189" s="44">
        <v>48.22</v>
      </c>
      <c r="AW189" s="44">
        <v>45.94</v>
      </c>
      <c r="AX189" s="44">
        <v>48.22</v>
      </c>
      <c r="AY189" s="44">
        <v>45.94</v>
      </c>
      <c r="AZ189" s="44">
        <v>48.22</v>
      </c>
      <c r="BA189" s="44">
        <v>45.94</v>
      </c>
      <c r="BB189" s="44">
        <v>48.22</v>
      </c>
      <c r="BC189" s="14" t="s">
        <v>420</v>
      </c>
      <c r="BD189" s="14" t="s">
        <v>213</v>
      </c>
      <c r="BG189" s="14" t="s">
        <v>191</v>
      </c>
      <c r="BH189" s="14" t="s">
        <v>44</v>
      </c>
      <c r="BI189" s="14">
        <v>105</v>
      </c>
      <c r="BJ189" s="14">
        <f>IFERROR(_xlfn.XLOOKUP(Master[[#This Row],[cu_id]],StopTimes[cu_ID],StopTimes[Average Stop Time]), 0)</f>
        <v>1.37</v>
      </c>
      <c r="BK189" s="14">
        <f>IF(Master[[#This Row],[Avg stop time helper]] &lt;&gt; 0, Master[[#This Row],[Avg stop time helper]],Average_Stop_Time)</f>
        <v>1.37</v>
      </c>
      <c r="BL189" s="14" t="b">
        <f>NOT(ISERROR(_xlfn.XLOOKUP(Master[[#This Row],[cu_id]], Solution[Cu_ID],Solution[Cu_ID])))</f>
        <v>1</v>
      </c>
    </row>
    <row r="190" spans="1:64" s="14" customFormat="1" x14ac:dyDescent="0.3">
      <c r="A190" s="26" t="s">
        <v>745</v>
      </c>
      <c r="B190" s="14">
        <v>103</v>
      </c>
      <c r="C190" s="14">
        <v>70942</v>
      </c>
      <c r="D190" s="14">
        <v>0</v>
      </c>
      <c r="E190" s="14" t="s">
        <v>744</v>
      </c>
      <c r="F190" s="14" t="s">
        <v>5290</v>
      </c>
      <c r="H190" s="14" t="s">
        <v>722</v>
      </c>
      <c r="I190" s="14" t="s">
        <v>2</v>
      </c>
      <c r="J190" s="14">
        <v>48661</v>
      </c>
      <c r="K190" s="14">
        <v>2</v>
      </c>
      <c r="L190" s="14" t="s">
        <v>83</v>
      </c>
      <c r="M190" s="14" t="s">
        <v>164</v>
      </c>
      <c r="N190" s="14" t="s">
        <v>14</v>
      </c>
      <c r="O190" s="14">
        <v>106</v>
      </c>
      <c r="P190" s="14">
        <v>0</v>
      </c>
      <c r="Q190" s="14">
        <v>0</v>
      </c>
      <c r="R190" s="14">
        <v>0</v>
      </c>
      <c r="S190" s="14">
        <v>0</v>
      </c>
      <c r="T190" s="14">
        <v>106</v>
      </c>
      <c r="U190" s="25">
        <v>44141</v>
      </c>
      <c r="V190" s="14">
        <v>12</v>
      </c>
      <c r="W190" s="23">
        <v>580.49</v>
      </c>
      <c r="X190" s="23">
        <v>0</v>
      </c>
      <c r="Y190" s="23">
        <v>0</v>
      </c>
      <c r="Z190" s="23">
        <v>12.19</v>
      </c>
      <c r="AA190" s="23">
        <v>48.74</v>
      </c>
      <c r="AB190" s="14">
        <v>0</v>
      </c>
      <c r="AC190" s="14">
        <v>0</v>
      </c>
      <c r="AD190" s="24">
        <f>IFERROR(1-(Master[[#This Row],[Avg Garment Scans per Delivery]]/Master[[#This Row],[Garment Inventory]]), 0)</f>
        <v>0</v>
      </c>
      <c r="AE190" s="48">
        <v>0</v>
      </c>
      <c r="AF190" s="48">
        <v>0</v>
      </c>
      <c r="AG190" s="44">
        <v>48.74</v>
      </c>
      <c r="AH190" s="44">
        <v>48.74</v>
      </c>
      <c r="AI190" s="44">
        <v>48.74</v>
      </c>
      <c r="AJ190" s="44">
        <v>50.21</v>
      </c>
      <c r="AK190" s="44">
        <v>12.185</v>
      </c>
      <c r="AL190" s="44">
        <v>12.675000000000001</v>
      </c>
      <c r="AM190" s="44">
        <v>0</v>
      </c>
      <c r="AN190" s="44">
        <v>50.7</v>
      </c>
      <c r="AO190" s="44">
        <v>48.74</v>
      </c>
      <c r="AP190" s="44">
        <v>0</v>
      </c>
      <c r="AQ190" s="44">
        <v>0</v>
      </c>
      <c r="AR190" s="44">
        <v>0</v>
      </c>
      <c r="AS190" s="44">
        <v>0</v>
      </c>
      <c r="AT190" s="44">
        <v>0</v>
      </c>
      <c r="AU190" s="44">
        <v>0</v>
      </c>
      <c r="AV190" s="44">
        <v>50.7</v>
      </c>
      <c r="AW190" s="44">
        <v>48.74</v>
      </c>
      <c r="AX190" s="44">
        <v>0</v>
      </c>
      <c r="AY190" s="44">
        <v>0</v>
      </c>
      <c r="AZ190" s="44">
        <v>0</v>
      </c>
      <c r="BA190" s="44">
        <v>0</v>
      </c>
      <c r="BB190" s="44">
        <v>0</v>
      </c>
      <c r="BC190" s="14" t="s">
        <v>232</v>
      </c>
      <c r="BD190" s="14" t="s">
        <v>213</v>
      </c>
      <c r="BG190" s="14" t="s">
        <v>191</v>
      </c>
      <c r="BH190" s="14" t="s">
        <v>44</v>
      </c>
      <c r="BI190" s="14">
        <v>105</v>
      </c>
      <c r="BJ190" s="14">
        <f>IFERROR(_xlfn.XLOOKUP(Master[[#This Row],[cu_id]],StopTimes[cu_ID],StopTimes[Average Stop Time]), 0)</f>
        <v>0.2</v>
      </c>
      <c r="BK190" s="14">
        <f>IF(Master[[#This Row],[Avg stop time helper]] &lt;&gt; 0, Master[[#This Row],[Avg stop time helper]],Average_Stop_Time)</f>
        <v>0.2</v>
      </c>
      <c r="BL190" s="14" t="b">
        <f>NOT(ISERROR(_xlfn.XLOOKUP(Master[[#This Row],[cu_id]], Solution[Cu_ID],Solution[Cu_ID])))</f>
        <v>1</v>
      </c>
    </row>
    <row r="191" spans="1:64" s="14" customFormat="1" x14ac:dyDescent="0.3">
      <c r="A191" s="26" t="s">
        <v>747</v>
      </c>
      <c r="B191" s="14">
        <v>103</v>
      </c>
      <c r="C191" s="14">
        <v>70945</v>
      </c>
      <c r="D191" s="14">
        <v>0</v>
      </c>
      <c r="E191" s="14" t="s">
        <v>746</v>
      </c>
      <c r="F191" s="14" t="s">
        <v>5284</v>
      </c>
      <c r="H191" s="14" t="s">
        <v>722</v>
      </c>
      <c r="I191" s="14" t="s">
        <v>2</v>
      </c>
      <c r="J191" s="14">
        <v>48661</v>
      </c>
      <c r="K191" s="14">
        <v>3</v>
      </c>
      <c r="L191" s="14" t="s">
        <v>175</v>
      </c>
      <c r="M191" s="14" t="s">
        <v>164</v>
      </c>
      <c r="N191" s="14" t="s">
        <v>14</v>
      </c>
      <c r="O191" s="14">
        <v>89</v>
      </c>
      <c r="P191" s="14">
        <v>0</v>
      </c>
      <c r="Q191" s="14">
        <v>0</v>
      </c>
      <c r="R191" s="14">
        <v>0</v>
      </c>
      <c r="S191" s="14">
        <v>0</v>
      </c>
      <c r="T191" s="14">
        <v>89</v>
      </c>
      <c r="U191" s="25">
        <v>44148</v>
      </c>
      <c r="V191" s="14">
        <v>13</v>
      </c>
      <c r="W191" s="23">
        <v>599.69000000000005</v>
      </c>
      <c r="X191" s="23">
        <v>0</v>
      </c>
      <c r="Y191" s="23">
        <v>0</v>
      </c>
      <c r="Z191" s="23">
        <v>12.6</v>
      </c>
      <c r="AA191" s="23">
        <v>50.38</v>
      </c>
      <c r="AB191" s="14">
        <v>0</v>
      </c>
      <c r="AC191" s="14">
        <v>0</v>
      </c>
      <c r="AD191" s="24">
        <f>IFERROR(1-(Master[[#This Row],[Avg Garment Scans per Delivery]]/Master[[#This Row],[Garment Inventory]]), 0)</f>
        <v>0</v>
      </c>
      <c r="AE191" s="48">
        <v>0</v>
      </c>
      <c r="AF191" s="48">
        <v>0</v>
      </c>
      <c r="AG191" s="44">
        <v>45.71</v>
      </c>
      <c r="AH191" s="44">
        <v>45.71</v>
      </c>
      <c r="AI191" s="44">
        <v>46.923299999999998</v>
      </c>
      <c r="AJ191" s="44">
        <v>47.53</v>
      </c>
      <c r="AK191" s="44">
        <v>11.4275</v>
      </c>
      <c r="AL191" s="44">
        <v>11.8825</v>
      </c>
      <c r="AM191" s="44">
        <v>0</v>
      </c>
      <c r="AN191" s="44">
        <v>0</v>
      </c>
      <c r="AO191" s="44">
        <v>0</v>
      </c>
      <c r="AP191" s="44">
        <v>47.53</v>
      </c>
      <c r="AQ191" s="44">
        <v>45.71</v>
      </c>
      <c r="AR191" s="44">
        <v>0</v>
      </c>
      <c r="AS191" s="44">
        <v>0</v>
      </c>
      <c r="AT191" s="44">
        <v>0</v>
      </c>
      <c r="AU191" s="44">
        <v>0</v>
      </c>
      <c r="AV191" s="44">
        <v>0</v>
      </c>
      <c r="AW191" s="44">
        <v>0</v>
      </c>
      <c r="AX191" s="44">
        <v>47.53</v>
      </c>
      <c r="AY191" s="44">
        <v>45.71</v>
      </c>
      <c r="AZ191" s="44">
        <v>0</v>
      </c>
      <c r="BA191" s="44">
        <v>0</v>
      </c>
      <c r="BB191" s="44">
        <v>0</v>
      </c>
      <c r="BC191" s="14" t="s">
        <v>260</v>
      </c>
      <c r="BD191" s="14" t="s">
        <v>213</v>
      </c>
      <c r="BG191" s="14" t="s">
        <v>191</v>
      </c>
      <c r="BH191" s="14" t="s">
        <v>44</v>
      </c>
      <c r="BI191" s="14">
        <v>105</v>
      </c>
      <c r="BJ191" s="14">
        <f>IFERROR(_xlfn.XLOOKUP(Master[[#This Row],[cu_id]],StopTimes[cu_ID],StopTimes[Average Stop Time]), 0)</f>
        <v>9.1333333333333329</v>
      </c>
      <c r="BK191" s="14">
        <f>IF(Master[[#This Row],[Avg stop time helper]] &lt;&gt; 0, Master[[#This Row],[Avg stop time helper]],Average_Stop_Time)</f>
        <v>9.1333333333333329</v>
      </c>
      <c r="BL191" s="14" t="b">
        <f>NOT(ISERROR(_xlfn.XLOOKUP(Master[[#This Row],[cu_id]], Solution[Cu_ID],Solution[Cu_ID])))</f>
        <v>1</v>
      </c>
    </row>
    <row r="192" spans="1:64" s="14" customFormat="1" x14ac:dyDescent="0.3">
      <c r="A192" s="26" t="s">
        <v>749</v>
      </c>
      <c r="B192" s="14">
        <v>103</v>
      </c>
      <c r="C192" s="14">
        <v>70949</v>
      </c>
      <c r="D192" s="14">
        <v>0</v>
      </c>
      <c r="E192" s="14" t="s">
        <v>748</v>
      </c>
      <c r="F192" s="14" t="s">
        <v>5280</v>
      </c>
      <c r="H192" s="14" t="s">
        <v>722</v>
      </c>
      <c r="I192" s="14" t="s">
        <v>2</v>
      </c>
      <c r="J192" s="14">
        <v>48661</v>
      </c>
      <c r="K192" s="14">
        <v>5</v>
      </c>
      <c r="L192" s="14" t="s">
        <v>84</v>
      </c>
      <c r="M192" s="14" t="s">
        <v>164</v>
      </c>
      <c r="N192" s="14" t="s">
        <v>14</v>
      </c>
      <c r="O192" s="14">
        <v>140</v>
      </c>
      <c r="P192" s="14">
        <v>0</v>
      </c>
      <c r="Q192" s="14">
        <v>0</v>
      </c>
      <c r="R192" s="14">
        <v>0</v>
      </c>
      <c r="S192" s="14">
        <v>0</v>
      </c>
      <c r="T192" s="14">
        <v>140</v>
      </c>
      <c r="U192" s="25">
        <v>44141</v>
      </c>
      <c r="V192" s="14">
        <v>31</v>
      </c>
      <c r="W192" s="23">
        <v>1225.73</v>
      </c>
      <c r="X192" s="23">
        <v>0</v>
      </c>
      <c r="Y192" s="23">
        <v>0</v>
      </c>
      <c r="Z192" s="23">
        <v>30.7</v>
      </c>
      <c r="AA192" s="23">
        <v>61.4</v>
      </c>
      <c r="AB192" s="14">
        <v>0</v>
      </c>
      <c r="AC192" s="14">
        <v>0</v>
      </c>
      <c r="AD192" s="24">
        <f>IFERROR(1-(Master[[#This Row],[Avg Garment Scans per Delivery]]/Master[[#This Row],[Garment Inventory]]), 0)</f>
        <v>0</v>
      </c>
      <c r="AE192" s="48">
        <v>0</v>
      </c>
      <c r="AF192" s="48">
        <v>0</v>
      </c>
      <c r="AG192" s="44">
        <v>54.496600000000001</v>
      </c>
      <c r="AH192" s="44">
        <v>54.71</v>
      </c>
      <c r="AI192" s="44">
        <v>56.69</v>
      </c>
      <c r="AJ192" s="44">
        <v>57.96</v>
      </c>
      <c r="AK192" s="44">
        <v>27.355</v>
      </c>
      <c r="AL192" s="44">
        <v>21.753699999999998</v>
      </c>
      <c r="AM192" s="44">
        <v>54.71</v>
      </c>
      <c r="AN192" s="44">
        <v>0</v>
      </c>
      <c r="AO192" s="44">
        <v>0</v>
      </c>
      <c r="AP192" s="44">
        <v>58.01</v>
      </c>
      <c r="AQ192" s="44">
        <v>54.71</v>
      </c>
      <c r="AR192" s="44">
        <v>0</v>
      </c>
      <c r="AS192" s="44">
        <v>0</v>
      </c>
      <c r="AT192" s="44">
        <v>58.01</v>
      </c>
      <c r="AU192" s="44">
        <v>54.71</v>
      </c>
      <c r="AV192" s="44">
        <v>0</v>
      </c>
      <c r="AW192" s="44">
        <v>0</v>
      </c>
      <c r="AX192" s="44">
        <v>0</v>
      </c>
      <c r="AY192" s="44">
        <v>54.71</v>
      </c>
      <c r="AZ192" s="44">
        <v>0</v>
      </c>
      <c r="BA192" s="44">
        <v>0</v>
      </c>
      <c r="BB192" s="44">
        <v>58.01</v>
      </c>
      <c r="BC192" s="14" t="s">
        <v>260</v>
      </c>
      <c r="BD192" s="14" t="s">
        <v>213</v>
      </c>
      <c r="BG192" s="14" t="s">
        <v>191</v>
      </c>
      <c r="BH192" s="14" t="s">
        <v>44</v>
      </c>
      <c r="BI192" s="14">
        <v>105</v>
      </c>
      <c r="BJ192" s="14">
        <f>IFERROR(_xlfn.XLOOKUP(Master[[#This Row],[cu_id]],StopTimes[cu_ID],StopTimes[Average Stop Time]), 0)</f>
        <v>8.5250000000000004</v>
      </c>
      <c r="BK192" s="14">
        <f>IF(Master[[#This Row],[Avg stop time helper]] &lt;&gt; 0, Master[[#This Row],[Avg stop time helper]],Average_Stop_Time)</f>
        <v>8.5250000000000004</v>
      </c>
      <c r="BL192" s="14" t="b">
        <f>NOT(ISERROR(_xlfn.XLOOKUP(Master[[#This Row],[cu_id]], Solution[Cu_ID],Solution[Cu_ID])))</f>
        <v>1</v>
      </c>
    </row>
    <row r="193" spans="1:64" s="14" customFormat="1" x14ac:dyDescent="0.3">
      <c r="A193" s="26" t="s">
        <v>751</v>
      </c>
      <c r="B193" s="14">
        <v>103</v>
      </c>
      <c r="C193" s="14">
        <v>70957</v>
      </c>
      <c r="D193" s="14">
        <v>0</v>
      </c>
      <c r="E193" s="14" t="s">
        <v>750</v>
      </c>
      <c r="F193" s="14" t="s">
        <v>5419</v>
      </c>
      <c r="H193" s="14" t="s">
        <v>236</v>
      </c>
      <c r="I193" s="14" t="s">
        <v>2</v>
      </c>
      <c r="J193" s="14">
        <v>49707</v>
      </c>
      <c r="K193" s="14">
        <v>1</v>
      </c>
      <c r="L193" s="14" t="s">
        <v>174</v>
      </c>
      <c r="M193" s="14" t="s">
        <v>164</v>
      </c>
      <c r="N193" s="14" t="s">
        <v>15</v>
      </c>
      <c r="O193" s="14">
        <v>30</v>
      </c>
      <c r="P193" s="14">
        <v>0</v>
      </c>
      <c r="Q193" s="14">
        <v>30</v>
      </c>
      <c r="R193" s="14">
        <v>0</v>
      </c>
      <c r="S193" s="14">
        <v>0</v>
      </c>
      <c r="T193" s="14">
        <v>0</v>
      </c>
      <c r="U193" s="25">
        <v>44159</v>
      </c>
      <c r="V193" s="14">
        <v>12</v>
      </c>
      <c r="W193" s="23">
        <v>737.94</v>
      </c>
      <c r="X193" s="23">
        <v>0</v>
      </c>
      <c r="Y193" s="23">
        <v>0</v>
      </c>
      <c r="Z193" s="23">
        <v>23.01</v>
      </c>
      <c r="AA193" s="23">
        <v>92.05</v>
      </c>
      <c r="AB193" s="14">
        <v>0</v>
      </c>
      <c r="AC193" s="14">
        <v>0</v>
      </c>
      <c r="AD193" s="24">
        <f>IFERROR(1-(Master[[#This Row],[Avg Garment Scans per Delivery]]/Master[[#This Row],[Garment Inventory]]), 0)</f>
        <v>0</v>
      </c>
      <c r="AE193" s="48">
        <v>0</v>
      </c>
      <c r="AF193" s="48">
        <v>0</v>
      </c>
      <c r="AG193" s="44">
        <v>46.52</v>
      </c>
      <c r="AH193" s="44">
        <v>66.674999999999997</v>
      </c>
      <c r="AI193" s="44">
        <v>80.667500000000004</v>
      </c>
      <c r="AJ193" s="44">
        <v>72.98</v>
      </c>
      <c r="AK193" s="44">
        <v>5.8150000000000004</v>
      </c>
      <c r="AL193" s="44">
        <v>12.08</v>
      </c>
      <c r="AM193" s="44">
        <v>0</v>
      </c>
      <c r="AN193" s="44">
        <v>0</v>
      </c>
      <c r="AO193" s="44">
        <v>0</v>
      </c>
      <c r="AP193" s="44">
        <v>0</v>
      </c>
      <c r="AQ193" s="44">
        <v>0</v>
      </c>
      <c r="AR193" s="44">
        <v>0</v>
      </c>
      <c r="AS193" s="44">
        <v>0</v>
      </c>
      <c r="AT193" s="44">
        <v>96.64</v>
      </c>
      <c r="AU193" s="44">
        <v>46.52</v>
      </c>
      <c r="AV193" s="44">
        <v>0</v>
      </c>
      <c r="AW193" s="44">
        <v>0</v>
      </c>
      <c r="AX193" s="44">
        <v>0</v>
      </c>
      <c r="AY193" s="44">
        <v>0</v>
      </c>
      <c r="AZ193" s="44">
        <v>0</v>
      </c>
      <c r="BA193" s="44">
        <v>0</v>
      </c>
      <c r="BB193" s="44">
        <v>0</v>
      </c>
      <c r="BC193" s="14" t="s">
        <v>420</v>
      </c>
      <c r="BD193" s="14" t="s">
        <v>213</v>
      </c>
      <c r="BG193" s="14" t="s">
        <v>191</v>
      </c>
      <c r="BH193" s="14" t="s">
        <v>44</v>
      </c>
      <c r="BI193" s="14">
        <v>105</v>
      </c>
      <c r="BJ193" s="14">
        <f>IFERROR(_xlfn.XLOOKUP(Master[[#This Row],[cu_id]],StopTimes[cu_ID],StopTimes[Average Stop Time]), 0)</f>
        <v>0.13333333333333333</v>
      </c>
      <c r="BK193" s="14">
        <f>IF(Master[[#This Row],[Avg stop time helper]] &lt;&gt; 0, Master[[#This Row],[Avg stop time helper]],Average_Stop_Time)</f>
        <v>0.13333333333333333</v>
      </c>
      <c r="BL193" s="14" t="b">
        <f>NOT(ISERROR(_xlfn.XLOOKUP(Master[[#This Row],[cu_id]], Solution[Cu_ID],Solution[Cu_ID])))</f>
        <v>1</v>
      </c>
    </row>
    <row r="194" spans="1:64" s="14" customFormat="1" x14ac:dyDescent="0.3">
      <c r="A194" s="26" t="s">
        <v>756</v>
      </c>
      <c r="B194" s="14">
        <v>101</v>
      </c>
      <c r="C194" s="14">
        <v>70958</v>
      </c>
      <c r="D194" s="14" t="s">
        <v>51</v>
      </c>
      <c r="E194" s="14" t="s">
        <v>755</v>
      </c>
      <c r="F194" s="14" t="s">
        <v>3975</v>
      </c>
      <c r="G194" s="14" t="s">
        <v>1</v>
      </c>
      <c r="H194" s="14" t="s">
        <v>754</v>
      </c>
      <c r="I194" s="14" t="s">
        <v>2</v>
      </c>
      <c r="J194" s="14" t="s">
        <v>753</v>
      </c>
      <c r="K194" s="14" t="s">
        <v>752</v>
      </c>
      <c r="L194" s="14" t="s">
        <v>83</v>
      </c>
      <c r="M194" s="14" t="s">
        <v>164</v>
      </c>
      <c r="N194" s="14" t="s">
        <v>12</v>
      </c>
      <c r="O194" s="14">
        <v>210</v>
      </c>
      <c r="P194" s="14">
        <v>0</v>
      </c>
      <c r="Q194" s="14">
        <v>0</v>
      </c>
      <c r="R194" s="14">
        <v>210</v>
      </c>
      <c r="S194" s="14">
        <v>0</v>
      </c>
      <c r="T194" s="14">
        <v>0</v>
      </c>
      <c r="U194" s="25">
        <v>44139</v>
      </c>
      <c r="V194" s="14">
        <v>13</v>
      </c>
      <c r="W194" s="28">
        <v>493.98</v>
      </c>
      <c r="X194" s="23">
        <v>0</v>
      </c>
      <c r="Y194" s="23">
        <v>0</v>
      </c>
      <c r="Z194" s="28">
        <v>9.4995999999999992</v>
      </c>
      <c r="AA194" s="28">
        <v>37.998399999999997</v>
      </c>
      <c r="AB194" s="14">
        <v>0</v>
      </c>
      <c r="AC194" s="14">
        <v>0</v>
      </c>
      <c r="AD194" s="24">
        <f>IFERROR(1-(Master[[#This Row],[Avg Garment Scans per Delivery]]/Master[[#This Row],[Garment Inventory]]), 0)</f>
        <v>0</v>
      </c>
      <c r="AE194" s="48">
        <v>0</v>
      </c>
      <c r="AF194" s="48">
        <v>0</v>
      </c>
      <c r="AG194" s="44">
        <v>37.65</v>
      </c>
      <c r="AH194" s="44">
        <v>37.65</v>
      </c>
      <c r="AI194" s="44">
        <v>38.656599999999997</v>
      </c>
      <c r="AJ194" s="44">
        <v>39.159999999999997</v>
      </c>
      <c r="AK194" s="44">
        <v>9.4124999999999996</v>
      </c>
      <c r="AL194" s="44">
        <v>9.7899999999999991</v>
      </c>
      <c r="AM194" s="44">
        <v>0</v>
      </c>
      <c r="AN194" s="44">
        <v>39.159999999999997</v>
      </c>
      <c r="AO194" s="44">
        <v>37.65</v>
      </c>
      <c r="AP194" s="44">
        <v>0</v>
      </c>
      <c r="AQ194" s="44">
        <v>0</v>
      </c>
      <c r="AR194" s="44">
        <v>0</v>
      </c>
      <c r="AS194" s="44">
        <v>0</v>
      </c>
      <c r="AT194" s="44">
        <v>0</v>
      </c>
      <c r="AU194" s="44">
        <v>0</v>
      </c>
      <c r="AV194" s="44">
        <v>39.159999999999997</v>
      </c>
      <c r="AW194" s="44">
        <v>37.65</v>
      </c>
      <c r="AX194" s="44">
        <v>0</v>
      </c>
      <c r="AY194" s="44">
        <v>0</v>
      </c>
      <c r="AZ194" s="44">
        <v>0</v>
      </c>
      <c r="BA194" s="44">
        <v>0</v>
      </c>
      <c r="BB194" s="44">
        <v>0</v>
      </c>
      <c r="BC194" s="27"/>
      <c r="BD194" s="27" t="s">
        <v>77</v>
      </c>
      <c r="BE194" s="14" t="s">
        <v>77</v>
      </c>
      <c r="BF194" s="14" t="s">
        <v>77</v>
      </c>
      <c r="BG194" s="14" t="s">
        <v>191</v>
      </c>
      <c r="BH194" s="14" t="s">
        <v>44</v>
      </c>
      <c r="BJ194" s="14">
        <f>IFERROR(_xlfn.XLOOKUP(Master[[#This Row],[cu_id]],StopTimes[cu_ID],StopTimes[Average Stop Time]), 0)</f>
        <v>0.18333333333333335</v>
      </c>
      <c r="BK194" s="14">
        <f>IF(Master[[#This Row],[Avg stop time helper]] &lt;&gt; 0, Master[[#This Row],[Avg stop time helper]],Average_Stop_Time)</f>
        <v>0.18333333333333335</v>
      </c>
      <c r="BL194" s="14" t="b">
        <f>NOT(ISERROR(_xlfn.XLOOKUP(Master[[#This Row],[cu_id]], Solution[Cu_ID],Solution[Cu_ID])))</f>
        <v>1</v>
      </c>
    </row>
    <row r="195" spans="1:64" s="14" customFormat="1" x14ac:dyDescent="0.3">
      <c r="A195" s="26" t="s">
        <v>758</v>
      </c>
      <c r="B195" s="14">
        <v>103</v>
      </c>
      <c r="C195" s="14">
        <v>70959</v>
      </c>
      <c r="D195" s="14">
        <v>0</v>
      </c>
      <c r="E195" s="14" t="s">
        <v>757</v>
      </c>
      <c r="F195" s="14" t="s">
        <v>4892</v>
      </c>
      <c r="H195" s="14" t="s">
        <v>236</v>
      </c>
      <c r="I195" s="14" t="s">
        <v>2</v>
      </c>
      <c r="J195" s="14">
        <v>49707</v>
      </c>
      <c r="K195" s="14">
        <v>7</v>
      </c>
      <c r="L195" s="14" t="s">
        <v>82</v>
      </c>
      <c r="M195" s="14" t="s">
        <v>164</v>
      </c>
      <c r="N195" s="14" t="s">
        <v>48</v>
      </c>
      <c r="O195" s="14">
        <v>120</v>
      </c>
      <c r="P195" s="14">
        <v>0</v>
      </c>
      <c r="Q195" s="14">
        <v>0</v>
      </c>
      <c r="R195" s="14">
        <v>0</v>
      </c>
      <c r="S195" s="14">
        <v>120</v>
      </c>
      <c r="T195" s="14">
        <v>0</v>
      </c>
      <c r="U195" s="25">
        <v>44140</v>
      </c>
      <c r="V195" s="14">
        <v>32</v>
      </c>
      <c r="W195" s="23">
        <v>4279.3900000000003</v>
      </c>
      <c r="X195" s="23">
        <v>0</v>
      </c>
      <c r="Y195" s="23">
        <v>0</v>
      </c>
      <c r="Z195" s="23">
        <v>146.96</v>
      </c>
      <c r="AA195" s="23">
        <v>146.96</v>
      </c>
      <c r="AB195" s="14">
        <v>45</v>
      </c>
      <c r="AC195" s="14">
        <v>4</v>
      </c>
      <c r="AD195" s="24">
        <f>IFERROR(1-(Master[[#This Row],[Avg Garment Scans per Delivery]]/Master[[#This Row],[Garment Inventory]]), 0)</f>
        <v>0.91111111111111109</v>
      </c>
      <c r="AE195" s="48">
        <v>1</v>
      </c>
      <c r="AF195" s="48">
        <v>45</v>
      </c>
      <c r="AG195" s="44">
        <v>0</v>
      </c>
      <c r="AH195" s="44">
        <v>130.54570000000001</v>
      </c>
      <c r="AI195" s="44">
        <v>138.90780000000001</v>
      </c>
      <c r="AJ195" s="44">
        <v>138.63999999999999</v>
      </c>
      <c r="AK195" s="44">
        <v>136.64500000000001</v>
      </c>
      <c r="AL195" s="44">
        <v>121.31</v>
      </c>
      <c r="AM195" s="44">
        <v>132.07</v>
      </c>
      <c r="AN195" s="44">
        <v>138.63999999999999</v>
      </c>
      <c r="AO195" s="44">
        <v>132.07</v>
      </c>
      <c r="AP195" s="44">
        <v>138.63999999999999</v>
      </c>
      <c r="AQ195" s="44">
        <v>132.07</v>
      </c>
      <c r="AR195" s="44">
        <v>138.63999999999999</v>
      </c>
      <c r="AS195" s="44">
        <v>168.67</v>
      </c>
      <c r="AT195" s="44">
        <v>138.63999999999999</v>
      </c>
      <c r="AU195" s="44">
        <v>132.07</v>
      </c>
      <c r="AV195" s="44">
        <v>138.63999999999999</v>
      </c>
      <c r="AW195" s="44">
        <v>132.07</v>
      </c>
      <c r="AX195" s="44">
        <v>138.63999999999999</v>
      </c>
      <c r="AY195" s="44">
        <v>132.07</v>
      </c>
      <c r="AZ195" s="44">
        <v>138.63999999999999</v>
      </c>
      <c r="BA195" s="44">
        <v>132.07</v>
      </c>
      <c r="BB195" s="44">
        <v>0</v>
      </c>
      <c r="BC195" s="14" t="s">
        <v>214</v>
      </c>
      <c r="BD195" s="14" t="s">
        <v>213</v>
      </c>
      <c r="BG195" s="14" t="s">
        <v>191</v>
      </c>
      <c r="BH195" s="14" t="s">
        <v>44</v>
      </c>
      <c r="BI195" s="14">
        <v>103</v>
      </c>
      <c r="BJ195" s="14">
        <f>IFERROR(_xlfn.XLOOKUP(Master[[#This Row],[cu_id]],StopTimes[cu_ID],StopTimes[Average Stop Time]), 0)</f>
        <v>0</v>
      </c>
      <c r="BK195" s="14">
        <f>IF(Master[[#This Row],[Avg stop time helper]] &lt;&gt; 0, Master[[#This Row],[Avg stop time helper]],Average_Stop_Time)</f>
        <v>9.4354006285390355</v>
      </c>
      <c r="BL195" s="14" t="b">
        <f>NOT(ISERROR(_xlfn.XLOOKUP(Master[[#This Row],[cu_id]], Solution[Cu_ID],Solution[Cu_ID])))</f>
        <v>1</v>
      </c>
    </row>
    <row r="196" spans="1:64" s="14" customFormat="1" x14ac:dyDescent="0.3">
      <c r="A196" s="26" t="s">
        <v>760</v>
      </c>
      <c r="B196" s="14">
        <v>101</v>
      </c>
      <c r="C196" s="14">
        <v>70961</v>
      </c>
      <c r="D196" s="14">
        <v>0</v>
      </c>
      <c r="E196" s="14" t="s">
        <v>759</v>
      </c>
      <c r="F196" s="14" t="s">
        <v>3435</v>
      </c>
      <c r="H196" s="14" t="s">
        <v>221</v>
      </c>
      <c r="I196" s="14" t="s">
        <v>2</v>
      </c>
      <c r="J196" s="14">
        <v>49707</v>
      </c>
      <c r="K196" s="14">
        <v>6</v>
      </c>
      <c r="L196" s="14" t="s">
        <v>176</v>
      </c>
      <c r="M196" s="14" t="s">
        <v>164</v>
      </c>
      <c r="N196" s="14" t="s">
        <v>12</v>
      </c>
      <c r="O196" s="14">
        <v>315</v>
      </c>
      <c r="P196" s="14">
        <v>0</v>
      </c>
      <c r="Q196" s="14">
        <v>0</v>
      </c>
      <c r="R196" s="14">
        <v>315</v>
      </c>
      <c r="S196" s="14">
        <v>0</v>
      </c>
      <c r="T196" s="14">
        <v>0</v>
      </c>
      <c r="U196" s="25">
        <v>44139</v>
      </c>
      <c r="V196" s="14">
        <v>26</v>
      </c>
      <c r="W196" s="23">
        <v>1589.74</v>
      </c>
      <c r="X196" s="23">
        <v>0</v>
      </c>
      <c r="Y196" s="23">
        <v>0</v>
      </c>
      <c r="Z196" s="23">
        <v>33.39</v>
      </c>
      <c r="AA196" s="23">
        <v>66.77</v>
      </c>
      <c r="AB196" s="14">
        <v>0</v>
      </c>
      <c r="AC196" s="14">
        <v>0</v>
      </c>
      <c r="AD196" s="24">
        <f>IFERROR(1-(Master[[#This Row],[Avg Garment Scans per Delivery]]/Master[[#This Row],[Garment Inventory]]), 0)</f>
        <v>0</v>
      </c>
      <c r="AE196" s="48">
        <v>0</v>
      </c>
      <c r="AF196" s="48">
        <v>0</v>
      </c>
      <c r="AG196" s="44">
        <v>60.59</v>
      </c>
      <c r="AH196" s="44">
        <v>60.59</v>
      </c>
      <c r="AI196" s="44">
        <v>62.19</v>
      </c>
      <c r="AJ196" s="44">
        <v>62.99</v>
      </c>
      <c r="AK196" s="44">
        <v>30.295000000000002</v>
      </c>
      <c r="AL196" s="44">
        <v>31.495000000000001</v>
      </c>
      <c r="AM196" s="44">
        <v>0</v>
      </c>
      <c r="AN196" s="44">
        <v>62.99</v>
      </c>
      <c r="AO196" s="44">
        <v>60.59</v>
      </c>
      <c r="AP196" s="44">
        <v>0</v>
      </c>
      <c r="AQ196" s="44">
        <v>0</v>
      </c>
      <c r="AR196" s="44">
        <v>62.99</v>
      </c>
      <c r="AS196" s="44">
        <v>60.59</v>
      </c>
      <c r="AT196" s="44">
        <v>0</v>
      </c>
      <c r="AU196" s="44">
        <v>0</v>
      </c>
      <c r="AV196" s="44">
        <v>62.99</v>
      </c>
      <c r="AW196" s="44">
        <v>60.59</v>
      </c>
      <c r="AX196" s="44">
        <v>0</v>
      </c>
      <c r="AY196" s="44">
        <v>0</v>
      </c>
      <c r="AZ196" s="44">
        <v>62.99</v>
      </c>
      <c r="BA196" s="44">
        <v>60.59</v>
      </c>
      <c r="BB196" s="44">
        <v>0</v>
      </c>
      <c r="BC196" s="14" t="s">
        <v>232</v>
      </c>
      <c r="BD196" s="14" t="s">
        <v>213</v>
      </c>
      <c r="BG196" s="14" t="s">
        <v>191</v>
      </c>
      <c r="BH196" s="14" t="s">
        <v>44</v>
      </c>
      <c r="BI196" s="14" t="s">
        <v>5740</v>
      </c>
      <c r="BJ196" s="14">
        <f>IFERROR(_xlfn.XLOOKUP(Master[[#This Row],[cu_id]],StopTimes[cu_ID],StopTimes[Average Stop Time]), 0)</f>
        <v>5.1000000000000005</v>
      </c>
      <c r="BK196" s="14">
        <f>IF(Master[[#This Row],[Avg stop time helper]] &lt;&gt; 0, Master[[#This Row],[Avg stop time helper]],Average_Stop_Time)</f>
        <v>5.1000000000000005</v>
      </c>
      <c r="BL196" s="14" t="b">
        <f>NOT(ISERROR(_xlfn.XLOOKUP(Master[[#This Row],[cu_id]], Solution[Cu_ID],Solution[Cu_ID])))</f>
        <v>1</v>
      </c>
    </row>
    <row r="197" spans="1:64" s="14" customFormat="1" x14ac:dyDescent="0.3">
      <c r="A197" s="26" t="s">
        <v>764</v>
      </c>
      <c r="B197" s="14">
        <v>101</v>
      </c>
      <c r="C197" s="14">
        <v>70963</v>
      </c>
      <c r="D197" s="14">
        <v>0</v>
      </c>
      <c r="E197" s="14" t="s">
        <v>763</v>
      </c>
      <c r="F197" s="14" t="s">
        <v>4555</v>
      </c>
      <c r="H197" s="14" t="s">
        <v>236</v>
      </c>
      <c r="I197" s="14" t="s">
        <v>2</v>
      </c>
      <c r="J197" s="14">
        <v>49707</v>
      </c>
      <c r="K197" s="14">
        <v>3</v>
      </c>
      <c r="L197" s="14" t="s">
        <v>175</v>
      </c>
      <c r="M197" s="14" t="s">
        <v>164</v>
      </c>
      <c r="N197" s="14" t="s">
        <v>12</v>
      </c>
      <c r="O197" s="14">
        <v>80</v>
      </c>
      <c r="P197" s="14">
        <v>0</v>
      </c>
      <c r="Q197" s="14">
        <v>0</v>
      </c>
      <c r="R197" s="14">
        <v>80</v>
      </c>
      <c r="S197" s="14">
        <v>0</v>
      </c>
      <c r="T197" s="14">
        <v>0</v>
      </c>
      <c r="U197" s="25">
        <v>44146</v>
      </c>
      <c r="V197" s="14">
        <v>13</v>
      </c>
      <c r="W197" s="23">
        <v>568.25</v>
      </c>
      <c r="X197" s="23">
        <v>0</v>
      </c>
      <c r="Y197" s="23">
        <v>0</v>
      </c>
      <c r="Z197" s="23">
        <v>11.94</v>
      </c>
      <c r="AA197" s="23">
        <v>47.75</v>
      </c>
      <c r="AB197" s="14">
        <v>0</v>
      </c>
      <c r="AC197" s="14">
        <v>0</v>
      </c>
      <c r="AD197" s="24">
        <f>IFERROR(1-(Master[[#This Row],[Avg Garment Scans per Delivery]]/Master[[#This Row],[Garment Inventory]]), 0)</f>
        <v>0</v>
      </c>
      <c r="AE197" s="48">
        <v>0</v>
      </c>
      <c r="AF197" s="48">
        <v>0</v>
      </c>
      <c r="AG197" s="44">
        <v>43.31</v>
      </c>
      <c r="AH197" s="44">
        <v>43.31</v>
      </c>
      <c r="AI197" s="44">
        <v>44.47</v>
      </c>
      <c r="AJ197" s="44">
        <v>45.05</v>
      </c>
      <c r="AK197" s="44">
        <v>10.827500000000001</v>
      </c>
      <c r="AL197" s="44">
        <v>11.262499999999999</v>
      </c>
      <c r="AM197" s="44">
        <v>0</v>
      </c>
      <c r="AN197" s="44">
        <v>0</v>
      </c>
      <c r="AO197" s="44">
        <v>0</v>
      </c>
      <c r="AP197" s="44">
        <v>45.05</v>
      </c>
      <c r="AQ197" s="44">
        <v>43.31</v>
      </c>
      <c r="AR197" s="44">
        <v>0</v>
      </c>
      <c r="AS197" s="44">
        <v>0</v>
      </c>
      <c r="AT197" s="44">
        <v>0</v>
      </c>
      <c r="AU197" s="44">
        <v>0</v>
      </c>
      <c r="AV197" s="44">
        <v>0</v>
      </c>
      <c r="AW197" s="44">
        <v>0</v>
      </c>
      <c r="AX197" s="44">
        <v>45.05</v>
      </c>
      <c r="AY197" s="44">
        <v>43.31</v>
      </c>
      <c r="AZ197" s="44">
        <v>0</v>
      </c>
      <c r="BA197" s="44">
        <v>0</v>
      </c>
      <c r="BB197" s="44">
        <v>0</v>
      </c>
      <c r="BC197" s="14" t="s">
        <v>260</v>
      </c>
      <c r="BD197" s="14" t="s">
        <v>213</v>
      </c>
      <c r="BG197" s="14" t="s">
        <v>191</v>
      </c>
      <c r="BH197" s="14" t="s">
        <v>44</v>
      </c>
      <c r="BI197" s="14" t="s">
        <v>5740</v>
      </c>
      <c r="BJ197" s="14">
        <f>IFERROR(_xlfn.XLOOKUP(Master[[#This Row],[cu_id]],StopTimes[cu_ID],StopTimes[Average Stop Time]), 0)</f>
        <v>3.5333333333333332</v>
      </c>
      <c r="BK197" s="14">
        <f>IF(Master[[#This Row],[Avg stop time helper]] &lt;&gt; 0, Master[[#This Row],[Avg stop time helper]],Average_Stop_Time)</f>
        <v>3.5333333333333332</v>
      </c>
      <c r="BL197" s="14" t="b">
        <f>NOT(ISERROR(_xlfn.XLOOKUP(Master[[#This Row],[cu_id]], Solution[Cu_ID],Solution[Cu_ID])))</f>
        <v>1</v>
      </c>
    </row>
    <row r="198" spans="1:64" s="14" customFormat="1" x14ac:dyDescent="0.3">
      <c r="A198" s="26" t="s">
        <v>766</v>
      </c>
      <c r="B198" s="14">
        <v>105</v>
      </c>
      <c r="C198" s="14">
        <v>70965</v>
      </c>
      <c r="D198" s="14">
        <v>0</v>
      </c>
      <c r="E198" s="14" t="s">
        <v>765</v>
      </c>
      <c r="F198" s="14" t="s">
        <v>5209</v>
      </c>
      <c r="H198" s="14" t="s">
        <v>556</v>
      </c>
      <c r="I198" s="14" t="s">
        <v>2</v>
      </c>
      <c r="J198" s="14">
        <v>48730</v>
      </c>
      <c r="K198" s="14">
        <v>6</v>
      </c>
      <c r="L198" s="14" t="s">
        <v>176</v>
      </c>
      <c r="M198" s="14" t="s">
        <v>164</v>
      </c>
      <c r="N198" s="14" t="s">
        <v>14</v>
      </c>
      <c r="O198" s="14">
        <v>25</v>
      </c>
      <c r="P198" s="14">
        <v>0</v>
      </c>
      <c r="Q198" s="14">
        <v>0</v>
      </c>
      <c r="R198" s="14">
        <v>0</v>
      </c>
      <c r="S198" s="14">
        <v>0</v>
      </c>
      <c r="T198" s="14">
        <v>25</v>
      </c>
      <c r="U198" s="25">
        <v>44141</v>
      </c>
      <c r="V198" s="14">
        <v>27</v>
      </c>
      <c r="W198" s="23">
        <v>12656.98</v>
      </c>
      <c r="X198" s="23">
        <v>0</v>
      </c>
      <c r="Y198" s="23">
        <v>0</v>
      </c>
      <c r="Z198" s="23">
        <v>264.52</v>
      </c>
      <c r="AA198" s="23">
        <v>529.03</v>
      </c>
      <c r="AB198" s="14">
        <v>0</v>
      </c>
      <c r="AC198" s="14">
        <v>0</v>
      </c>
      <c r="AD198" s="24">
        <f>IFERROR(1-(Master[[#This Row],[Avg Garment Scans per Delivery]]/Master[[#This Row],[Garment Inventory]]), 0)</f>
        <v>0</v>
      </c>
      <c r="AE198" s="48">
        <v>0</v>
      </c>
      <c r="AF198" s="48">
        <v>0</v>
      </c>
      <c r="AG198" s="44">
        <v>481.35</v>
      </c>
      <c r="AH198" s="44">
        <v>481.35</v>
      </c>
      <c r="AI198" s="44">
        <v>491.48419999999999</v>
      </c>
      <c r="AJ198" s="44">
        <v>516.82000000000005</v>
      </c>
      <c r="AK198" s="44">
        <v>240.67500000000001</v>
      </c>
      <c r="AL198" s="44">
        <v>258.41000000000003</v>
      </c>
      <c r="AM198" s="44">
        <v>0</v>
      </c>
      <c r="AN198" s="44">
        <v>516.82000000000005</v>
      </c>
      <c r="AO198" s="44">
        <v>481.35</v>
      </c>
      <c r="AP198" s="44">
        <v>0</v>
      </c>
      <c r="AQ198" s="44">
        <v>0</v>
      </c>
      <c r="AR198" s="44">
        <v>516.82000000000005</v>
      </c>
      <c r="AS198" s="44">
        <v>481.35</v>
      </c>
      <c r="AT198" s="44">
        <v>0</v>
      </c>
      <c r="AU198" s="44">
        <v>0</v>
      </c>
      <c r="AV198" s="44">
        <v>516.82000000000005</v>
      </c>
      <c r="AW198" s="44">
        <v>481.35</v>
      </c>
      <c r="AX198" s="44">
        <v>0</v>
      </c>
      <c r="AY198" s="44">
        <v>0</v>
      </c>
      <c r="AZ198" s="44">
        <v>516.82000000000005</v>
      </c>
      <c r="BA198" s="44">
        <v>481.35</v>
      </c>
      <c r="BB198" s="44">
        <v>0</v>
      </c>
      <c r="BC198" s="14" t="s">
        <v>257</v>
      </c>
      <c r="BD198" s="14" t="s">
        <v>213</v>
      </c>
      <c r="BG198" s="14" t="s">
        <v>191</v>
      </c>
      <c r="BH198" s="14" t="s">
        <v>44</v>
      </c>
      <c r="BI198" s="14">
        <v>101</v>
      </c>
      <c r="BJ198" s="14">
        <f>IFERROR(_xlfn.XLOOKUP(Master[[#This Row],[cu_id]],StopTimes[cu_ID],StopTimes[Average Stop Time]), 0)</f>
        <v>14.244444445000001</v>
      </c>
      <c r="BK198" s="14">
        <f>IF(Master[[#This Row],[Avg stop time helper]] &lt;&gt; 0, Master[[#This Row],[Avg stop time helper]],Average_Stop_Time)</f>
        <v>14.244444445000001</v>
      </c>
      <c r="BL198" s="14" t="b">
        <f>NOT(ISERROR(_xlfn.XLOOKUP(Master[[#This Row],[cu_id]], Solution[Cu_ID],Solution[Cu_ID])))</f>
        <v>1</v>
      </c>
    </row>
    <row r="199" spans="1:64" s="14" customFormat="1" x14ac:dyDescent="0.3">
      <c r="A199" s="26" t="s">
        <v>768</v>
      </c>
      <c r="B199" s="14">
        <v>105</v>
      </c>
      <c r="C199" s="14">
        <v>70966</v>
      </c>
      <c r="D199" s="14">
        <v>0</v>
      </c>
      <c r="E199" s="14" t="s">
        <v>767</v>
      </c>
      <c r="F199" s="14" t="s">
        <v>4056</v>
      </c>
      <c r="H199" s="14" t="s">
        <v>556</v>
      </c>
      <c r="I199" s="14" t="s">
        <v>2</v>
      </c>
      <c r="J199" s="14">
        <v>48730</v>
      </c>
      <c r="K199" s="14">
        <v>7</v>
      </c>
      <c r="L199" s="14" t="s">
        <v>82</v>
      </c>
      <c r="M199" s="14" t="s">
        <v>164</v>
      </c>
      <c r="N199" s="14" t="s">
        <v>14</v>
      </c>
      <c r="O199" s="14">
        <v>122</v>
      </c>
      <c r="P199" s="14">
        <v>0</v>
      </c>
      <c r="Q199" s="14">
        <v>0</v>
      </c>
      <c r="R199" s="14">
        <v>0</v>
      </c>
      <c r="S199" s="14">
        <v>0</v>
      </c>
      <c r="T199" s="14">
        <v>122</v>
      </c>
      <c r="U199" s="25">
        <v>44141</v>
      </c>
      <c r="V199" s="14">
        <v>52</v>
      </c>
      <c r="W199" s="23">
        <v>3635.82</v>
      </c>
      <c r="X199" s="23">
        <v>0</v>
      </c>
      <c r="Y199" s="23">
        <v>0</v>
      </c>
      <c r="Z199" s="23">
        <v>82.41</v>
      </c>
      <c r="AA199" s="23">
        <v>82.41</v>
      </c>
      <c r="AB199" s="14">
        <v>92</v>
      </c>
      <c r="AC199" s="14">
        <v>23</v>
      </c>
      <c r="AD199" s="24">
        <f>IFERROR(1-(Master[[#This Row],[Avg Garment Scans per Delivery]]/Master[[#This Row],[Garment Inventory]]), 0)</f>
        <v>0.75</v>
      </c>
      <c r="AE199" s="48">
        <v>6</v>
      </c>
      <c r="AF199" s="48">
        <v>102</v>
      </c>
      <c r="AG199" s="44">
        <v>65.138400000000004</v>
      </c>
      <c r="AH199" s="44">
        <v>57.196899999999999</v>
      </c>
      <c r="AI199" s="44">
        <v>69.077600000000004</v>
      </c>
      <c r="AJ199" s="44">
        <v>84.149199999999993</v>
      </c>
      <c r="AK199" s="44">
        <v>56.96</v>
      </c>
      <c r="AL199" s="44">
        <v>89.037499999999994</v>
      </c>
      <c r="AM199" s="44">
        <v>60.48</v>
      </c>
      <c r="AN199" s="44">
        <v>102.35</v>
      </c>
      <c r="AO199" s="44">
        <v>60.48</v>
      </c>
      <c r="AP199" s="44">
        <v>70.069999999999993</v>
      </c>
      <c r="AQ199" s="44">
        <v>60.48</v>
      </c>
      <c r="AR199" s="44">
        <v>82.69</v>
      </c>
      <c r="AS199" s="44">
        <v>60.48</v>
      </c>
      <c r="AT199" s="44">
        <v>95.32</v>
      </c>
      <c r="AU199" s="44">
        <v>48.91</v>
      </c>
      <c r="AV199" s="44">
        <v>95.32</v>
      </c>
      <c r="AW199" s="44">
        <v>48.91</v>
      </c>
      <c r="AX199" s="44">
        <v>89.24</v>
      </c>
      <c r="AY199" s="44">
        <v>60.86</v>
      </c>
      <c r="AZ199" s="44">
        <v>89.24</v>
      </c>
      <c r="BA199" s="44">
        <v>55.08</v>
      </c>
      <c r="BB199" s="44">
        <v>88.07</v>
      </c>
      <c r="BC199" s="14" t="s">
        <v>232</v>
      </c>
      <c r="BD199" s="14" t="s">
        <v>213</v>
      </c>
      <c r="BG199" s="14" t="s">
        <v>191</v>
      </c>
      <c r="BH199" s="14" t="s">
        <v>44</v>
      </c>
      <c r="BI199" s="14">
        <v>101</v>
      </c>
      <c r="BJ199" s="14">
        <f>IFERROR(_xlfn.XLOOKUP(Master[[#This Row],[cu_id]],StopTimes[cu_ID],StopTimes[Average Stop Time]), 0)</f>
        <v>9.0733333333333341</v>
      </c>
      <c r="BK199" s="14">
        <f>IF(Master[[#This Row],[Avg stop time helper]] &lt;&gt; 0, Master[[#This Row],[Avg stop time helper]],Average_Stop_Time)</f>
        <v>9.0733333333333341</v>
      </c>
      <c r="BL199" s="14" t="b">
        <f>NOT(ISERROR(_xlfn.XLOOKUP(Master[[#This Row],[cu_id]], Solution[Cu_ID],Solution[Cu_ID])))</f>
        <v>1</v>
      </c>
    </row>
    <row r="200" spans="1:64" s="14" customFormat="1" x14ac:dyDescent="0.3">
      <c r="A200" s="26" t="s">
        <v>770</v>
      </c>
      <c r="B200" s="14">
        <v>105</v>
      </c>
      <c r="C200" s="14">
        <v>70969</v>
      </c>
      <c r="D200" s="14">
        <v>0</v>
      </c>
      <c r="E200" s="14" t="s">
        <v>769</v>
      </c>
      <c r="F200" s="14" t="s">
        <v>3399</v>
      </c>
      <c r="H200" s="14" t="s">
        <v>556</v>
      </c>
      <c r="I200" s="14" t="s">
        <v>2</v>
      </c>
      <c r="J200" s="14">
        <v>48730</v>
      </c>
      <c r="K200" s="14">
        <v>7</v>
      </c>
      <c r="L200" s="14" t="s">
        <v>82</v>
      </c>
      <c r="M200" s="14" t="s">
        <v>164</v>
      </c>
      <c r="N200" s="14" t="s">
        <v>14</v>
      </c>
      <c r="O200" s="14">
        <v>110</v>
      </c>
      <c r="P200" s="14">
        <v>0</v>
      </c>
      <c r="Q200" s="14">
        <v>0</v>
      </c>
      <c r="R200" s="14">
        <v>0</v>
      </c>
      <c r="S200" s="14">
        <v>0</v>
      </c>
      <c r="T200" s="14">
        <v>110</v>
      </c>
      <c r="U200" s="25">
        <v>44141</v>
      </c>
      <c r="V200" s="14">
        <v>52</v>
      </c>
      <c r="W200" s="23">
        <v>3319.47</v>
      </c>
      <c r="X200" s="23">
        <v>0</v>
      </c>
      <c r="Y200" s="23">
        <v>0</v>
      </c>
      <c r="Z200" s="23">
        <v>64.78</v>
      </c>
      <c r="AA200" s="23">
        <v>64.78</v>
      </c>
      <c r="AB200" s="14">
        <v>0</v>
      </c>
      <c r="AC200" s="14">
        <v>0</v>
      </c>
      <c r="AD200" s="24">
        <f>IFERROR(1-(Master[[#This Row],[Avg Garment Scans per Delivery]]/Master[[#This Row],[Garment Inventory]]), 0)</f>
        <v>0</v>
      </c>
      <c r="AE200" s="48">
        <v>0</v>
      </c>
      <c r="AF200" s="48">
        <v>0</v>
      </c>
      <c r="AG200" s="44">
        <v>62.04</v>
      </c>
      <c r="AH200" s="44">
        <v>64.399199999999993</v>
      </c>
      <c r="AI200" s="44">
        <v>63.58</v>
      </c>
      <c r="AJ200" s="44">
        <v>69.039199999999994</v>
      </c>
      <c r="AK200" s="44">
        <v>61.66</v>
      </c>
      <c r="AL200" s="44">
        <v>71.418700000000001</v>
      </c>
      <c r="AM200" s="44">
        <v>61.66</v>
      </c>
      <c r="AN200" s="44">
        <v>68.040000000000006</v>
      </c>
      <c r="AO200" s="44">
        <v>61.66</v>
      </c>
      <c r="AP200" s="44">
        <v>95.07</v>
      </c>
      <c r="AQ200" s="44">
        <v>61.66</v>
      </c>
      <c r="AR200" s="44">
        <v>68.040000000000006</v>
      </c>
      <c r="AS200" s="44">
        <v>61.66</v>
      </c>
      <c r="AT200" s="44">
        <v>68.040000000000006</v>
      </c>
      <c r="AU200" s="44">
        <v>61.66</v>
      </c>
      <c r="AV200" s="44">
        <v>68.040000000000006</v>
      </c>
      <c r="AW200" s="44">
        <v>61.66</v>
      </c>
      <c r="AX200" s="44">
        <v>68.040000000000006</v>
      </c>
      <c r="AY200" s="44">
        <v>61.66</v>
      </c>
      <c r="AZ200" s="44">
        <v>68.040000000000006</v>
      </c>
      <c r="BA200" s="44">
        <v>61.66</v>
      </c>
      <c r="BB200" s="44">
        <v>68.040000000000006</v>
      </c>
      <c r="BC200" s="14" t="s">
        <v>323</v>
      </c>
      <c r="BD200" s="14" t="s">
        <v>213</v>
      </c>
      <c r="BG200" s="14" t="s">
        <v>191</v>
      </c>
      <c r="BH200" s="14" t="s">
        <v>44</v>
      </c>
      <c r="BI200" s="14">
        <v>101</v>
      </c>
      <c r="BJ200" s="14">
        <f>IFERROR(_xlfn.XLOOKUP(Master[[#This Row],[cu_id]],StopTimes[cu_ID],StopTimes[Average Stop Time]), 0)</f>
        <v>12.266666666666667</v>
      </c>
      <c r="BK200" s="14">
        <f>IF(Master[[#This Row],[Avg stop time helper]] &lt;&gt; 0, Master[[#This Row],[Avg stop time helper]],Average_Stop_Time)</f>
        <v>12.266666666666667</v>
      </c>
      <c r="BL200" s="14" t="b">
        <f>NOT(ISERROR(_xlfn.XLOOKUP(Master[[#This Row],[cu_id]], Solution[Cu_ID],Solution[Cu_ID])))</f>
        <v>1</v>
      </c>
    </row>
    <row r="201" spans="1:64" s="14" customFormat="1" x14ac:dyDescent="0.3">
      <c r="A201" s="26" t="s">
        <v>772</v>
      </c>
      <c r="B201" s="14">
        <v>105</v>
      </c>
      <c r="C201" s="14">
        <v>70970</v>
      </c>
      <c r="D201" s="14">
        <v>0</v>
      </c>
      <c r="E201" s="14" t="s">
        <v>771</v>
      </c>
      <c r="F201" s="14" t="s">
        <v>5216</v>
      </c>
      <c r="H201" s="14" t="s">
        <v>556</v>
      </c>
      <c r="I201" s="14" t="s">
        <v>2</v>
      </c>
      <c r="J201" s="14">
        <v>48730</v>
      </c>
      <c r="K201" s="14">
        <v>6</v>
      </c>
      <c r="L201" s="14" t="s">
        <v>176</v>
      </c>
      <c r="M201" s="14" t="s">
        <v>164</v>
      </c>
      <c r="N201" s="14" t="s">
        <v>14</v>
      </c>
      <c r="O201" s="14">
        <v>135</v>
      </c>
      <c r="P201" s="14">
        <v>0</v>
      </c>
      <c r="Q201" s="14">
        <v>0</v>
      </c>
      <c r="R201" s="14">
        <v>0</v>
      </c>
      <c r="S201" s="14">
        <v>0</v>
      </c>
      <c r="T201" s="14">
        <v>135</v>
      </c>
      <c r="U201" s="25">
        <v>44141</v>
      </c>
      <c r="V201" s="14">
        <v>26</v>
      </c>
      <c r="W201" s="23">
        <v>1405.67</v>
      </c>
      <c r="X201" s="23">
        <v>0</v>
      </c>
      <c r="Y201" s="23">
        <v>0</v>
      </c>
      <c r="Z201" s="23">
        <v>29.36</v>
      </c>
      <c r="AA201" s="23">
        <v>58.73</v>
      </c>
      <c r="AB201" s="14">
        <v>0</v>
      </c>
      <c r="AC201" s="14">
        <v>0</v>
      </c>
      <c r="AD201" s="24">
        <f>IFERROR(1-(Master[[#This Row],[Avg Garment Scans per Delivery]]/Master[[#This Row],[Garment Inventory]]), 0)</f>
        <v>0</v>
      </c>
      <c r="AE201" s="48">
        <v>0</v>
      </c>
      <c r="AF201" s="48">
        <v>0</v>
      </c>
      <c r="AG201" s="44">
        <v>47.962800000000001</v>
      </c>
      <c r="AH201" s="44">
        <v>56.475000000000001</v>
      </c>
      <c r="AI201" s="44">
        <v>59.495699999999999</v>
      </c>
      <c r="AJ201" s="44">
        <v>56.92</v>
      </c>
      <c r="AK201" s="44">
        <v>28.237500000000001</v>
      </c>
      <c r="AL201" s="44">
        <v>29.362500000000001</v>
      </c>
      <c r="AM201" s="44">
        <v>0</v>
      </c>
      <c r="AN201" s="44">
        <v>46.09</v>
      </c>
      <c r="AO201" s="44">
        <v>44.33</v>
      </c>
      <c r="AP201" s="44">
        <v>0</v>
      </c>
      <c r="AQ201" s="44">
        <v>0</v>
      </c>
      <c r="AR201" s="44">
        <v>71.36</v>
      </c>
      <c r="AS201" s="44">
        <v>68.62</v>
      </c>
      <c r="AT201" s="44">
        <v>0</v>
      </c>
      <c r="AU201" s="44">
        <v>0</v>
      </c>
      <c r="AV201" s="44">
        <v>46.09</v>
      </c>
      <c r="AW201" s="44">
        <v>44.33</v>
      </c>
      <c r="AX201" s="44">
        <v>0</v>
      </c>
      <c r="AY201" s="44">
        <v>0</v>
      </c>
      <c r="AZ201" s="44">
        <v>71.36</v>
      </c>
      <c r="BA201" s="44">
        <v>68.62</v>
      </c>
      <c r="BB201" s="44">
        <v>0</v>
      </c>
      <c r="BC201" s="14" t="s">
        <v>260</v>
      </c>
      <c r="BD201" s="14" t="s">
        <v>213</v>
      </c>
      <c r="BG201" s="14" t="s">
        <v>191</v>
      </c>
      <c r="BH201" s="14" t="s">
        <v>44</v>
      </c>
      <c r="BI201" s="14">
        <v>101</v>
      </c>
      <c r="BJ201" s="14">
        <f>IFERROR(_xlfn.XLOOKUP(Master[[#This Row],[cu_id]],StopTimes[cu_ID],StopTimes[Average Stop Time]), 0)</f>
        <v>9.0500000000000007</v>
      </c>
      <c r="BK201" s="14">
        <f>IF(Master[[#This Row],[Avg stop time helper]] &lt;&gt; 0, Master[[#This Row],[Avg stop time helper]],Average_Stop_Time)</f>
        <v>9.0500000000000007</v>
      </c>
      <c r="BL201" s="14" t="b">
        <f>NOT(ISERROR(_xlfn.XLOOKUP(Master[[#This Row],[cu_id]], Solution[Cu_ID],Solution[Cu_ID])))</f>
        <v>1</v>
      </c>
    </row>
    <row r="202" spans="1:64" s="14" customFormat="1" x14ac:dyDescent="0.3">
      <c r="A202" s="26" t="s">
        <v>481</v>
      </c>
      <c r="B202" s="14">
        <v>103</v>
      </c>
      <c r="C202" s="14">
        <v>70971</v>
      </c>
      <c r="D202" s="14">
        <v>1</v>
      </c>
      <c r="E202" s="14" t="s">
        <v>480</v>
      </c>
      <c r="F202" s="14" t="s">
        <v>3470</v>
      </c>
      <c r="H202" s="14" t="s">
        <v>236</v>
      </c>
      <c r="I202" s="14" t="s">
        <v>2</v>
      </c>
      <c r="J202" s="14">
        <v>49707</v>
      </c>
      <c r="K202" s="14">
        <v>7</v>
      </c>
      <c r="L202" s="14" t="s">
        <v>82</v>
      </c>
      <c r="M202" s="14" t="s">
        <v>164</v>
      </c>
      <c r="N202" s="14" t="s">
        <v>15</v>
      </c>
      <c r="O202" s="14">
        <v>230</v>
      </c>
      <c r="P202" s="14">
        <v>0</v>
      </c>
      <c r="Q202" s="14">
        <v>230</v>
      </c>
      <c r="R202" s="14">
        <v>0</v>
      </c>
      <c r="S202" s="14">
        <v>0</v>
      </c>
      <c r="T202" s="14">
        <v>0</v>
      </c>
      <c r="U202" s="25">
        <v>44138</v>
      </c>
      <c r="V202" s="14">
        <v>52</v>
      </c>
      <c r="W202" s="23">
        <v>2574.06</v>
      </c>
      <c r="X202" s="23">
        <v>0</v>
      </c>
      <c r="Y202" s="23">
        <v>0</v>
      </c>
      <c r="Z202" s="23">
        <v>47.53</v>
      </c>
      <c r="AA202" s="23">
        <v>47.53</v>
      </c>
      <c r="AB202" s="14">
        <v>0</v>
      </c>
      <c r="AC202" s="14">
        <v>0</v>
      </c>
      <c r="AD202" s="24">
        <f>IFERROR(1-(Master[[#This Row],[Avg Garment Scans per Delivery]]/Master[[#This Row],[Garment Inventory]]), 0)</f>
        <v>0</v>
      </c>
      <c r="AE202" s="48">
        <v>0</v>
      </c>
      <c r="AF202" s="48">
        <v>0</v>
      </c>
      <c r="AG202" s="44">
        <v>49.860700000000001</v>
      </c>
      <c r="AH202" s="44">
        <v>51.069200000000002</v>
      </c>
      <c r="AI202" s="44">
        <v>46.593800000000002</v>
      </c>
      <c r="AJ202" s="44">
        <v>52.625300000000003</v>
      </c>
      <c r="AK202" s="44">
        <v>50.465000000000003</v>
      </c>
      <c r="AL202" s="44">
        <v>53.51</v>
      </c>
      <c r="AM202" s="44">
        <v>42.61</v>
      </c>
      <c r="AN202" s="44">
        <v>61.84</v>
      </c>
      <c r="AO202" s="44">
        <v>58.32</v>
      </c>
      <c r="AP202" s="44">
        <v>45.18</v>
      </c>
      <c r="AQ202" s="44">
        <v>42.61</v>
      </c>
      <c r="AR202" s="44">
        <v>61.84</v>
      </c>
      <c r="AS202" s="44">
        <v>58.32</v>
      </c>
      <c r="AT202" s="44">
        <v>45.18</v>
      </c>
      <c r="AU202" s="44">
        <v>42.61</v>
      </c>
      <c r="AV202" s="44">
        <v>61.84</v>
      </c>
      <c r="AW202" s="44">
        <v>58.32</v>
      </c>
      <c r="AX202" s="44">
        <v>45.18</v>
      </c>
      <c r="AY202" s="44">
        <v>42.61</v>
      </c>
      <c r="AZ202" s="44">
        <v>61.84</v>
      </c>
      <c r="BA202" s="44">
        <v>58.32</v>
      </c>
      <c r="BB202" s="44">
        <v>45.18</v>
      </c>
      <c r="BC202" s="14" t="s">
        <v>232</v>
      </c>
      <c r="BD202" s="14" t="s">
        <v>239</v>
      </c>
      <c r="BG202" s="14" t="s">
        <v>191</v>
      </c>
      <c r="BH202" s="14" t="s">
        <v>44</v>
      </c>
      <c r="BI202" s="14">
        <v>105</v>
      </c>
      <c r="BJ202" s="14">
        <f>IFERROR(_xlfn.XLOOKUP(Master[[#This Row],[cu_id]],StopTimes[cu_ID],StopTimes[Average Stop Time]), 0)</f>
        <v>13.4375</v>
      </c>
      <c r="BK202" s="14">
        <f>IF(Master[[#This Row],[Avg stop time helper]] &lt;&gt; 0, Master[[#This Row],[Avg stop time helper]],Average_Stop_Time)</f>
        <v>13.4375</v>
      </c>
      <c r="BL202" s="14" t="b">
        <f>NOT(ISERROR(_xlfn.XLOOKUP(Master[[#This Row],[cu_id]], Solution[Cu_ID],Solution[Cu_ID])))</f>
        <v>1</v>
      </c>
    </row>
    <row r="203" spans="1:64" s="14" customFormat="1" x14ac:dyDescent="0.3">
      <c r="A203" s="26" t="s">
        <v>774</v>
      </c>
      <c r="B203" s="14">
        <v>101</v>
      </c>
      <c r="C203" s="14">
        <v>70971</v>
      </c>
      <c r="D203" s="14">
        <v>0</v>
      </c>
      <c r="E203" s="14" t="s">
        <v>773</v>
      </c>
      <c r="F203" s="14" t="s">
        <v>4097</v>
      </c>
      <c r="H203" s="14" t="s">
        <v>556</v>
      </c>
      <c r="I203" s="14" t="s">
        <v>2</v>
      </c>
      <c r="J203" s="14">
        <v>48730</v>
      </c>
      <c r="K203" s="14">
        <v>7</v>
      </c>
      <c r="L203" s="14" t="s">
        <v>82</v>
      </c>
      <c r="M203" s="14" t="s">
        <v>164</v>
      </c>
      <c r="N203" s="14" t="s">
        <v>48</v>
      </c>
      <c r="O203" s="14">
        <v>290</v>
      </c>
      <c r="P203" s="14">
        <v>0</v>
      </c>
      <c r="Q203" s="14">
        <v>0</v>
      </c>
      <c r="R203" s="14">
        <v>0</v>
      </c>
      <c r="S203" s="14">
        <v>290</v>
      </c>
      <c r="T203" s="14">
        <v>0</v>
      </c>
      <c r="U203" s="25">
        <v>44140</v>
      </c>
      <c r="V203" s="14">
        <v>52</v>
      </c>
      <c r="W203" s="23">
        <v>2527.75</v>
      </c>
      <c r="X203" s="23">
        <v>0</v>
      </c>
      <c r="Y203" s="23">
        <v>0</v>
      </c>
      <c r="Z203" s="23">
        <v>69.260000000000005</v>
      </c>
      <c r="AA203" s="23">
        <v>69.260000000000005</v>
      </c>
      <c r="AB203" s="14">
        <v>76</v>
      </c>
      <c r="AC203" s="14">
        <v>26</v>
      </c>
      <c r="AD203" s="24">
        <f>IFERROR(1-(Master[[#This Row],[Avg Garment Scans per Delivery]]/Master[[#This Row],[Garment Inventory]]), 0)</f>
        <v>0.65789473684210531</v>
      </c>
      <c r="AE203" s="48">
        <v>3</v>
      </c>
      <c r="AF203" s="48">
        <v>81</v>
      </c>
      <c r="AG203" s="44">
        <v>28.3858</v>
      </c>
      <c r="AH203" s="44">
        <v>46.635300000000001</v>
      </c>
      <c r="AI203" s="44">
        <v>61.604199999999999</v>
      </c>
      <c r="AJ203" s="44">
        <v>59.117800000000003</v>
      </c>
      <c r="AK203" s="44">
        <v>54.88</v>
      </c>
      <c r="AL203" s="44">
        <v>64.16</v>
      </c>
      <c r="AM203" s="44">
        <v>54.88</v>
      </c>
      <c r="AN203" s="44">
        <v>65.34</v>
      </c>
      <c r="AO203" s="44">
        <v>54.88</v>
      </c>
      <c r="AP203" s="44">
        <v>65.34</v>
      </c>
      <c r="AQ203" s="44">
        <v>54.88</v>
      </c>
      <c r="AR203" s="44">
        <v>65.34</v>
      </c>
      <c r="AS203" s="44">
        <v>54.88</v>
      </c>
      <c r="AT203" s="44">
        <v>56.47</v>
      </c>
      <c r="AU203" s="44">
        <v>54.88</v>
      </c>
      <c r="AV203" s="44">
        <v>53.01</v>
      </c>
      <c r="AW203" s="44">
        <v>54.88</v>
      </c>
      <c r="AX203" s="44">
        <v>-37.47</v>
      </c>
      <c r="AY203" s="44">
        <v>54.88</v>
      </c>
      <c r="AZ203" s="44">
        <v>101.76</v>
      </c>
      <c r="BA203" s="44">
        <v>54.88</v>
      </c>
      <c r="BB203" s="44">
        <v>101.76</v>
      </c>
      <c r="BC203" s="14" t="s">
        <v>232</v>
      </c>
      <c r="BD203" s="14" t="s">
        <v>213</v>
      </c>
      <c r="BG203" s="14" t="s">
        <v>191</v>
      </c>
      <c r="BH203" s="14" t="s">
        <v>44</v>
      </c>
      <c r="BI203" s="14">
        <v>101</v>
      </c>
      <c r="BJ203" s="14">
        <f>IFERROR(_xlfn.XLOOKUP(Master[[#This Row],[cu_id]],StopTimes[cu_ID],StopTimes[Average Stop Time]), 0)</f>
        <v>21.116666666666667</v>
      </c>
      <c r="BK203" s="14">
        <f>IF(Master[[#This Row],[Avg stop time helper]] &lt;&gt; 0, Master[[#This Row],[Avg stop time helper]],Average_Stop_Time)</f>
        <v>21.116666666666667</v>
      </c>
      <c r="BL203" s="14" t="b">
        <f>NOT(ISERROR(_xlfn.XLOOKUP(Master[[#This Row],[cu_id]], Solution[Cu_ID],Solution[Cu_ID])))</f>
        <v>1</v>
      </c>
    </row>
    <row r="204" spans="1:64" s="14" customFormat="1" x14ac:dyDescent="0.3">
      <c r="A204" s="26" t="s">
        <v>779</v>
      </c>
      <c r="B204" s="14">
        <v>105</v>
      </c>
      <c r="C204" s="14">
        <v>70976</v>
      </c>
      <c r="D204" s="14">
        <v>0</v>
      </c>
      <c r="E204" s="14" t="s">
        <v>778</v>
      </c>
      <c r="F204" s="14" t="s">
        <v>3485</v>
      </c>
      <c r="H204" s="14" t="s">
        <v>775</v>
      </c>
      <c r="I204" s="14" t="s">
        <v>2</v>
      </c>
      <c r="J204" s="14">
        <v>48763</v>
      </c>
      <c r="K204" s="14">
        <v>6</v>
      </c>
      <c r="L204" s="14" t="s">
        <v>176</v>
      </c>
      <c r="M204" s="14" t="s">
        <v>164</v>
      </c>
      <c r="N204" s="14" t="s">
        <v>14</v>
      </c>
      <c r="O204" s="14">
        <v>260</v>
      </c>
      <c r="P204" s="14">
        <v>0</v>
      </c>
      <c r="Q204" s="14">
        <v>0</v>
      </c>
      <c r="R204" s="14">
        <v>0</v>
      </c>
      <c r="S204" s="14">
        <v>0</v>
      </c>
      <c r="T204" s="14">
        <v>260</v>
      </c>
      <c r="U204" s="25">
        <v>44141</v>
      </c>
      <c r="V204" s="14">
        <v>26</v>
      </c>
      <c r="W204" s="23">
        <v>1390.99</v>
      </c>
      <c r="X204" s="23">
        <v>0</v>
      </c>
      <c r="Y204" s="23">
        <v>0</v>
      </c>
      <c r="Z204" s="23">
        <v>29.47</v>
      </c>
      <c r="AA204" s="23">
        <v>58.93</v>
      </c>
      <c r="AB204" s="14">
        <v>0</v>
      </c>
      <c r="AC204" s="14">
        <v>0</v>
      </c>
      <c r="AD204" s="24">
        <f>IFERROR(1-(Master[[#This Row],[Avg Garment Scans per Delivery]]/Master[[#This Row],[Garment Inventory]]), 0)</f>
        <v>0</v>
      </c>
      <c r="AE204" s="48">
        <v>0</v>
      </c>
      <c r="AF204" s="48">
        <v>0</v>
      </c>
      <c r="AG204" s="44">
        <v>52.4</v>
      </c>
      <c r="AH204" s="44">
        <v>53.45</v>
      </c>
      <c r="AI204" s="44">
        <v>54.672800000000002</v>
      </c>
      <c r="AJ204" s="44">
        <v>55.59</v>
      </c>
      <c r="AK204" s="44">
        <v>26.725000000000001</v>
      </c>
      <c r="AL204" s="44">
        <v>27.795000000000002</v>
      </c>
      <c r="AM204" s="44">
        <v>0</v>
      </c>
      <c r="AN204" s="44">
        <v>55.59</v>
      </c>
      <c r="AO204" s="44">
        <v>53.45</v>
      </c>
      <c r="AP204" s="44">
        <v>0</v>
      </c>
      <c r="AQ204" s="44">
        <v>0</v>
      </c>
      <c r="AR204" s="44">
        <v>55.59</v>
      </c>
      <c r="AS204" s="44">
        <v>53.45</v>
      </c>
      <c r="AT204" s="44">
        <v>0</v>
      </c>
      <c r="AU204" s="44">
        <v>0</v>
      </c>
      <c r="AV204" s="44">
        <v>55.59</v>
      </c>
      <c r="AW204" s="44">
        <v>53.45</v>
      </c>
      <c r="AX204" s="44">
        <v>0</v>
      </c>
      <c r="AY204" s="44">
        <v>0</v>
      </c>
      <c r="AZ204" s="44">
        <v>55.59</v>
      </c>
      <c r="BA204" s="44">
        <v>53.45</v>
      </c>
      <c r="BB204" s="44">
        <v>0</v>
      </c>
      <c r="BC204" s="14" t="s">
        <v>260</v>
      </c>
      <c r="BD204" s="14" t="s">
        <v>213</v>
      </c>
      <c r="BG204" s="14" t="s">
        <v>191</v>
      </c>
      <c r="BH204" s="14" t="s">
        <v>44</v>
      </c>
      <c r="BI204" s="14">
        <v>101</v>
      </c>
      <c r="BJ204" s="14">
        <f>IFERROR(_xlfn.XLOOKUP(Master[[#This Row],[cu_id]],StopTimes[cu_ID],StopTimes[Average Stop Time]), 0)</f>
        <v>6.5555555566666666</v>
      </c>
      <c r="BK204" s="14">
        <f>IF(Master[[#This Row],[Avg stop time helper]] &lt;&gt; 0, Master[[#This Row],[Avg stop time helper]],Average_Stop_Time)</f>
        <v>6.5555555566666666</v>
      </c>
      <c r="BL204" s="14" t="b">
        <f>NOT(ISERROR(_xlfn.XLOOKUP(Master[[#This Row],[cu_id]], Solution[Cu_ID],Solution[Cu_ID])))</f>
        <v>1</v>
      </c>
    </row>
    <row r="205" spans="1:64" s="14" customFormat="1" x14ac:dyDescent="0.3">
      <c r="A205" s="26" t="s">
        <v>781</v>
      </c>
      <c r="B205" s="14">
        <v>105</v>
      </c>
      <c r="C205" s="14">
        <v>70981</v>
      </c>
      <c r="D205" s="14">
        <v>0</v>
      </c>
      <c r="E205" s="14" t="s">
        <v>780</v>
      </c>
      <c r="F205" s="14" t="s">
        <v>3660</v>
      </c>
      <c r="H205" s="14" t="s">
        <v>556</v>
      </c>
      <c r="I205" s="14" t="s">
        <v>2</v>
      </c>
      <c r="J205" s="14">
        <v>48730</v>
      </c>
      <c r="K205" s="14">
        <v>7</v>
      </c>
      <c r="L205" s="14" t="s">
        <v>82</v>
      </c>
      <c r="M205" s="14" t="s">
        <v>164</v>
      </c>
      <c r="N205" s="14" t="s">
        <v>14</v>
      </c>
      <c r="O205" s="14">
        <v>305</v>
      </c>
      <c r="P205" s="14">
        <v>0</v>
      </c>
      <c r="Q205" s="14">
        <v>0</v>
      </c>
      <c r="R205" s="14">
        <v>0</v>
      </c>
      <c r="S205" s="14">
        <v>0</v>
      </c>
      <c r="T205" s="14">
        <v>305</v>
      </c>
      <c r="U205" s="25">
        <v>44141</v>
      </c>
      <c r="V205" s="14">
        <v>49</v>
      </c>
      <c r="W205" s="23">
        <v>3375.92</v>
      </c>
      <c r="X205" s="23">
        <v>0</v>
      </c>
      <c r="Y205" s="23">
        <v>0</v>
      </c>
      <c r="Z205" s="23">
        <v>85.82</v>
      </c>
      <c r="AA205" s="23">
        <v>85.82</v>
      </c>
      <c r="AB205" s="14">
        <v>40</v>
      </c>
      <c r="AC205" s="14">
        <v>0</v>
      </c>
      <c r="AD205" s="24">
        <f>IFERROR(1-(Master[[#This Row],[Avg Garment Scans per Delivery]]/Master[[#This Row],[Garment Inventory]]), 0)</f>
        <v>1</v>
      </c>
      <c r="AE205" s="48">
        <v>3</v>
      </c>
      <c r="AF205" s="48">
        <v>40</v>
      </c>
      <c r="AG205" s="44">
        <v>58.015000000000001</v>
      </c>
      <c r="AH205" s="44">
        <v>76.319999999999993</v>
      </c>
      <c r="AI205" s="44">
        <v>69.2</v>
      </c>
      <c r="AJ205" s="44">
        <v>86.87</v>
      </c>
      <c r="AK205" s="44">
        <v>78.17</v>
      </c>
      <c r="AL205" s="44">
        <v>88.1875</v>
      </c>
      <c r="AM205" s="44">
        <v>70.44</v>
      </c>
      <c r="AN205" s="44">
        <v>106.14</v>
      </c>
      <c r="AO205" s="44">
        <v>88.36</v>
      </c>
      <c r="AP205" s="44">
        <v>87.15</v>
      </c>
      <c r="AQ205" s="44">
        <v>70.44</v>
      </c>
      <c r="AR205" s="44">
        <v>91.39</v>
      </c>
      <c r="AS205" s="44">
        <v>83.44</v>
      </c>
      <c r="AT205" s="44">
        <v>87.15</v>
      </c>
      <c r="AU205" s="44">
        <v>79.44</v>
      </c>
      <c r="AV205" s="44">
        <v>96.6</v>
      </c>
      <c r="AW205" s="44">
        <v>88.36</v>
      </c>
      <c r="AX205" s="44">
        <v>77.61</v>
      </c>
      <c r="AY205" s="44">
        <v>70.44</v>
      </c>
      <c r="AZ205" s="44">
        <v>81.849999999999994</v>
      </c>
      <c r="BA205" s="44">
        <v>74.44</v>
      </c>
      <c r="BB205" s="44">
        <v>77.61</v>
      </c>
      <c r="BC205" s="14" t="s">
        <v>232</v>
      </c>
      <c r="BD205" s="29">
        <v>0.70833333333333337</v>
      </c>
      <c r="BG205" s="14" t="s">
        <v>191</v>
      </c>
      <c r="BH205" s="14" t="s">
        <v>44</v>
      </c>
      <c r="BI205" s="14">
        <v>101</v>
      </c>
      <c r="BJ205" s="14">
        <f>IFERROR(_xlfn.XLOOKUP(Master[[#This Row],[cu_id]],StopTimes[cu_ID],StopTimes[Average Stop Time]), 0)</f>
        <v>15.806666666666667</v>
      </c>
      <c r="BK205" s="14">
        <f>IF(Master[[#This Row],[Avg stop time helper]] &lt;&gt; 0, Master[[#This Row],[Avg stop time helper]],Average_Stop_Time)</f>
        <v>15.806666666666667</v>
      </c>
      <c r="BL205" s="14" t="b">
        <f>NOT(ISERROR(_xlfn.XLOOKUP(Master[[#This Row],[cu_id]], Solution[Cu_ID],Solution[Cu_ID])))</f>
        <v>1</v>
      </c>
    </row>
    <row r="206" spans="1:64" s="14" customFormat="1" x14ac:dyDescent="0.3">
      <c r="A206" s="26" t="s">
        <v>783</v>
      </c>
      <c r="B206" s="14">
        <v>105</v>
      </c>
      <c r="C206" s="14">
        <v>70982</v>
      </c>
      <c r="D206" s="14">
        <v>0</v>
      </c>
      <c r="E206" s="14" t="s">
        <v>782</v>
      </c>
      <c r="F206" s="14" t="s">
        <v>3660</v>
      </c>
      <c r="H206" s="14" t="s">
        <v>556</v>
      </c>
      <c r="I206" s="14" t="s">
        <v>2</v>
      </c>
      <c r="J206" s="14">
        <v>48730</v>
      </c>
      <c r="K206" s="14">
        <v>7</v>
      </c>
      <c r="L206" s="14" t="s">
        <v>82</v>
      </c>
      <c r="M206" s="14" t="s">
        <v>164</v>
      </c>
      <c r="N206" s="14" t="s">
        <v>14</v>
      </c>
      <c r="O206" s="14">
        <v>300</v>
      </c>
      <c r="P206" s="14">
        <v>0</v>
      </c>
      <c r="Q206" s="14">
        <v>0</v>
      </c>
      <c r="R206" s="14">
        <v>0</v>
      </c>
      <c r="S206" s="14">
        <v>0</v>
      </c>
      <c r="T206" s="14">
        <v>300</v>
      </c>
      <c r="U206" s="25">
        <v>44141</v>
      </c>
      <c r="V206" s="14">
        <v>46</v>
      </c>
      <c r="W206" s="23">
        <v>2555.4499999999998</v>
      </c>
      <c r="X206" s="23">
        <v>0</v>
      </c>
      <c r="Y206" s="23">
        <v>0</v>
      </c>
      <c r="Z206" s="23">
        <v>79.819999999999993</v>
      </c>
      <c r="AA206" s="23">
        <v>79.819999999999993</v>
      </c>
      <c r="AB206" s="14">
        <v>0</v>
      </c>
      <c r="AC206" s="14">
        <v>0</v>
      </c>
      <c r="AD206" s="24">
        <f>IFERROR(1-(Master[[#This Row],[Avg Garment Scans per Delivery]]/Master[[#This Row],[Garment Inventory]]), 0)</f>
        <v>0</v>
      </c>
      <c r="AE206" s="48">
        <v>0</v>
      </c>
      <c r="AF206" s="48">
        <v>0</v>
      </c>
      <c r="AG206" s="44">
        <v>33.295000000000002</v>
      </c>
      <c r="AH206" s="44">
        <v>66.675299999999993</v>
      </c>
      <c r="AI206" s="44">
        <v>71.002300000000005</v>
      </c>
      <c r="AJ206" s="44">
        <v>72.687799999999996</v>
      </c>
      <c r="AK206" s="44">
        <v>62.48</v>
      </c>
      <c r="AL206" s="44">
        <v>54.477499999999999</v>
      </c>
      <c r="AM206" s="44">
        <v>56.88</v>
      </c>
      <c r="AN206" s="44">
        <v>46.14</v>
      </c>
      <c r="AO206" s="44">
        <v>61.36</v>
      </c>
      <c r="AP206" s="44">
        <v>69.95</v>
      </c>
      <c r="AQ206" s="44">
        <v>65.84</v>
      </c>
      <c r="AR206" s="44">
        <v>31.87</v>
      </c>
      <c r="AS206" s="44">
        <v>74.8</v>
      </c>
      <c r="AT206" s="44">
        <v>69.95</v>
      </c>
      <c r="AU206" s="44">
        <v>56.88</v>
      </c>
      <c r="AV206" s="44">
        <v>65.180000000000007</v>
      </c>
      <c r="AW206" s="44">
        <v>52.4</v>
      </c>
      <c r="AX206" s="44">
        <v>50.91</v>
      </c>
      <c r="AY206" s="44">
        <v>56.88</v>
      </c>
      <c r="AZ206" s="44">
        <v>50.91</v>
      </c>
      <c r="BA206" s="44">
        <v>74.8</v>
      </c>
      <c r="BB206" s="44">
        <v>50.91</v>
      </c>
      <c r="BC206" s="14" t="s">
        <v>232</v>
      </c>
      <c r="BD206" s="29">
        <v>0.70833333333333337</v>
      </c>
      <c r="BG206" s="14" t="s">
        <v>191</v>
      </c>
      <c r="BH206" s="14" t="s">
        <v>81</v>
      </c>
      <c r="BI206" s="14">
        <v>101</v>
      </c>
      <c r="BJ206" s="14">
        <f>IFERROR(_xlfn.XLOOKUP(Master[[#This Row],[cu_id]],StopTimes[cu_ID],StopTimes[Average Stop Time]), 0)</f>
        <v>0.20666666666666667</v>
      </c>
      <c r="BK206" s="14">
        <f>IF(Master[[#This Row],[Avg stop time helper]] &lt;&gt; 0, Master[[#This Row],[Avg stop time helper]],Average_Stop_Time)</f>
        <v>0.20666666666666667</v>
      </c>
      <c r="BL206" s="14" t="b">
        <f>NOT(ISERROR(_xlfn.XLOOKUP(Master[[#This Row],[cu_id]], Solution[Cu_ID],Solution[Cu_ID])))</f>
        <v>1</v>
      </c>
    </row>
    <row r="207" spans="1:64" s="14" customFormat="1" x14ac:dyDescent="0.3">
      <c r="A207" s="26" t="s">
        <v>787</v>
      </c>
      <c r="B207" s="14">
        <v>105</v>
      </c>
      <c r="C207" s="14">
        <v>70986</v>
      </c>
      <c r="D207" s="14">
        <v>0</v>
      </c>
      <c r="E207" s="14" t="s">
        <v>786</v>
      </c>
      <c r="F207" s="14" t="s">
        <v>5146</v>
      </c>
      <c r="G207" s="14" t="s">
        <v>785</v>
      </c>
      <c r="H207" s="14" t="s">
        <v>556</v>
      </c>
      <c r="I207" s="14" t="s">
        <v>2</v>
      </c>
      <c r="J207" s="14">
        <v>48730</v>
      </c>
      <c r="K207" s="14">
        <v>5</v>
      </c>
      <c r="L207" s="14" t="s">
        <v>84</v>
      </c>
      <c r="M207" s="14" t="s">
        <v>164</v>
      </c>
      <c r="N207" s="14" t="s">
        <v>14</v>
      </c>
      <c r="O207" s="14">
        <v>272</v>
      </c>
      <c r="P207" s="14">
        <v>0</v>
      </c>
      <c r="Q207" s="14">
        <v>0</v>
      </c>
      <c r="R207" s="14">
        <v>0</v>
      </c>
      <c r="S207" s="14">
        <v>0</v>
      </c>
      <c r="T207" s="14">
        <v>272</v>
      </c>
      <c r="U207" s="25">
        <v>44148</v>
      </c>
      <c r="V207" s="14">
        <v>26</v>
      </c>
      <c r="W207" s="23">
        <v>1505.94</v>
      </c>
      <c r="X207" s="23">
        <v>0</v>
      </c>
      <c r="Y207" s="23">
        <v>0</v>
      </c>
      <c r="Z207" s="23">
        <v>40.4</v>
      </c>
      <c r="AA207" s="23">
        <v>80.8</v>
      </c>
      <c r="AB207" s="14">
        <v>0</v>
      </c>
      <c r="AC207" s="14">
        <v>0</v>
      </c>
      <c r="AD207" s="24">
        <f>IFERROR(1-(Master[[#This Row],[Avg Garment Scans per Delivery]]/Master[[#This Row],[Garment Inventory]]), 0)</f>
        <v>0</v>
      </c>
      <c r="AE207" s="48">
        <v>0</v>
      </c>
      <c r="AF207" s="48">
        <v>0</v>
      </c>
      <c r="AG207" s="44">
        <v>47.1</v>
      </c>
      <c r="AH207" s="44">
        <v>50.872799999999998</v>
      </c>
      <c r="AI207" s="44">
        <v>75.023300000000006</v>
      </c>
      <c r="AJ207" s="44">
        <v>78.077100000000002</v>
      </c>
      <c r="AK207" s="44">
        <v>33.228700000000003</v>
      </c>
      <c r="AL207" s="44">
        <v>39.731200000000001</v>
      </c>
      <c r="AM207" s="44">
        <v>48</v>
      </c>
      <c r="AN207" s="44">
        <v>0</v>
      </c>
      <c r="AO207" s="44">
        <v>0</v>
      </c>
      <c r="AP207" s="44">
        <v>76.23</v>
      </c>
      <c r="AQ207" s="44">
        <v>72.61</v>
      </c>
      <c r="AR207" s="44">
        <v>0</v>
      </c>
      <c r="AS207" s="44">
        <v>0</v>
      </c>
      <c r="AT207" s="44">
        <v>76.23</v>
      </c>
      <c r="AU207" s="44">
        <v>72.61</v>
      </c>
      <c r="AV207" s="44">
        <v>0</v>
      </c>
      <c r="AW207" s="44">
        <v>0</v>
      </c>
      <c r="AX207" s="44">
        <v>76.23</v>
      </c>
      <c r="AY207" s="44">
        <v>72.61</v>
      </c>
      <c r="AZ207" s="44">
        <v>0</v>
      </c>
      <c r="BA207" s="44">
        <v>0</v>
      </c>
      <c r="BB207" s="44">
        <v>89.16</v>
      </c>
      <c r="BC207" s="14" t="s">
        <v>784</v>
      </c>
      <c r="BD207" s="14" t="s">
        <v>213</v>
      </c>
      <c r="BG207" s="14" t="s">
        <v>191</v>
      </c>
      <c r="BH207" s="14" t="s">
        <v>44</v>
      </c>
      <c r="BI207" s="14">
        <v>101</v>
      </c>
      <c r="BJ207" s="14">
        <f>IFERROR(_xlfn.XLOOKUP(Master[[#This Row],[cu_id]],StopTimes[cu_ID],StopTimes[Average Stop Time]), 0)</f>
        <v>15.841666666666667</v>
      </c>
      <c r="BK207" s="14">
        <f>IF(Master[[#This Row],[Avg stop time helper]] &lt;&gt; 0, Master[[#This Row],[Avg stop time helper]],Average_Stop_Time)</f>
        <v>15.841666666666667</v>
      </c>
      <c r="BL207" s="14" t="b">
        <f>NOT(ISERROR(_xlfn.XLOOKUP(Master[[#This Row],[cu_id]], Solution[Cu_ID],Solution[Cu_ID])))</f>
        <v>1</v>
      </c>
    </row>
    <row r="208" spans="1:64" s="14" customFormat="1" x14ac:dyDescent="0.3">
      <c r="A208" s="26" t="s">
        <v>789</v>
      </c>
      <c r="B208" s="14">
        <v>105</v>
      </c>
      <c r="C208" s="14">
        <v>70991</v>
      </c>
      <c r="D208" s="14">
        <v>0</v>
      </c>
      <c r="E208" s="14" t="s">
        <v>788</v>
      </c>
      <c r="F208" s="14" t="s">
        <v>3774</v>
      </c>
      <c r="H208" s="14" t="s">
        <v>775</v>
      </c>
      <c r="I208" s="14" t="s">
        <v>2</v>
      </c>
      <c r="J208" s="14">
        <v>48763</v>
      </c>
      <c r="K208" s="14">
        <v>7</v>
      </c>
      <c r="L208" s="14" t="s">
        <v>82</v>
      </c>
      <c r="M208" s="14" t="s">
        <v>164</v>
      </c>
      <c r="N208" s="14" t="s">
        <v>14</v>
      </c>
      <c r="O208" s="14">
        <v>240</v>
      </c>
      <c r="P208" s="14">
        <v>0</v>
      </c>
      <c r="Q208" s="14">
        <v>0</v>
      </c>
      <c r="R208" s="14">
        <v>0</v>
      </c>
      <c r="S208" s="14">
        <v>0</v>
      </c>
      <c r="T208" s="14">
        <v>240</v>
      </c>
      <c r="U208" s="25">
        <v>44141</v>
      </c>
      <c r="V208" s="14">
        <v>55</v>
      </c>
      <c r="W208" s="23">
        <v>4061.01</v>
      </c>
      <c r="X208" s="23">
        <v>0</v>
      </c>
      <c r="Y208" s="23">
        <v>0</v>
      </c>
      <c r="Z208" s="23">
        <v>75.2</v>
      </c>
      <c r="AA208" s="23">
        <v>75.2</v>
      </c>
      <c r="AB208" s="14">
        <v>0</v>
      </c>
      <c r="AC208" s="14">
        <v>0</v>
      </c>
      <c r="AD208" s="24">
        <f>IFERROR(1-(Master[[#This Row],[Avg Garment Scans per Delivery]]/Master[[#This Row],[Garment Inventory]]), 0)</f>
        <v>0</v>
      </c>
      <c r="AE208" s="48">
        <v>0</v>
      </c>
      <c r="AF208" s="48">
        <v>0</v>
      </c>
      <c r="AG208" s="44">
        <v>70.482299999999995</v>
      </c>
      <c r="AH208" s="44">
        <v>74.793000000000006</v>
      </c>
      <c r="AI208" s="44">
        <v>74.757599999999996</v>
      </c>
      <c r="AJ208" s="44">
        <v>76.2286</v>
      </c>
      <c r="AK208" s="44">
        <v>78.681200000000004</v>
      </c>
      <c r="AL208" s="44">
        <v>79.400000000000006</v>
      </c>
      <c r="AM208" s="44">
        <v>78.709999999999994</v>
      </c>
      <c r="AN208" s="44">
        <v>70.239999999999995</v>
      </c>
      <c r="AO208" s="44">
        <v>70.38</v>
      </c>
      <c r="AP208" s="44">
        <v>79.44</v>
      </c>
      <c r="AQ208" s="44">
        <v>78.709999999999994</v>
      </c>
      <c r="AR208" s="44">
        <v>106.72</v>
      </c>
      <c r="AS208" s="44">
        <v>70.38</v>
      </c>
      <c r="AT208" s="44">
        <v>79.44</v>
      </c>
      <c r="AU208" s="44">
        <v>78.709999999999994</v>
      </c>
      <c r="AV208" s="44">
        <v>70.239999999999995</v>
      </c>
      <c r="AW208" s="44">
        <v>70.38</v>
      </c>
      <c r="AX208" s="44">
        <v>79.44</v>
      </c>
      <c r="AY208" s="44">
        <v>111.8</v>
      </c>
      <c r="AZ208" s="44">
        <v>70.239999999999995</v>
      </c>
      <c r="BA208" s="44">
        <v>70.38</v>
      </c>
      <c r="BB208" s="44">
        <v>79.44</v>
      </c>
      <c r="BC208" s="14" t="s">
        <v>232</v>
      </c>
      <c r="BD208" s="14" t="s">
        <v>213</v>
      </c>
      <c r="BG208" s="14" t="s">
        <v>191</v>
      </c>
      <c r="BH208" s="14" t="s">
        <v>44</v>
      </c>
      <c r="BI208" s="14">
        <v>101</v>
      </c>
      <c r="BJ208" s="14">
        <f>IFERROR(_xlfn.XLOOKUP(Master[[#This Row],[cu_id]],StopTimes[cu_ID],StopTimes[Average Stop Time]), 0)</f>
        <v>7.2333333333333334</v>
      </c>
      <c r="BK208" s="14">
        <f>IF(Master[[#This Row],[Avg stop time helper]] &lt;&gt; 0, Master[[#This Row],[Avg stop time helper]],Average_Stop_Time)</f>
        <v>7.2333333333333334</v>
      </c>
      <c r="BL208" s="14" t="b">
        <f>NOT(ISERROR(_xlfn.XLOOKUP(Master[[#This Row],[cu_id]], Solution[Cu_ID],Solution[Cu_ID])))</f>
        <v>1</v>
      </c>
    </row>
    <row r="209" spans="1:64" s="14" customFormat="1" x14ac:dyDescent="0.3">
      <c r="A209" s="26" t="s">
        <v>796</v>
      </c>
      <c r="B209" s="14">
        <v>105</v>
      </c>
      <c r="C209" s="14">
        <v>70993</v>
      </c>
      <c r="D209" s="14">
        <v>0</v>
      </c>
      <c r="E209" s="14" t="s">
        <v>795</v>
      </c>
      <c r="F209" s="14" t="s">
        <v>3712</v>
      </c>
      <c r="H209" s="14" t="s">
        <v>794</v>
      </c>
      <c r="I209" s="14" t="s">
        <v>2</v>
      </c>
      <c r="J209" s="14">
        <v>48763</v>
      </c>
      <c r="K209" s="14">
        <v>6</v>
      </c>
      <c r="L209" s="14" t="s">
        <v>176</v>
      </c>
      <c r="M209" s="14" t="s">
        <v>164</v>
      </c>
      <c r="N209" s="14" t="s">
        <v>14</v>
      </c>
      <c r="O209" s="14">
        <v>101</v>
      </c>
      <c r="P209" s="14">
        <v>0</v>
      </c>
      <c r="Q209" s="14">
        <v>0</v>
      </c>
      <c r="R209" s="14">
        <v>0</v>
      </c>
      <c r="S209" s="14">
        <v>0</v>
      </c>
      <c r="T209" s="14">
        <v>101</v>
      </c>
      <c r="U209" s="25">
        <v>44141</v>
      </c>
      <c r="V209" s="14">
        <v>26</v>
      </c>
      <c r="W209" s="23">
        <v>1041.0899999999999</v>
      </c>
      <c r="X209" s="23">
        <v>0</v>
      </c>
      <c r="Y209" s="23">
        <v>0</v>
      </c>
      <c r="Z209" s="23">
        <v>22.05</v>
      </c>
      <c r="AA209" s="23">
        <v>44.09</v>
      </c>
      <c r="AB209" s="14">
        <v>0</v>
      </c>
      <c r="AC209" s="14">
        <v>0</v>
      </c>
      <c r="AD209" s="24">
        <f>IFERROR(1-(Master[[#This Row],[Avg Garment Scans per Delivery]]/Master[[#This Row],[Garment Inventory]]), 0)</f>
        <v>0</v>
      </c>
      <c r="AE209" s="48">
        <v>0</v>
      </c>
      <c r="AF209" s="48">
        <v>0</v>
      </c>
      <c r="AG209" s="44">
        <v>39.479999999999997</v>
      </c>
      <c r="AH209" s="44">
        <v>39.61</v>
      </c>
      <c r="AI209" s="44">
        <v>40.852800000000002</v>
      </c>
      <c r="AJ209" s="44">
        <v>41.59</v>
      </c>
      <c r="AK209" s="44">
        <v>19.934999999999999</v>
      </c>
      <c r="AL209" s="44">
        <v>20.795000000000002</v>
      </c>
      <c r="AM209" s="44">
        <v>0</v>
      </c>
      <c r="AN209" s="44">
        <v>41.59</v>
      </c>
      <c r="AO209" s="44">
        <v>39.869999999999997</v>
      </c>
      <c r="AP209" s="44">
        <v>0</v>
      </c>
      <c r="AQ209" s="44">
        <v>0</v>
      </c>
      <c r="AR209" s="44">
        <v>41.59</v>
      </c>
      <c r="AS209" s="44">
        <v>39.869999999999997</v>
      </c>
      <c r="AT209" s="44">
        <v>0</v>
      </c>
      <c r="AU209" s="44">
        <v>0</v>
      </c>
      <c r="AV209" s="44">
        <v>41.59</v>
      </c>
      <c r="AW209" s="44">
        <v>39.869999999999997</v>
      </c>
      <c r="AX209" s="44">
        <v>0</v>
      </c>
      <c r="AY209" s="44">
        <v>0</v>
      </c>
      <c r="AZ209" s="44">
        <v>41.59</v>
      </c>
      <c r="BA209" s="44">
        <v>39.869999999999997</v>
      </c>
      <c r="BB209" s="44">
        <v>0</v>
      </c>
      <c r="BC209" s="14" t="s">
        <v>232</v>
      </c>
      <c r="BD209" s="14" t="s">
        <v>213</v>
      </c>
      <c r="BG209" s="14" t="s">
        <v>793</v>
      </c>
      <c r="BH209" s="14" t="s">
        <v>44</v>
      </c>
      <c r="BI209" s="14">
        <v>101</v>
      </c>
      <c r="BJ209" s="14">
        <f>IFERROR(_xlfn.XLOOKUP(Master[[#This Row],[cu_id]],StopTimes[cu_ID],StopTimes[Average Stop Time]), 0)</f>
        <v>3.7888888883333336</v>
      </c>
      <c r="BK209" s="14">
        <f>IF(Master[[#This Row],[Avg stop time helper]] &lt;&gt; 0, Master[[#This Row],[Avg stop time helper]],Average_Stop_Time)</f>
        <v>3.7888888883333336</v>
      </c>
      <c r="BL209" s="14" t="b">
        <f>NOT(ISERROR(_xlfn.XLOOKUP(Master[[#This Row],[cu_id]], Solution[Cu_ID],Solution[Cu_ID])))</f>
        <v>1</v>
      </c>
    </row>
    <row r="210" spans="1:64" s="14" customFormat="1" x14ac:dyDescent="0.3">
      <c r="A210" s="26" t="s">
        <v>1404</v>
      </c>
      <c r="B210" s="14">
        <v>105</v>
      </c>
      <c r="C210" s="14">
        <v>70997</v>
      </c>
      <c r="D210" s="14">
        <v>1</v>
      </c>
      <c r="E210" s="14" t="s">
        <v>1403</v>
      </c>
      <c r="F210" s="14" t="s">
        <v>4208</v>
      </c>
      <c r="G210" s="14" t="s">
        <v>1402</v>
      </c>
      <c r="H210" s="14" t="s">
        <v>794</v>
      </c>
      <c r="I210" s="14" t="s">
        <v>2</v>
      </c>
      <c r="J210" s="14">
        <v>48763</v>
      </c>
      <c r="K210" s="14">
        <v>7</v>
      </c>
      <c r="L210" s="14" t="s">
        <v>82</v>
      </c>
      <c r="M210" s="14" t="s">
        <v>164</v>
      </c>
      <c r="N210" s="14" t="s">
        <v>14</v>
      </c>
      <c r="O210" s="14">
        <v>100</v>
      </c>
      <c r="P210" s="14">
        <v>0</v>
      </c>
      <c r="Q210" s="14">
        <v>0</v>
      </c>
      <c r="R210" s="14">
        <v>0</v>
      </c>
      <c r="S210" s="14">
        <v>0</v>
      </c>
      <c r="T210" s="14">
        <v>100</v>
      </c>
      <c r="U210" s="25">
        <v>44141</v>
      </c>
      <c r="V210" s="14">
        <v>52</v>
      </c>
      <c r="W210" s="23">
        <v>2735.12</v>
      </c>
      <c r="X210" s="23">
        <v>0</v>
      </c>
      <c r="Y210" s="23">
        <v>0</v>
      </c>
      <c r="Z210" s="23">
        <v>59.45</v>
      </c>
      <c r="AA210" s="23">
        <v>59.45</v>
      </c>
      <c r="AB210" s="14">
        <v>29</v>
      </c>
      <c r="AC210" s="14">
        <v>10</v>
      </c>
      <c r="AD210" s="24">
        <f>IFERROR(1-(Master[[#This Row],[Avg Garment Scans per Delivery]]/Master[[#This Row],[Garment Inventory]]), 0)</f>
        <v>0.65517241379310343</v>
      </c>
      <c r="AE210" s="48">
        <v>3</v>
      </c>
      <c r="AF210" s="48">
        <v>41</v>
      </c>
      <c r="AG210" s="44">
        <v>48.572299999999998</v>
      </c>
      <c r="AH210" s="44">
        <v>52.391500000000001</v>
      </c>
      <c r="AI210" s="44">
        <v>57.354599999999998</v>
      </c>
      <c r="AJ210" s="44">
        <v>51.62</v>
      </c>
      <c r="AK210" s="44">
        <v>57.61</v>
      </c>
      <c r="AL210" s="44">
        <v>51.62</v>
      </c>
      <c r="AM210" s="44">
        <v>57.61</v>
      </c>
      <c r="AN210" s="44">
        <v>51.62</v>
      </c>
      <c r="AO210" s="44">
        <v>57.61</v>
      </c>
      <c r="AP210" s="44">
        <v>51.62</v>
      </c>
      <c r="AQ210" s="44">
        <v>57.61</v>
      </c>
      <c r="AR210" s="44">
        <v>51.62</v>
      </c>
      <c r="AS210" s="44">
        <v>57.61</v>
      </c>
      <c r="AT210" s="44">
        <v>51.62</v>
      </c>
      <c r="AU210" s="44">
        <v>57.61</v>
      </c>
      <c r="AV210" s="44">
        <v>51.62</v>
      </c>
      <c r="AW210" s="44">
        <v>57.61</v>
      </c>
      <c r="AX210" s="44">
        <v>51.62</v>
      </c>
      <c r="AY210" s="44">
        <v>57.61</v>
      </c>
      <c r="AZ210" s="44">
        <v>51.62</v>
      </c>
      <c r="BA210" s="44">
        <v>57.61</v>
      </c>
      <c r="BB210" s="44">
        <v>51.62</v>
      </c>
      <c r="BC210" s="14" t="s">
        <v>254</v>
      </c>
      <c r="BD210" s="14" t="s">
        <v>213</v>
      </c>
      <c r="BG210" s="14" t="s">
        <v>191</v>
      </c>
      <c r="BH210" s="14" t="s">
        <v>44</v>
      </c>
      <c r="BI210" s="14">
        <v>101</v>
      </c>
      <c r="BJ210" s="14">
        <f>IFERROR(_xlfn.XLOOKUP(Master[[#This Row],[cu_id]],StopTimes[cu_ID],StopTimes[Average Stop Time]), 0)</f>
        <v>0.24666666666666667</v>
      </c>
      <c r="BK210" s="14">
        <f>IF(Master[[#This Row],[Avg stop time helper]] &lt;&gt; 0, Master[[#This Row],[Avg stop time helper]],Average_Stop_Time)</f>
        <v>0.24666666666666667</v>
      </c>
      <c r="BL210" s="14" t="b">
        <f>NOT(ISERROR(_xlfn.XLOOKUP(Master[[#This Row],[cu_id]], Solution[Cu_ID],Solution[Cu_ID])))</f>
        <v>1</v>
      </c>
    </row>
    <row r="211" spans="1:64" s="14" customFormat="1" x14ac:dyDescent="0.3">
      <c r="A211" s="26" t="s">
        <v>798</v>
      </c>
      <c r="B211" s="14">
        <v>105</v>
      </c>
      <c r="C211" s="14">
        <v>70997</v>
      </c>
      <c r="D211" s="14">
        <v>0</v>
      </c>
      <c r="E211" s="14" t="s">
        <v>797</v>
      </c>
      <c r="F211" s="14" t="s">
        <v>3648</v>
      </c>
      <c r="H211" s="14" t="s">
        <v>794</v>
      </c>
      <c r="I211" s="14" t="s">
        <v>2</v>
      </c>
      <c r="J211" s="14">
        <v>48763</v>
      </c>
      <c r="K211" s="14">
        <v>7</v>
      </c>
      <c r="L211" s="14" t="s">
        <v>82</v>
      </c>
      <c r="M211" s="14" t="s">
        <v>164</v>
      </c>
      <c r="N211" s="14" t="s">
        <v>14</v>
      </c>
      <c r="O211" s="14">
        <v>100</v>
      </c>
      <c r="P211" s="14">
        <v>0</v>
      </c>
      <c r="Q211" s="14">
        <v>0</v>
      </c>
      <c r="R211" s="14">
        <v>0</v>
      </c>
      <c r="S211" s="14">
        <v>0</v>
      </c>
      <c r="T211" s="14">
        <v>100</v>
      </c>
      <c r="U211" s="25">
        <v>44141</v>
      </c>
      <c r="V211" s="14">
        <v>53</v>
      </c>
      <c r="W211" s="23">
        <v>10834.56</v>
      </c>
      <c r="X211" s="23">
        <v>0</v>
      </c>
      <c r="Y211" s="23">
        <v>0</v>
      </c>
      <c r="Z211" s="23">
        <v>221.4</v>
      </c>
      <c r="AA211" s="23">
        <v>221.4</v>
      </c>
      <c r="AB211" s="14">
        <v>0</v>
      </c>
      <c r="AC211" s="14">
        <v>0</v>
      </c>
      <c r="AD211" s="24">
        <f>IFERROR(1-(Master[[#This Row],[Avg Garment Scans per Delivery]]/Master[[#This Row],[Garment Inventory]]), 0)</f>
        <v>0</v>
      </c>
      <c r="AE211" s="48">
        <v>0</v>
      </c>
      <c r="AF211" s="48">
        <v>0</v>
      </c>
      <c r="AG211" s="44">
        <v>195.7569</v>
      </c>
      <c r="AH211" s="44">
        <v>198.88</v>
      </c>
      <c r="AI211" s="44">
        <v>223.84639999999999</v>
      </c>
      <c r="AJ211" s="44">
        <v>208.87</v>
      </c>
      <c r="AK211" s="44">
        <v>257.44119999999998</v>
      </c>
      <c r="AL211" s="44">
        <v>208.87</v>
      </c>
      <c r="AM211" s="44">
        <v>198.88</v>
      </c>
      <c r="AN211" s="44">
        <v>208.87</v>
      </c>
      <c r="AO211" s="44">
        <v>198.88</v>
      </c>
      <c r="AP211" s="44">
        <v>208.87</v>
      </c>
      <c r="AQ211" s="44">
        <v>198.88</v>
      </c>
      <c r="AR211" s="44">
        <v>208.87</v>
      </c>
      <c r="AS211" s="44">
        <v>198.88</v>
      </c>
      <c r="AT211" s="44">
        <v>208.87</v>
      </c>
      <c r="AU211" s="44">
        <v>198.88</v>
      </c>
      <c r="AV211" s="44">
        <v>208.87</v>
      </c>
      <c r="AW211" s="44">
        <v>198.88</v>
      </c>
      <c r="AX211" s="44">
        <v>208.87</v>
      </c>
      <c r="AY211" s="44">
        <v>198.88</v>
      </c>
      <c r="AZ211" s="44">
        <v>208.87</v>
      </c>
      <c r="BA211" s="44">
        <v>667.37</v>
      </c>
      <c r="BB211" s="44">
        <v>208.87</v>
      </c>
      <c r="BC211" s="14" t="s">
        <v>254</v>
      </c>
      <c r="BD211" s="14" t="s">
        <v>213</v>
      </c>
      <c r="BG211" s="14" t="s">
        <v>191</v>
      </c>
      <c r="BH211" s="14" t="s">
        <v>44</v>
      </c>
      <c r="BI211" s="14">
        <v>101</v>
      </c>
      <c r="BJ211" s="14">
        <f>IFERROR(_xlfn.XLOOKUP(Master[[#This Row],[cu_id]],StopTimes[cu_ID],StopTimes[Average Stop Time]), 0)</f>
        <v>43.64</v>
      </c>
      <c r="BK211" s="14">
        <f>IF(Master[[#This Row],[Avg stop time helper]] &lt;&gt; 0, Master[[#This Row],[Avg stop time helper]],Average_Stop_Time)</f>
        <v>43.64</v>
      </c>
      <c r="BL211" s="14" t="b">
        <f>NOT(ISERROR(_xlfn.XLOOKUP(Master[[#This Row],[cu_id]], Solution[Cu_ID],Solution[Cu_ID])))</f>
        <v>1</v>
      </c>
    </row>
    <row r="212" spans="1:64" s="14" customFormat="1" x14ac:dyDescent="0.3">
      <c r="A212" s="26" t="s">
        <v>807</v>
      </c>
      <c r="B212" s="14">
        <v>105</v>
      </c>
      <c r="C212" s="14">
        <v>71004</v>
      </c>
      <c r="D212" s="14">
        <v>0</v>
      </c>
      <c r="E212" s="14" t="s">
        <v>806</v>
      </c>
      <c r="F212" s="14" t="s">
        <v>3429</v>
      </c>
      <c r="H212" s="14" t="s">
        <v>801</v>
      </c>
      <c r="I212" s="14" t="s">
        <v>2</v>
      </c>
      <c r="J212" s="14">
        <v>48656</v>
      </c>
      <c r="K212" s="14">
        <v>6</v>
      </c>
      <c r="L212" s="14" t="s">
        <v>176</v>
      </c>
      <c r="M212" s="14" t="s">
        <v>164</v>
      </c>
      <c r="N212" s="14" t="s">
        <v>12</v>
      </c>
      <c r="O212" s="14">
        <v>67</v>
      </c>
      <c r="P212" s="14">
        <v>0</v>
      </c>
      <c r="Q212" s="14">
        <v>0</v>
      </c>
      <c r="R212" s="14">
        <v>67</v>
      </c>
      <c r="S212" s="14">
        <v>0</v>
      </c>
      <c r="T212" s="14">
        <v>0</v>
      </c>
      <c r="U212" s="25">
        <v>44139</v>
      </c>
      <c r="V212" s="14">
        <v>26</v>
      </c>
      <c r="W212" s="23">
        <v>1417.94</v>
      </c>
      <c r="X212" s="23">
        <v>0</v>
      </c>
      <c r="Y212" s="23">
        <v>0</v>
      </c>
      <c r="Z212" s="23">
        <v>29.6</v>
      </c>
      <c r="AA212" s="23">
        <v>59.19</v>
      </c>
      <c r="AB212" s="14">
        <v>0</v>
      </c>
      <c r="AC212" s="14">
        <v>0</v>
      </c>
      <c r="AD212" s="24">
        <f>IFERROR(1-(Master[[#This Row],[Avg Garment Scans per Delivery]]/Master[[#This Row],[Garment Inventory]]), 0)</f>
        <v>0</v>
      </c>
      <c r="AE212" s="48">
        <v>0</v>
      </c>
      <c r="AF212" s="48">
        <v>0</v>
      </c>
      <c r="AG212" s="44">
        <v>54.414999999999999</v>
      </c>
      <c r="AH212" s="44">
        <v>54.031399999999998</v>
      </c>
      <c r="AI212" s="44">
        <v>55.386600000000001</v>
      </c>
      <c r="AJ212" s="44">
        <v>40.747100000000003</v>
      </c>
      <c r="AK212" s="44">
        <v>28.093699999999998</v>
      </c>
      <c r="AL212" s="44">
        <v>20.491199999999999</v>
      </c>
      <c r="AM212" s="44">
        <v>0</v>
      </c>
      <c r="AN212" s="44">
        <v>39.19</v>
      </c>
      <c r="AO212" s="44">
        <v>54.48</v>
      </c>
      <c r="AP212" s="44">
        <v>0</v>
      </c>
      <c r="AQ212" s="44">
        <v>0</v>
      </c>
      <c r="AR212" s="44">
        <v>46.36</v>
      </c>
      <c r="AS212" s="44">
        <v>61.31</v>
      </c>
      <c r="AT212" s="44">
        <v>0</v>
      </c>
      <c r="AU212" s="44">
        <v>0</v>
      </c>
      <c r="AV212" s="44">
        <v>39.19</v>
      </c>
      <c r="AW212" s="44">
        <v>54.48</v>
      </c>
      <c r="AX212" s="44">
        <v>0</v>
      </c>
      <c r="AY212" s="44">
        <v>0</v>
      </c>
      <c r="AZ212" s="44">
        <v>39.19</v>
      </c>
      <c r="BA212" s="44">
        <v>54.48</v>
      </c>
      <c r="BB212" s="44">
        <v>0</v>
      </c>
      <c r="BC212" s="14" t="s">
        <v>214</v>
      </c>
      <c r="BD212" s="14" t="s">
        <v>213</v>
      </c>
      <c r="BG212" s="14" t="s">
        <v>191</v>
      </c>
      <c r="BH212" s="14" t="s">
        <v>49</v>
      </c>
      <c r="BI212" s="14">
        <v>105</v>
      </c>
      <c r="BJ212" s="14">
        <f>IFERROR(_xlfn.XLOOKUP(Master[[#This Row],[cu_id]],StopTimes[cu_ID],StopTimes[Average Stop Time]), 0)</f>
        <v>5.8250000000000002</v>
      </c>
      <c r="BK212" s="14">
        <f>IF(Master[[#This Row],[Avg stop time helper]] &lt;&gt; 0, Master[[#This Row],[Avg stop time helper]],Average_Stop_Time)</f>
        <v>5.8250000000000002</v>
      </c>
      <c r="BL212" s="14" t="b">
        <f>NOT(ISERROR(_xlfn.XLOOKUP(Master[[#This Row],[cu_id]], Solution[Cu_ID],Solution[Cu_ID])))</f>
        <v>1</v>
      </c>
    </row>
    <row r="213" spans="1:64" s="14" customFormat="1" x14ac:dyDescent="0.3">
      <c r="A213" s="26" t="s">
        <v>810</v>
      </c>
      <c r="B213" s="14">
        <v>101</v>
      </c>
      <c r="C213" s="14">
        <v>71008</v>
      </c>
      <c r="D213" s="14">
        <v>0</v>
      </c>
      <c r="E213" s="14" t="s">
        <v>809</v>
      </c>
      <c r="F213" s="14" t="s">
        <v>4767</v>
      </c>
      <c r="H213" s="14" t="s">
        <v>808</v>
      </c>
      <c r="I213" s="14" t="s">
        <v>2</v>
      </c>
      <c r="J213" s="14">
        <v>49735</v>
      </c>
      <c r="K213" s="14">
        <v>7</v>
      </c>
      <c r="L213" s="14" t="s">
        <v>82</v>
      </c>
      <c r="M213" s="14" t="s">
        <v>164</v>
      </c>
      <c r="N213" s="14" t="s">
        <v>13</v>
      </c>
      <c r="O213" s="14">
        <v>220</v>
      </c>
      <c r="P213" s="14">
        <v>220</v>
      </c>
      <c r="Q213" s="14">
        <v>0</v>
      </c>
      <c r="R213" s="14">
        <v>0</v>
      </c>
      <c r="S213" s="14">
        <v>0</v>
      </c>
      <c r="T213" s="14">
        <v>0</v>
      </c>
      <c r="U213" s="25">
        <v>44137</v>
      </c>
      <c r="V213" s="14">
        <v>52</v>
      </c>
      <c r="W213" s="23">
        <v>2739.66</v>
      </c>
      <c r="X213" s="23">
        <v>0</v>
      </c>
      <c r="Y213" s="23">
        <v>0</v>
      </c>
      <c r="Z213" s="23">
        <v>59.07</v>
      </c>
      <c r="AA213" s="23">
        <v>59.07</v>
      </c>
      <c r="AB213" s="14">
        <v>27</v>
      </c>
      <c r="AC213" s="14">
        <v>13</v>
      </c>
      <c r="AD213" s="24">
        <f>IFERROR(1-(Master[[#This Row],[Avg Garment Scans per Delivery]]/Master[[#This Row],[Garment Inventory]]), 0)</f>
        <v>0.5185185185185186</v>
      </c>
      <c r="AE213" s="48">
        <v>2</v>
      </c>
      <c r="AF213" s="48">
        <v>35</v>
      </c>
      <c r="AG213" s="44">
        <v>51.205300000000001</v>
      </c>
      <c r="AH213" s="44">
        <v>52.58</v>
      </c>
      <c r="AI213" s="44">
        <v>54.7607</v>
      </c>
      <c r="AJ213" s="44">
        <v>58.056100000000001</v>
      </c>
      <c r="AK213" s="44">
        <v>52.58</v>
      </c>
      <c r="AL213" s="44">
        <v>59.09</v>
      </c>
      <c r="AM213" s="44">
        <v>52.58</v>
      </c>
      <c r="AN213" s="44">
        <v>118.18</v>
      </c>
      <c r="AO213" s="44">
        <v>52.58</v>
      </c>
      <c r="AP213" s="44">
        <v>118.18</v>
      </c>
      <c r="AQ213" s="44">
        <v>52.58</v>
      </c>
      <c r="AR213" s="44">
        <v>118.18</v>
      </c>
      <c r="AS213" s="44">
        <v>52.58</v>
      </c>
      <c r="AT213" s="44">
        <v>118.18</v>
      </c>
      <c r="AU213" s="44">
        <v>52.58</v>
      </c>
      <c r="AV213" s="44">
        <v>118.18</v>
      </c>
      <c r="AW213" s="44">
        <v>52.58</v>
      </c>
      <c r="AX213" s="44">
        <v>118.18</v>
      </c>
      <c r="AY213" s="44">
        <v>52.58</v>
      </c>
      <c r="AZ213" s="44">
        <v>118.18</v>
      </c>
      <c r="BA213" s="44">
        <v>52.58</v>
      </c>
      <c r="BB213" s="44">
        <v>118.18</v>
      </c>
      <c r="BC213" s="14" t="s">
        <v>232</v>
      </c>
      <c r="BD213" s="14" t="s">
        <v>213</v>
      </c>
      <c r="BG213" s="14" t="s">
        <v>191</v>
      </c>
      <c r="BH213" s="14" t="s">
        <v>44</v>
      </c>
      <c r="BI213" s="14">
        <v>103</v>
      </c>
      <c r="BJ213" s="14">
        <f>IFERROR(_xlfn.XLOOKUP(Master[[#This Row],[cu_id]],StopTimes[cu_ID],StopTimes[Average Stop Time]), 0)</f>
        <v>6.854166666666667</v>
      </c>
      <c r="BK213" s="14">
        <f>IF(Master[[#This Row],[Avg stop time helper]] &lt;&gt; 0, Master[[#This Row],[Avg stop time helper]],Average_Stop_Time)</f>
        <v>6.854166666666667</v>
      </c>
      <c r="BL213" s="14" t="b">
        <f>NOT(ISERROR(_xlfn.XLOOKUP(Master[[#This Row],[cu_id]], Solution[Cu_ID],Solution[Cu_ID])))</f>
        <v>1</v>
      </c>
    </row>
    <row r="214" spans="1:64" s="14" customFormat="1" x14ac:dyDescent="0.3">
      <c r="A214" s="26" t="s">
        <v>813</v>
      </c>
      <c r="B214" s="14">
        <v>105</v>
      </c>
      <c r="C214" s="14">
        <v>71009</v>
      </c>
      <c r="D214" s="14">
        <v>0</v>
      </c>
      <c r="E214" s="14" t="s">
        <v>812</v>
      </c>
      <c r="F214" s="14" t="s">
        <v>4014</v>
      </c>
      <c r="H214" s="14" t="s">
        <v>811</v>
      </c>
      <c r="I214" s="14" t="s">
        <v>2</v>
      </c>
      <c r="J214" s="14">
        <v>48624</v>
      </c>
      <c r="K214" s="14">
        <v>7</v>
      </c>
      <c r="L214" s="14" t="s">
        <v>82</v>
      </c>
      <c r="M214" s="14" t="s">
        <v>164</v>
      </c>
      <c r="N214" s="14" t="s">
        <v>13</v>
      </c>
      <c r="O214" s="14">
        <v>170</v>
      </c>
      <c r="P214" s="14">
        <v>170</v>
      </c>
      <c r="Q214" s="14">
        <v>0</v>
      </c>
      <c r="R214" s="14">
        <v>0</v>
      </c>
      <c r="S214" s="14">
        <v>0</v>
      </c>
      <c r="T214" s="14">
        <v>0</v>
      </c>
      <c r="U214" s="25">
        <v>44137</v>
      </c>
      <c r="V214" s="14">
        <v>47</v>
      </c>
      <c r="W214" s="23">
        <v>5961.15</v>
      </c>
      <c r="X214" s="23">
        <v>0</v>
      </c>
      <c r="Y214" s="23">
        <v>0</v>
      </c>
      <c r="Z214" s="23">
        <v>148.81</v>
      </c>
      <c r="AA214" s="23">
        <v>148.81</v>
      </c>
      <c r="AB214" s="14">
        <v>0</v>
      </c>
      <c r="AC214" s="14">
        <v>0</v>
      </c>
      <c r="AD214" s="24">
        <f>IFERROR(1-(Master[[#This Row],[Avg Garment Scans per Delivery]]/Master[[#This Row],[Garment Inventory]]), 0)</f>
        <v>0</v>
      </c>
      <c r="AE214" s="48">
        <v>0</v>
      </c>
      <c r="AF214" s="48">
        <v>0</v>
      </c>
      <c r="AG214" s="44">
        <v>142.51769999999999</v>
      </c>
      <c r="AH214" s="44">
        <v>140.3323</v>
      </c>
      <c r="AI214" s="44">
        <v>140.61840000000001</v>
      </c>
      <c r="AJ214" s="44">
        <v>141.08920000000001</v>
      </c>
      <c r="AK214" s="44">
        <v>136.42500000000001</v>
      </c>
      <c r="AL214" s="44">
        <v>142.49250000000001</v>
      </c>
      <c r="AM214" s="44">
        <v>156.38</v>
      </c>
      <c r="AN214" s="44">
        <v>280.76</v>
      </c>
      <c r="AO214" s="44">
        <v>110.9</v>
      </c>
      <c r="AP214" s="44">
        <v>297.66000000000003</v>
      </c>
      <c r="AQ214" s="44">
        <v>156.38</v>
      </c>
      <c r="AR214" s="44">
        <v>297.66000000000003</v>
      </c>
      <c r="AS214" s="44">
        <v>127</v>
      </c>
      <c r="AT214" s="44">
        <v>280.76</v>
      </c>
      <c r="AU214" s="44">
        <v>156.38</v>
      </c>
      <c r="AV214" s="44">
        <v>280.76</v>
      </c>
      <c r="AW214" s="44">
        <v>110.9</v>
      </c>
      <c r="AX214" s="44">
        <v>280.76</v>
      </c>
      <c r="AY214" s="44">
        <v>162.56</v>
      </c>
      <c r="AZ214" s="44">
        <v>280.76</v>
      </c>
      <c r="BA214" s="44">
        <v>110.9</v>
      </c>
      <c r="BB214" s="44">
        <v>295.37</v>
      </c>
      <c r="BC214" s="14" t="s">
        <v>228</v>
      </c>
      <c r="BD214" s="14" t="s">
        <v>213</v>
      </c>
      <c r="BG214" s="14" t="s">
        <v>191</v>
      </c>
      <c r="BH214" s="14" t="s">
        <v>44</v>
      </c>
      <c r="BI214" s="14">
        <v>105</v>
      </c>
      <c r="BJ214" s="14">
        <f>IFERROR(_xlfn.XLOOKUP(Master[[#This Row],[cu_id]],StopTimes[cu_ID],StopTimes[Average Stop Time]), 0)</f>
        <v>16.3</v>
      </c>
      <c r="BK214" s="14">
        <f>IF(Master[[#This Row],[Avg stop time helper]] &lt;&gt; 0, Master[[#This Row],[Avg stop time helper]],Average_Stop_Time)</f>
        <v>16.3</v>
      </c>
      <c r="BL214" s="14" t="b">
        <f>NOT(ISERROR(_xlfn.XLOOKUP(Master[[#This Row],[cu_id]], Solution[Cu_ID],Solution[Cu_ID])))</f>
        <v>1</v>
      </c>
    </row>
    <row r="215" spans="1:64" s="14" customFormat="1" x14ac:dyDescent="0.3">
      <c r="A215" s="26" t="s">
        <v>815</v>
      </c>
      <c r="B215" s="14">
        <v>105</v>
      </c>
      <c r="C215" s="14">
        <v>71010</v>
      </c>
      <c r="D215" s="14">
        <v>0</v>
      </c>
      <c r="E215" s="14" t="s">
        <v>814</v>
      </c>
      <c r="F215" s="14" t="s">
        <v>5288</v>
      </c>
      <c r="H215" s="14" t="s">
        <v>811</v>
      </c>
      <c r="I215" s="14" t="s">
        <v>2</v>
      </c>
      <c r="J215" s="14">
        <v>48624</v>
      </c>
      <c r="K215" s="14">
        <v>6</v>
      </c>
      <c r="L215" s="14" t="s">
        <v>176</v>
      </c>
      <c r="M215" s="14" t="s">
        <v>164</v>
      </c>
      <c r="N215" s="14" t="s">
        <v>13</v>
      </c>
      <c r="O215" s="14">
        <v>140</v>
      </c>
      <c r="P215" s="14">
        <v>140</v>
      </c>
      <c r="Q215" s="14">
        <v>0</v>
      </c>
      <c r="R215" s="14">
        <v>0</v>
      </c>
      <c r="S215" s="14">
        <v>0</v>
      </c>
      <c r="T215" s="14">
        <v>0</v>
      </c>
      <c r="U215" s="25">
        <v>44137</v>
      </c>
      <c r="V215" s="14">
        <v>29</v>
      </c>
      <c r="W215" s="23">
        <v>10647.22</v>
      </c>
      <c r="X215" s="23">
        <v>0</v>
      </c>
      <c r="Y215" s="23">
        <v>0</v>
      </c>
      <c r="Z215" s="23">
        <v>360.89</v>
      </c>
      <c r="AA215" s="23">
        <v>721.77</v>
      </c>
      <c r="AB215" s="14">
        <v>0</v>
      </c>
      <c r="AC215" s="14">
        <v>0</v>
      </c>
      <c r="AD215" s="24">
        <f>IFERROR(1-(Master[[#This Row],[Avg Garment Scans per Delivery]]/Master[[#This Row],[Garment Inventory]]), 0)</f>
        <v>0</v>
      </c>
      <c r="AE215" s="48">
        <v>0</v>
      </c>
      <c r="AF215" s="48">
        <v>0</v>
      </c>
      <c r="AG215" s="44">
        <v>258.02659999999997</v>
      </c>
      <c r="AH215" s="44">
        <v>466.1</v>
      </c>
      <c r="AI215" s="44">
        <v>506.84</v>
      </c>
      <c r="AJ215" s="44">
        <v>429.74709999999999</v>
      </c>
      <c r="AK215" s="44">
        <v>203.59119999999999</v>
      </c>
      <c r="AL215" s="44">
        <v>240.46369999999999</v>
      </c>
      <c r="AM215" s="44">
        <v>0</v>
      </c>
      <c r="AN215" s="44">
        <v>653.54999999999995</v>
      </c>
      <c r="AO215" s="44">
        <v>469.65</v>
      </c>
      <c r="AP215" s="44">
        <v>918.4</v>
      </c>
      <c r="AQ215" s="44">
        <v>0</v>
      </c>
      <c r="AR215" s="44">
        <v>918.4</v>
      </c>
      <c r="AS215" s="44">
        <v>334.88</v>
      </c>
      <c r="AT215" s="44">
        <v>175.88</v>
      </c>
      <c r="AU215" s="44">
        <v>0</v>
      </c>
      <c r="AV215" s="44">
        <v>175.88</v>
      </c>
      <c r="AW215" s="44">
        <v>363.57</v>
      </c>
      <c r="AX215" s="44">
        <v>175.88</v>
      </c>
      <c r="AY215" s="44">
        <v>0</v>
      </c>
      <c r="AZ215" s="44">
        <v>175.88</v>
      </c>
      <c r="BA215" s="44">
        <v>460.63</v>
      </c>
      <c r="BB215" s="44">
        <v>171.78</v>
      </c>
      <c r="BC215" s="14" t="s">
        <v>310</v>
      </c>
      <c r="BD215" s="14" t="s">
        <v>213</v>
      </c>
      <c r="BG215" s="14" t="s">
        <v>191</v>
      </c>
      <c r="BH215" s="14" t="s">
        <v>44</v>
      </c>
      <c r="BI215" s="14">
        <v>105</v>
      </c>
      <c r="BJ215" s="14">
        <f>IFERROR(_xlfn.XLOOKUP(Master[[#This Row],[cu_id]],StopTimes[cu_ID],StopTimes[Average Stop Time]), 0)</f>
        <v>10.655555556666666</v>
      </c>
      <c r="BK215" s="14">
        <f>IF(Master[[#This Row],[Avg stop time helper]] &lt;&gt; 0, Master[[#This Row],[Avg stop time helper]],Average_Stop_Time)</f>
        <v>10.655555556666666</v>
      </c>
      <c r="BL215" s="14" t="b">
        <f>NOT(ISERROR(_xlfn.XLOOKUP(Master[[#This Row],[cu_id]], Solution[Cu_ID],Solution[Cu_ID])))</f>
        <v>1</v>
      </c>
    </row>
    <row r="216" spans="1:64" s="14" customFormat="1" x14ac:dyDescent="0.3">
      <c r="A216" s="26" t="s">
        <v>818</v>
      </c>
      <c r="B216" s="14">
        <v>105</v>
      </c>
      <c r="C216" s="14">
        <v>71014</v>
      </c>
      <c r="D216" s="14">
        <v>0</v>
      </c>
      <c r="E216" s="14" t="s">
        <v>817</v>
      </c>
      <c r="F216" s="14" t="s">
        <v>5157</v>
      </c>
      <c r="H216" s="14" t="s">
        <v>816</v>
      </c>
      <c r="I216" s="14" t="s">
        <v>2</v>
      </c>
      <c r="J216" s="14">
        <v>48748</v>
      </c>
      <c r="K216" s="14">
        <v>1</v>
      </c>
      <c r="L216" s="14" t="s">
        <v>174</v>
      </c>
      <c r="M216" s="14" t="s">
        <v>164</v>
      </c>
      <c r="N216" s="14" t="s">
        <v>14</v>
      </c>
      <c r="O216" s="14">
        <v>193</v>
      </c>
      <c r="P216" s="14">
        <v>0</v>
      </c>
      <c r="Q216" s="14">
        <v>0</v>
      </c>
      <c r="R216" s="14">
        <v>0</v>
      </c>
      <c r="S216" s="14">
        <v>0</v>
      </c>
      <c r="T216" s="14">
        <v>193</v>
      </c>
      <c r="U216" s="25">
        <v>44162</v>
      </c>
      <c r="V216" s="14">
        <v>13</v>
      </c>
      <c r="W216" s="23">
        <v>477.75</v>
      </c>
      <c r="X216" s="23">
        <v>0</v>
      </c>
      <c r="Y216" s="23">
        <v>0</v>
      </c>
      <c r="Z216" s="23">
        <v>10.07</v>
      </c>
      <c r="AA216" s="23">
        <v>40.29</v>
      </c>
      <c r="AB216" s="14">
        <v>0</v>
      </c>
      <c r="AC216" s="14">
        <v>0</v>
      </c>
      <c r="AD216" s="24">
        <f>IFERROR(1-(Master[[#This Row],[Avg Garment Scans per Delivery]]/Master[[#This Row],[Garment Inventory]]), 0)</f>
        <v>0</v>
      </c>
      <c r="AE216" s="48">
        <v>0</v>
      </c>
      <c r="AF216" s="48">
        <v>0</v>
      </c>
      <c r="AG216" s="44">
        <v>36.19</v>
      </c>
      <c r="AH216" s="44">
        <v>36.19</v>
      </c>
      <c r="AI216" s="44">
        <v>37.403300000000002</v>
      </c>
      <c r="AJ216" s="44">
        <v>38.01</v>
      </c>
      <c r="AK216" s="44">
        <v>9.0474999999999994</v>
      </c>
      <c r="AL216" s="44">
        <v>9.5024999999999995</v>
      </c>
      <c r="AM216" s="44">
        <v>36.19</v>
      </c>
      <c r="AN216" s="44">
        <v>0</v>
      </c>
      <c r="AO216" s="44">
        <v>0</v>
      </c>
      <c r="AP216" s="44">
        <v>0</v>
      </c>
      <c r="AQ216" s="44">
        <v>0</v>
      </c>
      <c r="AR216" s="44">
        <v>0</v>
      </c>
      <c r="AS216" s="44">
        <v>0</v>
      </c>
      <c r="AT216" s="44">
        <v>38.01</v>
      </c>
      <c r="AU216" s="44">
        <v>36.19</v>
      </c>
      <c r="AV216" s="44">
        <v>0</v>
      </c>
      <c r="AW216" s="44">
        <v>0</v>
      </c>
      <c r="AX216" s="44">
        <v>0</v>
      </c>
      <c r="AY216" s="44">
        <v>0</v>
      </c>
      <c r="AZ216" s="44">
        <v>0</v>
      </c>
      <c r="BA216" s="44">
        <v>0</v>
      </c>
      <c r="BB216" s="44">
        <v>38.01</v>
      </c>
      <c r="BC216" s="14" t="s">
        <v>232</v>
      </c>
      <c r="BD216" s="14" t="s">
        <v>213</v>
      </c>
      <c r="BG216" s="14" t="s">
        <v>191</v>
      </c>
      <c r="BH216" s="14" t="s">
        <v>44</v>
      </c>
      <c r="BI216" s="14">
        <v>101</v>
      </c>
      <c r="BJ216" s="14">
        <f>IFERROR(_xlfn.XLOOKUP(Master[[#This Row],[cu_id]],StopTimes[cu_ID],StopTimes[Average Stop Time]), 0)</f>
        <v>14.583333333333334</v>
      </c>
      <c r="BK216" s="14">
        <f>IF(Master[[#This Row],[Avg stop time helper]] &lt;&gt; 0, Master[[#This Row],[Avg stop time helper]],Average_Stop_Time)</f>
        <v>14.583333333333334</v>
      </c>
      <c r="BL216" s="14" t="b">
        <f>NOT(ISERROR(_xlfn.XLOOKUP(Master[[#This Row],[cu_id]], Solution[Cu_ID],Solution[Cu_ID])))</f>
        <v>1</v>
      </c>
    </row>
    <row r="217" spans="1:64" s="14" customFormat="1" x14ac:dyDescent="0.3">
      <c r="A217" s="26" t="s">
        <v>821</v>
      </c>
      <c r="B217" s="14">
        <v>105</v>
      </c>
      <c r="C217" s="14">
        <v>71015</v>
      </c>
      <c r="D217" s="14">
        <v>0</v>
      </c>
      <c r="E217" s="14" t="s">
        <v>820</v>
      </c>
      <c r="F217" s="14" t="s">
        <v>5161</v>
      </c>
      <c r="H217" s="14" t="s">
        <v>819</v>
      </c>
      <c r="I217" s="14" t="s">
        <v>2</v>
      </c>
      <c r="J217" s="14">
        <v>48730</v>
      </c>
      <c r="K217" s="14">
        <v>5</v>
      </c>
      <c r="L217" s="14" t="s">
        <v>84</v>
      </c>
      <c r="M217" s="14" t="s">
        <v>164</v>
      </c>
      <c r="N217" s="14" t="s">
        <v>14</v>
      </c>
      <c r="O217" s="14">
        <v>190</v>
      </c>
      <c r="P217" s="14">
        <v>0</v>
      </c>
      <c r="Q217" s="14">
        <v>0</v>
      </c>
      <c r="R217" s="14">
        <v>0</v>
      </c>
      <c r="S217" s="14">
        <v>0</v>
      </c>
      <c r="T217" s="14">
        <v>190</v>
      </c>
      <c r="U217" s="25">
        <v>44148</v>
      </c>
      <c r="V217" s="14">
        <v>23</v>
      </c>
      <c r="W217" s="23">
        <v>2098.2199999999998</v>
      </c>
      <c r="X217" s="23">
        <v>0</v>
      </c>
      <c r="Y217" s="23">
        <v>0</v>
      </c>
      <c r="Z217" s="23">
        <v>52.82</v>
      </c>
      <c r="AA217" s="23">
        <v>105.64</v>
      </c>
      <c r="AB217" s="14">
        <v>0</v>
      </c>
      <c r="AC217" s="14">
        <v>0</v>
      </c>
      <c r="AD217" s="24">
        <f>IFERROR(1-(Master[[#This Row],[Avg Garment Scans per Delivery]]/Master[[#This Row],[Garment Inventory]]), 0)</f>
        <v>0</v>
      </c>
      <c r="AE217" s="48">
        <v>0</v>
      </c>
      <c r="AF217" s="48">
        <v>0</v>
      </c>
      <c r="AG217" s="44">
        <v>82.515000000000001</v>
      </c>
      <c r="AH217" s="44">
        <v>110.6842</v>
      </c>
      <c r="AI217" s="44">
        <v>103.4166</v>
      </c>
      <c r="AJ217" s="44">
        <v>86.985699999999994</v>
      </c>
      <c r="AK217" s="44">
        <v>58.071199999999997</v>
      </c>
      <c r="AL217" s="44">
        <v>43.282499999999999</v>
      </c>
      <c r="AM217" s="44">
        <v>159.4</v>
      </c>
      <c r="AN217" s="44">
        <v>0</v>
      </c>
      <c r="AO217" s="44">
        <v>0</v>
      </c>
      <c r="AP217" s="44">
        <v>64.150000000000006</v>
      </c>
      <c r="AQ217" s="44">
        <v>160.99</v>
      </c>
      <c r="AR217" s="44">
        <v>0</v>
      </c>
      <c r="AS217" s="44">
        <v>0</v>
      </c>
      <c r="AT217" s="44">
        <v>115.78</v>
      </c>
      <c r="AU217" s="44">
        <v>72.09</v>
      </c>
      <c r="AV217" s="44">
        <v>0</v>
      </c>
      <c r="AW217" s="44">
        <v>0</v>
      </c>
      <c r="AX217" s="44">
        <v>55.18</v>
      </c>
      <c r="AY217" s="44">
        <v>72.09</v>
      </c>
      <c r="AZ217" s="44">
        <v>0</v>
      </c>
      <c r="BA217" s="44">
        <v>0</v>
      </c>
      <c r="BB217" s="44">
        <v>111.15</v>
      </c>
      <c r="BC217" s="14" t="s">
        <v>784</v>
      </c>
      <c r="BD217" s="14" t="s">
        <v>213</v>
      </c>
      <c r="BG217" s="14" t="s">
        <v>191</v>
      </c>
      <c r="BH217" s="14" t="s">
        <v>44</v>
      </c>
      <c r="BI217" s="14">
        <v>101</v>
      </c>
      <c r="BJ217" s="14">
        <f>IFERROR(_xlfn.XLOOKUP(Master[[#This Row],[cu_id]],StopTimes[cu_ID],StopTimes[Average Stop Time]), 0)</f>
        <v>10.950000000000001</v>
      </c>
      <c r="BK217" s="14">
        <f>IF(Master[[#This Row],[Avg stop time helper]] &lt;&gt; 0, Master[[#This Row],[Avg stop time helper]],Average_Stop_Time)</f>
        <v>10.950000000000001</v>
      </c>
      <c r="BL217" s="14" t="b">
        <f>NOT(ISERROR(_xlfn.XLOOKUP(Master[[#This Row],[cu_id]], Solution[Cu_ID],Solution[Cu_ID])))</f>
        <v>1</v>
      </c>
    </row>
    <row r="218" spans="1:64" s="14" customFormat="1" x14ac:dyDescent="0.3">
      <c r="A218" s="26" t="s">
        <v>823</v>
      </c>
      <c r="B218" s="14">
        <v>101</v>
      </c>
      <c r="C218" s="14">
        <v>71016</v>
      </c>
      <c r="D218" s="14">
        <v>0</v>
      </c>
      <c r="E218" s="14" t="s">
        <v>822</v>
      </c>
      <c r="F218" s="14" t="s">
        <v>4343</v>
      </c>
      <c r="H218" s="14" t="s">
        <v>523</v>
      </c>
      <c r="I218" s="14" t="s">
        <v>2</v>
      </c>
      <c r="J218" s="14">
        <v>49766</v>
      </c>
      <c r="K218" s="14">
        <v>2</v>
      </c>
      <c r="L218" s="14" t="s">
        <v>83</v>
      </c>
      <c r="M218" s="14" t="s">
        <v>164</v>
      </c>
      <c r="N218" s="14" t="s">
        <v>15</v>
      </c>
      <c r="O218" s="14">
        <v>90</v>
      </c>
      <c r="P218" s="14">
        <v>0</v>
      </c>
      <c r="Q218" s="14">
        <v>90</v>
      </c>
      <c r="R218" s="14">
        <v>0</v>
      </c>
      <c r="S218" s="14">
        <v>0</v>
      </c>
      <c r="T218" s="14">
        <v>0</v>
      </c>
      <c r="U218" s="25">
        <v>44138</v>
      </c>
      <c r="V218" s="14">
        <v>13</v>
      </c>
      <c r="W218" s="23">
        <v>611.20000000000005</v>
      </c>
      <c r="X218" s="23">
        <v>0</v>
      </c>
      <c r="Y218" s="23">
        <v>0</v>
      </c>
      <c r="Z218" s="23">
        <v>12.78</v>
      </c>
      <c r="AA218" s="23">
        <v>51.13</v>
      </c>
      <c r="AB218" s="14">
        <v>0</v>
      </c>
      <c r="AC218" s="14">
        <v>0</v>
      </c>
      <c r="AD218" s="24">
        <f>IFERROR(1-(Master[[#This Row],[Avg Garment Scans per Delivery]]/Master[[#This Row],[Garment Inventory]]), 0)</f>
        <v>0</v>
      </c>
      <c r="AE218" s="48">
        <v>0</v>
      </c>
      <c r="AF218" s="48">
        <v>0</v>
      </c>
      <c r="AG218" s="44">
        <v>46.676600000000001</v>
      </c>
      <c r="AH218" s="44">
        <v>46.076599999999999</v>
      </c>
      <c r="AI218" s="44">
        <v>47.62</v>
      </c>
      <c r="AJ218" s="44">
        <v>48.24</v>
      </c>
      <c r="AK218" s="44">
        <v>11.595000000000001</v>
      </c>
      <c r="AL218" s="44">
        <v>12.06</v>
      </c>
      <c r="AM218" s="44">
        <v>0</v>
      </c>
      <c r="AN218" s="44">
        <v>48.24</v>
      </c>
      <c r="AO218" s="44">
        <v>46.38</v>
      </c>
      <c r="AP218" s="44">
        <v>0</v>
      </c>
      <c r="AQ218" s="44">
        <v>0</v>
      </c>
      <c r="AR218" s="44">
        <v>0</v>
      </c>
      <c r="AS218" s="44">
        <v>0</v>
      </c>
      <c r="AT218" s="44">
        <v>0</v>
      </c>
      <c r="AU218" s="44">
        <v>0</v>
      </c>
      <c r="AV218" s="44">
        <v>48.24</v>
      </c>
      <c r="AW218" s="44">
        <v>46.38</v>
      </c>
      <c r="AX218" s="44">
        <v>0</v>
      </c>
      <c r="AY218" s="44">
        <v>0</v>
      </c>
      <c r="AZ218" s="44">
        <v>0</v>
      </c>
      <c r="BA218" s="44">
        <v>0</v>
      </c>
      <c r="BB218" s="44">
        <v>0</v>
      </c>
      <c r="BC218" s="14" t="s">
        <v>254</v>
      </c>
      <c r="BD218" s="14" t="s">
        <v>213</v>
      </c>
      <c r="BG218" s="14" t="s">
        <v>191</v>
      </c>
      <c r="BH218" s="14" t="s">
        <v>44</v>
      </c>
      <c r="BI218" s="14">
        <v>101</v>
      </c>
      <c r="BJ218" s="14">
        <f>IFERROR(_xlfn.XLOOKUP(Master[[#This Row],[cu_id]],StopTimes[cu_ID],StopTimes[Average Stop Time]), 0)</f>
        <v>4.4666666666666668</v>
      </c>
      <c r="BK218" s="14">
        <f>IF(Master[[#This Row],[Avg stop time helper]] &lt;&gt; 0, Master[[#This Row],[Avg stop time helper]],Average_Stop_Time)</f>
        <v>4.4666666666666668</v>
      </c>
      <c r="BL218" s="14" t="b">
        <f>NOT(ISERROR(_xlfn.XLOOKUP(Master[[#This Row],[cu_id]], Solution[Cu_ID],Solution[Cu_ID])))</f>
        <v>1</v>
      </c>
    </row>
    <row r="219" spans="1:64" s="14" customFormat="1" x14ac:dyDescent="0.3">
      <c r="A219" s="26" t="s">
        <v>827</v>
      </c>
      <c r="B219" s="14">
        <v>105</v>
      </c>
      <c r="C219" s="14">
        <v>71017</v>
      </c>
      <c r="D219" s="14">
        <v>0</v>
      </c>
      <c r="E219" s="14" t="s">
        <v>826</v>
      </c>
      <c r="F219" s="14" t="s">
        <v>5276</v>
      </c>
      <c r="G219" s="14" t="s">
        <v>825</v>
      </c>
      <c r="H219" s="14" t="s">
        <v>824</v>
      </c>
      <c r="I219" s="14" t="s">
        <v>2</v>
      </c>
      <c r="J219" s="14">
        <v>48635</v>
      </c>
      <c r="K219" s="14">
        <v>5</v>
      </c>
      <c r="L219" s="14" t="s">
        <v>84</v>
      </c>
      <c r="M219" s="14" t="s">
        <v>164</v>
      </c>
      <c r="N219" s="14" t="s">
        <v>12</v>
      </c>
      <c r="O219" s="14">
        <v>61</v>
      </c>
      <c r="P219" s="14">
        <v>0</v>
      </c>
      <c r="Q219" s="14">
        <v>0</v>
      </c>
      <c r="R219" s="14">
        <v>61</v>
      </c>
      <c r="S219" s="14">
        <v>0</v>
      </c>
      <c r="T219" s="14">
        <v>0</v>
      </c>
      <c r="U219" s="25">
        <v>44146</v>
      </c>
      <c r="V219" s="14">
        <v>24</v>
      </c>
      <c r="W219" s="23">
        <v>2963.89</v>
      </c>
      <c r="X219" s="23">
        <v>0</v>
      </c>
      <c r="Y219" s="23">
        <v>0</v>
      </c>
      <c r="Z219" s="23">
        <v>71.88</v>
      </c>
      <c r="AA219" s="23">
        <v>143.76</v>
      </c>
      <c r="AB219" s="14">
        <v>0</v>
      </c>
      <c r="AC219" s="14">
        <v>0</v>
      </c>
      <c r="AD219" s="24">
        <f>IFERROR(1-(Master[[#This Row],[Avg Garment Scans per Delivery]]/Master[[#This Row],[Garment Inventory]]), 0)</f>
        <v>0</v>
      </c>
      <c r="AE219" s="48">
        <v>0</v>
      </c>
      <c r="AF219" s="48">
        <v>0</v>
      </c>
      <c r="AG219" s="44">
        <v>112.185</v>
      </c>
      <c r="AH219" s="44">
        <v>137.745</v>
      </c>
      <c r="AI219" s="44">
        <v>134.54140000000001</v>
      </c>
      <c r="AJ219" s="44">
        <v>129.3383</v>
      </c>
      <c r="AK219" s="44">
        <v>68.447500000000005</v>
      </c>
      <c r="AL219" s="44">
        <v>62.426200000000001</v>
      </c>
      <c r="AM219" s="44">
        <v>139.63</v>
      </c>
      <c r="AN219" s="44">
        <v>0</v>
      </c>
      <c r="AO219" s="44">
        <v>0</v>
      </c>
      <c r="AP219" s="44">
        <v>130.07</v>
      </c>
      <c r="AQ219" s="44">
        <v>144.43</v>
      </c>
      <c r="AR219" s="44">
        <v>0</v>
      </c>
      <c r="AS219" s="44">
        <v>0</v>
      </c>
      <c r="AT219" s="44">
        <v>125.03</v>
      </c>
      <c r="AU219" s="44">
        <v>129.36000000000001</v>
      </c>
      <c r="AV219" s="44">
        <v>0</v>
      </c>
      <c r="AW219" s="44">
        <v>0</v>
      </c>
      <c r="AX219" s="44">
        <v>130.07</v>
      </c>
      <c r="AY219" s="44">
        <v>134.16</v>
      </c>
      <c r="AZ219" s="44">
        <v>0</v>
      </c>
      <c r="BA219" s="44">
        <v>0</v>
      </c>
      <c r="BB219" s="44">
        <v>114.24</v>
      </c>
      <c r="BC219" s="14" t="s">
        <v>254</v>
      </c>
      <c r="BD219" s="14" t="s">
        <v>343</v>
      </c>
      <c r="BG219" s="14" t="s">
        <v>191</v>
      </c>
      <c r="BH219" s="14" t="s">
        <v>44</v>
      </c>
      <c r="BI219" s="14">
        <v>105</v>
      </c>
      <c r="BJ219" s="14">
        <f>IFERROR(_xlfn.XLOOKUP(Master[[#This Row],[cu_id]],StopTimes[cu_ID],StopTimes[Average Stop Time]), 0)</f>
        <v>13.725</v>
      </c>
      <c r="BK219" s="14">
        <f>IF(Master[[#This Row],[Avg stop time helper]] &lt;&gt; 0, Master[[#This Row],[Avg stop time helper]],Average_Stop_Time)</f>
        <v>13.725</v>
      </c>
      <c r="BL219" s="14" t="b">
        <f>NOT(ISERROR(_xlfn.XLOOKUP(Master[[#This Row],[cu_id]], Solution[Cu_ID],Solution[Cu_ID])))</f>
        <v>1</v>
      </c>
    </row>
    <row r="220" spans="1:64" s="14" customFormat="1" x14ac:dyDescent="0.3">
      <c r="A220" s="26" t="s">
        <v>830</v>
      </c>
      <c r="B220" s="14">
        <v>105</v>
      </c>
      <c r="C220" s="14">
        <v>71018</v>
      </c>
      <c r="D220" s="14">
        <v>0</v>
      </c>
      <c r="E220" s="14" t="s">
        <v>829</v>
      </c>
      <c r="F220" s="14" t="s">
        <v>3411</v>
      </c>
      <c r="H220" s="14" t="s">
        <v>824</v>
      </c>
      <c r="I220" s="14" t="s">
        <v>2</v>
      </c>
      <c r="J220" s="14">
        <v>48635</v>
      </c>
      <c r="K220" s="14">
        <v>7</v>
      </c>
      <c r="L220" s="14" t="s">
        <v>82</v>
      </c>
      <c r="M220" s="14" t="s">
        <v>164</v>
      </c>
      <c r="N220" s="14" t="s">
        <v>12</v>
      </c>
      <c r="O220" s="14">
        <v>62</v>
      </c>
      <c r="P220" s="14">
        <v>0</v>
      </c>
      <c r="Q220" s="14">
        <v>0</v>
      </c>
      <c r="R220" s="14">
        <v>62</v>
      </c>
      <c r="S220" s="14">
        <v>0</v>
      </c>
      <c r="T220" s="14">
        <v>0</v>
      </c>
      <c r="U220" s="25">
        <v>44139</v>
      </c>
      <c r="V220" s="14">
        <v>52</v>
      </c>
      <c r="W220" s="23">
        <v>5602.92</v>
      </c>
      <c r="X220" s="23">
        <v>0</v>
      </c>
      <c r="Y220" s="23">
        <v>0</v>
      </c>
      <c r="Z220" s="23">
        <v>117.59</v>
      </c>
      <c r="AA220" s="23">
        <v>117.59</v>
      </c>
      <c r="AB220" s="14">
        <v>0</v>
      </c>
      <c r="AC220" s="14">
        <v>0</v>
      </c>
      <c r="AD220" s="24">
        <f>IFERROR(1-(Master[[#This Row],[Avg Garment Scans per Delivery]]/Master[[#This Row],[Garment Inventory]]), 0)</f>
        <v>0</v>
      </c>
      <c r="AE220" s="48">
        <v>0</v>
      </c>
      <c r="AF220" s="48">
        <v>0</v>
      </c>
      <c r="AG220" s="44">
        <v>109.00069999999999</v>
      </c>
      <c r="AH220" s="44">
        <v>104.3092</v>
      </c>
      <c r="AI220" s="44">
        <v>112.05759999999999</v>
      </c>
      <c r="AJ220" s="44">
        <v>112.23690000000001</v>
      </c>
      <c r="AK220" s="44">
        <v>106.655</v>
      </c>
      <c r="AL220" s="44">
        <v>116.515</v>
      </c>
      <c r="AM220" s="44">
        <v>137.15</v>
      </c>
      <c r="AN220" s="44">
        <v>83.22</v>
      </c>
      <c r="AO220" s="44">
        <v>76.16</v>
      </c>
      <c r="AP220" s="44">
        <v>149.81</v>
      </c>
      <c r="AQ220" s="44">
        <v>137.15</v>
      </c>
      <c r="AR220" s="44">
        <v>83.22</v>
      </c>
      <c r="AS220" s="44">
        <v>76.16</v>
      </c>
      <c r="AT220" s="44">
        <v>149.81</v>
      </c>
      <c r="AU220" s="44">
        <v>137.15</v>
      </c>
      <c r="AV220" s="44">
        <v>83.22</v>
      </c>
      <c r="AW220" s="44">
        <v>76.16</v>
      </c>
      <c r="AX220" s="44">
        <v>149.81</v>
      </c>
      <c r="AY220" s="44">
        <v>137.15</v>
      </c>
      <c r="AZ220" s="44">
        <v>83.22</v>
      </c>
      <c r="BA220" s="44">
        <v>76.16</v>
      </c>
      <c r="BB220" s="44">
        <v>149.81</v>
      </c>
      <c r="BC220" s="14" t="s">
        <v>828</v>
      </c>
      <c r="BD220" s="14" t="s">
        <v>213</v>
      </c>
      <c r="BG220" s="14" t="s">
        <v>191</v>
      </c>
      <c r="BH220" s="14" t="s">
        <v>44</v>
      </c>
      <c r="BI220" s="14">
        <v>105</v>
      </c>
      <c r="BJ220" s="14">
        <f>IFERROR(_xlfn.XLOOKUP(Master[[#This Row],[cu_id]],StopTimes[cu_ID],StopTimes[Average Stop Time]), 0)</f>
        <v>11.770833333333334</v>
      </c>
      <c r="BK220" s="14">
        <f>IF(Master[[#This Row],[Avg stop time helper]] &lt;&gt; 0, Master[[#This Row],[Avg stop time helper]],Average_Stop_Time)</f>
        <v>11.770833333333334</v>
      </c>
      <c r="BL220" s="14" t="b">
        <f>NOT(ISERROR(_xlfn.XLOOKUP(Master[[#This Row],[cu_id]], Solution[Cu_ID],Solution[Cu_ID])))</f>
        <v>1</v>
      </c>
    </row>
    <row r="221" spans="1:64" s="14" customFormat="1" x14ac:dyDescent="0.3">
      <c r="A221" s="26" t="s">
        <v>833</v>
      </c>
      <c r="B221" s="14">
        <v>105</v>
      </c>
      <c r="C221" s="14">
        <v>71025</v>
      </c>
      <c r="D221" s="14">
        <v>0</v>
      </c>
      <c r="E221" s="14" t="s">
        <v>832</v>
      </c>
      <c r="F221" t="s">
        <v>5741</v>
      </c>
      <c r="H221" s="14" t="s">
        <v>831</v>
      </c>
      <c r="I221" s="14" t="s">
        <v>2</v>
      </c>
      <c r="J221" s="14">
        <v>48654</v>
      </c>
      <c r="K221" s="14">
        <v>7</v>
      </c>
      <c r="L221" s="14" t="s">
        <v>82</v>
      </c>
      <c r="M221" s="14" t="s">
        <v>164</v>
      </c>
      <c r="N221" s="14" t="s">
        <v>12</v>
      </c>
      <c r="O221" s="14">
        <v>49</v>
      </c>
      <c r="P221" s="14">
        <v>0</v>
      </c>
      <c r="Q221" s="14">
        <v>0</v>
      </c>
      <c r="R221" s="14">
        <v>49</v>
      </c>
      <c r="S221" s="14">
        <v>0</v>
      </c>
      <c r="T221" s="14">
        <v>0</v>
      </c>
      <c r="U221" s="25">
        <v>44139</v>
      </c>
      <c r="V221" s="14">
        <v>52</v>
      </c>
      <c r="W221" s="23">
        <v>634.37</v>
      </c>
      <c r="X221" s="23">
        <v>0</v>
      </c>
      <c r="Y221" s="23">
        <v>0</v>
      </c>
      <c r="Z221" s="23">
        <v>12.72</v>
      </c>
      <c r="AA221" s="23">
        <v>12.72</v>
      </c>
      <c r="AB221" s="14">
        <v>13</v>
      </c>
      <c r="AC221" s="14">
        <v>5</v>
      </c>
      <c r="AD221" s="24">
        <f>IFERROR(1-(Master[[#This Row],[Avg Garment Scans per Delivery]]/Master[[#This Row],[Garment Inventory]]), 0)</f>
        <v>0.61538461538461542</v>
      </c>
      <c r="AE221" s="48">
        <v>1</v>
      </c>
      <c r="AF221" s="48">
        <v>15</v>
      </c>
      <c r="AG221" s="44">
        <v>12.797599999999999</v>
      </c>
      <c r="AH221" s="44">
        <v>12</v>
      </c>
      <c r="AI221" s="44">
        <v>12</v>
      </c>
      <c r="AJ221" s="44">
        <v>12</v>
      </c>
      <c r="AK221" s="44">
        <v>12</v>
      </c>
      <c r="AL221" s="44">
        <v>12</v>
      </c>
      <c r="AM221" s="44">
        <v>12</v>
      </c>
      <c r="AN221" s="44">
        <v>12</v>
      </c>
      <c r="AO221" s="44">
        <v>12</v>
      </c>
      <c r="AP221" s="44">
        <v>12</v>
      </c>
      <c r="AQ221" s="44">
        <v>12</v>
      </c>
      <c r="AR221" s="44">
        <v>12</v>
      </c>
      <c r="AS221" s="44">
        <v>12</v>
      </c>
      <c r="AT221" s="44">
        <v>12</v>
      </c>
      <c r="AU221" s="44">
        <v>12</v>
      </c>
      <c r="AV221" s="44">
        <v>12</v>
      </c>
      <c r="AW221" s="44">
        <v>12</v>
      </c>
      <c r="AX221" s="44">
        <v>12</v>
      </c>
      <c r="AY221" s="44">
        <v>12</v>
      </c>
      <c r="AZ221" s="44">
        <v>12</v>
      </c>
      <c r="BA221" s="44">
        <v>12</v>
      </c>
      <c r="BB221" s="44">
        <v>12</v>
      </c>
      <c r="BC221" s="14" t="s">
        <v>232</v>
      </c>
      <c r="BD221" s="14" t="s">
        <v>239</v>
      </c>
      <c r="BG221" s="14" t="s">
        <v>191</v>
      </c>
      <c r="BH221" s="14" t="s">
        <v>44</v>
      </c>
      <c r="BI221" s="14">
        <v>105</v>
      </c>
      <c r="BJ221" s="14">
        <f>IFERROR(_xlfn.XLOOKUP(Master[[#This Row],[cu_id]],StopTimes[cu_ID],StopTimes[Average Stop Time]), 0)</f>
        <v>0.55833333333333335</v>
      </c>
      <c r="BK221" s="14">
        <f>IF(Master[[#This Row],[Avg stop time helper]] &lt;&gt; 0, Master[[#This Row],[Avg stop time helper]],Average_Stop_Time)</f>
        <v>0.55833333333333335</v>
      </c>
      <c r="BL221" s="14" t="b">
        <f>NOT(ISERROR(_xlfn.XLOOKUP(Master[[#This Row],[cu_id]], Solution[Cu_ID],Solution[Cu_ID])))</f>
        <v>1</v>
      </c>
    </row>
    <row r="222" spans="1:64" s="14" customFormat="1" x14ac:dyDescent="0.3">
      <c r="A222" s="26" t="s">
        <v>838</v>
      </c>
      <c r="B222" s="14">
        <v>103</v>
      </c>
      <c r="C222" s="14">
        <v>71029</v>
      </c>
      <c r="D222" s="14">
        <v>0</v>
      </c>
      <c r="E222" s="14" t="s">
        <v>837</v>
      </c>
      <c r="F222" s="14" t="s">
        <v>5689</v>
      </c>
      <c r="H222" s="14" t="s">
        <v>831</v>
      </c>
      <c r="I222" s="14" t="s">
        <v>2</v>
      </c>
      <c r="J222" s="14">
        <v>48654</v>
      </c>
      <c r="K222" s="14">
        <v>4</v>
      </c>
      <c r="L222" s="14" t="s">
        <v>177</v>
      </c>
      <c r="M222" s="14" t="s">
        <v>164</v>
      </c>
      <c r="N222" s="14" t="s">
        <v>14</v>
      </c>
      <c r="O222" s="14">
        <v>191</v>
      </c>
      <c r="P222" s="14">
        <v>0</v>
      </c>
      <c r="Q222" s="14">
        <v>0</v>
      </c>
      <c r="R222" s="14">
        <v>0</v>
      </c>
      <c r="S222" s="14">
        <v>0</v>
      </c>
      <c r="T222" s="14">
        <v>191</v>
      </c>
      <c r="U222" s="25">
        <v>44155</v>
      </c>
      <c r="V222" s="14">
        <v>13</v>
      </c>
      <c r="W222" s="23">
        <v>1758.35</v>
      </c>
      <c r="X222" s="23">
        <v>0</v>
      </c>
      <c r="Y222" s="23">
        <v>0</v>
      </c>
      <c r="Z222" s="23">
        <v>42.5</v>
      </c>
      <c r="AA222" s="23">
        <v>169.99</v>
      </c>
      <c r="AB222" s="14">
        <v>0</v>
      </c>
      <c r="AC222" s="14">
        <v>0</v>
      </c>
      <c r="AD222" s="24">
        <f>IFERROR(1-(Master[[#This Row],[Avg Garment Scans per Delivery]]/Master[[#This Row],[Garment Inventory]]), 0)</f>
        <v>0</v>
      </c>
      <c r="AE222" s="48">
        <v>0</v>
      </c>
      <c r="AF222" s="48">
        <v>0</v>
      </c>
      <c r="AG222" s="44">
        <v>120.2466</v>
      </c>
      <c r="AH222" s="44">
        <v>121.84</v>
      </c>
      <c r="AI222" s="44">
        <v>158.20500000000001</v>
      </c>
      <c r="AJ222" s="44">
        <v>149.5966</v>
      </c>
      <c r="AK222" s="44">
        <v>39.01</v>
      </c>
      <c r="AL222" s="44">
        <v>36.052500000000002</v>
      </c>
      <c r="AM222" s="44">
        <v>0</v>
      </c>
      <c r="AN222" s="44">
        <v>0</v>
      </c>
      <c r="AO222" s="44">
        <v>0</v>
      </c>
      <c r="AP222" s="44">
        <v>0</v>
      </c>
      <c r="AQ222" s="44">
        <v>0</v>
      </c>
      <c r="AR222" s="44">
        <v>160.37</v>
      </c>
      <c r="AS222" s="44">
        <v>159.44999999999999</v>
      </c>
      <c r="AT222" s="44">
        <v>0</v>
      </c>
      <c r="AU222" s="44">
        <v>0</v>
      </c>
      <c r="AV222" s="44">
        <v>0</v>
      </c>
      <c r="AW222" s="44">
        <v>0</v>
      </c>
      <c r="AX222" s="44">
        <v>0</v>
      </c>
      <c r="AY222" s="44">
        <v>0</v>
      </c>
      <c r="AZ222" s="44">
        <v>128.05000000000001</v>
      </c>
      <c r="BA222" s="44">
        <v>152.63</v>
      </c>
      <c r="BB222" s="44">
        <v>0</v>
      </c>
      <c r="BC222" s="14" t="s">
        <v>260</v>
      </c>
      <c r="BD222" s="14" t="s">
        <v>213</v>
      </c>
      <c r="BG222" s="14" t="s">
        <v>191</v>
      </c>
      <c r="BH222" s="14" t="s">
        <v>44</v>
      </c>
      <c r="BI222" s="14">
        <v>105</v>
      </c>
      <c r="BJ222" s="14">
        <f>IFERROR(_xlfn.XLOOKUP(Master[[#This Row],[cu_id]],StopTimes[cu_ID],StopTimes[Average Stop Time]), 0)</f>
        <v>7.1416666666666666</v>
      </c>
      <c r="BK222" s="14">
        <f>IF(Master[[#This Row],[Avg stop time helper]] &lt;&gt; 0, Master[[#This Row],[Avg stop time helper]],Average_Stop_Time)</f>
        <v>7.1416666666666666</v>
      </c>
      <c r="BL222" s="14" t="b">
        <f>NOT(ISERROR(_xlfn.XLOOKUP(Master[[#This Row],[cu_id]], Solution[Cu_ID],Solution[Cu_ID])))</f>
        <v>1</v>
      </c>
    </row>
    <row r="223" spans="1:64" s="14" customFormat="1" x14ac:dyDescent="0.3">
      <c r="A223" s="26" t="s">
        <v>841</v>
      </c>
      <c r="B223" s="14">
        <v>103</v>
      </c>
      <c r="C223" s="14">
        <v>71033</v>
      </c>
      <c r="D223" s="14">
        <v>0</v>
      </c>
      <c r="E223" s="14" t="s">
        <v>840</v>
      </c>
      <c r="F223" s="14" t="s">
        <v>3565</v>
      </c>
      <c r="H223" s="14" t="s">
        <v>839</v>
      </c>
      <c r="I223" s="14" t="s">
        <v>2</v>
      </c>
      <c r="J223" s="14">
        <v>48654</v>
      </c>
      <c r="K223" s="14">
        <v>7</v>
      </c>
      <c r="L223" s="14" t="s">
        <v>82</v>
      </c>
      <c r="M223" s="14" t="s">
        <v>164</v>
      </c>
      <c r="N223" s="14" t="s">
        <v>14</v>
      </c>
      <c r="O223" s="14">
        <v>200</v>
      </c>
      <c r="P223" s="14">
        <v>0</v>
      </c>
      <c r="Q223" s="14">
        <v>0</v>
      </c>
      <c r="R223" s="14">
        <v>0</v>
      </c>
      <c r="S223" s="14">
        <v>0</v>
      </c>
      <c r="T223" s="14">
        <v>200</v>
      </c>
      <c r="U223" s="25">
        <v>44141</v>
      </c>
      <c r="V223" s="14">
        <v>56</v>
      </c>
      <c r="W223" s="23">
        <v>3565.69</v>
      </c>
      <c r="X223" s="23">
        <v>0</v>
      </c>
      <c r="Y223" s="23">
        <v>0</v>
      </c>
      <c r="Z223" s="23">
        <v>68.98</v>
      </c>
      <c r="AA223" s="23">
        <v>68.98</v>
      </c>
      <c r="AB223" s="14">
        <v>26</v>
      </c>
      <c r="AC223" s="14">
        <v>16</v>
      </c>
      <c r="AD223" s="24">
        <f>IFERROR(1-(Master[[#This Row],[Avg Garment Scans per Delivery]]/Master[[#This Row],[Garment Inventory]]), 0)</f>
        <v>0.38461538461538458</v>
      </c>
      <c r="AE223" s="48">
        <v>1</v>
      </c>
      <c r="AF223" s="48">
        <v>27</v>
      </c>
      <c r="AG223" s="44">
        <v>69.56</v>
      </c>
      <c r="AH223" s="44">
        <v>57.654000000000003</v>
      </c>
      <c r="AI223" s="44">
        <v>69.81</v>
      </c>
      <c r="AJ223" s="44">
        <v>51.820700000000002</v>
      </c>
      <c r="AK223" s="44">
        <v>82.348699999999994</v>
      </c>
      <c r="AL223" s="44">
        <v>50.838700000000003</v>
      </c>
      <c r="AM223" s="44">
        <v>52.68</v>
      </c>
      <c r="AN223" s="44">
        <v>59.27</v>
      </c>
      <c r="AO223" s="44">
        <v>95.94</v>
      </c>
      <c r="AP223" s="44">
        <v>35</v>
      </c>
      <c r="AQ223" s="44">
        <v>52.68</v>
      </c>
      <c r="AR223" s="44">
        <v>59.27</v>
      </c>
      <c r="AS223" s="44">
        <v>108.62</v>
      </c>
      <c r="AT223" s="44">
        <v>35</v>
      </c>
      <c r="AU223" s="44">
        <v>52.68</v>
      </c>
      <c r="AV223" s="44">
        <v>59.27</v>
      </c>
      <c r="AW223" s="44">
        <v>75.790000000000006</v>
      </c>
      <c r="AX223" s="44">
        <v>35</v>
      </c>
      <c r="AY223" s="44">
        <v>144.61000000000001</v>
      </c>
      <c r="AZ223" s="44">
        <v>74.09</v>
      </c>
      <c r="BA223" s="44">
        <v>75.790000000000006</v>
      </c>
      <c r="BB223" s="44">
        <v>49.81</v>
      </c>
      <c r="BC223" s="14" t="s">
        <v>254</v>
      </c>
      <c r="BD223" s="14" t="s">
        <v>213</v>
      </c>
      <c r="BG223" s="14" t="s">
        <v>191</v>
      </c>
      <c r="BH223" s="14" t="s">
        <v>44</v>
      </c>
      <c r="BI223" s="14">
        <v>105</v>
      </c>
      <c r="BJ223" s="14">
        <f>IFERROR(_xlfn.XLOOKUP(Master[[#This Row],[cu_id]],StopTimes[cu_ID],StopTimes[Average Stop Time]), 0)</f>
        <v>2.4366666666666665</v>
      </c>
      <c r="BK223" s="14">
        <f>IF(Master[[#This Row],[Avg stop time helper]] &lt;&gt; 0, Master[[#This Row],[Avg stop time helper]],Average_Stop_Time)</f>
        <v>2.4366666666666665</v>
      </c>
      <c r="BL223" s="14" t="b">
        <f>NOT(ISERROR(_xlfn.XLOOKUP(Master[[#This Row],[cu_id]], Solution[Cu_ID],Solution[Cu_ID])))</f>
        <v>1</v>
      </c>
    </row>
    <row r="224" spans="1:64" s="14" customFormat="1" x14ac:dyDescent="0.3">
      <c r="A224" s="26" t="s">
        <v>845</v>
      </c>
      <c r="B224" s="14">
        <v>103</v>
      </c>
      <c r="C224" s="14">
        <v>71040</v>
      </c>
      <c r="D224" s="14">
        <v>0</v>
      </c>
      <c r="E224" s="14" t="s">
        <v>844</v>
      </c>
      <c r="F224" s="14" t="s">
        <v>3584</v>
      </c>
      <c r="H224" s="14" t="s">
        <v>839</v>
      </c>
      <c r="I224" s="14" t="s">
        <v>2</v>
      </c>
      <c r="J224" s="14">
        <v>48654</v>
      </c>
      <c r="K224" s="14">
        <v>7</v>
      </c>
      <c r="L224" s="14" t="s">
        <v>82</v>
      </c>
      <c r="M224" s="14" t="s">
        <v>164</v>
      </c>
      <c r="N224" s="14" t="s">
        <v>14</v>
      </c>
      <c r="O224" s="14">
        <v>180</v>
      </c>
      <c r="P224" s="14">
        <v>0</v>
      </c>
      <c r="Q224" s="14">
        <v>0</v>
      </c>
      <c r="R224" s="14">
        <v>0</v>
      </c>
      <c r="S224" s="14">
        <v>0</v>
      </c>
      <c r="T224" s="14">
        <v>180</v>
      </c>
      <c r="U224" s="25">
        <v>44141</v>
      </c>
      <c r="V224" s="14">
        <v>52</v>
      </c>
      <c r="W224" s="23">
        <v>1710.84</v>
      </c>
      <c r="X224" s="23">
        <v>0</v>
      </c>
      <c r="Y224" s="23">
        <v>0</v>
      </c>
      <c r="Z224" s="23">
        <v>37.75</v>
      </c>
      <c r="AA224" s="23">
        <v>37.75</v>
      </c>
      <c r="AB224" s="14">
        <v>0</v>
      </c>
      <c r="AC224" s="14">
        <v>0</v>
      </c>
      <c r="AD224" s="24">
        <f>IFERROR(1-(Master[[#This Row],[Avg Garment Scans per Delivery]]/Master[[#This Row],[Garment Inventory]]), 0)</f>
        <v>0</v>
      </c>
      <c r="AE224" s="48">
        <v>0</v>
      </c>
      <c r="AF224" s="48">
        <v>0</v>
      </c>
      <c r="AG224" s="44">
        <v>31.978400000000001</v>
      </c>
      <c r="AH224" s="44">
        <v>31.718399999999999</v>
      </c>
      <c r="AI224" s="44">
        <v>36.063800000000001</v>
      </c>
      <c r="AJ224" s="44">
        <v>33.4621</v>
      </c>
      <c r="AK224" s="44">
        <v>33.922499999999999</v>
      </c>
      <c r="AL224" s="44">
        <v>35.611199999999997</v>
      </c>
      <c r="AM224" s="44">
        <v>26.76</v>
      </c>
      <c r="AN224" s="44">
        <v>35.61</v>
      </c>
      <c r="AO224" s="44">
        <v>33.92</v>
      </c>
      <c r="AP224" s="44">
        <v>28.09</v>
      </c>
      <c r="AQ224" s="44">
        <v>26.76</v>
      </c>
      <c r="AR224" s="44">
        <v>28.09</v>
      </c>
      <c r="AS224" s="44">
        <v>69.739999999999995</v>
      </c>
      <c r="AT224" s="44">
        <v>28.09</v>
      </c>
      <c r="AU224" s="44">
        <v>26.76</v>
      </c>
      <c r="AV224" s="44">
        <v>80.739999999999995</v>
      </c>
      <c r="AW224" s="44">
        <v>33.92</v>
      </c>
      <c r="AX224" s="44">
        <v>28.09</v>
      </c>
      <c r="AY224" s="44">
        <v>26.76</v>
      </c>
      <c r="AZ224" s="44">
        <v>28.09</v>
      </c>
      <c r="BA224" s="44">
        <v>26.76</v>
      </c>
      <c r="BB224" s="44">
        <v>28.09</v>
      </c>
      <c r="BC224" s="14" t="s">
        <v>232</v>
      </c>
      <c r="BD224" s="14" t="s">
        <v>213</v>
      </c>
      <c r="BG224" s="14" t="s">
        <v>191</v>
      </c>
      <c r="BH224" s="14" t="s">
        <v>44</v>
      </c>
      <c r="BI224" s="14">
        <v>105</v>
      </c>
      <c r="BJ224" s="14">
        <f>IFERROR(_xlfn.XLOOKUP(Master[[#This Row],[cu_id]],StopTimes[cu_ID],StopTimes[Average Stop Time]), 0)</f>
        <v>6.5766666666666671</v>
      </c>
      <c r="BK224" s="14">
        <f>IF(Master[[#This Row],[Avg stop time helper]] &lt;&gt; 0, Master[[#This Row],[Avg stop time helper]],Average_Stop_Time)</f>
        <v>6.5766666666666671</v>
      </c>
      <c r="BL224" s="14" t="b">
        <f>NOT(ISERROR(_xlfn.XLOOKUP(Master[[#This Row],[cu_id]], Solution[Cu_ID],Solution[Cu_ID])))</f>
        <v>1</v>
      </c>
    </row>
    <row r="225" spans="1:64" s="14" customFormat="1" x14ac:dyDescent="0.3">
      <c r="A225" s="26" t="s">
        <v>847</v>
      </c>
      <c r="B225" s="14">
        <v>105</v>
      </c>
      <c r="C225" s="14">
        <v>71046</v>
      </c>
      <c r="D225" s="14">
        <v>0</v>
      </c>
      <c r="E225" s="14" t="s">
        <v>846</v>
      </c>
      <c r="F225" s="14" t="s">
        <v>4788</v>
      </c>
      <c r="H225" s="14" t="s">
        <v>655</v>
      </c>
      <c r="I225" s="14" t="s">
        <v>2</v>
      </c>
      <c r="J225" s="14">
        <v>49735</v>
      </c>
      <c r="K225" s="14">
        <v>7</v>
      </c>
      <c r="L225" s="14" t="s">
        <v>82</v>
      </c>
      <c r="M225" s="14" t="s">
        <v>164</v>
      </c>
      <c r="N225" s="14" t="s">
        <v>15</v>
      </c>
      <c r="O225" s="14">
        <v>260</v>
      </c>
      <c r="P225" s="14">
        <v>0</v>
      </c>
      <c r="Q225" s="14">
        <v>260</v>
      </c>
      <c r="R225" s="14">
        <v>0</v>
      </c>
      <c r="S225" s="14">
        <v>0</v>
      </c>
      <c r="T225" s="14">
        <v>0</v>
      </c>
      <c r="U225" s="25">
        <v>44138</v>
      </c>
      <c r="V225" s="14">
        <v>52</v>
      </c>
      <c r="W225" s="23">
        <v>4422.43</v>
      </c>
      <c r="X225" s="23">
        <v>0</v>
      </c>
      <c r="Y225" s="23">
        <v>0</v>
      </c>
      <c r="Z225" s="23">
        <v>96.35</v>
      </c>
      <c r="AA225" s="23">
        <v>96.35</v>
      </c>
      <c r="AB225" s="14">
        <v>0</v>
      </c>
      <c r="AC225" s="14">
        <v>0</v>
      </c>
      <c r="AD225" s="24">
        <f>IFERROR(1-(Master[[#This Row],[Avg Garment Scans per Delivery]]/Master[[#This Row],[Garment Inventory]]), 0)</f>
        <v>0</v>
      </c>
      <c r="AE225" s="48">
        <v>0</v>
      </c>
      <c r="AF225" s="48">
        <v>0</v>
      </c>
      <c r="AG225" s="44">
        <v>81.822299999999998</v>
      </c>
      <c r="AH225" s="44">
        <v>83.588399999999993</v>
      </c>
      <c r="AI225" s="44">
        <v>89.472300000000004</v>
      </c>
      <c r="AJ225" s="44">
        <v>91.315299999999993</v>
      </c>
      <c r="AK225" s="44">
        <v>86.478700000000003</v>
      </c>
      <c r="AL225" s="44">
        <v>90.894999999999996</v>
      </c>
      <c r="AM225" s="44">
        <v>80.02</v>
      </c>
      <c r="AN225" s="44">
        <v>96.36</v>
      </c>
      <c r="AO225" s="44">
        <v>90.62</v>
      </c>
      <c r="AP225" s="44">
        <v>85.43</v>
      </c>
      <c r="AQ225" s="44">
        <v>80.02</v>
      </c>
      <c r="AR225" s="44">
        <v>96.36</v>
      </c>
      <c r="AS225" s="44">
        <v>90.62</v>
      </c>
      <c r="AT225" s="44">
        <v>85.43</v>
      </c>
      <c r="AU225" s="44">
        <v>80.02</v>
      </c>
      <c r="AV225" s="44">
        <v>96.36</v>
      </c>
      <c r="AW225" s="44">
        <v>93.71</v>
      </c>
      <c r="AX225" s="44">
        <v>85.43</v>
      </c>
      <c r="AY225" s="44">
        <v>83.11</v>
      </c>
      <c r="AZ225" s="44">
        <v>96.36</v>
      </c>
      <c r="BA225" s="44">
        <v>93.71</v>
      </c>
      <c r="BB225" s="44">
        <v>85.43</v>
      </c>
      <c r="BC225" s="14" t="s">
        <v>232</v>
      </c>
      <c r="BD225" s="14" t="s">
        <v>239</v>
      </c>
      <c r="BG225" s="14" t="s">
        <v>191</v>
      </c>
      <c r="BH225" s="14" t="s">
        <v>44</v>
      </c>
      <c r="BI225" s="14">
        <v>103</v>
      </c>
      <c r="BJ225" s="14">
        <f>IFERROR(_xlfn.XLOOKUP(Master[[#This Row],[cu_id]],StopTimes[cu_ID],StopTimes[Average Stop Time]), 0)</f>
        <v>7.3125</v>
      </c>
      <c r="BK225" s="14">
        <f>IF(Master[[#This Row],[Avg stop time helper]] &lt;&gt; 0, Master[[#This Row],[Avg stop time helper]],Average_Stop_Time)</f>
        <v>7.3125</v>
      </c>
      <c r="BL225" s="14" t="b">
        <f>NOT(ISERROR(_xlfn.XLOOKUP(Master[[#This Row],[cu_id]], Solution[Cu_ID],Solution[Cu_ID])))</f>
        <v>1</v>
      </c>
    </row>
    <row r="226" spans="1:64" s="14" customFormat="1" x14ac:dyDescent="0.3">
      <c r="A226" s="26" t="s">
        <v>851</v>
      </c>
      <c r="B226" s="14">
        <v>101</v>
      </c>
      <c r="C226" s="14">
        <v>71054</v>
      </c>
      <c r="D226" s="14">
        <v>0</v>
      </c>
      <c r="E226" s="14" t="s">
        <v>850</v>
      </c>
      <c r="F226" s="14" t="s">
        <v>4461</v>
      </c>
      <c r="H226" s="14" t="s">
        <v>603</v>
      </c>
      <c r="I226" s="14" t="s">
        <v>2</v>
      </c>
      <c r="J226" s="14">
        <v>48740</v>
      </c>
      <c r="K226" s="14">
        <v>7</v>
      </c>
      <c r="L226" s="14" t="s">
        <v>82</v>
      </c>
      <c r="M226" s="14" t="s">
        <v>164</v>
      </c>
      <c r="N226" s="14" t="s">
        <v>48</v>
      </c>
      <c r="O226" s="14">
        <v>40</v>
      </c>
      <c r="P226" s="14">
        <v>0</v>
      </c>
      <c r="Q226" s="14">
        <v>0</v>
      </c>
      <c r="R226" s="14">
        <v>0</v>
      </c>
      <c r="S226" s="14">
        <v>40</v>
      </c>
      <c r="T226" s="14">
        <v>0</v>
      </c>
      <c r="U226" s="25">
        <v>44140</v>
      </c>
      <c r="V226" s="14">
        <v>52</v>
      </c>
      <c r="W226" s="23">
        <v>2893.36</v>
      </c>
      <c r="X226" s="23">
        <v>0</v>
      </c>
      <c r="Y226" s="23">
        <v>0</v>
      </c>
      <c r="Z226" s="23">
        <v>60.45</v>
      </c>
      <c r="AA226" s="23">
        <v>60.45</v>
      </c>
      <c r="AB226" s="14">
        <v>0</v>
      </c>
      <c r="AC226" s="14">
        <v>0</v>
      </c>
      <c r="AD226" s="24">
        <f>IFERROR(1-(Master[[#This Row],[Avg Garment Scans per Delivery]]/Master[[#This Row],[Garment Inventory]]), 0)</f>
        <v>0</v>
      </c>
      <c r="AE226" s="48">
        <v>0</v>
      </c>
      <c r="AF226" s="48">
        <v>0</v>
      </c>
      <c r="AG226" s="44">
        <v>55.673299999999998</v>
      </c>
      <c r="AH226" s="44">
        <v>53.767600000000002</v>
      </c>
      <c r="AI226" s="44">
        <v>57.609200000000001</v>
      </c>
      <c r="AJ226" s="44">
        <v>61.272300000000001</v>
      </c>
      <c r="AK226" s="44">
        <v>54.064999999999998</v>
      </c>
      <c r="AL226" s="44">
        <v>62.844999999999999</v>
      </c>
      <c r="AM226" s="44">
        <v>50.2</v>
      </c>
      <c r="AN226" s="44">
        <v>85.94</v>
      </c>
      <c r="AO226" s="44">
        <v>57.93</v>
      </c>
      <c r="AP226" s="44">
        <v>55.86</v>
      </c>
      <c r="AQ226" s="44">
        <v>50.2</v>
      </c>
      <c r="AR226" s="44">
        <v>64.459999999999994</v>
      </c>
      <c r="AS226" s="44">
        <v>57.93</v>
      </c>
      <c r="AT226" s="44">
        <v>55.86</v>
      </c>
      <c r="AU226" s="44">
        <v>50.2</v>
      </c>
      <c r="AV226" s="44">
        <v>64.459999999999994</v>
      </c>
      <c r="AW226" s="44">
        <v>57.93</v>
      </c>
      <c r="AX226" s="44">
        <v>55.86</v>
      </c>
      <c r="AY226" s="44">
        <v>50.2</v>
      </c>
      <c r="AZ226" s="44">
        <v>64.459999999999994</v>
      </c>
      <c r="BA226" s="44">
        <v>57.93</v>
      </c>
      <c r="BB226" s="44">
        <v>55.86</v>
      </c>
      <c r="BC226" s="14" t="s">
        <v>257</v>
      </c>
      <c r="BD226" s="14" t="s">
        <v>213</v>
      </c>
      <c r="BG226" s="14" t="s">
        <v>191</v>
      </c>
      <c r="BH226" s="14" t="s">
        <v>44</v>
      </c>
      <c r="BI226" s="14">
        <v>101</v>
      </c>
      <c r="BJ226" s="14">
        <f>IFERROR(_xlfn.XLOOKUP(Master[[#This Row],[cu_id]],StopTimes[cu_ID],StopTimes[Average Stop Time]), 0)</f>
        <v>14.683333333333334</v>
      </c>
      <c r="BK226" s="14">
        <f>IF(Master[[#This Row],[Avg stop time helper]] &lt;&gt; 0, Master[[#This Row],[Avg stop time helper]],Average_Stop_Time)</f>
        <v>14.683333333333334</v>
      </c>
      <c r="BL226" s="14" t="b">
        <f>NOT(ISERROR(_xlfn.XLOOKUP(Master[[#This Row],[cu_id]], Solution[Cu_ID],Solution[Cu_ID])))</f>
        <v>1</v>
      </c>
    </row>
    <row r="227" spans="1:64" s="14" customFormat="1" x14ac:dyDescent="0.3">
      <c r="A227" s="26" t="s">
        <v>854</v>
      </c>
      <c r="B227" s="14">
        <v>101</v>
      </c>
      <c r="C227" s="14">
        <v>71058</v>
      </c>
      <c r="D227" s="14">
        <v>0</v>
      </c>
      <c r="E227" s="14" t="s">
        <v>853</v>
      </c>
      <c r="F227" s="14" t="s">
        <v>4405</v>
      </c>
      <c r="G227" s="14" t="s">
        <v>852</v>
      </c>
      <c r="H227" s="14" t="s">
        <v>603</v>
      </c>
      <c r="I227" s="14" t="s">
        <v>2</v>
      </c>
      <c r="J227" s="14">
        <v>48740</v>
      </c>
      <c r="K227" s="14">
        <v>7</v>
      </c>
      <c r="L227" s="14" t="s">
        <v>82</v>
      </c>
      <c r="M227" s="14" t="s">
        <v>164</v>
      </c>
      <c r="N227" s="14" t="s">
        <v>48</v>
      </c>
      <c r="O227" s="14">
        <v>50</v>
      </c>
      <c r="P227" s="14">
        <v>0</v>
      </c>
      <c r="Q227" s="14">
        <v>0</v>
      </c>
      <c r="R227" s="14">
        <v>0</v>
      </c>
      <c r="S227" s="14">
        <v>50</v>
      </c>
      <c r="T227" s="14">
        <v>0</v>
      </c>
      <c r="U227" s="25">
        <v>44140</v>
      </c>
      <c r="V227" s="14">
        <v>52</v>
      </c>
      <c r="W227" s="23">
        <v>7266.38</v>
      </c>
      <c r="X227" s="23">
        <v>0</v>
      </c>
      <c r="Y227" s="23">
        <v>0</v>
      </c>
      <c r="Z227" s="23">
        <v>146.09</v>
      </c>
      <c r="AA227" s="23">
        <v>146.09</v>
      </c>
      <c r="AB227" s="14">
        <v>33</v>
      </c>
      <c r="AC227" s="14">
        <v>3</v>
      </c>
      <c r="AD227" s="24">
        <f>IFERROR(1-(Master[[#This Row],[Avg Garment Scans per Delivery]]/Master[[#This Row],[Garment Inventory]]), 0)</f>
        <v>0.90909090909090906</v>
      </c>
      <c r="AE227" s="48">
        <v>2</v>
      </c>
      <c r="AF227" s="48">
        <v>33</v>
      </c>
      <c r="AG227" s="44">
        <v>138.00749999999999</v>
      </c>
      <c r="AH227" s="44">
        <v>137.75839999999999</v>
      </c>
      <c r="AI227" s="44">
        <v>141.9914</v>
      </c>
      <c r="AJ227" s="44">
        <v>148.16380000000001</v>
      </c>
      <c r="AK227" s="44">
        <v>138.00749999999999</v>
      </c>
      <c r="AL227" s="44">
        <v>148.33750000000001</v>
      </c>
      <c r="AM227" s="44">
        <v>134.77000000000001</v>
      </c>
      <c r="AN227" s="44">
        <v>155.15</v>
      </c>
      <c r="AO227" s="44">
        <v>147.72</v>
      </c>
      <c r="AP227" s="44">
        <v>141.54</v>
      </c>
      <c r="AQ227" s="44">
        <v>134.77000000000001</v>
      </c>
      <c r="AR227" s="44">
        <v>146.07</v>
      </c>
      <c r="AS227" s="44">
        <v>134.77000000000001</v>
      </c>
      <c r="AT227" s="44">
        <v>146.07</v>
      </c>
      <c r="AU227" s="44">
        <v>134.77000000000001</v>
      </c>
      <c r="AV227" s="44">
        <v>159.66</v>
      </c>
      <c r="AW227" s="44">
        <v>147.72</v>
      </c>
      <c r="AX227" s="44">
        <v>146.07</v>
      </c>
      <c r="AY227" s="44">
        <v>134.77000000000001</v>
      </c>
      <c r="AZ227" s="44">
        <v>146.07</v>
      </c>
      <c r="BA227" s="44">
        <v>134.77000000000001</v>
      </c>
      <c r="BB227" s="44">
        <v>146.07</v>
      </c>
      <c r="BC227" s="14" t="s">
        <v>257</v>
      </c>
      <c r="BD227" s="14" t="s">
        <v>213</v>
      </c>
      <c r="BG227" s="14" t="s">
        <v>191</v>
      </c>
      <c r="BH227" s="14" t="s">
        <v>44</v>
      </c>
      <c r="BI227" s="14">
        <v>101</v>
      </c>
      <c r="BJ227" s="14">
        <f>IFERROR(_xlfn.XLOOKUP(Master[[#This Row],[cu_id]],StopTimes[cu_ID],StopTimes[Average Stop Time]), 0)</f>
        <v>8.2766666666666673</v>
      </c>
      <c r="BK227" s="14">
        <f>IF(Master[[#This Row],[Avg stop time helper]] &lt;&gt; 0, Master[[#This Row],[Avg stop time helper]],Average_Stop_Time)</f>
        <v>8.2766666666666673</v>
      </c>
      <c r="BL227" s="14" t="b">
        <f>NOT(ISERROR(_xlfn.XLOOKUP(Master[[#This Row],[cu_id]], Solution[Cu_ID],Solution[Cu_ID])))</f>
        <v>1</v>
      </c>
    </row>
    <row r="228" spans="1:64" s="14" customFormat="1" x14ac:dyDescent="0.3">
      <c r="A228" s="26" t="s">
        <v>857</v>
      </c>
      <c r="B228" s="14">
        <v>105</v>
      </c>
      <c r="C228" s="14">
        <v>71059</v>
      </c>
      <c r="D228" s="14">
        <v>0</v>
      </c>
      <c r="E228" s="14" t="s">
        <v>856</v>
      </c>
      <c r="F228" s="14" t="s">
        <v>4455</v>
      </c>
      <c r="H228" s="14" t="s">
        <v>379</v>
      </c>
      <c r="I228" s="14" t="s">
        <v>2</v>
      </c>
      <c r="J228" s="14">
        <v>48740</v>
      </c>
      <c r="K228" s="14">
        <v>7</v>
      </c>
      <c r="L228" s="14" t="s">
        <v>82</v>
      </c>
      <c r="M228" s="14" t="s">
        <v>164</v>
      </c>
      <c r="N228" s="14" t="s">
        <v>48</v>
      </c>
      <c r="O228" s="14">
        <v>260</v>
      </c>
      <c r="P228" s="14">
        <v>0</v>
      </c>
      <c r="Q228" s="14">
        <v>0</v>
      </c>
      <c r="R228" s="14">
        <v>0</v>
      </c>
      <c r="S228" s="14">
        <v>260</v>
      </c>
      <c r="T228" s="14">
        <v>0</v>
      </c>
      <c r="U228" s="25">
        <v>44140</v>
      </c>
      <c r="V228" s="14">
        <v>52</v>
      </c>
      <c r="W228" s="23">
        <v>4402.9799999999996</v>
      </c>
      <c r="X228" s="23">
        <v>0</v>
      </c>
      <c r="Y228" s="23">
        <v>0</v>
      </c>
      <c r="Z228" s="23">
        <v>118.39</v>
      </c>
      <c r="AA228" s="23">
        <v>118.39</v>
      </c>
      <c r="AB228" s="14">
        <v>0</v>
      </c>
      <c r="AC228" s="14">
        <v>0</v>
      </c>
      <c r="AD228" s="24">
        <f>IFERROR(1-(Master[[#This Row],[Avg Garment Scans per Delivery]]/Master[[#This Row],[Garment Inventory]]), 0)</f>
        <v>0</v>
      </c>
      <c r="AE228" s="48">
        <v>0</v>
      </c>
      <c r="AF228" s="48">
        <v>0</v>
      </c>
      <c r="AG228" s="44">
        <v>105.7337</v>
      </c>
      <c r="AH228" s="44">
        <v>107.0916</v>
      </c>
      <c r="AI228" s="44">
        <v>109.77209999999999</v>
      </c>
      <c r="AJ228" s="44">
        <v>115.58069999999999</v>
      </c>
      <c r="AK228" s="44">
        <v>106.32</v>
      </c>
      <c r="AL228" s="44">
        <v>117.31</v>
      </c>
      <c r="AM228" s="44">
        <v>106.32</v>
      </c>
      <c r="AN228" s="44">
        <v>117.31</v>
      </c>
      <c r="AO228" s="44">
        <v>106.32</v>
      </c>
      <c r="AP228" s="44">
        <v>117.31</v>
      </c>
      <c r="AQ228" s="44">
        <v>106.32</v>
      </c>
      <c r="AR228" s="44">
        <v>117.31</v>
      </c>
      <c r="AS228" s="44">
        <v>106.32</v>
      </c>
      <c r="AT228" s="44">
        <v>117.31</v>
      </c>
      <c r="AU228" s="44">
        <v>106.32</v>
      </c>
      <c r="AV228" s="44">
        <v>117.31</v>
      </c>
      <c r="AW228" s="44">
        <v>106.32</v>
      </c>
      <c r="AX228" s="44">
        <v>117.31</v>
      </c>
      <c r="AY228" s="44">
        <v>106.32</v>
      </c>
      <c r="AZ228" s="44">
        <v>117.31</v>
      </c>
      <c r="BA228" s="44">
        <v>106.32</v>
      </c>
      <c r="BB228" s="44">
        <v>117.31</v>
      </c>
      <c r="BC228" s="14" t="s">
        <v>855</v>
      </c>
      <c r="BD228" s="14" t="s">
        <v>213</v>
      </c>
      <c r="BG228" s="14" t="s">
        <v>191</v>
      </c>
      <c r="BH228" s="14" t="s">
        <v>44</v>
      </c>
      <c r="BI228" s="14">
        <v>101</v>
      </c>
      <c r="BJ228" s="14">
        <f>IFERROR(_xlfn.XLOOKUP(Master[[#This Row],[cu_id]],StopTimes[cu_ID],StopTimes[Average Stop Time]), 0)</f>
        <v>10.233333333333334</v>
      </c>
      <c r="BK228" s="14">
        <f>IF(Master[[#This Row],[Avg stop time helper]] &lt;&gt; 0, Master[[#This Row],[Avg stop time helper]],Average_Stop_Time)</f>
        <v>10.233333333333334</v>
      </c>
      <c r="BL228" s="14" t="b">
        <f>NOT(ISERROR(_xlfn.XLOOKUP(Master[[#This Row],[cu_id]], Solution[Cu_ID],Solution[Cu_ID])))</f>
        <v>1</v>
      </c>
    </row>
    <row r="229" spans="1:64" s="14" customFormat="1" x14ac:dyDescent="0.3">
      <c r="A229" s="26" t="s">
        <v>861</v>
      </c>
      <c r="B229" s="14">
        <v>101</v>
      </c>
      <c r="C229" s="14">
        <v>71061</v>
      </c>
      <c r="D229" s="14">
        <v>0</v>
      </c>
      <c r="E229" s="14" t="s">
        <v>860</v>
      </c>
      <c r="F229" s="14" t="s">
        <v>4183</v>
      </c>
      <c r="G229" s="14" t="s">
        <v>859</v>
      </c>
      <c r="H229" s="14" t="s">
        <v>858</v>
      </c>
      <c r="I229" s="14" t="s">
        <v>2</v>
      </c>
      <c r="J229" s="14">
        <v>49747</v>
      </c>
      <c r="K229" s="14">
        <v>6</v>
      </c>
      <c r="L229" s="14" t="s">
        <v>176</v>
      </c>
      <c r="M229" s="14" t="s">
        <v>164</v>
      </c>
      <c r="N229" s="14" t="s">
        <v>15</v>
      </c>
      <c r="O229" s="14">
        <v>340</v>
      </c>
      <c r="P229" s="14">
        <v>0</v>
      </c>
      <c r="Q229" s="14">
        <v>340</v>
      </c>
      <c r="R229" s="14">
        <v>0</v>
      </c>
      <c r="S229" s="14">
        <v>0</v>
      </c>
      <c r="T229" s="14">
        <v>0</v>
      </c>
      <c r="U229" s="25">
        <v>44138</v>
      </c>
      <c r="V229" s="14">
        <v>25</v>
      </c>
      <c r="W229" s="23">
        <v>1990.89</v>
      </c>
      <c r="X229" s="23">
        <v>0</v>
      </c>
      <c r="Y229" s="23">
        <v>0</v>
      </c>
      <c r="Z229" s="23">
        <v>50.72</v>
      </c>
      <c r="AA229" s="23">
        <v>101.43</v>
      </c>
      <c r="AB229" s="14">
        <v>0</v>
      </c>
      <c r="AC229" s="14">
        <v>0</v>
      </c>
      <c r="AD229" s="24">
        <f>IFERROR(1-(Master[[#This Row],[Avg Garment Scans per Delivery]]/Master[[#This Row],[Garment Inventory]]), 0)</f>
        <v>0</v>
      </c>
      <c r="AE229" s="48">
        <v>0</v>
      </c>
      <c r="AF229" s="48">
        <v>0</v>
      </c>
      <c r="AG229" s="44">
        <v>91.15</v>
      </c>
      <c r="AH229" s="44">
        <v>98.221400000000003</v>
      </c>
      <c r="AI229" s="44">
        <v>94.176599999999993</v>
      </c>
      <c r="AJ229" s="44">
        <v>99.55</v>
      </c>
      <c r="AK229" s="44">
        <v>45.575000000000003</v>
      </c>
      <c r="AL229" s="44">
        <v>38.055</v>
      </c>
      <c r="AM229" s="44">
        <v>0</v>
      </c>
      <c r="AN229" s="44">
        <v>0</v>
      </c>
      <c r="AO229" s="44">
        <v>91.15</v>
      </c>
      <c r="AP229" s="44">
        <v>0</v>
      </c>
      <c r="AQ229" s="44">
        <v>0</v>
      </c>
      <c r="AR229" s="44">
        <v>101.48</v>
      </c>
      <c r="AS229" s="44">
        <v>91.15</v>
      </c>
      <c r="AT229" s="44">
        <v>0</v>
      </c>
      <c r="AU229" s="44">
        <v>0</v>
      </c>
      <c r="AV229" s="44">
        <v>101.48</v>
      </c>
      <c r="AW229" s="44">
        <v>91.15</v>
      </c>
      <c r="AX229" s="44">
        <v>0</v>
      </c>
      <c r="AY229" s="44">
        <v>0</v>
      </c>
      <c r="AZ229" s="44">
        <v>101.48</v>
      </c>
      <c r="BA229" s="44">
        <v>91.15</v>
      </c>
      <c r="BB229" s="44">
        <v>0</v>
      </c>
      <c r="BC229" s="14" t="s">
        <v>232</v>
      </c>
      <c r="BD229" s="14" t="s">
        <v>213</v>
      </c>
      <c r="BG229" s="14" t="s">
        <v>191</v>
      </c>
      <c r="BH229" s="14" t="s">
        <v>44</v>
      </c>
      <c r="BI229" s="14">
        <v>101</v>
      </c>
      <c r="BJ229" s="14">
        <f>IFERROR(_xlfn.XLOOKUP(Master[[#This Row],[cu_id]],StopTimes[cu_ID],StopTimes[Average Stop Time]), 0)</f>
        <v>25.708333333333332</v>
      </c>
      <c r="BK229" s="14">
        <f>IF(Master[[#This Row],[Avg stop time helper]] &lt;&gt; 0, Master[[#This Row],[Avg stop time helper]],Average_Stop_Time)</f>
        <v>25.708333333333332</v>
      </c>
      <c r="BL229" s="14" t="b">
        <f>NOT(ISERROR(_xlfn.XLOOKUP(Master[[#This Row],[cu_id]], Solution[Cu_ID],Solution[Cu_ID])))</f>
        <v>1</v>
      </c>
    </row>
    <row r="230" spans="1:64" s="14" customFormat="1" x14ac:dyDescent="0.3">
      <c r="A230" s="26" t="s">
        <v>863</v>
      </c>
      <c r="B230" s="14">
        <v>101</v>
      </c>
      <c r="C230" s="14">
        <v>71062</v>
      </c>
      <c r="D230" s="14">
        <v>0</v>
      </c>
      <c r="E230" s="14" t="s">
        <v>862</v>
      </c>
      <c r="F230" s="14" t="s">
        <v>3922</v>
      </c>
      <c r="H230" s="14" t="s">
        <v>221</v>
      </c>
      <c r="I230" s="14" t="s">
        <v>2</v>
      </c>
      <c r="J230" s="14">
        <v>49707</v>
      </c>
      <c r="K230" s="14">
        <v>3</v>
      </c>
      <c r="L230" s="14" t="s">
        <v>175</v>
      </c>
      <c r="M230" s="14" t="s">
        <v>164</v>
      </c>
      <c r="N230" s="14" t="s">
        <v>15</v>
      </c>
      <c r="O230" s="14">
        <v>400</v>
      </c>
      <c r="P230" s="14">
        <v>0</v>
      </c>
      <c r="Q230" s="14">
        <v>400</v>
      </c>
      <c r="R230" s="14">
        <v>0</v>
      </c>
      <c r="S230" s="14">
        <v>0</v>
      </c>
      <c r="T230" s="14">
        <v>0</v>
      </c>
      <c r="U230" s="25">
        <v>44145</v>
      </c>
      <c r="V230" s="14">
        <v>13</v>
      </c>
      <c r="W230" s="23">
        <v>1142.5999999999999</v>
      </c>
      <c r="X230" s="23">
        <v>0</v>
      </c>
      <c r="Y230" s="23">
        <v>0</v>
      </c>
      <c r="Z230" s="23">
        <v>17.04</v>
      </c>
      <c r="AA230" s="23">
        <v>68.16</v>
      </c>
      <c r="AB230" s="14">
        <v>0</v>
      </c>
      <c r="AC230" s="14">
        <v>0</v>
      </c>
      <c r="AD230" s="24">
        <f>IFERROR(1-(Master[[#This Row],[Avg Garment Scans per Delivery]]/Master[[#This Row],[Garment Inventory]]), 0)</f>
        <v>0</v>
      </c>
      <c r="AE230" s="48">
        <v>0</v>
      </c>
      <c r="AF230" s="48">
        <v>0</v>
      </c>
      <c r="AG230" s="44">
        <v>94.97</v>
      </c>
      <c r="AH230" s="44">
        <v>94.97</v>
      </c>
      <c r="AI230" s="44">
        <v>74.523300000000006</v>
      </c>
      <c r="AJ230" s="44">
        <v>65.363299999999995</v>
      </c>
      <c r="AK230" s="44">
        <v>23.7425</v>
      </c>
      <c r="AL230" s="44">
        <v>16.473700000000001</v>
      </c>
      <c r="AM230" s="44">
        <v>0</v>
      </c>
      <c r="AN230" s="44">
        <v>0</v>
      </c>
      <c r="AO230" s="44">
        <v>0</v>
      </c>
      <c r="AP230" s="44">
        <v>64.3</v>
      </c>
      <c r="AQ230" s="44">
        <v>94.97</v>
      </c>
      <c r="AR230" s="44">
        <v>0</v>
      </c>
      <c r="AS230" s="44">
        <v>0</v>
      </c>
      <c r="AT230" s="44">
        <v>0</v>
      </c>
      <c r="AU230" s="44">
        <v>0</v>
      </c>
      <c r="AV230" s="44">
        <v>0</v>
      </c>
      <c r="AW230" s="44">
        <v>0</v>
      </c>
      <c r="AX230" s="44">
        <v>67.489999999999995</v>
      </c>
      <c r="AY230" s="44">
        <v>94.97</v>
      </c>
      <c r="AZ230" s="44">
        <v>0</v>
      </c>
      <c r="BA230" s="44">
        <v>0</v>
      </c>
      <c r="BB230" s="44">
        <v>0</v>
      </c>
      <c r="BC230" s="14" t="s">
        <v>260</v>
      </c>
      <c r="BD230" s="14" t="s">
        <v>213</v>
      </c>
      <c r="BG230" s="14" t="s">
        <v>191</v>
      </c>
      <c r="BH230" s="14" t="s">
        <v>44</v>
      </c>
      <c r="BJ230" s="14">
        <f>IFERROR(_xlfn.XLOOKUP(Master[[#This Row],[cu_id]],StopTimes[cu_ID],StopTimes[Average Stop Time]), 0)</f>
        <v>3.5833333333333335</v>
      </c>
      <c r="BK230" s="14">
        <f>IF(Master[[#This Row],[Avg stop time helper]] &lt;&gt; 0, Master[[#This Row],[Avg stop time helper]],Average_Stop_Time)</f>
        <v>3.5833333333333335</v>
      </c>
      <c r="BL230" s="14" t="b">
        <f>NOT(ISERROR(_xlfn.XLOOKUP(Master[[#This Row],[cu_id]], Solution[Cu_ID],Solution[Cu_ID])))</f>
        <v>1</v>
      </c>
    </row>
    <row r="231" spans="1:64" s="14" customFormat="1" x14ac:dyDescent="0.3">
      <c r="A231" s="26" t="s">
        <v>867</v>
      </c>
      <c r="B231" s="14">
        <v>105</v>
      </c>
      <c r="C231" s="14">
        <v>71066</v>
      </c>
      <c r="D231" s="14">
        <v>0</v>
      </c>
      <c r="E231" s="14" t="s">
        <v>866</v>
      </c>
      <c r="F231" s="14" t="s">
        <v>3755</v>
      </c>
      <c r="G231" s="14" t="s">
        <v>865</v>
      </c>
      <c r="H231" s="14" t="s">
        <v>864</v>
      </c>
      <c r="I231" s="14" t="s">
        <v>2</v>
      </c>
      <c r="J231" s="14">
        <v>48739</v>
      </c>
      <c r="K231" s="14">
        <v>7</v>
      </c>
      <c r="L231" s="14" t="s">
        <v>82</v>
      </c>
      <c r="M231" s="14" t="s">
        <v>164</v>
      </c>
      <c r="N231" s="14" t="s">
        <v>12</v>
      </c>
      <c r="O231" s="14">
        <v>230</v>
      </c>
      <c r="P231" s="14">
        <v>0</v>
      </c>
      <c r="Q231" s="14">
        <v>0</v>
      </c>
      <c r="R231" s="14">
        <v>230</v>
      </c>
      <c r="S231" s="14">
        <v>0</v>
      </c>
      <c r="T231" s="14">
        <v>0</v>
      </c>
      <c r="U231" s="25">
        <v>44139</v>
      </c>
      <c r="V231" s="14">
        <v>52</v>
      </c>
      <c r="W231" s="23">
        <v>5018.6499999999996</v>
      </c>
      <c r="X231" s="23">
        <v>0</v>
      </c>
      <c r="Y231" s="23">
        <v>0</v>
      </c>
      <c r="Z231" s="23">
        <v>101.13</v>
      </c>
      <c r="AA231" s="23">
        <v>101.13</v>
      </c>
      <c r="AB231" s="14">
        <v>44</v>
      </c>
      <c r="AC231" s="14">
        <v>6</v>
      </c>
      <c r="AD231" s="24">
        <f>IFERROR(1-(Master[[#This Row],[Avg Garment Scans per Delivery]]/Master[[#This Row],[Garment Inventory]]), 0)</f>
        <v>0.86363636363636365</v>
      </c>
      <c r="AE231" s="48">
        <v>1</v>
      </c>
      <c r="AF231" s="48">
        <v>50</v>
      </c>
      <c r="AG231" s="44">
        <v>104.7384</v>
      </c>
      <c r="AH231" s="44">
        <v>90.970699999999994</v>
      </c>
      <c r="AI231" s="44">
        <v>95.920699999999997</v>
      </c>
      <c r="AJ231" s="44">
        <v>101.3215</v>
      </c>
      <c r="AK231" s="44">
        <v>96.932500000000005</v>
      </c>
      <c r="AL231" s="44">
        <v>106.8887</v>
      </c>
      <c r="AM231" s="44">
        <v>91.81</v>
      </c>
      <c r="AN231" s="44">
        <v>82.88</v>
      </c>
      <c r="AO231" s="44">
        <v>91.81</v>
      </c>
      <c r="AP231" s="44">
        <v>96.01</v>
      </c>
      <c r="AQ231" s="44">
        <v>112.3</v>
      </c>
      <c r="AR231" s="44">
        <v>82.88</v>
      </c>
      <c r="AS231" s="44">
        <v>91.81</v>
      </c>
      <c r="AT231" s="44">
        <v>135.38999999999999</v>
      </c>
      <c r="AU231" s="44">
        <v>91.81</v>
      </c>
      <c r="AV231" s="44">
        <v>104.29</v>
      </c>
      <c r="AW231" s="44">
        <v>112.3</v>
      </c>
      <c r="AX231" s="44">
        <v>135.38999999999999</v>
      </c>
      <c r="AY231" s="44">
        <v>91.81</v>
      </c>
      <c r="AZ231" s="44">
        <v>82.88</v>
      </c>
      <c r="BA231" s="44">
        <v>91.81</v>
      </c>
      <c r="BB231" s="44">
        <v>135.38999999999999</v>
      </c>
      <c r="BC231" s="14" t="s">
        <v>232</v>
      </c>
      <c r="BD231" s="14" t="s">
        <v>213</v>
      </c>
      <c r="BG231" s="14" t="s">
        <v>191</v>
      </c>
      <c r="BH231" s="14" t="s">
        <v>44</v>
      </c>
      <c r="BI231" s="14">
        <v>105</v>
      </c>
      <c r="BJ231" s="14">
        <f>IFERROR(_xlfn.XLOOKUP(Master[[#This Row],[cu_id]],StopTimes[cu_ID],StopTimes[Average Stop Time]), 0)</f>
        <v>15.375</v>
      </c>
      <c r="BK231" s="14">
        <f>IF(Master[[#This Row],[Avg stop time helper]] &lt;&gt; 0, Master[[#This Row],[Avg stop time helper]],Average_Stop_Time)</f>
        <v>15.375</v>
      </c>
      <c r="BL231" s="14" t="b">
        <f>NOT(ISERROR(_xlfn.XLOOKUP(Master[[#This Row],[cu_id]], Solution[Cu_ID],Solution[Cu_ID])))</f>
        <v>1</v>
      </c>
    </row>
    <row r="232" spans="1:64" s="14" customFormat="1" x14ac:dyDescent="0.3">
      <c r="A232" s="26" t="s">
        <v>869</v>
      </c>
      <c r="B232" s="14">
        <v>105</v>
      </c>
      <c r="C232" s="14">
        <v>71067</v>
      </c>
      <c r="D232" s="14">
        <v>0</v>
      </c>
      <c r="E232" s="14" t="s">
        <v>868</v>
      </c>
      <c r="F232" s="14" t="s">
        <v>3625</v>
      </c>
      <c r="H232" s="14" t="s">
        <v>864</v>
      </c>
      <c r="I232" s="14" t="s">
        <v>2</v>
      </c>
      <c r="J232" s="14">
        <v>48739</v>
      </c>
      <c r="K232" s="14">
        <v>7</v>
      </c>
      <c r="L232" s="14" t="s">
        <v>82</v>
      </c>
      <c r="M232" s="14" t="s">
        <v>164</v>
      </c>
      <c r="N232" s="14" t="s">
        <v>12</v>
      </c>
      <c r="O232" s="14">
        <v>140</v>
      </c>
      <c r="P232" s="14">
        <v>0</v>
      </c>
      <c r="Q232" s="14">
        <v>0</v>
      </c>
      <c r="R232" s="14">
        <v>140</v>
      </c>
      <c r="S232" s="14">
        <v>0</v>
      </c>
      <c r="T232" s="14">
        <v>0</v>
      </c>
      <c r="U232" s="25">
        <v>44139</v>
      </c>
      <c r="V232" s="14">
        <v>52</v>
      </c>
      <c r="W232" s="23">
        <v>6037.33</v>
      </c>
      <c r="X232" s="23">
        <v>0</v>
      </c>
      <c r="Y232" s="23">
        <v>0</v>
      </c>
      <c r="Z232" s="23">
        <v>125.69</v>
      </c>
      <c r="AA232" s="23">
        <v>125.69</v>
      </c>
      <c r="AB232" s="14">
        <v>25</v>
      </c>
      <c r="AC232" s="14">
        <v>1</v>
      </c>
      <c r="AD232" s="24">
        <f>IFERROR(1-(Master[[#This Row],[Avg Garment Scans per Delivery]]/Master[[#This Row],[Garment Inventory]]), 0)</f>
        <v>0.96</v>
      </c>
      <c r="AE232" s="48">
        <v>2</v>
      </c>
      <c r="AF232" s="48">
        <v>25</v>
      </c>
      <c r="AG232" s="44">
        <v>132.23759999999999</v>
      </c>
      <c r="AH232" s="44">
        <v>113.88760000000001</v>
      </c>
      <c r="AI232" s="44">
        <v>106.7976</v>
      </c>
      <c r="AJ232" s="44">
        <v>97.900700000000001</v>
      </c>
      <c r="AK232" s="44">
        <v>93.978700000000003</v>
      </c>
      <c r="AL232" s="44">
        <v>104.9562</v>
      </c>
      <c r="AM232" s="44">
        <v>79.77</v>
      </c>
      <c r="AN232" s="44">
        <v>97.98</v>
      </c>
      <c r="AO232" s="44">
        <v>79.77</v>
      </c>
      <c r="AP232" s="44">
        <v>97.98</v>
      </c>
      <c r="AQ232" s="44">
        <v>79.77</v>
      </c>
      <c r="AR232" s="44">
        <v>97.98</v>
      </c>
      <c r="AS232" s="44">
        <v>193.44</v>
      </c>
      <c r="AT232" s="44">
        <v>97.98</v>
      </c>
      <c r="AU232" s="44">
        <v>79.77</v>
      </c>
      <c r="AV232" s="44">
        <v>97.98</v>
      </c>
      <c r="AW232" s="44">
        <v>79.77</v>
      </c>
      <c r="AX232" s="44">
        <v>97.98</v>
      </c>
      <c r="AY232" s="44">
        <v>79.77</v>
      </c>
      <c r="AZ232" s="44">
        <v>168</v>
      </c>
      <c r="BA232" s="44">
        <v>79.77</v>
      </c>
      <c r="BB232" s="44">
        <v>83.77</v>
      </c>
      <c r="BC232" s="14" t="s">
        <v>232</v>
      </c>
      <c r="BD232" s="14" t="s">
        <v>213</v>
      </c>
      <c r="BG232" s="14" t="s">
        <v>191</v>
      </c>
      <c r="BH232" s="14" t="s">
        <v>44</v>
      </c>
      <c r="BI232" s="14">
        <v>105</v>
      </c>
      <c r="BJ232" s="14">
        <f>IFERROR(_xlfn.XLOOKUP(Master[[#This Row],[cu_id]],StopTimes[cu_ID],StopTimes[Average Stop Time]), 0)</f>
        <v>15.891666666666667</v>
      </c>
      <c r="BK232" s="14">
        <f>IF(Master[[#This Row],[Avg stop time helper]] &lt;&gt; 0, Master[[#This Row],[Avg stop time helper]],Average_Stop_Time)</f>
        <v>15.891666666666667</v>
      </c>
      <c r="BL232" s="14" t="b">
        <f>NOT(ISERROR(_xlfn.XLOOKUP(Master[[#This Row],[cu_id]], Solution[Cu_ID],Solution[Cu_ID])))</f>
        <v>1</v>
      </c>
    </row>
    <row r="233" spans="1:64" s="14" customFormat="1" x14ac:dyDescent="0.3">
      <c r="A233" s="26" t="s">
        <v>873</v>
      </c>
      <c r="B233" s="14">
        <v>105</v>
      </c>
      <c r="C233" s="14">
        <v>71072</v>
      </c>
      <c r="D233" s="14">
        <v>0</v>
      </c>
      <c r="E233" s="14" t="s">
        <v>872</v>
      </c>
      <c r="F233" s="14" t="s">
        <v>5298</v>
      </c>
      <c r="H233" s="14" t="s">
        <v>864</v>
      </c>
      <c r="I233" s="14" t="s">
        <v>2</v>
      </c>
      <c r="J233" s="14">
        <v>48739</v>
      </c>
      <c r="K233" s="14">
        <v>6</v>
      </c>
      <c r="L233" s="14" t="s">
        <v>176</v>
      </c>
      <c r="M233" s="14" t="s">
        <v>164</v>
      </c>
      <c r="N233" s="14" t="s">
        <v>12</v>
      </c>
      <c r="O233" s="14">
        <v>160</v>
      </c>
      <c r="P233" s="14">
        <v>0</v>
      </c>
      <c r="Q233" s="14">
        <v>0</v>
      </c>
      <c r="R233" s="14">
        <v>160</v>
      </c>
      <c r="S233" s="14">
        <v>0</v>
      </c>
      <c r="T233" s="14">
        <v>0</v>
      </c>
      <c r="U233" s="25">
        <v>44139</v>
      </c>
      <c r="V233" s="14">
        <v>27</v>
      </c>
      <c r="W233" s="23">
        <v>4110.5</v>
      </c>
      <c r="X233" s="23">
        <v>0</v>
      </c>
      <c r="Y233" s="23">
        <v>0</v>
      </c>
      <c r="Z233" s="23">
        <v>106.19</v>
      </c>
      <c r="AA233" s="23">
        <v>212.38</v>
      </c>
      <c r="AB233" s="14">
        <v>0</v>
      </c>
      <c r="AC233" s="14">
        <v>0</v>
      </c>
      <c r="AD233" s="24">
        <f>IFERROR(1-(Master[[#This Row],[Avg Garment Scans per Delivery]]/Master[[#This Row],[Garment Inventory]]), 0)</f>
        <v>0</v>
      </c>
      <c r="AE233" s="48">
        <v>0</v>
      </c>
      <c r="AF233" s="48">
        <v>0</v>
      </c>
      <c r="AG233" s="44">
        <v>129.98660000000001</v>
      </c>
      <c r="AH233" s="44">
        <v>174.8185</v>
      </c>
      <c r="AI233" s="44">
        <v>199.45660000000001</v>
      </c>
      <c r="AJ233" s="44">
        <v>151.06</v>
      </c>
      <c r="AK233" s="44">
        <v>85.916200000000003</v>
      </c>
      <c r="AL233" s="44">
        <v>81.691199999999995</v>
      </c>
      <c r="AM233" s="44">
        <v>0</v>
      </c>
      <c r="AN233" s="44">
        <v>176.84</v>
      </c>
      <c r="AO233" s="44">
        <v>164.44</v>
      </c>
      <c r="AP233" s="44">
        <v>0</v>
      </c>
      <c r="AQ233" s="44">
        <v>0</v>
      </c>
      <c r="AR233" s="44">
        <v>207.43</v>
      </c>
      <c r="AS233" s="44">
        <v>127.57</v>
      </c>
      <c r="AT233" s="44">
        <v>0</v>
      </c>
      <c r="AU233" s="44">
        <v>0</v>
      </c>
      <c r="AV233" s="44">
        <v>134.63</v>
      </c>
      <c r="AW233" s="44">
        <v>190.87</v>
      </c>
      <c r="AX233" s="44">
        <v>0</v>
      </c>
      <c r="AY233" s="44">
        <v>0</v>
      </c>
      <c r="AZ233" s="44">
        <v>134.63</v>
      </c>
      <c r="BA233" s="44">
        <v>204.45</v>
      </c>
      <c r="BB233" s="44">
        <v>0</v>
      </c>
      <c r="BC233" s="14" t="s">
        <v>232</v>
      </c>
      <c r="BD233" s="14" t="s">
        <v>343</v>
      </c>
      <c r="BG233" s="14" t="s">
        <v>191</v>
      </c>
      <c r="BH233" s="14" t="s">
        <v>44</v>
      </c>
      <c r="BI233" s="14">
        <v>105</v>
      </c>
      <c r="BJ233" s="14">
        <f>IFERROR(_xlfn.XLOOKUP(Master[[#This Row],[cu_id]],StopTimes[cu_ID],StopTimes[Average Stop Time]), 0)</f>
        <v>15.041666666666668</v>
      </c>
      <c r="BK233" s="14">
        <f>IF(Master[[#This Row],[Avg stop time helper]] &lt;&gt; 0, Master[[#This Row],[Avg stop time helper]],Average_Stop_Time)</f>
        <v>15.041666666666668</v>
      </c>
      <c r="BL233" s="14" t="b">
        <f>NOT(ISERROR(_xlfn.XLOOKUP(Master[[#This Row],[cu_id]], Solution[Cu_ID],Solution[Cu_ID])))</f>
        <v>1</v>
      </c>
    </row>
    <row r="234" spans="1:64" s="14" customFormat="1" x14ac:dyDescent="0.3">
      <c r="A234" s="26" t="s">
        <v>876</v>
      </c>
      <c r="B234" s="14">
        <v>105</v>
      </c>
      <c r="C234" s="14">
        <v>71073</v>
      </c>
      <c r="D234" s="14">
        <v>0</v>
      </c>
      <c r="E234" s="14" t="s">
        <v>875</v>
      </c>
      <c r="F234" s="14" t="s">
        <v>5318</v>
      </c>
      <c r="G234" s="14" t="s">
        <v>874</v>
      </c>
      <c r="H234" s="14" t="s">
        <v>864</v>
      </c>
      <c r="I234" s="14" t="s">
        <v>2</v>
      </c>
      <c r="J234" s="14">
        <v>48739</v>
      </c>
      <c r="K234" s="14">
        <v>3</v>
      </c>
      <c r="L234" s="14" t="s">
        <v>175</v>
      </c>
      <c r="M234" s="14" t="s">
        <v>164</v>
      </c>
      <c r="N234" s="14" t="s">
        <v>12</v>
      </c>
      <c r="O234" s="14">
        <v>174</v>
      </c>
      <c r="P234" s="14">
        <v>0</v>
      </c>
      <c r="Q234" s="14">
        <v>0</v>
      </c>
      <c r="R234" s="14">
        <v>174</v>
      </c>
      <c r="S234" s="14">
        <v>0</v>
      </c>
      <c r="T234" s="14">
        <v>0</v>
      </c>
      <c r="U234" s="25">
        <v>44146</v>
      </c>
      <c r="V234" s="14">
        <v>13</v>
      </c>
      <c r="W234" s="23">
        <v>715.79</v>
      </c>
      <c r="X234" s="23">
        <v>0</v>
      </c>
      <c r="Y234" s="23">
        <v>0</v>
      </c>
      <c r="Z234" s="23">
        <v>15.03</v>
      </c>
      <c r="AA234" s="23">
        <v>60.13</v>
      </c>
      <c r="AB234" s="14">
        <v>0</v>
      </c>
      <c r="AC234" s="14">
        <v>0</v>
      </c>
      <c r="AD234" s="24">
        <f>IFERROR(1-(Master[[#This Row],[Avg Garment Scans per Delivery]]/Master[[#This Row],[Garment Inventory]]), 0)</f>
        <v>0</v>
      </c>
      <c r="AE234" s="48">
        <v>0</v>
      </c>
      <c r="AF234" s="48">
        <v>0</v>
      </c>
      <c r="AG234" s="44">
        <v>54.56</v>
      </c>
      <c r="AH234" s="44">
        <v>54.56</v>
      </c>
      <c r="AI234" s="44">
        <v>56.006599999999999</v>
      </c>
      <c r="AJ234" s="44">
        <v>56.73</v>
      </c>
      <c r="AK234" s="44">
        <v>13.64</v>
      </c>
      <c r="AL234" s="44">
        <v>14.182499999999999</v>
      </c>
      <c r="AM234" s="44">
        <v>0</v>
      </c>
      <c r="AN234" s="44">
        <v>0</v>
      </c>
      <c r="AO234" s="44">
        <v>0</v>
      </c>
      <c r="AP234" s="44">
        <v>56.73</v>
      </c>
      <c r="AQ234" s="44">
        <v>54.56</v>
      </c>
      <c r="AR234" s="44">
        <v>0</v>
      </c>
      <c r="AS234" s="44">
        <v>0</v>
      </c>
      <c r="AT234" s="44">
        <v>0</v>
      </c>
      <c r="AU234" s="44">
        <v>0</v>
      </c>
      <c r="AV234" s="44">
        <v>0</v>
      </c>
      <c r="AW234" s="44">
        <v>0</v>
      </c>
      <c r="AX234" s="44">
        <v>56.73</v>
      </c>
      <c r="AY234" s="44">
        <v>54.56</v>
      </c>
      <c r="AZ234" s="44">
        <v>0</v>
      </c>
      <c r="BA234" s="44">
        <v>0</v>
      </c>
      <c r="BB234" s="44">
        <v>0</v>
      </c>
      <c r="BC234" s="14" t="s">
        <v>232</v>
      </c>
      <c r="BD234" s="14" t="s">
        <v>213</v>
      </c>
      <c r="BG234" s="14" t="s">
        <v>191</v>
      </c>
      <c r="BH234" s="14" t="s">
        <v>44</v>
      </c>
      <c r="BI234" s="14">
        <v>105</v>
      </c>
      <c r="BJ234" s="14">
        <f>IFERROR(_xlfn.XLOOKUP(Master[[#This Row],[cu_id]],StopTimes[cu_ID],StopTimes[Average Stop Time]), 0)</f>
        <v>0.23333333333333334</v>
      </c>
      <c r="BK234" s="14">
        <f>IF(Master[[#This Row],[Avg stop time helper]] &lt;&gt; 0, Master[[#This Row],[Avg stop time helper]],Average_Stop_Time)</f>
        <v>0.23333333333333334</v>
      </c>
      <c r="BL234" s="14" t="b">
        <f>NOT(ISERROR(_xlfn.XLOOKUP(Master[[#This Row],[cu_id]], Solution[Cu_ID],Solution[Cu_ID])))</f>
        <v>1</v>
      </c>
    </row>
    <row r="235" spans="1:64" s="14" customFormat="1" x14ac:dyDescent="0.3">
      <c r="A235" s="26" t="s">
        <v>878</v>
      </c>
      <c r="B235" s="14">
        <v>105</v>
      </c>
      <c r="C235" s="14">
        <v>71074</v>
      </c>
      <c r="D235" s="14">
        <v>0</v>
      </c>
      <c r="E235" s="14" t="s">
        <v>877</v>
      </c>
      <c r="F235" s="14" t="s">
        <v>5270</v>
      </c>
      <c r="H235" s="14" t="s">
        <v>864</v>
      </c>
      <c r="I235" s="14" t="s">
        <v>2</v>
      </c>
      <c r="J235" s="14">
        <v>48739</v>
      </c>
      <c r="K235" s="14">
        <v>5</v>
      </c>
      <c r="L235" s="14" t="s">
        <v>84</v>
      </c>
      <c r="M235" s="14" t="s">
        <v>164</v>
      </c>
      <c r="N235" s="14" t="s">
        <v>12</v>
      </c>
      <c r="O235" s="14">
        <v>340</v>
      </c>
      <c r="P235" s="14">
        <v>0</v>
      </c>
      <c r="Q235" s="14">
        <v>0</v>
      </c>
      <c r="R235" s="14">
        <v>340</v>
      </c>
      <c r="S235" s="14">
        <v>0</v>
      </c>
      <c r="T235" s="14">
        <v>0</v>
      </c>
      <c r="U235" s="25">
        <v>44139</v>
      </c>
      <c r="V235" s="14">
        <v>30</v>
      </c>
      <c r="W235" s="23">
        <v>3850.84</v>
      </c>
      <c r="X235" s="23">
        <v>0</v>
      </c>
      <c r="Y235" s="23">
        <v>0</v>
      </c>
      <c r="Z235" s="23">
        <v>82.06</v>
      </c>
      <c r="AA235" s="23">
        <v>164.12</v>
      </c>
      <c r="AB235" s="14">
        <v>0</v>
      </c>
      <c r="AC235" s="14">
        <v>0</v>
      </c>
      <c r="AD235" s="24">
        <f>IFERROR(1-(Master[[#This Row],[Avg Garment Scans per Delivery]]/Master[[#This Row],[Garment Inventory]]), 0)</f>
        <v>0</v>
      </c>
      <c r="AE235" s="48">
        <v>0</v>
      </c>
      <c r="AF235" s="48">
        <v>0</v>
      </c>
      <c r="AG235" s="44">
        <v>112.8177</v>
      </c>
      <c r="AH235" s="44">
        <v>154.35159999999999</v>
      </c>
      <c r="AI235" s="44">
        <v>165.05</v>
      </c>
      <c r="AJ235" s="44">
        <v>171.64</v>
      </c>
      <c r="AK235" s="44">
        <v>77.612499999999997</v>
      </c>
      <c r="AL235" s="44">
        <v>87.931200000000004</v>
      </c>
      <c r="AM235" s="44">
        <v>214.89</v>
      </c>
      <c r="AN235" s="44">
        <v>0</v>
      </c>
      <c r="AO235" s="44">
        <v>0</v>
      </c>
      <c r="AP235" s="44">
        <v>117</v>
      </c>
      <c r="AQ235" s="44">
        <v>95.56</v>
      </c>
      <c r="AR235" s="44">
        <v>0</v>
      </c>
      <c r="AS235" s="44">
        <v>0</v>
      </c>
      <c r="AT235" s="44">
        <v>226.13</v>
      </c>
      <c r="AU235" s="44">
        <v>214.89</v>
      </c>
      <c r="AV235" s="44">
        <v>0</v>
      </c>
      <c r="AW235" s="44">
        <v>0</v>
      </c>
      <c r="AX235" s="44">
        <v>122.88</v>
      </c>
      <c r="AY235" s="44">
        <v>95.56</v>
      </c>
      <c r="AZ235" s="44">
        <v>0</v>
      </c>
      <c r="BA235" s="44">
        <v>0</v>
      </c>
      <c r="BB235" s="44">
        <v>237.44</v>
      </c>
      <c r="BC235" s="14" t="s">
        <v>228</v>
      </c>
      <c r="BD235" s="14" t="s">
        <v>213</v>
      </c>
      <c r="BG235" s="14" t="s">
        <v>191</v>
      </c>
      <c r="BH235" s="14" t="s">
        <v>44</v>
      </c>
      <c r="BI235" s="14">
        <v>105</v>
      </c>
      <c r="BJ235" s="14">
        <f>IFERROR(_xlfn.XLOOKUP(Master[[#This Row],[cu_id]],StopTimes[cu_ID],StopTimes[Average Stop Time]), 0)</f>
        <v>11.775</v>
      </c>
      <c r="BK235" s="14">
        <f>IF(Master[[#This Row],[Avg stop time helper]] &lt;&gt; 0, Master[[#This Row],[Avg stop time helper]],Average_Stop_Time)</f>
        <v>11.775</v>
      </c>
      <c r="BL235" s="14" t="b">
        <f>NOT(ISERROR(_xlfn.XLOOKUP(Master[[#This Row],[cu_id]], Solution[Cu_ID],Solution[Cu_ID])))</f>
        <v>1</v>
      </c>
    </row>
    <row r="236" spans="1:64" s="14" customFormat="1" x14ac:dyDescent="0.3">
      <c r="A236" s="26" t="s">
        <v>882</v>
      </c>
      <c r="B236" s="14">
        <v>105</v>
      </c>
      <c r="C236" s="14">
        <v>71075</v>
      </c>
      <c r="D236" s="14">
        <v>0</v>
      </c>
      <c r="E236" s="14" t="s">
        <v>881</v>
      </c>
      <c r="F236" s="14" t="s">
        <v>5294</v>
      </c>
      <c r="G236" s="14" t="s">
        <v>880</v>
      </c>
      <c r="H236" s="14" t="s">
        <v>864</v>
      </c>
      <c r="I236" s="14" t="s">
        <v>2</v>
      </c>
      <c r="J236" s="14">
        <v>48739</v>
      </c>
      <c r="K236" s="14">
        <v>6</v>
      </c>
      <c r="L236" s="14" t="s">
        <v>176</v>
      </c>
      <c r="M236" s="14" t="s">
        <v>164</v>
      </c>
      <c r="N236" s="14" t="s">
        <v>12</v>
      </c>
      <c r="O236" s="14">
        <v>252</v>
      </c>
      <c r="P236" s="14">
        <v>0</v>
      </c>
      <c r="Q236" s="14">
        <v>0</v>
      </c>
      <c r="R236" s="14">
        <v>252</v>
      </c>
      <c r="S236" s="14">
        <v>0</v>
      </c>
      <c r="T236" s="14">
        <v>0</v>
      </c>
      <c r="U236" s="25">
        <v>44139</v>
      </c>
      <c r="V236" s="14">
        <v>26</v>
      </c>
      <c r="W236" s="23">
        <v>986.68</v>
      </c>
      <c r="X236" s="23">
        <v>0</v>
      </c>
      <c r="Y236" s="23">
        <v>0</v>
      </c>
      <c r="Z236" s="23">
        <v>20.87</v>
      </c>
      <c r="AA236" s="23">
        <v>41.74</v>
      </c>
      <c r="AB236" s="14">
        <v>0</v>
      </c>
      <c r="AC236" s="14">
        <v>0</v>
      </c>
      <c r="AD236" s="24">
        <f>IFERROR(1-(Master[[#This Row],[Avg Garment Scans per Delivery]]/Master[[#This Row],[Garment Inventory]]), 0)</f>
        <v>0</v>
      </c>
      <c r="AE236" s="48">
        <v>0</v>
      </c>
      <c r="AF236" s="48">
        <v>0</v>
      </c>
      <c r="AG236" s="44">
        <v>37.520000000000003</v>
      </c>
      <c r="AH236" s="44">
        <v>37.520000000000003</v>
      </c>
      <c r="AI236" s="44">
        <v>38.76</v>
      </c>
      <c r="AJ236" s="44">
        <v>39.380000000000003</v>
      </c>
      <c r="AK236" s="44">
        <v>18.760000000000002</v>
      </c>
      <c r="AL236" s="44">
        <v>19.690000000000001</v>
      </c>
      <c r="AM236" s="44">
        <v>0</v>
      </c>
      <c r="AN236" s="44">
        <v>39.380000000000003</v>
      </c>
      <c r="AO236" s="44">
        <v>37.520000000000003</v>
      </c>
      <c r="AP236" s="44">
        <v>0</v>
      </c>
      <c r="AQ236" s="44">
        <v>0</v>
      </c>
      <c r="AR236" s="44">
        <v>39.380000000000003</v>
      </c>
      <c r="AS236" s="44">
        <v>37.520000000000003</v>
      </c>
      <c r="AT236" s="44">
        <v>0</v>
      </c>
      <c r="AU236" s="44">
        <v>0</v>
      </c>
      <c r="AV236" s="44">
        <v>39.380000000000003</v>
      </c>
      <c r="AW236" s="44">
        <v>37.520000000000003</v>
      </c>
      <c r="AX236" s="44">
        <v>0</v>
      </c>
      <c r="AY236" s="44">
        <v>0</v>
      </c>
      <c r="AZ236" s="44">
        <v>39.380000000000003</v>
      </c>
      <c r="BA236" s="44">
        <v>37.520000000000003</v>
      </c>
      <c r="BB236" s="44">
        <v>0</v>
      </c>
      <c r="BC236" s="14" t="s">
        <v>260</v>
      </c>
      <c r="BD236" s="14" t="s">
        <v>879</v>
      </c>
      <c r="BG236" s="14" t="s">
        <v>191</v>
      </c>
      <c r="BH236" s="14" t="s">
        <v>44</v>
      </c>
      <c r="BI236" s="14">
        <v>105</v>
      </c>
      <c r="BJ236" s="14">
        <f>IFERROR(_xlfn.XLOOKUP(Master[[#This Row],[cu_id]],StopTimes[cu_ID],StopTimes[Average Stop Time]), 0)</f>
        <v>5.2250000000000005</v>
      </c>
      <c r="BK236" s="14">
        <f>IF(Master[[#This Row],[Avg stop time helper]] &lt;&gt; 0, Master[[#This Row],[Avg stop time helper]],Average_Stop_Time)</f>
        <v>5.2250000000000005</v>
      </c>
      <c r="BL236" s="14" t="b">
        <f>NOT(ISERROR(_xlfn.XLOOKUP(Master[[#This Row],[cu_id]], Solution[Cu_ID],Solution[Cu_ID])))</f>
        <v>1</v>
      </c>
    </row>
    <row r="237" spans="1:64" s="14" customFormat="1" x14ac:dyDescent="0.3">
      <c r="A237" s="26" t="s">
        <v>886</v>
      </c>
      <c r="B237" s="14">
        <v>105</v>
      </c>
      <c r="C237" s="14">
        <v>71080</v>
      </c>
      <c r="D237" s="14">
        <v>0</v>
      </c>
      <c r="E237" s="14" t="s">
        <v>885</v>
      </c>
      <c r="F237" s="14" t="s">
        <v>5310</v>
      </c>
      <c r="H237" s="14" t="s">
        <v>864</v>
      </c>
      <c r="I237" s="14" t="s">
        <v>2</v>
      </c>
      <c r="J237" s="14">
        <v>48739</v>
      </c>
      <c r="K237" s="14">
        <v>3</v>
      </c>
      <c r="L237" s="14" t="s">
        <v>175</v>
      </c>
      <c r="M237" s="14" t="s">
        <v>164</v>
      </c>
      <c r="N237" s="14" t="s">
        <v>13</v>
      </c>
      <c r="O237" s="14">
        <v>330</v>
      </c>
      <c r="P237" s="14">
        <v>330</v>
      </c>
      <c r="Q237" s="14">
        <v>0</v>
      </c>
      <c r="R237" s="14">
        <v>0</v>
      </c>
      <c r="S237" s="14">
        <v>0</v>
      </c>
      <c r="T237" s="14">
        <v>0</v>
      </c>
      <c r="U237" s="25">
        <v>44144</v>
      </c>
      <c r="V237" s="14">
        <v>13</v>
      </c>
      <c r="W237" s="23">
        <v>598.45000000000005</v>
      </c>
      <c r="X237" s="23">
        <v>0</v>
      </c>
      <c r="Y237" s="23">
        <v>0</v>
      </c>
      <c r="Z237" s="23">
        <v>14.82</v>
      </c>
      <c r="AA237" s="23">
        <v>59.26</v>
      </c>
      <c r="AB237" s="14">
        <v>0</v>
      </c>
      <c r="AC237" s="14">
        <v>0</v>
      </c>
      <c r="AD237" s="24">
        <f>IFERROR(1-(Master[[#This Row],[Avg Garment Scans per Delivery]]/Master[[#This Row],[Garment Inventory]]), 0)</f>
        <v>0</v>
      </c>
      <c r="AE237" s="48">
        <v>0</v>
      </c>
      <c r="AF237" s="48">
        <v>0</v>
      </c>
      <c r="AG237" s="44">
        <v>53.84</v>
      </c>
      <c r="AH237" s="44">
        <v>53.84</v>
      </c>
      <c r="AI237" s="44">
        <v>55.22</v>
      </c>
      <c r="AJ237" s="44">
        <v>55.91</v>
      </c>
      <c r="AK237" s="44">
        <v>13.46</v>
      </c>
      <c r="AL237" s="44">
        <v>13.977499999999999</v>
      </c>
      <c r="AM237" s="44">
        <v>0</v>
      </c>
      <c r="AN237" s="44">
        <v>55.91</v>
      </c>
      <c r="AO237" s="44">
        <v>0</v>
      </c>
      <c r="AP237" s="44">
        <v>55.91</v>
      </c>
      <c r="AQ237" s="44">
        <v>53.84</v>
      </c>
      <c r="AR237" s="44">
        <v>0</v>
      </c>
      <c r="AS237" s="44">
        <v>0</v>
      </c>
      <c r="AT237" s="44">
        <v>0</v>
      </c>
      <c r="AU237" s="44">
        <v>0</v>
      </c>
      <c r="AV237" s="44">
        <v>55.91</v>
      </c>
      <c r="AW237" s="44">
        <v>0</v>
      </c>
      <c r="AX237" s="44">
        <v>55.91</v>
      </c>
      <c r="AY237" s="44">
        <v>53.84</v>
      </c>
      <c r="AZ237" s="44">
        <v>0</v>
      </c>
      <c r="BA237" s="44">
        <v>0</v>
      </c>
      <c r="BB237" s="44">
        <v>0</v>
      </c>
      <c r="BC237" s="14" t="s">
        <v>228</v>
      </c>
      <c r="BD237" s="14" t="s">
        <v>213</v>
      </c>
      <c r="BG237" s="14" t="s">
        <v>191</v>
      </c>
      <c r="BH237" s="14" t="s">
        <v>49</v>
      </c>
      <c r="BI237" s="14">
        <v>105</v>
      </c>
      <c r="BJ237" s="14">
        <f>IFERROR(_xlfn.XLOOKUP(Master[[#This Row],[cu_id]],StopTimes[cu_ID],StopTimes[Average Stop Time]), 0)</f>
        <v>4.9833333333333334</v>
      </c>
      <c r="BK237" s="14">
        <f>IF(Master[[#This Row],[Avg stop time helper]] &lt;&gt; 0, Master[[#This Row],[Avg stop time helper]],Average_Stop_Time)</f>
        <v>4.9833333333333334</v>
      </c>
      <c r="BL237" s="14" t="b">
        <f>NOT(ISERROR(_xlfn.XLOOKUP(Master[[#This Row],[cu_id]], Solution[Cu_ID],Solution[Cu_ID])))</f>
        <v>1</v>
      </c>
    </row>
    <row r="238" spans="1:64" s="14" customFormat="1" x14ac:dyDescent="0.3">
      <c r="A238" s="26" t="s">
        <v>888</v>
      </c>
      <c r="B238" s="14">
        <v>105</v>
      </c>
      <c r="C238" s="14">
        <v>71084</v>
      </c>
      <c r="D238" s="14">
        <v>0</v>
      </c>
      <c r="E238" s="14" t="s">
        <v>887</v>
      </c>
      <c r="F238" s="14" t="s">
        <v>5302</v>
      </c>
      <c r="H238" s="14" t="s">
        <v>864</v>
      </c>
      <c r="I238" s="14" t="s">
        <v>2</v>
      </c>
      <c r="J238" s="14">
        <v>48739</v>
      </c>
      <c r="K238" s="14">
        <v>6</v>
      </c>
      <c r="L238" s="14" t="s">
        <v>176</v>
      </c>
      <c r="M238" s="14" t="s">
        <v>164</v>
      </c>
      <c r="N238" s="14" t="s">
        <v>12</v>
      </c>
      <c r="O238" s="14">
        <v>360</v>
      </c>
      <c r="P238" s="14">
        <v>0</v>
      </c>
      <c r="Q238" s="14">
        <v>0</v>
      </c>
      <c r="R238" s="14">
        <v>360</v>
      </c>
      <c r="S238" s="14">
        <v>0</v>
      </c>
      <c r="T238" s="14">
        <v>0</v>
      </c>
      <c r="U238" s="25">
        <v>44139</v>
      </c>
      <c r="V238" s="14">
        <v>34</v>
      </c>
      <c r="W238" s="23">
        <v>6686.37</v>
      </c>
      <c r="X238" s="23">
        <v>0</v>
      </c>
      <c r="Y238" s="23">
        <v>0</v>
      </c>
      <c r="Z238" s="23">
        <v>155.21</v>
      </c>
      <c r="AA238" s="23">
        <v>310.41000000000003</v>
      </c>
      <c r="AB238" s="14">
        <v>0</v>
      </c>
      <c r="AC238" s="14">
        <v>0</v>
      </c>
      <c r="AD238" s="24">
        <f>IFERROR(1-(Master[[#This Row],[Avg Garment Scans per Delivery]]/Master[[#This Row],[Garment Inventory]]), 0)</f>
        <v>0</v>
      </c>
      <c r="AE238" s="48">
        <v>0</v>
      </c>
      <c r="AF238" s="48">
        <v>0</v>
      </c>
      <c r="AG238" s="44">
        <v>156.91</v>
      </c>
      <c r="AH238" s="44">
        <v>287.79419999999999</v>
      </c>
      <c r="AI238" s="44">
        <v>241.2433</v>
      </c>
      <c r="AJ238" s="44">
        <v>220.9057</v>
      </c>
      <c r="AK238" s="44">
        <v>151.435</v>
      </c>
      <c r="AL238" s="44">
        <v>147.41749999999999</v>
      </c>
      <c r="AM238" s="44">
        <v>0</v>
      </c>
      <c r="AN238" s="44">
        <v>371.38</v>
      </c>
      <c r="AO238" s="44">
        <v>280.01</v>
      </c>
      <c r="AP238" s="44">
        <v>0</v>
      </c>
      <c r="AQ238" s="44">
        <v>0</v>
      </c>
      <c r="AR238" s="44">
        <v>386.2</v>
      </c>
      <c r="AS238" s="44">
        <v>180.26</v>
      </c>
      <c r="AT238" s="44">
        <v>0</v>
      </c>
      <c r="AU238" s="44">
        <v>98.87</v>
      </c>
      <c r="AV238" s="44">
        <v>213.46</v>
      </c>
      <c r="AW238" s="44">
        <v>379.82</v>
      </c>
      <c r="AX238" s="44">
        <v>0</v>
      </c>
      <c r="AY238" s="44">
        <v>0</v>
      </c>
      <c r="AZ238" s="44">
        <v>208.3</v>
      </c>
      <c r="BA238" s="44">
        <v>272.52</v>
      </c>
      <c r="BB238" s="44">
        <v>0</v>
      </c>
      <c r="BC238" s="14" t="s">
        <v>260</v>
      </c>
      <c r="BD238" s="14" t="s">
        <v>213</v>
      </c>
      <c r="BG238" s="14" t="s">
        <v>191</v>
      </c>
      <c r="BH238" s="14" t="s">
        <v>44</v>
      </c>
      <c r="BI238" s="14">
        <v>105</v>
      </c>
      <c r="BJ238" s="14">
        <f>IFERROR(_xlfn.XLOOKUP(Master[[#This Row],[cu_id]],StopTimes[cu_ID],StopTimes[Average Stop Time]), 0)</f>
        <v>11.266666666666667</v>
      </c>
      <c r="BK238" s="14">
        <f>IF(Master[[#This Row],[Avg stop time helper]] &lt;&gt; 0, Master[[#This Row],[Avg stop time helper]],Average_Stop_Time)</f>
        <v>11.266666666666667</v>
      </c>
      <c r="BL238" s="14" t="b">
        <f>NOT(ISERROR(_xlfn.XLOOKUP(Master[[#This Row],[cu_id]], Solution[Cu_ID],Solution[Cu_ID])))</f>
        <v>1</v>
      </c>
    </row>
    <row r="239" spans="1:64" s="14" customFormat="1" x14ac:dyDescent="0.3">
      <c r="A239" s="26" t="s">
        <v>890</v>
      </c>
      <c r="B239" s="14">
        <v>101</v>
      </c>
      <c r="C239" s="14">
        <v>71087</v>
      </c>
      <c r="D239" s="14">
        <v>0</v>
      </c>
      <c r="E239" s="14" t="s">
        <v>889</v>
      </c>
      <c r="F239" s="14" t="s">
        <v>4743</v>
      </c>
      <c r="H239" s="14" t="s">
        <v>808</v>
      </c>
      <c r="I239" s="14" t="s">
        <v>2</v>
      </c>
      <c r="J239" s="14">
        <v>49735</v>
      </c>
      <c r="K239" s="14">
        <v>5</v>
      </c>
      <c r="L239" s="14" t="s">
        <v>84</v>
      </c>
      <c r="M239" s="14" t="s">
        <v>164</v>
      </c>
      <c r="N239" s="14" t="s">
        <v>13</v>
      </c>
      <c r="O239" s="14">
        <v>350</v>
      </c>
      <c r="P239" s="14">
        <v>350</v>
      </c>
      <c r="Q239" s="14">
        <v>0</v>
      </c>
      <c r="R239" s="14">
        <v>0</v>
      </c>
      <c r="S239" s="14">
        <v>0</v>
      </c>
      <c r="T239" s="14">
        <v>0</v>
      </c>
      <c r="U239" s="25">
        <v>44144</v>
      </c>
      <c r="V239" s="14">
        <v>29</v>
      </c>
      <c r="W239" s="23">
        <v>1814.58</v>
      </c>
      <c r="X239" s="23">
        <v>0</v>
      </c>
      <c r="Y239" s="23">
        <v>0</v>
      </c>
      <c r="Z239" s="23">
        <v>33.06</v>
      </c>
      <c r="AA239" s="23">
        <v>66.12</v>
      </c>
      <c r="AB239" s="14">
        <v>0</v>
      </c>
      <c r="AC239" s="14">
        <v>0</v>
      </c>
      <c r="AD239" s="24">
        <f>IFERROR(1-(Master[[#This Row],[Avg Garment Scans per Delivery]]/Master[[#This Row],[Garment Inventory]]), 0)</f>
        <v>0</v>
      </c>
      <c r="AE239" s="48">
        <v>0</v>
      </c>
      <c r="AF239" s="48">
        <v>0</v>
      </c>
      <c r="AG239" s="44">
        <v>57.694400000000002</v>
      </c>
      <c r="AH239" s="44">
        <v>65.446600000000004</v>
      </c>
      <c r="AI239" s="44">
        <v>61.528500000000001</v>
      </c>
      <c r="AJ239" s="44">
        <v>69.7928</v>
      </c>
      <c r="AK239" s="44">
        <v>29.7</v>
      </c>
      <c r="AL239" s="44">
        <v>31.19</v>
      </c>
      <c r="AM239" s="44">
        <v>59.4</v>
      </c>
      <c r="AN239" s="44">
        <v>62.38</v>
      </c>
      <c r="AO239" s="44">
        <v>0</v>
      </c>
      <c r="AP239" s="44">
        <v>62.38</v>
      </c>
      <c r="AQ239" s="44">
        <v>59.4</v>
      </c>
      <c r="AR239" s="44">
        <v>62.38</v>
      </c>
      <c r="AS239" s="44">
        <v>0</v>
      </c>
      <c r="AT239" s="44">
        <v>62.38</v>
      </c>
      <c r="AU239" s="44">
        <v>59.4</v>
      </c>
      <c r="AV239" s="44">
        <v>62.38</v>
      </c>
      <c r="AW239" s="44">
        <v>0</v>
      </c>
      <c r="AX239" s="44">
        <v>62.38</v>
      </c>
      <c r="AY239" s="44">
        <v>59.4</v>
      </c>
      <c r="AZ239" s="44">
        <v>62.38</v>
      </c>
      <c r="BA239" s="44">
        <v>0</v>
      </c>
      <c r="BB239" s="44">
        <v>62.38</v>
      </c>
      <c r="BC239" s="14" t="s">
        <v>232</v>
      </c>
      <c r="BD239" s="14" t="s">
        <v>213</v>
      </c>
      <c r="BG239" s="14" t="s">
        <v>191</v>
      </c>
      <c r="BH239" s="14" t="s">
        <v>44</v>
      </c>
      <c r="BI239" s="14">
        <v>103</v>
      </c>
      <c r="BJ239" s="14">
        <f>IFERROR(_xlfn.XLOOKUP(Master[[#This Row],[cu_id]],StopTimes[cu_ID],StopTimes[Average Stop Time]), 0)</f>
        <v>7.5333333333333332</v>
      </c>
      <c r="BK239" s="14">
        <f>IF(Master[[#This Row],[Avg stop time helper]] &lt;&gt; 0, Master[[#This Row],[Avg stop time helper]],Average_Stop_Time)</f>
        <v>7.5333333333333332</v>
      </c>
      <c r="BL239" s="14" t="b">
        <f>NOT(ISERROR(_xlfn.XLOOKUP(Master[[#This Row],[cu_id]], Solution[Cu_ID],Solution[Cu_ID])))</f>
        <v>1</v>
      </c>
    </row>
    <row r="240" spans="1:64" s="14" customFormat="1" x14ac:dyDescent="0.3">
      <c r="A240" s="26" t="s">
        <v>894</v>
      </c>
      <c r="B240" s="14">
        <v>101</v>
      </c>
      <c r="C240" s="14">
        <v>71088</v>
      </c>
      <c r="D240" s="14">
        <v>0</v>
      </c>
      <c r="E240" s="14" t="s">
        <v>893</v>
      </c>
      <c r="F240" s="14" t="s">
        <v>4716</v>
      </c>
      <c r="H240" s="14" t="s">
        <v>892</v>
      </c>
      <c r="I240" s="14" t="s">
        <v>2</v>
      </c>
      <c r="J240" s="14">
        <v>49751</v>
      </c>
      <c r="K240" s="14">
        <v>5</v>
      </c>
      <c r="L240" s="14" t="s">
        <v>84</v>
      </c>
      <c r="M240" s="14" t="s">
        <v>164</v>
      </c>
      <c r="N240" s="14" t="s">
        <v>13</v>
      </c>
      <c r="O240" s="14">
        <v>20</v>
      </c>
      <c r="P240" s="14">
        <v>20</v>
      </c>
      <c r="Q240" s="14">
        <v>0</v>
      </c>
      <c r="R240" s="14">
        <v>0</v>
      </c>
      <c r="S240" s="14">
        <v>0</v>
      </c>
      <c r="T240" s="14">
        <v>0</v>
      </c>
      <c r="U240" s="25">
        <v>44144</v>
      </c>
      <c r="V240" s="14">
        <v>23</v>
      </c>
      <c r="W240" s="23">
        <v>579.09</v>
      </c>
      <c r="X240" s="23">
        <v>0</v>
      </c>
      <c r="Y240" s="23">
        <v>0</v>
      </c>
      <c r="Z240" s="23">
        <v>20.170000000000002</v>
      </c>
      <c r="AA240" s="23">
        <v>40.340000000000003</v>
      </c>
      <c r="AB240" s="14">
        <v>0</v>
      </c>
      <c r="AC240" s="14">
        <v>0</v>
      </c>
      <c r="AD240" s="24">
        <f>IFERROR(1-(Master[[#This Row],[Avg Garment Scans per Delivery]]/Master[[#This Row],[Garment Inventory]]), 0)</f>
        <v>0</v>
      </c>
      <c r="AE240" s="48">
        <v>0</v>
      </c>
      <c r="AF240" s="48">
        <v>0</v>
      </c>
      <c r="AG240" s="44">
        <v>37.700000000000003</v>
      </c>
      <c r="AH240" s="44">
        <v>49.13</v>
      </c>
      <c r="AI240" s="44">
        <v>38.06</v>
      </c>
      <c r="AJ240" s="44">
        <v>38.06</v>
      </c>
      <c r="AK240" s="44">
        <v>15.6562</v>
      </c>
      <c r="AL240" s="44">
        <v>19.03</v>
      </c>
      <c r="AM240" s="44">
        <v>49.13</v>
      </c>
      <c r="AN240" s="44">
        <v>38.06</v>
      </c>
      <c r="AO240" s="44">
        <v>0</v>
      </c>
      <c r="AP240" s="44">
        <v>38.06</v>
      </c>
      <c r="AQ240" s="44">
        <v>0</v>
      </c>
      <c r="AR240" s="44">
        <v>38.06</v>
      </c>
      <c r="AS240" s="44">
        <v>0</v>
      </c>
      <c r="AT240" s="44">
        <v>38.06</v>
      </c>
      <c r="AU240" s="44">
        <v>38.06</v>
      </c>
      <c r="AV240" s="44">
        <v>0</v>
      </c>
      <c r="AW240" s="44">
        <v>0</v>
      </c>
      <c r="AX240" s="44">
        <v>38.06</v>
      </c>
      <c r="AY240" s="44">
        <v>38.06</v>
      </c>
      <c r="AZ240" s="44">
        <v>76.12</v>
      </c>
      <c r="BA240" s="44">
        <v>0</v>
      </c>
      <c r="BB240" s="44">
        <v>38.06</v>
      </c>
      <c r="BC240" s="14" t="s">
        <v>420</v>
      </c>
      <c r="BD240" s="14" t="s">
        <v>213</v>
      </c>
      <c r="BG240" s="14" t="s">
        <v>891</v>
      </c>
      <c r="BH240" s="14" t="s">
        <v>44</v>
      </c>
      <c r="BI240" s="14">
        <v>103</v>
      </c>
      <c r="BJ240" s="14">
        <f>IFERROR(_xlfn.XLOOKUP(Master[[#This Row],[cu_id]],StopTimes[cu_ID],StopTimes[Average Stop Time]), 0)</f>
        <v>2.6166666666666667</v>
      </c>
      <c r="BK240" s="14">
        <f>IF(Master[[#This Row],[Avg stop time helper]] &lt;&gt; 0, Master[[#This Row],[Avg stop time helper]],Average_Stop_Time)</f>
        <v>2.6166666666666667</v>
      </c>
      <c r="BL240" s="14" t="b">
        <f>NOT(ISERROR(_xlfn.XLOOKUP(Master[[#This Row],[cu_id]], Solution[Cu_ID],Solution[Cu_ID])))</f>
        <v>1</v>
      </c>
    </row>
    <row r="241" spans="1:64" s="14" customFormat="1" x14ac:dyDescent="0.3">
      <c r="A241" s="26" t="s">
        <v>904</v>
      </c>
      <c r="B241" s="14">
        <v>101</v>
      </c>
      <c r="C241" s="14">
        <v>71094</v>
      </c>
      <c r="D241" s="14">
        <v>0</v>
      </c>
      <c r="E241" s="14" t="s">
        <v>903</v>
      </c>
      <c r="F241" s="14" t="s">
        <v>4813</v>
      </c>
      <c r="H241" s="14" t="s">
        <v>655</v>
      </c>
      <c r="I241" s="14" t="s">
        <v>2</v>
      </c>
      <c r="J241" s="14">
        <v>49735</v>
      </c>
      <c r="K241" s="14">
        <v>6</v>
      </c>
      <c r="L241" s="14" t="s">
        <v>176</v>
      </c>
      <c r="M241" s="14" t="s">
        <v>164</v>
      </c>
      <c r="N241" s="14" t="s">
        <v>13</v>
      </c>
      <c r="O241" s="14">
        <v>50</v>
      </c>
      <c r="P241" s="14">
        <v>50</v>
      </c>
      <c r="Q241" s="14">
        <v>0</v>
      </c>
      <c r="R241" s="14">
        <v>0</v>
      </c>
      <c r="S241" s="14">
        <v>0</v>
      </c>
      <c r="T241" s="14">
        <v>0</v>
      </c>
      <c r="U241" s="25">
        <v>44137</v>
      </c>
      <c r="V241" s="14">
        <v>26</v>
      </c>
      <c r="W241" s="23">
        <v>1619.28</v>
      </c>
      <c r="X241" s="23">
        <v>0</v>
      </c>
      <c r="Y241" s="23">
        <v>0</v>
      </c>
      <c r="Z241" s="23">
        <v>32.090000000000003</v>
      </c>
      <c r="AA241" s="23">
        <v>64.180000000000007</v>
      </c>
      <c r="AB241" s="14">
        <v>0</v>
      </c>
      <c r="AC241" s="14">
        <v>0</v>
      </c>
      <c r="AD241" s="24">
        <f>IFERROR(1-(Master[[#This Row],[Avg Garment Scans per Delivery]]/Master[[#This Row],[Garment Inventory]]), 0)</f>
        <v>0</v>
      </c>
      <c r="AE241" s="48">
        <v>0</v>
      </c>
      <c r="AF241" s="48">
        <v>0</v>
      </c>
      <c r="AG241" s="44">
        <v>61.71</v>
      </c>
      <c r="AH241" s="44">
        <v>61.71</v>
      </c>
      <c r="AI241" s="44">
        <v>63.3566</v>
      </c>
      <c r="AJ241" s="44">
        <v>64.180000000000007</v>
      </c>
      <c r="AK241" s="44">
        <v>30.855</v>
      </c>
      <c r="AL241" s="44">
        <v>32.090000000000003</v>
      </c>
      <c r="AM241" s="44">
        <v>0</v>
      </c>
      <c r="AN241" s="44">
        <v>64.180000000000007</v>
      </c>
      <c r="AO241" s="44">
        <v>61.71</v>
      </c>
      <c r="AP241" s="44">
        <v>64.180000000000007</v>
      </c>
      <c r="AQ241" s="44">
        <v>0</v>
      </c>
      <c r="AR241" s="44">
        <v>64.180000000000007</v>
      </c>
      <c r="AS241" s="44">
        <v>61.71</v>
      </c>
      <c r="AT241" s="44">
        <v>64.180000000000007</v>
      </c>
      <c r="AU241" s="44">
        <v>0</v>
      </c>
      <c r="AV241" s="44">
        <v>64.180000000000007</v>
      </c>
      <c r="AW241" s="44">
        <v>61.71</v>
      </c>
      <c r="AX241" s="44">
        <v>64.180000000000007</v>
      </c>
      <c r="AY241" s="44">
        <v>0</v>
      </c>
      <c r="AZ241" s="44">
        <v>64.180000000000007</v>
      </c>
      <c r="BA241" s="44">
        <v>61.71</v>
      </c>
      <c r="BB241" s="44">
        <v>64.180000000000007</v>
      </c>
      <c r="BC241" s="14" t="s">
        <v>232</v>
      </c>
      <c r="BD241" s="14" t="s">
        <v>213</v>
      </c>
      <c r="BG241" s="14" t="s">
        <v>191</v>
      </c>
      <c r="BH241" s="14" t="s">
        <v>44</v>
      </c>
      <c r="BI241" s="14">
        <v>103</v>
      </c>
      <c r="BJ241" s="14">
        <f>IFERROR(_xlfn.XLOOKUP(Master[[#This Row],[cu_id]],StopTimes[cu_ID],StopTimes[Average Stop Time]), 0)</f>
        <v>9.4583333333333339</v>
      </c>
      <c r="BK241" s="14">
        <f>IF(Master[[#This Row],[Avg stop time helper]] &lt;&gt; 0, Master[[#This Row],[Avg stop time helper]],Average_Stop_Time)</f>
        <v>9.4583333333333339</v>
      </c>
      <c r="BL241" s="14" t="b">
        <f>NOT(ISERROR(_xlfn.XLOOKUP(Master[[#This Row],[cu_id]], Solution[Cu_ID],Solution[Cu_ID])))</f>
        <v>1</v>
      </c>
    </row>
    <row r="242" spans="1:64" s="14" customFormat="1" x14ac:dyDescent="0.3">
      <c r="A242" s="26" t="s">
        <v>908</v>
      </c>
      <c r="B242" s="14">
        <v>101</v>
      </c>
      <c r="C242" s="14">
        <v>71100</v>
      </c>
      <c r="D242" s="14">
        <v>0</v>
      </c>
      <c r="E242" s="14" t="s">
        <v>907</v>
      </c>
      <c r="F242" s="14" t="s">
        <v>5519</v>
      </c>
      <c r="H242" s="14" t="s">
        <v>655</v>
      </c>
      <c r="I242" s="14" t="s">
        <v>2</v>
      </c>
      <c r="J242" s="14">
        <v>49735</v>
      </c>
      <c r="K242" s="14">
        <v>2</v>
      </c>
      <c r="L242" s="14" t="s">
        <v>83</v>
      </c>
      <c r="M242" s="14" t="s">
        <v>164</v>
      </c>
      <c r="N242" s="14" t="s">
        <v>13</v>
      </c>
      <c r="O242" s="14">
        <v>500</v>
      </c>
      <c r="P242" s="14">
        <v>500</v>
      </c>
      <c r="Q242" s="14">
        <v>0</v>
      </c>
      <c r="R242" s="14">
        <v>0</v>
      </c>
      <c r="S242" s="14">
        <v>0</v>
      </c>
      <c r="T242" s="14">
        <v>0</v>
      </c>
      <c r="U242" s="25">
        <v>44137</v>
      </c>
      <c r="V242" s="14">
        <v>13</v>
      </c>
      <c r="W242" s="23">
        <v>674.62</v>
      </c>
      <c r="X242" s="23">
        <v>0</v>
      </c>
      <c r="Y242" s="23">
        <v>0</v>
      </c>
      <c r="Z242" s="23">
        <v>11.7</v>
      </c>
      <c r="AA242" s="23">
        <v>46.79</v>
      </c>
      <c r="AB242" s="14">
        <v>0</v>
      </c>
      <c r="AC242" s="14">
        <v>0</v>
      </c>
      <c r="AD242" s="24">
        <f>IFERROR(1-(Master[[#This Row],[Avg Garment Scans per Delivery]]/Master[[#This Row],[Garment Inventory]]), 0)</f>
        <v>0</v>
      </c>
      <c r="AE242" s="48">
        <v>0</v>
      </c>
      <c r="AF242" s="48">
        <v>0</v>
      </c>
      <c r="AG242" s="44">
        <v>49.02</v>
      </c>
      <c r="AH242" s="44">
        <v>44.11</v>
      </c>
      <c r="AI242" s="44">
        <v>45.896599999999999</v>
      </c>
      <c r="AJ242" s="44">
        <v>46.79</v>
      </c>
      <c r="AK242" s="44">
        <v>11.0275</v>
      </c>
      <c r="AL242" s="44">
        <v>11.6975</v>
      </c>
      <c r="AM242" s="44">
        <v>0</v>
      </c>
      <c r="AN242" s="44">
        <v>46.79</v>
      </c>
      <c r="AO242" s="44">
        <v>44.11</v>
      </c>
      <c r="AP242" s="44">
        <v>0</v>
      </c>
      <c r="AQ242" s="44">
        <v>0</v>
      </c>
      <c r="AR242" s="44">
        <v>0</v>
      </c>
      <c r="AS242" s="44">
        <v>0</v>
      </c>
      <c r="AT242" s="44">
        <v>46.79</v>
      </c>
      <c r="AU242" s="44">
        <v>0</v>
      </c>
      <c r="AV242" s="44">
        <v>46.79</v>
      </c>
      <c r="AW242" s="44">
        <v>44.11</v>
      </c>
      <c r="AX242" s="44">
        <v>0</v>
      </c>
      <c r="AY242" s="44">
        <v>0</v>
      </c>
      <c r="AZ242" s="44">
        <v>0</v>
      </c>
      <c r="BA242" s="44">
        <v>0</v>
      </c>
      <c r="BB242" s="44">
        <v>46.79</v>
      </c>
      <c r="BC242" s="14" t="s">
        <v>232</v>
      </c>
      <c r="BD242" s="14" t="s">
        <v>213</v>
      </c>
      <c r="BG242" s="14" t="s">
        <v>191</v>
      </c>
      <c r="BH242" s="14" t="s">
        <v>44</v>
      </c>
      <c r="BI242" s="14">
        <v>103</v>
      </c>
      <c r="BJ242" s="14">
        <f>IFERROR(_xlfn.XLOOKUP(Master[[#This Row],[cu_id]],StopTimes[cu_ID],StopTimes[Average Stop Time]), 0)</f>
        <v>9.8333333333333339</v>
      </c>
      <c r="BK242" s="14">
        <f>IF(Master[[#This Row],[Avg stop time helper]] &lt;&gt; 0, Master[[#This Row],[Avg stop time helper]],Average_Stop_Time)</f>
        <v>9.8333333333333339</v>
      </c>
      <c r="BL242" s="14" t="b">
        <f>NOT(ISERROR(_xlfn.XLOOKUP(Master[[#This Row],[cu_id]], Solution[Cu_ID],Solution[Cu_ID])))</f>
        <v>1</v>
      </c>
    </row>
    <row r="243" spans="1:64" s="14" customFormat="1" x14ac:dyDescent="0.3">
      <c r="A243" s="26" t="s">
        <v>910</v>
      </c>
      <c r="B243" s="14">
        <v>105</v>
      </c>
      <c r="C243" s="14">
        <v>71105</v>
      </c>
      <c r="D243" s="14">
        <v>0</v>
      </c>
      <c r="E243" s="14" t="s">
        <v>909</v>
      </c>
      <c r="F243" s="14" t="s">
        <v>4694</v>
      </c>
      <c r="H243" s="14" t="s">
        <v>892</v>
      </c>
      <c r="I243" s="14" t="s">
        <v>2</v>
      </c>
      <c r="J243" s="14">
        <v>49751</v>
      </c>
      <c r="K243" s="14">
        <v>4</v>
      </c>
      <c r="L243" s="14" t="s">
        <v>177</v>
      </c>
      <c r="M243" s="14" t="s">
        <v>164</v>
      </c>
      <c r="N243" s="14" t="s">
        <v>15</v>
      </c>
      <c r="O243" s="14">
        <v>20</v>
      </c>
      <c r="P243" s="14">
        <v>0</v>
      </c>
      <c r="Q243" s="14">
        <v>20</v>
      </c>
      <c r="R243" s="14">
        <v>0</v>
      </c>
      <c r="S243" s="14">
        <v>0</v>
      </c>
      <c r="T243" s="14">
        <v>0</v>
      </c>
      <c r="U243" s="25">
        <v>44152</v>
      </c>
      <c r="V243" s="14">
        <v>13</v>
      </c>
      <c r="W243" s="23">
        <v>537.83000000000004</v>
      </c>
      <c r="X243" s="23">
        <v>0</v>
      </c>
      <c r="Y243" s="23">
        <v>0</v>
      </c>
      <c r="Z243" s="23">
        <v>16.14</v>
      </c>
      <c r="AA243" s="23">
        <v>64.55</v>
      </c>
      <c r="AB243" s="14">
        <v>0</v>
      </c>
      <c r="AC243" s="14">
        <v>0</v>
      </c>
      <c r="AD243" s="24">
        <f>IFERROR(1-(Master[[#This Row],[Avg Garment Scans per Delivery]]/Master[[#This Row],[Garment Inventory]]), 0)</f>
        <v>0</v>
      </c>
      <c r="AE243" s="48">
        <v>0</v>
      </c>
      <c r="AF243" s="48">
        <v>0</v>
      </c>
      <c r="AG243" s="44">
        <v>51.414999999999999</v>
      </c>
      <c r="AH243" s="44">
        <v>51.95</v>
      </c>
      <c r="AI243" s="44">
        <v>57.916600000000003</v>
      </c>
      <c r="AJ243" s="44">
        <v>54.52</v>
      </c>
      <c r="AK243" s="44">
        <v>12.987500000000001</v>
      </c>
      <c r="AL243" s="44">
        <v>6.8150000000000004</v>
      </c>
      <c r="AM243" s="44">
        <v>0</v>
      </c>
      <c r="AN243" s="44">
        <v>0</v>
      </c>
      <c r="AO243" s="44">
        <v>0</v>
      </c>
      <c r="AP243" s="44">
        <v>0</v>
      </c>
      <c r="AQ243" s="44">
        <v>0</v>
      </c>
      <c r="AR243" s="44">
        <v>54.52</v>
      </c>
      <c r="AS243" s="44">
        <v>51.95</v>
      </c>
      <c r="AT243" s="44">
        <v>0</v>
      </c>
      <c r="AU243" s="44">
        <v>0</v>
      </c>
      <c r="AV243" s="44">
        <v>0</v>
      </c>
      <c r="AW243" s="44">
        <v>0</v>
      </c>
      <c r="AX243" s="44">
        <v>0</v>
      </c>
      <c r="AY243" s="44">
        <v>0</v>
      </c>
      <c r="AZ243" s="44">
        <v>0</v>
      </c>
      <c r="BA243" s="44">
        <v>51.95</v>
      </c>
      <c r="BB243" s="44">
        <v>0</v>
      </c>
      <c r="BC243" s="14" t="s">
        <v>254</v>
      </c>
      <c r="BD243" s="14" t="s">
        <v>343</v>
      </c>
      <c r="BG243" s="14" t="s">
        <v>191</v>
      </c>
      <c r="BH243" s="14" t="s">
        <v>44</v>
      </c>
      <c r="BI243" s="14">
        <v>103</v>
      </c>
      <c r="BJ243" s="14">
        <f>IFERROR(_xlfn.XLOOKUP(Master[[#This Row],[cu_id]],StopTimes[cu_ID],StopTimes[Average Stop Time]), 0)</f>
        <v>7.8666666666666671</v>
      </c>
      <c r="BK243" s="14">
        <f>IF(Master[[#This Row],[Avg stop time helper]] &lt;&gt; 0, Master[[#This Row],[Avg stop time helper]],Average_Stop_Time)</f>
        <v>7.8666666666666671</v>
      </c>
      <c r="BL243" s="14" t="b">
        <f>NOT(ISERROR(_xlfn.XLOOKUP(Master[[#This Row],[cu_id]], Solution[Cu_ID],Solution[Cu_ID])))</f>
        <v>1</v>
      </c>
    </row>
    <row r="244" spans="1:64" s="14" customFormat="1" x14ac:dyDescent="0.3">
      <c r="A244" s="26" t="s">
        <v>912</v>
      </c>
      <c r="B244" s="14">
        <v>105</v>
      </c>
      <c r="C244" s="14">
        <v>71106</v>
      </c>
      <c r="D244" s="14">
        <v>0</v>
      </c>
      <c r="E244" s="14" t="s">
        <v>911</v>
      </c>
      <c r="F244" s="14" t="s">
        <v>4792</v>
      </c>
      <c r="H244" s="14" t="s">
        <v>655</v>
      </c>
      <c r="I244" s="14" t="s">
        <v>2</v>
      </c>
      <c r="J244" s="14">
        <v>49735</v>
      </c>
      <c r="K244" s="14">
        <v>7</v>
      </c>
      <c r="L244" s="14" t="s">
        <v>82</v>
      </c>
      <c r="M244" s="14" t="s">
        <v>164</v>
      </c>
      <c r="N244" s="14" t="s">
        <v>15</v>
      </c>
      <c r="O244" s="14">
        <v>250</v>
      </c>
      <c r="P244" s="14">
        <v>0</v>
      </c>
      <c r="Q244" s="14">
        <v>250</v>
      </c>
      <c r="R244" s="14">
        <v>0</v>
      </c>
      <c r="S244" s="14">
        <v>0</v>
      </c>
      <c r="T244" s="14">
        <v>0</v>
      </c>
      <c r="U244" s="25">
        <v>44138</v>
      </c>
      <c r="V244" s="14">
        <v>53</v>
      </c>
      <c r="W244" s="23">
        <v>5618.52</v>
      </c>
      <c r="X244" s="23">
        <v>0</v>
      </c>
      <c r="Y244" s="23">
        <v>0</v>
      </c>
      <c r="Z244" s="23">
        <v>115.42</v>
      </c>
      <c r="AA244" s="23">
        <v>115.42</v>
      </c>
      <c r="AB244" s="14">
        <v>110</v>
      </c>
      <c r="AC244" s="14">
        <v>23</v>
      </c>
      <c r="AD244" s="24">
        <f>IFERROR(1-(Master[[#This Row],[Avg Garment Scans per Delivery]]/Master[[#This Row],[Garment Inventory]]), 0)</f>
        <v>0.79090909090909089</v>
      </c>
      <c r="AE244" s="48">
        <v>5</v>
      </c>
      <c r="AF244" s="48">
        <v>115</v>
      </c>
      <c r="AG244" s="44">
        <v>110.0692</v>
      </c>
      <c r="AH244" s="44">
        <v>99.542100000000005</v>
      </c>
      <c r="AI244" s="44">
        <v>108.2261</v>
      </c>
      <c r="AJ244" s="44">
        <v>119.3246</v>
      </c>
      <c r="AK244" s="44">
        <v>107.2162</v>
      </c>
      <c r="AL244" s="44">
        <v>120.9237</v>
      </c>
      <c r="AM244" s="44">
        <v>132.36000000000001</v>
      </c>
      <c r="AN244" s="44">
        <v>109.13</v>
      </c>
      <c r="AO244" s="44">
        <v>102.95</v>
      </c>
      <c r="AP244" s="44">
        <v>133.76</v>
      </c>
      <c r="AQ244" s="44">
        <v>112.52</v>
      </c>
      <c r="AR244" s="44">
        <v>107.74</v>
      </c>
      <c r="AS244" s="44">
        <v>95.16</v>
      </c>
      <c r="AT244" s="44">
        <v>133.76</v>
      </c>
      <c r="AU244" s="44">
        <v>115.38</v>
      </c>
      <c r="AV244" s="44">
        <v>107.74</v>
      </c>
      <c r="AW244" s="44">
        <v>91.99</v>
      </c>
      <c r="AX244" s="44">
        <v>133.76</v>
      </c>
      <c r="AY244" s="44">
        <v>115.38</v>
      </c>
      <c r="AZ244" s="44">
        <v>107.74</v>
      </c>
      <c r="BA244" s="44">
        <v>91.99</v>
      </c>
      <c r="BB244" s="44">
        <v>133.76</v>
      </c>
      <c r="BC244" s="14" t="s">
        <v>260</v>
      </c>
      <c r="BD244" s="14" t="s">
        <v>213</v>
      </c>
      <c r="BG244" s="14" t="s">
        <v>191</v>
      </c>
      <c r="BH244" s="14" t="s">
        <v>44</v>
      </c>
      <c r="BI244" s="14">
        <v>103</v>
      </c>
      <c r="BJ244" s="14">
        <f>IFERROR(_xlfn.XLOOKUP(Master[[#This Row],[cu_id]],StopTimes[cu_ID],StopTimes[Average Stop Time]), 0)</f>
        <v>12.691666666666666</v>
      </c>
      <c r="BK244" s="14">
        <f>IF(Master[[#This Row],[Avg stop time helper]] &lt;&gt; 0, Master[[#This Row],[Avg stop time helper]],Average_Stop_Time)</f>
        <v>12.691666666666666</v>
      </c>
      <c r="BL244" s="14" t="b">
        <f>NOT(ISERROR(_xlfn.XLOOKUP(Master[[#This Row],[cu_id]], Solution[Cu_ID],Solution[Cu_ID])))</f>
        <v>1</v>
      </c>
    </row>
    <row r="245" spans="1:64" s="14" customFormat="1" x14ac:dyDescent="0.3">
      <c r="A245" s="26" t="s">
        <v>918</v>
      </c>
      <c r="B245" s="14">
        <v>101</v>
      </c>
      <c r="C245" s="14">
        <v>71112</v>
      </c>
      <c r="D245" s="14">
        <v>0</v>
      </c>
      <c r="E245" s="14" t="s">
        <v>917</v>
      </c>
      <c r="F245" s="14" t="s">
        <v>4751</v>
      </c>
      <c r="G245" s="14" t="s">
        <v>916</v>
      </c>
      <c r="H245" s="14" t="s">
        <v>655</v>
      </c>
      <c r="I245" s="14" t="s">
        <v>2</v>
      </c>
      <c r="J245" s="14">
        <v>49734</v>
      </c>
      <c r="K245" s="14">
        <v>6</v>
      </c>
      <c r="L245" s="14" t="s">
        <v>176</v>
      </c>
      <c r="M245" s="14" t="s">
        <v>164</v>
      </c>
      <c r="N245" s="14" t="s">
        <v>13</v>
      </c>
      <c r="O245" s="14">
        <v>644</v>
      </c>
      <c r="P245" s="14">
        <v>644</v>
      </c>
      <c r="Q245" s="14">
        <v>0</v>
      </c>
      <c r="R245" s="14">
        <v>0</v>
      </c>
      <c r="S245" s="14">
        <v>0</v>
      </c>
      <c r="T245" s="14">
        <v>0</v>
      </c>
      <c r="U245" s="25">
        <v>44137</v>
      </c>
      <c r="V245" s="14">
        <v>80</v>
      </c>
      <c r="W245" s="23">
        <v>10668.72</v>
      </c>
      <c r="X245" s="23">
        <v>0</v>
      </c>
      <c r="Y245" s="23">
        <v>0</v>
      </c>
      <c r="Z245" s="23">
        <v>407.31</v>
      </c>
      <c r="AA245" s="23">
        <v>814.62</v>
      </c>
      <c r="AB245" s="14">
        <v>0</v>
      </c>
      <c r="AC245" s="14">
        <v>0</v>
      </c>
      <c r="AD245" s="24">
        <f>IFERROR(1-(Master[[#This Row],[Avg Garment Scans per Delivery]]/Master[[#This Row],[Garment Inventory]]), 0)</f>
        <v>0</v>
      </c>
      <c r="AE245" s="48">
        <v>0</v>
      </c>
      <c r="AF245" s="48">
        <v>0</v>
      </c>
      <c r="AG245" s="44">
        <v>94.866600000000005</v>
      </c>
      <c r="AH245" s="44">
        <v>151.893</v>
      </c>
      <c r="AI245" s="44">
        <v>210.16159999999999</v>
      </c>
      <c r="AJ245" s="44">
        <v>208.54470000000001</v>
      </c>
      <c r="AK245" s="44">
        <v>272.69869999999997</v>
      </c>
      <c r="AL245" s="44">
        <v>351.71249999999998</v>
      </c>
      <c r="AM245" s="44">
        <v>151.91999999999999</v>
      </c>
      <c r="AN245" s="44">
        <v>489.74</v>
      </c>
      <c r="AO245" s="44">
        <v>287.05</v>
      </c>
      <c r="AP245" s="44">
        <v>375.14</v>
      </c>
      <c r="AQ245" s="44">
        <v>0</v>
      </c>
      <c r="AR245" s="44">
        <v>375.14</v>
      </c>
      <c r="AS245" s="44">
        <v>296.02</v>
      </c>
      <c r="AT245" s="44">
        <v>49.57</v>
      </c>
      <c r="AU245" s="44">
        <v>96.2</v>
      </c>
      <c r="AV245" s="44">
        <v>952.32</v>
      </c>
      <c r="AW245" s="44">
        <v>264.35000000000002</v>
      </c>
      <c r="AX245" s="44">
        <v>1195.7</v>
      </c>
      <c r="AY245" s="44">
        <v>843.99</v>
      </c>
      <c r="AZ245" s="44">
        <v>996.5</v>
      </c>
      <c r="BA245" s="44">
        <v>242.06</v>
      </c>
      <c r="BB245" s="44">
        <v>1214.22</v>
      </c>
      <c r="BC245" s="14" t="s">
        <v>260</v>
      </c>
      <c r="BD245" s="14" t="s">
        <v>213</v>
      </c>
      <c r="BG245" s="14" t="s">
        <v>191</v>
      </c>
      <c r="BH245" s="14" t="s">
        <v>44</v>
      </c>
      <c r="BI245" s="14">
        <v>103</v>
      </c>
      <c r="BJ245" s="14">
        <f>IFERROR(_xlfn.XLOOKUP(Master[[#This Row],[cu_id]],StopTimes[cu_ID],StopTimes[Average Stop Time]), 0)</f>
        <v>15.983333333333334</v>
      </c>
      <c r="BK245" s="14">
        <f>IF(Master[[#This Row],[Avg stop time helper]] &lt;&gt; 0, Master[[#This Row],[Avg stop time helper]],Average_Stop_Time)</f>
        <v>15.983333333333334</v>
      </c>
      <c r="BL245" s="14" t="b">
        <f>NOT(ISERROR(_xlfn.XLOOKUP(Master[[#This Row],[cu_id]], Solution[Cu_ID],Solution[Cu_ID])))</f>
        <v>1</v>
      </c>
    </row>
    <row r="246" spans="1:64" s="14" customFormat="1" x14ac:dyDescent="0.3">
      <c r="A246" s="26" t="s">
        <v>922</v>
      </c>
      <c r="B246" s="14">
        <v>101</v>
      </c>
      <c r="C246" s="14">
        <v>71115</v>
      </c>
      <c r="D246" s="14">
        <v>0</v>
      </c>
      <c r="E246" s="14" t="s">
        <v>921</v>
      </c>
      <c r="F246" s="14" t="s">
        <v>4650</v>
      </c>
      <c r="H246" s="14" t="s">
        <v>655</v>
      </c>
      <c r="I246" s="14" t="s">
        <v>2</v>
      </c>
      <c r="J246" s="14">
        <v>49735</v>
      </c>
      <c r="K246" s="14">
        <v>7</v>
      </c>
      <c r="L246" s="14" t="s">
        <v>82</v>
      </c>
      <c r="M246" s="14" t="s">
        <v>164</v>
      </c>
      <c r="N246" s="14" t="s">
        <v>13</v>
      </c>
      <c r="O246" s="14">
        <v>40</v>
      </c>
      <c r="P246" s="14">
        <v>40</v>
      </c>
      <c r="Q246" s="14">
        <v>0</v>
      </c>
      <c r="R246" s="14">
        <v>0</v>
      </c>
      <c r="S246" s="14">
        <v>0</v>
      </c>
      <c r="T246" s="14">
        <v>0</v>
      </c>
      <c r="U246" s="25">
        <v>44137</v>
      </c>
      <c r="V246" s="14">
        <v>52</v>
      </c>
      <c r="W246" s="23">
        <v>5755.02</v>
      </c>
      <c r="X246" s="23">
        <v>0</v>
      </c>
      <c r="Y246" s="23">
        <v>0</v>
      </c>
      <c r="Z246" s="23">
        <v>105.64</v>
      </c>
      <c r="AA246" s="23">
        <v>105.64</v>
      </c>
      <c r="AB246" s="14">
        <v>157</v>
      </c>
      <c r="AC246" s="14">
        <v>16</v>
      </c>
      <c r="AD246" s="24">
        <f>IFERROR(1-(Master[[#This Row],[Avg Garment Scans per Delivery]]/Master[[#This Row],[Garment Inventory]]), 0)</f>
        <v>0.89808917197452232</v>
      </c>
      <c r="AE246" s="48">
        <v>10</v>
      </c>
      <c r="AF246" s="48">
        <v>169</v>
      </c>
      <c r="AG246" s="44">
        <v>114.28</v>
      </c>
      <c r="AH246" s="44">
        <v>110.883</v>
      </c>
      <c r="AI246" s="44">
        <v>101.47920000000001</v>
      </c>
      <c r="AJ246" s="44">
        <v>114.1892</v>
      </c>
      <c r="AK246" s="44">
        <v>101.01</v>
      </c>
      <c r="AL246" s="44">
        <v>113.69370000000001</v>
      </c>
      <c r="AM246" s="44">
        <v>110.33</v>
      </c>
      <c r="AN246" s="44">
        <v>217.59</v>
      </c>
      <c r="AO246" s="44">
        <v>111.48</v>
      </c>
      <c r="AP246" s="44">
        <v>217.59</v>
      </c>
      <c r="AQ246" s="44">
        <v>102.41</v>
      </c>
      <c r="AR246" s="44">
        <v>217.59</v>
      </c>
      <c r="AS246" s="44">
        <v>105.32</v>
      </c>
      <c r="AT246" s="44">
        <v>217.59</v>
      </c>
      <c r="AU246" s="44">
        <v>90.1</v>
      </c>
      <c r="AV246" s="44">
        <v>217.59</v>
      </c>
      <c r="AW246" s="44">
        <v>99.17</v>
      </c>
      <c r="AX246" s="44">
        <v>230.66</v>
      </c>
      <c r="AY246" s="44">
        <v>90.1</v>
      </c>
      <c r="AZ246" s="44">
        <v>256.77999999999997</v>
      </c>
      <c r="BA246" s="44">
        <v>99.17</v>
      </c>
      <c r="BB246" s="44">
        <v>269.83999999999997</v>
      </c>
      <c r="BC246" s="14" t="s">
        <v>254</v>
      </c>
      <c r="BD246" s="14" t="s">
        <v>213</v>
      </c>
      <c r="BG246" s="14" t="s">
        <v>191</v>
      </c>
      <c r="BH246" s="14" t="s">
        <v>44</v>
      </c>
      <c r="BI246" s="14">
        <v>103</v>
      </c>
      <c r="BJ246" s="14">
        <f>IFERROR(_xlfn.XLOOKUP(Master[[#This Row],[cu_id]],StopTimes[cu_ID],StopTimes[Average Stop Time]), 0)</f>
        <v>9.5583333333333336</v>
      </c>
      <c r="BK246" s="14">
        <f>IF(Master[[#This Row],[Avg stop time helper]] &lt;&gt; 0, Master[[#This Row],[Avg stop time helper]],Average_Stop_Time)</f>
        <v>9.5583333333333336</v>
      </c>
      <c r="BL246" s="14" t="b">
        <f>NOT(ISERROR(_xlfn.XLOOKUP(Master[[#This Row],[cu_id]], Solution[Cu_ID],Solution[Cu_ID])))</f>
        <v>1</v>
      </c>
    </row>
    <row r="247" spans="1:64" s="14" customFormat="1" x14ac:dyDescent="0.3">
      <c r="A247" s="26" t="s">
        <v>925</v>
      </c>
      <c r="B247" s="14">
        <v>101</v>
      </c>
      <c r="C247" s="14">
        <v>71121</v>
      </c>
      <c r="D247" s="14">
        <v>0</v>
      </c>
      <c r="E247" s="14" t="s">
        <v>924</v>
      </c>
      <c r="F247" s="14" t="s">
        <v>4621</v>
      </c>
      <c r="G247" s="14" t="s">
        <v>923</v>
      </c>
      <c r="H247" s="14" t="s">
        <v>655</v>
      </c>
      <c r="I247" s="14" t="s">
        <v>2</v>
      </c>
      <c r="J247" s="14">
        <v>49735</v>
      </c>
      <c r="K247" s="14">
        <v>6</v>
      </c>
      <c r="L247" s="14" t="s">
        <v>176</v>
      </c>
      <c r="M247" s="14" t="s">
        <v>164</v>
      </c>
      <c r="N247" s="14" t="s">
        <v>13</v>
      </c>
      <c r="O247" s="14">
        <v>385</v>
      </c>
      <c r="P247" s="14">
        <v>385</v>
      </c>
      <c r="Q247" s="14">
        <v>0</v>
      </c>
      <c r="R247" s="14">
        <v>0</v>
      </c>
      <c r="S247" s="14">
        <v>0</v>
      </c>
      <c r="T247" s="14">
        <v>0</v>
      </c>
      <c r="U247" s="25">
        <v>44137</v>
      </c>
      <c r="V247" s="14">
        <v>26</v>
      </c>
      <c r="W247" s="23">
        <v>2578.84</v>
      </c>
      <c r="X247" s="23">
        <v>0</v>
      </c>
      <c r="Y247" s="23">
        <v>0</v>
      </c>
      <c r="Z247" s="23">
        <v>54.85</v>
      </c>
      <c r="AA247" s="23">
        <v>109.7</v>
      </c>
      <c r="AB247" s="14">
        <v>0</v>
      </c>
      <c r="AC247" s="14">
        <v>0</v>
      </c>
      <c r="AD247" s="24">
        <f>IFERROR(1-(Master[[#This Row],[Avg Garment Scans per Delivery]]/Master[[#This Row],[Garment Inventory]]), 0)</f>
        <v>0</v>
      </c>
      <c r="AE247" s="48">
        <v>0</v>
      </c>
      <c r="AF247" s="48">
        <v>0</v>
      </c>
      <c r="AG247" s="44">
        <v>96.59</v>
      </c>
      <c r="AH247" s="44">
        <v>99.49</v>
      </c>
      <c r="AI247" s="44">
        <v>102.1566</v>
      </c>
      <c r="AJ247" s="44">
        <v>103.49</v>
      </c>
      <c r="AK247" s="44">
        <v>49.744999999999997</v>
      </c>
      <c r="AL247" s="44">
        <v>51.744999999999997</v>
      </c>
      <c r="AM247" s="44">
        <v>0</v>
      </c>
      <c r="AN247" s="44">
        <v>103.49</v>
      </c>
      <c r="AO247" s="44">
        <v>99.49</v>
      </c>
      <c r="AP247" s="44">
        <v>103.49</v>
      </c>
      <c r="AQ247" s="44">
        <v>0</v>
      </c>
      <c r="AR247" s="44">
        <v>103.49</v>
      </c>
      <c r="AS247" s="44">
        <v>99.49</v>
      </c>
      <c r="AT247" s="44">
        <v>103.49</v>
      </c>
      <c r="AU247" s="44">
        <v>0</v>
      </c>
      <c r="AV247" s="44">
        <v>103.49</v>
      </c>
      <c r="AW247" s="44">
        <v>99.49</v>
      </c>
      <c r="AX247" s="44">
        <v>103.49</v>
      </c>
      <c r="AY247" s="44">
        <v>0</v>
      </c>
      <c r="AZ247" s="44">
        <v>103.49</v>
      </c>
      <c r="BA247" s="44">
        <v>99.49</v>
      </c>
      <c r="BB247" s="44">
        <v>103.49</v>
      </c>
      <c r="BC247" s="14" t="s">
        <v>232</v>
      </c>
      <c r="BD247" s="14" t="s">
        <v>213</v>
      </c>
      <c r="BG247" s="14" t="s">
        <v>191</v>
      </c>
      <c r="BH247" s="14" t="s">
        <v>44</v>
      </c>
      <c r="BI247" s="14">
        <v>103</v>
      </c>
      <c r="BJ247" s="14">
        <f>IFERROR(_xlfn.XLOOKUP(Master[[#This Row],[cu_id]],StopTimes[cu_ID],StopTimes[Average Stop Time]), 0)</f>
        <v>7.05</v>
      </c>
      <c r="BK247" s="14">
        <f>IF(Master[[#This Row],[Avg stop time helper]] &lt;&gt; 0, Master[[#This Row],[Avg stop time helper]],Average_Stop_Time)</f>
        <v>7.05</v>
      </c>
      <c r="BL247" s="14" t="b">
        <f>NOT(ISERROR(_xlfn.XLOOKUP(Master[[#This Row],[cu_id]], Solution[Cu_ID],Solution[Cu_ID])))</f>
        <v>1</v>
      </c>
    </row>
    <row r="248" spans="1:64" s="14" customFormat="1" x14ac:dyDescent="0.3">
      <c r="A248" s="26" t="s">
        <v>927</v>
      </c>
      <c r="B248" s="14">
        <v>105</v>
      </c>
      <c r="C248" s="14">
        <v>71123</v>
      </c>
      <c r="D248" s="14">
        <v>0</v>
      </c>
      <c r="E248" s="14" t="s">
        <v>926</v>
      </c>
      <c r="F248" s="14" t="s">
        <v>4796</v>
      </c>
      <c r="H248" s="14" t="s">
        <v>655</v>
      </c>
      <c r="I248" s="14" t="s">
        <v>2</v>
      </c>
      <c r="J248" s="14">
        <v>49735</v>
      </c>
      <c r="K248" s="14">
        <v>7</v>
      </c>
      <c r="L248" s="14" t="s">
        <v>82</v>
      </c>
      <c r="M248" s="14" t="s">
        <v>164</v>
      </c>
      <c r="N248" s="14" t="s">
        <v>15</v>
      </c>
      <c r="O248" s="14">
        <v>220</v>
      </c>
      <c r="P248" s="14">
        <v>0</v>
      </c>
      <c r="Q248" s="14">
        <v>220</v>
      </c>
      <c r="R248" s="14">
        <v>0</v>
      </c>
      <c r="S248" s="14">
        <v>0</v>
      </c>
      <c r="T248" s="14">
        <v>0</v>
      </c>
      <c r="U248" s="25">
        <v>44138</v>
      </c>
      <c r="V248" s="14">
        <v>52</v>
      </c>
      <c r="W248" s="23">
        <v>2401.21</v>
      </c>
      <c r="X248" s="23">
        <v>0</v>
      </c>
      <c r="Y248" s="23">
        <v>0</v>
      </c>
      <c r="Z248" s="23">
        <v>50.44</v>
      </c>
      <c r="AA248" s="23">
        <v>50.44</v>
      </c>
      <c r="AB248" s="14">
        <v>28</v>
      </c>
      <c r="AC248" s="14">
        <v>7</v>
      </c>
      <c r="AD248" s="24">
        <f>IFERROR(1-(Master[[#This Row],[Avg Garment Scans per Delivery]]/Master[[#This Row],[Garment Inventory]]), 0)</f>
        <v>0.75</v>
      </c>
      <c r="AE248" s="48">
        <v>2</v>
      </c>
      <c r="AF248" s="48">
        <v>41</v>
      </c>
      <c r="AG248" s="44">
        <v>45.232300000000002</v>
      </c>
      <c r="AH248" s="44">
        <v>46.762999999999998</v>
      </c>
      <c r="AI248" s="44">
        <v>46.506100000000004</v>
      </c>
      <c r="AJ248" s="44">
        <v>47.496099999999998</v>
      </c>
      <c r="AK248" s="44">
        <v>45.715000000000003</v>
      </c>
      <c r="AL248" s="44">
        <v>47.582500000000003</v>
      </c>
      <c r="AM248" s="44">
        <v>39.44</v>
      </c>
      <c r="AN248" s="44">
        <v>46.46</v>
      </c>
      <c r="AO248" s="44">
        <v>44.64</v>
      </c>
      <c r="AP248" s="44">
        <v>41.06</v>
      </c>
      <c r="AQ248" s="44">
        <v>39.44</v>
      </c>
      <c r="AR248" s="44">
        <v>61.75</v>
      </c>
      <c r="AS248" s="44">
        <v>59.34</v>
      </c>
      <c r="AT248" s="44">
        <v>41.06</v>
      </c>
      <c r="AU248" s="44">
        <v>39.44</v>
      </c>
      <c r="AV248" s="44">
        <v>46.46</v>
      </c>
      <c r="AW248" s="44">
        <v>44.64</v>
      </c>
      <c r="AX248" s="44">
        <v>41.06</v>
      </c>
      <c r="AY248" s="44">
        <v>39.44</v>
      </c>
      <c r="AZ248" s="44">
        <v>61.75</v>
      </c>
      <c r="BA248" s="44">
        <v>59.34</v>
      </c>
      <c r="BB248" s="44">
        <v>41.06</v>
      </c>
      <c r="BC248" s="14" t="s">
        <v>254</v>
      </c>
      <c r="BD248" s="14" t="s">
        <v>213</v>
      </c>
      <c r="BG248" s="14" t="s">
        <v>191</v>
      </c>
      <c r="BH248" s="14" t="s">
        <v>44</v>
      </c>
      <c r="BI248" s="14">
        <v>103</v>
      </c>
      <c r="BJ248" s="14">
        <f>IFERROR(_xlfn.XLOOKUP(Master[[#This Row],[cu_id]],StopTimes[cu_ID],StopTimes[Average Stop Time]), 0)</f>
        <v>8.1374999999999993</v>
      </c>
      <c r="BK248" s="14">
        <f>IF(Master[[#This Row],[Avg stop time helper]] &lt;&gt; 0, Master[[#This Row],[Avg stop time helper]],Average_Stop_Time)</f>
        <v>8.1374999999999993</v>
      </c>
      <c r="BL248" s="14" t="b">
        <f>NOT(ISERROR(_xlfn.XLOOKUP(Master[[#This Row],[cu_id]], Solution[Cu_ID],Solution[Cu_ID])))</f>
        <v>1</v>
      </c>
    </row>
    <row r="249" spans="1:64" s="14" customFormat="1" x14ac:dyDescent="0.3">
      <c r="A249" s="26" t="s">
        <v>938</v>
      </c>
      <c r="B249" s="14">
        <v>102</v>
      </c>
      <c r="C249" s="14">
        <v>71128</v>
      </c>
      <c r="D249" s="14">
        <v>0</v>
      </c>
      <c r="E249" s="14" t="s">
        <v>937</v>
      </c>
      <c r="F249" s="14" t="s">
        <v>4084</v>
      </c>
      <c r="G249" s="14" t="s">
        <v>936</v>
      </c>
      <c r="H249" s="14" t="s">
        <v>935</v>
      </c>
      <c r="I249" s="14" t="s">
        <v>2</v>
      </c>
      <c r="J249" s="14">
        <v>49765</v>
      </c>
      <c r="K249" s="14">
        <v>6</v>
      </c>
      <c r="L249" s="14" t="s">
        <v>82</v>
      </c>
      <c r="M249" s="14" t="s">
        <v>164</v>
      </c>
      <c r="N249" s="14" t="s">
        <v>13</v>
      </c>
      <c r="O249" s="14">
        <v>30</v>
      </c>
      <c r="P249" s="14">
        <v>30</v>
      </c>
      <c r="Q249" s="14">
        <v>0</v>
      </c>
      <c r="R249" s="14">
        <v>0</v>
      </c>
      <c r="S249" s="14">
        <v>0</v>
      </c>
      <c r="T249" s="14">
        <v>0</v>
      </c>
      <c r="U249" s="25">
        <v>44137</v>
      </c>
      <c r="V249" s="14">
        <v>27</v>
      </c>
      <c r="W249" s="23">
        <v>1656.49</v>
      </c>
      <c r="X249" s="23">
        <v>0</v>
      </c>
      <c r="Y249" s="23">
        <v>0</v>
      </c>
      <c r="Z249" s="23">
        <v>25.49</v>
      </c>
      <c r="AA249" s="23">
        <v>50.98</v>
      </c>
      <c r="AB249" s="14">
        <v>78</v>
      </c>
      <c r="AC249" s="14">
        <v>0</v>
      </c>
      <c r="AD249" s="24">
        <v>0</v>
      </c>
      <c r="AE249" s="48">
        <v>4</v>
      </c>
      <c r="AF249" s="48">
        <v>110</v>
      </c>
      <c r="AG249" s="44">
        <v>44.94</v>
      </c>
      <c r="AH249" s="44">
        <v>97.746200000000002</v>
      </c>
      <c r="AI249" s="44">
        <v>47.333300000000001</v>
      </c>
      <c r="AJ249" s="44">
        <v>65.667699999999996</v>
      </c>
      <c r="AK249" s="44">
        <v>81.113699999999994</v>
      </c>
      <c r="AL249" s="44">
        <v>51.887500000000003</v>
      </c>
      <c r="AM249" s="44">
        <v>465.63</v>
      </c>
      <c r="AN249" s="44">
        <v>48.09</v>
      </c>
      <c r="AO249" s="44">
        <v>45.82</v>
      </c>
      <c r="AP249" s="44">
        <v>48.09</v>
      </c>
      <c r="AQ249" s="44">
        <v>0</v>
      </c>
      <c r="AR249" s="44">
        <v>48.09</v>
      </c>
      <c r="AS249" s="44">
        <v>45.82</v>
      </c>
      <c r="AT249" s="44">
        <v>79.73</v>
      </c>
      <c r="AU249" s="44">
        <v>0</v>
      </c>
      <c r="AV249" s="44">
        <v>159.46</v>
      </c>
      <c r="AW249" s="44">
        <v>45.82</v>
      </c>
      <c r="AX249" s="44">
        <v>159.46</v>
      </c>
      <c r="AY249" s="44">
        <v>0</v>
      </c>
      <c r="AZ249" s="44">
        <v>159.46</v>
      </c>
      <c r="BA249" s="44">
        <v>45.82</v>
      </c>
      <c r="BB249" s="44">
        <v>159.46</v>
      </c>
      <c r="BC249" s="14" t="s">
        <v>77</v>
      </c>
      <c r="BD249" s="14" t="s">
        <v>77</v>
      </c>
      <c r="BG249" s="14" t="s">
        <v>191</v>
      </c>
      <c r="BH249" s="14" t="s">
        <v>44</v>
      </c>
      <c r="BI249" s="14">
        <v>102</v>
      </c>
      <c r="BJ249" s="14">
        <f>IFERROR(_xlfn.XLOOKUP(Master[[#This Row],[cu_id]],StopTimes[cu_ID],StopTimes[Average Stop Time]), 0)</f>
        <v>4.1416666666666666</v>
      </c>
      <c r="BK249" s="14">
        <f>IF(Master[[#This Row],[Avg stop time helper]] &lt;&gt; 0, Master[[#This Row],[Avg stop time helper]],Average_Stop_Time)</f>
        <v>4.1416666666666666</v>
      </c>
      <c r="BL249" s="14" t="b">
        <f>NOT(ISERROR(_xlfn.XLOOKUP(Master[[#This Row],[cu_id]], Solution[Cu_ID],Solution[Cu_ID])))</f>
        <v>0</v>
      </c>
    </row>
    <row r="250" spans="1:64" s="14" customFormat="1" x14ac:dyDescent="0.3">
      <c r="A250" s="26" t="s">
        <v>941</v>
      </c>
      <c r="B250" s="14">
        <v>102</v>
      </c>
      <c r="C250" s="14">
        <v>71131</v>
      </c>
      <c r="D250" s="14">
        <v>0</v>
      </c>
      <c r="E250" s="14" t="s">
        <v>940</v>
      </c>
      <c r="F250" s="14" t="s">
        <v>4990</v>
      </c>
      <c r="H250" s="14" t="s">
        <v>939</v>
      </c>
      <c r="I250" s="14" t="s">
        <v>2</v>
      </c>
      <c r="J250" s="14">
        <v>49759</v>
      </c>
      <c r="K250" s="14">
        <v>2</v>
      </c>
      <c r="L250" s="14" t="s">
        <v>83</v>
      </c>
      <c r="M250" s="14" t="s">
        <v>164</v>
      </c>
      <c r="N250" s="14" t="s">
        <v>13</v>
      </c>
      <c r="O250" s="14">
        <v>10</v>
      </c>
      <c r="P250" s="14">
        <v>10</v>
      </c>
      <c r="Q250" s="14">
        <v>0</v>
      </c>
      <c r="R250" s="14">
        <v>0</v>
      </c>
      <c r="S250" s="14">
        <v>0</v>
      </c>
      <c r="T250" s="14">
        <v>0</v>
      </c>
      <c r="U250" s="25">
        <v>44137</v>
      </c>
      <c r="V250" s="14">
        <v>12</v>
      </c>
      <c r="W250" s="23">
        <v>548.96</v>
      </c>
      <c r="X250" s="23">
        <v>0</v>
      </c>
      <c r="Y250" s="23">
        <v>0</v>
      </c>
      <c r="Z250" s="23">
        <v>15</v>
      </c>
      <c r="AA250" s="23">
        <v>59.99</v>
      </c>
      <c r="AB250" s="14">
        <v>0</v>
      </c>
      <c r="AC250" s="14">
        <v>0</v>
      </c>
      <c r="AD250" s="24">
        <v>0</v>
      </c>
      <c r="AE250" s="48">
        <v>0</v>
      </c>
      <c r="AF250" s="48">
        <v>0</v>
      </c>
      <c r="AG250" s="44">
        <v>54.17</v>
      </c>
      <c r="AH250" s="44">
        <v>54.17</v>
      </c>
      <c r="AI250" s="44">
        <v>55.783299999999997</v>
      </c>
      <c r="AJ250" s="44">
        <v>56.59</v>
      </c>
      <c r="AK250" s="44">
        <v>13.5425</v>
      </c>
      <c r="AL250" s="44">
        <v>14.147500000000001</v>
      </c>
      <c r="AM250" s="44">
        <v>0</v>
      </c>
      <c r="AN250" s="44">
        <v>56.59</v>
      </c>
      <c r="AO250" s="44">
        <v>54.17</v>
      </c>
      <c r="AP250" s="44">
        <v>0</v>
      </c>
      <c r="AQ250" s="44">
        <v>0</v>
      </c>
      <c r="AR250" s="44">
        <v>0</v>
      </c>
      <c r="AS250" s="44">
        <v>0</v>
      </c>
      <c r="AT250" s="44">
        <v>56.59</v>
      </c>
      <c r="AU250" s="44">
        <v>0</v>
      </c>
      <c r="AV250" s="44">
        <v>56.59</v>
      </c>
      <c r="AW250" s="44">
        <v>54.17</v>
      </c>
      <c r="AX250" s="44">
        <v>0</v>
      </c>
      <c r="AY250" s="44">
        <v>0</v>
      </c>
      <c r="AZ250" s="44">
        <v>0</v>
      </c>
      <c r="BA250" s="44">
        <v>0</v>
      </c>
      <c r="BB250" s="44">
        <v>56.59</v>
      </c>
      <c r="BC250" s="14" t="s">
        <v>77</v>
      </c>
      <c r="BD250" s="14" t="s">
        <v>77</v>
      </c>
      <c r="BG250" s="14" t="s">
        <v>191</v>
      </c>
      <c r="BH250" s="14" t="s">
        <v>44</v>
      </c>
      <c r="BI250" s="14">
        <v>102</v>
      </c>
      <c r="BJ250" s="14">
        <f>IFERROR(_xlfn.XLOOKUP(Master[[#This Row],[cu_id]],StopTimes[cu_ID],StopTimes[Average Stop Time]), 0)</f>
        <v>3.5333333333333332</v>
      </c>
      <c r="BK250" s="14">
        <f>IF(Master[[#This Row],[Avg stop time helper]] &lt;&gt; 0, Master[[#This Row],[Avg stop time helper]],Average_Stop_Time)</f>
        <v>3.5333333333333332</v>
      </c>
      <c r="BL250" s="14" t="b">
        <f>NOT(ISERROR(_xlfn.XLOOKUP(Master[[#This Row],[cu_id]], Solution[Cu_ID],Solution[Cu_ID])))</f>
        <v>0</v>
      </c>
    </row>
    <row r="251" spans="1:64" s="14" customFormat="1" x14ac:dyDescent="0.3">
      <c r="A251" s="26" t="s">
        <v>943</v>
      </c>
      <c r="B251" s="14">
        <v>102</v>
      </c>
      <c r="C251" s="14">
        <v>71132</v>
      </c>
      <c r="D251" s="14">
        <v>0</v>
      </c>
      <c r="E251" s="14" t="s">
        <v>942</v>
      </c>
      <c r="F251" s="14" t="s">
        <v>3656</v>
      </c>
      <c r="H251" s="14" t="s">
        <v>935</v>
      </c>
      <c r="I251" s="14" t="s">
        <v>2</v>
      </c>
      <c r="J251" s="14">
        <v>49765</v>
      </c>
      <c r="K251" s="14">
        <v>7</v>
      </c>
      <c r="L251" s="14" t="s">
        <v>82</v>
      </c>
      <c r="M251" s="14" t="s">
        <v>164</v>
      </c>
      <c r="N251" s="14" t="s">
        <v>13</v>
      </c>
      <c r="O251" s="14">
        <v>90</v>
      </c>
      <c r="P251" s="14">
        <v>90</v>
      </c>
      <c r="Q251" s="14">
        <v>0</v>
      </c>
      <c r="R251" s="14">
        <v>0</v>
      </c>
      <c r="S251" s="14">
        <v>0</v>
      </c>
      <c r="T251" s="14">
        <v>0</v>
      </c>
      <c r="U251" s="25">
        <v>44137</v>
      </c>
      <c r="V251" s="14">
        <v>53</v>
      </c>
      <c r="W251" s="23">
        <v>2217.33</v>
      </c>
      <c r="X251" s="23">
        <v>0</v>
      </c>
      <c r="Y251" s="23">
        <v>0</v>
      </c>
      <c r="Z251" s="23">
        <v>49.63</v>
      </c>
      <c r="AA251" s="23">
        <v>49.63</v>
      </c>
      <c r="AB251" s="14">
        <v>0</v>
      </c>
      <c r="AC251" s="14">
        <v>0</v>
      </c>
      <c r="AD251" s="24">
        <v>0</v>
      </c>
      <c r="AE251" s="48">
        <v>0</v>
      </c>
      <c r="AF251" s="48">
        <v>0</v>
      </c>
      <c r="AG251" s="44">
        <v>44.99</v>
      </c>
      <c r="AH251" s="44">
        <v>37.06</v>
      </c>
      <c r="AI251" s="44">
        <v>41.680700000000002</v>
      </c>
      <c r="AJ251" s="44">
        <v>46.728400000000001</v>
      </c>
      <c r="AK251" s="44">
        <v>37.06</v>
      </c>
      <c r="AL251" s="44">
        <v>49.47</v>
      </c>
      <c r="AM251" s="44">
        <v>37.06</v>
      </c>
      <c r="AN251" s="44">
        <v>98.94</v>
      </c>
      <c r="AO251" s="44">
        <v>37.06</v>
      </c>
      <c r="AP251" s="44">
        <v>98.94</v>
      </c>
      <c r="AQ251" s="44">
        <v>37.06</v>
      </c>
      <c r="AR251" s="44">
        <v>98.94</v>
      </c>
      <c r="AS251" s="44">
        <v>37.06</v>
      </c>
      <c r="AT251" s="44">
        <v>98.94</v>
      </c>
      <c r="AU251" s="44">
        <v>37.06</v>
      </c>
      <c r="AV251" s="44">
        <v>98.94</v>
      </c>
      <c r="AW251" s="44">
        <v>37.06</v>
      </c>
      <c r="AX251" s="44">
        <v>98.94</v>
      </c>
      <c r="AY251" s="44">
        <v>37.06</v>
      </c>
      <c r="AZ251" s="44">
        <v>98.94</v>
      </c>
      <c r="BA251" s="44">
        <v>37.06</v>
      </c>
      <c r="BB251" s="44">
        <v>98.94</v>
      </c>
      <c r="BC251" s="14" t="s">
        <v>77</v>
      </c>
      <c r="BD251" s="14" t="s">
        <v>77</v>
      </c>
      <c r="BG251" s="14" t="s">
        <v>191</v>
      </c>
      <c r="BH251" s="14" t="s">
        <v>44</v>
      </c>
      <c r="BI251" s="14">
        <v>102</v>
      </c>
      <c r="BJ251" s="14">
        <f>IFERROR(_xlfn.XLOOKUP(Master[[#This Row],[cu_id]],StopTimes[cu_ID],StopTimes[Average Stop Time]), 0)</f>
        <v>6.541666666666667</v>
      </c>
      <c r="BK251" s="14">
        <f>IF(Master[[#This Row],[Avg stop time helper]] &lt;&gt; 0, Master[[#This Row],[Avg stop time helper]],Average_Stop_Time)</f>
        <v>6.541666666666667</v>
      </c>
      <c r="BL251" s="14" t="b">
        <f>NOT(ISERROR(_xlfn.XLOOKUP(Master[[#This Row],[cu_id]], Solution[Cu_ID],Solution[Cu_ID])))</f>
        <v>0</v>
      </c>
    </row>
    <row r="252" spans="1:64" s="14" customFormat="1" x14ac:dyDescent="0.3">
      <c r="A252" s="26" t="s">
        <v>948</v>
      </c>
      <c r="B252" s="14">
        <v>102</v>
      </c>
      <c r="C252" s="14">
        <v>71136</v>
      </c>
      <c r="D252" s="14">
        <v>0</v>
      </c>
      <c r="E252" s="14" t="s">
        <v>947</v>
      </c>
      <c r="F252" s="14" t="s">
        <v>4996</v>
      </c>
      <c r="G252" s="14" t="s">
        <v>946</v>
      </c>
      <c r="H252" s="14" t="s">
        <v>935</v>
      </c>
      <c r="I252" s="14" t="s">
        <v>2</v>
      </c>
      <c r="J252" s="14">
        <v>49765</v>
      </c>
      <c r="K252" s="14">
        <v>2</v>
      </c>
      <c r="L252" s="14" t="s">
        <v>83</v>
      </c>
      <c r="M252" s="14" t="s">
        <v>164</v>
      </c>
      <c r="N252" s="14" t="s">
        <v>13</v>
      </c>
      <c r="O252" s="14">
        <v>85</v>
      </c>
      <c r="P252" s="14">
        <v>85</v>
      </c>
      <c r="Q252" s="14">
        <v>0</v>
      </c>
      <c r="R252" s="14">
        <v>0</v>
      </c>
      <c r="S252" s="14">
        <v>0</v>
      </c>
      <c r="T252" s="14">
        <v>0</v>
      </c>
      <c r="U252" s="25">
        <v>44137</v>
      </c>
      <c r="V252" s="14">
        <v>13</v>
      </c>
      <c r="W252" s="23">
        <v>535.54999999999995</v>
      </c>
      <c r="X252" s="23">
        <v>0</v>
      </c>
      <c r="Y252" s="23">
        <v>0</v>
      </c>
      <c r="Z252" s="23">
        <v>10.61</v>
      </c>
      <c r="AA252" s="23">
        <v>42.45</v>
      </c>
      <c r="AB252" s="14">
        <v>0</v>
      </c>
      <c r="AC252" s="14">
        <v>0</v>
      </c>
      <c r="AD252" s="24">
        <v>0</v>
      </c>
      <c r="AE252" s="48">
        <v>0</v>
      </c>
      <c r="AF252" s="48">
        <v>0</v>
      </c>
      <c r="AG252" s="44">
        <v>40.82</v>
      </c>
      <c r="AH252" s="44">
        <v>40.82</v>
      </c>
      <c r="AI252" s="44">
        <v>41.906599999999997</v>
      </c>
      <c r="AJ252" s="44">
        <v>42.45</v>
      </c>
      <c r="AK252" s="44">
        <v>10.205</v>
      </c>
      <c r="AL252" s="44">
        <v>10.612500000000001</v>
      </c>
      <c r="AM252" s="44">
        <v>0</v>
      </c>
      <c r="AN252" s="44">
        <v>42.45</v>
      </c>
      <c r="AO252" s="44">
        <v>40.82</v>
      </c>
      <c r="AP252" s="44">
        <v>0</v>
      </c>
      <c r="AQ252" s="44">
        <v>0</v>
      </c>
      <c r="AR252" s="44">
        <v>0</v>
      </c>
      <c r="AS252" s="44">
        <v>0</v>
      </c>
      <c r="AT252" s="44">
        <v>42.45</v>
      </c>
      <c r="AU252" s="44">
        <v>0</v>
      </c>
      <c r="AV252" s="44">
        <v>42.45</v>
      </c>
      <c r="AW252" s="44">
        <v>40.82</v>
      </c>
      <c r="AX252" s="44">
        <v>0</v>
      </c>
      <c r="AY252" s="44">
        <v>0</v>
      </c>
      <c r="AZ252" s="44">
        <v>0</v>
      </c>
      <c r="BA252" s="44">
        <v>0</v>
      </c>
      <c r="BB252" s="44">
        <v>0</v>
      </c>
      <c r="BC252" s="14" t="s">
        <v>77</v>
      </c>
      <c r="BD252" s="14" t="s">
        <v>77</v>
      </c>
      <c r="BG252" s="14" t="s">
        <v>191</v>
      </c>
      <c r="BH252" s="14" t="s">
        <v>44</v>
      </c>
      <c r="BI252" s="14">
        <v>102</v>
      </c>
      <c r="BJ252" s="14">
        <f>IFERROR(_xlfn.XLOOKUP(Master[[#This Row],[cu_id]],StopTimes[cu_ID],StopTimes[Average Stop Time]), 0)</f>
        <v>0.51666666666666672</v>
      </c>
      <c r="BK252" s="14">
        <f>IF(Master[[#This Row],[Avg stop time helper]] &lt;&gt; 0, Master[[#This Row],[Avg stop time helper]],Average_Stop_Time)</f>
        <v>0.51666666666666672</v>
      </c>
      <c r="BL252" s="14" t="b">
        <f>NOT(ISERROR(_xlfn.XLOOKUP(Master[[#This Row],[cu_id]], Solution[Cu_ID],Solution[Cu_ID])))</f>
        <v>0</v>
      </c>
    </row>
    <row r="253" spans="1:64" s="14" customFormat="1" x14ac:dyDescent="0.3">
      <c r="A253" s="26" t="s">
        <v>950</v>
      </c>
      <c r="B253" s="14">
        <v>101</v>
      </c>
      <c r="C253" s="14">
        <v>71138</v>
      </c>
      <c r="D253" s="14">
        <v>0</v>
      </c>
      <c r="E253" s="14" t="s">
        <v>464</v>
      </c>
      <c r="F253" s="14" t="s">
        <v>4784</v>
      </c>
      <c r="G253" s="14" t="s">
        <v>949</v>
      </c>
      <c r="H253" s="14" t="s">
        <v>655</v>
      </c>
      <c r="I253" s="14" t="s">
        <v>2</v>
      </c>
      <c r="J253" s="14">
        <v>49735</v>
      </c>
      <c r="K253" s="14">
        <v>1</v>
      </c>
      <c r="L253" s="14" t="s">
        <v>174</v>
      </c>
      <c r="M253" s="14" t="s">
        <v>164</v>
      </c>
      <c r="N253" s="14" t="s">
        <v>13</v>
      </c>
      <c r="O253" s="14">
        <v>348</v>
      </c>
      <c r="P253" s="14">
        <v>348</v>
      </c>
      <c r="Q253" s="14">
        <v>0</v>
      </c>
      <c r="R253" s="14">
        <v>0</v>
      </c>
      <c r="S253" s="14">
        <v>0</v>
      </c>
      <c r="T253" s="14">
        <v>0</v>
      </c>
      <c r="U253" s="25">
        <v>44158</v>
      </c>
      <c r="V253" s="14">
        <v>13</v>
      </c>
      <c r="W253" s="23">
        <v>837.42</v>
      </c>
      <c r="X253" s="23">
        <v>0</v>
      </c>
      <c r="Y253" s="23">
        <v>0</v>
      </c>
      <c r="Z253" s="23">
        <v>16.7</v>
      </c>
      <c r="AA253" s="23">
        <v>66.78</v>
      </c>
      <c r="AB253" s="14">
        <v>0</v>
      </c>
      <c r="AC253" s="14">
        <v>0</v>
      </c>
      <c r="AD253" s="24">
        <f>IFERROR(1-(Master[[#This Row],[Avg Garment Scans per Delivery]]/Master[[#This Row],[Garment Inventory]]), 0)</f>
        <v>0</v>
      </c>
      <c r="AE253" s="48">
        <v>0</v>
      </c>
      <c r="AF253" s="48">
        <v>0</v>
      </c>
      <c r="AG253" s="44">
        <v>62.95</v>
      </c>
      <c r="AH253" s="44">
        <v>63.783299999999997</v>
      </c>
      <c r="AI253" s="44">
        <v>66.135000000000005</v>
      </c>
      <c r="AJ253" s="44">
        <v>66.78</v>
      </c>
      <c r="AK253" s="44">
        <v>16.05</v>
      </c>
      <c r="AL253" s="44">
        <v>16.695</v>
      </c>
      <c r="AM253" s="44">
        <v>64.2</v>
      </c>
      <c r="AN253" s="44">
        <v>0</v>
      </c>
      <c r="AO253" s="44">
        <v>0</v>
      </c>
      <c r="AP253" s="44">
        <v>0</v>
      </c>
      <c r="AQ253" s="44">
        <v>0</v>
      </c>
      <c r="AR253" s="44">
        <v>66.78</v>
      </c>
      <c r="AS253" s="44">
        <v>0</v>
      </c>
      <c r="AT253" s="44">
        <v>66.78</v>
      </c>
      <c r="AU253" s="44">
        <v>0</v>
      </c>
      <c r="AV253" s="44">
        <v>0</v>
      </c>
      <c r="AW253" s="44">
        <v>0</v>
      </c>
      <c r="AX253" s="44">
        <v>0</v>
      </c>
      <c r="AY253" s="44">
        <v>64.2</v>
      </c>
      <c r="AZ253" s="44">
        <v>66.78</v>
      </c>
      <c r="BA253" s="44">
        <v>0</v>
      </c>
      <c r="BB253" s="44">
        <v>66.78</v>
      </c>
      <c r="BC253" s="14" t="s">
        <v>232</v>
      </c>
      <c r="BD253" s="14" t="s">
        <v>213</v>
      </c>
      <c r="BG253" s="14" t="s">
        <v>191</v>
      </c>
      <c r="BH253" s="14" t="s">
        <v>44</v>
      </c>
      <c r="BI253" s="14">
        <v>103</v>
      </c>
      <c r="BJ253" s="14">
        <f>IFERROR(_xlfn.XLOOKUP(Master[[#This Row],[cu_id]],StopTimes[cu_ID],StopTimes[Average Stop Time]), 0)</f>
        <v>9.15</v>
      </c>
      <c r="BK253" s="14">
        <f>IF(Master[[#This Row],[Avg stop time helper]] &lt;&gt; 0, Master[[#This Row],[Avg stop time helper]],Average_Stop_Time)</f>
        <v>9.15</v>
      </c>
      <c r="BL253" s="14" t="b">
        <f>NOT(ISERROR(_xlfn.XLOOKUP(Master[[#This Row],[cu_id]], Solution[Cu_ID],Solution[Cu_ID])))</f>
        <v>1</v>
      </c>
    </row>
    <row r="254" spans="1:64" s="14" customFormat="1" x14ac:dyDescent="0.3">
      <c r="A254" s="26" t="s">
        <v>956</v>
      </c>
      <c r="B254" s="14">
        <v>102</v>
      </c>
      <c r="C254" s="14">
        <v>71145</v>
      </c>
      <c r="D254" s="14">
        <v>0</v>
      </c>
      <c r="E254" s="14" t="s">
        <v>955</v>
      </c>
      <c r="F254" s="14" t="s">
        <v>3802</v>
      </c>
      <c r="H254" s="14" t="s">
        <v>630</v>
      </c>
      <c r="I254" s="14" t="s">
        <v>2</v>
      </c>
      <c r="J254" s="14">
        <v>49779</v>
      </c>
      <c r="K254" s="14">
        <v>7</v>
      </c>
      <c r="L254" s="14" t="s">
        <v>82</v>
      </c>
      <c r="M254" s="14" t="s">
        <v>164</v>
      </c>
      <c r="N254" s="14" t="s">
        <v>14</v>
      </c>
      <c r="O254" s="14">
        <v>195</v>
      </c>
      <c r="P254" s="14">
        <v>0</v>
      </c>
      <c r="Q254" s="14">
        <v>0</v>
      </c>
      <c r="R254" s="14">
        <v>0</v>
      </c>
      <c r="S254" s="14">
        <v>0</v>
      </c>
      <c r="T254" s="14">
        <v>195</v>
      </c>
      <c r="U254" s="25">
        <v>44141</v>
      </c>
      <c r="V254" s="14">
        <v>52</v>
      </c>
      <c r="W254" s="23">
        <v>3070.1</v>
      </c>
      <c r="X254" s="23">
        <v>0</v>
      </c>
      <c r="Y254" s="23">
        <v>0</v>
      </c>
      <c r="Z254" s="23">
        <v>61.84</v>
      </c>
      <c r="AA254" s="23">
        <v>61.84</v>
      </c>
      <c r="AB254" s="14">
        <v>101</v>
      </c>
      <c r="AC254" s="14">
        <v>25</v>
      </c>
      <c r="AD254" s="24">
        <v>0.48076923076923078</v>
      </c>
      <c r="AE254" s="48">
        <v>5</v>
      </c>
      <c r="AF254" s="48">
        <v>100</v>
      </c>
      <c r="AG254" s="44">
        <v>57.8292</v>
      </c>
      <c r="AH254" s="44">
        <v>57.453800000000001</v>
      </c>
      <c r="AI254" s="44">
        <v>57.379199999999997</v>
      </c>
      <c r="AJ254" s="44">
        <v>76.037800000000004</v>
      </c>
      <c r="AK254" s="44">
        <v>57.695</v>
      </c>
      <c r="AL254" s="44">
        <v>77.22</v>
      </c>
      <c r="AM254" s="44">
        <v>54.56</v>
      </c>
      <c r="AN254" s="44">
        <v>76.77</v>
      </c>
      <c r="AO254" s="44">
        <v>60.83</v>
      </c>
      <c r="AP254" s="44">
        <v>70.13</v>
      </c>
      <c r="AQ254" s="44">
        <v>54.56</v>
      </c>
      <c r="AR254" s="44">
        <v>76.77</v>
      </c>
      <c r="AS254" s="44">
        <v>60.83</v>
      </c>
      <c r="AT254" s="44">
        <v>70.13</v>
      </c>
      <c r="AU254" s="44">
        <v>54.56</v>
      </c>
      <c r="AV254" s="44">
        <v>84.31</v>
      </c>
      <c r="AW254" s="44">
        <v>60.83</v>
      </c>
      <c r="AX254" s="44">
        <v>77.67</v>
      </c>
      <c r="AY254" s="44">
        <v>54.56</v>
      </c>
      <c r="AZ254" s="44">
        <v>84.31</v>
      </c>
      <c r="BA254" s="44">
        <v>60.83</v>
      </c>
      <c r="BB254" s="44">
        <v>77.67</v>
      </c>
      <c r="BC254" s="14" t="s">
        <v>77</v>
      </c>
      <c r="BD254" s="14" t="s">
        <v>77</v>
      </c>
      <c r="BG254" s="14" t="s">
        <v>191</v>
      </c>
      <c r="BH254" s="14" t="s">
        <v>44</v>
      </c>
      <c r="BI254" s="14">
        <v>102</v>
      </c>
      <c r="BJ254" s="14">
        <f>IFERROR(_xlfn.XLOOKUP(Master[[#This Row],[cu_id]],StopTimes[cu_ID],StopTimes[Average Stop Time]), 0)</f>
        <v>7.5966666666666667</v>
      </c>
      <c r="BK254" s="14">
        <f>IF(Master[[#This Row],[Avg stop time helper]] &lt;&gt; 0, Master[[#This Row],[Avg stop time helper]],Average_Stop_Time)</f>
        <v>7.5966666666666667</v>
      </c>
      <c r="BL254" s="14" t="b">
        <f>NOT(ISERROR(_xlfn.XLOOKUP(Master[[#This Row],[cu_id]], Solution[Cu_ID],Solution[Cu_ID])))</f>
        <v>0</v>
      </c>
    </row>
    <row r="255" spans="1:64" s="14" customFormat="1" x14ac:dyDescent="0.3">
      <c r="A255" s="26" t="s">
        <v>959</v>
      </c>
      <c r="B255" s="14">
        <v>102</v>
      </c>
      <c r="C255" s="14">
        <v>71146</v>
      </c>
      <c r="D255" s="14">
        <v>0</v>
      </c>
      <c r="E255" s="14" t="s">
        <v>958</v>
      </c>
      <c r="F255" s="14" t="s">
        <v>3479</v>
      </c>
      <c r="H255" s="14" t="s">
        <v>957</v>
      </c>
      <c r="I255" s="14" t="s">
        <v>2</v>
      </c>
      <c r="J255" s="14">
        <v>49779</v>
      </c>
      <c r="K255" s="14">
        <v>7</v>
      </c>
      <c r="L255" s="14" t="s">
        <v>82</v>
      </c>
      <c r="M255" s="14" t="s">
        <v>164</v>
      </c>
      <c r="N255" s="14" t="s">
        <v>15</v>
      </c>
      <c r="O255" s="14">
        <v>160</v>
      </c>
      <c r="P255" s="14">
        <v>0</v>
      </c>
      <c r="Q255" s="14">
        <v>160</v>
      </c>
      <c r="R255" s="14">
        <v>0</v>
      </c>
      <c r="S255" s="14">
        <v>0</v>
      </c>
      <c r="T255" s="14">
        <v>0</v>
      </c>
      <c r="U255" s="25">
        <v>44138</v>
      </c>
      <c r="V255" s="14">
        <v>53</v>
      </c>
      <c r="W255" s="23">
        <v>2304.54</v>
      </c>
      <c r="X255" s="23">
        <v>0</v>
      </c>
      <c r="Y255" s="23">
        <v>0</v>
      </c>
      <c r="Z255" s="23">
        <v>40.21</v>
      </c>
      <c r="AA255" s="23">
        <v>40.21</v>
      </c>
      <c r="AB255" s="14">
        <v>49</v>
      </c>
      <c r="AC255" s="14">
        <v>4</v>
      </c>
      <c r="AD255" s="24">
        <v>7.5471698113207544E-2</v>
      </c>
      <c r="AE255" s="48">
        <v>4</v>
      </c>
      <c r="AF255" s="48">
        <v>48</v>
      </c>
      <c r="AG255" s="44">
        <v>45.983800000000002</v>
      </c>
      <c r="AH255" s="44">
        <v>44.317599999999999</v>
      </c>
      <c r="AI255" s="44">
        <v>39.960700000000003</v>
      </c>
      <c r="AJ255" s="44">
        <v>36.924599999999998</v>
      </c>
      <c r="AK255" s="44">
        <v>43.547499999999999</v>
      </c>
      <c r="AL255" s="44">
        <v>37.085000000000001</v>
      </c>
      <c r="AM255" s="44">
        <v>40.21</v>
      </c>
      <c r="AN255" s="44">
        <v>35</v>
      </c>
      <c r="AO255" s="44">
        <v>40.21</v>
      </c>
      <c r="AP255" s="44">
        <v>35</v>
      </c>
      <c r="AQ255" s="44">
        <v>40.21</v>
      </c>
      <c r="AR255" s="44">
        <v>43.34</v>
      </c>
      <c r="AS255" s="44">
        <v>53.56</v>
      </c>
      <c r="AT255" s="44">
        <v>35</v>
      </c>
      <c r="AU255" s="44">
        <v>40.21</v>
      </c>
      <c r="AV255" s="44">
        <v>35</v>
      </c>
      <c r="AW255" s="44">
        <v>40.21</v>
      </c>
      <c r="AX255" s="44">
        <v>35</v>
      </c>
      <c r="AY255" s="44">
        <v>40.21</v>
      </c>
      <c r="AZ255" s="44">
        <v>43.34</v>
      </c>
      <c r="BA255" s="44">
        <v>53.56</v>
      </c>
      <c r="BB255" s="44">
        <v>35</v>
      </c>
      <c r="BC255" s="14" t="s">
        <v>77</v>
      </c>
      <c r="BD255" s="14" t="s">
        <v>77</v>
      </c>
      <c r="BG255" s="14" t="s">
        <v>191</v>
      </c>
      <c r="BH255" s="14" t="s">
        <v>44</v>
      </c>
      <c r="BI255" s="14">
        <v>102</v>
      </c>
      <c r="BJ255" s="14">
        <f>IFERROR(_xlfn.XLOOKUP(Master[[#This Row],[cu_id]],StopTimes[cu_ID],StopTimes[Average Stop Time]), 0)</f>
        <v>3.9250000000000003</v>
      </c>
      <c r="BK255" s="14">
        <f>IF(Master[[#This Row],[Avg stop time helper]] &lt;&gt; 0, Master[[#This Row],[Avg stop time helper]],Average_Stop_Time)</f>
        <v>3.9250000000000003</v>
      </c>
      <c r="BL255" s="14" t="b">
        <f>NOT(ISERROR(_xlfn.XLOOKUP(Master[[#This Row],[cu_id]], Solution[Cu_ID],Solution[Cu_ID])))</f>
        <v>0</v>
      </c>
    </row>
    <row r="256" spans="1:64" s="14" customFormat="1" x14ac:dyDescent="0.3">
      <c r="A256" s="26" t="s">
        <v>960</v>
      </c>
      <c r="B256" s="14">
        <v>102</v>
      </c>
      <c r="C256" s="14">
        <v>71148</v>
      </c>
      <c r="D256" s="14">
        <v>0</v>
      </c>
      <c r="E256" s="14" t="s">
        <v>366</v>
      </c>
      <c r="F256" s="14" t="s">
        <v>3740</v>
      </c>
      <c r="H256" s="14" t="s">
        <v>630</v>
      </c>
      <c r="I256" s="14" t="s">
        <v>2</v>
      </c>
      <c r="J256" s="14">
        <v>49779</v>
      </c>
      <c r="K256" s="14">
        <v>5</v>
      </c>
      <c r="L256" s="14" t="s">
        <v>84</v>
      </c>
      <c r="M256" s="14" t="s">
        <v>164</v>
      </c>
      <c r="N256" s="14" t="s">
        <v>15</v>
      </c>
      <c r="O256" s="14">
        <v>380</v>
      </c>
      <c r="P256" s="14">
        <v>0</v>
      </c>
      <c r="Q256" s="14">
        <v>380</v>
      </c>
      <c r="R256" s="14">
        <v>0</v>
      </c>
      <c r="S256" s="14">
        <v>0</v>
      </c>
      <c r="T256" s="14">
        <v>0</v>
      </c>
      <c r="U256" s="25">
        <v>44145</v>
      </c>
      <c r="V256" s="14">
        <v>26</v>
      </c>
      <c r="W256" s="23">
        <v>1280.3900000000001</v>
      </c>
      <c r="X256" s="23">
        <v>0</v>
      </c>
      <c r="Y256" s="23">
        <v>0</v>
      </c>
      <c r="Z256" s="23">
        <v>31.35</v>
      </c>
      <c r="AA256" s="23">
        <v>62.69</v>
      </c>
      <c r="AB256" s="14">
        <v>0</v>
      </c>
      <c r="AC256" s="14">
        <v>0</v>
      </c>
      <c r="AD256" s="24">
        <v>0</v>
      </c>
      <c r="AE256" s="48">
        <v>0</v>
      </c>
      <c r="AF256" s="48">
        <v>0</v>
      </c>
      <c r="AG256" s="44">
        <v>46.94</v>
      </c>
      <c r="AH256" s="44">
        <v>46.94</v>
      </c>
      <c r="AI256" s="44">
        <v>58.722799999999999</v>
      </c>
      <c r="AJ256" s="44">
        <v>59.145000000000003</v>
      </c>
      <c r="AK256" s="44">
        <v>24.64</v>
      </c>
      <c r="AL256" s="44">
        <v>29.572500000000002</v>
      </c>
      <c r="AM256" s="44">
        <v>58.45</v>
      </c>
      <c r="AN256" s="44">
        <v>0</v>
      </c>
      <c r="AO256" s="44">
        <v>0</v>
      </c>
      <c r="AP256" s="44">
        <v>47.05</v>
      </c>
      <c r="AQ256" s="44">
        <v>35.43</v>
      </c>
      <c r="AR256" s="44">
        <v>0</v>
      </c>
      <c r="AS256" s="44">
        <v>0</v>
      </c>
      <c r="AT256" s="44">
        <v>71.239999999999995</v>
      </c>
      <c r="AU256" s="44">
        <v>58.45</v>
      </c>
      <c r="AV256" s="44">
        <v>0</v>
      </c>
      <c r="AW256" s="44">
        <v>0</v>
      </c>
      <c r="AX256" s="44">
        <v>47.05</v>
      </c>
      <c r="AY256" s="44">
        <v>44.79</v>
      </c>
      <c r="AZ256" s="44">
        <v>0</v>
      </c>
      <c r="BA256" s="44">
        <v>0</v>
      </c>
      <c r="BB256" s="44">
        <v>71.239999999999995</v>
      </c>
      <c r="BC256" s="14" t="s">
        <v>77</v>
      </c>
      <c r="BD256" s="14" t="s">
        <v>77</v>
      </c>
      <c r="BG256" s="14" t="s">
        <v>191</v>
      </c>
      <c r="BH256" s="14" t="s">
        <v>44</v>
      </c>
      <c r="BI256" s="14">
        <v>102</v>
      </c>
      <c r="BJ256" s="14">
        <f>IFERROR(_xlfn.XLOOKUP(Master[[#This Row],[cu_id]],StopTimes[cu_ID],StopTimes[Average Stop Time]), 0)</f>
        <v>1.9000000000000001</v>
      </c>
      <c r="BK256" s="14">
        <f>IF(Master[[#This Row],[Avg stop time helper]] &lt;&gt; 0, Master[[#This Row],[Avg stop time helper]],Average_Stop_Time)</f>
        <v>1.9000000000000001</v>
      </c>
      <c r="BL256" s="14" t="b">
        <f>NOT(ISERROR(_xlfn.XLOOKUP(Master[[#This Row],[cu_id]], Solution[Cu_ID],Solution[Cu_ID])))</f>
        <v>0</v>
      </c>
    </row>
    <row r="257" spans="1:64" s="14" customFormat="1" x14ac:dyDescent="0.3">
      <c r="A257" s="26" t="s">
        <v>962</v>
      </c>
      <c r="B257" s="14">
        <v>102</v>
      </c>
      <c r="C257" s="14">
        <v>71149</v>
      </c>
      <c r="D257" s="14">
        <v>0</v>
      </c>
      <c r="E257" s="14" t="s">
        <v>961</v>
      </c>
      <c r="F257" s="14" t="s">
        <v>5549</v>
      </c>
      <c r="H257" s="14" t="s">
        <v>630</v>
      </c>
      <c r="I257" s="14" t="s">
        <v>2</v>
      </c>
      <c r="J257" s="14">
        <v>49779</v>
      </c>
      <c r="K257" s="14">
        <v>3</v>
      </c>
      <c r="L257" s="14" t="s">
        <v>175</v>
      </c>
      <c r="M257" s="14" t="s">
        <v>164</v>
      </c>
      <c r="N257" s="14" t="s">
        <v>48</v>
      </c>
      <c r="O257" s="14">
        <v>300</v>
      </c>
      <c r="P257" s="14">
        <v>0</v>
      </c>
      <c r="Q257" s="14">
        <v>0</v>
      </c>
      <c r="R257" s="14">
        <v>0</v>
      </c>
      <c r="S257" s="14">
        <v>300</v>
      </c>
      <c r="T257" s="14">
        <v>0</v>
      </c>
      <c r="U257" s="25">
        <v>44147</v>
      </c>
      <c r="V257" s="14">
        <v>23</v>
      </c>
      <c r="W257" s="23">
        <v>814.53</v>
      </c>
      <c r="X257" s="23">
        <v>0</v>
      </c>
      <c r="Y257" s="23">
        <v>0</v>
      </c>
      <c r="Z257" s="23">
        <v>9.35</v>
      </c>
      <c r="AA257" s="23">
        <v>37.380000000000003</v>
      </c>
      <c r="AB257" s="14">
        <v>0</v>
      </c>
      <c r="AC257" s="14">
        <v>0</v>
      </c>
      <c r="AD257" s="24">
        <v>0</v>
      </c>
      <c r="AE257" s="48">
        <v>0</v>
      </c>
      <c r="AF257" s="48">
        <v>0</v>
      </c>
      <c r="AG257" s="44">
        <v>35</v>
      </c>
      <c r="AH257" s="44">
        <v>35</v>
      </c>
      <c r="AI257" s="44">
        <v>36.246000000000002</v>
      </c>
      <c r="AJ257" s="44">
        <v>38.299999999999997</v>
      </c>
      <c r="AK257" s="44">
        <v>17.5</v>
      </c>
      <c r="AL257" s="44">
        <v>9.5749999999999993</v>
      </c>
      <c r="AM257" s="44">
        <v>35</v>
      </c>
      <c r="AN257" s="44">
        <v>0</v>
      </c>
      <c r="AO257" s="44">
        <v>0</v>
      </c>
      <c r="AP257" s="44">
        <v>38.299999999999997</v>
      </c>
      <c r="AQ257" s="44">
        <v>35</v>
      </c>
      <c r="AR257" s="44">
        <v>0</v>
      </c>
      <c r="AS257" s="44">
        <v>0</v>
      </c>
      <c r="AT257" s="44">
        <v>0</v>
      </c>
      <c r="AU257" s="44">
        <v>35</v>
      </c>
      <c r="AV257" s="44">
        <v>0</v>
      </c>
      <c r="AW257" s="44">
        <v>0</v>
      </c>
      <c r="AX257" s="44">
        <v>38.299999999999997</v>
      </c>
      <c r="AY257" s="44">
        <v>35</v>
      </c>
      <c r="AZ257" s="44">
        <v>0</v>
      </c>
      <c r="BA257" s="44">
        <v>0</v>
      </c>
      <c r="BB257" s="44">
        <v>0</v>
      </c>
      <c r="BC257" s="14" t="s">
        <v>77</v>
      </c>
      <c r="BD257" s="14" t="s">
        <v>77</v>
      </c>
      <c r="BG257" s="14" t="s">
        <v>191</v>
      </c>
      <c r="BH257" s="14" t="s">
        <v>44</v>
      </c>
      <c r="BI257" s="14">
        <v>102</v>
      </c>
      <c r="BJ257" s="14">
        <f>IFERROR(_xlfn.XLOOKUP(Master[[#This Row],[cu_id]],StopTimes[cu_ID],StopTimes[Average Stop Time]), 0)</f>
        <v>1.1500000000000001</v>
      </c>
      <c r="BK257" s="14">
        <f>IF(Master[[#This Row],[Avg stop time helper]] &lt;&gt; 0, Master[[#This Row],[Avg stop time helper]],Average_Stop_Time)</f>
        <v>1.1500000000000001</v>
      </c>
      <c r="BL257" s="14" t="b">
        <f>NOT(ISERROR(_xlfn.XLOOKUP(Master[[#This Row],[cu_id]], Solution[Cu_ID],Solution[Cu_ID])))</f>
        <v>0</v>
      </c>
    </row>
    <row r="258" spans="1:64" s="14" customFormat="1" x14ac:dyDescent="0.3">
      <c r="A258" s="26" t="s">
        <v>964</v>
      </c>
      <c r="B258" s="14">
        <v>102</v>
      </c>
      <c r="C258" s="14">
        <v>71152</v>
      </c>
      <c r="D258" s="14">
        <v>0</v>
      </c>
      <c r="E258" s="14" t="s">
        <v>963</v>
      </c>
      <c r="F258" s="14" t="s">
        <v>5121</v>
      </c>
      <c r="H258" s="14" t="s">
        <v>630</v>
      </c>
      <c r="I258" s="14" t="s">
        <v>2</v>
      </c>
      <c r="J258" s="14">
        <v>49779</v>
      </c>
      <c r="K258" s="14">
        <v>2</v>
      </c>
      <c r="L258" s="14" t="s">
        <v>83</v>
      </c>
      <c r="M258" s="14" t="s">
        <v>164</v>
      </c>
      <c r="N258" s="14" t="s">
        <v>15</v>
      </c>
      <c r="O258" s="14">
        <v>224</v>
      </c>
      <c r="P258" s="14">
        <v>0</v>
      </c>
      <c r="Q258" s="14">
        <v>224</v>
      </c>
      <c r="R258" s="14">
        <v>0</v>
      </c>
      <c r="S258" s="14">
        <v>0</v>
      </c>
      <c r="T258" s="14">
        <v>0</v>
      </c>
      <c r="U258" s="25">
        <v>44159</v>
      </c>
      <c r="V258" s="14">
        <v>13</v>
      </c>
      <c r="W258" s="23">
        <v>2322.81</v>
      </c>
      <c r="X258" s="23">
        <v>0</v>
      </c>
      <c r="Y258" s="23">
        <v>0</v>
      </c>
      <c r="Z258" s="23">
        <v>52.83</v>
      </c>
      <c r="AA258" s="23">
        <v>211.31</v>
      </c>
      <c r="AB258" s="14">
        <v>0</v>
      </c>
      <c r="AC258" s="14">
        <v>0</v>
      </c>
      <c r="AD258" s="24">
        <v>0</v>
      </c>
      <c r="AE258" s="48">
        <v>0</v>
      </c>
      <c r="AF258" s="48">
        <v>0</v>
      </c>
      <c r="AG258" s="44">
        <v>191.64</v>
      </c>
      <c r="AH258" s="44">
        <v>191.64</v>
      </c>
      <c r="AI258" s="44">
        <v>196.78</v>
      </c>
      <c r="AJ258" s="44">
        <v>199.35</v>
      </c>
      <c r="AK258" s="44">
        <v>47.91</v>
      </c>
      <c r="AL258" s="44">
        <v>49.837499999999999</v>
      </c>
      <c r="AM258" s="44">
        <v>0</v>
      </c>
      <c r="AN258" s="44">
        <v>199.35</v>
      </c>
      <c r="AO258" s="44">
        <v>191.64</v>
      </c>
      <c r="AP258" s="44">
        <v>0</v>
      </c>
      <c r="AQ258" s="44">
        <v>0</v>
      </c>
      <c r="AR258" s="44">
        <v>0</v>
      </c>
      <c r="AS258" s="44">
        <v>0</v>
      </c>
      <c r="AT258" s="44">
        <v>0</v>
      </c>
      <c r="AU258" s="44">
        <v>0</v>
      </c>
      <c r="AV258" s="44">
        <v>199.35</v>
      </c>
      <c r="AW258" s="44">
        <v>191.64</v>
      </c>
      <c r="AX258" s="44">
        <v>0</v>
      </c>
      <c r="AY258" s="44">
        <v>0</v>
      </c>
      <c r="AZ258" s="44">
        <v>0</v>
      </c>
      <c r="BA258" s="44">
        <v>0</v>
      </c>
      <c r="BB258" s="44">
        <v>0</v>
      </c>
      <c r="BC258" s="14" t="s">
        <v>77</v>
      </c>
      <c r="BD258" s="14" t="s">
        <v>77</v>
      </c>
      <c r="BG258" s="14" t="s">
        <v>191</v>
      </c>
      <c r="BH258" s="14" t="s">
        <v>44</v>
      </c>
      <c r="BI258" s="14">
        <v>102</v>
      </c>
      <c r="BJ258" s="14">
        <f>IFERROR(_xlfn.XLOOKUP(Master[[#This Row],[cu_id]],StopTimes[cu_ID],StopTimes[Average Stop Time]), 0)</f>
        <v>13.166666666666666</v>
      </c>
      <c r="BK258" s="14">
        <f>IF(Master[[#This Row],[Avg stop time helper]] &lt;&gt; 0, Master[[#This Row],[Avg stop time helper]],Average_Stop_Time)</f>
        <v>13.166666666666666</v>
      </c>
      <c r="BL258" s="14" t="b">
        <f>NOT(ISERROR(_xlfn.XLOOKUP(Master[[#This Row],[cu_id]], Solution[Cu_ID],Solution[Cu_ID])))</f>
        <v>0</v>
      </c>
    </row>
    <row r="259" spans="1:64" s="14" customFormat="1" x14ac:dyDescent="0.3">
      <c r="A259" s="26" t="s">
        <v>968</v>
      </c>
      <c r="B259" s="14">
        <v>102</v>
      </c>
      <c r="C259" s="14">
        <v>71159</v>
      </c>
      <c r="D259" s="14">
        <v>0</v>
      </c>
      <c r="E259" s="14" t="s">
        <v>967</v>
      </c>
      <c r="F259" s="14" t="s">
        <v>3794</v>
      </c>
      <c r="H259" s="14" t="s">
        <v>630</v>
      </c>
      <c r="I259" s="14" t="s">
        <v>2</v>
      </c>
      <c r="J259" s="14">
        <v>49779</v>
      </c>
      <c r="K259" s="14">
        <v>7</v>
      </c>
      <c r="L259" s="14" t="s">
        <v>82</v>
      </c>
      <c r="M259" s="14" t="s">
        <v>164</v>
      </c>
      <c r="N259" s="14" t="s">
        <v>15</v>
      </c>
      <c r="O259" s="14">
        <v>190</v>
      </c>
      <c r="P259" s="14">
        <v>0</v>
      </c>
      <c r="Q259" s="14">
        <v>190</v>
      </c>
      <c r="R259" s="14">
        <v>0</v>
      </c>
      <c r="S259" s="14">
        <v>0</v>
      </c>
      <c r="T259" s="14">
        <v>0</v>
      </c>
      <c r="U259" s="25">
        <v>44138</v>
      </c>
      <c r="V259" s="14">
        <v>52</v>
      </c>
      <c r="W259" s="23">
        <v>9389.93</v>
      </c>
      <c r="X259" s="23">
        <v>0</v>
      </c>
      <c r="Y259" s="23">
        <v>0</v>
      </c>
      <c r="Z259" s="23">
        <v>167.32</v>
      </c>
      <c r="AA259" s="23">
        <v>167.32</v>
      </c>
      <c r="AB259" s="14">
        <v>98</v>
      </c>
      <c r="AC259" s="14">
        <v>28</v>
      </c>
      <c r="AD259" s="24">
        <v>0.53846153846153844</v>
      </c>
      <c r="AE259" s="48">
        <v>5</v>
      </c>
      <c r="AF259" s="48">
        <v>100</v>
      </c>
      <c r="AG259" s="44">
        <v>186.60149999999999</v>
      </c>
      <c r="AH259" s="44">
        <v>190.98</v>
      </c>
      <c r="AI259" s="44">
        <v>161.32300000000001</v>
      </c>
      <c r="AJ259" s="44">
        <v>155.7961</v>
      </c>
      <c r="AK259" s="44">
        <v>168.27119999999999</v>
      </c>
      <c r="AL259" s="44">
        <v>149.70750000000001</v>
      </c>
      <c r="AM259" s="44">
        <v>169.97</v>
      </c>
      <c r="AN259" s="44">
        <v>129.30000000000001</v>
      </c>
      <c r="AO259" s="44">
        <v>133.54</v>
      </c>
      <c r="AP259" s="44">
        <v>129.30000000000001</v>
      </c>
      <c r="AQ259" s="44">
        <v>217.81</v>
      </c>
      <c r="AR259" s="44">
        <v>200.66</v>
      </c>
      <c r="AS259" s="44">
        <v>196.39</v>
      </c>
      <c r="AT259" s="44">
        <v>126.29</v>
      </c>
      <c r="AU259" s="44">
        <v>131.88</v>
      </c>
      <c r="AV259" s="44">
        <v>164.91</v>
      </c>
      <c r="AW259" s="44">
        <v>131.88</v>
      </c>
      <c r="AX259" s="44">
        <v>126.29</v>
      </c>
      <c r="AY259" s="44">
        <v>131.88</v>
      </c>
      <c r="AZ259" s="44">
        <v>194.62</v>
      </c>
      <c r="BA259" s="44">
        <v>232.82</v>
      </c>
      <c r="BB259" s="44">
        <v>126.29</v>
      </c>
      <c r="BC259" s="14" t="s">
        <v>77</v>
      </c>
      <c r="BD259" s="14" t="s">
        <v>77</v>
      </c>
      <c r="BG259" s="14" t="s">
        <v>191</v>
      </c>
      <c r="BH259" s="14" t="s">
        <v>44</v>
      </c>
      <c r="BI259" s="14">
        <v>102</v>
      </c>
      <c r="BJ259" s="14">
        <f>IFERROR(_xlfn.XLOOKUP(Master[[#This Row],[cu_id]],StopTimes[cu_ID],StopTimes[Average Stop Time]), 0)</f>
        <v>9.15</v>
      </c>
      <c r="BK259" s="14">
        <f>IF(Master[[#This Row],[Avg stop time helper]] &lt;&gt; 0, Master[[#This Row],[Avg stop time helper]],Average_Stop_Time)</f>
        <v>9.15</v>
      </c>
      <c r="BL259" s="14" t="b">
        <f>NOT(ISERROR(_xlfn.XLOOKUP(Master[[#This Row],[cu_id]], Solution[Cu_ID],Solution[Cu_ID])))</f>
        <v>0</v>
      </c>
    </row>
    <row r="260" spans="1:64" s="14" customFormat="1" x14ac:dyDescent="0.3">
      <c r="A260" s="26" t="s">
        <v>970</v>
      </c>
      <c r="B260" s="14">
        <v>102</v>
      </c>
      <c r="C260" s="14">
        <v>71160</v>
      </c>
      <c r="D260" s="14">
        <v>0</v>
      </c>
      <c r="E260" s="14" t="s">
        <v>969</v>
      </c>
      <c r="F260" s="14" t="s">
        <v>4675</v>
      </c>
      <c r="H260" s="14" t="s">
        <v>210</v>
      </c>
      <c r="I260" s="14" t="s">
        <v>2</v>
      </c>
      <c r="J260" s="14">
        <v>49779</v>
      </c>
      <c r="K260" s="14">
        <v>6</v>
      </c>
      <c r="L260" s="14" t="s">
        <v>176</v>
      </c>
      <c r="M260" s="14" t="s">
        <v>164</v>
      </c>
      <c r="N260" s="14" t="s">
        <v>15</v>
      </c>
      <c r="O260" s="14">
        <v>130</v>
      </c>
      <c r="P260" s="14">
        <v>0</v>
      </c>
      <c r="Q260" s="14">
        <v>130</v>
      </c>
      <c r="R260" s="14">
        <v>0</v>
      </c>
      <c r="S260" s="14">
        <v>0</v>
      </c>
      <c r="T260" s="14">
        <v>0</v>
      </c>
      <c r="U260" s="25">
        <v>44138</v>
      </c>
      <c r="V260" s="14">
        <v>26</v>
      </c>
      <c r="W260" s="23">
        <v>2405.94</v>
      </c>
      <c r="X260" s="23">
        <v>0</v>
      </c>
      <c r="Y260" s="23">
        <v>0</v>
      </c>
      <c r="Z260" s="23">
        <v>56.25</v>
      </c>
      <c r="AA260" s="23">
        <v>112.5</v>
      </c>
      <c r="AB260" s="14">
        <v>0</v>
      </c>
      <c r="AC260" s="14">
        <v>0</v>
      </c>
      <c r="AD260" s="24">
        <v>0</v>
      </c>
      <c r="AE260" s="48">
        <v>0</v>
      </c>
      <c r="AF260" s="48">
        <v>0</v>
      </c>
      <c r="AG260" s="44">
        <v>88.193299999999994</v>
      </c>
      <c r="AH260" s="44">
        <v>94.534199999999998</v>
      </c>
      <c r="AI260" s="44">
        <v>102.5166</v>
      </c>
      <c r="AJ260" s="44">
        <v>100.57</v>
      </c>
      <c r="AK260" s="44">
        <v>46.7575</v>
      </c>
      <c r="AL260" s="44">
        <v>51.303699999999999</v>
      </c>
      <c r="AM260" s="44">
        <v>0</v>
      </c>
      <c r="AN260" s="44">
        <v>95.39</v>
      </c>
      <c r="AO260" s="44">
        <v>91.74</v>
      </c>
      <c r="AP260" s="44">
        <v>0</v>
      </c>
      <c r="AQ260" s="44">
        <v>0</v>
      </c>
      <c r="AR260" s="44">
        <v>116.87</v>
      </c>
      <c r="AS260" s="44">
        <v>91.74</v>
      </c>
      <c r="AT260" s="44">
        <v>0</v>
      </c>
      <c r="AU260" s="44">
        <v>0</v>
      </c>
      <c r="AV260" s="44">
        <v>95.39</v>
      </c>
      <c r="AW260" s="44">
        <v>98.84</v>
      </c>
      <c r="AX260" s="44">
        <v>0</v>
      </c>
      <c r="AY260" s="44">
        <v>0</v>
      </c>
      <c r="AZ260" s="44">
        <v>102.78</v>
      </c>
      <c r="BA260" s="44">
        <v>91.74</v>
      </c>
      <c r="BB260" s="44">
        <v>0</v>
      </c>
      <c r="BC260" s="14" t="s">
        <v>77</v>
      </c>
      <c r="BD260" s="14" t="s">
        <v>77</v>
      </c>
      <c r="BG260" s="14" t="s">
        <v>191</v>
      </c>
      <c r="BH260" s="14" t="s">
        <v>44</v>
      </c>
      <c r="BI260" s="14">
        <v>102</v>
      </c>
      <c r="BJ260" s="14">
        <f>IFERROR(_xlfn.XLOOKUP(Master[[#This Row],[cu_id]],StopTimes[cu_ID],StopTimes[Average Stop Time]), 0)</f>
        <v>5.1333333333333337</v>
      </c>
      <c r="BK260" s="14">
        <f>IF(Master[[#This Row],[Avg stop time helper]] &lt;&gt; 0, Master[[#This Row],[Avg stop time helper]],Average_Stop_Time)</f>
        <v>5.1333333333333337</v>
      </c>
      <c r="BL260" s="14" t="b">
        <f>NOT(ISERROR(_xlfn.XLOOKUP(Master[[#This Row],[cu_id]], Solution[Cu_ID],Solution[Cu_ID])))</f>
        <v>0</v>
      </c>
    </row>
    <row r="261" spans="1:64" s="14" customFormat="1" x14ac:dyDescent="0.3">
      <c r="A261" s="26" t="s">
        <v>972</v>
      </c>
      <c r="B261" s="14">
        <v>102</v>
      </c>
      <c r="C261" s="14">
        <v>71161</v>
      </c>
      <c r="D261" s="14">
        <v>0</v>
      </c>
      <c r="E261" s="14" t="s">
        <v>971</v>
      </c>
      <c r="F261" s="14" t="s">
        <v>4108</v>
      </c>
      <c r="H261" s="14" t="s">
        <v>630</v>
      </c>
      <c r="I261" s="14" t="s">
        <v>2</v>
      </c>
      <c r="J261" s="14">
        <v>49779</v>
      </c>
      <c r="K261" s="14">
        <v>7</v>
      </c>
      <c r="L261" s="14" t="s">
        <v>82</v>
      </c>
      <c r="M261" s="14" t="s">
        <v>164</v>
      </c>
      <c r="N261" s="14" t="s">
        <v>15</v>
      </c>
      <c r="O261" s="14">
        <v>210</v>
      </c>
      <c r="P261" s="14">
        <v>0</v>
      </c>
      <c r="Q261" s="14">
        <v>210</v>
      </c>
      <c r="R261" s="14">
        <v>0</v>
      </c>
      <c r="S261" s="14">
        <v>0</v>
      </c>
      <c r="T261" s="14">
        <v>0</v>
      </c>
      <c r="U261" s="25">
        <v>44138</v>
      </c>
      <c r="V261" s="14">
        <v>47</v>
      </c>
      <c r="W261" s="23">
        <v>2451.42</v>
      </c>
      <c r="X261" s="23">
        <v>0</v>
      </c>
      <c r="Y261" s="23">
        <v>0</v>
      </c>
      <c r="Z261" s="23">
        <v>70.790000000000006</v>
      </c>
      <c r="AA261" s="23">
        <v>70.790000000000006</v>
      </c>
      <c r="AB261" s="14">
        <v>0</v>
      </c>
      <c r="AC261" s="14">
        <v>0</v>
      </c>
      <c r="AD261" s="24">
        <v>0</v>
      </c>
      <c r="AE261" s="48">
        <v>0</v>
      </c>
      <c r="AF261" s="48">
        <v>0</v>
      </c>
      <c r="AG261" s="44">
        <v>58.5822</v>
      </c>
      <c r="AH261" s="44">
        <v>54.863799999999998</v>
      </c>
      <c r="AI261" s="44">
        <v>64.418400000000005</v>
      </c>
      <c r="AJ261" s="44">
        <v>79.779200000000003</v>
      </c>
      <c r="AK261" s="44">
        <v>57.993699999999997</v>
      </c>
      <c r="AL261" s="44">
        <v>93.726200000000006</v>
      </c>
      <c r="AM261" s="44">
        <v>56.55</v>
      </c>
      <c r="AN261" s="44">
        <v>69.959999999999994</v>
      </c>
      <c r="AO261" s="44">
        <v>56.55</v>
      </c>
      <c r="AP261" s="44">
        <v>69.959999999999994</v>
      </c>
      <c r="AQ261" s="44">
        <v>56.55</v>
      </c>
      <c r="AR261" s="44">
        <v>88.78</v>
      </c>
      <c r="AS261" s="44">
        <v>56.55</v>
      </c>
      <c r="AT261" s="44">
        <v>76.010000000000005</v>
      </c>
      <c r="AU261" s="44">
        <v>56.55</v>
      </c>
      <c r="AV261" s="44">
        <v>182.64</v>
      </c>
      <c r="AW261" s="44">
        <v>56.55</v>
      </c>
      <c r="AX261" s="44">
        <v>81.209999999999994</v>
      </c>
      <c r="AY261" s="44">
        <v>56.55</v>
      </c>
      <c r="AZ261" s="44">
        <v>100.04</v>
      </c>
      <c r="BA261" s="44">
        <v>68.099999999999994</v>
      </c>
      <c r="BB261" s="44">
        <v>81.209999999999994</v>
      </c>
      <c r="BC261" s="14" t="s">
        <v>77</v>
      </c>
      <c r="BD261" s="14" t="s">
        <v>77</v>
      </c>
      <c r="BG261" s="14" t="s">
        <v>191</v>
      </c>
      <c r="BH261" s="14" t="s">
        <v>44</v>
      </c>
      <c r="BI261" s="14">
        <v>102</v>
      </c>
      <c r="BJ261" s="14">
        <f>IFERROR(_xlfn.XLOOKUP(Master[[#This Row],[cu_id]],StopTimes[cu_ID],StopTimes[Average Stop Time]), 0)</f>
        <v>12.729166666666666</v>
      </c>
      <c r="BK261" s="14">
        <f>IF(Master[[#This Row],[Avg stop time helper]] &lt;&gt; 0, Master[[#This Row],[Avg stop time helper]],Average_Stop_Time)</f>
        <v>12.729166666666666</v>
      </c>
      <c r="BL261" s="14" t="b">
        <f>NOT(ISERROR(_xlfn.XLOOKUP(Master[[#This Row],[cu_id]], Solution[Cu_ID],Solution[Cu_ID])))</f>
        <v>0</v>
      </c>
    </row>
    <row r="262" spans="1:64" s="14" customFormat="1" x14ac:dyDescent="0.3">
      <c r="A262" s="26" t="s">
        <v>977</v>
      </c>
      <c r="B262" s="14">
        <v>102</v>
      </c>
      <c r="C262" s="14">
        <v>71163</v>
      </c>
      <c r="D262" s="14">
        <v>0</v>
      </c>
      <c r="E262" s="14" t="s">
        <v>976</v>
      </c>
      <c r="F262" s="14" t="s">
        <v>3744</v>
      </c>
      <c r="H262" s="14" t="s">
        <v>630</v>
      </c>
      <c r="I262" s="14" t="s">
        <v>2</v>
      </c>
      <c r="J262" s="14">
        <v>49779</v>
      </c>
      <c r="K262" s="14">
        <v>7</v>
      </c>
      <c r="L262" s="14" t="s">
        <v>82</v>
      </c>
      <c r="M262" s="14" t="s">
        <v>164</v>
      </c>
      <c r="N262" s="14" t="s">
        <v>15</v>
      </c>
      <c r="O262" s="14">
        <v>152</v>
      </c>
      <c r="P262" s="14">
        <v>0</v>
      </c>
      <c r="Q262" s="14">
        <v>152</v>
      </c>
      <c r="R262" s="14">
        <v>0</v>
      </c>
      <c r="S262" s="14">
        <v>0</v>
      </c>
      <c r="T262" s="14">
        <v>0</v>
      </c>
      <c r="U262" s="25">
        <v>44138</v>
      </c>
      <c r="V262" s="14">
        <v>52</v>
      </c>
      <c r="W262" s="23">
        <v>2414.09</v>
      </c>
      <c r="X262" s="23">
        <v>0</v>
      </c>
      <c r="Y262" s="23">
        <v>0</v>
      </c>
      <c r="Z262" s="23">
        <v>43.13</v>
      </c>
      <c r="AA262" s="23">
        <v>43.13</v>
      </c>
      <c r="AB262" s="14">
        <v>22</v>
      </c>
      <c r="AC262" s="14">
        <v>9</v>
      </c>
      <c r="AD262" s="24">
        <v>0.17307692307692307</v>
      </c>
      <c r="AE262" s="48">
        <v>1</v>
      </c>
      <c r="AF262" s="48">
        <v>22</v>
      </c>
      <c r="AG262" s="44">
        <v>61.2988</v>
      </c>
      <c r="AH262" s="44">
        <v>41.898400000000002</v>
      </c>
      <c r="AI262" s="44">
        <v>42.985300000000002</v>
      </c>
      <c r="AJ262" s="44">
        <v>43.13</v>
      </c>
      <c r="AK262" s="44">
        <v>42.99</v>
      </c>
      <c r="AL262" s="44">
        <v>43.13</v>
      </c>
      <c r="AM262" s="44">
        <v>43.32</v>
      </c>
      <c r="AN262" s="44">
        <v>43.13</v>
      </c>
      <c r="AO262" s="44">
        <v>43.32</v>
      </c>
      <c r="AP262" s="44">
        <v>43.13</v>
      </c>
      <c r="AQ262" s="44">
        <v>43.32</v>
      </c>
      <c r="AR262" s="44">
        <v>43.13</v>
      </c>
      <c r="AS262" s="44">
        <v>43.32</v>
      </c>
      <c r="AT262" s="44">
        <v>43.13</v>
      </c>
      <c r="AU262" s="44">
        <v>43.32</v>
      </c>
      <c r="AV262" s="44">
        <v>43.13</v>
      </c>
      <c r="AW262" s="44">
        <v>43.32</v>
      </c>
      <c r="AX262" s="44">
        <v>43.13</v>
      </c>
      <c r="AY262" s="44">
        <v>43.32</v>
      </c>
      <c r="AZ262" s="44">
        <v>43.13</v>
      </c>
      <c r="BA262" s="44">
        <v>40.68</v>
      </c>
      <c r="BB262" s="44">
        <v>43.13</v>
      </c>
      <c r="BC262" s="14" t="s">
        <v>77</v>
      </c>
      <c r="BD262" s="14" t="s">
        <v>77</v>
      </c>
      <c r="BG262" s="14" t="s">
        <v>191</v>
      </c>
      <c r="BH262" s="14" t="s">
        <v>44</v>
      </c>
      <c r="BI262" s="14">
        <v>102</v>
      </c>
      <c r="BJ262" s="14">
        <f>IFERROR(_xlfn.XLOOKUP(Master[[#This Row],[cu_id]],StopTimes[cu_ID],StopTimes[Average Stop Time]), 0)</f>
        <v>2.8250000000000002</v>
      </c>
      <c r="BK262" s="14">
        <f>IF(Master[[#This Row],[Avg stop time helper]] &lt;&gt; 0, Master[[#This Row],[Avg stop time helper]],Average_Stop_Time)</f>
        <v>2.8250000000000002</v>
      </c>
      <c r="BL262" s="14" t="b">
        <f>NOT(ISERROR(_xlfn.XLOOKUP(Master[[#This Row],[cu_id]], Solution[Cu_ID],Solution[Cu_ID])))</f>
        <v>0</v>
      </c>
    </row>
    <row r="263" spans="1:64" s="14" customFormat="1" x14ac:dyDescent="0.3">
      <c r="A263" s="26" t="s">
        <v>980</v>
      </c>
      <c r="B263" s="14">
        <v>105</v>
      </c>
      <c r="C263" s="14">
        <v>71167</v>
      </c>
      <c r="D263" s="14">
        <v>0</v>
      </c>
      <c r="E263" s="14" t="s">
        <v>979</v>
      </c>
      <c r="F263" s="14" t="s">
        <v>5306</v>
      </c>
      <c r="H263" s="14" t="s">
        <v>978</v>
      </c>
      <c r="I263" s="14" t="s">
        <v>2</v>
      </c>
      <c r="J263" s="14">
        <v>48737</v>
      </c>
      <c r="K263" s="14">
        <v>6</v>
      </c>
      <c r="L263" s="14" t="s">
        <v>176</v>
      </c>
      <c r="M263" s="14" t="s">
        <v>164</v>
      </c>
      <c r="N263" s="14" t="s">
        <v>12</v>
      </c>
      <c r="O263" s="14">
        <v>390</v>
      </c>
      <c r="P263" s="14">
        <v>0</v>
      </c>
      <c r="Q263" s="14">
        <v>0</v>
      </c>
      <c r="R263" s="14">
        <v>390</v>
      </c>
      <c r="S263" s="14">
        <v>0</v>
      </c>
      <c r="T263" s="14">
        <v>0</v>
      </c>
      <c r="U263" s="25">
        <v>44139</v>
      </c>
      <c r="V263" s="14">
        <v>26</v>
      </c>
      <c r="W263" s="23">
        <v>2325.19</v>
      </c>
      <c r="X263" s="23">
        <v>0</v>
      </c>
      <c r="Y263" s="23">
        <v>0</v>
      </c>
      <c r="Z263" s="23">
        <v>47.25</v>
      </c>
      <c r="AA263" s="23">
        <v>94.5</v>
      </c>
      <c r="AB263" s="14">
        <v>0</v>
      </c>
      <c r="AC263" s="14">
        <v>0</v>
      </c>
      <c r="AD263" s="24">
        <f>IFERROR(1-(Master[[#This Row],[Avg Garment Scans per Delivery]]/Master[[#This Row],[Garment Inventory]]), 0)</f>
        <v>0</v>
      </c>
      <c r="AE263" s="48">
        <v>0</v>
      </c>
      <c r="AF263" s="48">
        <v>0</v>
      </c>
      <c r="AG263" s="44">
        <v>94.2</v>
      </c>
      <c r="AH263" s="44">
        <v>84.89</v>
      </c>
      <c r="AI263" s="44">
        <v>87.73</v>
      </c>
      <c r="AJ263" s="44">
        <v>96.1357</v>
      </c>
      <c r="AK263" s="44">
        <v>42.445</v>
      </c>
      <c r="AL263" s="44">
        <v>49.465000000000003</v>
      </c>
      <c r="AM263" s="44">
        <v>0</v>
      </c>
      <c r="AN263" s="44">
        <v>98.93</v>
      </c>
      <c r="AO263" s="44">
        <v>84.89</v>
      </c>
      <c r="AP263" s="44">
        <v>0</v>
      </c>
      <c r="AQ263" s="44">
        <v>0</v>
      </c>
      <c r="AR263" s="44">
        <v>98.93</v>
      </c>
      <c r="AS263" s="44">
        <v>84.89</v>
      </c>
      <c r="AT263" s="44">
        <v>0</v>
      </c>
      <c r="AU263" s="44">
        <v>0</v>
      </c>
      <c r="AV263" s="44">
        <v>98.93</v>
      </c>
      <c r="AW263" s="44">
        <v>84.89</v>
      </c>
      <c r="AX263" s="44">
        <v>0</v>
      </c>
      <c r="AY263" s="44">
        <v>0</v>
      </c>
      <c r="AZ263" s="44">
        <v>98.93</v>
      </c>
      <c r="BA263" s="44">
        <v>84.89</v>
      </c>
      <c r="BB263" s="44">
        <v>0</v>
      </c>
      <c r="BC263" s="14" t="s">
        <v>254</v>
      </c>
      <c r="BD263" s="14" t="s">
        <v>213</v>
      </c>
      <c r="BG263" s="14" t="s">
        <v>191</v>
      </c>
      <c r="BH263" s="14" t="s">
        <v>44</v>
      </c>
      <c r="BI263" s="14">
        <v>105</v>
      </c>
      <c r="BJ263" s="14">
        <f>IFERROR(_xlfn.XLOOKUP(Master[[#This Row],[cu_id]],StopTimes[cu_ID],StopTimes[Average Stop Time]), 0)</f>
        <v>9.0250000000000004</v>
      </c>
      <c r="BK263" s="14">
        <f>IF(Master[[#This Row],[Avg stop time helper]] &lt;&gt; 0, Master[[#This Row],[Avg stop time helper]],Average_Stop_Time)</f>
        <v>9.0250000000000004</v>
      </c>
      <c r="BL263" s="14" t="b">
        <f>NOT(ISERROR(_xlfn.XLOOKUP(Master[[#This Row],[cu_id]], Solution[Cu_ID],Solution[Cu_ID])))</f>
        <v>1</v>
      </c>
    </row>
    <row r="264" spans="1:64" s="14" customFormat="1" x14ac:dyDescent="0.3">
      <c r="A264" s="26" t="s">
        <v>986</v>
      </c>
      <c r="B264" s="14">
        <v>105</v>
      </c>
      <c r="C264" s="14">
        <v>71171</v>
      </c>
      <c r="D264" s="14">
        <v>0</v>
      </c>
      <c r="E264" s="14" t="s">
        <v>985</v>
      </c>
      <c r="F264" s="14" t="s">
        <v>5266</v>
      </c>
      <c r="H264" s="14" t="s">
        <v>978</v>
      </c>
      <c r="I264" s="14" t="s">
        <v>2</v>
      </c>
      <c r="J264" s="14">
        <v>48737</v>
      </c>
      <c r="K264" s="14">
        <v>5</v>
      </c>
      <c r="L264" s="14" t="s">
        <v>84</v>
      </c>
      <c r="M264" s="14" t="s">
        <v>164</v>
      </c>
      <c r="N264" s="14" t="s">
        <v>12</v>
      </c>
      <c r="O264" s="14">
        <v>405</v>
      </c>
      <c r="P264" s="14">
        <v>0</v>
      </c>
      <c r="Q264" s="14">
        <v>0</v>
      </c>
      <c r="R264" s="14">
        <v>405</v>
      </c>
      <c r="S264" s="14">
        <v>0</v>
      </c>
      <c r="T264" s="14">
        <v>0</v>
      </c>
      <c r="U264" s="25">
        <v>44146</v>
      </c>
      <c r="V264" s="14">
        <v>26</v>
      </c>
      <c r="W264" s="23">
        <v>1146.2</v>
      </c>
      <c r="X264" s="23">
        <v>0</v>
      </c>
      <c r="Y264" s="23">
        <v>0</v>
      </c>
      <c r="Z264" s="23">
        <v>26.16</v>
      </c>
      <c r="AA264" s="23">
        <v>52.32</v>
      </c>
      <c r="AB264" s="14">
        <v>0</v>
      </c>
      <c r="AC264" s="14">
        <v>0</v>
      </c>
      <c r="AD264" s="24">
        <f>IFERROR(1-(Master[[#This Row],[Avg Garment Scans per Delivery]]/Master[[#This Row],[Garment Inventory]]), 0)</f>
        <v>0</v>
      </c>
      <c r="AE264" s="48">
        <v>0</v>
      </c>
      <c r="AF264" s="48">
        <v>0</v>
      </c>
      <c r="AG264" s="44">
        <v>43.896599999999999</v>
      </c>
      <c r="AH264" s="44">
        <v>44.533299999999997</v>
      </c>
      <c r="AI264" s="44">
        <v>48.691400000000002</v>
      </c>
      <c r="AJ264" s="44">
        <v>49.36</v>
      </c>
      <c r="AK264" s="44">
        <v>23.51</v>
      </c>
      <c r="AL264" s="44">
        <v>24.68</v>
      </c>
      <c r="AM264" s="44">
        <v>47.02</v>
      </c>
      <c r="AN264" s="44">
        <v>0</v>
      </c>
      <c r="AO264" s="44">
        <v>0</v>
      </c>
      <c r="AP264" s="44">
        <v>49.36</v>
      </c>
      <c r="AQ264" s="44">
        <v>47.02</v>
      </c>
      <c r="AR264" s="44">
        <v>0</v>
      </c>
      <c r="AS264" s="44">
        <v>0</v>
      </c>
      <c r="AT264" s="44">
        <v>49.36</v>
      </c>
      <c r="AU264" s="44">
        <v>47.02</v>
      </c>
      <c r="AV264" s="44">
        <v>0</v>
      </c>
      <c r="AW264" s="44">
        <v>0</v>
      </c>
      <c r="AX264" s="44">
        <v>49.36</v>
      </c>
      <c r="AY264" s="44">
        <v>47.02</v>
      </c>
      <c r="AZ264" s="44">
        <v>0</v>
      </c>
      <c r="BA264" s="44">
        <v>0</v>
      </c>
      <c r="BB264" s="44">
        <v>49.36</v>
      </c>
      <c r="BC264" s="14" t="s">
        <v>254</v>
      </c>
      <c r="BD264" s="14" t="s">
        <v>343</v>
      </c>
      <c r="BG264" s="14" t="s">
        <v>191</v>
      </c>
      <c r="BH264" s="14" t="s">
        <v>44</v>
      </c>
      <c r="BI264" s="14">
        <v>105</v>
      </c>
      <c r="BJ264" s="14">
        <f>IFERROR(_xlfn.XLOOKUP(Master[[#This Row],[cu_id]],StopTimes[cu_ID],StopTimes[Average Stop Time]), 0)</f>
        <v>8.0749999999999993</v>
      </c>
      <c r="BK264" s="14">
        <f>IF(Master[[#This Row],[Avg stop time helper]] &lt;&gt; 0, Master[[#This Row],[Avg stop time helper]],Average_Stop_Time)</f>
        <v>8.0749999999999993</v>
      </c>
      <c r="BL264" s="14" t="b">
        <f>NOT(ISERROR(_xlfn.XLOOKUP(Master[[#This Row],[cu_id]], Solution[Cu_ID],Solution[Cu_ID])))</f>
        <v>1</v>
      </c>
    </row>
    <row r="265" spans="1:64" s="14" customFormat="1" x14ac:dyDescent="0.3">
      <c r="A265" s="26" t="s">
        <v>988</v>
      </c>
      <c r="B265" s="14">
        <v>105</v>
      </c>
      <c r="C265" s="14">
        <v>71172</v>
      </c>
      <c r="D265" s="14">
        <v>0</v>
      </c>
      <c r="E265" s="14" t="s">
        <v>987</v>
      </c>
      <c r="F265" s="14" t="s">
        <v>3611</v>
      </c>
      <c r="H265" s="14" t="s">
        <v>978</v>
      </c>
      <c r="I265" s="14" t="s">
        <v>2</v>
      </c>
      <c r="J265" s="14">
        <v>48737</v>
      </c>
      <c r="K265" s="14">
        <v>7</v>
      </c>
      <c r="L265" s="14" t="s">
        <v>82</v>
      </c>
      <c r="M265" s="14" t="s">
        <v>164</v>
      </c>
      <c r="N265" s="14" t="s">
        <v>12</v>
      </c>
      <c r="O265" s="14">
        <v>430</v>
      </c>
      <c r="P265" s="14">
        <v>0</v>
      </c>
      <c r="Q265" s="14">
        <v>0</v>
      </c>
      <c r="R265" s="14">
        <v>430</v>
      </c>
      <c r="S265" s="14">
        <v>0</v>
      </c>
      <c r="T265" s="14">
        <v>0</v>
      </c>
      <c r="U265" s="25">
        <v>44139</v>
      </c>
      <c r="V265" s="14">
        <v>52</v>
      </c>
      <c r="W265" s="23">
        <v>4957.99</v>
      </c>
      <c r="X265" s="23">
        <v>0</v>
      </c>
      <c r="Y265" s="23">
        <v>0</v>
      </c>
      <c r="Z265" s="23">
        <v>128.29</v>
      </c>
      <c r="AA265" s="23">
        <v>128.29</v>
      </c>
      <c r="AB265" s="14">
        <v>0</v>
      </c>
      <c r="AC265" s="14">
        <v>0</v>
      </c>
      <c r="AD265" s="24">
        <f>IFERROR(1-(Master[[#This Row],[Avg Garment Scans per Delivery]]/Master[[#This Row],[Garment Inventory]]), 0)</f>
        <v>0</v>
      </c>
      <c r="AE265" s="48">
        <v>0</v>
      </c>
      <c r="AF265" s="48">
        <v>0</v>
      </c>
      <c r="AG265" s="44">
        <v>79.391499999999994</v>
      </c>
      <c r="AH265" s="44">
        <v>93.735299999999995</v>
      </c>
      <c r="AI265" s="44">
        <v>114.6369</v>
      </c>
      <c r="AJ265" s="44">
        <v>112.94459999999999</v>
      </c>
      <c r="AK265" s="44">
        <v>102.77119999999999</v>
      </c>
      <c r="AL265" s="44">
        <v>113.2187</v>
      </c>
      <c r="AM265" s="44">
        <v>106.96</v>
      </c>
      <c r="AN265" s="44">
        <v>91.41</v>
      </c>
      <c r="AO265" s="44">
        <v>78.489999999999995</v>
      </c>
      <c r="AP265" s="44">
        <v>123.35</v>
      </c>
      <c r="AQ265" s="44">
        <v>151.44999999999999</v>
      </c>
      <c r="AR265" s="44">
        <v>138.12</v>
      </c>
      <c r="AS265" s="44">
        <v>95.45</v>
      </c>
      <c r="AT265" s="44">
        <v>123.35</v>
      </c>
      <c r="AU265" s="44">
        <v>106.96</v>
      </c>
      <c r="AV265" s="44">
        <v>91.41</v>
      </c>
      <c r="AW265" s="44">
        <v>80.45</v>
      </c>
      <c r="AX265" s="44">
        <v>123.35</v>
      </c>
      <c r="AY265" s="44">
        <v>106.96</v>
      </c>
      <c r="AZ265" s="44">
        <v>91.41</v>
      </c>
      <c r="BA265" s="44">
        <v>95.45</v>
      </c>
      <c r="BB265" s="44">
        <v>123.35</v>
      </c>
      <c r="BC265" s="14" t="s">
        <v>310</v>
      </c>
      <c r="BD265" s="14" t="s">
        <v>213</v>
      </c>
      <c r="BG265" s="14" t="s">
        <v>191</v>
      </c>
      <c r="BH265" s="14" t="s">
        <v>44</v>
      </c>
      <c r="BI265" s="14">
        <v>105</v>
      </c>
      <c r="BJ265" s="14">
        <f>IFERROR(_xlfn.XLOOKUP(Master[[#This Row],[cu_id]],StopTimes[cu_ID],StopTimes[Average Stop Time]), 0)</f>
        <v>10.9</v>
      </c>
      <c r="BK265" s="14">
        <f>IF(Master[[#This Row],[Avg stop time helper]] &lt;&gt; 0, Master[[#This Row],[Avg stop time helper]],Average_Stop_Time)</f>
        <v>10.9</v>
      </c>
      <c r="BL265" s="14" t="b">
        <f>NOT(ISERROR(_xlfn.XLOOKUP(Master[[#This Row],[cu_id]], Solution[Cu_ID],Solution[Cu_ID])))</f>
        <v>1</v>
      </c>
    </row>
    <row r="266" spans="1:64" s="14" customFormat="1" x14ac:dyDescent="0.3">
      <c r="A266" s="26" t="s">
        <v>991</v>
      </c>
      <c r="B266" s="14">
        <v>101</v>
      </c>
      <c r="C266" s="14">
        <v>71174</v>
      </c>
      <c r="D266" s="14">
        <v>0</v>
      </c>
      <c r="E266" s="14" t="s">
        <v>990</v>
      </c>
      <c r="F266" s="14" t="s">
        <v>5388</v>
      </c>
      <c r="H266" s="14" t="s">
        <v>989</v>
      </c>
      <c r="I266" s="14" t="s">
        <v>2</v>
      </c>
      <c r="J266" s="14">
        <v>48705</v>
      </c>
      <c r="K266" s="14">
        <v>5</v>
      </c>
      <c r="L266" s="14" t="s">
        <v>84</v>
      </c>
      <c r="M266" s="14" t="s">
        <v>164</v>
      </c>
      <c r="N266" s="14" t="s">
        <v>15</v>
      </c>
      <c r="O266" s="14">
        <v>250</v>
      </c>
      <c r="P266" s="14">
        <v>0</v>
      </c>
      <c r="Q266" s="14">
        <v>250</v>
      </c>
      <c r="R266" s="14">
        <v>0</v>
      </c>
      <c r="S266" s="14">
        <v>0</v>
      </c>
      <c r="T266" s="14">
        <v>0</v>
      </c>
      <c r="U266" s="25">
        <v>44145</v>
      </c>
      <c r="V266" s="14">
        <v>26</v>
      </c>
      <c r="W266" s="23">
        <v>2139.6799999999998</v>
      </c>
      <c r="X266" s="23">
        <v>0</v>
      </c>
      <c r="Y266" s="23">
        <v>0</v>
      </c>
      <c r="Z266" s="23">
        <v>62.13</v>
      </c>
      <c r="AA266" s="23">
        <v>124.27</v>
      </c>
      <c r="AB266" s="14">
        <v>0</v>
      </c>
      <c r="AC266" s="14">
        <v>0</v>
      </c>
      <c r="AD266" s="24">
        <f>IFERROR(1-(Master[[#This Row],[Avg Garment Scans per Delivery]]/Master[[#This Row],[Garment Inventory]]), 0)</f>
        <v>0</v>
      </c>
      <c r="AE266" s="48">
        <v>0</v>
      </c>
      <c r="AF266" s="48">
        <v>0</v>
      </c>
      <c r="AG266" s="44">
        <v>85.452500000000001</v>
      </c>
      <c r="AH266" s="44">
        <v>96.566599999999994</v>
      </c>
      <c r="AI266" s="44">
        <v>106.64709999999999</v>
      </c>
      <c r="AJ266" s="44">
        <v>111.78830000000001</v>
      </c>
      <c r="AK266" s="44">
        <v>42.296199999999999</v>
      </c>
      <c r="AL266" s="44">
        <v>53.893700000000003</v>
      </c>
      <c r="AM266" s="44">
        <v>66.78</v>
      </c>
      <c r="AN266" s="44">
        <v>0</v>
      </c>
      <c r="AO266" s="44">
        <v>0</v>
      </c>
      <c r="AP266" s="44">
        <v>114.15</v>
      </c>
      <c r="AQ266" s="44">
        <v>86.95</v>
      </c>
      <c r="AR266" s="44">
        <v>0</v>
      </c>
      <c r="AS266" s="44">
        <v>0</v>
      </c>
      <c r="AT266" s="44">
        <v>92.97</v>
      </c>
      <c r="AU266" s="44">
        <v>97.69</v>
      </c>
      <c r="AV266" s="44">
        <v>0</v>
      </c>
      <c r="AW266" s="44">
        <v>0</v>
      </c>
      <c r="AX266" s="44">
        <v>138.83000000000001</v>
      </c>
      <c r="AY266" s="44">
        <v>86.95</v>
      </c>
      <c r="AZ266" s="44">
        <v>0</v>
      </c>
      <c r="BA266" s="44">
        <v>0</v>
      </c>
      <c r="BB266" s="44">
        <v>85.2</v>
      </c>
      <c r="BC266" s="14" t="s">
        <v>260</v>
      </c>
      <c r="BD266" s="14" t="s">
        <v>213</v>
      </c>
      <c r="BG266" s="14" t="s">
        <v>191</v>
      </c>
      <c r="BH266" s="14" t="s">
        <v>44</v>
      </c>
      <c r="BI266" s="14">
        <v>101</v>
      </c>
      <c r="BJ266" s="14">
        <f>IFERROR(_xlfn.XLOOKUP(Master[[#This Row],[cu_id]],StopTimes[cu_ID],StopTimes[Average Stop Time]), 0)</f>
        <v>11.108333333333334</v>
      </c>
      <c r="BK266" s="14">
        <f>IF(Master[[#This Row],[Avg stop time helper]] &lt;&gt; 0, Master[[#This Row],[Avg stop time helper]],Average_Stop_Time)</f>
        <v>11.108333333333334</v>
      </c>
      <c r="BL266" s="14" t="b">
        <f>NOT(ISERROR(_xlfn.XLOOKUP(Master[[#This Row],[cu_id]], Solution[Cu_ID],Solution[Cu_ID])))</f>
        <v>1</v>
      </c>
    </row>
    <row r="267" spans="1:64" s="14" customFormat="1" x14ac:dyDescent="0.3">
      <c r="A267" s="26" t="s">
        <v>995</v>
      </c>
      <c r="B267" s="14">
        <v>101</v>
      </c>
      <c r="C267" s="14">
        <v>71175</v>
      </c>
      <c r="D267" s="14">
        <v>0</v>
      </c>
      <c r="E267" s="14" t="s">
        <v>994</v>
      </c>
      <c r="F267" s="14" t="s">
        <v>5644</v>
      </c>
      <c r="G267" s="14" t="s">
        <v>993</v>
      </c>
      <c r="H267" s="14" t="s">
        <v>992</v>
      </c>
      <c r="I267" s="14" t="s">
        <v>2</v>
      </c>
      <c r="J267" s="14">
        <v>48745</v>
      </c>
      <c r="K267" s="14">
        <v>2</v>
      </c>
      <c r="L267" s="14" t="s">
        <v>83</v>
      </c>
      <c r="M267" s="14" t="s">
        <v>164</v>
      </c>
      <c r="N267" s="14" t="s">
        <v>48</v>
      </c>
      <c r="O267" s="14">
        <v>362</v>
      </c>
      <c r="P267" s="14">
        <v>0</v>
      </c>
      <c r="Q267" s="14">
        <v>0</v>
      </c>
      <c r="R267" s="14">
        <v>0</v>
      </c>
      <c r="S267" s="14">
        <v>362</v>
      </c>
      <c r="T267" s="14">
        <v>0</v>
      </c>
      <c r="U267" s="25">
        <v>44140</v>
      </c>
      <c r="V267" s="14">
        <v>13</v>
      </c>
      <c r="W267" s="23">
        <v>1572.38</v>
      </c>
      <c r="X267" s="23">
        <v>0</v>
      </c>
      <c r="Y267" s="23">
        <v>0</v>
      </c>
      <c r="Z267" s="23">
        <v>33.270000000000003</v>
      </c>
      <c r="AA267" s="23">
        <v>133.09</v>
      </c>
      <c r="AB267" s="14">
        <v>0</v>
      </c>
      <c r="AC267" s="14">
        <v>0</v>
      </c>
      <c r="AD267" s="24">
        <f>IFERROR(1-(Master[[#This Row],[Avg Garment Scans per Delivery]]/Master[[#This Row],[Garment Inventory]]), 0)</f>
        <v>0</v>
      </c>
      <c r="AE267" s="48">
        <v>0</v>
      </c>
      <c r="AF267" s="48">
        <v>0</v>
      </c>
      <c r="AG267" s="44">
        <v>119.57</v>
      </c>
      <c r="AH267" s="44">
        <v>119.57</v>
      </c>
      <c r="AI267" s="44">
        <v>123.5633</v>
      </c>
      <c r="AJ267" s="44">
        <v>131.215</v>
      </c>
      <c r="AK267" s="44">
        <v>29.892499999999998</v>
      </c>
      <c r="AL267" s="44">
        <v>33.274999999999999</v>
      </c>
      <c r="AM267" s="44">
        <v>0</v>
      </c>
      <c r="AN267" s="44">
        <v>133.1</v>
      </c>
      <c r="AO267" s="44">
        <v>119.57</v>
      </c>
      <c r="AP267" s="44">
        <v>0</v>
      </c>
      <c r="AQ267" s="44">
        <v>0</v>
      </c>
      <c r="AR267" s="44">
        <v>0</v>
      </c>
      <c r="AS267" s="44">
        <v>0</v>
      </c>
      <c r="AT267" s="44">
        <v>0</v>
      </c>
      <c r="AU267" s="44">
        <v>0</v>
      </c>
      <c r="AV267" s="44">
        <v>133.1</v>
      </c>
      <c r="AW267" s="44">
        <v>119.57</v>
      </c>
      <c r="AX267" s="44">
        <v>0</v>
      </c>
      <c r="AY267" s="44">
        <v>0</v>
      </c>
      <c r="AZ267" s="44">
        <v>0</v>
      </c>
      <c r="BA267" s="44">
        <v>0</v>
      </c>
      <c r="BB267" s="44">
        <v>0</v>
      </c>
      <c r="BC267" s="14" t="s">
        <v>254</v>
      </c>
      <c r="BD267" s="14" t="s">
        <v>213</v>
      </c>
      <c r="BG267" s="14" t="s">
        <v>191</v>
      </c>
      <c r="BH267" s="14" t="s">
        <v>44</v>
      </c>
      <c r="BJ267" s="14">
        <f>IFERROR(_xlfn.XLOOKUP(Master[[#This Row],[cu_id]],StopTimes[cu_ID],StopTimes[Average Stop Time]), 0)</f>
        <v>7.9833333333333334</v>
      </c>
      <c r="BK267" s="14">
        <f>IF(Master[[#This Row],[Avg stop time helper]] &lt;&gt; 0, Master[[#This Row],[Avg stop time helper]],Average_Stop_Time)</f>
        <v>7.9833333333333334</v>
      </c>
      <c r="BL267" s="14" t="b">
        <f>NOT(ISERROR(_xlfn.XLOOKUP(Master[[#This Row],[cu_id]], Solution[Cu_ID],Solution[Cu_ID])))</f>
        <v>1</v>
      </c>
    </row>
    <row r="268" spans="1:64" s="14" customFormat="1" x14ac:dyDescent="0.3">
      <c r="A268" s="26" t="s">
        <v>997</v>
      </c>
      <c r="B268" s="14">
        <v>101</v>
      </c>
      <c r="C268" s="14">
        <v>71176</v>
      </c>
      <c r="D268" s="14">
        <v>0</v>
      </c>
      <c r="E268" s="14" t="s">
        <v>996</v>
      </c>
      <c r="F268" s="14" t="s">
        <v>5382</v>
      </c>
      <c r="H268" s="14" t="s">
        <v>989</v>
      </c>
      <c r="I268" s="14" t="s">
        <v>2</v>
      </c>
      <c r="J268" s="14">
        <v>48705</v>
      </c>
      <c r="K268" s="14">
        <v>5</v>
      </c>
      <c r="L268" s="14" t="s">
        <v>84</v>
      </c>
      <c r="M268" s="14" t="s">
        <v>164</v>
      </c>
      <c r="N268" s="14" t="s">
        <v>15</v>
      </c>
      <c r="O268" s="14">
        <v>260</v>
      </c>
      <c r="P268" s="14">
        <v>0</v>
      </c>
      <c r="Q268" s="14">
        <v>260</v>
      </c>
      <c r="R268" s="14">
        <v>0</v>
      </c>
      <c r="S268" s="14">
        <v>0</v>
      </c>
      <c r="T268" s="14">
        <v>0</v>
      </c>
      <c r="U268" s="25">
        <v>44145</v>
      </c>
      <c r="V268" s="14">
        <v>27</v>
      </c>
      <c r="W268" s="23">
        <v>1598.16</v>
      </c>
      <c r="X268" s="23">
        <v>0</v>
      </c>
      <c r="Y268" s="23">
        <v>0</v>
      </c>
      <c r="Z268" s="23">
        <v>45.88</v>
      </c>
      <c r="AA268" s="23">
        <v>91.76</v>
      </c>
      <c r="AB268" s="14">
        <v>0</v>
      </c>
      <c r="AC268" s="14">
        <v>0</v>
      </c>
      <c r="AD268" s="24">
        <f>IFERROR(1-(Master[[#This Row],[Avg Garment Scans per Delivery]]/Master[[#This Row],[Garment Inventory]]), 0)</f>
        <v>0</v>
      </c>
      <c r="AE268" s="48">
        <v>0</v>
      </c>
      <c r="AF268" s="48">
        <v>0</v>
      </c>
      <c r="AG268" s="44">
        <v>85.522499999999994</v>
      </c>
      <c r="AH268" s="44">
        <v>91.635999999999996</v>
      </c>
      <c r="AI268" s="44">
        <v>71.011200000000002</v>
      </c>
      <c r="AJ268" s="44">
        <v>75.266599999999997</v>
      </c>
      <c r="AK268" s="44">
        <v>37.671199999999999</v>
      </c>
      <c r="AL268" s="44">
        <v>38.086199999999998</v>
      </c>
      <c r="AM268" s="44">
        <v>111.75</v>
      </c>
      <c r="AN268" s="44">
        <v>0</v>
      </c>
      <c r="AO268" s="44">
        <v>0</v>
      </c>
      <c r="AP268" s="44">
        <v>77.92</v>
      </c>
      <c r="AQ268" s="44">
        <v>90.3</v>
      </c>
      <c r="AR268" s="44">
        <v>0</v>
      </c>
      <c r="AS268" s="44">
        <v>0</v>
      </c>
      <c r="AT268" s="44">
        <v>52.12</v>
      </c>
      <c r="AU268" s="44">
        <v>49.66</v>
      </c>
      <c r="AV268" s="44">
        <v>0</v>
      </c>
      <c r="AW268" s="44">
        <v>0</v>
      </c>
      <c r="AX268" s="44">
        <v>86.61</v>
      </c>
      <c r="AY268" s="44">
        <v>49.66</v>
      </c>
      <c r="AZ268" s="44">
        <v>0</v>
      </c>
      <c r="BA268" s="44">
        <v>0</v>
      </c>
      <c r="BB268" s="44">
        <v>88.04</v>
      </c>
      <c r="BC268" s="14" t="s">
        <v>310</v>
      </c>
      <c r="BD268" s="14" t="s">
        <v>213</v>
      </c>
      <c r="BG268" s="14" t="s">
        <v>191</v>
      </c>
      <c r="BH268" s="14" t="s">
        <v>44</v>
      </c>
      <c r="BI268" s="14">
        <v>101</v>
      </c>
      <c r="BJ268" s="14">
        <f>IFERROR(_xlfn.XLOOKUP(Master[[#This Row],[cu_id]],StopTimes[cu_ID],StopTimes[Average Stop Time]), 0)</f>
        <v>11.625</v>
      </c>
      <c r="BK268" s="14">
        <f>IF(Master[[#This Row],[Avg stop time helper]] &lt;&gt; 0, Master[[#This Row],[Avg stop time helper]],Average_Stop_Time)</f>
        <v>11.625</v>
      </c>
      <c r="BL268" s="14" t="b">
        <f>NOT(ISERROR(_xlfn.XLOOKUP(Master[[#This Row],[cu_id]], Solution[Cu_ID],Solution[Cu_ID])))</f>
        <v>1</v>
      </c>
    </row>
    <row r="269" spans="1:64" s="14" customFormat="1" x14ac:dyDescent="0.3">
      <c r="A269" s="26" t="s">
        <v>999</v>
      </c>
      <c r="B269" s="14">
        <v>101</v>
      </c>
      <c r="C269" s="14">
        <v>71177</v>
      </c>
      <c r="D269" s="14">
        <v>0</v>
      </c>
      <c r="E269" s="14" t="s">
        <v>998</v>
      </c>
      <c r="F269" s="14" t="s">
        <v>4427</v>
      </c>
      <c r="H269" s="14" t="s">
        <v>573</v>
      </c>
      <c r="I269" s="14" t="s">
        <v>2</v>
      </c>
      <c r="J269" s="14">
        <v>48762</v>
      </c>
      <c r="K269" s="14">
        <v>7</v>
      </c>
      <c r="L269" s="14" t="s">
        <v>82</v>
      </c>
      <c r="M269" s="14" t="s">
        <v>164</v>
      </c>
      <c r="N269" s="14" t="s">
        <v>15</v>
      </c>
      <c r="O269" s="14">
        <v>263</v>
      </c>
      <c r="P269" s="14">
        <v>0</v>
      </c>
      <c r="Q269" s="14">
        <v>263</v>
      </c>
      <c r="R269" s="14">
        <v>0</v>
      </c>
      <c r="S269" s="14">
        <v>0</v>
      </c>
      <c r="T269" s="14">
        <v>0</v>
      </c>
      <c r="U269" s="25">
        <v>44327</v>
      </c>
      <c r="V269" s="14">
        <v>26</v>
      </c>
      <c r="W269" s="23">
        <v>2187.09</v>
      </c>
      <c r="X269" s="23">
        <v>0</v>
      </c>
      <c r="Y269" s="23">
        <v>0</v>
      </c>
      <c r="Z269" s="23">
        <v>100.82</v>
      </c>
      <c r="AA269" s="23">
        <v>100.82</v>
      </c>
      <c r="AB269" s="14">
        <v>0</v>
      </c>
      <c r="AC269" s="14">
        <v>0</v>
      </c>
      <c r="AD269" s="24">
        <f>IFERROR(1-(Master[[#This Row],[Avg Garment Scans per Delivery]]/Master[[#This Row],[Garment Inventory]]), 0)</f>
        <v>0</v>
      </c>
      <c r="AE269" s="48">
        <v>0</v>
      </c>
      <c r="AF269" s="48">
        <v>0</v>
      </c>
      <c r="AG269" s="44">
        <v>0</v>
      </c>
      <c r="AH269" s="44">
        <v>85.727500000000006</v>
      </c>
      <c r="AI269" s="44">
        <v>89.519199999999998</v>
      </c>
      <c r="AJ269" s="44">
        <v>84.38</v>
      </c>
      <c r="AK269" s="44">
        <v>89.738699999999994</v>
      </c>
      <c r="AL269" s="44">
        <v>10.547499999999999</v>
      </c>
      <c r="AM269" s="44">
        <v>79.61</v>
      </c>
      <c r="AN269" s="44">
        <v>84.38</v>
      </c>
      <c r="AO269" s="44">
        <v>160.63999999999999</v>
      </c>
      <c r="AP269" s="44">
        <v>0</v>
      </c>
      <c r="AQ269" s="44">
        <v>79.61</v>
      </c>
      <c r="AR269" s="44">
        <v>0</v>
      </c>
      <c r="AS269" s="44">
        <v>79.61</v>
      </c>
      <c r="AT269" s="44">
        <v>0</v>
      </c>
      <c r="AU269" s="44">
        <v>79.61</v>
      </c>
      <c r="AV269" s="44">
        <v>0</v>
      </c>
      <c r="AW269" s="44">
        <v>79.61</v>
      </c>
      <c r="AX269" s="44">
        <v>0</v>
      </c>
      <c r="AY269" s="44">
        <v>79.61</v>
      </c>
      <c r="AZ269" s="44">
        <v>0</v>
      </c>
      <c r="BA269" s="44">
        <v>79.61</v>
      </c>
      <c r="BB269" s="44">
        <v>0</v>
      </c>
      <c r="BC269" s="14" t="s">
        <v>232</v>
      </c>
      <c r="BD269" s="14" t="s">
        <v>213</v>
      </c>
      <c r="BG269" s="14" t="s">
        <v>191</v>
      </c>
      <c r="BH269" s="14" t="s">
        <v>44</v>
      </c>
      <c r="BI269" s="14">
        <v>101</v>
      </c>
      <c r="BJ269" s="14">
        <f>IFERROR(_xlfn.XLOOKUP(Master[[#This Row],[cu_id]],StopTimes[cu_ID],StopTimes[Average Stop Time]), 0)</f>
        <v>0</v>
      </c>
      <c r="BK269" s="14">
        <f>IF(Master[[#This Row],[Avg stop time helper]] &lt;&gt; 0, Master[[#This Row],[Avg stop time helper]],Average_Stop_Time)</f>
        <v>9.4354006285390355</v>
      </c>
      <c r="BL269" s="14" t="b">
        <f>NOT(ISERROR(_xlfn.XLOOKUP(Master[[#This Row],[cu_id]], Solution[Cu_ID],Solution[Cu_ID])))</f>
        <v>1</v>
      </c>
    </row>
    <row r="270" spans="1:64" s="14" customFormat="1" x14ac:dyDescent="0.3">
      <c r="A270" s="26" t="s">
        <v>1002</v>
      </c>
      <c r="B270" s="14">
        <v>105</v>
      </c>
      <c r="C270" s="14">
        <v>71178</v>
      </c>
      <c r="D270" s="14">
        <v>0</v>
      </c>
      <c r="E270" s="14" t="s">
        <v>1001</v>
      </c>
      <c r="F270" s="14" t="s">
        <v>5570</v>
      </c>
      <c r="H270" s="14" t="s">
        <v>1000</v>
      </c>
      <c r="I270" s="14" t="s">
        <v>2</v>
      </c>
      <c r="J270" s="14">
        <v>48721</v>
      </c>
      <c r="K270" s="14">
        <v>4</v>
      </c>
      <c r="L270" s="14" t="s">
        <v>177</v>
      </c>
      <c r="M270" s="14" t="s">
        <v>164</v>
      </c>
      <c r="N270" s="14" t="s">
        <v>48</v>
      </c>
      <c r="O270" s="14">
        <v>2</v>
      </c>
      <c r="P270" s="14">
        <v>0</v>
      </c>
      <c r="Q270" s="14">
        <v>0</v>
      </c>
      <c r="R270" s="14">
        <v>0</v>
      </c>
      <c r="S270" s="14">
        <v>2</v>
      </c>
      <c r="T270" s="14">
        <v>0</v>
      </c>
      <c r="U270" s="25">
        <v>44154</v>
      </c>
      <c r="V270" s="14">
        <v>13</v>
      </c>
      <c r="W270" s="23">
        <v>502.85</v>
      </c>
      <c r="X270" s="23">
        <v>0</v>
      </c>
      <c r="Y270" s="23">
        <v>0</v>
      </c>
      <c r="Z270" s="23">
        <v>10.49</v>
      </c>
      <c r="AA270" s="23">
        <v>41.97</v>
      </c>
      <c r="AB270" s="14">
        <v>0</v>
      </c>
      <c r="AC270" s="14">
        <v>0</v>
      </c>
      <c r="AD270" s="24">
        <f>IFERROR(1-(Master[[#This Row],[Avg Garment Scans per Delivery]]/Master[[#This Row],[Garment Inventory]]), 0)</f>
        <v>0</v>
      </c>
      <c r="AE270" s="48">
        <v>0</v>
      </c>
      <c r="AF270" s="48">
        <v>0</v>
      </c>
      <c r="AG270" s="44">
        <v>37.39</v>
      </c>
      <c r="AH270" s="44">
        <v>38.15</v>
      </c>
      <c r="AI270" s="44">
        <v>40.06</v>
      </c>
      <c r="AJ270" s="44">
        <v>41.97</v>
      </c>
      <c r="AK270" s="44">
        <v>9.5374999999999996</v>
      </c>
      <c r="AL270" s="44">
        <v>10.4925</v>
      </c>
      <c r="AM270" s="44">
        <v>0</v>
      </c>
      <c r="AN270" s="44">
        <v>0</v>
      </c>
      <c r="AO270" s="44">
        <v>0</v>
      </c>
      <c r="AP270" s="44">
        <v>0</v>
      </c>
      <c r="AQ270" s="44">
        <v>0</v>
      </c>
      <c r="AR270" s="44">
        <v>41.97</v>
      </c>
      <c r="AS270" s="44">
        <v>38.15</v>
      </c>
      <c r="AT270" s="44">
        <v>0</v>
      </c>
      <c r="AU270" s="44">
        <v>0</v>
      </c>
      <c r="AV270" s="44">
        <v>0</v>
      </c>
      <c r="AW270" s="44">
        <v>0</v>
      </c>
      <c r="AX270" s="44">
        <v>0</v>
      </c>
      <c r="AY270" s="44">
        <v>0</v>
      </c>
      <c r="AZ270" s="44">
        <v>41.97</v>
      </c>
      <c r="BA270" s="44">
        <v>38.15</v>
      </c>
      <c r="BB270" s="44">
        <v>0</v>
      </c>
      <c r="BC270" s="14" t="s">
        <v>232</v>
      </c>
      <c r="BD270" s="14" t="s">
        <v>213</v>
      </c>
      <c r="BG270" s="14" t="s">
        <v>793</v>
      </c>
      <c r="BH270" s="14" t="s">
        <v>44</v>
      </c>
      <c r="BI270" s="14">
        <v>101</v>
      </c>
      <c r="BJ270" s="14">
        <f>IFERROR(_xlfn.XLOOKUP(Master[[#This Row],[cu_id]],StopTimes[cu_ID],StopTimes[Average Stop Time]), 0)</f>
        <v>3.0166666666666666</v>
      </c>
      <c r="BK270" s="14">
        <f>IF(Master[[#This Row],[Avg stop time helper]] &lt;&gt; 0, Master[[#This Row],[Avg stop time helper]],Average_Stop_Time)</f>
        <v>3.0166666666666666</v>
      </c>
      <c r="BL270" s="14" t="b">
        <f>NOT(ISERROR(_xlfn.XLOOKUP(Master[[#This Row],[cu_id]], Solution[Cu_ID],Solution[Cu_ID])))</f>
        <v>1</v>
      </c>
    </row>
    <row r="271" spans="1:64" s="14" customFormat="1" x14ac:dyDescent="0.3">
      <c r="A271" s="26" t="s">
        <v>1004</v>
      </c>
      <c r="B271" s="14">
        <v>101</v>
      </c>
      <c r="C271" s="14">
        <v>71181</v>
      </c>
      <c r="D271" s="14">
        <v>0</v>
      </c>
      <c r="E271" s="14" t="s">
        <v>1003</v>
      </c>
      <c r="F271" s="14" t="s">
        <v>4469</v>
      </c>
      <c r="H271" s="14" t="s">
        <v>612</v>
      </c>
      <c r="I271" s="14" t="s">
        <v>2</v>
      </c>
      <c r="J271" s="14">
        <v>48742</v>
      </c>
      <c r="K271" s="14">
        <v>7</v>
      </c>
      <c r="L271" s="14" t="s">
        <v>82</v>
      </c>
      <c r="M271" s="14" t="s">
        <v>164</v>
      </c>
      <c r="N271" s="14" t="s">
        <v>15</v>
      </c>
      <c r="O271" s="14">
        <v>170</v>
      </c>
      <c r="P271" s="14">
        <v>0</v>
      </c>
      <c r="Q271" s="14">
        <v>170</v>
      </c>
      <c r="R271" s="14">
        <v>0</v>
      </c>
      <c r="S271" s="14">
        <v>0</v>
      </c>
      <c r="T271" s="14">
        <v>0</v>
      </c>
      <c r="U271" s="25">
        <v>44138</v>
      </c>
      <c r="V271" s="14">
        <v>54</v>
      </c>
      <c r="W271" s="23">
        <v>2078.88</v>
      </c>
      <c r="X271" s="23">
        <v>0</v>
      </c>
      <c r="Y271" s="23">
        <v>0</v>
      </c>
      <c r="Z271" s="23">
        <v>47.68</v>
      </c>
      <c r="AA271" s="23">
        <v>47.68</v>
      </c>
      <c r="AB271" s="14">
        <v>14</v>
      </c>
      <c r="AC271" s="14">
        <v>4</v>
      </c>
      <c r="AD271" s="24">
        <f>IFERROR(1-(Master[[#This Row],[Avg Garment Scans per Delivery]]/Master[[#This Row],[Garment Inventory]]), 0)</f>
        <v>0.7142857142857143</v>
      </c>
      <c r="AE271" s="48">
        <v>1</v>
      </c>
      <c r="AF271" s="48">
        <v>17</v>
      </c>
      <c r="AG271" s="44">
        <v>35</v>
      </c>
      <c r="AH271" s="44">
        <v>33.944000000000003</v>
      </c>
      <c r="AI271" s="44">
        <v>46.8461</v>
      </c>
      <c r="AJ271" s="44">
        <v>43.778399999999998</v>
      </c>
      <c r="AK271" s="44">
        <v>45.09</v>
      </c>
      <c r="AL271" s="44">
        <v>42.924999999999997</v>
      </c>
      <c r="AM271" s="44">
        <v>45.93</v>
      </c>
      <c r="AN271" s="44">
        <v>47.68</v>
      </c>
      <c r="AO271" s="44">
        <v>44.97</v>
      </c>
      <c r="AP271" s="44">
        <v>47.68</v>
      </c>
      <c r="AQ271" s="44">
        <v>44.97</v>
      </c>
      <c r="AR271" s="44">
        <v>47.68</v>
      </c>
      <c r="AS271" s="44">
        <v>44.97</v>
      </c>
      <c r="AT271" s="44">
        <v>47.68</v>
      </c>
      <c r="AU271" s="44">
        <v>44.97</v>
      </c>
      <c r="AV271" s="44">
        <v>47.68</v>
      </c>
      <c r="AW271" s="44">
        <v>44.97</v>
      </c>
      <c r="AX271" s="44">
        <v>35</v>
      </c>
      <c r="AY271" s="44">
        <v>44.97</v>
      </c>
      <c r="AZ271" s="44">
        <v>35</v>
      </c>
      <c r="BA271" s="44">
        <v>44.97</v>
      </c>
      <c r="BB271" s="44">
        <v>35</v>
      </c>
      <c r="BC271" s="14" t="s">
        <v>232</v>
      </c>
      <c r="BD271" s="14" t="s">
        <v>213</v>
      </c>
      <c r="BG271" s="14" t="s">
        <v>191</v>
      </c>
      <c r="BH271" s="14" t="s">
        <v>44</v>
      </c>
      <c r="BI271" s="14">
        <v>101</v>
      </c>
      <c r="BJ271" s="14">
        <f>IFERROR(_xlfn.XLOOKUP(Master[[#This Row],[cu_id]],StopTimes[cu_ID],StopTimes[Average Stop Time]), 0)</f>
        <v>11.55</v>
      </c>
      <c r="BK271" s="14">
        <f>IF(Master[[#This Row],[Avg stop time helper]] &lt;&gt; 0, Master[[#This Row],[Avg stop time helper]],Average_Stop_Time)</f>
        <v>11.55</v>
      </c>
      <c r="BL271" s="14" t="b">
        <f>NOT(ISERROR(_xlfn.XLOOKUP(Master[[#This Row],[cu_id]], Solution[Cu_ID],Solution[Cu_ID])))</f>
        <v>1</v>
      </c>
    </row>
    <row r="272" spans="1:64" s="14" customFormat="1" x14ac:dyDescent="0.3">
      <c r="A272" s="26" t="s">
        <v>1007</v>
      </c>
      <c r="B272" s="14">
        <v>101</v>
      </c>
      <c r="C272" s="14">
        <v>71182</v>
      </c>
      <c r="D272" s="14">
        <v>0</v>
      </c>
      <c r="E272" s="14" t="s">
        <v>1006</v>
      </c>
      <c r="F272" s="14" t="s">
        <v>5392</v>
      </c>
      <c r="G272" s="14" t="s">
        <v>1005</v>
      </c>
      <c r="H272" s="14" t="s">
        <v>250</v>
      </c>
      <c r="I272" s="14" t="s">
        <v>2</v>
      </c>
      <c r="J272" s="14">
        <v>48742</v>
      </c>
      <c r="K272" s="14">
        <v>5</v>
      </c>
      <c r="L272" s="14" t="s">
        <v>84</v>
      </c>
      <c r="M272" s="14" t="s">
        <v>164</v>
      </c>
      <c r="N272" s="14" t="s">
        <v>15</v>
      </c>
      <c r="O272" s="14">
        <v>240</v>
      </c>
      <c r="P272" s="14">
        <v>0</v>
      </c>
      <c r="Q272" s="14">
        <v>240</v>
      </c>
      <c r="R272" s="14">
        <v>0</v>
      </c>
      <c r="S272" s="14">
        <v>0</v>
      </c>
      <c r="T272" s="14">
        <v>0</v>
      </c>
      <c r="U272" s="25">
        <v>44145</v>
      </c>
      <c r="V272" s="14">
        <v>28</v>
      </c>
      <c r="W272" s="23">
        <v>2337.3200000000002</v>
      </c>
      <c r="X272" s="23">
        <v>0</v>
      </c>
      <c r="Y272" s="23">
        <v>0</v>
      </c>
      <c r="Z272" s="23">
        <v>46.78</v>
      </c>
      <c r="AA272" s="23">
        <v>93.56</v>
      </c>
      <c r="AB272" s="14">
        <v>0</v>
      </c>
      <c r="AC272" s="14">
        <v>0</v>
      </c>
      <c r="AD272" s="24">
        <f>IFERROR(1-(Master[[#This Row],[Avg Garment Scans per Delivery]]/Master[[#This Row],[Garment Inventory]]), 0)</f>
        <v>0</v>
      </c>
      <c r="AE272" s="48">
        <v>0</v>
      </c>
      <c r="AF272" s="48">
        <v>0</v>
      </c>
      <c r="AG272" s="44">
        <v>85.72</v>
      </c>
      <c r="AH272" s="44">
        <v>82.746600000000001</v>
      </c>
      <c r="AI272" s="44">
        <v>84.77</v>
      </c>
      <c r="AJ272" s="44">
        <v>81.540000000000006</v>
      </c>
      <c r="AK272" s="44">
        <v>38.56</v>
      </c>
      <c r="AL272" s="44">
        <v>39.087499999999999</v>
      </c>
      <c r="AM272" s="44">
        <v>67.459999999999994</v>
      </c>
      <c r="AN272" s="44">
        <v>0</v>
      </c>
      <c r="AO272" s="44">
        <v>0</v>
      </c>
      <c r="AP272" s="44">
        <v>68.08</v>
      </c>
      <c r="AQ272" s="44">
        <v>67.459999999999994</v>
      </c>
      <c r="AR272" s="44">
        <v>0</v>
      </c>
      <c r="AS272" s="44">
        <v>0</v>
      </c>
      <c r="AT272" s="44">
        <v>68.08</v>
      </c>
      <c r="AU272" s="44">
        <v>106.1</v>
      </c>
      <c r="AV272" s="44">
        <v>0</v>
      </c>
      <c r="AW272" s="44">
        <v>0</v>
      </c>
      <c r="AX272" s="44">
        <v>68.08</v>
      </c>
      <c r="AY272" s="44">
        <v>67.459999999999994</v>
      </c>
      <c r="AZ272" s="44">
        <v>0</v>
      </c>
      <c r="BA272" s="44">
        <v>0</v>
      </c>
      <c r="BB272" s="44">
        <v>108.46</v>
      </c>
      <c r="BC272" s="14" t="s">
        <v>254</v>
      </c>
      <c r="BD272" s="14" t="s">
        <v>213</v>
      </c>
      <c r="BG272" s="14" t="s">
        <v>191</v>
      </c>
      <c r="BH272" s="14" t="s">
        <v>44</v>
      </c>
      <c r="BI272" s="14">
        <v>101</v>
      </c>
      <c r="BJ272" s="14">
        <f>IFERROR(_xlfn.XLOOKUP(Master[[#This Row],[cu_id]],StopTimes[cu_ID],StopTimes[Average Stop Time]), 0)</f>
        <v>8.9250000000000007</v>
      </c>
      <c r="BK272" s="14">
        <f>IF(Master[[#This Row],[Avg stop time helper]] &lt;&gt; 0, Master[[#This Row],[Avg stop time helper]],Average_Stop_Time)</f>
        <v>8.9250000000000007</v>
      </c>
      <c r="BL272" s="14" t="b">
        <f>NOT(ISERROR(_xlfn.XLOOKUP(Master[[#This Row],[cu_id]], Solution[Cu_ID],Solution[Cu_ID])))</f>
        <v>1</v>
      </c>
    </row>
    <row r="273" spans="1:64" s="14" customFormat="1" x14ac:dyDescent="0.3">
      <c r="A273" s="26" t="s">
        <v>1009</v>
      </c>
      <c r="B273" s="14">
        <v>101</v>
      </c>
      <c r="C273" s="14">
        <v>71183</v>
      </c>
      <c r="D273" s="14">
        <v>0</v>
      </c>
      <c r="E273" s="14" t="s">
        <v>1008</v>
      </c>
      <c r="F273" s="14" t="s">
        <v>4451</v>
      </c>
      <c r="H273" s="14" t="s">
        <v>250</v>
      </c>
      <c r="I273" s="14" t="s">
        <v>2</v>
      </c>
      <c r="J273" s="14">
        <v>48742</v>
      </c>
      <c r="K273" s="14">
        <v>7</v>
      </c>
      <c r="L273" s="14" t="s">
        <v>82</v>
      </c>
      <c r="M273" s="14" t="s">
        <v>164</v>
      </c>
      <c r="N273" s="14" t="s">
        <v>15</v>
      </c>
      <c r="O273" s="14">
        <v>210</v>
      </c>
      <c r="P273" s="14">
        <v>0</v>
      </c>
      <c r="Q273" s="14">
        <v>210</v>
      </c>
      <c r="R273" s="14">
        <v>0</v>
      </c>
      <c r="S273" s="14">
        <v>0</v>
      </c>
      <c r="T273" s="14">
        <v>0</v>
      </c>
      <c r="U273" s="25">
        <v>44138</v>
      </c>
      <c r="V273" s="14">
        <v>52</v>
      </c>
      <c r="W273" s="23">
        <v>7526.33</v>
      </c>
      <c r="X273" s="23">
        <v>0</v>
      </c>
      <c r="Y273" s="23">
        <v>0</v>
      </c>
      <c r="Z273" s="23">
        <v>155.36000000000001</v>
      </c>
      <c r="AA273" s="23">
        <v>155.36000000000001</v>
      </c>
      <c r="AB273" s="14">
        <v>0</v>
      </c>
      <c r="AC273" s="14">
        <v>0</v>
      </c>
      <c r="AD273" s="24">
        <f>IFERROR(1-(Master[[#This Row],[Avg Garment Scans per Delivery]]/Master[[#This Row],[Garment Inventory]]), 0)</f>
        <v>0</v>
      </c>
      <c r="AE273" s="48">
        <v>0</v>
      </c>
      <c r="AF273" s="48">
        <v>0</v>
      </c>
      <c r="AG273" s="44">
        <v>138.63380000000001</v>
      </c>
      <c r="AH273" s="44">
        <v>145.0669</v>
      </c>
      <c r="AI273" s="44">
        <v>149.57</v>
      </c>
      <c r="AJ273" s="44">
        <v>155.58920000000001</v>
      </c>
      <c r="AK273" s="44">
        <v>145.23500000000001</v>
      </c>
      <c r="AL273" s="44">
        <v>153.91499999999999</v>
      </c>
      <c r="AM273" s="44">
        <v>124.7</v>
      </c>
      <c r="AN273" s="44">
        <v>175.68</v>
      </c>
      <c r="AO273" s="44">
        <v>165.77</v>
      </c>
      <c r="AP273" s="44">
        <v>132.15</v>
      </c>
      <c r="AQ273" s="44">
        <v>124.7</v>
      </c>
      <c r="AR273" s="44">
        <v>175.68</v>
      </c>
      <c r="AS273" s="44">
        <v>165.77</v>
      </c>
      <c r="AT273" s="44">
        <v>132.15</v>
      </c>
      <c r="AU273" s="44">
        <v>124.7</v>
      </c>
      <c r="AV273" s="44">
        <v>175.68</v>
      </c>
      <c r="AW273" s="44">
        <v>165.77</v>
      </c>
      <c r="AX273" s="44">
        <v>132.15</v>
      </c>
      <c r="AY273" s="44">
        <v>124.7</v>
      </c>
      <c r="AZ273" s="44">
        <v>175.68</v>
      </c>
      <c r="BA273" s="44">
        <v>165.77</v>
      </c>
      <c r="BB273" s="44">
        <v>132.15</v>
      </c>
      <c r="BC273" s="14" t="s">
        <v>257</v>
      </c>
      <c r="BD273" s="14" t="s">
        <v>213</v>
      </c>
      <c r="BG273" s="14" t="s">
        <v>191</v>
      </c>
      <c r="BH273" s="14" t="s">
        <v>44</v>
      </c>
      <c r="BI273" s="14">
        <v>101</v>
      </c>
      <c r="BJ273" s="14">
        <f>IFERROR(_xlfn.XLOOKUP(Master[[#This Row],[cu_id]],StopTimes[cu_ID],StopTimes[Average Stop Time]), 0)</f>
        <v>9.7666666666666675</v>
      </c>
      <c r="BK273" s="14">
        <f>IF(Master[[#This Row],[Avg stop time helper]] &lt;&gt; 0, Master[[#This Row],[Avg stop time helper]],Average_Stop_Time)</f>
        <v>9.7666666666666675</v>
      </c>
      <c r="BL273" s="14" t="b">
        <f>NOT(ISERROR(_xlfn.XLOOKUP(Master[[#This Row],[cu_id]], Solution[Cu_ID],Solution[Cu_ID])))</f>
        <v>1</v>
      </c>
    </row>
    <row r="274" spans="1:64" s="14" customFormat="1" x14ac:dyDescent="0.3">
      <c r="A274" s="26" t="s">
        <v>1011</v>
      </c>
      <c r="B274" s="14">
        <v>101</v>
      </c>
      <c r="C274" s="14">
        <v>71185</v>
      </c>
      <c r="D274" s="14">
        <v>0</v>
      </c>
      <c r="E274" s="14" t="s">
        <v>1010</v>
      </c>
      <c r="F274" s="14" t="s">
        <v>4441</v>
      </c>
      <c r="H274" s="14" t="s">
        <v>250</v>
      </c>
      <c r="I274" s="14" t="s">
        <v>2</v>
      </c>
      <c r="J274" s="14">
        <v>48742</v>
      </c>
      <c r="K274" s="14">
        <v>7</v>
      </c>
      <c r="L274" s="14" t="s">
        <v>82</v>
      </c>
      <c r="M274" s="14" t="s">
        <v>164</v>
      </c>
      <c r="N274" s="14" t="s">
        <v>15</v>
      </c>
      <c r="O274" s="14">
        <v>245</v>
      </c>
      <c r="P274" s="14">
        <v>0</v>
      </c>
      <c r="Q274" s="14">
        <v>245</v>
      </c>
      <c r="R274" s="14">
        <v>0</v>
      </c>
      <c r="S274" s="14">
        <v>0</v>
      </c>
      <c r="T274" s="14">
        <v>0</v>
      </c>
      <c r="U274" s="25">
        <v>44138</v>
      </c>
      <c r="V274" s="14">
        <v>52</v>
      </c>
      <c r="W274" s="23">
        <v>19842.46</v>
      </c>
      <c r="X274" s="23">
        <v>0</v>
      </c>
      <c r="Y274" s="23">
        <v>0</v>
      </c>
      <c r="Z274" s="23">
        <v>438.45</v>
      </c>
      <c r="AA274" s="23">
        <v>438.45</v>
      </c>
      <c r="AB274" s="14">
        <v>405</v>
      </c>
      <c r="AC274" s="14">
        <v>28</v>
      </c>
      <c r="AD274" s="24">
        <f>IFERROR(1-(Master[[#This Row],[Avg Garment Scans per Delivery]]/Master[[#This Row],[Garment Inventory]]), 0)</f>
        <v>0.93086419753086425</v>
      </c>
      <c r="AE274" s="48">
        <v>23</v>
      </c>
      <c r="AF274" s="48">
        <v>498</v>
      </c>
      <c r="AG274" s="44">
        <v>344.0838</v>
      </c>
      <c r="AH274" s="44">
        <v>405.59840000000003</v>
      </c>
      <c r="AI274" s="44">
        <v>439.31689999999998</v>
      </c>
      <c r="AJ274" s="44">
        <v>422.48689999999999</v>
      </c>
      <c r="AK274" s="44">
        <v>427.38</v>
      </c>
      <c r="AL274" s="44">
        <v>425.99</v>
      </c>
      <c r="AM274" s="44">
        <v>369.35</v>
      </c>
      <c r="AN274" s="44">
        <v>395.8</v>
      </c>
      <c r="AO274" s="44">
        <v>372.34</v>
      </c>
      <c r="AP274" s="44">
        <v>395.8</v>
      </c>
      <c r="AQ274" s="44">
        <v>400.11</v>
      </c>
      <c r="AR274" s="44">
        <v>511.18</v>
      </c>
      <c r="AS274" s="44">
        <v>527.11</v>
      </c>
      <c r="AT274" s="44">
        <v>395.8</v>
      </c>
      <c r="AU274" s="44">
        <v>416.68</v>
      </c>
      <c r="AV274" s="44">
        <v>395.8</v>
      </c>
      <c r="AW274" s="44">
        <v>416.68</v>
      </c>
      <c r="AX274" s="44">
        <v>397.47</v>
      </c>
      <c r="AY274" s="44">
        <v>403.17</v>
      </c>
      <c r="AZ274" s="44">
        <v>518.6</v>
      </c>
      <c r="BA274" s="44">
        <v>513.6</v>
      </c>
      <c r="BB274" s="44">
        <v>397.47</v>
      </c>
      <c r="BC274" s="14" t="s">
        <v>257</v>
      </c>
      <c r="BD274" s="14" t="s">
        <v>213</v>
      </c>
      <c r="BG274" s="14" t="s">
        <v>191</v>
      </c>
      <c r="BH274" s="14" t="s">
        <v>44</v>
      </c>
      <c r="BI274" s="14">
        <v>101</v>
      </c>
      <c r="BJ274" s="14">
        <f>IFERROR(_xlfn.XLOOKUP(Master[[#This Row],[cu_id]],StopTimes[cu_ID],StopTimes[Average Stop Time]), 0)</f>
        <v>16.658333333333335</v>
      </c>
      <c r="BK274" s="14">
        <f>IF(Master[[#This Row],[Avg stop time helper]] &lt;&gt; 0, Master[[#This Row],[Avg stop time helper]],Average_Stop_Time)</f>
        <v>16.658333333333335</v>
      </c>
      <c r="BL274" s="14" t="b">
        <f>NOT(ISERROR(_xlfn.XLOOKUP(Master[[#This Row],[cu_id]], Solution[Cu_ID],Solution[Cu_ID])))</f>
        <v>1</v>
      </c>
    </row>
    <row r="275" spans="1:64" s="14" customFormat="1" x14ac:dyDescent="0.3">
      <c r="A275" s="26" t="s">
        <v>1013</v>
      </c>
      <c r="B275" s="14">
        <v>105</v>
      </c>
      <c r="C275" s="14">
        <v>71190</v>
      </c>
      <c r="D275" s="14">
        <v>0</v>
      </c>
      <c r="E275" s="14" t="s">
        <v>1012</v>
      </c>
      <c r="F275" s="14" t="s">
        <v>4504</v>
      </c>
      <c r="H275" s="14" t="s">
        <v>250</v>
      </c>
      <c r="I275" s="14" t="s">
        <v>2</v>
      </c>
      <c r="J275" s="14">
        <v>48742</v>
      </c>
      <c r="K275" s="14">
        <v>7</v>
      </c>
      <c r="L275" s="14" t="s">
        <v>82</v>
      </c>
      <c r="M275" s="14" t="s">
        <v>164</v>
      </c>
      <c r="N275" s="14" t="s">
        <v>48</v>
      </c>
      <c r="O275" s="14">
        <v>350</v>
      </c>
      <c r="P275" s="14">
        <v>0</v>
      </c>
      <c r="Q275" s="14">
        <v>0</v>
      </c>
      <c r="R275" s="14">
        <v>0</v>
      </c>
      <c r="S275" s="14">
        <v>350</v>
      </c>
      <c r="T275" s="14">
        <v>0</v>
      </c>
      <c r="U275" s="25">
        <v>44140</v>
      </c>
      <c r="V275" s="14">
        <v>53</v>
      </c>
      <c r="W275" s="23">
        <v>5234.6899999999996</v>
      </c>
      <c r="X275" s="23">
        <v>0</v>
      </c>
      <c r="Y275" s="23">
        <v>0</v>
      </c>
      <c r="Z275" s="23">
        <v>117.2</v>
      </c>
      <c r="AA275" s="23">
        <v>117.2</v>
      </c>
      <c r="AB275" s="14">
        <v>0</v>
      </c>
      <c r="AC275" s="14">
        <v>0</v>
      </c>
      <c r="AD275" s="24">
        <f>IFERROR(1-(Master[[#This Row],[Avg Garment Scans per Delivery]]/Master[[#This Row],[Garment Inventory]]), 0)</f>
        <v>0</v>
      </c>
      <c r="AE275" s="48">
        <v>0</v>
      </c>
      <c r="AF275" s="48">
        <v>0</v>
      </c>
      <c r="AG275" s="44">
        <v>94.62</v>
      </c>
      <c r="AH275" s="44">
        <v>91.2971</v>
      </c>
      <c r="AI275" s="44">
        <v>109.0878</v>
      </c>
      <c r="AJ275" s="44">
        <v>105.7146</v>
      </c>
      <c r="AK275" s="44">
        <v>104.17</v>
      </c>
      <c r="AL275" s="44">
        <v>103.6662</v>
      </c>
      <c r="AM275" s="44">
        <v>100.42</v>
      </c>
      <c r="AN275" s="44">
        <v>110.57</v>
      </c>
      <c r="AO275" s="44">
        <v>100.42</v>
      </c>
      <c r="AP275" s="44">
        <v>102.68</v>
      </c>
      <c r="AQ275" s="44">
        <v>100.42</v>
      </c>
      <c r="AR275" s="44">
        <v>102.68</v>
      </c>
      <c r="AS275" s="44">
        <v>107.92</v>
      </c>
      <c r="AT275" s="44">
        <v>102.68</v>
      </c>
      <c r="AU275" s="44">
        <v>100.42</v>
      </c>
      <c r="AV275" s="44">
        <v>102.68</v>
      </c>
      <c r="AW275" s="44">
        <v>107.92</v>
      </c>
      <c r="AX275" s="44">
        <v>102.68</v>
      </c>
      <c r="AY275" s="44">
        <v>107.92</v>
      </c>
      <c r="AZ275" s="44">
        <v>102.68</v>
      </c>
      <c r="BA275" s="44">
        <v>107.92</v>
      </c>
      <c r="BB275" s="44">
        <v>102.68</v>
      </c>
      <c r="BC275" s="14" t="s">
        <v>828</v>
      </c>
      <c r="BD275" s="14" t="s">
        <v>213</v>
      </c>
      <c r="BG275" s="14" t="s">
        <v>191</v>
      </c>
      <c r="BH275" s="14" t="s">
        <v>44</v>
      </c>
      <c r="BI275" s="14">
        <v>101</v>
      </c>
      <c r="BJ275" s="14">
        <f>IFERROR(_xlfn.XLOOKUP(Master[[#This Row],[cu_id]],StopTimes[cu_ID],StopTimes[Average Stop Time]), 0)</f>
        <v>11.69</v>
      </c>
      <c r="BK275" s="14">
        <f>IF(Master[[#This Row],[Avg stop time helper]] &lt;&gt; 0, Master[[#This Row],[Avg stop time helper]],Average_Stop_Time)</f>
        <v>11.69</v>
      </c>
      <c r="BL275" s="14" t="b">
        <f>NOT(ISERROR(_xlfn.XLOOKUP(Master[[#This Row],[cu_id]], Solution[Cu_ID],Solution[Cu_ID])))</f>
        <v>1</v>
      </c>
    </row>
    <row r="276" spans="1:64" s="14" customFormat="1" x14ac:dyDescent="0.3">
      <c r="A276" s="26" t="s">
        <v>1016</v>
      </c>
      <c r="B276" s="14">
        <v>101</v>
      </c>
      <c r="C276" s="14">
        <v>71191</v>
      </c>
      <c r="D276" s="14">
        <v>0</v>
      </c>
      <c r="E276" s="14" t="s">
        <v>1015</v>
      </c>
      <c r="F276" s="14" t="s">
        <v>4465</v>
      </c>
      <c r="G276" s="14" t="s">
        <v>1014</v>
      </c>
      <c r="H276" s="14" t="s">
        <v>250</v>
      </c>
      <c r="I276" s="14" t="s">
        <v>2</v>
      </c>
      <c r="J276" s="14">
        <v>48742</v>
      </c>
      <c r="K276" s="14">
        <v>7</v>
      </c>
      <c r="L276" s="14" t="s">
        <v>82</v>
      </c>
      <c r="M276" s="14" t="s">
        <v>164</v>
      </c>
      <c r="N276" s="14" t="s">
        <v>15</v>
      </c>
      <c r="O276" s="14">
        <v>165</v>
      </c>
      <c r="P276" s="14">
        <v>0</v>
      </c>
      <c r="Q276" s="14">
        <v>165</v>
      </c>
      <c r="R276" s="14">
        <v>0</v>
      </c>
      <c r="S276" s="14">
        <v>0</v>
      </c>
      <c r="T276" s="14">
        <v>0</v>
      </c>
      <c r="U276" s="25">
        <v>44138</v>
      </c>
      <c r="V276" s="14">
        <v>52</v>
      </c>
      <c r="W276" s="23">
        <v>2089.5</v>
      </c>
      <c r="X276" s="23">
        <v>0</v>
      </c>
      <c r="Y276" s="23">
        <v>0</v>
      </c>
      <c r="Z276" s="23">
        <v>40.880000000000003</v>
      </c>
      <c r="AA276" s="23">
        <v>40.880000000000003</v>
      </c>
      <c r="AB276" s="14">
        <v>0</v>
      </c>
      <c r="AC276" s="14">
        <v>0</v>
      </c>
      <c r="AD276" s="24">
        <f>IFERROR(1-(Master[[#This Row],[Avg Garment Scans per Delivery]]/Master[[#This Row],[Garment Inventory]]), 0)</f>
        <v>0</v>
      </c>
      <c r="AE276" s="48">
        <v>0</v>
      </c>
      <c r="AF276" s="48">
        <v>0</v>
      </c>
      <c r="AG276" s="44">
        <v>39.592300000000002</v>
      </c>
      <c r="AH276" s="44">
        <v>40.357599999999998</v>
      </c>
      <c r="AI276" s="44">
        <v>40.146099999999997</v>
      </c>
      <c r="AJ276" s="44">
        <v>41.326900000000002</v>
      </c>
      <c r="AK276" s="44">
        <v>39.975000000000001</v>
      </c>
      <c r="AL276" s="44">
        <v>40.875</v>
      </c>
      <c r="AM276" s="44">
        <v>35</v>
      </c>
      <c r="AN276" s="44">
        <v>46.75</v>
      </c>
      <c r="AO276" s="44">
        <v>44.95</v>
      </c>
      <c r="AP276" s="44">
        <v>35</v>
      </c>
      <c r="AQ276" s="44">
        <v>35</v>
      </c>
      <c r="AR276" s="44">
        <v>46.75</v>
      </c>
      <c r="AS276" s="44">
        <v>44.95</v>
      </c>
      <c r="AT276" s="44">
        <v>35</v>
      </c>
      <c r="AU276" s="44">
        <v>35</v>
      </c>
      <c r="AV276" s="44">
        <v>46.75</v>
      </c>
      <c r="AW276" s="44">
        <v>44.95</v>
      </c>
      <c r="AX276" s="44">
        <v>35</v>
      </c>
      <c r="AY276" s="44">
        <v>35</v>
      </c>
      <c r="AZ276" s="44">
        <v>46.75</v>
      </c>
      <c r="BA276" s="44">
        <v>44.95</v>
      </c>
      <c r="BB276" s="44">
        <v>35</v>
      </c>
      <c r="BC276" s="14" t="s">
        <v>260</v>
      </c>
      <c r="BD276" s="14" t="s">
        <v>213</v>
      </c>
      <c r="BG276" s="14" t="s">
        <v>191</v>
      </c>
      <c r="BH276" s="14" t="s">
        <v>44</v>
      </c>
      <c r="BI276" s="14">
        <v>101</v>
      </c>
      <c r="BJ276" s="14">
        <f>IFERROR(_xlfn.XLOOKUP(Master[[#This Row],[cu_id]],StopTimes[cu_ID],StopTimes[Average Stop Time]), 0)</f>
        <v>5.8666666666666671</v>
      </c>
      <c r="BK276" s="14">
        <f>IF(Master[[#This Row],[Avg stop time helper]] &lt;&gt; 0, Master[[#This Row],[Avg stop time helper]],Average_Stop_Time)</f>
        <v>5.8666666666666671</v>
      </c>
      <c r="BL276" s="14" t="b">
        <f>NOT(ISERROR(_xlfn.XLOOKUP(Master[[#This Row],[cu_id]], Solution[Cu_ID],Solution[Cu_ID])))</f>
        <v>1</v>
      </c>
    </row>
    <row r="277" spans="1:64" s="14" customFormat="1" x14ac:dyDescent="0.3">
      <c r="A277" s="26" t="s">
        <v>1021</v>
      </c>
      <c r="B277" s="14">
        <v>101</v>
      </c>
      <c r="C277" s="14">
        <v>71193</v>
      </c>
      <c r="D277" s="14">
        <v>0</v>
      </c>
      <c r="E277" s="14" t="s">
        <v>1020</v>
      </c>
      <c r="F277" s="14" t="s">
        <v>4481</v>
      </c>
      <c r="G277" s="14" t="s">
        <v>1019</v>
      </c>
      <c r="H277" s="14" t="s">
        <v>612</v>
      </c>
      <c r="I277" s="14" t="s">
        <v>2</v>
      </c>
      <c r="J277" s="14">
        <v>48742</v>
      </c>
      <c r="K277" s="14">
        <v>7</v>
      </c>
      <c r="L277" s="14" t="s">
        <v>82</v>
      </c>
      <c r="M277" s="14" t="s">
        <v>164</v>
      </c>
      <c r="N277" s="14" t="s">
        <v>15</v>
      </c>
      <c r="O277" s="14">
        <v>150</v>
      </c>
      <c r="P277" s="14">
        <v>0</v>
      </c>
      <c r="Q277" s="14">
        <v>150</v>
      </c>
      <c r="R277" s="14">
        <v>0</v>
      </c>
      <c r="S277" s="14">
        <v>0</v>
      </c>
      <c r="T277" s="14">
        <v>0</v>
      </c>
      <c r="U277" s="25">
        <v>44138</v>
      </c>
      <c r="V277" s="14">
        <v>53</v>
      </c>
      <c r="W277" s="23">
        <v>7468.23</v>
      </c>
      <c r="X277" s="23">
        <v>0</v>
      </c>
      <c r="Y277" s="23">
        <v>0</v>
      </c>
      <c r="Z277" s="23">
        <v>144.03</v>
      </c>
      <c r="AA277" s="23">
        <v>144.03</v>
      </c>
      <c r="AB277" s="14">
        <v>51</v>
      </c>
      <c r="AC277" s="14">
        <v>14</v>
      </c>
      <c r="AD277" s="24">
        <f>IFERROR(1-(Master[[#This Row],[Avg Garment Scans per Delivery]]/Master[[#This Row],[Garment Inventory]]), 0)</f>
        <v>0.72549019607843135</v>
      </c>
      <c r="AE277" s="48">
        <v>2</v>
      </c>
      <c r="AF277" s="48">
        <v>53</v>
      </c>
      <c r="AG277" s="44">
        <v>144.19149999999999</v>
      </c>
      <c r="AH277" s="44">
        <v>140.93610000000001</v>
      </c>
      <c r="AI277" s="44">
        <v>146.16300000000001</v>
      </c>
      <c r="AJ277" s="44">
        <v>134.6285</v>
      </c>
      <c r="AK277" s="44">
        <v>143.90119999999999</v>
      </c>
      <c r="AL277" s="44">
        <v>146.16249999999999</v>
      </c>
      <c r="AM277" s="44">
        <v>165.38</v>
      </c>
      <c r="AN277" s="44">
        <v>109.34</v>
      </c>
      <c r="AO277" s="44">
        <v>104.08</v>
      </c>
      <c r="AP277" s="44">
        <v>173.73</v>
      </c>
      <c r="AQ277" s="44">
        <v>165.38</v>
      </c>
      <c r="AR277" s="44">
        <v>146.36000000000001</v>
      </c>
      <c r="AS277" s="44">
        <v>142.19</v>
      </c>
      <c r="AT277" s="44">
        <v>173.73</v>
      </c>
      <c r="AU277" s="44">
        <v>165.38</v>
      </c>
      <c r="AV277" s="44">
        <v>109.34</v>
      </c>
      <c r="AW277" s="44">
        <v>104.08</v>
      </c>
      <c r="AX277" s="44">
        <v>173.73</v>
      </c>
      <c r="AY277" s="44">
        <v>165.38</v>
      </c>
      <c r="AZ277" s="44">
        <v>109.34</v>
      </c>
      <c r="BA277" s="44">
        <v>139.34</v>
      </c>
      <c r="BB277" s="44">
        <v>173.73</v>
      </c>
      <c r="BC277" s="14" t="s">
        <v>257</v>
      </c>
      <c r="BD277" s="14" t="s">
        <v>239</v>
      </c>
      <c r="BG277" s="14" t="s">
        <v>191</v>
      </c>
      <c r="BH277" s="14" t="s">
        <v>44</v>
      </c>
      <c r="BI277" s="14">
        <v>101</v>
      </c>
      <c r="BJ277" s="14">
        <f>IFERROR(_xlfn.XLOOKUP(Master[[#This Row],[cu_id]],StopTimes[cu_ID],StopTimes[Average Stop Time]), 0)</f>
        <v>16.212499999999999</v>
      </c>
      <c r="BK277" s="14">
        <f>IF(Master[[#This Row],[Avg stop time helper]] &lt;&gt; 0, Master[[#This Row],[Avg stop time helper]],Average_Stop_Time)</f>
        <v>16.212499999999999</v>
      </c>
      <c r="BL277" s="14" t="b">
        <f>NOT(ISERROR(_xlfn.XLOOKUP(Master[[#This Row],[cu_id]], Solution[Cu_ID],Solution[Cu_ID])))</f>
        <v>1</v>
      </c>
    </row>
    <row r="278" spans="1:64" s="14" customFormat="1" x14ac:dyDescent="0.3">
      <c r="A278" s="26" t="s">
        <v>1023</v>
      </c>
      <c r="B278" s="14">
        <v>101</v>
      </c>
      <c r="C278" s="14">
        <v>71194</v>
      </c>
      <c r="D278" s="14">
        <v>0</v>
      </c>
      <c r="E278" s="14" t="s">
        <v>1022</v>
      </c>
      <c r="F278" s="14" t="s">
        <v>5566</v>
      </c>
      <c r="H278" s="14" t="s">
        <v>250</v>
      </c>
      <c r="I278" s="14" t="s">
        <v>2</v>
      </c>
      <c r="J278" s="14">
        <v>48742</v>
      </c>
      <c r="K278" s="14">
        <v>2</v>
      </c>
      <c r="L278" s="14" t="s">
        <v>83</v>
      </c>
      <c r="M278" s="14" t="s">
        <v>164</v>
      </c>
      <c r="N278" s="14" t="s">
        <v>15</v>
      </c>
      <c r="O278" s="14">
        <v>135</v>
      </c>
      <c r="P278" s="14">
        <v>0</v>
      </c>
      <c r="Q278" s="14">
        <v>135</v>
      </c>
      <c r="R278" s="14">
        <v>0</v>
      </c>
      <c r="S278" s="14">
        <v>0</v>
      </c>
      <c r="T278" s="14">
        <v>0</v>
      </c>
      <c r="U278" s="25">
        <v>44138</v>
      </c>
      <c r="V278" s="14">
        <v>13</v>
      </c>
      <c r="W278" s="23">
        <v>512.29</v>
      </c>
      <c r="X278" s="23">
        <v>0</v>
      </c>
      <c r="Y278" s="23">
        <v>0</v>
      </c>
      <c r="Z278" s="23">
        <v>10.88</v>
      </c>
      <c r="AA278" s="23">
        <v>43.5</v>
      </c>
      <c r="AB278" s="14">
        <v>0</v>
      </c>
      <c r="AC278" s="14">
        <v>0</v>
      </c>
      <c r="AD278" s="24">
        <f>IFERROR(1-(Master[[#This Row],[Avg Garment Scans per Delivery]]/Master[[#This Row],[Garment Inventory]]), 0)</f>
        <v>0</v>
      </c>
      <c r="AE278" s="48">
        <v>0</v>
      </c>
      <c r="AF278" s="48">
        <v>0</v>
      </c>
      <c r="AG278" s="44">
        <v>38.68</v>
      </c>
      <c r="AH278" s="44">
        <v>39.206600000000002</v>
      </c>
      <c r="AI278" s="44">
        <v>40.516599999999997</v>
      </c>
      <c r="AJ278" s="44">
        <v>41.04</v>
      </c>
      <c r="AK278" s="44">
        <v>9.8674999999999997</v>
      </c>
      <c r="AL278" s="44">
        <v>10.26</v>
      </c>
      <c r="AM278" s="44">
        <v>0</v>
      </c>
      <c r="AN278" s="44">
        <v>41.04</v>
      </c>
      <c r="AO278" s="44">
        <v>39.47</v>
      </c>
      <c r="AP278" s="44">
        <v>0</v>
      </c>
      <c r="AQ278" s="44">
        <v>0</v>
      </c>
      <c r="AR278" s="44">
        <v>0</v>
      </c>
      <c r="AS278" s="44">
        <v>0</v>
      </c>
      <c r="AT278" s="44">
        <v>0</v>
      </c>
      <c r="AU278" s="44">
        <v>0</v>
      </c>
      <c r="AV278" s="44">
        <v>41.04</v>
      </c>
      <c r="AW278" s="44">
        <v>39.47</v>
      </c>
      <c r="AX278" s="44">
        <v>0</v>
      </c>
      <c r="AY278" s="44">
        <v>0</v>
      </c>
      <c r="AZ278" s="44">
        <v>0</v>
      </c>
      <c r="BA278" s="44">
        <v>0</v>
      </c>
      <c r="BB278" s="44">
        <v>0</v>
      </c>
      <c r="BC278" s="14" t="s">
        <v>257</v>
      </c>
      <c r="BD278" s="14" t="s">
        <v>213</v>
      </c>
      <c r="BG278" s="14" t="s">
        <v>191</v>
      </c>
      <c r="BH278" s="14" t="s">
        <v>44</v>
      </c>
      <c r="BI278" s="14">
        <v>101</v>
      </c>
      <c r="BJ278" s="14">
        <f>IFERROR(_xlfn.XLOOKUP(Master[[#This Row],[cu_id]],StopTimes[cu_ID],StopTimes[Average Stop Time]), 0)</f>
        <v>8.2333333333333343</v>
      </c>
      <c r="BK278" s="14">
        <f>IF(Master[[#This Row],[Avg stop time helper]] &lt;&gt; 0, Master[[#This Row],[Avg stop time helper]],Average_Stop_Time)</f>
        <v>8.2333333333333343</v>
      </c>
      <c r="BL278" s="14" t="b">
        <f>NOT(ISERROR(_xlfn.XLOOKUP(Master[[#This Row],[cu_id]], Solution[Cu_ID],Solution[Cu_ID])))</f>
        <v>1</v>
      </c>
    </row>
    <row r="279" spans="1:64" s="14" customFormat="1" x14ac:dyDescent="0.3">
      <c r="A279" s="26" t="s">
        <v>1028</v>
      </c>
      <c r="B279" s="14">
        <v>101</v>
      </c>
      <c r="C279" s="14">
        <v>71198</v>
      </c>
      <c r="D279" s="14">
        <v>0</v>
      </c>
      <c r="E279" s="14" t="s">
        <v>1027</v>
      </c>
      <c r="F279" s="14" t="s">
        <v>4510</v>
      </c>
      <c r="G279" s="14" t="s">
        <v>1026</v>
      </c>
      <c r="H279" s="14" t="s">
        <v>992</v>
      </c>
      <c r="I279" s="14" t="s">
        <v>2</v>
      </c>
      <c r="J279" s="14">
        <v>48745</v>
      </c>
      <c r="K279" s="14">
        <v>2</v>
      </c>
      <c r="L279" s="14" t="s">
        <v>83</v>
      </c>
      <c r="M279" s="14" t="s">
        <v>164</v>
      </c>
      <c r="N279" s="14" t="s">
        <v>48</v>
      </c>
      <c r="O279" s="14">
        <v>363</v>
      </c>
      <c r="P279" s="14">
        <v>0</v>
      </c>
      <c r="Q279" s="14">
        <v>0</v>
      </c>
      <c r="R279" s="14">
        <v>0</v>
      </c>
      <c r="S279" s="14">
        <v>363</v>
      </c>
      <c r="T279" s="14">
        <v>0</v>
      </c>
      <c r="U279" s="25">
        <v>44161</v>
      </c>
      <c r="V279" s="14">
        <v>13</v>
      </c>
      <c r="W279" s="23">
        <v>701.1</v>
      </c>
      <c r="X279" s="23">
        <v>0</v>
      </c>
      <c r="Y279" s="23">
        <v>0</v>
      </c>
      <c r="Z279" s="23">
        <v>24.83</v>
      </c>
      <c r="AA279" s="23">
        <v>99.31</v>
      </c>
      <c r="AB279" s="14">
        <v>0</v>
      </c>
      <c r="AC279" s="14">
        <v>0</v>
      </c>
      <c r="AD279" s="24">
        <f>IFERROR(1-(Master[[#This Row],[Avg Garment Scans per Delivery]]/Master[[#This Row],[Garment Inventory]]), 0)</f>
        <v>0</v>
      </c>
      <c r="AE279" s="48">
        <v>0</v>
      </c>
      <c r="AF279" s="48">
        <v>0</v>
      </c>
      <c r="AG279" s="44">
        <v>65.260000000000005</v>
      </c>
      <c r="AH279" s="44">
        <v>46.63</v>
      </c>
      <c r="AI279" s="44">
        <v>79.855000000000004</v>
      </c>
      <c r="AJ279" s="44">
        <v>78.442499999999995</v>
      </c>
      <c r="AK279" s="44">
        <v>21.815000000000001</v>
      </c>
      <c r="AL279" s="44">
        <v>14.6775</v>
      </c>
      <c r="AM279" s="44">
        <v>0</v>
      </c>
      <c r="AN279" s="44">
        <v>78.459999999999994</v>
      </c>
      <c r="AO279" s="44">
        <v>46.63</v>
      </c>
      <c r="AP279" s="44">
        <v>0</v>
      </c>
      <c r="AQ279" s="44">
        <v>0</v>
      </c>
      <c r="AR279" s="44">
        <v>0</v>
      </c>
      <c r="AS279" s="44">
        <v>0</v>
      </c>
      <c r="AT279" s="44">
        <v>0</v>
      </c>
      <c r="AU279" s="44">
        <v>36.75</v>
      </c>
      <c r="AV279" s="44">
        <v>38.96</v>
      </c>
      <c r="AW279" s="44">
        <v>0</v>
      </c>
      <c r="AX279" s="44">
        <v>0</v>
      </c>
      <c r="AY279" s="44">
        <v>0</v>
      </c>
      <c r="AZ279" s="44">
        <v>0</v>
      </c>
      <c r="BA279" s="44">
        <v>91.14</v>
      </c>
      <c r="BB279" s="44">
        <v>0</v>
      </c>
      <c r="BC279" s="14" t="s">
        <v>276</v>
      </c>
      <c r="BD279" s="14" t="s">
        <v>213</v>
      </c>
      <c r="BG279" s="14" t="s">
        <v>191</v>
      </c>
      <c r="BH279" s="14" t="s">
        <v>44</v>
      </c>
      <c r="BJ279" s="14">
        <f>IFERROR(_xlfn.XLOOKUP(Master[[#This Row],[cu_id]],StopTimes[cu_ID],StopTimes[Average Stop Time]), 0)</f>
        <v>7.45</v>
      </c>
      <c r="BK279" s="14">
        <f>IF(Master[[#This Row],[Avg stop time helper]] &lt;&gt; 0, Master[[#This Row],[Avg stop time helper]],Average_Stop_Time)</f>
        <v>7.45</v>
      </c>
      <c r="BL279" s="14" t="b">
        <f>NOT(ISERROR(_xlfn.XLOOKUP(Master[[#This Row],[cu_id]], Solution[Cu_ID],Solution[Cu_ID])))</f>
        <v>1</v>
      </c>
    </row>
    <row r="280" spans="1:64" s="14" customFormat="1" x14ac:dyDescent="0.3">
      <c r="A280" s="26" t="s">
        <v>1030</v>
      </c>
      <c r="B280" s="14">
        <v>101</v>
      </c>
      <c r="C280" s="14">
        <v>71199</v>
      </c>
      <c r="D280" s="14">
        <v>0</v>
      </c>
      <c r="E280" s="14" t="s">
        <v>1029</v>
      </c>
      <c r="F280" s="14" t="s">
        <v>4514</v>
      </c>
      <c r="H280" s="14" t="s">
        <v>992</v>
      </c>
      <c r="I280" s="14" t="s">
        <v>2</v>
      </c>
      <c r="J280" s="14">
        <v>48745</v>
      </c>
      <c r="K280" s="14">
        <v>6</v>
      </c>
      <c r="L280" s="14" t="s">
        <v>176</v>
      </c>
      <c r="M280" s="14" t="s">
        <v>164</v>
      </c>
      <c r="N280" s="14" t="s">
        <v>48</v>
      </c>
      <c r="O280" s="14">
        <v>365</v>
      </c>
      <c r="P280" s="14">
        <v>0</v>
      </c>
      <c r="Q280" s="14">
        <v>0</v>
      </c>
      <c r="R280" s="14">
        <v>0</v>
      </c>
      <c r="S280" s="14">
        <v>365</v>
      </c>
      <c r="T280" s="14">
        <v>0</v>
      </c>
      <c r="U280" s="25">
        <v>44140</v>
      </c>
      <c r="V280" s="14">
        <v>26</v>
      </c>
      <c r="W280" s="23">
        <v>918.8</v>
      </c>
      <c r="X280" s="23">
        <v>0</v>
      </c>
      <c r="Y280" s="23">
        <v>0</v>
      </c>
      <c r="Z280" s="23">
        <v>29.24</v>
      </c>
      <c r="AA280" s="23">
        <v>58.49</v>
      </c>
      <c r="AB280" s="14">
        <v>0</v>
      </c>
      <c r="AC280" s="14">
        <v>0</v>
      </c>
      <c r="AD280" s="24">
        <f>IFERROR(1-(Master[[#This Row],[Avg Garment Scans per Delivery]]/Master[[#This Row],[Garment Inventory]]), 0)</f>
        <v>0</v>
      </c>
      <c r="AE280" s="48">
        <v>0</v>
      </c>
      <c r="AF280" s="48">
        <v>0</v>
      </c>
      <c r="AG280" s="44">
        <v>35</v>
      </c>
      <c r="AH280" s="44">
        <v>35.9833</v>
      </c>
      <c r="AI280" s="44">
        <v>61.945700000000002</v>
      </c>
      <c r="AJ280" s="44">
        <v>52.496600000000001</v>
      </c>
      <c r="AK280" s="44">
        <v>31.293700000000001</v>
      </c>
      <c r="AL280" s="44">
        <v>21.695</v>
      </c>
      <c r="AM280" s="44">
        <v>0</v>
      </c>
      <c r="AN280" s="44">
        <v>47.14</v>
      </c>
      <c r="AO280" s="44">
        <v>37.43</v>
      </c>
      <c r="AP280" s="44">
        <v>0</v>
      </c>
      <c r="AQ280" s="44">
        <v>0</v>
      </c>
      <c r="AR280" s="44">
        <v>79.28</v>
      </c>
      <c r="AS280" s="44">
        <v>68.33</v>
      </c>
      <c r="AT280" s="44">
        <v>0</v>
      </c>
      <c r="AU280" s="44">
        <v>0</v>
      </c>
      <c r="AV280" s="44">
        <v>0</v>
      </c>
      <c r="AW280" s="44">
        <v>37.43</v>
      </c>
      <c r="AX280" s="44">
        <v>0</v>
      </c>
      <c r="AY280" s="44">
        <v>0</v>
      </c>
      <c r="AZ280" s="44">
        <v>47.14</v>
      </c>
      <c r="BA280" s="44">
        <v>107.16</v>
      </c>
      <c r="BB280" s="44">
        <v>0</v>
      </c>
      <c r="BC280" s="14" t="s">
        <v>343</v>
      </c>
      <c r="BD280" s="14" t="s">
        <v>213</v>
      </c>
      <c r="BG280" s="14" t="s">
        <v>191</v>
      </c>
      <c r="BH280" s="14" t="s">
        <v>44</v>
      </c>
      <c r="BJ280" s="14">
        <f>IFERROR(_xlfn.XLOOKUP(Master[[#This Row],[cu_id]],StopTimes[cu_ID],StopTimes[Average Stop Time]), 0)</f>
        <v>26.36111111</v>
      </c>
      <c r="BK280" s="14">
        <f>IF(Master[[#This Row],[Avg stop time helper]] &lt;&gt; 0, Master[[#This Row],[Avg stop time helper]],Average_Stop_Time)</f>
        <v>26.36111111</v>
      </c>
      <c r="BL280" s="14" t="b">
        <f>NOT(ISERROR(_xlfn.XLOOKUP(Master[[#This Row],[cu_id]], Solution[Cu_ID],Solution[Cu_ID])))</f>
        <v>1</v>
      </c>
    </row>
    <row r="281" spans="1:64" s="14" customFormat="1" x14ac:dyDescent="0.3">
      <c r="A281" s="26" t="s">
        <v>1035</v>
      </c>
      <c r="B281" s="14">
        <v>105</v>
      </c>
      <c r="C281" s="14">
        <v>71204</v>
      </c>
      <c r="D281" s="14">
        <v>0</v>
      </c>
      <c r="E281" s="14" t="s">
        <v>1034</v>
      </c>
      <c r="F281" s="14" t="s">
        <v>4534</v>
      </c>
      <c r="H281" s="14" t="s">
        <v>233</v>
      </c>
      <c r="I281" s="14" t="s">
        <v>2</v>
      </c>
      <c r="J281" s="14">
        <v>48750</v>
      </c>
      <c r="K281" s="14">
        <v>7</v>
      </c>
      <c r="L281" s="14" t="s">
        <v>82</v>
      </c>
      <c r="M281" s="14" t="s">
        <v>164</v>
      </c>
      <c r="N281" s="14" t="s">
        <v>48</v>
      </c>
      <c r="O281" s="14">
        <v>190</v>
      </c>
      <c r="P281" s="14">
        <v>0</v>
      </c>
      <c r="Q281" s="14">
        <v>0</v>
      </c>
      <c r="R281" s="14">
        <v>0</v>
      </c>
      <c r="S281" s="14">
        <v>190</v>
      </c>
      <c r="T281" s="14">
        <v>0</v>
      </c>
      <c r="U281" s="25">
        <v>44140</v>
      </c>
      <c r="V281" s="14">
        <v>54</v>
      </c>
      <c r="W281" s="23">
        <v>6582.51</v>
      </c>
      <c r="X281" s="23">
        <v>0</v>
      </c>
      <c r="Y281" s="23">
        <v>0</v>
      </c>
      <c r="Z281" s="23">
        <v>154.55000000000001</v>
      </c>
      <c r="AA281" s="23">
        <v>154.55000000000001</v>
      </c>
      <c r="AB281" s="14">
        <v>0</v>
      </c>
      <c r="AC281" s="14">
        <v>0</v>
      </c>
      <c r="AD281" s="24">
        <f>IFERROR(1-(Master[[#This Row],[Avg Garment Scans per Delivery]]/Master[[#This Row],[Garment Inventory]]), 0)</f>
        <v>0</v>
      </c>
      <c r="AE281" s="48">
        <v>0</v>
      </c>
      <c r="AF281" s="48">
        <v>0</v>
      </c>
      <c r="AG281" s="44">
        <v>101.7775</v>
      </c>
      <c r="AH281" s="44">
        <v>115.25279999999999</v>
      </c>
      <c r="AI281" s="44">
        <v>153.66569999999999</v>
      </c>
      <c r="AJ281" s="44">
        <v>131.21690000000001</v>
      </c>
      <c r="AK281" s="44">
        <v>159.7825</v>
      </c>
      <c r="AL281" s="44">
        <v>131.3912</v>
      </c>
      <c r="AM281" s="44">
        <v>210.15</v>
      </c>
      <c r="AN281" s="44">
        <v>160.19</v>
      </c>
      <c r="AO281" s="44">
        <v>69.98</v>
      </c>
      <c r="AP281" s="44">
        <v>109.48</v>
      </c>
      <c r="AQ281" s="44">
        <v>157.12</v>
      </c>
      <c r="AR281" s="44">
        <v>171.59</v>
      </c>
      <c r="AS281" s="44">
        <v>236.67</v>
      </c>
      <c r="AT281" s="44">
        <v>108.55</v>
      </c>
      <c r="AU281" s="44">
        <v>128.94</v>
      </c>
      <c r="AV281" s="44">
        <v>222.72</v>
      </c>
      <c r="AW281" s="44">
        <v>103.32</v>
      </c>
      <c r="AX281" s="44">
        <v>74.14</v>
      </c>
      <c r="AY281" s="44">
        <v>69.98</v>
      </c>
      <c r="AZ281" s="44">
        <v>130.32</v>
      </c>
      <c r="BA281" s="44">
        <v>302.10000000000002</v>
      </c>
      <c r="BB281" s="44">
        <v>74.14</v>
      </c>
      <c r="BC281" s="14" t="s">
        <v>260</v>
      </c>
      <c r="BD281" s="14" t="s">
        <v>213</v>
      </c>
      <c r="BG281" s="14" t="s">
        <v>191</v>
      </c>
      <c r="BH281" s="14" t="s">
        <v>44</v>
      </c>
      <c r="BI281" s="14">
        <v>101</v>
      </c>
      <c r="BJ281" s="14">
        <f>IFERROR(_xlfn.XLOOKUP(Master[[#This Row],[cu_id]],StopTimes[cu_ID],StopTimes[Average Stop Time]), 0)</f>
        <v>12.66</v>
      </c>
      <c r="BK281" s="14">
        <f>IF(Master[[#This Row],[Avg stop time helper]] &lt;&gt; 0, Master[[#This Row],[Avg stop time helper]],Average_Stop_Time)</f>
        <v>12.66</v>
      </c>
      <c r="BL281" s="14" t="b">
        <f>NOT(ISERROR(_xlfn.XLOOKUP(Master[[#This Row],[cu_id]], Solution[Cu_ID],Solution[Cu_ID])))</f>
        <v>1</v>
      </c>
    </row>
    <row r="282" spans="1:64" s="14" customFormat="1" x14ac:dyDescent="0.3">
      <c r="A282" s="26" t="s">
        <v>1037</v>
      </c>
      <c r="B282" s="14">
        <v>101</v>
      </c>
      <c r="C282" s="14">
        <v>71206</v>
      </c>
      <c r="D282" s="14">
        <v>0</v>
      </c>
      <c r="E282" s="14" t="s">
        <v>1036</v>
      </c>
      <c r="F282" s="14" t="s">
        <v>4573</v>
      </c>
      <c r="H282" s="14" t="s">
        <v>233</v>
      </c>
      <c r="I282" s="14" t="s">
        <v>2</v>
      </c>
      <c r="J282" s="14">
        <v>48750</v>
      </c>
      <c r="K282" s="14">
        <v>1</v>
      </c>
      <c r="L282" s="14" t="s">
        <v>174</v>
      </c>
      <c r="M282" s="14" t="s">
        <v>164</v>
      </c>
      <c r="N282" s="14" t="s">
        <v>48</v>
      </c>
      <c r="O282" s="14">
        <v>210</v>
      </c>
      <c r="P282" s="14">
        <v>0</v>
      </c>
      <c r="Q282" s="14">
        <v>0</v>
      </c>
      <c r="R282" s="14">
        <v>0</v>
      </c>
      <c r="S282" s="14">
        <v>210</v>
      </c>
      <c r="T282" s="14">
        <v>0</v>
      </c>
      <c r="U282" s="25">
        <v>44161</v>
      </c>
      <c r="V282" s="14">
        <v>15</v>
      </c>
      <c r="W282" s="23">
        <v>560.52</v>
      </c>
      <c r="X282" s="23">
        <v>0</v>
      </c>
      <c r="Y282" s="23">
        <v>0</v>
      </c>
      <c r="Z282" s="23">
        <v>10.41</v>
      </c>
      <c r="AA282" s="23">
        <v>41.63</v>
      </c>
      <c r="AB282" s="14">
        <v>0</v>
      </c>
      <c r="AC282" s="14">
        <v>0</v>
      </c>
      <c r="AD282" s="24">
        <f>IFERROR(1-(Master[[#This Row],[Avg Garment Scans per Delivery]]/Master[[#This Row],[Garment Inventory]]), 0)</f>
        <v>0</v>
      </c>
      <c r="AE282" s="48">
        <v>0</v>
      </c>
      <c r="AF282" s="48">
        <v>0</v>
      </c>
      <c r="AG282" s="44">
        <v>36.643300000000004</v>
      </c>
      <c r="AH282" s="44">
        <v>41.435000000000002</v>
      </c>
      <c r="AI282" s="44">
        <v>34.603999999999999</v>
      </c>
      <c r="AJ282" s="44">
        <v>39.270000000000003</v>
      </c>
      <c r="AK282" s="44">
        <v>16.046199999999999</v>
      </c>
      <c r="AL282" s="44">
        <v>9.8175000000000008</v>
      </c>
      <c r="AM282" s="44">
        <v>37.369999999999997</v>
      </c>
      <c r="AN282" s="44">
        <v>0</v>
      </c>
      <c r="AO282" s="44">
        <v>53.63</v>
      </c>
      <c r="AP282" s="44">
        <v>0</v>
      </c>
      <c r="AQ282" s="44">
        <v>0</v>
      </c>
      <c r="AR282" s="44">
        <v>0</v>
      </c>
      <c r="AS282" s="44">
        <v>0</v>
      </c>
      <c r="AT282" s="44">
        <v>39.270000000000003</v>
      </c>
      <c r="AU282" s="44">
        <v>37.369999999999997</v>
      </c>
      <c r="AV282" s="44">
        <v>0</v>
      </c>
      <c r="AW282" s="44">
        <v>0</v>
      </c>
      <c r="AX282" s="44">
        <v>0</v>
      </c>
      <c r="AY282" s="44">
        <v>0</v>
      </c>
      <c r="AZ282" s="44">
        <v>0</v>
      </c>
      <c r="BA282" s="44">
        <v>0</v>
      </c>
      <c r="BB282" s="44">
        <v>39.270000000000003</v>
      </c>
      <c r="BC282" s="14" t="s">
        <v>214</v>
      </c>
      <c r="BD282" s="14" t="s">
        <v>213</v>
      </c>
      <c r="BG282" s="14" t="s">
        <v>191</v>
      </c>
      <c r="BH282" s="14" t="s">
        <v>44</v>
      </c>
      <c r="BI282" s="14">
        <v>101</v>
      </c>
      <c r="BJ282" s="14">
        <f>IFERROR(_xlfn.XLOOKUP(Master[[#This Row],[cu_id]],StopTimes[cu_ID],StopTimes[Average Stop Time]), 0)</f>
        <v>6.0666666666666664</v>
      </c>
      <c r="BK282" s="14">
        <f>IF(Master[[#This Row],[Avg stop time helper]] &lt;&gt; 0, Master[[#This Row],[Avg stop time helper]],Average_Stop_Time)</f>
        <v>6.0666666666666664</v>
      </c>
      <c r="BL282" s="14" t="b">
        <f>NOT(ISERROR(_xlfn.XLOOKUP(Master[[#This Row],[cu_id]], Solution[Cu_ID],Solution[Cu_ID])))</f>
        <v>1</v>
      </c>
    </row>
    <row r="283" spans="1:64" s="14" customFormat="1" x14ac:dyDescent="0.3">
      <c r="A283" s="26" t="s">
        <v>1039</v>
      </c>
      <c r="B283" s="14">
        <v>101</v>
      </c>
      <c r="C283" s="14">
        <v>71207</v>
      </c>
      <c r="D283" s="14">
        <v>0</v>
      </c>
      <c r="E283" s="14" t="s">
        <v>1038</v>
      </c>
      <c r="F283" s="14" t="s">
        <v>4638</v>
      </c>
      <c r="H283" s="14" t="s">
        <v>233</v>
      </c>
      <c r="I283" s="14" t="s">
        <v>2</v>
      </c>
      <c r="J283" s="14">
        <v>48750</v>
      </c>
      <c r="K283" s="14">
        <v>4</v>
      </c>
      <c r="L283" s="14" t="s">
        <v>177</v>
      </c>
      <c r="M283" s="14" t="s">
        <v>164</v>
      </c>
      <c r="N283" s="14" t="s">
        <v>48</v>
      </c>
      <c r="O283" s="14">
        <v>100</v>
      </c>
      <c r="P283" s="14">
        <v>0</v>
      </c>
      <c r="Q283" s="14">
        <v>0</v>
      </c>
      <c r="R283" s="14">
        <v>0</v>
      </c>
      <c r="S283" s="14">
        <v>100</v>
      </c>
      <c r="T283" s="14">
        <v>0</v>
      </c>
      <c r="U283" s="25">
        <v>44154</v>
      </c>
      <c r="V283" s="14">
        <v>13</v>
      </c>
      <c r="W283" s="23">
        <v>485.68</v>
      </c>
      <c r="X283" s="23">
        <v>0</v>
      </c>
      <c r="Y283" s="23">
        <v>0</v>
      </c>
      <c r="Z283" s="23">
        <v>9.34</v>
      </c>
      <c r="AA283" s="23">
        <v>37.36</v>
      </c>
      <c r="AB283" s="14">
        <v>0</v>
      </c>
      <c r="AC283" s="14">
        <v>0</v>
      </c>
      <c r="AD283" s="24">
        <f>IFERROR(1-(Master[[#This Row],[Avg Garment Scans per Delivery]]/Master[[#This Row],[Garment Inventory]]), 0)</f>
        <v>0</v>
      </c>
      <c r="AE283" s="48">
        <v>0</v>
      </c>
      <c r="AF283" s="48">
        <v>0</v>
      </c>
      <c r="AG283" s="44">
        <v>37.36</v>
      </c>
      <c r="AH283" s="44">
        <v>37.36</v>
      </c>
      <c r="AI283" s="44">
        <v>37.36</v>
      </c>
      <c r="AJ283" s="44">
        <v>37.36</v>
      </c>
      <c r="AK283" s="44">
        <v>9.34</v>
      </c>
      <c r="AL283" s="44">
        <v>9.34</v>
      </c>
      <c r="AM283" s="44">
        <v>0</v>
      </c>
      <c r="AN283" s="44">
        <v>0</v>
      </c>
      <c r="AO283" s="44">
        <v>0</v>
      </c>
      <c r="AP283" s="44">
        <v>0</v>
      </c>
      <c r="AQ283" s="44">
        <v>0</v>
      </c>
      <c r="AR283" s="44">
        <v>37.36</v>
      </c>
      <c r="AS283" s="44">
        <v>37.36</v>
      </c>
      <c r="AT283" s="44">
        <v>0</v>
      </c>
      <c r="AU283" s="44">
        <v>0</v>
      </c>
      <c r="AV283" s="44">
        <v>0</v>
      </c>
      <c r="AW283" s="44">
        <v>0</v>
      </c>
      <c r="AX283" s="44">
        <v>0</v>
      </c>
      <c r="AY283" s="44">
        <v>0</v>
      </c>
      <c r="AZ283" s="44">
        <v>37.36</v>
      </c>
      <c r="BA283" s="44">
        <v>37.36</v>
      </c>
      <c r="BB283" s="44">
        <v>0</v>
      </c>
      <c r="BC283" s="14" t="s">
        <v>254</v>
      </c>
      <c r="BD283" s="14" t="s">
        <v>213</v>
      </c>
      <c r="BG283" s="14" t="s">
        <v>191</v>
      </c>
      <c r="BH283" s="14" t="s">
        <v>44</v>
      </c>
      <c r="BI283" s="14">
        <v>101</v>
      </c>
      <c r="BJ283" s="14">
        <f>IFERROR(_xlfn.XLOOKUP(Master[[#This Row],[cu_id]],StopTimes[cu_ID],StopTimes[Average Stop Time]), 0)</f>
        <v>7.7250000000000005</v>
      </c>
      <c r="BK283" s="14">
        <f>IF(Master[[#This Row],[Avg stop time helper]] &lt;&gt; 0, Master[[#This Row],[Avg stop time helper]],Average_Stop_Time)</f>
        <v>7.7250000000000005</v>
      </c>
      <c r="BL283" s="14" t="b">
        <f>NOT(ISERROR(_xlfn.XLOOKUP(Master[[#This Row],[cu_id]], Solution[Cu_ID],Solution[Cu_ID])))</f>
        <v>1</v>
      </c>
    </row>
    <row r="284" spans="1:64" s="14" customFormat="1" x14ac:dyDescent="0.3">
      <c r="A284" s="26" t="s">
        <v>1041</v>
      </c>
      <c r="B284" s="14">
        <v>105</v>
      </c>
      <c r="C284" s="14">
        <v>71211</v>
      </c>
      <c r="D284" s="14">
        <v>0</v>
      </c>
      <c r="E284" s="14" t="s">
        <v>1040</v>
      </c>
      <c r="F284" s="14" t="s">
        <v>4634</v>
      </c>
      <c r="H284" s="14" t="s">
        <v>233</v>
      </c>
      <c r="I284" s="14" t="s">
        <v>2</v>
      </c>
      <c r="J284" s="14">
        <v>48750</v>
      </c>
      <c r="K284" s="14">
        <v>2</v>
      </c>
      <c r="L284" s="14" t="s">
        <v>176</v>
      </c>
      <c r="M284" s="14" t="s">
        <v>164</v>
      </c>
      <c r="N284" s="14" t="s">
        <v>48</v>
      </c>
      <c r="O284" s="14">
        <v>225</v>
      </c>
      <c r="P284" s="14">
        <v>0</v>
      </c>
      <c r="Q284" s="14">
        <v>0</v>
      </c>
      <c r="R284" s="14">
        <v>0</v>
      </c>
      <c r="S284" s="14">
        <v>225</v>
      </c>
      <c r="T284" s="14">
        <v>0</v>
      </c>
      <c r="U284" s="25">
        <v>44140</v>
      </c>
      <c r="V284" s="14">
        <v>18</v>
      </c>
      <c r="W284" s="23">
        <v>1103.94</v>
      </c>
      <c r="X284" s="23">
        <v>0</v>
      </c>
      <c r="Y284" s="23">
        <v>0</v>
      </c>
      <c r="Z284" s="23">
        <v>26.24</v>
      </c>
      <c r="AA284" s="23">
        <v>104.95</v>
      </c>
      <c r="AB284" s="14">
        <v>0</v>
      </c>
      <c r="AC284" s="14">
        <v>0</v>
      </c>
      <c r="AD284" s="24">
        <f>IFERROR(1-(Master[[#This Row],[Avg Garment Scans per Delivery]]/Master[[#This Row],[Garment Inventory]]), 0)</f>
        <v>0</v>
      </c>
      <c r="AE284" s="48">
        <v>0</v>
      </c>
      <c r="AF284" s="48">
        <v>0</v>
      </c>
      <c r="AG284" s="44">
        <v>62.033299999999997</v>
      </c>
      <c r="AH284" s="44">
        <v>73</v>
      </c>
      <c r="AI284" s="44">
        <v>67.754999999999995</v>
      </c>
      <c r="AJ284" s="44">
        <v>78.557500000000005</v>
      </c>
      <c r="AK284" s="44">
        <v>18.25</v>
      </c>
      <c r="AL284" s="44">
        <v>19.878699999999998</v>
      </c>
      <c r="AM284" s="44">
        <v>0</v>
      </c>
      <c r="AN284" s="44">
        <v>79.75</v>
      </c>
      <c r="AO284" s="44">
        <v>73</v>
      </c>
      <c r="AP284" s="44">
        <v>0</v>
      </c>
      <c r="AQ284" s="44">
        <v>0</v>
      </c>
      <c r="AR284" s="44">
        <v>0</v>
      </c>
      <c r="AS284" s="44">
        <v>0</v>
      </c>
      <c r="AT284" s="44">
        <v>0</v>
      </c>
      <c r="AU284" s="44">
        <v>0</v>
      </c>
      <c r="AV284" s="44">
        <v>79.28</v>
      </c>
      <c r="AW284" s="44">
        <v>73</v>
      </c>
      <c r="AX284" s="44">
        <v>0</v>
      </c>
      <c r="AY284" s="44">
        <v>0</v>
      </c>
      <c r="AZ284" s="44">
        <v>0</v>
      </c>
      <c r="BA284" s="44">
        <v>0</v>
      </c>
      <c r="BB284" s="44">
        <v>0</v>
      </c>
      <c r="BC284" s="14" t="s">
        <v>232</v>
      </c>
      <c r="BD284" s="14" t="s">
        <v>213</v>
      </c>
      <c r="BG284" s="14" t="s">
        <v>191</v>
      </c>
      <c r="BH284" s="14" t="s">
        <v>44</v>
      </c>
      <c r="BI284" s="14">
        <v>101</v>
      </c>
      <c r="BJ284" s="14">
        <f>IFERROR(_xlfn.XLOOKUP(Master[[#This Row],[cu_id]],StopTimes[cu_ID],StopTimes[Average Stop Time]), 0)</f>
        <v>18.641666666666666</v>
      </c>
      <c r="BK284" s="14">
        <f>IF(Master[[#This Row],[Avg stop time helper]] &lt;&gt; 0, Master[[#This Row],[Avg stop time helper]],Average_Stop_Time)</f>
        <v>18.641666666666666</v>
      </c>
      <c r="BL284" s="14" t="b">
        <f>NOT(ISERROR(_xlfn.XLOOKUP(Master[[#This Row],[cu_id]], Solution[Cu_ID],Solution[Cu_ID])))</f>
        <v>1</v>
      </c>
    </row>
    <row r="285" spans="1:64" s="14" customFormat="1" x14ac:dyDescent="0.3">
      <c r="A285" s="26" t="s">
        <v>1043</v>
      </c>
      <c r="B285" s="14">
        <v>101</v>
      </c>
      <c r="C285" s="14">
        <v>71213</v>
      </c>
      <c r="D285" s="14">
        <v>0</v>
      </c>
      <c r="E285" s="14" t="s">
        <v>1042</v>
      </c>
      <c r="F285" s="14" t="s">
        <v>4583</v>
      </c>
      <c r="H285" s="14" t="s">
        <v>233</v>
      </c>
      <c r="I285" s="14" t="s">
        <v>2</v>
      </c>
      <c r="J285" s="14">
        <v>48750</v>
      </c>
      <c r="K285" s="14">
        <v>6</v>
      </c>
      <c r="L285" s="14" t="s">
        <v>176</v>
      </c>
      <c r="M285" s="14" t="s">
        <v>164</v>
      </c>
      <c r="N285" s="14" t="s">
        <v>48</v>
      </c>
      <c r="O285" s="14">
        <v>307</v>
      </c>
      <c r="P285" s="14">
        <v>0</v>
      </c>
      <c r="Q285" s="14">
        <v>0</v>
      </c>
      <c r="R285" s="14">
        <v>0</v>
      </c>
      <c r="S285" s="14">
        <v>307</v>
      </c>
      <c r="T285" s="14">
        <v>0</v>
      </c>
      <c r="U285" s="25">
        <v>44140</v>
      </c>
      <c r="V285" s="14">
        <v>23</v>
      </c>
      <c r="W285" s="23">
        <v>963.04</v>
      </c>
      <c r="X285" s="23">
        <v>0</v>
      </c>
      <c r="Y285" s="23">
        <v>0</v>
      </c>
      <c r="Z285" s="23">
        <v>26.31</v>
      </c>
      <c r="AA285" s="23">
        <v>52.61</v>
      </c>
      <c r="AB285" s="14">
        <v>0</v>
      </c>
      <c r="AC285" s="14">
        <v>0</v>
      </c>
      <c r="AD285" s="24">
        <f>IFERROR(1-(Master[[#This Row],[Avg Garment Scans per Delivery]]/Master[[#This Row],[Garment Inventory]]), 0)</f>
        <v>0</v>
      </c>
      <c r="AE285" s="48">
        <v>0</v>
      </c>
      <c r="AF285" s="48">
        <v>0</v>
      </c>
      <c r="AG285" s="44">
        <v>47.25</v>
      </c>
      <c r="AH285" s="44">
        <v>47.72</v>
      </c>
      <c r="AI285" s="44">
        <v>48.811399999999999</v>
      </c>
      <c r="AJ285" s="44">
        <v>49.63</v>
      </c>
      <c r="AK285" s="44">
        <v>23.86</v>
      </c>
      <c r="AL285" s="44">
        <v>24.815000000000001</v>
      </c>
      <c r="AM285" s="44">
        <v>0</v>
      </c>
      <c r="AN285" s="44">
        <v>49.63</v>
      </c>
      <c r="AO285" s="44">
        <v>47.72</v>
      </c>
      <c r="AP285" s="44">
        <v>0</v>
      </c>
      <c r="AQ285" s="44">
        <v>0</v>
      </c>
      <c r="AR285" s="44">
        <v>49.63</v>
      </c>
      <c r="AS285" s="44">
        <v>47.72</v>
      </c>
      <c r="AT285" s="44">
        <v>0</v>
      </c>
      <c r="AU285" s="44">
        <v>0</v>
      </c>
      <c r="AV285" s="44">
        <v>49.63</v>
      </c>
      <c r="AW285" s="44">
        <v>47.72</v>
      </c>
      <c r="AX285" s="44">
        <v>0</v>
      </c>
      <c r="AY285" s="44">
        <v>0</v>
      </c>
      <c r="AZ285" s="44">
        <v>49.63</v>
      </c>
      <c r="BA285" s="44">
        <v>47.72</v>
      </c>
      <c r="BB285" s="44">
        <v>0</v>
      </c>
      <c r="BC285" s="14" t="s">
        <v>276</v>
      </c>
      <c r="BD285" s="14" t="s">
        <v>213</v>
      </c>
      <c r="BG285" s="14" t="s">
        <v>191</v>
      </c>
      <c r="BH285" s="14" t="s">
        <v>44</v>
      </c>
      <c r="BI285" s="14">
        <v>101</v>
      </c>
      <c r="BJ285" s="14">
        <f>IFERROR(_xlfn.XLOOKUP(Master[[#This Row],[cu_id]],StopTimes[cu_ID],StopTimes[Average Stop Time]), 0)</f>
        <v>4.7277777783333335</v>
      </c>
      <c r="BK285" s="14">
        <f>IF(Master[[#This Row],[Avg stop time helper]] &lt;&gt; 0, Master[[#This Row],[Avg stop time helper]],Average_Stop_Time)</f>
        <v>4.7277777783333335</v>
      </c>
      <c r="BL285" s="14" t="b">
        <f>NOT(ISERROR(_xlfn.XLOOKUP(Master[[#This Row],[cu_id]], Solution[Cu_ID],Solution[Cu_ID])))</f>
        <v>1</v>
      </c>
    </row>
    <row r="286" spans="1:64" s="14" customFormat="1" x14ac:dyDescent="0.3">
      <c r="A286" s="26" t="s">
        <v>1045</v>
      </c>
      <c r="B286" s="14">
        <v>105</v>
      </c>
      <c r="C286" s="14">
        <v>71215</v>
      </c>
      <c r="D286" s="14">
        <v>0</v>
      </c>
      <c r="E286" s="14" t="s">
        <v>1044</v>
      </c>
      <c r="F286" s="14" t="s">
        <v>4616</v>
      </c>
      <c r="G286" s="14" t="s">
        <v>785</v>
      </c>
      <c r="H286" s="14" t="s">
        <v>233</v>
      </c>
      <c r="I286" s="14" t="s">
        <v>2</v>
      </c>
      <c r="J286" s="14">
        <v>48750</v>
      </c>
      <c r="K286" s="14">
        <v>5</v>
      </c>
      <c r="L286" s="14" t="s">
        <v>84</v>
      </c>
      <c r="M286" s="14" t="s">
        <v>164</v>
      </c>
      <c r="N286" s="14" t="s">
        <v>48</v>
      </c>
      <c r="O286" s="14">
        <v>170</v>
      </c>
      <c r="P286" s="14">
        <v>0</v>
      </c>
      <c r="Q286" s="14">
        <v>0</v>
      </c>
      <c r="R286" s="14">
        <v>0</v>
      </c>
      <c r="S286" s="14">
        <v>170</v>
      </c>
      <c r="T286" s="14">
        <v>0</v>
      </c>
      <c r="U286" s="25">
        <v>44147</v>
      </c>
      <c r="V286" s="14">
        <v>27</v>
      </c>
      <c r="W286" s="23">
        <v>1610.59</v>
      </c>
      <c r="X286" s="23">
        <v>0</v>
      </c>
      <c r="Y286" s="23">
        <v>0</v>
      </c>
      <c r="Z286" s="23">
        <v>37.46</v>
      </c>
      <c r="AA286" s="23">
        <v>74.930000000000007</v>
      </c>
      <c r="AB286" s="14">
        <v>0</v>
      </c>
      <c r="AC286" s="14">
        <v>0</v>
      </c>
      <c r="AD286" s="24">
        <f>IFERROR(1-(Master[[#This Row],[Avg Garment Scans per Delivery]]/Master[[#This Row],[Garment Inventory]]), 0)</f>
        <v>0</v>
      </c>
      <c r="AE286" s="48">
        <v>0</v>
      </c>
      <c r="AF286" s="48">
        <v>0</v>
      </c>
      <c r="AG286" s="44">
        <v>56.51</v>
      </c>
      <c r="AH286" s="44">
        <v>51.634999999999998</v>
      </c>
      <c r="AI286" s="44">
        <v>71.108500000000006</v>
      </c>
      <c r="AJ286" s="44">
        <v>74.046599999999998</v>
      </c>
      <c r="AK286" s="44">
        <v>33.641199999999998</v>
      </c>
      <c r="AL286" s="44">
        <v>38.703699999999998</v>
      </c>
      <c r="AM286" s="44">
        <v>57.69</v>
      </c>
      <c r="AN286" s="44">
        <v>0</v>
      </c>
      <c r="AO286" s="44">
        <v>0</v>
      </c>
      <c r="AP286" s="44">
        <v>74.05</v>
      </c>
      <c r="AQ286" s="44">
        <v>70.48</v>
      </c>
      <c r="AR286" s="44">
        <v>0</v>
      </c>
      <c r="AS286" s="44">
        <v>0</v>
      </c>
      <c r="AT286" s="44">
        <v>74.05</v>
      </c>
      <c r="AU286" s="44">
        <v>70.48</v>
      </c>
      <c r="AV286" s="44">
        <v>0</v>
      </c>
      <c r="AW286" s="44">
        <v>0</v>
      </c>
      <c r="AX286" s="44">
        <v>74.05</v>
      </c>
      <c r="AY286" s="44">
        <v>70.48</v>
      </c>
      <c r="AZ286" s="44">
        <v>0</v>
      </c>
      <c r="BA286" s="44">
        <v>0</v>
      </c>
      <c r="BB286" s="44">
        <v>87.48</v>
      </c>
      <c r="BC286" s="14" t="s">
        <v>254</v>
      </c>
      <c r="BD286" s="14" t="s">
        <v>213</v>
      </c>
      <c r="BG286" s="14" t="s">
        <v>191</v>
      </c>
      <c r="BH286" s="14" t="s">
        <v>44</v>
      </c>
      <c r="BI286" s="14">
        <v>101</v>
      </c>
      <c r="BJ286" s="14">
        <f>IFERROR(_xlfn.XLOOKUP(Master[[#This Row],[cu_id]],StopTimes[cu_ID],StopTimes[Average Stop Time]), 0)</f>
        <v>8.9083333333333332</v>
      </c>
      <c r="BK286" s="14">
        <f>IF(Master[[#This Row],[Avg stop time helper]] &lt;&gt; 0, Master[[#This Row],[Avg stop time helper]],Average_Stop_Time)</f>
        <v>8.9083333333333332</v>
      </c>
      <c r="BL286" s="14" t="b">
        <f>NOT(ISERROR(_xlfn.XLOOKUP(Master[[#This Row],[cu_id]], Solution[Cu_ID],Solution[Cu_ID])))</f>
        <v>1</v>
      </c>
    </row>
    <row r="287" spans="1:64" s="14" customFormat="1" x14ac:dyDescent="0.3">
      <c r="A287" s="26" t="s">
        <v>1048</v>
      </c>
      <c r="B287" s="14">
        <v>101</v>
      </c>
      <c r="C287" s="14">
        <v>71217</v>
      </c>
      <c r="D287" s="14">
        <v>0</v>
      </c>
      <c r="E287" s="14" t="s">
        <v>1047</v>
      </c>
      <c r="F287" s="14" t="s">
        <v>5606</v>
      </c>
      <c r="G287" s="14" t="s">
        <v>1046</v>
      </c>
      <c r="H287" s="14" t="s">
        <v>233</v>
      </c>
      <c r="I287" s="14" t="s">
        <v>2</v>
      </c>
      <c r="J287" s="14">
        <v>48750</v>
      </c>
      <c r="K287" s="14">
        <v>4</v>
      </c>
      <c r="L287" s="14" t="s">
        <v>177</v>
      </c>
      <c r="M287" s="14" t="s">
        <v>164</v>
      </c>
      <c r="N287" s="14" t="s">
        <v>48</v>
      </c>
      <c r="O287" s="14">
        <v>230</v>
      </c>
      <c r="P287" s="14">
        <v>0</v>
      </c>
      <c r="Q287" s="14">
        <v>0</v>
      </c>
      <c r="R287" s="14">
        <v>0</v>
      </c>
      <c r="S287" s="14">
        <v>230</v>
      </c>
      <c r="T287" s="14">
        <v>0</v>
      </c>
      <c r="U287" s="25">
        <v>44154</v>
      </c>
      <c r="V287" s="14">
        <v>9</v>
      </c>
      <c r="W287" s="23">
        <v>383.25</v>
      </c>
      <c r="X287" s="23">
        <v>0</v>
      </c>
      <c r="Y287" s="23">
        <v>0</v>
      </c>
      <c r="Z287" s="23">
        <v>2.0699999999999998</v>
      </c>
      <c r="AA287" s="23">
        <v>8.2799999999999994</v>
      </c>
      <c r="AB287" s="14">
        <v>0</v>
      </c>
      <c r="AC287" s="14">
        <v>0</v>
      </c>
      <c r="AD287" s="24">
        <f>IFERROR(1-(Master[[#This Row],[Avg Garment Scans per Delivery]]/Master[[#This Row],[Garment Inventory]]), 0)</f>
        <v>0</v>
      </c>
      <c r="AE287" s="48">
        <v>0</v>
      </c>
      <c r="AF287" s="48">
        <v>0</v>
      </c>
      <c r="AG287" s="44">
        <v>45.37</v>
      </c>
      <c r="AH287" s="44">
        <v>45.37</v>
      </c>
      <c r="AI287" s="44">
        <v>15.62</v>
      </c>
      <c r="AJ287" s="44">
        <v>46.926600000000001</v>
      </c>
      <c r="AK287" s="44">
        <v>0</v>
      </c>
      <c r="AL287" s="44">
        <v>11.342499999999999</v>
      </c>
      <c r="AM287" s="44">
        <v>0</v>
      </c>
      <c r="AN287" s="44">
        <v>0</v>
      </c>
      <c r="AO287" s="44">
        <v>0</v>
      </c>
      <c r="AP287" s="44">
        <v>0</v>
      </c>
      <c r="AQ287" s="44">
        <v>0</v>
      </c>
      <c r="AR287" s="44">
        <v>45.37</v>
      </c>
      <c r="AS287" s="44">
        <v>0</v>
      </c>
      <c r="AT287" s="44">
        <v>0</v>
      </c>
      <c r="AU287" s="44">
        <v>0</v>
      </c>
      <c r="AV287" s="44">
        <v>0</v>
      </c>
      <c r="AW287" s="44">
        <v>0</v>
      </c>
      <c r="AX287" s="44">
        <v>0</v>
      </c>
      <c r="AY287" s="44">
        <v>0</v>
      </c>
      <c r="AZ287" s="44">
        <v>0</v>
      </c>
      <c r="BA287" s="44">
        <v>0</v>
      </c>
      <c r="BB287" s="44">
        <v>45.37</v>
      </c>
      <c r="BC287" s="14" t="s">
        <v>420</v>
      </c>
      <c r="BD287" s="14" t="s">
        <v>213</v>
      </c>
      <c r="BG287" s="14" t="s">
        <v>891</v>
      </c>
      <c r="BH287" s="14" t="s">
        <v>44</v>
      </c>
      <c r="BI287" s="14">
        <v>101</v>
      </c>
      <c r="BJ287" s="14">
        <f>IFERROR(_xlfn.XLOOKUP(Master[[#This Row],[cu_id]],StopTimes[cu_ID],StopTimes[Average Stop Time]), 0)</f>
        <v>0</v>
      </c>
      <c r="BK287" s="14">
        <f>IF(Master[[#This Row],[Avg stop time helper]] &lt;&gt; 0, Master[[#This Row],[Avg stop time helper]],Average_Stop_Time)</f>
        <v>9.4354006285390355</v>
      </c>
      <c r="BL287" s="14" t="b">
        <f>NOT(ISERROR(_xlfn.XLOOKUP(Master[[#This Row],[cu_id]], Solution[Cu_ID],Solution[Cu_ID])))</f>
        <v>1</v>
      </c>
    </row>
    <row r="288" spans="1:64" s="14" customFormat="1" x14ac:dyDescent="0.3">
      <c r="A288" s="26" t="s">
        <v>1050</v>
      </c>
      <c r="B288" s="14">
        <v>101</v>
      </c>
      <c r="C288" s="14">
        <v>71218</v>
      </c>
      <c r="D288" s="14">
        <v>0</v>
      </c>
      <c r="E288" s="14" t="s">
        <v>1049</v>
      </c>
      <c r="F288" s="14" t="s">
        <v>4141</v>
      </c>
      <c r="H288" s="14" t="s">
        <v>233</v>
      </c>
      <c r="I288" s="14" t="s">
        <v>2</v>
      </c>
      <c r="J288" s="14">
        <v>48750</v>
      </c>
      <c r="K288" s="14">
        <v>7</v>
      </c>
      <c r="L288" s="14" t="s">
        <v>82</v>
      </c>
      <c r="M288" s="14" t="s">
        <v>164</v>
      </c>
      <c r="N288" s="14" t="s">
        <v>48</v>
      </c>
      <c r="O288" s="14">
        <v>305</v>
      </c>
      <c r="P288" s="14">
        <v>0</v>
      </c>
      <c r="Q288" s="14">
        <v>0</v>
      </c>
      <c r="R288" s="14">
        <v>0</v>
      </c>
      <c r="S288" s="14">
        <v>305</v>
      </c>
      <c r="T288" s="14">
        <v>0</v>
      </c>
      <c r="U288" s="25">
        <v>44140</v>
      </c>
      <c r="V288" s="14">
        <v>53</v>
      </c>
      <c r="W288" s="23">
        <v>3162.01</v>
      </c>
      <c r="X288" s="23">
        <v>51</v>
      </c>
      <c r="Y288" s="23">
        <v>3111.01</v>
      </c>
      <c r="Z288" s="23">
        <v>97.27</v>
      </c>
      <c r="AA288" s="23">
        <v>97.27</v>
      </c>
      <c r="AB288" s="14">
        <v>0</v>
      </c>
      <c r="AC288" s="14">
        <v>0</v>
      </c>
      <c r="AD288" s="24">
        <f>IFERROR(1-(Master[[#This Row],[Avg Garment Scans per Delivery]]/Master[[#This Row],[Garment Inventory]]), 0)</f>
        <v>0</v>
      </c>
      <c r="AE288" s="48">
        <v>0</v>
      </c>
      <c r="AF288" s="48">
        <v>0</v>
      </c>
      <c r="AG288" s="44">
        <v>55.911200000000001</v>
      </c>
      <c r="AH288" s="44">
        <v>73.301400000000001</v>
      </c>
      <c r="AI288" s="44">
        <v>85.963499999999996</v>
      </c>
      <c r="AJ288" s="44">
        <v>83.806600000000003</v>
      </c>
      <c r="AK288" s="44">
        <v>75.53</v>
      </c>
      <c r="AL288" s="44">
        <v>79.795000000000002</v>
      </c>
      <c r="AM288" s="44">
        <v>75.53</v>
      </c>
      <c r="AN288" s="44">
        <v>75.760000000000005</v>
      </c>
      <c r="AO288" s="44">
        <v>75.53</v>
      </c>
      <c r="AP288" s="44">
        <v>75.760000000000005</v>
      </c>
      <c r="AQ288" s="44">
        <v>75.53</v>
      </c>
      <c r="AR288" s="44">
        <v>75.760000000000005</v>
      </c>
      <c r="AS288" s="44">
        <v>75.53</v>
      </c>
      <c r="AT288" s="44">
        <v>75.760000000000005</v>
      </c>
      <c r="AU288" s="44">
        <v>75.53</v>
      </c>
      <c r="AV288" s="44">
        <v>75.760000000000005</v>
      </c>
      <c r="AW288" s="44">
        <v>75.53</v>
      </c>
      <c r="AX288" s="44">
        <v>75.760000000000005</v>
      </c>
      <c r="AY288" s="44">
        <v>75.53</v>
      </c>
      <c r="AZ288" s="44">
        <v>75.760000000000005</v>
      </c>
      <c r="BA288" s="44">
        <v>75.53</v>
      </c>
      <c r="BB288" s="44">
        <v>108.04</v>
      </c>
      <c r="BC288" s="14" t="s">
        <v>232</v>
      </c>
      <c r="BD288" s="14" t="s">
        <v>213</v>
      </c>
      <c r="BG288" s="14" t="s">
        <v>191</v>
      </c>
      <c r="BH288" s="14" t="s">
        <v>44</v>
      </c>
      <c r="BI288" s="14">
        <v>101</v>
      </c>
      <c r="BJ288" s="14">
        <f>IFERROR(_xlfn.XLOOKUP(Master[[#This Row],[cu_id]],StopTimes[cu_ID],StopTimes[Average Stop Time]), 0)</f>
        <v>22.330000000000002</v>
      </c>
      <c r="BK288" s="14">
        <f>IF(Master[[#This Row],[Avg stop time helper]] &lt;&gt; 0, Master[[#This Row],[Avg stop time helper]],Average_Stop_Time)</f>
        <v>22.330000000000002</v>
      </c>
      <c r="BL288" s="14" t="b">
        <f>NOT(ISERROR(_xlfn.XLOOKUP(Master[[#This Row],[cu_id]], Solution[Cu_ID],Solution[Cu_ID])))</f>
        <v>1</v>
      </c>
    </row>
    <row r="289" spans="1:65" s="14" customFormat="1" x14ac:dyDescent="0.3">
      <c r="A289" s="26" t="s">
        <v>1052</v>
      </c>
      <c r="B289" s="14">
        <v>101</v>
      </c>
      <c r="C289" s="14">
        <v>71219</v>
      </c>
      <c r="D289" s="14">
        <v>0</v>
      </c>
      <c r="E289" s="14" t="s">
        <v>1051</v>
      </c>
      <c r="F289" s="14" t="s">
        <v>4593</v>
      </c>
      <c r="H289" s="14" t="s">
        <v>233</v>
      </c>
      <c r="I289" s="14" t="s">
        <v>2</v>
      </c>
      <c r="J289" s="14">
        <v>48750</v>
      </c>
      <c r="K289" s="14">
        <v>5</v>
      </c>
      <c r="L289" s="14" t="s">
        <v>84</v>
      </c>
      <c r="M289" s="14" t="s">
        <v>164</v>
      </c>
      <c r="N289" s="14" t="s">
        <v>48</v>
      </c>
      <c r="O289" s="14">
        <v>150</v>
      </c>
      <c r="P289" s="14">
        <v>0</v>
      </c>
      <c r="Q289" s="14">
        <v>0</v>
      </c>
      <c r="R289" s="14">
        <v>0</v>
      </c>
      <c r="S289" s="14">
        <v>150</v>
      </c>
      <c r="T289" s="14">
        <v>0</v>
      </c>
      <c r="U289" s="25">
        <v>44147</v>
      </c>
      <c r="V289" s="14">
        <v>26</v>
      </c>
      <c r="W289" s="23">
        <v>2085.7199999999998</v>
      </c>
      <c r="X289" s="23">
        <v>0</v>
      </c>
      <c r="Y289" s="23">
        <v>0</v>
      </c>
      <c r="Z289" s="23">
        <v>44.03</v>
      </c>
      <c r="AA289" s="23">
        <v>88.05</v>
      </c>
      <c r="AB289" s="14">
        <v>0</v>
      </c>
      <c r="AC289" s="14">
        <v>0</v>
      </c>
      <c r="AD289" s="24">
        <f>IFERROR(1-(Master[[#This Row],[Avg Garment Scans per Delivery]]/Master[[#This Row],[Garment Inventory]]), 0)</f>
        <v>0</v>
      </c>
      <c r="AE289" s="48">
        <v>0</v>
      </c>
      <c r="AF289" s="48">
        <v>0</v>
      </c>
      <c r="AG289" s="44">
        <v>79.17</v>
      </c>
      <c r="AH289" s="44">
        <v>79.17</v>
      </c>
      <c r="AI289" s="44">
        <v>81.955699999999993</v>
      </c>
      <c r="AJ289" s="44">
        <v>85.823300000000003</v>
      </c>
      <c r="AK289" s="44">
        <v>39.585000000000001</v>
      </c>
      <c r="AL289" s="44">
        <v>43.6</v>
      </c>
      <c r="AM289" s="44">
        <v>79.17</v>
      </c>
      <c r="AN289" s="44">
        <v>0</v>
      </c>
      <c r="AO289" s="44">
        <v>0</v>
      </c>
      <c r="AP289" s="44">
        <v>87.2</v>
      </c>
      <c r="AQ289" s="44">
        <v>79.17</v>
      </c>
      <c r="AR289" s="44">
        <v>0</v>
      </c>
      <c r="AS289" s="44">
        <v>0</v>
      </c>
      <c r="AT289" s="44">
        <v>87.2</v>
      </c>
      <c r="AU289" s="44">
        <v>79.17</v>
      </c>
      <c r="AV289" s="44">
        <v>0</v>
      </c>
      <c r="AW289" s="44">
        <v>0</v>
      </c>
      <c r="AX289" s="44">
        <v>87.2</v>
      </c>
      <c r="AY289" s="44">
        <v>79.17</v>
      </c>
      <c r="AZ289" s="44">
        <v>0</v>
      </c>
      <c r="BA289" s="44">
        <v>0</v>
      </c>
      <c r="BB289" s="44">
        <v>87.2</v>
      </c>
      <c r="BC289" s="14" t="s">
        <v>420</v>
      </c>
      <c r="BD289" s="14" t="s">
        <v>213</v>
      </c>
      <c r="BG289" s="14" t="s">
        <v>891</v>
      </c>
      <c r="BH289" s="14" t="s">
        <v>44</v>
      </c>
      <c r="BI289" s="14">
        <v>101</v>
      </c>
      <c r="BJ289" s="14">
        <f>IFERROR(_xlfn.XLOOKUP(Master[[#This Row],[cu_id]],StopTimes[cu_ID],StopTimes[Average Stop Time]), 0)</f>
        <v>3.4750000000000001</v>
      </c>
      <c r="BK289" s="14">
        <f>IF(Master[[#This Row],[Avg stop time helper]] &lt;&gt; 0, Master[[#This Row],[Avg stop time helper]],Average_Stop_Time)</f>
        <v>3.4750000000000001</v>
      </c>
      <c r="BL289" s="14" t="b">
        <f>NOT(ISERROR(_xlfn.XLOOKUP(Master[[#This Row],[cu_id]], Solution[Cu_ID],Solution[Cu_ID])))</f>
        <v>1</v>
      </c>
    </row>
    <row r="290" spans="1:65" s="14" customFormat="1" x14ac:dyDescent="0.3">
      <c r="A290" s="26" t="s">
        <v>1054</v>
      </c>
      <c r="B290" s="14">
        <v>105</v>
      </c>
      <c r="C290" s="14">
        <v>71220</v>
      </c>
      <c r="D290" s="14">
        <v>0</v>
      </c>
      <c r="E290" s="14" t="s">
        <v>1053</v>
      </c>
      <c r="F290" s="14" t="s">
        <v>4597</v>
      </c>
      <c r="H290" s="14" t="s">
        <v>233</v>
      </c>
      <c r="I290" s="14" t="s">
        <v>2</v>
      </c>
      <c r="J290" s="14">
        <v>48750</v>
      </c>
      <c r="K290" s="14">
        <v>2</v>
      </c>
      <c r="L290" s="14" t="s">
        <v>83</v>
      </c>
      <c r="M290" s="14" t="s">
        <v>164</v>
      </c>
      <c r="N290" s="14" t="s">
        <v>48</v>
      </c>
      <c r="O290" s="14">
        <v>155</v>
      </c>
      <c r="P290" s="14">
        <v>0</v>
      </c>
      <c r="Q290" s="14">
        <v>0</v>
      </c>
      <c r="R290" s="14">
        <v>0</v>
      </c>
      <c r="S290" s="14">
        <v>155</v>
      </c>
      <c r="T290" s="14">
        <v>0</v>
      </c>
      <c r="U290" s="25">
        <v>44140</v>
      </c>
      <c r="V290" s="14">
        <v>13</v>
      </c>
      <c r="W290" s="23">
        <v>760.94</v>
      </c>
      <c r="X290" s="23">
        <v>0</v>
      </c>
      <c r="Y290" s="23">
        <v>0</v>
      </c>
      <c r="Z290" s="23">
        <v>20.13</v>
      </c>
      <c r="AA290" s="23">
        <v>80.53</v>
      </c>
      <c r="AB290" s="14">
        <v>0</v>
      </c>
      <c r="AC290" s="14">
        <v>0</v>
      </c>
      <c r="AD290" s="24">
        <f>IFERROR(1-(Master[[#This Row],[Avg Garment Scans per Delivery]]/Master[[#This Row],[Garment Inventory]]), 0)</f>
        <v>0</v>
      </c>
      <c r="AE290" s="48">
        <v>0</v>
      </c>
      <c r="AF290" s="48">
        <v>0</v>
      </c>
      <c r="AG290" s="44">
        <v>47.26</v>
      </c>
      <c r="AH290" s="44">
        <v>59.763300000000001</v>
      </c>
      <c r="AI290" s="44">
        <v>66.88</v>
      </c>
      <c r="AJ290" s="44">
        <v>89.5625</v>
      </c>
      <c r="AK290" s="44">
        <v>12.17</v>
      </c>
      <c r="AL290" s="44">
        <v>28.488700000000001</v>
      </c>
      <c r="AM290" s="44">
        <v>0</v>
      </c>
      <c r="AN290" s="44">
        <v>127.49</v>
      </c>
      <c r="AO290" s="44">
        <v>48.68</v>
      </c>
      <c r="AP290" s="44">
        <v>0</v>
      </c>
      <c r="AQ290" s="44">
        <v>0</v>
      </c>
      <c r="AR290" s="44">
        <v>0</v>
      </c>
      <c r="AS290" s="44">
        <v>0</v>
      </c>
      <c r="AT290" s="44">
        <v>0</v>
      </c>
      <c r="AU290" s="44">
        <v>0</v>
      </c>
      <c r="AV290" s="44">
        <v>100.42</v>
      </c>
      <c r="AW290" s="44">
        <v>48.68</v>
      </c>
      <c r="AX290" s="44">
        <v>0</v>
      </c>
      <c r="AY290" s="44">
        <v>0</v>
      </c>
      <c r="AZ290" s="44">
        <v>0</v>
      </c>
      <c r="BA290" s="44">
        <v>0</v>
      </c>
      <c r="BB290" s="44">
        <v>0</v>
      </c>
      <c r="BC290" s="14" t="s">
        <v>232</v>
      </c>
      <c r="BD290" s="14" t="s">
        <v>213</v>
      </c>
      <c r="BG290" s="14" t="s">
        <v>191</v>
      </c>
      <c r="BH290" s="14" t="s">
        <v>44</v>
      </c>
      <c r="BI290" s="14">
        <v>101</v>
      </c>
      <c r="BJ290" s="14">
        <f>IFERROR(_xlfn.XLOOKUP(Master[[#This Row],[cu_id]],StopTimes[cu_ID],StopTimes[Average Stop Time]), 0)</f>
        <v>8.6333333333333329</v>
      </c>
      <c r="BK290" s="14">
        <f>IF(Master[[#This Row],[Avg stop time helper]] &lt;&gt; 0, Master[[#This Row],[Avg stop time helper]],Average_Stop_Time)</f>
        <v>8.6333333333333329</v>
      </c>
      <c r="BL290" s="14" t="b">
        <f>NOT(ISERROR(_xlfn.XLOOKUP(Master[[#This Row],[cu_id]], Solution[Cu_ID],Solution[Cu_ID])))</f>
        <v>1</v>
      </c>
    </row>
    <row r="291" spans="1:65" s="14" customFormat="1" x14ac:dyDescent="0.3">
      <c r="A291" s="26" t="s">
        <v>1055</v>
      </c>
      <c r="B291" s="14">
        <v>105</v>
      </c>
      <c r="C291" s="14">
        <v>71221</v>
      </c>
      <c r="D291" s="14">
        <v>0</v>
      </c>
      <c r="E291" s="14" t="s">
        <v>795</v>
      </c>
      <c r="F291" s="14" t="s">
        <v>5314</v>
      </c>
      <c r="H291" s="14" t="s">
        <v>864</v>
      </c>
      <c r="I291" s="14" t="s">
        <v>2</v>
      </c>
      <c r="J291" s="14">
        <v>48739</v>
      </c>
      <c r="K291" s="14">
        <v>6</v>
      </c>
      <c r="L291" s="14" t="s">
        <v>176</v>
      </c>
      <c r="M291" s="14" t="s">
        <v>164</v>
      </c>
      <c r="N291" s="14" t="s">
        <v>12</v>
      </c>
      <c r="O291" s="14">
        <v>240</v>
      </c>
      <c r="P291" s="14">
        <v>0</v>
      </c>
      <c r="Q291" s="14">
        <v>0</v>
      </c>
      <c r="R291" s="14">
        <v>240</v>
      </c>
      <c r="S291" s="14">
        <v>0</v>
      </c>
      <c r="T291" s="14">
        <v>0</v>
      </c>
      <c r="U291" s="25">
        <v>44139</v>
      </c>
      <c r="V291" s="14">
        <v>26</v>
      </c>
      <c r="W291" s="23">
        <v>1036.74</v>
      </c>
      <c r="X291" s="23">
        <v>0</v>
      </c>
      <c r="Y291" s="23">
        <v>0</v>
      </c>
      <c r="Z291" s="23">
        <v>21.83</v>
      </c>
      <c r="AA291" s="23">
        <v>43.66</v>
      </c>
      <c r="AB291" s="14">
        <v>0</v>
      </c>
      <c r="AC291" s="14">
        <v>0</v>
      </c>
      <c r="AD291" s="24">
        <f>IFERROR(1-(Master[[#This Row],[Avg Garment Scans per Delivery]]/Master[[#This Row],[Garment Inventory]]), 0)</f>
        <v>0</v>
      </c>
      <c r="AE291" s="48">
        <v>0</v>
      </c>
      <c r="AF291" s="48">
        <v>0</v>
      </c>
      <c r="AG291" s="44">
        <v>39.479999999999997</v>
      </c>
      <c r="AH291" s="44">
        <v>39.479999999999997</v>
      </c>
      <c r="AI291" s="44">
        <v>40.619999999999997</v>
      </c>
      <c r="AJ291" s="44">
        <v>41.19</v>
      </c>
      <c r="AK291" s="44">
        <v>19.739999999999998</v>
      </c>
      <c r="AL291" s="44">
        <v>20.594999999999999</v>
      </c>
      <c r="AM291" s="44">
        <v>0</v>
      </c>
      <c r="AN291" s="44">
        <v>41.19</v>
      </c>
      <c r="AO291" s="44">
        <v>39.479999999999997</v>
      </c>
      <c r="AP291" s="44">
        <v>0</v>
      </c>
      <c r="AQ291" s="44">
        <v>0</v>
      </c>
      <c r="AR291" s="44">
        <v>41.19</v>
      </c>
      <c r="AS291" s="44">
        <v>39.479999999999997</v>
      </c>
      <c r="AT291" s="44">
        <v>0</v>
      </c>
      <c r="AU291" s="44">
        <v>0</v>
      </c>
      <c r="AV291" s="44">
        <v>41.19</v>
      </c>
      <c r="AW291" s="44">
        <v>39.479999999999997</v>
      </c>
      <c r="AX291" s="44">
        <v>0</v>
      </c>
      <c r="AY291" s="44">
        <v>0</v>
      </c>
      <c r="AZ291" s="44">
        <v>41.19</v>
      </c>
      <c r="BA291" s="44">
        <v>39.479999999999997</v>
      </c>
      <c r="BB291" s="44">
        <v>0</v>
      </c>
      <c r="BC291" s="14" t="s">
        <v>232</v>
      </c>
      <c r="BD291" s="14" t="s">
        <v>213</v>
      </c>
      <c r="BG291" s="14" t="s">
        <v>793</v>
      </c>
      <c r="BH291" s="14" t="s">
        <v>44</v>
      </c>
      <c r="BI291" s="14">
        <v>105</v>
      </c>
      <c r="BJ291" s="14">
        <f>IFERROR(_xlfn.XLOOKUP(Master[[#This Row],[cu_id]],StopTimes[cu_ID],StopTimes[Average Stop Time]), 0)</f>
        <v>2.0750000000000002</v>
      </c>
      <c r="BK291" s="14">
        <f>IF(Master[[#This Row],[Avg stop time helper]] &lt;&gt; 0, Master[[#This Row],[Avg stop time helper]],Average_Stop_Time)</f>
        <v>2.0750000000000002</v>
      </c>
      <c r="BL291" s="14" t="b">
        <f>NOT(ISERROR(_xlfn.XLOOKUP(Master[[#This Row],[cu_id]], Solution[Cu_ID],Solution[Cu_ID])))</f>
        <v>1</v>
      </c>
    </row>
    <row r="292" spans="1:65" s="14" customFormat="1" x14ac:dyDescent="0.3">
      <c r="A292" s="26" t="s">
        <v>1057</v>
      </c>
      <c r="B292" s="14">
        <v>101</v>
      </c>
      <c r="C292" s="14">
        <v>71222</v>
      </c>
      <c r="D292" s="14">
        <v>0</v>
      </c>
      <c r="E292" s="14" t="s">
        <v>1056</v>
      </c>
      <c r="F292" s="14" t="s">
        <v>4437</v>
      </c>
      <c r="H292" s="14" t="s">
        <v>233</v>
      </c>
      <c r="I292" s="14" t="s">
        <v>2</v>
      </c>
      <c r="J292" s="14">
        <v>48750</v>
      </c>
      <c r="K292" s="14">
        <v>7</v>
      </c>
      <c r="L292" s="14" t="s">
        <v>82</v>
      </c>
      <c r="M292" s="14" t="s">
        <v>164</v>
      </c>
      <c r="N292" s="14" t="s">
        <v>48</v>
      </c>
      <c r="O292" s="14">
        <v>130</v>
      </c>
      <c r="P292" s="14">
        <v>0</v>
      </c>
      <c r="Q292" s="14">
        <v>0</v>
      </c>
      <c r="R292" s="14">
        <v>0</v>
      </c>
      <c r="S292" s="14">
        <v>130</v>
      </c>
      <c r="T292" s="14">
        <v>0</v>
      </c>
      <c r="U292" s="25">
        <v>44140</v>
      </c>
      <c r="V292" s="14">
        <v>53</v>
      </c>
      <c r="W292" s="23">
        <v>21795.1</v>
      </c>
      <c r="X292" s="23">
        <v>0</v>
      </c>
      <c r="Y292" s="23">
        <v>0</v>
      </c>
      <c r="Z292" s="23">
        <v>422.57</v>
      </c>
      <c r="AA292" s="23">
        <v>422.57</v>
      </c>
      <c r="AB292" s="14">
        <v>24</v>
      </c>
      <c r="AC292" s="14">
        <v>0</v>
      </c>
      <c r="AD292" s="24">
        <f>IFERROR(1-(Master[[#This Row],[Avg Garment Scans per Delivery]]/Master[[#This Row],[Garment Inventory]]), 0)</f>
        <v>1</v>
      </c>
      <c r="AE292" s="48">
        <v>1</v>
      </c>
      <c r="AF292" s="48">
        <v>26</v>
      </c>
      <c r="AG292" s="44">
        <v>429.88909999999998</v>
      </c>
      <c r="AH292" s="44">
        <v>414.88150000000002</v>
      </c>
      <c r="AI292" s="44">
        <v>438.97140000000002</v>
      </c>
      <c r="AJ292" s="44">
        <v>417.38760000000002</v>
      </c>
      <c r="AK292" s="44">
        <v>487.83499999999998</v>
      </c>
      <c r="AL292" s="44">
        <v>377.86869999999999</v>
      </c>
      <c r="AM292" s="44">
        <v>498.98</v>
      </c>
      <c r="AN292" s="44">
        <v>276.95</v>
      </c>
      <c r="AO292" s="44">
        <v>358.64</v>
      </c>
      <c r="AP292" s="44">
        <v>256.27</v>
      </c>
      <c r="AQ292" s="44">
        <v>498.98</v>
      </c>
      <c r="AR292" s="44">
        <v>587.29</v>
      </c>
      <c r="AS292" s="44">
        <v>490.25</v>
      </c>
      <c r="AT292" s="44">
        <v>193.47</v>
      </c>
      <c r="AU292" s="44">
        <v>442.2</v>
      </c>
      <c r="AV292" s="44">
        <v>301.70999999999998</v>
      </c>
      <c r="AW292" s="44">
        <v>597.62</v>
      </c>
      <c r="AX292" s="44">
        <v>426.68</v>
      </c>
      <c r="AY292" s="44">
        <v>528.14</v>
      </c>
      <c r="AZ292" s="44">
        <v>660.86</v>
      </c>
      <c r="BA292" s="44">
        <v>487.87</v>
      </c>
      <c r="BB292" s="44">
        <v>319.72000000000003</v>
      </c>
      <c r="BC292" s="14" t="s">
        <v>254</v>
      </c>
      <c r="BD292" s="14" t="s">
        <v>213</v>
      </c>
      <c r="BG292" s="14" t="s">
        <v>191</v>
      </c>
      <c r="BH292" s="14" t="s">
        <v>44</v>
      </c>
      <c r="BI292" s="14">
        <v>101</v>
      </c>
      <c r="BJ292" s="14">
        <f>IFERROR(_xlfn.XLOOKUP(Master[[#This Row],[cu_id]],StopTimes[cu_ID],StopTimes[Average Stop Time]), 0)</f>
        <v>35.843333333333334</v>
      </c>
      <c r="BK292" s="14">
        <f>IF(Master[[#This Row],[Avg stop time helper]] &lt;&gt; 0, Master[[#This Row],[Avg stop time helper]],Average_Stop_Time)</f>
        <v>35.843333333333334</v>
      </c>
      <c r="BL292" s="14" t="b">
        <f>NOT(ISERROR(_xlfn.XLOOKUP(Master[[#This Row],[cu_id]], Solution[Cu_ID],Solution[Cu_ID])))</f>
        <v>1</v>
      </c>
    </row>
    <row r="293" spans="1:65" s="14" customFormat="1" x14ac:dyDescent="0.3">
      <c r="A293" s="26" t="s">
        <v>1060</v>
      </c>
      <c r="B293" s="14">
        <v>105</v>
      </c>
      <c r="C293" s="14">
        <v>71224</v>
      </c>
      <c r="D293" s="14">
        <v>0</v>
      </c>
      <c r="E293" s="14" t="s">
        <v>1059</v>
      </c>
      <c r="F293" s="14" t="s">
        <v>4113</v>
      </c>
      <c r="G293" s="14" t="s">
        <v>1058</v>
      </c>
      <c r="H293" s="14" t="s">
        <v>233</v>
      </c>
      <c r="I293" s="14" t="s">
        <v>2</v>
      </c>
      <c r="J293" s="14">
        <v>48750</v>
      </c>
      <c r="K293" s="14">
        <v>7</v>
      </c>
      <c r="L293" s="14" t="s">
        <v>82</v>
      </c>
      <c r="M293" s="14" t="s">
        <v>164</v>
      </c>
      <c r="N293" s="14" t="s">
        <v>48</v>
      </c>
      <c r="O293" s="14">
        <v>180</v>
      </c>
      <c r="P293" s="14">
        <v>0</v>
      </c>
      <c r="Q293" s="14">
        <v>0</v>
      </c>
      <c r="R293" s="14">
        <v>0</v>
      </c>
      <c r="S293" s="14">
        <v>180</v>
      </c>
      <c r="T293" s="14">
        <v>0</v>
      </c>
      <c r="U293" s="25">
        <v>44140</v>
      </c>
      <c r="V293" s="14">
        <v>46</v>
      </c>
      <c r="W293" s="23">
        <v>3470.12</v>
      </c>
      <c r="X293" s="23">
        <v>0</v>
      </c>
      <c r="Y293" s="23">
        <v>0</v>
      </c>
      <c r="Z293" s="23">
        <v>75.739999999999995</v>
      </c>
      <c r="AA293" s="23">
        <v>75.739999999999995</v>
      </c>
      <c r="AB293" s="14">
        <v>0</v>
      </c>
      <c r="AC293" s="14">
        <v>0</v>
      </c>
      <c r="AD293" s="24">
        <f>IFERROR(1-(Master[[#This Row],[Avg Garment Scans per Delivery]]/Master[[#This Row],[Garment Inventory]]), 0)</f>
        <v>0</v>
      </c>
      <c r="AE293" s="48">
        <v>0</v>
      </c>
      <c r="AF293" s="48">
        <v>0</v>
      </c>
      <c r="AG293" s="44">
        <v>89.933700000000002</v>
      </c>
      <c r="AH293" s="44">
        <v>97.848399999999998</v>
      </c>
      <c r="AI293" s="44">
        <v>66.277100000000004</v>
      </c>
      <c r="AJ293" s="44">
        <v>101.1484</v>
      </c>
      <c r="AK293" s="44">
        <v>61.323700000000002</v>
      </c>
      <c r="AL293" s="44">
        <v>105.7037</v>
      </c>
      <c r="AM293" s="44">
        <v>72.19</v>
      </c>
      <c r="AN293" s="44">
        <v>157.16</v>
      </c>
      <c r="AO293" s="44">
        <v>65.3</v>
      </c>
      <c r="AP293" s="44">
        <v>119.81</v>
      </c>
      <c r="AQ293" s="44">
        <v>52.4</v>
      </c>
      <c r="AR293" s="44">
        <v>94.78</v>
      </c>
      <c r="AS293" s="44">
        <v>65.3</v>
      </c>
      <c r="AT293" s="44">
        <v>80.41</v>
      </c>
      <c r="AU293" s="44">
        <v>52.4</v>
      </c>
      <c r="AV293" s="44">
        <v>137.87</v>
      </c>
      <c r="AW293" s="44">
        <v>65.3</v>
      </c>
      <c r="AX293" s="44">
        <v>80.41</v>
      </c>
      <c r="AY293" s="44">
        <v>52.4</v>
      </c>
      <c r="AZ293" s="44">
        <v>94.78</v>
      </c>
      <c r="BA293" s="44">
        <v>65.3</v>
      </c>
      <c r="BB293" s="44">
        <v>80.41</v>
      </c>
      <c r="BC293" s="14" t="s">
        <v>310</v>
      </c>
      <c r="BD293" s="14" t="s">
        <v>213</v>
      </c>
      <c r="BG293" s="14" t="s">
        <v>191</v>
      </c>
      <c r="BH293" s="14" t="s">
        <v>80</v>
      </c>
      <c r="BI293" s="14">
        <v>101</v>
      </c>
      <c r="BJ293" s="14">
        <f>IFERROR(_xlfn.XLOOKUP(Master[[#This Row],[cu_id]],StopTimes[cu_ID],StopTimes[Average Stop Time]), 0)</f>
        <v>11.936666666666667</v>
      </c>
      <c r="BK293" s="14">
        <f>IF(Master[[#This Row],[Avg stop time helper]] &lt;&gt; 0, Master[[#This Row],[Avg stop time helper]],Average_Stop_Time)</f>
        <v>11.936666666666667</v>
      </c>
      <c r="BL293" s="14" t="b">
        <f>NOT(ISERROR(_xlfn.XLOOKUP(Master[[#This Row],[cu_id]], Solution[Cu_ID],Solution[Cu_ID])))</f>
        <v>1</v>
      </c>
    </row>
    <row r="294" spans="1:65" s="14" customFormat="1" x14ac:dyDescent="0.3">
      <c r="A294" s="26" t="s">
        <v>1063</v>
      </c>
      <c r="B294" s="14">
        <v>101</v>
      </c>
      <c r="C294" s="14">
        <v>71225</v>
      </c>
      <c r="D294" s="14">
        <v>0</v>
      </c>
      <c r="E294" s="14" t="s">
        <v>1062</v>
      </c>
      <c r="F294" s="14" t="s">
        <v>4551</v>
      </c>
      <c r="G294" s="14" t="s">
        <v>1061</v>
      </c>
      <c r="H294" s="14" t="s">
        <v>233</v>
      </c>
      <c r="I294" s="14" t="s">
        <v>2</v>
      </c>
      <c r="J294" s="14">
        <v>48750</v>
      </c>
      <c r="K294" s="14">
        <v>5</v>
      </c>
      <c r="L294" s="14" t="s">
        <v>174</v>
      </c>
      <c r="M294" s="14" t="s">
        <v>164</v>
      </c>
      <c r="N294" s="14" t="s">
        <v>48</v>
      </c>
      <c r="O294" s="14">
        <v>140</v>
      </c>
      <c r="P294" s="14">
        <v>0</v>
      </c>
      <c r="Q294" s="14">
        <v>0</v>
      </c>
      <c r="R294" s="14">
        <v>0</v>
      </c>
      <c r="S294" s="14">
        <v>140</v>
      </c>
      <c r="T294" s="14">
        <v>0</v>
      </c>
      <c r="U294" s="25">
        <v>44147</v>
      </c>
      <c r="V294" s="14">
        <v>26</v>
      </c>
      <c r="W294" s="23">
        <v>945.53</v>
      </c>
      <c r="X294" s="23">
        <v>0</v>
      </c>
      <c r="Y294" s="23">
        <v>0</v>
      </c>
      <c r="Z294" s="23">
        <v>18.61</v>
      </c>
      <c r="AA294" s="23">
        <v>37.21</v>
      </c>
      <c r="AB294" s="14">
        <v>0</v>
      </c>
      <c r="AC294" s="14">
        <v>0</v>
      </c>
      <c r="AD294" s="24">
        <f>IFERROR(1-(Master[[#This Row],[Avg Garment Scans per Delivery]]/Master[[#This Row],[Garment Inventory]]), 0)</f>
        <v>0</v>
      </c>
      <c r="AE294" s="48">
        <v>0</v>
      </c>
      <c r="AF294" s="48">
        <v>0</v>
      </c>
      <c r="AG294" s="44">
        <v>35.79</v>
      </c>
      <c r="AH294" s="44">
        <v>35.79</v>
      </c>
      <c r="AI294" s="44">
        <v>36.804200000000002</v>
      </c>
      <c r="AJ294" s="44">
        <v>39.32</v>
      </c>
      <c r="AK294" s="44">
        <v>17.895</v>
      </c>
      <c r="AL294" s="44">
        <v>15.272500000000001</v>
      </c>
      <c r="AM294" s="44">
        <v>35.79</v>
      </c>
      <c r="AN294" s="44">
        <v>0</v>
      </c>
      <c r="AO294" s="44">
        <v>0</v>
      </c>
      <c r="AP294" s="44">
        <v>39.049999999999997</v>
      </c>
      <c r="AQ294" s="44">
        <v>35.79</v>
      </c>
      <c r="AR294" s="44">
        <v>0</v>
      </c>
      <c r="AS294" s="44">
        <v>0</v>
      </c>
      <c r="AT294" s="44">
        <v>39.049999999999997</v>
      </c>
      <c r="AU294" s="44">
        <v>35.79</v>
      </c>
      <c r="AV294" s="44">
        <v>0</v>
      </c>
      <c r="AW294" s="44">
        <v>0</v>
      </c>
      <c r="AX294" s="44">
        <v>0</v>
      </c>
      <c r="AY294" s="44">
        <v>35.79</v>
      </c>
      <c r="AZ294" s="44">
        <v>0</v>
      </c>
      <c r="BA294" s="44">
        <v>0</v>
      </c>
      <c r="BB294" s="44">
        <v>44.08</v>
      </c>
      <c r="BC294" s="14" t="s">
        <v>214</v>
      </c>
      <c r="BD294" s="14" t="s">
        <v>213</v>
      </c>
      <c r="BG294" s="14" t="s">
        <v>191</v>
      </c>
      <c r="BH294" s="14" t="s">
        <v>44</v>
      </c>
      <c r="BI294" s="14">
        <v>101</v>
      </c>
      <c r="BJ294" s="14">
        <f>IFERROR(_xlfn.XLOOKUP(Master[[#This Row],[cu_id]],StopTimes[cu_ID],StopTimes[Average Stop Time]), 0)</f>
        <v>5.2333333333333334</v>
      </c>
      <c r="BK294" s="14">
        <f>IF(Master[[#This Row],[Avg stop time helper]] &lt;&gt; 0, Master[[#This Row],[Avg stop time helper]],Average_Stop_Time)</f>
        <v>5.2333333333333334</v>
      </c>
      <c r="BL294" s="14" t="b">
        <f>NOT(ISERROR(_xlfn.XLOOKUP(Master[[#This Row],[cu_id]], Solution[Cu_ID],Solution[Cu_ID])))</f>
        <v>1</v>
      </c>
    </row>
    <row r="295" spans="1:65" s="14" customFormat="1" x14ac:dyDescent="0.3">
      <c r="A295" s="26" t="s">
        <v>1065</v>
      </c>
      <c r="B295" s="14">
        <v>105</v>
      </c>
      <c r="C295" s="14">
        <v>71229</v>
      </c>
      <c r="D295" s="14">
        <v>0</v>
      </c>
      <c r="E295" s="14" t="s">
        <v>1064</v>
      </c>
      <c r="F295" s="14" t="s">
        <v>4581</v>
      </c>
      <c r="H295" s="14" t="s">
        <v>233</v>
      </c>
      <c r="I295" s="14" t="s">
        <v>2</v>
      </c>
      <c r="J295" s="14">
        <v>48750</v>
      </c>
      <c r="K295" s="14">
        <v>6</v>
      </c>
      <c r="L295" s="14" t="s">
        <v>176</v>
      </c>
      <c r="M295" s="14" t="s">
        <v>164</v>
      </c>
      <c r="N295" s="14" t="s">
        <v>48</v>
      </c>
      <c r="O295" s="14">
        <v>133</v>
      </c>
      <c r="P295" s="14">
        <v>0</v>
      </c>
      <c r="Q295" s="14">
        <v>0</v>
      </c>
      <c r="R295" s="14">
        <v>0</v>
      </c>
      <c r="S295" s="14">
        <v>133</v>
      </c>
      <c r="T295" s="14">
        <v>0</v>
      </c>
      <c r="U295" s="25">
        <v>44140</v>
      </c>
      <c r="V295" s="14">
        <v>26</v>
      </c>
      <c r="W295" s="23">
        <v>1309.1400000000001</v>
      </c>
      <c r="X295" s="23">
        <v>0</v>
      </c>
      <c r="Y295" s="23">
        <v>0</v>
      </c>
      <c r="Z295" s="23">
        <v>27.5</v>
      </c>
      <c r="AA295" s="23">
        <v>55</v>
      </c>
      <c r="AB295" s="14">
        <v>0</v>
      </c>
      <c r="AC295" s="14">
        <v>0</v>
      </c>
      <c r="AD295" s="24">
        <f>IFERROR(1-(Master[[#This Row],[Avg Garment Scans per Delivery]]/Master[[#This Row],[Garment Inventory]]), 0)</f>
        <v>0</v>
      </c>
      <c r="AE295" s="48">
        <v>0</v>
      </c>
      <c r="AF295" s="48">
        <v>0</v>
      </c>
      <c r="AG295" s="44">
        <v>49.89</v>
      </c>
      <c r="AH295" s="44">
        <v>49.89</v>
      </c>
      <c r="AI295" s="44">
        <v>51.032800000000002</v>
      </c>
      <c r="AJ295" s="44">
        <v>51.89</v>
      </c>
      <c r="AK295" s="44">
        <v>24.945</v>
      </c>
      <c r="AL295" s="44">
        <v>25.945</v>
      </c>
      <c r="AM295" s="44">
        <v>0</v>
      </c>
      <c r="AN295" s="44">
        <v>51.89</v>
      </c>
      <c r="AO295" s="44">
        <v>49.89</v>
      </c>
      <c r="AP295" s="44">
        <v>0</v>
      </c>
      <c r="AQ295" s="44">
        <v>0</v>
      </c>
      <c r="AR295" s="44">
        <v>51.89</v>
      </c>
      <c r="AS295" s="44">
        <v>49.89</v>
      </c>
      <c r="AT295" s="44">
        <v>0</v>
      </c>
      <c r="AU295" s="44">
        <v>0</v>
      </c>
      <c r="AV295" s="44">
        <v>51.89</v>
      </c>
      <c r="AW295" s="44">
        <v>49.89</v>
      </c>
      <c r="AX295" s="44">
        <v>0</v>
      </c>
      <c r="AY295" s="44">
        <v>0</v>
      </c>
      <c r="AZ295" s="44">
        <v>51.89</v>
      </c>
      <c r="BA295" s="44">
        <v>49.89</v>
      </c>
      <c r="BB295" s="44">
        <v>0</v>
      </c>
      <c r="BC295" s="14" t="s">
        <v>260</v>
      </c>
      <c r="BD295" s="14" t="s">
        <v>213</v>
      </c>
      <c r="BG295" s="14" t="s">
        <v>191</v>
      </c>
      <c r="BH295" s="14" t="s">
        <v>44</v>
      </c>
      <c r="BI295" s="14">
        <v>101</v>
      </c>
      <c r="BJ295" s="14">
        <f>IFERROR(_xlfn.XLOOKUP(Master[[#This Row],[cu_id]],StopTimes[cu_ID],StopTimes[Average Stop Time]), 0)</f>
        <v>6.916666666666667</v>
      </c>
      <c r="BK295" s="14">
        <f>IF(Master[[#This Row],[Avg stop time helper]] &lt;&gt; 0, Master[[#This Row],[Avg stop time helper]],Average_Stop_Time)</f>
        <v>6.916666666666667</v>
      </c>
      <c r="BL295" s="14" t="b">
        <f>NOT(ISERROR(_xlfn.XLOOKUP(Master[[#This Row],[cu_id]], Solution[Cu_ID],Solution[Cu_ID])))</f>
        <v>1</v>
      </c>
      <c r="BM295" s="14" t="s">
        <v>55</v>
      </c>
    </row>
    <row r="296" spans="1:65" s="14" customFormat="1" x14ac:dyDescent="0.3">
      <c r="A296" s="26" t="s">
        <v>1068</v>
      </c>
      <c r="B296" s="14">
        <v>105</v>
      </c>
      <c r="C296" s="14">
        <v>71231</v>
      </c>
      <c r="D296" s="14">
        <v>0</v>
      </c>
      <c r="E296" s="14" t="s">
        <v>1067</v>
      </c>
      <c r="F296" s="14" t="s">
        <v>5274</v>
      </c>
      <c r="H296" s="14" t="s">
        <v>233</v>
      </c>
      <c r="I296" s="14" t="s">
        <v>2</v>
      </c>
      <c r="J296" s="14">
        <v>48750</v>
      </c>
      <c r="K296" s="14">
        <v>5</v>
      </c>
      <c r="L296" s="14" t="s">
        <v>84</v>
      </c>
      <c r="M296" s="14" t="s">
        <v>164</v>
      </c>
      <c r="N296" s="14" t="s">
        <v>48</v>
      </c>
      <c r="O296" s="14">
        <v>103</v>
      </c>
      <c r="P296" s="14">
        <v>0</v>
      </c>
      <c r="Q296" s="14">
        <v>0</v>
      </c>
      <c r="R296" s="14">
        <v>0</v>
      </c>
      <c r="S296" s="14">
        <v>103</v>
      </c>
      <c r="T296" s="14">
        <v>0</v>
      </c>
      <c r="U296" s="25">
        <v>44147</v>
      </c>
      <c r="V296" s="14">
        <v>27</v>
      </c>
      <c r="W296" s="23">
        <v>1186.9000000000001</v>
      </c>
      <c r="X296" s="23">
        <v>0</v>
      </c>
      <c r="Y296" s="23">
        <v>0</v>
      </c>
      <c r="Z296" s="23">
        <v>19.37</v>
      </c>
      <c r="AA296" s="23">
        <v>38.729999999999997</v>
      </c>
      <c r="AB296" s="14">
        <v>0</v>
      </c>
      <c r="AC296" s="14">
        <v>0</v>
      </c>
      <c r="AD296" s="24">
        <f>IFERROR(1-(Master[[#This Row],[Avg Garment Scans per Delivery]]/Master[[#This Row],[Garment Inventory]]), 0)</f>
        <v>0</v>
      </c>
      <c r="AE296" s="48">
        <v>0</v>
      </c>
      <c r="AF296" s="48">
        <v>0</v>
      </c>
      <c r="AG296" s="44">
        <v>49.448300000000003</v>
      </c>
      <c r="AH296" s="44">
        <v>54.9285</v>
      </c>
      <c r="AI296" s="44">
        <v>41.577100000000002</v>
      </c>
      <c r="AJ296" s="44">
        <v>39.203299999999999</v>
      </c>
      <c r="AK296" s="44">
        <v>26.1937</v>
      </c>
      <c r="AL296" s="44">
        <v>19.920000000000002</v>
      </c>
      <c r="AM296" s="44">
        <v>49.68</v>
      </c>
      <c r="AN296" s="44">
        <v>0</v>
      </c>
      <c r="AO296" s="44">
        <v>0</v>
      </c>
      <c r="AP296" s="44">
        <v>39.840000000000003</v>
      </c>
      <c r="AQ296" s="44">
        <v>63.92</v>
      </c>
      <c r="AR296" s="44">
        <v>0</v>
      </c>
      <c r="AS296" s="44">
        <v>0</v>
      </c>
      <c r="AT296" s="44">
        <v>39.840000000000003</v>
      </c>
      <c r="AU296" s="44">
        <v>46.27</v>
      </c>
      <c r="AV296" s="44">
        <v>0</v>
      </c>
      <c r="AW296" s="44">
        <v>0</v>
      </c>
      <c r="AX296" s="44">
        <v>39.840000000000003</v>
      </c>
      <c r="AY296" s="44">
        <v>49.68</v>
      </c>
      <c r="AZ296" s="44">
        <v>0</v>
      </c>
      <c r="BA296" s="44">
        <v>0</v>
      </c>
      <c r="BB296" s="44">
        <v>39.840000000000003</v>
      </c>
      <c r="BC296" s="14" t="s">
        <v>1066</v>
      </c>
      <c r="BD296" s="14" t="s">
        <v>213</v>
      </c>
      <c r="BG296" s="14" t="s">
        <v>191</v>
      </c>
      <c r="BH296" s="14" t="s">
        <v>50</v>
      </c>
      <c r="BI296" s="14">
        <v>101</v>
      </c>
      <c r="BJ296" s="14">
        <f>IFERROR(_xlfn.XLOOKUP(Master[[#This Row],[cu_id]],StopTimes[cu_ID],StopTimes[Average Stop Time]), 0)</f>
        <v>5.7</v>
      </c>
      <c r="BK296" s="14">
        <f>IF(Master[[#This Row],[Avg stop time helper]] &lt;&gt; 0, Master[[#This Row],[Avg stop time helper]],Average_Stop_Time)</f>
        <v>5.7</v>
      </c>
      <c r="BL296" s="14" t="b">
        <f>NOT(ISERROR(_xlfn.XLOOKUP(Master[[#This Row],[cu_id]], Solution[Cu_ID],Solution[Cu_ID])))</f>
        <v>1</v>
      </c>
      <c r="BM296" s="14" t="e">
        <v>#DIV/0!</v>
      </c>
    </row>
    <row r="297" spans="1:65" s="14" customFormat="1" x14ac:dyDescent="0.3">
      <c r="A297" s="26" t="s">
        <v>1071</v>
      </c>
      <c r="B297" s="14">
        <v>101</v>
      </c>
      <c r="C297" s="14">
        <v>71233</v>
      </c>
      <c r="D297" s="14">
        <v>0</v>
      </c>
      <c r="E297" s="14" t="s">
        <v>1070</v>
      </c>
      <c r="F297" s="14" t="s">
        <v>4608</v>
      </c>
      <c r="G297" s="14" t="s">
        <v>1069</v>
      </c>
      <c r="H297" s="14" t="s">
        <v>233</v>
      </c>
      <c r="I297" s="14" t="s">
        <v>2</v>
      </c>
      <c r="J297" s="14">
        <v>48750</v>
      </c>
      <c r="K297" s="14">
        <v>2</v>
      </c>
      <c r="L297" s="14" t="s">
        <v>83</v>
      </c>
      <c r="M297" s="14" t="s">
        <v>164</v>
      </c>
      <c r="N297" s="14" t="s">
        <v>48</v>
      </c>
      <c r="O297" s="14">
        <v>144</v>
      </c>
      <c r="P297" s="14">
        <v>0</v>
      </c>
      <c r="Q297" s="14">
        <v>0</v>
      </c>
      <c r="R297" s="14">
        <v>0</v>
      </c>
      <c r="S297" s="14">
        <v>144</v>
      </c>
      <c r="T297" s="14">
        <v>0</v>
      </c>
      <c r="U297" s="25">
        <v>44140</v>
      </c>
      <c r="V297" s="14">
        <v>13</v>
      </c>
      <c r="W297" s="23">
        <v>512.46</v>
      </c>
      <c r="X297" s="23">
        <v>0</v>
      </c>
      <c r="Y297" s="23">
        <v>0</v>
      </c>
      <c r="Z297" s="23">
        <v>10.85</v>
      </c>
      <c r="AA297" s="23">
        <v>43.38</v>
      </c>
      <c r="AB297" s="14">
        <v>0</v>
      </c>
      <c r="AC297" s="14">
        <v>0</v>
      </c>
      <c r="AD297" s="24">
        <f>IFERROR(1-(Master[[#This Row],[Avg Garment Scans per Delivery]]/Master[[#This Row],[Garment Inventory]]), 0)</f>
        <v>0</v>
      </c>
      <c r="AE297" s="48">
        <v>0</v>
      </c>
      <c r="AF297" s="48">
        <v>0</v>
      </c>
      <c r="AG297" s="44">
        <v>38.840000000000003</v>
      </c>
      <c r="AH297" s="44">
        <v>39.36</v>
      </c>
      <c r="AI297" s="44">
        <v>40.4</v>
      </c>
      <c r="AJ297" s="44">
        <v>40.92</v>
      </c>
      <c r="AK297" s="44">
        <v>9.84</v>
      </c>
      <c r="AL297" s="44">
        <v>10.23</v>
      </c>
      <c r="AM297" s="44">
        <v>0</v>
      </c>
      <c r="AN297" s="44">
        <v>0</v>
      </c>
      <c r="AO297" s="44">
        <v>39.36</v>
      </c>
      <c r="AP297" s="44">
        <v>40.92</v>
      </c>
      <c r="AQ297" s="44">
        <v>0</v>
      </c>
      <c r="AR297" s="44">
        <v>0</v>
      </c>
      <c r="AS297" s="44">
        <v>0</v>
      </c>
      <c r="AT297" s="44">
        <v>0</v>
      </c>
      <c r="AU297" s="44">
        <v>0</v>
      </c>
      <c r="AV297" s="44">
        <v>40.92</v>
      </c>
      <c r="AW297" s="44">
        <v>39.36</v>
      </c>
      <c r="AX297" s="44">
        <v>0</v>
      </c>
      <c r="AY297" s="44">
        <v>0</v>
      </c>
      <c r="AZ297" s="44">
        <v>0</v>
      </c>
      <c r="BA297" s="44">
        <v>0</v>
      </c>
      <c r="BB297" s="44">
        <v>0</v>
      </c>
      <c r="BC297" s="14" t="s">
        <v>260</v>
      </c>
      <c r="BD297" s="14" t="s">
        <v>213</v>
      </c>
      <c r="BG297" s="14" t="s">
        <v>191</v>
      </c>
      <c r="BH297" s="14" t="s">
        <v>44</v>
      </c>
      <c r="BI297" s="14">
        <v>101</v>
      </c>
      <c r="BJ297" s="14">
        <f>IFERROR(_xlfn.XLOOKUP(Master[[#This Row],[cu_id]],StopTimes[cu_ID],StopTimes[Average Stop Time]), 0)</f>
        <v>3.4833333333333334</v>
      </c>
      <c r="BK297" s="14">
        <f>IF(Master[[#This Row],[Avg stop time helper]] &lt;&gt; 0, Master[[#This Row],[Avg stop time helper]],Average_Stop_Time)</f>
        <v>3.4833333333333334</v>
      </c>
      <c r="BL297" s="14" t="b">
        <f>NOT(ISERROR(_xlfn.XLOOKUP(Master[[#This Row],[cu_id]], Solution[Cu_ID],Solution[Cu_ID])))</f>
        <v>1</v>
      </c>
    </row>
    <row r="298" spans="1:65" s="14" customFormat="1" x14ac:dyDescent="0.3">
      <c r="A298" s="26" t="s">
        <v>1075</v>
      </c>
      <c r="B298" s="14">
        <v>101</v>
      </c>
      <c r="C298" s="14">
        <v>71235</v>
      </c>
      <c r="D298" s="14">
        <v>0</v>
      </c>
      <c r="E298" s="14" t="s">
        <v>1074</v>
      </c>
      <c r="F298" s="14" t="s">
        <v>5615</v>
      </c>
      <c r="H298" s="14" t="s">
        <v>233</v>
      </c>
      <c r="I298" s="14" t="s">
        <v>2</v>
      </c>
      <c r="J298" s="14">
        <v>48750</v>
      </c>
      <c r="K298" s="14">
        <v>4</v>
      </c>
      <c r="L298" s="14" t="s">
        <v>177</v>
      </c>
      <c r="M298" s="14" t="s">
        <v>164</v>
      </c>
      <c r="N298" s="14" t="s">
        <v>48</v>
      </c>
      <c r="O298" s="14">
        <v>142</v>
      </c>
      <c r="P298" s="14">
        <v>0</v>
      </c>
      <c r="Q298" s="14">
        <v>0</v>
      </c>
      <c r="R298" s="14">
        <v>0</v>
      </c>
      <c r="S298" s="14">
        <v>142</v>
      </c>
      <c r="T298" s="14">
        <v>0</v>
      </c>
      <c r="U298" s="25">
        <v>44154</v>
      </c>
      <c r="V298" s="14">
        <v>13</v>
      </c>
      <c r="W298" s="23">
        <v>1554.53</v>
      </c>
      <c r="X298" s="23">
        <v>0</v>
      </c>
      <c r="Y298" s="23">
        <v>0</v>
      </c>
      <c r="Z298" s="23">
        <v>32.65</v>
      </c>
      <c r="AA298" s="23">
        <v>130.6</v>
      </c>
      <c r="AB298" s="14">
        <v>0</v>
      </c>
      <c r="AC298" s="14">
        <v>0</v>
      </c>
      <c r="AD298" s="24">
        <f>IFERROR(1-(Master[[#This Row],[Avg Garment Scans per Delivery]]/Master[[#This Row],[Garment Inventory]]), 0)</f>
        <v>0</v>
      </c>
      <c r="AE298" s="48">
        <v>0</v>
      </c>
      <c r="AF298" s="48">
        <v>0</v>
      </c>
      <c r="AG298" s="44">
        <v>118.49</v>
      </c>
      <c r="AH298" s="44">
        <v>118.49</v>
      </c>
      <c r="AI298" s="44">
        <v>120.85</v>
      </c>
      <c r="AJ298" s="44">
        <v>123.21</v>
      </c>
      <c r="AK298" s="44">
        <v>29.622499999999999</v>
      </c>
      <c r="AL298" s="44">
        <v>30.802499999999998</v>
      </c>
      <c r="AM298" s="44">
        <v>0</v>
      </c>
      <c r="AN298" s="44">
        <v>0</v>
      </c>
      <c r="AO298" s="44">
        <v>0</v>
      </c>
      <c r="AP298" s="44">
        <v>0</v>
      </c>
      <c r="AQ298" s="44">
        <v>0</v>
      </c>
      <c r="AR298" s="44">
        <v>123.21</v>
      </c>
      <c r="AS298" s="44">
        <v>118.49</v>
      </c>
      <c r="AT298" s="44">
        <v>0</v>
      </c>
      <c r="AU298" s="44">
        <v>0</v>
      </c>
      <c r="AV298" s="44">
        <v>0</v>
      </c>
      <c r="AW298" s="44">
        <v>0</v>
      </c>
      <c r="AX298" s="44">
        <v>0</v>
      </c>
      <c r="AY298" s="44">
        <v>0</v>
      </c>
      <c r="AZ298" s="44">
        <v>123.21</v>
      </c>
      <c r="BA298" s="44">
        <v>118.49</v>
      </c>
      <c r="BB298" s="44">
        <v>0</v>
      </c>
      <c r="BC298" s="14" t="s">
        <v>232</v>
      </c>
      <c r="BD298" s="14" t="s">
        <v>213</v>
      </c>
      <c r="BG298" s="14" t="s">
        <v>191</v>
      </c>
      <c r="BH298" s="14" t="s">
        <v>44</v>
      </c>
      <c r="BI298" s="14">
        <v>101</v>
      </c>
      <c r="BJ298" s="14">
        <f>IFERROR(_xlfn.XLOOKUP(Master[[#This Row],[cu_id]],StopTimes[cu_ID],StopTimes[Average Stop Time]), 0)</f>
        <v>12.658333333333333</v>
      </c>
      <c r="BK298" s="14">
        <f>IF(Master[[#This Row],[Avg stop time helper]] &lt;&gt; 0, Master[[#This Row],[Avg stop time helper]],Average_Stop_Time)</f>
        <v>12.658333333333333</v>
      </c>
      <c r="BL298" s="14" t="b">
        <f>NOT(ISERROR(_xlfn.XLOOKUP(Master[[#This Row],[cu_id]], Solution[Cu_ID],Solution[Cu_ID])))</f>
        <v>1</v>
      </c>
    </row>
    <row r="299" spans="1:65" s="14" customFormat="1" x14ac:dyDescent="0.3">
      <c r="A299" s="26" t="s">
        <v>1076</v>
      </c>
      <c r="B299" s="14">
        <v>101</v>
      </c>
      <c r="C299" s="14">
        <v>71237</v>
      </c>
      <c r="D299" s="14">
        <v>0</v>
      </c>
      <c r="E299" s="14" t="s">
        <v>333</v>
      </c>
      <c r="F299" s="14" t="s">
        <v>4565</v>
      </c>
      <c r="H299" s="14" t="s">
        <v>233</v>
      </c>
      <c r="I299" s="14" t="s">
        <v>2</v>
      </c>
      <c r="J299" s="14">
        <v>48750</v>
      </c>
      <c r="K299" s="14">
        <v>7</v>
      </c>
      <c r="L299" s="14" t="s">
        <v>82</v>
      </c>
      <c r="M299" s="14" t="s">
        <v>164</v>
      </c>
      <c r="N299" s="14" t="s">
        <v>48</v>
      </c>
      <c r="O299" s="14">
        <v>312</v>
      </c>
      <c r="P299" s="14">
        <v>0</v>
      </c>
      <c r="Q299" s="14">
        <v>0</v>
      </c>
      <c r="R299" s="14">
        <v>0</v>
      </c>
      <c r="S299" s="14">
        <v>312</v>
      </c>
      <c r="T299" s="14">
        <v>0</v>
      </c>
      <c r="U299" s="25">
        <v>44140</v>
      </c>
      <c r="V299" s="14">
        <v>46</v>
      </c>
      <c r="W299" s="23">
        <v>2441.71</v>
      </c>
      <c r="X299" s="23">
        <v>0</v>
      </c>
      <c r="Y299" s="23">
        <v>0</v>
      </c>
      <c r="Z299" s="23">
        <v>73.98</v>
      </c>
      <c r="AA299" s="23">
        <v>73.98</v>
      </c>
      <c r="AB299" s="14">
        <v>0</v>
      </c>
      <c r="AC299" s="14">
        <v>0</v>
      </c>
      <c r="AD299" s="24">
        <f>IFERROR(1-(Master[[#This Row],[Avg Garment Scans per Delivery]]/Master[[#This Row],[Garment Inventory]]), 0)</f>
        <v>0</v>
      </c>
      <c r="AE299" s="48">
        <v>0</v>
      </c>
      <c r="AF299" s="48">
        <v>0</v>
      </c>
      <c r="AG299" s="44">
        <v>58.856200000000001</v>
      </c>
      <c r="AH299" s="44">
        <v>55.388399999999997</v>
      </c>
      <c r="AI299" s="44">
        <v>62.655999999999999</v>
      </c>
      <c r="AJ299" s="44">
        <v>60.276899999999998</v>
      </c>
      <c r="AK299" s="44">
        <v>60.042499999999997</v>
      </c>
      <c r="AL299" s="44">
        <v>58.4375</v>
      </c>
      <c r="AM299" s="44">
        <v>43.27</v>
      </c>
      <c r="AN299" s="44">
        <v>60.58</v>
      </c>
      <c r="AO299" s="44">
        <v>57.72</v>
      </c>
      <c r="AP299" s="44">
        <v>45.41</v>
      </c>
      <c r="AQ299" s="44">
        <v>43.27</v>
      </c>
      <c r="AR299" s="44">
        <v>60.58</v>
      </c>
      <c r="AS299" s="44">
        <v>57.72</v>
      </c>
      <c r="AT299" s="44">
        <v>88.95</v>
      </c>
      <c r="AU299" s="44">
        <v>84.74</v>
      </c>
      <c r="AV299" s="44">
        <v>60.58</v>
      </c>
      <c r="AW299" s="44">
        <v>92.63</v>
      </c>
      <c r="AX299" s="44">
        <v>45.41</v>
      </c>
      <c r="AY299" s="44">
        <v>43.27</v>
      </c>
      <c r="AZ299" s="44">
        <v>60.58</v>
      </c>
      <c r="BA299" s="44">
        <v>57.72</v>
      </c>
      <c r="BB299" s="44">
        <v>45.41</v>
      </c>
      <c r="BC299" s="14" t="s">
        <v>332</v>
      </c>
      <c r="BD299" s="14" t="s">
        <v>213</v>
      </c>
      <c r="BG299" s="14" t="s">
        <v>191</v>
      </c>
      <c r="BH299" s="14" t="s">
        <v>44</v>
      </c>
      <c r="BI299" s="14">
        <v>101</v>
      </c>
      <c r="BJ299" s="14">
        <f>IFERROR(_xlfn.XLOOKUP(Master[[#This Row],[cu_id]],StopTimes[cu_ID],StopTimes[Average Stop Time]), 0)</f>
        <v>16.733333333333334</v>
      </c>
      <c r="BK299" s="14">
        <f>IF(Master[[#This Row],[Avg stop time helper]] &lt;&gt; 0, Master[[#This Row],[Avg stop time helper]],Average_Stop_Time)</f>
        <v>16.733333333333334</v>
      </c>
      <c r="BL299" s="14" t="b">
        <f>NOT(ISERROR(_xlfn.XLOOKUP(Master[[#This Row],[cu_id]], Solution[Cu_ID],Solution[Cu_ID])))</f>
        <v>1</v>
      </c>
    </row>
    <row r="300" spans="1:65" s="14" customFormat="1" x14ac:dyDescent="0.3">
      <c r="A300" s="26" t="s">
        <v>1078</v>
      </c>
      <c r="B300" s="14">
        <v>101</v>
      </c>
      <c r="C300" s="14">
        <v>71238</v>
      </c>
      <c r="D300" s="14">
        <v>0</v>
      </c>
      <c r="E300" s="14" t="s">
        <v>1077</v>
      </c>
      <c r="F300" s="14" t="s">
        <v>4542</v>
      </c>
      <c r="H300" s="14" t="s">
        <v>233</v>
      </c>
      <c r="I300" s="14" t="s">
        <v>2</v>
      </c>
      <c r="J300" s="14">
        <v>48750</v>
      </c>
      <c r="K300" s="14">
        <v>3</v>
      </c>
      <c r="L300" s="14" t="s">
        <v>175</v>
      </c>
      <c r="M300" s="14" t="s">
        <v>164</v>
      </c>
      <c r="N300" s="14" t="s">
        <v>48</v>
      </c>
      <c r="O300" s="14">
        <v>90</v>
      </c>
      <c r="P300" s="14">
        <v>0</v>
      </c>
      <c r="Q300" s="14">
        <v>0</v>
      </c>
      <c r="R300" s="14">
        <v>0</v>
      </c>
      <c r="S300" s="14">
        <v>90</v>
      </c>
      <c r="T300" s="14">
        <v>0</v>
      </c>
      <c r="U300" s="25">
        <v>44147</v>
      </c>
      <c r="V300" s="14">
        <v>13</v>
      </c>
      <c r="W300" s="23">
        <v>455</v>
      </c>
      <c r="X300" s="23">
        <v>0</v>
      </c>
      <c r="Y300" s="23">
        <v>0</v>
      </c>
      <c r="Z300" s="23">
        <v>8.75</v>
      </c>
      <c r="AA300" s="23">
        <v>35</v>
      </c>
      <c r="AB300" s="14">
        <v>0</v>
      </c>
      <c r="AC300" s="14">
        <v>0</v>
      </c>
      <c r="AD300" s="24">
        <f>IFERROR(1-(Master[[#This Row],[Avg Garment Scans per Delivery]]/Master[[#This Row],[Garment Inventory]]), 0)</f>
        <v>0</v>
      </c>
      <c r="AE300" s="48">
        <v>0</v>
      </c>
      <c r="AF300" s="48">
        <v>0</v>
      </c>
      <c r="AG300" s="44">
        <v>35</v>
      </c>
      <c r="AH300" s="44">
        <v>35</v>
      </c>
      <c r="AI300" s="44">
        <v>35</v>
      </c>
      <c r="AJ300" s="44">
        <v>35</v>
      </c>
      <c r="AK300" s="44">
        <v>8.75</v>
      </c>
      <c r="AL300" s="44">
        <v>8.75</v>
      </c>
      <c r="AM300" s="44">
        <v>0</v>
      </c>
      <c r="AN300" s="44">
        <v>0</v>
      </c>
      <c r="AO300" s="44">
        <v>0</v>
      </c>
      <c r="AP300" s="44">
        <v>35</v>
      </c>
      <c r="AQ300" s="44">
        <v>35</v>
      </c>
      <c r="AR300" s="44">
        <v>0</v>
      </c>
      <c r="AS300" s="44">
        <v>0</v>
      </c>
      <c r="AT300" s="44">
        <v>0</v>
      </c>
      <c r="AU300" s="44">
        <v>0</v>
      </c>
      <c r="AV300" s="44">
        <v>0</v>
      </c>
      <c r="AW300" s="44">
        <v>0</v>
      </c>
      <c r="AX300" s="44">
        <v>35</v>
      </c>
      <c r="AY300" s="44">
        <v>35</v>
      </c>
      <c r="AZ300" s="44">
        <v>0</v>
      </c>
      <c r="BA300" s="44">
        <v>0</v>
      </c>
      <c r="BB300" s="44">
        <v>0</v>
      </c>
      <c r="BC300" s="14" t="s">
        <v>257</v>
      </c>
      <c r="BD300" s="14" t="s">
        <v>213</v>
      </c>
      <c r="BG300" s="14" t="s">
        <v>191</v>
      </c>
      <c r="BH300" s="14" t="s">
        <v>44</v>
      </c>
      <c r="BI300" s="14">
        <v>101</v>
      </c>
      <c r="BJ300" s="14">
        <f>IFERROR(_xlfn.XLOOKUP(Master[[#This Row],[cu_id]],StopTimes[cu_ID],StopTimes[Average Stop Time]), 0)</f>
        <v>1.9000000000000001</v>
      </c>
      <c r="BK300" s="14">
        <f>IF(Master[[#This Row],[Avg stop time helper]] &lt;&gt; 0, Master[[#This Row],[Avg stop time helper]],Average_Stop_Time)</f>
        <v>1.9000000000000001</v>
      </c>
      <c r="BL300" s="14" t="b">
        <f>NOT(ISERROR(_xlfn.XLOOKUP(Master[[#This Row],[cu_id]], Solution[Cu_ID],Solution[Cu_ID])))</f>
        <v>1</v>
      </c>
    </row>
    <row r="301" spans="1:65" s="14" customFormat="1" x14ac:dyDescent="0.3">
      <c r="A301" s="26" t="s">
        <v>1081</v>
      </c>
      <c r="B301" s="14">
        <v>102</v>
      </c>
      <c r="C301" s="14">
        <v>71240</v>
      </c>
      <c r="D301" s="14">
        <v>0</v>
      </c>
      <c r="E301" s="14" t="s">
        <v>1080</v>
      </c>
      <c r="F301" s="14" t="s">
        <v>4093</v>
      </c>
      <c r="G301" s="14" t="s">
        <v>1079</v>
      </c>
      <c r="H301" s="14" t="s">
        <v>619</v>
      </c>
      <c r="I301" s="14" t="s">
        <v>2</v>
      </c>
      <c r="J301" s="14">
        <v>49746</v>
      </c>
      <c r="K301" s="14">
        <v>1</v>
      </c>
      <c r="L301" s="14" t="s">
        <v>174</v>
      </c>
      <c r="M301" s="14" t="s">
        <v>164</v>
      </c>
      <c r="N301" s="14" t="s">
        <v>12</v>
      </c>
      <c r="O301" s="14">
        <v>310</v>
      </c>
      <c r="P301" s="14">
        <v>0</v>
      </c>
      <c r="Q301" s="14">
        <v>0</v>
      </c>
      <c r="R301" s="14">
        <v>310</v>
      </c>
      <c r="S301" s="14">
        <v>0</v>
      </c>
      <c r="T301" s="14">
        <v>0</v>
      </c>
      <c r="U301" s="25">
        <v>44160</v>
      </c>
      <c r="V301" s="14">
        <v>13</v>
      </c>
      <c r="W301" s="23">
        <v>505.05</v>
      </c>
      <c r="X301" s="23">
        <v>0</v>
      </c>
      <c r="Y301" s="23">
        <v>0</v>
      </c>
      <c r="Z301" s="23">
        <v>10.199999999999999</v>
      </c>
      <c r="AA301" s="23">
        <v>40.799999999999997</v>
      </c>
      <c r="AB301" s="14">
        <v>0</v>
      </c>
      <c r="AC301" s="14">
        <v>0</v>
      </c>
      <c r="AD301" s="24">
        <v>0</v>
      </c>
      <c r="AE301" s="48">
        <v>0</v>
      </c>
      <c r="AF301" s="48">
        <v>0</v>
      </c>
      <c r="AG301" s="44">
        <v>37.549999999999997</v>
      </c>
      <c r="AH301" s="44">
        <v>38.85</v>
      </c>
      <c r="AI301" s="44">
        <v>40.3125</v>
      </c>
      <c r="AJ301" s="44">
        <v>40.799999999999997</v>
      </c>
      <c r="AK301" s="44">
        <v>9.7125000000000004</v>
      </c>
      <c r="AL301" s="44">
        <v>10.199999999999999</v>
      </c>
      <c r="AM301" s="44">
        <v>38.85</v>
      </c>
      <c r="AN301" s="44">
        <v>0</v>
      </c>
      <c r="AO301" s="44">
        <v>0</v>
      </c>
      <c r="AP301" s="44">
        <v>0</v>
      </c>
      <c r="AQ301" s="44">
        <v>0</v>
      </c>
      <c r="AR301" s="44">
        <v>0</v>
      </c>
      <c r="AS301" s="44">
        <v>0</v>
      </c>
      <c r="AT301" s="44">
        <v>40.799999999999997</v>
      </c>
      <c r="AU301" s="44">
        <v>38.85</v>
      </c>
      <c r="AV301" s="44">
        <v>0</v>
      </c>
      <c r="AW301" s="44">
        <v>0</v>
      </c>
      <c r="AX301" s="44">
        <v>0</v>
      </c>
      <c r="AY301" s="44">
        <v>0</v>
      </c>
      <c r="AZ301" s="44">
        <v>0</v>
      </c>
      <c r="BA301" s="44">
        <v>0</v>
      </c>
      <c r="BB301" s="44">
        <v>40.799999999999997</v>
      </c>
      <c r="BC301" s="14" t="s">
        <v>232</v>
      </c>
      <c r="BD301" s="14" t="s">
        <v>213</v>
      </c>
      <c r="BG301" s="14" t="s">
        <v>191</v>
      </c>
      <c r="BH301" s="14" t="s">
        <v>44</v>
      </c>
      <c r="BJ301" s="14">
        <f>IFERROR(_xlfn.XLOOKUP(Master[[#This Row],[cu_id]],StopTimes[cu_ID],StopTimes[Average Stop Time]), 0)</f>
        <v>3.6</v>
      </c>
      <c r="BK301" s="14">
        <f>IF(Master[[#This Row],[Avg stop time helper]] &lt;&gt; 0, Master[[#This Row],[Avg stop time helper]],Average_Stop_Time)</f>
        <v>3.6</v>
      </c>
      <c r="BL301" s="14" t="b">
        <f>NOT(ISERROR(_xlfn.XLOOKUP(Master[[#This Row],[cu_id]], Solution[Cu_ID],Solution[Cu_ID])))</f>
        <v>1</v>
      </c>
    </row>
    <row r="302" spans="1:65" s="14" customFormat="1" x14ac:dyDescent="0.3">
      <c r="A302" s="26" t="s">
        <v>1084</v>
      </c>
      <c r="B302" s="14">
        <v>103</v>
      </c>
      <c r="C302" s="14">
        <v>71241</v>
      </c>
      <c r="D302" s="14">
        <v>0</v>
      </c>
      <c r="E302" s="14" t="s">
        <v>1083</v>
      </c>
      <c r="F302" s="14" t="s">
        <v>4817</v>
      </c>
      <c r="G302" s="14" t="s">
        <v>1082</v>
      </c>
      <c r="H302" s="14" t="s">
        <v>619</v>
      </c>
      <c r="I302" s="14" t="s">
        <v>2</v>
      </c>
      <c r="J302" s="14">
        <v>49746</v>
      </c>
      <c r="K302" s="14">
        <v>7</v>
      </c>
      <c r="L302" s="14" t="s">
        <v>82</v>
      </c>
      <c r="M302" s="14" t="s">
        <v>164</v>
      </c>
      <c r="N302" s="14" t="s">
        <v>13</v>
      </c>
      <c r="O302" s="14">
        <v>229</v>
      </c>
      <c r="P302" s="14">
        <v>229</v>
      </c>
      <c r="Q302" s="14">
        <v>0</v>
      </c>
      <c r="R302" s="14">
        <v>0</v>
      </c>
      <c r="S302" s="14">
        <v>0</v>
      </c>
      <c r="T302" s="14">
        <v>0</v>
      </c>
      <c r="U302" s="25">
        <v>44137</v>
      </c>
      <c r="V302" s="14">
        <v>52</v>
      </c>
      <c r="W302" s="23">
        <v>2458.4</v>
      </c>
      <c r="X302" s="23">
        <v>0</v>
      </c>
      <c r="Y302" s="23">
        <v>0</v>
      </c>
      <c r="Z302" s="23">
        <v>53.15</v>
      </c>
      <c r="AA302" s="23">
        <v>53.15</v>
      </c>
      <c r="AB302" s="14">
        <v>0</v>
      </c>
      <c r="AC302" s="14">
        <v>0</v>
      </c>
      <c r="AD302" s="24">
        <f>IFERROR(1-(Master[[#This Row],[Avg Garment Scans per Delivery]]/Master[[#This Row],[Garment Inventory]]), 0)</f>
        <v>0</v>
      </c>
      <c r="AE302" s="48">
        <v>0</v>
      </c>
      <c r="AF302" s="48">
        <v>0</v>
      </c>
      <c r="AG302" s="44">
        <v>45.136099999999999</v>
      </c>
      <c r="AH302" s="44">
        <v>47.504600000000003</v>
      </c>
      <c r="AI302" s="44">
        <v>48.386899999999997</v>
      </c>
      <c r="AJ302" s="44">
        <v>51.023000000000003</v>
      </c>
      <c r="AK302" s="44">
        <v>47.284999999999997</v>
      </c>
      <c r="AL302" s="44">
        <v>50.145000000000003</v>
      </c>
      <c r="AM302" s="44">
        <v>36.51</v>
      </c>
      <c r="AN302" s="44">
        <v>100.29</v>
      </c>
      <c r="AO302" s="44">
        <v>58.06</v>
      </c>
      <c r="AP302" s="44">
        <v>100.29</v>
      </c>
      <c r="AQ302" s="44">
        <v>36.51</v>
      </c>
      <c r="AR302" s="44">
        <v>100.29</v>
      </c>
      <c r="AS302" s="44">
        <v>58.06</v>
      </c>
      <c r="AT302" s="44">
        <v>100.29</v>
      </c>
      <c r="AU302" s="44">
        <v>36.51</v>
      </c>
      <c r="AV302" s="44">
        <v>100.29</v>
      </c>
      <c r="AW302" s="44">
        <v>58.06</v>
      </c>
      <c r="AX302" s="44">
        <v>100.29</v>
      </c>
      <c r="AY302" s="44">
        <v>36.51</v>
      </c>
      <c r="AZ302" s="44">
        <v>100.29</v>
      </c>
      <c r="BA302" s="44">
        <v>58.06</v>
      </c>
      <c r="BB302" s="44">
        <v>100.29</v>
      </c>
      <c r="BC302" s="14" t="s">
        <v>254</v>
      </c>
      <c r="BD302" s="14" t="s">
        <v>213</v>
      </c>
      <c r="BG302" s="14" t="s">
        <v>191</v>
      </c>
      <c r="BH302" s="14" t="s">
        <v>44</v>
      </c>
      <c r="BI302" s="14">
        <v>103</v>
      </c>
      <c r="BJ302" s="14">
        <f>IFERROR(_xlfn.XLOOKUP(Master[[#This Row],[cu_id]],StopTimes[cu_ID],StopTimes[Average Stop Time]), 0)</f>
        <v>5.958333333333333</v>
      </c>
      <c r="BK302" s="14">
        <f>IF(Master[[#This Row],[Avg stop time helper]] &lt;&gt; 0, Master[[#This Row],[Avg stop time helper]],Average_Stop_Time)</f>
        <v>5.958333333333333</v>
      </c>
      <c r="BL302" s="14" t="b">
        <f>NOT(ISERROR(_xlfn.XLOOKUP(Master[[#This Row],[cu_id]], Solution[Cu_ID],Solution[Cu_ID])))</f>
        <v>1</v>
      </c>
    </row>
    <row r="303" spans="1:65" s="14" customFormat="1" x14ac:dyDescent="0.3">
      <c r="A303" s="26" t="s">
        <v>1086</v>
      </c>
      <c r="B303" s="14">
        <v>102</v>
      </c>
      <c r="C303" s="14">
        <v>71242</v>
      </c>
      <c r="D303" s="14">
        <v>0</v>
      </c>
      <c r="E303" s="14" t="s">
        <v>1085</v>
      </c>
      <c r="F303" s="14" t="s">
        <v>5552</v>
      </c>
      <c r="H303" s="14" t="s">
        <v>619</v>
      </c>
      <c r="I303" s="14" t="s">
        <v>2</v>
      </c>
      <c r="J303" s="14">
        <v>49746</v>
      </c>
      <c r="K303" s="14">
        <v>3</v>
      </c>
      <c r="L303" s="14" t="s">
        <v>175</v>
      </c>
      <c r="M303" s="14" t="s">
        <v>164</v>
      </c>
      <c r="N303" s="14" t="s">
        <v>12</v>
      </c>
      <c r="O303" s="14">
        <v>310</v>
      </c>
      <c r="P303" s="14">
        <v>0</v>
      </c>
      <c r="Q303" s="14">
        <v>0</v>
      </c>
      <c r="R303" s="14">
        <v>310</v>
      </c>
      <c r="S303" s="14">
        <v>0</v>
      </c>
      <c r="T303" s="14">
        <v>0</v>
      </c>
      <c r="U303" s="25">
        <v>44146</v>
      </c>
      <c r="V303" s="14">
        <v>13</v>
      </c>
      <c r="W303" s="23">
        <v>469.96</v>
      </c>
      <c r="X303" s="23">
        <v>0</v>
      </c>
      <c r="Y303" s="23">
        <v>0</v>
      </c>
      <c r="Z303" s="23">
        <v>9.3800000000000008</v>
      </c>
      <c r="AA303" s="23">
        <v>37.520000000000003</v>
      </c>
      <c r="AB303" s="14">
        <v>0</v>
      </c>
      <c r="AC303" s="14">
        <v>0</v>
      </c>
      <c r="AD303" s="24">
        <v>0</v>
      </c>
      <c r="AE303" s="48">
        <v>0</v>
      </c>
      <c r="AF303" s="48">
        <v>0</v>
      </c>
      <c r="AG303" s="44">
        <v>35.74</v>
      </c>
      <c r="AH303" s="44">
        <v>35.74</v>
      </c>
      <c r="AI303" s="44">
        <v>36.926600000000001</v>
      </c>
      <c r="AJ303" s="44">
        <v>37.520000000000003</v>
      </c>
      <c r="AK303" s="44">
        <v>8.9350000000000005</v>
      </c>
      <c r="AL303" s="44">
        <v>9.3800000000000008</v>
      </c>
      <c r="AM303" s="44">
        <v>0</v>
      </c>
      <c r="AN303" s="44">
        <v>0</v>
      </c>
      <c r="AO303" s="44">
        <v>0</v>
      </c>
      <c r="AP303" s="44">
        <v>37.520000000000003</v>
      </c>
      <c r="AQ303" s="44">
        <v>35.74</v>
      </c>
      <c r="AR303" s="44">
        <v>0</v>
      </c>
      <c r="AS303" s="44">
        <v>0</v>
      </c>
      <c r="AT303" s="44">
        <v>0</v>
      </c>
      <c r="AU303" s="44">
        <v>0</v>
      </c>
      <c r="AV303" s="44">
        <v>0</v>
      </c>
      <c r="AW303" s="44">
        <v>0</v>
      </c>
      <c r="AX303" s="44">
        <v>37.520000000000003</v>
      </c>
      <c r="AY303" s="44">
        <v>35.74</v>
      </c>
      <c r="AZ303" s="44">
        <v>0</v>
      </c>
      <c r="BA303" s="44">
        <v>0</v>
      </c>
      <c r="BB303" s="44">
        <v>0</v>
      </c>
      <c r="BC303" s="14" t="s">
        <v>232</v>
      </c>
      <c r="BD303" s="14" t="s">
        <v>213</v>
      </c>
      <c r="BG303" s="14" t="s">
        <v>793</v>
      </c>
      <c r="BH303" s="14" t="s">
        <v>44</v>
      </c>
      <c r="BJ303" s="14">
        <f>IFERROR(_xlfn.XLOOKUP(Master[[#This Row],[cu_id]],StopTimes[cu_ID],StopTimes[Average Stop Time]), 0)</f>
        <v>0.13333333333333333</v>
      </c>
      <c r="BK303" s="14">
        <f>IF(Master[[#This Row],[Avg stop time helper]] &lt;&gt; 0, Master[[#This Row],[Avg stop time helper]],Average_Stop_Time)</f>
        <v>0.13333333333333333</v>
      </c>
      <c r="BL303" s="14" t="b">
        <f>NOT(ISERROR(_xlfn.XLOOKUP(Master[[#This Row],[cu_id]], Solution[Cu_ID],Solution[Cu_ID])))</f>
        <v>1</v>
      </c>
    </row>
    <row r="304" spans="1:65" s="14" customFormat="1" x14ac:dyDescent="0.3">
      <c r="A304" s="26" t="s">
        <v>1089</v>
      </c>
      <c r="B304" s="14">
        <v>105</v>
      </c>
      <c r="C304" s="14">
        <v>71245</v>
      </c>
      <c r="D304" s="14">
        <v>0</v>
      </c>
      <c r="E304" s="14" t="s">
        <v>1088</v>
      </c>
      <c r="F304" s="14" t="s">
        <v>5262</v>
      </c>
      <c r="H304" s="14" t="s">
        <v>1087</v>
      </c>
      <c r="I304" s="14" t="s">
        <v>2</v>
      </c>
      <c r="J304" s="14">
        <v>48770</v>
      </c>
      <c r="K304" s="14">
        <v>6</v>
      </c>
      <c r="L304" s="14" t="s">
        <v>176</v>
      </c>
      <c r="M304" s="14" t="s">
        <v>164</v>
      </c>
      <c r="N304" s="14" t="s">
        <v>13</v>
      </c>
      <c r="O304" s="14">
        <v>290</v>
      </c>
      <c r="P304" s="14">
        <v>290</v>
      </c>
      <c r="Q304" s="14">
        <v>0</v>
      </c>
      <c r="R304" s="14">
        <v>0</v>
      </c>
      <c r="S304" s="14">
        <v>0</v>
      </c>
      <c r="T304" s="14">
        <v>0</v>
      </c>
      <c r="U304" s="25">
        <v>44137</v>
      </c>
      <c r="V304" s="14">
        <v>26</v>
      </c>
      <c r="W304" s="23">
        <v>2450.0100000000002</v>
      </c>
      <c r="X304" s="23">
        <v>0</v>
      </c>
      <c r="Y304" s="23">
        <v>0</v>
      </c>
      <c r="Z304" s="23">
        <v>51.01</v>
      </c>
      <c r="AA304" s="23">
        <v>102.01</v>
      </c>
      <c r="AB304" s="14">
        <v>0</v>
      </c>
      <c r="AC304" s="14">
        <v>0</v>
      </c>
      <c r="AD304" s="24">
        <f>IFERROR(1-(Master[[#This Row],[Avg Garment Scans per Delivery]]/Master[[#This Row],[Garment Inventory]]), 0)</f>
        <v>0</v>
      </c>
      <c r="AE304" s="48">
        <v>0</v>
      </c>
      <c r="AF304" s="48">
        <v>0</v>
      </c>
      <c r="AG304" s="44">
        <v>95.523300000000006</v>
      </c>
      <c r="AH304" s="44">
        <v>91.658500000000004</v>
      </c>
      <c r="AI304" s="44">
        <v>98.625</v>
      </c>
      <c r="AJ304" s="44">
        <v>96.38</v>
      </c>
      <c r="AK304" s="44">
        <v>46.82</v>
      </c>
      <c r="AL304" s="44">
        <v>48.19</v>
      </c>
      <c r="AM304" s="44">
        <v>0</v>
      </c>
      <c r="AN304" s="44">
        <v>96.38</v>
      </c>
      <c r="AO304" s="44">
        <v>99.01</v>
      </c>
      <c r="AP304" s="44">
        <v>96.38</v>
      </c>
      <c r="AQ304" s="44">
        <v>0</v>
      </c>
      <c r="AR304" s="44">
        <v>96.38</v>
      </c>
      <c r="AS304" s="44">
        <v>91.85</v>
      </c>
      <c r="AT304" s="44">
        <v>96.38</v>
      </c>
      <c r="AU304" s="44">
        <v>0</v>
      </c>
      <c r="AV304" s="44">
        <v>96.38</v>
      </c>
      <c r="AW304" s="44">
        <v>91.85</v>
      </c>
      <c r="AX304" s="44">
        <v>96.38</v>
      </c>
      <c r="AY304" s="44">
        <v>0</v>
      </c>
      <c r="AZ304" s="44">
        <v>96.38</v>
      </c>
      <c r="BA304" s="44">
        <v>91.85</v>
      </c>
      <c r="BB304" s="44">
        <v>96.38</v>
      </c>
      <c r="BC304" s="14" t="s">
        <v>254</v>
      </c>
      <c r="BD304" s="14" t="s">
        <v>213</v>
      </c>
      <c r="BG304" s="14" t="s">
        <v>191</v>
      </c>
      <c r="BH304" s="14" t="s">
        <v>44</v>
      </c>
      <c r="BI304" s="14">
        <v>105</v>
      </c>
      <c r="BJ304" s="14">
        <f>IFERROR(_xlfn.XLOOKUP(Master[[#This Row],[cu_id]],StopTimes[cu_ID],StopTimes[Average Stop Time]), 0)</f>
        <v>7.1222222216666671</v>
      </c>
      <c r="BK304" s="14">
        <f>IF(Master[[#This Row],[Avg stop time helper]] &lt;&gt; 0, Master[[#This Row],[Avg stop time helper]],Average_Stop_Time)</f>
        <v>7.1222222216666671</v>
      </c>
      <c r="BL304" s="14" t="b">
        <f>NOT(ISERROR(_xlfn.XLOOKUP(Master[[#This Row],[cu_id]], Solution[Cu_ID],Solution[Cu_ID])))</f>
        <v>1</v>
      </c>
    </row>
    <row r="305" spans="1:64" s="14" customFormat="1" x14ac:dyDescent="0.3">
      <c r="A305" s="26" t="s">
        <v>1093</v>
      </c>
      <c r="B305" s="14">
        <v>102</v>
      </c>
      <c r="C305" s="14">
        <v>71251</v>
      </c>
      <c r="D305" s="14">
        <v>0</v>
      </c>
      <c r="E305" s="14" t="s">
        <v>1092</v>
      </c>
      <c r="F305" s="14" t="s">
        <v>5104</v>
      </c>
      <c r="G305" s="14" t="s">
        <v>1091</v>
      </c>
      <c r="H305" s="14" t="s">
        <v>1090</v>
      </c>
      <c r="I305" s="14" t="s">
        <v>2</v>
      </c>
      <c r="J305" s="14">
        <v>49776</v>
      </c>
      <c r="K305" s="14">
        <v>6</v>
      </c>
      <c r="L305" s="14" t="s">
        <v>176</v>
      </c>
      <c r="M305" s="14" t="s">
        <v>164</v>
      </c>
      <c r="N305" s="14" t="s">
        <v>15</v>
      </c>
      <c r="O305" s="14">
        <v>560</v>
      </c>
      <c r="P305" s="14">
        <v>0</v>
      </c>
      <c r="Q305" s="14">
        <v>560</v>
      </c>
      <c r="R305" s="14">
        <v>0</v>
      </c>
      <c r="S305" s="14">
        <v>0</v>
      </c>
      <c r="T305" s="14">
        <v>0</v>
      </c>
      <c r="U305" s="25">
        <v>0</v>
      </c>
      <c r="V305" s="14">
        <v>0</v>
      </c>
      <c r="W305" s="23">
        <v>0</v>
      </c>
      <c r="X305" s="23">
        <v>0</v>
      </c>
      <c r="Y305" s="23">
        <v>0</v>
      </c>
      <c r="Z305" s="23" t="s">
        <v>247</v>
      </c>
      <c r="AA305" s="23" t="s">
        <v>247</v>
      </c>
      <c r="AB305" s="14">
        <v>0</v>
      </c>
      <c r="AC305" s="14">
        <v>0</v>
      </c>
      <c r="AD305" s="24" t="e">
        <v>#DIV/0!</v>
      </c>
      <c r="AE305" s="48">
        <v>0</v>
      </c>
      <c r="AF305" s="48">
        <v>0</v>
      </c>
      <c r="AG305" s="44">
        <v>0</v>
      </c>
      <c r="AH305" s="44">
        <v>0</v>
      </c>
      <c r="AI305" s="44">
        <v>0</v>
      </c>
      <c r="AJ305" s="44">
        <v>0</v>
      </c>
      <c r="AK305" s="44">
        <v>0</v>
      </c>
      <c r="AL305" s="44">
        <v>0</v>
      </c>
      <c r="AM305" s="44">
        <v>0</v>
      </c>
      <c r="AN305" s="44">
        <v>0</v>
      </c>
      <c r="AO305" s="44">
        <v>0</v>
      </c>
      <c r="AP305" s="44">
        <v>0</v>
      </c>
      <c r="AQ305" s="44">
        <v>0</v>
      </c>
      <c r="AR305" s="44">
        <v>0</v>
      </c>
      <c r="AS305" s="44">
        <v>0</v>
      </c>
      <c r="AT305" s="44">
        <v>0</v>
      </c>
      <c r="AU305" s="44">
        <v>0</v>
      </c>
      <c r="AV305" s="44">
        <v>0</v>
      </c>
      <c r="AW305" s="44">
        <v>0</v>
      </c>
      <c r="AX305" s="44">
        <v>0</v>
      </c>
      <c r="AY305" s="44">
        <v>0</v>
      </c>
      <c r="AZ305" s="44">
        <v>0</v>
      </c>
      <c r="BA305" s="44">
        <v>0</v>
      </c>
      <c r="BB305" s="44">
        <v>0</v>
      </c>
      <c r="BC305" s="14" t="s">
        <v>77</v>
      </c>
      <c r="BD305" s="14" t="s">
        <v>77</v>
      </c>
      <c r="BG305" s="14" t="s">
        <v>191</v>
      </c>
      <c r="BH305" s="14" t="s">
        <v>44</v>
      </c>
      <c r="BI305" s="14">
        <v>102</v>
      </c>
      <c r="BJ305" s="14">
        <f>IFERROR(_xlfn.XLOOKUP(Master[[#This Row],[cu_id]],StopTimes[cu_ID],StopTimes[Average Stop Time]), 0)</f>
        <v>0</v>
      </c>
      <c r="BK305" s="14">
        <f>IF(Master[[#This Row],[Avg stop time helper]] &lt;&gt; 0, Master[[#This Row],[Avg stop time helper]],Average_Stop_Time)</f>
        <v>9.4354006285390355</v>
      </c>
      <c r="BL305" s="14" t="b">
        <f>NOT(ISERROR(_xlfn.XLOOKUP(Master[[#This Row],[cu_id]], Solution[Cu_ID],Solution[Cu_ID])))</f>
        <v>0</v>
      </c>
    </row>
    <row r="306" spans="1:64" s="14" customFormat="1" x14ac:dyDescent="0.3">
      <c r="A306" s="26" t="s">
        <v>1095</v>
      </c>
      <c r="B306" s="14">
        <v>102</v>
      </c>
      <c r="C306" s="14">
        <v>71252</v>
      </c>
      <c r="D306" s="14">
        <v>0</v>
      </c>
      <c r="E306" s="14" t="s">
        <v>1094</v>
      </c>
      <c r="F306" s="14" t="s">
        <v>4671</v>
      </c>
      <c r="H306" s="14" t="s">
        <v>1090</v>
      </c>
      <c r="I306" s="14" t="s">
        <v>2</v>
      </c>
      <c r="J306" s="14">
        <v>49776</v>
      </c>
      <c r="K306" s="14">
        <v>2</v>
      </c>
      <c r="L306" s="14" t="s">
        <v>83</v>
      </c>
      <c r="M306" s="14" t="s">
        <v>164</v>
      </c>
      <c r="N306" s="14" t="s">
        <v>15</v>
      </c>
      <c r="O306" s="14">
        <v>520</v>
      </c>
      <c r="P306" s="14">
        <v>0</v>
      </c>
      <c r="Q306" s="14">
        <v>520</v>
      </c>
      <c r="R306" s="14">
        <v>0</v>
      </c>
      <c r="S306" s="14">
        <v>0</v>
      </c>
      <c r="T306" s="14">
        <v>0</v>
      </c>
      <c r="U306" s="25">
        <v>44159</v>
      </c>
      <c r="V306" s="14">
        <v>13</v>
      </c>
      <c r="W306" s="23">
        <v>1881.96</v>
      </c>
      <c r="X306" s="23">
        <v>0</v>
      </c>
      <c r="Y306" s="23">
        <v>0</v>
      </c>
      <c r="Z306" s="23">
        <v>42.8</v>
      </c>
      <c r="AA306" s="23">
        <v>171.2</v>
      </c>
      <c r="AB306" s="14">
        <v>0</v>
      </c>
      <c r="AC306" s="14">
        <v>0</v>
      </c>
      <c r="AD306" s="24">
        <v>0</v>
      </c>
      <c r="AE306" s="48">
        <v>0</v>
      </c>
      <c r="AF306" s="48">
        <v>0</v>
      </c>
      <c r="AG306" s="44">
        <v>155.27000000000001</v>
      </c>
      <c r="AH306" s="44">
        <v>155.27000000000001</v>
      </c>
      <c r="AI306" s="44">
        <v>159.43</v>
      </c>
      <c r="AJ306" s="44">
        <v>161.51</v>
      </c>
      <c r="AK306" s="44">
        <v>38.817500000000003</v>
      </c>
      <c r="AL306" s="44">
        <v>40.377499999999998</v>
      </c>
      <c r="AM306" s="44">
        <v>0</v>
      </c>
      <c r="AN306" s="44">
        <v>161.51</v>
      </c>
      <c r="AO306" s="44">
        <v>155.27000000000001</v>
      </c>
      <c r="AP306" s="44">
        <v>0</v>
      </c>
      <c r="AQ306" s="44">
        <v>0</v>
      </c>
      <c r="AR306" s="44">
        <v>0</v>
      </c>
      <c r="AS306" s="44">
        <v>0</v>
      </c>
      <c r="AT306" s="44">
        <v>0</v>
      </c>
      <c r="AU306" s="44">
        <v>0</v>
      </c>
      <c r="AV306" s="44">
        <v>161.51</v>
      </c>
      <c r="AW306" s="44">
        <v>155.27000000000001</v>
      </c>
      <c r="AX306" s="44">
        <v>0</v>
      </c>
      <c r="AY306" s="44">
        <v>0</v>
      </c>
      <c r="AZ306" s="44">
        <v>0</v>
      </c>
      <c r="BA306" s="44">
        <v>0</v>
      </c>
      <c r="BB306" s="44">
        <v>0</v>
      </c>
      <c r="BC306" s="14" t="s">
        <v>77</v>
      </c>
      <c r="BD306" s="14" t="s">
        <v>77</v>
      </c>
      <c r="BG306" s="14" t="s">
        <v>191</v>
      </c>
      <c r="BH306" s="14" t="s">
        <v>44</v>
      </c>
      <c r="BI306" s="14">
        <v>102</v>
      </c>
      <c r="BJ306" s="14">
        <f>IFERROR(_xlfn.XLOOKUP(Master[[#This Row],[cu_id]],StopTimes[cu_ID],StopTimes[Average Stop Time]), 0)</f>
        <v>10.916666666666666</v>
      </c>
      <c r="BK306" s="14">
        <f>IF(Master[[#This Row],[Avg stop time helper]] &lt;&gt; 0, Master[[#This Row],[Avg stop time helper]],Average_Stop_Time)</f>
        <v>10.916666666666666</v>
      </c>
      <c r="BL306" s="14" t="b">
        <f>NOT(ISERROR(_xlfn.XLOOKUP(Master[[#This Row],[cu_id]], Solution[Cu_ID],Solution[Cu_ID])))</f>
        <v>0</v>
      </c>
    </row>
    <row r="307" spans="1:64" s="14" customFormat="1" x14ac:dyDescent="0.3">
      <c r="A307" s="26" t="s">
        <v>1097</v>
      </c>
      <c r="B307" s="14">
        <v>102</v>
      </c>
      <c r="C307" s="14">
        <v>71255</v>
      </c>
      <c r="D307" s="14">
        <v>0</v>
      </c>
      <c r="E307" s="14" t="s">
        <v>1096</v>
      </c>
      <c r="F307" s="14" t="s">
        <v>4033</v>
      </c>
      <c r="H307" s="14" t="s">
        <v>1090</v>
      </c>
      <c r="I307" s="14" t="s">
        <v>2</v>
      </c>
      <c r="J307" s="14">
        <v>49776</v>
      </c>
      <c r="K307" s="14">
        <v>5</v>
      </c>
      <c r="L307" s="14" t="s">
        <v>84</v>
      </c>
      <c r="M307" s="14" t="s">
        <v>164</v>
      </c>
      <c r="N307" s="14" t="s">
        <v>15</v>
      </c>
      <c r="O307" s="14">
        <v>559</v>
      </c>
      <c r="P307" s="14">
        <v>0</v>
      </c>
      <c r="Q307" s="14">
        <v>559</v>
      </c>
      <c r="R307" s="14">
        <v>0</v>
      </c>
      <c r="S307" s="14">
        <v>0</v>
      </c>
      <c r="T307" s="14">
        <v>0</v>
      </c>
      <c r="U307" s="25">
        <v>44145</v>
      </c>
      <c r="V307" s="14">
        <v>26</v>
      </c>
      <c r="W307" s="23">
        <v>1106.9000000000001</v>
      </c>
      <c r="X307" s="23">
        <v>0</v>
      </c>
      <c r="Y307" s="23">
        <v>0</v>
      </c>
      <c r="Z307" s="23">
        <v>23.32</v>
      </c>
      <c r="AA307" s="23">
        <v>46.63</v>
      </c>
      <c r="AB307" s="14">
        <v>0</v>
      </c>
      <c r="AC307" s="14">
        <v>0</v>
      </c>
      <c r="AD307" s="24">
        <v>0</v>
      </c>
      <c r="AE307" s="48">
        <v>0</v>
      </c>
      <c r="AF307" s="48">
        <v>0</v>
      </c>
      <c r="AG307" s="44">
        <v>41.427100000000003</v>
      </c>
      <c r="AH307" s="44">
        <v>42.305</v>
      </c>
      <c r="AI307" s="44">
        <v>44.174199999999999</v>
      </c>
      <c r="AJ307" s="44">
        <v>43.99</v>
      </c>
      <c r="AK307" s="44">
        <v>21.1525</v>
      </c>
      <c r="AL307" s="44">
        <v>21.995000000000001</v>
      </c>
      <c r="AM307" s="44">
        <v>46.78</v>
      </c>
      <c r="AN307" s="44">
        <v>0</v>
      </c>
      <c r="AO307" s="44">
        <v>0</v>
      </c>
      <c r="AP307" s="44">
        <v>39.33</v>
      </c>
      <c r="AQ307" s="44">
        <v>37.83</v>
      </c>
      <c r="AR307" s="44">
        <v>0</v>
      </c>
      <c r="AS307" s="44">
        <v>0</v>
      </c>
      <c r="AT307" s="44">
        <v>48.65</v>
      </c>
      <c r="AU307" s="44">
        <v>46.78</v>
      </c>
      <c r="AV307" s="44">
        <v>0</v>
      </c>
      <c r="AW307" s="44">
        <v>0</v>
      </c>
      <c r="AX307" s="44">
        <v>39.33</v>
      </c>
      <c r="AY307" s="44">
        <v>37.83</v>
      </c>
      <c r="AZ307" s="44">
        <v>0</v>
      </c>
      <c r="BA307" s="44">
        <v>0</v>
      </c>
      <c r="BB307" s="44">
        <v>48.65</v>
      </c>
      <c r="BC307" s="14" t="s">
        <v>77</v>
      </c>
      <c r="BD307" s="14" t="s">
        <v>77</v>
      </c>
      <c r="BG307" s="14" t="s">
        <v>191</v>
      </c>
      <c r="BH307" s="14" t="s">
        <v>44</v>
      </c>
      <c r="BI307" s="14">
        <v>102</v>
      </c>
      <c r="BJ307" s="14">
        <f>IFERROR(_xlfn.XLOOKUP(Master[[#This Row],[cu_id]],StopTimes[cu_ID],StopTimes[Average Stop Time]), 0)</f>
        <v>9.3166666666666664</v>
      </c>
      <c r="BK307" s="14">
        <f>IF(Master[[#This Row],[Avg stop time helper]] &lt;&gt; 0, Master[[#This Row],[Avg stop time helper]],Average_Stop_Time)</f>
        <v>9.3166666666666664</v>
      </c>
      <c r="BL307" s="14" t="b">
        <f>NOT(ISERROR(_xlfn.XLOOKUP(Master[[#This Row],[cu_id]], Solution[Cu_ID],Solution[Cu_ID])))</f>
        <v>0</v>
      </c>
    </row>
    <row r="308" spans="1:64" s="14" customFormat="1" x14ac:dyDescent="0.3">
      <c r="A308" s="26" t="s">
        <v>1100</v>
      </c>
      <c r="B308" s="14">
        <v>105</v>
      </c>
      <c r="C308" s="14">
        <v>71261</v>
      </c>
      <c r="D308" s="14">
        <v>0</v>
      </c>
      <c r="E308" s="14" t="s">
        <v>1099</v>
      </c>
      <c r="F308" s="14" t="s">
        <v>5576</v>
      </c>
      <c r="G308" s="14" t="s">
        <v>1098</v>
      </c>
      <c r="H308" s="14" t="s">
        <v>382</v>
      </c>
      <c r="I308" s="14" t="s">
        <v>2</v>
      </c>
      <c r="J308" s="14">
        <v>48647</v>
      </c>
      <c r="K308" s="14">
        <v>1</v>
      </c>
      <c r="L308" s="14" t="s">
        <v>174</v>
      </c>
      <c r="M308" s="14" t="s">
        <v>164</v>
      </c>
      <c r="N308" s="14" t="s">
        <v>12</v>
      </c>
      <c r="O308" s="14">
        <v>8</v>
      </c>
      <c r="P308" s="14">
        <v>0</v>
      </c>
      <c r="Q308" s="14">
        <v>0</v>
      </c>
      <c r="R308" s="14">
        <v>8</v>
      </c>
      <c r="S308" s="14">
        <v>0</v>
      </c>
      <c r="T308" s="14">
        <v>0</v>
      </c>
      <c r="U308" s="25">
        <v>44160</v>
      </c>
      <c r="V308" s="14">
        <v>13</v>
      </c>
      <c r="W308" s="23">
        <v>1554.29</v>
      </c>
      <c r="X308" s="23">
        <v>0</v>
      </c>
      <c r="Y308" s="23">
        <v>0</v>
      </c>
      <c r="Z308" s="23">
        <v>30.81</v>
      </c>
      <c r="AA308" s="23">
        <v>123.23</v>
      </c>
      <c r="AB308" s="14">
        <v>0</v>
      </c>
      <c r="AC308" s="14">
        <v>0</v>
      </c>
      <c r="AD308" s="24">
        <f>IFERROR(1-(Master[[#This Row],[Avg Garment Scans per Delivery]]/Master[[#This Row],[Garment Inventory]]), 0)</f>
        <v>0</v>
      </c>
      <c r="AE308" s="48">
        <v>0</v>
      </c>
      <c r="AF308" s="48">
        <v>0</v>
      </c>
      <c r="AG308" s="44">
        <v>117.93</v>
      </c>
      <c r="AH308" s="44">
        <v>117.93</v>
      </c>
      <c r="AI308" s="44">
        <v>121.905</v>
      </c>
      <c r="AJ308" s="44">
        <v>123.23</v>
      </c>
      <c r="AK308" s="44">
        <v>29.482500000000002</v>
      </c>
      <c r="AL308" s="44">
        <v>30.807500000000001</v>
      </c>
      <c r="AM308" s="44">
        <v>117.93</v>
      </c>
      <c r="AN308" s="44">
        <v>0</v>
      </c>
      <c r="AO308" s="44">
        <v>0</v>
      </c>
      <c r="AP308" s="44">
        <v>0</v>
      </c>
      <c r="AQ308" s="44">
        <v>0</v>
      </c>
      <c r="AR308" s="44">
        <v>0</v>
      </c>
      <c r="AS308" s="44">
        <v>0</v>
      </c>
      <c r="AT308" s="44">
        <v>123.23</v>
      </c>
      <c r="AU308" s="44">
        <v>117.93</v>
      </c>
      <c r="AV308" s="44">
        <v>0</v>
      </c>
      <c r="AW308" s="44">
        <v>0</v>
      </c>
      <c r="AX308" s="44">
        <v>0</v>
      </c>
      <c r="AY308" s="44">
        <v>0</v>
      </c>
      <c r="AZ308" s="44">
        <v>0</v>
      </c>
      <c r="BA308" s="44">
        <v>0</v>
      </c>
      <c r="BB308" s="44">
        <v>123.23</v>
      </c>
      <c r="BC308" s="14" t="s">
        <v>232</v>
      </c>
      <c r="BD308" s="14" t="s">
        <v>213</v>
      </c>
      <c r="BG308" s="14" t="s">
        <v>793</v>
      </c>
      <c r="BH308" s="14" t="s">
        <v>44</v>
      </c>
      <c r="BI308" s="14">
        <v>105</v>
      </c>
      <c r="BJ308" s="14">
        <f>IFERROR(_xlfn.XLOOKUP(Master[[#This Row],[cu_id]],StopTimes[cu_ID],StopTimes[Average Stop Time]), 0)</f>
        <v>11.516666666666667</v>
      </c>
      <c r="BK308" s="14">
        <f>IF(Master[[#This Row],[Avg stop time helper]] &lt;&gt; 0, Master[[#This Row],[Avg stop time helper]],Average_Stop_Time)</f>
        <v>11.516666666666667</v>
      </c>
      <c r="BL308" s="14" t="b">
        <f>NOT(ISERROR(_xlfn.XLOOKUP(Master[[#This Row],[cu_id]], Solution[Cu_ID],Solution[Cu_ID])))</f>
        <v>1</v>
      </c>
    </row>
    <row r="309" spans="1:64" s="14" customFormat="1" x14ac:dyDescent="0.3">
      <c r="A309" s="26" t="s">
        <v>1102</v>
      </c>
      <c r="B309" s="14">
        <v>103</v>
      </c>
      <c r="C309" s="14">
        <v>71262</v>
      </c>
      <c r="D309" s="14">
        <v>0</v>
      </c>
      <c r="E309" s="14" t="s">
        <v>1101</v>
      </c>
      <c r="F309" s="14" t="s">
        <v>3813</v>
      </c>
      <c r="G309" s="14" t="s">
        <v>1098</v>
      </c>
      <c r="H309" s="14" t="s">
        <v>633</v>
      </c>
      <c r="I309" s="14" t="s">
        <v>2</v>
      </c>
      <c r="J309" s="14">
        <v>49709</v>
      </c>
      <c r="K309" s="14">
        <v>7</v>
      </c>
      <c r="L309" s="14" t="s">
        <v>82</v>
      </c>
      <c r="M309" s="14" t="s">
        <v>164</v>
      </c>
      <c r="N309" s="14" t="s">
        <v>13</v>
      </c>
      <c r="O309" s="14">
        <v>10</v>
      </c>
      <c r="P309" s="14">
        <v>10</v>
      </c>
      <c r="Q309" s="14">
        <v>0</v>
      </c>
      <c r="R309" s="14">
        <v>0</v>
      </c>
      <c r="S309" s="14">
        <v>0</v>
      </c>
      <c r="T309" s="14">
        <v>0</v>
      </c>
      <c r="U309" s="25">
        <v>44137</v>
      </c>
      <c r="V309" s="14">
        <v>52</v>
      </c>
      <c r="W309" s="23">
        <v>2856.52</v>
      </c>
      <c r="X309" s="23">
        <v>0</v>
      </c>
      <c r="Y309" s="23">
        <v>0</v>
      </c>
      <c r="Z309" s="23">
        <v>52.67</v>
      </c>
      <c r="AA309" s="23">
        <v>52.67</v>
      </c>
      <c r="AB309" s="14">
        <v>22</v>
      </c>
      <c r="AC309" s="14">
        <v>5</v>
      </c>
      <c r="AD309" s="24">
        <f>IFERROR(1-(Master[[#This Row],[Avg Garment Scans per Delivery]]/Master[[#This Row],[Garment Inventory]]), 0)</f>
        <v>0.77272727272727271</v>
      </c>
      <c r="AE309" s="48">
        <v>1</v>
      </c>
      <c r="AF309" s="48">
        <v>26</v>
      </c>
      <c r="AG309" s="44">
        <v>55.9953</v>
      </c>
      <c r="AH309" s="44">
        <v>58.28</v>
      </c>
      <c r="AI309" s="44">
        <v>50.921500000000002</v>
      </c>
      <c r="AJ309" s="44">
        <v>51.310699999999997</v>
      </c>
      <c r="AK309" s="44">
        <v>51.405000000000001</v>
      </c>
      <c r="AL309" s="44">
        <v>52.67</v>
      </c>
      <c r="AM309" s="44">
        <v>35</v>
      </c>
      <c r="AN309" s="44">
        <v>70</v>
      </c>
      <c r="AO309" s="44">
        <v>35</v>
      </c>
      <c r="AP309" s="44">
        <v>140.68</v>
      </c>
      <c r="AQ309" s="44">
        <v>35</v>
      </c>
      <c r="AR309" s="44">
        <v>140.68</v>
      </c>
      <c r="AS309" s="44">
        <v>100.62</v>
      </c>
      <c r="AT309" s="44">
        <v>70</v>
      </c>
      <c r="AU309" s="44">
        <v>35</v>
      </c>
      <c r="AV309" s="44">
        <v>70</v>
      </c>
      <c r="AW309" s="44">
        <v>35</v>
      </c>
      <c r="AX309" s="44">
        <v>140.68</v>
      </c>
      <c r="AY309" s="44">
        <v>35</v>
      </c>
      <c r="AZ309" s="44">
        <v>140.68</v>
      </c>
      <c r="BA309" s="44">
        <v>100.62</v>
      </c>
      <c r="BB309" s="44">
        <v>70</v>
      </c>
      <c r="BC309" s="14" t="s">
        <v>420</v>
      </c>
      <c r="BD309" s="14" t="s">
        <v>239</v>
      </c>
      <c r="BG309" s="14" t="s">
        <v>191</v>
      </c>
      <c r="BH309" s="14" t="s">
        <v>44</v>
      </c>
      <c r="BI309" s="14">
        <v>103</v>
      </c>
      <c r="BJ309" s="14">
        <f>IFERROR(_xlfn.XLOOKUP(Master[[#This Row],[cu_id]],StopTimes[cu_ID],StopTimes[Average Stop Time]), 0)</f>
        <v>4.8083333333333336</v>
      </c>
      <c r="BK309" s="14">
        <f>IF(Master[[#This Row],[Avg stop time helper]] &lt;&gt; 0, Master[[#This Row],[Avg stop time helper]],Average_Stop_Time)</f>
        <v>4.8083333333333336</v>
      </c>
      <c r="BL309" s="14" t="b">
        <f>NOT(ISERROR(_xlfn.XLOOKUP(Master[[#This Row],[cu_id]], Solution[Cu_ID],Solution[Cu_ID])))</f>
        <v>1</v>
      </c>
    </row>
    <row r="310" spans="1:64" s="14" customFormat="1" x14ac:dyDescent="0.3">
      <c r="A310" s="26" t="s">
        <v>1104</v>
      </c>
      <c r="B310" s="14">
        <v>102</v>
      </c>
      <c r="C310" s="14">
        <v>71263</v>
      </c>
      <c r="D310" s="14">
        <v>0</v>
      </c>
      <c r="E310" s="14" t="s">
        <v>1103</v>
      </c>
      <c r="F310" s="14" t="s">
        <v>4071</v>
      </c>
      <c r="G310" s="14" t="s">
        <v>1098</v>
      </c>
      <c r="H310" s="14" t="s">
        <v>382</v>
      </c>
      <c r="I310" s="14" t="s">
        <v>2</v>
      </c>
      <c r="J310" s="14">
        <v>48647</v>
      </c>
      <c r="K310" s="14">
        <v>0</v>
      </c>
      <c r="L310" s="14" t="s">
        <v>82</v>
      </c>
      <c r="M310" s="14" t="s">
        <v>163</v>
      </c>
      <c r="N310" s="14" t="s">
        <v>13</v>
      </c>
      <c r="O310" s="14">
        <v>1</v>
      </c>
      <c r="P310" s="14">
        <v>1</v>
      </c>
      <c r="Q310" s="14">
        <v>0</v>
      </c>
      <c r="R310" s="14">
        <v>0</v>
      </c>
      <c r="S310" s="14">
        <v>0</v>
      </c>
      <c r="T310" s="14">
        <v>0</v>
      </c>
      <c r="U310" s="25">
        <v>0</v>
      </c>
      <c r="V310" s="14">
        <v>0</v>
      </c>
      <c r="W310" s="23">
        <v>0</v>
      </c>
      <c r="X310" s="23">
        <v>0</v>
      </c>
      <c r="Y310" s="23">
        <v>0</v>
      </c>
      <c r="Z310" s="23" t="s">
        <v>247</v>
      </c>
      <c r="AA310" s="23" t="s">
        <v>247</v>
      </c>
      <c r="AB310" s="14">
        <v>0</v>
      </c>
      <c r="AC310" s="14">
        <v>0</v>
      </c>
      <c r="AD310" s="24" t="e">
        <v>#DIV/0!</v>
      </c>
      <c r="AE310" s="48">
        <v>0</v>
      </c>
      <c r="AF310" s="48">
        <v>0</v>
      </c>
      <c r="AG310" s="44">
        <v>0</v>
      </c>
      <c r="AH310" s="44">
        <v>0</v>
      </c>
      <c r="AI310" s="44">
        <v>0</v>
      </c>
      <c r="AJ310" s="44">
        <v>0</v>
      </c>
      <c r="AK310" s="44">
        <v>0</v>
      </c>
      <c r="AL310" s="44">
        <v>0</v>
      </c>
      <c r="AM310" s="44">
        <v>0</v>
      </c>
      <c r="AN310" s="44">
        <v>0</v>
      </c>
      <c r="AO310" s="44">
        <v>0</v>
      </c>
      <c r="AP310" s="44">
        <v>0</v>
      </c>
      <c r="AQ310" s="44">
        <v>0</v>
      </c>
      <c r="AR310" s="44">
        <v>0</v>
      </c>
      <c r="AS310" s="44">
        <v>0</v>
      </c>
      <c r="AT310" s="44">
        <v>0</v>
      </c>
      <c r="AU310" s="44">
        <v>0</v>
      </c>
      <c r="AV310" s="44">
        <v>0</v>
      </c>
      <c r="AW310" s="44">
        <v>0</v>
      </c>
      <c r="AX310" s="44">
        <v>0</v>
      </c>
      <c r="AY310" s="44">
        <v>0</v>
      </c>
      <c r="AZ310" s="44">
        <v>0</v>
      </c>
      <c r="BA310" s="44">
        <v>0</v>
      </c>
      <c r="BB310" s="44">
        <v>0</v>
      </c>
      <c r="BC310" s="14" t="s">
        <v>77</v>
      </c>
      <c r="BD310" s="14" t="s">
        <v>77</v>
      </c>
      <c r="BG310" s="14" t="s">
        <v>191</v>
      </c>
      <c r="BH310" s="14" t="s">
        <v>44</v>
      </c>
      <c r="BI310" s="14">
        <v>105</v>
      </c>
      <c r="BJ310" s="14">
        <f>IFERROR(_xlfn.XLOOKUP(Master[[#This Row],[cu_id]],StopTimes[cu_ID],StopTimes[Average Stop Time]), 0)</f>
        <v>0</v>
      </c>
      <c r="BK310" s="14">
        <f>IF(Master[[#This Row],[Avg stop time helper]] &lt;&gt; 0, Master[[#This Row],[Avg stop time helper]],Average_Stop_Time)</f>
        <v>9.4354006285390355</v>
      </c>
      <c r="BL310" s="14" t="b">
        <f>NOT(ISERROR(_xlfn.XLOOKUP(Master[[#This Row],[cu_id]], Solution[Cu_ID],Solution[Cu_ID])))</f>
        <v>1</v>
      </c>
    </row>
    <row r="311" spans="1:64" s="14" customFormat="1" x14ac:dyDescent="0.3">
      <c r="A311" s="26" t="s">
        <v>1108</v>
      </c>
      <c r="B311" s="14">
        <v>103</v>
      </c>
      <c r="C311" s="14">
        <v>71265</v>
      </c>
      <c r="D311" s="14">
        <v>0</v>
      </c>
      <c r="E311" s="14" t="s">
        <v>1107</v>
      </c>
      <c r="F311" s="14" t="s">
        <v>3918</v>
      </c>
      <c r="H311" s="14" t="s">
        <v>600</v>
      </c>
      <c r="I311" s="14" t="s">
        <v>2</v>
      </c>
      <c r="J311" s="14">
        <v>49709</v>
      </c>
      <c r="K311" s="14">
        <v>6</v>
      </c>
      <c r="L311" s="14" t="s">
        <v>176</v>
      </c>
      <c r="M311" s="14" t="s">
        <v>164</v>
      </c>
      <c r="N311" s="14" t="s">
        <v>13</v>
      </c>
      <c r="O311" s="14">
        <v>50</v>
      </c>
      <c r="P311" s="14">
        <v>50</v>
      </c>
      <c r="Q311" s="14">
        <v>0</v>
      </c>
      <c r="R311" s="14">
        <v>0</v>
      </c>
      <c r="S311" s="14">
        <v>0</v>
      </c>
      <c r="T311" s="14">
        <v>0</v>
      </c>
      <c r="U311" s="25">
        <v>44137</v>
      </c>
      <c r="V311" s="14">
        <v>78</v>
      </c>
      <c r="W311" s="23">
        <v>20723.13</v>
      </c>
      <c r="X311" s="23">
        <v>0</v>
      </c>
      <c r="Y311" s="23">
        <v>0</v>
      </c>
      <c r="Z311" s="23">
        <v>700.92</v>
      </c>
      <c r="AA311" s="23">
        <v>1401.83</v>
      </c>
      <c r="AB311" s="14">
        <v>0</v>
      </c>
      <c r="AC311" s="14">
        <v>0</v>
      </c>
      <c r="AD311" s="24">
        <f>IFERROR(1-(Master[[#This Row],[Avg Garment Scans per Delivery]]/Master[[#This Row],[Garment Inventory]]), 0)</f>
        <v>0</v>
      </c>
      <c r="AE311" s="48">
        <v>0</v>
      </c>
      <c r="AF311" s="48">
        <v>0</v>
      </c>
      <c r="AG311" s="44">
        <v>232.43299999999999</v>
      </c>
      <c r="AH311" s="44">
        <v>263.82220000000001</v>
      </c>
      <c r="AI311" s="44">
        <v>400.66860000000003</v>
      </c>
      <c r="AJ311" s="44">
        <v>225.6105</v>
      </c>
      <c r="AK311" s="44">
        <v>598.78620000000001</v>
      </c>
      <c r="AL311" s="44">
        <v>303.07870000000003</v>
      </c>
      <c r="AM311" s="44">
        <v>504.85</v>
      </c>
      <c r="AN311" s="44">
        <v>688.7</v>
      </c>
      <c r="AO311" s="44">
        <v>347.65</v>
      </c>
      <c r="AP311" s="44">
        <v>680.71</v>
      </c>
      <c r="AQ311" s="44">
        <v>323.68</v>
      </c>
      <c r="AR311" s="44">
        <v>563.37</v>
      </c>
      <c r="AS311" s="44">
        <v>859.39</v>
      </c>
      <c r="AT311" s="44">
        <v>597.91999999999996</v>
      </c>
      <c r="AU311" s="44">
        <v>429.78</v>
      </c>
      <c r="AV311" s="44">
        <v>623.64</v>
      </c>
      <c r="AW311" s="44">
        <v>918</v>
      </c>
      <c r="AX311" s="44">
        <v>537.66</v>
      </c>
      <c r="AY311" s="44">
        <v>604.78</v>
      </c>
      <c r="AZ311" s="44">
        <v>548.91999999999996</v>
      </c>
      <c r="BA311" s="44">
        <v>802.16</v>
      </c>
      <c r="BB311" s="44">
        <v>460.94</v>
      </c>
      <c r="BC311" s="14" t="s">
        <v>244</v>
      </c>
      <c r="BD311" s="14" t="s">
        <v>213</v>
      </c>
      <c r="BG311" s="14" t="s">
        <v>793</v>
      </c>
      <c r="BH311" s="14" t="s">
        <v>44</v>
      </c>
      <c r="BI311" s="14">
        <v>103</v>
      </c>
      <c r="BJ311" s="14">
        <f>IFERROR(_xlfn.XLOOKUP(Master[[#This Row],[cu_id]],StopTimes[cu_ID],StopTimes[Average Stop Time]), 0)</f>
        <v>4.3166666666666664</v>
      </c>
      <c r="BK311" s="14">
        <f>IF(Master[[#This Row],[Avg stop time helper]] &lt;&gt; 0, Master[[#This Row],[Avg stop time helper]],Average_Stop_Time)</f>
        <v>4.3166666666666664</v>
      </c>
      <c r="BL311" s="14" t="b">
        <f>NOT(ISERROR(_xlfn.XLOOKUP(Master[[#This Row],[cu_id]], Solution[Cu_ID],Solution[Cu_ID])))</f>
        <v>1</v>
      </c>
    </row>
    <row r="312" spans="1:64" s="14" customFormat="1" x14ac:dyDescent="0.3">
      <c r="A312" s="26" t="s">
        <v>1111</v>
      </c>
      <c r="B312" s="14">
        <v>103</v>
      </c>
      <c r="C312" s="14">
        <v>71266</v>
      </c>
      <c r="D312" s="14">
        <v>0</v>
      </c>
      <c r="E312" s="14" t="s">
        <v>1110</v>
      </c>
      <c r="F312" s="14" t="s">
        <v>3822</v>
      </c>
      <c r="G312" s="14" t="s">
        <v>1109</v>
      </c>
      <c r="H312" s="14" t="s">
        <v>633</v>
      </c>
      <c r="I312" s="14" t="s">
        <v>2</v>
      </c>
      <c r="J312" s="14">
        <v>49709</v>
      </c>
      <c r="K312" s="14">
        <v>1</v>
      </c>
      <c r="L312" s="14" t="s">
        <v>174</v>
      </c>
      <c r="M312" s="14" t="s">
        <v>164</v>
      </c>
      <c r="N312" s="14" t="s">
        <v>13</v>
      </c>
      <c r="O312" s="14">
        <v>228</v>
      </c>
      <c r="P312" s="14">
        <v>228</v>
      </c>
      <c r="Q312" s="14">
        <v>0</v>
      </c>
      <c r="R312" s="14">
        <v>0</v>
      </c>
      <c r="S312" s="14">
        <v>0</v>
      </c>
      <c r="T312" s="14">
        <v>0</v>
      </c>
      <c r="U312" s="25">
        <v>44137</v>
      </c>
      <c r="V312" s="14">
        <v>14</v>
      </c>
      <c r="W312" s="23">
        <v>560.99</v>
      </c>
      <c r="X312" s="23">
        <v>0</v>
      </c>
      <c r="Y312" s="23">
        <v>0</v>
      </c>
      <c r="Z312" s="23">
        <v>10.28</v>
      </c>
      <c r="AA312" s="23">
        <v>41.1</v>
      </c>
      <c r="AB312" s="14">
        <v>0</v>
      </c>
      <c r="AC312" s="14">
        <v>0</v>
      </c>
      <c r="AD312" s="24">
        <f>IFERROR(1-(Master[[#This Row],[Avg Garment Scans per Delivery]]/Master[[#This Row],[Garment Inventory]]), 0)</f>
        <v>0</v>
      </c>
      <c r="AE312" s="48">
        <v>0</v>
      </c>
      <c r="AF312" s="48">
        <v>0</v>
      </c>
      <c r="AG312" s="44">
        <v>49.3566</v>
      </c>
      <c r="AH312" s="44">
        <v>36.35</v>
      </c>
      <c r="AI312" s="44">
        <v>38.225000000000001</v>
      </c>
      <c r="AJ312" s="44">
        <v>38.770000000000003</v>
      </c>
      <c r="AK312" s="44">
        <v>9.1475000000000009</v>
      </c>
      <c r="AL312" s="44">
        <v>9.6925000000000008</v>
      </c>
      <c r="AM312" s="44">
        <v>36.590000000000003</v>
      </c>
      <c r="AN312" s="44">
        <v>0</v>
      </c>
      <c r="AO312" s="44">
        <v>0</v>
      </c>
      <c r="AP312" s="44">
        <v>0</v>
      </c>
      <c r="AQ312" s="44">
        <v>0</v>
      </c>
      <c r="AR312" s="44">
        <v>38.770000000000003</v>
      </c>
      <c r="AS312" s="44">
        <v>0</v>
      </c>
      <c r="AT312" s="44">
        <v>38.770000000000003</v>
      </c>
      <c r="AU312" s="44">
        <v>36.590000000000003</v>
      </c>
      <c r="AV312" s="44">
        <v>0</v>
      </c>
      <c r="AW312" s="44">
        <v>0</v>
      </c>
      <c r="AX312" s="44">
        <v>0</v>
      </c>
      <c r="AY312" s="44">
        <v>0</v>
      </c>
      <c r="AZ312" s="44">
        <v>38.770000000000003</v>
      </c>
      <c r="BA312" s="44">
        <v>0</v>
      </c>
      <c r="BB312" s="44">
        <v>38.770000000000003</v>
      </c>
      <c r="BC312" s="14" t="s">
        <v>257</v>
      </c>
      <c r="BD312" s="14" t="s">
        <v>332</v>
      </c>
      <c r="BG312" s="14" t="s">
        <v>191</v>
      </c>
      <c r="BH312" s="14" t="s">
        <v>44</v>
      </c>
      <c r="BI312" s="14">
        <v>103</v>
      </c>
      <c r="BJ312" s="14">
        <f>IFERROR(_xlfn.XLOOKUP(Master[[#This Row],[cu_id]],StopTimes[cu_ID],StopTimes[Average Stop Time]), 0)</f>
        <v>4.7833333333333332</v>
      </c>
      <c r="BK312" s="14">
        <f>IF(Master[[#This Row],[Avg stop time helper]] &lt;&gt; 0, Master[[#This Row],[Avg stop time helper]],Average_Stop_Time)</f>
        <v>4.7833333333333332</v>
      </c>
      <c r="BL312" s="14" t="b">
        <f>NOT(ISERROR(_xlfn.XLOOKUP(Master[[#This Row],[cu_id]], Solution[Cu_ID],Solution[Cu_ID])))</f>
        <v>1</v>
      </c>
    </row>
    <row r="313" spans="1:64" s="14" customFormat="1" x14ac:dyDescent="0.3">
      <c r="A313" s="26" t="s">
        <v>1114</v>
      </c>
      <c r="B313" s="14">
        <v>103</v>
      </c>
      <c r="C313" s="14">
        <v>71267</v>
      </c>
      <c r="D313" s="14">
        <v>0</v>
      </c>
      <c r="E313" s="14" t="s">
        <v>1113</v>
      </c>
      <c r="F313" s="14" t="s">
        <v>3807</v>
      </c>
      <c r="G313" s="14" t="s">
        <v>1112</v>
      </c>
      <c r="H313" s="14" t="s">
        <v>633</v>
      </c>
      <c r="I313" s="14" t="s">
        <v>2</v>
      </c>
      <c r="J313" s="14">
        <v>49709</v>
      </c>
      <c r="K313" s="14">
        <v>7</v>
      </c>
      <c r="L313" s="14" t="s">
        <v>82</v>
      </c>
      <c r="M313" s="14" t="s">
        <v>164</v>
      </c>
      <c r="N313" s="14" t="s">
        <v>13</v>
      </c>
      <c r="O313" s="14">
        <v>20</v>
      </c>
      <c r="P313" s="14">
        <v>20</v>
      </c>
      <c r="Q313" s="14">
        <v>0</v>
      </c>
      <c r="R313" s="14">
        <v>0</v>
      </c>
      <c r="S313" s="14">
        <v>0</v>
      </c>
      <c r="T313" s="14">
        <v>0</v>
      </c>
      <c r="U313" s="25">
        <v>44137</v>
      </c>
      <c r="V313" s="14">
        <v>54</v>
      </c>
      <c r="W313" s="23">
        <v>3250.22</v>
      </c>
      <c r="X313" s="23">
        <v>0</v>
      </c>
      <c r="Y313" s="23">
        <v>0</v>
      </c>
      <c r="Z313" s="23">
        <v>81.36</v>
      </c>
      <c r="AA313" s="23">
        <v>81.36</v>
      </c>
      <c r="AB313" s="14">
        <v>0</v>
      </c>
      <c r="AC313" s="14">
        <v>0</v>
      </c>
      <c r="AD313" s="24">
        <f>IFERROR(1-(Master[[#This Row],[Avg Garment Scans per Delivery]]/Master[[#This Row],[Garment Inventory]]), 0)</f>
        <v>0</v>
      </c>
      <c r="AE313" s="48">
        <v>0</v>
      </c>
      <c r="AF313" s="48">
        <v>0</v>
      </c>
      <c r="AG313" s="44">
        <v>49.7181</v>
      </c>
      <c r="AH313" s="44">
        <v>67.761499999999998</v>
      </c>
      <c r="AI313" s="44">
        <v>82.232500000000002</v>
      </c>
      <c r="AJ313" s="44">
        <v>72.712500000000006</v>
      </c>
      <c r="AK313" s="44">
        <v>72.056200000000004</v>
      </c>
      <c r="AL313" s="44">
        <v>56.91</v>
      </c>
      <c r="AM313" s="44">
        <v>128.63</v>
      </c>
      <c r="AN313" s="44">
        <v>116.84</v>
      </c>
      <c r="AO313" s="44">
        <v>61.58</v>
      </c>
      <c r="AP313" s="44">
        <v>180.14</v>
      </c>
      <c r="AQ313" s="44">
        <v>41.96</v>
      </c>
      <c r="AR313" s="44">
        <v>146.16999999999999</v>
      </c>
      <c r="AS313" s="44">
        <v>61.58</v>
      </c>
      <c r="AT313" s="44">
        <v>82.87</v>
      </c>
      <c r="AU313" s="44">
        <v>35</v>
      </c>
      <c r="AV313" s="44">
        <v>82.87</v>
      </c>
      <c r="AW313" s="44">
        <v>0</v>
      </c>
      <c r="AX313" s="44">
        <v>70</v>
      </c>
      <c r="AY313" s="44">
        <v>91.92</v>
      </c>
      <c r="AZ313" s="44">
        <v>109.4</v>
      </c>
      <c r="BA313" s="44">
        <v>155.78</v>
      </c>
      <c r="BB313" s="44">
        <v>74.400000000000006</v>
      </c>
      <c r="BC313" s="14" t="s">
        <v>420</v>
      </c>
      <c r="BD313" s="14" t="s">
        <v>420</v>
      </c>
      <c r="BG313" s="14" t="s">
        <v>191</v>
      </c>
      <c r="BH313" s="14" t="s">
        <v>44</v>
      </c>
      <c r="BI313" s="14">
        <v>103</v>
      </c>
      <c r="BJ313" s="14">
        <f>IFERROR(_xlfn.XLOOKUP(Master[[#This Row],[cu_id]],StopTimes[cu_ID],StopTimes[Average Stop Time]), 0)</f>
        <v>2.4333333333333336</v>
      </c>
      <c r="BK313" s="14">
        <f>IF(Master[[#This Row],[Avg stop time helper]] &lt;&gt; 0, Master[[#This Row],[Avg stop time helper]],Average_Stop_Time)</f>
        <v>2.4333333333333336</v>
      </c>
      <c r="BL313" s="14" t="b">
        <f>NOT(ISERROR(_xlfn.XLOOKUP(Master[[#This Row],[cu_id]], Solution[Cu_ID],Solution[Cu_ID])))</f>
        <v>1</v>
      </c>
    </row>
    <row r="314" spans="1:64" s="14" customFormat="1" x14ac:dyDescent="0.3">
      <c r="A314" s="26" t="s">
        <v>1115</v>
      </c>
      <c r="B314" s="14">
        <v>103</v>
      </c>
      <c r="C314" s="14">
        <v>71269</v>
      </c>
      <c r="D314" s="14">
        <v>0</v>
      </c>
      <c r="E314" s="14" t="s">
        <v>333</v>
      </c>
      <c r="F314" s="14" t="s">
        <v>3884</v>
      </c>
      <c r="H314" s="14" t="s">
        <v>633</v>
      </c>
      <c r="I314" s="14" t="s">
        <v>2</v>
      </c>
      <c r="J314" s="14">
        <v>49709</v>
      </c>
      <c r="K314" s="14">
        <v>6</v>
      </c>
      <c r="L314" s="14" t="s">
        <v>176</v>
      </c>
      <c r="M314" s="14" t="s">
        <v>164</v>
      </c>
      <c r="N314" s="14" t="s">
        <v>13</v>
      </c>
      <c r="O314" s="14">
        <v>70</v>
      </c>
      <c r="P314" s="14">
        <v>70</v>
      </c>
      <c r="Q314" s="14">
        <v>0</v>
      </c>
      <c r="R314" s="14">
        <v>0</v>
      </c>
      <c r="S314" s="14">
        <v>0</v>
      </c>
      <c r="T314" s="14">
        <v>0</v>
      </c>
      <c r="U314" s="25">
        <v>44137</v>
      </c>
      <c r="V314" s="14">
        <v>26</v>
      </c>
      <c r="W314" s="23">
        <v>2758.57</v>
      </c>
      <c r="X314" s="23">
        <v>0</v>
      </c>
      <c r="Y314" s="23">
        <v>0</v>
      </c>
      <c r="Z314" s="23">
        <v>70.89</v>
      </c>
      <c r="AA314" s="23">
        <v>141.77000000000001</v>
      </c>
      <c r="AB314" s="14">
        <v>0</v>
      </c>
      <c r="AC314" s="14">
        <v>0</v>
      </c>
      <c r="AD314" s="24">
        <f>IFERROR(1-(Master[[#This Row],[Avg Garment Scans per Delivery]]/Master[[#This Row],[Garment Inventory]]), 0)</f>
        <v>0</v>
      </c>
      <c r="AE314" s="48">
        <v>0</v>
      </c>
      <c r="AF314" s="48">
        <v>0</v>
      </c>
      <c r="AG314" s="44">
        <v>131.88249999999999</v>
      </c>
      <c r="AH314" s="44">
        <v>129.09280000000001</v>
      </c>
      <c r="AI314" s="44">
        <v>131.04159999999999</v>
      </c>
      <c r="AJ314" s="44">
        <v>128.97569999999999</v>
      </c>
      <c r="AK314" s="44">
        <v>58.657499999999999</v>
      </c>
      <c r="AL314" s="44">
        <v>66.872500000000002</v>
      </c>
      <c r="AM314" s="44">
        <v>0</v>
      </c>
      <c r="AN314" s="44">
        <v>138.91999999999999</v>
      </c>
      <c r="AO314" s="44">
        <v>132.28</v>
      </c>
      <c r="AP314" s="44">
        <v>167.13</v>
      </c>
      <c r="AQ314" s="44">
        <v>0</v>
      </c>
      <c r="AR314" s="44">
        <v>167.13</v>
      </c>
      <c r="AS314" s="44">
        <v>85.71</v>
      </c>
      <c r="AT314" s="44">
        <v>138.91999999999999</v>
      </c>
      <c r="AU314" s="44">
        <v>0</v>
      </c>
      <c r="AV314" s="44">
        <v>138.91999999999999</v>
      </c>
      <c r="AW314" s="44">
        <v>165.56</v>
      </c>
      <c r="AX314" s="44">
        <v>90.01</v>
      </c>
      <c r="AY314" s="44">
        <v>0</v>
      </c>
      <c r="AZ314" s="44">
        <v>90.01</v>
      </c>
      <c r="BA314" s="44">
        <v>85.71</v>
      </c>
      <c r="BB314" s="44">
        <v>138.91999999999999</v>
      </c>
      <c r="BC314" s="14" t="s">
        <v>232</v>
      </c>
      <c r="BD314" s="14" t="s">
        <v>332</v>
      </c>
      <c r="BG314" s="14" t="s">
        <v>191</v>
      </c>
      <c r="BH314" s="14" t="s">
        <v>44</v>
      </c>
      <c r="BI314" s="14">
        <v>103</v>
      </c>
      <c r="BJ314" s="14">
        <f>IFERROR(_xlfn.XLOOKUP(Master[[#This Row],[cu_id]],StopTimes[cu_ID],StopTimes[Average Stop Time]), 0)</f>
        <v>17.350000000000001</v>
      </c>
      <c r="BK314" s="14">
        <f>IF(Master[[#This Row],[Avg stop time helper]] &lt;&gt; 0, Master[[#This Row],[Avg stop time helper]],Average_Stop_Time)</f>
        <v>17.350000000000001</v>
      </c>
      <c r="BL314" s="14" t="b">
        <f>NOT(ISERROR(_xlfn.XLOOKUP(Master[[#This Row],[cu_id]], Solution[Cu_ID],Solution[Cu_ID])))</f>
        <v>1</v>
      </c>
    </row>
    <row r="315" spans="1:64" s="14" customFormat="1" x14ac:dyDescent="0.3">
      <c r="A315" s="26" t="s">
        <v>1117</v>
      </c>
      <c r="B315" s="14">
        <v>103</v>
      </c>
      <c r="C315" s="14">
        <v>71271</v>
      </c>
      <c r="D315" s="14">
        <v>0</v>
      </c>
      <c r="E315" s="14" t="s">
        <v>1116</v>
      </c>
      <c r="F315" s="14" t="s">
        <v>3889</v>
      </c>
      <c r="H315" s="14" t="s">
        <v>633</v>
      </c>
      <c r="I315" s="14" t="s">
        <v>2</v>
      </c>
      <c r="J315" s="14">
        <v>49709</v>
      </c>
      <c r="K315" s="14">
        <v>3</v>
      </c>
      <c r="L315" s="14" t="s">
        <v>175</v>
      </c>
      <c r="M315" s="14" t="s">
        <v>164</v>
      </c>
      <c r="N315" s="14" t="s">
        <v>13</v>
      </c>
      <c r="O315" s="14">
        <v>80</v>
      </c>
      <c r="P315" s="14">
        <v>80</v>
      </c>
      <c r="Q315" s="14">
        <v>0</v>
      </c>
      <c r="R315" s="14">
        <v>0</v>
      </c>
      <c r="S315" s="14">
        <v>0</v>
      </c>
      <c r="T315" s="14">
        <v>0</v>
      </c>
      <c r="U315" s="25">
        <v>44144</v>
      </c>
      <c r="V315" s="14">
        <v>13</v>
      </c>
      <c r="W315" s="23">
        <v>797.76</v>
      </c>
      <c r="X315" s="23">
        <v>0</v>
      </c>
      <c r="Y315" s="23">
        <v>0</v>
      </c>
      <c r="Z315" s="23">
        <v>18.14</v>
      </c>
      <c r="AA315" s="23">
        <v>72.569999999999993</v>
      </c>
      <c r="AB315" s="14">
        <v>0</v>
      </c>
      <c r="AC315" s="14">
        <v>0</v>
      </c>
      <c r="AD315" s="24">
        <f>IFERROR(1-(Master[[#This Row],[Avg Garment Scans per Delivery]]/Master[[#This Row],[Garment Inventory]]), 0)</f>
        <v>0</v>
      </c>
      <c r="AE315" s="48">
        <v>0</v>
      </c>
      <c r="AF315" s="48">
        <v>0</v>
      </c>
      <c r="AG315" s="44">
        <v>65.819999999999993</v>
      </c>
      <c r="AH315" s="44">
        <v>65.819999999999993</v>
      </c>
      <c r="AI315" s="44">
        <v>67.58</v>
      </c>
      <c r="AJ315" s="44">
        <v>70.28</v>
      </c>
      <c r="AK315" s="44">
        <v>16.454999999999998</v>
      </c>
      <c r="AL315" s="44">
        <v>17.797499999999999</v>
      </c>
      <c r="AM315" s="44">
        <v>0</v>
      </c>
      <c r="AN315" s="44">
        <v>71.19</v>
      </c>
      <c r="AO315" s="44">
        <v>0</v>
      </c>
      <c r="AP315" s="44">
        <v>71.19</v>
      </c>
      <c r="AQ315" s="44">
        <v>65.819999999999993</v>
      </c>
      <c r="AR315" s="44">
        <v>0</v>
      </c>
      <c r="AS315" s="44">
        <v>0</v>
      </c>
      <c r="AT315" s="44">
        <v>0</v>
      </c>
      <c r="AU315" s="44">
        <v>0</v>
      </c>
      <c r="AV315" s="44">
        <v>71.19</v>
      </c>
      <c r="AW315" s="44">
        <v>0</v>
      </c>
      <c r="AX315" s="44">
        <v>71.19</v>
      </c>
      <c r="AY315" s="44">
        <v>65.819999999999993</v>
      </c>
      <c r="AZ315" s="44">
        <v>0</v>
      </c>
      <c r="BA315" s="44">
        <v>0</v>
      </c>
      <c r="BB315" s="44">
        <v>0</v>
      </c>
      <c r="BC315" s="14" t="s">
        <v>232</v>
      </c>
      <c r="BD315" s="14" t="s">
        <v>239</v>
      </c>
      <c r="BG315" s="14" t="s">
        <v>191</v>
      </c>
      <c r="BH315" s="14" t="s">
        <v>44</v>
      </c>
      <c r="BI315" s="14">
        <v>103</v>
      </c>
      <c r="BJ315" s="14">
        <f>IFERROR(_xlfn.XLOOKUP(Master[[#This Row],[cu_id]],StopTimes[cu_ID],StopTimes[Average Stop Time]), 0)</f>
        <v>0.16666666666666666</v>
      </c>
      <c r="BK315" s="14">
        <f>IF(Master[[#This Row],[Avg stop time helper]] &lt;&gt; 0, Master[[#This Row],[Avg stop time helper]],Average_Stop_Time)</f>
        <v>0.16666666666666666</v>
      </c>
      <c r="BL315" s="14" t="b">
        <f>NOT(ISERROR(_xlfn.XLOOKUP(Master[[#This Row],[cu_id]], Solution[Cu_ID],Solution[Cu_ID])))</f>
        <v>1</v>
      </c>
    </row>
    <row r="316" spans="1:64" s="14" customFormat="1" x14ac:dyDescent="0.3">
      <c r="A316" s="26" t="s">
        <v>1120</v>
      </c>
      <c r="B316" s="14">
        <v>103</v>
      </c>
      <c r="C316" s="14">
        <v>71272</v>
      </c>
      <c r="D316" s="14">
        <v>0</v>
      </c>
      <c r="E316" s="14" t="s">
        <v>1119</v>
      </c>
      <c r="F316" s="14" t="s">
        <v>4952</v>
      </c>
      <c r="G316" s="14" t="s">
        <v>1118</v>
      </c>
      <c r="H316" s="14" t="s">
        <v>633</v>
      </c>
      <c r="I316" s="14" t="s">
        <v>2</v>
      </c>
      <c r="J316" s="14">
        <v>49709</v>
      </c>
      <c r="K316" s="14">
        <v>3</v>
      </c>
      <c r="L316" s="14" t="s">
        <v>175</v>
      </c>
      <c r="M316" s="14" t="s">
        <v>164</v>
      </c>
      <c r="N316" s="14" t="s">
        <v>13</v>
      </c>
      <c r="O316" s="14">
        <v>62</v>
      </c>
      <c r="P316" s="14">
        <v>62</v>
      </c>
      <c r="Q316" s="14">
        <v>0</v>
      </c>
      <c r="R316" s="14">
        <v>0</v>
      </c>
      <c r="S316" s="14">
        <v>0</v>
      </c>
      <c r="T316" s="14">
        <v>0</v>
      </c>
      <c r="U316" s="25">
        <v>44144</v>
      </c>
      <c r="V316" s="14">
        <v>12</v>
      </c>
      <c r="W316" s="23">
        <v>515.1</v>
      </c>
      <c r="X316" s="23">
        <v>0</v>
      </c>
      <c r="Y316" s="23">
        <v>0</v>
      </c>
      <c r="Z316" s="23">
        <v>8.49</v>
      </c>
      <c r="AA316" s="23">
        <v>33.97</v>
      </c>
      <c r="AB316" s="14">
        <v>0</v>
      </c>
      <c r="AC316" s="14">
        <v>0</v>
      </c>
      <c r="AD316" s="24">
        <f>IFERROR(1-(Master[[#This Row],[Avg Garment Scans per Delivery]]/Master[[#This Row],[Garment Inventory]]), 0)</f>
        <v>0</v>
      </c>
      <c r="AE316" s="48">
        <v>0</v>
      </c>
      <c r="AF316" s="48">
        <v>0</v>
      </c>
      <c r="AG316" s="44">
        <v>49.46</v>
      </c>
      <c r="AH316" s="44">
        <v>49.46</v>
      </c>
      <c r="AI316" s="44">
        <v>67.94</v>
      </c>
      <c r="AJ316" s="44">
        <v>51.48</v>
      </c>
      <c r="AK316" s="44">
        <v>6.1825000000000001</v>
      </c>
      <c r="AL316" s="44">
        <v>12.87</v>
      </c>
      <c r="AM316" s="44">
        <v>0</v>
      </c>
      <c r="AN316" s="44">
        <v>51.48</v>
      </c>
      <c r="AO316" s="44">
        <v>0</v>
      </c>
      <c r="AP316" s="44">
        <v>51.48</v>
      </c>
      <c r="AQ316" s="44">
        <v>49.46</v>
      </c>
      <c r="AR316" s="44">
        <v>0</v>
      </c>
      <c r="AS316" s="44">
        <v>0</v>
      </c>
      <c r="AT316" s="44">
        <v>0</v>
      </c>
      <c r="AU316" s="44">
        <v>0</v>
      </c>
      <c r="AV316" s="44">
        <v>51.48</v>
      </c>
      <c r="AW316" s="44">
        <v>0</v>
      </c>
      <c r="AX316" s="44">
        <v>51.48</v>
      </c>
      <c r="AY316" s="44">
        <v>0</v>
      </c>
      <c r="AZ316" s="44">
        <v>0</v>
      </c>
      <c r="BA316" s="44">
        <v>0</v>
      </c>
      <c r="BB316" s="44">
        <v>0</v>
      </c>
      <c r="BC316" s="14" t="s">
        <v>257</v>
      </c>
      <c r="BD316" s="14" t="s">
        <v>239</v>
      </c>
      <c r="BG316" s="14" t="s">
        <v>191</v>
      </c>
      <c r="BH316" s="14" t="s">
        <v>44</v>
      </c>
      <c r="BI316" s="14">
        <v>103</v>
      </c>
      <c r="BJ316" s="14">
        <f>IFERROR(_xlfn.XLOOKUP(Master[[#This Row],[cu_id]],StopTimes[cu_ID],StopTimes[Average Stop Time]), 0)</f>
        <v>0.13333333333333333</v>
      </c>
      <c r="BK316" s="14">
        <f>IF(Master[[#This Row],[Avg stop time helper]] &lt;&gt; 0, Master[[#This Row],[Avg stop time helper]],Average_Stop_Time)</f>
        <v>0.13333333333333333</v>
      </c>
      <c r="BL316" s="14" t="b">
        <f>NOT(ISERROR(_xlfn.XLOOKUP(Master[[#This Row],[cu_id]], Solution[Cu_ID],Solution[Cu_ID])))</f>
        <v>1</v>
      </c>
    </row>
    <row r="317" spans="1:64" s="14" customFormat="1" x14ac:dyDescent="0.3">
      <c r="A317" s="26" t="s">
        <v>1123</v>
      </c>
      <c r="B317" s="14">
        <v>103</v>
      </c>
      <c r="C317" s="14">
        <v>71273</v>
      </c>
      <c r="D317" s="14">
        <v>0</v>
      </c>
      <c r="E317" s="14" t="s">
        <v>1122</v>
      </c>
      <c r="F317" s="14" t="s">
        <v>4943</v>
      </c>
      <c r="G317" s="14" t="s">
        <v>1121</v>
      </c>
      <c r="H317" s="14" t="s">
        <v>633</v>
      </c>
      <c r="I317" s="14" t="s">
        <v>2</v>
      </c>
      <c r="J317" s="14">
        <v>49709</v>
      </c>
      <c r="K317" s="14">
        <v>6</v>
      </c>
      <c r="L317" s="14" t="s">
        <v>176</v>
      </c>
      <c r="M317" s="14" t="s">
        <v>164</v>
      </c>
      <c r="N317" s="14" t="s">
        <v>13</v>
      </c>
      <c r="O317" s="14">
        <v>210</v>
      </c>
      <c r="P317" s="14">
        <v>210</v>
      </c>
      <c r="Q317" s="14">
        <v>0</v>
      </c>
      <c r="R317" s="14">
        <v>0</v>
      </c>
      <c r="S317" s="14">
        <v>0</v>
      </c>
      <c r="T317" s="14">
        <v>0</v>
      </c>
      <c r="U317" s="25">
        <v>44137</v>
      </c>
      <c r="V317" s="14">
        <v>27</v>
      </c>
      <c r="W317" s="23">
        <v>1626.68</v>
      </c>
      <c r="X317" s="23">
        <v>0</v>
      </c>
      <c r="Y317" s="23">
        <v>0</v>
      </c>
      <c r="Z317" s="23">
        <v>46.01</v>
      </c>
      <c r="AA317" s="23">
        <v>92.02</v>
      </c>
      <c r="AB317" s="14">
        <v>0</v>
      </c>
      <c r="AC317" s="14">
        <v>0</v>
      </c>
      <c r="AD317" s="24">
        <f>IFERROR(1-(Master[[#This Row],[Avg Garment Scans per Delivery]]/Master[[#This Row],[Garment Inventory]]), 0)</f>
        <v>0</v>
      </c>
      <c r="AE317" s="48">
        <v>0</v>
      </c>
      <c r="AF317" s="48">
        <v>0</v>
      </c>
      <c r="AG317" s="44">
        <v>62.487499999999997</v>
      </c>
      <c r="AH317" s="44">
        <v>72.05</v>
      </c>
      <c r="AI317" s="44">
        <v>70.192800000000005</v>
      </c>
      <c r="AJ317" s="44">
        <v>75.650000000000006</v>
      </c>
      <c r="AK317" s="44">
        <v>36.024999999999999</v>
      </c>
      <c r="AL317" s="44">
        <v>37.825000000000003</v>
      </c>
      <c r="AM317" s="44">
        <v>0</v>
      </c>
      <c r="AN317" s="44">
        <v>75.650000000000006</v>
      </c>
      <c r="AO317" s="44">
        <v>72.05</v>
      </c>
      <c r="AP317" s="44">
        <v>75.650000000000006</v>
      </c>
      <c r="AQ317" s="44">
        <v>0</v>
      </c>
      <c r="AR317" s="44">
        <v>75.650000000000006</v>
      </c>
      <c r="AS317" s="44">
        <v>72.05</v>
      </c>
      <c r="AT317" s="44">
        <v>75.650000000000006</v>
      </c>
      <c r="AU317" s="44">
        <v>0</v>
      </c>
      <c r="AV317" s="44">
        <v>75.650000000000006</v>
      </c>
      <c r="AW317" s="44">
        <v>72.05</v>
      </c>
      <c r="AX317" s="44">
        <v>75.650000000000006</v>
      </c>
      <c r="AY317" s="44">
        <v>0</v>
      </c>
      <c r="AZ317" s="44">
        <v>75.650000000000006</v>
      </c>
      <c r="BA317" s="44">
        <v>72.05</v>
      </c>
      <c r="BB317" s="44">
        <v>75.650000000000006</v>
      </c>
      <c r="BC317" s="14" t="s">
        <v>310</v>
      </c>
      <c r="BD317" s="14" t="s">
        <v>213</v>
      </c>
      <c r="BG317" s="14" t="s">
        <v>191</v>
      </c>
      <c r="BH317" s="14" t="s">
        <v>44</v>
      </c>
      <c r="BI317" s="14">
        <v>103</v>
      </c>
      <c r="BJ317" s="14">
        <f>IFERROR(_xlfn.XLOOKUP(Master[[#This Row],[cu_id]],StopTimes[cu_ID],StopTimes[Average Stop Time]), 0)</f>
        <v>14.125</v>
      </c>
      <c r="BK317" s="14">
        <f>IF(Master[[#This Row],[Avg stop time helper]] &lt;&gt; 0, Master[[#This Row],[Avg stop time helper]],Average_Stop_Time)</f>
        <v>14.125</v>
      </c>
      <c r="BL317" s="14" t="b">
        <f>NOT(ISERROR(_xlfn.XLOOKUP(Master[[#This Row],[cu_id]], Solution[Cu_ID],Solution[Cu_ID])))</f>
        <v>1</v>
      </c>
    </row>
    <row r="318" spans="1:64" s="14" customFormat="1" x14ac:dyDescent="0.3">
      <c r="A318" s="26" t="s">
        <v>1125</v>
      </c>
      <c r="B318" s="14">
        <v>103</v>
      </c>
      <c r="C318" s="14">
        <v>71276</v>
      </c>
      <c r="D318" s="14">
        <v>0</v>
      </c>
      <c r="E318" s="14" t="s">
        <v>1124</v>
      </c>
      <c r="F318" s="14" t="s">
        <v>4712</v>
      </c>
      <c r="H318" s="14" t="s">
        <v>636</v>
      </c>
      <c r="I318" s="14" t="s">
        <v>2</v>
      </c>
      <c r="J318" s="14">
        <v>49756</v>
      </c>
      <c r="K318" s="14">
        <v>5</v>
      </c>
      <c r="L318" s="14" t="s">
        <v>84</v>
      </c>
      <c r="M318" s="14" t="s">
        <v>164</v>
      </c>
      <c r="N318" s="14" t="s">
        <v>13</v>
      </c>
      <c r="O318" s="14">
        <v>130</v>
      </c>
      <c r="P318" s="14">
        <v>130</v>
      </c>
      <c r="Q318" s="14">
        <v>0</v>
      </c>
      <c r="R318" s="14">
        <v>0</v>
      </c>
      <c r="S318" s="14">
        <v>0</v>
      </c>
      <c r="T318" s="14">
        <v>0</v>
      </c>
      <c r="U318" s="25">
        <v>44144</v>
      </c>
      <c r="V318" s="14">
        <v>26</v>
      </c>
      <c r="W318" s="23">
        <v>1340.26</v>
      </c>
      <c r="X318" s="23">
        <v>0</v>
      </c>
      <c r="Y318" s="23">
        <v>0</v>
      </c>
      <c r="Z318" s="23">
        <v>25.16</v>
      </c>
      <c r="AA318" s="23">
        <v>50.32</v>
      </c>
      <c r="AB318" s="14">
        <v>0</v>
      </c>
      <c r="AC318" s="14">
        <v>0</v>
      </c>
      <c r="AD318" s="24">
        <f>IFERROR(1-(Master[[#This Row],[Avg Garment Scans per Delivery]]/Master[[#This Row],[Garment Inventory]]), 0)</f>
        <v>0</v>
      </c>
      <c r="AE318" s="48">
        <v>0</v>
      </c>
      <c r="AF318" s="48">
        <v>0</v>
      </c>
      <c r="AG318" s="44">
        <v>71.61</v>
      </c>
      <c r="AH318" s="44">
        <v>75.391999999999996</v>
      </c>
      <c r="AI318" s="44">
        <v>69.153300000000002</v>
      </c>
      <c r="AJ318" s="44">
        <v>77.52</v>
      </c>
      <c r="AK318" s="44">
        <v>27.66</v>
      </c>
      <c r="AL318" s="44">
        <v>29.07</v>
      </c>
      <c r="AM318" s="44">
        <v>0</v>
      </c>
      <c r="AN318" s="44">
        <v>77.52</v>
      </c>
      <c r="AO318" s="44">
        <v>0</v>
      </c>
      <c r="AP318" s="44">
        <v>77.52</v>
      </c>
      <c r="AQ318" s="44">
        <v>73.760000000000005</v>
      </c>
      <c r="AR318" s="44">
        <v>0</v>
      </c>
      <c r="AS318" s="44">
        <v>0</v>
      </c>
      <c r="AT318" s="44">
        <v>0</v>
      </c>
      <c r="AU318" s="44">
        <v>73.760000000000005</v>
      </c>
      <c r="AV318" s="44">
        <v>77.52</v>
      </c>
      <c r="AW318" s="44">
        <v>0</v>
      </c>
      <c r="AX318" s="44">
        <v>77.52</v>
      </c>
      <c r="AY318" s="44">
        <v>73.760000000000005</v>
      </c>
      <c r="AZ318" s="44">
        <v>77.52</v>
      </c>
      <c r="BA318" s="44">
        <v>0</v>
      </c>
      <c r="BB318" s="44">
        <v>77.52</v>
      </c>
      <c r="BC318" s="14" t="s">
        <v>254</v>
      </c>
      <c r="BD318" s="14" t="s">
        <v>332</v>
      </c>
      <c r="BG318" s="14" t="s">
        <v>191</v>
      </c>
      <c r="BH318" s="14" t="s">
        <v>44</v>
      </c>
      <c r="BI318" s="14">
        <v>103</v>
      </c>
      <c r="BJ318" s="14">
        <f>IFERROR(_xlfn.XLOOKUP(Master[[#This Row],[cu_id]],StopTimes[cu_ID],StopTimes[Average Stop Time]), 0)</f>
        <v>6.4750000000000005</v>
      </c>
      <c r="BK318" s="14">
        <f>IF(Master[[#This Row],[Avg stop time helper]] &lt;&gt; 0, Master[[#This Row],[Avg stop time helper]],Average_Stop_Time)</f>
        <v>6.4750000000000005</v>
      </c>
      <c r="BL318" s="14" t="b">
        <f>NOT(ISERROR(_xlfn.XLOOKUP(Master[[#This Row],[cu_id]], Solution[Cu_ID],Solution[Cu_ID])))</f>
        <v>1</v>
      </c>
    </row>
    <row r="319" spans="1:64" s="14" customFormat="1" x14ac:dyDescent="0.3">
      <c r="A319" s="26" t="s">
        <v>1127</v>
      </c>
      <c r="B319" s="14">
        <v>103</v>
      </c>
      <c r="C319" s="14">
        <v>71277</v>
      </c>
      <c r="D319" s="14">
        <v>0</v>
      </c>
      <c r="E319" s="14" t="s">
        <v>1126</v>
      </c>
      <c r="F319" s="14" t="s">
        <v>4700</v>
      </c>
      <c r="H319" s="14" t="s">
        <v>636</v>
      </c>
      <c r="I319" s="14" t="s">
        <v>2</v>
      </c>
      <c r="J319" s="14">
        <v>49756</v>
      </c>
      <c r="K319" s="14">
        <v>7</v>
      </c>
      <c r="L319" s="14" t="s">
        <v>82</v>
      </c>
      <c r="M319" s="14" t="s">
        <v>164</v>
      </c>
      <c r="N319" s="14" t="s">
        <v>13</v>
      </c>
      <c r="O319" s="14">
        <v>80</v>
      </c>
      <c r="P319" s="14">
        <v>80</v>
      </c>
      <c r="Q319" s="14">
        <v>0</v>
      </c>
      <c r="R319" s="14">
        <v>0</v>
      </c>
      <c r="S319" s="14">
        <v>0</v>
      </c>
      <c r="T319" s="14">
        <v>0</v>
      </c>
      <c r="U319" s="25">
        <v>44137</v>
      </c>
      <c r="V319" s="14">
        <v>54</v>
      </c>
      <c r="W319" s="23">
        <v>4804.24</v>
      </c>
      <c r="X319" s="23">
        <v>0</v>
      </c>
      <c r="Y319" s="23">
        <v>0</v>
      </c>
      <c r="Z319" s="23">
        <v>97.29</v>
      </c>
      <c r="AA319" s="23">
        <v>97.29</v>
      </c>
      <c r="AB319" s="14">
        <v>218</v>
      </c>
      <c r="AC319" s="14">
        <v>28</v>
      </c>
      <c r="AD319" s="24">
        <f>IFERROR(1-(Master[[#This Row],[Avg Garment Scans per Delivery]]/Master[[#This Row],[Garment Inventory]]), 0)</f>
        <v>0.87155963302752293</v>
      </c>
      <c r="AE319" s="48">
        <v>14</v>
      </c>
      <c r="AF319" s="48">
        <v>218</v>
      </c>
      <c r="AG319" s="44">
        <v>93.624600000000001</v>
      </c>
      <c r="AH319" s="44">
        <v>93.763000000000005</v>
      </c>
      <c r="AI319" s="44">
        <v>83.495699999999999</v>
      </c>
      <c r="AJ319" s="44">
        <v>109.03149999999999</v>
      </c>
      <c r="AK319" s="44">
        <v>89.454999999999998</v>
      </c>
      <c r="AL319" s="44">
        <v>110.19</v>
      </c>
      <c r="AM319" s="44">
        <v>94.4</v>
      </c>
      <c r="AN319" s="44">
        <v>220.38</v>
      </c>
      <c r="AO319" s="44">
        <v>94.4</v>
      </c>
      <c r="AP319" s="44">
        <v>220.38</v>
      </c>
      <c r="AQ319" s="44">
        <v>90.26</v>
      </c>
      <c r="AR319" s="44">
        <v>220.38</v>
      </c>
      <c r="AS319" s="44">
        <v>90.26</v>
      </c>
      <c r="AT319" s="44">
        <v>220.38</v>
      </c>
      <c r="AU319" s="44">
        <v>90.26</v>
      </c>
      <c r="AV319" s="44">
        <v>220.38</v>
      </c>
      <c r="AW319" s="44">
        <v>90.26</v>
      </c>
      <c r="AX319" s="44">
        <v>220.38</v>
      </c>
      <c r="AY319" s="44">
        <v>85.35</v>
      </c>
      <c r="AZ319" s="44">
        <v>220.38</v>
      </c>
      <c r="BA319" s="44">
        <v>80.45</v>
      </c>
      <c r="BB319" s="44">
        <v>220.38</v>
      </c>
      <c r="BC319" s="14" t="s">
        <v>244</v>
      </c>
      <c r="BD319" s="14" t="s">
        <v>213</v>
      </c>
      <c r="BG319" s="14" t="s">
        <v>191</v>
      </c>
      <c r="BH319" s="14" t="s">
        <v>44</v>
      </c>
      <c r="BI319" s="14">
        <v>103</v>
      </c>
      <c r="BJ319" s="14">
        <f>IFERROR(_xlfn.XLOOKUP(Master[[#This Row],[cu_id]],StopTimes[cu_ID],StopTimes[Average Stop Time]), 0)</f>
        <v>7.9433333333333334</v>
      </c>
      <c r="BK319" s="14">
        <f>IF(Master[[#This Row],[Avg stop time helper]] &lt;&gt; 0, Master[[#This Row],[Avg stop time helper]],Average_Stop_Time)</f>
        <v>7.9433333333333334</v>
      </c>
      <c r="BL319" s="14" t="b">
        <f>NOT(ISERROR(_xlfn.XLOOKUP(Master[[#This Row],[cu_id]], Solution[Cu_ID],Solution[Cu_ID])))</f>
        <v>1</v>
      </c>
    </row>
    <row r="320" spans="1:64" s="14" customFormat="1" x14ac:dyDescent="0.3">
      <c r="A320" s="26" t="s">
        <v>1129</v>
      </c>
      <c r="B320" s="14">
        <v>103</v>
      </c>
      <c r="C320" s="14">
        <v>71278</v>
      </c>
      <c r="D320" s="14">
        <v>0</v>
      </c>
      <c r="E320" s="14" t="s">
        <v>1128</v>
      </c>
      <c r="F320" s="14" t="s">
        <v>4909</v>
      </c>
      <c r="H320" s="14" t="s">
        <v>636</v>
      </c>
      <c r="I320" s="14" t="s">
        <v>2</v>
      </c>
      <c r="J320" s="14">
        <v>49756</v>
      </c>
      <c r="K320" s="14">
        <v>7</v>
      </c>
      <c r="L320" s="14" t="s">
        <v>82</v>
      </c>
      <c r="M320" s="14" t="s">
        <v>164</v>
      </c>
      <c r="N320" s="14" t="s">
        <v>13</v>
      </c>
      <c r="O320" s="14">
        <v>138</v>
      </c>
      <c r="P320" s="14">
        <v>138</v>
      </c>
      <c r="Q320" s="14">
        <v>0</v>
      </c>
      <c r="R320" s="14">
        <v>0</v>
      </c>
      <c r="S320" s="14">
        <v>0</v>
      </c>
      <c r="T320" s="14">
        <v>0</v>
      </c>
      <c r="U320" s="25">
        <v>44137</v>
      </c>
      <c r="V320" s="14">
        <v>52</v>
      </c>
      <c r="W320" s="23">
        <v>1958.48</v>
      </c>
      <c r="X320" s="23">
        <v>0</v>
      </c>
      <c r="Y320" s="23">
        <v>0</v>
      </c>
      <c r="Z320" s="23">
        <v>52.36</v>
      </c>
      <c r="AA320" s="23">
        <v>52.36</v>
      </c>
      <c r="AB320" s="14">
        <v>33</v>
      </c>
      <c r="AC320" s="14">
        <v>6</v>
      </c>
      <c r="AD320" s="24">
        <f>IFERROR(1-(Master[[#This Row],[Avg Garment Scans per Delivery]]/Master[[#This Row],[Garment Inventory]]), 0)</f>
        <v>0.81818181818181812</v>
      </c>
      <c r="AE320" s="48">
        <v>1</v>
      </c>
      <c r="AF320" s="48">
        <v>33</v>
      </c>
      <c r="AG320" s="44">
        <v>47.01</v>
      </c>
      <c r="AH320" s="44">
        <v>47.01</v>
      </c>
      <c r="AI320" s="44">
        <v>48.6646</v>
      </c>
      <c r="AJ320" s="44">
        <v>49.4</v>
      </c>
      <c r="AK320" s="44">
        <v>47.01</v>
      </c>
      <c r="AL320" s="44">
        <v>49.4</v>
      </c>
      <c r="AM320" s="44">
        <v>47.01</v>
      </c>
      <c r="AN320" s="44">
        <v>98.8</v>
      </c>
      <c r="AO320" s="44">
        <v>47.01</v>
      </c>
      <c r="AP320" s="44">
        <v>98.8</v>
      </c>
      <c r="AQ320" s="44">
        <v>47.01</v>
      </c>
      <c r="AR320" s="44">
        <v>98.8</v>
      </c>
      <c r="AS320" s="44">
        <v>47.01</v>
      </c>
      <c r="AT320" s="44">
        <v>98.8</v>
      </c>
      <c r="AU320" s="44">
        <v>47.01</v>
      </c>
      <c r="AV320" s="44">
        <v>98.8</v>
      </c>
      <c r="AW320" s="44">
        <v>47.01</v>
      </c>
      <c r="AX320" s="44">
        <v>98.8</v>
      </c>
      <c r="AY320" s="44">
        <v>47.01</v>
      </c>
      <c r="AZ320" s="44">
        <v>98.8</v>
      </c>
      <c r="BA320" s="44">
        <v>47.01</v>
      </c>
      <c r="BB320" s="44">
        <v>98.8</v>
      </c>
      <c r="BC320" s="14" t="s">
        <v>254</v>
      </c>
      <c r="BD320" s="14" t="s">
        <v>332</v>
      </c>
      <c r="BG320" s="14" t="s">
        <v>191</v>
      </c>
      <c r="BH320" s="14" t="s">
        <v>44</v>
      </c>
      <c r="BI320" s="14">
        <v>103</v>
      </c>
      <c r="BJ320" s="14">
        <f>IFERROR(_xlfn.XLOOKUP(Master[[#This Row],[cu_id]],StopTimes[cu_ID],StopTimes[Average Stop Time]), 0)</f>
        <v>7.3166666666666664</v>
      </c>
      <c r="BK320" s="14">
        <f>IF(Master[[#This Row],[Avg stop time helper]] &lt;&gt; 0, Master[[#This Row],[Avg stop time helper]],Average_Stop_Time)</f>
        <v>7.3166666666666664</v>
      </c>
      <c r="BL320" s="14" t="b">
        <f>NOT(ISERROR(_xlfn.XLOOKUP(Master[[#This Row],[cu_id]], Solution[Cu_ID],Solution[Cu_ID])))</f>
        <v>1</v>
      </c>
    </row>
    <row r="321" spans="1:64" s="14" customFormat="1" x14ac:dyDescent="0.3">
      <c r="A321" s="26" t="s">
        <v>1135</v>
      </c>
      <c r="B321" s="14">
        <v>103</v>
      </c>
      <c r="C321" s="14">
        <v>71280</v>
      </c>
      <c r="D321" s="14">
        <v>0</v>
      </c>
      <c r="E321" s="14" t="s">
        <v>1134</v>
      </c>
      <c r="F321" s="14" t="s">
        <v>4932</v>
      </c>
      <c r="H321" s="14" t="s">
        <v>1133</v>
      </c>
      <c r="I321" s="14" t="s">
        <v>2</v>
      </c>
      <c r="J321" s="14">
        <v>49756</v>
      </c>
      <c r="K321" s="14">
        <v>7</v>
      </c>
      <c r="L321" s="14" t="s">
        <v>82</v>
      </c>
      <c r="M321" s="14" t="s">
        <v>164</v>
      </c>
      <c r="N321" s="14" t="s">
        <v>13</v>
      </c>
      <c r="O321" s="14">
        <v>90</v>
      </c>
      <c r="P321" s="14">
        <v>90</v>
      </c>
      <c r="Q321" s="14">
        <v>0</v>
      </c>
      <c r="R321" s="14">
        <v>0</v>
      </c>
      <c r="S321" s="14">
        <v>0</v>
      </c>
      <c r="T321" s="14">
        <v>0</v>
      </c>
      <c r="U321" s="25">
        <v>44137</v>
      </c>
      <c r="V321" s="14">
        <v>40</v>
      </c>
      <c r="W321" s="23">
        <v>1059.7</v>
      </c>
      <c r="X321" s="23">
        <v>0</v>
      </c>
      <c r="Y321" s="23">
        <v>0</v>
      </c>
      <c r="Z321" s="23">
        <v>51.57</v>
      </c>
      <c r="AA321" s="23">
        <v>51.57</v>
      </c>
      <c r="AB321" s="14">
        <v>0</v>
      </c>
      <c r="AC321" s="14">
        <v>0</v>
      </c>
      <c r="AD321" s="24">
        <f>IFERROR(1-(Master[[#This Row],[Avg Garment Scans per Delivery]]/Master[[#This Row],[Garment Inventory]]), 0)</f>
        <v>0</v>
      </c>
      <c r="AE321" s="48">
        <v>0</v>
      </c>
      <c r="AF321" s="48">
        <v>0</v>
      </c>
      <c r="AG321" s="44">
        <v>58.99</v>
      </c>
      <c r="AH321" s="44">
        <v>0</v>
      </c>
      <c r="AI321" s="44">
        <v>51.881500000000003</v>
      </c>
      <c r="AJ321" s="44">
        <v>49.59</v>
      </c>
      <c r="AK321" s="44">
        <v>30.403700000000001</v>
      </c>
      <c r="AL321" s="44">
        <v>49.59</v>
      </c>
      <c r="AM321" s="44">
        <v>0</v>
      </c>
      <c r="AN321" s="44">
        <v>99.18</v>
      </c>
      <c r="AO321" s="44">
        <v>0</v>
      </c>
      <c r="AP321" s="44">
        <v>99.18</v>
      </c>
      <c r="AQ321" s="44">
        <v>0</v>
      </c>
      <c r="AR321" s="44">
        <v>99.18</v>
      </c>
      <c r="AS321" s="44">
        <v>0</v>
      </c>
      <c r="AT321" s="44">
        <v>99.18</v>
      </c>
      <c r="AU321" s="44">
        <v>49.89</v>
      </c>
      <c r="AV321" s="44">
        <v>99.18</v>
      </c>
      <c r="AW321" s="44">
        <v>75.459999999999994</v>
      </c>
      <c r="AX321" s="44">
        <v>99.18</v>
      </c>
      <c r="AY321" s="44">
        <v>75.459999999999994</v>
      </c>
      <c r="AZ321" s="44">
        <v>99.18</v>
      </c>
      <c r="BA321" s="44">
        <v>42.42</v>
      </c>
      <c r="BB321" s="44">
        <v>99.18</v>
      </c>
      <c r="BC321" s="14" t="s">
        <v>332</v>
      </c>
      <c r="BD321" s="14" t="s">
        <v>213</v>
      </c>
      <c r="BG321" s="14" t="s">
        <v>793</v>
      </c>
      <c r="BH321" s="14" t="s">
        <v>44</v>
      </c>
      <c r="BI321" s="14">
        <v>103</v>
      </c>
      <c r="BJ321" s="14">
        <f>IFERROR(_xlfn.XLOOKUP(Master[[#This Row],[cu_id]],StopTimes[cu_ID],StopTimes[Average Stop Time]), 0)</f>
        <v>6.8375000000000004</v>
      </c>
      <c r="BK321" s="14">
        <f>IF(Master[[#This Row],[Avg stop time helper]] &lt;&gt; 0, Master[[#This Row],[Avg stop time helper]],Average_Stop_Time)</f>
        <v>6.8375000000000004</v>
      </c>
      <c r="BL321" s="14" t="b">
        <f>NOT(ISERROR(_xlfn.XLOOKUP(Master[[#This Row],[cu_id]], Solution[Cu_ID],Solution[Cu_ID])))</f>
        <v>1</v>
      </c>
    </row>
    <row r="322" spans="1:64" s="14" customFormat="1" x14ac:dyDescent="0.3">
      <c r="A322" s="26" t="s">
        <v>1137</v>
      </c>
      <c r="B322" s="14">
        <v>103</v>
      </c>
      <c r="C322" s="14">
        <v>71281</v>
      </c>
      <c r="D322" s="14">
        <v>0</v>
      </c>
      <c r="E322" s="14" t="s">
        <v>1136</v>
      </c>
      <c r="F322" s="14" t="s">
        <v>4720</v>
      </c>
      <c r="H322" s="14" t="s">
        <v>636</v>
      </c>
      <c r="I322" s="14" t="s">
        <v>2</v>
      </c>
      <c r="J322" s="14">
        <v>49756</v>
      </c>
      <c r="K322" s="14">
        <v>6</v>
      </c>
      <c r="L322" s="14" t="s">
        <v>176</v>
      </c>
      <c r="M322" s="14" t="s">
        <v>164</v>
      </c>
      <c r="N322" s="14" t="s">
        <v>13</v>
      </c>
      <c r="O322" s="14">
        <v>160</v>
      </c>
      <c r="P322" s="14">
        <v>160</v>
      </c>
      <c r="Q322" s="14">
        <v>0</v>
      </c>
      <c r="R322" s="14">
        <v>0</v>
      </c>
      <c r="S322" s="14">
        <v>0</v>
      </c>
      <c r="T322" s="14">
        <v>0</v>
      </c>
      <c r="U322" s="25">
        <v>44137</v>
      </c>
      <c r="V322" s="14">
        <v>26</v>
      </c>
      <c r="W322" s="23">
        <v>864.54</v>
      </c>
      <c r="X322" s="23">
        <v>0</v>
      </c>
      <c r="Y322" s="23">
        <v>0</v>
      </c>
      <c r="Z322" s="23">
        <v>19.96</v>
      </c>
      <c r="AA322" s="23">
        <v>39.909999999999997</v>
      </c>
      <c r="AB322" s="14">
        <v>0</v>
      </c>
      <c r="AC322" s="14">
        <v>0</v>
      </c>
      <c r="AD322" s="24">
        <f>IFERROR(1-(Master[[#This Row],[Avg Garment Scans per Delivery]]/Master[[#This Row],[Garment Inventory]]), 0)</f>
        <v>0</v>
      </c>
      <c r="AE322" s="48">
        <v>0</v>
      </c>
      <c r="AF322" s="48">
        <v>0</v>
      </c>
      <c r="AG322" s="44">
        <v>35.479999999999997</v>
      </c>
      <c r="AH322" s="44">
        <v>35.479999999999997</v>
      </c>
      <c r="AI322" s="44">
        <v>36.926600000000001</v>
      </c>
      <c r="AJ322" s="44">
        <v>42.825699999999998</v>
      </c>
      <c r="AK322" s="44">
        <v>17.739999999999998</v>
      </c>
      <c r="AL322" s="44">
        <v>21.44</v>
      </c>
      <c r="AM322" s="44">
        <v>0</v>
      </c>
      <c r="AN322" s="44">
        <v>39.520000000000003</v>
      </c>
      <c r="AO322" s="44">
        <v>35.479999999999997</v>
      </c>
      <c r="AP322" s="44">
        <v>39.520000000000003</v>
      </c>
      <c r="AQ322" s="44">
        <v>0</v>
      </c>
      <c r="AR322" s="44">
        <v>39.520000000000003</v>
      </c>
      <c r="AS322" s="44">
        <v>35.479999999999997</v>
      </c>
      <c r="AT322" s="44">
        <v>39.520000000000003</v>
      </c>
      <c r="AU322" s="44">
        <v>0</v>
      </c>
      <c r="AV322" s="44">
        <v>39.520000000000003</v>
      </c>
      <c r="AW322" s="44">
        <v>35.479999999999997</v>
      </c>
      <c r="AX322" s="44">
        <v>52.96</v>
      </c>
      <c r="AY322" s="44">
        <v>0</v>
      </c>
      <c r="AZ322" s="44">
        <v>52.96</v>
      </c>
      <c r="BA322" s="44">
        <v>35.479999999999997</v>
      </c>
      <c r="BB322" s="44">
        <v>52.96</v>
      </c>
      <c r="BC322" s="14" t="s">
        <v>232</v>
      </c>
      <c r="BD322" s="14" t="s">
        <v>239</v>
      </c>
      <c r="BG322" s="14" t="s">
        <v>191</v>
      </c>
      <c r="BH322" s="14" t="s">
        <v>44</v>
      </c>
      <c r="BI322" s="14">
        <v>103</v>
      </c>
      <c r="BJ322" s="14">
        <f>IFERROR(_xlfn.XLOOKUP(Master[[#This Row],[cu_id]],StopTimes[cu_ID],StopTimes[Average Stop Time]), 0)</f>
        <v>7.0833333333333339</v>
      </c>
      <c r="BK322" s="14">
        <f>IF(Master[[#This Row],[Avg stop time helper]] &lt;&gt; 0, Master[[#This Row],[Avg stop time helper]],Average_Stop_Time)</f>
        <v>7.0833333333333339</v>
      </c>
      <c r="BL322" s="14" t="b">
        <f>NOT(ISERROR(_xlfn.XLOOKUP(Master[[#This Row],[cu_id]], Solution[Cu_ID],Solution[Cu_ID])))</f>
        <v>1</v>
      </c>
    </row>
    <row r="323" spans="1:64" s="14" customFormat="1" x14ac:dyDescent="0.3">
      <c r="A323" s="26" t="s">
        <v>1139</v>
      </c>
      <c r="B323" s="14">
        <v>103</v>
      </c>
      <c r="C323" s="14">
        <v>71283</v>
      </c>
      <c r="D323" s="14">
        <v>0</v>
      </c>
      <c r="E323" s="14" t="s">
        <v>1138</v>
      </c>
      <c r="F323" s="14" t="s">
        <v>4732</v>
      </c>
      <c r="H323" s="14" t="s">
        <v>686</v>
      </c>
      <c r="I323" s="14" t="s">
        <v>2</v>
      </c>
      <c r="J323" s="14">
        <v>49756</v>
      </c>
      <c r="K323" s="14">
        <v>6</v>
      </c>
      <c r="L323" s="14" t="s">
        <v>176</v>
      </c>
      <c r="M323" s="14" t="s">
        <v>164</v>
      </c>
      <c r="N323" s="14" t="s">
        <v>13</v>
      </c>
      <c r="O323" s="14">
        <v>110</v>
      </c>
      <c r="P323" s="14">
        <v>110</v>
      </c>
      <c r="Q323" s="14">
        <v>0</v>
      </c>
      <c r="R323" s="14">
        <v>0</v>
      </c>
      <c r="S323" s="14">
        <v>0</v>
      </c>
      <c r="T323" s="14">
        <v>0</v>
      </c>
      <c r="U323" s="25">
        <v>44137</v>
      </c>
      <c r="V323" s="14">
        <v>26</v>
      </c>
      <c r="W323" s="23">
        <v>1731.44</v>
      </c>
      <c r="X323" s="23">
        <v>0</v>
      </c>
      <c r="Y323" s="23">
        <v>0</v>
      </c>
      <c r="Z323" s="23">
        <v>34.57</v>
      </c>
      <c r="AA323" s="23">
        <v>69.14</v>
      </c>
      <c r="AB323" s="14">
        <v>0</v>
      </c>
      <c r="AC323" s="14">
        <v>0</v>
      </c>
      <c r="AD323" s="24">
        <f>IFERROR(1-(Master[[#This Row],[Avg Garment Scans per Delivery]]/Master[[#This Row],[Garment Inventory]]), 0)</f>
        <v>0</v>
      </c>
      <c r="AE323" s="48">
        <v>0</v>
      </c>
      <c r="AF323" s="48">
        <v>0</v>
      </c>
      <c r="AG323" s="44">
        <v>65.83</v>
      </c>
      <c r="AH323" s="44">
        <v>65.83</v>
      </c>
      <c r="AI323" s="44">
        <v>68.036600000000007</v>
      </c>
      <c r="AJ323" s="44">
        <v>69.14</v>
      </c>
      <c r="AK323" s="44">
        <v>32.914999999999999</v>
      </c>
      <c r="AL323" s="44">
        <v>34.57</v>
      </c>
      <c r="AM323" s="44">
        <v>0</v>
      </c>
      <c r="AN323" s="44">
        <v>69.14</v>
      </c>
      <c r="AO323" s="44">
        <v>65.83</v>
      </c>
      <c r="AP323" s="44">
        <v>69.14</v>
      </c>
      <c r="AQ323" s="44">
        <v>0</v>
      </c>
      <c r="AR323" s="44">
        <v>69.14</v>
      </c>
      <c r="AS323" s="44">
        <v>65.83</v>
      </c>
      <c r="AT323" s="44">
        <v>69.14</v>
      </c>
      <c r="AU323" s="44">
        <v>0</v>
      </c>
      <c r="AV323" s="44">
        <v>69.14</v>
      </c>
      <c r="AW323" s="44">
        <v>65.83</v>
      </c>
      <c r="AX323" s="44">
        <v>69.14</v>
      </c>
      <c r="AY323" s="44">
        <v>0</v>
      </c>
      <c r="AZ323" s="44">
        <v>69.14</v>
      </c>
      <c r="BA323" s="44">
        <v>65.83</v>
      </c>
      <c r="BB323" s="44">
        <v>69.14</v>
      </c>
      <c r="BC323" s="14" t="s">
        <v>232</v>
      </c>
      <c r="BD323" s="14" t="s">
        <v>213</v>
      </c>
      <c r="BG323" s="14" t="s">
        <v>191</v>
      </c>
      <c r="BH323" s="14" t="s">
        <v>44</v>
      </c>
      <c r="BI323" s="14">
        <v>103</v>
      </c>
      <c r="BJ323" s="14">
        <f>IFERROR(_xlfn.XLOOKUP(Master[[#This Row],[cu_id]],StopTimes[cu_ID],StopTimes[Average Stop Time]), 0)</f>
        <v>6.9416666666666664</v>
      </c>
      <c r="BK323" s="14">
        <f>IF(Master[[#This Row],[Avg stop time helper]] &lt;&gt; 0, Master[[#This Row],[Avg stop time helper]],Average_Stop_Time)</f>
        <v>6.9416666666666664</v>
      </c>
      <c r="BL323" s="14" t="b">
        <f>NOT(ISERROR(_xlfn.XLOOKUP(Master[[#This Row],[cu_id]], Solution[Cu_ID],Solution[Cu_ID])))</f>
        <v>1</v>
      </c>
    </row>
    <row r="324" spans="1:64" s="14" customFormat="1" x14ac:dyDescent="0.3">
      <c r="A324" s="26" t="s">
        <v>1144</v>
      </c>
      <c r="B324" s="14">
        <v>103</v>
      </c>
      <c r="C324" s="14">
        <v>71286</v>
      </c>
      <c r="D324" s="14">
        <v>0</v>
      </c>
      <c r="E324" s="14" t="s">
        <v>1143</v>
      </c>
      <c r="F324" s="14" t="s">
        <v>4706</v>
      </c>
      <c r="H324" s="14" t="s">
        <v>636</v>
      </c>
      <c r="I324" s="14" t="s">
        <v>2</v>
      </c>
      <c r="J324" s="14">
        <v>49756</v>
      </c>
      <c r="K324" s="14">
        <v>7</v>
      </c>
      <c r="L324" s="14" t="s">
        <v>82</v>
      </c>
      <c r="M324" s="14" t="s">
        <v>164</v>
      </c>
      <c r="N324" s="14" t="s">
        <v>13</v>
      </c>
      <c r="O324" s="14">
        <v>180</v>
      </c>
      <c r="P324" s="14">
        <v>180</v>
      </c>
      <c r="Q324" s="14">
        <v>0</v>
      </c>
      <c r="R324" s="14">
        <v>0</v>
      </c>
      <c r="S324" s="14">
        <v>0</v>
      </c>
      <c r="T324" s="14">
        <v>0</v>
      </c>
      <c r="U324" s="25">
        <v>44137</v>
      </c>
      <c r="V324" s="14">
        <v>91</v>
      </c>
      <c r="W324" s="23">
        <v>16292.78</v>
      </c>
      <c r="X324" s="23">
        <v>0</v>
      </c>
      <c r="Y324" s="23">
        <v>0</v>
      </c>
      <c r="Z324" s="23">
        <v>425.62</v>
      </c>
      <c r="AA324" s="23">
        <v>425.62</v>
      </c>
      <c r="AB324" s="14">
        <v>0</v>
      </c>
      <c r="AC324" s="14">
        <v>0</v>
      </c>
      <c r="AD324" s="24">
        <f>IFERROR(1-(Master[[#This Row],[Avg Garment Scans per Delivery]]/Master[[#This Row],[Garment Inventory]]), 0)</f>
        <v>0</v>
      </c>
      <c r="AE324" s="48">
        <v>0</v>
      </c>
      <c r="AF324" s="48">
        <v>0</v>
      </c>
      <c r="AG324" s="44">
        <v>145.19829999999999</v>
      </c>
      <c r="AH324" s="44">
        <v>199.846</v>
      </c>
      <c r="AI324" s="44">
        <v>259.71469999999999</v>
      </c>
      <c r="AJ324" s="44">
        <v>202.41300000000001</v>
      </c>
      <c r="AK324" s="44">
        <v>523.23119999999994</v>
      </c>
      <c r="AL324" s="44">
        <v>262.42250000000001</v>
      </c>
      <c r="AM324" s="44">
        <v>451.33</v>
      </c>
      <c r="AN324" s="44">
        <v>665.69</v>
      </c>
      <c r="AO324" s="44">
        <v>567.04</v>
      </c>
      <c r="AP324" s="44">
        <v>1110.81</v>
      </c>
      <c r="AQ324" s="44">
        <v>597.27</v>
      </c>
      <c r="AR324" s="44">
        <v>718.06</v>
      </c>
      <c r="AS324" s="44">
        <v>361.89</v>
      </c>
      <c r="AT324" s="44">
        <v>272.94</v>
      </c>
      <c r="AU324" s="44">
        <v>553.11</v>
      </c>
      <c r="AV324" s="44">
        <v>64.45</v>
      </c>
      <c r="AW324" s="44">
        <v>476.81</v>
      </c>
      <c r="AX324" s="44">
        <v>64.45</v>
      </c>
      <c r="AY324" s="44">
        <v>639.58000000000004</v>
      </c>
      <c r="AZ324" s="44">
        <v>651.17999999999995</v>
      </c>
      <c r="BA324" s="44">
        <v>538.82000000000005</v>
      </c>
      <c r="BB324" s="44">
        <v>651.17999999999995</v>
      </c>
      <c r="BC324" s="14" t="s">
        <v>260</v>
      </c>
      <c r="BD324" s="14" t="s">
        <v>213</v>
      </c>
      <c r="BG324" s="14" t="s">
        <v>191</v>
      </c>
      <c r="BH324" s="14" t="s">
        <v>44</v>
      </c>
      <c r="BI324" s="14">
        <v>103</v>
      </c>
      <c r="BJ324" s="14">
        <f>IFERROR(_xlfn.XLOOKUP(Master[[#This Row],[cu_id]],StopTimes[cu_ID],StopTimes[Average Stop Time]), 0)</f>
        <v>20.693333333333335</v>
      </c>
      <c r="BK324" s="14">
        <f>IF(Master[[#This Row],[Avg stop time helper]] &lt;&gt; 0, Master[[#This Row],[Avg stop time helper]],Average_Stop_Time)</f>
        <v>20.693333333333335</v>
      </c>
      <c r="BL324" s="14" t="b">
        <f>NOT(ISERROR(_xlfn.XLOOKUP(Master[[#This Row],[cu_id]], Solution[Cu_ID],Solution[Cu_ID])))</f>
        <v>1</v>
      </c>
    </row>
    <row r="325" spans="1:64" s="14" customFormat="1" x14ac:dyDescent="0.3">
      <c r="A325" s="26" t="s">
        <v>1146</v>
      </c>
      <c r="B325" s="14">
        <v>105</v>
      </c>
      <c r="C325" s="14">
        <v>71295</v>
      </c>
      <c r="D325" s="14">
        <v>0</v>
      </c>
      <c r="E325" s="14" t="s">
        <v>1145</v>
      </c>
      <c r="F325" s="14" t="s">
        <v>3720</v>
      </c>
      <c r="H325" s="14" t="s">
        <v>382</v>
      </c>
      <c r="I325" s="14" t="s">
        <v>2</v>
      </c>
      <c r="J325" s="14">
        <v>48647</v>
      </c>
      <c r="K325" s="14">
        <v>5</v>
      </c>
      <c r="L325" s="14" t="s">
        <v>84</v>
      </c>
      <c r="M325" s="14" t="s">
        <v>164</v>
      </c>
      <c r="N325" s="14" t="s">
        <v>12</v>
      </c>
      <c r="O325" s="14">
        <v>10</v>
      </c>
      <c r="P325" s="14">
        <v>0</v>
      </c>
      <c r="Q325" s="14">
        <v>0</v>
      </c>
      <c r="R325" s="14">
        <v>10</v>
      </c>
      <c r="S325" s="14">
        <v>0</v>
      </c>
      <c r="T325" s="14">
        <v>0</v>
      </c>
      <c r="U325" s="25">
        <v>44146</v>
      </c>
      <c r="V325" s="14">
        <v>26</v>
      </c>
      <c r="W325" s="23">
        <v>1329.49</v>
      </c>
      <c r="X325" s="23">
        <v>0</v>
      </c>
      <c r="Y325" s="23">
        <v>0</v>
      </c>
      <c r="Z325" s="23">
        <v>35.770000000000003</v>
      </c>
      <c r="AA325" s="23">
        <v>71.55</v>
      </c>
      <c r="AB325" s="14">
        <v>0</v>
      </c>
      <c r="AC325" s="14">
        <v>0</v>
      </c>
      <c r="AD325" s="24">
        <f>IFERROR(1-(Master[[#This Row],[Avg Garment Scans per Delivery]]/Master[[#This Row],[Garment Inventory]]), 0)</f>
        <v>0</v>
      </c>
      <c r="AE325" s="48">
        <v>0</v>
      </c>
      <c r="AF325" s="48">
        <v>0</v>
      </c>
      <c r="AG325" s="44">
        <v>42.97</v>
      </c>
      <c r="AH325" s="44">
        <v>37.82</v>
      </c>
      <c r="AI325" s="44">
        <v>58.585700000000003</v>
      </c>
      <c r="AJ325" s="44">
        <v>48.15</v>
      </c>
      <c r="AK325" s="44">
        <v>20.32</v>
      </c>
      <c r="AL325" s="44">
        <v>22.697500000000002</v>
      </c>
      <c r="AM325" s="44">
        <v>40.64</v>
      </c>
      <c r="AN325" s="44">
        <v>0</v>
      </c>
      <c r="AO325" s="44">
        <v>0</v>
      </c>
      <c r="AP325" s="44">
        <v>42.64</v>
      </c>
      <c r="AQ325" s="44">
        <v>40.64</v>
      </c>
      <c r="AR325" s="44">
        <v>0</v>
      </c>
      <c r="AS325" s="44">
        <v>0</v>
      </c>
      <c r="AT325" s="44">
        <v>42.64</v>
      </c>
      <c r="AU325" s="44">
        <v>40.64</v>
      </c>
      <c r="AV325" s="44">
        <v>0</v>
      </c>
      <c r="AW325" s="44">
        <v>0</v>
      </c>
      <c r="AX325" s="44">
        <v>53.66</v>
      </c>
      <c r="AY325" s="44">
        <v>40.64</v>
      </c>
      <c r="AZ325" s="44">
        <v>0</v>
      </c>
      <c r="BA325" s="44">
        <v>0</v>
      </c>
      <c r="BB325" s="44">
        <v>42.64</v>
      </c>
      <c r="BC325" s="14" t="s">
        <v>257</v>
      </c>
      <c r="BD325" s="14" t="s">
        <v>213</v>
      </c>
      <c r="BG325" s="14" t="s">
        <v>191</v>
      </c>
      <c r="BH325" s="14" t="s">
        <v>44</v>
      </c>
      <c r="BI325" s="14">
        <v>105</v>
      </c>
      <c r="BJ325" s="14">
        <f>IFERROR(_xlfn.XLOOKUP(Master[[#This Row],[cu_id]],StopTimes[cu_ID],StopTimes[Average Stop Time]), 0)</f>
        <v>8.9083333333333332</v>
      </c>
      <c r="BK325" s="14">
        <f>IF(Master[[#This Row],[Avg stop time helper]] &lt;&gt; 0, Master[[#This Row],[Avg stop time helper]],Average_Stop_Time)</f>
        <v>8.9083333333333332</v>
      </c>
      <c r="BL325" s="14" t="b">
        <f>NOT(ISERROR(_xlfn.XLOOKUP(Master[[#This Row],[cu_id]], Solution[Cu_ID],Solution[Cu_ID])))</f>
        <v>1</v>
      </c>
    </row>
    <row r="326" spans="1:64" s="14" customFormat="1" x14ac:dyDescent="0.3">
      <c r="A326" s="26" t="s">
        <v>1148</v>
      </c>
      <c r="B326" s="14">
        <v>103</v>
      </c>
      <c r="C326" s="14">
        <v>71296</v>
      </c>
      <c r="D326" s="14">
        <v>0</v>
      </c>
      <c r="E326" s="14" t="s">
        <v>1147</v>
      </c>
      <c r="F326" s="14" t="s">
        <v>3701</v>
      </c>
      <c r="H326" s="14" t="s">
        <v>382</v>
      </c>
      <c r="I326" s="14" t="s">
        <v>2</v>
      </c>
      <c r="J326" s="14">
        <v>48647</v>
      </c>
      <c r="K326" s="14">
        <v>1</v>
      </c>
      <c r="L326" s="14" t="s">
        <v>174</v>
      </c>
      <c r="M326" s="14" t="s">
        <v>164</v>
      </c>
      <c r="N326" s="14" t="s">
        <v>14</v>
      </c>
      <c r="O326" s="14">
        <v>270</v>
      </c>
      <c r="P326" s="14">
        <v>0</v>
      </c>
      <c r="Q326" s="14">
        <v>0</v>
      </c>
      <c r="R326" s="14">
        <v>0</v>
      </c>
      <c r="S326" s="14">
        <v>0</v>
      </c>
      <c r="T326" s="14">
        <v>270</v>
      </c>
      <c r="U326" s="25">
        <v>44162</v>
      </c>
      <c r="V326" s="14">
        <v>12</v>
      </c>
      <c r="W326" s="23">
        <v>1656.88</v>
      </c>
      <c r="X326" s="23">
        <v>0</v>
      </c>
      <c r="Y326" s="23">
        <v>0</v>
      </c>
      <c r="Z326" s="23">
        <v>35.42</v>
      </c>
      <c r="AA326" s="23">
        <v>141.68</v>
      </c>
      <c r="AB326" s="14">
        <v>0</v>
      </c>
      <c r="AC326" s="14">
        <v>0</v>
      </c>
      <c r="AD326" s="24">
        <f>IFERROR(1-(Master[[#This Row],[Avg Garment Scans per Delivery]]/Master[[#This Row],[Garment Inventory]]), 0)</f>
        <v>0</v>
      </c>
      <c r="AE326" s="48">
        <v>0</v>
      </c>
      <c r="AF326" s="48">
        <v>0</v>
      </c>
      <c r="AG326" s="44">
        <v>136.27000000000001</v>
      </c>
      <c r="AH326" s="44">
        <v>136.27000000000001</v>
      </c>
      <c r="AI326" s="44">
        <v>141.68</v>
      </c>
      <c r="AJ326" s="44">
        <v>141.68</v>
      </c>
      <c r="AK326" s="44">
        <v>17.0337</v>
      </c>
      <c r="AL326" s="44">
        <v>35.42</v>
      </c>
      <c r="AM326" s="44">
        <v>136.27000000000001</v>
      </c>
      <c r="AN326" s="44">
        <v>0</v>
      </c>
      <c r="AO326" s="44">
        <v>0</v>
      </c>
      <c r="AP326" s="44">
        <v>0</v>
      </c>
      <c r="AQ326" s="44">
        <v>0</v>
      </c>
      <c r="AR326" s="44">
        <v>0</v>
      </c>
      <c r="AS326" s="44">
        <v>0</v>
      </c>
      <c r="AT326" s="44">
        <v>141.68</v>
      </c>
      <c r="AU326" s="44">
        <v>0</v>
      </c>
      <c r="AV326" s="44">
        <v>0</v>
      </c>
      <c r="AW326" s="44">
        <v>0</v>
      </c>
      <c r="AX326" s="44">
        <v>0</v>
      </c>
      <c r="AY326" s="44">
        <v>0</v>
      </c>
      <c r="AZ326" s="44">
        <v>0</v>
      </c>
      <c r="BA326" s="44">
        <v>0</v>
      </c>
      <c r="BB326" s="44">
        <v>141.68</v>
      </c>
      <c r="BC326" s="14" t="s">
        <v>260</v>
      </c>
      <c r="BD326" s="14" t="s">
        <v>239</v>
      </c>
      <c r="BG326" s="14" t="s">
        <v>191</v>
      </c>
      <c r="BH326" s="14" t="s">
        <v>44</v>
      </c>
      <c r="BI326" s="14">
        <v>105</v>
      </c>
      <c r="BJ326" s="14">
        <f>IFERROR(_xlfn.XLOOKUP(Master[[#This Row],[cu_id]],StopTimes[cu_ID],StopTimes[Average Stop Time]), 0)</f>
        <v>19.766666666666666</v>
      </c>
      <c r="BK326" s="14">
        <f>IF(Master[[#This Row],[Avg stop time helper]] &lt;&gt; 0, Master[[#This Row],[Avg stop time helper]],Average_Stop_Time)</f>
        <v>19.766666666666666</v>
      </c>
      <c r="BL326" s="14" t="b">
        <f>NOT(ISERROR(_xlfn.XLOOKUP(Master[[#This Row],[cu_id]], Solution[Cu_ID],Solution[Cu_ID])))</f>
        <v>1</v>
      </c>
    </row>
    <row r="327" spans="1:64" s="14" customFormat="1" x14ac:dyDescent="0.3">
      <c r="A327" s="26" t="s">
        <v>1151</v>
      </c>
      <c r="B327" s="14">
        <v>103</v>
      </c>
      <c r="C327" s="14">
        <v>71298</v>
      </c>
      <c r="D327" s="14">
        <v>0</v>
      </c>
      <c r="E327" s="14" t="s">
        <v>1150</v>
      </c>
      <c r="F327" s="14" t="s">
        <v>3726</v>
      </c>
      <c r="G327" s="14" t="s">
        <v>1149</v>
      </c>
      <c r="H327" s="14" t="s">
        <v>382</v>
      </c>
      <c r="I327" s="14" t="s">
        <v>2</v>
      </c>
      <c r="J327" s="14">
        <v>48647</v>
      </c>
      <c r="K327" s="14">
        <v>2</v>
      </c>
      <c r="L327" s="14" t="s">
        <v>83</v>
      </c>
      <c r="M327" s="14" t="s">
        <v>164</v>
      </c>
      <c r="N327" s="14" t="s">
        <v>14</v>
      </c>
      <c r="O327" s="14">
        <v>205</v>
      </c>
      <c r="P327" s="14">
        <v>0</v>
      </c>
      <c r="Q327" s="14">
        <v>0</v>
      </c>
      <c r="R327" s="14">
        <v>0</v>
      </c>
      <c r="S327" s="14">
        <v>0</v>
      </c>
      <c r="T327" s="14">
        <v>205</v>
      </c>
      <c r="U327" s="25">
        <v>44141</v>
      </c>
      <c r="V327" s="14">
        <v>13</v>
      </c>
      <c r="W327" s="23">
        <v>655.4</v>
      </c>
      <c r="X327" s="23">
        <v>0</v>
      </c>
      <c r="Y327" s="23">
        <v>0</v>
      </c>
      <c r="Z327" s="23">
        <v>13.18</v>
      </c>
      <c r="AA327" s="23">
        <v>52.7</v>
      </c>
      <c r="AB327" s="14">
        <v>0</v>
      </c>
      <c r="AC327" s="14">
        <v>0</v>
      </c>
      <c r="AD327" s="24">
        <f>IFERROR(1-(Master[[#This Row],[Avg Garment Scans per Delivery]]/Master[[#This Row],[Garment Inventory]]), 0)</f>
        <v>0</v>
      </c>
      <c r="AE327" s="48">
        <v>0</v>
      </c>
      <c r="AF327" s="48">
        <v>0</v>
      </c>
      <c r="AG327" s="44">
        <v>49.73</v>
      </c>
      <c r="AH327" s="44">
        <v>49.73</v>
      </c>
      <c r="AI327" s="44">
        <v>51.71</v>
      </c>
      <c r="AJ327" s="44">
        <v>52.7</v>
      </c>
      <c r="AK327" s="44">
        <v>12.432499999999999</v>
      </c>
      <c r="AL327" s="44">
        <v>13.175000000000001</v>
      </c>
      <c r="AM327" s="44">
        <v>0</v>
      </c>
      <c r="AN327" s="44">
        <v>52.7</v>
      </c>
      <c r="AO327" s="44">
        <v>49.73</v>
      </c>
      <c r="AP327" s="44">
        <v>0</v>
      </c>
      <c r="AQ327" s="44">
        <v>0</v>
      </c>
      <c r="AR327" s="44">
        <v>0</v>
      </c>
      <c r="AS327" s="44">
        <v>0</v>
      </c>
      <c r="AT327" s="44">
        <v>0</v>
      </c>
      <c r="AU327" s="44">
        <v>0</v>
      </c>
      <c r="AV327" s="44">
        <v>0</v>
      </c>
      <c r="AW327" s="44">
        <v>49.73</v>
      </c>
      <c r="AX327" s="44">
        <v>52.7</v>
      </c>
      <c r="AY327" s="44">
        <v>0</v>
      </c>
      <c r="AZ327" s="44">
        <v>0</v>
      </c>
      <c r="BA327" s="44">
        <v>0</v>
      </c>
      <c r="BB327" s="44">
        <v>0</v>
      </c>
      <c r="BC327" s="14" t="s">
        <v>232</v>
      </c>
      <c r="BD327" s="14" t="s">
        <v>213</v>
      </c>
      <c r="BG327" s="14" t="s">
        <v>191</v>
      </c>
      <c r="BH327" s="14" t="s">
        <v>44</v>
      </c>
      <c r="BI327" s="14">
        <v>105</v>
      </c>
      <c r="BJ327" s="14">
        <f>IFERROR(_xlfn.XLOOKUP(Master[[#This Row],[cu_id]],StopTimes[cu_ID],StopTimes[Average Stop Time]), 0)</f>
        <v>0.31666666666666665</v>
      </c>
      <c r="BK327" s="14">
        <f>IF(Master[[#This Row],[Avg stop time helper]] &lt;&gt; 0, Master[[#This Row],[Avg stop time helper]],Average_Stop_Time)</f>
        <v>0.31666666666666665</v>
      </c>
      <c r="BL327" s="14" t="b">
        <f>NOT(ISERROR(_xlfn.XLOOKUP(Master[[#This Row],[cu_id]], Solution[Cu_ID],Solution[Cu_ID])))</f>
        <v>1</v>
      </c>
    </row>
    <row r="328" spans="1:64" s="14" customFormat="1" x14ac:dyDescent="0.3">
      <c r="A328" s="26" t="s">
        <v>1154</v>
      </c>
      <c r="B328" s="14">
        <v>103</v>
      </c>
      <c r="C328" s="14">
        <v>71300</v>
      </c>
      <c r="D328" s="14">
        <v>0</v>
      </c>
      <c r="E328" s="14" t="s">
        <v>1153</v>
      </c>
      <c r="F328" s="14" t="s">
        <v>3736</v>
      </c>
      <c r="H328" s="14" t="s">
        <v>1152</v>
      </c>
      <c r="I328" s="14" t="s">
        <v>2</v>
      </c>
      <c r="J328" s="14">
        <v>48647</v>
      </c>
      <c r="K328" s="14">
        <v>3</v>
      </c>
      <c r="L328" s="14" t="s">
        <v>175</v>
      </c>
      <c r="M328" s="14" t="s">
        <v>164</v>
      </c>
      <c r="N328" s="14" t="s">
        <v>14</v>
      </c>
      <c r="O328" s="14">
        <v>259</v>
      </c>
      <c r="P328" s="14">
        <v>0</v>
      </c>
      <c r="Q328" s="14">
        <v>0</v>
      </c>
      <c r="R328" s="14">
        <v>0</v>
      </c>
      <c r="S328" s="14">
        <v>0</v>
      </c>
      <c r="T328" s="14">
        <v>259</v>
      </c>
      <c r="U328" s="25">
        <v>44148</v>
      </c>
      <c r="V328" s="14">
        <v>13</v>
      </c>
      <c r="W328" s="23">
        <v>362.26</v>
      </c>
      <c r="X328" s="23">
        <v>0</v>
      </c>
      <c r="Y328" s="23">
        <v>0</v>
      </c>
      <c r="Z328" s="23">
        <v>7.61</v>
      </c>
      <c r="AA328" s="23">
        <v>30.44</v>
      </c>
      <c r="AB328" s="14">
        <v>0</v>
      </c>
      <c r="AC328" s="14">
        <v>0</v>
      </c>
      <c r="AD328" s="24">
        <f>IFERROR(1-(Master[[#This Row],[Avg Garment Scans per Delivery]]/Master[[#This Row],[Garment Inventory]]), 0)</f>
        <v>0</v>
      </c>
      <c r="AE328" s="48">
        <v>0</v>
      </c>
      <c r="AF328" s="48">
        <v>0</v>
      </c>
      <c r="AG328" s="44">
        <v>27.61</v>
      </c>
      <c r="AH328" s="44">
        <v>27.61</v>
      </c>
      <c r="AI328" s="44">
        <v>28.35</v>
      </c>
      <c r="AJ328" s="44">
        <v>28.72</v>
      </c>
      <c r="AK328" s="44">
        <v>6.9024999999999999</v>
      </c>
      <c r="AL328" s="44">
        <v>7.18</v>
      </c>
      <c r="AM328" s="44">
        <v>0</v>
      </c>
      <c r="AN328" s="44">
        <v>0</v>
      </c>
      <c r="AO328" s="44">
        <v>0</v>
      </c>
      <c r="AP328" s="44">
        <v>28.72</v>
      </c>
      <c r="AQ328" s="44">
        <v>27.61</v>
      </c>
      <c r="AR328" s="44">
        <v>0</v>
      </c>
      <c r="AS328" s="44">
        <v>0</v>
      </c>
      <c r="AT328" s="44">
        <v>0</v>
      </c>
      <c r="AU328" s="44">
        <v>0</v>
      </c>
      <c r="AV328" s="44">
        <v>0</v>
      </c>
      <c r="AW328" s="44">
        <v>0</v>
      </c>
      <c r="AX328" s="44">
        <v>28.72</v>
      </c>
      <c r="AY328" s="44">
        <v>27.61</v>
      </c>
      <c r="AZ328" s="44">
        <v>0</v>
      </c>
      <c r="BA328" s="44">
        <v>0</v>
      </c>
      <c r="BB328" s="44">
        <v>0</v>
      </c>
      <c r="BC328" s="14" t="s">
        <v>232</v>
      </c>
      <c r="BD328" s="14" t="s">
        <v>213</v>
      </c>
      <c r="BG328" s="14" t="s">
        <v>191</v>
      </c>
      <c r="BH328" s="14" t="s">
        <v>44</v>
      </c>
      <c r="BI328" s="14">
        <v>105</v>
      </c>
      <c r="BJ328" s="14">
        <f>IFERROR(_xlfn.XLOOKUP(Master[[#This Row],[cu_id]],StopTimes[cu_ID],StopTimes[Average Stop Time]), 0)</f>
        <v>3.5333333333333332</v>
      </c>
      <c r="BK328" s="14">
        <f>IF(Master[[#This Row],[Avg stop time helper]] &lt;&gt; 0, Master[[#This Row],[Avg stop time helper]],Average_Stop_Time)</f>
        <v>3.5333333333333332</v>
      </c>
      <c r="BL328" s="14" t="b">
        <f>NOT(ISERROR(_xlfn.XLOOKUP(Master[[#This Row],[cu_id]], Solution[Cu_ID],Solution[Cu_ID])))</f>
        <v>1</v>
      </c>
    </row>
    <row r="329" spans="1:64" s="14" customFormat="1" x14ac:dyDescent="0.3">
      <c r="A329" s="26" t="s">
        <v>1157</v>
      </c>
      <c r="B329" s="14">
        <v>103</v>
      </c>
      <c r="C329" s="14">
        <v>71301</v>
      </c>
      <c r="D329" s="14">
        <v>0</v>
      </c>
      <c r="E329" s="14" t="s">
        <v>1156</v>
      </c>
      <c r="F329" s="14" t="s">
        <v>3644</v>
      </c>
      <c r="H329" s="14" t="s">
        <v>1155</v>
      </c>
      <c r="J329" s="14">
        <v>48636</v>
      </c>
      <c r="K329" s="14">
        <v>7</v>
      </c>
      <c r="L329" s="14" t="s">
        <v>82</v>
      </c>
      <c r="M329" s="14" t="s">
        <v>164</v>
      </c>
      <c r="N329" s="14" t="s">
        <v>14</v>
      </c>
      <c r="O329" s="14">
        <v>210</v>
      </c>
      <c r="P329" s="14">
        <v>0</v>
      </c>
      <c r="Q329" s="14">
        <v>0</v>
      </c>
      <c r="R329" s="14">
        <v>0</v>
      </c>
      <c r="S329" s="14">
        <v>0</v>
      </c>
      <c r="T329" s="14">
        <v>210</v>
      </c>
      <c r="U329" s="25">
        <v>44141</v>
      </c>
      <c r="V329" s="14">
        <v>53</v>
      </c>
      <c r="W329" s="23">
        <v>10419.870000000001</v>
      </c>
      <c r="X329" s="23">
        <v>0</v>
      </c>
      <c r="Y329" s="23">
        <v>0</v>
      </c>
      <c r="Z329" s="23">
        <v>215.65</v>
      </c>
      <c r="AA329" s="23">
        <v>215.65</v>
      </c>
      <c r="AB329" s="14">
        <v>0</v>
      </c>
      <c r="AC329" s="14">
        <v>0</v>
      </c>
      <c r="AD329" s="24">
        <f>IFERROR(1-(Master[[#This Row],[Avg Garment Scans per Delivery]]/Master[[#This Row],[Garment Inventory]]), 0)</f>
        <v>0</v>
      </c>
      <c r="AE329" s="48">
        <v>0</v>
      </c>
      <c r="AF329" s="48">
        <v>0</v>
      </c>
      <c r="AG329" s="44">
        <v>168.02850000000001</v>
      </c>
      <c r="AH329" s="44">
        <v>207.273</v>
      </c>
      <c r="AI329" s="44">
        <v>227.83840000000001</v>
      </c>
      <c r="AJ329" s="44">
        <v>177.43279999999999</v>
      </c>
      <c r="AK329" s="44">
        <v>214.59620000000001</v>
      </c>
      <c r="AL329" s="44">
        <v>187.73500000000001</v>
      </c>
      <c r="AM329" s="44">
        <v>122.81</v>
      </c>
      <c r="AN329" s="44">
        <v>239.61</v>
      </c>
      <c r="AO329" s="44">
        <v>227.03</v>
      </c>
      <c r="AP329" s="44">
        <v>163.66</v>
      </c>
      <c r="AQ329" s="44">
        <v>265.39999999999998</v>
      </c>
      <c r="AR329" s="44">
        <v>239.61</v>
      </c>
      <c r="AS329" s="44">
        <v>227.03</v>
      </c>
      <c r="AT329" s="44">
        <v>246.09</v>
      </c>
      <c r="AU329" s="44">
        <v>233.17</v>
      </c>
      <c r="AV329" s="44">
        <v>123.18</v>
      </c>
      <c r="AW329" s="44">
        <v>259.26</v>
      </c>
      <c r="AX329" s="44">
        <v>202.89</v>
      </c>
      <c r="AY329" s="44">
        <v>233.17</v>
      </c>
      <c r="AZ329" s="44">
        <v>157.18</v>
      </c>
      <c r="BA329" s="44">
        <v>148.9</v>
      </c>
      <c r="BB329" s="44">
        <v>129.66</v>
      </c>
      <c r="BC329" s="14" t="s">
        <v>254</v>
      </c>
      <c r="BD329" s="14" t="s">
        <v>213</v>
      </c>
      <c r="BG329" s="14" t="s">
        <v>191</v>
      </c>
      <c r="BH329" s="14" t="s">
        <v>44</v>
      </c>
      <c r="BI329" s="14">
        <v>105</v>
      </c>
      <c r="BJ329" s="14">
        <f>IFERROR(_xlfn.XLOOKUP(Master[[#This Row],[cu_id]],StopTimes[cu_ID],StopTimes[Average Stop Time]), 0)</f>
        <v>13.59</v>
      </c>
      <c r="BK329" s="14">
        <f>IF(Master[[#This Row],[Avg stop time helper]] &lt;&gt; 0, Master[[#This Row],[Avg stop time helper]],Average_Stop_Time)</f>
        <v>13.59</v>
      </c>
      <c r="BL329" s="14" t="b">
        <f>NOT(ISERROR(_xlfn.XLOOKUP(Master[[#This Row],[cu_id]], Solution[Cu_ID],Solution[Cu_ID])))</f>
        <v>1</v>
      </c>
    </row>
    <row r="330" spans="1:64" s="14" customFormat="1" x14ac:dyDescent="0.3">
      <c r="A330" s="26" t="s">
        <v>1159</v>
      </c>
      <c r="B330" s="14">
        <v>103</v>
      </c>
      <c r="C330" s="14">
        <v>71302</v>
      </c>
      <c r="D330" s="14">
        <v>0</v>
      </c>
      <c r="E330" s="14" t="s">
        <v>1158</v>
      </c>
      <c r="F330" s="14" t="s">
        <v>5471</v>
      </c>
      <c r="H330" s="14" t="s">
        <v>636</v>
      </c>
      <c r="I330" s="14" t="s">
        <v>2</v>
      </c>
      <c r="J330" s="14">
        <v>49765</v>
      </c>
      <c r="K330" s="14">
        <v>4</v>
      </c>
      <c r="L330" s="14" t="s">
        <v>177</v>
      </c>
      <c r="M330" s="14" t="s">
        <v>164</v>
      </c>
      <c r="N330" s="14" t="s">
        <v>14</v>
      </c>
      <c r="O330" s="14">
        <v>230</v>
      </c>
      <c r="P330" s="14">
        <v>0</v>
      </c>
      <c r="Q330" s="14">
        <v>0</v>
      </c>
      <c r="R330" s="14">
        <v>0</v>
      </c>
      <c r="S330" s="14">
        <v>0</v>
      </c>
      <c r="T330" s="14">
        <v>230</v>
      </c>
      <c r="U330" s="25">
        <v>44155</v>
      </c>
      <c r="V330" s="14">
        <v>12</v>
      </c>
      <c r="W330" s="23">
        <v>504.03</v>
      </c>
      <c r="X330" s="23">
        <v>0</v>
      </c>
      <c r="Y330" s="23">
        <v>0</v>
      </c>
      <c r="Z330" s="23">
        <v>17.73</v>
      </c>
      <c r="AA330" s="23">
        <v>70.91</v>
      </c>
      <c r="AB330" s="14">
        <v>0</v>
      </c>
      <c r="AC330" s="14">
        <v>0</v>
      </c>
      <c r="AD330" s="24">
        <f>IFERROR(1-(Master[[#This Row],[Avg Garment Scans per Delivery]]/Master[[#This Row],[Garment Inventory]]), 0)</f>
        <v>0</v>
      </c>
      <c r="AE330" s="48">
        <v>0</v>
      </c>
      <c r="AF330" s="48">
        <v>0</v>
      </c>
      <c r="AG330" s="44">
        <v>63.14</v>
      </c>
      <c r="AH330" s="44">
        <v>63.14</v>
      </c>
      <c r="AI330" s="44">
        <v>65.02</v>
      </c>
      <c r="AJ330" s="44">
        <v>66.900000000000006</v>
      </c>
      <c r="AK330" s="44">
        <v>7.8925000000000001</v>
      </c>
      <c r="AL330" s="44">
        <v>8.3625000000000007</v>
      </c>
      <c r="AM330" s="44">
        <v>0</v>
      </c>
      <c r="AN330" s="44">
        <v>0</v>
      </c>
      <c r="AO330" s="44">
        <v>0</v>
      </c>
      <c r="AP330" s="44">
        <v>0</v>
      </c>
      <c r="AQ330" s="44">
        <v>0</v>
      </c>
      <c r="AR330" s="44">
        <v>66.900000000000006</v>
      </c>
      <c r="AS330" s="44">
        <v>63.14</v>
      </c>
      <c r="AT330" s="44">
        <v>0</v>
      </c>
      <c r="AU330" s="44">
        <v>0</v>
      </c>
      <c r="AV330" s="44">
        <v>0</v>
      </c>
      <c r="AW330" s="44">
        <v>0</v>
      </c>
      <c r="AX330" s="44">
        <v>0</v>
      </c>
      <c r="AY330" s="44">
        <v>0</v>
      </c>
      <c r="AZ330" s="44">
        <v>0</v>
      </c>
      <c r="BA330" s="44">
        <v>0</v>
      </c>
      <c r="BB330" s="44">
        <v>0</v>
      </c>
      <c r="BC330" s="14" t="s">
        <v>260</v>
      </c>
      <c r="BD330" s="14" t="s">
        <v>213</v>
      </c>
      <c r="BG330" s="14" t="s">
        <v>191</v>
      </c>
      <c r="BH330" s="14" t="s">
        <v>44</v>
      </c>
      <c r="BI330" s="14">
        <v>105</v>
      </c>
      <c r="BJ330" s="14">
        <f>IFERROR(_xlfn.XLOOKUP(Master[[#This Row],[cu_id]],StopTimes[cu_ID],StopTimes[Average Stop Time]), 0)</f>
        <v>3.9083333333333332</v>
      </c>
      <c r="BK330" s="14">
        <f>IF(Master[[#This Row],[Avg stop time helper]] &lt;&gt; 0, Master[[#This Row],[Avg stop time helper]],Average_Stop_Time)</f>
        <v>3.9083333333333332</v>
      </c>
      <c r="BL330" s="14" t="b">
        <f>NOT(ISERROR(_xlfn.XLOOKUP(Master[[#This Row],[cu_id]], Solution[Cu_ID],Solution[Cu_ID])))</f>
        <v>1</v>
      </c>
    </row>
    <row r="331" spans="1:64" s="14" customFormat="1" x14ac:dyDescent="0.3">
      <c r="A331" s="26" t="s">
        <v>1161</v>
      </c>
      <c r="B331" s="14">
        <v>103</v>
      </c>
      <c r="C331" s="14">
        <v>71303</v>
      </c>
      <c r="D331" s="14">
        <v>0</v>
      </c>
      <c r="E331" s="14" t="s">
        <v>1160</v>
      </c>
      <c r="F331" s="14" t="s">
        <v>3689</v>
      </c>
      <c r="H331" s="14" t="s">
        <v>382</v>
      </c>
      <c r="I331" s="14" t="s">
        <v>2</v>
      </c>
      <c r="J331" s="14">
        <v>48647</v>
      </c>
      <c r="K331" s="14">
        <v>5</v>
      </c>
      <c r="L331" s="14" t="s">
        <v>84</v>
      </c>
      <c r="M331" s="14" t="s">
        <v>164</v>
      </c>
      <c r="N331" s="14" t="s">
        <v>14</v>
      </c>
      <c r="O331" s="14">
        <v>290</v>
      </c>
      <c r="P331" s="14">
        <v>0</v>
      </c>
      <c r="Q331" s="14">
        <v>0</v>
      </c>
      <c r="R331" s="14">
        <v>0</v>
      </c>
      <c r="S331" s="14">
        <v>0</v>
      </c>
      <c r="T331" s="14">
        <v>290</v>
      </c>
      <c r="U331" s="25">
        <v>44148</v>
      </c>
      <c r="V331" s="14">
        <v>26</v>
      </c>
      <c r="W331" s="23">
        <v>1032.95</v>
      </c>
      <c r="X331" s="23">
        <v>0</v>
      </c>
      <c r="Y331" s="23">
        <v>0</v>
      </c>
      <c r="Z331" s="23">
        <v>21.14</v>
      </c>
      <c r="AA331" s="23">
        <v>42.28</v>
      </c>
      <c r="AB331" s="14">
        <v>0</v>
      </c>
      <c r="AC331" s="14">
        <v>0</v>
      </c>
      <c r="AD331" s="24">
        <f>IFERROR(1-(Master[[#This Row],[Avg Garment Scans per Delivery]]/Master[[#This Row],[Garment Inventory]]), 0)</f>
        <v>0</v>
      </c>
      <c r="AE331" s="48">
        <v>0</v>
      </c>
      <c r="AF331" s="48">
        <v>0</v>
      </c>
      <c r="AG331" s="44">
        <v>38.369999999999997</v>
      </c>
      <c r="AH331" s="44">
        <v>38.369999999999997</v>
      </c>
      <c r="AI331" s="44">
        <v>39.383299999999998</v>
      </c>
      <c r="AJ331" s="44">
        <v>39.89</v>
      </c>
      <c r="AK331" s="44">
        <v>19.184999999999999</v>
      </c>
      <c r="AL331" s="44">
        <v>19.945</v>
      </c>
      <c r="AM331" s="44">
        <v>38.369999999999997</v>
      </c>
      <c r="AN331" s="44">
        <v>0</v>
      </c>
      <c r="AO331" s="44">
        <v>0</v>
      </c>
      <c r="AP331" s="44">
        <v>39.89</v>
      </c>
      <c r="AQ331" s="44">
        <v>38.369999999999997</v>
      </c>
      <c r="AR331" s="44">
        <v>0</v>
      </c>
      <c r="AS331" s="44">
        <v>0</v>
      </c>
      <c r="AT331" s="44">
        <v>39.89</v>
      </c>
      <c r="AU331" s="44">
        <v>38.369999999999997</v>
      </c>
      <c r="AV331" s="44">
        <v>0</v>
      </c>
      <c r="AW331" s="44">
        <v>0</v>
      </c>
      <c r="AX331" s="44">
        <v>39.89</v>
      </c>
      <c r="AY331" s="44">
        <v>38.369999999999997</v>
      </c>
      <c r="AZ331" s="44">
        <v>0</v>
      </c>
      <c r="BA331" s="44">
        <v>0</v>
      </c>
      <c r="BB331" s="44">
        <v>39.89</v>
      </c>
      <c r="BC331" s="14" t="s">
        <v>420</v>
      </c>
      <c r="BD331" s="14" t="s">
        <v>213</v>
      </c>
      <c r="BG331" s="14" t="s">
        <v>191</v>
      </c>
      <c r="BH331" s="14" t="s">
        <v>44</v>
      </c>
      <c r="BI331" s="14">
        <v>105</v>
      </c>
      <c r="BJ331" s="14">
        <f>IFERROR(_xlfn.XLOOKUP(Master[[#This Row],[cu_id]],StopTimes[cu_ID],StopTimes[Average Stop Time]), 0)</f>
        <v>8.1166666666666671</v>
      </c>
      <c r="BK331" s="14">
        <f>IF(Master[[#This Row],[Avg stop time helper]] &lt;&gt; 0, Master[[#This Row],[Avg stop time helper]],Average_Stop_Time)</f>
        <v>8.1166666666666671</v>
      </c>
      <c r="BL331" s="14" t="b">
        <f>NOT(ISERROR(_xlfn.XLOOKUP(Master[[#This Row],[cu_id]], Solution[Cu_ID],Solution[Cu_ID])))</f>
        <v>1</v>
      </c>
    </row>
    <row r="332" spans="1:64" s="14" customFormat="1" x14ac:dyDescent="0.3">
      <c r="A332" s="26" t="s">
        <v>1166</v>
      </c>
      <c r="B332" s="14">
        <v>103</v>
      </c>
      <c r="C332" s="14">
        <v>71307</v>
      </c>
      <c r="D332" s="14">
        <v>0</v>
      </c>
      <c r="E332" s="14" t="s">
        <v>1165</v>
      </c>
      <c r="F332" s="14" t="s">
        <v>3707</v>
      </c>
      <c r="H332" s="14" t="s">
        <v>382</v>
      </c>
      <c r="I332" s="14" t="s">
        <v>2</v>
      </c>
      <c r="J332" s="14">
        <v>48647</v>
      </c>
      <c r="K332" s="14">
        <v>5</v>
      </c>
      <c r="L332" s="14" t="s">
        <v>84</v>
      </c>
      <c r="M332" s="14" t="s">
        <v>164</v>
      </c>
      <c r="N332" s="14" t="s">
        <v>14</v>
      </c>
      <c r="O332" s="14">
        <v>20</v>
      </c>
      <c r="P332" s="14">
        <v>0</v>
      </c>
      <c r="Q332" s="14">
        <v>0</v>
      </c>
      <c r="R332" s="14">
        <v>0</v>
      </c>
      <c r="S332" s="14">
        <v>0</v>
      </c>
      <c r="T332" s="14">
        <v>20</v>
      </c>
      <c r="U332" s="25">
        <v>44148</v>
      </c>
      <c r="V332" s="14">
        <v>26</v>
      </c>
      <c r="W332" s="23">
        <v>805.68</v>
      </c>
      <c r="X332" s="23">
        <v>0</v>
      </c>
      <c r="Y332" s="23">
        <v>0</v>
      </c>
      <c r="Z332" s="23">
        <v>15.22</v>
      </c>
      <c r="AA332" s="23">
        <v>30.44</v>
      </c>
      <c r="AB332" s="14">
        <v>0</v>
      </c>
      <c r="AC332" s="14">
        <v>0</v>
      </c>
      <c r="AD332" s="24">
        <f>IFERROR(1-(Master[[#This Row],[Avg Garment Scans per Delivery]]/Master[[#This Row],[Garment Inventory]]), 0)</f>
        <v>0</v>
      </c>
      <c r="AE332" s="48">
        <v>0</v>
      </c>
      <c r="AF332" s="48">
        <v>0</v>
      </c>
      <c r="AG332" s="44">
        <v>35</v>
      </c>
      <c r="AH332" s="44">
        <v>36.037100000000002</v>
      </c>
      <c r="AI332" s="44">
        <v>37.548000000000002</v>
      </c>
      <c r="AJ332" s="44">
        <v>38.28</v>
      </c>
      <c r="AK332" s="44">
        <v>18.225000000000001</v>
      </c>
      <c r="AL332" s="44">
        <v>14.355</v>
      </c>
      <c r="AM332" s="44">
        <v>36.450000000000003</v>
      </c>
      <c r="AN332" s="44">
        <v>0</v>
      </c>
      <c r="AO332" s="44">
        <v>0</v>
      </c>
      <c r="AP332" s="44">
        <v>38.28</v>
      </c>
      <c r="AQ332" s="44">
        <v>36.450000000000003</v>
      </c>
      <c r="AR332" s="44">
        <v>0</v>
      </c>
      <c r="AS332" s="44">
        <v>0</v>
      </c>
      <c r="AT332" s="44">
        <v>38.28</v>
      </c>
      <c r="AU332" s="44">
        <v>36.450000000000003</v>
      </c>
      <c r="AV332" s="44">
        <v>0</v>
      </c>
      <c r="AW332" s="44">
        <v>0</v>
      </c>
      <c r="AX332" s="44">
        <v>0</v>
      </c>
      <c r="AY332" s="44">
        <v>36.450000000000003</v>
      </c>
      <c r="AZ332" s="44">
        <v>0</v>
      </c>
      <c r="BA332" s="44">
        <v>0</v>
      </c>
      <c r="BB332" s="44">
        <v>38.28</v>
      </c>
      <c r="BC332" s="14" t="s">
        <v>232</v>
      </c>
      <c r="BD332" s="14" t="s">
        <v>239</v>
      </c>
      <c r="BG332" s="14" t="s">
        <v>191</v>
      </c>
      <c r="BH332" s="14" t="s">
        <v>44</v>
      </c>
      <c r="BI332" s="14">
        <v>105</v>
      </c>
      <c r="BJ332" s="14">
        <f>IFERROR(_xlfn.XLOOKUP(Master[[#This Row],[cu_id]],StopTimes[cu_ID],StopTimes[Average Stop Time]), 0)</f>
        <v>3.7583333333333333</v>
      </c>
      <c r="BK332" s="14">
        <f>IF(Master[[#This Row],[Avg stop time helper]] &lt;&gt; 0, Master[[#This Row],[Avg stop time helper]],Average_Stop_Time)</f>
        <v>3.7583333333333333</v>
      </c>
      <c r="BL332" s="14" t="b">
        <f>NOT(ISERROR(_xlfn.XLOOKUP(Master[[#This Row],[cu_id]], Solution[Cu_ID],Solution[Cu_ID])))</f>
        <v>1</v>
      </c>
    </row>
    <row r="333" spans="1:64" s="14" customFormat="1" x14ac:dyDescent="0.3">
      <c r="A333" s="26" t="s">
        <v>1169</v>
      </c>
      <c r="B333" s="14">
        <v>103</v>
      </c>
      <c r="C333" s="14">
        <v>71308</v>
      </c>
      <c r="D333" s="14">
        <v>0</v>
      </c>
      <c r="E333" s="14" t="s">
        <v>1168</v>
      </c>
      <c r="F333" s="14" t="s">
        <v>3732</v>
      </c>
      <c r="G333" s="14" t="s">
        <v>1167</v>
      </c>
      <c r="H333" s="14" t="s">
        <v>382</v>
      </c>
      <c r="I333" s="14" t="s">
        <v>2</v>
      </c>
      <c r="J333" s="14">
        <v>48647</v>
      </c>
      <c r="K333" s="14">
        <v>7</v>
      </c>
      <c r="L333" s="14" t="s">
        <v>82</v>
      </c>
      <c r="M333" s="14" t="s">
        <v>164</v>
      </c>
      <c r="N333" s="14" t="s">
        <v>14</v>
      </c>
      <c r="O333" s="14">
        <v>257</v>
      </c>
      <c r="P333" s="14">
        <v>0</v>
      </c>
      <c r="Q333" s="14">
        <v>0</v>
      </c>
      <c r="R333" s="14">
        <v>0</v>
      </c>
      <c r="S333" s="14">
        <v>0</v>
      </c>
      <c r="T333" s="14">
        <v>257</v>
      </c>
      <c r="U333" s="25">
        <v>44141</v>
      </c>
      <c r="V333" s="14">
        <v>52</v>
      </c>
      <c r="W333" s="23">
        <v>2207.9699999999998</v>
      </c>
      <c r="X333" s="23">
        <v>0</v>
      </c>
      <c r="Y333" s="23">
        <v>0</v>
      </c>
      <c r="Z333" s="23">
        <v>50.38</v>
      </c>
      <c r="AA333" s="23">
        <v>50.38</v>
      </c>
      <c r="AB333" s="14">
        <v>88</v>
      </c>
      <c r="AC333" s="14">
        <v>13</v>
      </c>
      <c r="AD333" s="24">
        <f>IFERROR(1-(Master[[#This Row],[Avg Garment Scans per Delivery]]/Master[[#This Row],[Garment Inventory]]), 0)</f>
        <v>0.85227272727272729</v>
      </c>
      <c r="AE333" s="48">
        <v>4</v>
      </c>
      <c r="AF333" s="48">
        <v>90</v>
      </c>
      <c r="AG333" s="44">
        <v>32.394599999999997</v>
      </c>
      <c r="AH333" s="44">
        <v>41.8384</v>
      </c>
      <c r="AI333" s="44">
        <v>46.082299999999996</v>
      </c>
      <c r="AJ333" s="44">
        <v>55.825000000000003</v>
      </c>
      <c r="AK333" s="44">
        <v>45.134999999999998</v>
      </c>
      <c r="AL333" s="44">
        <v>59.1875</v>
      </c>
      <c r="AM333" s="44">
        <v>51.94</v>
      </c>
      <c r="AN333" s="44">
        <v>50.26</v>
      </c>
      <c r="AO333" s="44">
        <v>38.33</v>
      </c>
      <c r="AP333" s="44">
        <v>64.56</v>
      </c>
      <c r="AQ333" s="44">
        <v>51.94</v>
      </c>
      <c r="AR333" s="44">
        <v>50.26</v>
      </c>
      <c r="AS333" s="44">
        <v>38.33</v>
      </c>
      <c r="AT333" s="44">
        <v>64.56</v>
      </c>
      <c r="AU333" s="44">
        <v>51.94</v>
      </c>
      <c r="AV333" s="44">
        <v>53.39</v>
      </c>
      <c r="AW333" s="44">
        <v>38.33</v>
      </c>
      <c r="AX333" s="44">
        <v>68.540000000000006</v>
      </c>
      <c r="AY333" s="44">
        <v>51.94</v>
      </c>
      <c r="AZ333" s="44">
        <v>53.39</v>
      </c>
      <c r="BA333" s="44">
        <v>38.33</v>
      </c>
      <c r="BB333" s="44">
        <v>68.540000000000006</v>
      </c>
      <c r="BC333" s="14" t="s">
        <v>232</v>
      </c>
      <c r="BD333" s="14" t="s">
        <v>213</v>
      </c>
      <c r="BG333" s="14" t="s">
        <v>191</v>
      </c>
      <c r="BH333" s="14" t="s">
        <v>44</v>
      </c>
      <c r="BI333" s="14">
        <v>105</v>
      </c>
      <c r="BJ333" s="14">
        <f>IFERROR(_xlfn.XLOOKUP(Master[[#This Row],[cu_id]],StopTimes[cu_ID],StopTimes[Average Stop Time]), 0)</f>
        <v>9.5366666666666671</v>
      </c>
      <c r="BK333" s="14">
        <f>IF(Master[[#This Row],[Avg stop time helper]] &lt;&gt; 0, Master[[#This Row],[Avg stop time helper]],Average_Stop_Time)</f>
        <v>9.5366666666666671</v>
      </c>
      <c r="BL333" s="14" t="b">
        <f>NOT(ISERROR(_xlfn.XLOOKUP(Master[[#This Row],[cu_id]], Solution[Cu_ID],Solution[Cu_ID])))</f>
        <v>1</v>
      </c>
    </row>
    <row r="334" spans="1:64" s="14" customFormat="1" x14ac:dyDescent="0.3">
      <c r="A334" s="26" t="s">
        <v>1171</v>
      </c>
      <c r="B334" s="14">
        <v>103</v>
      </c>
      <c r="C334" s="14">
        <v>71309</v>
      </c>
      <c r="D334" s="14">
        <v>0</v>
      </c>
      <c r="E334" s="14" t="s">
        <v>1170</v>
      </c>
      <c r="F334" s="14" t="s">
        <v>5580</v>
      </c>
      <c r="H334" s="14" t="s">
        <v>1152</v>
      </c>
      <c r="I334" s="14" t="s">
        <v>2</v>
      </c>
      <c r="J334" s="14">
        <v>48647</v>
      </c>
      <c r="K334" s="14">
        <v>2</v>
      </c>
      <c r="L334" s="14" t="s">
        <v>83</v>
      </c>
      <c r="M334" s="14" t="s">
        <v>164</v>
      </c>
      <c r="N334" s="14" t="s">
        <v>14</v>
      </c>
      <c r="O334" s="14">
        <v>235</v>
      </c>
      <c r="P334" s="14">
        <v>0</v>
      </c>
      <c r="Q334" s="14">
        <v>0</v>
      </c>
      <c r="R334" s="14">
        <v>0</v>
      </c>
      <c r="S334" s="14">
        <v>0</v>
      </c>
      <c r="T334" s="14">
        <v>235</v>
      </c>
      <c r="U334" s="25">
        <v>44141</v>
      </c>
      <c r="V334" s="14">
        <v>15</v>
      </c>
      <c r="W334" s="23">
        <v>1069.6300000000001</v>
      </c>
      <c r="X334" s="23">
        <v>0</v>
      </c>
      <c r="Y334" s="23">
        <v>0</v>
      </c>
      <c r="Z334" s="23">
        <v>19.29</v>
      </c>
      <c r="AA334" s="23">
        <v>77.17</v>
      </c>
      <c r="AB334" s="14">
        <v>0</v>
      </c>
      <c r="AC334" s="14">
        <v>0</v>
      </c>
      <c r="AD334" s="24">
        <f>IFERROR(1-(Master[[#This Row],[Avg Garment Scans per Delivery]]/Master[[#This Row],[Garment Inventory]]), 0)</f>
        <v>0</v>
      </c>
      <c r="AE334" s="48">
        <v>0</v>
      </c>
      <c r="AF334" s="48">
        <v>0</v>
      </c>
      <c r="AG334" s="44">
        <v>82.016000000000005</v>
      </c>
      <c r="AH334" s="44">
        <v>66.286600000000007</v>
      </c>
      <c r="AI334" s="44">
        <v>71.64</v>
      </c>
      <c r="AJ334" s="44">
        <v>69.471999999999994</v>
      </c>
      <c r="AK334" s="44">
        <v>17.329999999999998</v>
      </c>
      <c r="AL334" s="44">
        <v>24.7712</v>
      </c>
      <c r="AM334" s="44">
        <v>0</v>
      </c>
      <c r="AN334" s="44">
        <v>72.8</v>
      </c>
      <c r="AO334" s="44">
        <v>69.319999999999993</v>
      </c>
      <c r="AP334" s="44">
        <v>0</v>
      </c>
      <c r="AQ334" s="44">
        <v>0</v>
      </c>
      <c r="AR334" s="44">
        <v>0</v>
      </c>
      <c r="AS334" s="44">
        <v>0</v>
      </c>
      <c r="AT334" s="44">
        <v>0</v>
      </c>
      <c r="AU334" s="44">
        <v>0</v>
      </c>
      <c r="AV334" s="44">
        <v>125.37</v>
      </c>
      <c r="AW334" s="44">
        <v>69.319999999999993</v>
      </c>
      <c r="AX334" s="44">
        <v>0</v>
      </c>
      <c r="AY334" s="44">
        <v>0</v>
      </c>
      <c r="AZ334" s="44">
        <v>0</v>
      </c>
      <c r="BA334" s="44">
        <v>0</v>
      </c>
      <c r="BB334" s="44">
        <v>0</v>
      </c>
      <c r="BC334" s="14" t="s">
        <v>232</v>
      </c>
      <c r="BD334" s="14" t="s">
        <v>213</v>
      </c>
      <c r="BG334" s="14" t="s">
        <v>793</v>
      </c>
      <c r="BH334" s="14" t="s">
        <v>44</v>
      </c>
      <c r="BI334" s="14">
        <v>105</v>
      </c>
      <c r="BJ334" s="14">
        <f>IFERROR(_xlfn.XLOOKUP(Master[[#This Row],[cu_id]],StopTimes[cu_ID],StopTimes[Average Stop Time]), 0)</f>
        <v>0.18333333333333335</v>
      </c>
      <c r="BK334" s="14">
        <f>IF(Master[[#This Row],[Avg stop time helper]] &lt;&gt; 0, Master[[#This Row],[Avg stop time helper]],Average_Stop_Time)</f>
        <v>0.18333333333333335</v>
      </c>
      <c r="BL334" s="14" t="b">
        <f>NOT(ISERROR(_xlfn.XLOOKUP(Master[[#This Row],[cu_id]], Solution[Cu_ID],Solution[Cu_ID])))</f>
        <v>1</v>
      </c>
    </row>
    <row r="335" spans="1:64" s="14" customFormat="1" x14ac:dyDescent="0.3">
      <c r="A335" s="26" t="s">
        <v>1173</v>
      </c>
      <c r="B335" s="14">
        <v>103</v>
      </c>
      <c r="C335" s="14">
        <v>71313</v>
      </c>
      <c r="D335" s="14">
        <v>0</v>
      </c>
      <c r="E335" s="14" t="s">
        <v>1172</v>
      </c>
      <c r="F335" s="14" t="s">
        <v>3685</v>
      </c>
      <c r="H335" s="14" t="s">
        <v>382</v>
      </c>
      <c r="I335" s="14" t="s">
        <v>2</v>
      </c>
      <c r="J335" s="14">
        <v>48647</v>
      </c>
      <c r="K335" s="14">
        <v>7</v>
      </c>
      <c r="L335" s="14" t="s">
        <v>82</v>
      </c>
      <c r="M335" s="14" t="s">
        <v>164</v>
      </c>
      <c r="N335" s="14" t="s">
        <v>14</v>
      </c>
      <c r="O335" s="14">
        <v>280</v>
      </c>
      <c r="P335" s="14">
        <v>0</v>
      </c>
      <c r="Q335" s="14">
        <v>0</v>
      </c>
      <c r="R335" s="14">
        <v>0</v>
      </c>
      <c r="S335" s="14">
        <v>0</v>
      </c>
      <c r="T335" s="14">
        <v>280</v>
      </c>
      <c r="U335" s="25">
        <v>44141</v>
      </c>
      <c r="V335" s="14">
        <v>53</v>
      </c>
      <c r="W335" s="23">
        <v>1920.67</v>
      </c>
      <c r="X335" s="23">
        <v>0</v>
      </c>
      <c r="Y335" s="23">
        <v>0</v>
      </c>
      <c r="Z335" s="23">
        <v>32.46</v>
      </c>
      <c r="AA335" s="23">
        <v>32.46</v>
      </c>
      <c r="AB335" s="14">
        <v>11</v>
      </c>
      <c r="AC335" s="14">
        <v>3</v>
      </c>
      <c r="AD335" s="24">
        <f>IFERROR(1-(Master[[#This Row],[Avg Garment Scans per Delivery]]/Master[[#This Row],[Garment Inventory]]), 0)</f>
        <v>0.72727272727272729</v>
      </c>
      <c r="AE335" s="48">
        <v>1</v>
      </c>
      <c r="AF335" s="48">
        <v>11</v>
      </c>
      <c r="AG335" s="44">
        <v>39.481499999999997</v>
      </c>
      <c r="AH335" s="44">
        <v>32.948500000000003</v>
      </c>
      <c r="AI335" s="44">
        <v>35</v>
      </c>
      <c r="AJ335" s="44">
        <v>35</v>
      </c>
      <c r="AK335" s="44">
        <v>35</v>
      </c>
      <c r="AL335" s="44">
        <v>35</v>
      </c>
      <c r="AM335" s="44">
        <v>35</v>
      </c>
      <c r="AN335" s="44">
        <v>35</v>
      </c>
      <c r="AO335" s="44">
        <v>35</v>
      </c>
      <c r="AP335" s="44">
        <v>35</v>
      </c>
      <c r="AQ335" s="44">
        <v>35</v>
      </c>
      <c r="AR335" s="44">
        <v>35</v>
      </c>
      <c r="AS335" s="44">
        <v>35</v>
      </c>
      <c r="AT335" s="44">
        <v>35</v>
      </c>
      <c r="AU335" s="44">
        <v>35</v>
      </c>
      <c r="AV335" s="44">
        <v>35</v>
      </c>
      <c r="AW335" s="44">
        <v>35</v>
      </c>
      <c r="AX335" s="44">
        <v>35</v>
      </c>
      <c r="AY335" s="44">
        <v>35</v>
      </c>
      <c r="AZ335" s="44">
        <v>35</v>
      </c>
      <c r="BA335" s="44">
        <v>35</v>
      </c>
      <c r="BB335" s="44">
        <v>35</v>
      </c>
      <c r="BC335" s="14" t="s">
        <v>232</v>
      </c>
      <c r="BD335" s="14" t="s">
        <v>239</v>
      </c>
      <c r="BG335" s="14" t="s">
        <v>191</v>
      </c>
      <c r="BH335" s="14" t="s">
        <v>44</v>
      </c>
      <c r="BI335" s="14">
        <v>105</v>
      </c>
      <c r="BJ335" s="14">
        <f>IFERROR(_xlfn.XLOOKUP(Master[[#This Row],[cu_id]],StopTimes[cu_ID],StopTimes[Average Stop Time]), 0)</f>
        <v>10.346666666666668</v>
      </c>
      <c r="BK335" s="14">
        <f>IF(Master[[#This Row],[Avg stop time helper]] &lt;&gt; 0, Master[[#This Row],[Avg stop time helper]],Average_Stop_Time)</f>
        <v>10.346666666666668</v>
      </c>
      <c r="BL335" s="14" t="b">
        <f>NOT(ISERROR(_xlfn.XLOOKUP(Master[[#This Row],[cu_id]], Solution[Cu_ID],Solution[Cu_ID])))</f>
        <v>1</v>
      </c>
    </row>
    <row r="336" spans="1:64" s="14" customFormat="1" x14ac:dyDescent="0.3">
      <c r="A336" s="26" t="s">
        <v>1175</v>
      </c>
      <c r="B336" s="14">
        <v>103</v>
      </c>
      <c r="C336" s="14">
        <v>71314</v>
      </c>
      <c r="D336" s="14">
        <v>0</v>
      </c>
      <c r="E336" s="14" t="s">
        <v>1174</v>
      </c>
      <c r="F336" s="14" t="s">
        <v>3742</v>
      </c>
      <c r="H336" s="14" t="s">
        <v>382</v>
      </c>
      <c r="I336" s="14" t="s">
        <v>2</v>
      </c>
      <c r="J336" s="14">
        <v>48647</v>
      </c>
      <c r="K336" s="14">
        <v>6</v>
      </c>
      <c r="L336" s="14" t="s">
        <v>176</v>
      </c>
      <c r="M336" s="14" t="s">
        <v>164</v>
      </c>
      <c r="N336" s="14" t="s">
        <v>14</v>
      </c>
      <c r="O336" s="14">
        <v>236</v>
      </c>
      <c r="P336" s="14">
        <v>0</v>
      </c>
      <c r="Q336" s="14">
        <v>0</v>
      </c>
      <c r="R336" s="14">
        <v>0</v>
      </c>
      <c r="S336" s="14">
        <v>0</v>
      </c>
      <c r="T336" s="14">
        <v>236</v>
      </c>
      <c r="U336" s="25">
        <v>44141</v>
      </c>
      <c r="V336" s="14">
        <v>26</v>
      </c>
      <c r="W336" s="23">
        <v>2874.01</v>
      </c>
      <c r="X336" s="23">
        <v>0</v>
      </c>
      <c r="Y336" s="23">
        <v>0</v>
      </c>
      <c r="Z336" s="23">
        <v>75.319999999999993</v>
      </c>
      <c r="AA336" s="23">
        <v>150.63999999999999</v>
      </c>
      <c r="AB336" s="14">
        <v>0</v>
      </c>
      <c r="AC336" s="14">
        <v>0</v>
      </c>
      <c r="AD336" s="24">
        <f>IFERROR(1-(Master[[#This Row],[Avg Garment Scans per Delivery]]/Master[[#This Row],[Garment Inventory]]), 0)</f>
        <v>0</v>
      </c>
      <c r="AE336" s="48">
        <v>0</v>
      </c>
      <c r="AF336" s="48">
        <v>0</v>
      </c>
      <c r="AG336" s="44">
        <v>125.372</v>
      </c>
      <c r="AH336" s="44">
        <v>129.0283</v>
      </c>
      <c r="AI336" s="44">
        <v>139.22139999999999</v>
      </c>
      <c r="AJ336" s="44">
        <v>145.46</v>
      </c>
      <c r="AK336" s="44">
        <v>67.685000000000002</v>
      </c>
      <c r="AL336" s="44">
        <v>73.52</v>
      </c>
      <c r="AM336" s="44">
        <v>0</v>
      </c>
      <c r="AN336" s="44">
        <v>150.63999999999999</v>
      </c>
      <c r="AO336" s="44">
        <v>135.37</v>
      </c>
      <c r="AP336" s="44">
        <v>0</v>
      </c>
      <c r="AQ336" s="44">
        <v>0</v>
      </c>
      <c r="AR336" s="44">
        <v>145.84</v>
      </c>
      <c r="AS336" s="44">
        <v>135.37</v>
      </c>
      <c r="AT336" s="44">
        <v>0</v>
      </c>
      <c r="AU336" s="44">
        <v>0</v>
      </c>
      <c r="AV336" s="44">
        <v>145.84</v>
      </c>
      <c r="AW336" s="44">
        <v>135.37</v>
      </c>
      <c r="AX336" s="44">
        <v>0</v>
      </c>
      <c r="AY336" s="44">
        <v>0</v>
      </c>
      <c r="AZ336" s="44">
        <v>145.84</v>
      </c>
      <c r="BA336" s="44">
        <v>135.37</v>
      </c>
      <c r="BB336" s="44">
        <v>0</v>
      </c>
      <c r="BC336" s="14" t="s">
        <v>214</v>
      </c>
      <c r="BD336" s="14" t="s">
        <v>213</v>
      </c>
      <c r="BG336" s="14" t="s">
        <v>191</v>
      </c>
      <c r="BH336" s="14" t="s">
        <v>44</v>
      </c>
      <c r="BI336" s="14">
        <v>105</v>
      </c>
      <c r="BJ336" s="14">
        <f>IFERROR(_xlfn.XLOOKUP(Master[[#This Row],[cu_id]],StopTimes[cu_ID],StopTimes[Average Stop Time]), 0)</f>
        <v>19.216666666666669</v>
      </c>
      <c r="BK336" s="14">
        <f>IF(Master[[#This Row],[Avg stop time helper]] &lt;&gt; 0, Master[[#This Row],[Avg stop time helper]],Average_Stop_Time)</f>
        <v>19.216666666666669</v>
      </c>
      <c r="BL336" s="14" t="b">
        <f>NOT(ISERROR(_xlfn.XLOOKUP(Master[[#This Row],[cu_id]], Solution[Cu_ID],Solution[Cu_ID])))</f>
        <v>1</v>
      </c>
    </row>
    <row r="337" spans="1:64" s="14" customFormat="1" x14ac:dyDescent="0.3">
      <c r="A337" s="26" t="s">
        <v>1178</v>
      </c>
      <c r="B337" s="14">
        <v>105</v>
      </c>
      <c r="C337" s="14">
        <v>71319</v>
      </c>
      <c r="D337" s="14">
        <v>0</v>
      </c>
      <c r="E337" s="14" t="s">
        <v>1177</v>
      </c>
      <c r="F337" s="14" t="s">
        <v>3999</v>
      </c>
      <c r="H337" s="14" t="s">
        <v>382</v>
      </c>
      <c r="I337" s="14" t="s">
        <v>2</v>
      </c>
      <c r="J337" s="14">
        <v>48647</v>
      </c>
      <c r="K337" s="14">
        <v>5</v>
      </c>
      <c r="L337" s="14" t="s">
        <v>84</v>
      </c>
      <c r="M337" s="14" t="s">
        <v>164</v>
      </c>
      <c r="N337" s="14" t="s">
        <v>13</v>
      </c>
      <c r="O337" s="14">
        <v>6</v>
      </c>
      <c r="P337" s="14">
        <v>6</v>
      </c>
      <c r="Q337" s="14">
        <v>0</v>
      </c>
      <c r="R337" s="14">
        <v>0</v>
      </c>
      <c r="S337" s="14">
        <v>0</v>
      </c>
      <c r="T337" s="14">
        <v>0</v>
      </c>
      <c r="U337" s="25">
        <v>44146</v>
      </c>
      <c r="V337" s="14">
        <v>27</v>
      </c>
      <c r="W337" s="23">
        <v>1768.23</v>
      </c>
      <c r="X337" s="23">
        <v>0</v>
      </c>
      <c r="Y337" s="23">
        <v>0</v>
      </c>
      <c r="Z337" s="23">
        <v>43.74</v>
      </c>
      <c r="AA337" s="23">
        <v>87.47</v>
      </c>
      <c r="AB337" s="14">
        <v>0</v>
      </c>
      <c r="AC337" s="14">
        <v>0</v>
      </c>
      <c r="AD337" s="24">
        <f>IFERROR(1-(Master[[#This Row],[Avg Garment Scans per Delivery]]/Master[[#This Row],[Garment Inventory]]), 0)</f>
        <v>0</v>
      </c>
      <c r="AE337" s="48">
        <v>0</v>
      </c>
      <c r="AF337" s="48">
        <v>0</v>
      </c>
      <c r="AG337" s="44">
        <v>95.262500000000003</v>
      </c>
      <c r="AH337" s="44">
        <v>93.396600000000007</v>
      </c>
      <c r="AI337" s="44">
        <v>81.3857</v>
      </c>
      <c r="AJ337" s="44">
        <v>66.6233</v>
      </c>
      <c r="AK337" s="44">
        <v>45.462499999999999</v>
      </c>
      <c r="AL337" s="44">
        <v>31.7362</v>
      </c>
      <c r="AM337" s="44">
        <v>78.55</v>
      </c>
      <c r="AN337" s="44">
        <v>69.150000000000006</v>
      </c>
      <c r="AO337" s="44">
        <v>0</v>
      </c>
      <c r="AP337" s="44">
        <v>69.150000000000006</v>
      </c>
      <c r="AQ337" s="44">
        <v>128.05000000000001</v>
      </c>
      <c r="AR337" s="44">
        <v>69.150000000000006</v>
      </c>
      <c r="AS337" s="44">
        <v>0</v>
      </c>
      <c r="AT337" s="44">
        <v>69.150000000000006</v>
      </c>
      <c r="AU337" s="44">
        <v>78.55</v>
      </c>
      <c r="AV337" s="44">
        <v>46.44</v>
      </c>
      <c r="AW337" s="44">
        <v>0</v>
      </c>
      <c r="AX337" s="44">
        <v>46.44</v>
      </c>
      <c r="AY337" s="44">
        <v>78.55</v>
      </c>
      <c r="AZ337" s="44">
        <v>69.150000000000006</v>
      </c>
      <c r="BA337" s="44">
        <v>0</v>
      </c>
      <c r="BB337" s="44">
        <v>69.150000000000006</v>
      </c>
      <c r="BC337" s="14" t="s">
        <v>254</v>
      </c>
      <c r="BD337" s="14" t="s">
        <v>332</v>
      </c>
      <c r="BG337" s="14" t="s">
        <v>191</v>
      </c>
      <c r="BH337" s="14" t="s">
        <v>1176</v>
      </c>
      <c r="BI337" s="14">
        <v>105</v>
      </c>
      <c r="BJ337" s="14">
        <f>IFERROR(_xlfn.XLOOKUP(Master[[#This Row],[cu_id]],StopTimes[cu_ID],StopTimes[Average Stop Time]), 0)</f>
        <v>0.16666666666666666</v>
      </c>
      <c r="BK337" s="14">
        <f>IF(Master[[#This Row],[Avg stop time helper]] &lt;&gt; 0, Master[[#This Row],[Avg stop time helper]],Average_Stop_Time)</f>
        <v>0.16666666666666666</v>
      </c>
      <c r="BL337" s="14" t="b">
        <f>NOT(ISERROR(_xlfn.XLOOKUP(Master[[#This Row],[cu_id]], Solution[Cu_ID],Solution[Cu_ID])))</f>
        <v>1</v>
      </c>
    </row>
    <row r="338" spans="1:64" s="14" customFormat="1" x14ac:dyDescent="0.3">
      <c r="A338" t="s">
        <v>1180</v>
      </c>
      <c r="B338">
        <v>105</v>
      </c>
      <c r="C338">
        <v>71325</v>
      </c>
      <c r="D338">
        <v>0</v>
      </c>
      <c r="E338" t="s">
        <v>2127</v>
      </c>
      <c r="F338" t="s">
        <v>7568</v>
      </c>
      <c r="G338" t="s">
        <v>7569</v>
      </c>
      <c r="H338" t="s">
        <v>7570</v>
      </c>
      <c r="I338" t="s">
        <v>2</v>
      </c>
      <c r="J338" t="s">
        <v>7571</v>
      </c>
      <c r="K338">
        <v>2</v>
      </c>
      <c r="L338" t="s">
        <v>83</v>
      </c>
      <c r="M338" t="s">
        <v>164</v>
      </c>
      <c r="N338" t="s">
        <v>13</v>
      </c>
      <c r="O338"/>
      <c r="P338">
        <v>190</v>
      </c>
      <c r="Q338">
        <v>0</v>
      </c>
      <c r="R338">
        <v>0</v>
      </c>
      <c r="S338">
        <v>0</v>
      </c>
      <c r="T338">
        <v>0</v>
      </c>
      <c r="U338" s="22">
        <v>44277</v>
      </c>
      <c r="V338">
        <v>14</v>
      </c>
      <c r="W338" s="20">
        <v>2466.4</v>
      </c>
      <c r="X338" s="20"/>
      <c r="Y338" s="20"/>
      <c r="Z338" s="20">
        <v>50.334600000000002</v>
      </c>
      <c r="AA338" s="20">
        <v>201.33840000000001</v>
      </c>
      <c r="AB338"/>
      <c r="AC338"/>
      <c r="AD338" s="24">
        <f>IFERROR(1-(Master[[#This Row],[Avg Garment Scans per Delivery]]/Master[[#This Row],[Garment Inventory]]), 0)</f>
        <v>0</v>
      </c>
      <c r="AE338" s="49">
        <v>0</v>
      </c>
      <c r="AF338" s="49">
        <v>0</v>
      </c>
      <c r="AG338" s="44">
        <v>167.38499999999999</v>
      </c>
      <c r="AH338" s="44">
        <v>141.76249999999999</v>
      </c>
      <c r="AI338" s="44">
        <v>191.69329999999999</v>
      </c>
      <c r="AJ338" s="44">
        <v>194.16</v>
      </c>
      <c r="AK338" s="44">
        <v>46.69</v>
      </c>
      <c r="AL338" s="44">
        <v>48.54</v>
      </c>
      <c r="AM338" s="44">
        <v>0</v>
      </c>
      <c r="AN338" s="44">
        <v>194.16</v>
      </c>
      <c r="AO338" s="44">
        <v>186.76</v>
      </c>
      <c r="AP338" s="44">
        <v>0</v>
      </c>
      <c r="AQ338" s="44">
        <v>0</v>
      </c>
      <c r="AR338" s="44">
        <v>0</v>
      </c>
      <c r="AS338" s="44">
        <v>0</v>
      </c>
      <c r="AT338" s="44">
        <v>194.16</v>
      </c>
      <c r="AU338" s="44">
        <v>0</v>
      </c>
      <c r="AV338" s="44">
        <v>194.16</v>
      </c>
      <c r="AW338" s="44">
        <v>186.76</v>
      </c>
      <c r="AX338" s="44">
        <v>0</v>
      </c>
      <c r="AY338" s="44">
        <v>0</v>
      </c>
      <c r="AZ338" s="44">
        <v>0</v>
      </c>
      <c r="BA338" s="44">
        <v>0</v>
      </c>
      <c r="BB338" s="44">
        <v>194.16</v>
      </c>
      <c r="BC338" s="19"/>
      <c r="BD338" s="19"/>
      <c r="BE338" t="s">
        <v>77</v>
      </c>
      <c r="BF338" t="s">
        <v>77</v>
      </c>
      <c r="BG338" t="s">
        <v>77</v>
      </c>
      <c r="BH338" t="s">
        <v>44</v>
      </c>
      <c r="BI338"/>
      <c r="BJ338" s="14">
        <f>IFERROR(_xlfn.XLOOKUP(Master[[#This Row],[cu_id]],StopTimes[cu_ID],StopTimes[Average Stop Time]), 0)</f>
        <v>18.233333333333334</v>
      </c>
      <c r="BK338" s="14">
        <f>IF(Master[[#This Row],[Avg stop time helper]] &lt;&gt; 0, Master[[#This Row],[Avg stop time helper]],Average_Stop_Time)</f>
        <v>18.233333333333334</v>
      </c>
      <c r="BL338" t="b">
        <f>NOT(ISERROR(_xlfn.XLOOKUP(Master[[#This Row],[cu_id]], Solution[Cu_ID],Solution[Cu_ID])))</f>
        <v>1</v>
      </c>
    </row>
    <row r="339" spans="1:64" s="14" customFormat="1" x14ac:dyDescent="0.3">
      <c r="A339" s="26" t="s">
        <v>1186</v>
      </c>
      <c r="B339" s="14">
        <v>105</v>
      </c>
      <c r="C339" s="14">
        <v>71327</v>
      </c>
      <c r="D339" s="14">
        <v>0</v>
      </c>
      <c r="E339" s="14" t="s">
        <v>1185</v>
      </c>
      <c r="F339" s="14" t="s">
        <v>3508</v>
      </c>
      <c r="G339" s="14" t="s">
        <v>1184</v>
      </c>
      <c r="H339" s="14" t="s">
        <v>1183</v>
      </c>
      <c r="I339" s="14" t="s">
        <v>2</v>
      </c>
      <c r="J339" s="14">
        <v>48756</v>
      </c>
      <c r="K339" s="14">
        <v>7</v>
      </c>
      <c r="L339" s="14" t="s">
        <v>82</v>
      </c>
      <c r="M339" s="14" t="s">
        <v>164</v>
      </c>
      <c r="N339" s="14" t="s">
        <v>13</v>
      </c>
      <c r="O339" s="14">
        <v>270</v>
      </c>
      <c r="P339" s="14">
        <v>270</v>
      </c>
      <c r="Q339" s="14">
        <v>0</v>
      </c>
      <c r="R339" s="14">
        <v>0</v>
      </c>
      <c r="S339" s="14">
        <v>0</v>
      </c>
      <c r="T339" s="14">
        <v>0</v>
      </c>
      <c r="U339" s="25">
        <v>44137</v>
      </c>
      <c r="V339" s="14">
        <v>46</v>
      </c>
      <c r="W339" s="23">
        <v>1543.53</v>
      </c>
      <c r="X339" s="23">
        <v>0</v>
      </c>
      <c r="Y339" s="23">
        <v>0</v>
      </c>
      <c r="Z339" s="23">
        <v>25.55</v>
      </c>
      <c r="AA339" s="23">
        <v>25.55</v>
      </c>
      <c r="AB339" s="14">
        <v>0</v>
      </c>
      <c r="AC339" s="14">
        <v>0</v>
      </c>
      <c r="AD339" s="24">
        <f>IFERROR(1-(Master[[#This Row],[Avg Garment Scans per Delivery]]/Master[[#This Row],[Garment Inventory]]), 0)</f>
        <v>0</v>
      </c>
      <c r="AE339" s="48">
        <v>0</v>
      </c>
      <c r="AF339" s="48">
        <v>0</v>
      </c>
      <c r="AG339" s="44">
        <v>37.08</v>
      </c>
      <c r="AH339" s="44">
        <v>37.08</v>
      </c>
      <c r="AI339" s="44">
        <v>37.973999999999997</v>
      </c>
      <c r="AJ339" s="44">
        <v>42.704999999999998</v>
      </c>
      <c r="AK339" s="44">
        <v>37.08</v>
      </c>
      <c r="AL339" s="44">
        <v>39.755000000000003</v>
      </c>
      <c r="AM339" s="44">
        <v>37.08</v>
      </c>
      <c r="AN339" s="44">
        <v>117.34</v>
      </c>
      <c r="AO339" s="44">
        <v>37.08</v>
      </c>
      <c r="AP339" s="44">
        <v>77.2</v>
      </c>
      <c r="AQ339" s="44">
        <v>37.08</v>
      </c>
      <c r="AR339" s="44">
        <v>40.14</v>
      </c>
      <c r="AS339" s="44">
        <v>37.08</v>
      </c>
      <c r="AT339" s="44">
        <v>80.28</v>
      </c>
      <c r="AU339" s="44">
        <v>37.08</v>
      </c>
      <c r="AV339" s="44">
        <v>80.28</v>
      </c>
      <c r="AW339" s="44">
        <v>37.08</v>
      </c>
      <c r="AX339" s="44">
        <v>80.28</v>
      </c>
      <c r="AY339" s="44">
        <v>37.08</v>
      </c>
      <c r="AZ339" s="44">
        <v>80.28</v>
      </c>
      <c r="BA339" s="44">
        <v>37.08</v>
      </c>
      <c r="BB339" s="44">
        <v>80.28</v>
      </c>
      <c r="BC339" s="14" t="s">
        <v>254</v>
      </c>
      <c r="BD339" s="14" t="s">
        <v>332</v>
      </c>
      <c r="BG339" s="14" t="s">
        <v>793</v>
      </c>
      <c r="BH339" s="14" t="s">
        <v>49</v>
      </c>
      <c r="BI339" s="14">
        <v>105</v>
      </c>
      <c r="BJ339" s="14">
        <f>IFERROR(_xlfn.XLOOKUP(Master[[#This Row],[cu_id]],StopTimes[cu_ID],StopTimes[Average Stop Time]), 0)</f>
        <v>3.3625000000000003</v>
      </c>
      <c r="BK339" s="14">
        <f>IF(Master[[#This Row],[Avg stop time helper]] &lt;&gt; 0, Master[[#This Row],[Avg stop time helper]],Average_Stop_Time)</f>
        <v>3.3625000000000003</v>
      </c>
      <c r="BL339" s="14" t="b">
        <f>NOT(ISERROR(_xlfn.XLOOKUP(Master[[#This Row],[cu_id]], Solution[Cu_ID],Solution[Cu_ID])))</f>
        <v>1</v>
      </c>
    </row>
    <row r="340" spans="1:64" s="14" customFormat="1" x14ac:dyDescent="0.3">
      <c r="A340" s="26" t="s">
        <v>1189</v>
      </c>
      <c r="B340" s="14">
        <v>105</v>
      </c>
      <c r="C340" s="14">
        <v>71342</v>
      </c>
      <c r="D340" s="14">
        <v>0</v>
      </c>
      <c r="E340" s="14" t="s">
        <v>1188</v>
      </c>
      <c r="F340" s="14" t="s">
        <v>3668</v>
      </c>
      <c r="H340" s="14" t="s">
        <v>1187</v>
      </c>
      <c r="I340" s="14" t="s">
        <v>2</v>
      </c>
      <c r="J340" s="14">
        <v>48621</v>
      </c>
      <c r="K340" s="14">
        <v>0</v>
      </c>
      <c r="L340" s="14" t="s">
        <v>82</v>
      </c>
      <c r="M340" s="14" t="s">
        <v>163</v>
      </c>
      <c r="N340" s="14" t="s">
        <v>12</v>
      </c>
      <c r="O340" s="14">
        <v>60</v>
      </c>
      <c r="P340" s="14">
        <v>0</v>
      </c>
      <c r="Q340" s="14">
        <v>0</v>
      </c>
      <c r="R340" s="14">
        <v>60</v>
      </c>
      <c r="S340" s="14">
        <v>0</v>
      </c>
      <c r="T340" s="14">
        <v>0</v>
      </c>
      <c r="U340" s="25">
        <v>44139</v>
      </c>
      <c r="V340" s="14">
        <v>25</v>
      </c>
      <c r="W340" s="23">
        <v>3995.75</v>
      </c>
      <c r="X340" s="23">
        <v>0</v>
      </c>
      <c r="Y340" s="23">
        <v>0</v>
      </c>
      <c r="Z340" s="23">
        <v>145.52000000000001</v>
      </c>
      <c r="AA340" s="23">
        <v>145.52000000000001</v>
      </c>
      <c r="AB340" s="14">
        <v>0</v>
      </c>
      <c r="AC340" s="14">
        <v>0</v>
      </c>
      <c r="AD340" s="24">
        <f>IFERROR(1-(Master[[#This Row],[Avg Garment Scans per Delivery]]/Master[[#This Row],[Garment Inventory]]), 0)</f>
        <v>0</v>
      </c>
      <c r="AE340" s="48">
        <v>0</v>
      </c>
      <c r="AF340" s="48">
        <v>0</v>
      </c>
      <c r="AG340" s="44">
        <v>155.11199999999999</v>
      </c>
      <c r="AH340" s="44">
        <v>143.42330000000001</v>
      </c>
      <c r="AI340" s="44">
        <v>201.31549999999999</v>
      </c>
      <c r="AJ340" s="44">
        <v>248.52330000000001</v>
      </c>
      <c r="AK340" s="44">
        <v>106.17619999999999</v>
      </c>
      <c r="AL340" s="44">
        <v>70.623699999999999</v>
      </c>
      <c r="AM340" s="44">
        <v>143.54</v>
      </c>
      <c r="AN340" s="44">
        <v>367.78</v>
      </c>
      <c r="AO340" s="44">
        <v>0</v>
      </c>
      <c r="AP340" s="44">
        <v>0</v>
      </c>
      <c r="AQ340" s="44">
        <v>114.5</v>
      </c>
      <c r="AR340" s="44">
        <v>0</v>
      </c>
      <c r="AS340" s="44">
        <v>146.09</v>
      </c>
      <c r="AT340" s="44">
        <v>0</v>
      </c>
      <c r="AU340" s="44">
        <v>0</v>
      </c>
      <c r="AV340" s="44">
        <v>0</v>
      </c>
      <c r="AW340" s="44">
        <v>163.21</v>
      </c>
      <c r="AX340" s="44">
        <v>197.21</v>
      </c>
      <c r="AY340" s="44">
        <v>207.36</v>
      </c>
      <c r="AZ340" s="44">
        <v>0</v>
      </c>
      <c r="BA340" s="44">
        <v>74.709999999999994</v>
      </c>
      <c r="BB340" s="44">
        <v>0</v>
      </c>
      <c r="BC340" s="14" t="s">
        <v>254</v>
      </c>
      <c r="BD340" s="14" t="s">
        <v>213</v>
      </c>
      <c r="BG340" s="14" t="s">
        <v>191</v>
      </c>
      <c r="BH340" s="14" t="s">
        <v>44</v>
      </c>
      <c r="BI340" s="14">
        <v>105</v>
      </c>
      <c r="BJ340" s="14">
        <f>IFERROR(_xlfn.XLOOKUP(Master[[#This Row],[cu_id]],StopTimes[cu_ID],StopTimes[Average Stop Time]), 0)</f>
        <v>33.633333333333333</v>
      </c>
      <c r="BK340" s="14">
        <f>IF(Master[[#This Row],[Avg stop time helper]] &lt;&gt; 0, Master[[#This Row],[Avg stop time helper]],Average_Stop_Time)</f>
        <v>33.633333333333333</v>
      </c>
      <c r="BL340" s="14" t="b">
        <f>NOT(ISERROR(_xlfn.XLOOKUP(Master[[#This Row],[cu_id]], Solution[Cu_ID],Solution[Cu_ID])))</f>
        <v>1</v>
      </c>
    </row>
    <row r="341" spans="1:64" s="14" customFormat="1" x14ac:dyDescent="0.3">
      <c r="A341" s="26" t="s">
        <v>1193</v>
      </c>
      <c r="B341" s="14">
        <v>103</v>
      </c>
      <c r="C341" s="14">
        <v>71346</v>
      </c>
      <c r="D341" s="14">
        <v>0</v>
      </c>
      <c r="E341" s="14" t="s">
        <v>1192</v>
      </c>
      <c r="F341" s="14" t="s">
        <v>3674</v>
      </c>
      <c r="G341" s="14" t="s">
        <v>1191</v>
      </c>
      <c r="H341" s="14" t="s">
        <v>1190</v>
      </c>
      <c r="I341" s="14" t="s">
        <v>2</v>
      </c>
      <c r="J341" s="14">
        <v>48621</v>
      </c>
      <c r="K341" s="14">
        <v>7</v>
      </c>
      <c r="L341" s="14" t="s">
        <v>82</v>
      </c>
      <c r="M341" s="14" t="s">
        <v>164</v>
      </c>
      <c r="N341" s="14" t="s">
        <v>14</v>
      </c>
      <c r="O341" s="14">
        <v>349</v>
      </c>
      <c r="P341" s="14">
        <v>0</v>
      </c>
      <c r="Q341" s="14">
        <v>0</v>
      </c>
      <c r="R341" s="14">
        <v>0</v>
      </c>
      <c r="S341" s="14">
        <v>0</v>
      </c>
      <c r="T341" s="14">
        <v>349</v>
      </c>
      <c r="U341" s="25">
        <v>44141</v>
      </c>
      <c r="V341" s="14">
        <v>56</v>
      </c>
      <c r="W341" s="23">
        <v>2858.58</v>
      </c>
      <c r="X341" s="23">
        <v>153.75</v>
      </c>
      <c r="Y341" s="23">
        <v>2704.83</v>
      </c>
      <c r="Z341" s="23">
        <v>59.95</v>
      </c>
      <c r="AA341" s="23">
        <v>59.95</v>
      </c>
      <c r="AB341" s="14">
        <v>57</v>
      </c>
      <c r="AC341" s="14">
        <v>13</v>
      </c>
      <c r="AD341" s="24">
        <f>IFERROR(1-(Master[[#This Row],[Avg Garment Scans per Delivery]]/Master[[#This Row],[Garment Inventory]]), 0)</f>
        <v>0.77192982456140347</v>
      </c>
      <c r="AE341" s="48">
        <v>3</v>
      </c>
      <c r="AF341" s="48">
        <v>58</v>
      </c>
      <c r="AG341" s="44">
        <v>55.593000000000004</v>
      </c>
      <c r="AH341" s="44">
        <v>48.37</v>
      </c>
      <c r="AI341" s="44">
        <v>49.368400000000001</v>
      </c>
      <c r="AJ341" s="44">
        <v>55.8962</v>
      </c>
      <c r="AK341" s="44">
        <v>42.645000000000003</v>
      </c>
      <c r="AL341" s="44">
        <v>62.966200000000001</v>
      </c>
      <c r="AM341" s="44">
        <v>48.63</v>
      </c>
      <c r="AN341" s="44">
        <v>56.56</v>
      </c>
      <c r="AO341" s="44">
        <v>48.63</v>
      </c>
      <c r="AP341" s="44">
        <v>56.56</v>
      </c>
      <c r="AQ341" s="44">
        <v>40.65</v>
      </c>
      <c r="AR341" s="44">
        <v>56.56</v>
      </c>
      <c r="AS341" s="44">
        <v>40.65</v>
      </c>
      <c r="AT341" s="44">
        <v>0</v>
      </c>
      <c r="AU341" s="44">
        <v>40.65</v>
      </c>
      <c r="AV341" s="44">
        <v>107.81</v>
      </c>
      <c r="AW341" s="44">
        <v>40.65</v>
      </c>
      <c r="AX341" s="44">
        <v>113.12</v>
      </c>
      <c r="AY341" s="44">
        <v>40.65</v>
      </c>
      <c r="AZ341" s="44">
        <v>56.56</v>
      </c>
      <c r="BA341" s="44">
        <v>40.65</v>
      </c>
      <c r="BB341" s="44">
        <v>56.56</v>
      </c>
      <c r="BC341" s="14" t="s">
        <v>323</v>
      </c>
      <c r="BD341" s="14" t="s">
        <v>213</v>
      </c>
      <c r="BG341" s="14" t="s">
        <v>191</v>
      </c>
      <c r="BH341" s="14" t="s">
        <v>44</v>
      </c>
      <c r="BI341" s="14">
        <v>105</v>
      </c>
      <c r="BJ341" s="14">
        <f>IFERROR(_xlfn.XLOOKUP(Master[[#This Row],[cu_id]],StopTimes[cu_ID],StopTimes[Average Stop Time]), 0)</f>
        <v>10.59</v>
      </c>
      <c r="BK341" s="14">
        <f>IF(Master[[#This Row],[Avg stop time helper]] &lt;&gt; 0, Master[[#This Row],[Avg stop time helper]],Average_Stop_Time)</f>
        <v>10.59</v>
      </c>
      <c r="BL341" s="14" t="b">
        <f>NOT(ISERROR(_xlfn.XLOOKUP(Master[[#This Row],[cu_id]], Solution[Cu_ID],Solution[Cu_ID])))</f>
        <v>1</v>
      </c>
    </row>
    <row r="342" spans="1:64" s="14" customFormat="1" x14ac:dyDescent="0.3">
      <c r="A342" s="26" t="s">
        <v>1195</v>
      </c>
      <c r="B342" s="14">
        <v>103</v>
      </c>
      <c r="C342" s="14">
        <v>71349</v>
      </c>
      <c r="D342" s="14">
        <v>0</v>
      </c>
      <c r="E342" s="14" t="s">
        <v>1194</v>
      </c>
      <c r="F342" s="14" t="s">
        <v>5572</v>
      </c>
      <c r="H342" s="14" t="s">
        <v>382</v>
      </c>
      <c r="I342" s="14" t="s">
        <v>2</v>
      </c>
      <c r="J342" s="14">
        <v>48674</v>
      </c>
      <c r="K342" s="14">
        <v>1</v>
      </c>
      <c r="L342" s="14" t="s">
        <v>174</v>
      </c>
      <c r="M342" s="14" t="s">
        <v>164</v>
      </c>
      <c r="N342" s="14" t="s">
        <v>14</v>
      </c>
      <c r="O342" s="14">
        <v>271</v>
      </c>
      <c r="P342" s="14">
        <v>0</v>
      </c>
      <c r="Q342" s="14">
        <v>0</v>
      </c>
      <c r="R342" s="14">
        <v>0</v>
      </c>
      <c r="S342" s="14">
        <v>0</v>
      </c>
      <c r="T342" s="14">
        <v>271</v>
      </c>
      <c r="U342" s="25">
        <v>44162</v>
      </c>
      <c r="V342" s="14">
        <v>13</v>
      </c>
      <c r="W342" s="23">
        <v>716.51</v>
      </c>
      <c r="X342" s="23">
        <v>0</v>
      </c>
      <c r="Y342" s="23">
        <v>0</v>
      </c>
      <c r="Z342" s="23">
        <v>23.2</v>
      </c>
      <c r="AA342" s="23">
        <v>92.78</v>
      </c>
      <c r="AB342" s="14">
        <v>0</v>
      </c>
      <c r="AC342" s="14">
        <v>0</v>
      </c>
      <c r="AD342" s="24">
        <f>IFERROR(1-(Master[[#This Row],[Avg Garment Scans per Delivery]]/Master[[#This Row],[Garment Inventory]]), 0)</f>
        <v>0</v>
      </c>
      <c r="AE342" s="48">
        <v>0</v>
      </c>
      <c r="AF342" s="48">
        <v>0</v>
      </c>
      <c r="AG342" s="44">
        <v>56.02</v>
      </c>
      <c r="AH342" s="44">
        <v>57.756599999999999</v>
      </c>
      <c r="AI342" s="44">
        <v>85.38</v>
      </c>
      <c r="AJ342" s="44">
        <v>87.53</v>
      </c>
      <c r="AK342" s="44">
        <v>17.741199999999999</v>
      </c>
      <c r="AL342" s="44">
        <v>21.8825</v>
      </c>
      <c r="AM342" s="44">
        <v>60.85</v>
      </c>
      <c r="AN342" s="44">
        <v>0</v>
      </c>
      <c r="AO342" s="44">
        <v>0</v>
      </c>
      <c r="AP342" s="44">
        <v>0</v>
      </c>
      <c r="AQ342" s="44">
        <v>0</v>
      </c>
      <c r="AR342" s="44">
        <v>0</v>
      </c>
      <c r="AS342" s="44">
        <v>0</v>
      </c>
      <c r="AT342" s="44">
        <v>87.53</v>
      </c>
      <c r="AU342" s="44">
        <v>81.08</v>
      </c>
      <c r="AV342" s="44">
        <v>0</v>
      </c>
      <c r="AW342" s="44">
        <v>0</v>
      </c>
      <c r="AX342" s="44">
        <v>0</v>
      </c>
      <c r="AY342" s="44">
        <v>0</v>
      </c>
      <c r="AZ342" s="44">
        <v>0</v>
      </c>
      <c r="BA342" s="44">
        <v>0</v>
      </c>
      <c r="BB342" s="44">
        <v>87.53</v>
      </c>
      <c r="BC342" s="14" t="s">
        <v>310</v>
      </c>
      <c r="BD342" s="14" t="s">
        <v>213</v>
      </c>
      <c r="BG342" s="14" t="s">
        <v>191</v>
      </c>
      <c r="BH342" s="14" t="s">
        <v>44</v>
      </c>
      <c r="BI342" s="14">
        <v>105</v>
      </c>
      <c r="BJ342" s="14">
        <f>IFERROR(_xlfn.XLOOKUP(Master[[#This Row],[cu_id]],StopTimes[cu_ID],StopTimes[Average Stop Time]), 0)</f>
        <v>10.133333333333333</v>
      </c>
      <c r="BK342" s="14">
        <f>IF(Master[[#This Row],[Avg stop time helper]] &lt;&gt; 0, Master[[#This Row],[Avg stop time helper]],Average_Stop_Time)</f>
        <v>10.133333333333333</v>
      </c>
      <c r="BL342" s="14" t="b">
        <f>NOT(ISERROR(_xlfn.XLOOKUP(Master[[#This Row],[cu_id]], Solution[Cu_ID],Solution[Cu_ID])))</f>
        <v>1</v>
      </c>
    </row>
    <row r="343" spans="1:64" s="14" customFormat="1" x14ac:dyDescent="0.3">
      <c r="A343" s="26" t="s">
        <v>1198</v>
      </c>
      <c r="B343" s="14">
        <v>105</v>
      </c>
      <c r="C343" s="14">
        <v>71352</v>
      </c>
      <c r="D343" s="14">
        <v>0</v>
      </c>
      <c r="E343" s="14" t="s">
        <v>1197</v>
      </c>
      <c r="F343" s="14" t="s">
        <v>5326</v>
      </c>
      <c r="H343" s="14" t="s">
        <v>1196</v>
      </c>
      <c r="I343" s="14" t="s">
        <v>2</v>
      </c>
      <c r="J343" s="14">
        <v>48766</v>
      </c>
      <c r="K343" s="14">
        <v>5</v>
      </c>
      <c r="L343" s="14" t="s">
        <v>84</v>
      </c>
      <c r="M343" s="14" t="s">
        <v>164</v>
      </c>
      <c r="N343" s="14" t="s">
        <v>13</v>
      </c>
      <c r="O343" s="14">
        <v>320</v>
      </c>
      <c r="P343" s="14">
        <v>320</v>
      </c>
      <c r="Q343" s="14">
        <v>0</v>
      </c>
      <c r="R343" s="14">
        <v>0</v>
      </c>
      <c r="S343" s="14">
        <v>0</v>
      </c>
      <c r="T343" s="14">
        <v>0</v>
      </c>
      <c r="U343" s="25">
        <v>44144</v>
      </c>
      <c r="V343" s="14">
        <v>26</v>
      </c>
      <c r="W343" s="23">
        <v>1642.78</v>
      </c>
      <c r="X343" s="23">
        <v>0</v>
      </c>
      <c r="Y343" s="23">
        <v>0</v>
      </c>
      <c r="Z343" s="23">
        <v>39.700000000000003</v>
      </c>
      <c r="AA343" s="23">
        <v>79.400000000000006</v>
      </c>
      <c r="AB343" s="14">
        <v>0</v>
      </c>
      <c r="AC343" s="14">
        <v>0</v>
      </c>
      <c r="AD343" s="24">
        <f>IFERROR(1-(Master[[#This Row],[Avg Garment Scans per Delivery]]/Master[[#This Row],[Garment Inventory]]), 0)</f>
        <v>0</v>
      </c>
      <c r="AE343" s="48">
        <v>0</v>
      </c>
      <c r="AF343" s="48">
        <v>0</v>
      </c>
      <c r="AG343" s="44">
        <v>62.262</v>
      </c>
      <c r="AH343" s="44">
        <v>74.798299999999998</v>
      </c>
      <c r="AI343" s="44">
        <v>72.061400000000006</v>
      </c>
      <c r="AJ343" s="44">
        <v>80.471599999999995</v>
      </c>
      <c r="AK343" s="44">
        <v>33.575000000000003</v>
      </c>
      <c r="AL343" s="44">
        <v>36.353700000000003</v>
      </c>
      <c r="AM343" s="44">
        <v>67.150000000000006</v>
      </c>
      <c r="AN343" s="44">
        <v>70.510000000000005</v>
      </c>
      <c r="AO343" s="44">
        <v>0</v>
      </c>
      <c r="AP343" s="44">
        <v>70.510000000000005</v>
      </c>
      <c r="AQ343" s="44">
        <v>67.150000000000006</v>
      </c>
      <c r="AR343" s="44">
        <v>79.3</v>
      </c>
      <c r="AS343" s="44">
        <v>0</v>
      </c>
      <c r="AT343" s="44">
        <v>79.3</v>
      </c>
      <c r="AU343" s="44">
        <v>67.150000000000006</v>
      </c>
      <c r="AV343" s="44">
        <v>70.510000000000005</v>
      </c>
      <c r="AW343" s="44">
        <v>0</v>
      </c>
      <c r="AX343" s="44">
        <v>70.510000000000005</v>
      </c>
      <c r="AY343" s="44">
        <v>67.150000000000006</v>
      </c>
      <c r="AZ343" s="44">
        <v>70.510000000000005</v>
      </c>
      <c r="BA343" s="44">
        <v>0</v>
      </c>
      <c r="BB343" s="44">
        <v>70.510000000000005</v>
      </c>
      <c r="BC343" s="14" t="s">
        <v>310</v>
      </c>
      <c r="BD343" s="14" t="s">
        <v>213</v>
      </c>
      <c r="BG343" s="14" t="s">
        <v>191</v>
      </c>
      <c r="BH343" s="14" t="s">
        <v>44</v>
      </c>
      <c r="BI343" s="14">
        <v>105</v>
      </c>
      <c r="BJ343" s="14">
        <f>IFERROR(_xlfn.XLOOKUP(Master[[#This Row],[cu_id]],StopTimes[cu_ID],StopTimes[Average Stop Time]), 0)</f>
        <v>8.7916666666666661</v>
      </c>
      <c r="BK343" s="14">
        <f>IF(Master[[#This Row],[Avg stop time helper]] &lt;&gt; 0, Master[[#This Row],[Avg stop time helper]],Average_Stop_Time)</f>
        <v>8.7916666666666661</v>
      </c>
      <c r="BL343" s="14" t="b">
        <f>NOT(ISERROR(_xlfn.XLOOKUP(Master[[#This Row],[cu_id]], Solution[Cu_ID],Solution[Cu_ID])))</f>
        <v>1</v>
      </c>
    </row>
    <row r="344" spans="1:64" s="14" customFormat="1" x14ac:dyDescent="0.3">
      <c r="A344" s="26" t="s">
        <v>1200</v>
      </c>
      <c r="B344" s="14">
        <v>105</v>
      </c>
      <c r="C344" s="14">
        <v>71354</v>
      </c>
      <c r="D344" s="14">
        <v>0</v>
      </c>
      <c r="E344" s="14" t="s">
        <v>1199</v>
      </c>
      <c r="F344" s="14" t="s">
        <v>5322</v>
      </c>
      <c r="H344" s="14" t="s">
        <v>1183</v>
      </c>
      <c r="I344" s="14" t="s">
        <v>2</v>
      </c>
      <c r="J344" s="14">
        <v>48756</v>
      </c>
      <c r="K344" s="14">
        <v>5</v>
      </c>
      <c r="L344" s="14" t="s">
        <v>84</v>
      </c>
      <c r="M344" s="14" t="s">
        <v>164</v>
      </c>
      <c r="N344" s="14" t="s">
        <v>13</v>
      </c>
      <c r="O344" s="14">
        <v>260</v>
      </c>
      <c r="P344" s="14">
        <v>260</v>
      </c>
      <c r="Q344" s="14">
        <v>0</v>
      </c>
      <c r="R344" s="14">
        <v>0</v>
      </c>
      <c r="S344" s="14">
        <v>0</v>
      </c>
      <c r="T344" s="14">
        <v>0</v>
      </c>
      <c r="U344" s="25">
        <v>44144</v>
      </c>
      <c r="V344" s="14">
        <v>24</v>
      </c>
      <c r="W344" s="23">
        <v>767.9</v>
      </c>
      <c r="X344" s="23">
        <v>0</v>
      </c>
      <c r="Y344" s="23">
        <v>0</v>
      </c>
      <c r="Z344" s="23">
        <v>19.899999999999999</v>
      </c>
      <c r="AA344" s="23">
        <v>39.79</v>
      </c>
      <c r="AB344" s="14">
        <v>0</v>
      </c>
      <c r="AC344" s="14">
        <v>0</v>
      </c>
      <c r="AD344" s="24">
        <f>IFERROR(1-(Master[[#This Row],[Avg Garment Scans per Delivery]]/Master[[#This Row],[Garment Inventory]]), 0)</f>
        <v>0</v>
      </c>
      <c r="AE344" s="48">
        <v>0</v>
      </c>
      <c r="AF344" s="48">
        <v>0</v>
      </c>
      <c r="AG344" s="44">
        <v>36.08</v>
      </c>
      <c r="AH344" s="44">
        <v>36.08</v>
      </c>
      <c r="AI344" s="44">
        <v>37.122799999999998</v>
      </c>
      <c r="AJ344" s="44">
        <v>38.793300000000002</v>
      </c>
      <c r="AK344" s="44">
        <v>18.04</v>
      </c>
      <c r="AL344" s="44">
        <v>19.71</v>
      </c>
      <c r="AM344" s="44">
        <v>36.08</v>
      </c>
      <c r="AN344" s="44">
        <v>39.42</v>
      </c>
      <c r="AO344" s="44">
        <v>0</v>
      </c>
      <c r="AP344" s="44">
        <v>39.42</v>
      </c>
      <c r="AQ344" s="44">
        <v>36.08</v>
      </c>
      <c r="AR344" s="44">
        <v>39.42</v>
      </c>
      <c r="AS344" s="44">
        <v>0</v>
      </c>
      <c r="AT344" s="44">
        <v>39.42</v>
      </c>
      <c r="AU344" s="44">
        <v>36.08</v>
      </c>
      <c r="AV344" s="44">
        <v>39.42</v>
      </c>
      <c r="AW344" s="44">
        <v>0</v>
      </c>
      <c r="AX344" s="44">
        <v>39.42</v>
      </c>
      <c r="AY344" s="44">
        <v>36.08</v>
      </c>
      <c r="AZ344" s="44">
        <v>39.42</v>
      </c>
      <c r="BA344" s="44">
        <v>0</v>
      </c>
      <c r="BB344" s="44">
        <v>39.42</v>
      </c>
      <c r="BC344" s="14" t="s">
        <v>343</v>
      </c>
      <c r="BD344" s="14" t="s">
        <v>213</v>
      </c>
      <c r="BG344" s="14" t="s">
        <v>793</v>
      </c>
      <c r="BH344" s="14" t="s">
        <v>50</v>
      </c>
      <c r="BI344" s="14">
        <v>105</v>
      </c>
      <c r="BJ344" s="14">
        <f>IFERROR(_xlfn.XLOOKUP(Master[[#This Row],[cu_id]],StopTimes[cu_ID],StopTimes[Average Stop Time]), 0)</f>
        <v>2.0416666666666665</v>
      </c>
      <c r="BK344" s="14">
        <f>IF(Master[[#This Row],[Avg stop time helper]] &lt;&gt; 0, Master[[#This Row],[Avg stop time helper]],Average_Stop_Time)</f>
        <v>2.0416666666666665</v>
      </c>
      <c r="BL344" s="14" t="b">
        <f>NOT(ISERROR(_xlfn.XLOOKUP(Master[[#This Row],[cu_id]], Solution[Cu_ID],Solution[Cu_ID])))</f>
        <v>1</v>
      </c>
    </row>
    <row r="345" spans="1:64" s="14" customFormat="1" x14ac:dyDescent="0.3">
      <c r="A345" s="26" t="s">
        <v>1202</v>
      </c>
      <c r="B345" s="14">
        <v>102</v>
      </c>
      <c r="C345" s="14">
        <v>71366</v>
      </c>
      <c r="D345" s="14">
        <v>0</v>
      </c>
      <c r="E345" s="14" t="s">
        <v>1201</v>
      </c>
      <c r="F345" s="14" t="s">
        <v>4333</v>
      </c>
      <c r="H345" s="14" t="s">
        <v>648</v>
      </c>
      <c r="I345" s="14" t="s">
        <v>2</v>
      </c>
      <c r="J345" s="14">
        <v>49701</v>
      </c>
      <c r="K345" s="14">
        <v>7</v>
      </c>
      <c r="L345" s="14" t="s">
        <v>84</v>
      </c>
      <c r="M345" s="14" t="s">
        <v>164</v>
      </c>
      <c r="N345" s="14" t="s">
        <v>14</v>
      </c>
      <c r="O345" s="14">
        <v>50</v>
      </c>
      <c r="P345" s="14">
        <v>0</v>
      </c>
      <c r="Q345" s="14">
        <v>0</v>
      </c>
      <c r="R345" s="14">
        <v>0</v>
      </c>
      <c r="S345" s="14">
        <v>0</v>
      </c>
      <c r="T345" s="14">
        <v>50</v>
      </c>
      <c r="U345" s="25">
        <v>44141</v>
      </c>
      <c r="V345" s="14">
        <v>38</v>
      </c>
      <c r="W345" s="23">
        <v>2390.73</v>
      </c>
      <c r="X345" s="23">
        <v>0</v>
      </c>
      <c r="Y345" s="23">
        <v>0</v>
      </c>
      <c r="Z345" s="23">
        <v>65.75</v>
      </c>
      <c r="AA345" s="23">
        <v>65.75</v>
      </c>
      <c r="AB345" s="14">
        <v>0</v>
      </c>
      <c r="AC345" s="14">
        <v>0</v>
      </c>
      <c r="AD345" s="24">
        <v>0</v>
      </c>
      <c r="AE345" s="48">
        <v>0</v>
      </c>
      <c r="AF345" s="48">
        <v>0</v>
      </c>
      <c r="AG345" s="44">
        <v>81.99</v>
      </c>
      <c r="AH345" s="44">
        <v>56.517099999999999</v>
      </c>
      <c r="AI345" s="44">
        <v>65.695300000000003</v>
      </c>
      <c r="AJ345" s="44">
        <v>64.683999999999997</v>
      </c>
      <c r="AK345" s="44">
        <v>50.373699999999999</v>
      </c>
      <c r="AL345" s="44">
        <v>46.323700000000002</v>
      </c>
      <c r="AM345" s="44">
        <v>0</v>
      </c>
      <c r="AN345" s="44">
        <v>0</v>
      </c>
      <c r="AO345" s="44">
        <v>71.25</v>
      </c>
      <c r="AP345" s="44">
        <v>83.33</v>
      </c>
      <c r="AQ345" s="44">
        <v>0</v>
      </c>
      <c r="AR345" s="44">
        <v>0</v>
      </c>
      <c r="AS345" s="44">
        <v>71.25</v>
      </c>
      <c r="AT345" s="44">
        <v>101.98</v>
      </c>
      <c r="AU345" s="44">
        <v>68.84</v>
      </c>
      <c r="AV345" s="44">
        <v>0</v>
      </c>
      <c r="AW345" s="44">
        <v>60.77</v>
      </c>
      <c r="AX345" s="44">
        <v>92.64</v>
      </c>
      <c r="AY345" s="44">
        <v>65.84</v>
      </c>
      <c r="AZ345" s="44">
        <v>0</v>
      </c>
      <c r="BA345" s="44">
        <v>65.040000000000006</v>
      </c>
      <c r="BB345" s="44">
        <v>92.64</v>
      </c>
      <c r="BC345" s="14" t="s">
        <v>77</v>
      </c>
      <c r="BD345" s="14" t="s">
        <v>77</v>
      </c>
      <c r="BG345" s="14" t="s">
        <v>191</v>
      </c>
      <c r="BH345" s="14" t="s">
        <v>44</v>
      </c>
      <c r="BI345" s="14">
        <v>102</v>
      </c>
      <c r="BJ345" s="14">
        <f>IFERROR(_xlfn.XLOOKUP(Master[[#This Row],[cu_id]],StopTimes[cu_ID],StopTimes[Average Stop Time]), 0)</f>
        <v>12.433333333333334</v>
      </c>
      <c r="BK345" s="14">
        <f>IF(Master[[#This Row],[Avg stop time helper]] &lt;&gt; 0, Master[[#This Row],[Avg stop time helper]],Average_Stop_Time)</f>
        <v>12.433333333333334</v>
      </c>
      <c r="BL345" s="14" t="b">
        <f>NOT(ISERROR(_xlfn.XLOOKUP(Master[[#This Row],[cu_id]], Solution[Cu_ID],Solution[Cu_ID])))</f>
        <v>0</v>
      </c>
    </row>
    <row r="346" spans="1:64" s="14" customFormat="1" x14ac:dyDescent="0.3">
      <c r="A346" s="26" t="s">
        <v>1205</v>
      </c>
      <c r="B346" s="14">
        <v>105</v>
      </c>
      <c r="C346" s="14">
        <v>71370</v>
      </c>
      <c r="D346" s="14">
        <v>0</v>
      </c>
      <c r="E346" s="14" t="s">
        <v>1204</v>
      </c>
      <c r="F346" s="14" t="s">
        <v>4017</v>
      </c>
      <c r="H346" s="14" t="s">
        <v>1203</v>
      </c>
      <c r="I346" s="14" t="s">
        <v>2</v>
      </c>
      <c r="J346" s="14">
        <v>48610</v>
      </c>
      <c r="K346" s="14">
        <v>3</v>
      </c>
      <c r="L346" s="14" t="s">
        <v>175</v>
      </c>
      <c r="M346" s="14" t="s">
        <v>164</v>
      </c>
      <c r="N346" s="14" t="s">
        <v>13</v>
      </c>
      <c r="O346" s="14">
        <v>172</v>
      </c>
      <c r="P346" s="14">
        <v>172</v>
      </c>
      <c r="Q346" s="14">
        <v>0</v>
      </c>
      <c r="R346" s="14">
        <v>0</v>
      </c>
      <c r="S346" s="14">
        <v>0</v>
      </c>
      <c r="T346" s="14">
        <v>0</v>
      </c>
      <c r="U346" s="25">
        <v>44144</v>
      </c>
      <c r="V346" s="14">
        <v>13</v>
      </c>
      <c r="W346" s="23">
        <v>478.94</v>
      </c>
      <c r="X346" s="23">
        <v>0</v>
      </c>
      <c r="Y346" s="23">
        <v>0</v>
      </c>
      <c r="Z346" s="23">
        <v>9.52</v>
      </c>
      <c r="AA346" s="23">
        <v>38.090000000000003</v>
      </c>
      <c r="AB346" s="14">
        <v>0</v>
      </c>
      <c r="AC346" s="14">
        <v>0</v>
      </c>
      <c r="AD346" s="24">
        <f>IFERROR(1-(Master[[#This Row],[Avg Garment Scans per Delivery]]/Master[[#This Row],[Garment Inventory]]), 0)</f>
        <v>0</v>
      </c>
      <c r="AE346" s="48">
        <v>0</v>
      </c>
      <c r="AF346" s="48">
        <v>0</v>
      </c>
      <c r="AG346" s="44">
        <v>36.630000000000003</v>
      </c>
      <c r="AH346" s="44">
        <v>36.630000000000003</v>
      </c>
      <c r="AI346" s="44">
        <v>37.603299999999997</v>
      </c>
      <c r="AJ346" s="44">
        <v>38.090000000000003</v>
      </c>
      <c r="AK346" s="44">
        <v>9.1575000000000006</v>
      </c>
      <c r="AL346" s="44">
        <v>9.5225000000000009</v>
      </c>
      <c r="AM346" s="44">
        <v>0</v>
      </c>
      <c r="AN346" s="44">
        <v>38.090000000000003</v>
      </c>
      <c r="AO346" s="44">
        <v>0</v>
      </c>
      <c r="AP346" s="44">
        <v>38.090000000000003</v>
      </c>
      <c r="AQ346" s="44">
        <v>36.630000000000003</v>
      </c>
      <c r="AR346" s="44">
        <v>0</v>
      </c>
      <c r="AS346" s="44">
        <v>0</v>
      </c>
      <c r="AT346" s="44">
        <v>0</v>
      </c>
      <c r="AU346" s="44">
        <v>0</v>
      </c>
      <c r="AV346" s="44">
        <v>38.090000000000003</v>
      </c>
      <c r="AW346" s="44">
        <v>0</v>
      </c>
      <c r="AX346" s="44">
        <v>38.090000000000003</v>
      </c>
      <c r="AY346" s="44">
        <v>36.630000000000003</v>
      </c>
      <c r="AZ346" s="44">
        <v>0</v>
      </c>
      <c r="BA346" s="44">
        <v>0</v>
      </c>
      <c r="BB346" s="44">
        <v>0</v>
      </c>
      <c r="BC346" s="14" t="s">
        <v>232</v>
      </c>
      <c r="BD346" s="14" t="s">
        <v>213</v>
      </c>
      <c r="BG346" s="14" t="s">
        <v>191</v>
      </c>
      <c r="BH346" s="14" t="s">
        <v>44</v>
      </c>
      <c r="BI346" s="14">
        <v>105</v>
      </c>
      <c r="BJ346" s="14">
        <f>IFERROR(_xlfn.XLOOKUP(Master[[#This Row],[cu_id]],StopTimes[cu_ID],StopTimes[Average Stop Time]), 0)</f>
        <v>3.35</v>
      </c>
      <c r="BK346" s="14">
        <f>IF(Master[[#This Row],[Avg stop time helper]] &lt;&gt; 0, Master[[#This Row],[Avg stop time helper]],Average_Stop_Time)</f>
        <v>3.35</v>
      </c>
      <c r="BL346" s="14" t="b">
        <f>NOT(ISERROR(_xlfn.XLOOKUP(Master[[#This Row],[cu_id]], Solution[Cu_ID],Solution[Cu_ID])))</f>
        <v>1</v>
      </c>
    </row>
    <row r="347" spans="1:64" s="14" customFormat="1" x14ac:dyDescent="0.3">
      <c r="A347" s="26" t="s">
        <v>1207</v>
      </c>
      <c r="B347" s="14">
        <v>105</v>
      </c>
      <c r="C347" s="14">
        <v>71371</v>
      </c>
      <c r="D347" s="14">
        <v>0</v>
      </c>
      <c r="E347" s="14" t="s">
        <v>1206</v>
      </c>
      <c r="F347" s="14" t="s">
        <v>3421</v>
      </c>
      <c r="H347" s="14" t="s">
        <v>801</v>
      </c>
      <c r="I347" s="14" t="s">
        <v>2</v>
      </c>
      <c r="J347" s="14">
        <v>48656</v>
      </c>
      <c r="K347" s="14">
        <v>5</v>
      </c>
      <c r="L347" s="14" t="s">
        <v>84</v>
      </c>
      <c r="M347" s="14" t="s">
        <v>164</v>
      </c>
      <c r="N347" s="14" t="s">
        <v>12</v>
      </c>
      <c r="O347" s="14">
        <v>70</v>
      </c>
      <c r="P347" s="14">
        <v>0</v>
      </c>
      <c r="Q347" s="14">
        <v>0</v>
      </c>
      <c r="R347" s="14">
        <v>70</v>
      </c>
      <c r="S347" s="14">
        <v>0</v>
      </c>
      <c r="T347" s="14">
        <v>0</v>
      </c>
      <c r="U347" s="25">
        <v>44146</v>
      </c>
      <c r="V347" s="14">
        <v>27</v>
      </c>
      <c r="W347" s="23">
        <v>5310.79</v>
      </c>
      <c r="X347" s="23">
        <v>0</v>
      </c>
      <c r="Y347" s="23">
        <v>0</v>
      </c>
      <c r="Z347" s="23">
        <v>130.80000000000001</v>
      </c>
      <c r="AA347" s="23">
        <v>261.61</v>
      </c>
      <c r="AB347" s="14">
        <v>0</v>
      </c>
      <c r="AC347" s="14">
        <v>0</v>
      </c>
      <c r="AD347" s="24">
        <f>IFERROR(1-(Master[[#This Row],[Avg Garment Scans per Delivery]]/Master[[#This Row],[Garment Inventory]]), 0)</f>
        <v>0</v>
      </c>
      <c r="AE347" s="48">
        <v>0</v>
      </c>
      <c r="AF347" s="48">
        <v>0</v>
      </c>
      <c r="AG347" s="44">
        <v>175.20570000000001</v>
      </c>
      <c r="AH347" s="44">
        <v>226.38499999999999</v>
      </c>
      <c r="AI347" s="44">
        <v>246.1328</v>
      </c>
      <c r="AJ347" s="44">
        <v>213.88499999999999</v>
      </c>
      <c r="AK347" s="44">
        <v>125.0675</v>
      </c>
      <c r="AL347" s="44">
        <v>105.9375</v>
      </c>
      <c r="AM347" s="44">
        <v>252.77</v>
      </c>
      <c r="AN347" s="44">
        <v>0</v>
      </c>
      <c r="AO347" s="44">
        <v>0</v>
      </c>
      <c r="AP347" s="44">
        <v>282.37</v>
      </c>
      <c r="AQ347" s="44">
        <v>241.46</v>
      </c>
      <c r="AR347" s="44">
        <v>0</v>
      </c>
      <c r="AS347" s="44">
        <v>0</v>
      </c>
      <c r="AT347" s="44">
        <v>317.23</v>
      </c>
      <c r="AU347" s="44">
        <v>180.25</v>
      </c>
      <c r="AV347" s="44">
        <v>0</v>
      </c>
      <c r="AW347" s="44">
        <v>0</v>
      </c>
      <c r="AX347" s="44">
        <v>247.9</v>
      </c>
      <c r="AY347" s="44">
        <v>326.06</v>
      </c>
      <c r="AZ347" s="44">
        <v>0</v>
      </c>
      <c r="BA347" s="44">
        <v>0</v>
      </c>
      <c r="BB347" s="44">
        <v>0</v>
      </c>
      <c r="BC347" s="14" t="s">
        <v>232</v>
      </c>
      <c r="BD347" s="14" t="s">
        <v>213</v>
      </c>
      <c r="BG347" s="14" t="s">
        <v>191</v>
      </c>
      <c r="BH347" s="14" t="s">
        <v>81</v>
      </c>
      <c r="BI347" s="14">
        <v>105</v>
      </c>
      <c r="BJ347" s="14">
        <f>IFERROR(_xlfn.XLOOKUP(Master[[#This Row],[cu_id]],StopTimes[cu_ID],StopTimes[Average Stop Time]), 0)</f>
        <v>8.8250000000000011</v>
      </c>
      <c r="BK347" s="14">
        <f>IF(Master[[#This Row],[Avg stop time helper]] &lt;&gt; 0, Master[[#This Row],[Avg stop time helper]],Average_Stop_Time)</f>
        <v>8.8250000000000011</v>
      </c>
      <c r="BL347" s="14" t="b">
        <f>NOT(ISERROR(_xlfn.XLOOKUP(Master[[#This Row],[cu_id]], Solution[Cu_ID],Solution[Cu_ID])))</f>
        <v>1</v>
      </c>
    </row>
    <row r="348" spans="1:64" s="14" customFormat="1" x14ac:dyDescent="0.3">
      <c r="A348" s="26" t="s">
        <v>1210</v>
      </c>
      <c r="B348" s="14">
        <v>105</v>
      </c>
      <c r="C348" s="14">
        <v>71372</v>
      </c>
      <c r="D348" s="14">
        <v>0</v>
      </c>
      <c r="E348" s="14" t="s">
        <v>1209</v>
      </c>
      <c r="F348" s="14" t="s">
        <v>4685</v>
      </c>
      <c r="G348" s="14" t="s">
        <v>1208</v>
      </c>
      <c r="H348" s="14" t="s">
        <v>892</v>
      </c>
      <c r="I348" s="14" t="s">
        <v>2</v>
      </c>
      <c r="J348" s="14">
        <v>49751</v>
      </c>
      <c r="K348" s="14">
        <v>7</v>
      </c>
      <c r="L348" s="14" t="s">
        <v>82</v>
      </c>
      <c r="M348" s="14" t="s">
        <v>164</v>
      </c>
      <c r="N348" s="14" t="s">
        <v>15</v>
      </c>
      <c r="O348" s="14">
        <v>293</v>
      </c>
      <c r="P348" s="14">
        <v>0</v>
      </c>
      <c r="Q348" s="14">
        <v>293</v>
      </c>
      <c r="R348" s="14">
        <v>0</v>
      </c>
      <c r="S348" s="14">
        <v>0</v>
      </c>
      <c r="T348" s="14">
        <v>0</v>
      </c>
      <c r="U348" s="25">
        <v>44137</v>
      </c>
      <c r="V348" s="14">
        <v>55</v>
      </c>
      <c r="W348" s="23">
        <v>2521.79</v>
      </c>
      <c r="X348" s="23">
        <v>0</v>
      </c>
      <c r="Y348" s="23">
        <v>0</v>
      </c>
      <c r="Z348" s="23">
        <v>74.150000000000006</v>
      </c>
      <c r="AA348" s="23">
        <v>74.150000000000006</v>
      </c>
      <c r="AB348" s="14">
        <v>0</v>
      </c>
      <c r="AC348" s="14">
        <v>0</v>
      </c>
      <c r="AD348" s="24">
        <f>IFERROR(1-(Master[[#This Row],[Avg Garment Scans per Delivery]]/Master[[#This Row],[Garment Inventory]]), 0)</f>
        <v>0</v>
      </c>
      <c r="AE348" s="48">
        <v>0</v>
      </c>
      <c r="AF348" s="48">
        <v>0</v>
      </c>
      <c r="AG348" s="44">
        <v>58.22</v>
      </c>
      <c r="AH348" s="44">
        <v>58.604599999999998</v>
      </c>
      <c r="AI348" s="44">
        <v>62.0886</v>
      </c>
      <c r="AJ348" s="44">
        <v>67.150700000000001</v>
      </c>
      <c r="AK348" s="44">
        <v>68.376199999999997</v>
      </c>
      <c r="AL348" s="44">
        <v>69.492500000000007</v>
      </c>
      <c r="AM348" s="44">
        <v>59.22</v>
      </c>
      <c r="AN348" s="44">
        <v>61.6</v>
      </c>
      <c r="AO348" s="44">
        <v>59.22</v>
      </c>
      <c r="AP348" s="44">
        <v>70.62</v>
      </c>
      <c r="AQ348" s="44">
        <v>59.22</v>
      </c>
      <c r="AR348" s="44">
        <v>70.62</v>
      </c>
      <c r="AS348" s="44">
        <v>59.22</v>
      </c>
      <c r="AT348" s="44">
        <v>70.62</v>
      </c>
      <c r="AU348" s="44">
        <v>132.47</v>
      </c>
      <c r="AV348" s="44">
        <v>70.62</v>
      </c>
      <c r="AW348" s="44">
        <v>59.22</v>
      </c>
      <c r="AX348" s="44">
        <v>70.62</v>
      </c>
      <c r="AY348" s="44">
        <v>59.22</v>
      </c>
      <c r="AZ348" s="44">
        <v>70.62</v>
      </c>
      <c r="BA348" s="44">
        <v>59.22</v>
      </c>
      <c r="BB348" s="44">
        <v>70.62</v>
      </c>
      <c r="BC348" s="14" t="s">
        <v>343</v>
      </c>
      <c r="BD348" s="14" t="s">
        <v>213</v>
      </c>
      <c r="BG348" s="14" t="s">
        <v>191</v>
      </c>
      <c r="BH348" s="14" t="s">
        <v>49</v>
      </c>
      <c r="BI348" s="14">
        <v>103</v>
      </c>
      <c r="BJ348" s="14">
        <f>IFERROR(_xlfn.XLOOKUP(Master[[#This Row],[cu_id]],StopTimes[cu_ID],StopTimes[Average Stop Time]), 0)</f>
        <v>11.845833333333333</v>
      </c>
      <c r="BK348" s="14">
        <f>IF(Master[[#This Row],[Avg stop time helper]] &lt;&gt; 0, Master[[#This Row],[Avg stop time helper]],Average_Stop_Time)</f>
        <v>11.845833333333333</v>
      </c>
      <c r="BL348" s="14" t="b">
        <f>NOT(ISERROR(_xlfn.XLOOKUP(Master[[#This Row],[cu_id]], Solution[Cu_ID],Solution[Cu_ID])))</f>
        <v>1</v>
      </c>
    </row>
    <row r="349" spans="1:64" s="14" customFormat="1" x14ac:dyDescent="0.3">
      <c r="A349" s="26" t="s">
        <v>1212</v>
      </c>
      <c r="B349" s="14">
        <v>105</v>
      </c>
      <c r="C349" s="14">
        <v>71373</v>
      </c>
      <c r="D349" s="14">
        <v>0</v>
      </c>
      <c r="E349" s="14" t="s">
        <v>1211</v>
      </c>
      <c r="F349" s="14" t="s">
        <v>5394</v>
      </c>
      <c r="H349" s="14" t="s">
        <v>250</v>
      </c>
      <c r="I349" s="14" t="s">
        <v>2</v>
      </c>
      <c r="J349" s="14">
        <v>48742</v>
      </c>
      <c r="K349" s="14">
        <v>6</v>
      </c>
      <c r="L349" s="14" t="s">
        <v>176</v>
      </c>
      <c r="M349" s="14" t="s">
        <v>164</v>
      </c>
      <c r="N349" s="14" t="s">
        <v>48</v>
      </c>
      <c r="O349" s="14">
        <v>380</v>
      </c>
      <c r="P349" s="14">
        <v>0</v>
      </c>
      <c r="Q349" s="14">
        <v>0</v>
      </c>
      <c r="R349" s="14">
        <v>0</v>
      </c>
      <c r="S349" s="14">
        <v>380</v>
      </c>
      <c r="T349" s="14">
        <v>0</v>
      </c>
      <c r="U349" s="25">
        <v>44140</v>
      </c>
      <c r="V349" s="14">
        <v>26</v>
      </c>
      <c r="W349" s="23">
        <v>1951.96</v>
      </c>
      <c r="X349" s="23">
        <v>0</v>
      </c>
      <c r="Y349" s="23">
        <v>0</v>
      </c>
      <c r="Z349" s="23">
        <v>37.840000000000003</v>
      </c>
      <c r="AA349" s="23">
        <v>75.67</v>
      </c>
      <c r="AB349" s="14">
        <v>0</v>
      </c>
      <c r="AC349" s="14">
        <v>0</v>
      </c>
      <c r="AD349" s="24">
        <f>IFERROR(1-(Master[[#This Row],[Avg Garment Scans per Delivery]]/Master[[#This Row],[Garment Inventory]]), 0)</f>
        <v>0</v>
      </c>
      <c r="AE349" s="48">
        <v>0</v>
      </c>
      <c r="AF349" s="48">
        <v>0</v>
      </c>
      <c r="AG349" s="44">
        <v>75.47</v>
      </c>
      <c r="AH349" s="44">
        <v>75.47</v>
      </c>
      <c r="AI349" s="44">
        <v>73.138499999999993</v>
      </c>
      <c r="AJ349" s="44">
        <v>78.5</v>
      </c>
      <c r="AK349" s="44">
        <v>37.734999999999999</v>
      </c>
      <c r="AL349" s="44">
        <v>39.25</v>
      </c>
      <c r="AM349" s="44">
        <v>0</v>
      </c>
      <c r="AN349" s="44">
        <v>78.5</v>
      </c>
      <c r="AO349" s="44">
        <v>75.47</v>
      </c>
      <c r="AP349" s="44">
        <v>0</v>
      </c>
      <c r="AQ349" s="44">
        <v>0</v>
      </c>
      <c r="AR349" s="44">
        <v>78.5</v>
      </c>
      <c r="AS349" s="44">
        <v>75.47</v>
      </c>
      <c r="AT349" s="44">
        <v>0</v>
      </c>
      <c r="AU349" s="44">
        <v>0</v>
      </c>
      <c r="AV349" s="44">
        <v>78.5</v>
      </c>
      <c r="AW349" s="44">
        <v>75.47</v>
      </c>
      <c r="AX349" s="44">
        <v>0</v>
      </c>
      <c r="AY349" s="44">
        <v>0</v>
      </c>
      <c r="AZ349" s="44">
        <v>78.5</v>
      </c>
      <c r="BA349" s="44">
        <v>75.47</v>
      </c>
      <c r="BB349" s="44">
        <v>0</v>
      </c>
      <c r="BC349" s="14" t="s">
        <v>260</v>
      </c>
      <c r="BD349" s="14" t="s">
        <v>239</v>
      </c>
      <c r="BG349" s="14" t="s">
        <v>191</v>
      </c>
      <c r="BH349" s="14" t="s">
        <v>44</v>
      </c>
      <c r="BI349" s="14">
        <v>101</v>
      </c>
      <c r="BJ349" s="14">
        <f>IFERROR(_xlfn.XLOOKUP(Master[[#This Row],[cu_id]],StopTimes[cu_ID],StopTimes[Average Stop Time]), 0)</f>
        <v>5.3944444433333336</v>
      </c>
      <c r="BK349" s="14">
        <f>IF(Master[[#This Row],[Avg stop time helper]] &lt;&gt; 0, Master[[#This Row],[Avg stop time helper]],Average_Stop_Time)</f>
        <v>5.3944444433333336</v>
      </c>
      <c r="BL349" s="14" t="b">
        <f>NOT(ISERROR(_xlfn.XLOOKUP(Master[[#This Row],[cu_id]], Solution[Cu_ID],Solution[Cu_ID])))</f>
        <v>1</v>
      </c>
    </row>
    <row r="350" spans="1:64" s="14" customFormat="1" x14ac:dyDescent="0.3">
      <c r="A350" s="26" t="s">
        <v>1213</v>
      </c>
      <c r="B350" s="14">
        <v>103</v>
      </c>
      <c r="C350" s="14">
        <v>71382</v>
      </c>
      <c r="D350" s="14">
        <v>0</v>
      </c>
      <c r="E350" s="14" t="s">
        <v>335</v>
      </c>
      <c r="F350" s="14" t="s">
        <v>5483</v>
      </c>
      <c r="H350" s="14" t="s">
        <v>236</v>
      </c>
      <c r="I350" s="14" t="s">
        <v>2</v>
      </c>
      <c r="J350" s="14">
        <v>49707</v>
      </c>
      <c r="K350" s="14">
        <v>2</v>
      </c>
      <c r="L350" s="14" t="s">
        <v>83</v>
      </c>
      <c r="M350" s="14" t="s">
        <v>164</v>
      </c>
      <c r="N350" s="14" t="s">
        <v>48</v>
      </c>
      <c r="O350" s="14">
        <v>211</v>
      </c>
      <c r="P350" s="14">
        <v>0</v>
      </c>
      <c r="Q350" s="14">
        <v>0</v>
      </c>
      <c r="R350" s="14">
        <v>0</v>
      </c>
      <c r="S350" s="14">
        <v>211</v>
      </c>
      <c r="T350" s="14">
        <v>0</v>
      </c>
      <c r="U350" s="25">
        <v>44140</v>
      </c>
      <c r="V350" s="14">
        <v>13</v>
      </c>
      <c r="W350" s="23">
        <v>1192.5899999999999</v>
      </c>
      <c r="X350" s="23">
        <v>0</v>
      </c>
      <c r="Y350" s="23">
        <v>0</v>
      </c>
      <c r="Z350" s="23">
        <v>29.77</v>
      </c>
      <c r="AA350" s="23">
        <v>119.07</v>
      </c>
      <c r="AB350" s="14">
        <v>0</v>
      </c>
      <c r="AC350" s="14">
        <v>0</v>
      </c>
      <c r="AD350" s="24">
        <f>IFERROR(1-(Master[[#This Row],[Avg Garment Scans per Delivery]]/Master[[#This Row],[Garment Inventory]]), 0)</f>
        <v>0</v>
      </c>
      <c r="AE350" s="48">
        <v>0</v>
      </c>
      <c r="AF350" s="48">
        <v>0</v>
      </c>
      <c r="AG350" s="44">
        <v>105.88</v>
      </c>
      <c r="AH350" s="44">
        <v>108.02</v>
      </c>
      <c r="AI350" s="44">
        <v>110.8933</v>
      </c>
      <c r="AJ350" s="44">
        <v>105.10250000000001</v>
      </c>
      <c r="AK350" s="44">
        <v>27.004999999999999</v>
      </c>
      <c r="AL350" s="44">
        <v>28.0825</v>
      </c>
      <c r="AM350" s="44">
        <v>0</v>
      </c>
      <c r="AN350" s="44">
        <v>112.33</v>
      </c>
      <c r="AO350" s="44">
        <v>108.02</v>
      </c>
      <c r="AP350" s="44">
        <v>0</v>
      </c>
      <c r="AQ350" s="44">
        <v>0</v>
      </c>
      <c r="AR350" s="44">
        <v>0</v>
      </c>
      <c r="AS350" s="44">
        <v>0</v>
      </c>
      <c r="AT350" s="44">
        <v>0</v>
      </c>
      <c r="AU350" s="44">
        <v>0</v>
      </c>
      <c r="AV350" s="44">
        <v>112.33</v>
      </c>
      <c r="AW350" s="44">
        <v>108.02</v>
      </c>
      <c r="AX350" s="44">
        <v>0</v>
      </c>
      <c r="AY350" s="44">
        <v>0</v>
      </c>
      <c r="AZ350" s="44">
        <v>0</v>
      </c>
      <c r="BA350" s="44">
        <v>0</v>
      </c>
      <c r="BB350" s="44">
        <v>0</v>
      </c>
      <c r="BC350" s="14" t="s">
        <v>260</v>
      </c>
      <c r="BD350" s="14" t="s">
        <v>213</v>
      </c>
      <c r="BG350" s="14" t="s">
        <v>191</v>
      </c>
      <c r="BH350" s="14" t="s">
        <v>44</v>
      </c>
      <c r="BI350" s="14">
        <v>103</v>
      </c>
      <c r="BJ350" s="14">
        <f>IFERROR(_xlfn.XLOOKUP(Master[[#This Row],[cu_id]],StopTimes[cu_ID],StopTimes[Average Stop Time]), 0)</f>
        <v>38.31666666666667</v>
      </c>
      <c r="BK350" s="14">
        <f>IF(Master[[#This Row],[Avg stop time helper]] &lt;&gt; 0, Master[[#This Row],[Avg stop time helper]],Average_Stop_Time)</f>
        <v>38.31666666666667</v>
      </c>
      <c r="BL350" s="14" t="b">
        <f>NOT(ISERROR(_xlfn.XLOOKUP(Master[[#This Row],[cu_id]], Solution[Cu_ID],Solution[Cu_ID])))</f>
        <v>1</v>
      </c>
    </row>
    <row r="351" spans="1:64" s="14" customFormat="1" x14ac:dyDescent="0.3">
      <c r="A351" s="26" t="s">
        <v>1215</v>
      </c>
      <c r="B351" s="14">
        <v>102</v>
      </c>
      <c r="C351" s="14">
        <v>71387</v>
      </c>
      <c r="D351" s="14">
        <v>0</v>
      </c>
      <c r="E351" s="14" t="s">
        <v>1214</v>
      </c>
      <c r="F351" s="14" t="s">
        <v>5660</v>
      </c>
      <c r="H351" s="14" t="s">
        <v>236</v>
      </c>
      <c r="I351" s="14" t="s">
        <v>2</v>
      </c>
      <c r="J351" s="14">
        <v>49707</v>
      </c>
      <c r="K351" s="14">
        <v>4</v>
      </c>
      <c r="L351" s="14" t="s">
        <v>177</v>
      </c>
      <c r="M351" s="14" t="s">
        <v>164</v>
      </c>
      <c r="N351" s="14" t="s">
        <v>15</v>
      </c>
      <c r="O351" s="14">
        <v>1</v>
      </c>
      <c r="P351" s="14">
        <v>0</v>
      </c>
      <c r="Q351" s="14">
        <v>1</v>
      </c>
      <c r="R351" s="14">
        <v>0</v>
      </c>
      <c r="S351" s="14">
        <v>0</v>
      </c>
      <c r="T351" s="14">
        <v>0</v>
      </c>
      <c r="U351" s="25">
        <v>44152</v>
      </c>
      <c r="V351" s="14">
        <v>13</v>
      </c>
      <c r="W351" s="23">
        <v>1113.29</v>
      </c>
      <c r="X351" s="23">
        <v>0</v>
      </c>
      <c r="Y351" s="23">
        <v>0</v>
      </c>
      <c r="Z351" s="23">
        <v>26.33</v>
      </c>
      <c r="AA351" s="23">
        <v>105.31</v>
      </c>
      <c r="AB351" s="14">
        <v>0</v>
      </c>
      <c r="AC351" s="14">
        <v>0</v>
      </c>
      <c r="AD351" s="24">
        <v>0</v>
      </c>
      <c r="AE351" s="48">
        <v>0</v>
      </c>
      <c r="AF351" s="48">
        <v>0</v>
      </c>
      <c r="AG351" s="44">
        <v>76.42</v>
      </c>
      <c r="AH351" s="44">
        <v>85.1</v>
      </c>
      <c r="AI351" s="44">
        <v>91.706599999999995</v>
      </c>
      <c r="AJ351" s="44">
        <v>96.53</v>
      </c>
      <c r="AK351" s="44">
        <v>21.274999999999999</v>
      </c>
      <c r="AL351" s="44">
        <v>26.08</v>
      </c>
      <c r="AM351" s="44">
        <v>0</v>
      </c>
      <c r="AN351" s="44">
        <v>0</v>
      </c>
      <c r="AO351" s="44">
        <v>0</v>
      </c>
      <c r="AP351" s="44">
        <v>0</v>
      </c>
      <c r="AQ351" s="44">
        <v>0</v>
      </c>
      <c r="AR351" s="44">
        <v>85</v>
      </c>
      <c r="AS351" s="44">
        <v>93.78</v>
      </c>
      <c r="AT351" s="44">
        <v>0</v>
      </c>
      <c r="AU351" s="44">
        <v>0</v>
      </c>
      <c r="AV351" s="44">
        <v>0</v>
      </c>
      <c r="AW351" s="44">
        <v>0</v>
      </c>
      <c r="AX351" s="44">
        <v>0</v>
      </c>
      <c r="AY351" s="44">
        <v>0</v>
      </c>
      <c r="AZ351" s="44">
        <v>123.64</v>
      </c>
      <c r="BA351" s="44">
        <v>76.42</v>
      </c>
      <c r="BB351" s="44">
        <v>0</v>
      </c>
      <c r="BC351" s="14" t="s">
        <v>257</v>
      </c>
      <c r="BD351" s="14" t="s">
        <v>213</v>
      </c>
      <c r="BG351" s="14" t="s">
        <v>191</v>
      </c>
      <c r="BH351" s="14" t="s">
        <v>44</v>
      </c>
      <c r="BJ351" s="14">
        <f>IFERROR(_xlfn.XLOOKUP(Master[[#This Row],[cu_id]],StopTimes[cu_ID],StopTimes[Average Stop Time]), 0)</f>
        <v>0.2</v>
      </c>
      <c r="BK351" s="14">
        <f>IF(Master[[#This Row],[Avg stop time helper]] &lt;&gt; 0, Master[[#This Row],[Avg stop time helper]],Average_Stop_Time)</f>
        <v>0.2</v>
      </c>
      <c r="BL351" s="14" t="b">
        <f>NOT(ISERROR(_xlfn.XLOOKUP(Master[[#This Row],[cu_id]], Solution[Cu_ID],Solution[Cu_ID])))</f>
        <v>0</v>
      </c>
    </row>
    <row r="352" spans="1:64" s="14" customFormat="1" x14ac:dyDescent="0.3">
      <c r="A352" s="26" t="s">
        <v>1217</v>
      </c>
      <c r="B352" s="14">
        <v>102</v>
      </c>
      <c r="C352" s="14">
        <v>71388</v>
      </c>
      <c r="D352" s="14">
        <v>0</v>
      </c>
      <c r="E352" s="14" t="s">
        <v>1216</v>
      </c>
      <c r="F352" s="14" t="s">
        <v>5117</v>
      </c>
      <c r="H352" s="14" t="s">
        <v>236</v>
      </c>
      <c r="I352" s="14" t="s">
        <v>2</v>
      </c>
      <c r="J352" s="14">
        <v>49707</v>
      </c>
      <c r="K352" s="14">
        <v>2</v>
      </c>
      <c r="L352" s="14" t="s">
        <v>83</v>
      </c>
      <c r="M352" s="14" t="s">
        <v>164</v>
      </c>
      <c r="N352" s="14" t="s">
        <v>12</v>
      </c>
      <c r="O352" s="14">
        <v>55</v>
      </c>
      <c r="P352" s="14">
        <v>0</v>
      </c>
      <c r="Q352" s="14">
        <v>0</v>
      </c>
      <c r="R352" s="14">
        <v>55</v>
      </c>
      <c r="S352" s="14">
        <v>0</v>
      </c>
      <c r="T352" s="14">
        <v>0</v>
      </c>
      <c r="U352" s="25">
        <v>44139</v>
      </c>
      <c r="V352" s="14">
        <v>13</v>
      </c>
      <c r="W352" s="23">
        <v>3071.13</v>
      </c>
      <c r="X352" s="23">
        <v>0</v>
      </c>
      <c r="Y352" s="23">
        <v>0</v>
      </c>
      <c r="Z352" s="23">
        <v>65.430000000000007</v>
      </c>
      <c r="AA352" s="23">
        <v>261.72000000000003</v>
      </c>
      <c r="AB352" s="14">
        <v>0</v>
      </c>
      <c r="AC352" s="14">
        <v>0</v>
      </c>
      <c r="AD352" s="24">
        <v>0</v>
      </c>
      <c r="AE352" s="48">
        <v>0</v>
      </c>
      <c r="AF352" s="48">
        <v>0</v>
      </c>
      <c r="AG352" s="44">
        <v>233.04</v>
      </c>
      <c r="AH352" s="44">
        <v>249.34</v>
      </c>
      <c r="AI352" s="44">
        <v>225.98660000000001</v>
      </c>
      <c r="AJ352" s="44">
        <v>256.22500000000002</v>
      </c>
      <c r="AK352" s="44">
        <v>52.147500000000001</v>
      </c>
      <c r="AL352" s="44">
        <v>64.832499999999996</v>
      </c>
      <c r="AM352" s="44">
        <v>0</v>
      </c>
      <c r="AN352" s="44">
        <v>204.89</v>
      </c>
      <c r="AO352" s="44">
        <v>233.04</v>
      </c>
      <c r="AP352" s="44">
        <v>0</v>
      </c>
      <c r="AQ352" s="44">
        <v>0</v>
      </c>
      <c r="AR352" s="44">
        <v>0</v>
      </c>
      <c r="AS352" s="44">
        <v>0</v>
      </c>
      <c r="AT352" s="44">
        <v>0</v>
      </c>
      <c r="AU352" s="44">
        <v>0</v>
      </c>
      <c r="AV352" s="44">
        <v>313.77</v>
      </c>
      <c r="AW352" s="44">
        <v>184.14</v>
      </c>
      <c r="AX352" s="44">
        <v>0</v>
      </c>
      <c r="AY352" s="44">
        <v>0</v>
      </c>
      <c r="AZ352" s="44">
        <v>0</v>
      </c>
      <c r="BA352" s="44">
        <v>0</v>
      </c>
      <c r="BB352" s="44">
        <v>0</v>
      </c>
      <c r="BC352" s="14" t="s">
        <v>232</v>
      </c>
      <c r="BD352" s="14" t="s">
        <v>213</v>
      </c>
      <c r="BG352" s="14" t="s">
        <v>191</v>
      </c>
      <c r="BH352" s="14" t="s">
        <v>44</v>
      </c>
      <c r="BI352" s="14" t="s">
        <v>5740</v>
      </c>
      <c r="BJ352" s="14">
        <f>IFERROR(_xlfn.XLOOKUP(Master[[#This Row],[cu_id]],StopTimes[cu_ID],StopTimes[Average Stop Time]), 0)</f>
        <v>10.433333333333334</v>
      </c>
      <c r="BK352" s="14">
        <f>IF(Master[[#This Row],[Avg stop time helper]] &lt;&gt; 0, Master[[#This Row],[Avg stop time helper]],Average_Stop_Time)</f>
        <v>10.433333333333334</v>
      </c>
      <c r="BL352" s="14" t="b">
        <f>NOT(ISERROR(_xlfn.XLOOKUP(Master[[#This Row],[cu_id]], Solution[Cu_ID],Solution[Cu_ID])))</f>
        <v>0</v>
      </c>
    </row>
    <row r="353" spans="1:64" s="14" customFormat="1" x14ac:dyDescent="0.3">
      <c r="A353" s="26" t="s">
        <v>1219</v>
      </c>
      <c r="B353" s="14">
        <v>103</v>
      </c>
      <c r="C353" s="14">
        <v>71389</v>
      </c>
      <c r="D353" s="14">
        <v>0</v>
      </c>
      <c r="E353" s="14" t="s">
        <v>1218</v>
      </c>
      <c r="F353" s="14" t="s">
        <v>5433</v>
      </c>
      <c r="H353" s="14" t="s">
        <v>221</v>
      </c>
      <c r="I353" s="14" t="s">
        <v>2</v>
      </c>
      <c r="J353" s="14">
        <v>49707</v>
      </c>
      <c r="K353" s="14">
        <v>1</v>
      </c>
      <c r="L353" s="14" t="s">
        <v>174</v>
      </c>
      <c r="M353" s="14" t="s">
        <v>164</v>
      </c>
      <c r="N353" s="14" t="s">
        <v>15</v>
      </c>
      <c r="O353" s="14">
        <v>78</v>
      </c>
      <c r="P353" s="14">
        <v>0</v>
      </c>
      <c r="Q353" s="14">
        <v>78</v>
      </c>
      <c r="R353" s="14">
        <v>0</v>
      </c>
      <c r="S353" s="14">
        <v>0</v>
      </c>
      <c r="T353" s="14">
        <v>0</v>
      </c>
      <c r="U353" s="25">
        <v>44145</v>
      </c>
      <c r="V353" s="14">
        <v>22</v>
      </c>
      <c r="W353" s="23">
        <v>3629.72</v>
      </c>
      <c r="X353" s="23">
        <v>0</v>
      </c>
      <c r="Y353" s="23">
        <v>0</v>
      </c>
      <c r="Z353" s="23">
        <v>34.94</v>
      </c>
      <c r="AA353" s="23">
        <v>139.77000000000001</v>
      </c>
      <c r="AB353" s="14">
        <v>0</v>
      </c>
      <c r="AC353" s="14">
        <v>0</v>
      </c>
      <c r="AD353" s="24">
        <f>IFERROR(1-(Master[[#This Row],[Avg Garment Scans per Delivery]]/Master[[#This Row],[Garment Inventory]]), 0)</f>
        <v>0</v>
      </c>
      <c r="AE353" s="48">
        <v>0</v>
      </c>
      <c r="AF353" s="48">
        <v>0</v>
      </c>
      <c r="AG353" s="44">
        <v>214.17</v>
      </c>
      <c r="AH353" s="44">
        <v>106.33329999999999</v>
      </c>
      <c r="AI353" s="44">
        <v>102.6133</v>
      </c>
      <c r="AJ353" s="44">
        <v>246.386</v>
      </c>
      <c r="AK353" s="44">
        <v>41.351199999999999</v>
      </c>
      <c r="AL353" s="44">
        <v>87.234999999999999</v>
      </c>
      <c r="AM353" s="44">
        <v>106.44</v>
      </c>
      <c r="AN353" s="44">
        <v>0</v>
      </c>
      <c r="AO353" s="44">
        <v>0</v>
      </c>
      <c r="AP353" s="44">
        <v>0</v>
      </c>
      <c r="AQ353" s="44">
        <v>0</v>
      </c>
      <c r="AR353" s="44">
        <v>0</v>
      </c>
      <c r="AS353" s="44">
        <v>0</v>
      </c>
      <c r="AT353" s="44">
        <v>133.22</v>
      </c>
      <c r="AU353" s="44">
        <v>106.44</v>
      </c>
      <c r="AV353" s="44">
        <v>431.44</v>
      </c>
      <c r="AW353" s="44">
        <v>0</v>
      </c>
      <c r="AX353" s="44">
        <v>0</v>
      </c>
      <c r="AY353" s="44">
        <v>0</v>
      </c>
      <c r="AZ353" s="44">
        <v>0</v>
      </c>
      <c r="BA353" s="44">
        <v>117.93</v>
      </c>
      <c r="BB353" s="44">
        <v>133.22</v>
      </c>
      <c r="BC353" s="14" t="s">
        <v>260</v>
      </c>
      <c r="BD353" s="14" t="s">
        <v>213</v>
      </c>
      <c r="BG353" s="14" t="s">
        <v>191</v>
      </c>
      <c r="BH353" s="14" t="s">
        <v>44</v>
      </c>
      <c r="BI353" s="14">
        <v>105</v>
      </c>
      <c r="BJ353" s="14">
        <f>IFERROR(_xlfn.XLOOKUP(Master[[#This Row],[cu_id]],StopTimes[cu_ID],StopTimes[Average Stop Time]), 0)</f>
        <v>0.12777777833333334</v>
      </c>
      <c r="BK353" s="14">
        <f>IF(Master[[#This Row],[Avg stop time helper]] &lt;&gt; 0, Master[[#This Row],[Avg stop time helper]],Average_Stop_Time)</f>
        <v>0.12777777833333334</v>
      </c>
      <c r="BL353" s="14" t="b">
        <f>NOT(ISERROR(_xlfn.XLOOKUP(Master[[#This Row],[cu_id]], Solution[Cu_ID],Solution[Cu_ID])))</f>
        <v>1</v>
      </c>
    </row>
    <row r="354" spans="1:64" s="14" customFormat="1" x14ac:dyDescent="0.3">
      <c r="A354" s="26" t="s">
        <v>1221</v>
      </c>
      <c r="B354" s="14">
        <v>102</v>
      </c>
      <c r="C354" s="14">
        <v>71390</v>
      </c>
      <c r="D354" s="14">
        <v>0</v>
      </c>
      <c r="E354" s="14" t="s">
        <v>1220</v>
      </c>
      <c r="F354" s="14" t="s">
        <v>5557</v>
      </c>
      <c r="H354" s="14" t="s">
        <v>221</v>
      </c>
      <c r="I354" s="14" t="s">
        <v>2</v>
      </c>
      <c r="J354" s="14">
        <v>49707</v>
      </c>
      <c r="K354" s="14">
        <v>3</v>
      </c>
      <c r="L354" s="14" t="s">
        <v>175</v>
      </c>
      <c r="M354" s="14" t="s">
        <v>164</v>
      </c>
      <c r="N354" s="14" t="s">
        <v>15</v>
      </c>
      <c r="O354" s="14">
        <v>2</v>
      </c>
      <c r="P354" s="14">
        <v>0</v>
      </c>
      <c r="Q354" s="14">
        <v>2</v>
      </c>
      <c r="R354" s="14">
        <v>0</v>
      </c>
      <c r="S354" s="14">
        <v>0</v>
      </c>
      <c r="T354" s="14">
        <v>0</v>
      </c>
      <c r="U354" s="25">
        <v>44145</v>
      </c>
      <c r="V354" s="14">
        <v>13</v>
      </c>
      <c r="W354" s="23">
        <v>820.26</v>
      </c>
      <c r="X354" s="23">
        <v>0</v>
      </c>
      <c r="Y354" s="23">
        <v>0</v>
      </c>
      <c r="Z354" s="23">
        <v>16.260000000000002</v>
      </c>
      <c r="AA354" s="23">
        <v>65.02</v>
      </c>
      <c r="AB354" s="14">
        <v>0</v>
      </c>
      <c r="AC354" s="14">
        <v>0</v>
      </c>
      <c r="AD354" s="24">
        <v>0</v>
      </c>
      <c r="AE354" s="48">
        <v>0</v>
      </c>
      <c r="AF354" s="48">
        <v>0</v>
      </c>
      <c r="AG354" s="44">
        <v>62.52</v>
      </c>
      <c r="AH354" s="44">
        <v>62.52</v>
      </c>
      <c r="AI354" s="44">
        <v>64.186599999999999</v>
      </c>
      <c r="AJ354" s="44">
        <v>66.11</v>
      </c>
      <c r="AK354" s="44">
        <v>15.63</v>
      </c>
      <c r="AL354" s="44">
        <v>16.663699999999999</v>
      </c>
      <c r="AM354" s="44">
        <v>0</v>
      </c>
      <c r="AN354" s="44">
        <v>0</v>
      </c>
      <c r="AO354" s="44">
        <v>0</v>
      </c>
      <c r="AP354" s="44">
        <v>65.02</v>
      </c>
      <c r="AQ354" s="44">
        <v>62.52</v>
      </c>
      <c r="AR354" s="44">
        <v>0</v>
      </c>
      <c r="AS354" s="44">
        <v>0</v>
      </c>
      <c r="AT354" s="44">
        <v>0</v>
      </c>
      <c r="AU354" s="44">
        <v>0</v>
      </c>
      <c r="AV354" s="44">
        <v>0</v>
      </c>
      <c r="AW354" s="44">
        <v>0</v>
      </c>
      <c r="AX354" s="44">
        <v>68.290000000000006</v>
      </c>
      <c r="AY354" s="44">
        <v>62.52</v>
      </c>
      <c r="AZ354" s="44">
        <v>0</v>
      </c>
      <c r="BA354" s="44">
        <v>0</v>
      </c>
      <c r="BB354" s="44">
        <v>0</v>
      </c>
      <c r="BC354" s="14" t="s">
        <v>257</v>
      </c>
      <c r="BD354" s="14" t="s">
        <v>213</v>
      </c>
      <c r="BG354" s="14" t="s">
        <v>191</v>
      </c>
      <c r="BH354" s="14" t="s">
        <v>44</v>
      </c>
      <c r="BI354" s="14">
        <v>102</v>
      </c>
      <c r="BJ354" s="14">
        <f>IFERROR(_xlfn.XLOOKUP(Master[[#This Row],[cu_id]],StopTimes[cu_ID],StopTimes[Average Stop Time]), 0)</f>
        <v>2.8000000000000003</v>
      </c>
      <c r="BK354" s="14">
        <f>IF(Master[[#This Row],[Avg stop time helper]] &lt;&gt; 0, Master[[#This Row],[Avg stop time helper]],Average_Stop_Time)</f>
        <v>2.8000000000000003</v>
      </c>
      <c r="BL354" s="14" t="b">
        <f>NOT(ISERROR(_xlfn.XLOOKUP(Master[[#This Row],[cu_id]], Solution[Cu_ID],Solution[Cu_ID])))</f>
        <v>0</v>
      </c>
    </row>
    <row r="355" spans="1:64" s="14" customFormat="1" x14ac:dyDescent="0.3">
      <c r="A355" s="26" t="s">
        <v>1225</v>
      </c>
      <c r="B355" s="14">
        <v>102</v>
      </c>
      <c r="C355" s="14">
        <v>71399</v>
      </c>
      <c r="D355" s="14">
        <v>0</v>
      </c>
      <c r="E355" s="14" t="s">
        <v>1224</v>
      </c>
      <c r="F355" s="14" t="s">
        <v>4134</v>
      </c>
      <c r="H355" s="14" t="s">
        <v>236</v>
      </c>
      <c r="I355" s="14" t="s">
        <v>2</v>
      </c>
      <c r="J355" s="14">
        <v>49707</v>
      </c>
      <c r="K355" s="14">
        <v>7</v>
      </c>
      <c r="L355" s="14" t="s">
        <v>82</v>
      </c>
      <c r="M355" s="14" t="s">
        <v>164</v>
      </c>
      <c r="N355" s="14" t="s">
        <v>13</v>
      </c>
      <c r="O355" s="14">
        <v>320</v>
      </c>
      <c r="P355" s="14">
        <v>320</v>
      </c>
      <c r="Q355" s="14">
        <v>0</v>
      </c>
      <c r="R355" s="14">
        <v>0</v>
      </c>
      <c r="S355" s="14">
        <v>0</v>
      </c>
      <c r="T355" s="14">
        <v>0</v>
      </c>
      <c r="U355" s="25">
        <v>44138</v>
      </c>
      <c r="V355" s="14">
        <v>37</v>
      </c>
      <c r="W355" s="23">
        <v>2846.85</v>
      </c>
      <c r="X355" s="23">
        <v>0</v>
      </c>
      <c r="Y355" s="23">
        <v>0</v>
      </c>
      <c r="Z355" s="23">
        <v>88.64</v>
      </c>
      <c r="AA355" s="23">
        <v>88.64</v>
      </c>
      <c r="AB355" s="14">
        <v>0</v>
      </c>
      <c r="AC355" s="14">
        <v>0</v>
      </c>
      <c r="AD355" s="24">
        <v>0</v>
      </c>
      <c r="AE355" s="48">
        <v>0</v>
      </c>
      <c r="AF355" s="48">
        <v>0</v>
      </c>
      <c r="AG355" s="44">
        <v>79.822500000000005</v>
      </c>
      <c r="AH355" s="44">
        <v>87.134200000000007</v>
      </c>
      <c r="AI355" s="44">
        <v>86.66</v>
      </c>
      <c r="AJ355" s="44">
        <v>88.236099999999993</v>
      </c>
      <c r="AK355" s="44">
        <v>68.597499999999997</v>
      </c>
      <c r="AL355" s="44">
        <v>93.473699999999994</v>
      </c>
      <c r="AM355" s="44">
        <v>0</v>
      </c>
      <c r="AN355" s="44">
        <v>84.2</v>
      </c>
      <c r="AO355" s="44">
        <v>103.42</v>
      </c>
      <c r="AP355" s="44">
        <v>84.2</v>
      </c>
      <c r="AQ355" s="44">
        <v>0</v>
      </c>
      <c r="AR355" s="44">
        <v>158.38999999999999</v>
      </c>
      <c r="AS355" s="44">
        <v>66.489999999999995</v>
      </c>
      <c r="AT355" s="44">
        <v>168.4</v>
      </c>
      <c r="AU355" s="44">
        <v>0</v>
      </c>
      <c r="AV355" s="44">
        <v>168.4</v>
      </c>
      <c r="AW355" s="44">
        <v>103.42</v>
      </c>
      <c r="AX355" s="44">
        <v>84.2</v>
      </c>
      <c r="AY355" s="44">
        <v>129.75</v>
      </c>
      <c r="AZ355" s="44">
        <v>84.2</v>
      </c>
      <c r="BA355" s="44">
        <v>145.69999999999999</v>
      </c>
      <c r="BB355" s="44">
        <v>84.2</v>
      </c>
      <c r="BC355" s="14" t="s">
        <v>310</v>
      </c>
      <c r="BD355" s="14" t="s">
        <v>213</v>
      </c>
      <c r="BG355" s="14" t="s">
        <v>191</v>
      </c>
      <c r="BH355" s="14" t="s">
        <v>49</v>
      </c>
      <c r="BI355" s="14" t="s">
        <v>5740</v>
      </c>
      <c r="BJ355" s="14">
        <f>IFERROR(_xlfn.XLOOKUP(Master[[#This Row],[cu_id]],StopTimes[cu_ID],StopTimes[Average Stop Time]), 0)</f>
        <v>5.9333333333333336</v>
      </c>
      <c r="BK355" s="14">
        <f>IF(Master[[#This Row],[Avg stop time helper]] &lt;&gt; 0, Master[[#This Row],[Avg stop time helper]],Average_Stop_Time)</f>
        <v>5.9333333333333336</v>
      </c>
      <c r="BL355" s="14" t="b">
        <f>NOT(ISERROR(_xlfn.XLOOKUP(Master[[#This Row],[cu_id]], Solution[Cu_ID],Solution[Cu_ID])))</f>
        <v>0</v>
      </c>
    </row>
    <row r="356" spans="1:64" s="14" customFormat="1" x14ac:dyDescent="0.3">
      <c r="A356" s="26" t="s">
        <v>1227</v>
      </c>
      <c r="B356" s="14">
        <v>103</v>
      </c>
      <c r="C356" s="14">
        <v>71402</v>
      </c>
      <c r="D356" s="14">
        <v>0</v>
      </c>
      <c r="E356" s="14" t="s">
        <v>1226</v>
      </c>
      <c r="F356" s="14" t="s">
        <v>3912</v>
      </c>
      <c r="H356" s="14" t="s">
        <v>600</v>
      </c>
      <c r="I356" s="14" t="s">
        <v>2</v>
      </c>
      <c r="J356" s="14">
        <v>49709</v>
      </c>
      <c r="K356" s="14">
        <v>1</v>
      </c>
      <c r="L356" s="14" t="s">
        <v>174</v>
      </c>
      <c r="M356" s="14" t="s">
        <v>164</v>
      </c>
      <c r="N356" s="14" t="s">
        <v>13</v>
      </c>
      <c r="O356" s="14">
        <v>220</v>
      </c>
      <c r="P356" s="14">
        <v>220</v>
      </c>
      <c r="Q356" s="14">
        <v>0</v>
      </c>
      <c r="R356" s="14">
        <v>0</v>
      </c>
      <c r="S356" s="14">
        <v>0</v>
      </c>
      <c r="T356" s="14">
        <v>0</v>
      </c>
      <c r="U356" s="25">
        <v>44158</v>
      </c>
      <c r="V356" s="14">
        <v>13</v>
      </c>
      <c r="W356" s="23">
        <v>477.83</v>
      </c>
      <c r="X356" s="23">
        <v>0</v>
      </c>
      <c r="Y356" s="23">
        <v>0</v>
      </c>
      <c r="Z356" s="23">
        <v>9.56</v>
      </c>
      <c r="AA356" s="23">
        <v>38.24</v>
      </c>
      <c r="AB356" s="14">
        <v>0</v>
      </c>
      <c r="AC356" s="14">
        <v>0</v>
      </c>
      <c r="AD356" s="24">
        <f>IFERROR(1-(Master[[#This Row],[Avg Garment Scans per Delivery]]/Master[[#This Row],[Garment Inventory]]), 0)</f>
        <v>0</v>
      </c>
      <c r="AE356" s="48">
        <v>0</v>
      </c>
      <c r="AF356" s="48">
        <v>0</v>
      </c>
      <c r="AG356" s="44">
        <v>35.93</v>
      </c>
      <c r="AH356" s="44">
        <v>36.43</v>
      </c>
      <c r="AI356" s="44">
        <v>37.787500000000001</v>
      </c>
      <c r="AJ356" s="44">
        <v>38.24</v>
      </c>
      <c r="AK356" s="44">
        <v>9.1074999999999999</v>
      </c>
      <c r="AL356" s="44">
        <v>9.56</v>
      </c>
      <c r="AM356" s="44">
        <v>36.43</v>
      </c>
      <c r="AN356" s="44">
        <v>0</v>
      </c>
      <c r="AO356" s="44">
        <v>0</v>
      </c>
      <c r="AP356" s="44">
        <v>0</v>
      </c>
      <c r="AQ356" s="44">
        <v>0</v>
      </c>
      <c r="AR356" s="44">
        <v>38.24</v>
      </c>
      <c r="AS356" s="44">
        <v>0</v>
      </c>
      <c r="AT356" s="44">
        <v>38.24</v>
      </c>
      <c r="AU356" s="44">
        <v>36.43</v>
      </c>
      <c r="AV356" s="44">
        <v>0</v>
      </c>
      <c r="AW356" s="44">
        <v>0</v>
      </c>
      <c r="AX356" s="44">
        <v>0</v>
      </c>
      <c r="AY356" s="44">
        <v>0</v>
      </c>
      <c r="AZ356" s="44">
        <v>38.24</v>
      </c>
      <c r="BA356" s="44">
        <v>0</v>
      </c>
      <c r="BB356" s="44">
        <v>38.24</v>
      </c>
      <c r="BC356" s="14" t="s">
        <v>254</v>
      </c>
      <c r="BD356" s="14" t="s">
        <v>228</v>
      </c>
      <c r="BG356" s="14" t="s">
        <v>191</v>
      </c>
      <c r="BH356" s="14" t="s">
        <v>44</v>
      </c>
      <c r="BI356" s="14">
        <v>103</v>
      </c>
      <c r="BJ356" s="14">
        <f>IFERROR(_xlfn.XLOOKUP(Master[[#This Row],[cu_id]],StopTimes[cu_ID],StopTimes[Average Stop Time]), 0)</f>
        <v>2.25</v>
      </c>
      <c r="BK356" s="14">
        <f>IF(Master[[#This Row],[Avg stop time helper]] &lt;&gt; 0, Master[[#This Row],[Avg stop time helper]],Average_Stop_Time)</f>
        <v>2.25</v>
      </c>
      <c r="BL356" s="14" t="b">
        <f>NOT(ISERROR(_xlfn.XLOOKUP(Master[[#This Row],[cu_id]], Solution[Cu_ID],Solution[Cu_ID])))</f>
        <v>1</v>
      </c>
    </row>
    <row r="357" spans="1:64" s="14" customFormat="1" x14ac:dyDescent="0.3">
      <c r="A357" s="26" t="s">
        <v>1230</v>
      </c>
      <c r="B357" s="14">
        <v>102</v>
      </c>
      <c r="C357" s="14">
        <v>71404</v>
      </c>
      <c r="D357" s="14">
        <v>0</v>
      </c>
      <c r="E357" s="14" t="s">
        <v>1229</v>
      </c>
      <c r="F357" s="14" t="s">
        <v>3556</v>
      </c>
      <c r="G357" s="14" t="s">
        <v>202</v>
      </c>
      <c r="H357" s="14" t="s">
        <v>1228</v>
      </c>
      <c r="I357" s="14" t="s">
        <v>2</v>
      </c>
      <c r="J357" s="14">
        <v>49757</v>
      </c>
      <c r="K357" s="14">
        <v>7</v>
      </c>
      <c r="L357" s="14" t="s">
        <v>82</v>
      </c>
      <c r="M357" s="14" t="s">
        <v>164</v>
      </c>
      <c r="N357" s="14" t="s">
        <v>48</v>
      </c>
      <c r="O357" s="14">
        <v>25</v>
      </c>
      <c r="P357" s="14">
        <v>0</v>
      </c>
      <c r="Q357" s="14">
        <v>0</v>
      </c>
      <c r="R357" s="14">
        <v>0</v>
      </c>
      <c r="S357" s="14">
        <v>25</v>
      </c>
      <c r="T357" s="14">
        <v>0</v>
      </c>
      <c r="U357" s="25">
        <v>44315</v>
      </c>
      <c r="V357" s="14">
        <v>26</v>
      </c>
      <c r="W357" s="23">
        <v>4713.74</v>
      </c>
      <c r="X357" s="23">
        <v>69.55</v>
      </c>
      <c r="Y357" s="23">
        <v>4644.1899999999996</v>
      </c>
      <c r="Z357" s="23">
        <v>219.17</v>
      </c>
      <c r="AA357" s="23">
        <v>219.17</v>
      </c>
      <c r="AB357" s="14">
        <v>0</v>
      </c>
      <c r="AC357" s="14">
        <v>0</v>
      </c>
      <c r="AD357" s="24">
        <v>0</v>
      </c>
      <c r="AE357" s="48">
        <v>0</v>
      </c>
      <c r="AF357" s="48">
        <v>0</v>
      </c>
      <c r="AG357" s="44">
        <v>0</v>
      </c>
      <c r="AH357" s="44">
        <v>158.84370000000001</v>
      </c>
      <c r="AI357" s="44">
        <v>214.64349999999999</v>
      </c>
      <c r="AJ357" s="44">
        <v>218.99</v>
      </c>
      <c r="AK357" s="44">
        <v>193.11250000000001</v>
      </c>
      <c r="AL357" s="44">
        <v>0</v>
      </c>
      <c r="AM357" s="44">
        <v>151.99</v>
      </c>
      <c r="AN357" s="44">
        <v>0</v>
      </c>
      <c r="AO357" s="44">
        <v>151.99</v>
      </c>
      <c r="AP357" s="44">
        <v>0</v>
      </c>
      <c r="AQ357" s="44">
        <v>206.82</v>
      </c>
      <c r="AR357" s="44">
        <v>0</v>
      </c>
      <c r="AS357" s="44">
        <v>206.82</v>
      </c>
      <c r="AT357" s="44">
        <v>0</v>
      </c>
      <c r="AU357" s="44">
        <v>206.82</v>
      </c>
      <c r="AV357" s="44">
        <v>0</v>
      </c>
      <c r="AW357" s="44">
        <v>206.82</v>
      </c>
      <c r="AX357" s="44">
        <v>0</v>
      </c>
      <c r="AY357" s="44">
        <v>206.82</v>
      </c>
      <c r="AZ357" s="44">
        <v>0</v>
      </c>
      <c r="BA357" s="44">
        <v>206.82</v>
      </c>
      <c r="BB357" s="44">
        <v>0</v>
      </c>
      <c r="BC357" s="14" t="s">
        <v>77</v>
      </c>
      <c r="BD357" s="14" t="s">
        <v>77</v>
      </c>
      <c r="BG357" s="14" t="s">
        <v>191</v>
      </c>
      <c r="BH357" s="14" t="s">
        <v>44</v>
      </c>
      <c r="BI357" s="14">
        <v>102</v>
      </c>
      <c r="BJ357" s="14">
        <f>IFERROR(_xlfn.XLOOKUP(Master[[#This Row],[cu_id]],StopTimes[cu_ID],StopTimes[Average Stop Time]), 0)</f>
        <v>0</v>
      </c>
      <c r="BK357" s="14">
        <f>IF(Master[[#This Row],[Avg stop time helper]] &lt;&gt; 0, Master[[#This Row],[Avg stop time helper]],Average_Stop_Time)</f>
        <v>9.4354006285390355</v>
      </c>
      <c r="BL357" s="14" t="b">
        <f>NOT(ISERROR(_xlfn.XLOOKUP(Master[[#This Row],[cu_id]], Solution[Cu_ID],Solution[Cu_ID])))</f>
        <v>0</v>
      </c>
    </row>
    <row r="358" spans="1:64" s="14" customFormat="1" x14ac:dyDescent="0.3">
      <c r="A358" s="26" t="s">
        <v>1232</v>
      </c>
      <c r="B358" s="14">
        <v>103</v>
      </c>
      <c r="C358" s="14">
        <v>71406</v>
      </c>
      <c r="D358" s="14">
        <v>0</v>
      </c>
      <c r="E358" s="14" t="s">
        <v>1231</v>
      </c>
      <c r="F358" s="14" t="s">
        <v>4003</v>
      </c>
      <c r="H358" s="14" t="s">
        <v>722</v>
      </c>
      <c r="I358" s="14" t="s">
        <v>2</v>
      </c>
      <c r="J358" s="14">
        <v>48661</v>
      </c>
      <c r="K358" s="14">
        <v>1</v>
      </c>
      <c r="L358" s="14" t="s">
        <v>174</v>
      </c>
      <c r="M358" s="14" t="s">
        <v>164</v>
      </c>
      <c r="N358" s="14" t="s">
        <v>14</v>
      </c>
      <c r="O358" s="14">
        <v>160</v>
      </c>
      <c r="P358" s="14">
        <v>0</v>
      </c>
      <c r="Q358" s="14">
        <v>0</v>
      </c>
      <c r="R358" s="14">
        <v>0</v>
      </c>
      <c r="S358" s="14">
        <v>0</v>
      </c>
      <c r="T358" s="14">
        <v>160</v>
      </c>
      <c r="U358" s="25">
        <v>44162</v>
      </c>
      <c r="V358" s="14">
        <v>13</v>
      </c>
      <c r="W358" s="23">
        <v>982.95</v>
      </c>
      <c r="X358" s="23">
        <v>0</v>
      </c>
      <c r="Y358" s="23">
        <v>0</v>
      </c>
      <c r="Z358" s="23">
        <v>28.95</v>
      </c>
      <c r="AA358" s="23">
        <v>115.81</v>
      </c>
      <c r="AB358" s="14">
        <v>0</v>
      </c>
      <c r="AC358" s="14">
        <v>0</v>
      </c>
      <c r="AD358" s="24">
        <f>IFERROR(1-(Master[[#This Row],[Avg Garment Scans per Delivery]]/Master[[#This Row],[Garment Inventory]]), 0)</f>
        <v>0</v>
      </c>
      <c r="AE358" s="48">
        <v>0</v>
      </c>
      <c r="AF358" s="48">
        <v>0</v>
      </c>
      <c r="AG358" s="44">
        <v>66.334999999999994</v>
      </c>
      <c r="AH358" s="44">
        <v>84.596599999999995</v>
      </c>
      <c r="AI358" s="44">
        <v>103.8233</v>
      </c>
      <c r="AJ358" s="44">
        <v>98.834999999999994</v>
      </c>
      <c r="AK358" s="44">
        <v>23.2425</v>
      </c>
      <c r="AL358" s="44">
        <v>22.105</v>
      </c>
      <c r="AM358" s="44">
        <v>92.97</v>
      </c>
      <c r="AN358" s="44">
        <v>0</v>
      </c>
      <c r="AO358" s="44">
        <v>0</v>
      </c>
      <c r="AP358" s="44">
        <v>0</v>
      </c>
      <c r="AQ358" s="44">
        <v>0</v>
      </c>
      <c r="AR358" s="44">
        <v>0</v>
      </c>
      <c r="AS358" s="44">
        <v>0</v>
      </c>
      <c r="AT358" s="44">
        <v>88.42</v>
      </c>
      <c r="AU358" s="44">
        <v>92.97</v>
      </c>
      <c r="AV358" s="44">
        <v>0</v>
      </c>
      <c r="AW358" s="44">
        <v>0</v>
      </c>
      <c r="AX358" s="44">
        <v>0</v>
      </c>
      <c r="AY358" s="44">
        <v>0</v>
      </c>
      <c r="AZ358" s="44">
        <v>0</v>
      </c>
      <c r="BA358" s="44">
        <v>0</v>
      </c>
      <c r="BB358" s="44">
        <v>88.42</v>
      </c>
      <c r="BC358" s="14" t="s">
        <v>276</v>
      </c>
      <c r="BD358" s="14" t="s">
        <v>213</v>
      </c>
      <c r="BG358" s="14" t="s">
        <v>191</v>
      </c>
      <c r="BH358" s="14" t="s">
        <v>44</v>
      </c>
      <c r="BI358" s="14">
        <v>105</v>
      </c>
      <c r="BJ358" s="14">
        <f>IFERROR(_xlfn.XLOOKUP(Master[[#This Row],[cu_id]],StopTimes[cu_ID],StopTimes[Average Stop Time]), 0)</f>
        <v>11.283333333333333</v>
      </c>
      <c r="BK358" s="14">
        <f>IF(Master[[#This Row],[Avg stop time helper]] &lt;&gt; 0, Master[[#This Row],[Avg stop time helper]],Average_Stop_Time)</f>
        <v>11.283333333333333</v>
      </c>
      <c r="BL358" s="14" t="b">
        <f>NOT(ISERROR(_xlfn.XLOOKUP(Master[[#This Row],[cu_id]], Solution[Cu_ID],Solution[Cu_ID])))</f>
        <v>1</v>
      </c>
    </row>
    <row r="359" spans="1:64" s="14" customFormat="1" x14ac:dyDescent="0.3">
      <c r="A359" s="26" t="s">
        <v>1234</v>
      </c>
      <c r="B359" s="14">
        <v>102</v>
      </c>
      <c r="C359" s="14">
        <v>71408</v>
      </c>
      <c r="D359" s="14">
        <v>0</v>
      </c>
      <c r="E359" s="14" t="s">
        <v>1233</v>
      </c>
      <c r="F359" s="14" t="s">
        <v>4148</v>
      </c>
      <c r="H359" s="14" t="s">
        <v>221</v>
      </c>
      <c r="I359" s="14" t="s">
        <v>2</v>
      </c>
      <c r="J359" s="14">
        <v>49707</v>
      </c>
      <c r="K359" s="14">
        <v>7</v>
      </c>
      <c r="L359" s="14" t="s">
        <v>82</v>
      </c>
      <c r="M359" s="14" t="s">
        <v>164</v>
      </c>
      <c r="N359" s="14" t="s">
        <v>12</v>
      </c>
      <c r="O359" s="14">
        <v>70</v>
      </c>
      <c r="P359" s="14">
        <v>0</v>
      </c>
      <c r="Q359" s="14">
        <v>0</v>
      </c>
      <c r="R359" s="14">
        <v>70</v>
      </c>
      <c r="S359" s="14">
        <v>0</v>
      </c>
      <c r="T359" s="14">
        <v>0</v>
      </c>
      <c r="U359" s="25">
        <v>44139</v>
      </c>
      <c r="V359" s="14">
        <v>52</v>
      </c>
      <c r="W359" s="23">
        <v>6255.5</v>
      </c>
      <c r="X359" s="23">
        <v>0</v>
      </c>
      <c r="Y359" s="23">
        <v>0</v>
      </c>
      <c r="Z359" s="23">
        <v>151.82</v>
      </c>
      <c r="AA359" s="23">
        <v>151.82</v>
      </c>
      <c r="AB359" s="14">
        <v>0</v>
      </c>
      <c r="AC359" s="14">
        <v>0</v>
      </c>
      <c r="AD359" s="24">
        <v>0</v>
      </c>
      <c r="AE359" s="48">
        <v>0</v>
      </c>
      <c r="AF359" s="48">
        <v>0</v>
      </c>
      <c r="AG359" s="44">
        <v>116.953</v>
      </c>
      <c r="AH359" s="44">
        <v>99.596900000000005</v>
      </c>
      <c r="AI359" s="44">
        <v>125.423</v>
      </c>
      <c r="AJ359" s="44">
        <v>108.7807</v>
      </c>
      <c r="AK359" s="44">
        <v>95.99</v>
      </c>
      <c r="AL359" s="44">
        <v>110.1075</v>
      </c>
      <c r="AM359" s="44">
        <v>95.99</v>
      </c>
      <c r="AN359" s="44">
        <v>100.77</v>
      </c>
      <c r="AO359" s="44">
        <v>95.99</v>
      </c>
      <c r="AP359" s="44">
        <v>100.77</v>
      </c>
      <c r="AQ359" s="44">
        <v>95.99</v>
      </c>
      <c r="AR359" s="44">
        <v>100.77</v>
      </c>
      <c r="AS359" s="44">
        <v>95.99</v>
      </c>
      <c r="AT359" s="44">
        <v>100.77</v>
      </c>
      <c r="AU359" s="44">
        <v>95.99</v>
      </c>
      <c r="AV359" s="44">
        <v>100.77</v>
      </c>
      <c r="AW359" s="44">
        <v>95.99</v>
      </c>
      <c r="AX359" s="44">
        <v>175.47</v>
      </c>
      <c r="AY359" s="44">
        <v>95.99</v>
      </c>
      <c r="AZ359" s="44">
        <v>100.77</v>
      </c>
      <c r="BA359" s="44">
        <v>95.99</v>
      </c>
      <c r="BB359" s="44">
        <v>100.77</v>
      </c>
      <c r="BC359" s="14" t="s">
        <v>232</v>
      </c>
      <c r="BD359" s="14" t="s">
        <v>213</v>
      </c>
      <c r="BG359" s="14" t="s">
        <v>191</v>
      </c>
      <c r="BH359" s="14" t="s">
        <v>44</v>
      </c>
      <c r="BI359" s="14">
        <v>102</v>
      </c>
      <c r="BJ359" s="14">
        <f>IFERROR(_xlfn.XLOOKUP(Master[[#This Row],[cu_id]],StopTimes[cu_ID],StopTimes[Average Stop Time]), 0)</f>
        <v>13.200000000000001</v>
      </c>
      <c r="BK359" s="14">
        <f>IF(Master[[#This Row],[Avg stop time helper]] &lt;&gt; 0, Master[[#This Row],[Avg stop time helper]],Average_Stop_Time)</f>
        <v>13.200000000000001</v>
      </c>
      <c r="BL359" s="14" t="b">
        <f>NOT(ISERROR(_xlfn.XLOOKUP(Master[[#This Row],[cu_id]], Solution[Cu_ID],Solution[Cu_ID])))</f>
        <v>0</v>
      </c>
    </row>
    <row r="360" spans="1:64" s="14" customFormat="1" x14ac:dyDescent="0.3">
      <c r="A360" s="26" t="s">
        <v>1236</v>
      </c>
      <c r="B360" s="14">
        <v>105</v>
      </c>
      <c r="C360" s="14">
        <v>71411</v>
      </c>
      <c r="D360" s="14">
        <v>0</v>
      </c>
      <c r="E360" s="14" t="s">
        <v>1235</v>
      </c>
      <c r="F360" s="14" t="s">
        <v>4526</v>
      </c>
      <c r="G360" s="14" t="s">
        <v>738</v>
      </c>
      <c r="H360" s="14" t="s">
        <v>603</v>
      </c>
      <c r="I360" s="14" t="s">
        <v>2</v>
      </c>
      <c r="J360" s="14">
        <v>48740</v>
      </c>
      <c r="K360" s="14">
        <v>7</v>
      </c>
      <c r="L360" s="14" t="s">
        <v>82</v>
      </c>
      <c r="M360" s="14" t="s">
        <v>164</v>
      </c>
      <c r="N360" s="14" t="s">
        <v>48</v>
      </c>
      <c r="O360" s="14">
        <v>10</v>
      </c>
      <c r="P360" s="14">
        <v>0</v>
      </c>
      <c r="Q360" s="14">
        <v>0</v>
      </c>
      <c r="R360" s="14">
        <v>0</v>
      </c>
      <c r="S360" s="14">
        <v>10</v>
      </c>
      <c r="T360" s="14">
        <v>0</v>
      </c>
      <c r="U360" s="25">
        <v>44140</v>
      </c>
      <c r="V360" s="14">
        <v>53</v>
      </c>
      <c r="W360" s="23">
        <v>15246.69</v>
      </c>
      <c r="X360" s="23">
        <v>0</v>
      </c>
      <c r="Y360" s="23">
        <v>0</v>
      </c>
      <c r="Z360" s="23">
        <v>327.48</v>
      </c>
      <c r="AA360" s="23">
        <v>327.48</v>
      </c>
      <c r="AB360" s="14">
        <v>0</v>
      </c>
      <c r="AC360" s="14">
        <v>0</v>
      </c>
      <c r="AD360" s="24">
        <f>IFERROR(1-(Master[[#This Row],[Avg Garment Scans per Delivery]]/Master[[#This Row],[Garment Inventory]]), 0)</f>
        <v>0</v>
      </c>
      <c r="AE360" s="48">
        <v>0</v>
      </c>
      <c r="AF360" s="48">
        <v>0</v>
      </c>
      <c r="AG360" s="44">
        <v>295.58</v>
      </c>
      <c r="AH360" s="44">
        <v>276.89690000000002</v>
      </c>
      <c r="AI360" s="44">
        <v>313.17140000000001</v>
      </c>
      <c r="AJ360" s="44">
        <v>336.4384</v>
      </c>
      <c r="AK360" s="44">
        <v>340.1712</v>
      </c>
      <c r="AL360" s="44">
        <v>365.23869999999999</v>
      </c>
      <c r="AM360" s="44">
        <v>365.97</v>
      </c>
      <c r="AN360" s="44">
        <v>294.37</v>
      </c>
      <c r="AO360" s="44">
        <v>351.63</v>
      </c>
      <c r="AP360" s="44">
        <v>275.10000000000002</v>
      </c>
      <c r="AQ360" s="44">
        <v>402.26</v>
      </c>
      <c r="AR360" s="44">
        <v>302.91000000000003</v>
      </c>
      <c r="AS360" s="44">
        <v>360.76</v>
      </c>
      <c r="AT360" s="44">
        <v>371.51</v>
      </c>
      <c r="AU360" s="44">
        <v>355.49</v>
      </c>
      <c r="AV360" s="44">
        <v>406.84</v>
      </c>
      <c r="AW360" s="44">
        <v>260.51</v>
      </c>
      <c r="AX360" s="44">
        <v>490.6</v>
      </c>
      <c r="AY360" s="44">
        <v>296.8</v>
      </c>
      <c r="AZ360" s="44">
        <v>400.9</v>
      </c>
      <c r="BA360" s="44">
        <v>327.95</v>
      </c>
      <c r="BB360" s="44">
        <v>379.68</v>
      </c>
      <c r="BC360" s="14" t="s">
        <v>232</v>
      </c>
      <c r="BD360" s="14" t="s">
        <v>213</v>
      </c>
      <c r="BG360" s="14" t="s">
        <v>191</v>
      </c>
      <c r="BH360" s="14" t="s">
        <v>44</v>
      </c>
      <c r="BI360" s="14">
        <v>101</v>
      </c>
      <c r="BJ360" s="14">
        <f>IFERROR(_xlfn.XLOOKUP(Master[[#This Row],[cu_id]],StopTimes[cu_ID],StopTimes[Average Stop Time]), 0)</f>
        <v>19.836666666666666</v>
      </c>
      <c r="BK360" s="14">
        <f>IF(Master[[#This Row],[Avg stop time helper]] &lt;&gt; 0, Master[[#This Row],[Avg stop time helper]],Average_Stop_Time)</f>
        <v>19.836666666666666</v>
      </c>
      <c r="BL360" s="14" t="b">
        <f>NOT(ISERROR(_xlfn.XLOOKUP(Master[[#This Row],[cu_id]], Solution[Cu_ID],Solution[Cu_ID])))</f>
        <v>1</v>
      </c>
    </row>
    <row r="361" spans="1:64" s="14" customFormat="1" x14ac:dyDescent="0.3">
      <c r="A361" s="26" t="s">
        <v>1239</v>
      </c>
      <c r="B361" s="14">
        <v>101</v>
      </c>
      <c r="C361" s="14">
        <v>71413</v>
      </c>
      <c r="D361" s="14">
        <v>0</v>
      </c>
      <c r="E361" s="14" t="s">
        <v>1238</v>
      </c>
      <c r="F361" s="14" t="s">
        <v>4739</v>
      </c>
      <c r="G361" s="14" t="s">
        <v>1237</v>
      </c>
      <c r="H361" s="14" t="s">
        <v>655</v>
      </c>
      <c r="I361" s="14" t="s">
        <v>2</v>
      </c>
      <c r="J361" s="14">
        <v>49735</v>
      </c>
      <c r="K361" s="14">
        <v>5</v>
      </c>
      <c r="L361" s="14" t="s">
        <v>84</v>
      </c>
      <c r="M361" s="14" t="s">
        <v>164</v>
      </c>
      <c r="N361" s="14" t="s">
        <v>13</v>
      </c>
      <c r="O361" s="14">
        <v>460</v>
      </c>
      <c r="P361" s="14">
        <v>460</v>
      </c>
      <c r="Q361" s="14">
        <v>0</v>
      </c>
      <c r="R361" s="14">
        <v>0</v>
      </c>
      <c r="S361" s="14">
        <v>0</v>
      </c>
      <c r="T361" s="14">
        <v>0</v>
      </c>
      <c r="U361" s="25">
        <v>44144</v>
      </c>
      <c r="V361" s="14">
        <v>26</v>
      </c>
      <c r="W361" s="23">
        <v>2169.27</v>
      </c>
      <c r="X361" s="23">
        <v>0</v>
      </c>
      <c r="Y361" s="23">
        <v>0</v>
      </c>
      <c r="Z361" s="23">
        <v>44.3</v>
      </c>
      <c r="AA361" s="23">
        <v>88.6</v>
      </c>
      <c r="AB361" s="14">
        <v>0</v>
      </c>
      <c r="AC361" s="14">
        <v>0</v>
      </c>
      <c r="AD361" s="24">
        <f>IFERROR(1-(Master[[#This Row],[Avg Garment Scans per Delivery]]/Master[[#This Row],[Garment Inventory]]), 0)</f>
        <v>0</v>
      </c>
      <c r="AE361" s="48">
        <v>0</v>
      </c>
      <c r="AF361" s="48">
        <v>0</v>
      </c>
      <c r="AG361" s="44">
        <v>82.837100000000007</v>
      </c>
      <c r="AH361" s="44">
        <v>83.72</v>
      </c>
      <c r="AI361" s="44">
        <v>86.112799999999993</v>
      </c>
      <c r="AJ361" s="44">
        <v>87.07</v>
      </c>
      <c r="AK361" s="44">
        <v>41.86</v>
      </c>
      <c r="AL361" s="44">
        <v>43.534999999999997</v>
      </c>
      <c r="AM361" s="44">
        <v>83.72</v>
      </c>
      <c r="AN361" s="44">
        <v>87.07</v>
      </c>
      <c r="AO361" s="44">
        <v>0</v>
      </c>
      <c r="AP361" s="44">
        <v>87.07</v>
      </c>
      <c r="AQ361" s="44">
        <v>83.72</v>
      </c>
      <c r="AR361" s="44">
        <v>87.07</v>
      </c>
      <c r="AS361" s="44">
        <v>0</v>
      </c>
      <c r="AT361" s="44">
        <v>87.07</v>
      </c>
      <c r="AU361" s="44">
        <v>83.72</v>
      </c>
      <c r="AV361" s="44">
        <v>87.07</v>
      </c>
      <c r="AW361" s="44">
        <v>0</v>
      </c>
      <c r="AX361" s="44">
        <v>87.07</v>
      </c>
      <c r="AY361" s="44">
        <v>83.72</v>
      </c>
      <c r="AZ361" s="44">
        <v>87.07</v>
      </c>
      <c r="BA361" s="44">
        <v>0</v>
      </c>
      <c r="BB361" s="44">
        <v>87.07</v>
      </c>
      <c r="BC361" s="14" t="s">
        <v>232</v>
      </c>
      <c r="BD361" s="14" t="s">
        <v>213</v>
      </c>
      <c r="BG361" s="14" t="s">
        <v>191</v>
      </c>
      <c r="BH361" s="14" t="s">
        <v>44</v>
      </c>
      <c r="BI361" s="14">
        <v>103</v>
      </c>
      <c r="BJ361" s="14">
        <f>IFERROR(_xlfn.XLOOKUP(Master[[#This Row],[cu_id]],StopTimes[cu_ID],StopTimes[Average Stop Time]), 0)</f>
        <v>14.35</v>
      </c>
      <c r="BK361" s="14">
        <f>IF(Master[[#This Row],[Avg stop time helper]] &lt;&gt; 0, Master[[#This Row],[Avg stop time helper]],Average_Stop_Time)</f>
        <v>14.35</v>
      </c>
      <c r="BL361" s="14" t="b">
        <f>NOT(ISERROR(_xlfn.XLOOKUP(Master[[#This Row],[cu_id]], Solution[Cu_ID],Solution[Cu_ID])))</f>
        <v>1</v>
      </c>
    </row>
    <row r="362" spans="1:64" s="14" customFormat="1" x14ac:dyDescent="0.3">
      <c r="A362" s="26" t="s">
        <v>1241</v>
      </c>
      <c r="B362" s="14">
        <v>102</v>
      </c>
      <c r="C362" s="14">
        <v>71415</v>
      </c>
      <c r="D362" s="14">
        <v>0</v>
      </c>
      <c r="E362" s="14" t="s">
        <v>1240</v>
      </c>
      <c r="F362" s="14" t="s">
        <v>4673</v>
      </c>
      <c r="H362" s="14" t="s">
        <v>630</v>
      </c>
      <c r="I362" s="14" t="s">
        <v>2</v>
      </c>
      <c r="J362" s="14">
        <v>49779</v>
      </c>
      <c r="K362" s="14">
        <v>6</v>
      </c>
      <c r="L362" s="14" t="s">
        <v>176</v>
      </c>
      <c r="M362" s="14" t="s">
        <v>164</v>
      </c>
      <c r="N362" s="14" t="s">
        <v>15</v>
      </c>
      <c r="O362" s="14">
        <v>55</v>
      </c>
      <c r="P362" s="14">
        <v>0</v>
      </c>
      <c r="Q362" s="14">
        <v>55</v>
      </c>
      <c r="R362" s="14">
        <v>0</v>
      </c>
      <c r="S362" s="14">
        <v>0</v>
      </c>
      <c r="T362" s="14">
        <v>0</v>
      </c>
      <c r="U362" s="25">
        <v>44138</v>
      </c>
      <c r="V362" s="14">
        <v>26</v>
      </c>
      <c r="W362" s="23">
        <v>5998.93</v>
      </c>
      <c r="X362" s="23">
        <v>0</v>
      </c>
      <c r="Y362" s="23">
        <v>0</v>
      </c>
      <c r="Z362" s="23">
        <v>117.51</v>
      </c>
      <c r="AA362" s="23">
        <v>235.02</v>
      </c>
      <c r="AB362" s="14">
        <v>0</v>
      </c>
      <c r="AC362" s="14">
        <v>0</v>
      </c>
      <c r="AD362" s="24">
        <v>0</v>
      </c>
      <c r="AE362" s="48">
        <v>0</v>
      </c>
      <c r="AF362" s="48">
        <v>0</v>
      </c>
      <c r="AG362" s="44">
        <v>273</v>
      </c>
      <c r="AH362" s="44">
        <v>234.99709999999999</v>
      </c>
      <c r="AI362" s="44">
        <v>232.0266</v>
      </c>
      <c r="AJ362" s="44">
        <v>235.02</v>
      </c>
      <c r="AK362" s="44">
        <v>113.02</v>
      </c>
      <c r="AL362" s="44">
        <v>117.51</v>
      </c>
      <c r="AM362" s="44">
        <v>0</v>
      </c>
      <c r="AN362" s="44">
        <v>235.02</v>
      </c>
      <c r="AO362" s="44">
        <v>226.04</v>
      </c>
      <c r="AP362" s="44">
        <v>0</v>
      </c>
      <c r="AQ362" s="44">
        <v>0</v>
      </c>
      <c r="AR362" s="44">
        <v>235.02</v>
      </c>
      <c r="AS362" s="44">
        <v>226.04</v>
      </c>
      <c r="AT362" s="44">
        <v>0</v>
      </c>
      <c r="AU362" s="44">
        <v>0</v>
      </c>
      <c r="AV362" s="44">
        <v>235.02</v>
      </c>
      <c r="AW362" s="44">
        <v>226.04</v>
      </c>
      <c r="AX362" s="44">
        <v>0</v>
      </c>
      <c r="AY362" s="44">
        <v>0</v>
      </c>
      <c r="AZ362" s="44">
        <v>235.02</v>
      </c>
      <c r="BA362" s="44">
        <v>226.04</v>
      </c>
      <c r="BB362" s="44">
        <v>0</v>
      </c>
      <c r="BC362" s="14" t="s">
        <v>77</v>
      </c>
      <c r="BD362" s="14" t="s">
        <v>77</v>
      </c>
      <c r="BG362" s="14" t="s">
        <v>191</v>
      </c>
      <c r="BH362" s="14" t="s">
        <v>44</v>
      </c>
      <c r="BI362" s="14">
        <v>102</v>
      </c>
      <c r="BJ362" s="14">
        <f>IFERROR(_xlfn.XLOOKUP(Master[[#This Row],[cu_id]],StopTimes[cu_ID],StopTimes[Average Stop Time]), 0)</f>
        <v>16.641666666666666</v>
      </c>
      <c r="BK362" s="14">
        <f>IF(Master[[#This Row],[Avg stop time helper]] &lt;&gt; 0, Master[[#This Row],[Avg stop time helper]],Average_Stop_Time)</f>
        <v>16.641666666666666</v>
      </c>
      <c r="BL362" s="14" t="b">
        <f>NOT(ISERROR(_xlfn.XLOOKUP(Master[[#This Row],[cu_id]], Solution[Cu_ID],Solution[Cu_ID])))</f>
        <v>0</v>
      </c>
    </row>
    <row r="363" spans="1:64" s="14" customFormat="1" x14ac:dyDescent="0.3">
      <c r="A363" s="26" t="s">
        <v>1250</v>
      </c>
      <c r="B363" s="14">
        <v>103</v>
      </c>
      <c r="C363" s="14">
        <v>71423</v>
      </c>
      <c r="D363" s="14">
        <v>0</v>
      </c>
      <c r="E363" s="14" t="s">
        <v>1249</v>
      </c>
      <c r="F363" s="14" t="s">
        <v>5584</v>
      </c>
      <c r="G363" s="14" t="s">
        <v>1109</v>
      </c>
      <c r="H363" s="14" t="s">
        <v>1248</v>
      </c>
      <c r="I363" s="14" t="s">
        <v>2</v>
      </c>
      <c r="J363" s="14" t="s">
        <v>1247</v>
      </c>
      <c r="K363" s="14">
        <v>3</v>
      </c>
      <c r="L363" s="14" t="s">
        <v>175</v>
      </c>
      <c r="M363" s="14" t="s">
        <v>164</v>
      </c>
      <c r="N363" s="14" t="s">
        <v>14</v>
      </c>
      <c r="O363" s="14">
        <v>201</v>
      </c>
      <c r="P363" s="14">
        <v>0</v>
      </c>
      <c r="Q363" s="14">
        <v>0</v>
      </c>
      <c r="R363" s="14">
        <v>0</v>
      </c>
      <c r="S363" s="14">
        <v>0</v>
      </c>
      <c r="T363" s="14">
        <v>201</v>
      </c>
      <c r="U363" s="25">
        <v>44148</v>
      </c>
      <c r="V363" s="14">
        <v>13</v>
      </c>
      <c r="W363" s="23">
        <v>469.21</v>
      </c>
      <c r="X363" s="23">
        <v>0</v>
      </c>
      <c r="Y363" s="23">
        <v>0</v>
      </c>
      <c r="Z363" s="23">
        <v>9.2799999999999994</v>
      </c>
      <c r="AA363" s="23">
        <v>37.1</v>
      </c>
      <c r="AB363" s="14">
        <v>0</v>
      </c>
      <c r="AC363" s="14">
        <v>0</v>
      </c>
      <c r="AD363" s="24">
        <f>IFERROR(1-(Master[[#This Row],[Avg Garment Scans per Delivery]]/Master[[#This Row],[Garment Inventory]]), 0)</f>
        <v>0</v>
      </c>
      <c r="AE363" s="48">
        <v>0</v>
      </c>
      <c r="AF363" s="48">
        <v>0</v>
      </c>
      <c r="AG363" s="44">
        <v>63.07</v>
      </c>
      <c r="AH363" s="44">
        <v>35</v>
      </c>
      <c r="AI363" s="44">
        <v>35</v>
      </c>
      <c r="AJ363" s="44">
        <v>49.473300000000002</v>
      </c>
      <c r="AK363" s="44">
        <v>8.75</v>
      </c>
      <c r="AL363" s="44">
        <v>14.1775</v>
      </c>
      <c r="AM363" s="44">
        <v>0</v>
      </c>
      <c r="AN363" s="44">
        <v>0</v>
      </c>
      <c r="AO363" s="44">
        <v>0</v>
      </c>
      <c r="AP363" s="44">
        <v>56.71</v>
      </c>
      <c r="AQ363" s="44">
        <v>35</v>
      </c>
      <c r="AR363" s="44">
        <v>0</v>
      </c>
      <c r="AS363" s="44">
        <v>0</v>
      </c>
      <c r="AT363" s="44">
        <v>0</v>
      </c>
      <c r="AU363" s="44">
        <v>0</v>
      </c>
      <c r="AV363" s="44">
        <v>0</v>
      </c>
      <c r="AW363" s="44">
        <v>0</v>
      </c>
      <c r="AX363" s="44">
        <v>56.71</v>
      </c>
      <c r="AY363" s="44">
        <v>35</v>
      </c>
      <c r="AZ363" s="44">
        <v>0</v>
      </c>
      <c r="BA363" s="44">
        <v>0</v>
      </c>
      <c r="BB363" s="44">
        <v>0</v>
      </c>
      <c r="BC363" s="14" t="s">
        <v>276</v>
      </c>
      <c r="BD363" s="14" t="s">
        <v>213</v>
      </c>
      <c r="BG363" s="14" t="s">
        <v>191</v>
      </c>
      <c r="BH363" s="14" t="s">
        <v>44</v>
      </c>
      <c r="BI363" s="14">
        <v>105</v>
      </c>
      <c r="BJ363" s="14">
        <f>IFERROR(_xlfn.XLOOKUP(Master[[#This Row],[cu_id]],StopTimes[cu_ID],StopTimes[Average Stop Time]), 0)</f>
        <v>7.4</v>
      </c>
      <c r="BK363" s="14">
        <f>IF(Master[[#This Row],[Avg stop time helper]] &lt;&gt; 0, Master[[#This Row],[Avg stop time helper]],Average_Stop_Time)</f>
        <v>7.4</v>
      </c>
      <c r="BL363" s="14" t="b">
        <f>NOT(ISERROR(_xlfn.XLOOKUP(Master[[#This Row],[cu_id]], Solution[Cu_ID],Solution[Cu_ID])))</f>
        <v>1</v>
      </c>
    </row>
    <row r="364" spans="1:64" s="14" customFormat="1" x14ac:dyDescent="0.3">
      <c r="A364" s="26" t="s">
        <v>1252</v>
      </c>
      <c r="B364" s="14">
        <v>102</v>
      </c>
      <c r="C364" s="14">
        <v>71425</v>
      </c>
      <c r="D364" s="14">
        <v>0</v>
      </c>
      <c r="E364" s="14" t="s">
        <v>1251</v>
      </c>
      <c r="F364" s="14" t="s">
        <v>4170</v>
      </c>
      <c r="H364" s="14" t="s">
        <v>221</v>
      </c>
      <c r="I364" s="14" t="s">
        <v>2</v>
      </c>
      <c r="J364" s="14">
        <v>49707</v>
      </c>
      <c r="K364" s="14">
        <v>7</v>
      </c>
      <c r="L364" s="14" t="s">
        <v>82</v>
      </c>
      <c r="M364" s="14" t="s">
        <v>164</v>
      </c>
      <c r="N364" s="14" t="s">
        <v>12</v>
      </c>
      <c r="O364" s="14">
        <v>180</v>
      </c>
      <c r="P364" s="14">
        <v>0</v>
      </c>
      <c r="Q364" s="14">
        <v>0</v>
      </c>
      <c r="R364" s="14">
        <v>180</v>
      </c>
      <c r="S364" s="14">
        <v>0</v>
      </c>
      <c r="T364" s="14">
        <v>0</v>
      </c>
      <c r="U364" s="25">
        <v>44139</v>
      </c>
      <c r="V364" s="14">
        <v>53</v>
      </c>
      <c r="W364" s="23">
        <v>939.45</v>
      </c>
      <c r="X364" s="23">
        <v>0</v>
      </c>
      <c r="Y364" s="23">
        <v>0</v>
      </c>
      <c r="Z364" s="23">
        <v>23.43</v>
      </c>
      <c r="AA364" s="23">
        <v>23.43</v>
      </c>
      <c r="AB364" s="14">
        <v>10</v>
      </c>
      <c r="AC364" s="14">
        <v>0</v>
      </c>
      <c r="AD364" s="24">
        <v>0</v>
      </c>
      <c r="AE364" s="48">
        <v>2</v>
      </c>
      <c r="AF364" s="48">
        <v>10</v>
      </c>
      <c r="AG364" s="44">
        <v>16.809999999999999</v>
      </c>
      <c r="AH364" s="44">
        <v>16.809999999999999</v>
      </c>
      <c r="AI364" s="44">
        <v>19.391400000000001</v>
      </c>
      <c r="AJ364" s="44">
        <v>16.9453</v>
      </c>
      <c r="AK364" s="44">
        <v>16.809999999999999</v>
      </c>
      <c r="AL364" s="44">
        <v>15.63</v>
      </c>
      <c r="AM364" s="44">
        <v>16.809999999999999</v>
      </c>
      <c r="AN364" s="44">
        <v>15.63</v>
      </c>
      <c r="AO364" s="44">
        <v>16.809999999999999</v>
      </c>
      <c r="AP364" s="44">
        <v>15.63</v>
      </c>
      <c r="AQ364" s="44">
        <v>16.809999999999999</v>
      </c>
      <c r="AR364" s="44">
        <v>15.63</v>
      </c>
      <c r="AS364" s="44">
        <v>16.809999999999999</v>
      </c>
      <c r="AT364" s="44">
        <v>15.63</v>
      </c>
      <c r="AU364" s="44">
        <v>16.809999999999999</v>
      </c>
      <c r="AV364" s="44">
        <v>15.63</v>
      </c>
      <c r="AW364" s="44">
        <v>16.809999999999999</v>
      </c>
      <c r="AX364" s="44">
        <v>15.63</v>
      </c>
      <c r="AY364" s="44">
        <v>16.809999999999999</v>
      </c>
      <c r="AZ364" s="44">
        <v>15.63</v>
      </c>
      <c r="BA364" s="44">
        <v>16.809999999999999</v>
      </c>
      <c r="BB364" s="44">
        <v>15.63</v>
      </c>
      <c r="BC364" s="14" t="s">
        <v>232</v>
      </c>
      <c r="BD364" s="14" t="s">
        <v>213</v>
      </c>
      <c r="BG364" s="14" t="s">
        <v>191</v>
      </c>
      <c r="BH364" s="14" t="s">
        <v>44</v>
      </c>
      <c r="BI364" s="14" t="s">
        <v>5740</v>
      </c>
      <c r="BJ364" s="14">
        <f>IFERROR(_xlfn.XLOOKUP(Master[[#This Row],[cu_id]],StopTimes[cu_ID],StopTimes[Average Stop Time]), 0)</f>
        <v>0</v>
      </c>
      <c r="BK364" s="14">
        <f>IF(Master[[#This Row],[Avg stop time helper]] &lt;&gt; 0, Master[[#This Row],[Avg stop time helper]],Average_Stop_Time)</f>
        <v>9.4354006285390355</v>
      </c>
      <c r="BL364" s="14" t="b">
        <f>NOT(ISERROR(_xlfn.XLOOKUP(Master[[#This Row],[cu_id]], Solution[Cu_ID],Solution[Cu_ID])))</f>
        <v>0</v>
      </c>
    </row>
    <row r="365" spans="1:64" s="14" customFormat="1" x14ac:dyDescent="0.3">
      <c r="A365" s="26" t="s">
        <v>1254</v>
      </c>
      <c r="B365" s="14">
        <v>103</v>
      </c>
      <c r="C365" s="14">
        <v>71432</v>
      </c>
      <c r="D365" s="14">
        <v>0</v>
      </c>
      <c r="E365" s="14" t="s">
        <v>1253</v>
      </c>
      <c r="F365" s="14" t="s">
        <v>3759</v>
      </c>
      <c r="H365" s="14" t="s">
        <v>382</v>
      </c>
      <c r="I365" s="14" t="s">
        <v>2</v>
      </c>
      <c r="J365" s="14">
        <v>48647</v>
      </c>
      <c r="K365" s="14">
        <v>6</v>
      </c>
      <c r="L365" s="14" t="s">
        <v>176</v>
      </c>
      <c r="M365" s="14" t="s">
        <v>164</v>
      </c>
      <c r="N365" s="14" t="s">
        <v>14</v>
      </c>
      <c r="O365" s="14">
        <v>281</v>
      </c>
      <c r="P365" s="14">
        <v>0</v>
      </c>
      <c r="Q365" s="14">
        <v>0</v>
      </c>
      <c r="R365" s="14">
        <v>0</v>
      </c>
      <c r="S365" s="14">
        <v>0</v>
      </c>
      <c r="T365" s="14">
        <v>281</v>
      </c>
      <c r="U365" s="25">
        <v>44141</v>
      </c>
      <c r="V365" s="14">
        <v>27</v>
      </c>
      <c r="W365" s="23">
        <v>1633.2</v>
      </c>
      <c r="X365" s="23">
        <v>0</v>
      </c>
      <c r="Y365" s="23">
        <v>0</v>
      </c>
      <c r="Z365" s="23">
        <v>27.11</v>
      </c>
      <c r="AA365" s="23">
        <v>54.22</v>
      </c>
      <c r="AB365" s="14">
        <v>0</v>
      </c>
      <c r="AC365" s="14">
        <v>0</v>
      </c>
      <c r="AD365" s="24">
        <f>IFERROR(1-(Master[[#This Row],[Avg Garment Scans per Delivery]]/Master[[#This Row],[Garment Inventory]]), 0)</f>
        <v>0</v>
      </c>
      <c r="AE365" s="48">
        <v>0</v>
      </c>
      <c r="AF365" s="48">
        <v>0</v>
      </c>
      <c r="AG365" s="44">
        <v>51.668500000000002</v>
      </c>
      <c r="AH365" s="44">
        <v>67.3566</v>
      </c>
      <c r="AI365" s="44">
        <v>53.448500000000003</v>
      </c>
      <c r="AJ365" s="44">
        <v>92.168499999999995</v>
      </c>
      <c r="AK365" s="44">
        <v>25.362500000000001</v>
      </c>
      <c r="AL365" s="44">
        <v>62.841200000000001</v>
      </c>
      <c r="AM365" s="44">
        <v>0</v>
      </c>
      <c r="AN365" s="44">
        <v>135.61000000000001</v>
      </c>
      <c r="AO365" s="44">
        <v>43.9</v>
      </c>
      <c r="AP365" s="44">
        <v>0</v>
      </c>
      <c r="AQ365" s="44">
        <v>0</v>
      </c>
      <c r="AR365" s="44">
        <v>46.55</v>
      </c>
      <c r="AS365" s="44">
        <v>71.2</v>
      </c>
      <c r="AT365" s="44">
        <v>0</v>
      </c>
      <c r="AU365" s="44">
        <v>0</v>
      </c>
      <c r="AV365" s="44">
        <v>271.22000000000003</v>
      </c>
      <c r="AW365" s="44">
        <v>43.9</v>
      </c>
      <c r="AX365" s="44">
        <v>0</v>
      </c>
      <c r="AY365" s="44">
        <v>0</v>
      </c>
      <c r="AZ365" s="44">
        <v>49.35</v>
      </c>
      <c r="BA365" s="44">
        <v>43.9</v>
      </c>
      <c r="BB365" s="44">
        <v>0</v>
      </c>
      <c r="BC365" s="14" t="s">
        <v>232</v>
      </c>
      <c r="BD365" s="14" t="s">
        <v>213</v>
      </c>
      <c r="BG365" s="14" t="s">
        <v>191</v>
      </c>
      <c r="BH365" s="14" t="s">
        <v>44</v>
      </c>
      <c r="BI365" s="14">
        <v>105</v>
      </c>
      <c r="BJ365" s="14">
        <f>IFERROR(_xlfn.XLOOKUP(Master[[#This Row],[cu_id]],StopTimes[cu_ID],StopTimes[Average Stop Time]), 0)</f>
        <v>41.56666666666667</v>
      </c>
      <c r="BK365" s="14">
        <f>IF(Master[[#This Row],[Avg stop time helper]] &lt;&gt; 0, Master[[#This Row],[Avg stop time helper]],Average_Stop_Time)</f>
        <v>41.56666666666667</v>
      </c>
      <c r="BL365" s="14" t="b">
        <f>NOT(ISERROR(_xlfn.XLOOKUP(Master[[#This Row],[cu_id]], Solution[Cu_ID],Solution[Cu_ID])))</f>
        <v>1</v>
      </c>
    </row>
    <row r="366" spans="1:64" s="14" customFormat="1" x14ac:dyDescent="0.3">
      <c r="A366" s="26" t="s">
        <v>1256</v>
      </c>
      <c r="B366" s="14">
        <v>103</v>
      </c>
      <c r="C366" s="14">
        <v>71433</v>
      </c>
      <c r="D366" s="14">
        <v>0</v>
      </c>
      <c r="E366" s="14" t="s">
        <v>1255</v>
      </c>
      <c r="F366" s="14" t="s">
        <v>3462</v>
      </c>
      <c r="H366" s="14" t="s">
        <v>236</v>
      </c>
      <c r="I366" s="14" t="s">
        <v>2</v>
      </c>
      <c r="J366" s="14">
        <v>49707</v>
      </c>
      <c r="K366" s="14">
        <v>7</v>
      </c>
      <c r="L366" s="14" t="s">
        <v>82</v>
      </c>
      <c r="M366" s="14" t="s">
        <v>164</v>
      </c>
      <c r="N366" s="14" t="s">
        <v>15</v>
      </c>
      <c r="O366" s="14">
        <v>240</v>
      </c>
      <c r="P366" s="14">
        <v>0</v>
      </c>
      <c r="Q366" s="14">
        <v>240</v>
      </c>
      <c r="R366" s="14">
        <v>0</v>
      </c>
      <c r="S366" s="14">
        <v>0</v>
      </c>
      <c r="T366" s="14">
        <v>0</v>
      </c>
      <c r="U366" s="25">
        <v>44138</v>
      </c>
      <c r="V366" s="14">
        <v>47</v>
      </c>
      <c r="W366" s="23">
        <v>1765.78</v>
      </c>
      <c r="X366" s="23">
        <v>0</v>
      </c>
      <c r="Y366" s="23">
        <v>0</v>
      </c>
      <c r="Z366" s="23">
        <v>50.8</v>
      </c>
      <c r="AA366" s="23">
        <v>50.8</v>
      </c>
      <c r="AB366" s="14">
        <v>0</v>
      </c>
      <c r="AC366" s="14">
        <v>0</v>
      </c>
      <c r="AD366" s="24">
        <f>IFERROR(1-(Master[[#This Row],[Avg Garment Scans per Delivery]]/Master[[#This Row],[Garment Inventory]]), 0)</f>
        <v>0</v>
      </c>
      <c r="AE366" s="48">
        <v>0</v>
      </c>
      <c r="AF366" s="48">
        <v>0</v>
      </c>
      <c r="AG366" s="44">
        <v>45.651200000000003</v>
      </c>
      <c r="AH366" s="44">
        <v>42.460900000000002</v>
      </c>
      <c r="AI366" s="44">
        <v>46.555300000000003</v>
      </c>
      <c r="AJ366" s="44">
        <v>45.78</v>
      </c>
      <c r="AK366" s="44">
        <v>44.01</v>
      </c>
      <c r="AL366" s="44">
        <v>40.057499999999997</v>
      </c>
      <c r="AM366" s="44">
        <v>44.01</v>
      </c>
      <c r="AN366" s="44">
        <v>45.78</v>
      </c>
      <c r="AO366" s="44">
        <v>44.01</v>
      </c>
      <c r="AP366" s="44">
        <v>45.78</v>
      </c>
      <c r="AQ366" s="44">
        <v>44.01</v>
      </c>
      <c r="AR366" s="44">
        <v>45.78</v>
      </c>
      <c r="AS366" s="44">
        <v>44.01</v>
      </c>
      <c r="AT366" s="44">
        <v>45.78</v>
      </c>
      <c r="AU366" s="44">
        <v>44.01</v>
      </c>
      <c r="AV366" s="44">
        <v>45.78</v>
      </c>
      <c r="AW366" s="44">
        <v>44.01</v>
      </c>
      <c r="AX366" s="44">
        <v>0</v>
      </c>
      <c r="AY366" s="44">
        <v>44.01</v>
      </c>
      <c r="AZ366" s="44">
        <v>45.78</v>
      </c>
      <c r="BA366" s="44">
        <v>44.01</v>
      </c>
      <c r="BB366" s="44">
        <v>45.78</v>
      </c>
      <c r="BC366" s="14" t="s">
        <v>257</v>
      </c>
      <c r="BD366" s="14" t="s">
        <v>343</v>
      </c>
      <c r="BG366" s="14" t="s">
        <v>191</v>
      </c>
      <c r="BH366" s="14" t="s">
        <v>44</v>
      </c>
      <c r="BI366" s="14">
        <v>105</v>
      </c>
      <c r="BJ366" s="14">
        <f>IFERROR(_xlfn.XLOOKUP(Master[[#This Row],[cu_id]],StopTimes[cu_ID],StopTimes[Average Stop Time]), 0)</f>
        <v>5.7958333333333334</v>
      </c>
      <c r="BK366" s="14">
        <f>IF(Master[[#This Row],[Avg stop time helper]] &lt;&gt; 0, Master[[#This Row],[Avg stop time helper]],Average_Stop_Time)</f>
        <v>5.7958333333333334</v>
      </c>
      <c r="BL366" s="14" t="b">
        <f>NOT(ISERROR(_xlfn.XLOOKUP(Master[[#This Row],[cu_id]], Solution[Cu_ID],Solution[Cu_ID])))</f>
        <v>1</v>
      </c>
    </row>
    <row r="367" spans="1:64" s="14" customFormat="1" x14ac:dyDescent="0.3">
      <c r="A367" s="26" t="s">
        <v>1263</v>
      </c>
      <c r="B367" s="14">
        <v>101</v>
      </c>
      <c r="C367" s="14">
        <v>72000</v>
      </c>
      <c r="D367" s="14">
        <v>0</v>
      </c>
      <c r="E367" s="14" t="s">
        <v>1262</v>
      </c>
      <c r="F367" s="14" t="s">
        <v>4591</v>
      </c>
      <c r="H367" s="14" t="s">
        <v>233</v>
      </c>
      <c r="I367" s="14" t="s">
        <v>2</v>
      </c>
      <c r="J367" s="14">
        <v>48750</v>
      </c>
      <c r="K367" s="14">
        <v>6</v>
      </c>
      <c r="L367" s="14" t="s">
        <v>176</v>
      </c>
      <c r="M367" s="14" t="s">
        <v>164</v>
      </c>
      <c r="N367" s="14" t="s">
        <v>48</v>
      </c>
      <c r="O367" s="14">
        <v>306</v>
      </c>
      <c r="P367" s="14">
        <v>0</v>
      </c>
      <c r="Q367" s="14">
        <v>0</v>
      </c>
      <c r="R367" s="14">
        <v>0</v>
      </c>
      <c r="S367" s="14">
        <v>306</v>
      </c>
      <c r="T367" s="14">
        <v>0</v>
      </c>
      <c r="U367" s="25">
        <v>44140</v>
      </c>
      <c r="V367" s="14">
        <v>23</v>
      </c>
      <c r="W367" s="23">
        <v>863.05</v>
      </c>
      <c r="X367" s="23">
        <v>0</v>
      </c>
      <c r="Y367" s="23">
        <v>0</v>
      </c>
      <c r="Z367" s="23">
        <v>23.51</v>
      </c>
      <c r="AA367" s="23">
        <v>47.02</v>
      </c>
      <c r="AB367" s="14">
        <v>0</v>
      </c>
      <c r="AC367" s="14">
        <v>0</v>
      </c>
      <c r="AD367" s="24">
        <f>IFERROR(1-(Master[[#This Row],[Avg Garment Scans per Delivery]]/Master[[#This Row],[Garment Inventory]]), 0)</f>
        <v>0</v>
      </c>
      <c r="AE367" s="48">
        <v>0</v>
      </c>
      <c r="AF367" s="48">
        <v>0</v>
      </c>
      <c r="AG367" s="44">
        <v>42.634999999999998</v>
      </c>
      <c r="AH367" s="44">
        <v>42.634999999999998</v>
      </c>
      <c r="AI367" s="44">
        <v>44.268500000000003</v>
      </c>
      <c r="AJ367" s="44">
        <v>43.687100000000001</v>
      </c>
      <c r="AK367" s="44">
        <v>21.317499999999999</v>
      </c>
      <c r="AL367" s="44">
        <v>22.18</v>
      </c>
      <c r="AM367" s="44">
        <v>0</v>
      </c>
      <c r="AN367" s="44">
        <v>39.65</v>
      </c>
      <c r="AO367" s="44">
        <v>38.1</v>
      </c>
      <c r="AP367" s="44">
        <v>0</v>
      </c>
      <c r="AQ367" s="44">
        <v>0</v>
      </c>
      <c r="AR367" s="44">
        <v>49.07</v>
      </c>
      <c r="AS367" s="44">
        <v>47.17</v>
      </c>
      <c r="AT367" s="44">
        <v>0</v>
      </c>
      <c r="AU367" s="44">
        <v>0</v>
      </c>
      <c r="AV367" s="44">
        <v>39.65</v>
      </c>
      <c r="AW367" s="44">
        <v>38.1</v>
      </c>
      <c r="AX367" s="44">
        <v>0</v>
      </c>
      <c r="AY367" s="44">
        <v>0</v>
      </c>
      <c r="AZ367" s="44">
        <v>49.07</v>
      </c>
      <c r="BA367" s="44">
        <v>47.17</v>
      </c>
      <c r="BB367" s="44">
        <v>0</v>
      </c>
      <c r="BC367" s="14" t="s">
        <v>276</v>
      </c>
      <c r="BD367" s="14" t="s">
        <v>213</v>
      </c>
      <c r="BG367" s="14" t="s">
        <v>191</v>
      </c>
      <c r="BH367" s="14" t="s">
        <v>44</v>
      </c>
      <c r="BI367" s="14">
        <v>101</v>
      </c>
      <c r="BJ367" s="14">
        <f>IFERROR(_xlfn.XLOOKUP(Master[[#This Row],[cu_id]],StopTimes[cu_ID],StopTimes[Average Stop Time]), 0)</f>
        <v>7.7833333333333332</v>
      </c>
      <c r="BK367" s="14">
        <f>IF(Master[[#This Row],[Avg stop time helper]] &lt;&gt; 0, Master[[#This Row],[Avg stop time helper]],Average_Stop_Time)</f>
        <v>7.7833333333333332</v>
      </c>
      <c r="BL367" s="14" t="b">
        <f>NOT(ISERROR(_xlfn.XLOOKUP(Master[[#This Row],[cu_id]], Solution[Cu_ID],Solution[Cu_ID])))</f>
        <v>1</v>
      </c>
    </row>
    <row r="368" spans="1:64" s="14" customFormat="1" x14ac:dyDescent="0.3">
      <c r="A368" s="26" t="s">
        <v>1266</v>
      </c>
      <c r="B368" s="14">
        <v>103</v>
      </c>
      <c r="C368" s="14">
        <v>72006</v>
      </c>
      <c r="D368" s="14">
        <v>0</v>
      </c>
      <c r="E368" s="14" t="s">
        <v>1265</v>
      </c>
      <c r="F368" s="14" t="s">
        <v>4948</v>
      </c>
      <c r="G368" s="14" t="s">
        <v>1264</v>
      </c>
      <c r="H368" s="14" t="s">
        <v>633</v>
      </c>
      <c r="I368" s="14" t="s">
        <v>2</v>
      </c>
      <c r="J368" s="14">
        <v>49709</v>
      </c>
      <c r="K368" s="14">
        <v>1</v>
      </c>
      <c r="L368" s="14" t="s">
        <v>174</v>
      </c>
      <c r="M368" s="14" t="s">
        <v>164</v>
      </c>
      <c r="N368" s="14" t="s">
        <v>13</v>
      </c>
      <c r="O368" s="14">
        <v>214</v>
      </c>
      <c r="P368" s="14">
        <v>214</v>
      </c>
      <c r="Q368" s="14">
        <v>0</v>
      </c>
      <c r="R368" s="14">
        <v>0</v>
      </c>
      <c r="S368" s="14">
        <v>0</v>
      </c>
      <c r="T368" s="14">
        <v>0</v>
      </c>
      <c r="U368" s="25">
        <v>44158</v>
      </c>
      <c r="V368" s="14">
        <v>15</v>
      </c>
      <c r="W368" s="23">
        <v>1424.4</v>
      </c>
      <c r="X368" s="23">
        <v>0</v>
      </c>
      <c r="Y368" s="23">
        <v>0</v>
      </c>
      <c r="Z368" s="23">
        <v>30.59</v>
      </c>
      <c r="AA368" s="23">
        <v>122.36</v>
      </c>
      <c r="AB368" s="14">
        <v>0</v>
      </c>
      <c r="AC368" s="14">
        <v>0</v>
      </c>
      <c r="AD368" s="24">
        <f>IFERROR(1-(Master[[#This Row],[Avg Garment Scans per Delivery]]/Master[[#This Row],[Garment Inventory]]), 0)</f>
        <v>0</v>
      </c>
      <c r="AE368" s="48">
        <v>0</v>
      </c>
      <c r="AF368" s="48">
        <v>0</v>
      </c>
      <c r="AG368" s="44">
        <v>108.405</v>
      </c>
      <c r="AH368" s="44">
        <v>61.886600000000001</v>
      </c>
      <c r="AI368" s="44">
        <v>144.405</v>
      </c>
      <c r="AJ368" s="44">
        <v>101.01</v>
      </c>
      <c r="AK368" s="44">
        <v>55.575000000000003</v>
      </c>
      <c r="AL368" s="44">
        <v>25.252500000000001</v>
      </c>
      <c r="AM368" s="44">
        <v>97.84</v>
      </c>
      <c r="AN368" s="44">
        <v>0</v>
      </c>
      <c r="AO368" s="44">
        <v>0</v>
      </c>
      <c r="AP368" s="44">
        <v>0</v>
      </c>
      <c r="AQ368" s="44">
        <v>0</v>
      </c>
      <c r="AR368" s="44">
        <v>101.01</v>
      </c>
      <c r="AS368" s="44">
        <v>0</v>
      </c>
      <c r="AT368" s="44">
        <v>101.01</v>
      </c>
      <c r="AU368" s="44">
        <v>97.84</v>
      </c>
      <c r="AV368" s="44">
        <v>0</v>
      </c>
      <c r="AW368" s="44">
        <v>0</v>
      </c>
      <c r="AX368" s="44">
        <v>0</v>
      </c>
      <c r="AY368" s="44">
        <v>0</v>
      </c>
      <c r="AZ368" s="44">
        <v>101.01</v>
      </c>
      <c r="BA368" s="44">
        <v>248.92</v>
      </c>
      <c r="BB368" s="44">
        <v>101.01</v>
      </c>
      <c r="BC368" s="14" t="s">
        <v>232</v>
      </c>
      <c r="BD368" s="14" t="s">
        <v>332</v>
      </c>
      <c r="BG368" s="14" t="s">
        <v>793</v>
      </c>
      <c r="BH368" s="14" t="s">
        <v>44</v>
      </c>
      <c r="BI368" s="14">
        <v>103</v>
      </c>
      <c r="BJ368" s="14">
        <f>IFERROR(_xlfn.XLOOKUP(Master[[#This Row],[cu_id]],StopTimes[cu_ID],StopTimes[Average Stop Time]), 0)</f>
        <v>0.65</v>
      </c>
      <c r="BK368" s="14">
        <f>IF(Master[[#This Row],[Avg stop time helper]] &lt;&gt; 0, Master[[#This Row],[Avg stop time helper]],Average_Stop_Time)</f>
        <v>0.65</v>
      </c>
      <c r="BL368" s="14" t="b">
        <f>NOT(ISERROR(_xlfn.XLOOKUP(Master[[#This Row],[cu_id]], Solution[Cu_ID],Solution[Cu_ID])))</f>
        <v>1</v>
      </c>
    </row>
    <row r="369" spans="1:64" s="14" customFormat="1" x14ac:dyDescent="0.3">
      <c r="A369" s="26" t="s">
        <v>1286</v>
      </c>
      <c r="B369" s="14">
        <v>102</v>
      </c>
      <c r="C369" s="14">
        <v>73020</v>
      </c>
      <c r="D369" s="14">
        <v>0</v>
      </c>
      <c r="E369" s="14" t="s">
        <v>1285</v>
      </c>
      <c r="F369" s="14" t="s">
        <v>4198</v>
      </c>
      <c r="H369" s="14" t="s">
        <v>221</v>
      </c>
      <c r="I369" s="14" t="s">
        <v>2</v>
      </c>
      <c r="J369" s="14" t="s">
        <v>1284</v>
      </c>
      <c r="K369" s="14">
        <v>0</v>
      </c>
      <c r="L369" s="14" t="s">
        <v>82</v>
      </c>
      <c r="M369" s="14" t="s">
        <v>163</v>
      </c>
      <c r="N369" s="14" t="s">
        <v>12</v>
      </c>
      <c r="O369" s="14">
        <v>215</v>
      </c>
      <c r="P369" s="14">
        <v>0</v>
      </c>
      <c r="Q369" s="14">
        <v>0</v>
      </c>
      <c r="R369" s="14">
        <v>215</v>
      </c>
      <c r="S369" s="14">
        <v>0</v>
      </c>
      <c r="T369" s="14">
        <v>0</v>
      </c>
      <c r="U369" s="25">
        <v>44154</v>
      </c>
      <c r="V369" s="14">
        <v>13</v>
      </c>
      <c r="W369" s="23">
        <v>22279.31</v>
      </c>
      <c r="X369" s="23">
        <v>0</v>
      </c>
      <c r="Y369" s="23">
        <v>0</v>
      </c>
      <c r="Z369" s="23">
        <v>678.85</v>
      </c>
      <c r="AA369" s="23">
        <v>678.85</v>
      </c>
      <c r="AB369" s="14">
        <v>0</v>
      </c>
      <c r="AC369" s="14">
        <v>0</v>
      </c>
      <c r="AD369" s="24">
        <v>0</v>
      </c>
      <c r="AE369" s="48">
        <v>0</v>
      </c>
      <c r="AF369" s="48">
        <v>0</v>
      </c>
      <c r="AG369" s="44">
        <v>1597.4749999999999</v>
      </c>
      <c r="AH369" s="44">
        <v>1705.63</v>
      </c>
      <c r="AI369" s="44">
        <v>2053.415</v>
      </c>
      <c r="AJ369" s="44">
        <v>1171.1099999999999</v>
      </c>
      <c r="AK369" s="44">
        <v>753.47500000000002</v>
      </c>
      <c r="AL369" s="44">
        <v>0</v>
      </c>
      <c r="AM369" s="44">
        <v>0</v>
      </c>
      <c r="AN369" s="44">
        <v>0</v>
      </c>
      <c r="AO369" s="44">
        <v>0</v>
      </c>
      <c r="AP369" s="44">
        <v>0</v>
      </c>
      <c r="AQ369" s="44">
        <v>3244.95</v>
      </c>
      <c r="AR369" s="44">
        <v>0</v>
      </c>
      <c r="AS369" s="44">
        <v>0</v>
      </c>
      <c r="AT369" s="44">
        <v>0</v>
      </c>
      <c r="AU369" s="44">
        <v>0</v>
      </c>
      <c r="AV369" s="44">
        <v>0</v>
      </c>
      <c r="AW369" s="44">
        <v>0</v>
      </c>
      <c r="AX369" s="44">
        <v>0</v>
      </c>
      <c r="AY369" s="44">
        <v>0</v>
      </c>
      <c r="AZ369" s="44">
        <v>0</v>
      </c>
      <c r="BA369" s="44">
        <v>2782.85</v>
      </c>
      <c r="BB369" s="44">
        <v>0</v>
      </c>
      <c r="BC369" s="14" t="s">
        <v>232</v>
      </c>
      <c r="BD369" s="14" t="s">
        <v>213</v>
      </c>
      <c r="BG369" s="14" t="s">
        <v>191</v>
      </c>
      <c r="BH369" s="14" t="s">
        <v>44</v>
      </c>
      <c r="BI369" s="14" t="s">
        <v>5740</v>
      </c>
      <c r="BJ369" s="14">
        <f>IFERROR(_xlfn.XLOOKUP(Master[[#This Row],[cu_id]],StopTimes[cu_ID],StopTimes[Average Stop Time]), 0)</f>
        <v>0</v>
      </c>
      <c r="BK369" s="14">
        <f>IF(Master[[#This Row],[Avg stop time helper]] &lt;&gt; 0, Master[[#This Row],[Avg stop time helper]],Average_Stop_Time)</f>
        <v>9.4354006285390355</v>
      </c>
      <c r="BL369" s="14" t="b">
        <f>NOT(ISERROR(_xlfn.XLOOKUP(Master[[#This Row],[cu_id]], Solution[Cu_ID],Solution[Cu_ID])))</f>
        <v>0</v>
      </c>
    </row>
    <row r="370" spans="1:64" s="14" customFormat="1" x14ac:dyDescent="0.3">
      <c r="A370" s="26" t="s">
        <v>1288</v>
      </c>
      <c r="B370" s="14">
        <v>102</v>
      </c>
      <c r="C370" s="14">
        <v>73026</v>
      </c>
      <c r="D370" s="14">
        <v>0</v>
      </c>
      <c r="E370" s="14" t="s">
        <v>1287</v>
      </c>
      <c r="F370" s="14" t="s">
        <v>4148</v>
      </c>
      <c r="H370" s="14" t="s">
        <v>221</v>
      </c>
      <c r="I370" s="14" t="s">
        <v>2</v>
      </c>
      <c r="J370" s="14">
        <v>49707</v>
      </c>
      <c r="K370" s="14">
        <v>7</v>
      </c>
      <c r="L370" s="14" t="s">
        <v>82</v>
      </c>
      <c r="M370" s="14" t="s">
        <v>164</v>
      </c>
      <c r="N370" s="14" t="s">
        <v>12</v>
      </c>
      <c r="O370" s="14">
        <v>60</v>
      </c>
      <c r="P370" s="14">
        <v>0</v>
      </c>
      <c r="Q370" s="14">
        <v>0</v>
      </c>
      <c r="R370" s="14">
        <v>60</v>
      </c>
      <c r="S370" s="14">
        <v>0</v>
      </c>
      <c r="T370" s="14">
        <v>0</v>
      </c>
      <c r="U370" s="25">
        <v>44139</v>
      </c>
      <c r="V370" s="14">
        <v>52</v>
      </c>
      <c r="W370" s="23">
        <v>2041.94</v>
      </c>
      <c r="X370" s="23">
        <v>0</v>
      </c>
      <c r="Y370" s="23">
        <v>0</v>
      </c>
      <c r="Z370" s="23">
        <v>43.66</v>
      </c>
      <c r="AA370" s="23">
        <v>43.66</v>
      </c>
      <c r="AB370" s="14">
        <v>0</v>
      </c>
      <c r="AC370" s="14">
        <v>0</v>
      </c>
      <c r="AD370" s="24">
        <v>0</v>
      </c>
      <c r="AE370" s="48">
        <v>0</v>
      </c>
      <c r="AF370" s="48">
        <v>0</v>
      </c>
      <c r="AG370" s="44">
        <v>35.776899999999998</v>
      </c>
      <c r="AH370" s="44">
        <v>44.012300000000003</v>
      </c>
      <c r="AI370" s="44">
        <v>40.490699999999997</v>
      </c>
      <c r="AJ370" s="44">
        <v>41.280700000000003</v>
      </c>
      <c r="AK370" s="44">
        <v>38.909999999999997</v>
      </c>
      <c r="AL370" s="44">
        <v>41.16</v>
      </c>
      <c r="AM370" s="44">
        <v>38.909999999999997</v>
      </c>
      <c r="AN370" s="44">
        <v>45.87</v>
      </c>
      <c r="AO370" s="44">
        <v>38.909999999999997</v>
      </c>
      <c r="AP370" s="44">
        <v>39.590000000000003</v>
      </c>
      <c r="AQ370" s="44">
        <v>38.909999999999997</v>
      </c>
      <c r="AR370" s="44">
        <v>39.590000000000003</v>
      </c>
      <c r="AS370" s="44">
        <v>38.909999999999997</v>
      </c>
      <c r="AT370" s="44">
        <v>39.590000000000003</v>
      </c>
      <c r="AU370" s="44">
        <v>38.909999999999997</v>
      </c>
      <c r="AV370" s="44">
        <v>45.87</v>
      </c>
      <c r="AW370" s="44">
        <v>38.909999999999997</v>
      </c>
      <c r="AX370" s="44">
        <v>39.590000000000003</v>
      </c>
      <c r="AY370" s="44">
        <v>38.909999999999997</v>
      </c>
      <c r="AZ370" s="44">
        <v>39.590000000000003</v>
      </c>
      <c r="BA370" s="44">
        <v>38.909999999999997</v>
      </c>
      <c r="BB370" s="44">
        <v>39.590000000000003</v>
      </c>
      <c r="BC370" s="14" t="s">
        <v>232</v>
      </c>
      <c r="BD370" s="14" t="s">
        <v>213</v>
      </c>
      <c r="BG370" s="14" t="s">
        <v>191</v>
      </c>
      <c r="BH370" s="14" t="s">
        <v>44</v>
      </c>
      <c r="BI370" s="14">
        <v>102</v>
      </c>
      <c r="BJ370" s="14">
        <f>IFERROR(_xlfn.XLOOKUP(Master[[#This Row],[cu_id]],StopTimes[cu_ID],StopTimes[Average Stop Time]), 0)</f>
        <v>5.4333333333333336</v>
      </c>
      <c r="BK370" s="14">
        <f>IF(Master[[#This Row],[Avg stop time helper]] &lt;&gt; 0, Master[[#This Row],[Avg stop time helper]],Average_Stop_Time)</f>
        <v>5.4333333333333336</v>
      </c>
      <c r="BL370" s="14" t="b">
        <f>NOT(ISERROR(_xlfn.XLOOKUP(Master[[#This Row],[cu_id]], Solution[Cu_ID],Solution[Cu_ID])))</f>
        <v>0</v>
      </c>
    </row>
    <row r="371" spans="1:64" s="14" customFormat="1" x14ac:dyDescent="0.3">
      <c r="A371" s="26" t="s">
        <v>1290</v>
      </c>
      <c r="B371" s="14">
        <v>102</v>
      </c>
      <c r="C371" s="14">
        <v>73028</v>
      </c>
      <c r="D371" s="14">
        <v>0</v>
      </c>
      <c r="E371" s="14" t="s">
        <v>1289</v>
      </c>
      <c r="F371" s="14" t="s">
        <v>4681</v>
      </c>
      <c r="H371" s="14" t="s">
        <v>626</v>
      </c>
      <c r="I371" s="14" t="s">
        <v>2</v>
      </c>
      <c r="J371" s="14">
        <v>49746</v>
      </c>
      <c r="K371" s="14">
        <v>6</v>
      </c>
      <c r="L371" s="14" t="s">
        <v>176</v>
      </c>
      <c r="M371" s="14" t="s">
        <v>164</v>
      </c>
      <c r="N371" s="14" t="s">
        <v>12</v>
      </c>
      <c r="O371" s="14">
        <v>290</v>
      </c>
      <c r="P371" s="14">
        <v>0</v>
      </c>
      <c r="Q371" s="14">
        <v>0</v>
      </c>
      <c r="R371" s="14">
        <v>290</v>
      </c>
      <c r="S371" s="14">
        <v>0</v>
      </c>
      <c r="T371" s="14">
        <v>0</v>
      </c>
      <c r="U371" s="25">
        <v>44139</v>
      </c>
      <c r="V371" s="14">
        <v>20</v>
      </c>
      <c r="W371" s="23">
        <v>1556.56</v>
      </c>
      <c r="X371" s="23">
        <v>0</v>
      </c>
      <c r="Y371" s="23">
        <v>0</v>
      </c>
      <c r="Z371" s="23">
        <v>30.73</v>
      </c>
      <c r="AA371" s="23">
        <v>61.47</v>
      </c>
      <c r="AB371" s="14">
        <v>0</v>
      </c>
      <c r="AC371" s="14">
        <v>0</v>
      </c>
      <c r="AD371" s="24">
        <v>0</v>
      </c>
      <c r="AE371" s="48">
        <v>0</v>
      </c>
      <c r="AF371" s="48">
        <v>0</v>
      </c>
      <c r="AG371" s="44">
        <v>95.93</v>
      </c>
      <c r="AH371" s="44">
        <v>87.168000000000006</v>
      </c>
      <c r="AI371" s="44">
        <v>81.956599999999995</v>
      </c>
      <c r="AJ371" s="44">
        <v>105.73</v>
      </c>
      <c r="AK371" s="44">
        <v>0</v>
      </c>
      <c r="AL371" s="44">
        <v>53.88</v>
      </c>
      <c r="AM371" s="44">
        <v>0</v>
      </c>
      <c r="AN371" s="44">
        <v>107.76</v>
      </c>
      <c r="AO371" s="44">
        <v>0</v>
      </c>
      <c r="AP371" s="44">
        <v>0</v>
      </c>
      <c r="AQ371" s="44">
        <v>0</v>
      </c>
      <c r="AR371" s="44">
        <v>107.76</v>
      </c>
      <c r="AS371" s="44">
        <v>0</v>
      </c>
      <c r="AT371" s="44">
        <v>0</v>
      </c>
      <c r="AU371" s="44">
        <v>0</v>
      </c>
      <c r="AV371" s="44">
        <v>107.76</v>
      </c>
      <c r="AW371" s="44">
        <v>0</v>
      </c>
      <c r="AX371" s="44">
        <v>0</v>
      </c>
      <c r="AY371" s="44">
        <v>0</v>
      </c>
      <c r="AZ371" s="44">
        <v>107.76</v>
      </c>
      <c r="BA371" s="44">
        <v>0</v>
      </c>
      <c r="BB371" s="44">
        <v>0</v>
      </c>
      <c r="BC371" s="14" t="s">
        <v>232</v>
      </c>
      <c r="BD371" s="14" t="s">
        <v>213</v>
      </c>
      <c r="BG371" s="14" t="s">
        <v>191</v>
      </c>
      <c r="BH371" s="14" t="s">
        <v>44</v>
      </c>
      <c r="BJ371" s="14">
        <f>IFERROR(_xlfn.XLOOKUP(Master[[#This Row],[cu_id]],StopTimes[cu_ID],StopTimes[Average Stop Time]), 0)</f>
        <v>0.30833333333333335</v>
      </c>
      <c r="BK371" s="14">
        <f>IF(Master[[#This Row],[Avg stop time helper]] &lt;&gt; 0, Master[[#This Row],[Avg stop time helper]],Average_Stop_Time)</f>
        <v>0.30833333333333335</v>
      </c>
      <c r="BL371" s="14" t="b">
        <f>NOT(ISERROR(_xlfn.XLOOKUP(Master[[#This Row],[cu_id]], Solution[Cu_ID],Solution[Cu_ID])))</f>
        <v>1</v>
      </c>
    </row>
    <row r="372" spans="1:64" s="14" customFormat="1" x14ac:dyDescent="0.3">
      <c r="A372" s="26" t="s">
        <v>1292</v>
      </c>
      <c r="B372" s="14">
        <v>102</v>
      </c>
      <c r="C372" s="14">
        <v>73029</v>
      </c>
      <c r="D372" s="14">
        <v>0</v>
      </c>
      <c r="E372" s="14" t="s">
        <v>1291</v>
      </c>
      <c r="F372" s="14" t="s">
        <v>5108</v>
      </c>
      <c r="H372" s="14" t="s">
        <v>626</v>
      </c>
      <c r="I372" s="14" t="s">
        <v>2</v>
      </c>
      <c r="J372" s="14">
        <v>49746</v>
      </c>
      <c r="K372" s="14">
        <v>6</v>
      </c>
      <c r="L372" s="14" t="s">
        <v>176</v>
      </c>
      <c r="M372" s="14" t="s">
        <v>164</v>
      </c>
      <c r="N372" s="14" t="s">
        <v>12</v>
      </c>
      <c r="O372" s="14">
        <v>295</v>
      </c>
      <c r="P372" s="14">
        <v>0</v>
      </c>
      <c r="Q372" s="14">
        <v>0</v>
      </c>
      <c r="R372" s="14">
        <v>295</v>
      </c>
      <c r="S372" s="14">
        <v>0</v>
      </c>
      <c r="T372" s="14">
        <v>0</v>
      </c>
      <c r="U372" s="25">
        <v>44139</v>
      </c>
      <c r="V372" s="14">
        <v>21</v>
      </c>
      <c r="W372" s="23">
        <v>996.37</v>
      </c>
      <c r="X372" s="23">
        <v>0</v>
      </c>
      <c r="Y372" s="23">
        <v>0</v>
      </c>
      <c r="Z372" s="23">
        <v>21.56</v>
      </c>
      <c r="AA372" s="23">
        <v>43.12</v>
      </c>
      <c r="AB372" s="14">
        <v>0</v>
      </c>
      <c r="AC372" s="14">
        <v>0</v>
      </c>
      <c r="AD372" s="24">
        <v>0</v>
      </c>
      <c r="AE372" s="48">
        <v>0</v>
      </c>
      <c r="AF372" s="48">
        <v>0</v>
      </c>
      <c r="AG372" s="44">
        <v>60.13</v>
      </c>
      <c r="AH372" s="44">
        <v>55.103999999999999</v>
      </c>
      <c r="AI372" s="44">
        <v>57.493299999999998</v>
      </c>
      <c r="AJ372" s="44">
        <v>64.418499999999995</v>
      </c>
      <c r="AK372" s="44">
        <v>0</v>
      </c>
      <c r="AL372" s="44">
        <v>40.433700000000002</v>
      </c>
      <c r="AM372" s="44">
        <v>0</v>
      </c>
      <c r="AN372" s="44">
        <v>67.55</v>
      </c>
      <c r="AO372" s="44">
        <v>0</v>
      </c>
      <c r="AP372" s="44">
        <v>0</v>
      </c>
      <c r="AQ372" s="44">
        <v>0</v>
      </c>
      <c r="AR372" s="44">
        <v>103.08</v>
      </c>
      <c r="AS372" s="44">
        <v>0</v>
      </c>
      <c r="AT372" s="44">
        <v>0</v>
      </c>
      <c r="AU372" s="44">
        <v>0</v>
      </c>
      <c r="AV372" s="44">
        <v>76.42</v>
      </c>
      <c r="AW372" s="44">
        <v>0</v>
      </c>
      <c r="AX372" s="44">
        <v>0</v>
      </c>
      <c r="AY372" s="44">
        <v>0</v>
      </c>
      <c r="AZ372" s="44">
        <v>76.42</v>
      </c>
      <c r="BA372" s="44">
        <v>0</v>
      </c>
      <c r="BB372" s="44">
        <v>0</v>
      </c>
      <c r="BC372" s="14" t="s">
        <v>232</v>
      </c>
      <c r="BD372" s="14" t="s">
        <v>213</v>
      </c>
      <c r="BG372" s="14" t="s">
        <v>191</v>
      </c>
      <c r="BH372" s="14" t="s">
        <v>44</v>
      </c>
      <c r="BJ372" s="14">
        <f>IFERROR(_xlfn.XLOOKUP(Master[[#This Row],[cu_id]],StopTimes[cu_ID],StopTimes[Average Stop Time]), 0)</f>
        <v>0.4</v>
      </c>
      <c r="BK372" s="14">
        <f>IF(Master[[#This Row],[Avg stop time helper]] &lt;&gt; 0, Master[[#This Row],[Avg stop time helper]],Average_Stop_Time)</f>
        <v>0.4</v>
      </c>
      <c r="BL372" s="14" t="b">
        <f>NOT(ISERROR(_xlfn.XLOOKUP(Master[[#This Row],[cu_id]], Solution[Cu_ID],Solution[Cu_ID])))</f>
        <v>1</v>
      </c>
    </row>
    <row r="373" spans="1:64" s="14" customFormat="1" x14ac:dyDescent="0.3">
      <c r="A373" s="26" t="s">
        <v>1294</v>
      </c>
      <c r="B373" s="14">
        <v>102</v>
      </c>
      <c r="C373" s="14">
        <v>73030</v>
      </c>
      <c r="D373" s="14">
        <v>0</v>
      </c>
      <c r="E373" s="14" t="s">
        <v>1293</v>
      </c>
      <c r="F373" s="14" t="s">
        <v>4101</v>
      </c>
      <c r="H373" s="14" t="s">
        <v>626</v>
      </c>
      <c r="I373" s="14" t="s">
        <v>2</v>
      </c>
      <c r="J373" s="14">
        <v>49746</v>
      </c>
      <c r="K373" s="14">
        <v>5</v>
      </c>
      <c r="L373" s="14" t="s">
        <v>84</v>
      </c>
      <c r="M373" s="14" t="s">
        <v>164</v>
      </c>
      <c r="N373" s="14" t="s">
        <v>12</v>
      </c>
      <c r="O373" s="14">
        <v>300</v>
      </c>
      <c r="P373" s="14">
        <v>0</v>
      </c>
      <c r="Q373" s="14">
        <v>0</v>
      </c>
      <c r="R373" s="14">
        <v>300</v>
      </c>
      <c r="S373" s="14">
        <v>0</v>
      </c>
      <c r="T373" s="14">
        <v>0</v>
      </c>
      <c r="U373" s="25">
        <v>44146</v>
      </c>
      <c r="V373" s="14">
        <v>26</v>
      </c>
      <c r="W373" s="23">
        <v>1445.35</v>
      </c>
      <c r="X373" s="23">
        <v>0</v>
      </c>
      <c r="Y373" s="23">
        <v>0</v>
      </c>
      <c r="Z373" s="23">
        <v>28.71</v>
      </c>
      <c r="AA373" s="23">
        <v>57.41</v>
      </c>
      <c r="AB373" s="14">
        <v>0</v>
      </c>
      <c r="AC373" s="14">
        <v>0</v>
      </c>
      <c r="AD373" s="24">
        <v>0</v>
      </c>
      <c r="AE373" s="48">
        <v>0</v>
      </c>
      <c r="AF373" s="48">
        <v>0</v>
      </c>
      <c r="AG373" s="44">
        <v>54.92</v>
      </c>
      <c r="AH373" s="44">
        <v>54.92</v>
      </c>
      <c r="AI373" s="44">
        <v>56.698500000000003</v>
      </c>
      <c r="AJ373" s="44">
        <v>57.41</v>
      </c>
      <c r="AK373" s="44">
        <v>27.46</v>
      </c>
      <c r="AL373" s="44">
        <v>28.704999999999998</v>
      </c>
      <c r="AM373" s="44">
        <v>54.92</v>
      </c>
      <c r="AN373" s="44">
        <v>0</v>
      </c>
      <c r="AO373" s="44">
        <v>0</v>
      </c>
      <c r="AP373" s="44">
        <v>57.41</v>
      </c>
      <c r="AQ373" s="44">
        <v>54.92</v>
      </c>
      <c r="AR373" s="44">
        <v>0</v>
      </c>
      <c r="AS373" s="44">
        <v>0</v>
      </c>
      <c r="AT373" s="44">
        <v>57.41</v>
      </c>
      <c r="AU373" s="44">
        <v>54.92</v>
      </c>
      <c r="AV373" s="44">
        <v>0</v>
      </c>
      <c r="AW373" s="44">
        <v>0</v>
      </c>
      <c r="AX373" s="44">
        <v>57.41</v>
      </c>
      <c r="AY373" s="44">
        <v>54.92</v>
      </c>
      <c r="AZ373" s="44">
        <v>0</v>
      </c>
      <c r="BA373" s="44">
        <v>0</v>
      </c>
      <c r="BB373" s="44">
        <v>57.41</v>
      </c>
      <c r="BC373" s="14" t="s">
        <v>232</v>
      </c>
      <c r="BD373" s="14" t="s">
        <v>213</v>
      </c>
      <c r="BG373" s="14" t="s">
        <v>191</v>
      </c>
      <c r="BH373" s="14" t="s">
        <v>44</v>
      </c>
      <c r="BJ373" s="14">
        <f>IFERROR(_xlfn.XLOOKUP(Master[[#This Row],[cu_id]],StopTimes[cu_ID],StopTimes[Average Stop Time]), 0)</f>
        <v>0.15</v>
      </c>
      <c r="BK373" s="14">
        <f>IF(Master[[#This Row],[Avg stop time helper]] &lt;&gt; 0, Master[[#This Row],[Avg stop time helper]],Average_Stop_Time)</f>
        <v>0.15</v>
      </c>
      <c r="BL373" s="14" t="b">
        <f>NOT(ISERROR(_xlfn.XLOOKUP(Master[[#This Row],[cu_id]], Solution[Cu_ID],Solution[Cu_ID])))</f>
        <v>1</v>
      </c>
    </row>
    <row r="374" spans="1:64" s="14" customFormat="1" x14ac:dyDescent="0.3">
      <c r="A374" s="26" t="s">
        <v>1296</v>
      </c>
      <c r="B374" s="14">
        <v>103</v>
      </c>
      <c r="C374" s="14">
        <v>73036</v>
      </c>
      <c r="D374" s="14">
        <v>0</v>
      </c>
      <c r="E374" s="14" t="s">
        <v>1295</v>
      </c>
      <c r="F374" s="14" t="s">
        <v>5405</v>
      </c>
      <c r="H374" s="14" t="s">
        <v>686</v>
      </c>
      <c r="I374" s="14" t="s">
        <v>2</v>
      </c>
      <c r="J374" s="14">
        <v>49756</v>
      </c>
      <c r="K374" s="14">
        <v>1</v>
      </c>
      <c r="L374" s="14" t="s">
        <v>174</v>
      </c>
      <c r="M374" s="14" t="s">
        <v>164</v>
      </c>
      <c r="N374" s="14" t="s">
        <v>13</v>
      </c>
      <c r="O374" s="14">
        <v>315</v>
      </c>
      <c r="P374" s="14">
        <v>315</v>
      </c>
      <c r="Q374" s="14">
        <v>0</v>
      </c>
      <c r="R374" s="14">
        <v>0</v>
      </c>
      <c r="S374" s="14">
        <v>0</v>
      </c>
      <c r="T374" s="14">
        <v>0</v>
      </c>
      <c r="U374" s="25">
        <v>44158</v>
      </c>
      <c r="V374" s="14">
        <v>16</v>
      </c>
      <c r="W374" s="23">
        <v>393.2</v>
      </c>
      <c r="X374" s="23">
        <v>0</v>
      </c>
      <c r="Y374" s="23">
        <v>0</v>
      </c>
      <c r="Z374" s="23">
        <v>9.11</v>
      </c>
      <c r="AA374" s="23">
        <v>36.44</v>
      </c>
      <c r="AB374" s="14">
        <v>0</v>
      </c>
      <c r="AC374" s="14">
        <v>0</v>
      </c>
      <c r="AD374" s="24">
        <f>IFERROR(1-(Master[[#This Row],[Avg Garment Scans per Delivery]]/Master[[#This Row],[Garment Inventory]]), 0)</f>
        <v>0</v>
      </c>
      <c r="AE374" s="48">
        <v>0</v>
      </c>
      <c r="AF374" s="48">
        <v>0</v>
      </c>
      <c r="AG374" s="44">
        <v>35.526600000000002</v>
      </c>
      <c r="AH374" s="44">
        <v>35.19</v>
      </c>
      <c r="AI374" s="44">
        <v>36.44</v>
      </c>
      <c r="AJ374" s="44">
        <v>35.29</v>
      </c>
      <c r="AK374" s="44">
        <v>8.8211999999999993</v>
      </c>
      <c r="AL374" s="44">
        <v>4.4112</v>
      </c>
      <c r="AM374" s="44">
        <v>35.28</v>
      </c>
      <c r="AN374" s="44">
        <v>0</v>
      </c>
      <c r="AO374" s="44">
        <v>0</v>
      </c>
      <c r="AP374" s="44">
        <v>0</v>
      </c>
      <c r="AQ374" s="44">
        <v>0</v>
      </c>
      <c r="AR374" s="44">
        <v>35.29</v>
      </c>
      <c r="AS374" s="44">
        <v>0</v>
      </c>
      <c r="AT374" s="44">
        <v>35.29</v>
      </c>
      <c r="AU374" s="44">
        <v>35.29</v>
      </c>
      <c r="AV374" s="44">
        <v>0</v>
      </c>
      <c r="AW374" s="44">
        <v>0</v>
      </c>
      <c r="AX374" s="44">
        <v>0</v>
      </c>
      <c r="AY374" s="44">
        <v>0</v>
      </c>
      <c r="AZ374" s="44">
        <v>0</v>
      </c>
      <c r="BA374" s="44">
        <v>0</v>
      </c>
      <c r="BB374" s="44">
        <v>0</v>
      </c>
      <c r="BC374" s="14" t="s">
        <v>254</v>
      </c>
      <c r="BD374" s="14" t="s">
        <v>332</v>
      </c>
      <c r="BG374" s="14" t="s">
        <v>191</v>
      </c>
      <c r="BH374" s="14" t="s">
        <v>44</v>
      </c>
      <c r="BI374" s="14">
        <v>103</v>
      </c>
      <c r="BJ374" s="14">
        <f>IFERROR(_xlfn.XLOOKUP(Master[[#This Row],[cu_id]],StopTimes[cu_ID],StopTimes[Average Stop Time]), 0)</f>
        <v>4.166666666666667</v>
      </c>
      <c r="BK374" s="14">
        <f>IF(Master[[#This Row],[Avg stop time helper]] &lt;&gt; 0, Master[[#This Row],[Avg stop time helper]],Average_Stop_Time)</f>
        <v>4.166666666666667</v>
      </c>
      <c r="BL374" s="14" t="b">
        <f>NOT(ISERROR(_xlfn.XLOOKUP(Master[[#This Row],[cu_id]], Solution[Cu_ID],Solution[Cu_ID])))</f>
        <v>1</v>
      </c>
    </row>
    <row r="375" spans="1:64" s="14" customFormat="1" x14ac:dyDescent="0.3">
      <c r="A375" s="26" t="s">
        <v>1299</v>
      </c>
      <c r="B375" s="14">
        <v>102</v>
      </c>
      <c r="C375" s="14">
        <v>73041</v>
      </c>
      <c r="D375" s="14">
        <v>0</v>
      </c>
      <c r="E375" s="14" t="s">
        <v>1298</v>
      </c>
      <c r="F375" s="14" t="s">
        <v>3705</v>
      </c>
      <c r="H375" s="14" t="s">
        <v>1297</v>
      </c>
      <c r="I375" s="14" t="s">
        <v>2</v>
      </c>
      <c r="J375" s="14">
        <v>49799</v>
      </c>
      <c r="K375" s="14">
        <v>5</v>
      </c>
      <c r="L375" s="14" t="s">
        <v>84</v>
      </c>
      <c r="M375" s="14" t="s">
        <v>164</v>
      </c>
      <c r="N375" s="14" t="s">
        <v>13</v>
      </c>
      <c r="O375" s="14">
        <v>300</v>
      </c>
      <c r="P375" s="14">
        <v>300</v>
      </c>
      <c r="Q375" s="14">
        <v>0</v>
      </c>
      <c r="R375" s="14">
        <v>0</v>
      </c>
      <c r="S375" s="14">
        <v>0</v>
      </c>
      <c r="T375" s="14">
        <v>0</v>
      </c>
      <c r="U375" s="25">
        <v>44144</v>
      </c>
      <c r="V375" s="14">
        <v>26</v>
      </c>
      <c r="W375" s="23">
        <v>1372.54</v>
      </c>
      <c r="X375" s="23">
        <v>0</v>
      </c>
      <c r="Y375" s="23">
        <v>0</v>
      </c>
      <c r="Z375" s="23">
        <v>27.66</v>
      </c>
      <c r="AA375" s="23">
        <v>55.32</v>
      </c>
      <c r="AB375" s="14">
        <v>0</v>
      </c>
      <c r="AC375" s="14">
        <v>0</v>
      </c>
      <c r="AD375" s="24">
        <v>0</v>
      </c>
      <c r="AE375" s="48">
        <v>0</v>
      </c>
      <c r="AF375" s="48">
        <v>0</v>
      </c>
      <c r="AG375" s="44">
        <v>51.888500000000001</v>
      </c>
      <c r="AH375" s="44">
        <v>52.18</v>
      </c>
      <c r="AI375" s="44">
        <v>54.422800000000002</v>
      </c>
      <c r="AJ375" s="44">
        <v>55.32</v>
      </c>
      <c r="AK375" s="44">
        <v>26.09</v>
      </c>
      <c r="AL375" s="44">
        <v>27.66</v>
      </c>
      <c r="AM375" s="44">
        <v>52.18</v>
      </c>
      <c r="AN375" s="44">
        <v>55.32</v>
      </c>
      <c r="AO375" s="44">
        <v>0</v>
      </c>
      <c r="AP375" s="44">
        <v>55.32</v>
      </c>
      <c r="AQ375" s="44">
        <v>52.18</v>
      </c>
      <c r="AR375" s="44">
        <v>55.32</v>
      </c>
      <c r="AS375" s="44">
        <v>0</v>
      </c>
      <c r="AT375" s="44">
        <v>55.32</v>
      </c>
      <c r="AU375" s="44">
        <v>52.18</v>
      </c>
      <c r="AV375" s="44">
        <v>55.32</v>
      </c>
      <c r="AW375" s="44">
        <v>0</v>
      </c>
      <c r="AX375" s="44">
        <v>55.32</v>
      </c>
      <c r="AY375" s="44">
        <v>52.18</v>
      </c>
      <c r="AZ375" s="44">
        <v>55.32</v>
      </c>
      <c r="BA375" s="44">
        <v>0</v>
      </c>
      <c r="BB375" s="44">
        <v>55.32</v>
      </c>
      <c r="BC375" s="14" t="s">
        <v>77</v>
      </c>
      <c r="BD375" s="14" t="s">
        <v>77</v>
      </c>
      <c r="BG375" s="14" t="s">
        <v>191</v>
      </c>
      <c r="BH375" s="14" t="s">
        <v>44</v>
      </c>
      <c r="BI375" s="14">
        <v>102</v>
      </c>
      <c r="BJ375" s="14">
        <f>IFERROR(_xlfn.XLOOKUP(Master[[#This Row],[cu_id]],StopTimes[cu_ID],StopTimes[Average Stop Time]), 0)</f>
        <v>1.75</v>
      </c>
      <c r="BK375" s="14">
        <f>IF(Master[[#This Row],[Avg stop time helper]] &lt;&gt; 0, Master[[#This Row],[Avg stop time helper]],Average_Stop_Time)</f>
        <v>1.75</v>
      </c>
      <c r="BL375" s="14" t="b">
        <f>NOT(ISERROR(_xlfn.XLOOKUP(Master[[#This Row],[cu_id]], Solution[Cu_ID],Solution[Cu_ID])))</f>
        <v>0</v>
      </c>
    </row>
    <row r="376" spans="1:64" s="14" customFormat="1" x14ac:dyDescent="0.3">
      <c r="A376" s="26" t="s">
        <v>1302</v>
      </c>
      <c r="B376" s="14">
        <v>102</v>
      </c>
      <c r="C376" s="14">
        <v>73042</v>
      </c>
      <c r="D376" s="14">
        <v>0</v>
      </c>
      <c r="E376" s="14" t="s">
        <v>1301</v>
      </c>
      <c r="F376" s="14" t="s">
        <v>3529</v>
      </c>
      <c r="H376" s="14" t="s">
        <v>1300</v>
      </c>
      <c r="I376" s="14" t="s">
        <v>2</v>
      </c>
      <c r="J376" s="14">
        <v>49779</v>
      </c>
      <c r="K376" s="14">
        <v>5</v>
      </c>
      <c r="L376" s="14" t="s">
        <v>84</v>
      </c>
      <c r="M376" s="14" t="s">
        <v>164</v>
      </c>
      <c r="N376" s="14" t="s">
        <v>15</v>
      </c>
      <c r="O376" s="14">
        <v>164</v>
      </c>
      <c r="P376" s="14">
        <v>0</v>
      </c>
      <c r="Q376" s="14">
        <v>164</v>
      </c>
      <c r="R376" s="14">
        <v>0</v>
      </c>
      <c r="S376" s="14">
        <v>0</v>
      </c>
      <c r="T376" s="14">
        <v>0</v>
      </c>
      <c r="U376" s="25">
        <v>44145</v>
      </c>
      <c r="V376" s="14">
        <v>26</v>
      </c>
      <c r="W376" s="23">
        <v>1537.44</v>
      </c>
      <c r="X376" s="23">
        <v>0</v>
      </c>
      <c r="Y376" s="23">
        <v>0</v>
      </c>
      <c r="Z376" s="23">
        <v>30.99</v>
      </c>
      <c r="AA376" s="23">
        <v>61.97</v>
      </c>
      <c r="AB376" s="14">
        <v>0</v>
      </c>
      <c r="AC376" s="14">
        <v>0</v>
      </c>
      <c r="AD376" s="24">
        <v>0</v>
      </c>
      <c r="AE376" s="48">
        <v>0</v>
      </c>
      <c r="AF376" s="48">
        <v>0</v>
      </c>
      <c r="AG376" s="44">
        <v>58.121400000000001</v>
      </c>
      <c r="AH376" s="44">
        <v>58.45</v>
      </c>
      <c r="AI376" s="44">
        <v>60.964199999999998</v>
      </c>
      <c r="AJ376" s="44">
        <v>61.97</v>
      </c>
      <c r="AK376" s="44">
        <v>29.225000000000001</v>
      </c>
      <c r="AL376" s="44">
        <v>30.984999999999999</v>
      </c>
      <c r="AM376" s="44">
        <v>58.45</v>
      </c>
      <c r="AN376" s="44">
        <v>0</v>
      </c>
      <c r="AO376" s="44">
        <v>0</v>
      </c>
      <c r="AP376" s="44">
        <v>61.97</v>
      </c>
      <c r="AQ376" s="44">
        <v>58.45</v>
      </c>
      <c r="AR376" s="44">
        <v>0</v>
      </c>
      <c r="AS376" s="44">
        <v>0</v>
      </c>
      <c r="AT376" s="44">
        <v>61.97</v>
      </c>
      <c r="AU376" s="44">
        <v>58.45</v>
      </c>
      <c r="AV376" s="44">
        <v>0</v>
      </c>
      <c r="AW376" s="44">
        <v>0</v>
      </c>
      <c r="AX376" s="44">
        <v>61.97</v>
      </c>
      <c r="AY376" s="44">
        <v>58.45</v>
      </c>
      <c r="AZ376" s="44">
        <v>0</v>
      </c>
      <c r="BA376" s="44">
        <v>0</v>
      </c>
      <c r="BB376" s="44">
        <v>61.97</v>
      </c>
      <c r="BC376" s="14" t="s">
        <v>77</v>
      </c>
      <c r="BD376" s="14" t="s">
        <v>77</v>
      </c>
      <c r="BG376" s="14" t="s">
        <v>191</v>
      </c>
      <c r="BH376" s="14" t="s">
        <v>44</v>
      </c>
      <c r="BI376" s="14">
        <v>102</v>
      </c>
      <c r="BJ376" s="14">
        <f>IFERROR(_xlfn.XLOOKUP(Master[[#This Row],[cu_id]],StopTimes[cu_ID],StopTimes[Average Stop Time]), 0)</f>
        <v>7.6833333333333336</v>
      </c>
      <c r="BK376" s="14">
        <f>IF(Master[[#This Row],[Avg stop time helper]] &lt;&gt; 0, Master[[#This Row],[Avg stop time helper]],Average_Stop_Time)</f>
        <v>7.6833333333333336</v>
      </c>
      <c r="BL376" s="14" t="b">
        <f>NOT(ISERROR(_xlfn.XLOOKUP(Master[[#This Row],[cu_id]], Solution[Cu_ID],Solution[Cu_ID])))</f>
        <v>0</v>
      </c>
    </row>
    <row r="377" spans="1:64" s="14" customFormat="1" x14ac:dyDescent="0.3">
      <c r="A377" s="26" t="s">
        <v>1305</v>
      </c>
      <c r="B377" s="14">
        <v>102</v>
      </c>
      <c r="C377" s="14">
        <v>73044</v>
      </c>
      <c r="D377" s="14">
        <v>0</v>
      </c>
      <c r="E377" s="14" t="s">
        <v>1304</v>
      </c>
      <c r="F377" s="14" t="s">
        <v>3699</v>
      </c>
      <c r="H377" s="14" t="s">
        <v>1303</v>
      </c>
      <c r="I377" s="14" t="s">
        <v>2</v>
      </c>
      <c r="J377" s="14">
        <v>49765</v>
      </c>
      <c r="K377" s="14">
        <v>5</v>
      </c>
      <c r="L377" s="14" t="s">
        <v>84</v>
      </c>
      <c r="M377" s="14" t="s">
        <v>164</v>
      </c>
      <c r="N377" s="14" t="s">
        <v>13</v>
      </c>
      <c r="O377" s="14">
        <v>312</v>
      </c>
      <c r="P377" s="14">
        <v>312</v>
      </c>
      <c r="Q377" s="14">
        <v>0</v>
      </c>
      <c r="R377" s="14">
        <v>0</v>
      </c>
      <c r="S377" s="14">
        <v>0</v>
      </c>
      <c r="T377" s="14">
        <v>0</v>
      </c>
      <c r="U377" s="25">
        <v>44144</v>
      </c>
      <c r="V377" s="14">
        <v>26</v>
      </c>
      <c r="W377" s="23">
        <v>797.66</v>
      </c>
      <c r="X377" s="23">
        <v>0</v>
      </c>
      <c r="Y377" s="23">
        <v>0</v>
      </c>
      <c r="Z377" s="23">
        <v>16.079999999999998</v>
      </c>
      <c r="AA377" s="23">
        <v>32.15</v>
      </c>
      <c r="AB377" s="14">
        <v>0</v>
      </c>
      <c r="AC377" s="14">
        <v>0</v>
      </c>
      <c r="AD377" s="24">
        <v>0</v>
      </c>
      <c r="AE377" s="48">
        <v>0</v>
      </c>
      <c r="AF377" s="48">
        <v>0</v>
      </c>
      <c r="AG377" s="44">
        <v>30.1557</v>
      </c>
      <c r="AH377" s="44">
        <v>30.33</v>
      </c>
      <c r="AI377" s="44">
        <v>31.63</v>
      </c>
      <c r="AJ377" s="44">
        <v>32.15</v>
      </c>
      <c r="AK377" s="44">
        <v>15.164999999999999</v>
      </c>
      <c r="AL377" s="44">
        <v>16.074999999999999</v>
      </c>
      <c r="AM377" s="44">
        <v>30.33</v>
      </c>
      <c r="AN377" s="44">
        <v>32.15</v>
      </c>
      <c r="AO377" s="44">
        <v>0</v>
      </c>
      <c r="AP377" s="44">
        <v>32.15</v>
      </c>
      <c r="AQ377" s="44">
        <v>30.33</v>
      </c>
      <c r="AR377" s="44">
        <v>32.15</v>
      </c>
      <c r="AS377" s="44">
        <v>0</v>
      </c>
      <c r="AT377" s="44">
        <v>32.15</v>
      </c>
      <c r="AU377" s="44">
        <v>30.33</v>
      </c>
      <c r="AV377" s="44">
        <v>32.15</v>
      </c>
      <c r="AW377" s="44">
        <v>0</v>
      </c>
      <c r="AX377" s="44">
        <v>32.15</v>
      </c>
      <c r="AY377" s="44">
        <v>30.33</v>
      </c>
      <c r="AZ377" s="44">
        <v>32.15</v>
      </c>
      <c r="BA377" s="44">
        <v>0</v>
      </c>
      <c r="BB377" s="44">
        <v>32.15</v>
      </c>
      <c r="BC377" s="14" t="s">
        <v>77</v>
      </c>
      <c r="BD377" s="14" t="s">
        <v>77</v>
      </c>
      <c r="BG377" s="14" t="s">
        <v>191</v>
      </c>
      <c r="BH377" s="14" t="s">
        <v>44</v>
      </c>
      <c r="BI377" s="14">
        <v>102</v>
      </c>
      <c r="BJ377" s="14">
        <f>IFERROR(_xlfn.XLOOKUP(Master[[#This Row],[cu_id]],StopTimes[cu_ID],StopTimes[Average Stop Time]), 0)</f>
        <v>5.7166666666666668</v>
      </c>
      <c r="BK377" s="14">
        <f>IF(Master[[#This Row],[Avg stop time helper]] &lt;&gt; 0, Master[[#This Row],[Avg stop time helper]],Average_Stop_Time)</f>
        <v>5.7166666666666668</v>
      </c>
      <c r="BL377" s="14" t="b">
        <f>NOT(ISERROR(_xlfn.XLOOKUP(Master[[#This Row],[cu_id]], Solution[Cu_ID],Solution[Cu_ID])))</f>
        <v>0</v>
      </c>
    </row>
    <row r="378" spans="1:64" s="14" customFormat="1" x14ac:dyDescent="0.3">
      <c r="A378" s="26" t="s">
        <v>1307</v>
      </c>
      <c r="B378" s="14">
        <v>105</v>
      </c>
      <c r="C378" s="14">
        <v>73045</v>
      </c>
      <c r="D378" s="14">
        <v>0</v>
      </c>
      <c r="E378" s="14" t="s">
        <v>1306</v>
      </c>
      <c r="F378" s="14" t="s">
        <v>4800</v>
      </c>
      <c r="H378" s="14" t="s">
        <v>808</v>
      </c>
      <c r="I378" s="14" t="s">
        <v>2</v>
      </c>
      <c r="J378" s="14">
        <v>49735</v>
      </c>
      <c r="K378" s="14">
        <v>7</v>
      </c>
      <c r="L378" s="14" t="s">
        <v>82</v>
      </c>
      <c r="M378" s="14" t="s">
        <v>164</v>
      </c>
      <c r="N378" s="14" t="s">
        <v>15</v>
      </c>
      <c r="O378" s="14">
        <v>180</v>
      </c>
      <c r="P378" s="14">
        <v>0</v>
      </c>
      <c r="Q378" s="14">
        <v>180</v>
      </c>
      <c r="R378" s="14">
        <v>0</v>
      </c>
      <c r="S378" s="14">
        <v>0</v>
      </c>
      <c r="T378" s="14">
        <v>0</v>
      </c>
      <c r="U378" s="25">
        <v>44138</v>
      </c>
      <c r="V378" s="14">
        <v>53</v>
      </c>
      <c r="W378" s="23">
        <v>7089.49</v>
      </c>
      <c r="X378" s="23">
        <v>0</v>
      </c>
      <c r="Y378" s="23">
        <v>0</v>
      </c>
      <c r="Z378" s="23">
        <v>165.52</v>
      </c>
      <c r="AA378" s="23">
        <v>165.52</v>
      </c>
      <c r="AB378" s="14">
        <v>62</v>
      </c>
      <c r="AC378" s="14">
        <v>7</v>
      </c>
      <c r="AD378" s="24">
        <f>IFERROR(1-(Master[[#This Row],[Avg Garment Scans per Delivery]]/Master[[#This Row],[Garment Inventory]]), 0)</f>
        <v>0.88709677419354838</v>
      </c>
      <c r="AE378" s="48">
        <v>3</v>
      </c>
      <c r="AF378" s="48">
        <v>69</v>
      </c>
      <c r="AG378" s="44">
        <v>129.36000000000001</v>
      </c>
      <c r="AH378" s="44">
        <v>129.2038</v>
      </c>
      <c r="AI378" s="44">
        <v>154.2423</v>
      </c>
      <c r="AJ378" s="44">
        <v>132.21</v>
      </c>
      <c r="AK378" s="44">
        <v>148.82</v>
      </c>
      <c r="AL378" s="44">
        <v>132.5737</v>
      </c>
      <c r="AM378" s="44">
        <v>161.63</v>
      </c>
      <c r="AN378" s="44">
        <v>97.37</v>
      </c>
      <c r="AO378" s="44">
        <v>160.16999999999999</v>
      </c>
      <c r="AP378" s="44">
        <v>213.51</v>
      </c>
      <c r="AQ378" s="44">
        <v>161.63</v>
      </c>
      <c r="AR378" s="44">
        <v>97.37</v>
      </c>
      <c r="AS378" s="44">
        <v>125</v>
      </c>
      <c r="AT378" s="44">
        <v>175.11</v>
      </c>
      <c r="AU378" s="44">
        <v>196.8</v>
      </c>
      <c r="AV378" s="44">
        <v>97.37</v>
      </c>
      <c r="AW378" s="44">
        <v>125</v>
      </c>
      <c r="AX378" s="44">
        <v>152.54</v>
      </c>
      <c r="AY378" s="44">
        <v>161.63</v>
      </c>
      <c r="AZ378" s="44">
        <v>74.78</v>
      </c>
      <c r="BA378" s="44">
        <v>98.7</v>
      </c>
      <c r="BB378" s="44">
        <v>152.54</v>
      </c>
      <c r="BC378" s="14" t="s">
        <v>214</v>
      </c>
      <c r="BD378" s="14" t="s">
        <v>213</v>
      </c>
      <c r="BG378" s="14" t="s">
        <v>191</v>
      </c>
      <c r="BH378" s="14" t="s">
        <v>49</v>
      </c>
      <c r="BI378" s="14">
        <v>103</v>
      </c>
      <c r="BJ378" s="14">
        <f>IFERROR(_xlfn.XLOOKUP(Master[[#This Row],[cu_id]],StopTimes[cu_ID],StopTimes[Average Stop Time]), 0)</f>
        <v>8.0875000000000004</v>
      </c>
      <c r="BK378" s="14">
        <f>IF(Master[[#This Row],[Avg stop time helper]] &lt;&gt; 0, Master[[#This Row],[Avg stop time helper]],Average_Stop_Time)</f>
        <v>8.0875000000000004</v>
      </c>
      <c r="BL378" s="14" t="b">
        <f>NOT(ISERROR(_xlfn.XLOOKUP(Master[[#This Row],[cu_id]], Solution[Cu_ID],Solution[Cu_ID])))</f>
        <v>1</v>
      </c>
    </row>
    <row r="379" spans="1:64" s="14" customFormat="1" x14ac:dyDescent="0.3">
      <c r="A379" s="26" t="s">
        <v>1310</v>
      </c>
      <c r="B379" s="14">
        <v>102</v>
      </c>
      <c r="C379" s="14">
        <v>73047</v>
      </c>
      <c r="D379" s="14">
        <v>0</v>
      </c>
      <c r="E379" s="14" t="s">
        <v>1309</v>
      </c>
      <c r="F379" s="14" t="s">
        <v>4029</v>
      </c>
      <c r="G379" s="14" t="s">
        <v>1308</v>
      </c>
      <c r="H379" s="14" t="s">
        <v>667</v>
      </c>
      <c r="I379" s="14" t="s">
        <v>2</v>
      </c>
      <c r="J379" s="14">
        <v>49721</v>
      </c>
      <c r="K379" s="14">
        <v>7</v>
      </c>
      <c r="L379" s="14" t="s">
        <v>82</v>
      </c>
      <c r="M379" s="14" t="s">
        <v>164</v>
      </c>
      <c r="N379" s="14" t="s">
        <v>48</v>
      </c>
      <c r="O379" s="14">
        <v>5</v>
      </c>
      <c r="P379" s="14">
        <v>0</v>
      </c>
      <c r="Q379" s="14">
        <v>0</v>
      </c>
      <c r="R379" s="14">
        <v>0</v>
      </c>
      <c r="S379" s="14">
        <v>5</v>
      </c>
      <c r="T379" s="14">
        <v>0</v>
      </c>
      <c r="U379" s="25">
        <v>44315</v>
      </c>
      <c r="V379" s="14">
        <v>28</v>
      </c>
      <c r="W379" s="23">
        <v>3181.47</v>
      </c>
      <c r="X379" s="23">
        <v>0</v>
      </c>
      <c r="Y379" s="23">
        <v>0</v>
      </c>
      <c r="Z379" s="23">
        <v>147.21</v>
      </c>
      <c r="AA379" s="23">
        <v>147.21</v>
      </c>
      <c r="AB379" s="14">
        <v>0</v>
      </c>
      <c r="AC379" s="14">
        <v>0</v>
      </c>
      <c r="AD379" s="24">
        <v>0</v>
      </c>
      <c r="AE379" s="48">
        <v>0</v>
      </c>
      <c r="AF379" s="48">
        <v>0</v>
      </c>
      <c r="AG379" s="44">
        <v>0</v>
      </c>
      <c r="AH379" s="44">
        <v>103.0566</v>
      </c>
      <c r="AI379" s="44">
        <v>183.08070000000001</v>
      </c>
      <c r="AJ379" s="44">
        <v>0</v>
      </c>
      <c r="AK379" s="44">
        <v>203.28370000000001</v>
      </c>
      <c r="AL379" s="44">
        <v>0</v>
      </c>
      <c r="AM379" s="44">
        <v>95.17</v>
      </c>
      <c r="AN379" s="44">
        <v>0</v>
      </c>
      <c r="AO379" s="44">
        <v>238.28</v>
      </c>
      <c r="AP379" s="44">
        <v>0</v>
      </c>
      <c r="AQ379" s="44">
        <v>96.72</v>
      </c>
      <c r="AR379" s="44">
        <v>0</v>
      </c>
      <c r="AS379" s="44">
        <v>239.84</v>
      </c>
      <c r="AT379" s="44">
        <v>0</v>
      </c>
      <c r="AU379" s="44">
        <v>239.84</v>
      </c>
      <c r="AV379" s="44">
        <v>0</v>
      </c>
      <c r="AW379" s="44">
        <v>239.84</v>
      </c>
      <c r="AX379" s="44">
        <v>0</v>
      </c>
      <c r="AY379" s="44">
        <v>238.29</v>
      </c>
      <c r="AZ379" s="44">
        <v>0</v>
      </c>
      <c r="BA379" s="44">
        <v>238.29</v>
      </c>
      <c r="BB379" s="44">
        <v>0</v>
      </c>
      <c r="BC379" s="14" t="s">
        <v>77</v>
      </c>
      <c r="BD379" s="14" t="s">
        <v>77</v>
      </c>
      <c r="BG379" s="14" t="s">
        <v>191</v>
      </c>
      <c r="BH379" s="14" t="s">
        <v>44</v>
      </c>
      <c r="BI379" s="14">
        <v>102</v>
      </c>
      <c r="BJ379" s="14">
        <f>IFERROR(_xlfn.XLOOKUP(Master[[#This Row],[cu_id]],StopTimes[cu_ID],StopTimes[Average Stop Time]), 0)</f>
        <v>0</v>
      </c>
      <c r="BK379" s="14">
        <f>IF(Master[[#This Row],[Avg stop time helper]] &lt;&gt; 0, Master[[#This Row],[Avg stop time helper]],Average_Stop_Time)</f>
        <v>9.4354006285390355</v>
      </c>
      <c r="BL379" s="14" t="b">
        <f>NOT(ISERROR(_xlfn.XLOOKUP(Master[[#This Row],[cu_id]], Solution[Cu_ID],Solution[Cu_ID])))</f>
        <v>0</v>
      </c>
    </row>
    <row r="380" spans="1:64" s="14" customFormat="1" x14ac:dyDescent="0.3">
      <c r="A380" s="26" t="s">
        <v>1311</v>
      </c>
      <c r="B380" s="14">
        <v>103</v>
      </c>
      <c r="C380" s="14">
        <v>73048</v>
      </c>
      <c r="D380" s="14">
        <v>0</v>
      </c>
      <c r="E380" s="14" t="s">
        <v>1126</v>
      </c>
      <c r="F380" s="14" t="s">
        <v>4704</v>
      </c>
      <c r="H380" s="14" t="s">
        <v>686</v>
      </c>
      <c r="I380" s="14" t="s">
        <v>2</v>
      </c>
      <c r="J380" s="14">
        <v>49756</v>
      </c>
      <c r="K380" s="14">
        <v>7</v>
      </c>
      <c r="L380" s="14" t="s">
        <v>82</v>
      </c>
      <c r="M380" s="14" t="s">
        <v>164</v>
      </c>
      <c r="N380" s="14" t="s">
        <v>13</v>
      </c>
      <c r="O380" s="14">
        <v>80</v>
      </c>
      <c r="P380" s="14">
        <v>80</v>
      </c>
      <c r="Q380" s="14">
        <v>0</v>
      </c>
      <c r="R380" s="14">
        <v>0</v>
      </c>
      <c r="S380" s="14">
        <v>0</v>
      </c>
      <c r="T380" s="14">
        <v>0</v>
      </c>
      <c r="U380" s="25">
        <v>44137</v>
      </c>
      <c r="V380" s="14">
        <v>68</v>
      </c>
      <c r="W380" s="23">
        <v>55379.42</v>
      </c>
      <c r="X380" s="23">
        <v>0</v>
      </c>
      <c r="Y380" s="23">
        <v>0</v>
      </c>
      <c r="Z380" s="23">
        <v>1238.8900000000001</v>
      </c>
      <c r="AA380" s="23">
        <v>1238.8900000000001</v>
      </c>
      <c r="AB380" s="14">
        <v>0</v>
      </c>
      <c r="AC380" s="14">
        <v>0</v>
      </c>
      <c r="AD380" s="24">
        <f>IFERROR(1-(Master[[#This Row],[Avg Garment Scans per Delivery]]/Master[[#This Row],[Garment Inventory]]), 0)</f>
        <v>0</v>
      </c>
      <c r="AE380" s="48">
        <v>0</v>
      </c>
      <c r="AF380" s="48">
        <v>0</v>
      </c>
      <c r="AG380" s="44">
        <v>889.53060000000005</v>
      </c>
      <c r="AH380" s="44">
        <v>1025.6777999999999</v>
      </c>
      <c r="AI380" s="44">
        <v>896.29750000000001</v>
      </c>
      <c r="AJ380" s="44">
        <v>942.90200000000004</v>
      </c>
      <c r="AK380" s="44">
        <v>1108.3525</v>
      </c>
      <c r="AL380" s="44">
        <v>1026.2311999999999</v>
      </c>
      <c r="AM380" s="44">
        <v>978.02</v>
      </c>
      <c r="AN380" s="44">
        <v>2215.33</v>
      </c>
      <c r="AO380" s="44">
        <v>1075.5999999999999</v>
      </c>
      <c r="AP380" s="44">
        <v>2215.33</v>
      </c>
      <c r="AQ380" s="44">
        <v>1119.0999999999999</v>
      </c>
      <c r="AR380" s="44">
        <v>2272.1</v>
      </c>
      <c r="AS380" s="44">
        <v>1523.23</v>
      </c>
      <c r="AT380" s="44">
        <v>2245.2199999999998</v>
      </c>
      <c r="AU380" s="44">
        <v>1077.49</v>
      </c>
      <c r="AV380" s="44">
        <v>2101.75</v>
      </c>
      <c r="AW380" s="44">
        <v>1077.49</v>
      </c>
      <c r="AX380" s="44">
        <v>1966.32</v>
      </c>
      <c r="AY380" s="44">
        <v>1154.44</v>
      </c>
      <c r="AZ380" s="44">
        <v>1620.67</v>
      </c>
      <c r="BA380" s="44">
        <v>861.45</v>
      </c>
      <c r="BB380" s="44">
        <v>1739.52</v>
      </c>
      <c r="BC380" s="14" t="s">
        <v>244</v>
      </c>
      <c r="BD380" s="14" t="s">
        <v>213</v>
      </c>
      <c r="BG380" s="14" t="s">
        <v>191</v>
      </c>
      <c r="BH380" s="14" t="s">
        <v>44</v>
      </c>
      <c r="BI380" s="14">
        <v>103</v>
      </c>
      <c r="BJ380" s="14">
        <f>IFERROR(_xlfn.XLOOKUP(Master[[#This Row],[cu_id]],StopTimes[cu_ID],StopTimes[Average Stop Time]), 0)</f>
        <v>17.320833333333333</v>
      </c>
      <c r="BK380" s="14">
        <f>IF(Master[[#This Row],[Avg stop time helper]] &lt;&gt; 0, Master[[#This Row],[Avg stop time helper]],Average_Stop_Time)</f>
        <v>17.320833333333333</v>
      </c>
      <c r="BL380" s="14" t="b">
        <f>NOT(ISERROR(_xlfn.XLOOKUP(Master[[#This Row],[cu_id]], Solution[Cu_ID],Solution[Cu_ID])))</f>
        <v>1</v>
      </c>
    </row>
    <row r="381" spans="1:64" s="14" customFormat="1" x14ac:dyDescent="0.3">
      <c r="A381" s="26" t="s">
        <v>1313</v>
      </c>
      <c r="B381" s="14">
        <v>103</v>
      </c>
      <c r="C381" s="14">
        <v>73052</v>
      </c>
      <c r="D381" s="14">
        <v>0</v>
      </c>
      <c r="E381" s="14" t="s">
        <v>1312</v>
      </c>
      <c r="F381" s="14" t="s">
        <v>4730</v>
      </c>
      <c r="H381" s="14" t="s">
        <v>686</v>
      </c>
      <c r="I381" s="14" t="s">
        <v>2</v>
      </c>
      <c r="J381" s="14">
        <v>49756</v>
      </c>
      <c r="K381" s="14">
        <v>7</v>
      </c>
      <c r="L381" s="14" t="s">
        <v>82</v>
      </c>
      <c r="M381" s="14" t="s">
        <v>164</v>
      </c>
      <c r="N381" s="14" t="s">
        <v>13</v>
      </c>
      <c r="O381" s="14">
        <v>140</v>
      </c>
      <c r="P381" s="14">
        <v>140</v>
      </c>
      <c r="Q381" s="14">
        <v>0</v>
      </c>
      <c r="R381" s="14">
        <v>0</v>
      </c>
      <c r="S381" s="14">
        <v>0</v>
      </c>
      <c r="T381" s="14">
        <v>0</v>
      </c>
      <c r="U381" s="25">
        <v>44137</v>
      </c>
      <c r="V381" s="14">
        <v>52</v>
      </c>
      <c r="W381" s="23">
        <v>2934.61</v>
      </c>
      <c r="X381" s="23">
        <v>0</v>
      </c>
      <c r="Y381" s="23">
        <v>0</v>
      </c>
      <c r="Z381" s="23">
        <v>82.96</v>
      </c>
      <c r="AA381" s="23">
        <v>82.96</v>
      </c>
      <c r="AB381" s="14">
        <v>0</v>
      </c>
      <c r="AC381" s="14">
        <v>0</v>
      </c>
      <c r="AD381" s="24">
        <f>IFERROR(1-(Master[[#This Row],[Avg Garment Scans per Delivery]]/Master[[#This Row],[Garment Inventory]]), 0)</f>
        <v>0</v>
      </c>
      <c r="AE381" s="48">
        <v>0</v>
      </c>
      <c r="AF381" s="48">
        <v>0</v>
      </c>
      <c r="AG381" s="44">
        <v>46.006100000000004</v>
      </c>
      <c r="AH381" s="44">
        <v>57.837600000000002</v>
      </c>
      <c r="AI381" s="44">
        <v>79.989999999999995</v>
      </c>
      <c r="AJ381" s="44">
        <v>61.226599999999998</v>
      </c>
      <c r="AK381" s="44">
        <v>75.152500000000003</v>
      </c>
      <c r="AL381" s="44">
        <v>49.99</v>
      </c>
      <c r="AM381" s="44">
        <v>55.03</v>
      </c>
      <c r="AN381" s="44">
        <v>75.56</v>
      </c>
      <c r="AO381" s="44">
        <v>55.03</v>
      </c>
      <c r="AP381" s="44">
        <v>151.12</v>
      </c>
      <c r="AQ381" s="44">
        <v>81.86</v>
      </c>
      <c r="AR381" s="44">
        <v>118.87</v>
      </c>
      <c r="AS381" s="44">
        <v>81.86</v>
      </c>
      <c r="AT381" s="44">
        <v>86.62</v>
      </c>
      <c r="AU381" s="44">
        <v>81.86</v>
      </c>
      <c r="AV381" s="44">
        <v>97.37</v>
      </c>
      <c r="AW381" s="44">
        <v>81.86</v>
      </c>
      <c r="AX381" s="44">
        <v>108.12</v>
      </c>
      <c r="AY381" s="44">
        <v>81.86</v>
      </c>
      <c r="AZ381" s="44">
        <v>108.12</v>
      </c>
      <c r="BA381" s="44">
        <v>81.86</v>
      </c>
      <c r="BB381" s="44">
        <v>108.12</v>
      </c>
      <c r="BC381" s="14" t="s">
        <v>214</v>
      </c>
      <c r="BD381" s="14" t="s">
        <v>213</v>
      </c>
      <c r="BG381" s="14" t="s">
        <v>191</v>
      </c>
      <c r="BH381" s="14" t="s">
        <v>44</v>
      </c>
      <c r="BI381" s="14">
        <v>103</v>
      </c>
      <c r="BJ381" s="14">
        <f>IFERROR(_xlfn.XLOOKUP(Master[[#This Row],[cu_id]],StopTimes[cu_ID],StopTimes[Average Stop Time]), 0)</f>
        <v>8.6916666666666664</v>
      </c>
      <c r="BK381" s="14">
        <f>IF(Master[[#This Row],[Avg stop time helper]] &lt;&gt; 0, Master[[#This Row],[Avg stop time helper]],Average_Stop_Time)</f>
        <v>8.6916666666666664</v>
      </c>
      <c r="BL381" s="14" t="b">
        <f>NOT(ISERROR(_xlfn.XLOOKUP(Master[[#This Row],[cu_id]], Solution[Cu_ID],Solution[Cu_ID])))</f>
        <v>1</v>
      </c>
    </row>
    <row r="382" spans="1:64" s="14" customFormat="1" x14ac:dyDescent="0.3">
      <c r="A382" s="26" t="s">
        <v>1478</v>
      </c>
      <c r="B382" s="14">
        <v>103</v>
      </c>
      <c r="C382" s="14">
        <v>73063</v>
      </c>
      <c r="D382" s="14">
        <v>1</v>
      </c>
      <c r="E382" s="14" t="s">
        <v>1477</v>
      </c>
      <c r="F382" s="14" t="s">
        <v>4963</v>
      </c>
      <c r="H382" s="14" t="s">
        <v>221</v>
      </c>
      <c r="I382" s="14" t="s">
        <v>2</v>
      </c>
      <c r="J382" s="14">
        <v>49707</v>
      </c>
      <c r="K382" s="14">
        <v>7</v>
      </c>
      <c r="L382" s="14" t="s">
        <v>82</v>
      </c>
      <c r="M382" s="14" t="s">
        <v>164</v>
      </c>
      <c r="N382" s="14" t="s">
        <v>12</v>
      </c>
      <c r="O382" s="14">
        <v>37</v>
      </c>
      <c r="P382" s="14">
        <v>0</v>
      </c>
      <c r="Q382" s="14">
        <v>0</v>
      </c>
      <c r="R382" s="14">
        <v>37</v>
      </c>
      <c r="S382" s="14">
        <v>0</v>
      </c>
      <c r="T382" s="14">
        <v>0</v>
      </c>
      <c r="U382" s="25">
        <v>44139</v>
      </c>
      <c r="V382" s="14">
        <v>53</v>
      </c>
      <c r="W382" s="23">
        <v>2809.78</v>
      </c>
      <c r="X382" s="23">
        <v>0</v>
      </c>
      <c r="Y382" s="23">
        <v>0</v>
      </c>
      <c r="Z382" s="23">
        <v>56.11</v>
      </c>
      <c r="AA382" s="23">
        <v>56.11</v>
      </c>
      <c r="AB382" s="14">
        <v>0</v>
      </c>
      <c r="AC382" s="14">
        <v>0</v>
      </c>
      <c r="AD382" s="24">
        <f>IFERROR(1-(Master[[#This Row],[Avg Garment Scans per Delivery]]/Master[[#This Row],[Garment Inventory]]), 0)</f>
        <v>0</v>
      </c>
      <c r="AE382" s="48">
        <v>0</v>
      </c>
      <c r="AF382" s="48">
        <v>0</v>
      </c>
      <c r="AG382" s="44">
        <v>52.933</v>
      </c>
      <c r="AH382" s="44">
        <v>53.85</v>
      </c>
      <c r="AI382" s="44">
        <v>55.4146</v>
      </c>
      <c r="AJ382" s="44">
        <v>57.982300000000002</v>
      </c>
      <c r="AK382" s="44">
        <v>53.85</v>
      </c>
      <c r="AL382" s="44">
        <v>57.6312</v>
      </c>
      <c r="AM382" s="44">
        <v>53.85</v>
      </c>
      <c r="AN382" s="44">
        <v>56.11</v>
      </c>
      <c r="AO382" s="44">
        <v>53.85</v>
      </c>
      <c r="AP382" s="44">
        <v>56.11</v>
      </c>
      <c r="AQ382" s="44">
        <v>53.85</v>
      </c>
      <c r="AR382" s="44">
        <v>56.11</v>
      </c>
      <c r="AS382" s="44">
        <v>53.85</v>
      </c>
      <c r="AT382" s="44">
        <v>56.11</v>
      </c>
      <c r="AU382" s="44">
        <v>53.85</v>
      </c>
      <c r="AV382" s="44">
        <v>56.11</v>
      </c>
      <c r="AW382" s="44">
        <v>53.85</v>
      </c>
      <c r="AX382" s="44">
        <v>56.11</v>
      </c>
      <c r="AY382" s="44">
        <v>53.85</v>
      </c>
      <c r="AZ382" s="44">
        <v>56.11</v>
      </c>
      <c r="BA382" s="44">
        <v>53.85</v>
      </c>
      <c r="BB382" s="44">
        <v>68.28</v>
      </c>
      <c r="BC382" s="14" t="s">
        <v>254</v>
      </c>
      <c r="BD382" s="14" t="s">
        <v>239</v>
      </c>
      <c r="BG382" s="14" t="s">
        <v>191</v>
      </c>
      <c r="BH382" s="14" t="s">
        <v>44</v>
      </c>
      <c r="BI382" s="14">
        <v>103</v>
      </c>
      <c r="BJ382" s="14">
        <f>IFERROR(_xlfn.XLOOKUP(Master[[#This Row],[cu_id]],StopTimes[cu_ID],StopTimes[Average Stop Time]), 0)</f>
        <v>7.8916666666666666</v>
      </c>
      <c r="BK382" s="14">
        <f>IF(Master[[#This Row],[Avg stop time helper]] &lt;&gt; 0, Master[[#This Row],[Avg stop time helper]],Average_Stop_Time)</f>
        <v>7.8916666666666666</v>
      </c>
      <c r="BL382" s="14" t="b">
        <f>NOT(ISERROR(_xlfn.XLOOKUP(Master[[#This Row],[cu_id]], Solution[Cu_ID],Solution[Cu_ID])))</f>
        <v>1</v>
      </c>
    </row>
    <row r="383" spans="1:64" s="14" customFormat="1" x14ac:dyDescent="0.3">
      <c r="A383" s="26" t="s">
        <v>1315</v>
      </c>
      <c r="B383" s="14">
        <v>103</v>
      </c>
      <c r="C383" s="14">
        <v>73063</v>
      </c>
      <c r="D383" s="14">
        <v>0</v>
      </c>
      <c r="E383" s="14" t="s">
        <v>1314</v>
      </c>
      <c r="F383" s="14" t="s">
        <v>4963</v>
      </c>
      <c r="H383" s="14" t="s">
        <v>221</v>
      </c>
      <c r="I383" s="14" t="s">
        <v>2</v>
      </c>
      <c r="J383" s="14">
        <v>49707</v>
      </c>
      <c r="K383" s="14">
        <v>7</v>
      </c>
      <c r="L383" s="14" t="s">
        <v>82</v>
      </c>
      <c r="M383" s="14" t="s">
        <v>164</v>
      </c>
      <c r="N383" s="14" t="s">
        <v>12</v>
      </c>
      <c r="O383" s="14">
        <v>275</v>
      </c>
      <c r="P383" s="14">
        <v>0</v>
      </c>
      <c r="Q383" s="14">
        <v>0</v>
      </c>
      <c r="R383" s="14">
        <v>275</v>
      </c>
      <c r="S383" s="14">
        <v>0</v>
      </c>
      <c r="T383" s="14">
        <v>0</v>
      </c>
      <c r="U383" s="25">
        <v>44139</v>
      </c>
      <c r="V383" s="14">
        <v>52</v>
      </c>
      <c r="W383" s="23">
        <v>10037.69</v>
      </c>
      <c r="X383" s="23">
        <v>0</v>
      </c>
      <c r="Y383" s="23">
        <v>0</v>
      </c>
      <c r="Z383" s="23">
        <v>189.62</v>
      </c>
      <c r="AA383" s="23">
        <v>189.62</v>
      </c>
      <c r="AB383" s="14">
        <v>0</v>
      </c>
      <c r="AC383" s="14">
        <v>0</v>
      </c>
      <c r="AD383" s="24">
        <f>IFERROR(1-(Master[[#This Row],[Avg Garment Scans per Delivery]]/Master[[#This Row],[Garment Inventory]]), 0)</f>
        <v>0</v>
      </c>
      <c r="AE383" s="48">
        <v>0</v>
      </c>
      <c r="AF383" s="48">
        <v>0</v>
      </c>
      <c r="AG383" s="44">
        <v>194.17</v>
      </c>
      <c r="AH383" s="44">
        <v>194.17</v>
      </c>
      <c r="AI383" s="44">
        <v>191.02</v>
      </c>
      <c r="AJ383" s="44">
        <v>189.5676</v>
      </c>
      <c r="AK383" s="44">
        <v>194.17</v>
      </c>
      <c r="AL383" s="44">
        <v>189.57749999999999</v>
      </c>
      <c r="AM383" s="44">
        <v>194.17</v>
      </c>
      <c r="AN383" s="44">
        <v>189.62</v>
      </c>
      <c r="AO383" s="44">
        <v>194.17</v>
      </c>
      <c r="AP383" s="44">
        <v>189.62</v>
      </c>
      <c r="AQ383" s="44">
        <v>194.17</v>
      </c>
      <c r="AR383" s="44">
        <v>189.62</v>
      </c>
      <c r="AS383" s="44">
        <v>194.17</v>
      </c>
      <c r="AT383" s="44">
        <v>189.62</v>
      </c>
      <c r="AU383" s="44">
        <v>194.17</v>
      </c>
      <c r="AV383" s="44">
        <v>189.62</v>
      </c>
      <c r="AW383" s="44">
        <v>194.17</v>
      </c>
      <c r="AX383" s="44">
        <v>189.62</v>
      </c>
      <c r="AY383" s="44">
        <v>194.17</v>
      </c>
      <c r="AZ383" s="44">
        <v>189.62</v>
      </c>
      <c r="BA383" s="44">
        <v>194.17</v>
      </c>
      <c r="BB383" s="44">
        <v>189.28</v>
      </c>
      <c r="BC383" s="14" t="s">
        <v>254</v>
      </c>
      <c r="BD383" s="14" t="s">
        <v>213</v>
      </c>
      <c r="BG383" s="14" t="s">
        <v>191</v>
      </c>
      <c r="BH383" s="14" t="s">
        <v>44</v>
      </c>
      <c r="BI383" s="14">
        <v>103</v>
      </c>
      <c r="BJ383" s="14">
        <f>IFERROR(_xlfn.XLOOKUP(Master[[#This Row],[cu_id]],StopTimes[cu_ID],StopTimes[Average Stop Time]), 0)</f>
        <v>11.55</v>
      </c>
      <c r="BK383" s="14">
        <f>IF(Master[[#This Row],[Avg stop time helper]] &lt;&gt; 0, Master[[#This Row],[Avg stop time helper]],Average_Stop_Time)</f>
        <v>11.55</v>
      </c>
      <c r="BL383" s="14" t="b">
        <f>NOT(ISERROR(_xlfn.XLOOKUP(Master[[#This Row],[cu_id]], Solution[Cu_ID],Solution[Cu_ID])))</f>
        <v>1</v>
      </c>
    </row>
    <row r="384" spans="1:64" s="14" customFormat="1" x14ac:dyDescent="0.3">
      <c r="A384" s="26" t="s">
        <v>1698</v>
      </c>
      <c r="B384" s="14">
        <v>103</v>
      </c>
      <c r="C384" s="14">
        <v>73063</v>
      </c>
      <c r="D384" s="14">
        <v>7</v>
      </c>
      <c r="E384" s="14" t="s">
        <v>1697</v>
      </c>
      <c r="F384" s="14" t="s">
        <v>3542</v>
      </c>
      <c r="H384" s="14" t="s">
        <v>221</v>
      </c>
      <c r="I384" s="14" t="s">
        <v>2</v>
      </c>
      <c r="J384" s="14">
        <v>49707</v>
      </c>
      <c r="K384" s="14">
        <v>7</v>
      </c>
      <c r="L384" s="14" t="s">
        <v>82</v>
      </c>
      <c r="M384" s="14" t="s">
        <v>164</v>
      </c>
      <c r="N384" s="14" t="s">
        <v>15</v>
      </c>
      <c r="O384" s="14">
        <v>340</v>
      </c>
      <c r="P384" s="14">
        <v>0</v>
      </c>
      <c r="Q384" s="14">
        <v>340</v>
      </c>
      <c r="R384" s="14">
        <v>0</v>
      </c>
      <c r="S384" s="14">
        <v>0</v>
      </c>
      <c r="T384" s="14">
        <v>0</v>
      </c>
      <c r="U384" s="25">
        <v>44138</v>
      </c>
      <c r="V384" s="14">
        <v>52</v>
      </c>
      <c r="W384" s="23">
        <v>3268.07</v>
      </c>
      <c r="X384" s="23">
        <v>0</v>
      </c>
      <c r="Y384" s="23">
        <v>0</v>
      </c>
      <c r="Z384" s="23">
        <v>64.73</v>
      </c>
      <c r="AA384" s="23">
        <v>64.73</v>
      </c>
      <c r="AB384" s="14">
        <v>0</v>
      </c>
      <c r="AC384" s="14">
        <v>0</v>
      </c>
      <c r="AD384" s="24">
        <f>IFERROR(1-(Master[[#This Row],[Avg Garment Scans per Delivery]]/Master[[#This Row],[Garment Inventory]]), 0)</f>
        <v>0</v>
      </c>
      <c r="AE384" s="48">
        <v>0</v>
      </c>
      <c r="AF384" s="48">
        <v>0</v>
      </c>
      <c r="AG384" s="44">
        <v>62.22</v>
      </c>
      <c r="AH384" s="44">
        <v>62.22</v>
      </c>
      <c r="AI384" s="44">
        <v>63.957599999999999</v>
      </c>
      <c r="AJ384" s="44">
        <v>64.728399999999993</v>
      </c>
      <c r="AK384" s="44">
        <v>62.22</v>
      </c>
      <c r="AL384" s="44">
        <v>64.728700000000003</v>
      </c>
      <c r="AM384" s="44">
        <v>62.22</v>
      </c>
      <c r="AN384" s="44">
        <v>64.73</v>
      </c>
      <c r="AO384" s="44">
        <v>62.22</v>
      </c>
      <c r="AP384" s="44">
        <v>64.73</v>
      </c>
      <c r="AQ384" s="44">
        <v>62.22</v>
      </c>
      <c r="AR384" s="44">
        <v>64.73</v>
      </c>
      <c r="AS384" s="44">
        <v>62.22</v>
      </c>
      <c r="AT384" s="44">
        <v>64.73</v>
      </c>
      <c r="AU384" s="44">
        <v>62.22</v>
      </c>
      <c r="AV384" s="44">
        <v>64.73</v>
      </c>
      <c r="AW384" s="44">
        <v>62.22</v>
      </c>
      <c r="AX384" s="44">
        <v>64.73</v>
      </c>
      <c r="AY384" s="44">
        <v>62.22</v>
      </c>
      <c r="AZ384" s="44">
        <v>64.73</v>
      </c>
      <c r="BA384" s="44">
        <v>62.22</v>
      </c>
      <c r="BB384" s="44">
        <v>64.72</v>
      </c>
      <c r="BC384" s="14" t="s">
        <v>254</v>
      </c>
      <c r="BD384" s="14" t="s">
        <v>239</v>
      </c>
      <c r="BG384" s="14" t="s">
        <v>191</v>
      </c>
      <c r="BH384" s="14" t="s">
        <v>44</v>
      </c>
      <c r="BI384" s="14" t="s">
        <v>5740</v>
      </c>
      <c r="BJ384" s="14">
        <f>IFERROR(_xlfn.XLOOKUP(Master[[#This Row],[cu_id]],StopTimes[cu_ID],StopTimes[Average Stop Time]), 0)</f>
        <v>0.90416666666666667</v>
      </c>
      <c r="BK384" s="14">
        <f>IF(Master[[#This Row],[Avg stop time helper]] &lt;&gt; 0, Master[[#This Row],[Avg stop time helper]],Average_Stop_Time)</f>
        <v>0.90416666666666667</v>
      </c>
      <c r="BL384" s="14" t="b">
        <f>NOT(ISERROR(_xlfn.XLOOKUP(Master[[#This Row],[cu_id]], Solution[Cu_ID],Solution[Cu_ID])))</f>
        <v>1</v>
      </c>
    </row>
    <row r="385" spans="1:64" s="14" customFormat="1" x14ac:dyDescent="0.3">
      <c r="A385" s="26" t="s">
        <v>1694</v>
      </c>
      <c r="B385" s="14">
        <v>105</v>
      </c>
      <c r="C385" s="14">
        <v>73063</v>
      </c>
      <c r="D385" s="14">
        <v>6</v>
      </c>
      <c r="E385" s="14" t="s">
        <v>1693</v>
      </c>
      <c r="F385" s="14" t="s">
        <v>4431</v>
      </c>
      <c r="H385" s="14" t="s">
        <v>215</v>
      </c>
      <c r="I385" s="14" t="s">
        <v>2</v>
      </c>
      <c r="J385" s="14">
        <v>48750</v>
      </c>
      <c r="K385" s="14">
        <v>7</v>
      </c>
      <c r="L385" s="14" t="s">
        <v>82</v>
      </c>
      <c r="M385" s="14" t="s">
        <v>164</v>
      </c>
      <c r="N385" s="14" t="s">
        <v>48</v>
      </c>
      <c r="O385" s="14">
        <v>90</v>
      </c>
      <c r="P385" s="14">
        <v>0</v>
      </c>
      <c r="Q385" s="14">
        <v>0</v>
      </c>
      <c r="R385" s="14">
        <v>0</v>
      </c>
      <c r="S385" s="14">
        <v>90</v>
      </c>
      <c r="T385" s="14">
        <v>0</v>
      </c>
      <c r="U385" s="25">
        <v>44140</v>
      </c>
      <c r="V385" s="14">
        <v>52</v>
      </c>
      <c r="W385" s="23">
        <v>489.32</v>
      </c>
      <c r="X385" s="23">
        <v>0</v>
      </c>
      <c r="Y385" s="23">
        <v>0</v>
      </c>
      <c r="Z385" s="23">
        <v>9.84</v>
      </c>
      <c r="AA385" s="23">
        <v>9.84</v>
      </c>
      <c r="AB385" s="14">
        <v>0</v>
      </c>
      <c r="AC385" s="14">
        <v>0</v>
      </c>
      <c r="AD385" s="24">
        <f>IFERROR(1-(Master[[#This Row],[Avg Garment Scans per Delivery]]/Master[[#This Row],[Garment Inventory]]), 0)</f>
        <v>0</v>
      </c>
      <c r="AE385" s="48">
        <v>0</v>
      </c>
      <c r="AF385" s="48">
        <v>0</v>
      </c>
      <c r="AG385" s="44">
        <v>9.2065999999999999</v>
      </c>
      <c r="AH385" s="44">
        <v>9.3800000000000008</v>
      </c>
      <c r="AI385" s="44">
        <v>9.6757000000000009</v>
      </c>
      <c r="AJ385" s="44">
        <v>11.563000000000001</v>
      </c>
      <c r="AK385" s="44">
        <v>9.3800000000000008</v>
      </c>
      <c r="AL385" s="44">
        <v>11.24</v>
      </c>
      <c r="AM385" s="44">
        <v>9.3800000000000008</v>
      </c>
      <c r="AN385" s="44">
        <v>9.84</v>
      </c>
      <c r="AO385" s="44">
        <v>9.3800000000000008</v>
      </c>
      <c r="AP385" s="44">
        <v>9.84</v>
      </c>
      <c r="AQ385" s="44">
        <v>9.3800000000000008</v>
      </c>
      <c r="AR385" s="44">
        <v>9.84</v>
      </c>
      <c r="AS385" s="44">
        <v>9.3800000000000008</v>
      </c>
      <c r="AT385" s="44">
        <v>9.84</v>
      </c>
      <c r="AU385" s="44">
        <v>9.3800000000000008</v>
      </c>
      <c r="AV385" s="44">
        <v>9.84</v>
      </c>
      <c r="AW385" s="44">
        <v>9.3800000000000008</v>
      </c>
      <c r="AX385" s="44">
        <v>9.84</v>
      </c>
      <c r="AY385" s="44">
        <v>9.3800000000000008</v>
      </c>
      <c r="AZ385" s="44">
        <v>9.84</v>
      </c>
      <c r="BA385" s="44">
        <v>9.3800000000000008</v>
      </c>
      <c r="BB385" s="44">
        <v>21.04</v>
      </c>
      <c r="BC385" s="14" t="s">
        <v>232</v>
      </c>
      <c r="BD385" s="14" t="s">
        <v>213</v>
      </c>
      <c r="BG385" s="14" t="s">
        <v>793</v>
      </c>
      <c r="BH385" s="14" t="s">
        <v>44</v>
      </c>
      <c r="BI385" s="14">
        <v>101</v>
      </c>
      <c r="BJ385" s="14">
        <f>IFERROR(_xlfn.XLOOKUP(Master[[#This Row],[cu_id]],StopTimes[cu_ID],StopTimes[Average Stop Time]), 0)</f>
        <v>5.3533333333333335</v>
      </c>
      <c r="BK385" s="14">
        <f>IF(Master[[#This Row],[Avg stop time helper]] &lt;&gt; 0, Master[[#This Row],[Avg stop time helper]],Average_Stop_Time)</f>
        <v>5.3533333333333335</v>
      </c>
      <c r="BL385" s="14" t="b">
        <f>NOT(ISERROR(_xlfn.XLOOKUP(Master[[#This Row],[cu_id]], Solution[Cu_ID],Solution[Cu_ID])))</f>
        <v>1</v>
      </c>
    </row>
    <row r="386" spans="1:64" s="14" customFormat="1" x14ac:dyDescent="0.3">
      <c r="A386" s="26" t="s">
        <v>1018</v>
      </c>
      <c r="B386" s="14">
        <v>105</v>
      </c>
      <c r="C386" s="14">
        <v>73063</v>
      </c>
      <c r="D386" s="14">
        <v>3</v>
      </c>
      <c r="E386" s="14" t="s">
        <v>1017</v>
      </c>
      <c r="F386" s="14" t="s">
        <v>4508</v>
      </c>
      <c r="G386" s="14" t="s">
        <v>4</v>
      </c>
      <c r="H386" s="14" t="s">
        <v>250</v>
      </c>
      <c r="I386" s="14" t="s">
        <v>2</v>
      </c>
      <c r="J386" s="14">
        <v>48742</v>
      </c>
      <c r="K386" s="14">
        <v>6</v>
      </c>
      <c r="L386" s="14" t="s">
        <v>176</v>
      </c>
      <c r="M386" s="14" t="s">
        <v>164</v>
      </c>
      <c r="N386" s="14" t="s">
        <v>48</v>
      </c>
      <c r="O386" s="14">
        <v>310</v>
      </c>
      <c r="P386" s="14">
        <v>0</v>
      </c>
      <c r="Q386" s="14">
        <v>0</v>
      </c>
      <c r="R386" s="14">
        <v>0</v>
      </c>
      <c r="S386" s="14">
        <v>310</v>
      </c>
      <c r="T386" s="14">
        <v>0</v>
      </c>
      <c r="U386" s="25">
        <v>44140</v>
      </c>
      <c r="V386" s="14">
        <v>26</v>
      </c>
      <c r="W386" s="23">
        <v>1614.33</v>
      </c>
      <c r="X386" s="23">
        <v>0</v>
      </c>
      <c r="Y386" s="23">
        <v>0</v>
      </c>
      <c r="Z386" s="23">
        <v>32.32</v>
      </c>
      <c r="AA386" s="23">
        <v>64.64</v>
      </c>
      <c r="AB386" s="14">
        <v>0</v>
      </c>
      <c r="AC386" s="14">
        <v>0</v>
      </c>
      <c r="AD386" s="24">
        <f>IFERROR(1-(Master[[#This Row],[Avg Garment Scans per Delivery]]/Master[[#This Row],[Garment Inventory]]), 0)</f>
        <v>0</v>
      </c>
      <c r="AE386" s="48">
        <v>0</v>
      </c>
      <c r="AF386" s="48">
        <v>0</v>
      </c>
      <c r="AG386" s="44">
        <v>60.936599999999999</v>
      </c>
      <c r="AH386" s="44">
        <v>62.13</v>
      </c>
      <c r="AI386" s="44">
        <v>63.5642</v>
      </c>
      <c r="AJ386" s="44">
        <v>64.36</v>
      </c>
      <c r="AK386" s="44">
        <v>31.065000000000001</v>
      </c>
      <c r="AL386" s="44">
        <v>32.32</v>
      </c>
      <c r="AM386" s="44">
        <v>0</v>
      </c>
      <c r="AN386" s="44">
        <v>64.64</v>
      </c>
      <c r="AO386" s="44">
        <v>62.13</v>
      </c>
      <c r="AP386" s="44">
        <v>0</v>
      </c>
      <c r="AQ386" s="44">
        <v>0</v>
      </c>
      <c r="AR386" s="44">
        <v>64.64</v>
      </c>
      <c r="AS386" s="44">
        <v>62.13</v>
      </c>
      <c r="AT386" s="44">
        <v>0</v>
      </c>
      <c r="AU386" s="44">
        <v>0</v>
      </c>
      <c r="AV386" s="44">
        <v>64.64</v>
      </c>
      <c r="AW386" s="44">
        <v>62.13</v>
      </c>
      <c r="AX386" s="44">
        <v>0</v>
      </c>
      <c r="AY386" s="44">
        <v>0</v>
      </c>
      <c r="AZ386" s="44">
        <v>64.64</v>
      </c>
      <c r="BA386" s="44">
        <v>62.13</v>
      </c>
      <c r="BB386" s="44">
        <v>0</v>
      </c>
      <c r="BC386" s="14" t="s">
        <v>232</v>
      </c>
      <c r="BD386" s="14" t="s">
        <v>213</v>
      </c>
      <c r="BG386" s="14" t="s">
        <v>191</v>
      </c>
      <c r="BH386" s="14" t="s">
        <v>44</v>
      </c>
      <c r="BI386" s="14">
        <v>101</v>
      </c>
      <c r="BJ386" s="14">
        <f>IFERROR(_xlfn.XLOOKUP(Master[[#This Row],[cu_id]],StopTimes[cu_ID],StopTimes[Average Stop Time]), 0)</f>
        <v>8.2222222233333326</v>
      </c>
      <c r="BK386" s="14">
        <f>IF(Master[[#This Row],[Avg stop time helper]] &lt;&gt; 0, Master[[#This Row],[Avg stop time helper]],Average_Stop_Time)</f>
        <v>8.2222222233333326</v>
      </c>
      <c r="BL386" s="14" t="b">
        <f>NOT(ISERROR(_xlfn.XLOOKUP(Master[[#This Row],[cu_id]], Solution[Cu_ID],Solution[Cu_ID])))</f>
        <v>1</v>
      </c>
    </row>
    <row r="387" spans="1:64" s="14" customFormat="1" x14ac:dyDescent="0.3">
      <c r="A387" s="26" t="s">
        <v>1246</v>
      </c>
      <c r="B387" s="14">
        <v>105</v>
      </c>
      <c r="C387" s="14">
        <v>73063</v>
      </c>
      <c r="D387" s="14">
        <v>4</v>
      </c>
      <c r="E387" s="14" t="s">
        <v>1245</v>
      </c>
      <c r="F387" s="14" t="s">
        <v>4431</v>
      </c>
      <c r="H387" s="14" t="s">
        <v>215</v>
      </c>
      <c r="I387" s="14" t="s">
        <v>2</v>
      </c>
      <c r="J387" s="14">
        <v>48750</v>
      </c>
      <c r="K387" s="14">
        <v>7</v>
      </c>
      <c r="L387" s="14" t="s">
        <v>82</v>
      </c>
      <c r="M387" s="14" t="s">
        <v>164</v>
      </c>
      <c r="N387" s="14" t="s">
        <v>48</v>
      </c>
      <c r="O387" s="14">
        <v>80</v>
      </c>
      <c r="P387" s="14">
        <v>0</v>
      </c>
      <c r="Q387" s="14">
        <v>0</v>
      </c>
      <c r="R387" s="14">
        <v>0</v>
      </c>
      <c r="S387" s="14">
        <v>80</v>
      </c>
      <c r="T387" s="14">
        <v>0</v>
      </c>
      <c r="U387" s="25">
        <v>44140</v>
      </c>
      <c r="V387" s="14">
        <v>52</v>
      </c>
      <c r="W387" s="23">
        <v>6556.08</v>
      </c>
      <c r="X387" s="23">
        <v>0</v>
      </c>
      <c r="Y387" s="23">
        <v>0</v>
      </c>
      <c r="Z387" s="23">
        <v>131.53</v>
      </c>
      <c r="AA387" s="23">
        <v>131.53</v>
      </c>
      <c r="AB387" s="14">
        <v>0</v>
      </c>
      <c r="AC387" s="14">
        <v>0</v>
      </c>
      <c r="AD387" s="24">
        <f>IFERROR(1-(Master[[#This Row],[Avg Garment Scans per Delivery]]/Master[[#This Row],[Garment Inventory]]), 0)</f>
        <v>0</v>
      </c>
      <c r="AE387" s="48">
        <v>0</v>
      </c>
      <c r="AF387" s="48">
        <v>0</v>
      </c>
      <c r="AG387" s="44">
        <v>124.0133</v>
      </c>
      <c r="AH387" s="44">
        <v>133.96690000000001</v>
      </c>
      <c r="AI387" s="44">
        <v>129.995</v>
      </c>
      <c r="AJ387" s="44">
        <v>130.0883</v>
      </c>
      <c r="AK387" s="44">
        <v>126.46</v>
      </c>
      <c r="AL387" s="44">
        <v>129.9237</v>
      </c>
      <c r="AM387" s="44">
        <v>224.05</v>
      </c>
      <c r="AN387" s="44">
        <v>30.03</v>
      </c>
      <c r="AO387" s="44">
        <v>28.87</v>
      </c>
      <c r="AP387" s="44">
        <v>233.02</v>
      </c>
      <c r="AQ387" s="44">
        <v>224.05</v>
      </c>
      <c r="AR387" s="44">
        <v>30.03</v>
      </c>
      <c r="AS387" s="44">
        <v>28.87</v>
      </c>
      <c r="AT387" s="44">
        <v>233.02</v>
      </c>
      <c r="AU387" s="44">
        <v>224.05</v>
      </c>
      <c r="AV387" s="44">
        <v>30.03</v>
      </c>
      <c r="AW387" s="44">
        <v>28.87</v>
      </c>
      <c r="AX387" s="44">
        <v>233.02</v>
      </c>
      <c r="AY387" s="44">
        <v>224.05</v>
      </c>
      <c r="AZ387" s="44">
        <v>30.03</v>
      </c>
      <c r="BA387" s="44">
        <v>28.87</v>
      </c>
      <c r="BB387" s="44">
        <v>220.21</v>
      </c>
      <c r="BC387" s="14" t="s">
        <v>1244</v>
      </c>
      <c r="BD387" s="14" t="s">
        <v>213</v>
      </c>
      <c r="BG387" s="14" t="s">
        <v>793</v>
      </c>
      <c r="BH387" s="14" t="s">
        <v>44</v>
      </c>
      <c r="BI387" s="14">
        <v>101</v>
      </c>
      <c r="BJ387" s="14">
        <f>IFERROR(_xlfn.XLOOKUP(Master[[#This Row],[cu_id]],StopTimes[cu_ID],StopTimes[Average Stop Time]), 0)</f>
        <v>10.48</v>
      </c>
      <c r="BK387" s="14">
        <f>IF(Master[[#This Row],[Avg stop time helper]] &lt;&gt; 0, Master[[#This Row],[Avg stop time helper]],Average_Stop_Time)</f>
        <v>10.48</v>
      </c>
      <c r="BL387" s="14" t="b">
        <f>NOT(ISERROR(_xlfn.XLOOKUP(Master[[#This Row],[cu_id]], Solution[Cu_ID],Solution[Cu_ID])))</f>
        <v>1</v>
      </c>
    </row>
    <row r="388" spans="1:64" s="14" customFormat="1" x14ac:dyDescent="0.3">
      <c r="A388" s="26" t="s">
        <v>849</v>
      </c>
      <c r="B388" s="14">
        <v>105</v>
      </c>
      <c r="C388" s="14">
        <v>73063</v>
      </c>
      <c r="D388" s="14">
        <v>2</v>
      </c>
      <c r="E388" s="14" t="s">
        <v>848</v>
      </c>
      <c r="F388" s="14" t="s">
        <v>4423</v>
      </c>
      <c r="G388" s="14" t="s">
        <v>251</v>
      </c>
      <c r="H388" s="14" t="s">
        <v>603</v>
      </c>
      <c r="I388" s="14" t="s">
        <v>2</v>
      </c>
      <c r="J388" s="14">
        <v>48740</v>
      </c>
      <c r="K388" s="14">
        <v>7</v>
      </c>
      <c r="L388" s="14" t="s">
        <v>82</v>
      </c>
      <c r="M388" s="14" t="s">
        <v>164</v>
      </c>
      <c r="N388" s="14" t="s">
        <v>14</v>
      </c>
      <c r="O388" s="14">
        <v>315</v>
      </c>
      <c r="P388" s="14">
        <v>0</v>
      </c>
      <c r="Q388" s="14">
        <v>0</v>
      </c>
      <c r="R388" s="14">
        <v>0</v>
      </c>
      <c r="S388" s="14">
        <v>0</v>
      </c>
      <c r="T388" s="14">
        <v>315</v>
      </c>
      <c r="U388" s="25">
        <v>44141</v>
      </c>
      <c r="V388" s="14">
        <v>52</v>
      </c>
      <c r="W388" s="23">
        <v>1571.48</v>
      </c>
      <c r="X388" s="23">
        <v>0</v>
      </c>
      <c r="Y388" s="23">
        <v>0</v>
      </c>
      <c r="Z388" s="23">
        <v>31.43</v>
      </c>
      <c r="AA388" s="23">
        <v>31.43</v>
      </c>
      <c r="AB388" s="14">
        <v>0</v>
      </c>
      <c r="AC388" s="14">
        <v>0</v>
      </c>
      <c r="AD388" s="24">
        <f>IFERROR(1-(Master[[#This Row],[Avg Garment Scans per Delivery]]/Master[[#This Row],[Garment Inventory]]), 0)</f>
        <v>0</v>
      </c>
      <c r="AE388" s="48">
        <v>0</v>
      </c>
      <c r="AF388" s="48">
        <v>0</v>
      </c>
      <c r="AG388" s="44">
        <v>29.5869</v>
      </c>
      <c r="AH388" s="44">
        <v>30.21</v>
      </c>
      <c r="AI388" s="44">
        <v>30.960699999999999</v>
      </c>
      <c r="AJ388" s="44">
        <v>31.404199999999999</v>
      </c>
      <c r="AK388" s="44">
        <v>30.21</v>
      </c>
      <c r="AL388" s="44">
        <v>31.407499999999999</v>
      </c>
      <c r="AM388" s="44">
        <v>30.21</v>
      </c>
      <c r="AN388" s="44">
        <v>31.43</v>
      </c>
      <c r="AO388" s="44">
        <v>30.21</v>
      </c>
      <c r="AP388" s="44">
        <v>31.43</v>
      </c>
      <c r="AQ388" s="44">
        <v>30.21</v>
      </c>
      <c r="AR388" s="44">
        <v>31.43</v>
      </c>
      <c r="AS388" s="44">
        <v>30.21</v>
      </c>
      <c r="AT388" s="44">
        <v>31.43</v>
      </c>
      <c r="AU388" s="44">
        <v>30.21</v>
      </c>
      <c r="AV388" s="44">
        <v>31.43</v>
      </c>
      <c r="AW388" s="44">
        <v>30.21</v>
      </c>
      <c r="AX388" s="44">
        <v>31.43</v>
      </c>
      <c r="AY388" s="44">
        <v>30.21</v>
      </c>
      <c r="AZ388" s="44">
        <v>31.43</v>
      </c>
      <c r="BA388" s="44">
        <v>30.21</v>
      </c>
      <c r="BB388" s="44">
        <v>31.25</v>
      </c>
      <c r="BC388" s="14" t="s">
        <v>254</v>
      </c>
      <c r="BD388" s="14" t="s">
        <v>213</v>
      </c>
      <c r="BG388" s="14" t="s">
        <v>191</v>
      </c>
      <c r="BH388" s="14" t="s">
        <v>44</v>
      </c>
      <c r="BI388" s="14">
        <v>101</v>
      </c>
      <c r="BJ388" s="14">
        <f>IFERROR(_xlfn.XLOOKUP(Master[[#This Row],[cu_id]],StopTimes[cu_ID],StopTimes[Average Stop Time]), 0)</f>
        <v>6.1633333333333331</v>
      </c>
      <c r="BK388" s="14">
        <f>IF(Master[[#This Row],[Avg stop time helper]] &lt;&gt; 0, Master[[#This Row],[Avg stop time helper]],Average_Stop_Time)</f>
        <v>6.1633333333333331</v>
      </c>
      <c r="BL388" s="14" t="b">
        <f>NOT(ISERROR(_xlfn.XLOOKUP(Master[[#This Row],[cu_id]], Solution[Cu_ID],Solution[Cu_ID])))</f>
        <v>1</v>
      </c>
    </row>
    <row r="389" spans="1:64" s="14" customFormat="1" x14ac:dyDescent="0.3">
      <c r="A389" s="26" t="s">
        <v>1283</v>
      </c>
      <c r="B389" s="14">
        <v>101</v>
      </c>
      <c r="C389" s="14">
        <v>73063</v>
      </c>
      <c r="D389" s="14">
        <v>5</v>
      </c>
      <c r="E389" s="14" t="s">
        <v>1282</v>
      </c>
      <c r="F389" s="14" t="s">
        <v>5231</v>
      </c>
      <c r="H389" s="14" t="s">
        <v>221</v>
      </c>
      <c r="I389" s="14" t="s">
        <v>2</v>
      </c>
      <c r="J389" s="14">
        <v>49707</v>
      </c>
      <c r="K389" s="14">
        <v>6</v>
      </c>
      <c r="L389" s="14" t="s">
        <v>176</v>
      </c>
      <c r="M389" s="14" t="s">
        <v>164</v>
      </c>
      <c r="N389" s="14" t="s">
        <v>12</v>
      </c>
      <c r="O389" s="14">
        <v>275</v>
      </c>
      <c r="P389" s="14">
        <v>0</v>
      </c>
      <c r="Q389" s="14">
        <v>0</v>
      </c>
      <c r="R389" s="14">
        <v>275</v>
      </c>
      <c r="S389" s="14">
        <v>0</v>
      </c>
      <c r="T389" s="14">
        <v>0</v>
      </c>
      <c r="U389" s="25">
        <v>44139</v>
      </c>
      <c r="V389" s="14">
        <v>26</v>
      </c>
      <c r="W389" s="23">
        <v>2676.06</v>
      </c>
      <c r="X389" s="23">
        <v>0</v>
      </c>
      <c r="Y389" s="23">
        <v>0</v>
      </c>
      <c r="Z389" s="23">
        <v>53.81</v>
      </c>
      <c r="AA389" s="23">
        <v>107.61</v>
      </c>
      <c r="AB389" s="14">
        <v>0</v>
      </c>
      <c r="AC389" s="14">
        <v>0</v>
      </c>
      <c r="AD389" s="24">
        <f>IFERROR(1-(Master[[#This Row],[Avg Garment Scans per Delivery]]/Master[[#This Row],[Garment Inventory]]), 0)</f>
        <v>0</v>
      </c>
      <c r="AE389" s="48">
        <v>0</v>
      </c>
      <c r="AF389" s="48">
        <v>0</v>
      </c>
      <c r="AG389" s="44">
        <v>101.52</v>
      </c>
      <c r="AH389" s="44">
        <v>101.52</v>
      </c>
      <c r="AI389" s="44">
        <v>105.58</v>
      </c>
      <c r="AJ389" s="44">
        <v>107.85850000000001</v>
      </c>
      <c r="AK389" s="44">
        <v>50.76</v>
      </c>
      <c r="AL389" s="44">
        <v>53.805</v>
      </c>
      <c r="AM389" s="44">
        <v>0</v>
      </c>
      <c r="AN389" s="44">
        <v>107.61</v>
      </c>
      <c r="AO389" s="44">
        <v>101.52</v>
      </c>
      <c r="AP389" s="44">
        <v>0</v>
      </c>
      <c r="AQ389" s="44">
        <v>0</v>
      </c>
      <c r="AR389" s="44">
        <v>107.61</v>
      </c>
      <c r="AS389" s="44">
        <v>101.52</v>
      </c>
      <c r="AT389" s="44">
        <v>0</v>
      </c>
      <c r="AU389" s="44">
        <v>0</v>
      </c>
      <c r="AV389" s="44">
        <v>107.61</v>
      </c>
      <c r="AW389" s="44">
        <v>101.52</v>
      </c>
      <c r="AX389" s="44">
        <v>0</v>
      </c>
      <c r="AY389" s="44">
        <v>0</v>
      </c>
      <c r="AZ389" s="44">
        <v>107.61</v>
      </c>
      <c r="BA389" s="44">
        <v>101.52</v>
      </c>
      <c r="BB389" s="44">
        <v>0</v>
      </c>
      <c r="BC389" s="14" t="s">
        <v>232</v>
      </c>
      <c r="BD389" s="14" t="s">
        <v>213</v>
      </c>
      <c r="BG389" s="14" t="s">
        <v>191</v>
      </c>
      <c r="BH389" s="14" t="s">
        <v>44</v>
      </c>
      <c r="BI389" s="14">
        <v>101</v>
      </c>
      <c r="BJ389" s="14">
        <f>IFERROR(_xlfn.XLOOKUP(Master[[#This Row],[cu_id]],StopTimes[cu_ID],StopTimes[Average Stop Time]), 0)</f>
        <v>12.950000000000001</v>
      </c>
      <c r="BK389" s="14">
        <f>IF(Master[[#This Row],[Avg stop time helper]] &lt;&gt; 0, Master[[#This Row],[Avg stop time helper]],Average_Stop_Time)</f>
        <v>12.950000000000001</v>
      </c>
      <c r="BL389" s="14" t="b">
        <f>NOT(ISERROR(_xlfn.XLOOKUP(Master[[#This Row],[cu_id]], Solution[Cu_ID],Solution[Cu_ID])))</f>
        <v>1</v>
      </c>
    </row>
    <row r="390" spans="1:64" s="14" customFormat="1" x14ac:dyDescent="0.3">
      <c r="A390" s="26" t="s">
        <v>1317</v>
      </c>
      <c r="B390" s="14">
        <v>105</v>
      </c>
      <c r="C390" s="14">
        <v>73068</v>
      </c>
      <c r="D390" s="14">
        <v>0</v>
      </c>
      <c r="E390" s="14" t="s">
        <v>1316</v>
      </c>
      <c r="F390" s="14" t="s">
        <v>4654</v>
      </c>
      <c r="H390" s="14" t="s">
        <v>215</v>
      </c>
      <c r="I390" s="14" t="s">
        <v>2</v>
      </c>
      <c r="J390" s="14">
        <v>48750</v>
      </c>
      <c r="K390" s="14">
        <v>6</v>
      </c>
      <c r="L390" s="14" t="s">
        <v>176</v>
      </c>
      <c r="M390" s="14" t="s">
        <v>164</v>
      </c>
      <c r="N390" s="14" t="s">
        <v>48</v>
      </c>
      <c r="O390" s="14">
        <v>45</v>
      </c>
      <c r="P390" s="14">
        <v>0</v>
      </c>
      <c r="Q390" s="14">
        <v>0</v>
      </c>
      <c r="R390" s="14">
        <v>0</v>
      </c>
      <c r="S390" s="14">
        <v>45</v>
      </c>
      <c r="T390" s="14">
        <v>0</v>
      </c>
      <c r="U390" s="25">
        <v>44140</v>
      </c>
      <c r="V390" s="14">
        <v>28</v>
      </c>
      <c r="W390" s="23">
        <v>2159.11</v>
      </c>
      <c r="X390" s="23">
        <v>0</v>
      </c>
      <c r="Y390" s="23">
        <v>0</v>
      </c>
      <c r="Z390" s="23">
        <v>50.13</v>
      </c>
      <c r="AA390" s="23">
        <v>100.25</v>
      </c>
      <c r="AB390" s="14">
        <v>0</v>
      </c>
      <c r="AC390" s="14">
        <v>0</v>
      </c>
      <c r="AD390" s="24">
        <f>IFERROR(1-(Master[[#This Row],[Avg Garment Scans per Delivery]]/Master[[#This Row],[Garment Inventory]]), 0)</f>
        <v>0</v>
      </c>
      <c r="AE390" s="48">
        <v>0</v>
      </c>
      <c r="AF390" s="48">
        <v>0</v>
      </c>
      <c r="AG390" s="44">
        <v>75.101600000000005</v>
      </c>
      <c r="AH390" s="44">
        <v>76.726600000000005</v>
      </c>
      <c r="AI390" s="44">
        <v>74.264399999999995</v>
      </c>
      <c r="AJ390" s="44">
        <v>69.27</v>
      </c>
      <c r="AK390" s="44">
        <v>44.641199999999998</v>
      </c>
      <c r="AL390" s="44">
        <v>47.288699999999999</v>
      </c>
      <c r="AM390" s="44">
        <v>0</v>
      </c>
      <c r="AN390" s="44">
        <v>102.3</v>
      </c>
      <c r="AO390" s="44">
        <v>67.06</v>
      </c>
      <c r="AP390" s="44">
        <v>0</v>
      </c>
      <c r="AQ390" s="44">
        <v>0</v>
      </c>
      <c r="AR390" s="44">
        <v>71.41</v>
      </c>
      <c r="AS390" s="44">
        <v>96.06</v>
      </c>
      <c r="AT390" s="44">
        <v>0</v>
      </c>
      <c r="AU390" s="44">
        <v>0</v>
      </c>
      <c r="AV390" s="44">
        <v>71.41</v>
      </c>
      <c r="AW390" s="44">
        <v>96.06</v>
      </c>
      <c r="AX390" s="44">
        <v>30.89</v>
      </c>
      <c r="AY390" s="44">
        <v>0</v>
      </c>
      <c r="AZ390" s="44">
        <v>102.3</v>
      </c>
      <c r="BA390" s="44">
        <v>97.95</v>
      </c>
      <c r="BB390" s="44">
        <v>0</v>
      </c>
      <c r="BC390" s="14" t="s">
        <v>257</v>
      </c>
      <c r="BD390" s="14" t="s">
        <v>213</v>
      </c>
      <c r="BG390" s="14" t="s">
        <v>191</v>
      </c>
      <c r="BH390" s="14" t="s">
        <v>44</v>
      </c>
      <c r="BI390" s="14">
        <v>101</v>
      </c>
      <c r="BJ390" s="14">
        <f>IFERROR(_xlfn.XLOOKUP(Master[[#This Row],[cu_id]],StopTimes[cu_ID],StopTimes[Average Stop Time]), 0)</f>
        <v>11.272222221666667</v>
      </c>
      <c r="BK390" s="14">
        <f>IF(Master[[#This Row],[Avg stop time helper]] &lt;&gt; 0, Master[[#This Row],[Avg stop time helper]],Average_Stop_Time)</f>
        <v>11.272222221666667</v>
      </c>
      <c r="BL390" s="14" t="b">
        <f>NOT(ISERROR(_xlfn.XLOOKUP(Master[[#This Row],[cu_id]], Solution[Cu_ID],Solution[Cu_ID])))</f>
        <v>1</v>
      </c>
    </row>
    <row r="391" spans="1:64" s="14" customFormat="1" x14ac:dyDescent="0.3">
      <c r="A391" s="26" t="s">
        <v>1324</v>
      </c>
      <c r="B391" s="14">
        <v>102</v>
      </c>
      <c r="C391" s="14">
        <v>73073</v>
      </c>
      <c r="D391" s="14">
        <v>0</v>
      </c>
      <c r="E391" s="14" t="s">
        <v>1323</v>
      </c>
      <c r="F391" s="14" t="s">
        <v>4164</v>
      </c>
      <c r="H391" s="14" t="s">
        <v>221</v>
      </c>
      <c r="I391" s="14" t="s">
        <v>2</v>
      </c>
      <c r="J391" s="14">
        <v>49707</v>
      </c>
      <c r="K391" s="14">
        <v>7</v>
      </c>
      <c r="L391" s="14" t="s">
        <v>82</v>
      </c>
      <c r="M391" s="14" t="s">
        <v>164</v>
      </c>
      <c r="N391" s="14" t="s">
        <v>12</v>
      </c>
      <c r="O391" s="14">
        <v>40</v>
      </c>
      <c r="P391" s="14">
        <v>0</v>
      </c>
      <c r="Q391" s="14">
        <v>0</v>
      </c>
      <c r="R391" s="14">
        <v>40</v>
      </c>
      <c r="S391" s="14">
        <v>0</v>
      </c>
      <c r="T391" s="14">
        <v>0</v>
      </c>
      <c r="U391" s="25">
        <v>44139</v>
      </c>
      <c r="V391" s="14">
        <v>54</v>
      </c>
      <c r="W391" s="23">
        <v>5764.47</v>
      </c>
      <c r="X391" s="23">
        <v>0</v>
      </c>
      <c r="Y391" s="23">
        <v>0</v>
      </c>
      <c r="Z391" s="23">
        <v>118.35</v>
      </c>
      <c r="AA391" s="23">
        <v>118.35</v>
      </c>
      <c r="AB391" s="14">
        <v>0</v>
      </c>
      <c r="AC391" s="14">
        <v>0</v>
      </c>
      <c r="AD391" s="24">
        <v>0</v>
      </c>
      <c r="AE391" s="48">
        <v>0</v>
      </c>
      <c r="AF391" s="48">
        <v>0</v>
      </c>
      <c r="AG391" s="44">
        <v>102.2328</v>
      </c>
      <c r="AH391" s="44">
        <v>105.9892</v>
      </c>
      <c r="AI391" s="44">
        <v>110.99379999999999</v>
      </c>
      <c r="AJ391" s="44">
        <v>117.8823</v>
      </c>
      <c r="AK391" s="44">
        <v>100.995</v>
      </c>
      <c r="AL391" s="44">
        <v>111.64749999999999</v>
      </c>
      <c r="AM391" s="44">
        <v>88.12</v>
      </c>
      <c r="AN391" s="44">
        <v>123.15</v>
      </c>
      <c r="AO391" s="44">
        <v>88.12</v>
      </c>
      <c r="AP391" s="44">
        <v>123.15</v>
      </c>
      <c r="AQ391" s="44">
        <v>88.12</v>
      </c>
      <c r="AR391" s="44">
        <v>94.26</v>
      </c>
      <c r="AS391" s="44">
        <v>88.12</v>
      </c>
      <c r="AT391" s="44">
        <v>94.26</v>
      </c>
      <c r="AU391" s="44">
        <v>88.12</v>
      </c>
      <c r="AV391" s="44">
        <v>94.26</v>
      </c>
      <c r="AW391" s="44">
        <v>164.12</v>
      </c>
      <c r="AX391" s="44">
        <v>146.69</v>
      </c>
      <c r="AY391" s="44">
        <v>115.12</v>
      </c>
      <c r="AZ391" s="44">
        <v>123.15</v>
      </c>
      <c r="BA391" s="44">
        <v>88.12</v>
      </c>
      <c r="BB391" s="44">
        <v>94.26</v>
      </c>
      <c r="BC391" s="14" t="s">
        <v>232</v>
      </c>
      <c r="BD391" s="14" t="s">
        <v>213</v>
      </c>
      <c r="BG391" s="14" t="s">
        <v>191</v>
      </c>
      <c r="BH391" s="14" t="s">
        <v>44</v>
      </c>
      <c r="BI391" s="14">
        <v>101</v>
      </c>
      <c r="BJ391" s="14">
        <f>IFERROR(_xlfn.XLOOKUP(Master[[#This Row],[cu_id]],StopTimes[cu_ID],StopTimes[Average Stop Time]), 0)</f>
        <v>7.1000000000000005</v>
      </c>
      <c r="BK391" s="14">
        <f>IF(Master[[#This Row],[Avg stop time helper]] &lt;&gt; 0, Master[[#This Row],[Avg stop time helper]],Average_Stop_Time)</f>
        <v>7.1000000000000005</v>
      </c>
      <c r="BL391" s="14" t="b">
        <f>NOT(ISERROR(_xlfn.XLOOKUP(Master[[#This Row],[cu_id]], Solution[Cu_ID],Solution[Cu_ID])))</f>
        <v>0</v>
      </c>
    </row>
    <row r="392" spans="1:64" s="14" customFormat="1" x14ac:dyDescent="0.3">
      <c r="A392" s="26" t="s">
        <v>1326</v>
      </c>
      <c r="B392" s="14">
        <v>103</v>
      </c>
      <c r="C392" s="14">
        <v>73076</v>
      </c>
      <c r="D392" s="14">
        <v>0</v>
      </c>
      <c r="E392" s="14" t="s">
        <v>1325</v>
      </c>
      <c r="F392" s="14" t="s">
        <v>5638</v>
      </c>
      <c r="H392" s="14" t="s">
        <v>221</v>
      </c>
      <c r="I392" s="14" t="s">
        <v>2</v>
      </c>
      <c r="J392" s="14">
        <v>49707</v>
      </c>
      <c r="K392" s="14">
        <v>2</v>
      </c>
      <c r="L392" s="14" t="s">
        <v>83</v>
      </c>
      <c r="M392" s="14" t="s">
        <v>164</v>
      </c>
      <c r="N392" s="14" t="s">
        <v>48</v>
      </c>
      <c r="O392" s="14">
        <v>40</v>
      </c>
      <c r="P392" s="14">
        <v>0</v>
      </c>
      <c r="Q392" s="14">
        <v>0</v>
      </c>
      <c r="R392" s="14">
        <v>0</v>
      </c>
      <c r="S392" s="14">
        <v>40</v>
      </c>
      <c r="T392" s="14">
        <v>0</v>
      </c>
      <c r="U392" s="25">
        <v>44147</v>
      </c>
      <c r="V392" s="14">
        <v>13</v>
      </c>
      <c r="W392" s="23">
        <v>625.12</v>
      </c>
      <c r="X392" s="23">
        <v>0</v>
      </c>
      <c r="Y392" s="23">
        <v>0</v>
      </c>
      <c r="Z392" s="23">
        <v>13.26</v>
      </c>
      <c r="AA392" s="23">
        <v>53.02</v>
      </c>
      <c r="AB392" s="14">
        <v>0</v>
      </c>
      <c r="AC392" s="14">
        <v>0</v>
      </c>
      <c r="AD392" s="24">
        <f>IFERROR(1-(Master[[#This Row],[Avg Garment Scans per Delivery]]/Master[[#This Row],[Garment Inventory]]), 0)</f>
        <v>0</v>
      </c>
      <c r="AE392" s="48">
        <v>0</v>
      </c>
      <c r="AF392" s="48">
        <v>0</v>
      </c>
      <c r="AG392" s="44">
        <v>46.33</v>
      </c>
      <c r="AH392" s="44">
        <v>51.25</v>
      </c>
      <c r="AI392" s="44">
        <v>48.99</v>
      </c>
      <c r="AJ392" s="44">
        <v>50.02</v>
      </c>
      <c r="AK392" s="44">
        <v>13.352499999999999</v>
      </c>
      <c r="AL392" s="44">
        <v>12.505000000000001</v>
      </c>
      <c r="AM392" s="44">
        <v>0</v>
      </c>
      <c r="AN392" s="44">
        <v>50.02</v>
      </c>
      <c r="AO392" s="44">
        <v>59.89</v>
      </c>
      <c r="AP392" s="44">
        <v>0</v>
      </c>
      <c r="AQ392" s="44">
        <v>0</v>
      </c>
      <c r="AR392" s="44">
        <v>0</v>
      </c>
      <c r="AS392" s="44">
        <v>0</v>
      </c>
      <c r="AT392" s="44">
        <v>0</v>
      </c>
      <c r="AU392" s="44">
        <v>0</v>
      </c>
      <c r="AV392" s="44">
        <v>50.02</v>
      </c>
      <c r="AW392" s="44">
        <v>46.93</v>
      </c>
      <c r="AX392" s="44">
        <v>0</v>
      </c>
      <c r="AY392" s="44">
        <v>0</v>
      </c>
      <c r="AZ392" s="44">
        <v>0</v>
      </c>
      <c r="BA392" s="44">
        <v>0</v>
      </c>
      <c r="BB392" s="44">
        <v>0</v>
      </c>
      <c r="BC392" s="14" t="s">
        <v>228</v>
      </c>
      <c r="BD392" s="14" t="s">
        <v>239</v>
      </c>
      <c r="BG392" s="14" t="s">
        <v>191</v>
      </c>
      <c r="BH392" s="14" t="s">
        <v>44</v>
      </c>
      <c r="BI392" s="14">
        <v>103</v>
      </c>
      <c r="BJ392" s="14">
        <f>IFERROR(_xlfn.XLOOKUP(Master[[#This Row],[cu_id]],StopTimes[cu_ID],StopTimes[Average Stop Time]), 0)</f>
        <v>0.1</v>
      </c>
      <c r="BK392" s="14">
        <f>IF(Master[[#This Row],[Avg stop time helper]] &lt;&gt; 0, Master[[#This Row],[Avg stop time helper]],Average_Stop_Time)</f>
        <v>0.1</v>
      </c>
      <c r="BL392" s="14" t="b">
        <f>NOT(ISERROR(_xlfn.XLOOKUP(Master[[#This Row],[cu_id]], Solution[Cu_ID],Solution[Cu_ID])))</f>
        <v>1</v>
      </c>
    </row>
    <row r="393" spans="1:64" s="14" customFormat="1" x14ac:dyDescent="0.3">
      <c r="A393" s="26" t="s">
        <v>1329</v>
      </c>
      <c r="B393" s="14">
        <v>102</v>
      </c>
      <c r="C393" s="14">
        <v>73079</v>
      </c>
      <c r="D393" s="14">
        <v>0</v>
      </c>
      <c r="E393" s="14" t="s">
        <v>1328</v>
      </c>
      <c r="F393" s="14" t="s">
        <v>3683</v>
      </c>
      <c r="H393" s="14" t="s">
        <v>1327</v>
      </c>
      <c r="I393" s="14" t="s">
        <v>2</v>
      </c>
      <c r="J393" s="14">
        <v>49749</v>
      </c>
      <c r="K393" s="14">
        <v>7</v>
      </c>
      <c r="L393" s="14" t="s">
        <v>82</v>
      </c>
      <c r="M393" s="14" t="s">
        <v>164</v>
      </c>
      <c r="N393" s="14" t="s">
        <v>13</v>
      </c>
      <c r="O393" s="14">
        <v>272</v>
      </c>
      <c r="P393" s="14">
        <v>272</v>
      </c>
      <c r="Q393" s="14">
        <v>0</v>
      </c>
      <c r="R393" s="14">
        <v>0</v>
      </c>
      <c r="S393" s="14">
        <v>0</v>
      </c>
      <c r="T393" s="14">
        <v>0</v>
      </c>
      <c r="U393" s="25">
        <v>0</v>
      </c>
      <c r="V393" s="14">
        <v>0</v>
      </c>
      <c r="W393" s="23">
        <v>0</v>
      </c>
      <c r="X393" s="23">
        <v>0</v>
      </c>
      <c r="Y393" s="23">
        <v>0</v>
      </c>
      <c r="Z393" s="23" t="s">
        <v>247</v>
      </c>
      <c r="AA393" s="23" t="s">
        <v>247</v>
      </c>
      <c r="AB393" s="14">
        <v>0</v>
      </c>
      <c r="AC393" s="14">
        <v>0</v>
      </c>
      <c r="AD393" s="24" t="e">
        <v>#DIV/0!</v>
      </c>
      <c r="AE393" s="48">
        <v>0</v>
      </c>
      <c r="AF393" s="48">
        <v>0</v>
      </c>
      <c r="AG393" s="44">
        <v>0</v>
      </c>
      <c r="AH393" s="44">
        <v>0</v>
      </c>
      <c r="AI393" s="44">
        <v>0</v>
      </c>
      <c r="AJ393" s="44">
        <v>0</v>
      </c>
      <c r="AK393" s="44">
        <v>0</v>
      </c>
      <c r="AL393" s="44">
        <v>0</v>
      </c>
      <c r="AM393" s="44">
        <v>0</v>
      </c>
      <c r="AN393" s="44">
        <v>0</v>
      </c>
      <c r="AO393" s="44">
        <v>0</v>
      </c>
      <c r="AP393" s="44">
        <v>0</v>
      </c>
      <c r="AQ393" s="44">
        <v>0</v>
      </c>
      <c r="AR393" s="44">
        <v>0</v>
      </c>
      <c r="AS393" s="44">
        <v>0</v>
      </c>
      <c r="AT393" s="44">
        <v>0</v>
      </c>
      <c r="AU393" s="44">
        <v>0</v>
      </c>
      <c r="AV393" s="44">
        <v>0</v>
      </c>
      <c r="AW393" s="44">
        <v>0</v>
      </c>
      <c r="AX393" s="44">
        <v>0</v>
      </c>
      <c r="AY393" s="44">
        <v>0</v>
      </c>
      <c r="AZ393" s="44">
        <v>0</v>
      </c>
      <c r="BA393" s="44">
        <v>0</v>
      </c>
      <c r="BB393" s="44">
        <v>0</v>
      </c>
      <c r="BC393" s="14" t="s">
        <v>77</v>
      </c>
      <c r="BD393" s="14" t="s">
        <v>77</v>
      </c>
      <c r="BG393" s="14" t="s">
        <v>191</v>
      </c>
      <c r="BH393" s="14" t="s">
        <v>44</v>
      </c>
      <c r="BI393" s="14">
        <v>102</v>
      </c>
      <c r="BJ393" s="14">
        <f>IFERROR(_xlfn.XLOOKUP(Master[[#This Row],[cu_id]],StopTimes[cu_ID],StopTimes[Average Stop Time]), 0)</f>
        <v>0</v>
      </c>
      <c r="BK393" s="14">
        <f>IF(Master[[#This Row],[Avg stop time helper]] &lt;&gt; 0, Master[[#This Row],[Avg stop time helper]],Average_Stop_Time)</f>
        <v>9.4354006285390355</v>
      </c>
      <c r="BL393" s="14" t="b">
        <f>NOT(ISERROR(_xlfn.XLOOKUP(Master[[#This Row],[cu_id]], Solution[Cu_ID],Solution[Cu_ID])))</f>
        <v>0</v>
      </c>
    </row>
    <row r="394" spans="1:64" s="14" customFormat="1" x14ac:dyDescent="0.3">
      <c r="A394" s="26" t="s">
        <v>1331</v>
      </c>
      <c r="B394" s="14">
        <v>103</v>
      </c>
      <c r="C394" s="14">
        <v>73082</v>
      </c>
      <c r="D394" s="14">
        <v>0</v>
      </c>
      <c r="E394" s="14" t="s">
        <v>1330</v>
      </c>
      <c r="F394" s="14" t="s">
        <v>4967</v>
      </c>
      <c r="H394" s="14" t="s">
        <v>221</v>
      </c>
      <c r="I394" s="14" t="s">
        <v>2</v>
      </c>
      <c r="J394" s="14">
        <v>49707</v>
      </c>
      <c r="K394" s="14">
        <v>7</v>
      </c>
      <c r="L394" s="14" t="s">
        <v>82</v>
      </c>
      <c r="M394" s="14" t="s">
        <v>164</v>
      </c>
      <c r="N394" s="14" t="s">
        <v>48</v>
      </c>
      <c r="O394" s="14">
        <v>350</v>
      </c>
      <c r="P394" s="14">
        <v>0</v>
      </c>
      <c r="Q394" s="14">
        <v>0</v>
      </c>
      <c r="R394" s="14">
        <v>0</v>
      </c>
      <c r="S394" s="14">
        <v>350</v>
      </c>
      <c r="T394" s="14">
        <v>0</v>
      </c>
      <c r="U394" s="25">
        <v>44140</v>
      </c>
      <c r="V394" s="14">
        <v>52</v>
      </c>
      <c r="W394" s="23">
        <v>1862.64</v>
      </c>
      <c r="X394" s="23">
        <v>0</v>
      </c>
      <c r="Y394" s="23">
        <v>0</v>
      </c>
      <c r="Z394" s="23">
        <v>35</v>
      </c>
      <c r="AA394" s="23">
        <v>35</v>
      </c>
      <c r="AB394" s="14">
        <v>0</v>
      </c>
      <c r="AC394" s="14">
        <v>0</v>
      </c>
      <c r="AD394" s="24">
        <f>IFERROR(1-(Master[[#This Row],[Avg Garment Scans per Delivery]]/Master[[#This Row],[Garment Inventory]]), 0)</f>
        <v>0</v>
      </c>
      <c r="AE394" s="48">
        <v>0</v>
      </c>
      <c r="AF394" s="48">
        <v>0</v>
      </c>
      <c r="AG394" s="44">
        <v>37.11</v>
      </c>
      <c r="AH394" s="44">
        <v>36.136099999999999</v>
      </c>
      <c r="AI394" s="44">
        <v>35</v>
      </c>
      <c r="AJ394" s="44">
        <v>24.060700000000001</v>
      </c>
      <c r="AK394" s="44">
        <v>35</v>
      </c>
      <c r="AL394" s="44">
        <v>20.998699999999999</v>
      </c>
      <c r="AM394" s="44">
        <v>35</v>
      </c>
      <c r="AN394" s="44">
        <v>19.309999999999999</v>
      </c>
      <c r="AO394" s="44">
        <v>35</v>
      </c>
      <c r="AP394" s="44">
        <v>21.24</v>
      </c>
      <c r="AQ394" s="44">
        <v>35</v>
      </c>
      <c r="AR394" s="44">
        <v>21.24</v>
      </c>
      <c r="AS394" s="44">
        <v>35</v>
      </c>
      <c r="AT394" s="44">
        <v>21.24</v>
      </c>
      <c r="AU394" s="44">
        <v>35</v>
      </c>
      <c r="AV394" s="44">
        <v>21.24</v>
      </c>
      <c r="AW394" s="44">
        <v>35</v>
      </c>
      <c r="AX394" s="44">
        <v>21.24</v>
      </c>
      <c r="AY394" s="44">
        <v>0</v>
      </c>
      <c r="AZ394" s="44">
        <v>21.24</v>
      </c>
      <c r="BA394" s="44">
        <v>70</v>
      </c>
      <c r="BB394" s="44">
        <v>21.24</v>
      </c>
      <c r="BC394" s="14" t="s">
        <v>254</v>
      </c>
      <c r="BD394" s="14" t="s">
        <v>239</v>
      </c>
      <c r="BG394" s="14" t="s">
        <v>191</v>
      </c>
      <c r="BH394" s="14" t="s">
        <v>44</v>
      </c>
      <c r="BI394" s="14">
        <v>103</v>
      </c>
      <c r="BJ394" s="14">
        <f>IFERROR(_xlfn.XLOOKUP(Master[[#This Row],[cu_id]],StopTimes[cu_ID],StopTimes[Average Stop Time]), 0)</f>
        <v>5.1566666666666672</v>
      </c>
      <c r="BK394" s="14">
        <f>IF(Master[[#This Row],[Avg stop time helper]] &lt;&gt; 0, Master[[#This Row],[Avg stop time helper]],Average_Stop_Time)</f>
        <v>5.1566666666666672</v>
      </c>
      <c r="BL394" s="14" t="b">
        <f>NOT(ISERROR(_xlfn.XLOOKUP(Master[[#This Row],[cu_id]], Solution[Cu_ID],Solution[Cu_ID])))</f>
        <v>1</v>
      </c>
    </row>
    <row r="395" spans="1:64" s="14" customFormat="1" x14ac:dyDescent="0.3">
      <c r="A395" s="26" t="s">
        <v>1333</v>
      </c>
      <c r="B395" s="14">
        <v>105</v>
      </c>
      <c r="C395" s="14">
        <v>73089</v>
      </c>
      <c r="D395" s="14">
        <v>0</v>
      </c>
      <c r="E395" s="14" t="s">
        <v>1332</v>
      </c>
      <c r="F395" s="14" t="s">
        <v>4239</v>
      </c>
      <c r="H395" s="14" t="s">
        <v>794</v>
      </c>
      <c r="I395" s="14" t="s">
        <v>2</v>
      </c>
      <c r="J395" s="14">
        <v>48763</v>
      </c>
      <c r="K395" s="14">
        <v>7</v>
      </c>
      <c r="L395" s="14" t="s">
        <v>82</v>
      </c>
      <c r="M395" s="14" t="s">
        <v>164</v>
      </c>
      <c r="N395" s="14" t="s">
        <v>14</v>
      </c>
      <c r="O395" s="14">
        <v>80</v>
      </c>
      <c r="P395" s="14">
        <v>0</v>
      </c>
      <c r="Q395" s="14">
        <v>0</v>
      </c>
      <c r="R395" s="14">
        <v>0</v>
      </c>
      <c r="S395" s="14">
        <v>0</v>
      </c>
      <c r="T395" s="14">
        <v>80</v>
      </c>
      <c r="U395" s="25">
        <v>44141</v>
      </c>
      <c r="V395" s="14">
        <v>52</v>
      </c>
      <c r="W395" s="23">
        <v>1630.2</v>
      </c>
      <c r="X395" s="23">
        <v>0</v>
      </c>
      <c r="Y395" s="23">
        <v>0</v>
      </c>
      <c r="Z395" s="23">
        <v>35.380000000000003</v>
      </c>
      <c r="AA395" s="23">
        <v>35.380000000000003</v>
      </c>
      <c r="AB395" s="14">
        <v>0</v>
      </c>
      <c r="AC395" s="14">
        <v>0</v>
      </c>
      <c r="AD395" s="24">
        <f>IFERROR(1-(Master[[#This Row],[Avg Garment Scans per Delivery]]/Master[[#This Row],[Garment Inventory]]), 0)</f>
        <v>0</v>
      </c>
      <c r="AE395" s="48">
        <v>0</v>
      </c>
      <c r="AF395" s="48">
        <v>0</v>
      </c>
      <c r="AG395" s="44">
        <v>30.593800000000002</v>
      </c>
      <c r="AH395" s="44">
        <v>31.19</v>
      </c>
      <c r="AI395" s="44">
        <v>32.537599999999998</v>
      </c>
      <c r="AJ395" s="44">
        <v>33.380000000000003</v>
      </c>
      <c r="AK395" s="44">
        <v>31.19</v>
      </c>
      <c r="AL395" s="44">
        <v>33.380000000000003</v>
      </c>
      <c r="AM395" s="44">
        <v>31.19</v>
      </c>
      <c r="AN395" s="44">
        <v>33.380000000000003</v>
      </c>
      <c r="AO395" s="44">
        <v>31.19</v>
      </c>
      <c r="AP395" s="44">
        <v>33.380000000000003</v>
      </c>
      <c r="AQ395" s="44">
        <v>31.19</v>
      </c>
      <c r="AR395" s="44">
        <v>33.380000000000003</v>
      </c>
      <c r="AS395" s="44">
        <v>31.19</v>
      </c>
      <c r="AT395" s="44">
        <v>33.380000000000003</v>
      </c>
      <c r="AU395" s="44">
        <v>31.19</v>
      </c>
      <c r="AV395" s="44">
        <v>33.380000000000003</v>
      </c>
      <c r="AW395" s="44">
        <v>31.19</v>
      </c>
      <c r="AX395" s="44">
        <v>33.380000000000003</v>
      </c>
      <c r="AY395" s="44">
        <v>31.19</v>
      </c>
      <c r="AZ395" s="44">
        <v>33.380000000000003</v>
      </c>
      <c r="BA395" s="44">
        <v>31.19</v>
      </c>
      <c r="BB395" s="44">
        <v>33.380000000000003</v>
      </c>
      <c r="BC395" s="14" t="s">
        <v>254</v>
      </c>
      <c r="BD395" s="14" t="s">
        <v>213</v>
      </c>
      <c r="BG395" s="14" t="s">
        <v>191</v>
      </c>
      <c r="BH395" s="14" t="s">
        <v>44</v>
      </c>
      <c r="BI395" s="14">
        <v>101</v>
      </c>
      <c r="BJ395" s="14">
        <f>IFERROR(_xlfn.XLOOKUP(Master[[#This Row],[cu_id]],StopTimes[cu_ID],StopTimes[Average Stop Time]), 0)</f>
        <v>0.34666666666666668</v>
      </c>
      <c r="BK395" s="14">
        <f>IF(Master[[#This Row],[Avg stop time helper]] &lt;&gt; 0, Master[[#This Row],[Avg stop time helper]],Average_Stop_Time)</f>
        <v>0.34666666666666668</v>
      </c>
      <c r="BL395" s="14" t="b">
        <f>NOT(ISERROR(_xlfn.XLOOKUP(Master[[#This Row],[cu_id]], Solution[Cu_ID],Solution[Cu_ID])))</f>
        <v>1</v>
      </c>
    </row>
    <row r="396" spans="1:64" s="14" customFormat="1" x14ac:dyDescent="0.3">
      <c r="A396" s="26" t="s">
        <v>1335</v>
      </c>
      <c r="B396" s="14">
        <v>105</v>
      </c>
      <c r="C396" s="14">
        <v>73090</v>
      </c>
      <c r="D396" s="14">
        <v>0</v>
      </c>
      <c r="E396" s="14" t="s">
        <v>1334</v>
      </c>
      <c r="F396" s="14" t="s">
        <v>4237</v>
      </c>
      <c r="H396" s="14" t="s">
        <v>794</v>
      </c>
      <c r="I396" s="14" t="s">
        <v>2</v>
      </c>
      <c r="J396" s="14">
        <v>48763</v>
      </c>
      <c r="K396" s="14">
        <v>7</v>
      </c>
      <c r="L396" s="14" t="s">
        <v>82</v>
      </c>
      <c r="M396" s="14" t="s">
        <v>164</v>
      </c>
      <c r="N396" s="14" t="s">
        <v>14</v>
      </c>
      <c r="O396" s="14">
        <v>90</v>
      </c>
      <c r="P396" s="14">
        <v>0</v>
      </c>
      <c r="Q396" s="14">
        <v>0</v>
      </c>
      <c r="R396" s="14">
        <v>0</v>
      </c>
      <c r="S396" s="14">
        <v>0</v>
      </c>
      <c r="T396" s="14">
        <v>90</v>
      </c>
      <c r="U396" s="25">
        <v>44141</v>
      </c>
      <c r="V396" s="14">
        <v>52</v>
      </c>
      <c r="W396" s="23">
        <v>810.5</v>
      </c>
      <c r="X396" s="23">
        <v>0</v>
      </c>
      <c r="Y396" s="23">
        <v>0</v>
      </c>
      <c r="Z396" s="23">
        <v>20.79</v>
      </c>
      <c r="AA396" s="23">
        <v>20.79</v>
      </c>
      <c r="AB396" s="14">
        <v>0</v>
      </c>
      <c r="AC396" s="14">
        <v>0</v>
      </c>
      <c r="AD396" s="24">
        <f>IFERROR(1-(Master[[#This Row],[Avg Garment Scans per Delivery]]/Master[[#This Row],[Garment Inventory]]), 0)</f>
        <v>0</v>
      </c>
      <c r="AE396" s="48">
        <v>0</v>
      </c>
      <c r="AF396" s="48">
        <v>0</v>
      </c>
      <c r="AG396" s="44">
        <v>13.7761</v>
      </c>
      <c r="AH396" s="44">
        <v>13.98</v>
      </c>
      <c r="AI396" s="44">
        <v>18.770700000000001</v>
      </c>
      <c r="AJ396" s="44">
        <v>19.61</v>
      </c>
      <c r="AK396" s="44">
        <v>16.135000000000002</v>
      </c>
      <c r="AL396" s="44">
        <v>12.2562</v>
      </c>
      <c r="AM396" s="44">
        <v>13.98</v>
      </c>
      <c r="AN396" s="44">
        <v>19.61</v>
      </c>
      <c r="AO396" s="44">
        <v>13.98</v>
      </c>
      <c r="AP396" s="44">
        <v>19.61</v>
      </c>
      <c r="AQ396" s="44">
        <v>13.98</v>
      </c>
      <c r="AR396" s="44">
        <v>19.61</v>
      </c>
      <c r="AS396" s="44">
        <v>13.98</v>
      </c>
      <c r="AT396" s="44">
        <v>19.61</v>
      </c>
      <c r="AU396" s="44">
        <v>18.29</v>
      </c>
      <c r="AV396" s="44">
        <v>19.61</v>
      </c>
      <c r="AW396" s="44">
        <v>18.29</v>
      </c>
      <c r="AX396" s="44">
        <v>0</v>
      </c>
      <c r="AY396" s="44">
        <v>18.29</v>
      </c>
      <c r="AZ396" s="44">
        <v>0</v>
      </c>
      <c r="BA396" s="44">
        <v>18.29</v>
      </c>
      <c r="BB396" s="44">
        <v>0</v>
      </c>
      <c r="BC396" s="14" t="s">
        <v>254</v>
      </c>
      <c r="BD396" s="14" t="s">
        <v>213</v>
      </c>
      <c r="BG396" s="14" t="s">
        <v>191</v>
      </c>
      <c r="BH396" s="14" t="s">
        <v>44</v>
      </c>
      <c r="BI396" s="14">
        <v>101</v>
      </c>
      <c r="BJ396" s="14">
        <f>IFERROR(_xlfn.XLOOKUP(Master[[#This Row],[cu_id]],StopTimes[cu_ID],StopTimes[Average Stop Time]), 0)</f>
        <v>0.23666666666666666</v>
      </c>
      <c r="BK396" s="14">
        <f>IF(Master[[#This Row],[Avg stop time helper]] &lt;&gt; 0, Master[[#This Row],[Avg stop time helper]],Average_Stop_Time)</f>
        <v>0.23666666666666666</v>
      </c>
      <c r="BL396" s="14" t="b">
        <f>NOT(ISERROR(_xlfn.XLOOKUP(Master[[#This Row],[cu_id]], Solution[Cu_ID],Solution[Cu_ID])))</f>
        <v>1</v>
      </c>
    </row>
    <row r="397" spans="1:64" s="14" customFormat="1" x14ac:dyDescent="0.3">
      <c r="A397" s="26" t="s">
        <v>1337</v>
      </c>
      <c r="B397" s="14">
        <v>105</v>
      </c>
      <c r="C397" s="14">
        <v>73091</v>
      </c>
      <c r="D397" s="14">
        <v>0</v>
      </c>
      <c r="E397" s="14" t="s">
        <v>1336</v>
      </c>
      <c r="F397" s="14" t="s">
        <v>4128</v>
      </c>
      <c r="H397" s="14" t="s">
        <v>215</v>
      </c>
      <c r="I397" s="14" t="s">
        <v>2</v>
      </c>
      <c r="J397" s="14">
        <v>48750</v>
      </c>
      <c r="K397" s="14">
        <v>7</v>
      </c>
      <c r="L397" s="14" t="s">
        <v>82</v>
      </c>
      <c r="M397" s="14" t="s">
        <v>164</v>
      </c>
      <c r="N397" s="14" t="s">
        <v>48</v>
      </c>
      <c r="O397" s="14">
        <v>105</v>
      </c>
      <c r="P397" s="14">
        <v>0</v>
      </c>
      <c r="Q397" s="14">
        <v>0</v>
      </c>
      <c r="R397" s="14">
        <v>0</v>
      </c>
      <c r="S397" s="14">
        <v>105</v>
      </c>
      <c r="T397" s="14">
        <v>0</v>
      </c>
      <c r="U397" s="25">
        <v>44140</v>
      </c>
      <c r="V397" s="14">
        <v>52</v>
      </c>
      <c r="W397" s="23">
        <v>5723.85</v>
      </c>
      <c r="X397" s="23">
        <v>0</v>
      </c>
      <c r="Y397" s="23">
        <v>0</v>
      </c>
      <c r="Z397" s="23">
        <v>128.71</v>
      </c>
      <c r="AA397" s="23">
        <v>128.71</v>
      </c>
      <c r="AB397" s="14">
        <v>44</v>
      </c>
      <c r="AC397" s="14">
        <v>9</v>
      </c>
      <c r="AD397" s="24">
        <f>IFERROR(1-(Master[[#This Row],[Avg Garment Scans per Delivery]]/Master[[#This Row],[Garment Inventory]]), 0)</f>
        <v>0.79545454545454541</v>
      </c>
      <c r="AE397" s="48">
        <v>3</v>
      </c>
      <c r="AF397" s="48">
        <v>44</v>
      </c>
      <c r="AG397" s="44">
        <v>104.23</v>
      </c>
      <c r="AH397" s="44">
        <v>101.6484</v>
      </c>
      <c r="AI397" s="44">
        <v>127.4385</v>
      </c>
      <c r="AJ397" s="44">
        <v>102.193</v>
      </c>
      <c r="AK397" s="44">
        <v>131.57</v>
      </c>
      <c r="AL397" s="44">
        <v>103.36</v>
      </c>
      <c r="AM397" s="44">
        <v>100.2</v>
      </c>
      <c r="AN397" s="44">
        <v>103.36</v>
      </c>
      <c r="AO397" s="44">
        <v>100.2</v>
      </c>
      <c r="AP397" s="44">
        <v>103.36</v>
      </c>
      <c r="AQ397" s="44">
        <v>175.14</v>
      </c>
      <c r="AR397" s="44">
        <v>103.36</v>
      </c>
      <c r="AS397" s="44">
        <v>114.64</v>
      </c>
      <c r="AT397" s="44">
        <v>103.36</v>
      </c>
      <c r="AU397" s="44">
        <v>114.64</v>
      </c>
      <c r="AV397" s="44">
        <v>103.36</v>
      </c>
      <c r="AW397" s="44">
        <v>189.58</v>
      </c>
      <c r="AX397" s="44">
        <v>103.36</v>
      </c>
      <c r="AY397" s="44">
        <v>129.08000000000001</v>
      </c>
      <c r="AZ397" s="44">
        <v>103.36</v>
      </c>
      <c r="BA397" s="44">
        <v>129.08000000000001</v>
      </c>
      <c r="BB397" s="44">
        <v>103.36</v>
      </c>
      <c r="BC397" s="14" t="s">
        <v>232</v>
      </c>
      <c r="BD397" s="14" t="s">
        <v>213</v>
      </c>
      <c r="BG397" s="14" t="s">
        <v>191</v>
      </c>
      <c r="BH397" s="14" t="s">
        <v>44</v>
      </c>
      <c r="BI397" s="14">
        <v>101</v>
      </c>
      <c r="BJ397" s="14">
        <f>IFERROR(_xlfn.XLOOKUP(Master[[#This Row],[cu_id]],StopTimes[cu_ID],StopTimes[Average Stop Time]), 0)</f>
        <v>12.24</v>
      </c>
      <c r="BK397" s="14">
        <f>IF(Master[[#This Row],[Avg stop time helper]] &lt;&gt; 0, Master[[#This Row],[Avg stop time helper]],Average_Stop_Time)</f>
        <v>12.24</v>
      </c>
      <c r="BL397" s="14" t="b">
        <f>NOT(ISERROR(_xlfn.XLOOKUP(Master[[#This Row],[cu_id]], Solution[Cu_ID],Solution[Cu_ID])))</f>
        <v>1</v>
      </c>
    </row>
    <row r="398" spans="1:64" s="14" customFormat="1" x14ac:dyDescent="0.3">
      <c r="A398" s="26" t="s">
        <v>1338</v>
      </c>
      <c r="B398" s="14">
        <v>101</v>
      </c>
      <c r="C398" s="14">
        <v>73099</v>
      </c>
      <c r="D398" s="14">
        <v>0</v>
      </c>
      <c r="E398" s="14" t="s">
        <v>1323</v>
      </c>
      <c r="F398" s="14" t="s">
        <v>4164</v>
      </c>
      <c r="H398" s="14" t="s">
        <v>221</v>
      </c>
      <c r="I398" s="14" t="s">
        <v>2</v>
      </c>
      <c r="J398" s="14">
        <v>49707</v>
      </c>
      <c r="K398" s="14">
        <v>7</v>
      </c>
      <c r="L398" s="14" t="s">
        <v>82</v>
      </c>
      <c r="M398" s="14" t="s">
        <v>164</v>
      </c>
      <c r="N398" s="14" t="s">
        <v>14</v>
      </c>
      <c r="O398" s="14">
        <v>55</v>
      </c>
      <c r="P398" s="14">
        <v>0</v>
      </c>
      <c r="Q398" s="14">
        <v>0</v>
      </c>
      <c r="R398" s="14">
        <v>0</v>
      </c>
      <c r="S398" s="14">
        <v>0</v>
      </c>
      <c r="T398" s="14">
        <v>55</v>
      </c>
      <c r="U398" s="25">
        <v>44141</v>
      </c>
      <c r="V398" s="14">
        <v>53</v>
      </c>
      <c r="W398" s="23">
        <v>11455.7</v>
      </c>
      <c r="X398" s="23">
        <v>0</v>
      </c>
      <c r="Y398" s="23">
        <v>0</v>
      </c>
      <c r="Z398" s="23">
        <v>243.36</v>
      </c>
      <c r="AA398" s="23">
        <v>243.36</v>
      </c>
      <c r="AB398" s="14">
        <v>275</v>
      </c>
      <c r="AC398" s="14">
        <v>58</v>
      </c>
      <c r="AD398" s="24">
        <f>IFERROR(1-(Master[[#This Row],[Avg Garment Scans per Delivery]]/Master[[#This Row],[Garment Inventory]]), 0)</f>
        <v>0.78909090909090907</v>
      </c>
      <c r="AE398" s="48">
        <v>13</v>
      </c>
      <c r="AF398" s="48">
        <v>278</v>
      </c>
      <c r="AG398" s="44">
        <v>218.71530000000001</v>
      </c>
      <c r="AH398" s="44">
        <v>202.345</v>
      </c>
      <c r="AI398" s="44">
        <v>226.19759999999999</v>
      </c>
      <c r="AJ398" s="44">
        <v>235.32499999999999</v>
      </c>
      <c r="AK398" s="44">
        <v>217.33</v>
      </c>
      <c r="AL398" s="44">
        <v>300.11250000000001</v>
      </c>
      <c r="AM398" s="44">
        <v>192.83</v>
      </c>
      <c r="AN398" s="44">
        <v>259.67</v>
      </c>
      <c r="AO398" s="44">
        <v>249.09</v>
      </c>
      <c r="AP398" s="44">
        <v>387.65</v>
      </c>
      <c r="AQ398" s="44">
        <v>192.83</v>
      </c>
      <c r="AR398" s="44">
        <v>677.39</v>
      </c>
      <c r="AS398" s="44">
        <v>241.47</v>
      </c>
      <c r="AT398" s="44">
        <v>202.57</v>
      </c>
      <c r="AU398" s="44">
        <v>185.21</v>
      </c>
      <c r="AV398" s="44">
        <v>254.6</v>
      </c>
      <c r="AW398" s="44">
        <v>241.47</v>
      </c>
      <c r="AX398" s="44">
        <v>186.28</v>
      </c>
      <c r="AY398" s="44">
        <v>185.21</v>
      </c>
      <c r="AZ398" s="44">
        <v>246.46</v>
      </c>
      <c r="BA398" s="44">
        <v>250.53</v>
      </c>
      <c r="BB398" s="44">
        <v>186.28</v>
      </c>
      <c r="BC398" s="14" t="s">
        <v>232</v>
      </c>
      <c r="BD398" s="14" t="s">
        <v>213</v>
      </c>
      <c r="BG398" s="14" t="s">
        <v>191</v>
      </c>
      <c r="BH398" s="14" t="s">
        <v>44</v>
      </c>
      <c r="BI398" s="14">
        <v>101</v>
      </c>
      <c r="BJ398" s="14">
        <f>IFERROR(_xlfn.XLOOKUP(Master[[#This Row],[cu_id]],StopTimes[cu_ID],StopTimes[Average Stop Time]), 0)</f>
        <v>35.88666666666667</v>
      </c>
      <c r="BK398" s="14">
        <f>IF(Master[[#This Row],[Avg stop time helper]] &lt;&gt; 0, Master[[#This Row],[Avg stop time helper]],Average_Stop_Time)</f>
        <v>35.88666666666667</v>
      </c>
      <c r="BL398" s="14" t="b">
        <f>NOT(ISERROR(_xlfn.XLOOKUP(Master[[#This Row],[cu_id]], Solution[Cu_ID],Solution[Cu_ID])))</f>
        <v>1</v>
      </c>
    </row>
    <row r="399" spans="1:64" s="14" customFormat="1" x14ac:dyDescent="0.3">
      <c r="A399" s="26" t="s">
        <v>1341</v>
      </c>
      <c r="B399" s="14">
        <v>101</v>
      </c>
      <c r="C399" s="14">
        <v>73102</v>
      </c>
      <c r="D399" s="14">
        <v>0</v>
      </c>
      <c r="E399" s="14" t="s">
        <v>1340</v>
      </c>
      <c r="F399" s="14" t="s">
        <v>5376</v>
      </c>
      <c r="G399" s="14" t="s">
        <v>1339</v>
      </c>
      <c r="H399" s="14" t="s">
        <v>221</v>
      </c>
      <c r="I399" s="14" t="s">
        <v>2</v>
      </c>
      <c r="J399" s="14">
        <v>49707</v>
      </c>
      <c r="K399" s="14">
        <v>6</v>
      </c>
      <c r="L399" s="14" t="s">
        <v>176</v>
      </c>
      <c r="M399" s="14" t="s">
        <v>164</v>
      </c>
      <c r="N399" s="14" t="s">
        <v>14</v>
      </c>
      <c r="O399" s="14">
        <v>54</v>
      </c>
      <c r="P399" s="14">
        <v>0</v>
      </c>
      <c r="Q399" s="14">
        <v>0</v>
      </c>
      <c r="R399" s="14">
        <v>0</v>
      </c>
      <c r="S399" s="14">
        <v>0</v>
      </c>
      <c r="T399" s="14">
        <v>54</v>
      </c>
      <c r="U399" s="25">
        <v>0</v>
      </c>
      <c r="V399" s="14">
        <v>0</v>
      </c>
      <c r="W399" s="23">
        <v>0</v>
      </c>
      <c r="X399" s="23">
        <v>0</v>
      </c>
      <c r="Y399" s="23">
        <v>0</v>
      </c>
      <c r="Z399" s="23" t="s">
        <v>247</v>
      </c>
      <c r="AA399" s="23" t="s">
        <v>247</v>
      </c>
      <c r="AB399" s="14">
        <v>0</v>
      </c>
      <c r="AC399" s="14">
        <v>0</v>
      </c>
      <c r="AD399" s="24">
        <f>IFERROR(1-(Master[[#This Row],[Avg Garment Scans per Delivery]]/Master[[#This Row],[Garment Inventory]]), 0)</f>
        <v>0</v>
      </c>
      <c r="AE399" s="48">
        <v>0</v>
      </c>
      <c r="AF399" s="48">
        <v>0</v>
      </c>
      <c r="AG399" s="44">
        <v>0</v>
      </c>
      <c r="AH399" s="44">
        <v>0</v>
      </c>
      <c r="AI399" s="44">
        <v>0</v>
      </c>
      <c r="AJ399" s="44">
        <v>0</v>
      </c>
      <c r="AK399" s="44">
        <v>0</v>
      </c>
      <c r="AL399" s="44">
        <v>0</v>
      </c>
      <c r="AM399" s="44">
        <v>0</v>
      </c>
      <c r="AN399" s="44">
        <v>0</v>
      </c>
      <c r="AO399" s="44">
        <v>0</v>
      </c>
      <c r="AP399" s="44">
        <v>0</v>
      </c>
      <c r="AQ399" s="44">
        <v>0</v>
      </c>
      <c r="AR399" s="44">
        <v>0</v>
      </c>
      <c r="AS399" s="44">
        <v>0</v>
      </c>
      <c r="AT399" s="44">
        <v>0</v>
      </c>
      <c r="AU399" s="44">
        <v>0</v>
      </c>
      <c r="AV399" s="44">
        <v>0</v>
      </c>
      <c r="AW399" s="44">
        <v>0</v>
      </c>
      <c r="AX399" s="44">
        <v>0</v>
      </c>
      <c r="AY399" s="44">
        <v>0</v>
      </c>
      <c r="AZ399" s="44">
        <v>0</v>
      </c>
      <c r="BA399" s="44">
        <v>0</v>
      </c>
      <c r="BB399" s="44">
        <v>0</v>
      </c>
      <c r="BC399" s="14" t="s">
        <v>232</v>
      </c>
      <c r="BD399" s="14" t="s">
        <v>213</v>
      </c>
      <c r="BG399" s="14" t="s">
        <v>191</v>
      </c>
      <c r="BH399" s="14" t="s">
        <v>44</v>
      </c>
      <c r="BI399" s="14">
        <v>101</v>
      </c>
      <c r="BJ399" s="14">
        <f>IFERROR(_xlfn.XLOOKUP(Master[[#This Row],[cu_id]],StopTimes[cu_ID],StopTimes[Average Stop Time]), 0)</f>
        <v>0</v>
      </c>
      <c r="BK399" s="14">
        <f>IF(Master[[#This Row],[Avg stop time helper]] &lt;&gt; 0, Master[[#This Row],[Avg stop time helper]],Average_Stop_Time)</f>
        <v>9.4354006285390355</v>
      </c>
      <c r="BL399" s="14" t="b">
        <f>NOT(ISERROR(_xlfn.XLOOKUP(Master[[#This Row],[cu_id]], Solution[Cu_ID],Solution[Cu_ID])))</f>
        <v>1</v>
      </c>
    </row>
    <row r="400" spans="1:64" s="14" customFormat="1" x14ac:dyDescent="0.3">
      <c r="A400" s="26" t="s">
        <v>1344</v>
      </c>
      <c r="B400" s="14">
        <v>102</v>
      </c>
      <c r="C400" s="14">
        <v>73107</v>
      </c>
      <c r="D400" s="14">
        <v>0</v>
      </c>
      <c r="E400" s="14" t="s">
        <v>1343</v>
      </c>
      <c r="F400" s="14" t="s">
        <v>4200</v>
      </c>
      <c r="G400" s="14" t="s">
        <v>1342</v>
      </c>
      <c r="H400" s="14" t="s">
        <v>221</v>
      </c>
      <c r="I400" s="14" t="s">
        <v>2</v>
      </c>
      <c r="J400" s="14">
        <v>49707</v>
      </c>
      <c r="K400" s="14">
        <v>7</v>
      </c>
      <c r="L400" s="14" t="s">
        <v>82</v>
      </c>
      <c r="M400" s="14" t="s">
        <v>164</v>
      </c>
      <c r="N400" s="14" t="s">
        <v>12</v>
      </c>
      <c r="O400" s="14">
        <v>210</v>
      </c>
      <c r="P400" s="14">
        <v>0</v>
      </c>
      <c r="Q400" s="14">
        <v>0</v>
      </c>
      <c r="R400" s="14">
        <v>210</v>
      </c>
      <c r="S400" s="14">
        <v>0</v>
      </c>
      <c r="T400" s="14">
        <v>0</v>
      </c>
      <c r="U400" s="25">
        <v>44139</v>
      </c>
      <c r="V400" s="14">
        <v>52</v>
      </c>
      <c r="W400" s="23">
        <v>1878</v>
      </c>
      <c r="X400" s="23">
        <v>0</v>
      </c>
      <c r="Y400" s="23">
        <v>0</v>
      </c>
      <c r="Z400" s="23">
        <v>39.75</v>
      </c>
      <c r="AA400" s="23">
        <v>39.75</v>
      </c>
      <c r="AB400" s="14">
        <v>22</v>
      </c>
      <c r="AC400" s="14">
        <v>2</v>
      </c>
      <c r="AD400" s="24">
        <v>3.8461538461538464E-2</v>
      </c>
      <c r="AE400" s="48">
        <v>2</v>
      </c>
      <c r="AF400" s="48">
        <v>21</v>
      </c>
      <c r="AG400" s="44">
        <v>33.75</v>
      </c>
      <c r="AH400" s="44">
        <v>36.057600000000001</v>
      </c>
      <c r="AI400" s="44">
        <v>39.057600000000001</v>
      </c>
      <c r="AJ400" s="44">
        <v>39.75</v>
      </c>
      <c r="AK400" s="44">
        <v>37.5</v>
      </c>
      <c r="AL400" s="44">
        <v>39.75</v>
      </c>
      <c r="AM400" s="44">
        <v>37.5</v>
      </c>
      <c r="AN400" s="44">
        <v>39.75</v>
      </c>
      <c r="AO400" s="44">
        <v>37.5</v>
      </c>
      <c r="AP400" s="44">
        <v>39.75</v>
      </c>
      <c r="AQ400" s="44">
        <v>37.5</v>
      </c>
      <c r="AR400" s="44">
        <v>39.75</v>
      </c>
      <c r="AS400" s="44">
        <v>37.5</v>
      </c>
      <c r="AT400" s="44">
        <v>39.75</v>
      </c>
      <c r="AU400" s="44">
        <v>37.5</v>
      </c>
      <c r="AV400" s="44">
        <v>39.75</v>
      </c>
      <c r="AW400" s="44">
        <v>37.5</v>
      </c>
      <c r="AX400" s="44">
        <v>39.75</v>
      </c>
      <c r="AY400" s="44">
        <v>37.5</v>
      </c>
      <c r="AZ400" s="44">
        <v>39.75</v>
      </c>
      <c r="BA400" s="44">
        <v>37.5</v>
      </c>
      <c r="BB400" s="44">
        <v>39.75</v>
      </c>
      <c r="BC400" s="14" t="s">
        <v>232</v>
      </c>
      <c r="BD400" s="14" t="s">
        <v>213</v>
      </c>
      <c r="BG400" s="14" t="s">
        <v>191</v>
      </c>
      <c r="BH400" s="14" t="s">
        <v>44</v>
      </c>
      <c r="BI400" s="14" t="s">
        <v>5740</v>
      </c>
      <c r="BJ400" s="14">
        <f>IFERROR(_xlfn.XLOOKUP(Master[[#This Row],[cu_id]],StopTimes[cu_ID],StopTimes[Average Stop Time]), 0)</f>
        <v>4.9958333333333336</v>
      </c>
      <c r="BK400" s="14">
        <f>IF(Master[[#This Row],[Avg stop time helper]] &lt;&gt; 0, Master[[#This Row],[Avg stop time helper]],Average_Stop_Time)</f>
        <v>4.9958333333333336</v>
      </c>
      <c r="BL400" s="14" t="b">
        <f>NOT(ISERROR(_xlfn.XLOOKUP(Master[[#This Row],[cu_id]], Solution[Cu_ID],Solution[Cu_ID])))</f>
        <v>0</v>
      </c>
    </row>
    <row r="401" spans="1:64" s="14" customFormat="1" x14ac:dyDescent="0.3">
      <c r="A401" s="26" t="s">
        <v>1346</v>
      </c>
      <c r="B401" s="14">
        <v>103</v>
      </c>
      <c r="C401" s="14">
        <v>73122</v>
      </c>
      <c r="D401" s="14">
        <v>0</v>
      </c>
      <c r="E401" s="14" t="s">
        <v>1345</v>
      </c>
      <c r="F401" s="14" t="s">
        <v>3908</v>
      </c>
      <c r="H401" s="14" t="s">
        <v>221</v>
      </c>
      <c r="I401" s="14" t="s">
        <v>2</v>
      </c>
      <c r="J401" s="14">
        <v>49707</v>
      </c>
      <c r="K401" s="14">
        <v>7</v>
      </c>
      <c r="L401" s="14" t="s">
        <v>82</v>
      </c>
      <c r="M401" s="14" t="s">
        <v>164</v>
      </c>
      <c r="N401" s="14" t="s">
        <v>12</v>
      </c>
      <c r="O401" s="14">
        <v>130</v>
      </c>
      <c r="P401" s="14">
        <v>0</v>
      </c>
      <c r="Q401" s="14">
        <v>0</v>
      </c>
      <c r="R401" s="14">
        <v>130</v>
      </c>
      <c r="S401" s="14">
        <v>0</v>
      </c>
      <c r="T401" s="14">
        <v>0</v>
      </c>
      <c r="U401" s="25">
        <v>44139</v>
      </c>
      <c r="V401" s="14">
        <v>52</v>
      </c>
      <c r="W401" s="23">
        <v>2969.77</v>
      </c>
      <c r="X401" s="23">
        <v>0</v>
      </c>
      <c r="Y401" s="23">
        <v>0</v>
      </c>
      <c r="Z401" s="23">
        <v>61.68</v>
      </c>
      <c r="AA401" s="23">
        <v>61.68</v>
      </c>
      <c r="AB401" s="14">
        <v>66</v>
      </c>
      <c r="AC401" s="14">
        <v>25</v>
      </c>
      <c r="AD401" s="24">
        <f>IFERROR(1-(Master[[#This Row],[Avg Garment Scans per Delivery]]/Master[[#This Row],[Garment Inventory]]), 0)</f>
        <v>0.62121212121212122</v>
      </c>
      <c r="AE401" s="48">
        <v>3</v>
      </c>
      <c r="AF401" s="48">
        <v>77</v>
      </c>
      <c r="AG401" s="44">
        <v>59.525300000000001</v>
      </c>
      <c r="AH401" s="44">
        <v>55.117600000000003</v>
      </c>
      <c r="AI401" s="44">
        <v>60.427599999999998</v>
      </c>
      <c r="AJ401" s="44">
        <v>56.086100000000002</v>
      </c>
      <c r="AK401" s="44">
        <v>57.61</v>
      </c>
      <c r="AL401" s="44">
        <v>54.965000000000003</v>
      </c>
      <c r="AM401" s="44">
        <v>57.61</v>
      </c>
      <c r="AN401" s="44">
        <v>61.68</v>
      </c>
      <c r="AO401" s="44">
        <v>57.61</v>
      </c>
      <c r="AP401" s="44">
        <v>61.68</v>
      </c>
      <c r="AQ401" s="44">
        <v>57.61</v>
      </c>
      <c r="AR401" s="44">
        <v>61.68</v>
      </c>
      <c r="AS401" s="44">
        <v>57.61</v>
      </c>
      <c r="AT401" s="44">
        <v>61.68</v>
      </c>
      <c r="AU401" s="44">
        <v>57.61</v>
      </c>
      <c r="AV401" s="44">
        <v>64.959999999999994</v>
      </c>
      <c r="AW401" s="44">
        <v>57.61</v>
      </c>
      <c r="AX401" s="44">
        <v>42.68</v>
      </c>
      <c r="AY401" s="44">
        <v>57.61</v>
      </c>
      <c r="AZ401" s="44">
        <v>42.68</v>
      </c>
      <c r="BA401" s="44">
        <v>57.61</v>
      </c>
      <c r="BB401" s="44">
        <v>42.68</v>
      </c>
      <c r="BC401" s="14" t="s">
        <v>232</v>
      </c>
      <c r="BD401" s="14" t="s">
        <v>213</v>
      </c>
      <c r="BG401" s="14" t="s">
        <v>191</v>
      </c>
      <c r="BH401" s="14" t="s">
        <v>44</v>
      </c>
      <c r="BI401" s="14">
        <v>103</v>
      </c>
      <c r="BJ401" s="14">
        <f>IFERROR(_xlfn.XLOOKUP(Master[[#This Row],[cu_id]],StopTimes[cu_ID],StopTimes[Average Stop Time]), 0)</f>
        <v>4.7541666666666664</v>
      </c>
      <c r="BK401" s="14">
        <f>IF(Master[[#This Row],[Avg stop time helper]] &lt;&gt; 0, Master[[#This Row],[Avg stop time helper]],Average_Stop_Time)</f>
        <v>4.7541666666666664</v>
      </c>
      <c r="BL401" s="14" t="b">
        <f>NOT(ISERROR(_xlfn.XLOOKUP(Master[[#This Row],[cu_id]], Solution[Cu_ID],Solution[Cu_ID])))</f>
        <v>1</v>
      </c>
    </row>
    <row r="402" spans="1:64" s="14" customFormat="1" x14ac:dyDescent="0.3">
      <c r="A402" s="26" t="s">
        <v>1349</v>
      </c>
      <c r="B402" s="14">
        <v>102</v>
      </c>
      <c r="C402" s="14">
        <v>73126</v>
      </c>
      <c r="D402" s="14">
        <v>0</v>
      </c>
      <c r="E402" s="14" t="s">
        <v>1348</v>
      </c>
      <c r="F402" s="14" t="s">
        <v>3672</v>
      </c>
      <c r="H402" s="14" t="s">
        <v>1327</v>
      </c>
      <c r="I402" s="14" t="s">
        <v>2</v>
      </c>
      <c r="J402" s="14">
        <v>49749</v>
      </c>
      <c r="K402" s="14">
        <v>1</v>
      </c>
      <c r="L402" s="14" t="s">
        <v>174</v>
      </c>
      <c r="M402" s="14" t="s">
        <v>164</v>
      </c>
      <c r="N402" s="14" t="s">
        <v>13</v>
      </c>
      <c r="O402" s="14">
        <v>290</v>
      </c>
      <c r="P402" s="14">
        <v>290</v>
      </c>
      <c r="Q402" s="14">
        <v>0</v>
      </c>
      <c r="R402" s="14">
        <v>0</v>
      </c>
      <c r="S402" s="14">
        <v>0</v>
      </c>
      <c r="T402" s="14">
        <v>0</v>
      </c>
      <c r="U402" s="25">
        <v>44158</v>
      </c>
      <c r="V402" s="14">
        <v>13</v>
      </c>
      <c r="W402" s="23">
        <v>873.73</v>
      </c>
      <c r="X402" s="23">
        <v>0</v>
      </c>
      <c r="Y402" s="23">
        <v>0</v>
      </c>
      <c r="Z402" s="23">
        <v>23.07</v>
      </c>
      <c r="AA402" s="23">
        <v>92.26</v>
      </c>
      <c r="AB402" s="14">
        <v>0</v>
      </c>
      <c r="AC402" s="14">
        <v>0</v>
      </c>
      <c r="AD402" s="24">
        <v>0</v>
      </c>
      <c r="AE402" s="48">
        <v>0</v>
      </c>
      <c r="AF402" s="48">
        <v>0</v>
      </c>
      <c r="AG402" s="44">
        <v>53.676600000000001</v>
      </c>
      <c r="AH402" s="44">
        <v>80.876599999999996</v>
      </c>
      <c r="AI402" s="44">
        <v>75.842500000000001</v>
      </c>
      <c r="AJ402" s="44">
        <v>57.686599999999999</v>
      </c>
      <c r="AK402" s="44">
        <v>10.647500000000001</v>
      </c>
      <c r="AL402" s="44">
        <v>11.442500000000001</v>
      </c>
      <c r="AM402" s="44">
        <v>42.59</v>
      </c>
      <c r="AN402" s="44">
        <v>0</v>
      </c>
      <c r="AO402" s="44">
        <v>0</v>
      </c>
      <c r="AP402" s="44">
        <v>0</v>
      </c>
      <c r="AQ402" s="44">
        <v>0</v>
      </c>
      <c r="AR402" s="44">
        <v>45.77</v>
      </c>
      <c r="AS402" s="44">
        <v>0</v>
      </c>
      <c r="AT402" s="44">
        <v>45.77</v>
      </c>
      <c r="AU402" s="44">
        <v>42.59</v>
      </c>
      <c r="AV402" s="44">
        <v>0</v>
      </c>
      <c r="AW402" s="44">
        <v>0</v>
      </c>
      <c r="AX402" s="44">
        <v>0</v>
      </c>
      <c r="AY402" s="44">
        <v>0</v>
      </c>
      <c r="AZ402" s="44">
        <v>45.77</v>
      </c>
      <c r="BA402" s="44">
        <v>0</v>
      </c>
      <c r="BB402" s="44">
        <v>45.77</v>
      </c>
      <c r="BC402" s="14" t="s">
        <v>77</v>
      </c>
      <c r="BD402" s="14" t="s">
        <v>77</v>
      </c>
      <c r="BG402" s="14" t="s">
        <v>191</v>
      </c>
      <c r="BH402" s="14" t="s">
        <v>44</v>
      </c>
      <c r="BI402" s="14">
        <v>102</v>
      </c>
      <c r="BJ402" s="14">
        <f>IFERROR(_xlfn.XLOOKUP(Master[[#This Row],[cu_id]],StopTimes[cu_ID],StopTimes[Average Stop Time]), 0)</f>
        <v>0.13333333333333333</v>
      </c>
      <c r="BK402" s="14">
        <f>IF(Master[[#This Row],[Avg stop time helper]] &lt;&gt; 0, Master[[#This Row],[Avg stop time helper]],Average_Stop_Time)</f>
        <v>0.13333333333333333</v>
      </c>
      <c r="BL402" s="14" t="b">
        <f>NOT(ISERROR(_xlfn.XLOOKUP(Master[[#This Row],[cu_id]], Solution[Cu_ID],Solution[Cu_ID])))</f>
        <v>0</v>
      </c>
    </row>
    <row r="403" spans="1:64" s="14" customFormat="1" x14ac:dyDescent="0.3">
      <c r="A403" s="26" t="s">
        <v>1351</v>
      </c>
      <c r="B403" s="14">
        <v>103</v>
      </c>
      <c r="C403" s="14">
        <v>73131</v>
      </c>
      <c r="D403" s="14">
        <v>0</v>
      </c>
      <c r="E403" s="14" t="s">
        <v>1350</v>
      </c>
      <c r="F403" s="14" t="s">
        <v>3968</v>
      </c>
      <c r="H403" s="14" t="s">
        <v>221</v>
      </c>
      <c r="I403" s="14" t="s">
        <v>2</v>
      </c>
      <c r="J403" s="14">
        <v>49707</v>
      </c>
      <c r="K403" s="14">
        <v>3</v>
      </c>
      <c r="L403" s="14" t="s">
        <v>175</v>
      </c>
      <c r="M403" s="14" t="s">
        <v>164</v>
      </c>
      <c r="N403" s="14" t="s">
        <v>15</v>
      </c>
      <c r="O403" s="14">
        <v>265</v>
      </c>
      <c r="P403" s="14">
        <v>0</v>
      </c>
      <c r="Q403" s="14">
        <v>265</v>
      </c>
      <c r="R403" s="14">
        <v>0</v>
      </c>
      <c r="S403" s="14">
        <v>0</v>
      </c>
      <c r="T403" s="14">
        <v>0</v>
      </c>
      <c r="U403" s="25">
        <v>44145</v>
      </c>
      <c r="V403" s="14">
        <v>13</v>
      </c>
      <c r="W403" s="23">
        <v>1199.3</v>
      </c>
      <c r="X403" s="23">
        <v>0</v>
      </c>
      <c r="Y403" s="23">
        <v>0</v>
      </c>
      <c r="Z403" s="23">
        <v>24.03</v>
      </c>
      <c r="AA403" s="23">
        <v>96.1</v>
      </c>
      <c r="AB403" s="14">
        <v>0</v>
      </c>
      <c r="AC403" s="14">
        <v>0</v>
      </c>
      <c r="AD403" s="24">
        <f>IFERROR(1-(Master[[#This Row],[Avg Garment Scans per Delivery]]/Master[[#This Row],[Garment Inventory]]), 0)</f>
        <v>0</v>
      </c>
      <c r="AE403" s="48">
        <v>0</v>
      </c>
      <c r="AF403" s="48">
        <v>0</v>
      </c>
      <c r="AG403" s="44">
        <v>91.1</v>
      </c>
      <c r="AH403" s="44">
        <v>91.1</v>
      </c>
      <c r="AI403" s="44">
        <v>94.433300000000003</v>
      </c>
      <c r="AJ403" s="44">
        <v>96.1</v>
      </c>
      <c r="AK403" s="44">
        <v>22.774999999999999</v>
      </c>
      <c r="AL403" s="44">
        <v>24.024999999999999</v>
      </c>
      <c r="AM403" s="44">
        <v>0</v>
      </c>
      <c r="AN403" s="44">
        <v>0</v>
      </c>
      <c r="AO403" s="44">
        <v>0</v>
      </c>
      <c r="AP403" s="44">
        <v>96.1</v>
      </c>
      <c r="AQ403" s="44">
        <v>91.1</v>
      </c>
      <c r="AR403" s="44">
        <v>0</v>
      </c>
      <c r="AS403" s="44">
        <v>0</v>
      </c>
      <c r="AT403" s="44">
        <v>0</v>
      </c>
      <c r="AU403" s="44">
        <v>0</v>
      </c>
      <c r="AV403" s="44">
        <v>0</v>
      </c>
      <c r="AW403" s="44">
        <v>0</v>
      </c>
      <c r="AX403" s="44">
        <v>96.1</v>
      </c>
      <c r="AY403" s="44">
        <v>91.1</v>
      </c>
      <c r="AZ403" s="44">
        <v>0</v>
      </c>
      <c r="BA403" s="44">
        <v>0</v>
      </c>
      <c r="BB403" s="44">
        <v>0</v>
      </c>
      <c r="BC403" s="14" t="s">
        <v>232</v>
      </c>
      <c r="BD403" s="14" t="s">
        <v>213</v>
      </c>
      <c r="BG403" s="14" t="s">
        <v>191</v>
      </c>
      <c r="BH403" s="14" t="s">
        <v>44</v>
      </c>
      <c r="BI403" s="14">
        <v>105</v>
      </c>
      <c r="BJ403" s="14">
        <f>IFERROR(_xlfn.XLOOKUP(Master[[#This Row],[cu_id]],StopTimes[cu_ID],StopTimes[Average Stop Time]), 0)</f>
        <v>0.65</v>
      </c>
      <c r="BK403" s="14">
        <f>IF(Master[[#This Row],[Avg stop time helper]] &lt;&gt; 0, Master[[#This Row],[Avg stop time helper]],Average_Stop_Time)</f>
        <v>0.65</v>
      </c>
      <c r="BL403" s="14" t="b">
        <f>NOT(ISERROR(_xlfn.XLOOKUP(Master[[#This Row],[cu_id]], Solution[Cu_ID],Solution[Cu_ID])))</f>
        <v>1</v>
      </c>
    </row>
    <row r="404" spans="1:64" s="14" customFormat="1" x14ac:dyDescent="0.3">
      <c r="A404" s="26" t="s">
        <v>1355</v>
      </c>
      <c r="B404" s="14">
        <v>101</v>
      </c>
      <c r="C404" s="14">
        <v>73133</v>
      </c>
      <c r="D404" s="14">
        <v>0</v>
      </c>
      <c r="E404" s="14" t="s">
        <v>1354</v>
      </c>
      <c r="F404" s="14" t="s">
        <v>4158</v>
      </c>
      <c r="G404" s="14" t="s">
        <v>1353</v>
      </c>
      <c r="H404" s="14" t="s">
        <v>1352</v>
      </c>
      <c r="I404" s="14" t="s">
        <v>2</v>
      </c>
      <c r="J404" s="14">
        <v>48730</v>
      </c>
      <c r="K404" s="14">
        <v>7</v>
      </c>
      <c r="L404" s="14" t="s">
        <v>82</v>
      </c>
      <c r="M404" s="14" t="s">
        <v>164</v>
      </c>
      <c r="N404" s="14" t="s">
        <v>48</v>
      </c>
      <c r="O404" s="14">
        <v>285</v>
      </c>
      <c r="P404" s="14">
        <v>0</v>
      </c>
      <c r="Q404" s="14">
        <v>0</v>
      </c>
      <c r="R404" s="14">
        <v>0</v>
      </c>
      <c r="S404" s="14">
        <v>285</v>
      </c>
      <c r="T404" s="14">
        <v>0</v>
      </c>
      <c r="U404" s="25">
        <v>44140</v>
      </c>
      <c r="V404" s="14">
        <v>53</v>
      </c>
      <c r="W404" s="23">
        <v>5306.8</v>
      </c>
      <c r="X404" s="23">
        <v>0</v>
      </c>
      <c r="Y404" s="23">
        <v>0</v>
      </c>
      <c r="Z404" s="23">
        <v>109.04</v>
      </c>
      <c r="AA404" s="23">
        <v>109.04</v>
      </c>
      <c r="AB404" s="14">
        <v>269</v>
      </c>
      <c r="AC404" s="14">
        <v>19</v>
      </c>
      <c r="AD404" s="24">
        <f>IFERROR(1-(Master[[#This Row],[Avg Garment Scans per Delivery]]/Master[[#This Row],[Garment Inventory]]), 0)</f>
        <v>0.92936802973977695</v>
      </c>
      <c r="AE404" s="48">
        <v>13</v>
      </c>
      <c r="AF404" s="48">
        <v>269</v>
      </c>
      <c r="AG404" s="44">
        <v>102.3407</v>
      </c>
      <c r="AH404" s="44">
        <v>96.884600000000006</v>
      </c>
      <c r="AI404" s="44">
        <v>97.912800000000004</v>
      </c>
      <c r="AJ404" s="44">
        <v>114.5853</v>
      </c>
      <c r="AK404" s="44">
        <v>95.935000000000002</v>
      </c>
      <c r="AL404" s="44">
        <v>119.11620000000001</v>
      </c>
      <c r="AM404" s="44">
        <v>94.05</v>
      </c>
      <c r="AN404" s="44">
        <v>129.96</v>
      </c>
      <c r="AO404" s="44">
        <v>73.91</v>
      </c>
      <c r="AP404" s="44">
        <v>114.52</v>
      </c>
      <c r="AQ404" s="44">
        <v>116.55</v>
      </c>
      <c r="AR404" s="44">
        <v>117.1</v>
      </c>
      <c r="AS404" s="44">
        <v>104.04</v>
      </c>
      <c r="AT404" s="44">
        <v>114.52</v>
      </c>
      <c r="AU404" s="44">
        <v>82.18</v>
      </c>
      <c r="AV404" s="44">
        <v>117.1</v>
      </c>
      <c r="AW404" s="44">
        <v>69.290000000000006</v>
      </c>
      <c r="AX404" s="44">
        <v>130.54</v>
      </c>
      <c r="AY404" s="44">
        <v>119.18</v>
      </c>
      <c r="AZ404" s="44">
        <v>135.31</v>
      </c>
      <c r="BA404" s="44">
        <v>108.28</v>
      </c>
      <c r="BB404" s="44">
        <v>93.88</v>
      </c>
      <c r="BC404" s="14" t="s">
        <v>232</v>
      </c>
      <c r="BD404" s="14" t="s">
        <v>213</v>
      </c>
      <c r="BG404" s="14" t="s">
        <v>191</v>
      </c>
      <c r="BH404" s="14" t="s">
        <v>44</v>
      </c>
      <c r="BI404" s="14">
        <v>101</v>
      </c>
      <c r="BJ404" s="14">
        <f>IFERROR(_xlfn.XLOOKUP(Master[[#This Row],[cu_id]],StopTimes[cu_ID],StopTimes[Average Stop Time]), 0)</f>
        <v>28.836666666666666</v>
      </c>
      <c r="BK404" s="14">
        <f>IF(Master[[#This Row],[Avg stop time helper]] &lt;&gt; 0, Master[[#This Row],[Avg stop time helper]],Average_Stop_Time)</f>
        <v>28.836666666666666</v>
      </c>
      <c r="BL404" s="14" t="b">
        <f>NOT(ISERROR(_xlfn.XLOOKUP(Master[[#This Row],[cu_id]], Solution[Cu_ID],Solution[Cu_ID])))</f>
        <v>1</v>
      </c>
    </row>
    <row r="405" spans="1:64" s="14" customFormat="1" x14ac:dyDescent="0.3">
      <c r="A405" s="26" t="s">
        <v>1357</v>
      </c>
      <c r="B405" s="14">
        <v>102</v>
      </c>
      <c r="C405" s="14">
        <v>73137</v>
      </c>
      <c r="D405" s="14">
        <v>0</v>
      </c>
      <c r="E405" s="14" t="s">
        <v>1356</v>
      </c>
      <c r="F405" s="14" t="s">
        <v>5129</v>
      </c>
      <c r="H405" s="14" t="s">
        <v>667</v>
      </c>
      <c r="I405" s="14" t="s">
        <v>2</v>
      </c>
      <c r="J405" s="14">
        <v>49721</v>
      </c>
      <c r="K405" s="14">
        <v>6</v>
      </c>
      <c r="L405" s="14" t="s">
        <v>176</v>
      </c>
      <c r="M405" s="14" t="s">
        <v>164</v>
      </c>
      <c r="N405" s="14" t="s">
        <v>14</v>
      </c>
      <c r="O405" s="14">
        <v>115</v>
      </c>
      <c r="P405" s="14">
        <v>0</v>
      </c>
      <c r="Q405" s="14">
        <v>0</v>
      </c>
      <c r="R405" s="14">
        <v>0</v>
      </c>
      <c r="S405" s="14">
        <v>0</v>
      </c>
      <c r="T405" s="14">
        <v>115</v>
      </c>
      <c r="U405" s="25">
        <v>44141</v>
      </c>
      <c r="V405" s="14">
        <v>26</v>
      </c>
      <c r="W405" s="23">
        <v>1498.72</v>
      </c>
      <c r="X405" s="23">
        <v>0</v>
      </c>
      <c r="Y405" s="23">
        <v>0</v>
      </c>
      <c r="Z405" s="23">
        <v>31.81</v>
      </c>
      <c r="AA405" s="23">
        <v>63.62</v>
      </c>
      <c r="AB405" s="14">
        <v>0</v>
      </c>
      <c r="AC405" s="14">
        <v>0</v>
      </c>
      <c r="AD405" s="24">
        <v>0</v>
      </c>
      <c r="AE405" s="48">
        <v>0</v>
      </c>
      <c r="AF405" s="48">
        <v>0</v>
      </c>
      <c r="AG405" s="44">
        <v>56.93</v>
      </c>
      <c r="AH405" s="44">
        <v>56.93</v>
      </c>
      <c r="AI405" s="44">
        <v>58.695700000000002</v>
      </c>
      <c r="AJ405" s="44">
        <v>61.052799999999998</v>
      </c>
      <c r="AK405" s="44">
        <v>28.465</v>
      </c>
      <c r="AL405" s="44">
        <v>30.612500000000001</v>
      </c>
      <c r="AM405" s="44">
        <v>0</v>
      </c>
      <c r="AN405" s="44">
        <v>60.02</v>
      </c>
      <c r="AO405" s="44">
        <v>56.93</v>
      </c>
      <c r="AP405" s="44">
        <v>0</v>
      </c>
      <c r="AQ405" s="44">
        <v>0</v>
      </c>
      <c r="AR405" s="44">
        <v>60.02</v>
      </c>
      <c r="AS405" s="44">
        <v>56.93</v>
      </c>
      <c r="AT405" s="44">
        <v>0</v>
      </c>
      <c r="AU405" s="44">
        <v>0</v>
      </c>
      <c r="AV405" s="44">
        <v>62.43</v>
      </c>
      <c r="AW405" s="44">
        <v>56.93</v>
      </c>
      <c r="AX405" s="44">
        <v>0</v>
      </c>
      <c r="AY405" s="44">
        <v>0</v>
      </c>
      <c r="AZ405" s="44">
        <v>62.43</v>
      </c>
      <c r="BA405" s="44">
        <v>56.93</v>
      </c>
      <c r="BB405" s="44">
        <v>0</v>
      </c>
      <c r="BC405" s="14" t="s">
        <v>77</v>
      </c>
      <c r="BD405" s="14" t="s">
        <v>77</v>
      </c>
      <c r="BG405" s="14" t="s">
        <v>191</v>
      </c>
      <c r="BH405" s="14" t="s">
        <v>44</v>
      </c>
      <c r="BI405" s="14">
        <v>102</v>
      </c>
      <c r="BJ405" s="14">
        <f>IFERROR(_xlfn.XLOOKUP(Master[[#This Row],[cu_id]],StopTimes[cu_ID],StopTimes[Average Stop Time]), 0)</f>
        <v>3.7555555566666667</v>
      </c>
      <c r="BK405" s="14">
        <f>IF(Master[[#This Row],[Avg stop time helper]] &lt;&gt; 0, Master[[#This Row],[Avg stop time helper]],Average_Stop_Time)</f>
        <v>3.7555555566666667</v>
      </c>
      <c r="BL405" s="14" t="b">
        <f>NOT(ISERROR(_xlfn.XLOOKUP(Master[[#This Row],[cu_id]], Solution[Cu_ID],Solution[Cu_ID])))</f>
        <v>0</v>
      </c>
    </row>
    <row r="406" spans="1:64" s="14" customFormat="1" x14ac:dyDescent="0.3">
      <c r="A406" s="26" t="s">
        <v>1362</v>
      </c>
      <c r="B406" s="14">
        <v>103</v>
      </c>
      <c r="C406" s="14">
        <v>73140</v>
      </c>
      <c r="D406" s="14">
        <v>0</v>
      </c>
      <c r="E406" s="14" t="s">
        <v>1361</v>
      </c>
      <c r="F406" s="14" t="s">
        <v>4983</v>
      </c>
      <c r="H406" s="14" t="s">
        <v>221</v>
      </c>
      <c r="I406" s="14" t="s">
        <v>2</v>
      </c>
      <c r="J406" s="14">
        <v>49707</v>
      </c>
      <c r="K406" s="14">
        <v>7</v>
      </c>
      <c r="L406" s="14" t="s">
        <v>82</v>
      </c>
      <c r="M406" s="14" t="s">
        <v>164</v>
      </c>
      <c r="N406" s="14" t="s">
        <v>48</v>
      </c>
      <c r="O406" s="14">
        <v>315</v>
      </c>
      <c r="P406" s="14">
        <v>0</v>
      </c>
      <c r="Q406" s="14">
        <v>0</v>
      </c>
      <c r="R406" s="14">
        <v>0</v>
      </c>
      <c r="S406" s="14">
        <v>315</v>
      </c>
      <c r="T406" s="14">
        <v>0</v>
      </c>
      <c r="U406" s="25">
        <v>44140</v>
      </c>
      <c r="V406" s="14">
        <v>47</v>
      </c>
      <c r="W406" s="23">
        <v>2904.42</v>
      </c>
      <c r="X406" s="23">
        <v>0</v>
      </c>
      <c r="Y406" s="23">
        <v>0</v>
      </c>
      <c r="Z406" s="23">
        <v>64.28</v>
      </c>
      <c r="AA406" s="23">
        <v>64.28</v>
      </c>
      <c r="AB406" s="14">
        <v>0</v>
      </c>
      <c r="AC406" s="14">
        <v>0</v>
      </c>
      <c r="AD406" s="24">
        <f>IFERROR(1-(Master[[#This Row],[Avg Garment Scans per Delivery]]/Master[[#This Row],[Garment Inventory]]), 0)</f>
        <v>0</v>
      </c>
      <c r="AE406" s="48">
        <v>0</v>
      </c>
      <c r="AF406" s="48">
        <v>0</v>
      </c>
      <c r="AG406" s="44">
        <v>60.779000000000003</v>
      </c>
      <c r="AH406" s="44">
        <v>61.27</v>
      </c>
      <c r="AI406" s="44">
        <v>63.204999999999998</v>
      </c>
      <c r="AJ406" s="44">
        <v>64.28</v>
      </c>
      <c r="AK406" s="44">
        <v>61.27</v>
      </c>
      <c r="AL406" s="44">
        <v>64.28</v>
      </c>
      <c r="AM406" s="44">
        <v>61.27</v>
      </c>
      <c r="AN406" s="44">
        <v>64.28</v>
      </c>
      <c r="AO406" s="44">
        <v>61.27</v>
      </c>
      <c r="AP406" s="44">
        <v>64.28</v>
      </c>
      <c r="AQ406" s="44">
        <v>61.27</v>
      </c>
      <c r="AR406" s="44">
        <v>64.28</v>
      </c>
      <c r="AS406" s="44">
        <v>61.27</v>
      </c>
      <c r="AT406" s="44">
        <v>64.28</v>
      </c>
      <c r="AU406" s="44">
        <v>61.27</v>
      </c>
      <c r="AV406" s="44">
        <v>64.28</v>
      </c>
      <c r="AW406" s="44">
        <v>61.27</v>
      </c>
      <c r="AX406" s="44">
        <v>64.28</v>
      </c>
      <c r="AY406" s="44">
        <v>61.27</v>
      </c>
      <c r="AZ406" s="44">
        <v>64.28</v>
      </c>
      <c r="BA406" s="44">
        <v>61.27</v>
      </c>
      <c r="BB406" s="44">
        <v>64.28</v>
      </c>
      <c r="BC406" s="14" t="s">
        <v>232</v>
      </c>
      <c r="BD406" s="14" t="s">
        <v>239</v>
      </c>
      <c r="BG406" s="14" t="s">
        <v>191</v>
      </c>
      <c r="BH406" s="14" t="s">
        <v>44</v>
      </c>
      <c r="BI406" s="14">
        <v>103</v>
      </c>
      <c r="BJ406" s="14">
        <f>IFERROR(_xlfn.XLOOKUP(Master[[#This Row],[cu_id]],StopTimes[cu_ID],StopTimes[Average Stop Time]), 0)</f>
        <v>16.016666666666666</v>
      </c>
      <c r="BK406" s="14">
        <f>IF(Master[[#This Row],[Avg stop time helper]] &lt;&gt; 0, Master[[#This Row],[Avg stop time helper]],Average_Stop_Time)</f>
        <v>16.016666666666666</v>
      </c>
      <c r="BL406" s="14" t="b">
        <f>NOT(ISERROR(_xlfn.XLOOKUP(Master[[#This Row],[cu_id]], Solution[Cu_ID],Solution[Cu_ID])))</f>
        <v>1</v>
      </c>
    </row>
    <row r="407" spans="1:64" s="14" customFormat="1" x14ac:dyDescent="0.3">
      <c r="A407" s="26" t="s">
        <v>1364</v>
      </c>
      <c r="B407" s="14">
        <v>105</v>
      </c>
      <c r="C407" s="14">
        <v>73149</v>
      </c>
      <c r="D407" s="14">
        <v>0</v>
      </c>
      <c r="E407" s="14" t="s">
        <v>1363</v>
      </c>
      <c r="F407" s="14" t="s">
        <v>4023</v>
      </c>
      <c r="H407" s="14" t="s">
        <v>1320</v>
      </c>
      <c r="I407" s="14" t="s">
        <v>2</v>
      </c>
      <c r="J407" s="14">
        <v>48661</v>
      </c>
      <c r="K407" s="14">
        <v>7</v>
      </c>
      <c r="L407" s="14" t="s">
        <v>82</v>
      </c>
      <c r="M407" s="14" t="s">
        <v>164</v>
      </c>
      <c r="N407" s="14" t="s">
        <v>13</v>
      </c>
      <c r="O407" s="14">
        <v>70</v>
      </c>
      <c r="P407" s="14">
        <v>70</v>
      </c>
      <c r="Q407" s="14">
        <v>0</v>
      </c>
      <c r="R407" s="14">
        <v>0</v>
      </c>
      <c r="S407" s="14">
        <v>0</v>
      </c>
      <c r="T407" s="14">
        <v>0</v>
      </c>
      <c r="U407" s="25">
        <v>44137</v>
      </c>
      <c r="V407" s="14">
        <v>52</v>
      </c>
      <c r="W407" s="23">
        <v>4571.04</v>
      </c>
      <c r="X407" s="23">
        <v>0</v>
      </c>
      <c r="Y407" s="23">
        <v>0</v>
      </c>
      <c r="Z407" s="23">
        <v>103.59</v>
      </c>
      <c r="AA407" s="23">
        <v>103.59</v>
      </c>
      <c r="AB407" s="14">
        <v>0</v>
      </c>
      <c r="AC407" s="14">
        <v>0</v>
      </c>
      <c r="AD407" s="24">
        <f>IFERROR(1-(Master[[#This Row],[Avg Garment Scans per Delivery]]/Master[[#This Row],[Garment Inventory]]), 0)</f>
        <v>0</v>
      </c>
      <c r="AE407" s="48">
        <v>0</v>
      </c>
      <c r="AF407" s="48">
        <v>0</v>
      </c>
      <c r="AG407" s="44">
        <v>85.223799999999997</v>
      </c>
      <c r="AH407" s="44">
        <v>88.401499999999999</v>
      </c>
      <c r="AI407" s="44">
        <v>95.505300000000005</v>
      </c>
      <c r="AJ407" s="44">
        <v>95.852999999999994</v>
      </c>
      <c r="AK407" s="44">
        <v>93.084999999999994</v>
      </c>
      <c r="AL407" s="44">
        <v>96.072500000000005</v>
      </c>
      <c r="AM407" s="44">
        <v>91.06</v>
      </c>
      <c r="AN407" s="44">
        <v>191.18</v>
      </c>
      <c r="AO407" s="44">
        <v>91.06</v>
      </c>
      <c r="AP407" s="44">
        <v>191.18</v>
      </c>
      <c r="AQ407" s="44">
        <v>91.06</v>
      </c>
      <c r="AR407" s="44">
        <v>202.27</v>
      </c>
      <c r="AS407" s="44">
        <v>107.26</v>
      </c>
      <c r="AT407" s="44">
        <v>196.36</v>
      </c>
      <c r="AU407" s="44">
        <v>91.06</v>
      </c>
      <c r="AV407" s="44">
        <v>184.83</v>
      </c>
      <c r="AW407" s="44">
        <v>91.06</v>
      </c>
      <c r="AX407" s="44">
        <v>190.3</v>
      </c>
      <c r="AY407" s="44">
        <v>91.06</v>
      </c>
      <c r="AZ407" s="44">
        <v>190.3</v>
      </c>
      <c r="BA407" s="44">
        <v>91.06</v>
      </c>
      <c r="BB407" s="44">
        <v>190.3</v>
      </c>
      <c r="BC407" s="14" t="s">
        <v>310</v>
      </c>
      <c r="BD407" s="14" t="s">
        <v>213</v>
      </c>
      <c r="BG407" s="14" t="s">
        <v>191</v>
      </c>
      <c r="BH407" s="14" t="s">
        <v>44</v>
      </c>
      <c r="BI407" s="14">
        <v>105</v>
      </c>
      <c r="BJ407" s="14">
        <f>IFERROR(_xlfn.XLOOKUP(Master[[#This Row],[cu_id]],StopTimes[cu_ID],StopTimes[Average Stop Time]), 0)</f>
        <v>8.2333333333333343</v>
      </c>
      <c r="BK407" s="14">
        <f>IF(Master[[#This Row],[Avg stop time helper]] &lt;&gt; 0, Master[[#This Row],[Avg stop time helper]],Average_Stop_Time)</f>
        <v>8.2333333333333343</v>
      </c>
      <c r="BL407" s="14" t="b">
        <f>NOT(ISERROR(_xlfn.XLOOKUP(Master[[#This Row],[cu_id]], Solution[Cu_ID],Solution[Cu_ID])))</f>
        <v>1</v>
      </c>
    </row>
    <row r="408" spans="1:64" s="14" customFormat="1" x14ac:dyDescent="0.3">
      <c r="A408" s="26" t="s">
        <v>1366</v>
      </c>
      <c r="B408" s="14">
        <v>103</v>
      </c>
      <c r="C408" s="14">
        <v>73152</v>
      </c>
      <c r="D408" s="14">
        <v>0</v>
      </c>
      <c r="E408" s="14" t="s">
        <v>1365</v>
      </c>
      <c r="F408" s="14" t="s">
        <v>4979</v>
      </c>
      <c r="H408" s="14" t="s">
        <v>221</v>
      </c>
      <c r="I408" s="14" t="s">
        <v>2</v>
      </c>
      <c r="J408" s="14">
        <v>49707</v>
      </c>
      <c r="K408" s="14">
        <v>0</v>
      </c>
      <c r="L408" s="14" t="s">
        <v>82</v>
      </c>
      <c r="M408" s="14" t="s">
        <v>163</v>
      </c>
      <c r="N408" s="14" t="s">
        <v>13</v>
      </c>
      <c r="O408" s="14">
        <v>1</v>
      </c>
      <c r="P408" s="14">
        <v>1</v>
      </c>
      <c r="Q408" s="14">
        <v>0</v>
      </c>
      <c r="R408" s="14">
        <v>0</v>
      </c>
      <c r="S408" s="14">
        <v>0</v>
      </c>
      <c r="T408" s="14">
        <v>0</v>
      </c>
      <c r="U408" s="25">
        <v>0</v>
      </c>
      <c r="V408" s="14">
        <v>0</v>
      </c>
      <c r="W408" s="23">
        <v>0</v>
      </c>
      <c r="X408" s="23">
        <v>0</v>
      </c>
      <c r="Y408" s="23">
        <v>0</v>
      </c>
      <c r="Z408" s="23" t="s">
        <v>247</v>
      </c>
      <c r="AA408" s="23" t="s">
        <v>247</v>
      </c>
      <c r="AB408" s="14">
        <v>0</v>
      </c>
      <c r="AC408" s="14">
        <v>0</v>
      </c>
      <c r="AD408" s="24">
        <f>IFERROR(1-(Master[[#This Row],[Avg Garment Scans per Delivery]]/Master[[#This Row],[Garment Inventory]]), 0)</f>
        <v>0</v>
      </c>
      <c r="AE408" s="48">
        <v>0</v>
      </c>
      <c r="AF408" s="48">
        <v>0</v>
      </c>
      <c r="AG408" s="44">
        <v>0</v>
      </c>
      <c r="AH408" s="44">
        <v>0</v>
      </c>
      <c r="AI408" s="44">
        <v>0</v>
      </c>
      <c r="AJ408" s="44">
        <v>0</v>
      </c>
      <c r="AK408" s="44">
        <v>0</v>
      </c>
      <c r="AL408" s="44">
        <v>0</v>
      </c>
      <c r="AM408" s="44">
        <v>0</v>
      </c>
      <c r="AN408" s="44">
        <v>0</v>
      </c>
      <c r="AO408" s="44">
        <v>0</v>
      </c>
      <c r="AP408" s="44">
        <v>0</v>
      </c>
      <c r="AQ408" s="44">
        <v>0</v>
      </c>
      <c r="AR408" s="44">
        <v>0</v>
      </c>
      <c r="AS408" s="44">
        <v>0</v>
      </c>
      <c r="AT408" s="44">
        <v>0</v>
      </c>
      <c r="AU408" s="44">
        <v>0</v>
      </c>
      <c r="AV408" s="44">
        <v>0</v>
      </c>
      <c r="AW408" s="44">
        <v>0</v>
      </c>
      <c r="AX408" s="44">
        <v>0</v>
      </c>
      <c r="AY408" s="44">
        <v>0</v>
      </c>
      <c r="AZ408" s="44">
        <v>0</v>
      </c>
      <c r="BA408" s="44">
        <v>0</v>
      </c>
      <c r="BB408" s="44">
        <v>0</v>
      </c>
      <c r="BC408" s="14" t="s">
        <v>77</v>
      </c>
      <c r="BD408" s="14" t="s">
        <v>77</v>
      </c>
      <c r="BG408" s="14" t="s">
        <v>191</v>
      </c>
      <c r="BH408" s="14" t="s">
        <v>44</v>
      </c>
      <c r="BI408" s="14">
        <v>103</v>
      </c>
      <c r="BJ408" s="14">
        <f>IFERROR(_xlfn.XLOOKUP(Master[[#This Row],[cu_id]],StopTimes[cu_ID],StopTimes[Average Stop Time]), 0)</f>
        <v>0</v>
      </c>
      <c r="BK408" s="14">
        <f>IF(Master[[#This Row],[Avg stop time helper]] &lt;&gt; 0, Master[[#This Row],[Avg stop time helper]],Average_Stop_Time)</f>
        <v>9.4354006285390355</v>
      </c>
      <c r="BL408" s="14" t="b">
        <f>NOT(ISERROR(_xlfn.XLOOKUP(Master[[#This Row],[cu_id]], Solution[Cu_ID],Solution[Cu_ID])))</f>
        <v>1</v>
      </c>
    </row>
    <row r="409" spans="1:64" s="14" customFormat="1" x14ac:dyDescent="0.3">
      <c r="A409" s="26" t="s">
        <v>1368</v>
      </c>
      <c r="B409" s="14">
        <v>101</v>
      </c>
      <c r="C409" s="14">
        <v>73157</v>
      </c>
      <c r="D409" s="14">
        <v>0</v>
      </c>
      <c r="E409" s="14" t="s">
        <v>1367</v>
      </c>
      <c r="F409" s="14" t="s">
        <v>4267</v>
      </c>
      <c r="H409" s="14" t="s">
        <v>1352</v>
      </c>
      <c r="I409" s="14" t="s">
        <v>2</v>
      </c>
      <c r="J409" s="14">
        <v>48730</v>
      </c>
      <c r="K409" s="14">
        <v>7</v>
      </c>
      <c r="L409" s="14" t="s">
        <v>82</v>
      </c>
      <c r="M409" s="14" t="s">
        <v>164</v>
      </c>
      <c r="N409" s="14" t="s">
        <v>48</v>
      </c>
      <c r="O409" s="14">
        <v>295</v>
      </c>
      <c r="P409" s="14">
        <v>0</v>
      </c>
      <c r="Q409" s="14">
        <v>0</v>
      </c>
      <c r="R409" s="14">
        <v>0</v>
      </c>
      <c r="S409" s="14">
        <v>295</v>
      </c>
      <c r="T409" s="14">
        <v>0</v>
      </c>
      <c r="U409" s="25">
        <v>44140</v>
      </c>
      <c r="V409" s="14">
        <v>52</v>
      </c>
      <c r="W409" s="23">
        <v>5233.5600000000004</v>
      </c>
      <c r="X409" s="23">
        <v>0</v>
      </c>
      <c r="Y409" s="23">
        <v>0</v>
      </c>
      <c r="Z409" s="23">
        <v>116.81</v>
      </c>
      <c r="AA409" s="23">
        <v>116.81</v>
      </c>
      <c r="AB409" s="14">
        <v>0</v>
      </c>
      <c r="AC409" s="14">
        <v>0</v>
      </c>
      <c r="AD409" s="24">
        <f>IFERROR(1-(Master[[#This Row],[Avg Garment Scans per Delivery]]/Master[[#This Row],[Garment Inventory]]), 0)</f>
        <v>0</v>
      </c>
      <c r="AE409" s="48">
        <v>0</v>
      </c>
      <c r="AF409" s="48">
        <v>0</v>
      </c>
      <c r="AG409" s="44">
        <v>78.756600000000006</v>
      </c>
      <c r="AH409" s="44">
        <v>112.4969</v>
      </c>
      <c r="AI409" s="44">
        <v>121.9828</v>
      </c>
      <c r="AJ409" s="44">
        <v>79.12</v>
      </c>
      <c r="AK409" s="44">
        <v>126.9637</v>
      </c>
      <c r="AL409" s="44">
        <v>79.12</v>
      </c>
      <c r="AM409" s="44">
        <v>117.17</v>
      </c>
      <c r="AN409" s="44">
        <v>79.12</v>
      </c>
      <c r="AO409" s="44">
        <v>117.17</v>
      </c>
      <c r="AP409" s="44">
        <v>79.12</v>
      </c>
      <c r="AQ409" s="44">
        <v>117.17</v>
      </c>
      <c r="AR409" s="44">
        <v>79.12</v>
      </c>
      <c r="AS409" s="44">
        <v>132.84</v>
      </c>
      <c r="AT409" s="44">
        <v>79.12</v>
      </c>
      <c r="AU409" s="44">
        <v>132.84</v>
      </c>
      <c r="AV409" s="44">
        <v>79.12</v>
      </c>
      <c r="AW409" s="44">
        <v>132.84</v>
      </c>
      <c r="AX409" s="44">
        <v>79.12</v>
      </c>
      <c r="AY409" s="44">
        <v>132.84</v>
      </c>
      <c r="AZ409" s="44">
        <v>79.12</v>
      </c>
      <c r="BA409" s="44">
        <v>132.84</v>
      </c>
      <c r="BB409" s="44">
        <v>79.12</v>
      </c>
      <c r="BC409" s="14" t="s">
        <v>260</v>
      </c>
      <c r="BD409" s="14" t="s">
        <v>213</v>
      </c>
      <c r="BG409" s="14" t="s">
        <v>191</v>
      </c>
      <c r="BH409" s="14" t="s">
        <v>44</v>
      </c>
      <c r="BI409" s="14">
        <v>101</v>
      </c>
      <c r="BJ409" s="14">
        <f>IFERROR(_xlfn.XLOOKUP(Master[[#This Row],[cu_id]],StopTimes[cu_ID],StopTimes[Average Stop Time]), 0)</f>
        <v>10.193333333333333</v>
      </c>
      <c r="BK409" s="14">
        <f>IF(Master[[#This Row],[Avg stop time helper]] &lt;&gt; 0, Master[[#This Row],[Avg stop time helper]],Average_Stop_Time)</f>
        <v>10.193333333333333</v>
      </c>
      <c r="BL409" s="14" t="b">
        <f>NOT(ISERROR(_xlfn.XLOOKUP(Master[[#This Row],[cu_id]], Solution[Cu_ID],Solution[Cu_ID])))</f>
        <v>1</v>
      </c>
    </row>
    <row r="410" spans="1:64" s="14" customFormat="1" x14ac:dyDescent="0.3">
      <c r="A410" s="26" t="s">
        <v>1370</v>
      </c>
      <c r="B410" s="14">
        <v>103</v>
      </c>
      <c r="C410" s="14">
        <v>73159</v>
      </c>
      <c r="D410" s="14">
        <v>0</v>
      </c>
      <c r="E410" s="14" t="s">
        <v>1369</v>
      </c>
      <c r="F410" s="14" t="s">
        <v>3510</v>
      </c>
      <c r="H410" s="14" t="s">
        <v>221</v>
      </c>
      <c r="I410" s="14" t="s">
        <v>2</v>
      </c>
      <c r="J410" s="14">
        <v>49707</v>
      </c>
      <c r="K410" s="14">
        <v>5</v>
      </c>
      <c r="L410" s="14" t="s">
        <v>84</v>
      </c>
      <c r="M410" s="14" t="s">
        <v>164</v>
      </c>
      <c r="N410" s="14" t="s">
        <v>15</v>
      </c>
      <c r="O410" s="14">
        <v>300</v>
      </c>
      <c r="P410" s="14">
        <v>0</v>
      </c>
      <c r="Q410" s="14">
        <v>300</v>
      </c>
      <c r="R410" s="14">
        <v>0</v>
      </c>
      <c r="S410" s="14">
        <v>0</v>
      </c>
      <c r="T410" s="14">
        <v>0</v>
      </c>
      <c r="U410" s="25">
        <v>44145</v>
      </c>
      <c r="V410" s="14">
        <v>26</v>
      </c>
      <c r="W410" s="23">
        <v>910</v>
      </c>
      <c r="X410" s="23">
        <v>0</v>
      </c>
      <c r="Y410" s="23">
        <v>0</v>
      </c>
      <c r="Z410" s="23">
        <v>18.55</v>
      </c>
      <c r="AA410" s="23">
        <v>37.1</v>
      </c>
      <c r="AB410" s="14">
        <v>0</v>
      </c>
      <c r="AC410" s="14">
        <v>0</v>
      </c>
      <c r="AD410" s="24">
        <f>IFERROR(1-(Master[[#This Row],[Avg Garment Scans per Delivery]]/Master[[#This Row],[Garment Inventory]]), 0)</f>
        <v>0</v>
      </c>
      <c r="AE410" s="48">
        <v>0</v>
      </c>
      <c r="AF410" s="48">
        <v>0</v>
      </c>
      <c r="AG410" s="44">
        <v>35</v>
      </c>
      <c r="AH410" s="44">
        <v>35</v>
      </c>
      <c r="AI410" s="44">
        <v>35</v>
      </c>
      <c r="AJ410" s="44">
        <v>35</v>
      </c>
      <c r="AK410" s="44">
        <v>17.5</v>
      </c>
      <c r="AL410" s="44">
        <v>17.5</v>
      </c>
      <c r="AM410" s="44">
        <v>35</v>
      </c>
      <c r="AN410" s="44">
        <v>0</v>
      </c>
      <c r="AO410" s="44">
        <v>0</v>
      </c>
      <c r="AP410" s="44">
        <v>35</v>
      </c>
      <c r="AQ410" s="44">
        <v>35</v>
      </c>
      <c r="AR410" s="44">
        <v>0</v>
      </c>
      <c r="AS410" s="44">
        <v>0</v>
      </c>
      <c r="AT410" s="44">
        <v>35</v>
      </c>
      <c r="AU410" s="44">
        <v>35</v>
      </c>
      <c r="AV410" s="44">
        <v>0</v>
      </c>
      <c r="AW410" s="44">
        <v>0</v>
      </c>
      <c r="AX410" s="44">
        <v>35</v>
      </c>
      <c r="AY410" s="44">
        <v>35</v>
      </c>
      <c r="AZ410" s="44">
        <v>0</v>
      </c>
      <c r="BA410" s="44">
        <v>0</v>
      </c>
      <c r="BB410" s="44">
        <v>35</v>
      </c>
      <c r="BC410" s="14" t="s">
        <v>232</v>
      </c>
      <c r="BD410" s="14" t="s">
        <v>332</v>
      </c>
      <c r="BG410" s="14" t="s">
        <v>191</v>
      </c>
      <c r="BH410" s="14" t="s">
        <v>44</v>
      </c>
      <c r="BI410" s="14">
        <v>105</v>
      </c>
      <c r="BJ410" s="14">
        <f>IFERROR(_xlfn.XLOOKUP(Master[[#This Row],[cu_id]],StopTimes[cu_ID],StopTimes[Average Stop Time]), 0)</f>
        <v>0.11666666666666667</v>
      </c>
      <c r="BK410" s="14">
        <f>IF(Master[[#This Row],[Avg stop time helper]] &lt;&gt; 0, Master[[#This Row],[Avg stop time helper]],Average_Stop_Time)</f>
        <v>0.11666666666666667</v>
      </c>
      <c r="BL410" s="14" t="b">
        <f>NOT(ISERROR(_xlfn.XLOOKUP(Master[[#This Row],[cu_id]], Solution[Cu_ID],Solution[Cu_ID])))</f>
        <v>1</v>
      </c>
    </row>
    <row r="411" spans="1:64" s="14" customFormat="1" x14ac:dyDescent="0.3">
      <c r="A411" s="26" t="s">
        <v>1372</v>
      </c>
      <c r="B411" s="14">
        <v>101</v>
      </c>
      <c r="C411" s="14">
        <v>73162</v>
      </c>
      <c r="D411" s="14">
        <v>0</v>
      </c>
      <c r="E411" s="14" t="s">
        <v>1371</v>
      </c>
      <c r="F411" s="14" t="s">
        <v>4310</v>
      </c>
      <c r="H411" s="14" t="s">
        <v>221</v>
      </c>
      <c r="I411" s="14" t="s">
        <v>2</v>
      </c>
      <c r="J411" s="14">
        <v>49707</v>
      </c>
      <c r="K411" s="14">
        <v>7</v>
      </c>
      <c r="L411" s="14" t="s">
        <v>82</v>
      </c>
      <c r="M411" s="14" t="s">
        <v>164</v>
      </c>
      <c r="N411" s="14" t="s">
        <v>14</v>
      </c>
      <c r="O411" s="14">
        <v>20</v>
      </c>
      <c r="P411" s="14">
        <v>0</v>
      </c>
      <c r="Q411" s="14">
        <v>0</v>
      </c>
      <c r="R411" s="14">
        <v>0</v>
      </c>
      <c r="S411" s="14">
        <v>0</v>
      </c>
      <c r="T411" s="14">
        <v>20</v>
      </c>
      <c r="U411" s="25">
        <v>44141</v>
      </c>
      <c r="V411" s="14">
        <v>53</v>
      </c>
      <c r="W411" s="23">
        <v>24846.29</v>
      </c>
      <c r="X411" s="23">
        <v>4840.9799999999996</v>
      </c>
      <c r="Y411" s="23">
        <v>20005.310000000001</v>
      </c>
      <c r="Z411" s="23">
        <v>428.89</v>
      </c>
      <c r="AA411" s="23">
        <v>428.89</v>
      </c>
      <c r="AB411" s="14">
        <v>0</v>
      </c>
      <c r="AC411" s="14">
        <v>0</v>
      </c>
      <c r="AD411" s="24">
        <f>IFERROR(1-(Master[[#This Row],[Avg Garment Scans per Delivery]]/Master[[#This Row],[Garment Inventory]]), 0)</f>
        <v>0</v>
      </c>
      <c r="AE411" s="48">
        <v>0</v>
      </c>
      <c r="AF411" s="48">
        <v>0</v>
      </c>
      <c r="AG411" s="44">
        <v>377.64920000000001</v>
      </c>
      <c r="AH411" s="44">
        <v>700.43349999999998</v>
      </c>
      <c r="AI411" s="44">
        <v>395.88690000000003</v>
      </c>
      <c r="AJ411" s="44">
        <v>404.61</v>
      </c>
      <c r="AK411" s="44">
        <v>987.05250000000001</v>
      </c>
      <c r="AL411" s="44">
        <v>404.61</v>
      </c>
      <c r="AM411" s="44">
        <v>381.93</v>
      </c>
      <c r="AN411" s="44">
        <v>404.61</v>
      </c>
      <c r="AO411" s="44">
        <v>5222.91</v>
      </c>
      <c r="AP411" s="44">
        <v>404.61</v>
      </c>
      <c r="AQ411" s="44">
        <v>381.93</v>
      </c>
      <c r="AR411" s="44">
        <v>404.61</v>
      </c>
      <c r="AS411" s="44">
        <v>381.93</v>
      </c>
      <c r="AT411" s="44">
        <v>404.61</v>
      </c>
      <c r="AU411" s="44">
        <v>381.93</v>
      </c>
      <c r="AV411" s="44">
        <v>404.61</v>
      </c>
      <c r="AW411" s="44">
        <v>381.93</v>
      </c>
      <c r="AX411" s="44">
        <v>404.61</v>
      </c>
      <c r="AY411" s="44">
        <v>381.93</v>
      </c>
      <c r="AZ411" s="44">
        <v>404.61</v>
      </c>
      <c r="BA411" s="44">
        <v>381.93</v>
      </c>
      <c r="BB411" s="44">
        <v>404.61</v>
      </c>
      <c r="BC411" s="14" t="s">
        <v>257</v>
      </c>
      <c r="BD411" s="14" t="s">
        <v>213</v>
      </c>
      <c r="BG411" s="14" t="s">
        <v>191</v>
      </c>
      <c r="BH411" s="14" t="s">
        <v>44</v>
      </c>
      <c r="BI411" s="14">
        <v>101</v>
      </c>
      <c r="BJ411" s="14">
        <f>IFERROR(_xlfn.XLOOKUP(Master[[#This Row],[cu_id]],StopTimes[cu_ID],StopTimes[Average Stop Time]), 0)</f>
        <v>169.52333333333334</v>
      </c>
      <c r="BK411" s="14">
        <f>IF(Master[[#This Row],[Avg stop time helper]] &lt;&gt; 0, Master[[#This Row],[Avg stop time helper]],Average_Stop_Time)</f>
        <v>169.52333333333334</v>
      </c>
      <c r="BL411" s="14" t="b">
        <f>NOT(ISERROR(_xlfn.XLOOKUP(Master[[#This Row],[cu_id]], Solution[Cu_ID],Solution[Cu_ID])))</f>
        <v>1</v>
      </c>
    </row>
    <row r="412" spans="1:64" s="14" customFormat="1" x14ac:dyDescent="0.3">
      <c r="A412" s="26" t="s">
        <v>1374</v>
      </c>
      <c r="B412" s="14">
        <v>102</v>
      </c>
      <c r="C412" s="14">
        <v>73164</v>
      </c>
      <c r="D412" s="14">
        <v>0</v>
      </c>
      <c r="E412" s="14" t="s">
        <v>1373</v>
      </c>
      <c r="F412" s="14" t="s">
        <v>3665</v>
      </c>
      <c r="H412" s="14" t="s">
        <v>207</v>
      </c>
      <c r="I412" s="14" t="s">
        <v>2</v>
      </c>
      <c r="J412" s="14">
        <v>49765</v>
      </c>
      <c r="K412" s="14">
        <v>7</v>
      </c>
      <c r="L412" s="14" t="s">
        <v>82</v>
      </c>
      <c r="M412" s="14" t="s">
        <v>164</v>
      </c>
      <c r="N412" s="14" t="s">
        <v>13</v>
      </c>
      <c r="O412" s="14">
        <v>40</v>
      </c>
      <c r="P412" s="14">
        <v>40</v>
      </c>
      <c r="Q412" s="14">
        <v>0</v>
      </c>
      <c r="R412" s="14">
        <v>0</v>
      </c>
      <c r="S412" s="14">
        <v>0</v>
      </c>
      <c r="T412" s="14">
        <v>0</v>
      </c>
      <c r="U412" s="25">
        <v>44137</v>
      </c>
      <c r="V412" s="14">
        <v>53</v>
      </c>
      <c r="W412" s="23">
        <v>2667.91</v>
      </c>
      <c r="X412" s="23">
        <v>47.6</v>
      </c>
      <c r="Y412" s="23">
        <v>2620.31</v>
      </c>
      <c r="Z412" s="23">
        <v>49.35</v>
      </c>
      <c r="AA412" s="23">
        <v>49.35</v>
      </c>
      <c r="AB412" s="14">
        <v>0</v>
      </c>
      <c r="AC412" s="14">
        <v>0</v>
      </c>
      <c r="AD412" s="24">
        <v>0</v>
      </c>
      <c r="AE412" s="48">
        <v>0</v>
      </c>
      <c r="AF412" s="48">
        <v>0</v>
      </c>
      <c r="AG412" s="44">
        <v>62.438400000000001</v>
      </c>
      <c r="AH412" s="44">
        <v>45.58</v>
      </c>
      <c r="AI412" s="44">
        <v>45.442999999999998</v>
      </c>
      <c r="AJ412" s="44">
        <v>53.001399999999997</v>
      </c>
      <c r="AK412" s="44">
        <v>43.27</v>
      </c>
      <c r="AL412" s="44">
        <v>63.698700000000002</v>
      </c>
      <c r="AM412" s="44">
        <v>43.27</v>
      </c>
      <c r="AN412" s="44">
        <v>85.35</v>
      </c>
      <c r="AO412" s="44">
        <v>43.27</v>
      </c>
      <c r="AP412" s="44">
        <v>221.32</v>
      </c>
      <c r="AQ412" s="44">
        <v>43.27</v>
      </c>
      <c r="AR412" s="44">
        <v>226.43</v>
      </c>
      <c r="AS412" s="44">
        <v>43.27</v>
      </c>
      <c r="AT412" s="44">
        <v>90.46</v>
      </c>
      <c r="AU412" s="44">
        <v>43.27</v>
      </c>
      <c r="AV412" s="44">
        <v>90.46</v>
      </c>
      <c r="AW412" s="44">
        <v>43.27</v>
      </c>
      <c r="AX412" s="44">
        <v>101.07</v>
      </c>
      <c r="AY412" s="44">
        <v>43.27</v>
      </c>
      <c r="AZ412" s="44">
        <v>107.35</v>
      </c>
      <c r="BA412" s="44">
        <v>43.27</v>
      </c>
      <c r="BB412" s="44">
        <v>103.02</v>
      </c>
      <c r="BC412" s="14" t="s">
        <v>77</v>
      </c>
      <c r="BD412" s="14" t="s">
        <v>77</v>
      </c>
      <c r="BG412" s="14" t="s">
        <v>191</v>
      </c>
      <c r="BH412" s="14" t="s">
        <v>44</v>
      </c>
      <c r="BI412" s="14">
        <v>102</v>
      </c>
      <c r="BJ412" s="14">
        <f>IFERROR(_xlfn.XLOOKUP(Master[[#This Row],[cu_id]],StopTimes[cu_ID],StopTimes[Average Stop Time]), 0)</f>
        <v>7.8250000000000002</v>
      </c>
      <c r="BK412" s="14">
        <f>IF(Master[[#This Row],[Avg stop time helper]] &lt;&gt; 0, Master[[#This Row],[Avg stop time helper]],Average_Stop_Time)</f>
        <v>7.8250000000000002</v>
      </c>
      <c r="BL412" s="14" t="b">
        <f>NOT(ISERROR(_xlfn.XLOOKUP(Master[[#This Row],[cu_id]], Solution[Cu_ID],Solution[Cu_ID])))</f>
        <v>0</v>
      </c>
    </row>
    <row r="413" spans="1:64" s="14" customFormat="1" x14ac:dyDescent="0.3">
      <c r="A413" s="26" t="s">
        <v>1376</v>
      </c>
      <c r="B413" s="14">
        <v>101</v>
      </c>
      <c r="C413" s="14">
        <v>73167</v>
      </c>
      <c r="D413" s="14">
        <v>0</v>
      </c>
      <c r="E413" s="14" t="s">
        <v>1375</v>
      </c>
      <c r="F413" s="14" t="s">
        <v>4233</v>
      </c>
      <c r="H413" s="14" t="s">
        <v>221</v>
      </c>
      <c r="I413" s="14" t="s">
        <v>2</v>
      </c>
      <c r="J413" s="14">
        <v>49707</v>
      </c>
      <c r="K413" s="14">
        <v>7</v>
      </c>
      <c r="L413" s="14" t="s">
        <v>82</v>
      </c>
      <c r="M413" s="14" t="s">
        <v>164</v>
      </c>
      <c r="N413" s="14" t="s">
        <v>12</v>
      </c>
      <c r="O413" s="14">
        <v>252</v>
      </c>
      <c r="P413" s="14">
        <v>0</v>
      </c>
      <c r="Q413" s="14">
        <v>0</v>
      </c>
      <c r="R413" s="14">
        <v>252</v>
      </c>
      <c r="S413" s="14">
        <v>0</v>
      </c>
      <c r="T413" s="14">
        <v>0</v>
      </c>
      <c r="U413" s="25">
        <v>44139</v>
      </c>
      <c r="V413" s="14">
        <v>64</v>
      </c>
      <c r="W413" s="23">
        <v>4326.34</v>
      </c>
      <c r="X413" s="23">
        <v>1752.82</v>
      </c>
      <c r="Y413" s="23">
        <v>2573.52</v>
      </c>
      <c r="Z413" s="23">
        <v>52.18</v>
      </c>
      <c r="AA413" s="23">
        <v>52.18</v>
      </c>
      <c r="AB413" s="14">
        <v>22</v>
      </c>
      <c r="AC413" s="14">
        <v>0</v>
      </c>
      <c r="AD413" s="24">
        <f>IFERROR(1-(Master[[#This Row],[Avg Garment Scans per Delivery]]/Master[[#This Row],[Garment Inventory]]), 0)</f>
        <v>1</v>
      </c>
      <c r="AE413" s="48">
        <v>2</v>
      </c>
      <c r="AF413" s="48">
        <v>22</v>
      </c>
      <c r="AG413" s="44">
        <v>56.9985</v>
      </c>
      <c r="AH413" s="44">
        <v>85.876300000000001</v>
      </c>
      <c r="AI413" s="44">
        <v>61.839300000000001</v>
      </c>
      <c r="AJ413" s="44">
        <v>70.621300000000005</v>
      </c>
      <c r="AK413" s="44">
        <v>142.65369999999999</v>
      </c>
      <c r="AL413" s="44">
        <v>96.415000000000006</v>
      </c>
      <c r="AM413" s="44">
        <v>440.2</v>
      </c>
      <c r="AN413" s="44">
        <v>38.119999999999997</v>
      </c>
      <c r="AO413" s="44">
        <v>35</v>
      </c>
      <c r="AP413" s="44">
        <v>38.119999999999997</v>
      </c>
      <c r="AQ413" s="44">
        <v>57.32</v>
      </c>
      <c r="AR413" s="44">
        <v>129.97999999999999</v>
      </c>
      <c r="AS413" s="44">
        <v>72.69</v>
      </c>
      <c r="AT413" s="44">
        <v>129.97999999999999</v>
      </c>
      <c r="AU413" s="44">
        <v>207.02</v>
      </c>
      <c r="AV413" s="44">
        <v>38.119999999999997</v>
      </c>
      <c r="AW413" s="44">
        <v>35</v>
      </c>
      <c r="AX413" s="44">
        <v>38.119999999999997</v>
      </c>
      <c r="AY413" s="44">
        <v>259</v>
      </c>
      <c r="AZ413" s="44">
        <v>38.119999999999997</v>
      </c>
      <c r="BA413" s="44">
        <v>35</v>
      </c>
      <c r="BB413" s="44">
        <v>412.62</v>
      </c>
      <c r="BC413" s="14" t="s">
        <v>232</v>
      </c>
      <c r="BD413" s="14" t="s">
        <v>239</v>
      </c>
      <c r="BG413" s="14" t="s">
        <v>191</v>
      </c>
      <c r="BH413" s="14" t="s">
        <v>44</v>
      </c>
      <c r="BI413" s="14">
        <v>101</v>
      </c>
      <c r="BJ413" s="14">
        <f>IFERROR(_xlfn.XLOOKUP(Master[[#This Row],[cu_id]],StopTimes[cu_ID],StopTimes[Average Stop Time]), 0)</f>
        <v>3.7708333333333335</v>
      </c>
      <c r="BK413" s="14">
        <f>IF(Master[[#This Row],[Avg stop time helper]] &lt;&gt; 0, Master[[#This Row],[Avg stop time helper]],Average_Stop_Time)</f>
        <v>3.7708333333333335</v>
      </c>
      <c r="BL413" s="14" t="b">
        <f>NOT(ISERROR(_xlfn.XLOOKUP(Master[[#This Row],[cu_id]], Solution[Cu_ID],Solution[Cu_ID])))</f>
        <v>1</v>
      </c>
    </row>
    <row r="414" spans="1:64" s="14" customFormat="1" x14ac:dyDescent="0.3">
      <c r="A414" s="26" t="s">
        <v>1379</v>
      </c>
      <c r="B414" s="14">
        <v>101</v>
      </c>
      <c r="C414" s="14">
        <v>73168</v>
      </c>
      <c r="D414" s="14">
        <v>0</v>
      </c>
      <c r="E414" s="14" t="s">
        <v>1378</v>
      </c>
      <c r="F414" s="14" t="s">
        <v>4191</v>
      </c>
      <c r="H414" s="14" t="s">
        <v>1377</v>
      </c>
      <c r="I414" s="14" t="s">
        <v>2</v>
      </c>
      <c r="J414" s="14">
        <v>49766</v>
      </c>
      <c r="K414" s="14">
        <v>3</v>
      </c>
      <c r="L414" s="14" t="s">
        <v>175</v>
      </c>
      <c r="M414" s="14" t="s">
        <v>164</v>
      </c>
      <c r="N414" s="14" t="s">
        <v>14</v>
      </c>
      <c r="O414" s="14">
        <v>165</v>
      </c>
      <c r="P414" s="14">
        <v>0</v>
      </c>
      <c r="Q414" s="14">
        <v>0</v>
      </c>
      <c r="R414" s="14">
        <v>0</v>
      </c>
      <c r="S414" s="14">
        <v>0</v>
      </c>
      <c r="T414" s="14">
        <v>165</v>
      </c>
      <c r="U414" s="25">
        <v>44148</v>
      </c>
      <c r="V414" s="14">
        <v>13</v>
      </c>
      <c r="W414" s="23">
        <v>718.91</v>
      </c>
      <c r="X414" s="23">
        <v>0</v>
      </c>
      <c r="Y414" s="23">
        <v>0</v>
      </c>
      <c r="Z414" s="23">
        <v>15.23</v>
      </c>
      <c r="AA414" s="23">
        <v>60.91</v>
      </c>
      <c r="AB414" s="14">
        <v>0</v>
      </c>
      <c r="AC414" s="14">
        <v>0</v>
      </c>
      <c r="AD414" s="24">
        <f>IFERROR(1-(Master[[#This Row],[Avg Garment Scans per Delivery]]/Master[[#This Row],[Garment Inventory]]), 0)</f>
        <v>0</v>
      </c>
      <c r="AE414" s="48">
        <v>0</v>
      </c>
      <c r="AF414" s="48">
        <v>0</v>
      </c>
      <c r="AG414" s="44">
        <v>54.616599999999998</v>
      </c>
      <c r="AH414" s="44">
        <v>54.98</v>
      </c>
      <c r="AI414" s="44">
        <v>56.633299999999998</v>
      </c>
      <c r="AJ414" s="44">
        <v>57.46</v>
      </c>
      <c r="AK414" s="44">
        <v>13.744999999999999</v>
      </c>
      <c r="AL414" s="44">
        <v>14.365</v>
      </c>
      <c r="AM414" s="44">
        <v>0</v>
      </c>
      <c r="AN414" s="44">
        <v>0</v>
      </c>
      <c r="AO414" s="44">
        <v>0</v>
      </c>
      <c r="AP414" s="44">
        <v>57.46</v>
      </c>
      <c r="AQ414" s="44">
        <v>54.98</v>
      </c>
      <c r="AR414" s="44">
        <v>0</v>
      </c>
      <c r="AS414" s="44">
        <v>0</v>
      </c>
      <c r="AT414" s="44">
        <v>0</v>
      </c>
      <c r="AU414" s="44">
        <v>0</v>
      </c>
      <c r="AV414" s="44">
        <v>0</v>
      </c>
      <c r="AW414" s="44">
        <v>0</v>
      </c>
      <c r="AX414" s="44">
        <v>57.46</v>
      </c>
      <c r="AY414" s="44">
        <v>54.98</v>
      </c>
      <c r="AZ414" s="44">
        <v>0</v>
      </c>
      <c r="BA414" s="44">
        <v>0</v>
      </c>
      <c r="BB414" s="44">
        <v>0</v>
      </c>
      <c r="BC414" s="14" t="s">
        <v>232</v>
      </c>
      <c r="BD414" s="14" t="s">
        <v>213</v>
      </c>
      <c r="BG414" s="14" t="s">
        <v>191</v>
      </c>
      <c r="BH414" s="14" t="s">
        <v>48</v>
      </c>
      <c r="BI414" s="14">
        <v>101</v>
      </c>
      <c r="BJ414" s="14">
        <f>IFERROR(_xlfn.XLOOKUP(Master[[#This Row],[cu_id]],StopTimes[cu_ID],StopTimes[Average Stop Time]), 0)</f>
        <v>5.666666666666667</v>
      </c>
      <c r="BK414" s="14">
        <f>IF(Master[[#This Row],[Avg stop time helper]] &lt;&gt; 0, Master[[#This Row],[Avg stop time helper]],Average_Stop_Time)</f>
        <v>5.666666666666667</v>
      </c>
      <c r="BL414" s="14" t="b">
        <f>NOT(ISERROR(_xlfn.XLOOKUP(Master[[#This Row],[cu_id]], Solution[Cu_ID],Solution[Cu_ID])))</f>
        <v>1</v>
      </c>
    </row>
    <row r="415" spans="1:64" s="14" customFormat="1" x14ac:dyDescent="0.3">
      <c r="A415" s="26" t="s">
        <v>1384</v>
      </c>
      <c r="B415" s="14">
        <v>101</v>
      </c>
      <c r="C415" s="14">
        <v>73169</v>
      </c>
      <c r="D415" s="14" t="s">
        <v>51</v>
      </c>
      <c r="E415" s="14" t="s">
        <v>1383</v>
      </c>
      <c r="F415" s="14" t="s">
        <v>4250</v>
      </c>
      <c r="G415" s="14" t="s">
        <v>1</v>
      </c>
      <c r="H415" s="14" t="s">
        <v>1382</v>
      </c>
      <c r="I415" s="14" t="s">
        <v>2</v>
      </c>
      <c r="J415" s="14" t="s">
        <v>1381</v>
      </c>
      <c r="K415" s="14" t="s">
        <v>1380</v>
      </c>
      <c r="L415" s="14" t="s">
        <v>82</v>
      </c>
      <c r="M415" s="14" t="s">
        <v>163</v>
      </c>
      <c r="N415" s="14" t="s">
        <v>48</v>
      </c>
      <c r="O415" s="14">
        <v>315</v>
      </c>
      <c r="P415" s="14">
        <v>0</v>
      </c>
      <c r="Q415" s="14">
        <v>0</v>
      </c>
      <c r="R415" s="14">
        <v>0</v>
      </c>
      <c r="S415" s="14">
        <v>315</v>
      </c>
      <c r="T415" s="14">
        <v>0</v>
      </c>
      <c r="U415" s="25">
        <v>44147</v>
      </c>
      <c r="V415" s="14">
        <v>2</v>
      </c>
      <c r="W415" s="28">
        <v>112.78</v>
      </c>
      <c r="X415" s="23">
        <v>0</v>
      </c>
      <c r="Y415" s="23">
        <v>0</v>
      </c>
      <c r="Z415" s="28">
        <v>2.2113</v>
      </c>
      <c r="AA415" s="28">
        <v>2.2113</v>
      </c>
      <c r="AB415" s="14">
        <v>0</v>
      </c>
      <c r="AC415" s="14">
        <v>0</v>
      </c>
      <c r="AD415" s="24">
        <f>IFERROR(1-(Master[[#This Row],[Avg Garment Scans per Delivery]]/Master[[#This Row],[Garment Inventory]]), 0)</f>
        <v>0</v>
      </c>
      <c r="AE415" s="48">
        <v>0</v>
      </c>
      <c r="AF415" s="48">
        <v>0</v>
      </c>
      <c r="AG415" s="44">
        <v>0</v>
      </c>
      <c r="AH415" s="44">
        <v>0</v>
      </c>
      <c r="AI415" s="44">
        <v>94.84</v>
      </c>
      <c r="AJ415" s="44">
        <v>0</v>
      </c>
      <c r="AK415" s="44">
        <v>11.855</v>
      </c>
      <c r="AL415" s="44">
        <v>0</v>
      </c>
      <c r="AM415" s="44">
        <v>0</v>
      </c>
      <c r="AN415" s="44">
        <v>0</v>
      </c>
      <c r="AO415" s="44">
        <v>0</v>
      </c>
      <c r="AP415" s="44">
        <v>0</v>
      </c>
      <c r="AQ415" s="44">
        <v>0</v>
      </c>
      <c r="AR415" s="44">
        <v>0</v>
      </c>
      <c r="AS415" s="44">
        <v>0</v>
      </c>
      <c r="AT415" s="44">
        <v>0</v>
      </c>
      <c r="AU415" s="44">
        <v>0</v>
      </c>
      <c r="AV415" s="44">
        <v>0</v>
      </c>
      <c r="AW415" s="44">
        <v>0</v>
      </c>
      <c r="AX415" s="44">
        <v>0</v>
      </c>
      <c r="AY415" s="44">
        <v>0</v>
      </c>
      <c r="AZ415" s="44">
        <v>0</v>
      </c>
      <c r="BA415" s="44">
        <v>94.84</v>
      </c>
      <c r="BB415" s="44">
        <v>0</v>
      </c>
      <c r="BC415" s="27"/>
      <c r="BD415" s="27" t="s">
        <v>77</v>
      </c>
      <c r="BE415" s="14" t="s">
        <v>77</v>
      </c>
      <c r="BF415" s="14" t="s">
        <v>77</v>
      </c>
      <c r="BG415" s="14" t="s">
        <v>191</v>
      </c>
      <c r="BH415" s="14" t="s">
        <v>44</v>
      </c>
      <c r="BI415" s="14">
        <v>101</v>
      </c>
      <c r="BJ415" s="14">
        <f>IFERROR(_xlfn.XLOOKUP(Master[[#This Row],[cu_id]],StopTimes[cu_ID],StopTimes[Average Stop Time]), 0)</f>
        <v>0</v>
      </c>
      <c r="BK415" s="14">
        <f>IF(Master[[#This Row],[Avg stop time helper]] &lt;&gt; 0, Master[[#This Row],[Avg stop time helper]],Average_Stop_Time)</f>
        <v>9.4354006285390355</v>
      </c>
      <c r="BL415" s="14" t="b">
        <f>NOT(ISERROR(_xlfn.XLOOKUP(Master[[#This Row],[cu_id]], Solution[Cu_ID],Solution[Cu_ID])))</f>
        <v>1</v>
      </c>
    </row>
    <row r="416" spans="1:64" s="14" customFormat="1" x14ac:dyDescent="0.3">
      <c r="A416" s="26" t="s">
        <v>1386</v>
      </c>
      <c r="B416" s="14">
        <v>105</v>
      </c>
      <c r="C416" s="14">
        <v>73178</v>
      </c>
      <c r="D416" s="14">
        <v>0</v>
      </c>
      <c r="E416" s="14" t="s">
        <v>1385</v>
      </c>
      <c r="F416" s="14" t="s">
        <v>5163</v>
      </c>
      <c r="H416" s="14" t="s">
        <v>1320</v>
      </c>
      <c r="I416" s="14" t="s">
        <v>2</v>
      </c>
      <c r="J416" s="14">
        <v>48661</v>
      </c>
      <c r="K416" s="14">
        <v>5</v>
      </c>
      <c r="L416" s="14" t="s">
        <v>84</v>
      </c>
      <c r="M416" s="14" t="s">
        <v>164</v>
      </c>
      <c r="N416" s="14" t="s">
        <v>12</v>
      </c>
      <c r="O416" s="14">
        <v>100</v>
      </c>
      <c r="P416" s="14">
        <v>0</v>
      </c>
      <c r="Q416" s="14">
        <v>0</v>
      </c>
      <c r="R416" s="14">
        <v>100</v>
      </c>
      <c r="S416" s="14">
        <v>0</v>
      </c>
      <c r="T416" s="14">
        <v>0</v>
      </c>
      <c r="U416" s="25">
        <v>44146</v>
      </c>
      <c r="V416" s="14">
        <v>32</v>
      </c>
      <c r="W416" s="23">
        <v>5419.26</v>
      </c>
      <c r="X416" s="23">
        <v>0</v>
      </c>
      <c r="Y416" s="23">
        <v>0</v>
      </c>
      <c r="Z416" s="23">
        <v>167.23</v>
      </c>
      <c r="AA416" s="23">
        <v>334.47</v>
      </c>
      <c r="AB416" s="14">
        <v>0</v>
      </c>
      <c r="AC416" s="14">
        <v>0</v>
      </c>
      <c r="AD416" s="24">
        <f>IFERROR(1-(Master[[#This Row],[Avg Garment Scans per Delivery]]/Master[[#This Row],[Garment Inventory]]), 0)</f>
        <v>0</v>
      </c>
      <c r="AE416" s="48">
        <v>0</v>
      </c>
      <c r="AF416" s="48">
        <v>0</v>
      </c>
      <c r="AG416" s="44">
        <v>112.2414</v>
      </c>
      <c r="AH416" s="44">
        <v>175.11420000000001</v>
      </c>
      <c r="AI416" s="44">
        <v>299.57369999999997</v>
      </c>
      <c r="AJ416" s="44">
        <v>196.76499999999999</v>
      </c>
      <c r="AK416" s="44">
        <v>159.995</v>
      </c>
      <c r="AL416" s="44">
        <v>95.075000000000003</v>
      </c>
      <c r="AM416" s="44">
        <v>221.76</v>
      </c>
      <c r="AN416" s="44">
        <v>0</v>
      </c>
      <c r="AO416" s="44">
        <v>0</v>
      </c>
      <c r="AP416" s="44">
        <v>178.3</v>
      </c>
      <c r="AQ416" s="44">
        <v>290.83</v>
      </c>
      <c r="AR416" s="44">
        <v>0</v>
      </c>
      <c r="AS416" s="44">
        <v>0</v>
      </c>
      <c r="AT416" s="44">
        <v>202</v>
      </c>
      <c r="AU416" s="44">
        <v>367.98</v>
      </c>
      <c r="AV416" s="44">
        <v>0</v>
      </c>
      <c r="AW416" s="44">
        <v>0</v>
      </c>
      <c r="AX416" s="44">
        <v>178.3</v>
      </c>
      <c r="AY416" s="44">
        <v>399.39</v>
      </c>
      <c r="AZ416" s="44">
        <v>0</v>
      </c>
      <c r="BA416" s="44">
        <v>0</v>
      </c>
      <c r="BB416" s="44">
        <v>202</v>
      </c>
      <c r="BC416" s="14" t="s">
        <v>310</v>
      </c>
      <c r="BD416" s="14" t="s">
        <v>213</v>
      </c>
      <c r="BG416" s="14" t="s">
        <v>191</v>
      </c>
      <c r="BH416" s="14" t="s">
        <v>44</v>
      </c>
      <c r="BI416" s="14">
        <v>105</v>
      </c>
      <c r="BJ416" s="14">
        <f>IFERROR(_xlfn.XLOOKUP(Master[[#This Row],[cu_id]],StopTimes[cu_ID],StopTimes[Average Stop Time]), 0)</f>
        <v>12.983333333333334</v>
      </c>
      <c r="BK416" s="14">
        <f>IF(Master[[#This Row],[Avg stop time helper]] &lt;&gt; 0, Master[[#This Row],[Avg stop time helper]],Average_Stop_Time)</f>
        <v>12.983333333333334</v>
      </c>
      <c r="BL416" s="14" t="b">
        <f>NOT(ISERROR(_xlfn.XLOOKUP(Master[[#This Row],[cu_id]], Solution[Cu_ID],Solution[Cu_ID])))</f>
        <v>1</v>
      </c>
    </row>
    <row r="417" spans="1:64" s="14" customFormat="1" x14ac:dyDescent="0.3">
      <c r="A417" s="26" t="s">
        <v>1388</v>
      </c>
      <c r="B417" s="14">
        <v>105</v>
      </c>
      <c r="C417" s="14">
        <v>73184</v>
      </c>
      <c r="D417" s="14">
        <v>0</v>
      </c>
      <c r="E417" s="14" t="s">
        <v>1387</v>
      </c>
      <c r="F417" s="14" t="s">
        <v>4522</v>
      </c>
      <c r="H417" s="14" t="s">
        <v>215</v>
      </c>
      <c r="I417" s="14" t="s">
        <v>2</v>
      </c>
      <c r="J417" s="14">
        <v>48750</v>
      </c>
      <c r="K417" s="14">
        <v>7</v>
      </c>
      <c r="L417" s="14" t="s">
        <v>82</v>
      </c>
      <c r="M417" s="14" t="s">
        <v>164</v>
      </c>
      <c r="N417" s="14" t="s">
        <v>48</v>
      </c>
      <c r="O417" s="14">
        <v>46</v>
      </c>
      <c r="P417" s="14">
        <v>0</v>
      </c>
      <c r="Q417" s="14">
        <v>0</v>
      </c>
      <c r="R417" s="14">
        <v>0</v>
      </c>
      <c r="S417" s="14">
        <v>46</v>
      </c>
      <c r="T417" s="14">
        <v>0</v>
      </c>
      <c r="U417" s="25">
        <v>44140</v>
      </c>
      <c r="V417" s="14">
        <v>58</v>
      </c>
      <c r="W417" s="23">
        <v>7837.71</v>
      </c>
      <c r="X417" s="23">
        <v>0</v>
      </c>
      <c r="Y417" s="23">
        <v>0</v>
      </c>
      <c r="Z417" s="23">
        <v>183.63</v>
      </c>
      <c r="AA417" s="23">
        <v>183.63</v>
      </c>
      <c r="AB417" s="14">
        <v>0</v>
      </c>
      <c r="AC417" s="14">
        <v>0</v>
      </c>
      <c r="AD417" s="24">
        <f>IFERROR(1-(Master[[#This Row],[Avg Garment Scans per Delivery]]/Master[[#This Row],[Garment Inventory]]), 0)</f>
        <v>0</v>
      </c>
      <c r="AE417" s="48">
        <v>0</v>
      </c>
      <c r="AF417" s="48">
        <v>0</v>
      </c>
      <c r="AG417" s="44">
        <v>71.332300000000004</v>
      </c>
      <c r="AH417" s="44">
        <v>163.20930000000001</v>
      </c>
      <c r="AI417" s="44">
        <v>172.53139999999999</v>
      </c>
      <c r="AJ417" s="44">
        <v>130.01660000000001</v>
      </c>
      <c r="AK417" s="44">
        <v>162.11750000000001</v>
      </c>
      <c r="AL417" s="44">
        <v>148.4075</v>
      </c>
      <c r="AM417" s="44">
        <v>171.92</v>
      </c>
      <c r="AN417" s="44">
        <v>205.24</v>
      </c>
      <c r="AO417" s="44">
        <v>132.77000000000001</v>
      </c>
      <c r="AP417" s="44">
        <v>91.35</v>
      </c>
      <c r="AQ417" s="44">
        <v>171.92</v>
      </c>
      <c r="AR417" s="44">
        <v>173.7</v>
      </c>
      <c r="AS417" s="44">
        <v>89.57</v>
      </c>
      <c r="AT417" s="44">
        <v>122.89</v>
      </c>
      <c r="AU417" s="44">
        <v>171.92</v>
      </c>
      <c r="AV417" s="44">
        <v>231.04</v>
      </c>
      <c r="AW417" s="44">
        <v>203.46</v>
      </c>
      <c r="AX417" s="44">
        <v>91.35</v>
      </c>
      <c r="AY417" s="44">
        <v>177.69</v>
      </c>
      <c r="AZ417" s="44">
        <v>180.34</v>
      </c>
      <c r="BA417" s="44">
        <v>177.69</v>
      </c>
      <c r="BB417" s="44">
        <v>91.35</v>
      </c>
      <c r="BC417" s="14" t="s">
        <v>254</v>
      </c>
      <c r="BD417" s="14" t="s">
        <v>213</v>
      </c>
      <c r="BG417" s="14" t="s">
        <v>191</v>
      </c>
      <c r="BH417" s="14" t="s">
        <v>81</v>
      </c>
      <c r="BI417" s="14">
        <v>101</v>
      </c>
      <c r="BJ417" s="14">
        <f>IFERROR(_xlfn.XLOOKUP(Master[[#This Row],[cu_id]],StopTimes[cu_ID],StopTimes[Average Stop Time]), 0)</f>
        <v>19.010000000000002</v>
      </c>
      <c r="BK417" s="14">
        <f>IF(Master[[#This Row],[Avg stop time helper]] &lt;&gt; 0, Master[[#This Row],[Avg stop time helper]],Average_Stop_Time)</f>
        <v>19.010000000000002</v>
      </c>
      <c r="BL417" s="14" t="b">
        <f>NOT(ISERROR(_xlfn.XLOOKUP(Master[[#This Row],[cu_id]], Solution[Cu_ID],Solution[Cu_ID])))</f>
        <v>1</v>
      </c>
    </row>
    <row r="418" spans="1:64" s="14" customFormat="1" x14ac:dyDescent="0.3">
      <c r="A418" s="26" t="s">
        <v>1390</v>
      </c>
      <c r="B418" s="14">
        <v>102</v>
      </c>
      <c r="C418" s="14">
        <v>73190</v>
      </c>
      <c r="D418" s="14">
        <v>0</v>
      </c>
      <c r="E418" s="14" t="s">
        <v>1389</v>
      </c>
      <c r="F418" s="14" t="s">
        <v>3730</v>
      </c>
      <c r="G418" s="14" t="s">
        <v>8</v>
      </c>
      <c r="H418" s="14" t="s">
        <v>1300</v>
      </c>
      <c r="I418" s="14" t="s">
        <v>2</v>
      </c>
      <c r="J418" s="14">
        <v>49779</v>
      </c>
      <c r="K418" s="14">
        <v>7</v>
      </c>
      <c r="L418" s="14" t="s">
        <v>82</v>
      </c>
      <c r="M418" s="14" t="s">
        <v>164</v>
      </c>
      <c r="N418" s="14" t="s">
        <v>15</v>
      </c>
      <c r="O418" s="14">
        <v>191</v>
      </c>
      <c r="P418" s="14">
        <v>0</v>
      </c>
      <c r="Q418" s="14">
        <v>191</v>
      </c>
      <c r="R418" s="14">
        <v>0</v>
      </c>
      <c r="S418" s="14">
        <v>0</v>
      </c>
      <c r="T418" s="14">
        <v>0</v>
      </c>
      <c r="U418" s="25">
        <v>44138</v>
      </c>
      <c r="V418" s="14">
        <v>38</v>
      </c>
      <c r="W418" s="23">
        <v>1199.6099999999999</v>
      </c>
      <c r="X418" s="23">
        <v>0</v>
      </c>
      <c r="Y418" s="23">
        <v>0</v>
      </c>
      <c r="Z418" s="23">
        <v>22.21</v>
      </c>
      <c r="AA418" s="23">
        <v>22.21</v>
      </c>
      <c r="AB418" s="14">
        <v>0</v>
      </c>
      <c r="AC418" s="14">
        <v>0</v>
      </c>
      <c r="AD418" s="24">
        <v>0</v>
      </c>
      <c r="AE418" s="48">
        <v>0</v>
      </c>
      <c r="AF418" s="48">
        <v>0</v>
      </c>
      <c r="AG418" s="44">
        <v>30.82</v>
      </c>
      <c r="AH418" s="44">
        <v>31.281099999999999</v>
      </c>
      <c r="AI418" s="44">
        <v>33.520000000000003</v>
      </c>
      <c r="AJ418" s="44">
        <v>33.520000000000003</v>
      </c>
      <c r="AK418" s="44">
        <v>0</v>
      </c>
      <c r="AL418" s="44">
        <v>33.520000000000003</v>
      </c>
      <c r="AM418" s="44">
        <v>0</v>
      </c>
      <c r="AN418" s="44">
        <v>33.520000000000003</v>
      </c>
      <c r="AO418" s="44">
        <v>0</v>
      </c>
      <c r="AP418" s="44">
        <v>33.520000000000003</v>
      </c>
      <c r="AQ418" s="44">
        <v>0</v>
      </c>
      <c r="AR418" s="44">
        <v>33.520000000000003</v>
      </c>
      <c r="AS418" s="44">
        <v>0</v>
      </c>
      <c r="AT418" s="44">
        <v>33.520000000000003</v>
      </c>
      <c r="AU418" s="44">
        <v>0</v>
      </c>
      <c r="AV418" s="44">
        <v>33.520000000000003</v>
      </c>
      <c r="AW418" s="44">
        <v>0</v>
      </c>
      <c r="AX418" s="44">
        <v>33.520000000000003</v>
      </c>
      <c r="AY418" s="44">
        <v>0</v>
      </c>
      <c r="AZ418" s="44">
        <v>33.520000000000003</v>
      </c>
      <c r="BA418" s="44">
        <v>0</v>
      </c>
      <c r="BB418" s="44">
        <v>33.520000000000003</v>
      </c>
      <c r="BC418" s="14" t="s">
        <v>77</v>
      </c>
      <c r="BD418" s="14" t="s">
        <v>77</v>
      </c>
      <c r="BG418" s="14" t="s">
        <v>191</v>
      </c>
      <c r="BH418" s="14" t="s">
        <v>44</v>
      </c>
      <c r="BI418" s="14">
        <v>102</v>
      </c>
      <c r="BJ418" s="14">
        <f>IFERROR(_xlfn.XLOOKUP(Master[[#This Row],[cu_id]],StopTimes[cu_ID],StopTimes[Average Stop Time]), 0)</f>
        <v>3.65</v>
      </c>
      <c r="BK418" s="14">
        <f>IF(Master[[#This Row],[Avg stop time helper]] &lt;&gt; 0, Master[[#This Row],[Avg stop time helper]],Average_Stop_Time)</f>
        <v>3.65</v>
      </c>
      <c r="BL418" s="14" t="b">
        <f>NOT(ISERROR(_xlfn.XLOOKUP(Master[[#This Row],[cu_id]], Solution[Cu_ID],Solution[Cu_ID])))</f>
        <v>0</v>
      </c>
    </row>
    <row r="419" spans="1:64" s="14" customFormat="1" x14ac:dyDescent="0.3">
      <c r="A419" s="26" t="s">
        <v>1394</v>
      </c>
      <c r="B419" s="14">
        <v>102</v>
      </c>
      <c r="C419" s="14">
        <v>73199</v>
      </c>
      <c r="D419" s="14">
        <v>0</v>
      </c>
      <c r="E419" s="14" t="s">
        <v>1393</v>
      </c>
      <c r="F419" s="14" t="s">
        <v>3983</v>
      </c>
      <c r="H419" s="14" t="s">
        <v>1228</v>
      </c>
      <c r="I419" s="14" t="s">
        <v>2</v>
      </c>
      <c r="J419" s="14">
        <v>49757</v>
      </c>
      <c r="K419" s="14">
        <v>7</v>
      </c>
      <c r="L419" s="14" t="s">
        <v>82</v>
      </c>
      <c r="M419" s="14" t="s">
        <v>164</v>
      </c>
      <c r="N419" s="14" t="s">
        <v>48</v>
      </c>
      <c r="O419" s="14">
        <v>50</v>
      </c>
      <c r="P419" s="14">
        <v>0</v>
      </c>
      <c r="Q419" s="14">
        <v>0</v>
      </c>
      <c r="R419" s="14">
        <v>0</v>
      </c>
      <c r="S419" s="14">
        <v>50</v>
      </c>
      <c r="T419" s="14">
        <v>0</v>
      </c>
      <c r="U419" s="25">
        <v>44315</v>
      </c>
      <c r="V419" s="14">
        <v>26</v>
      </c>
      <c r="W419" s="23">
        <v>2157.1</v>
      </c>
      <c r="X419" s="23">
        <v>74.88</v>
      </c>
      <c r="Y419" s="23">
        <v>2082.2199999999998</v>
      </c>
      <c r="Z419" s="23">
        <v>95.81</v>
      </c>
      <c r="AA419" s="23">
        <v>95.81</v>
      </c>
      <c r="AB419" s="14">
        <v>0</v>
      </c>
      <c r="AC419" s="14">
        <v>0</v>
      </c>
      <c r="AD419" s="24">
        <v>0</v>
      </c>
      <c r="AE419" s="48">
        <v>0</v>
      </c>
      <c r="AF419" s="48">
        <v>0</v>
      </c>
      <c r="AG419" s="44">
        <v>0</v>
      </c>
      <c r="AH419" s="44">
        <v>91.145700000000005</v>
      </c>
      <c r="AI419" s="44">
        <v>89.136399999999995</v>
      </c>
      <c r="AJ419" s="44">
        <v>90.39</v>
      </c>
      <c r="AK419" s="44">
        <v>86.88</v>
      </c>
      <c r="AL419" s="44">
        <v>0</v>
      </c>
      <c r="AM419" s="44">
        <v>86.88</v>
      </c>
      <c r="AN419" s="44">
        <v>0</v>
      </c>
      <c r="AO419" s="44">
        <v>86.88</v>
      </c>
      <c r="AP419" s="44">
        <v>0</v>
      </c>
      <c r="AQ419" s="44">
        <v>86.88</v>
      </c>
      <c r="AR419" s="44">
        <v>0</v>
      </c>
      <c r="AS419" s="44">
        <v>86.88</v>
      </c>
      <c r="AT419" s="44">
        <v>0</v>
      </c>
      <c r="AU419" s="44">
        <v>86.88</v>
      </c>
      <c r="AV419" s="44">
        <v>0</v>
      </c>
      <c r="AW419" s="44">
        <v>86.88</v>
      </c>
      <c r="AX419" s="44">
        <v>0</v>
      </c>
      <c r="AY419" s="44">
        <v>86.88</v>
      </c>
      <c r="AZ419" s="44">
        <v>0</v>
      </c>
      <c r="BA419" s="44">
        <v>86.88</v>
      </c>
      <c r="BB419" s="44">
        <v>0</v>
      </c>
      <c r="BC419" s="14" t="s">
        <v>77</v>
      </c>
      <c r="BD419" s="14" t="s">
        <v>77</v>
      </c>
      <c r="BG419" s="14" t="s">
        <v>191</v>
      </c>
      <c r="BH419" s="14" t="s">
        <v>44</v>
      </c>
      <c r="BI419" s="14">
        <v>102</v>
      </c>
      <c r="BJ419" s="14">
        <f>IFERROR(_xlfn.XLOOKUP(Master[[#This Row],[cu_id]],StopTimes[cu_ID],StopTimes[Average Stop Time]), 0)</f>
        <v>0</v>
      </c>
      <c r="BK419" s="14">
        <f>IF(Master[[#This Row],[Avg stop time helper]] &lt;&gt; 0, Master[[#This Row],[Avg stop time helper]],Average_Stop_Time)</f>
        <v>9.4354006285390355</v>
      </c>
      <c r="BL419" s="14" t="b">
        <f>NOT(ISERROR(_xlfn.XLOOKUP(Master[[#This Row],[cu_id]], Solution[Cu_ID],Solution[Cu_ID])))</f>
        <v>0</v>
      </c>
    </row>
    <row r="420" spans="1:64" s="14" customFormat="1" x14ac:dyDescent="0.3">
      <c r="A420" s="26" t="s">
        <v>1396</v>
      </c>
      <c r="B420" s="14">
        <v>103</v>
      </c>
      <c r="C420" s="14">
        <v>73222</v>
      </c>
      <c r="D420" s="14">
        <v>0</v>
      </c>
      <c r="E420" s="14" t="s">
        <v>1395</v>
      </c>
      <c r="F420" s="14" t="s">
        <v>5179</v>
      </c>
      <c r="H420" s="14" t="s">
        <v>221</v>
      </c>
      <c r="I420" s="14" t="s">
        <v>2</v>
      </c>
      <c r="J420" s="14">
        <v>49707</v>
      </c>
      <c r="K420" s="14">
        <v>5</v>
      </c>
      <c r="L420" s="14" t="s">
        <v>84</v>
      </c>
      <c r="M420" s="14" t="s">
        <v>164</v>
      </c>
      <c r="N420" s="14" t="s">
        <v>15</v>
      </c>
      <c r="O420" s="14">
        <v>287</v>
      </c>
      <c r="P420" s="14">
        <v>0</v>
      </c>
      <c r="Q420" s="14">
        <v>287</v>
      </c>
      <c r="R420" s="14">
        <v>0</v>
      </c>
      <c r="S420" s="14">
        <v>0</v>
      </c>
      <c r="T420" s="14">
        <v>0</v>
      </c>
      <c r="U420" s="25">
        <v>44145</v>
      </c>
      <c r="V420" s="14">
        <v>26</v>
      </c>
      <c r="W420" s="23">
        <v>929.84</v>
      </c>
      <c r="X420" s="23">
        <v>0</v>
      </c>
      <c r="Y420" s="23">
        <v>0</v>
      </c>
      <c r="Z420" s="23">
        <v>23.31</v>
      </c>
      <c r="AA420" s="23">
        <v>46.61</v>
      </c>
      <c r="AB420" s="14">
        <v>0</v>
      </c>
      <c r="AC420" s="14">
        <v>0</v>
      </c>
      <c r="AD420" s="24">
        <f>IFERROR(1-(Master[[#This Row],[Avg Garment Scans per Delivery]]/Master[[#This Row],[Garment Inventory]]), 0)</f>
        <v>0</v>
      </c>
      <c r="AE420" s="48">
        <v>0</v>
      </c>
      <c r="AF420" s="48">
        <v>0</v>
      </c>
      <c r="AG420" s="44">
        <v>41.47</v>
      </c>
      <c r="AH420" s="44">
        <v>41.47</v>
      </c>
      <c r="AI420" s="44">
        <v>43.255699999999997</v>
      </c>
      <c r="AJ420" s="44">
        <v>43.97</v>
      </c>
      <c r="AK420" s="44">
        <v>20.734999999999999</v>
      </c>
      <c r="AL420" s="44">
        <v>21.984999999999999</v>
      </c>
      <c r="AM420" s="44">
        <v>41.47</v>
      </c>
      <c r="AN420" s="44">
        <v>0</v>
      </c>
      <c r="AO420" s="44">
        <v>0</v>
      </c>
      <c r="AP420" s="44">
        <v>43.97</v>
      </c>
      <c r="AQ420" s="44">
        <v>41.47</v>
      </c>
      <c r="AR420" s="44">
        <v>0</v>
      </c>
      <c r="AS420" s="44">
        <v>0</v>
      </c>
      <c r="AT420" s="44">
        <v>43.97</v>
      </c>
      <c r="AU420" s="44">
        <v>41.47</v>
      </c>
      <c r="AV420" s="44">
        <v>0</v>
      </c>
      <c r="AW420" s="44">
        <v>0</v>
      </c>
      <c r="AX420" s="44">
        <v>43.97</v>
      </c>
      <c r="AY420" s="44">
        <v>41.47</v>
      </c>
      <c r="AZ420" s="44">
        <v>0</v>
      </c>
      <c r="BA420" s="44">
        <v>0</v>
      </c>
      <c r="BB420" s="44">
        <v>43.97</v>
      </c>
      <c r="BC420" s="14" t="s">
        <v>310</v>
      </c>
      <c r="BD420" s="14" t="s">
        <v>213</v>
      </c>
      <c r="BG420" s="14" t="s">
        <v>191</v>
      </c>
      <c r="BH420" s="14" t="s">
        <v>44</v>
      </c>
      <c r="BI420" s="14">
        <v>105</v>
      </c>
      <c r="BJ420" s="14">
        <f>IFERROR(_xlfn.XLOOKUP(Master[[#This Row],[cu_id]],StopTimes[cu_ID],StopTimes[Average Stop Time]), 0)</f>
        <v>2.0499999999999998</v>
      </c>
      <c r="BK420" s="14">
        <f>IF(Master[[#This Row],[Avg stop time helper]] &lt;&gt; 0, Master[[#This Row],[Avg stop time helper]],Average_Stop_Time)</f>
        <v>2.0499999999999998</v>
      </c>
      <c r="BL420" s="14" t="b">
        <f>NOT(ISERROR(_xlfn.XLOOKUP(Master[[#This Row],[cu_id]], Solution[Cu_ID],Solution[Cu_ID])))</f>
        <v>1</v>
      </c>
    </row>
    <row r="421" spans="1:64" s="14" customFormat="1" x14ac:dyDescent="0.3">
      <c r="A421" s="26" t="s">
        <v>1399</v>
      </c>
      <c r="B421" s="14">
        <v>105</v>
      </c>
      <c r="C421" s="14">
        <v>73225</v>
      </c>
      <c r="D421" s="14">
        <v>0</v>
      </c>
      <c r="E421" s="14" t="s">
        <v>1398</v>
      </c>
      <c r="F421" s="14" t="s">
        <v>5168</v>
      </c>
      <c r="H421" s="14" t="s">
        <v>1397</v>
      </c>
      <c r="I421" s="14" t="s">
        <v>2</v>
      </c>
      <c r="J421" s="14">
        <v>48635</v>
      </c>
      <c r="K421" s="14">
        <v>5</v>
      </c>
      <c r="L421" s="14" t="s">
        <v>84</v>
      </c>
      <c r="M421" s="14" t="s">
        <v>164</v>
      </c>
      <c r="N421" s="14" t="s">
        <v>12</v>
      </c>
      <c r="O421" s="14">
        <v>63</v>
      </c>
      <c r="P421" s="14">
        <v>0</v>
      </c>
      <c r="Q421" s="14">
        <v>0</v>
      </c>
      <c r="R421" s="14">
        <v>63</v>
      </c>
      <c r="S421" s="14">
        <v>0</v>
      </c>
      <c r="T421" s="14">
        <v>0</v>
      </c>
      <c r="U421" s="25">
        <v>44146</v>
      </c>
      <c r="V421" s="14">
        <v>24</v>
      </c>
      <c r="W421" s="23">
        <v>2189.8200000000002</v>
      </c>
      <c r="X421" s="23">
        <v>0</v>
      </c>
      <c r="Y421" s="23">
        <v>0</v>
      </c>
      <c r="Z421" s="23">
        <v>62</v>
      </c>
      <c r="AA421" s="23">
        <v>124</v>
      </c>
      <c r="AB421" s="14">
        <v>0</v>
      </c>
      <c r="AC421" s="14">
        <v>0</v>
      </c>
      <c r="AD421" s="24">
        <f>IFERROR(1-(Master[[#This Row],[Avg Garment Scans per Delivery]]/Master[[#This Row],[Garment Inventory]]), 0)</f>
        <v>0</v>
      </c>
      <c r="AE421" s="48">
        <v>0</v>
      </c>
      <c r="AF421" s="48">
        <v>0</v>
      </c>
      <c r="AG421" s="44">
        <v>76.87</v>
      </c>
      <c r="AH421" s="44">
        <v>96.424999999999997</v>
      </c>
      <c r="AI421" s="44">
        <v>115.0971</v>
      </c>
      <c r="AJ421" s="44">
        <v>120.8733</v>
      </c>
      <c r="AK421" s="44">
        <v>55.195</v>
      </c>
      <c r="AL421" s="44">
        <v>61.41</v>
      </c>
      <c r="AM421" s="44">
        <v>110.39</v>
      </c>
      <c r="AN421" s="44">
        <v>0</v>
      </c>
      <c r="AO421" s="44">
        <v>0</v>
      </c>
      <c r="AP421" s="44">
        <v>122.82</v>
      </c>
      <c r="AQ421" s="44">
        <v>110.39</v>
      </c>
      <c r="AR421" s="44">
        <v>0</v>
      </c>
      <c r="AS421" s="44">
        <v>0</v>
      </c>
      <c r="AT421" s="44">
        <v>122.82</v>
      </c>
      <c r="AU421" s="44">
        <v>110.39</v>
      </c>
      <c r="AV421" s="44">
        <v>0</v>
      </c>
      <c r="AW421" s="44">
        <v>0</v>
      </c>
      <c r="AX421" s="44">
        <v>122.82</v>
      </c>
      <c r="AY421" s="44">
        <v>110.39</v>
      </c>
      <c r="AZ421" s="44">
        <v>0</v>
      </c>
      <c r="BA421" s="44">
        <v>0</v>
      </c>
      <c r="BB421" s="44">
        <v>122.82</v>
      </c>
      <c r="BC421" s="14" t="s">
        <v>855</v>
      </c>
      <c r="BD421" s="14" t="s">
        <v>213</v>
      </c>
      <c r="BG421" s="14" t="s">
        <v>191</v>
      </c>
      <c r="BH421" s="14" t="s">
        <v>44</v>
      </c>
      <c r="BI421" s="14">
        <v>105</v>
      </c>
      <c r="BJ421" s="14">
        <f>IFERROR(_xlfn.XLOOKUP(Master[[#This Row],[cu_id]],StopTimes[cu_ID],StopTimes[Average Stop Time]), 0)</f>
        <v>8.125</v>
      </c>
      <c r="BK421" s="14">
        <f>IF(Master[[#This Row],[Avg stop time helper]] &lt;&gt; 0, Master[[#This Row],[Avg stop time helper]],Average_Stop_Time)</f>
        <v>8.125</v>
      </c>
      <c r="BL421" s="14" t="b">
        <f>NOT(ISERROR(_xlfn.XLOOKUP(Master[[#This Row],[cu_id]], Solution[Cu_ID],Solution[Cu_ID])))</f>
        <v>1</v>
      </c>
    </row>
    <row r="422" spans="1:64" s="14" customFormat="1" x14ac:dyDescent="0.3">
      <c r="A422" s="26" t="s">
        <v>1401</v>
      </c>
      <c r="B422" s="14">
        <v>105</v>
      </c>
      <c r="C422" s="14">
        <v>73227</v>
      </c>
      <c r="D422" s="14">
        <v>0</v>
      </c>
      <c r="E422" s="14" t="s">
        <v>1400</v>
      </c>
      <c r="F422" s="14" t="s">
        <v>3592</v>
      </c>
      <c r="H422" s="14" t="s">
        <v>221</v>
      </c>
      <c r="I422" s="14" t="s">
        <v>2</v>
      </c>
      <c r="J422" s="14">
        <v>49707</v>
      </c>
      <c r="K422" s="14">
        <v>5</v>
      </c>
      <c r="L422" s="14" t="s">
        <v>84</v>
      </c>
      <c r="M422" s="14" t="s">
        <v>164</v>
      </c>
      <c r="N422" s="14" t="s">
        <v>12</v>
      </c>
      <c r="O422" s="14">
        <v>436</v>
      </c>
      <c r="P422" s="14">
        <v>0</v>
      </c>
      <c r="Q422" s="14">
        <v>0</v>
      </c>
      <c r="R422" s="14">
        <v>436</v>
      </c>
      <c r="S422" s="14">
        <v>0</v>
      </c>
      <c r="T422" s="14">
        <v>0</v>
      </c>
      <c r="U422" s="25">
        <v>44146</v>
      </c>
      <c r="V422" s="14">
        <v>26</v>
      </c>
      <c r="W422" s="23">
        <v>906.03</v>
      </c>
      <c r="X422" s="23">
        <v>0</v>
      </c>
      <c r="Y422" s="23">
        <v>0</v>
      </c>
      <c r="Z422" s="23">
        <v>18.920000000000002</v>
      </c>
      <c r="AA422" s="23">
        <v>37.83</v>
      </c>
      <c r="AB422" s="14">
        <v>0</v>
      </c>
      <c r="AC422" s="14">
        <v>0</v>
      </c>
      <c r="AD422" s="24">
        <f>IFERROR(1-(Master[[#This Row],[Avg Garment Scans per Delivery]]/Master[[#This Row],[Garment Inventory]]), 0)</f>
        <v>0</v>
      </c>
      <c r="AE422" s="48">
        <v>0</v>
      </c>
      <c r="AF422" s="48">
        <v>0</v>
      </c>
      <c r="AG422" s="44">
        <v>34.299999999999997</v>
      </c>
      <c r="AH422" s="44">
        <v>35.049999999999997</v>
      </c>
      <c r="AI422" s="44">
        <v>35.2928</v>
      </c>
      <c r="AJ422" s="44">
        <v>36.883299999999998</v>
      </c>
      <c r="AK422" s="44">
        <v>17.149999999999999</v>
      </c>
      <c r="AL422" s="44">
        <v>18.739999999999998</v>
      </c>
      <c r="AM422" s="44">
        <v>34.299999999999997</v>
      </c>
      <c r="AN422" s="44">
        <v>0</v>
      </c>
      <c r="AO422" s="44">
        <v>0</v>
      </c>
      <c r="AP422" s="44">
        <v>37.479999999999997</v>
      </c>
      <c r="AQ422" s="44">
        <v>34.299999999999997</v>
      </c>
      <c r="AR422" s="44">
        <v>0</v>
      </c>
      <c r="AS422" s="44">
        <v>0</v>
      </c>
      <c r="AT422" s="44">
        <v>37.479999999999997</v>
      </c>
      <c r="AU422" s="44">
        <v>34.299999999999997</v>
      </c>
      <c r="AV422" s="44">
        <v>0</v>
      </c>
      <c r="AW422" s="44">
        <v>0</v>
      </c>
      <c r="AX422" s="44">
        <v>37.479999999999997</v>
      </c>
      <c r="AY422" s="44">
        <v>34.299999999999997</v>
      </c>
      <c r="AZ422" s="44">
        <v>0</v>
      </c>
      <c r="BA422" s="44">
        <v>0</v>
      </c>
      <c r="BB422" s="44">
        <v>37.479999999999997</v>
      </c>
      <c r="BC422" s="14" t="s">
        <v>323</v>
      </c>
      <c r="BD422" s="14" t="s">
        <v>239</v>
      </c>
      <c r="BG422" s="14" t="s">
        <v>191</v>
      </c>
      <c r="BH422" s="14" t="s">
        <v>44</v>
      </c>
      <c r="BJ422" s="14">
        <f>IFERROR(_xlfn.XLOOKUP(Master[[#This Row],[cu_id]],StopTimes[cu_ID],StopTimes[Average Stop Time]), 0)</f>
        <v>6.3500000000000005</v>
      </c>
      <c r="BK422" s="14">
        <f>IF(Master[[#This Row],[Avg stop time helper]] &lt;&gt; 0, Master[[#This Row],[Avg stop time helper]],Average_Stop_Time)</f>
        <v>6.3500000000000005</v>
      </c>
      <c r="BL422" s="14" t="b">
        <f>NOT(ISERROR(_xlfn.XLOOKUP(Master[[#This Row],[cu_id]], Solution[Cu_ID],Solution[Cu_ID])))</f>
        <v>1</v>
      </c>
    </row>
    <row r="423" spans="1:64" s="14" customFormat="1" x14ac:dyDescent="0.3">
      <c r="A423" s="26" t="s">
        <v>1406</v>
      </c>
      <c r="B423" s="14">
        <v>101</v>
      </c>
      <c r="C423" s="14">
        <v>73234</v>
      </c>
      <c r="D423" s="14">
        <v>0</v>
      </c>
      <c r="E423" s="14" t="s">
        <v>1405</v>
      </c>
      <c r="F423" s="14" t="s">
        <v>5652</v>
      </c>
      <c r="H423" s="14" t="s">
        <v>1352</v>
      </c>
      <c r="I423" s="14" t="s">
        <v>2</v>
      </c>
      <c r="J423" s="14">
        <v>48730</v>
      </c>
      <c r="K423" s="14">
        <v>3</v>
      </c>
      <c r="L423" s="14" t="s">
        <v>175</v>
      </c>
      <c r="M423" s="14" t="s">
        <v>164</v>
      </c>
      <c r="N423" s="14" t="s">
        <v>48</v>
      </c>
      <c r="O423" s="14">
        <v>270</v>
      </c>
      <c r="P423" s="14">
        <v>0</v>
      </c>
      <c r="Q423" s="14">
        <v>0</v>
      </c>
      <c r="R423" s="14">
        <v>0</v>
      </c>
      <c r="S423" s="14">
        <v>270</v>
      </c>
      <c r="T423" s="14">
        <v>0</v>
      </c>
      <c r="U423" s="25">
        <v>44147</v>
      </c>
      <c r="V423" s="14">
        <v>13</v>
      </c>
      <c r="W423" s="23">
        <v>532.23</v>
      </c>
      <c r="X423" s="23">
        <v>0</v>
      </c>
      <c r="Y423" s="23">
        <v>0</v>
      </c>
      <c r="Z423" s="23">
        <v>10.02</v>
      </c>
      <c r="AA423" s="23">
        <v>40.07</v>
      </c>
      <c r="AB423" s="14">
        <v>0</v>
      </c>
      <c r="AC423" s="14">
        <v>0</v>
      </c>
      <c r="AD423" s="24">
        <f>IFERROR(1-(Master[[#This Row],[Avg Garment Scans per Delivery]]/Master[[#This Row],[Garment Inventory]]), 0)</f>
        <v>0</v>
      </c>
      <c r="AE423" s="48">
        <v>0</v>
      </c>
      <c r="AF423" s="48">
        <v>0</v>
      </c>
      <c r="AG423" s="44">
        <v>38.2866</v>
      </c>
      <c r="AH423" s="44">
        <v>38.54</v>
      </c>
      <c r="AI423" s="44">
        <v>39.56</v>
      </c>
      <c r="AJ423" s="44">
        <v>40.07</v>
      </c>
      <c r="AK423" s="44">
        <v>9.6349999999999998</v>
      </c>
      <c r="AL423" s="44">
        <v>10.0175</v>
      </c>
      <c r="AM423" s="44">
        <v>0</v>
      </c>
      <c r="AN423" s="44">
        <v>0</v>
      </c>
      <c r="AO423" s="44">
        <v>0</v>
      </c>
      <c r="AP423" s="44">
        <v>40.07</v>
      </c>
      <c r="AQ423" s="44">
        <v>38.54</v>
      </c>
      <c r="AR423" s="44">
        <v>0</v>
      </c>
      <c r="AS423" s="44">
        <v>0</v>
      </c>
      <c r="AT423" s="44">
        <v>0</v>
      </c>
      <c r="AU423" s="44">
        <v>0</v>
      </c>
      <c r="AV423" s="44">
        <v>0</v>
      </c>
      <c r="AW423" s="44">
        <v>0</v>
      </c>
      <c r="AX423" s="44">
        <v>40.07</v>
      </c>
      <c r="AY423" s="44">
        <v>38.54</v>
      </c>
      <c r="AZ423" s="44">
        <v>0</v>
      </c>
      <c r="BA423" s="44">
        <v>0</v>
      </c>
      <c r="BB423" s="44">
        <v>0</v>
      </c>
      <c r="BC423" s="14" t="s">
        <v>214</v>
      </c>
      <c r="BD423" s="14" t="s">
        <v>213</v>
      </c>
      <c r="BG423" s="14" t="s">
        <v>191</v>
      </c>
      <c r="BH423" s="14" t="s">
        <v>44</v>
      </c>
      <c r="BI423" s="14">
        <v>101</v>
      </c>
      <c r="BJ423" s="14">
        <f>IFERROR(_xlfn.XLOOKUP(Master[[#This Row],[cu_id]],StopTimes[cu_ID],StopTimes[Average Stop Time]), 0)</f>
        <v>4.4833333333333334</v>
      </c>
      <c r="BK423" s="14">
        <f>IF(Master[[#This Row],[Avg stop time helper]] &lt;&gt; 0, Master[[#This Row],[Avg stop time helper]],Average_Stop_Time)</f>
        <v>4.4833333333333334</v>
      </c>
      <c r="BL423" s="14" t="b">
        <f>NOT(ISERROR(_xlfn.XLOOKUP(Master[[#This Row],[cu_id]], Solution[Cu_ID],Solution[Cu_ID])))</f>
        <v>1</v>
      </c>
    </row>
    <row r="424" spans="1:64" s="14" customFormat="1" x14ac:dyDescent="0.3">
      <c r="A424" s="26" t="s">
        <v>1408</v>
      </c>
      <c r="B424" s="14">
        <v>105</v>
      </c>
      <c r="C424" s="14">
        <v>73245</v>
      </c>
      <c r="D424" s="14">
        <v>0</v>
      </c>
      <c r="E424" s="14" t="s">
        <v>1407</v>
      </c>
      <c r="F424" s="14" t="s">
        <v>5514</v>
      </c>
      <c r="H424" s="14" t="s">
        <v>808</v>
      </c>
      <c r="I424" s="14" t="s">
        <v>2</v>
      </c>
      <c r="J424" s="14">
        <v>49735</v>
      </c>
      <c r="K424" s="14">
        <v>1</v>
      </c>
      <c r="L424" s="14" t="s">
        <v>174</v>
      </c>
      <c r="M424" s="14" t="s">
        <v>164</v>
      </c>
      <c r="N424" s="14" t="s">
        <v>15</v>
      </c>
      <c r="O424" s="14">
        <v>295</v>
      </c>
      <c r="P424" s="14">
        <v>0</v>
      </c>
      <c r="Q424" s="14">
        <v>295</v>
      </c>
      <c r="R424" s="14">
        <v>0</v>
      </c>
      <c r="S424" s="14">
        <v>0</v>
      </c>
      <c r="T424" s="14">
        <v>0</v>
      </c>
      <c r="U424" s="25">
        <v>44159</v>
      </c>
      <c r="V424" s="14">
        <v>13</v>
      </c>
      <c r="W424" s="23">
        <v>554.49</v>
      </c>
      <c r="X424" s="23">
        <v>0</v>
      </c>
      <c r="Y424" s="23">
        <v>0</v>
      </c>
      <c r="Z424" s="23">
        <v>11.62</v>
      </c>
      <c r="AA424" s="23">
        <v>46.46</v>
      </c>
      <c r="AB424" s="14">
        <v>0</v>
      </c>
      <c r="AC424" s="14">
        <v>0</v>
      </c>
      <c r="AD424" s="24">
        <f>IFERROR(1-(Master[[#This Row],[Avg Garment Scans per Delivery]]/Master[[#This Row],[Garment Inventory]]), 0)</f>
        <v>0</v>
      </c>
      <c r="AE424" s="48">
        <v>0</v>
      </c>
      <c r="AF424" s="48">
        <v>0</v>
      </c>
      <c r="AG424" s="44">
        <v>42.13</v>
      </c>
      <c r="AH424" s="44">
        <v>42.13</v>
      </c>
      <c r="AI424" s="44">
        <v>43.405000000000001</v>
      </c>
      <c r="AJ424" s="44">
        <v>43.83</v>
      </c>
      <c r="AK424" s="44">
        <v>10.532500000000001</v>
      </c>
      <c r="AL424" s="44">
        <v>10.9575</v>
      </c>
      <c r="AM424" s="44">
        <v>42.13</v>
      </c>
      <c r="AN424" s="44">
        <v>0</v>
      </c>
      <c r="AO424" s="44">
        <v>0</v>
      </c>
      <c r="AP424" s="44">
        <v>0</v>
      </c>
      <c r="AQ424" s="44">
        <v>0</v>
      </c>
      <c r="AR424" s="44">
        <v>0</v>
      </c>
      <c r="AS424" s="44">
        <v>0</v>
      </c>
      <c r="AT424" s="44">
        <v>43.83</v>
      </c>
      <c r="AU424" s="44">
        <v>42.13</v>
      </c>
      <c r="AV424" s="44">
        <v>0</v>
      </c>
      <c r="AW424" s="44">
        <v>0</v>
      </c>
      <c r="AX424" s="44">
        <v>0</v>
      </c>
      <c r="AY424" s="44">
        <v>0</v>
      </c>
      <c r="AZ424" s="44">
        <v>0</v>
      </c>
      <c r="BA424" s="44">
        <v>0</v>
      </c>
      <c r="BB424" s="44">
        <v>43.83</v>
      </c>
      <c r="BC424" s="14" t="s">
        <v>260</v>
      </c>
      <c r="BD424" s="14" t="s">
        <v>213</v>
      </c>
      <c r="BG424" s="14" t="s">
        <v>191</v>
      </c>
      <c r="BH424" s="14" t="s">
        <v>44</v>
      </c>
      <c r="BI424" s="14">
        <v>103</v>
      </c>
      <c r="BJ424" s="14">
        <f>IFERROR(_xlfn.XLOOKUP(Master[[#This Row],[cu_id]],StopTimes[cu_ID],StopTimes[Average Stop Time]), 0)</f>
        <v>5.2333333333333334</v>
      </c>
      <c r="BK424" s="14">
        <f>IF(Master[[#This Row],[Avg stop time helper]] &lt;&gt; 0, Master[[#This Row],[Avg stop time helper]],Average_Stop_Time)</f>
        <v>5.2333333333333334</v>
      </c>
      <c r="BL424" s="14" t="b">
        <f>NOT(ISERROR(_xlfn.XLOOKUP(Master[[#This Row],[cu_id]], Solution[Cu_ID],Solution[Cu_ID])))</f>
        <v>1</v>
      </c>
    </row>
    <row r="425" spans="1:64" s="14" customFormat="1" x14ac:dyDescent="0.3">
      <c r="A425" s="26" t="s">
        <v>1443</v>
      </c>
      <c r="B425" s="14">
        <v>102</v>
      </c>
      <c r="C425" s="14">
        <v>73260</v>
      </c>
      <c r="D425" s="14">
        <v>0</v>
      </c>
      <c r="E425" s="14" t="s">
        <v>1442</v>
      </c>
      <c r="F425" s="14" t="s">
        <v>4256</v>
      </c>
      <c r="H425" s="14" t="s">
        <v>667</v>
      </c>
      <c r="I425" s="14" t="s">
        <v>2</v>
      </c>
      <c r="J425" s="14">
        <v>49721</v>
      </c>
      <c r="K425" s="14">
        <v>5</v>
      </c>
      <c r="L425" s="14" t="s">
        <v>84</v>
      </c>
      <c r="M425" s="14" t="s">
        <v>164</v>
      </c>
      <c r="N425" s="14" t="s">
        <v>14</v>
      </c>
      <c r="O425" s="14">
        <v>134</v>
      </c>
      <c r="P425" s="14">
        <v>0</v>
      </c>
      <c r="Q425" s="14">
        <v>0</v>
      </c>
      <c r="R425" s="14">
        <v>0</v>
      </c>
      <c r="S425" s="14">
        <v>0</v>
      </c>
      <c r="T425" s="14">
        <v>134</v>
      </c>
      <c r="U425" s="25">
        <v>44148</v>
      </c>
      <c r="V425" s="14">
        <v>22</v>
      </c>
      <c r="W425" s="23">
        <v>713.42</v>
      </c>
      <c r="X425" s="23">
        <v>0</v>
      </c>
      <c r="Y425" s="23">
        <v>0</v>
      </c>
      <c r="Z425" s="23">
        <v>17.98</v>
      </c>
      <c r="AA425" s="23">
        <v>35.96</v>
      </c>
      <c r="AB425" s="14">
        <v>0</v>
      </c>
      <c r="AC425" s="14">
        <v>0</v>
      </c>
      <c r="AD425" s="24">
        <v>0</v>
      </c>
      <c r="AE425" s="48">
        <v>0</v>
      </c>
      <c r="AF425" s="48">
        <v>0</v>
      </c>
      <c r="AG425" s="44">
        <v>31.38</v>
      </c>
      <c r="AH425" s="44">
        <v>31.8828</v>
      </c>
      <c r="AI425" s="44">
        <v>33.366599999999998</v>
      </c>
      <c r="AJ425" s="44">
        <v>33.92</v>
      </c>
      <c r="AK425" s="44">
        <v>16.13</v>
      </c>
      <c r="AL425" s="44">
        <v>16.96</v>
      </c>
      <c r="AM425" s="44">
        <v>32.26</v>
      </c>
      <c r="AN425" s="44">
        <v>0</v>
      </c>
      <c r="AO425" s="44">
        <v>0</v>
      </c>
      <c r="AP425" s="44">
        <v>33.92</v>
      </c>
      <c r="AQ425" s="44">
        <v>32.26</v>
      </c>
      <c r="AR425" s="44">
        <v>0</v>
      </c>
      <c r="AS425" s="44">
        <v>0</v>
      </c>
      <c r="AT425" s="44">
        <v>33.92</v>
      </c>
      <c r="AU425" s="44">
        <v>32.26</v>
      </c>
      <c r="AV425" s="44">
        <v>0</v>
      </c>
      <c r="AW425" s="44">
        <v>0</v>
      </c>
      <c r="AX425" s="44">
        <v>33.92</v>
      </c>
      <c r="AY425" s="44">
        <v>32.26</v>
      </c>
      <c r="AZ425" s="44">
        <v>0</v>
      </c>
      <c r="BA425" s="44">
        <v>0</v>
      </c>
      <c r="BB425" s="44">
        <v>33.92</v>
      </c>
      <c r="BC425" s="14" t="s">
        <v>77</v>
      </c>
      <c r="BD425" s="14" t="s">
        <v>77</v>
      </c>
      <c r="BG425" s="14" t="s">
        <v>191</v>
      </c>
      <c r="BH425" s="14" t="s">
        <v>44</v>
      </c>
      <c r="BI425" s="14">
        <v>102</v>
      </c>
      <c r="BJ425" s="14">
        <f>IFERROR(_xlfn.XLOOKUP(Master[[#This Row],[cu_id]],StopTimes[cu_ID],StopTimes[Average Stop Time]), 0)</f>
        <v>8.0416666666666661</v>
      </c>
      <c r="BK425" s="14">
        <f>IF(Master[[#This Row],[Avg stop time helper]] &lt;&gt; 0, Master[[#This Row],[Avg stop time helper]],Average_Stop_Time)</f>
        <v>8.0416666666666661</v>
      </c>
      <c r="BL425" s="14" t="b">
        <f>NOT(ISERROR(_xlfn.XLOOKUP(Master[[#This Row],[cu_id]], Solution[Cu_ID],Solution[Cu_ID])))</f>
        <v>0</v>
      </c>
    </row>
    <row r="426" spans="1:64" s="14" customFormat="1" x14ac:dyDescent="0.3">
      <c r="A426" s="26" t="s">
        <v>1445</v>
      </c>
      <c r="B426" s="14">
        <v>103</v>
      </c>
      <c r="C426" s="14">
        <v>73261</v>
      </c>
      <c r="D426" s="14">
        <v>0</v>
      </c>
      <c r="E426" s="14" t="s">
        <v>1444</v>
      </c>
      <c r="F426" s="14" t="s">
        <v>5090</v>
      </c>
      <c r="H426" s="14" t="s">
        <v>221</v>
      </c>
      <c r="I426" s="14" t="s">
        <v>2</v>
      </c>
      <c r="J426" s="14">
        <v>49707</v>
      </c>
      <c r="K426" s="14">
        <v>4</v>
      </c>
      <c r="L426" s="14" t="s">
        <v>177</v>
      </c>
      <c r="M426" s="14" t="s">
        <v>164</v>
      </c>
      <c r="N426" s="14" t="s">
        <v>12</v>
      </c>
      <c r="O426" s="14">
        <v>145</v>
      </c>
      <c r="P426" s="14">
        <v>0</v>
      </c>
      <c r="Q426" s="14">
        <v>0</v>
      </c>
      <c r="R426" s="14">
        <v>145</v>
      </c>
      <c r="S426" s="14">
        <v>0</v>
      </c>
      <c r="T426" s="14">
        <v>0</v>
      </c>
      <c r="U426" s="25">
        <v>44160</v>
      </c>
      <c r="V426" s="14">
        <v>13</v>
      </c>
      <c r="W426" s="23">
        <v>783.04</v>
      </c>
      <c r="X426" s="23">
        <v>0</v>
      </c>
      <c r="Y426" s="23">
        <v>0</v>
      </c>
      <c r="Z426" s="23">
        <v>16.45</v>
      </c>
      <c r="AA426" s="23">
        <v>65.8</v>
      </c>
      <c r="AB426" s="14">
        <v>0</v>
      </c>
      <c r="AC426" s="14">
        <v>0</v>
      </c>
      <c r="AD426" s="24">
        <f>IFERROR(1-(Master[[#This Row],[Avg Garment Scans per Delivery]]/Master[[#This Row],[Garment Inventory]]), 0)</f>
        <v>0</v>
      </c>
      <c r="AE426" s="48">
        <v>0</v>
      </c>
      <c r="AF426" s="48">
        <v>0</v>
      </c>
      <c r="AG426" s="44">
        <v>59.68</v>
      </c>
      <c r="AH426" s="44">
        <v>59.68</v>
      </c>
      <c r="AI426" s="44">
        <v>61.28</v>
      </c>
      <c r="AJ426" s="44">
        <v>62.08</v>
      </c>
      <c r="AK426" s="44">
        <v>14.92</v>
      </c>
      <c r="AL426" s="44">
        <v>15.52</v>
      </c>
      <c r="AM426" s="44">
        <v>0</v>
      </c>
      <c r="AN426" s="44">
        <v>0</v>
      </c>
      <c r="AO426" s="44">
        <v>0</v>
      </c>
      <c r="AP426" s="44">
        <v>0</v>
      </c>
      <c r="AQ426" s="44">
        <v>0</v>
      </c>
      <c r="AR426" s="44">
        <v>62.08</v>
      </c>
      <c r="AS426" s="44">
        <v>59.68</v>
      </c>
      <c r="AT426" s="44">
        <v>0</v>
      </c>
      <c r="AU426" s="44">
        <v>0</v>
      </c>
      <c r="AV426" s="44">
        <v>0</v>
      </c>
      <c r="AW426" s="44">
        <v>0</v>
      </c>
      <c r="AX426" s="44">
        <v>0</v>
      </c>
      <c r="AY426" s="44">
        <v>0</v>
      </c>
      <c r="AZ426" s="44">
        <v>62.08</v>
      </c>
      <c r="BA426" s="44">
        <v>59.68</v>
      </c>
      <c r="BB426" s="44">
        <v>0</v>
      </c>
      <c r="BC426" s="14" t="s">
        <v>254</v>
      </c>
      <c r="BD426" s="14" t="s">
        <v>239</v>
      </c>
      <c r="BG426" s="14" t="s">
        <v>191</v>
      </c>
      <c r="BH426" s="14" t="s">
        <v>44</v>
      </c>
      <c r="BI426" s="14">
        <v>103</v>
      </c>
      <c r="BJ426" s="14">
        <f>IFERROR(_xlfn.XLOOKUP(Master[[#This Row],[cu_id]],StopTimes[cu_ID],StopTimes[Average Stop Time]), 0)</f>
        <v>12.916666666666666</v>
      </c>
      <c r="BK426" s="14">
        <f>IF(Master[[#This Row],[Avg stop time helper]] &lt;&gt; 0, Master[[#This Row],[Avg stop time helper]],Average_Stop_Time)</f>
        <v>12.916666666666666</v>
      </c>
      <c r="BL426" s="14" t="b">
        <f>NOT(ISERROR(_xlfn.XLOOKUP(Master[[#This Row],[cu_id]], Solution[Cu_ID],Solution[Cu_ID])))</f>
        <v>1</v>
      </c>
    </row>
    <row r="427" spans="1:64" s="14" customFormat="1" x14ac:dyDescent="0.3">
      <c r="A427" s="26" t="s">
        <v>1448</v>
      </c>
      <c r="B427" s="14">
        <v>102</v>
      </c>
      <c r="C427" s="14">
        <v>73262</v>
      </c>
      <c r="D427" s="14">
        <v>0</v>
      </c>
      <c r="E427" s="14" t="s">
        <v>1447</v>
      </c>
      <c r="F427" s="14" t="s">
        <v>3800</v>
      </c>
      <c r="H427" s="14" t="s">
        <v>1446</v>
      </c>
      <c r="I427" s="14" t="s">
        <v>2</v>
      </c>
      <c r="J427" s="14">
        <v>49759</v>
      </c>
      <c r="K427" s="14">
        <v>7</v>
      </c>
      <c r="L427" s="14" t="s">
        <v>82</v>
      </c>
      <c r="M427" s="14" t="s">
        <v>164</v>
      </c>
      <c r="N427" s="14" t="s">
        <v>14</v>
      </c>
      <c r="O427" s="14">
        <v>190</v>
      </c>
      <c r="P427" s="14">
        <v>0</v>
      </c>
      <c r="Q427" s="14">
        <v>0</v>
      </c>
      <c r="R427" s="14">
        <v>0</v>
      </c>
      <c r="S427" s="14">
        <v>0</v>
      </c>
      <c r="T427" s="14">
        <v>190</v>
      </c>
      <c r="U427" s="25">
        <v>44141</v>
      </c>
      <c r="V427" s="14">
        <v>38</v>
      </c>
      <c r="W427" s="23">
        <v>5016.08</v>
      </c>
      <c r="X427" s="23">
        <v>0</v>
      </c>
      <c r="Y427" s="23">
        <v>0</v>
      </c>
      <c r="Z427" s="23">
        <v>204.09</v>
      </c>
      <c r="AA427" s="23">
        <v>204.09</v>
      </c>
      <c r="AB427" s="14">
        <v>33</v>
      </c>
      <c r="AC427" s="14">
        <v>8</v>
      </c>
      <c r="AD427" s="24">
        <v>0.21052631578947367</v>
      </c>
      <c r="AE427" s="48">
        <v>3</v>
      </c>
      <c r="AF427" s="48">
        <v>33</v>
      </c>
      <c r="AG427" s="44">
        <v>0</v>
      </c>
      <c r="AH427" s="44">
        <v>155.9922</v>
      </c>
      <c r="AI427" s="44">
        <v>190.3415</v>
      </c>
      <c r="AJ427" s="44">
        <v>163.4066</v>
      </c>
      <c r="AK427" s="44">
        <v>183.2962</v>
      </c>
      <c r="AL427" s="44">
        <v>134.34620000000001</v>
      </c>
      <c r="AM427" s="44">
        <v>218.19</v>
      </c>
      <c r="AN427" s="44">
        <v>136</v>
      </c>
      <c r="AO427" s="44">
        <v>166.83</v>
      </c>
      <c r="AP427" s="44">
        <v>155.65</v>
      </c>
      <c r="AQ427" s="44">
        <v>166.83</v>
      </c>
      <c r="AR427" s="44">
        <v>155.65</v>
      </c>
      <c r="AS427" s="44">
        <v>166.83</v>
      </c>
      <c r="AT427" s="44">
        <v>212.06</v>
      </c>
      <c r="AU427" s="44">
        <v>247.2</v>
      </c>
      <c r="AV427" s="44">
        <v>138.47</v>
      </c>
      <c r="AW427" s="44">
        <v>166.83</v>
      </c>
      <c r="AX427" s="44">
        <v>138.47</v>
      </c>
      <c r="AY427" s="44">
        <v>166.83</v>
      </c>
      <c r="AZ427" s="44">
        <v>138.47</v>
      </c>
      <c r="BA427" s="44">
        <v>166.83</v>
      </c>
      <c r="BB427" s="44">
        <v>0</v>
      </c>
      <c r="BC427" s="14" t="s">
        <v>77</v>
      </c>
      <c r="BD427" s="14" t="s">
        <v>77</v>
      </c>
      <c r="BG427" s="14" t="s">
        <v>191</v>
      </c>
      <c r="BH427" s="14" t="s">
        <v>44</v>
      </c>
      <c r="BI427" s="14">
        <v>102</v>
      </c>
      <c r="BJ427" s="14">
        <f>IFERROR(_xlfn.XLOOKUP(Master[[#This Row],[cu_id]],StopTimes[cu_ID],StopTimes[Average Stop Time]), 0)</f>
        <v>0</v>
      </c>
      <c r="BK427" s="14">
        <f>IF(Master[[#This Row],[Avg stop time helper]] &lt;&gt; 0, Master[[#This Row],[Avg stop time helper]],Average_Stop_Time)</f>
        <v>9.4354006285390355</v>
      </c>
      <c r="BL427" s="14" t="b">
        <f>NOT(ISERROR(_xlfn.XLOOKUP(Master[[#This Row],[cu_id]], Solution[Cu_ID],Solution[Cu_ID])))</f>
        <v>0</v>
      </c>
    </row>
    <row r="428" spans="1:64" s="14" customFormat="1" x14ac:dyDescent="0.3">
      <c r="A428" s="26" t="s">
        <v>1450</v>
      </c>
      <c r="B428" s="14">
        <v>102</v>
      </c>
      <c r="C428" s="14">
        <v>73264</v>
      </c>
      <c r="D428" s="14">
        <v>0</v>
      </c>
      <c r="E428" s="14" t="s">
        <v>1449</v>
      </c>
      <c r="F428" s="14" t="s">
        <v>4211</v>
      </c>
      <c r="H428" s="14" t="s">
        <v>667</v>
      </c>
      <c r="I428" s="14" t="s">
        <v>2</v>
      </c>
      <c r="J428" s="14">
        <v>49721</v>
      </c>
      <c r="K428" s="14">
        <v>5</v>
      </c>
      <c r="L428" s="14" t="s">
        <v>84</v>
      </c>
      <c r="M428" s="14" t="s">
        <v>164</v>
      </c>
      <c r="N428" s="14" t="s">
        <v>48</v>
      </c>
      <c r="O428" s="14">
        <v>170</v>
      </c>
      <c r="P428" s="14">
        <v>0</v>
      </c>
      <c r="Q428" s="14">
        <v>0</v>
      </c>
      <c r="R428" s="14">
        <v>0</v>
      </c>
      <c r="S428" s="14">
        <v>170</v>
      </c>
      <c r="T428" s="14">
        <v>0</v>
      </c>
      <c r="U428" s="25">
        <v>44147</v>
      </c>
      <c r="V428" s="14">
        <v>29</v>
      </c>
      <c r="W428" s="23">
        <v>3846.26</v>
      </c>
      <c r="X428" s="23">
        <v>0</v>
      </c>
      <c r="Y428" s="23">
        <v>0</v>
      </c>
      <c r="Z428" s="23">
        <v>143.88</v>
      </c>
      <c r="AA428" s="23">
        <v>287.76</v>
      </c>
      <c r="AB428" s="14">
        <v>0</v>
      </c>
      <c r="AC428" s="14">
        <v>0</v>
      </c>
      <c r="AD428" s="24">
        <v>0</v>
      </c>
      <c r="AE428" s="48">
        <v>0</v>
      </c>
      <c r="AF428" s="48">
        <v>0</v>
      </c>
      <c r="AG428" s="44">
        <v>61.563299999999998</v>
      </c>
      <c r="AH428" s="44">
        <v>142.1885</v>
      </c>
      <c r="AI428" s="44">
        <v>205.84880000000001</v>
      </c>
      <c r="AJ428" s="44">
        <v>127.13</v>
      </c>
      <c r="AK428" s="44">
        <v>129.2637</v>
      </c>
      <c r="AL428" s="44">
        <v>75.327500000000001</v>
      </c>
      <c r="AM428" s="44">
        <v>410.46</v>
      </c>
      <c r="AN428" s="44">
        <v>0</v>
      </c>
      <c r="AO428" s="44">
        <v>0</v>
      </c>
      <c r="AP428" s="44">
        <v>69.569999999999993</v>
      </c>
      <c r="AQ428" s="44">
        <v>189.19</v>
      </c>
      <c r="AR428" s="44">
        <v>0</v>
      </c>
      <c r="AS428" s="44">
        <v>0</v>
      </c>
      <c r="AT428" s="44">
        <v>106.75</v>
      </c>
      <c r="AU428" s="44">
        <v>224.39</v>
      </c>
      <c r="AV428" s="44">
        <v>0</v>
      </c>
      <c r="AW428" s="44">
        <v>0</v>
      </c>
      <c r="AX428" s="44">
        <v>235.14</v>
      </c>
      <c r="AY428" s="44">
        <v>210.07</v>
      </c>
      <c r="AZ428" s="44">
        <v>0</v>
      </c>
      <c r="BA428" s="44">
        <v>0</v>
      </c>
      <c r="BB428" s="44">
        <v>191.16</v>
      </c>
      <c r="BC428" s="14" t="s">
        <v>77</v>
      </c>
      <c r="BD428" s="14" t="s">
        <v>77</v>
      </c>
      <c r="BG428" s="14" t="s">
        <v>191</v>
      </c>
      <c r="BH428" s="14" t="s">
        <v>44</v>
      </c>
      <c r="BI428" s="14">
        <v>102</v>
      </c>
      <c r="BJ428" s="14">
        <f>IFERROR(_xlfn.XLOOKUP(Master[[#This Row],[cu_id]],StopTimes[cu_ID],StopTimes[Average Stop Time]), 0)</f>
        <v>14.200000000000001</v>
      </c>
      <c r="BK428" s="14">
        <f>IF(Master[[#This Row],[Avg stop time helper]] &lt;&gt; 0, Master[[#This Row],[Avg stop time helper]],Average_Stop_Time)</f>
        <v>14.200000000000001</v>
      </c>
      <c r="BL428" s="14" t="b">
        <f>NOT(ISERROR(_xlfn.XLOOKUP(Master[[#This Row],[cu_id]], Solution[Cu_ID],Solution[Cu_ID])))</f>
        <v>0</v>
      </c>
    </row>
    <row r="429" spans="1:64" s="14" customFormat="1" x14ac:dyDescent="0.3">
      <c r="A429" s="26" t="s">
        <v>1452</v>
      </c>
      <c r="B429" s="14">
        <v>105</v>
      </c>
      <c r="C429" s="14">
        <v>73267</v>
      </c>
      <c r="D429" s="14">
        <v>0</v>
      </c>
      <c r="E429" s="14" t="s">
        <v>1451</v>
      </c>
      <c r="F429" s="14" t="s">
        <v>5656</v>
      </c>
      <c r="H429" s="14" t="s">
        <v>1352</v>
      </c>
      <c r="I429" s="14" t="s">
        <v>2</v>
      </c>
      <c r="J429" s="14">
        <v>48730</v>
      </c>
      <c r="K429" s="14">
        <v>2</v>
      </c>
      <c r="L429" s="14" t="s">
        <v>83</v>
      </c>
      <c r="M429" s="14" t="s">
        <v>164</v>
      </c>
      <c r="N429" s="14" t="s">
        <v>14</v>
      </c>
      <c r="O429" s="14">
        <v>121</v>
      </c>
      <c r="P429" s="14">
        <v>0</v>
      </c>
      <c r="Q429" s="14">
        <v>0</v>
      </c>
      <c r="R429" s="14">
        <v>0</v>
      </c>
      <c r="S429" s="14">
        <v>0</v>
      </c>
      <c r="T429" s="14">
        <v>121</v>
      </c>
      <c r="U429" s="25">
        <v>44141</v>
      </c>
      <c r="V429" s="14">
        <v>13</v>
      </c>
      <c r="W429" s="23">
        <v>3010.51</v>
      </c>
      <c r="X429" s="23">
        <v>0</v>
      </c>
      <c r="Y429" s="23">
        <v>0</v>
      </c>
      <c r="Z429" s="23">
        <v>60.59</v>
      </c>
      <c r="AA429" s="23">
        <v>242.35</v>
      </c>
      <c r="AB429" s="14">
        <v>0</v>
      </c>
      <c r="AC429" s="14">
        <v>0</v>
      </c>
      <c r="AD429" s="24">
        <f>IFERROR(1-(Master[[#This Row],[Avg Garment Scans per Delivery]]/Master[[#This Row],[Garment Inventory]]), 0)</f>
        <v>0</v>
      </c>
      <c r="AE429" s="48">
        <v>0</v>
      </c>
      <c r="AF429" s="48">
        <v>0</v>
      </c>
      <c r="AG429" s="44">
        <v>227.45</v>
      </c>
      <c r="AH429" s="44">
        <v>228.94329999999999</v>
      </c>
      <c r="AI429" s="44">
        <v>238.8766</v>
      </c>
      <c r="AJ429" s="44">
        <v>242.35</v>
      </c>
      <c r="AK429" s="44">
        <v>57.982500000000002</v>
      </c>
      <c r="AL429" s="44">
        <v>60.587499999999999</v>
      </c>
      <c r="AM429" s="44">
        <v>0</v>
      </c>
      <c r="AN429" s="44">
        <v>242.35</v>
      </c>
      <c r="AO429" s="44">
        <v>231.93</v>
      </c>
      <c r="AP429" s="44">
        <v>0</v>
      </c>
      <c r="AQ429" s="44">
        <v>0</v>
      </c>
      <c r="AR429" s="44">
        <v>0</v>
      </c>
      <c r="AS429" s="44">
        <v>0</v>
      </c>
      <c r="AT429" s="44">
        <v>0</v>
      </c>
      <c r="AU429" s="44">
        <v>0</v>
      </c>
      <c r="AV429" s="44">
        <v>242.35</v>
      </c>
      <c r="AW429" s="44">
        <v>231.93</v>
      </c>
      <c r="AX429" s="44">
        <v>0</v>
      </c>
      <c r="AY429" s="44">
        <v>0</v>
      </c>
      <c r="AZ429" s="44">
        <v>0</v>
      </c>
      <c r="BA429" s="44">
        <v>0</v>
      </c>
      <c r="BB429" s="44">
        <v>0</v>
      </c>
      <c r="BC429" s="14" t="s">
        <v>232</v>
      </c>
      <c r="BD429" s="14" t="s">
        <v>213</v>
      </c>
      <c r="BG429" s="14" t="s">
        <v>191</v>
      </c>
      <c r="BH429" s="14" t="s">
        <v>44</v>
      </c>
      <c r="BI429" s="14">
        <v>101</v>
      </c>
      <c r="BJ429" s="14">
        <f>IFERROR(_xlfn.XLOOKUP(Master[[#This Row],[cu_id]],StopTimes[cu_ID],StopTimes[Average Stop Time]), 0)</f>
        <v>27.95</v>
      </c>
      <c r="BK429" s="14">
        <f>IF(Master[[#This Row],[Avg stop time helper]] &lt;&gt; 0, Master[[#This Row],[Avg stop time helper]],Average_Stop_Time)</f>
        <v>27.95</v>
      </c>
      <c r="BL429" s="14" t="b">
        <f>NOT(ISERROR(_xlfn.XLOOKUP(Master[[#This Row],[cu_id]], Solution[Cu_ID],Solution[Cu_ID])))</f>
        <v>1</v>
      </c>
    </row>
    <row r="430" spans="1:64" s="14" customFormat="1" x14ac:dyDescent="0.3">
      <c r="A430" s="26" t="s">
        <v>1455</v>
      </c>
      <c r="B430" s="14">
        <v>103</v>
      </c>
      <c r="C430" s="14">
        <v>73268</v>
      </c>
      <c r="D430" s="14">
        <v>0</v>
      </c>
      <c r="E430" s="14" t="s">
        <v>1454</v>
      </c>
      <c r="F430" s="14" t="s">
        <v>3776</v>
      </c>
      <c r="H430" s="14" t="s">
        <v>1152</v>
      </c>
      <c r="I430" s="14" t="s">
        <v>2</v>
      </c>
      <c r="J430" s="14">
        <v>48647</v>
      </c>
      <c r="K430" s="14">
        <v>3</v>
      </c>
      <c r="L430" s="14" t="s">
        <v>175</v>
      </c>
      <c r="M430" s="14" t="s">
        <v>164</v>
      </c>
      <c r="N430" s="14" t="s">
        <v>14</v>
      </c>
      <c r="O430" s="14">
        <v>258</v>
      </c>
      <c r="P430" s="14">
        <v>0</v>
      </c>
      <c r="Q430" s="14">
        <v>0</v>
      </c>
      <c r="R430" s="14">
        <v>0</v>
      </c>
      <c r="S430" s="14">
        <v>0</v>
      </c>
      <c r="T430" s="14">
        <v>258</v>
      </c>
      <c r="U430" s="25">
        <v>44148</v>
      </c>
      <c r="V430" s="14">
        <v>13</v>
      </c>
      <c r="W430" s="23">
        <v>478.55</v>
      </c>
      <c r="X430" s="23">
        <v>0</v>
      </c>
      <c r="Y430" s="23">
        <v>0</v>
      </c>
      <c r="Z430" s="23">
        <v>9.49</v>
      </c>
      <c r="AA430" s="23">
        <v>37.950000000000003</v>
      </c>
      <c r="AB430" s="14">
        <v>0</v>
      </c>
      <c r="AC430" s="14">
        <v>0</v>
      </c>
      <c r="AD430" s="24">
        <f>IFERROR(1-(Master[[#This Row],[Avg Garment Scans per Delivery]]/Master[[#This Row],[Garment Inventory]]), 0)</f>
        <v>0</v>
      </c>
      <c r="AE430" s="48">
        <v>0</v>
      </c>
      <c r="AF430" s="48">
        <v>0</v>
      </c>
      <c r="AG430" s="44">
        <v>36.47</v>
      </c>
      <c r="AH430" s="44">
        <v>36.47</v>
      </c>
      <c r="AI430" s="44">
        <v>37.456600000000002</v>
      </c>
      <c r="AJ430" s="44">
        <v>37.950000000000003</v>
      </c>
      <c r="AK430" s="44">
        <v>9.1174999999999997</v>
      </c>
      <c r="AL430" s="44">
        <v>9.4875000000000007</v>
      </c>
      <c r="AM430" s="44">
        <v>0</v>
      </c>
      <c r="AN430" s="44">
        <v>0</v>
      </c>
      <c r="AO430" s="44">
        <v>0</v>
      </c>
      <c r="AP430" s="44">
        <v>37.950000000000003</v>
      </c>
      <c r="AQ430" s="44">
        <v>36.47</v>
      </c>
      <c r="AR430" s="44">
        <v>0</v>
      </c>
      <c r="AS430" s="44">
        <v>0</v>
      </c>
      <c r="AT430" s="44">
        <v>0</v>
      </c>
      <c r="AU430" s="44">
        <v>0</v>
      </c>
      <c r="AV430" s="44">
        <v>0</v>
      </c>
      <c r="AW430" s="44">
        <v>0</v>
      </c>
      <c r="AX430" s="44">
        <v>37.950000000000003</v>
      </c>
      <c r="AY430" s="44">
        <v>36.47</v>
      </c>
      <c r="AZ430" s="44">
        <v>0</v>
      </c>
      <c r="BA430" s="44">
        <v>0</v>
      </c>
      <c r="BB430" s="44">
        <v>0</v>
      </c>
      <c r="BC430" s="14" t="s">
        <v>260</v>
      </c>
      <c r="BD430" s="14" t="s">
        <v>239</v>
      </c>
      <c r="BG430" s="14" t="s">
        <v>793</v>
      </c>
      <c r="BH430" s="14" t="s">
        <v>1453</v>
      </c>
      <c r="BI430" s="14">
        <v>105</v>
      </c>
      <c r="BJ430" s="14">
        <f>IFERROR(_xlfn.XLOOKUP(Master[[#This Row],[cu_id]],StopTimes[cu_ID],StopTimes[Average Stop Time]), 0)</f>
        <v>7.1333333333333337</v>
      </c>
      <c r="BK430" s="14">
        <f>IF(Master[[#This Row],[Avg stop time helper]] &lt;&gt; 0, Master[[#This Row],[Avg stop time helper]],Average_Stop_Time)</f>
        <v>7.1333333333333337</v>
      </c>
      <c r="BL430" s="14" t="b">
        <f>NOT(ISERROR(_xlfn.XLOOKUP(Master[[#This Row],[cu_id]], Solution[Cu_ID],Solution[Cu_ID])))</f>
        <v>1</v>
      </c>
    </row>
    <row r="431" spans="1:64" s="14" customFormat="1" x14ac:dyDescent="0.3">
      <c r="A431" s="26" t="s">
        <v>1457</v>
      </c>
      <c r="B431" s="14">
        <v>102</v>
      </c>
      <c r="C431" s="14">
        <v>73277</v>
      </c>
      <c r="D431" s="14">
        <v>0</v>
      </c>
      <c r="E431" s="14" t="s">
        <v>1456</v>
      </c>
      <c r="F431" s="14" t="s">
        <v>4206</v>
      </c>
      <c r="H431" s="14" t="s">
        <v>221</v>
      </c>
      <c r="I431" s="14" t="s">
        <v>2</v>
      </c>
      <c r="J431" s="14">
        <v>49707</v>
      </c>
      <c r="K431" s="14">
        <v>7</v>
      </c>
      <c r="L431" s="14" t="s">
        <v>82</v>
      </c>
      <c r="M431" s="14" t="s">
        <v>164</v>
      </c>
      <c r="N431" s="14" t="s">
        <v>12</v>
      </c>
      <c r="O431" s="14">
        <v>211</v>
      </c>
      <c r="P431" s="14">
        <v>0</v>
      </c>
      <c r="Q431" s="14">
        <v>0</v>
      </c>
      <c r="R431" s="14">
        <v>211</v>
      </c>
      <c r="S431" s="14">
        <v>0</v>
      </c>
      <c r="T431" s="14">
        <v>0</v>
      </c>
      <c r="U431" s="25">
        <v>44139</v>
      </c>
      <c r="V431" s="14">
        <v>53</v>
      </c>
      <c r="W431" s="23">
        <v>4712.1499999999996</v>
      </c>
      <c r="X431" s="23">
        <v>0</v>
      </c>
      <c r="Y431" s="23">
        <v>0</v>
      </c>
      <c r="Z431" s="23">
        <v>100.93</v>
      </c>
      <c r="AA431" s="23">
        <v>100.93</v>
      </c>
      <c r="AB431" s="14">
        <v>0</v>
      </c>
      <c r="AC431" s="14">
        <v>0</v>
      </c>
      <c r="AD431" s="24">
        <v>0</v>
      </c>
      <c r="AE431" s="48">
        <v>0</v>
      </c>
      <c r="AF431" s="48">
        <v>0</v>
      </c>
      <c r="AG431" s="44">
        <v>74.615300000000005</v>
      </c>
      <c r="AH431" s="44">
        <v>132.81530000000001</v>
      </c>
      <c r="AI431" s="44">
        <v>150.60550000000001</v>
      </c>
      <c r="AJ431" s="44">
        <v>53.56</v>
      </c>
      <c r="AK431" s="44">
        <v>106.7</v>
      </c>
      <c r="AL431" s="44">
        <v>11.5875</v>
      </c>
      <c r="AM431" s="44">
        <v>174.6</v>
      </c>
      <c r="AN431" s="44">
        <v>30.9</v>
      </c>
      <c r="AO431" s="44">
        <v>174.6</v>
      </c>
      <c r="AP431" s="44">
        <v>0</v>
      </c>
      <c r="AQ431" s="44">
        <v>87.3</v>
      </c>
      <c r="AR431" s="44">
        <v>0</v>
      </c>
      <c r="AS431" s="44">
        <v>87.3</v>
      </c>
      <c r="AT431" s="44">
        <v>0</v>
      </c>
      <c r="AU431" s="44">
        <v>87.3</v>
      </c>
      <c r="AV431" s="44">
        <v>0</v>
      </c>
      <c r="AW431" s="44">
        <v>97</v>
      </c>
      <c r="AX431" s="44">
        <v>0</v>
      </c>
      <c r="AY431" s="44">
        <v>48.5</v>
      </c>
      <c r="AZ431" s="44">
        <v>0</v>
      </c>
      <c r="BA431" s="44">
        <v>97</v>
      </c>
      <c r="BB431" s="44">
        <v>61.8</v>
      </c>
      <c r="BC431" s="14" t="s">
        <v>232</v>
      </c>
      <c r="BD431" s="14" t="s">
        <v>213</v>
      </c>
      <c r="BG431" s="14" t="s">
        <v>191</v>
      </c>
      <c r="BH431" s="14" t="s">
        <v>44</v>
      </c>
      <c r="BI431" s="14" t="s">
        <v>5740</v>
      </c>
      <c r="BJ431" s="14">
        <f>IFERROR(_xlfn.XLOOKUP(Master[[#This Row],[cu_id]],StopTimes[cu_ID],StopTimes[Average Stop Time]), 0)</f>
        <v>0.34583333333333333</v>
      </c>
      <c r="BK431" s="14">
        <f>IF(Master[[#This Row],[Avg stop time helper]] &lt;&gt; 0, Master[[#This Row],[Avg stop time helper]],Average_Stop_Time)</f>
        <v>0.34583333333333333</v>
      </c>
      <c r="BL431" s="14" t="b">
        <f>NOT(ISERROR(_xlfn.XLOOKUP(Master[[#This Row],[cu_id]], Solution[Cu_ID],Solution[Cu_ID])))</f>
        <v>0</v>
      </c>
    </row>
    <row r="432" spans="1:64" s="14" customFormat="1" x14ac:dyDescent="0.3">
      <c r="A432" s="26" t="s">
        <v>1459</v>
      </c>
      <c r="B432" s="14">
        <v>102</v>
      </c>
      <c r="C432" s="14">
        <v>73280</v>
      </c>
      <c r="D432" s="14">
        <v>0</v>
      </c>
      <c r="E432" s="14" t="s">
        <v>1458</v>
      </c>
      <c r="F432" s="14" t="s">
        <v>4274</v>
      </c>
      <c r="H432" s="14" t="s">
        <v>1327</v>
      </c>
      <c r="I432" s="14" t="s">
        <v>2</v>
      </c>
      <c r="J432" s="14">
        <v>48749</v>
      </c>
      <c r="K432" s="14">
        <v>5</v>
      </c>
      <c r="L432" s="14" t="s">
        <v>84</v>
      </c>
      <c r="M432" s="14" t="s">
        <v>164</v>
      </c>
      <c r="N432" s="14" t="s">
        <v>13</v>
      </c>
      <c r="O432" s="14">
        <v>221</v>
      </c>
      <c r="P432" s="14">
        <v>221</v>
      </c>
      <c r="Q432" s="14">
        <v>0</v>
      </c>
      <c r="R432" s="14">
        <v>0</v>
      </c>
      <c r="S432" s="14">
        <v>0</v>
      </c>
      <c r="T432" s="14">
        <v>0</v>
      </c>
      <c r="U432" s="25">
        <v>44144</v>
      </c>
      <c r="V432" s="14">
        <v>26</v>
      </c>
      <c r="W432" s="23">
        <v>1502.43</v>
      </c>
      <c r="X432" s="23">
        <v>0</v>
      </c>
      <c r="Y432" s="23">
        <v>0</v>
      </c>
      <c r="Z432" s="23">
        <v>30.34</v>
      </c>
      <c r="AA432" s="23">
        <v>60.68</v>
      </c>
      <c r="AB432" s="14">
        <v>0</v>
      </c>
      <c r="AC432" s="14">
        <v>0</v>
      </c>
      <c r="AD432" s="24">
        <v>0</v>
      </c>
      <c r="AE432" s="48">
        <v>0</v>
      </c>
      <c r="AF432" s="48">
        <v>0</v>
      </c>
      <c r="AG432" s="44">
        <v>56.77</v>
      </c>
      <c r="AH432" s="44">
        <v>57.25</v>
      </c>
      <c r="AI432" s="44">
        <v>59.7</v>
      </c>
      <c r="AJ432" s="44">
        <v>60.68</v>
      </c>
      <c r="AK432" s="44">
        <v>28.625</v>
      </c>
      <c r="AL432" s="44">
        <v>30.34</v>
      </c>
      <c r="AM432" s="44">
        <v>57.25</v>
      </c>
      <c r="AN432" s="44">
        <v>60.68</v>
      </c>
      <c r="AO432" s="44">
        <v>0</v>
      </c>
      <c r="AP432" s="44">
        <v>60.68</v>
      </c>
      <c r="AQ432" s="44">
        <v>57.25</v>
      </c>
      <c r="AR432" s="44">
        <v>60.68</v>
      </c>
      <c r="AS432" s="44">
        <v>0</v>
      </c>
      <c r="AT432" s="44">
        <v>60.68</v>
      </c>
      <c r="AU432" s="44">
        <v>57.25</v>
      </c>
      <c r="AV432" s="44">
        <v>60.68</v>
      </c>
      <c r="AW432" s="44">
        <v>0</v>
      </c>
      <c r="AX432" s="44">
        <v>60.68</v>
      </c>
      <c r="AY432" s="44">
        <v>57.25</v>
      </c>
      <c r="AZ432" s="44">
        <v>60.68</v>
      </c>
      <c r="BA432" s="44">
        <v>0</v>
      </c>
      <c r="BB432" s="44">
        <v>60.68</v>
      </c>
      <c r="BC432" s="14" t="s">
        <v>77</v>
      </c>
      <c r="BD432" s="14" t="s">
        <v>77</v>
      </c>
      <c r="BG432" s="14" t="s">
        <v>191</v>
      </c>
      <c r="BH432" s="14" t="s">
        <v>44</v>
      </c>
      <c r="BI432" s="14">
        <v>102</v>
      </c>
      <c r="BJ432" s="14">
        <f>IFERROR(_xlfn.XLOOKUP(Master[[#This Row],[cu_id]],StopTimes[cu_ID],StopTimes[Average Stop Time]), 0)</f>
        <v>6.083333333333333</v>
      </c>
      <c r="BK432" s="14">
        <f>IF(Master[[#This Row],[Avg stop time helper]] &lt;&gt; 0, Master[[#This Row],[Avg stop time helper]],Average_Stop_Time)</f>
        <v>6.083333333333333</v>
      </c>
      <c r="BL432" s="14" t="b">
        <f>NOT(ISERROR(_xlfn.XLOOKUP(Master[[#This Row],[cu_id]], Solution[Cu_ID],Solution[Cu_ID])))</f>
        <v>0</v>
      </c>
    </row>
    <row r="433" spans="1:64" s="14" customFormat="1" x14ac:dyDescent="0.3">
      <c r="A433" s="26" t="s">
        <v>1462</v>
      </c>
      <c r="B433" s="14">
        <v>105</v>
      </c>
      <c r="C433" s="14">
        <v>73288</v>
      </c>
      <c r="D433" s="14">
        <v>0</v>
      </c>
      <c r="E433" s="14" t="s">
        <v>1461</v>
      </c>
      <c r="F433" s="14" t="s">
        <v>3678</v>
      </c>
      <c r="H433" s="14" t="s">
        <v>215</v>
      </c>
      <c r="I433" s="14" t="s">
        <v>2</v>
      </c>
      <c r="J433" s="14">
        <v>48750</v>
      </c>
      <c r="K433" s="14">
        <v>7</v>
      </c>
      <c r="L433" s="14" t="s">
        <v>82</v>
      </c>
      <c r="M433" s="14" t="s">
        <v>164</v>
      </c>
      <c r="N433" s="14" t="s">
        <v>12</v>
      </c>
      <c r="O433" s="14">
        <v>425</v>
      </c>
      <c r="P433" s="14">
        <v>0</v>
      </c>
      <c r="Q433" s="14">
        <v>0</v>
      </c>
      <c r="R433" s="14">
        <v>425</v>
      </c>
      <c r="S433" s="14">
        <v>0</v>
      </c>
      <c r="T433" s="14">
        <v>0</v>
      </c>
      <c r="U433" s="25">
        <v>44139</v>
      </c>
      <c r="V433" s="14">
        <v>52</v>
      </c>
      <c r="W433" s="23">
        <v>4761.38</v>
      </c>
      <c r="X433" s="23">
        <v>0</v>
      </c>
      <c r="Y433" s="23">
        <v>0</v>
      </c>
      <c r="Z433" s="23">
        <v>102.94</v>
      </c>
      <c r="AA433" s="23">
        <v>102.94</v>
      </c>
      <c r="AB433" s="14">
        <v>105</v>
      </c>
      <c r="AC433" s="14">
        <v>28</v>
      </c>
      <c r="AD433" s="24">
        <f>IFERROR(1-(Master[[#This Row],[Avg Garment Scans per Delivery]]/Master[[#This Row],[Garment Inventory]]), 0)</f>
        <v>0.73333333333333339</v>
      </c>
      <c r="AE433" s="48">
        <v>5</v>
      </c>
      <c r="AF433" s="48">
        <v>111</v>
      </c>
      <c r="AG433" s="44">
        <v>88.7423</v>
      </c>
      <c r="AH433" s="44">
        <v>91.769199999999998</v>
      </c>
      <c r="AI433" s="44">
        <v>93.976900000000001</v>
      </c>
      <c r="AJ433" s="44">
        <v>96.03</v>
      </c>
      <c r="AK433" s="44">
        <v>91.938699999999997</v>
      </c>
      <c r="AL433" s="44">
        <v>95.995000000000005</v>
      </c>
      <c r="AM433" s="44">
        <v>87.98</v>
      </c>
      <c r="AN433" s="44">
        <v>92.93</v>
      </c>
      <c r="AO433" s="44">
        <v>87.98</v>
      </c>
      <c r="AP433" s="44">
        <v>92.93</v>
      </c>
      <c r="AQ433" s="44">
        <v>119.65</v>
      </c>
      <c r="AR433" s="44">
        <v>92.93</v>
      </c>
      <c r="AS433" s="44">
        <v>87.98</v>
      </c>
      <c r="AT433" s="44">
        <v>92.93</v>
      </c>
      <c r="AU433" s="44">
        <v>87.98</v>
      </c>
      <c r="AV433" s="44">
        <v>92.93</v>
      </c>
      <c r="AW433" s="44">
        <v>87.98</v>
      </c>
      <c r="AX433" s="44">
        <v>92.93</v>
      </c>
      <c r="AY433" s="44">
        <v>87.98</v>
      </c>
      <c r="AZ433" s="44">
        <v>105.19</v>
      </c>
      <c r="BA433" s="44">
        <v>87.98</v>
      </c>
      <c r="BB433" s="44">
        <v>105.19</v>
      </c>
      <c r="BC433" s="14" t="s">
        <v>254</v>
      </c>
      <c r="BD433" s="14" t="s">
        <v>239</v>
      </c>
      <c r="BG433" s="14" t="s">
        <v>191</v>
      </c>
      <c r="BH433" s="14" t="s">
        <v>44</v>
      </c>
      <c r="BI433" s="14">
        <v>101</v>
      </c>
      <c r="BJ433" s="14">
        <f>IFERROR(_xlfn.XLOOKUP(Master[[#This Row],[cu_id]],StopTimes[cu_ID],StopTimes[Average Stop Time]), 0)</f>
        <v>8.2166666666666668</v>
      </c>
      <c r="BK433" s="14">
        <f>IF(Master[[#This Row],[Avg stop time helper]] &lt;&gt; 0, Master[[#This Row],[Avg stop time helper]],Average_Stop_Time)</f>
        <v>8.2166666666666668</v>
      </c>
      <c r="BL433" s="14" t="b">
        <f>NOT(ISERROR(_xlfn.XLOOKUP(Master[[#This Row],[cu_id]], Solution[Cu_ID],Solution[Cu_ID])))</f>
        <v>1</v>
      </c>
    </row>
    <row r="434" spans="1:64" s="14" customFormat="1" x14ac:dyDescent="0.3">
      <c r="A434" s="26" t="s">
        <v>1464</v>
      </c>
      <c r="B434" s="14">
        <v>102</v>
      </c>
      <c r="C434" s="14">
        <v>73289</v>
      </c>
      <c r="D434" s="14">
        <v>0</v>
      </c>
      <c r="E434" s="14" t="s">
        <v>1463</v>
      </c>
      <c r="F434" s="14" t="s">
        <v>4122</v>
      </c>
      <c r="H434" s="14" t="s">
        <v>221</v>
      </c>
      <c r="I434" s="14" t="s">
        <v>2</v>
      </c>
      <c r="J434" s="14">
        <v>49707</v>
      </c>
      <c r="K434" s="14">
        <v>7</v>
      </c>
      <c r="L434" s="14" t="s">
        <v>82</v>
      </c>
      <c r="M434" s="14" t="s">
        <v>164</v>
      </c>
      <c r="N434" s="14" t="s">
        <v>15</v>
      </c>
      <c r="O434" s="14">
        <v>17</v>
      </c>
      <c r="P434" s="14">
        <v>0</v>
      </c>
      <c r="Q434" s="14">
        <v>17</v>
      </c>
      <c r="R434" s="14">
        <v>0</v>
      </c>
      <c r="S434" s="14">
        <v>0</v>
      </c>
      <c r="T434" s="14">
        <v>0</v>
      </c>
      <c r="U434" s="25">
        <v>44138</v>
      </c>
      <c r="V434" s="14">
        <v>52</v>
      </c>
      <c r="W434" s="23">
        <v>3712.04</v>
      </c>
      <c r="X434" s="23">
        <v>0</v>
      </c>
      <c r="Y434" s="23">
        <v>0</v>
      </c>
      <c r="Z434" s="23">
        <v>80.680000000000007</v>
      </c>
      <c r="AA434" s="23">
        <v>80.680000000000007</v>
      </c>
      <c r="AB434" s="14">
        <v>57</v>
      </c>
      <c r="AC434" s="14">
        <v>8</v>
      </c>
      <c r="AD434" s="24">
        <v>0.15384615384615385</v>
      </c>
      <c r="AE434" s="48">
        <v>3</v>
      </c>
      <c r="AF434" s="48">
        <v>61</v>
      </c>
      <c r="AG434" s="44">
        <v>68.430000000000007</v>
      </c>
      <c r="AH434" s="44">
        <v>69.8215</v>
      </c>
      <c r="AI434" s="44">
        <v>73.077600000000004</v>
      </c>
      <c r="AJ434" s="44">
        <v>82.965400000000002</v>
      </c>
      <c r="AK434" s="44">
        <v>65.457499999999996</v>
      </c>
      <c r="AL434" s="44">
        <v>63.286200000000001</v>
      </c>
      <c r="AM434" s="44">
        <v>69.239999999999995</v>
      </c>
      <c r="AN434" s="44">
        <v>80.89</v>
      </c>
      <c r="AO434" s="44">
        <v>69.239999999999995</v>
      </c>
      <c r="AP434" s="44">
        <v>101.84</v>
      </c>
      <c r="AQ434" s="44">
        <v>69.239999999999995</v>
      </c>
      <c r="AR434" s="44">
        <v>80.89</v>
      </c>
      <c r="AS434" s="44">
        <v>69.239999999999995</v>
      </c>
      <c r="AT434" s="44">
        <v>80.89</v>
      </c>
      <c r="AU434" s="44">
        <v>38.979999999999997</v>
      </c>
      <c r="AV434" s="44">
        <v>0</v>
      </c>
      <c r="AW434" s="44">
        <v>69.239999999999995</v>
      </c>
      <c r="AX434" s="44">
        <v>80.89</v>
      </c>
      <c r="AY434" s="44">
        <v>69.239999999999995</v>
      </c>
      <c r="AZ434" s="44">
        <v>0</v>
      </c>
      <c r="BA434" s="44">
        <v>69.239999999999995</v>
      </c>
      <c r="BB434" s="44">
        <v>80.89</v>
      </c>
      <c r="BC434" s="14" t="s">
        <v>232</v>
      </c>
      <c r="BD434" s="14" t="s">
        <v>213</v>
      </c>
      <c r="BG434" s="14" t="s">
        <v>191</v>
      </c>
      <c r="BH434" s="14" t="s">
        <v>44</v>
      </c>
      <c r="BI434" s="14">
        <v>102</v>
      </c>
      <c r="BJ434" s="14">
        <f>IFERROR(_xlfn.XLOOKUP(Master[[#This Row],[cu_id]],StopTimes[cu_ID],StopTimes[Average Stop Time]), 0)</f>
        <v>7.3166666666666664</v>
      </c>
      <c r="BK434" s="14">
        <f>IF(Master[[#This Row],[Avg stop time helper]] &lt;&gt; 0, Master[[#This Row],[Avg stop time helper]],Average_Stop_Time)</f>
        <v>7.3166666666666664</v>
      </c>
      <c r="BL434" s="14" t="b">
        <f>NOT(ISERROR(_xlfn.XLOOKUP(Master[[#This Row],[cu_id]], Solution[Cu_ID],Solution[Cu_ID])))</f>
        <v>0</v>
      </c>
    </row>
    <row r="435" spans="1:64" s="14" customFormat="1" x14ac:dyDescent="0.3">
      <c r="A435" s="26" t="s">
        <v>1467</v>
      </c>
      <c r="B435" s="14">
        <v>105</v>
      </c>
      <c r="C435" s="14">
        <v>73294</v>
      </c>
      <c r="D435" s="14">
        <v>0</v>
      </c>
      <c r="E435" s="14" t="s">
        <v>1466</v>
      </c>
      <c r="F435" s="14" t="s">
        <v>3796</v>
      </c>
      <c r="H435" s="14" t="s">
        <v>1465</v>
      </c>
      <c r="I435" s="14" t="s">
        <v>2</v>
      </c>
      <c r="J435" s="14">
        <v>48737</v>
      </c>
      <c r="K435" s="14">
        <v>7</v>
      </c>
      <c r="L435" s="14" t="s">
        <v>82</v>
      </c>
      <c r="M435" s="14" t="s">
        <v>164</v>
      </c>
      <c r="N435" s="14" t="s">
        <v>12</v>
      </c>
      <c r="O435" s="14">
        <v>386</v>
      </c>
      <c r="P435" s="14">
        <v>0</v>
      </c>
      <c r="Q435" s="14">
        <v>0</v>
      </c>
      <c r="R435" s="14">
        <v>386</v>
      </c>
      <c r="S435" s="14">
        <v>0</v>
      </c>
      <c r="T435" s="14">
        <v>0</v>
      </c>
      <c r="U435" s="25">
        <v>44314</v>
      </c>
      <c r="V435" s="14">
        <v>21</v>
      </c>
      <c r="W435" s="23">
        <v>1533.25</v>
      </c>
      <c r="X435" s="23">
        <v>0</v>
      </c>
      <c r="Y435" s="23">
        <v>0</v>
      </c>
      <c r="Z435" s="23">
        <v>75.87</v>
      </c>
      <c r="AA435" s="23">
        <v>75.87</v>
      </c>
      <c r="AB435" s="14">
        <v>0</v>
      </c>
      <c r="AC435" s="14">
        <v>0</v>
      </c>
      <c r="AD435" s="24">
        <f>IFERROR(1-(Master[[#This Row],[Avg Garment Scans per Delivery]]/Master[[#This Row],[Garment Inventory]]), 0)</f>
        <v>0</v>
      </c>
      <c r="AE435" s="48">
        <v>0</v>
      </c>
      <c r="AF435" s="48">
        <v>0</v>
      </c>
      <c r="AG435" s="44">
        <v>0</v>
      </c>
      <c r="AH435" s="44">
        <v>86.42</v>
      </c>
      <c r="AI435" s="44">
        <v>92.248099999999994</v>
      </c>
      <c r="AJ435" s="44">
        <v>0</v>
      </c>
      <c r="AK435" s="44">
        <v>86.68</v>
      </c>
      <c r="AL435" s="44">
        <v>0</v>
      </c>
      <c r="AM435" s="44">
        <v>86.68</v>
      </c>
      <c r="AN435" s="44">
        <v>0</v>
      </c>
      <c r="AO435" s="44">
        <v>86.68</v>
      </c>
      <c r="AP435" s="44">
        <v>0</v>
      </c>
      <c r="AQ435" s="44">
        <v>86.68</v>
      </c>
      <c r="AR435" s="44">
        <v>0</v>
      </c>
      <c r="AS435" s="44">
        <v>86.68</v>
      </c>
      <c r="AT435" s="44">
        <v>0</v>
      </c>
      <c r="AU435" s="44">
        <v>86.68</v>
      </c>
      <c r="AV435" s="44">
        <v>0</v>
      </c>
      <c r="AW435" s="44">
        <v>86.68</v>
      </c>
      <c r="AX435" s="44">
        <v>0</v>
      </c>
      <c r="AY435" s="44">
        <v>86.68</v>
      </c>
      <c r="AZ435" s="44">
        <v>0</v>
      </c>
      <c r="BA435" s="44">
        <v>86.68</v>
      </c>
      <c r="BB435" s="44">
        <v>0</v>
      </c>
      <c r="BC435" s="14" t="s">
        <v>232</v>
      </c>
      <c r="BD435" s="14" t="s">
        <v>213</v>
      </c>
      <c r="BG435" s="14" t="s">
        <v>191</v>
      </c>
      <c r="BH435" s="14" t="s">
        <v>44</v>
      </c>
      <c r="BI435" s="14">
        <v>105</v>
      </c>
      <c r="BJ435" s="14">
        <f>IFERROR(_xlfn.XLOOKUP(Master[[#This Row],[cu_id]],StopTimes[cu_ID],StopTimes[Average Stop Time]), 0)</f>
        <v>0</v>
      </c>
      <c r="BK435" s="14">
        <f>IF(Master[[#This Row],[Avg stop time helper]] &lt;&gt; 0, Master[[#This Row],[Avg stop time helper]],Average_Stop_Time)</f>
        <v>9.4354006285390355</v>
      </c>
      <c r="BL435" s="14" t="b">
        <f>NOT(ISERROR(_xlfn.XLOOKUP(Master[[#This Row],[cu_id]], Solution[Cu_ID],Solution[Cu_ID])))</f>
        <v>1</v>
      </c>
    </row>
    <row r="436" spans="1:64" s="14" customFormat="1" x14ac:dyDescent="0.3">
      <c r="A436" s="26" t="s">
        <v>1469</v>
      </c>
      <c r="B436" s="14">
        <v>105</v>
      </c>
      <c r="C436" s="14">
        <v>73299</v>
      </c>
      <c r="D436" s="14">
        <v>0</v>
      </c>
      <c r="E436" s="14" t="s">
        <v>1468</v>
      </c>
      <c r="F436" s="14" t="s">
        <v>5250</v>
      </c>
      <c r="H436" s="14" t="s">
        <v>1352</v>
      </c>
      <c r="I436" s="14" t="s">
        <v>2</v>
      </c>
      <c r="J436" s="14">
        <v>48730</v>
      </c>
      <c r="K436" s="14">
        <v>5</v>
      </c>
      <c r="L436" s="14" t="s">
        <v>84</v>
      </c>
      <c r="M436" s="14" t="s">
        <v>164</v>
      </c>
      <c r="N436" s="14" t="s">
        <v>14</v>
      </c>
      <c r="O436" s="14">
        <v>123</v>
      </c>
      <c r="P436" s="14">
        <v>0</v>
      </c>
      <c r="Q436" s="14">
        <v>0</v>
      </c>
      <c r="R436" s="14">
        <v>0</v>
      </c>
      <c r="S436" s="14">
        <v>0</v>
      </c>
      <c r="T436" s="14">
        <v>123</v>
      </c>
      <c r="U436" s="25">
        <v>44148</v>
      </c>
      <c r="V436" s="14">
        <v>26</v>
      </c>
      <c r="W436" s="23">
        <v>955.07</v>
      </c>
      <c r="X436" s="23">
        <v>0</v>
      </c>
      <c r="Y436" s="23">
        <v>0</v>
      </c>
      <c r="Z436" s="23">
        <v>20.3</v>
      </c>
      <c r="AA436" s="23">
        <v>40.590000000000003</v>
      </c>
      <c r="AB436" s="14">
        <v>0</v>
      </c>
      <c r="AC436" s="14">
        <v>0</v>
      </c>
      <c r="AD436" s="24">
        <f>IFERROR(1-(Master[[#This Row],[Avg Garment Scans per Delivery]]/Master[[#This Row],[Garment Inventory]]), 0)</f>
        <v>0</v>
      </c>
      <c r="AE436" s="48">
        <v>0</v>
      </c>
      <c r="AF436" s="48">
        <v>0</v>
      </c>
      <c r="AG436" s="44">
        <v>36.159999999999997</v>
      </c>
      <c r="AH436" s="44">
        <v>36.159999999999997</v>
      </c>
      <c r="AI436" s="44">
        <v>37.58</v>
      </c>
      <c r="AJ436" s="44">
        <v>38.29</v>
      </c>
      <c r="AK436" s="44">
        <v>18.079999999999998</v>
      </c>
      <c r="AL436" s="44">
        <v>19.145</v>
      </c>
      <c r="AM436" s="44">
        <v>36.159999999999997</v>
      </c>
      <c r="AN436" s="44">
        <v>0</v>
      </c>
      <c r="AO436" s="44">
        <v>0</v>
      </c>
      <c r="AP436" s="44">
        <v>38.29</v>
      </c>
      <c r="AQ436" s="44">
        <v>36.159999999999997</v>
      </c>
      <c r="AR436" s="44">
        <v>0</v>
      </c>
      <c r="AS436" s="44">
        <v>0</v>
      </c>
      <c r="AT436" s="44">
        <v>38.29</v>
      </c>
      <c r="AU436" s="44">
        <v>36.159999999999997</v>
      </c>
      <c r="AV436" s="44">
        <v>0</v>
      </c>
      <c r="AW436" s="44">
        <v>0</v>
      </c>
      <c r="AX436" s="44">
        <v>38.29</v>
      </c>
      <c r="AY436" s="44">
        <v>36.159999999999997</v>
      </c>
      <c r="AZ436" s="44">
        <v>0</v>
      </c>
      <c r="BA436" s="44">
        <v>0</v>
      </c>
      <c r="BB436" s="44">
        <v>38.29</v>
      </c>
      <c r="BC436" s="14" t="s">
        <v>260</v>
      </c>
      <c r="BD436" s="14" t="s">
        <v>213</v>
      </c>
      <c r="BG436" s="14" t="s">
        <v>191</v>
      </c>
      <c r="BH436" s="14" t="s">
        <v>44</v>
      </c>
      <c r="BI436" s="14">
        <v>101</v>
      </c>
      <c r="BJ436" s="14">
        <f>IFERROR(_xlfn.XLOOKUP(Master[[#This Row],[cu_id]],StopTimes[cu_ID],StopTimes[Average Stop Time]), 0)</f>
        <v>5.3916666666666666</v>
      </c>
      <c r="BK436" s="14">
        <f>IF(Master[[#This Row],[Avg stop time helper]] &lt;&gt; 0, Master[[#This Row],[Avg stop time helper]],Average_Stop_Time)</f>
        <v>5.3916666666666666</v>
      </c>
      <c r="BL436" s="14" t="b">
        <f>NOT(ISERROR(_xlfn.XLOOKUP(Master[[#This Row],[cu_id]], Solution[Cu_ID],Solution[Cu_ID])))</f>
        <v>1</v>
      </c>
    </row>
    <row r="437" spans="1:64" s="14" customFormat="1" x14ac:dyDescent="0.3">
      <c r="A437" t="s">
        <v>7572</v>
      </c>
      <c r="B437">
        <v>102</v>
      </c>
      <c r="C437">
        <v>73301</v>
      </c>
      <c r="D437">
        <v>0</v>
      </c>
      <c r="E437" t="s">
        <v>7573</v>
      </c>
      <c r="F437" t="s">
        <v>77</v>
      </c>
      <c r="G437" t="s">
        <v>77</v>
      </c>
      <c r="H437" t="s">
        <v>77</v>
      </c>
      <c r="I437" t="s">
        <v>77</v>
      </c>
      <c r="J437" t="s">
        <v>77</v>
      </c>
      <c r="K437">
        <v>0</v>
      </c>
      <c r="L437" t="s">
        <v>82</v>
      </c>
      <c r="M437" t="s">
        <v>163</v>
      </c>
      <c r="N437" t="s">
        <v>15</v>
      </c>
      <c r="O437"/>
      <c r="P437">
        <v>0</v>
      </c>
      <c r="Q437">
        <v>1</v>
      </c>
      <c r="R437">
        <v>0</v>
      </c>
      <c r="S437">
        <v>0</v>
      </c>
      <c r="T437">
        <v>0</v>
      </c>
      <c r="U437" s="22"/>
      <c r="V437"/>
      <c r="W437" s="20"/>
      <c r="X437" s="20"/>
      <c r="Y437" s="20"/>
      <c r="Z437" s="20"/>
      <c r="AA437" s="20"/>
      <c r="AB437"/>
      <c r="AC437"/>
      <c r="AD437" s="21"/>
      <c r="AE437" s="49">
        <v>0</v>
      </c>
      <c r="AF437" s="49">
        <v>0</v>
      </c>
      <c r="AG437" s="44">
        <v>0</v>
      </c>
      <c r="AH437" s="44">
        <v>0</v>
      </c>
      <c r="AI437" s="44">
        <v>0</v>
      </c>
      <c r="AJ437" s="44">
        <v>0</v>
      </c>
      <c r="AK437" s="44">
        <v>0</v>
      </c>
      <c r="AL437" s="44">
        <v>0</v>
      </c>
      <c r="AM437" s="44">
        <v>0</v>
      </c>
      <c r="AN437" s="44">
        <v>0</v>
      </c>
      <c r="AO437" s="44">
        <v>0</v>
      </c>
      <c r="AP437" s="44">
        <v>0</v>
      </c>
      <c r="AQ437" s="44">
        <v>0</v>
      </c>
      <c r="AR437" s="44">
        <v>0</v>
      </c>
      <c r="AS437" s="44">
        <v>0</v>
      </c>
      <c r="AT437" s="44">
        <v>0</v>
      </c>
      <c r="AU437" s="44">
        <v>0</v>
      </c>
      <c r="AV437" s="44">
        <v>0</v>
      </c>
      <c r="AW437" s="44">
        <v>0</v>
      </c>
      <c r="AX437" s="44">
        <v>0</v>
      </c>
      <c r="AY437" s="44">
        <v>0</v>
      </c>
      <c r="AZ437" s="44">
        <v>0</v>
      </c>
      <c r="BA437" s="44">
        <v>0</v>
      </c>
      <c r="BB437" s="44">
        <v>0</v>
      </c>
      <c r="BC437" s="19"/>
      <c r="BD437" s="19"/>
      <c r="BE437" t="s">
        <v>77</v>
      </c>
      <c r="BF437" t="s">
        <v>77</v>
      </c>
      <c r="BG437" t="s">
        <v>77</v>
      </c>
      <c r="BH437" t="s">
        <v>44</v>
      </c>
      <c r="BI437"/>
      <c r="BJ437" s="14">
        <f>IFERROR(_xlfn.XLOOKUP(Master[[#This Row],[cu_id]],StopTimes[cu_ID],StopTimes[Average Stop Time]), 0)</f>
        <v>0</v>
      </c>
      <c r="BK437" s="14">
        <f>IF(Master[[#This Row],[Avg stop time helper]] &lt;&gt; 0, Master[[#This Row],[Avg stop time helper]],Average_Stop_Time)</f>
        <v>9.4354006285390355</v>
      </c>
      <c r="BL437" t="b">
        <f>NOT(ISERROR(_xlfn.XLOOKUP(Master[[#This Row],[cu_id]], Solution[Cu_ID],Solution[Cu_ID])))</f>
        <v>0</v>
      </c>
    </row>
    <row r="438" spans="1:64" s="14" customFormat="1" x14ac:dyDescent="0.3">
      <c r="A438" s="26" t="s">
        <v>1471</v>
      </c>
      <c r="B438" s="14">
        <v>103</v>
      </c>
      <c r="C438" s="14">
        <v>73304</v>
      </c>
      <c r="D438" s="14">
        <v>0</v>
      </c>
      <c r="E438" s="14" t="s">
        <v>1470</v>
      </c>
      <c r="F438" s="14" t="s">
        <v>3633</v>
      </c>
      <c r="H438" s="14" t="s">
        <v>1320</v>
      </c>
      <c r="I438" s="14" t="s">
        <v>2</v>
      </c>
      <c r="J438" s="14">
        <v>48661</v>
      </c>
      <c r="K438" s="14">
        <v>7</v>
      </c>
      <c r="L438" s="14" t="s">
        <v>82</v>
      </c>
      <c r="M438" s="14" t="s">
        <v>164</v>
      </c>
      <c r="N438" s="14" t="s">
        <v>14</v>
      </c>
      <c r="O438" s="14">
        <v>50</v>
      </c>
      <c r="P438" s="14">
        <v>0</v>
      </c>
      <c r="Q438" s="14">
        <v>0</v>
      </c>
      <c r="R438" s="14">
        <v>0</v>
      </c>
      <c r="S438" s="14">
        <v>0</v>
      </c>
      <c r="T438" s="14">
        <v>50</v>
      </c>
      <c r="U438" s="25">
        <v>44141</v>
      </c>
      <c r="V438" s="14">
        <v>52</v>
      </c>
      <c r="W438" s="23">
        <v>2487.7600000000002</v>
      </c>
      <c r="X438" s="23">
        <v>0</v>
      </c>
      <c r="Y438" s="23">
        <v>0</v>
      </c>
      <c r="Z438" s="23">
        <v>53.66</v>
      </c>
      <c r="AA438" s="23">
        <v>53.66</v>
      </c>
      <c r="AB438" s="14">
        <v>0</v>
      </c>
      <c r="AC438" s="14">
        <v>0</v>
      </c>
      <c r="AD438" s="24">
        <f>IFERROR(1-(Master[[#This Row],[Avg Garment Scans per Delivery]]/Master[[#This Row],[Garment Inventory]]), 0)</f>
        <v>0</v>
      </c>
      <c r="AE438" s="48">
        <v>0</v>
      </c>
      <c r="AF438" s="48">
        <v>0</v>
      </c>
      <c r="AG438" s="44">
        <v>49.34</v>
      </c>
      <c r="AH438" s="44">
        <v>49.34</v>
      </c>
      <c r="AI438" s="44">
        <v>49.798400000000001</v>
      </c>
      <c r="AJ438" s="44">
        <v>52.3</v>
      </c>
      <c r="AK438" s="44">
        <v>49.34</v>
      </c>
      <c r="AL438" s="44">
        <v>45.762500000000003</v>
      </c>
      <c r="AM438" s="44">
        <v>49.34</v>
      </c>
      <c r="AN438" s="44">
        <v>0</v>
      </c>
      <c r="AO438" s="44">
        <v>49.34</v>
      </c>
      <c r="AP438" s="44">
        <v>52.3</v>
      </c>
      <c r="AQ438" s="44">
        <v>49.34</v>
      </c>
      <c r="AR438" s="44">
        <v>52.3</v>
      </c>
      <c r="AS438" s="44">
        <v>49.34</v>
      </c>
      <c r="AT438" s="44">
        <v>52.3</v>
      </c>
      <c r="AU438" s="44">
        <v>49.34</v>
      </c>
      <c r="AV438" s="44">
        <v>52.3</v>
      </c>
      <c r="AW438" s="44">
        <v>49.34</v>
      </c>
      <c r="AX438" s="44">
        <v>52.3</v>
      </c>
      <c r="AY438" s="44">
        <v>49.34</v>
      </c>
      <c r="AZ438" s="44">
        <v>52.3</v>
      </c>
      <c r="BA438" s="44">
        <v>49.34</v>
      </c>
      <c r="BB438" s="44">
        <v>52.3</v>
      </c>
      <c r="BC438" s="14" t="s">
        <v>257</v>
      </c>
      <c r="BD438" s="14" t="s">
        <v>213</v>
      </c>
      <c r="BG438" s="14" t="s">
        <v>191</v>
      </c>
      <c r="BH438" s="14" t="s">
        <v>44</v>
      </c>
      <c r="BI438" s="14">
        <v>105</v>
      </c>
      <c r="BJ438" s="14">
        <f>IFERROR(_xlfn.XLOOKUP(Master[[#This Row],[cu_id]],StopTimes[cu_ID],StopTimes[Average Stop Time]), 0)</f>
        <v>7.2266666666666666</v>
      </c>
      <c r="BK438" s="14">
        <f>IF(Master[[#This Row],[Avg stop time helper]] &lt;&gt; 0, Master[[#This Row],[Avg stop time helper]],Average_Stop_Time)</f>
        <v>7.2266666666666666</v>
      </c>
      <c r="BL438" s="14" t="b">
        <f>NOT(ISERROR(_xlfn.XLOOKUP(Master[[#This Row],[cu_id]], Solution[Cu_ID],Solution[Cu_ID])))</f>
        <v>1</v>
      </c>
    </row>
    <row r="439" spans="1:64" s="14" customFormat="1" x14ac:dyDescent="0.3">
      <c r="A439" s="26" t="s">
        <v>1473</v>
      </c>
      <c r="B439" s="14">
        <v>103</v>
      </c>
      <c r="C439" s="14">
        <v>73308</v>
      </c>
      <c r="D439" s="14">
        <v>0</v>
      </c>
      <c r="E439" s="14" t="s">
        <v>1472</v>
      </c>
      <c r="F439" s="14" t="s">
        <v>3680</v>
      </c>
      <c r="H439" s="14" t="s">
        <v>1152</v>
      </c>
      <c r="I439" s="14" t="s">
        <v>2</v>
      </c>
      <c r="J439" s="14">
        <v>48647</v>
      </c>
      <c r="K439" s="14">
        <v>5</v>
      </c>
      <c r="L439" s="14" t="s">
        <v>84</v>
      </c>
      <c r="M439" s="14" t="s">
        <v>164</v>
      </c>
      <c r="N439" s="14" t="s">
        <v>14</v>
      </c>
      <c r="O439" s="14">
        <v>300</v>
      </c>
      <c r="P439" s="14">
        <v>0</v>
      </c>
      <c r="Q439" s="14">
        <v>0</v>
      </c>
      <c r="R439" s="14">
        <v>0</v>
      </c>
      <c r="S439" s="14">
        <v>0</v>
      </c>
      <c r="T439" s="14">
        <v>300</v>
      </c>
      <c r="U439" s="25">
        <v>44148</v>
      </c>
      <c r="V439" s="14">
        <v>26</v>
      </c>
      <c r="W439" s="23">
        <v>1826.36</v>
      </c>
      <c r="X439" s="23">
        <v>0</v>
      </c>
      <c r="Y439" s="23">
        <v>0</v>
      </c>
      <c r="Z439" s="23">
        <v>39.659999999999997</v>
      </c>
      <c r="AA439" s="23">
        <v>79.319999999999993</v>
      </c>
      <c r="AB439" s="14">
        <v>0</v>
      </c>
      <c r="AC439" s="14">
        <v>0</v>
      </c>
      <c r="AD439" s="24">
        <f>IFERROR(1-(Master[[#This Row],[Avg Garment Scans per Delivery]]/Master[[#This Row],[Garment Inventory]]), 0)</f>
        <v>0</v>
      </c>
      <c r="AE439" s="48">
        <v>0</v>
      </c>
      <c r="AF439" s="48">
        <v>0</v>
      </c>
      <c r="AG439" s="44">
        <v>67.7</v>
      </c>
      <c r="AH439" s="44">
        <v>69.092799999999997</v>
      </c>
      <c r="AI439" s="44">
        <v>73.536600000000007</v>
      </c>
      <c r="AJ439" s="44">
        <v>76.967100000000002</v>
      </c>
      <c r="AK439" s="44">
        <v>35.475000000000001</v>
      </c>
      <c r="AL439" s="44">
        <v>39.284999999999997</v>
      </c>
      <c r="AM439" s="44">
        <v>70.95</v>
      </c>
      <c r="AN439" s="44">
        <v>0</v>
      </c>
      <c r="AO439" s="44">
        <v>0</v>
      </c>
      <c r="AP439" s="44">
        <v>78.569999999999993</v>
      </c>
      <c r="AQ439" s="44">
        <v>70.95</v>
      </c>
      <c r="AR439" s="44">
        <v>0</v>
      </c>
      <c r="AS439" s="44">
        <v>0</v>
      </c>
      <c r="AT439" s="44">
        <v>78.569999999999993</v>
      </c>
      <c r="AU439" s="44">
        <v>70.95</v>
      </c>
      <c r="AV439" s="44">
        <v>0</v>
      </c>
      <c r="AW439" s="44">
        <v>0</v>
      </c>
      <c r="AX439" s="44">
        <v>78.569999999999993</v>
      </c>
      <c r="AY439" s="44">
        <v>70.95</v>
      </c>
      <c r="AZ439" s="44">
        <v>0</v>
      </c>
      <c r="BA439" s="44">
        <v>0</v>
      </c>
      <c r="BB439" s="44">
        <v>78.569999999999993</v>
      </c>
      <c r="BC439" s="14" t="s">
        <v>232</v>
      </c>
      <c r="BD439" s="14" t="s">
        <v>213</v>
      </c>
      <c r="BG439" s="14" t="s">
        <v>191</v>
      </c>
      <c r="BH439" s="14" t="s">
        <v>44</v>
      </c>
      <c r="BI439" s="14">
        <v>105</v>
      </c>
      <c r="BJ439" s="14">
        <f>IFERROR(_xlfn.XLOOKUP(Master[[#This Row],[cu_id]],StopTimes[cu_ID],StopTimes[Average Stop Time]), 0)</f>
        <v>7.4583333333333339</v>
      </c>
      <c r="BK439" s="14">
        <f>IF(Master[[#This Row],[Avg stop time helper]] &lt;&gt; 0, Master[[#This Row],[Avg stop time helper]],Average_Stop_Time)</f>
        <v>7.4583333333333339</v>
      </c>
      <c r="BL439" s="14" t="b">
        <f>NOT(ISERROR(_xlfn.XLOOKUP(Master[[#This Row],[cu_id]], Solution[Cu_ID],Solution[Cu_ID])))</f>
        <v>1</v>
      </c>
    </row>
    <row r="440" spans="1:64" s="14" customFormat="1" x14ac:dyDescent="0.3">
      <c r="A440" s="26" t="s">
        <v>1476</v>
      </c>
      <c r="B440" s="14">
        <v>103</v>
      </c>
      <c r="C440" s="14">
        <v>73309</v>
      </c>
      <c r="D440" s="14">
        <v>0</v>
      </c>
      <c r="E440" s="14" t="s">
        <v>1475</v>
      </c>
      <c r="F440" s="14" t="s">
        <v>5041</v>
      </c>
      <c r="H440" s="14" t="s">
        <v>1474</v>
      </c>
      <c r="I440" s="14" t="s">
        <v>2</v>
      </c>
      <c r="J440" s="14">
        <v>49744</v>
      </c>
      <c r="K440" s="14">
        <v>6</v>
      </c>
      <c r="L440" s="14" t="s">
        <v>176</v>
      </c>
      <c r="M440" s="14" t="s">
        <v>164</v>
      </c>
      <c r="N440" s="14" t="s">
        <v>14</v>
      </c>
      <c r="O440" s="14">
        <v>380</v>
      </c>
      <c r="P440" s="14">
        <v>0</v>
      </c>
      <c r="Q440" s="14">
        <v>0</v>
      </c>
      <c r="R440" s="14">
        <v>0</v>
      </c>
      <c r="S440" s="14">
        <v>0</v>
      </c>
      <c r="T440" s="14">
        <v>380</v>
      </c>
      <c r="U440" s="25">
        <v>44141</v>
      </c>
      <c r="V440" s="14">
        <v>26</v>
      </c>
      <c r="W440" s="23">
        <v>1022.04</v>
      </c>
      <c r="X440" s="23">
        <v>0</v>
      </c>
      <c r="Y440" s="23">
        <v>0</v>
      </c>
      <c r="Z440" s="23">
        <v>21.7</v>
      </c>
      <c r="AA440" s="23">
        <v>43.4</v>
      </c>
      <c r="AB440" s="14">
        <v>0</v>
      </c>
      <c r="AC440" s="14">
        <v>0</v>
      </c>
      <c r="AD440" s="24">
        <f>IFERROR(1-(Master[[#This Row],[Avg Garment Scans per Delivery]]/Master[[#This Row],[Garment Inventory]]), 0)</f>
        <v>0</v>
      </c>
      <c r="AE440" s="48">
        <v>0</v>
      </c>
      <c r="AF440" s="48">
        <v>0</v>
      </c>
      <c r="AG440" s="44">
        <v>38.82</v>
      </c>
      <c r="AH440" s="44">
        <v>38.82</v>
      </c>
      <c r="AI440" s="44">
        <v>40.031399999999998</v>
      </c>
      <c r="AJ440" s="44">
        <v>40.94</v>
      </c>
      <c r="AK440" s="44">
        <v>19.41</v>
      </c>
      <c r="AL440" s="44">
        <v>20.47</v>
      </c>
      <c r="AM440" s="44">
        <v>0</v>
      </c>
      <c r="AN440" s="44">
        <v>40.94</v>
      </c>
      <c r="AO440" s="44">
        <v>38.82</v>
      </c>
      <c r="AP440" s="44">
        <v>0</v>
      </c>
      <c r="AQ440" s="44">
        <v>0</v>
      </c>
      <c r="AR440" s="44">
        <v>40.94</v>
      </c>
      <c r="AS440" s="44">
        <v>38.82</v>
      </c>
      <c r="AT440" s="44">
        <v>0</v>
      </c>
      <c r="AU440" s="44">
        <v>0</v>
      </c>
      <c r="AV440" s="44">
        <v>40.94</v>
      </c>
      <c r="AW440" s="44">
        <v>38.82</v>
      </c>
      <c r="AX440" s="44">
        <v>0</v>
      </c>
      <c r="AY440" s="44">
        <v>0</v>
      </c>
      <c r="AZ440" s="44">
        <v>40.94</v>
      </c>
      <c r="BA440" s="44">
        <v>38.82</v>
      </c>
      <c r="BB440" s="44">
        <v>0</v>
      </c>
      <c r="BC440" s="14" t="s">
        <v>254</v>
      </c>
      <c r="BD440" s="14" t="s">
        <v>213</v>
      </c>
      <c r="BG440" s="14" t="s">
        <v>191</v>
      </c>
      <c r="BH440" s="14" t="s">
        <v>44</v>
      </c>
      <c r="BJ440" s="14">
        <f>IFERROR(_xlfn.XLOOKUP(Master[[#This Row],[cu_id]],StopTimes[cu_ID],StopTimes[Average Stop Time]), 0)</f>
        <v>1.1555555566666667</v>
      </c>
      <c r="BK440" s="14">
        <f>IF(Master[[#This Row],[Avg stop time helper]] &lt;&gt; 0, Master[[#This Row],[Avg stop time helper]],Average_Stop_Time)</f>
        <v>1.1555555566666667</v>
      </c>
      <c r="BL440" s="14" t="b">
        <f>NOT(ISERROR(_xlfn.XLOOKUP(Master[[#This Row],[cu_id]], Solution[Cu_ID],Solution[Cu_ID])))</f>
        <v>1</v>
      </c>
    </row>
    <row r="441" spans="1:64" s="14" customFormat="1" x14ac:dyDescent="0.3">
      <c r="A441" s="26" t="s">
        <v>1480</v>
      </c>
      <c r="B441" s="14">
        <v>105</v>
      </c>
      <c r="C441" s="14">
        <v>73311</v>
      </c>
      <c r="D441" s="14">
        <v>0</v>
      </c>
      <c r="E441" s="14" t="s">
        <v>1479</v>
      </c>
      <c r="F441" s="14" t="s">
        <v>4604</v>
      </c>
      <c r="H441" s="14" t="s">
        <v>215</v>
      </c>
      <c r="I441" s="14" t="s">
        <v>2</v>
      </c>
      <c r="J441" s="14">
        <v>48750</v>
      </c>
      <c r="K441" s="14">
        <v>6</v>
      </c>
      <c r="L441" s="14" t="s">
        <v>176</v>
      </c>
      <c r="M441" s="14" t="s">
        <v>164</v>
      </c>
      <c r="N441" s="14" t="s">
        <v>48</v>
      </c>
      <c r="O441" s="14">
        <v>112</v>
      </c>
      <c r="P441" s="14">
        <v>0</v>
      </c>
      <c r="Q441" s="14">
        <v>0</v>
      </c>
      <c r="R441" s="14">
        <v>0</v>
      </c>
      <c r="S441" s="14">
        <v>112</v>
      </c>
      <c r="T441" s="14">
        <v>0</v>
      </c>
      <c r="U441" s="25">
        <v>44140</v>
      </c>
      <c r="V441" s="14">
        <v>26</v>
      </c>
      <c r="W441" s="23">
        <v>3007.12</v>
      </c>
      <c r="X441" s="23">
        <v>0</v>
      </c>
      <c r="Y441" s="23">
        <v>0</v>
      </c>
      <c r="Z441" s="23">
        <v>71.900000000000006</v>
      </c>
      <c r="AA441" s="23">
        <v>143.81</v>
      </c>
      <c r="AB441" s="14">
        <v>0</v>
      </c>
      <c r="AC441" s="14">
        <v>0</v>
      </c>
      <c r="AD441" s="24">
        <f>IFERROR(1-(Master[[#This Row],[Avg Garment Scans per Delivery]]/Master[[#This Row],[Garment Inventory]]), 0)</f>
        <v>0</v>
      </c>
      <c r="AE441" s="48">
        <v>0</v>
      </c>
      <c r="AF441" s="48">
        <v>0</v>
      </c>
      <c r="AG441" s="44">
        <v>118.996</v>
      </c>
      <c r="AH441" s="44">
        <v>135.44159999999999</v>
      </c>
      <c r="AI441" s="44">
        <v>136.1371</v>
      </c>
      <c r="AJ441" s="44">
        <v>140.08420000000001</v>
      </c>
      <c r="AK441" s="44">
        <v>67.323700000000002</v>
      </c>
      <c r="AL441" s="44">
        <v>72.25</v>
      </c>
      <c r="AM441" s="44">
        <v>0</v>
      </c>
      <c r="AN441" s="44">
        <v>168.75</v>
      </c>
      <c r="AO441" s="44">
        <v>128.29</v>
      </c>
      <c r="AP441" s="44">
        <v>0</v>
      </c>
      <c r="AQ441" s="44">
        <v>0</v>
      </c>
      <c r="AR441" s="44">
        <v>133.46</v>
      </c>
      <c r="AS441" s="44">
        <v>153.72</v>
      </c>
      <c r="AT441" s="44">
        <v>0</v>
      </c>
      <c r="AU441" s="44">
        <v>0</v>
      </c>
      <c r="AV441" s="44">
        <v>140.12</v>
      </c>
      <c r="AW441" s="44">
        <v>128.29</v>
      </c>
      <c r="AX441" s="44">
        <v>0</v>
      </c>
      <c r="AY441" s="44">
        <v>0</v>
      </c>
      <c r="AZ441" s="44">
        <v>135.66999999999999</v>
      </c>
      <c r="BA441" s="44">
        <v>128.29</v>
      </c>
      <c r="BB441" s="44">
        <v>0</v>
      </c>
      <c r="BC441" s="14" t="s">
        <v>310</v>
      </c>
      <c r="BD441" s="14" t="s">
        <v>213</v>
      </c>
      <c r="BG441" s="14" t="s">
        <v>191</v>
      </c>
      <c r="BH441" s="14" t="s">
        <v>44</v>
      </c>
      <c r="BI441" s="14">
        <v>101</v>
      </c>
      <c r="BJ441" s="14">
        <f>IFERROR(_xlfn.XLOOKUP(Master[[#This Row],[cu_id]],StopTimes[cu_ID],StopTimes[Average Stop Time]), 0)</f>
        <v>12.155555554999999</v>
      </c>
      <c r="BK441" s="14">
        <f>IF(Master[[#This Row],[Avg stop time helper]] &lt;&gt; 0, Master[[#This Row],[Avg stop time helper]],Average_Stop_Time)</f>
        <v>12.155555554999999</v>
      </c>
      <c r="BL441" s="14" t="b">
        <f>NOT(ISERROR(_xlfn.XLOOKUP(Master[[#This Row],[cu_id]], Solution[Cu_ID],Solution[Cu_ID])))</f>
        <v>1</v>
      </c>
    </row>
    <row r="442" spans="1:64" s="14" customFormat="1" x14ac:dyDescent="0.3">
      <c r="A442" s="26" t="s">
        <v>1482</v>
      </c>
      <c r="B442" s="14">
        <v>105</v>
      </c>
      <c r="C442" s="14">
        <v>73312</v>
      </c>
      <c r="D442" s="14">
        <v>0</v>
      </c>
      <c r="E442" s="14" t="s">
        <v>1481</v>
      </c>
      <c r="F442" s="14" t="s">
        <v>4780</v>
      </c>
      <c r="H442" s="14" t="s">
        <v>808</v>
      </c>
      <c r="I442" s="14" t="s">
        <v>2</v>
      </c>
      <c r="J442" s="14">
        <v>49735</v>
      </c>
      <c r="K442" s="14">
        <v>7</v>
      </c>
      <c r="L442" s="14" t="s">
        <v>82</v>
      </c>
      <c r="M442" s="14" t="s">
        <v>164</v>
      </c>
      <c r="N442" s="14" t="s">
        <v>15</v>
      </c>
      <c r="O442" s="14">
        <v>70</v>
      </c>
      <c r="P442" s="14">
        <v>0</v>
      </c>
      <c r="Q442" s="14">
        <v>70</v>
      </c>
      <c r="R442" s="14">
        <v>0</v>
      </c>
      <c r="S442" s="14">
        <v>0</v>
      </c>
      <c r="T442" s="14">
        <v>0</v>
      </c>
      <c r="U442" s="25">
        <v>44138</v>
      </c>
      <c r="V442" s="14">
        <v>56</v>
      </c>
      <c r="W442" s="23">
        <v>2944.66</v>
      </c>
      <c r="X442" s="23">
        <v>0</v>
      </c>
      <c r="Y442" s="23">
        <v>0</v>
      </c>
      <c r="Z442" s="23">
        <v>80.7</v>
      </c>
      <c r="AA442" s="23">
        <v>80.7</v>
      </c>
      <c r="AB442" s="14">
        <v>0</v>
      </c>
      <c r="AC442" s="14">
        <v>0</v>
      </c>
      <c r="AD442" s="24">
        <f>IFERROR(1-(Master[[#This Row],[Avg Garment Scans per Delivery]]/Master[[#This Row],[Garment Inventory]]), 0)</f>
        <v>0</v>
      </c>
      <c r="AE442" s="48">
        <v>0</v>
      </c>
      <c r="AF442" s="48">
        <v>0</v>
      </c>
      <c r="AG442" s="44">
        <v>47.010800000000003</v>
      </c>
      <c r="AH442" s="44">
        <v>66.063000000000002</v>
      </c>
      <c r="AI442" s="44">
        <v>74.238399999999999</v>
      </c>
      <c r="AJ442" s="44">
        <v>80.08</v>
      </c>
      <c r="AK442" s="44">
        <v>73.788700000000006</v>
      </c>
      <c r="AL442" s="44">
        <v>80.08</v>
      </c>
      <c r="AM442" s="44">
        <v>76.62</v>
      </c>
      <c r="AN442" s="44">
        <v>80.08</v>
      </c>
      <c r="AO442" s="44">
        <v>76.62</v>
      </c>
      <c r="AP442" s="44">
        <v>80.08</v>
      </c>
      <c r="AQ442" s="44">
        <v>76.62</v>
      </c>
      <c r="AR442" s="44">
        <v>80.08</v>
      </c>
      <c r="AS442" s="44">
        <v>76.62</v>
      </c>
      <c r="AT442" s="44">
        <v>80.08</v>
      </c>
      <c r="AU442" s="44">
        <v>76.62</v>
      </c>
      <c r="AV442" s="44">
        <v>80.08</v>
      </c>
      <c r="AW442" s="44">
        <v>69.069999999999993</v>
      </c>
      <c r="AX442" s="44">
        <v>80.08</v>
      </c>
      <c r="AY442" s="44">
        <v>69.069999999999993</v>
      </c>
      <c r="AZ442" s="44">
        <v>80.08</v>
      </c>
      <c r="BA442" s="44">
        <v>69.069999999999993</v>
      </c>
      <c r="BB442" s="44">
        <v>80.08</v>
      </c>
      <c r="BC442" s="14" t="s">
        <v>254</v>
      </c>
      <c r="BD442" s="14" t="s">
        <v>213</v>
      </c>
      <c r="BG442" s="14" t="s">
        <v>191</v>
      </c>
      <c r="BH442" s="14" t="s">
        <v>44</v>
      </c>
      <c r="BI442" s="14">
        <v>103</v>
      </c>
      <c r="BJ442" s="14">
        <f>IFERROR(_xlfn.XLOOKUP(Master[[#This Row],[cu_id]],StopTimes[cu_ID],StopTimes[Average Stop Time]), 0)</f>
        <v>10.058333333333334</v>
      </c>
      <c r="BK442" s="14">
        <f>IF(Master[[#This Row],[Avg stop time helper]] &lt;&gt; 0, Master[[#This Row],[Avg stop time helper]],Average_Stop_Time)</f>
        <v>10.058333333333334</v>
      </c>
      <c r="BL442" s="14" t="b">
        <f>NOT(ISERROR(_xlfn.XLOOKUP(Master[[#This Row],[cu_id]], Solution[Cu_ID],Solution[Cu_ID])))</f>
        <v>1</v>
      </c>
    </row>
    <row r="443" spans="1:64" s="14" customFormat="1" x14ac:dyDescent="0.3">
      <c r="A443" s="26" t="s">
        <v>1487</v>
      </c>
      <c r="B443" s="14">
        <v>105</v>
      </c>
      <c r="C443" s="14">
        <v>73314</v>
      </c>
      <c r="D443" s="14">
        <v>0</v>
      </c>
      <c r="E443" s="14" t="s">
        <v>1486</v>
      </c>
      <c r="F443" s="14" t="s">
        <v>4499</v>
      </c>
      <c r="H443" s="14" t="s">
        <v>612</v>
      </c>
      <c r="I443" s="14" t="s">
        <v>2</v>
      </c>
      <c r="J443" s="14">
        <v>48742</v>
      </c>
      <c r="K443" s="14">
        <v>7</v>
      </c>
      <c r="L443" s="14" t="s">
        <v>82</v>
      </c>
      <c r="M443" s="14" t="s">
        <v>164</v>
      </c>
      <c r="N443" s="14" t="s">
        <v>48</v>
      </c>
      <c r="O443" s="14">
        <v>370</v>
      </c>
      <c r="P443" s="14">
        <v>0</v>
      </c>
      <c r="Q443" s="14">
        <v>0</v>
      </c>
      <c r="R443" s="14">
        <v>0</v>
      </c>
      <c r="S443" s="14">
        <v>370</v>
      </c>
      <c r="T443" s="14">
        <v>0</v>
      </c>
      <c r="U443" s="25">
        <v>44140</v>
      </c>
      <c r="V443" s="14">
        <v>52</v>
      </c>
      <c r="W443" s="23">
        <v>2889.66</v>
      </c>
      <c r="X443" s="23">
        <v>0</v>
      </c>
      <c r="Y443" s="23">
        <v>0</v>
      </c>
      <c r="Z443" s="23">
        <v>73.75</v>
      </c>
      <c r="AA443" s="23">
        <v>73.75</v>
      </c>
      <c r="AB443" s="14">
        <v>0</v>
      </c>
      <c r="AC443" s="14">
        <v>0</v>
      </c>
      <c r="AD443" s="24">
        <f>IFERROR(1-(Master[[#This Row],[Avg Garment Scans per Delivery]]/Master[[#This Row],[Garment Inventory]]), 0)</f>
        <v>0</v>
      </c>
      <c r="AE443" s="48">
        <v>0</v>
      </c>
      <c r="AF443" s="48">
        <v>0</v>
      </c>
      <c r="AG443" s="44">
        <v>50.52</v>
      </c>
      <c r="AH443" s="44">
        <v>50.52</v>
      </c>
      <c r="AI443" s="44">
        <v>63.832799999999999</v>
      </c>
      <c r="AJ443" s="44">
        <v>69.58</v>
      </c>
      <c r="AK443" s="44">
        <v>52.375</v>
      </c>
      <c r="AL443" s="44">
        <v>69.58</v>
      </c>
      <c r="AM443" s="44">
        <v>50.52</v>
      </c>
      <c r="AN443" s="44">
        <v>69.58</v>
      </c>
      <c r="AO443" s="44">
        <v>50.52</v>
      </c>
      <c r="AP443" s="44">
        <v>69.58</v>
      </c>
      <c r="AQ443" s="44">
        <v>50.52</v>
      </c>
      <c r="AR443" s="44">
        <v>69.58</v>
      </c>
      <c r="AS443" s="44">
        <v>50.52</v>
      </c>
      <c r="AT443" s="44">
        <v>69.58</v>
      </c>
      <c r="AU443" s="44">
        <v>50.52</v>
      </c>
      <c r="AV443" s="44">
        <v>69.58</v>
      </c>
      <c r="AW443" s="44">
        <v>50.52</v>
      </c>
      <c r="AX443" s="44">
        <v>69.58</v>
      </c>
      <c r="AY443" s="44">
        <v>50.52</v>
      </c>
      <c r="AZ443" s="44">
        <v>69.58</v>
      </c>
      <c r="BA443" s="44">
        <v>65.36</v>
      </c>
      <c r="BB443" s="44">
        <v>69.58</v>
      </c>
      <c r="BC443" s="14" t="s">
        <v>1485</v>
      </c>
      <c r="BD443" s="14" t="s">
        <v>213</v>
      </c>
      <c r="BG443" s="14" t="s">
        <v>191</v>
      </c>
      <c r="BH443" s="14" t="s">
        <v>44</v>
      </c>
      <c r="BI443" s="14">
        <v>101</v>
      </c>
      <c r="BJ443" s="14">
        <f>IFERROR(_xlfn.XLOOKUP(Master[[#This Row],[cu_id]],StopTimes[cu_ID],StopTimes[Average Stop Time]), 0)</f>
        <v>7.91</v>
      </c>
      <c r="BK443" s="14">
        <f>IF(Master[[#This Row],[Avg stop time helper]] &lt;&gt; 0, Master[[#This Row],[Avg stop time helper]],Average_Stop_Time)</f>
        <v>7.91</v>
      </c>
      <c r="BL443" s="14" t="b">
        <f>NOT(ISERROR(_xlfn.XLOOKUP(Master[[#This Row],[cu_id]], Solution[Cu_ID],Solution[Cu_ID])))</f>
        <v>1</v>
      </c>
    </row>
    <row r="444" spans="1:64" s="14" customFormat="1" x14ac:dyDescent="0.3">
      <c r="A444" s="26" t="s">
        <v>1489</v>
      </c>
      <c r="B444" s="14">
        <v>103</v>
      </c>
      <c r="C444" s="14">
        <v>73315</v>
      </c>
      <c r="D444" s="14">
        <v>0</v>
      </c>
      <c r="E444" s="14" t="s">
        <v>1488</v>
      </c>
      <c r="F444" s="14" t="s">
        <v>5455</v>
      </c>
      <c r="H444" s="14" t="s">
        <v>221</v>
      </c>
      <c r="I444" s="14" t="s">
        <v>2</v>
      </c>
      <c r="J444" s="14">
        <v>49707</v>
      </c>
      <c r="K444" s="14">
        <v>2</v>
      </c>
      <c r="L444" s="14" t="s">
        <v>83</v>
      </c>
      <c r="M444" s="14" t="s">
        <v>164</v>
      </c>
      <c r="N444" s="14" t="s">
        <v>15</v>
      </c>
      <c r="O444" s="14">
        <v>285</v>
      </c>
      <c r="P444" s="14">
        <v>0</v>
      </c>
      <c r="Q444" s="14">
        <v>285</v>
      </c>
      <c r="R444" s="14">
        <v>0</v>
      </c>
      <c r="S444" s="14">
        <v>0</v>
      </c>
      <c r="T444" s="14">
        <v>0</v>
      </c>
      <c r="U444" s="25">
        <v>44138</v>
      </c>
      <c r="V444" s="14">
        <v>8</v>
      </c>
      <c r="W444" s="23">
        <v>259.23</v>
      </c>
      <c r="X444" s="23">
        <v>0</v>
      </c>
      <c r="Y444" s="23">
        <v>0</v>
      </c>
      <c r="Z444" s="23" t="s">
        <v>247</v>
      </c>
      <c r="AA444" s="23" t="s">
        <v>247</v>
      </c>
      <c r="AB444" s="14">
        <v>0</v>
      </c>
      <c r="AC444" s="14">
        <v>0</v>
      </c>
      <c r="AD444" s="24">
        <f>IFERROR(1-(Master[[#This Row],[Avg Garment Scans per Delivery]]/Master[[#This Row],[Garment Inventory]]), 0)</f>
        <v>0</v>
      </c>
      <c r="AE444" s="48">
        <v>0</v>
      </c>
      <c r="AF444" s="48">
        <v>0</v>
      </c>
      <c r="AG444" s="44">
        <v>37.085000000000001</v>
      </c>
      <c r="AH444" s="44">
        <v>37.450000000000003</v>
      </c>
      <c r="AI444" s="44">
        <v>0</v>
      </c>
      <c r="AJ444" s="44">
        <v>41.95</v>
      </c>
      <c r="AK444" s="44">
        <v>0</v>
      </c>
      <c r="AL444" s="44">
        <v>10.487500000000001</v>
      </c>
      <c r="AM444" s="44">
        <v>0</v>
      </c>
      <c r="AN444" s="44">
        <v>41.95</v>
      </c>
      <c r="AO444" s="44">
        <v>0</v>
      </c>
      <c r="AP444" s="44">
        <v>0</v>
      </c>
      <c r="AQ444" s="44">
        <v>0</v>
      </c>
      <c r="AR444" s="44">
        <v>0</v>
      </c>
      <c r="AS444" s="44">
        <v>0</v>
      </c>
      <c r="AT444" s="44">
        <v>0</v>
      </c>
      <c r="AU444" s="44">
        <v>0</v>
      </c>
      <c r="AV444" s="44">
        <v>41.95</v>
      </c>
      <c r="AW444" s="44">
        <v>0</v>
      </c>
      <c r="AX444" s="44">
        <v>0</v>
      </c>
      <c r="AY444" s="44">
        <v>0</v>
      </c>
      <c r="AZ444" s="44">
        <v>0</v>
      </c>
      <c r="BA444" s="44">
        <v>0</v>
      </c>
      <c r="BB444" s="44">
        <v>0</v>
      </c>
      <c r="BC444" s="14" t="s">
        <v>232</v>
      </c>
      <c r="BD444" s="14" t="s">
        <v>239</v>
      </c>
      <c r="BG444" s="14" t="s">
        <v>191</v>
      </c>
      <c r="BH444" s="14" t="s">
        <v>44</v>
      </c>
      <c r="BI444" s="14">
        <v>105</v>
      </c>
      <c r="BJ444" s="14">
        <f>IFERROR(_xlfn.XLOOKUP(Master[[#This Row],[cu_id]],StopTimes[cu_ID],StopTimes[Average Stop Time]), 0)</f>
        <v>0.11666666666666667</v>
      </c>
      <c r="BK444" s="14">
        <f>IF(Master[[#This Row],[Avg stop time helper]] &lt;&gt; 0, Master[[#This Row],[Avg stop time helper]],Average_Stop_Time)</f>
        <v>0.11666666666666667</v>
      </c>
      <c r="BL444" s="14" t="b">
        <f>NOT(ISERROR(_xlfn.XLOOKUP(Master[[#This Row],[cu_id]], Solution[Cu_ID],Solution[Cu_ID])))</f>
        <v>1</v>
      </c>
    </row>
    <row r="445" spans="1:64" s="14" customFormat="1" x14ac:dyDescent="0.3">
      <c r="A445" s="26" t="s">
        <v>1491</v>
      </c>
      <c r="B445" s="14">
        <v>103</v>
      </c>
      <c r="C445" s="14">
        <v>73316</v>
      </c>
      <c r="D445" s="14">
        <v>0</v>
      </c>
      <c r="E445" s="14" t="s">
        <v>1490</v>
      </c>
      <c r="F445" s="14" t="s">
        <v>4907</v>
      </c>
      <c r="H445" s="14" t="s">
        <v>221</v>
      </c>
      <c r="I445" s="14" t="s">
        <v>2</v>
      </c>
      <c r="J445" s="14">
        <v>49707</v>
      </c>
      <c r="K445" s="14">
        <v>7</v>
      </c>
      <c r="L445" s="14" t="s">
        <v>82</v>
      </c>
      <c r="M445" s="14" t="s">
        <v>164</v>
      </c>
      <c r="N445" s="14" t="s">
        <v>48</v>
      </c>
      <c r="O445" s="14">
        <v>335</v>
      </c>
      <c r="P445" s="14">
        <v>0</v>
      </c>
      <c r="Q445" s="14">
        <v>0</v>
      </c>
      <c r="R445" s="14">
        <v>0</v>
      </c>
      <c r="S445" s="14">
        <v>335</v>
      </c>
      <c r="T445" s="14">
        <v>0</v>
      </c>
      <c r="U445" s="25">
        <v>44140</v>
      </c>
      <c r="V445" s="14">
        <v>51</v>
      </c>
      <c r="W445" s="23">
        <v>2402.42</v>
      </c>
      <c r="X445" s="23">
        <v>0</v>
      </c>
      <c r="Y445" s="23">
        <v>0</v>
      </c>
      <c r="Z445" s="23">
        <v>56.82</v>
      </c>
      <c r="AA445" s="23">
        <v>56.82</v>
      </c>
      <c r="AB445" s="14">
        <v>0</v>
      </c>
      <c r="AC445" s="14">
        <v>0</v>
      </c>
      <c r="AD445" s="24">
        <f>IFERROR(1-(Master[[#This Row],[Avg Garment Scans per Delivery]]/Master[[#This Row],[Garment Inventory]]), 0)</f>
        <v>0</v>
      </c>
      <c r="AE445" s="48">
        <v>0</v>
      </c>
      <c r="AF445" s="48">
        <v>0</v>
      </c>
      <c r="AG445" s="44">
        <v>41.48</v>
      </c>
      <c r="AH445" s="44">
        <v>49.375</v>
      </c>
      <c r="AI445" s="44">
        <v>52.607100000000003</v>
      </c>
      <c r="AJ445" s="44">
        <v>55.643300000000004</v>
      </c>
      <c r="AK445" s="44">
        <v>44.467500000000001</v>
      </c>
      <c r="AL445" s="44">
        <v>49.965000000000003</v>
      </c>
      <c r="AM445" s="44">
        <v>0</v>
      </c>
      <c r="AN445" s="44">
        <v>53.6</v>
      </c>
      <c r="AO445" s="44">
        <v>50.82</v>
      </c>
      <c r="AP445" s="44">
        <v>53.6</v>
      </c>
      <c r="AQ445" s="44">
        <v>50.82</v>
      </c>
      <c r="AR445" s="44">
        <v>53.6</v>
      </c>
      <c r="AS445" s="44">
        <v>50.82</v>
      </c>
      <c r="AT445" s="44">
        <v>53.6</v>
      </c>
      <c r="AU445" s="44">
        <v>50.82</v>
      </c>
      <c r="AV445" s="44">
        <v>53.6</v>
      </c>
      <c r="AW445" s="44">
        <v>50.82</v>
      </c>
      <c r="AX445" s="44">
        <v>0</v>
      </c>
      <c r="AY445" s="44">
        <v>50.82</v>
      </c>
      <c r="AZ445" s="44">
        <v>46.1</v>
      </c>
      <c r="BA445" s="44">
        <v>50.82</v>
      </c>
      <c r="BB445" s="44">
        <v>85.62</v>
      </c>
      <c r="BC445" s="14" t="s">
        <v>420</v>
      </c>
      <c r="BD445" s="14" t="s">
        <v>213</v>
      </c>
      <c r="BG445" s="14" t="s">
        <v>191</v>
      </c>
      <c r="BH445" s="14" t="s">
        <v>44</v>
      </c>
      <c r="BI445" s="14">
        <v>103</v>
      </c>
      <c r="BJ445" s="14">
        <f>IFERROR(_xlfn.XLOOKUP(Master[[#This Row],[cu_id]],StopTimes[cu_ID],StopTimes[Average Stop Time]), 0)</f>
        <v>2.7600000000000002</v>
      </c>
      <c r="BK445" s="14">
        <f>IF(Master[[#This Row],[Avg stop time helper]] &lt;&gt; 0, Master[[#This Row],[Avg stop time helper]],Average_Stop_Time)</f>
        <v>2.7600000000000002</v>
      </c>
      <c r="BL445" s="14" t="b">
        <f>NOT(ISERROR(_xlfn.XLOOKUP(Master[[#This Row],[cu_id]], Solution[Cu_ID],Solution[Cu_ID])))</f>
        <v>1</v>
      </c>
    </row>
    <row r="446" spans="1:64" s="14" customFormat="1" x14ac:dyDescent="0.3">
      <c r="A446" s="26" t="s">
        <v>1500</v>
      </c>
      <c r="B446" s="14">
        <v>105</v>
      </c>
      <c r="C446" s="14">
        <v>73327</v>
      </c>
      <c r="D446" s="14">
        <v>0</v>
      </c>
      <c r="E446" s="14" t="s">
        <v>1499</v>
      </c>
      <c r="F446" s="14" t="s">
        <v>4337</v>
      </c>
      <c r="H446" s="14" t="s">
        <v>1498</v>
      </c>
      <c r="I446" s="14" t="s">
        <v>2</v>
      </c>
      <c r="J446" s="14">
        <v>48721</v>
      </c>
      <c r="K446" s="14">
        <v>5</v>
      </c>
      <c r="L446" s="14" t="s">
        <v>84</v>
      </c>
      <c r="M446" s="14" t="s">
        <v>164</v>
      </c>
      <c r="N446" s="14" t="s">
        <v>14</v>
      </c>
      <c r="O446" s="14">
        <v>325</v>
      </c>
      <c r="P446" s="14">
        <v>0</v>
      </c>
      <c r="Q446" s="14">
        <v>0</v>
      </c>
      <c r="R446" s="14">
        <v>0</v>
      </c>
      <c r="S446" s="14">
        <v>0</v>
      </c>
      <c r="T446" s="14">
        <v>325</v>
      </c>
      <c r="U446" s="25">
        <v>44141</v>
      </c>
      <c r="V446" s="14">
        <v>30</v>
      </c>
      <c r="W446" s="23">
        <v>3757.09</v>
      </c>
      <c r="X446" s="23">
        <v>0</v>
      </c>
      <c r="Y446" s="23">
        <v>0</v>
      </c>
      <c r="Z446" s="23">
        <v>98.87</v>
      </c>
      <c r="AA446" s="23">
        <v>197.73</v>
      </c>
      <c r="AB446" s="14">
        <v>0</v>
      </c>
      <c r="AC446" s="14">
        <v>0</v>
      </c>
      <c r="AD446" s="24">
        <f>IFERROR(1-(Master[[#This Row],[Avg Garment Scans per Delivery]]/Master[[#This Row],[Garment Inventory]]), 0)</f>
        <v>0</v>
      </c>
      <c r="AE446" s="48">
        <v>0</v>
      </c>
      <c r="AF446" s="48">
        <v>0</v>
      </c>
      <c r="AG446" s="44">
        <v>109.25830000000001</v>
      </c>
      <c r="AH446" s="44">
        <v>127.7814</v>
      </c>
      <c r="AI446" s="44">
        <v>173.73159999999999</v>
      </c>
      <c r="AJ446" s="44">
        <v>193.55250000000001</v>
      </c>
      <c r="AK446" s="44">
        <v>73.038700000000006</v>
      </c>
      <c r="AL446" s="44">
        <v>88.094999999999999</v>
      </c>
      <c r="AM446" s="44">
        <v>150.88</v>
      </c>
      <c r="AN446" s="44">
        <v>0</v>
      </c>
      <c r="AO446" s="44">
        <v>0</v>
      </c>
      <c r="AP446" s="44">
        <v>176.19</v>
      </c>
      <c r="AQ446" s="44">
        <v>137.21</v>
      </c>
      <c r="AR446" s="44">
        <v>0</v>
      </c>
      <c r="AS446" s="44">
        <v>0</v>
      </c>
      <c r="AT446" s="44">
        <v>176.19</v>
      </c>
      <c r="AU446" s="44">
        <v>154.16999999999999</v>
      </c>
      <c r="AV446" s="44">
        <v>0</v>
      </c>
      <c r="AW446" s="44">
        <v>0</v>
      </c>
      <c r="AX446" s="44">
        <v>176.19</v>
      </c>
      <c r="AY446" s="44">
        <v>142.05000000000001</v>
      </c>
      <c r="AZ446" s="44">
        <v>0</v>
      </c>
      <c r="BA446" s="44">
        <v>0</v>
      </c>
      <c r="BB446" s="44">
        <v>176.19</v>
      </c>
      <c r="BC446" s="14" t="s">
        <v>228</v>
      </c>
      <c r="BD446" s="14" t="s">
        <v>213</v>
      </c>
      <c r="BG446" s="14" t="s">
        <v>191</v>
      </c>
      <c r="BH446" s="14" t="s">
        <v>44</v>
      </c>
      <c r="BI446" s="14">
        <v>101</v>
      </c>
      <c r="BJ446" s="14">
        <f>IFERROR(_xlfn.XLOOKUP(Master[[#This Row],[cu_id]],StopTimes[cu_ID],StopTimes[Average Stop Time]), 0)</f>
        <v>22.425000000000001</v>
      </c>
      <c r="BK446" s="14">
        <f>IF(Master[[#This Row],[Avg stop time helper]] &lt;&gt; 0, Master[[#This Row],[Avg stop time helper]],Average_Stop_Time)</f>
        <v>22.425000000000001</v>
      </c>
      <c r="BL446" s="14" t="b">
        <f>NOT(ISERROR(_xlfn.XLOOKUP(Master[[#This Row],[cu_id]], Solution[Cu_ID],Solution[Cu_ID])))</f>
        <v>1</v>
      </c>
    </row>
    <row r="447" spans="1:64" s="14" customFormat="1" x14ac:dyDescent="0.3">
      <c r="A447" s="26" t="s">
        <v>1502</v>
      </c>
      <c r="B447" s="14">
        <v>102</v>
      </c>
      <c r="C447" s="14">
        <v>73328</v>
      </c>
      <c r="D447" s="14">
        <v>0</v>
      </c>
      <c r="E447" s="14" t="s">
        <v>1501</v>
      </c>
      <c r="F447" s="14" t="s">
        <v>4698</v>
      </c>
      <c r="H447" s="14" t="s">
        <v>207</v>
      </c>
      <c r="I447" s="14" t="s">
        <v>2</v>
      </c>
      <c r="J447" s="14">
        <v>49765</v>
      </c>
      <c r="K447" s="14">
        <v>6</v>
      </c>
      <c r="L447" s="14" t="s">
        <v>176</v>
      </c>
      <c r="M447" s="14" t="s">
        <v>164</v>
      </c>
      <c r="N447" s="14" t="s">
        <v>13</v>
      </c>
      <c r="O447" s="14">
        <v>100</v>
      </c>
      <c r="P447" s="14">
        <v>100</v>
      </c>
      <c r="Q447" s="14">
        <v>0</v>
      </c>
      <c r="R447" s="14">
        <v>0</v>
      </c>
      <c r="S447" s="14">
        <v>0</v>
      </c>
      <c r="T447" s="14">
        <v>0</v>
      </c>
      <c r="U447" s="25">
        <v>44137</v>
      </c>
      <c r="V447" s="14">
        <v>26</v>
      </c>
      <c r="W447" s="23">
        <v>1002.32</v>
      </c>
      <c r="X447" s="23">
        <v>0</v>
      </c>
      <c r="Y447" s="23">
        <v>0</v>
      </c>
      <c r="Z447" s="23">
        <v>21.05</v>
      </c>
      <c r="AA447" s="23">
        <v>42.1</v>
      </c>
      <c r="AB447" s="14">
        <v>0</v>
      </c>
      <c r="AC447" s="14">
        <v>0</v>
      </c>
      <c r="AD447" s="24">
        <v>0</v>
      </c>
      <c r="AE447" s="48">
        <v>0</v>
      </c>
      <c r="AF447" s="48">
        <v>0</v>
      </c>
      <c r="AG447" s="44">
        <v>38.200000000000003</v>
      </c>
      <c r="AH447" s="44">
        <v>38.200000000000003</v>
      </c>
      <c r="AI447" s="44">
        <v>39.213299999999997</v>
      </c>
      <c r="AJ447" s="44">
        <v>39.72</v>
      </c>
      <c r="AK447" s="44">
        <v>19.100000000000001</v>
      </c>
      <c r="AL447" s="44">
        <v>19.86</v>
      </c>
      <c r="AM447" s="44">
        <v>0</v>
      </c>
      <c r="AN447" s="44">
        <v>39.72</v>
      </c>
      <c r="AO447" s="44">
        <v>38.200000000000003</v>
      </c>
      <c r="AP447" s="44">
        <v>39.72</v>
      </c>
      <c r="AQ447" s="44">
        <v>0</v>
      </c>
      <c r="AR447" s="44">
        <v>39.72</v>
      </c>
      <c r="AS447" s="44">
        <v>38.200000000000003</v>
      </c>
      <c r="AT447" s="44">
        <v>39.72</v>
      </c>
      <c r="AU447" s="44">
        <v>0</v>
      </c>
      <c r="AV447" s="44">
        <v>39.72</v>
      </c>
      <c r="AW447" s="44">
        <v>38.200000000000003</v>
      </c>
      <c r="AX447" s="44">
        <v>39.72</v>
      </c>
      <c r="AY447" s="44">
        <v>0</v>
      </c>
      <c r="AZ447" s="44">
        <v>39.72</v>
      </c>
      <c r="BA447" s="44">
        <v>38.200000000000003</v>
      </c>
      <c r="BB447" s="44">
        <v>0</v>
      </c>
      <c r="BC447" s="14" t="s">
        <v>77</v>
      </c>
      <c r="BD447" s="14" t="s">
        <v>77</v>
      </c>
      <c r="BG447" s="14" t="s">
        <v>191</v>
      </c>
      <c r="BH447" s="14" t="s">
        <v>44</v>
      </c>
      <c r="BI447" s="14">
        <v>102</v>
      </c>
      <c r="BJ447" s="14">
        <f>IFERROR(_xlfn.XLOOKUP(Master[[#This Row],[cu_id]],StopTimes[cu_ID],StopTimes[Average Stop Time]), 0)</f>
        <v>1.1333333333333333</v>
      </c>
      <c r="BK447" s="14">
        <f>IF(Master[[#This Row],[Avg stop time helper]] &lt;&gt; 0, Master[[#This Row],[Avg stop time helper]],Average_Stop_Time)</f>
        <v>1.1333333333333333</v>
      </c>
      <c r="BL447" s="14" t="b">
        <f>NOT(ISERROR(_xlfn.XLOOKUP(Master[[#This Row],[cu_id]], Solution[Cu_ID],Solution[Cu_ID])))</f>
        <v>0</v>
      </c>
    </row>
    <row r="448" spans="1:64" s="14" customFormat="1" x14ac:dyDescent="0.3">
      <c r="A448" s="26" t="s">
        <v>1504</v>
      </c>
      <c r="B448" s="14">
        <v>101</v>
      </c>
      <c r="C448" s="14">
        <v>73332</v>
      </c>
      <c r="D448" s="14">
        <v>0</v>
      </c>
      <c r="E448" s="14" t="s">
        <v>1503</v>
      </c>
      <c r="F448" s="14" t="s">
        <v>5345</v>
      </c>
      <c r="H448" s="14" t="s">
        <v>592</v>
      </c>
      <c r="I448" s="14" t="s">
        <v>2</v>
      </c>
      <c r="J448" s="14">
        <v>48762</v>
      </c>
      <c r="K448" s="14">
        <v>5</v>
      </c>
      <c r="L448" s="14" t="s">
        <v>84</v>
      </c>
      <c r="M448" s="14" t="s">
        <v>164</v>
      </c>
      <c r="N448" s="14" t="s">
        <v>15</v>
      </c>
      <c r="O448" s="14">
        <v>270</v>
      </c>
      <c r="P448" s="14">
        <v>0</v>
      </c>
      <c r="Q448" s="14">
        <v>270</v>
      </c>
      <c r="R448" s="14">
        <v>0</v>
      </c>
      <c r="S448" s="14">
        <v>0</v>
      </c>
      <c r="T448" s="14">
        <v>0</v>
      </c>
      <c r="U448" s="25">
        <v>44145</v>
      </c>
      <c r="V448" s="14">
        <v>26</v>
      </c>
      <c r="W448" s="23">
        <v>1203.01</v>
      </c>
      <c r="X448" s="23">
        <v>0</v>
      </c>
      <c r="Y448" s="23">
        <v>0</v>
      </c>
      <c r="Z448" s="23">
        <v>26.29</v>
      </c>
      <c r="AA448" s="23">
        <v>52.58</v>
      </c>
      <c r="AB448" s="14">
        <v>0</v>
      </c>
      <c r="AC448" s="14">
        <v>0</v>
      </c>
      <c r="AD448" s="24">
        <f>IFERROR(1-(Master[[#This Row],[Avg Garment Scans per Delivery]]/Master[[#This Row],[Garment Inventory]]), 0)</f>
        <v>0</v>
      </c>
      <c r="AE448" s="48">
        <v>0</v>
      </c>
      <c r="AF448" s="48">
        <v>0</v>
      </c>
      <c r="AG448" s="44">
        <v>41.852800000000002</v>
      </c>
      <c r="AH448" s="44">
        <v>49.401600000000002</v>
      </c>
      <c r="AI448" s="44">
        <v>55.495699999999999</v>
      </c>
      <c r="AJ448" s="44">
        <v>45.7483</v>
      </c>
      <c r="AK448" s="44">
        <v>23.335000000000001</v>
      </c>
      <c r="AL448" s="44">
        <v>24.496200000000002</v>
      </c>
      <c r="AM448" s="44">
        <v>37.4</v>
      </c>
      <c r="AN448" s="44">
        <v>0</v>
      </c>
      <c r="AO448" s="44">
        <v>0</v>
      </c>
      <c r="AP448" s="44">
        <v>39.26</v>
      </c>
      <c r="AQ448" s="44">
        <v>37.4</v>
      </c>
      <c r="AR448" s="44">
        <v>0</v>
      </c>
      <c r="AS448" s="44">
        <v>0</v>
      </c>
      <c r="AT448" s="44">
        <v>39.26</v>
      </c>
      <c r="AU448" s="44">
        <v>74.48</v>
      </c>
      <c r="AV448" s="44">
        <v>0</v>
      </c>
      <c r="AW448" s="44">
        <v>0</v>
      </c>
      <c r="AX448" s="44">
        <v>78.19</v>
      </c>
      <c r="AY448" s="44">
        <v>37.4</v>
      </c>
      <c r="AZ448" s="44">
        <v>0</v>
      </c>
      <c r="BA448" s="44">
        <v>0</v>
      </c>
      <c r="BB448" s="44">
        <v>39.26</v>
      </c>
      <c r="BC448" s="14" t="s">
        <v>232</v>
      </c>
      <c r="BD448" s="14" t="s">
        <v>213</v>
      </c>
      <c r="BG448" s="14" t="s">
        <v>191</v>
      </c>
      <c r="BH448" s="14" t="s">
        <v>44</v>
      </c>
      <c r="BI448" s="14">
        <v>101</v>
      </c>
      <c r="BJ448" s="14">
        <f>IFERROR(_xlfn.XLOOKUP(Master[[#This Row],[cu_id]],StopTimes[cu_ID],StopTimes[Average Stop Time]), 0)</f>
        <v>14.133333333333333</v>
      </c>
      <c r="BK448" s="14">
        <f>IF(Master[[#This Row],[Avg stop time helper]] &lt;&gt; 0, Master[[#This Row],[Avg stop time helper]],Average_Stop_Time)</f>
        <v>14.133333333333333</v>
      </c>
      <c r="BL448" s="14" t="b">
        <f>NOT(ISERROR(_xlfn.XLOOKUP(Master[[#This Row],[cu_id]], Solution[Cu_ID],Solution[Cu_ID])))</f>
        <v>1</v>
      </c>
    </row>
    <row r="449" spans="1:64" s="14" customFormat="1" x14ac:dyDescent="0.3">
      <c r="A449" s="26" t="s">
        <v>1506</v>
      </c>
      <c r="B449" s="14">
        <v>103</v>
      </c>
      <c r="C449" s="14">
        <v>73333</v>
      </c>
      <c r="D449" s="14">
        <v>0</v>
      </c>
      <c r="E449" s="14" t="s">
        <v>1505</v>
      </c>
      <c r="F449" s="14" t="s">
        <v>5054</v>
      </c>
      <c r="H449" s="14" t="s">
        <v>221</v>
      </c>
      <c r="I449" s="14" t="s">
        <v>2</v>
      </c>
      <c r="J449" s="14">
        <v>49707</v>
      </c>
      <c r="K449" s="14">
        <v>5</v>
      </c>
      <c r="L449" s="14" t="s">
        <v>84</v>
      </c>
      <c r="M449" s="14" t="s">
        <v>164</v>
      </c>
      <c r="N449" s="14" t="s">
        <v>12</v>
      </c>
      <c r="O449" s="14">
        <v>151</v>
      </c>
      <c r="P449" s="14">
        <v>0</v>
      </c>
      <c r="Q449" s="14">
        <v>0</v>
      </c>
      <c r="R449" s="14">
        <v>151</v>
      </c>
      <c r="S449" s="14">
        <v>0</v>
      </c>
      <c r="T449" s="14">
        <v>0</v>
      </c>
      <c r="U449" s="25">
        <v>44146</v>
      </c>
      <c r="V449" s="14">
        <v>26</v>
      </c>
      <c r="W449" s="23">
        <v>3058.3</v>
      </c>
      <c r="X449" s="23">
        <v>0</v>
      </c>
      <c r="Y449" s="23">
        <v>0</v>
      </c>
      <c r="Z449" s="23">
        <v>66.14</v>
      </c>
      <c r="AA449" s="23">
        <v>132.27000000000001</v>
      </c>
      <c r="AB449" s="14">
        <v>0</v>
      </c>
      <c r="AC449" s="14">
        <v>0</v>
      </c>
      <c r="AD449" s="24">
        <f>IFERROR(1-(Master[[#This Row],[Avg Garment Scans per Delivery]]/Master[[#This Row],[Garment Inventory]]), 0)</f>
        <v>0</v>
      </c>
      <c r="AE449" s="48">
        <v>0</v>
      </c>
      <c r="AF449" s="48">
        <v>0</v>
      </c>
      <c r="AG449" s="44">
        <v>114.28</v>
      </c>
      <c r="AH449" s="44">
        <v>115.4066</v>
      </c>
      <c r="AI449" s="44">
        <v>122.7457</v>
      </c>
      <c r="AJ449" s="44">
        <v>124.78</v>
      </c>
      <c r="AK449" s="44">
        <v>58.83</v>
      </c>
      <c r="AL449" s="44">
        <v>62.39</v>
      </c>
      <c r="AM449" s="44">
        <v>117.66</v>
      </c>
      <c r="AN449" s="44">
        <v>0</v>
      </c>
      <c r="AO449" s="44">
        <v>0</v>
      </c>
      <c r="AP449" s="44">
        <v>124.78</v>
      </c>
      <c r="AQ449" s="44">
        <v>117.66</v>
      </c>
      <c r="AR449" s="44">
        <v>0</v>
      </c>
      <c r="AS449" s="44">
        <v>0</v>
      </c>
      <c r="AT449" s="44">
        <v>124.78</v>
      </c>
      <c r="AU449" s="44">
        <v>117.66</v>
      </c>
      <c r="AV449" s="44">
        <v>0</v>
      </c>
      <c r="AW449" s="44">
        <v>0</v>
      </c>
      <c r="AX449" s="44">
        <v>124.78</v>
      </c>
      <c r="AY449" s="44">
        <v>117.66</v>
      </c>
      <c r="AZ449" s="44">
        <v>0</v>
      </c>
      <c r="BA449" s="44">
        <v>0</v>
      </c>
      <c r="BB449" s="44">
        <v>124.78</v>
      </c>
      <c r="BC449" s="14" t="s">
        <v>232</v>
      </c>
      <c r="BD449" s="14" t="s">
        <v>213</v>
      </c>
      <c r="BG449" s="14" t="s">
        <v>191</v>
      </c>
      <c r="BH449" s="14" t="s">
        <v>44</v>
      </c>
      <c r="BI449" s="14">
        <v>103</v>
      </c>
      <c r="BJ449" s="14">
        <f>IFERROR(_xlfn.XLOOKUP(Master[[#This Row],[cu_id]],StopTimes[cu_ID],StopTimes[Average Stop Time]), 0)</f>
        <v>18.133333333333333</v>
      </c>
      <c r="BK449" s="14">
        <f>IF(Master[[#This Row],[Avg stop time helper]] &lt;&gt; 0, Master[[#This Row],[Avg stop time helper]],Average_Stop_Time)</f>
        <v>18.133333333333333</v>
      </c>
      <c r="BL449" s="14" t="b">
        <f>NOT(ISERROR(_xlfn.XLOOKUP(Master[[#This Row],[cu_id]], Solution[Cu_ID],Solution[Cu_ID])))</f>
        <v>1</v>
      </c>
    </row>
    <row r="450" spans="1:64" s="14" customFormat="1" x14ac:dyDescent="0.3">
      <c r="A450" s="26" t="s">
        <v>1510</v>
      </c>
      <c r="B450" s="14">
        <v>103</v>
      </c>
      <c r="C450" s="14">
        <v>73335</v>
      </c>
      <c r="D450" s="14">
        <v>4</v>
      </c>
      <c r="E450" s="14" t="s">
        <v>1509</v>
      </c>
      <c r="F450" s="14" t="s">
        <v>5477</v>
      </c>
      <c r="H450" s="14" t="s">
        <v>686</v>
      </c>
      <c r="I450" s="14" t="s">
        <v>2</v>
      </c>
      <c r="J450" s="14">
        <v>49756</v>
      </c>
      <c r="K450" s="14">
        <v>3</v>
      </c>
      <c r="L450" s="14" t="s">
        <v>175</v>
      </c>
      <c r="M450" s="14" t="s">
        <v>164</v>
      </c>
      <c r="N450" s="14" t="s">
        <v>13</v>
      </c>
      <c r="O450" s="14">
        <v>91</v>
      </c>
      <c r="P450" s="14">
        <v>91</v>
      </c>
      <c r="Q450" s="14">
        <v>0</v>
      </c>
      <c r="R450" s="14">
        <v>0</v>
      </c>
      <c r="S450" s="14">
        <v>0</v>
      </c>
      <c r="T450" s="14">
        <v>0</v>
      </c>
      <c r="U450" s="25">
        <v>44144</v>
      </c>
      <c r="V450" s="14">
        <v>20</v>
      </c>
      <c r="W450" s="23">
        <v>767.87</v>
      </c>
      <c r="X450" s="23">
        <v>0</v>
      </c>
      <c r="Y450" s="23">
        <v>0</v>
      </c>
      <c r="Z450" s="23">
        <v>13.33</v>
      </c>
      <c r="AA450" s="23">
        <v>53.31</v>
      </c>
      <c r="AB450" s="14">
        <v>0</v>
      </c>
      <c r="AC450" s="14">
        <v>0</v>
      </c>
      <c r="AD450" s="24">
        <f>IFERROR(1-(Master[[#This Row],[Avg Garment Scans per Delivery]]/Master[[#This Row],[Garment Inventory]]), 0)</f>
        <v>0</v>
      </c>
      <c r="AE450" s="48">
        <v>0</v>
      </c>
      <c r="AF450" s="48">
        <v>0</v>
      </c>
      <c r="AG450" s="44">
        <v>34.7971</v>
      </c>
      <c r="AH450" s="44">
        <v>37.625999999999998</v>
      </c>
      <c r="AI450" s="44">
        <v>49.57</v>
      </c>
      <c r="AJ450" s="44">
        <v>50.29</v>
      </c>
      <c r="AK450" s="44">
        <v>12.032500000000001</v>
      </c>
      <c r="AL450" s="44">
        <v>12.5725</v>
      </c>
      <c r="AM450" s="44">
        <v>0</v>
      </c>
      <c r="AN450" s="44">
        <v>50.29</v>
      </c>
      <c r="AO450" s="44">
        <v>0</v>
      </c>
      <c r="AP450" s="44">
        <v>50.29</v>
      </c>
      <c r="AQ450" s="44">
        <v>48.13</v>
      </c>
      <c r="AR450" s="44">
        <v>0</v>
      </c>
      <c r="AS450" s="44">
        <v>0</v>
      </c>
      <c r="AT450" s="44">
        <v>0</v>
      </c>
      <c r="AU450" s="44">
        <v>0</v>
      </c>
      <c r="AV450" s="44">
        <v>50.29</v>
      </c>
      <c r="AW450" s="44">
        <v>0</v>
      </c>
      <c r="AX450" s="44">
        <v>50.29</v>
      </c>
      <c r="AY450" s="44">
        <v>48.13</v>
      </c>
      <c r="AZ450" s="44">
        <v>0</v>
      </c>
      <c r="BA450" s="44">
        <v>0</v>
      </c>
      <c r="BB450" s="44">
        <v>0</v>
      </c>
      <c r="BC450" s="14" t="s">
        <v>260</v>
      </c>
      <c r="BD450" s="14" t="s">
        <v>213</v>
      </c>
      <c r="BG450" s="14" t="s">
        <v>191</v>
      </c>
      <c r="BH450" s="14" t="s">
        <v>44</v>
      </c>
      <c r="BI450" s="14">
        <v>103</v>
      </c>
      <c r="BJ450" s="14">
        <f>IFERROR(_xlfn.XLOOKUP(Master[[#This Row],[cu_id]],StopTimes[cu_ID],StopTimes[Average Stop Time]), 0)</f>
        <v>7.05</v>
      </c>
      <c r="BK450" s="14">
        <f>IF(Master[[#This Row],[Avg stop time helper]] &lt;&gt; 0, Master[[#This Row],[Avg stop time helper]],Average_Stop_Time)</f>
        <v>7.05</v>
      </c>
      <c r="BL450" s="14" t="b">
        <f>NOT(ISERROR(_xlfn.XLOOKUP(Master[[#This Row],[cu_id]], Solution[Cu_ID],Solution[Cu_ID])))</f>
        <v>1</v>
      </c>
    </row>
    <row r="451" spans="1:64" s="14" customFormat="1" x14ac:dyDescent="0.3">
      <c r="A451" s="26" t="s">
        <v>1512</v>
      </c>
      <c r="B451" s="14">
        <v>105</v>
      </c>
      <c r="C451" s="14">
        <v>73335</v>
      </c>
      <c r="D451" s="14">
        <v>3</v>
      </c>
      <c r="E451" s="14" t="s">
        <v>1511</v>
      </c>
      <c r="F451" s="14" t="s">
        <v>4664</v>
      </c>
      <c r="H451" s="14" t="s">
        <v>626</v>
      </c>
      <c r="I451" s="14" t="s">
        <v>2</v>
      </c>
      <c r="J451" s="14">
        <v>49746</v>
      </c>
      <c r="K451" s="14">
        <v>1</v>
      </c>
      <c r="L451" s="14" t="s">
        <v>174</v>
      </c>
      <c r="M451" s="14" t="s">
        <v>164</v>
      </c>
      <c r="N451" s="14" t="s">
        <v>15</v>
      </c>
      <c r="O451" s="14">
        <v>297</v>
      </c>
      <c r="P451" s="14">
        <v>0</v>
      </c>
      <c r="Q451" s="14">
        <v>297</v>
      </c>
      <c r="R451" s="14">
        <v>0</v>
      </c>
      <c r="S451" s="14">
        <v>0</v>
      </c>
      <c r="T451" s="14">
        <v>0</v>
      </c>
      <c r="U451" s="25">
        <v>44145</v>
      </c>
      <c r="V451" s="14">
        <v>20</v>
      </c>
      <c r="W451" s="23">
        <v>973.02</v>
      </c>
      <c r="X451" s="23">
        <v>0</v>
      </c>
      <c r="Y451" s="23">
        <v>0</v>
      </c>
      <c r="Z451" s="23">
        <v>17.329999999999998</v>
      </c>
      <c r="AA451" s="23">
        <v>69.319999999999993</v>
      </c>
      <c r="AB451" s="14">
        <v>0</v>
      </c>
      <c r="AC451" s="14">
        <v>0</v>
      </c>
      <c r="AD451" s="24">
        <f>IFERROR(1-(Master[[#This Row],[Avg Garment Scans per Delivery]]/Master[[#This Row],[Garment Inventory]]), 0)</f>
        <v>0</v>
      </c>
      <c r="AE451" s="48">
        <v>0</v>
      </c>
      <c r="AF451" s="48">
        <v>0</v>
      </c>
      <c r="AG451" s="44">
        <v>42.141399999999997</v>
      </c>
      <c r="AH451" s="44">
        <v>47.852499999999999</v>
      </c>
      <c r="AI451" s="44">
        <v>64.69</v>
      </c>
      <c r="AJ451" s="44">
        <v>65.400000000000006</v>
      </c>
      <c r="AK451" s="44">
        <v>15.64</v>
      </c>
      <c r="AL451" s="44">
        <v>16.350000000000001</v>
      </c>
      <c r="AM451" s="44">
        <v>62.56</v>
      </c>
      <c r="AN451" s="44">
        <v>0</v>
      </c>
      <c r="AO451" s="44">
        <v>0</v>
      </c>
      <c r="AP451" s="44">
        <v>0</v>
      </c>
      <c r="AQ451" s="44">
        <v>0</v>
      </c>
      <c r="AR451" s="44">
        <v>0</v>
      </c>
      <c r="AS451" s="44">
        <v>0</v>
      </c>
      <c r="AT451" s="44">
        <v>65.400000000000006</v>
      </c>
      <c r="AU451" s="44">
        <v>62.56</v>
      </c>
      <c r="AV451" s="44">
        <v>0</v>
      </c>
      <c r="AW451" s="44">
        <v>0</v>
      </c>
      <c r="AX451" s="44">
        <v>0</v>
      </c>
      <c r="AY451" s="44">
        <v>0</v>
      </c>
      <c r="AZ451" s="44">
        <v>0</v>
      </c>
      <c r="BA451" s="44">
        <v>0</v>
      </c>
      <c r="BB451" s="44">
        <v>65.400000000000006</v>
      </c>
      <c r="BC451" s="14" t="s">
        <v>260</v>
      </c>
      <c r="BD451" s="14" t="s">
        <v>213</v>
      </c>
      <c r="BG451" s="14" t="s">
        <v>191</v>
      </c>
      <c r="BH451" s="14" t="s">
        <v>44</v>
      </c>
      <c r="BI451" s="14">
        <v>103</v>
      </c>
      <c r="BJ451" s="14">
        <f>IFERROR(_xlfn.XLOOKUP(Master[[#This Row],[cu_id]],StopTimes[cu_ID],StopTimes[Average Stop Time]), 0)</f>
        <v>7.3</v>
      </c>
      <c r="BK451" s="14">
        <f>IF(Master[[#This Row],[Avg stop time helper]] &lt;&gt; 0, Master[[#This Row],[Avg stop time helper]],Average_Stop_Time)</f>
        <v>7.3</v>
      </c>
      <c r="BL451" s="14" t="b">
        <f>NOT(ISERROR(_xlfn.XLOOKUP(Master[[#This Row],[cu_id]], Solution[Cu_ID],Solution[Cu_ID])))</f>
        <v>1</v>
      </c>
    </row>
    <row r="452" spans="1:64" s="14" customFormat="1" x14ac:dyDescent="0.3">
      <c r="A452" s="26" t="s">
        <v>1555</v>
      </c>
      <c r="B452" s="14">
        <v>105</v>
      </c>
      <c r="C452" s="14">
        <v>73335</v>
      </c>
      <c r="D452" s="14">
        <v>1</v>
      </c>
      <c r="E452" s="14" t="s">
        <v>1554</v>
      </c>
      <c r="F452" s="14" t="s">
        <v>5093</v>
      </c>
      <c r="H452" s="14" t="s">
        <v>808</v>
      </c>
      <c r="I452" s="14" t="s">
        <v>2</v>
      </c>
      <c r="J452" s="14">
        <v>49735</v>
      </c>
      <c r="K452" s="14">
        <v>1</v>
      </c>
      <c r="L452" s="14" t="s">
        <v>174</v>
      </c>
      <c r="M452" s="14" t="s">
        <v>164</v>
      </c>
      <c r="N452" s="14" t="s">
        <v>15</v>
      </c>
      <c r="O452" s="14">
        <v>45</v>
      </c>
      <c r="P452" s="14">
        <v>0</v>
      </c>
      <c r="Q452" s="14">
        <v>45</v>
      </c>
      <c r="R452" s="14">
        <v>0</v>
      </c>
      <c r="S452" s="14">
        <v>0</v>
      </c>
      <c r="T452" s="14">
        <v>0</v>
      </c>
      <c r="U452" s="25">
        <v>44145</v>
      </c>
      <c r="V452" s="14">
        <v>20</v>
      </c>
      <c r="W452" s="23">
        <v>1139.81</v>
      </c>
      <c r="X452" s="23">
        <v>0</v>
      </c>
      <c r="Y452" s="23">
        <v>0</v>
      </c>
      <c r="Z452" s="23">
        <v>19.89</v>
      </c>
      <c r="AA452" s="23">
        <v>79.56</v>
      </c>
      <c r="AB452" s="14">
        <v>0</v>
      </c>
      <c r="AC452" s="14">
        <v>0</v>
      </c>
      <c r="AD452" s="24">
        <f>IFERROR(1-(Master[[#This Row],[Avg Garment Scans per Delivery]]/Master[[#This Row],[Garment Inventory]]), 0)</f>
        <v>0</v>
      </c>
      <c r="AE452" s="48">
        <v>0</v>
      </c>
      <c r="AF452" s="48">
        <v>0</v>
      </c>
      <c r="AG452" s="44">
        <v>50.258499999999998</v>
      </c>
      <c r="AH452" s="44">
        <v>55.8675</v>
      </c>
      <c r="AI452" s="44">
        <v>74.25</v>
      </c>
      <c r="AJ452" s="44">
        <v>75.06</v>
      </c>
      <c r="AK452" s="44">
        <v>17.954999999999998</v>
      </c>
      <c r="AL452" s="44">
        <v>18.765000000000001</v>
      </c>
      <c r="AM452" s="44">
        <v>71.819999999999993</v>
      </c>
      <c r="AN452" s="44">
        <v>0</v>
      </c>
      <c r="AO452" s="44">
        <v>0</v>
      </c>
      <c r="AP452" s="44">
        <v>0</v>
      </c>
      <c r="AQ452" s="44">
        <v>0</v>
      </c>
      <c r="AR452" s="44">
        <v>0</v>
      </c>
      <c r="AS452" s="44">
        <v>0</v>
      </c>
      <c r="AT452" s="44">
        <v>75.06</v>
      </c>
      <c r="AU452" s="44">
        <v>71.819999999999993</v>
      </c>
      <c r="AV452" s="44">
        <v>0</v>
      </c>
      <c r="AW452" s="44">
        <v>0</v>
      </c>
      <c r="AX452" s="44">
        <v>0</v>
      </c>
      <c r="AY452" s="44">
        <v>0</v>
      </c>
      <c r="AZ452" s="44">
        <v>0</v>
      </c>
      <c r="BA452" s="44">
        <v>0</v>
      </c>
      <c r="BB452" s="44">
        <v>75.06</v>
      </c>
      <c r="BC452" s="14" t="s">
        <v>260</v>
      </c>
      <c r="BD452" s="14" t="s">
        <v>213</v>
      </c>
      <c r="BG452" s="14" t="s">
        <v>191</v>
      </c>
      <c r="BH452" s="14" t="s">
        <v>44</v>
      </c>
      <c r="BI452" s="14">
        <v>103</v>
      </c>
      <c r="BJ452" s="14">
        <f>IFERROR(_xlfn.XLOOKUP(Master[[#This Row],[cu_id]],StopTimes[cu_ID],StopTimes[Average Stop Time]), 0)</f>
        <v>3.5333333333333332</v>
      </c>
      <c r="BK452" s="14">
        <f>IF(Master[[#This Row],[Avg stop time helper]] &lt;&gt; 0, Master[[#This Row],[Avg stop time helper]],Average_Stop_Time)</f>
        <v>3.5333333333333332</v>
      </c>
      <c r="BL452" s="14" t="b">
        <f>NOT(ISERROR(_xlfn.XLOOKUP(Master[[#This Row],[cu_id]], Solution[Cu_ID],Solution[Cu_ID])))</f>
        <v>1</v>
      </c>
    </row>
    <row r="453" spans="1:64" s="14" customFormat="1" x14ac:dyDescent="0.3">
      <c r="A453" s="26" t="s">
        <v>1508</v>
      </c>
      <c r="B453" s="14">
        <v>101</v>
      </c>
      <c r="C453" s="14">
        <v>73335</v>
      </c>
      <c r="D453" s="14">
        <v>0</v>
      </c>
      <c r="E453" s="14" t="s">
        <v>1507</v>
      </c>
      <c r="F453" s="14" t="s">
        <v>5534</v>
      </c>
      <c r="H453" s="14" t="s">
        <v>808</v>
      </c>
      <c r="I453" s="14" t="s">
        <v>2</v>
      </c>
      <c r="J453" s="14">
        <v>49735</v>
      </c>
      <c r="K453" s="14">
        <v>3</v>
      </c>
      <c r="L453" s="14" t="s">
        <v>175</v>
      </c>
      <c r="M453" s="14" t="s">
        <v>164</v>
      </c>
      <c r="N453" s="14" t="s">
        <v>13</v>
      </c>
      <c r="O453" s="14">
        <v>464</v>
      </c>
      <c r="P453" s="14">
        <v>464</v>
      </c>
      <c r="Q453" s="14">
        <v>0</v>
      </c>
      <c r="R453" s="14">
        <v>0</v>
      </c>
      <c r="S453" s="14">
        <v>0</v>
      </c>
      <c r="T453" s="14">
        <v>0</v>
      </c>
      <c r="U453" s="25">
        <v>44144</v>
      </c>
      <c r="V453" s="14">
        <v>20</v>
      </c>
      <c r="W453" s="23">
        <v>1018.89</v>
      </c>
      <c r="X453" s="23">
        <v>0</v>
      </c>
      <c r="Y453" s="23">
        <v>0</v>
      </c>
      <c r="Z453" s="23">
        <v>17.940000000000001</v>
      </c>
      <c r="AA453" s="23">
        <v>71.77</v>
      </c>
      <c r="AB453" s="14">
        <v>0</v>
      </c>
      <c r="AC453" s="14">
        <v>0</v>
      </c>
      <c r="AD453" s="24">
        <f>IFERROR(1-(Master[[#This Row],[Avg Garment Scans per Delivery]]/Master[[#This Row],[Garment Inventory]]), 0)</f>
        <v>0</v>
      </c>
      <c r="AE453" s="48">
        <v>0</v>
      </c>
      <c r="AF453" s="48">
        <v>0</v>
      </c>
      <c r="AG453" s="44">
        <v>45.851399999999998</v>
      </c>
      <c r="AH453" s="44">
        <v>49.856000000000002</v>
      </c>
      <c r="AI453" s="44">
        <v>66.739999999999995</v>
      </c>
      <c r="AJ453" s="44">
        <v>67.709999999999994</v>
      </c>
      <c r="AK453" s="44">
        <v>16.2</v>
      </c>
      <c r="AL453" s="44">
        <v>16.927499999999998</v>
      </c>
      <c r="AM453" s="44">
        <v>0</v>
      </c>
      <c r="AN453" s="44">
        <v>67.709999999999994</v>
      </c>
      <c r="AO453" s="44">
        <v>0</v>
      </c>
      <c r="AP453" s="44">
        <v>67.709999999999994</v>
      </c>
      <c r="AQ453" s="44">
        <v>64.8</v>
      </c>
      <c r="AR453" s="44">
        <v>0</v>
      </c>
      <c r="AS453" s="44">
        <v>0</v>
      </c>
      <c r="AT453" s="44">
        <v>0</v>
      </c>
      <c r="AU453" s="44">
        <v>0</v>
      </c>
      <c r="AV453" s="44">
        <v>67.709999999999994</v>
      </c>
      <c r="AW453" s="44">
        <v>0</v>
      </c>
      <c r="AX453" s="44">
        <v>67.709999999999994</v>
      </c>
      <c r="AY453" s="44">
        <v>64.8</v>
      </c>
      <c r="AZ453" s="44">
        <v>0</v>
      </c>
      <c r="BA453" s="44">
        <v>0</v>
      </c>
      <c r="BB453" s="44">
        <v>0</v>
      </c>
      <c r="BC453" s="14" t="s">
        <v>260</v>
      </c>
      <c r="BD453" s="14" t="s">
        <v>213</v>
      </c>
      <c r="BG453" s="14" t="s">
        <v>191</v>
      </c>
      <c r="BH453" s="14" t="s">
        <v>44</v>
      </c>
      <c r="BI453" s="14">
        <v>103</v>
      </c>
      <c r="BJ453" s="14">
        <f>IFERROR(_xlfn.XLOOKUP(Master[[#This Row],[cu_id]],StopTimes[cu_ID],StopTimes[Average Stop Time]), 0)</f>
        <v>5.65</v>
      </c>
      <c r="BK453" s="14">
        <f>IF(Master[[#This Row],[Avg stop time helper]] &lt;&gt; 0, Master[[#This Row],[Avg stop time helper]],Average_Stop_Time)</f>
        <v>5.65</v>
      </c>
      <c r="BL453" s="14" t="b">
        <f>NOT(ISERROR(_xlfn.XLOOKUP(Master[[#This Row],[cu_id]], Solution[Cu_ID],Solution[Cu_ID])))</f>
        <v>1</v>
      </c>
    </row>
    <row r="454" spans="1:64" s="14" customFormat="1" x14ac:dyDescent="0.3">
      <c r="A454" s="26" t="s">
        <v>1531</v>
      </c>
      <c r="B454" s="14">
        <v>103</v>
      </c>
      <c r="C454" s="14">
        <v>73335</v>
      </c>
      <c r="D454" s="14">
        <v>2</v>
      </c>
      <c r="E454" s="14" t="s">
        <v>1530</v>
      </c>
      <c r="F454" s="14" t="s">
        <v>4939</v>
      </c>
      <c r="H454" s="14" t="s">
        <v>600</v>
      </c>
      <c r="I454" s="14" t="s">
        <v>2</v>
      </c>
      <c r="J454" s="14">
        <v>49709</v>
      </c>
      <c r="K454" s="14">
        <v>3</v>
      </c>
      <c r="L454" s="14" t="s">
        <v>175</v>
      </c>
      <c r="M454" s="14" t="s">
        <v>164</v>
      </c>
      <c r="N454" s="14" t="s">
        <v>13</v>
      </c>
      <c r="O454" s="14">
        <v>220</v>
      </c>
      <c r="P454" s="14">
        <v>220</v>
      </c>
      <c r="Q454" s="14">
        <v>0</v>
      </c>
      <c r="R454" s="14">
        <v>0</v>
      </c>
      <c r="S454" s="14">
        <v>0</v>
      </c>
      <c r="T454" s="14">
        <v>0</v>
      </c>
      <c r="U454" s="25">
        <v>44144</v>
      </c>
      <c r="V454" s="14">
        <v>20</v>
      </c>
      <c r="W454" s="23">
        <v>576.48</v>
      </c>
      <c r="X454" s="23">
        <v>0</v>
      </c>
      <c r="Y454" s="23">
        <v>0</v>
      </c>
      <c r="Z454" s="23">
        <v>10.3</v>
      </c>
      <c r="AA454" s="23">
        <v>41.21</v>
      </c>
      <c r="AB454" s="14">
        <v>0</v>
      </c>
      <c r="AC454" s="14">
        <v>0</v>
      </c>
      <c r="AD454" s="24">
        <f>IFERROR(1-(Master[[#This Row],[Avg Garment Scans per Delivery]]/Master[[#This Row],[Garment Inventory]]), 0)</f>
        <v>0</v>
      </c>
      <c r="AE454" s="48">
        <v>0</v>
      </c>
      <c r="AF454" s="48">
        <v>0</v>
      </c>
      <c r="AG454" s="44">
        <v>25.754200000000001</v>
      </c>
      <c r="AH454" s="44">
        <v>28.16</v>
      </c>
      <c r="AI454" s="44">
        <v>38.32</v>
      </c>
      <c r="AJ454" s="44">
        <v>38.880000000000003</v>
      </c>
      <c r="AK454" s="44">
        <v>9.3000000000000007</v>
      </c>
      <c r="AL454" s="44">
        <v>9.7200000000000006</v>
      </c>
      <c r="AM454" s="44">
        <v>0</v>
      </c>
      <c r="AN454" s="44">
        <v>38.880000000000003</v>
      </c>
      <c r="AO454" s="44">
        <v>0</v>
      </c>
      <c r="AP454" s="44">
        <v>38.880000000000003</v>
      </c>
      <c r="AQ454" s="44">
        <v>37.200000000000003</v>
      </c>
      <c r="AR454" s="44">
        <v>0</v>
      </c>
      <c r="AS454" s="44">
        <v>0</v>
      </c>
      <c r="AT454" s="44">
        <v>0</v>
      </c>
      <c r="AU454" s="44">
        <v>0</v>
      </c>
      <c r="AV454" s="44">
        <v>38.880000000000003</v>
      </c>
      <c r="AW454" s="44">
        <v>0</v>
      </c>
      <c r="AX454" s="44">
        <v>38.880000000000003</v>
      </c>
      <c r="AY454" s="44">
        <v>37.200000000000003</v>
      </c>
      <c r="AZ454" s="44">
        <v>0</v>
      </c>
      <c r="BA454" s="44">
        <v>0</v>
      </c>
      <c r="BB454" s="44">
        <v>0</v>
      </c>
      <c r="BC454" s="14" t="s">
        <v>260</v>
      </c>
      <c r="BD454" s="14" t="s">
        <v>213</v>
      </c>
      <c r="BG454" s="14" t="s">
        <v>191</v>
      </c>
      <c r="BH454" s="14" t="s">
        <v>44</v>
      </c>
      <c r="BI454" s="14">
        <v>103</v>
      </c>
      <c r="BJ454" s="14">
        <f>IFERROR(_xlfn.XLOOKUP(Master[[#This Row],[cu_id]],StopTimes[cu_ID],StopTimes[Average Stop Time]), 0)</f>
        <v>0.11666666666666667</v>
      </c>
      <c r="BK454" s="14">
        <f>IF(Master[[#This Row],[Avg stop time helper]] &lt;&gt; 0, Master[[#This Row],[Avg stop time helper]],Average_Stop_Time)</f>
        <v>0.11666666666666667</v>
      </c>
      <c r="BL454" s="14" t="b">
        <f>NOT(ISERROR(_xlfn.XLOOKUP(Master[[#This Row],[cu_id]], Solution[Cu_ID],Solution[Cu_ID])))</f>
        <v>1</v>
      </c>
    </row>
    <row r="455" spans="1:64" s="14" customFormat="1" x14ac:dyDescent="0.3">
      <c r="A455" s="26" t="s">
        <v>1514</v>
      </c>
      <c r="B455" s="14">
        <v>103</v>
      </c>
      <c r="C455" s="14">
        <v>73339</v>
      </c>
      <c r="D455" s="14">
        <v>0</v>
      </c>
      <c r="E455" s="14" t="s">
        <v>1513</v>
      </c>
      <c r="F455" s="14" t="s">
        <v>3475</v>
      </c>
      <c r="H455" s="14" t="s">
        <v>221</v>
      </c>
      <c r="I455" s="14" t="s">
        <v>2</v>
      </c>
      <c r="J455" s="14">
        <v>49707</v>
      </c>
      <c r="K455" s="14">
        <v>7</v>
      </c>
      <c r="L455" s="14" t="s">
        <v>82</v>
      </c>
      <c r="M455" s="14" t="s">
        <v>164</v>
      </c>
      <c r="N455" s="14" t="s">
        <v>15</v>
      </c>
      <c r="O455" s="14">
        <v>325</v>
      </c>
      <c r="P455" s="14">
        <v>0</v>
      </c>
      <c r="Q455" s="14">
        <v>325</v>
      </c>
      <c r="R455" s="14">
        <v>0</v>
      </c>
      <c r="S455" s="14">
        <v>0</v>
      </c>
      <c r="T455" s="14">
        <v>0</v>
      </c>
      <c r="U455" s="25">
        <v>44138</v>
      </c>
      <c r="V455" s="14">
        <v>52</v>
      </c>
      <c r="W455" s="23">
        <v>2039.31</v>
      </c>
      <c r="X455" s="23">
        <v>0</v>
      </c>
      <c r="Y455" s="23">
        <v>0</v>
      </c>
      <c r="Z455" s="23">
        <v>43.12</v>
      </c>
      <c r="AA455" s="23">
        <v>43.12</v>
      </c>
      <c r="AB455" s="14">
        <v>0</v>
      </c>
      <c r="AC455" s="14">
        <v>0</v>
      </c>
      <c r="AD455" s="24">
        <f>IFERROR(1-(Master[[#This Row],[Avg Garment Scans per Delivery]]/Master[[#This Row],[Garment Inventory]]), 0)</f>
        <v>0</v>
      </c>
      <c r="AE455" s="48">
        <v>0</v>
      </c>
      <c r="AF455" s="48">
        <v>0</v>
      </c>
      <c r="AG455" s="44">
        <v>38.729999999999997</v>
      </c>
      <c r="AH455" s="44">
        <v>38.729999999999997</v>
      </c>
      <c r="AI455" s="44">
        <v>40.08</v>
      </c>
      <c r="AJ455" s="44">
        <v>40.68</v>
      </c>
      <c r="AK455" s="44">
        <v>38.729999999999997</v>
      </c>
      <c r="AL455" s="44">
        <v>40.68</v>
      </c>
      <c r="AM455" s="44">
        <v>38.729999999999997</v>
      </c>
      <c r="AN455" s="44">
        <v>40.68</v>
      </c>
      <c r="AO455" s="44">
        <v>38.729999999999997</v>
      </c>
      <c r="AP455" s="44">
        <v>40.68</v>
      </c>
      <c r="AQ455" s="44">
        <v>38.729999999999997</v>
      </c>
      <c r="AR455" s="44">
        <v>40.68</v>
      </c>
      <c r="AS455" s="44">
        <v>38.729999999999997</v>
      </c>
      <c r="AT455" s="44">
        <v>40.68</v>
      </c>
      <c r="AU455" s="44">
        <v>38.729999999999997</v>
      </c>
      <c r="AV455" s="44">
        <v>40.68</v>
      </c>
      <c r="AW455" s="44">
        <v>38.729999999999997</v>
      </c>
      <c r="AX455" s="44">
        <v>40.68</v>
      </c>
      <c r="AY455" s="44">
        <v>38.729999999999997</v>
      </c>
      <c r="AZ455" s="44">
        <v>40.68</v>
      </c>
      <c r="BA455" s="44">
        <v>38.729999999999997</v>
      </c>
      <c r="BB455" s="44">
        <v>40.68</v>
      </c>
      <c r="BC455" s="14" t="s">
        <v>232</v>
      </c>
      <c r="BD455" s="14" t="s">
        <v>213</v>
      </c>
      <c r="BG455" s="14" t="s">
        <v>191</v>
      </c>
      <c r="BH455" s="14" t="s">
        <v>44</v>
      </c>
      <c r="BI455" s="14">
        <v>105</v>
      </c>
      <c r="BJ455" s="14">
        <f>IFERROR(_xlfn.XLOOKUP(Master[[#This Row],[cu_id]],StopTimes[cu_ID],StopTimes[Average Stop Time]), 0)</f>
        <v>4.3875000000000002</v>
      </c>
      <c r="BK455" s="14">
        <f>IF(Master[[#This Row],[Avg stop time helper]] &lt;&gt; 0, Master[[#This Row],[Avg stop time helper]],Average_Stop_Time)</f>
        <v>4.3875000000000002</v>
      </c>
      <c r="BL455" s="14" t="b">
        <f>NOT(ISERROR(_xlfn.XLOOKUP(Master[[#This Row],[cu_id]], Solution[Cu_ID],Solution[Cu_ID])))</f>
        <v>1</v>
      </c>
    </row>
    <row r="456" spans="1:64" s="14" customFormat="1" x14ac:dyDescent="0.3">
      <c r="A456" s="26" t="s">
        <v>1516</v>
      </c>
      <c r="B456" s="14">
        <v>103</v>
      </c>
      <c r="C456" s="14">
        <v>73341</v>
      </c>
      <c r="D456" s="14">
        <v>0</v>
      </c>
      <c r="E456" s="14" t="s">
        <v>1515</v>
      </c>
      <c r="F456" s="14" t="s">
        <v>3405</v>
      </c>
      <c r="H456" s="14" t="s">
        <v>221</v>
      </c>
      <c r="I456" s="14" t="s">
        <v>2</v>
      </c>
      <c r="J456" s="14">
        <v>49707</v>
      </c>
      <c r="K456" s="14">
        <v>7</v>
      </c>
      <c r="L456" s="14" t="s">
        <v>82</v>
      </c>
      <c r="M456" s="14" t="s">
        <v>164</v>
      </c>
      <c r="N456" s="14" t="s">
        <v>15</v>
      </c>
      <c r="O456" s="14">
        <v>1</v>
      </c>
      <c r="P456" s="14">
        <v>0</v>
      </c>
      <c r="Q456" s="14">
        <v>1</v>
      </c>
      <c r="R456" s="14">
        <v>0</v>
      </c>
      <c r="S456" s="14">
        <v>0</v>
      </c>
      <c r="T456" s="14">
        <v>0</v>
      </c>
      <c r="U456" s="25">
        <v>44138</v>
      </c>
      <c r="V456" s="14">
        <v>52</v>
      </c>
      <c r="W456" s="23">
        <v>2075.62</v>
      </c>
      <c r="X456" s="23">
        <v>0</v>
      </c>
      <c r="Y456" s="23">
        <v>0</v>
      </c>
      <c r="Z456" s="23">
        <v>41.86</v>
      </c>
      <c r="AA456" s="23">
        <v>41.86</v>
      </c>
      <c r="AB456" s="14">
        <v>28</v>
      </c>
      <c r="AC456" s="14">
        <v>6</v>
      </c>
      <c r="AD456" s="24">
        <f>IFERROR(1-(Master[[#This Row],[Avg Garment Scans per Delivery]]/Master[[#This Row],[Garment Inventory]]), 0)</f>
        <v>0.7857142857142857</v>
      </c>
      <c r="AE456" s="48">
        <v>2</v>
      </c>
      <c r="AF456" s="48">
        <v>28</v>
      </c>
      <c r="AG456" s="44">
        <v>39.130000000000003</v>
      </c>
      <c r="AH456" s="44">
        <v>39.418399999999998</v>
      </c>
      <c r="AI456" s="44">
        <v>41.250700000000002</v>
      </c>
      <c r="AJ456" s="44">
        <v>41.86</v>
      </c>
      <c r="AK456" s="44">
        <v>39.880000000000003</v>
      </c>
      <c r="AL456" s="44">
        <v>41.86</v>
      </c>
      <c r="AM456" s="44">
        <v>39.880000000000003</v>
      </c>
      <c r="AN456" s="44">
        <v>41.86</v>
      </c>
      <c r="AO456" s="44">
        <v>39.880000000000003</v>
      </c>
      <c r="AP456" s="44">
        <v>41.86</v>
      </c>
      <c r="AQ456" s="44">
        <v>39.880000000000003</v>
      </c>
      <c r="AR456" s="44">
        <v>41.86</v>
      </c>
      <c r="AS456" s="44">
        <v>39.880000000000003</v>
      </c>
      <c r="AT456" s="44">
        <v>41.86</v>
      </c>
      <c r="AU456" s="44">
        <v>39.880000000000003</v>
      </c>
      <c r="AV456" s="44">
        <v>41.86</v>
      </c>
      <c r="AW456" s="44">
        <v>39.880000000000003</v>
      </c>
      <c r="AX456" s="44">
        <v>41.86</v>
      </c>
      <c r="AY456" s="44">
        <v>39.880000000000003</v>
      </c>
      <c r="AZ456" s="44">
        <v>41.86</v>
      </c>
      <c r="BA456" s="44">
        <v>39.880000000000003</v>
      </c>
      <c r="BB456" s="44">
        <v>41.86</v>
      </c>
      <c r="BC456" s="14" t="s">
        <v>257</v>
      </c>
      <c r="BD456" s="14" t="s">
        <v>855</v>
      </c>
      <c r="BG456" s="14" t="s">
        <v>191</v>
      </c>
      <c r="BH456" s="14" t="s">
        <v>44</v>
      </c>
      <c r="BI456" s="14" t="s">
        <v>5740</v>
      </c>
      <c r="BJ456" s="14">
        <f>IFERROR(_xlfn.XLOOKUP(Master[[#This Row],[cu_id]],StopTimes[cu_ID],StopTimes[Average Stop Time]), 0)</f>
        <v>6.9</v>
      </c>
      <c r="BK456" s="14">
        <f>IF(Master[[#This Row],[Avg stop time helper]] &lt;&gt; 0, Master[[#This Row],[Avg stop time helper]],Average_Stop_Time)</f>
        <v>6.9</v>
      </c>
      <c r="BL456" s="14" t="b">
        <f>NOT(ISERROR(_xlfn.XLOOKUP(Master[[#This Row],[cu_id]], Solution[Cu_ID],Solution[Cu_ID])))</f>
        <v>1</v>
      </c>
    </row>
    <row r="457" spans="1:64" s="14" customFormat="1" x14ac:dyDescent="0.3">
      <c r="A457" s="26" t="s">
        <v>1520</v>
      </c>
      <c r="B457" s="14">
        <v>102</v>
      </c>
      <c r="C457" s="14">
        <v>73346</v>
      </c>
      <c r="D457" s="14">
        <v>0</v>
      </c>
      <c r="E457" s="14" t="s">
        <v>1519</v>
      </c>
      <c r="F457" s="14" t="s">
        <v>4225</v>
      </c>
      <c r="H457" s="14" t="s">
        <v>658</v>
      </c>
      <c r="I457" s="14" t="s">
        <v>2</v>
      </c>
      <c r="J457" s="14">
        <v>49769</v>
      </c>
      <c r="K457" s="14">
        <v>0</v>
      </c>
      <c r="L457" s="14" t="s">
        <v>82</v>
      </c>
      <c r="M457" s="14" t="s">
        <v>163</v>
      </c>
      <c r="N457" s="14" t="s">
        <v>48</v>
      </c>
      <c r="O457" s="14">
        <v>156</v>
      </c>
      <c r="P457" s="14">
        <v>0</v>
      </c>
      <c r="Q457" s="14">
        <v>0</v>
      </c>
      <c r="R457" s="14">
        <v>0</v>
      </c>
      <c r="S457" s="14">
        <v>156</v>
      </c>
      <c r="T457" s="14">
        <v>0</v>
      </c>
      <c r="U457" s="25">
        <v>44238</v>
      </c>
      <c r="V457" s="14">
        <v>6</v>
      </c>
      <c r="W457" s="23">
        <v>230.82</v>
      </c>
      <c r="X457" s="23">
        <v>0</v>
      </c>
      <c r="Y457" s="23">
        <v>0</v>
      </c>
      <c r="Z457" s="23">
        <v>9.36</v>
      </c>
      <c r="AA457" s="23">
        <v>9.36</v>
      </c>
      <c r="AB457" s="14">
        <v>0</v>
      </c>
      <c r="AC457" s="14">
        <v>0</v>
      </c>
      <c r="AD457" s="24">
        <v>0</v>
      </c>
      <c r="AE457" s="48">
        <v>0</v>
      </c>
      <c r="AF457" s="48">
        <v>0</v>
      </c>
      <c r="AG457" s="44">
        <v>27.03</v>
      </c>
      <c r="AH457" s="44">
        <v>79.06</v>
      </c>
      <c r="AI457" s="44">
        <v>31.182500000000001</v>
      </c>
      <c r="AJ457" s="44">
        <v>0</v>
      </c>
      <c r="AK457" s="44">
        <v>16.64</v>
      </c>
      <c r="AL457" s="44">
        <v>0</v>
      </c>
      <c r="AM457" s="44">
        <v>0</v>
      </c>
      <c r="AN457" s="44">
        <v>0</v>
      </c>
      <c r="AO457" s="44">
        <v>0</v>
      </c>
      <c r="AP457" s="44">
        <v>0</v>
      </c>
      <c r="AQ457" s="44">
        <v>79.06</v>
      </c>
      <c r="AR457" s="44">
        <v>0</v>
      </c>
      <c r="AS457" s="44">
        <v>0</v>
      </c>
      <c r="AT457" s="44">
        <v>0</v>
      </c>
      <c r="AU457" s="44">
        <v>27.03</v>
      </c>
      <c r="AV457" s="44">
        <v>0</v>
      </c>
      <c r="AW457" s="44">
        <v>0</v>
      </c>
      <c r="AX457" s="44">
        <v>0</v>
      </c>
      <c r="AY457" s="44">
        <v>27.03</v>
      </c>
      <c r="AZ457" s="44">
        <v>0</v>
      </c>
      <c r="BA457" s="44">
        <v>0</v>
      </c>
      <c r="BB457" s="44">
        <v>0</v>
      </c>
      <c r="BC457" s="14" t="s">
        <v>77</v>
      </c>
      <c r="BD457" s="14" t="s">
        <v>77</v>
      </c>
      <c r="BG457" s="14" t="s">
        <v>191</v>
      </c>
      <c r="BH457" s="14" t="s">
        <v>44</v>
      </c>
      <c r="BI457" s="14">
        <v>102</v>
      </c>
      <c r="BJ457" s="14">
        <f>IFERROR(_xlfn.XLOOKUP(Master[[#This Row],[cu_id]],StopTimes[cu_ID],StopTimes[Average Stop Time]), 0)</f>
        <v>0</v>
      </c>
      <c r="BK457" s="14">
        <f>IF(Master[[#This Row],[Avg stop time helper]] &lt;&gt; 0, Master[[#This Row],[Avg stop time helper]],Average_Stop_Time)</f>
        <v>9.4354006285390355</v>
      </c>
      <c r="BL457" s="14" t="b">
        <f>NOT(ISERROR(_xlfn.XLOOKUP(Master[[#This Row],[cu_id]], Solution[Cu_ID],Solution[Cu_ID])))</f>
        <v>0</v>
      </c>
    </row>
    <row r="458" spans="1:64" s="14" customFormat="1" x14ac:dyDescent="0.3">
      <c r="A458" s="26" t="s">
        <v>1522</v>
      </c>
      <c r="B458" s="14">
        <v>103</v>
      </c>
      <c r="C458" s="14">
        <v>73348</v>
      </c>
      <c r="D458" s="14">
        <v>0</v>
      </c>
      <c r="E458" s="14" t="s">
        <v>1521</v>
      </c>
      <c r="F458" s="14" t="s">
        <v>5237</v>
      </c>
      <c r="H458" s="14" t="s">
        <v>221</v>
      </c>
      <c r="I458" s="14" t="s">
        <v>2</v>
      </c>
      <c r="J458" s="14">
        <v>49707</v>
      </c>
      <c r="K458" s="14">
        <v>6</v>
      </c>
      <c r="L458" s="14" t="s">
        <v>176</v>
      </c>
      <c r="M458" s="14" t="s">
        <v>164</v>
      </c>
      <c r="N458" s="14" t="s">
        <v>15</v>
      </c>
      <c r="O458" s="14">
        <v>120</v>
      </c>
      <c r="P458" s="14">
        <v>0</v>
      </c>
      <c r="Q458" s="14">
        <v>120</v>
      </c>
      <c r="R458" s="14">
        <v>0</v>
      </c>
      <c r="S458" s="14">
        <v>0</v>
      </c>
      <c r="T458" s="14">
        <v>0</v>
      </c>
      <c r="U458" s="25">
        <v>44138</v>
      </c>
      <c r="V458" s="14">
        <v>26</v>
      </c>
      <c r="W458" s="23">
        <v>2166.04</v>
      </c>
      <c r="X458" s="23">
        <v>0</v>
      </c>
      <c r="Y458" s="23">
        <v>0</v>
      </c>
      <c r="Z458" s="23">
        <v>46.66</v>
      </c>
      <c r="AA458" s="23">
        <v>93.32</v>
      </c>
      <c r="AB458" s="14">
        <v>0</v>
      </c>
      <c r="AC458" s="14">
        <v>0</v>
      </c>
      <c r="AD458" s="24">
        <f>IFERROR(1-(Master[[#This Row],[Avg Garment Scans per Delivery]]/Master[[#This Row],[Garment Inventory]]), 0)</f>
        <v>0</v>
      </c>
      <c r="AE458" s="48">
        <v>0</v>
      </c>
      <c r="AF458" s="48">
        <v>0</v>
      </c>
      <c r="AG458" s="44">
        <v>81.89</v>
      </c>
      <c r="AH458" s="44">
        <v>81.89</v>
      </c>
      <c r="AI458" s="44">
        <v>85.99</v>
      </c>
      <c r="AJ458" s="44">
        <v>88.04</v>
      </c>
      <c r="AK458" s="44">
        <v>40.945</v>
      </c>
      <c r="AL458" s="44">
        <v>44.02</v>
      </c>
      <c r="AM458" s="44">
        <v>0</v>
      </c>
      <c r="AN458" s="44">
        <v>88.04</v>
      </c>
      <c r="AO458" s="44">
        <v>81.89</v>
      </c>
      <c r="AP458" s="44">
        <v>0</v>
      </c>
      <c r="AQ458" s="44">
        <v>0</v>
      </c>
      <c r="AR458" s="44">
        <v>88.04</v>
      </c>
      <c r="AS458" s="44">
        <v>81.89</v>
      </c>
      <c r="AT458" s="44">
        <v>0</v>
      </c>
      <c r="AU458" s="44">
        <v>0</v>
      </c>
      <c r="AV458" s="44">
        <v>88.04</v>
      </c>
      <c r="AW458" s="44">
        <v>81.89</v>
      </c>
      <c r="AX458" s="44">
        <v>0</v>
      </c>
      <c r="AY458" s="44">
        <v>0</v>
      </c>
      <c r="AZ458" s="44">
        <v>88.04</v>
      </c>
      <c r="BA458" s="44">
        <v>81.89</v>
      </c>
      <c r="BB458" s="44">
        <v>0</v>
      </c>
      <c r="BC458" s="14" t="s">
        <v>254</v>
      </c>
      <c r="BD458" s="14" t="s">
        <v>213</v>
      </c>
      <c r="BG458" s="14" t="s">
        <v>191</v>
      </c>
      <c r="BH458" s="14" t="s">
        <v>44</v>
      </c>
      <c r="BI458" s="14">
        <v>105</v>
      </c>
      <c r="BJ458" s="14">
        <f>IFERROR(_xlfn.XLOOKUP(Master[[#This Row],[cu_id]],StopTimes[cu_ID],StopTimes[Average Stop Time]), 0)</f>
        <v>11.658333333333333</v>
      </c>
      <c r="BK458" s="14">
        <f>IF(Master[[#This Row],[Avg stop time helper]] &lt;&gt; 0, Master[[#This Row],[Avg stop time helper]],Average_Stop_Time)</f>
        <v>11.658333333333333</v>
      </c>
      <c r="BL458" s="14" t="b">
        <f>NOT(ISERROR(_xlfn.XLOOKUP(Master[[#This Row],[cu_id]], Solution[Cu_ID],Solution[Cu_ID])))</f>
        <v>1</v>
      </c>
    </row>
    <row r="459" spans="1:64" s="14" customFormat="1" x14ac:dyDescent="0.3">
      <c r="A459" s="26" t="s">
        <v>1524</v>
      </c>
      <c r="B459" s="14">
        <v>103</v>
      </c>
      <c r="C459" s="14">
        <v>73350</v>
      </c>
      <c r="D459" s="14">
        <v>0</v>
      </c>
      <c r="E459" s="14" t="s">
        <v>1523</v>
      </c>
      <c r="F459" s="14" t="s">
        <v>5241</v>
      </c>
      <c r="H459" s="14" t="s">
        <v>221</v>
      </c>
      <c r="I459" s="14" t="s">
        <v>2</v>
      </c>
      <c r="J459" s="14">
        <v>49707</v>
      </c>
      <c r="K459" s="14">
        <v>5</v>
      </c>
      <c r="L459" s="14" t="s">
        <v>84</v>
      </c>
      <c r="M459" s="14" t="s">
        <v>164</v>
      </c>
      <c r="N459" s="14" t="s">
        <v>15</v>
      </c>
      <c r="O459" s="14">
        <v>180</v>
      </c>
      <c r="P459" s="14">
        <v>0</v>
      </c>
      <c r="Q459" s="14">
        <v>180</v>
      </c>
      <c r="R459" s="14">
        <v>0</v>
      </c>
      <c r="S459" s="14">
        <v>0</v>
      </c>
      <c r="T459" s="14">
        <v>0</v>
      </c>
      <c r="U459" s="25">
        <v>44145</v>
      </c>
      <c r="V459" s="14">
        <v>26</v>
      </c>
      <c r="W459" s="23">
        <v>1017.46</v>
      </c>
      <c r="X459" s="23">
        <v>0</v>
      </c>
      <c r="Y459" s="23">
        <v>0</v>
      </c>
      <c r="Z459" s="23">
        <v>21.71</v>
      </c>
      <c r="AA459" s="23">
        <v>43.42</v>
      </c>
      <c r="AB459" s="14">
        <v>0</v>
      </c>
      <c r="AC459" s="14">
        <v>0</v>
      </c>
      <c r="AD459" s="24">
        <f>IFERROR(1-(Master[[#This Row],[Avg Garment Scans per Delivery]]/Master[[#This Row],[Garment Inventory]]), 0)</f>
        <v>0</v>
      </c>
      <c r="AE459" s="48">
        <v>0</v>
      </c>
      <c r="AF459" s="48">
        <v>0</v>
      </c>
      <c r="AG459" s="44">
        <v>38.46</v>
      </c>
      <c r="AH459" s="44">
        <v>38.46</v>
      </c>
      <c r="AI459" s="44">
        <v>40.245699999999999</v>
      </c>
      <c r="AJ459" s="44">
        <v>42.326599999999999</v>
      </c>
      <c r="AK459" s="44">
        <v>19.23</v>
      </c>
      <c r="AL459" s="44">
        <v>21.504999999999999</v>
      </c>
      <c r="AM459" s="44">
        <v>38.46</v>
      </c>
      <c r="AN459" s="44">
        <v>0</v>
      </c>
      <c r="AO459" s="44">
        <v>0</v>
      </c>
      <c r="AP459" s="44">
        <v>43.01</v>
      </c>
      <c r="AQ459" s="44">
        <v>38.46</v>
      </c>
      <c r="AR459" s="44">
        <v>0</v>
      </c>
      <c r="AS459" s="44">
        <v>0</v>
      </c>
      <c r="AT459" s="44">
        <v>43.01</v>
      </c>
      <c r="AU459" s="44">
        <v>38.46</v>
      </c>
      <c r="AV459" s="44">
        <v>0</v>
      </c>
      <c r="AW459" s="44">
        <v>0</v>
      </c>
      <c r="AX459" s="44">
        <v>43.01</v>
      </c>
      <c r="AY459" s="44">
        <v>38.46</v>
      </c>
      <c r="AZ459" s="44">
        <v>0</v>
      </c>
      <c r="BA459" s="44">
        <v>0</v>
      </c>
      <c r="BB459" s="44">
        <v>43.01</v>
      </c>
      <c r="BC459" s="14" t="s">
        <v>214</v>
      </c>
      <c r="BD459" s="14" t="s">
        <v>213</v>
      </c>
      <c r="BG459" s="14" t="s">
        <v>191</v>
      </c>
      <c r="BH459" s="14" t="s">
        <v>44</v>
      </c>
      <c r="BI459" s="14">
        <v>105</v>
      </c>
      <c r="BJ459" s="14">
        <f>IFERROR(_xlfn.XLOOKUP(Master[[#This Row],[cu_id]],StopTimes[cu_ID],StopTimes[Average Stop Time]), 0)</f>
        <v>5.166666666666667</v>
      </c>
      <c r="BK459" s="14">
        <f>IF(Master[[#This Row],[Avg stop time helper]] &lt;&gt; 0, Master[[#This Row],[Avg stop time helper]],Average_Stop_Time)</f>
        <v>5.166666666666667</v>
      </c>
      <c r="BL459" s="14" t="b">
        <f>NOT(ISERROR(_xlfn.XLOOKUP(Master[[#This Row],[cu_id]], Solution[Cu_ID],Solution[Cu_ID])))</f>
        <v>1</v>
      </c>
    </row>
    <row r="460" spans="1:64" s="14" customFormat="1" x14ac:dyDescent="0.3">
      <c r="A460" s="26" t="s">
        <v>1529</v>
      </c>
      <c r="B460" s="14">
        <v>105</v>
      </c>
      <c r="C460" s="14">
        <v>73355</v>
      </c>
      <c r="D460" s="14">
        <v>0</v>
      </c>
      <c r="E460" s="14" t="s">
        <v>1528</v>
      </c>
      <c r="F460" s="14" t="s">
        <v>3498</v>
      </c>
      <c r="H460" s="14" t="s">
        <v>221</v>
      </c>
      <c r="I460" s="14" t="s">
        <v>2</v>
      </c>
      <c r="J460" s="14">
        <v>49707</v>
      </c>
      <c r="K460" s="14">
        <v>7</v>
      </c>
      <c r="L460" s="14" t="s">
        <v>82</v>
      </c>
      <c r="M460" s="14" t="s">
        <v>164</v>
      </c>
      <c r="N460" s="14" t="s">
        <v>15</v>
      </c>
      <c r="O460" s="14">
        <v>310</v>
      </c>
      <c r="P460" s="14">
        <v>0</v>
      </c>
      <c r="Q460" s="14">
        <v>310</v>
      </c>
      <c r="R460" s="14">
        <v>0</v>
      </c>
      <c r="S460" s="14">
        <v>0</v>
      </c>
      <c r="T460" s="14">
        <v>0</v>
      </c>
      <c r="U460" s="25">
        <v>44138</v>
      </c>
      <c r="V460" s="14">
        <v>50</v>
      </c>
      <c r="W460" s="23">
        <v>8675.56</v>
      </c>
      <c r="X460" s="23">
        <v>0</v>
      </c>
      <c r="Y460" s="23">
        <v>0</v>
      </c>
      <c r="Z460" s="23">
        <v>297.89</v>
      </c>
      <c r="AA460" s="23">
        <v>297.89</v>
      </c>
      <c r="AB460" s="14">
        <v>0</v>
      </c>
      <c r="AC460" s="14">
        <v>0</v>
      </c>
      <c r="AD460" s="24">
        <f>IFERROR(1-(Master[[#This Row],[Avg Garment Scans per Delivery]]/Master[[#This Row],[Garment Inventory]]), 0)</f>
        <v>0</v>
      </c>
      <c r="AE460" s="48">
        <v>0</v>
      </c>
      <c r="AF460" s="48">
        <v>0</v>
      </c>
      <c r="AG460" s="44">
        <v>107.49</v>
      </c>
      <c r="AH460" s="44">
        <v>174.38069999999999</v>
      </c>
      <c r="AI460" s="44">
        <v>261.73349999999999</v>
      </c>
      <c r="AJ460" s="44">
        <v>174.19380000000001</v>
      </c>
      <c r="AK460" s="44">
        <v>260.57619999999997</v>
      </c>
      <c r="AL460" s="44">
        <v>159.16</v>
      </c>
      <c r="AM460" s="44">
        <v>230.64</v>
      </c>
      <c r="AN460" s="44">
        <v>191.11</v>
      </c>
      <c r="AO460" s="44">
        <v>207.4</v>
      </c>
      <c r="AP460" s="44">
        <v>171.13</v>
      </c>
      <c r="AQ460" s="44">
        <v>222.22</v>
      </c>
      <c r="AR460" s="44">
        <v>155.56</v>
      </c>
      <c r="AS460" s="44">
        <v>319.57</v>
      </c>
      <c r="AT460" s="44">
        <v>195.52</v>
      </c>
      <c r="AU460" s="44">
        <v>222.22</v>
      </c>
      <c r="AV460" s="44">
        <v>139.99</v>
      </c>
      <c r="AW460" s="44">
        <v>251.86</v>
      </c>
      <c r="AX460" s="44">
        <v>139.99</v>
      </c>
      <c r="AY460" s="44">
        <v>334.38</v>
      </c>
      <c r="AZ460" s="44">
        <v>139.99</v>
      </c>
      <c r="BA460" s="44">
        <v>296.32</v>
      </c>
      <c r="BB460" s="44">
        <v>139.99</v>
      </c>
      <c r="BC460" s="14" t="s">
        <v>310</v>
      </c>
      <c r="BD460" s="14" t="s">
        <v>213</v>
      </c>
      <c r="BG460" s="14" t="s">
        <v>191</v>
      </c>
      <c r="BH460" s="14" t="s">
        <v>44</v>
      </c>
      <c r="BJ460" s="14">
        <f>IFERROR(_xlfn.XLOOKUP(Master[[#This Row],[cu_id]],StopTimes[cu_ID],StopTimes[Average Stop Time]), 0)</f>
        <v>7.7166666666666668</v>
      </c>
      <c r="BK460" s="14">
        <f>IF(Master[[#This Row],[Avg stop time helper]] &lt;&gt; 0, Master[[#This Row],[Avg stop time helper]],Average_Stop_Time)</f>
        <v>7.7166666666666668</v>
      </c>
      <c r="BL460" s="14" t="b">
        <f>NOT(ISERROR(_xlfn.XLOOKUP(Master[[#This Row],[cu_id]], Solution[Cu_ID],Solution[Cu_ID])))</f>
        <v>1</v>
      </c>
    </row>
    <row r="461" spans="1:64" s="14" customFormat="1" x14ac:dyDescent="0.3">
      <c r="A461" s="26" t="s">
        <v>1534</v>
      </c>
      <c r="B461" s="14">
        <v>105</v>
      </c>
      <c r="C461" s="14">
        <v>73359</v>
      </c>
      <c r="D461" s="14">
        <v>0</v>
      </c>
      <c r="E461" s="14" t="s">
        <v>1533</v>
      </c>
      <c r="F461" s="14" t="s">
        <v>4563</v>
      </c>
      <c r="H461" s="14" t="s">
        <v>215</v>
      </c>
      <c r="I461" s="14" t="s">
        <v>2</v>
      </c>
      <c r="J461" s="14">
        <v>48750</v>
      </c>
      <c r="K461" s="14">
        <v>4</v>
      </c>
      <c r="L461" s="14" t="s">
        <v>177</v>
      </c>
      <c r="M461" s="14" t="s">
        <v>164</v>
      </c>
      <c r="N461" s="14" t="s">
        <v>48</v>
      </c>
      <c r="O461" s="14">
        <v>135</v>
      </c>
      <c r="P461" s="14">
        <v>0</v>
      </c>
      <c r="Q461" s="14">
        <v>0</v>
      </c>
      <c r="R461" s="14">
        <v>0</v>
      </c>
      <c r="S461" s="14">
        <v>135</v>
      </c>
      <c r="T461" s="14">
        <v>0</v>
      </c>
      <c r="U461" s="25">
        <v>44154</v>
      </c>
      <c r="V461" s="14">
        <v>13</v>
      </c>
      <c r="W461" s="23">
        <v>851.2</v>
      </c>
      <c r="X461" s="23">
        <v>0</v>
      </c>
      <c r="Y461" s="23">
        <v>0</v>
      </c>
      <c r="Z461" s="23">
        <v>16.940000000000001</v>
      </c>
      <c r="AA461" s="23">
        <v>67.77</v>
      </c>
      <c r="AB461" s="14">
        <v>0</v>
      </c>
      <c r="AC461" s="14">
        <v>0</v>
      </c>
      <c r="AD461" s="24">
        <f>IFERROR(1-(Master[[#This Row],[Avg Garment Scans per Delivery]]/Master[[#This Row],[Garment Inventory]]), 0)</f>
        <v>0</v>
      </c>
      <c r="AE461" s="48">
        <v>0</v>
      </c>
      <c r="AF461" s="48">
        <v>0</v>
      </c>
      <c r="AG461" s="44">
        <v>64.746600000000001</v>
      </c>
      <c r="AH461" s="44">
        <v>65.17</v>
      </c>
      <c r="AI461" s="44">
        <v>66.47</v>
      </c>
      <c r="AJ461" s="44">
        <v>67.77</v>
      </c>
      <c r="AK461" s="44">
        <v>16.2925</v>
      </c>
      <c r="AL461" s="44">
        <v>16.942499999999999</v>
      </c>
      <c r="AM461" s="44">
        <v>0</v>
      </c>
      <c r="AN461" s="44">
        <v>0</v>
      </c>
      <c r="AO461" s="44">
        <v>0</v>
      </c>
      <c r="AP461" s="44">
        <v>0</v>
      </c>
      <c r="AQ461" s="44">
        <v>0</v>
      </c>
      <c r="AR461" s="44">
        <v>67.77</v>
      </c>
      <c r="AS461" s="44">
        <v>65.17</v>
      </c>
      <c r="AT461" s="44">
        <v>0</v>
      </c>
      <c r="AU461" s="44">
        <v>0</v>
      </c>
      <c r="AV461" s="44">
        <v>0</v>
      </c>
      <c r="AW461" s="44">
        <v>0</v>
      </c>
      <c r="AX461" s="44">
        <v>0</v>
      </c>
      <c r="AY461" s="44">
        <v>0</v>
      </c>
      <c r="AZ461" s="44">
        <v>67.77</v>
      </c>
      <c r="BA461" s="44">
        <v>65.17</v>
      </c>
      <c r="BB461" s="44">
        <v>0</v>
      </c>
      <c r="BC461" s="14" t="s">
        <v>232</v>
      </c>
      <c r="BD461" s="14" t="s">
        <v>213</v>
      </c>
      <c r="BG461" s="14" t="s">
        <v>191</v>
      </c>
      <c r="BH461" s="14" t="s">
        <v>44</v>
      </c>
      <c r="BI461" s="14">
        <v>101</v>
      </c>
      <c r="BJ461" s="14">
        <f>IFERROR(_xlfn.XLOOKUP(Master[[#This Row],[cu_id]],StopTimes[cu_ID],StopTimes[Average Stop Time]), 0)</f>
        <v>7.625</v>
      </c>
      <c r="BK461" s="14">
        <f>IF(Master[[#This Row],[Avg stop time helper]] &lt;&gt; 0, Master[[#This Row],[Avg stop time helper]],Average_Stop_Time)</f>
        <v>7.625</v>
      </c>
      <c r="BL461" s="14" t="b">
        <f>NOT(ISERROR(_xlfn.XLOOKUP(Master[[#This Row],[cu_id]], Solution[Cu_ID],Solution[Cu_ID])))</f>
        <v>1</v>
      </c>
    </row>
    <row r="462" spans="1:64" s="14" customFormat="1" x14ac:dyDescent="0.3">
      <c r="A462" s="26" t="s">
        <v>1538</v>
      </c>
      <c r="B462" s="14">
        <v>102</v>
      </c>
      <c r="C462" s="14">
        <v>73362</v>
      </c>
      <c r="D462" s="14">
        <v>0</v>
      </c>
      <c r="E462" s="14" t="s">
        <v>1537</v>
      </c>
      <c r="F462" s="14" t="s">
        <v>4761</v>
      </c>
      <c r="H462" s="14" t="s">
        <v>221</v>
      </c>
      <c r="I462" s="14" t="s">
        <v>2</v>
      </c>
      <c r="J462" s="14">
        <v>49707</v>
      </c>
      <c r="K462" s="14">
        <v>2</v>
      </c>
      <c r="L462" s="14" t="s">
        <v>83</v>
      </c>
      <c r="M462" s="14" t="s">
        <v>164</v>
      </c>
      <c r="N462" s="14" t="s">
        <v>12</v>
      </c>
      <c r="O462" s="14">
        <v>510</v>
      </c>
      <c r="P462" s="14">
        <v>0</v>
      </c>
      <c r="Q462" s="14">
        <v>0</v>
      </c>
      <c r="R462" s="14">
        <v>510</v>
      </c>
      <c r="S462" s="14">
        <v>0</v>
      </c>
      <c r="T462" s="14">
        <v>0</v>
      </c>
      <c r="U462" s="25">
        <v>44139</v>
      </c>
      <c r="V462" s="14">
        <v>17</v>
      </c>
      <c r="W462" s="23">
        <v>971.45</v>
      </c>
      <c r="X462" s="23">
        <v>0</v>
      </c>
      <c r="Y462" s="23">
        <v>0</v>
      </c>
      <c r="Z462" s="23">
        <v>15.36</v>
      </c>
      <c r="AA462" s="23">
        <v>61.43</v>
      </c>
      <c r="AB462" s="14">
        <v>0</v>
      </c>
      <c r="AC462" s="14">
        <v>0</v>
      </c>
      <c r="AD462" s="24">
        <v>0</v>
      </c>
      <c r="AE462" s="48">
        <v>0</v>
      </c>
      <c r="AF462" s="48">
        <v>0</v>
      </c>
      <c r="AG462" s="44">
        <v>49.905999999999999</v>
      </c>
      <c r="AH462" s="44">
        <v>55.72</v>
      </c>
      <c r="AI462" s="44">
        <v>57.206600000000002</v>
      </c>
      <c r="AJ462" s="44">
        <v>70.0625</v>
      </c>
      <c r="AK462" s="44">
        <v>13.93</v>
      </c>
      <c r="AL462" s="44">
        <v>14.487500000000001</v>
      </c>
      <c r="AM462" s="44">
        <v>0</v>
      </c>
      <c r="AN462" s="44">
        <v>57.95</v>
      </c>
      <c r="AO462" s="44">
        <v>55.72</v>
      </c>
      <c r="AP462" s="44">
        <v>0</v>
      </c>
      <c r="AQ462" s="44">
        <v>0</v>
      </c>
      <c r="AR462" s="44">
        <v>0</v>
      </c>
      <c r="AS462" s="44">
        <v>0</v>
      </c>
      <c r="AT462" s="44">
        <v>0</v>
      </c>
      <c r="AU462" s="44">
        <v>0</v>
      </c>
      <c r="AV462" s="44">
        <v>57.95</v>
      </c>
      <c r="AW462" s="44">
        <v>55.72</v>
      </c>
      <c r="AX462" s="44">
        <v>0</v>
      </c>
      <c r="AY462" s="44">
        <v>0</v>
      </c>
      <c r="AZ462" s="44">
        <v>0</v>
      </c>
      <c r="BA462" s="44">
        <v>0</v>
      </c>
      <c r="BB462" s="44">
        <v>0</v>
      </c>
      <c r="BC462" s="14" t="s">
        <v>232</v>
      </c>
      <c r="BD462" s="14" t="s">
        <v>213</v>
      </c>
      <c r="BG462" s="14" t="s">
        <v>191</v>
      </c>
      <c r="BH462" s="14" t="s">
        <v>44</v>
      </c>
      <c r="BI462" s="14">
        <v>102</v>
      </c>
      <c r="BJ462" s="14">
        <f>IFERROR(_xlfn.XLOOKUP(Master[[#This Row],[cu_id]],StopTimes[cu_ID],StopTimes[Average Stop Time]), 0)</f>
        <v>0.71666666666666667</v>
      </c>
      <c r="BK462" s="14">
        <f>IF(Master[[#This Row],[Avg stop time helper]] &lt;&gt; 0, Master[[#This Row],[Avg stop time helper]],Average_Stop_Time)</f>
        <v>0.71666666666666667</v>
      </c>
      <c r="BL462" s="14" t="b">
        <f>NOT(ISERROR(_xlfn.XLOOKUP(Master[[#This Row],[cu_id]], Solution[Cu_ID],Solution[Cu_ID])))</f>
        <v>0</v>
      </c>
    </row>
    <row r="463" spans="1:64" s="14" customFormat="1" x14ac:dyDescent="0.3">
      <c r="A463" s="26" t="s">
        <v>1540</v>
      </c>
      <c r="B463" s="14">
        <v>101</v>
      </c>
      <c r="C463" s="14">
        <v>73365</v>
      </c>
      <c r="D463" s="14">
        <v>0</v>
      </c>
      <c r="E463" s="14" t="s">
        <v>1539</v>
      </c>
      <c r="F463" s="14" t="s">
        <v>3492</v>
      </c>
      <c r="H463" s="14" t="s">
        <v>221</v>
      </c>
      <c r="I463" s="14" t="s">
        <v>2</v>
      </c>
      <c r="J463" s="14">
        <v>49707</v>
      </c>
      <c r="K463" s="14">
        <v>7</v>
      </c>
      <c r="L463" s="14" t="s">
        <v>82</v>
      </c>
      <c r="M463" s="14" t="s">
        <v>164</v>
      </c>
      <c r="N463" s="14" t="s">
        <v>14</v>
      </c>
      <c r="O463" s="14">
        <v>58</v>
      </c>
      <c r="P463" s="14">
        <v>0</v>
      </c>
      <c r="Q463" s="14">
        <v>0</v>
      </c>
      <c r="R463" s="14">
        <v>0</v>
      </c>
      <c r="S463" s="14">
        <v>0</v>
      </c>
      <c r="T463" s="14">
        <v>58</v>
      </c>
      <c r="U463" s="25">
        <v>44141</v>
      </c>
      <c r="V463" s="14">
        <v>33</v>
      </c>
      <c r="W463" s="23">
        <v>3571.06</v>
      </c>
      <c r="X463" s="23">
        <v>0</v>
      </c>
      <c r="Y463" s="23">
        <v>0</v>
      </c>
      <c r="Z463" s="23">
        <v>125.46</v>
      </c>
      <c r="AA463" s="23">
        <v>125.46</v>
      </c>
      <c r="AB463" s="14">
        <v>73</v>
      </c>
      <c r="AC463" s="14">
        <v>5</v>
      </c>
      <c r="AD463" s="24">
        <f>IFERROR(1-(Master[[#This Row],[Avg Garment Scans per Delivery]]/Master[[#This Row],[Garment Inventory]]), 0)</f>
        <v>0.93150684931506844</v>
      </c>
      <c r="AE463" s="48">
        <v>4</v>
      </c>
      <c r="AF463" s="48">
        <v>77</v>
      </c>
      <c r="AG463" s="44">
        <v>0</v>
      </c>
      <c r="AH463" s="44">
        <v>102.46250000000001</v>
      </c>
      <c r="AI463" s="44">
        <v>115.0692</v>
      </c>
      <c r="AJ463" s="44">
        <v>118.7437</v>
      </c>
      <c r="AK463" s="44">
        <v>112.1125</v>
      </c>
      <c r="AL463" s="44">
        <v>43.101199999999999</v>
      </c>
      <c r="AM463" s="44">
        <v>124.35</v>
      </c>
      <c r="AN463" s="44">
        <v>104.99</v>
      </c>
      <c r="AO463" s="44">
        <v>99.14</v>
      </c>
      <c r="AP463" s="44">
        <v>134.83000000000001</v>
      </c>
      <c r="AQ463" s="44">
        <v>124.35</v>
      </c>
      <c r="AR463" s="44">
        <v>104.99</v>
      </c>
      <c r="AS463" s="44">
        <v>99.14</v>
      </c>
      <c r="AT463" s="44">
        <v>0</v>
      </c>
      <c r="AU463" s="44">
        <v>127.29</v>
      </c>
      <c r="AV463" s="44">
        <v>0</v>
      </c>
      <c r="AW463" s="44">
        <v>99.14</v>
      </c>
      <c r="AX463" s="44">
        <v>0</v>
      </c>
      <c r="AY463" s="44">
        <v>124.35</v>
      </c>
      <c r="AZ463" s="44">
        <v>0</v>
      </c>
      <c r="BA463" s="44">
        <v>99.14</v>
      </c>
      <c r="BB463" s="44">
        <v>0</v>
      </c>
      <c r="BC463" s="14" t="s">
        <v>254</v>
      </c>
      <c r="BD463" s="14" t="s">
        <v>213</v>
      </c>
      <c r="BG463" s="14" t="s">
        <v>191</v>
      </c>
      <c r="BH463" s="14" t="s">
        <v>44</v>
      </c>
      <c r="BI463" s="14">
        <v>101</v>
      </c>
      <c r="BJ463" s="14">
        <f>IFERROR(_xlfn.XLOOKUP(Master[[#This Row],[cu_id]],StopTimes[cu_ID],StopTimes[Average Stop Time]), 0)</f>
        <v>13.591666666666667</v>
      </c>
      <c r="BK463" s="14">
        <f>IF(Master[[#This Row],[Avg stop time helper]] &lt;&gt; 0, Master[[#This Row],[Avg stop time helper]],Average_Stop_Time)</f>
        <v>13.591666666666667</v>
      </c>
      <c r="BL463" s="14" t="b">
        <f>NOT(ISERROR(_xlfn.XLOOKUP(Master[[#This Row],[cu_id]], Solution[Cu_ID],Solution[Cu_ID])))</f>
        <v>1</v>
      </c>
    </row>
    <row r="464" spans="1:64" s="14" customFormat="1" x14ac:dyDescent="0.3">
      <c r="A464" s="26" t="s">
        <v>1544</v>
      </c>
      <c r="B464" s="14">
        <v>102</v>
      </c>
      <c r="C464" s="14">
        <v>73366</v>
      </c>
      <c r="D464" s="14">
        <v>0</v>
      </c>
      <c r="E464" s="14" t="s">
        <v>1543</v>
      </c>
      <c r="F464" s="14" t="s">
        <v>4231</v>
      </c>
      <c r="H464" s="14" t="s">
        <v>1542</v>
      </c>
      <c r="I464" s="14" t="s">
        <v>2</v>
      </c>
      <c r="J464" s="14">
        <v>49716</v>
      </c>
      <c r="K464" s="14">
        <v>7</v>
      </c>
      <c r="L464" s="14" t="s">
        <v>82</v>
      </c>
      <c r="M464" s="14" t="s">
        <v>164</v>
      </c>
      <c r="N464" s="14" t="s">
        <v>48</v>
      </c>
      <c r="O464" s="14">
        <v>155</v>
      </c>
      <c r="P464" s="14">
        <v>0</v>
      </c>
      <c r="Q464" s="14">
        <v>0</v>
      </c>
      <c r="R464" s="14">
        <v>0</v>
      </c>
      <c r="S464" s="14">
        <v>155</v>
      </c>
      <c r="T464" s="14">
        <v>0</v>
      </c>
      <c r="U464" s="25">
        <v>44140</v>
      </c>
      <c r="V464" s="14">
        <v>35</v>
      </c>
      <c r="W464" s="23">
        <v>2381.41</v>
      </c>
      <c r="X464" s="23">
        <v>0</v>
      </c>
      <c r="Y464" s="23">
        <v>0</v>
      </c>
      <c r="Z464" s="23">
        <v>73.92</v>
      </c>
      <c r="AA464" s="23">
        <v>73.92</v>
      </c>
      <c r="AB464" s="14">
        <v>0</v>
      </c>
      <c r="AC464" s="14">
        <v>2</v>
      </c>
      <c r="AD464" s="24">
        <v>5.7142857142857141E-2</v>
      </c>
      <c r="AE464" s="48">
        <v>0</v>
      </c>
      <c r="AF464" s="48">
        <v>0</v>
      </c>
      <c r="AG464" s="44">
        <v>0</v>
      </c>
      <c r="AH464" s="44">
        <v>82.251499999999993</v>
      </c>
      <c r="AI464" s="44">
        <v>73.442099999999996</v>
      </c>
      <c r="AJ464" s="44">
        <v>42.96</v>
      </c>
      <c r="AK464" s="44">
        <v>80.276200000000003</v>
      </c>
      <c r="AL464" s="44">
        <v>42.96</v>
      </c>
      <c r="AM464" s="44">
        <v>85.88</v>
      </c>
      <c r="AN464" s="44">
        <v>42.96</v>
      </c>
      <c r="AO464" s="44">
        <v>80.86</v>
      </c>
      <c r="AP464" s="44">
        <v>42.96</v>
      </c>
      <c r="AQ464" s="44">
        <v>80.86</v>
      </c>
      <c r="AR464" s="44">
        <v>42.96</v>
      </c>
      <c r="AS464" s="44">
        <v>80.86</v>
      </c>
      <c r="AT464" s="44">
        <v>42.96</v>
      </c>
      <c r="AU464" s="44">
        <v>80.86</v>
      </c>
      <c r="AV464" s="44">
        <v>42.96</v>
      </c>
      <c r="AW464" s="44">
        <v>80.86</v>
      </c>
      <c r="AX464" s="44">
        <v>42.96</v>
      </c>
      <c r="AY464" s="44">
        <v>80.86</v>
      </c>
      <c r="AZ464" s="44">
        <v>42.96</v>
      </c>
      <c r="BA464" s="44">
        <v>71.17</v>
      </c>
      <c r="BB464" s="44">
        <v>42.96</v>
      </c>
      <c r="BC464" s="14" t="s">
        <v>77</v>
      </c>
      <c r="BD464" s="14" t="s">
        <v>77</v>
      </c>
      <c r="BG464" s="14" t="s">
        <v>191</v>
      </c>
      <c r="BH464" s="14" t="s">
        <v>44</v>
      </c>
      <c r="BI464" s="14">
        <v>102</v>
      </c>
      <c r="BJ464" s="14">
        <f>IFERROR(_xlfn.XLOOKUP(Master[[#This Row],[cu_id]],StopTimes[cu_ID],StopTimes[Average Stop Time]), 0)</f>
        <v>2.25</v>
      </c>
      <c r="BK464" s="14">
        <f>IF(Master[[#This Row],[Avg stop time helper]] &lt;&gt; 0, Master[[#This Row],[Avg stop time helper]],Average_Stop_Time)</f>
        <v>2.25</v>
      </c>
      <c r="BL464" s="14" t="b">
        <f>NOT(ISERROR(_xlfn.XLOOKUP(Master[[#This Row],[cu_id]], Solution[Cu_ID],Solution[Cu_ID])))</f>
        <v>0</v>
      </c>
    </row>
    <row r="465" spans="1:64" s="14" customFormat="1" x14ac:dyDescent="0.3">
      <c r="A465" s="26" t="s">
        <v>1547</v>
      </c>
      <c r="B465" s="14">
        <v>102</v>
      </c>
      <c r="C465" s="14">
        <v>73368</v>
      </c>
      <c r="D465" s="14">
        <v>0</v>
      </c>
      <c r="E465" s="14" t="s">
        <v>1546</v>
      </c>
      <c r="F465" s="14" t="s">
        <v>4926</v>
      </c>
      <c r="H465" s="14" t="s">
        <v>221</v>
      </c>
      <c r="I465" s="14" t="s">
        <v>2</v>
      </c>
      <c r="J465" s="14">
        <v>49707</v>
      </c>
      <c r="K465" s="14">
        <v>6</v>
      </c>
      <c r="L465" s="14" t="s">
        <v>176</v>
      </c>
      <c r="M465" s="14" t="s">
        <v>164</v>
      </c>
      <c r="N465" s="14" t="s">
        <v>48</v>
      </c>
      <c r="O465" s="14">
        <v>310</v>
      </c>
      <c r="P465" s="14">
        <v>0</v>
      </c>
      <c r="Q465" s="14">
        <v>0</v>
      </c>
      <c r="R465" s="14">
        <v>0</v>
      </c>
      <c r="S465" s="14">
        <v>310</v>
      </c>
      <c r="T465" s="14">
        <v>0</v>
      </c>
      <c r="U465" s="25">
        <v>44140</v>
      </c>
      <c r="V465" s="14">
        <v>23</v>
      </c>
      <c r="W465" s="23">
        <v>2681</v>
      </c>
      <c r="X465" s="23">
        <v>0</v>
      </c>
      <c r="Y465" s="23">
        <v>0</v>
      </c>
      <c r="Z465" s="23">
        <v>84.84</v>
      </c>
      <c r="AA465" s="23">
        <v>169.68</v>
      </c>
      <c r="AB465" s="14">
        <v>0</v>
      </c>
      <c r="AC465" s="14">
        <v>0</v>
      </c>
      <c r="AD465" s="24">
        <v>0</v>
      </c>
      <c r="AE465" s="48">
        <v>0</v>
      </c>
      <c r="AF465" s="48">
        <v>0</v>
      </c>
      <c r="AG465" s="44">
        <v>86.658000000000001</v>
      </c>
      <c r="AH465" s="44">
        <v>116.36</v>
      </c>
      <c r="AI465" s="44">
        <v>169.53280000000001</v>
      </c>
      <c r="AJ465" s="44">
        <v>111.0757</v>
      </c>
      <c r="AK465" s="44">
        <v>81.371200000000002</v>
      </c>
      <c r="AL465" s="44">
        <v>49.5687</v>
      </c>
      <c r="AM465" s="44">
        <v>0</v>
      </c>
      <c r="AN465" s="44">
        <v>90.35</v>
      </c>
      <c r="AO465" s="44">
        <v>104.55</v>
      </c>
      <c r="AP465" s="44">
        <v>0</v>
      </c>
      <c r="AQ465" s="44">
        <v>0</v>
      </c>
      <c r="AR465" s="44">
        <v>74.290000000000006</v>
      </c>
      <c r="AS465" s="44">
        <v>162.91</v>
      </c>
      <c r="AT465" s="44">
        <v>0</v>
      </c>
      <c r="AU465" s="44">
        <v>0</v>
      </c>
      <c r="AV465" s="44">
        <v>113.91</v>
      </c>
      <c r="AW465" s="44">
        <v>162.91</v>
      </c>
      <c r="AX465" s="44">
        <v>0</v>
      </c>
      <c r="AY465" s="44">
        <v>0</v>
      </c>
      <c r="AZ465" s="44">
        <v>118</v>
      </c>
      <c r="BA465" s="44">
        <v>220.6</v>
      </c>
      <c r="BB465" s="44">
        <v>0</v>
      </c>
      <c r="BC465" s="14" t="s">
        <v>332</v>
      </c>
      <c r="BD465" s="14" t="s">
        <v>213</v>
      </c>
      <c r="BG465" s="14" t="s">
        <v>793</v>
      </c>
      <c r="BH465" s="14" t="s">
        <v>44</v>
      </c>
      <c r="BI465" s="14" t="s">
        <v>5740</v>
      </c>
      <c r="BJ465" s="14">
        <f>IFERROR(_xlfn.XLOOKUP(Master[[#This Row],[cu_id]],StopTimes[cu_ID],StopTimes[Average Stop Time]), 0)</f>
        <v>5.5166666666666666</v>
      </c>
      <c r="BK465" s="14">
        <f>IF(Master[[#This Row],[Avg stop time helper]] &lt;&gt; 0, Master[[#This Row],[Avg stop time helper]],Average_Stop_Time)</f>
        <v>5.5166666666666666</v>
      </c>
      <c r="BL465" s="14" t="b">
        <f>NOT(ISERROR(_xlfn.XLOOKUP(Master[[#This Row],[cu_id]], Solution[Cu_ID],Solution[Cu_ID])))</f>
        <v>0</v>
      </c>
    </row>
    <row r="466" spans="1:64" s="14" customFormat="1" x14ac:dyDescent="0.3">
      <c r="A466" s="26" t="s">
        <v>1551</v>
      </c>
      <c r="B466" s="14">
        <v>103</v>
      </c>
      <c r="C466" s="14">
        <v>73376</v>
      </c>
      <c r="D466" s="14">
        <v>0</v>
      </c>
      <c r="E466" s="14" t="s">
        <v>1550</v>
      </c>
      <c r="F466" s="14" t="s">
        <v>5228</v>
      </c>
      <c r="H466" s="14" t="s">
        <v>568</v>
      </c>
      <c r="I466" s="14" t="s">
        <v>2</v>
      </c>
      <c r="J466" s="14">
        <v>49753</v>
      </c>
      <c r="K466" s="14">
        <v>5</v>
      </c>
      <c r="L466" s="14" t="s">
        <v>84</v>
      </c>
      <c r="M466" s="14" t="s">
        <v>164</v>
      </c>
      <c r="N466" s="14" t="s">
        <v>14</v>
      </c>
      <c r="O466" s="14">
        <v>355</v>
      </c>
      <c r="P466" s="14">
        <v>0</v>
      </c>
      <c r="Q466" s="14">
        <v>0</v>
      </c>
      <c r="R466" s="14">
        <v>0</v>
      </c>
      <c r="S466" s="14">
        <v>0</v>
      </c>
      <c r="T466" s="14">
        <v>355</v>
      </c>
      <c r="U466" s="25">
        <v>44148</v>
      </c>
      <c r="V466" s="14">
        <v>26</v>
      </c>
      <c r="W466" s="23">
        <v>1733.44</v>
      </c>
      <c r="X466" s="23">
        <v>0</v>
      </c>
      <c r="Y466" s="23">
        <v>0</v>
      </c>
      <c r="Z466" s="23">
        <v>42.92</v>
      </c>
      <c r="AA466" s="23">
        <v>85.84</v>
      </c>
      <c r="AB466" s="14">
        <v>0</v>
      </c>
      <c r="AC466" s="14">
        <v>0</v>
      </c>
      <c r="AD466" s="24">
        <f>IFERROR(1-(Master[[#This Row],[Avg Garment Scans per Delivery]]/Master[[#This Row],[Garment Inventory]]), 0)</f>
        <v>0</v>
      </c>
      <c r="AE466" s="48">
        <v>0</v>
      </c>
      <c r="AF466" s="48">
        <v>0</v>
      </c>
      <c r="AG466" s="44">
        <v>68.444000000000003</v>
      </c>
      <c r="AH466" s="44">
        <v>81.611599999999996</v>
      </c>
      <c r="AI466" s="44">
        <v>86.043300000000002</v>
      </c>
      <c r="AJ466" s="44">
        <v>78.872</v>
      </c>
      <c r="AK466" s="44">
        <v>34.452500000000001</v>
      </c>
      <c r="AL466" s="44">
        <v>18.927499999999998</v>
      </c>
      <c r="AM466" s="44">
        <v>0</v>
      </c>
      <c r="AN466" s="44">
        <v>0</v>
      </c>
      <c r="AO466" s="44">
        <v>0</v>
      </c>
      <c r="AP466" s="44">
        <v>80.98</v>
      </c>
      <c r="AQ466" s="44">
        <v>83.28</v>
      </c>
      <c r="AR466" s="44">
        <v>0</v>
      </c>
      <c r="AS466" s="44">
        <v>0</v>
      </c>
      <c r="AT466" s="44">
        <v>0</v>
      </c>
      <c r="AU466" s="44">
        <v>85.59</v>
      </c>
      <c r="AV466" s="44">
        <v>70.44</v>
      </c>
      <c r="AW466" s="44">
        <v>0</v>
      </c>
      <c r="AX466" s="44">
        <v>0</v>
      </c>
      <c r="AY466" s="44">
        <v>106.75</v>
      </c>
      <c r="AZ466" s="44">
        <v>0</v>
      </c>
      <c r="BA466" s="44">
        <v>0</v>
      </c>
      <c r="BB466" s="44">
        <v>0</v>
      </c>
      <c r="BC466" s="14" t="s">
        <v>239</v>
      </c>
      <c r="BD466" s="14" t="s">
        <v>213</v>
      </c>
      <c r="BG466" s="14" t="s">
        <v>191</v>
      </c>
      <c r="BH466" s="14" t="s">
        <v>44</v>
      </c>
      <c r="BI466" s="14">
        <v>105</v>
      </c>
      <c r="BJ466" s="14">
        <f>IFERROR(_xlfn.XLOOKUP(Master[[#This Row],[cu_id]],StopTimes[cu_ID],StopTimes[Average Stop Time]), 0)</f>
        <v>3.9777777766666667</v>
      </c>
      <c r="BK466" s="14">
        <f>IF(Master[[#This Row],[Avg stop time helper]] &lt;&gt; 0, Master[[#This Row],[Avg stop time helper]],Average_Stop_Time)</f>
        <v>3.9777777766666667</v>
      </c>
      <c r="BL466" s="14" t="b">
        <f>NOT(ISERROR(_xlfn.XLOOKUP(Master[[#This Row],[cu_id]], Solution[Cu_ID],Solution[Cu_ID])))</f>
        <v>1</v>
      </c>
    </row>
    <row r="467" spans="1:64" s="14" customFormat="1" x14ac:dyDescent="0.3">
      <c r="A467" s="26" t="s">
        <v>1553</v>
      </c>
      <c r="B467" s="14">
        <v>103</v>
      </c>
      <c r="C467" s="14">
        <v>73378</v>
      </c>
      <c r="D467" s="14">
        <v>0</v>
      </c>
      <c r="E467" s="14" t="s">
        <v>1552</v>
      </c>
      <c r="F467" s="14" t="s">
        <v>5224</v>
      </c>
      <c r="H467" s="14" t="s">
        <v>1320</v>
      </c>
      <c r="I467" s="14" t="s">
        <v>2</v>
      </c>
      <c r="J467" s="14">
        <v>48661</v>
      </c>
      <c r="K467" s="14">
        <v>5</v>
      </c>
      <c r="L467" s="14" t="s">
        <v>84</v>
      </c>
      <c r="M467" s="14" t="s">
        <v>164</v>
      </c>
      <c r="N467" s="14" t="s">
        <v>14</v>
      </c>
      <c r="O467" s="14">
        <v>61</v>
      </c>
      <c r="P467" s="14">
        <v>0</v>
      </c>
      <c r="Q467" s="14">
        <v>0</v>
      </c>
      <c r="R467" s="14">
        <v>0</v>
      </c>
      <c r="S467" s="14">
        <v>0</v>
      </c>
      <c r="T467" s="14">
        <v>61</v>
      </c>
      <c r="U467" s="25">
        <v>44148</v>
      </c>
      <c r="V467" s="14">
        <v>26</v>
      </c>
      <c r="W467" s="23">
        <v>3375.02</v>
      </c>
      <c r="X467" s="23">
        <v>0</v>
      </c>
      <c r="Y467" s="23">
        <v>0</v>
      </c>
      <c r="Z467" s="23">
        <v>70.98</v>
      </c>
      <c r="AA467" s="23">
        <v>141.96</v>
      </c>
      <c r="AB467" s="14">
        <v>0</v>
      </c>
      <c r="AC467" s="14">
        <v>0</v>
      </c>
      <c r="AD467" s="24">
        <f>IFERROR(1-(Master[[#This Row],[Avg Garment Scans per Delivery]]/Master[[#This Row],[Garment Inventory]]), 0)</f>
        <v>0</v>
      </c>
      <c r="AE467" s="48">
        <v>0</v>
      </c>
      <c r="AF467" s="48">
        <v>0</v>
      </c>
      <c r="AG467" s="44">
        <v>128.82</v>
      </c>
      <c r="AH467" s="44">
        <v>128.82</v>
      </c>
      <c r="AI467" s="44">
        <v>132.22</v>
      </c>
      <c r="AJ467" s="44">
        <v>136.6114</v>
      </c>
      <c r="AK467" s="44">
        <v>64.41</v>
      </c>
      <c r="AL467" s="44">
        <v>69.314999999999998</v>
      </c>
      <c r="AM467" s="44">
        <v>128.82</v>
      </c>
      <c r="AN467" s="44">
        <v>0</v>
      </c>
      <c r="AO467" s="44">
        <v>0</v>
      </c>
      <c r="AP467" s="44">
        <v>133.91999999999999</v>
      </c>
      <c r="AQ467" s="44">
        <v>128.82</v>
      </c>
      <c r="AR467" s="44">
        <v>0</v>
      </c>
      <c r="AS467" s="44">
        <v>0</v>
      </c>
      <c r="AT467" s="44">
        <v>133.91999999999999</v>
      </c>
      <c r="AU467" s="44">
        <v>128.82</v>
      </c>
      <c r="AV467" s="44">
        <v>0</v>
      </c>
      <c r="AW467" s="44">
        <v>0</v>
      </c>
      <c r="AX467" s="44">
        <v>143.34</v>
      </c>
      <c r="AY467" s="44">
        <v>128.82</v>
      </c>
      <c r="AZ467" s="44">
        <v>0</v>
      </c>
      <c r="BA467" s="44">
        <v>0</v>
      </c>
      <c r="BB467" s="44">
        <v>143.34</v>
      </c>
      <c r="BC467" s="14" t="s">
        <v>420</v>
      </c>
      <c r="BD467" s="14" t="s">
        <v>213</v>
      </c>
      <c r="BG467" s="14" t="s">
        <v>191</v>
      </c>
      <c r="BH467" s="14" t="s">
        <v>44</v>
      </c>
      <c r="BI467" s="14">
        <v>105</v>
      </c>
      <c r="BJ467" s="14">
        <f>IFERROR(_xlfn.XLOOKUP(Master[[#This Row],[cu_id]],StopTimes[cu_ID],StopTimes[Average Stop Time]), 0)</f>
        <v>9.8416666666666668</v>
      </c>
      <c r="BK467" s="14">
        <f>IF(Master[[#This Row],[Avg stop time helper]] &lt;&gt; 0, Master[[#This Row],[Avg stop time helper]],Average_Stop_Time)</f>
        <v>9.8416666666666668</v>
      </c>
      <c r="BL467" s="14" t="b">
        <f>NOT(ISERROR(_xlfn.XLOOKUP(Master[[#This Row],[cu_id]], Solution[Cu_ID],Solution[Cu_ID])))</f>
        <v>1</v>
      </c>
    </row>
    <row r="468" spans="1:64" s="14" customFormat="1" x14ac:dyDescent="0.3">
      <c r="A468" s="26" t="s">
        <v>1560</v>
      </c>
      <c r="B468" s="14">
        <v>102</v>
      </c>
      <c r="C468" s="14">
        <v>73382</v>
      </c>
      <c r="D468" s="14">
        <v>0</v>
      </c>
      <c r="E468" s="14" t="s">
        <v>1559</v>
      </c>
      <c r="F468" s="14" t="s">
        <v>4689</v>
      </c>
      <c r="H468" s="14" t="s">
        <v>626</v>
      </c>
      <c r="I468" s="14" t="s">
        <v>2</v>
      </c>
      <c r="J468" s="14">
        <v>49746</v>
      </c>
      <c r="K468" s="14">
        <v>2</v>
      </c>
      <c r="L468" s="14" t="s">
        <v>83</v>
      </c>
      <c r="M468" s="14" t="s">
        <v>164</v>
      </c>
      <c r="N468" s="14" t="s">
        <v>12</v>
      </c>
      <c r="O468" s="14">
        <v>241</v>
      </c>
      <c r="P468" s="14">
        <v>0</v>
      </c>
      <c r="Q468" s="14">
        <v>0</v>
      </c>
      <c r="R468" s="14">
        <v>241</v>
      </c>
      <c r="S468" s="14">
        <v>0</v>
      </c>
      <c r="T468" s="14">
        <v>0</v>
      </c>
      <c r="U468" s="25">
        <v>44139</v>
      </c>
      <c r="V468" s="14">
        <v>13</v>
      </c>
      <c r="W468" s="23">
        <v>428.34</v>
      </c>
      <c r="X468" s="23">
        <v>0</v>
      </c>
      <c r="Y468" s="23">
        <v>0</v>
      </c>
      <c r="Z468" s="23">
        <v>8.52</v>
      </c>
      <c r="AA468" s="23">
        <v>34.08</v>
      </c>
      <c r="AB468" s="14">
        <v>0</v>
      </c>
      <c r="AC468" s="14">
        <v>0</v>
      </c>
      <c r="AD468" s="24">
        <v>0</v>
      </c>
      <c r="AE468" s="48">
        <v>0</v>
      </c>
      <c r="AF468" s="48">
        <v>0</v>
      </c>
      <c r="AG468" s="44">
        <v>32.61</v>
      </c>
      <c r="AH468" s="44">
        <v>32.61</v>
      </c>
      <c r="AI468" s="44">
        <v>33.590000000000003</v>
      </c>
      <c r="AJ468" s="44">
        <v>34.08</v>
      </c>
      <c r="AK468" s="44">
        <v>8.1524999999999999</v>
      </c>
      <c r="AL468" s="44">
        <v>8.52</v>
      </c>
      <c r="AM468" s="44">
        <v>0</v>
      </c>
      <c r="AN468" s="44">
        <v>34.08</v>
      </c>
      <c r="AO468" s="44">
        <v>32.61</v>
      </c>
      <c r="AP468" s="44">
        <v>0</v>
      </c>
      <c r="AQ468" s="44">
        <v>0</v>
      </c>
      <c r="AR468" s="44">
        <v>0</v>
      </c>
      <c r="AS468" s="44">
        <v>0</v>
      </c>
      <c r="AT468" s="44">
        <v>0</v>
      </c>
      <c r="AU468" s="44">
        <v>0</v>
      </c>
      <c r="AV468" s="44">
        <v>34.08</v>
      </c>
      <c r="AW468" s="44">
        <v>32.61</v>
      </c>
      <c r="AX468" s="44">
        <v>0</v>
      </c>
      <c r="AY468" s="44">
        <v>0</v>
      </c>
      <c r="AZ468" s="44">
        <v>0</v>
      </c>
      <c r="BA468" s="44">
        <v>0</v>
      </c>
      <c r="BB468" s="44">
        <v>0</v>
      </c>
      <c r="BC468" s="14" t="s">
        <v>232</v>
      </c>
      <c r="BD468" s="14" t="s">
        <v>1558</v>
      </c>
      <c r="BE468" s="14" t="s">
        <v>1557</v>
      </c>
      <c r="BF468" s="14" t="s">
        <v>1556</v>
      </c>
      <c r="BG468" s="14" t="s">
        <v>191</v>
      </c>
      <c r="BH468" s="14" t="s">
        <v>44</v>
      </c>
      <c r="BJ468" s="14">
        <f>IFERROR(_xlfn.XLOOKUP(Master[[#This Row],[cu_id]],StopTimes[cu_ID],StopTimes[Average Stop Time]), 0)</f>
        <v>2.0833333333333335</v>
      </c>
      <c r="BK468" s="14">
        <f>IF(Master[[#This Row],[Avg stop time helper]] &lt;&gt; 0, Master[[#This Row],[Avg stop time helper]],Average_Stop_Time)</f>
        <v>2.0833333333333335</v>
      </c>
      <c r="BL468" s="14" t="b">
        <f>NOT(ISERROR(_xlfn.XLOOKUP(Master[[#This Row],[cu_id]], Solution[Cu_ID],Solution[Cu_ID])))</f>
        <v>1</v>
      </c>
    </row>
    <row r="469" spans="1:64" s="14" customFormat="1" x14ac:dyDescent="0.3">
      <c r="A469" s="26" t="s">
        <v>1562</v>
      </c>
      <c r="B469" s="14">
        <v>105</v>
      </c>
      <c r="C469" s="14">
        <v>73383</v>
      </c>
      <c r="D469" s="14">
        <v>0</v>
      </c>
      <c r="E469" s="14" t="s">
        <v>1561</v>
      </c>
      <c r="F469" s="14" t="s">
        <v>4447</v>
      </c>
      <c r="H469" s="14" t="s">
        <v>215</v>
      </c>
      <c r="I469" s="14" t="s">
        <v>2</v>
      </c>
      <c r="J469" s="14">
        <v>48750</v>
      </c>
      <c r="K469" s="14">
        <v>2</v>
      </c>
      <c r="L469" s="14" t="s">
        <v>83</v>
      </c>
      <c r="M469" s="14" t="s">
        <v>164</v>
      </c>
      <c r="N469" s="14" t="s">
        <v>48</v>
      </c>
      <c r="O469" s="14">
        <v>65</v>
      </c>
      <c r="P469" s="14">
        <v>0</v>
      </c>
      <c r="Q469" s="14">
        <v>0</v>
      </c>
      <c r="R469" s="14">
        <v>0</v>
      </c>
      <c r="S469" s="14">
        <v>65</v>
      </c>
      <c r="T469" s="14">
        <v>0</v>
      </c>
      <c r="U469" s="25">
        <v>44140</v>
      </c>
      <c r="V469" s="14">
        <v>13</v>
      </c>
      <c r="W469" s="23">
        <v>462.64</v>
      </c>
      <c r="X469" s="23">
        <v>0</v>
      </c>
      <c r="Y469" s="23">
        <v>0</v>
      </c>
      <c r="Z469" s="23">
        <v>9.7200000000000006</v>
      </c>
      <c r="AA469" s="23">
        <v>38.880000000000003</v>
      </c>
      <c r="AB469" s="14">
        <v>0</v>
      </c>
      <c r="AC469" s="14">
        <v>0</v>
      </c>
      <c r="AD469" s="24">
        <f>IFERROR(1-(Master[[#This Row],[Avg Garment Scans per Delivery]]/Master[[#This Row],[Garment Inventory]]), 0)</f>
        <v>0</v>
      </c>
      <c r="AE469" s="48">
        <v>0</v>
      </c>
      <c r="AF469" s="48">
        <v>0</v>
      </c>
      <c r="AG469" s="44">
        <v>35.26</v>
      </c>
      <c r="AH469" s="44">
        <v>35.26</v>
      </c>
      <c r="AI469" s="44">
        <v>36.206600000000002</v>
      </c>
      <c r="AJ469" s="44">
        <v>36.68</v>
      </c>
      <c r="AK469" s="44">
        <v>8.8149999999999995</v>
      </c>
      <c r="AL469" s="44">
        <v>9.17</v>
      </c>
      <c r="AM469" s="44">
        <v>0</v>
      </c>
      <c r="AN469" s="44">
        <v>36.68</v>
      </c>
      <c r="AO469" s="44">
        <v>35.26</v>
      </c>
      <c r="AP469" s="44">
        <v>0</v>
      </c>
      <c r="AQ469" s="44">
        <v>0</v>
      </c>
      <c r="AR469" s="44">
        <v>0</v>
      </c>
      <c r="AS469" s="44">
        <v>0</v>
      </c>
      <c r="AT469" s="44">
        <v>0</v>
      </c>
      <c r="AU469" s="44">
        <v>0</v>
      </c>
      <c r="AV469" s="44">
        <v>36.68</v>
      </c>
      <c r="AW469" s="44">
        <v>35.26</v>
      </c>
      <c r="AX469" s="44">
        <v>0</v>
      </c>
      <c r="AY469" s="44">
        <v>0</v>
      </c>
      <c r="AZ469" s="44">
        <v>0</v>
      </c>
      <c r="BA469" s="44">
        <v>0</v>
      </c>
      <c r="BB469" s="44">
        <v>0</v>
      </c>
      <c r="BC469" s="14" t="s">
        <v>232</v>
      </c>
      <c r="BD469" s="14" t="s">
        <v>213</v>
      </c>
      <c r="BG469" s="14" t="s">
        <v>191</v>
      </c>
      <c r="BH469" s="14" t="s">
        <v>44</v>
      </c>
      <c r="BI469" s="14">
        <v>101</v>
      </c>
      <c r="BJ469" s="14">
        <f>IFERROR(_xlfn.XLOOKUP(Master[[#This Row],[cu_id]],StopTimes[cu_ID],StopTimes[Average Stop Time]), 0)</f>
        <v>3.2833333333333332</v>
      </c>
      <c r="BK469" s="14">
        <f>IF(Master[[#This Row],[Avg stop time helper]] &lt;&gt; 0, Master[[#This Row],[Avg stop time helper]],Average_Stop_Time)</f>
        <v>3.2833333333333332</v>
      </c>
      <c r="BL469" s="14" t="b">
        <f>NOT(ISERROR(_xlfn.XLOOKUP(Master[[#This Row],[cu_id]], Solution[Cu_ID],Solution[Cu_ID])))</f>
        <v>1</v>
      </c>
    </row>
    <row r="470" spans="1:64" s="14" customFormat="1" x14ac:dyDescent="0.3">
      <c r="A470" s="26" t="s">
        <v>1564</v>
      </c>
      <c r="B470" s="14">
        <v>102</v>
      </c>
      <c r="C470" s="14">
        <v>73386</v>
      </c>
      <c r="D470" s="14">
        <v>0</v>
      </c>
      <c r="E470" s="14" t="s">
        <v>1563</v>
      </c>
      <c r="F470" s="14" t="s">
        <v>5662</v>
      </c>
      <c r="H470" s="14" t="s">
        <v>626</v>
      </c>
      <c r="I470" s="14" t="s">
        <v>2</v>
      </c>
      <c r="J470" s="14">
        <v>49746</v>
      </c>
      <c r="K470" s="14">
        <v>4</v>
      </c>
      <c r="L470" s="14" t="s">
        <v>177</v>
      </c>
      <c r="M470" s="14" t="s">
        <v>164</v>
      </c>
      <c r="N470" s="14" t="s">
        <v>12</v>
      </c>
      <c r="O470" s="14">
        <v>261</v>
      </c>
      <c r="P470" s="14">
        <v>0</v>
      </c>
      <c r="Q470" s="14">
        <v>0</v>
      </c>
      <c r="R470" s="14">
        <v>261</v>
      </c>
      <c r="S470" s="14">
        <v>0</v>
      </c>
      <c r="T470" s="14">
        <v>0</v>
      </c>
      <c r="U470" s="25">
        <v>44153</v>
      </c>
      <c r="V470" s="14">
        <v>13</v>
      </c>
      <c r="W470" s="23">
        <v>797.09</v>
      </c>
      <c r="X470" s="23">
        <v>0</v>
      </c>
      <c r="Y470" s="23">
        <v>0</v>
      </c>
      <c r="Z470" s="23">
        <v>16.809999999999999</v>
      </c>
      <c r="AA470" s="23">
        <v>67.239999999999995</v>
      </c>
      <c r="AB470" s="14">
        <v>0</v>
      </c>
      <c r="AC470" s="14">
        <v>0</v>
      </c>
      <c r="AD470" s="24">
        <v>0</v>
      </c>
      <c r="AE470" s="48">
        <v>0</v>
      </c>
      <c r="AF470" s="48">
        <v>0</v>
      </c>
      <c r="AG470" s="44">
        <v>60.68</v>
      </c>
      <c r="AH470" s="44">
        <v>60.68</v>
      </c>
      <c r="AI470" s="44">
        <v>62.513300000000001</v>
      </c>
      <c r="AJ470" s="44">
        <v>63.43</v>
      </c>
      <c r="AK470" s="44">
        <v>15.17</v>
      </c>
      <c r="AL470" s="44">
        <v>15.8575</v>
      </c>
      <c r="AM470" s="44">
        <v>0</v>
      </c>
      <c r="AN470" s="44">
        <v>0</v>
      </c>
      <c r="AO470" s="44">
        <v>0</v>
      </c>
      <c r="AP470" s="44">
        <v>0</v>
      </c>
      <c r="AQ470" s="44">
        <v>0</v>
      </c>
      <c r="AR470" s="44">
        <v>63.43</v>
      </c>
      <c r="AS470" s="44">
        <v>60.68</v>
      </c>
      <c r="AT470" s="44">
        <v>0</v>
      </c>
      <c r="AU470" s="44">
        <v>0</v>
      </c>
      <c r="AV470" s="44">
        <v>0</v>
      </c>
      <c r="AW470" s="44">
        <v>0</v>
      </c>
      <c r="AX470" s="44">
        <v>0</v>
      </c>
      <c r="AY470" s="44">
        <v>0</v>
      </c>
      <c r="AZ470" s="44">
        <v>63.43</v>
      </c>
      <c r="BA470" s="44">
        <v>60.68</v>
      </c>
      <c r="BB470" s="44">
        <v>0</v>
      </c>
      <c r="BC470" s="14" t="s">
        <v>257</v>
      </c>
      <c r="BD470" s="14" t="s">
        <v>213</v>
      </c>
      <c r="BG470" s="14" t="s">
        <v>191</v>
      </c>
      <c r="BH470" s="14" t="s">
        <v>44</v>
      </c>
      <c r="BJ470" s="14">
        <f>IFERROR(_xlfn.XLOOKUP(Master[[#This Row],[cu_id]],StopTimes[cu_ID],StopTimes[Average Stop Time]), 0)</f>
        <v>9.7333333333333343</v>
      </c>
      <c r="BK470" s="14">
        <f>IF(Master[[#This Row],[Avg stop time helper]] &lt;&gt; 0, Master[[#This Row],[Avg stop time helper]],Average_Stop_Time)</f>
        <v>9.7333333333333343</v>
      </c>
      <c r="BL470" s="14" t="b">
        <f>NOT(ISERROR(_xlfn.XLOOKUP(Master[[#This Row],[cu_id]], Solution[Cu_ID],Solution[Cu_ID])))</f>
        <v>1</v>
      </c>
    </row>
    <row r="471" spans="1:64" s="14" customFormat="1" x14ac:dyDescent="0.3">
      <c r="A471" s="26" t="s">
        <v>1566</v>
      </c>
      <c r="B471" s="14">
        <v>103</v>
      </c>
      <c r="C471" s="14">
        <v>73387</v>
      </c>
      <c r="D471" s="14">
        <v>0</v>
      </c>
      <c r="E471" s="14" t="s">
        <v>1565</v>
      </c>
      <c r="F471" s="14" t="s">
        <v>5002</v>
      </c>
      <c r="H471" s="14" t="s">
        <v>221</v>
      </c>
      <c r="I471" s="14" t="s">
        <v>2</v>
      </c>
      <c r="J471" s="14">
        <v>49707</v>
      </c>
      <c r="K471" s="14">
        <v>5</v>
      </c>
      <c r="L471" s="14" t="s">
        <v>84</v>
      </c>
      <c r="M471" s="14" t="s">
        <v>164</v>
      </c>
      <c r="N471" s="14" t="s">
        <v>48</v>
      </c>
      <c r="O471" s="14">
        <v>81</v>
      </c>
      <c r="P471" s="14">
        <v>0</v>
      </c>
      <c r="Q471" s="14">
        <v>0</v>
      </c>
      <c r="R471" s="14">
        <v>0</v>
      </c>
      <c r="S471" s="14">
        <v>81</v>
      </c>
      <c r="T471" s="14">
        <v>0</v>
      </c>
      <c r="U471" s="25">
        <v>44147</v>
      </c>
      <c r="V471" s="14">
        <v>26</v>
      </c>
      <c r="W471" s="23">
        <v>919.87</v>
      </c>
      <c r="X471" s="23">
        <v>0</v>
      </c>
      <c r="Y471" s="23">
        <v>0</v>
      </c>
      <c r="Z471" s="23">
        <v>19.3</v>
      </c>
      <c r="AA471" s="23">
        <v>38.590000000000003</v>
      </c>
      <c r="AB471" s="14">
        <v>0</v>
      </c>
      <c r="AC471" s="14">
        <v>0</v>
      </c>
      <c r="AD471" s="24">
        <f>IFERROR(1-(Master[[#This Row],[Avg Garment Scans per Delivery]]/Master[[#This Row],[Garment Inventory]]), 0)</f>
        <v>0</v>
      </c>
      <c r="AE471" s="48">
        <v>0</v>
      </c>
      <c r="AF471" s="48">
        <v>0</v>
      </c>
      <c r="AG471" s="44">
        <v>35</v>
      </c>
      <c r="AH471" s="44">
        <v>35</v>
      </c>
      <c r="AI471" s="44">
        <v>36.007100000000001</v>
      </c>
      <c r="AJ471" s="44">
        <v>36.409999999999997</v>
      </c>
      <c r="AK471" s="44">
        <v>17.5</v>
      </c>
      <c r="AL471" s="44">
        <v>18.204999999999998</v>
      </c>
      <c r="AM471" s="44">
        <v>35</v>
      </c>
      <c r="AN471" s="44">
        <v>0</v>
      </c>
      <c r="AO471" s="44">
        <v>0</v>
      </c>
      <c r="AP471" s="44">
        <v>36.409999999999997</v>
      </c>
      <c r="AQ471" s="44">
        <v>35</v>
      </c>
      <c r="AR471" s="44">
        <v>0</v>
      </c>
      <c r="AS471" s="44">
        <v>0</v>
      </c>
      <c r="AT471" s="44">
        <v>36.409999999999997</v>
      </c>
      <c r="AU471" s="44">
        <v>35</v>
      </c>
      <c r="AV471" s="44">
        <v>0</v>
      </c>
      <c r="AW471" s="44">
        <v>0</v>
      </c>
      <c r="AX471" s="44">
        <v>36.409999999999997</v>
      </c>
      <c r="AY471" s="44">
        <v>35</v>
      </c>
      <c r="AZ471" s="44">
        <v>0</v>
      </c>
      <c r="BA471" s="44">
        <v>0</v>
      </c>
      <c r="BB471" s="44">
        <v>36.409999999999997</v>
      </c>
      <c r="BC471" s="14" t="s">
        <v>232</v>
      </c>
      <c r="BD471" s="14" t="s">
        <v>213</v>
      </c>
      <c r="BG471" s="14" t="s">
        <v>191</v>
      </c>
      <c r="BH471" s="14" t="s">
        <v>44</v>
      </c>
      <c r="BI471" s="14">
        <v>103</v>
      </c>
      <c r="BJ471" s="14">
        <f>IFERROR(_xlfn.XLOOKUP(Master[[#This Row],[cu_id]],StopTimes[cu_ID],StopTimes[Average Stop Time]), 0)</f>
        <v>4.875</v>
      </c>
      <c r="BK471" s="14">
        <f>IF(Master[[#This Row],[Avg stop time helper]] &lt;&gt; 0, Master[[#This Row],[Avg stop time helper]],Average_Stop_Time)</f>
        <v>4.875</v>
      </c>
      <c r="BL471" s="14" t="b">
        <f>NOT(ISERROR(_xlfn.XLOOKUP(Master[[#This Row],[cu_id]], Solution[Cu_ID],Solution[Cu_ID])))</f>
        <v>1</v>
      </c>
    </row>
    <row r="472" spans="1:64" s="14" customFormat="1" x14ac:dyDescent="0.3">
      <c r="A472" s="26" t="s">
        <v>1568</v>
      </c>
      <c r="B472" s="14">
        <v>102</v>
      </c>
      <c r="C472" s="14">
        <v>73388</v>
      </c>
      <c r="D472" s="14">
        <v>0</v>
      </c>
      <c r="E472" s="14" t="s">
        <v>1567</v>
      </c>
      <c r="F472" s="14" t="s">
        <v>4300</v>
      </c>
      <c r="H472" s="14" t="s">
        <v>1434</v>
      </c>
      <c r="I472" s="14" t="s">
        <v>2</v>
      </c>
      <c r="J472" s="14">
        <v>49781</v>
      </c>
      <c r="K472" s="14">
        <v>7</v>
      </c>
      <c r="L472" s="14" t="s">
        <v>82</v>
      </c>
      <c r="M472" s="14" t="s">
        <v>164</v>
      </c>
      <c r="N472" s="14" t="s">
        <v>48</v>
      </c>
      <c r="O472" s="14">
        <v>73</v>
      </c>
      <c r="P472" s="14">
        <v>0</v>
      </c>
      <c r="Q472" s="14">
        <v>0</v>
      </c>
      <c r="R472" s="14">
        <v>0</v>
      </c>
      <c r="S472" s="14">
        <v>73</v>
      </c>
      <c r="T472" s="14">
        <v>0</v>
      </c>
      <c r="U472" s="25">
        <v>44308</v>
      </c>
      <c r="V472" s="14">
        <v>28</v>
      </c>
      <c r="W472" s="23">
        <v>1958.72</v>
      </c>
      <c r="X472" s="23">
        <v>0</v>
      </c>
      <c r="Y472" s="23">
        <v>0</v>
      </c>
      <c r="Z472" s="23">
        <v>76.55</v>
      </c>
      <c r="AA472" s="23">
        <v>76.55</v>
      </c>
      <c r="AB472" s="14">
        <v>0</v>
      </c>
      <c r="AC472" s="14">
        <v>0</v>
      </c>
      <c r="AD472" s="24">
        <v>0</v>
      </c>
      <c r="AE472" s="48">
        <v>0</v>
      </c>
      <c r="AF472" s="48">
        <v>0</v>
      </c>
      <c r="AG472" s="44">
        <v>0</v>
      </c>
      <c r="AH472" s="44">
        <v>65.706000000000003</v>
      </c>
      <c r="AI472" s="44">
        <v>72.342799999999997</v>
      </c>
      <c r="AJ472" s="44">
        <v>72.215000000000003</v>
      </c>
      <c r="AK472" s="44">
        <v>69.101200000000006</v>
      </c>
      <c r="AL472" s="44">
        <v>0</v>
      </c>
      <c r="AM472" s="44">
        <v>69.11</v>
      </c>
      <c r="AN472" s="44">
        <v>0</v>
      </c>
      <c r="AO472" s="44">
        <v>60.6</v>
      </c>
      <c r="AP472" s="44">
        <v>0</v>
      </c>
      <c r="AQ472" s="44">
        <v>69.11</v>
      </c>
      <c r="AR472" s="44">
        <v>0</v>
      </c>
      <c r="AS472" s="44">
        <v>60.6</v>
      </c>
      <c r="AT472" s="44">
        <v>0</v>
      </c>
      <c r="AU472" s="44">
        <v>94.59</v>
      </c>
      <c r="AV472" s="44">
        <v>0</v>
      </c>
      <c r="AW472" s="44">
        <v>60.6</v>
      </c>
      <c r="AX472" s="44">
        <v>0</v>
      </c>
      <c r="AY472" s="44">
        <v>77.599999999999994</v>
      </c>
      <c r="AZ472" s="44">
        <v>0</v>
      </c>
      <c r="BA472" s="44">
        <v>60.6</v>
      </c>
      <c r="BB472" s="44">
        <v>0</v>
      </c>
      <c r="BC472" s="14" t="s">
        <v>77</v>
      </c>
      <c r="BD472" s="14" t="s">
        <v>77</v>
      </c>
      <c r="BG472" s="14" t="s">
        <v>191</v>
      </c>
      <c r="BH472" s="14" t="s">
        <v>44</v>
      </c>
      <c r="BI472" s="14">
        <v>102</v>
      </c>
      <c r="BJ472" s="14">
        <f>IFERROR(_xlfn.XLOOKUP(Master[[#This Row],[cu_id]],StopTimes[cu_ID],StopTimes[Average Stop Time]), 0)</f>
        <v>0</v>
      </c>
      <c r="BK472" s="14">
        <f>IF(Master[[#This Row],[Avg stop time helper]] &lt;&gt; 0, Master[[#This Row],[Avg stop time helper]],Average_Stop_Time)</f>
        <v>9.4354006285390355</v>
      </c>
      <c r="BL472" s="14" t="b">
        <f>NOT(ISERROR(_xlfn.XLOOKUP(Master[[#This Row],[cu_id]], Solution[Cu_ID],Solution[Cu_ID])))</f>
        <v>0</v>
      </c>
    </row>
    <row r="473" spans="1:64" s="14" customFormat="1" x14ac:dyDescent="0.3">
      <c r="A473" s="26" t="s">
        <v>1570</v>
      </c>
      <c r="B473" s="14">
        <v>102</v>
      </c>
      <c r="C473" s="14">
        <v>73389</v>
      </c>
      <c r="D473" s="14">
        <v>0</v>
      </c>
      <c r="E473" s="14" t="s">
        <v>1569</v>
      </c>
      <c r="F473" s="14" t="s">
        <v>4011</v>
      </c>
      <c r="H473" s="14" t="s">
        <v>192</v>
      </c>
      <c r="I473" s="14" t="s">
        <v>2</v>
      </c>
      <c r="J473" s="14">
        <v>49701</v>
      </c>
      <c r="K473" s="14">
        <v>7</v>
      </c>
      <c r="L473" s="14" t="s">
        <v>82</v>
      </c>
      <c r="M473" s="14" t="s">
        <v>164</v>
      </c>
      <c r="N473" s="14" t="s">
        <v>14</v>
      </c>
      <c r="O473" s="14">
        <v>35</v>
      </c>
      <c r="P473" s="14">
        <v>0</v>
      </c>
      <c r="Q473" s="14">
        <v>0</v>
      </c>
      <c r="R473" s="14">
        <v>0</v>
      </c>
      <c r="S473" s="14">
        <v>0</v>
      </c>
      <c r="T473" s="14">
        <v>35</v>
      </c>
      <c r="U473" s="25">
        <v>44309</v>
      </c>
      <c r="V473" s="14">
        <v>29</v>
      </c>
      <c r="W473" s="23">
        <v>2949.17</v>
      </c>
      <c r="X473" s="23">
        <v>0</v>
      </c>
      <c r="Y473" s="23">
        <v>0</v>
      </c>
      <c r="Z473" s="23">
        <v>118.41</v>
      </c>
      <c r="AA473" s="23">
        <v>118.41</v>
      </c>
      <c r="AB473" s="14">
        <v>0</v>
      </c>
      <c r="AC473" s="14">
        <v>0</v>
      </c>
      <c r="AD473" s="24">
        <v>0</v>
      </c>
      <c r="AE473" s="48">
        <v>0</v>
      </c>
      <c r="AF473" s="48">
        <v>0</v>
      </c>
      <c r="AG473" s="44">
        <v>0</v>
      </c>
      <c r="AH473" s="44">
        <v>107.42</v>
      </c>
      <c r="AI473" s="44">
        <v>109.8561</v>
      </c>
      <c r="AJ473" s="44">
        <v>111.71</v>
      </c>
      <c r="AK473" s="44">
        <v>107.0887</v>
      </c>
      <c r="AL473" s="44">
        <v>0</v>
      </c>
      <c r="AM473" s="44">
        <v>107.42</v>
      </c>
      <c r="AN473" s="44">
        <v>0</v>
      </c>
      <c r="AO473" s="44">
        <v>107.42</v>
      </c>
      <c r="AP473" s="44">
        <v>0</v>
      </c>
      <c r="AQ473" s="44">
        <v>107.42</v>
      </c>
      <c r="AR473" s="44">
        <v>0</v>
      </c>
      <c r="AS473" s="44">
        <v>106.89</v>
      </c>
      <c r="AT473" s="44">
        <v>0</v>
      </c>
      <c r="AU473" s="44">
        <v>106.89</v>
      </c>
      <c r="AV473" s="44">
        <v>0</v>
      </c>
      <c r="AW473" s="44">
        <v>106.89</v>
      </c>
      <c r="AX473" s="44">
        <v>0</v>
      </c>
      <c r="AY473" s="44">
        <v>106.89</v>
      </c>
      <c r="AZ473" s="44">
        <v>0</v>
      </c>
      <c r="BA473" s="44">
        <v>106.89</v>
      </c>
      <c r="BB473" s="44">
        <v>0</v>
      </c>
      <c r="BC473" s="14" t="s">
        <v>77</v>
      </c>
      <c r="BD473" s="14" t="s">
        <v>77</v>
      </c>
      <c r="BG473" s="14" t="s">
        <v>191</v>
      </c>
      <c r="BH473" s="14" t="s">
        <v>44</v>
      </c>
      <c r="BI473" s="14">
        <v>102</v>
      </c>
      <c r="BJ473" s="14">
        <f>IFERROR(_xlfn.XLOOKUP(Master[[#This Row],[cu_id]],StopTimes[cu_ID],StopTimes[Average Stop Time]), 0)</f>
        <v>0</v>
      </c>
      <c r="BK473" s="14">
        <f>IF(Master[[#This Row],[Avg stop time helper]] &lt;&gt; 0, Master[[#This Row],[Avg stop time helper]],Average_Stop_Time)</f>
        <v>9.4354006285390355</v>
      </c>
      <c r="BL473" s="14" t="b">
        <f>NOT(ISERROR(_xlfn.XLOOKUP(Master[[#This Row],[cu_id]], Solution[Cu_ID],Solution[Cu_ID])))</f>
        <v>0</v>
      </c>
    </row>
    <row r="474" spans="1:64" s="14" customFormat="1" x14ac:dyDescent="0.3">
      <c r="A474" s="26" t="s">
        <v>1572</v>
      </c>
      <c r="B474" s="14">
        <v>105</v>
      </c>
      <c r="C474" s="14">
        <v>73392</v>
      </c>
      <c r="D474" s="14">
        <v>0</v>
      </c>
      <c r="E474" s="14" t="s">
        <v>1571</v>
      </c>
      <c r="F474" s="14" t="s">
        <v>3559</v>
      </c>
      <c r="H474" s="14" t="s">
        <v>1465</v>
      </c>
      <c r="I474" s="14" t="s">
        <v>2</v>
      </c>
      <c r="J474" s="14">
        <v>48737</v>
      </c>
      <c r="K474" s="14">
        <v>0</v>
      </c>
      <c r="L474" s="14" t="s">
        <v>82</v>
      </c>
      <c r="M474" s="14" t="s">
        <v>163</v>
      </c>
      <c r="N474" s="14" t="s">
        <v>12</v>
      </c>
      <c r="O474" s="14">
        <v>381</v>
      </c>
      <c r="P474" s="14">
        <v>0</v>
      </c>
      <c r="Q474" s="14">
        <v>0</v>
      </c>
      <c r="R474" s="14">
        <v>381</v>
      </c>
      <c r="S474" s="14">
        <v>0</v>
      </c>
      <c r="T474" s="14">
        <v>0</v>
      </c>
      <c r="U474" s="25">
        <v>44356</v>
      </c>
      <c r="V474" s="14">
        <v>1</v>
      </c>
      <c r="W474" s="23">
        <v>164.85</v>
      </c>
      <c r="X474" s="23">
        <v>0</v>
      </c>
      <c r="Y474" s="23">
        <v>0</v>
      </c>
      <c r="Z474" s="23" t="s">
        <v>247</v>
      </c>
      <c r="AA474" s="23" t="s">
        <v>247</v>
      </c>
      <c r="AB474" s="14">
        <v>0</v>
      </c>
      <c r="AC474" s="14">
        <v>0</v>
      </c>
      <c r="AD474" s="24">
        <f>IFERROR(1-(Master[[#This Row],[Avg Garment Scans per Delivery]]/Master[[#This Row],[Garment Inventory]]), 0)</f>
        <v>0</v>
      </c>
      <c r="AE474" s="48">
        <v>0</v>
      </c>
      <c r="AF474" s="48">
        <v>0</v>
      </c>
      <c r="AG474" s="44">
        <v>0</v>
      </c>
      <c r="AH474" s="44">
        <v>164.85</v>
      </c>
      <c r="AI474" s="44">
        <v>0</v>
      </c>
      <c r="AJ474" s="44">
        <v>0</v>
      </c>
      <c r="AK474" s="44">
        <v>20.606200000000001</v>
      </c>
      <c r="AL474" s="44">
        <v>0</v>
      </c>
      <c r="AM474" s="44">
        <v>164.85</v>
      </c>
      <c r="AN474" s="44">
        <v>0</v>
      </c>
      <c r="AO474" s="44">
        <v>0</v>
      </c>
      <c r="AP474" s="44">
        <v>0</v>
      </c>
      <c r="AQ474" s="44">
        <v>0</v>
      </c>
      <c r="AR474" s="44">
        <v>0</v>
      </c>
      <c r="AS474" s="44">
        <v>0</v>
      </c>
      <c r="AT474" s="44">
        <v>0</v>
      </c>
      <c r="AU474" s="44">
        <v>0</v>
      </c>
      <c r="AV474" s="44">
        <v>0</v>
      </c>
      <c r="AW474" s="44">
        <v>0</v>
      </c>
      <c r="AX474" s="44">
        <v>0</v>
      </c>
      <c r="AY474" s="44">
        <v>0</v>
      </c>
      <c r="AZ474" s="44">
        <v>0</v>
      </c>
      <c r="BA474" s="44">
        <v>0</v>
      </c>
      <c r="BB474" s="44">
        <v>0</v>
      </c>
      <c r="BC474" s="14" t="s">
        <v>232</v>
      </c>
      <c r="BD474" s="14" t="s">
        <v>213</v>
      </c>
      <c r="BG474" s="14" t="s">
        <v>191</v>
      </c>
      <c r="BH474" s="14" t="s">
        <v>44</v>
      </c>
      <c r="BI474" s="14">
        <v>105</v>
      </c>
      <c r="BJ474" s="14">
        <f>IFERROR(_xlfn.XLOOKUP(Master[[#This Row],[cu_id]],StopTimes[cu_ID],StopTimes[Average Stop Time]), 0)</f>
        <v>0</v>
      </c>
      <c r="BK474" s="14">
        <f>IF(Master[[#This Row],[Avg stop time helper]] &lt;&gt; 0, Master[[#This Row],[Avg stop time helper]],Average_Stop_Time)</f>
        <v>9.4354006285390355</v>
      </c>
      <c r="BL474" s="14" t="b">
        <f>NOT(ISERROR(_xlfn.XLOOKUP(Master[[#This Row],[cu_id]], Solution[Cu_ID],Solution[Cu_ID])))</f>
        <v>1</v>
      </c>
    </row>
    <row r="475" spans="1:64" s="14" customFormat="1" x14ac:dyDescent="0.3">
      <c r="A475" s="26" t="s">
        <v>1887</v>
      </c>
      <c r="B475" s="14">
        <v>105</v>
      </c>
      <c r="C475" s="14">
        <v>73393</v>
      </c>
      <c r="D475" s="14">
        <v>1</v>
      </c>
      <c r="E475" s="14" t="s">
        <v>1573</v>
      </c>
      <c r="F475" s="14" t="s">
        <v>5590</v>
      </c>
      <c r="H475" s="14" t="s">
        <v>831</v>
      </c>
      <c r="I475" s="14" t="s">
        <v>2</v>
      </c>
      <c r="J475" s="14">
        <v>48654</v>
      </c>
      <c r="K475" s="14">
        <v>1</v>
      </c>
      <c r="L475" s="14" t="s">
        <v>174</v>
      </c>
      <c r="M475" s="14" t="s">
        <v>164</v>
      </c>
      <c r="N475" s="14" t="s">
        <v>12</v>
      </c>
      <c r="O475" s="14">
        <v>55</v>
      </c>
      <c r="P475" s="14">
        <v>0</v>
      </c>
      <c r="Q475" s="14">
        <v>0</v>
      </c>
      <c r="R475" s="14">
        <v>55</v>
      </c>
      <c r="S475" s="14">
        <v>0</v>
      </c>
      <c r="T475" s="14">
        <v>0</v>
      </c>
      <c r="U475" s="25">
        <v>44160</v>
      </c>
      <c r="V475" s="14">
        <v>13</v>
      </c>
      <c r="W475" s="23">
        <v>582.35</v>
      </c>
      <c r="X475" s="23">
        <v>0</v>
      </c>
      <c r="Y475" s="23">
        <v>0</v>
      </c>
      <c r="Z475" s="23">
        <v>12.34</v>
      </c>
      <c r="AA475" s="23">
        <v>49.34</v>
      </c>
      <c r="AB475" s="14">
        <v>0</v>
      </c>
      <c r="AC475" s="14">
        <v>0</v>
      </c>
      <c r="AD475" s="24">
        <f>IFERROR(1-(Master[[#This Row],[Avg Garment Scans per Delivery]]/Master[[#This Row],[Garment Inventory]]), 0)</f>
        <v>0</v>
      </c>
      <c r="AE475" s="48">
        <v>0</v>
      </c>
      <c r="AF475" s="48">
        <v>0</v>
      </c>
      <c r="AG475" s="44">
        <v>43.43</v>
      </c>
      <c r="AH475" s="44">
        <v>44.75</v>
      </c>
      <c r="AI475" s="44">
        <v>46.1</v>
      </c>
      <c r="AJ475" s="44">
        <v>46.55</v>
      </c>
      <c r="AK475" s="44">
        <v>11.1875</v>
      </c>
      <c r="AL475" s="44">
        <v>11.637499999999999</v>
      </c>
      <c r="AM475" s="44">
        <v>44.75</v>
      </c>
      <c r="AN475" s="44">
        <v>0</v>
      </c>
      <c r="AO475" s="44">
        <v>0</v>
      </c>
      <c r="AP475" s="44">
        <v>0</v>
      </c>
      <c r="AQ475" s="44">
        <v>0</v>
      </c>
      <c r="AR475" s="44">
        <v>0</v>
      </c>
      <c r="AS475" s="44">
        <v>0</v>
      </c>
      <c r="AT475" s="44">
        <v>46.55</v>
      </c>
      <c r="AU475" s="44">
        <v>44.75</v>
      </c>
      <c r="AV475" s="44">
        <v>0</v>
      </c>
      <c r="AW475" s="44">
        <v>0</v>
      </c>
      <c r="AX475" s="44">
        <v>0</v>
      </c>
      <c r="AY475" s="44">
        <v>0</v>
      </c>
      <c r="AZ475" s="44">
        <v>0</v>
      </c>
      <c r="BA475" s="44">
        <v>0</v>
      </c>
      <c r="BB475" s="44">
        <v>46.55</v>
      </c>
      <c r="BC475" s="14" t="s">
        <v>232</v>
      </c>
      <c r="BD475" s="14" t="s">
        <v>213</v>
      </c>
      <c r="BG475" s="14" t="s">
        <v>191</v>
      </c>
      <c r="BH475" s="14" t="s">
        <v>44</v>
      </c>
      <c r="BI475" s="14">
        <v>105</v>
      </c>
      <c r="BJ475" s="14">
        <f>IFERROR(_xlfn.XLOOKUP(Master[[#This Row],[cu_id]],StopTimes[cu_ID],StopTimes[Average Stop Time]), 0)</f>
        <v>4.7666666666666666</v>
      </c>
      <c r="BK475" s="14">
        <f>IF(Master[[#This Row],[Avg stop time helper]] &lt;&gt; 0, Master[[#This Row],[Avg stop time helper]],Average_Stop_Time)</f>
        <v>4.7666666666666666</v>
      </c>
      <c r="BL475" s="14" t="b">
        <f>NOT(ISERROR(_xlfn.XLOOKUP(Master[[#This Row],[cu_id]], Solution[Cu_ID],Solution[Cu_ID])))</f>
        <v>1</v>
      </c>
    </row>
    <row r="476" spans="1:64" s="14" customFormat="1" x14ac:dyDescent="0.3">
      <c r="A476" s="26" t="s">
        <v>1574</v>
      </c>
      <c r="B476" s="14">
        <v>103</v>
      </c>
      <c r="C476" s="14">
        <v>73393</v>
      </c>
      <c r="D476" s="14">
        <v>0</v>
      </c>
      <c r="E476" s="14" t="s">
        <v>1573</v>
      </c>
      <c r="F476" s="14" t="s">
        <v>5408</v>
      </c>
      <c r="H476" s="14" t="s">
        <v>221</v>
      </c>
      <c r="I476" s="14" t="s">
        <v>2</v>
      </c>
      <c r="J476" s="14">
        <v>49707</v>
      </c>
      <c r="K476" s="14">
        <v>1</v>
      </c>
      <c r="L476" s="14" t="s">
        <v>174</v>
      </c>
      <c r="M476" s="14" t="s">
        <v>164</v>
      </c>
      <c r="N476" s="14" t="s">
        <v>15</v>
      </c>
      <c r="O476" s="14">
        <v>102</v>
      </c>
      <c r="P476" s="14">
        <v>0</v>
      </c>
      <c r="Q476" s="14">
        <v>102</v>
      </c>
      <c r="R476" s="14">
        <v>0</v>
      </c>
      <c r="S476" s="14">
        <v>0</v>
      </c>
      <c r="T476" s="14">
        <v>0</v>
      </c>
      <c r="U476" s="25">
        <v>44159</v>
      </c>
      <c r="V476" s="14">
        <v>13</v>
      </c>
      <c r="W476" s="23">
        <v>694.89</v>
      </c>
      <c r="X476" s="23">
        <v>0</v>
      </c>
      <c r="Y476" s="23">
        <v>0</v>
      </c>
      <c r="Z476" s="23">
        <v>14.71</v>
      </c>
      <c r="AA476" s="23">
        <v>58.85</v>
      </c>
      <c r="AB476" s="14">
        <v>0</v>
      </c>
      <c r="AC476" s="14">
        <v>0</v>
      </c>
      <c r="AD476" s="24">
        <f>IFERROR(1-(Master[[#This Row],[Avg Garment Scans per Delivery]]/Master[[#This Row],[Garment Inventory]]), 0)</f>
        <v>0</v>
      </c>
      <c r="AE476" s="48">
        <v>0</v>
      </c>
      <c r="AF476" s="48">
        <v>0</v>
      </c>
      <c r="AG476" s="44">
        <v>51.85</v>
      </c>
      <c r="AH476" s="44">
        <v>53.39</v>
      </c>
      <c r="AI476" s="44">
        <v>54.987499999999997</v>
      </c>
      <c r="AJ476" s="44">
        <v>55.52</v>
      </c>
      <c r="AK476" s="44">
        <v>13.3475</v>
      </c>
      <c r="AL476" s="44">
        <v>13.88</v>
      </c>
      <c r="AM476" s="44">
        <v>53.39</v>
      </c>
      <c r="AN476" s="44">
        <v>0</v>
      </c>
      <c r="AO476" s="44">
        <v>0</v>
      </c>
      <c r="AP476" s="44">
        <v>0</v>
      </c>
      <c r="AQ476" s="44">
        <v>0</v>
      </c>
      <c r="AR476" s="44">
        <v>0</v>
      </c>
      <c r="AS476" s="44">
        <v>0</v>
      </c>
      <c r="AT476" s="44">
        <v>55.52</v>
      </c>
      <c r="AU476" s="44">
        <v>53.39</v>
      </c>
      <c r="AV476" s="44">
        <v>0</v>
      </c>
      <c r="AW476" s="44">
        <v>0</v>
      </c>
      <c r="AX476" s="44">
        <v>0</v>
      </c>
      <c r="AY476" s="44">
        <v>0</v>
      </c>
      <c r="AZ476" s="44">
        <v>0</v>
      </c>
      <c r="BA476" s="44">
        <v>0</v>
      </c>
      <c r="BB476" s="44">
        <v>55.52</v>
      </c>
      <c r="BC476" s="14" t="s">
        <v>232</v>
      </c>
      <c r="BD476" s="14" t="s">
        <v>239</v>
      </c>
      <c r="BG476" s="14" t="s">
        <v>191</v>
      </c>
      <c r="BH476" s="14" t="s">
        <v>44</v>
      </c>
      <c r="BI476" s="14">
        <v>105</v>
      </c>
      <c r="BJ476" s="14">
        <f>IFERROR(_xlfn.XLOOKUP(Master[[#This Row],[cu_id]],StopTimes[cu_ID],StopTimes[Average Stop Time]), 0)</f>
        <v>3.95</v>
      </c>
      <c r="BK476" s="14">
        <f>IF(Master[[#This Row],[Avg stop time helper]] &lt;&gt; 0, Master[[#This Row],[Avg stop time helper]],Average_Stop_Time)</f>
        <v>3.95</v>
      </c>
      <c r="BL476" s="14" t="b">
        <f>NOT(ISERROR(_xlfn.XLOOKUP(Master[[#This Row],[cu_id]], Solution[Cu_ID],Solution[Cu_ID])))</f>
        <v>1</v>
      </c>
    </row>
    <row r="477" spans="1:64" s="14" customFormat="1" x14ac:dyDescent="0.3">
      <c r="A477" s="26" t="s">
        <v>1577</v>
      </c>
      <c r="B477" s="14">
        <v>102</v>
      </c>
      <c r="C477" s="14">
        <v>73394</v>
      </c>
      <c r="D477" s="14">
        <v>0</v>
      </c>
      <c r="E477" s="14" t="s">
        <v>1576</v>
      </c>
      <c r="F477" s="14" t="s">
        <v>4323</v>
      </c>
      <c r="H477" s="14" t="s">
        <v>1575</v>
      </c>
      <c r="I477" s="14" t="s">
        <v>2</v>
      </c>
      <c r="J477" s="14">
        <v>49701</v>
      </c>
      <c r="K477" s="14">
        <v>7</v>
      </c>
      <c r="L477" s="14" t="s">
        <v>82</v>
      </c>
      <c r="M477" s="14" t="s">
        <v>164</v>
      </c>
      <c r="N477" s="14" t="s">
        <v>14</v>
      </c>
      <c r="O477" s="14">
        <v>80</v>
      </c>
      <c r="P477" s="14">
        <v>0</v>
      </c>
      <c r="Q477" s="14">
        <v>0</v>
      </c>
      <c r="R477" s="14">
        <v>0</v>
      </c>
      <c r="S477" s="14">
        <v>0</v>
      </c>
      <c r="T477" s="14">
        <v>80</v>
      </c>
      <c r="U477" s="25">
        <v>44316</v>
      </c>
      <c r="V477" s="14">
        <v>24</v>
      </c>
      <c r="W477" s="23">
        <v>848.66</v>
      </c>
      <c r="X477" s="23">
        <v>0</v>
      </c>
      <c r="Y477" s="23">
        <v>0</v>
      </c>
      <c r="Z477" s="23">
        <v>41.95</v>
      </c>
      <c r="AA477" s="23">
        <v>41.95</v>
      </c>
      <c r="AB477" s="14">
        <v>0</v>
      </c>
      <c r="AC477" s="14">
        <v>0</v>
      </c>
      <c r="AD477" s="24">
        <v>0</v>
      </c>
      <c r="AE477" s="48">
        <v>0</v>
      </c>
      <c r="AF477" s="48">
        <v>0</v>
      </c>
      <c r="AG477" s="44">
        <v>0</v>
      </c>
      <c r="AH477" s="44">
        <v>37.880000000000003</v>
      </c>
      <c r="AI477" s="44">
        <v>38.926099999999998</v>
      </c>
      <c r="AJ477" s="44">
        <v>39.58</v>
      </c>
      <c r="AK477" s="44">
        <v>37.880000000000003</v>
      </c>
      <c r="AL477" s="44">
        <v>0</v>
      </c>
      <c r="AM477" s="44">
        <v>37.880000000000003</v>
      </c>
      <c r="AN477" s="44">
        <v>0</v>
      </c>
      <c r="AO477" s="44">
        <v>37.880000000000003</v>
      </c>
      <c r="AP477" s="44">
        <v>0</v>
      </c>
      <c r="AQ477" s="44">
        <v>37.880000000000003</v>
      </c>
      <c r="AR477" s="44">
        <v>0</v>
      </c>
      <c r="AS477" s="44">
        <v>37.880000000000003</v>
      </c>
      <c r="AT477" s="44">
        <v>0</v>
      </c>
      <c r="AU477" s="44">
        <v>37.880000000000003</v>
      </c>
      <c r="AV477" s="44">
        <v>0</v>
      </c>
      <c r="AW477" s="44">
        <v>37.880000000000003</v>
      </c>
      <c r="AX477" s="44">
        <v>0</v>
      </c>
      <c r="AY477" s="44">
        <v>37.880000000000003</v>
      </c>
      <c r="AZ477" s="44">
        <v>0</v>
      </c>
      <c r="BA477" s="44">
        <v>37.880000000000003</v>
      </c>
      <c r="BB477" s="44">
        <v>0</v>
      </c>
      <c r="BC477" s="14" t="s">
        <v>77</v>
      </c>
      <c r="BD477" s="14" t="s">
        <v>77</v>
      </c>
      <c r="BG477" s="14" t="s">
        <v>191</v>
      </c>
      <c r="BH477" s="14" t="s">
        <v>44</v>
      </c>
      <c r="BI477" s="14">
        <v>102</v>
      </c>
      <c r="BJ477" s="14">
        <f>IFERROR(_xlfn.XLOOKUP(Master[[#This Row],[cu_id]],StopTimes[cu_ID],StopTimes[Average Stop Time]), 0)</f>
        <v>0</v>
      </c>
      <c r="BK477" s="14">
        <f>IF(Master[[#This Row],[Avg stop time helper]] &lt;&gt; 0, Master[[#This Row],[Avg stop time helper]],Average_Stop_Time)</f>
        <v>9.4354006285390355</v>
      </c>
      <c r="BL477" s="14" t="b">
        <f>NOT(ISERROR(_xlfn.XLOOKUP(Master[[#This Row],[cu_id]], Solution[Cu_ID],Solution[Cu_ID])))</f>
        <v>0</v>
      </c>
    </row>
    <row r="478" spans="1:64" s="14" customFormat="1" x14ac:dyDescent="0.3">
      <c r="A478" s="26" t="s">
        <v>1755</v>
      </c>
      <c r="B478" s="14">
        <v>103</v>
      </c>
      <c r="C478" s="14">
        <v>73395</v>
      </c>
      <c r="D478" s="14">
        <v>1</v>
      </c>
      <c r="E478" s="14" t="s">
        <v>1754</v>
      </c>
      <c r="F478" s="14" t="s">
        <v>3562</v>
      </c>
      <c r="H478" s="14" t="s">
        <v>221</v>
      </c>
      <c r="I478" s="14" t="s">
        <v>2</v>
      </c>
      <c r="J478" s="14">
        <v>49707</v>
      </c>
      <c r="K478" s="14">
        <v>7</v>
      </c>
      <c r="L478" s="14" t="s">
        <v>82</v>
      </c>
      <c r="M478" s="14" t="s">
        <v>164</v>
      </c>
      <c r="N478" s="14" t="s">
        <v>15</v>
      </c>
      <c r="O478" s="14">
        <v>285</v>
      </c>
      <c r="P478" s="14">
        <v>0</v>
      </c>
      <c r="Q478" s="14">
        <v>285</v>
      </c>
      <c r="R478" s="14">
        <v>0</v>
      </c>
      <c r="S478" s="14">
        <v>0</v>
      </c>
      <c r="T478" s="14">
        <v>0</v>
      </c>
      <c r="U478" s="25">
        <v>44138</v>
      </c>
      <c r="V478" s="14">
        <v>52</v>
      </c>
      <c r="W478" s="23">
        <v>3529.48</v>
      </c>
      <c r="X478" s="23">
        <v>0</v>
      </c>
      <c r="Y478" s="23">
        <v>0</v>
      </c>
      <c r="Z478" s="23">
        <v>83.04</v>
      </c>
      <c r="AA478" s="23">
        <v>83.04</v>
      </c>
      <c r="AB478" s="14">
        <v>0</v>
      </c>
      <c r="AC478" s="14">
        <v>0</v>
      </c>
      <c r="AD478" s="24">
        <f>IFERROR(1-(Master[[#This Row],[Avg Garment Scans per Delivery]]/Master[[#This Row],[Garment Inventory]]), 0)</f>
        <v>0</v>
      </c>
      <c r="AE478" s="48">
        <v>0</v>
      </c>
      <c r="AF478" s="48">
        <v>0</v>
      </c>
      <c r="AG478" s="44">
        <v>75.25</v>
      </c>
      <c r="AH478" s="44">
        <v>76.438400000000001</v>
      </c>
      <c r="AI478" s="44">
        <v>78.34</v>
      </c>
      <c r="AJ478" s="44">
        <v>78.34</v>
      </c>
      <c r="AK478" s="44">
        <v>78.34</v>
      </c>
      <c r="AL478" s="44">
        <v>78.34</v>
      </c>
      <c r="AM478" s="44">
        <v>78.34</v>
      </c>
      <c r="AN478" s="44">
        <v>78.34</v>
      </c>
      <c r="AO478" s="44">
        <v>78.34</v>
      </c>
      <c r="AP478" s="44">
        <v>78.34</v>
      </c>
      <c r="AQ478" s="44">
        <v>78.34</v>
      </c>
      <c r="AR478" s="44">
        <v>78.34</v>
      </c>
      <c r="AS478" s="44">
        <v>78.34</v>
      </c>
      <c r="AT478" s="44">
        <v>78.34</v>
      </c>
      <c r="AU478" s="44">
        <v>78.34</v>
      </c>
      <c r="AV478" s="44">
        <v>78.34</v>
      </c>
      <c r="AW478" s="44">
        <v>78.34</v>
      </c>
      <c r="AX478" s="44">
        <v>78.34</v>
      </c>
      <c r="AY478" s="44">
        <v>78.34</v>
      </c>
      <c r="AZ478" s="44">
        <v>78.34</v>
      </c>
      <c r="BA478" s="44">
        <v>78.34</v>
      </c>
      <c r="BB478" s="44">
        <v>78.34</v>
      </c>
      <c r="BC478" s="14" t="s">
        <v>310</v>
      </c>
      <c r="BD478" s="14" t="s">
        <v>213</v>
      </c>
      <c r="BG478" s="14" t="s">
        <v>191</v>
      </c>
      <c r="BH478" s="14" t="s">
        <v>53</v>
      </c>
      <c r="BI478" s="14">
        <v>105</v>
      </c>
      <c r="BJ478" s="14">
        <f>IFERROR(_xlfn.XLOOKUP(Master[[#This Row],[cu_id]],StopTimes[cu_ID],StopTimes[Average Stop Time]), 0)</f>
        <v>6.6749999999999998</v>
      </c>
      <c r="BK478" s="14">
        <f>IF(Master[[#This Row],[Avg stop time helper]] &lt;&gt; 0, Master[[#This Row],[Avg stop time helper]],Average_Stop_Time)</f>
        <v>6.6749999999999998</v>
      </c>
      <c r="BL478" s="14" t="b">
        <f>NOT(ISERROR(_xlfn.XLOOKUP(Master[[#This Row],[cu_id]], Solution[Cu_ID],Solution[Cu_ID])))</f>
        <v>1</v>
      </c>
    </row>
    <row r="479" spans="1:64" s="14" customFormat="1" x14ac:dyDescent="0.3">
      <c r="A479" s="26" t="s">
        <v>1917</v>
      </c>
      <c r="B479" s="14">
        <v>103</v>
      </c>
      <c r="C479" s="14">
        <v>73395</v>
      </c>
      <c r="D479" s="14">
        <v>2</v>
      </c>
      <c r="E479" s="14" t="s">
        <v>1916</v>
      </c>
      <c r="F479" s="14" t="s">
        <v>3433</v>
      </c>
      <c r="H479" s="14" t="s">
        <v>221</v>
      </c>
      <c r="I479" s="14" t="s">
        <v>2</v>
      </c>
      <c r="J479" s="14">
        <v>49707</v>
      </c>
      <c r="K479" s="14">
        <v>7</v>
      </c>
      <c r="L479" s="14" t="s">
        <v>82</v>
      </c>
      <c r="M479" s="14" t="s">
        <v>164</v>
      </c>
      <c r="N479" s="14" t="s">
        <v>15</v>
      </c>
      <c r="O479" s="14">
        <v>283</v>
      </c>
      <c r="P479" s="14">
        <v>0</v>
      </c>
      <c r="Q479" s="14">
        <v>283</v>
      </c>
      <c r="R479" s="14">
        <v>0</v>
      </c>
      <c r="S479" s="14">
        <v>0</v>
      </c>
      <c r="T479" s="14">
        <v>0</v>
      </c>
      <c r="U479" s="25">
        <v>44138</v>
      </c>
      <c r="V479" s="14">
        <v>52</v>
      </c>
      <c r="W479" s="23">
        <v>2144.52</v>
      </c>
      <c r="X479" s="23">
        <v>0</v>
      </c>
      <c r="Y479" s="23">
        <v>0</v>
      </c>
      <c r="Z479" s="23">
        <v>44.52</v>
      </c>
      <c r="AA479" s="23">
        <v>44.52</v>
      </c>
      <c r="AB479" s="14">
        <v>0</v>
      </c>
      <c r="AC479" s="14">
        <v>0</v>
      </c>
      <c r="AD479" s="24">
        <f>IFERROR(1-(Master[[#This Row],[Avg Garment Scans per Delivery]]/Master[[#This Row],[Garment Inventory]]), 0)</f>
        <v>0</v>
      </c>
      <c r="AE479" s="48">
        <v>0</v>
      </c>
      <c r="AF479" s="48">
        <v>0</v>
      </c>
      <c r="AG479" s="44">
        <v>42.096899999999998</v>
      </c>
      <c r="AH479" s="44">
        <v>42</v>
      </c>
      <c r="AI479" s="44">
        <v>42</v>
      </c>
      <c r="AJ479" s="44">
        <v>42</v>
      </c>
      <c r="AK479" s="44">
        <v>42</v>
      </c>
      <c r="AL479" s="44">
        <v>21</v>
      </c>
      <c r="AM479" s="44">
        <v>42</v>
      </c>
      <c r="AN479" s="44">
        <v>42</v>
      </c>
      <c r="AO479" s="44">
        <v>42</v>
      </c>
      <c r="AP479" s="44">
        <v>42</v>
      </c>
      <c r="AQ479" s="44">
        <v>42</v>
      </c>
      <c r="AR479" s="44">
        <v>42</v>
      </c>
      <c r="AS479" s="44">
        <v>42</v>
      </c>
      <c r="AT479" s="44">
        <v>42</v>
      </c>
      <c r="AU479" s="44">
        <v>42</v>
      </c>
      <c r="AV479" s="44">
        <v>0</v>
      </c>
      <c r="AW479" s="44">
        <v>42</v>
      </c>
      <c r="AX479" s="44">
        <v>0</v>
      </c>
      <c r="AY479" s="44">
        <v>42</v>
      </c>
      <c r="AZ479" s="44">
        <v>0</v>
      </c>
      <c r="BA479" s="44">
        <v>42</v>
      </c>
      <c r="BB479" s="44">
        <v>0</v>
      </c>
      <c r="BC479" s="14" t="s">
        <v>214</v>
      </c>
      <c r="BD479" s="14" t="s">
        <v>213</v>
      </c>
      <c r="BG479" s="14" t="s">
        <v>191</v>
      </c>
      <c r="BH479" s="14" t="s">
        <v>44</v>
      </c>
      <c r="BI479" s="14">
        <v>105</v>
      </c>
      <c r="BJ479" s="14">
        <f>IFERROR(_xlfn.XLOOKUP(Master[[#This Row],[cu_id]],StopTimes[cu_ID],StopTimes[Average Stop Time]), 0)</f>
        <v>0.1</v>
      </c>
      <c r="BK479" s="14">
        <f>IF(Master[[#This Row],[Avg stop time helper]] &lt;&gt; 0, Master[[#This Row],[Avg stop time helper]],Average_Stop_Time)</f>
        <v>0.1</v>
      </c>
      <c r="BL479" s="14" t="b">
        <f>NOT(ISERROR(_xlfn.XLOOKUP(Master[[#This Row],[cu_id]], Solution[Cu_ID],Solution[Cu_ID])))</f>
        <v>1</v>
      </c>
    </row>
    <row r="480" spans="1:64" s="14" customFormat="1" x14ac:dyDescent="0.3">
      <c r="A480" s="26" t="s">
        <v>1579</v>
      </c>
      <c r="B480" s="14">
        <v>105</v>
      </c>
      <c r="C480" s="14">
        <v>73397</v>
      </c>
      <c r="D480" s="14">
        <v>0</v>
      </c>
      <c r="E480" s="14" t="s">
        <v>1578</v>
      </c>
      <c r="F480" s="14" t="s">
        <v>5085</v>
      </c>
      <c r="H480" s="14" t="s">
        <v>808</v>
      </c>
      <c r="I480" s="14" t="s">
        <v>2</v>
      </c>
      <c r="J480" s="14">
        <v>49735</v>
      </c>
      <c r="K480" s="14">
        <v>6</v>
      </c>
      <c r="L480" s="14" t="s">
        <v>176</v>
      </c>
      <c r="M480" s="14" t="s">
        <v>164</v>
      </c>
      <c r="N480" s="14" t="s">
        <v>15</v>
      </c>
      <c r="O480" s="14">
        <v>45</v>
      </c>
      <c r="P480" s="14">
        <v>0</v>
      </c>
      <c r="Q480" s="14">
        <v>45</v>
      </c>
      <c r="R480" s="14">
        <v>0</v>
      </c>
      <c r="S480" s="14">
        <v>0</v>
      </c>
      <c r="T480" s="14">
        <v>0</v>
      </c>
      <c r="U480" s="25">
        <v>44138</v>
      </c>
      <c r="V480" s="14">
        <v>26</v>
      </c>
      <c r="W480" s="23">
        <v>1066.92</v>
      </c>
      <c r="X480" s="23">
        <v>0</v>
      </c>
      <c r="Y480" s="23">
        <v>0</v>
      </c>
      <c r="Z480" s="23">
        <v>21.46</v>
      </c>
      <c r="AA480" s="23">
        <v>42.92</v>
      </c>
      <c r="AB480" s="14">
        <v>0</v>
      </c>
      <c r="AC480" s="14">
        <v>0</v>
      </c>
      <c r="AD480" s="24">
        <f>IFERROR(1-(Master[[#This Row],[Avg Garment Scans per Delivery]]/Master[[#This Row],[Garment Inventory]]), 0)</f>
        <v>0</v>
      </c>
      <c r="AE480" s="48">
        <v>0</v>
      </c>
      <c r="AF480" s="48">
        <v>0</v>
      </c>
      <c r="AG480" s="44">
        <v>40.47</v>
      </c>
      <c r="AH480" s="44">
        <v>40.47</v>
      </c>
      <c r="AI480" s="44">
        <v>42.103299999999997</v>
      </c>
      <c r="AJ480" s="44">
        <v>42.92</v>
      </c>
      <c r="AK480" s="44">
        <v>20.234999999999999</v>
      </c>
      <c r="AL480" s="44">
        <v>21.46</v>
      </c>
      <c r="AM480" s="44">
        <v>0</v>
      </c>
      <c r="AN480" s="44">
        <v>42.92</v>
      </c>
      <c r="AO480" s="44">
        <v>40.47</v>
      </c>
      <c r="AP480" s="44">
        <v>0</v>
      </c>
      <c r="AQ480" s="44">
        <v>0</v>
      </c>
      <c r="AR480" s="44">
        <v>42.92</v>
      </c>
      <c r="AS480" s="44">
        <v>40.47</v>
      </c>
      <c r="AT480" s="44">
        <v>0</v>
      </c>
      <c r="AU480" s="44">
        <v>0</v>
      </c>
      <c r="AV480" s="44">
        <v>42.92</v>
      </c>
      <c r="AW480" s="44">
        <v>40.47</v>
      </c>
      <c r="AX480" s="44">
        <v>0</v>
      </c>
      <c r="AY480" s="44">
        <v>0</v>
      </c>
      <c r="AZ480" s="44">
        <v>42.92</v>
      </c>
      <c r="BA480" s="44">
        <v>40.47</v>
      </c>
      <c r="BB480" s="44">
        <v>0</v>
      </c>
      <c r="BC480" s="14" t="s">
        <v>260</v>
      </c>
      <c r="BD480" s="14" t="s">
        <v>213</v>
      </c>
      <c r="BG480" s="14" t="s">
        <v>191</v>
      </c>
      <c r="BH480" s="14" t="s">
        <v>44</v>
      </c>
      <c r="BI480" s="14">
        <v>103</v>
      </c>
      <c r="BJ480" s="14">
        <f>IFERROR(_xlfn.XLOOKUP(Master[[#This Row],[cu_id]],StopTimes[cu_ID],StopTimes[Average Stop Time]), 0)</f>
        <v>4.1083333333333334</v>
      </c>
      <c r="BK480" s="14">
        <f>IF(Master[[#This Row],[Avg stop time helper]] &lt;&gt; 0, Master[[#This Row],[Avg stop time helper]],Average_Stop_Time)</f>
        <v>4.1083333333333334</v>
      </c>
      <c r="BL480" s="14" t="b">
        <f>NOT(ISERROR(_xlfn.XLOOKUP(Master[[#This Row],[cu_id]], Solution[Cu_ID],Solution[Cu_ID])))</f>
        <v>1</v>
      </c>
    </row>
    <row r="481" spans="1:64" s="14" customFormat="1" x14ac:dyDescent="0.3">
      <c r="A481" s="26" t="s">
        <v>1583</v>
      </c>
      <c r="B481" s="14">
        <v>105</v>
      </c>
      <c r="C481" s="14">
        <v>73401</v>
      </c>
      <c r="D481" s="14">
        <v>0</v>
      </c>
      <c r="E481" s="14" t="s">
        <v>1582</v>
      </c>
      <c r="F481" s="14" t="s">
        <v>3979</v>
      </c>
      <c r="H481" s="14" t="s">
        <v>1352</v>
      </c>
      <c r="I481" s="14" t="s">
        <v>2</v>
      </c>
      <c r="J481" s="14">
        <v>48730</v>
      </c>
      <c r="K481" s="14">
        <v>7</v>
      </c>
      <c r="L481" s="14" t="s">
        <v>82</v>
      </c>
      <c r="M481" s="14" t="s">
        <v>164</v>
      </c>
      <c r="N481" s="14" t="s">
        <v>14</v>
      </c>
      <c r="O481" s="14">
        <v>281</v>
      </c>
      <c r="P481" s="14">
        <v>0</v>
      </c>
      <c r="Q481" s="14">
        <v>0</v>
      </c>
      <c r="R481" s="14">
        <v>0</v>
      </c>
      <c r="S481" s="14">
        <v>0</v>
      </c>
      <c r="T481" s="14">
        <v>281</v>
      </c>
      <c r="U481" s="25">
        <v>44141</v>
      </c>
      <c r="V481" s="14">
        <v>36</v>
      </c>
      <c r="W481" s="23">
        <v>3280.98</v>
      </c>
      <c r="X481" s="23">
        <v>0</v>
      </c>
      <c r="Y481" s="23">
        <v>0</v>
      </c>
      <c r="Z481" s="23">
        <v>106.18</v>
      </c>
      <c r="AA481" s="23">
        <v>106.18</v>
      </c>
      <c r="AB481" s="14">
        <v>0</v>
      </c>
      <c r="AC481" s="14">
        <v>0</v>
      </c>
      <c r="AD481" s="24">
        <f>IFERROR(1-(Master[[#This Row],[Avg Garment Scans per Delivery]]/Master[[#This Row],[Garment Inventory]]), 0)</f>
        <v>0</v>
      </c>
      <c r="AE481" s="48">
        <v>0</v>
      </c>
      <c r="AF481" s="48">
        <v>0</v>
      </c>
      <c r="AG481" s="44">
        <v>90.301599999999993</v>
      </c>
      <c r="AH481" s="44">
        <v>106.4485</v>
      </c>
      <c r="AI481" s="44">
        <v>101.8623</v>
      </c>
      <c r="AJ481" s="44">
        <v>100.17</v>
      </c>
      <c r="AK481" s="44">
        <v>79.1387</v>
      </c>
      <c r="AL481" s="44">
        <v>95.557500000000005</v>
      </c>
      <c r="AM481" s="44">
        <v>0</v>
      </c>
      <c r="AN481" s="44">
        <v>81.72</v>
      </c>
      <c r="AO481" s="44">
        <v>0</v>
      </c>
      <c r="AP481" s="44">
        <v>118.62</v>
      </c>
      <c r="AQ481" s="44">
        <v>102.48</v>
      </c>
      <c r="AR481" s="44">
        <v>81.72</v>
      </c>
      <c r="AS481" s="44">
        <v>178.17</v>
      </c>
      <c r="AT481" s="44">
        <v>81.72</v>
      </c>
      <c r="AU481" s="44">
        <v>0</v>
      </c>
      <c r="AV481" s="44">
        <v>118.62</v>
      </c>
      <c r="AW481" s="44">
        <v>108.55</v>
      </c>
      <c r="AX481" s="44">
        <v>81.72</v>
      </c>
      <c r="AY481" s="44">
        <v>174.17</v>
      </c>
      <c r="AZ481" s="44">
        <v>118.62</v>
      </c>
      <c r="BA481" s="44">
        <v>69.739999999999995</v>
      </c>
      <c r="BB481" s="44">
        <v>81.72</v>
      </c>
      <c r="BC481" s="14" t="s">
        <v>310</v>
      </c>
      <c r="BD481" s="14" t="s">
        <v>213</v>
      </c>
      <c r="BG481" s="14" t="s">
        <v>191</v>
      </c>
      <c r="BH481" s="14" t="s">
        <v>44</v>
      </c>
      <c r="BI481" s="14">
        <v>101</v>
      </c>
      <c r="BJ481" s="14">
        <f>IFERROR(_xlfn.XLOOKUP(Master[[#This Row],[cu_id]],StopTimes[cu_ID],StopTimes[Average Stop Time]), 0)</f>
        <v>9.42</v>
      </c>
      <c r="BK481" s="14">
        <f>IF(Master[[#This Row],[Avg stop time helper]] &lt;&gt; 0, Master[[#This Row],[Avg stop time helper]],Average_Stop_Time)</f>
        <v>9.42</v>
      </c>
      <c r="BL481" s="14" t="b">
        <f>NOT(ISERROR(_xlfn.XLOOKUP(Master[[#This Row],[cu_id]], Solution[Cu_ID],Solution[Cu_ID])))</f>
        <v>1</v>
      </c>
    </row>
    <row r="482" spans="1:64" s="14" customFormat="1" x14ac:dyDescent="0.3">
      <c r="A482" s="26" t="s">
        <v>1587</v>
      </c>
      <c r="B482" s="14">
        <v>103</v>
      </c>
      <c r="C482" s="14">
        <v>73403</v>
      </c>
      <c r="D482" s="14">
        <v>0</v>
      </c>
      <c r="E482" s="14" t="s">
        <v>1586</v>
      </c>
      <c r="F482" s="14" t="s">
        <v>4843</v>
      </c>
      <c r="H482" s="14" t="s">
        <v>600</v>
      </c>
      <c r="I482" s="14" t="s">
        <v>2</v>
      </c>
      <c r="J482" s="14">
        <v>49707</v>
      </c>
      <c r="K482" s="14">
        <v>6</v>
      </c>
      <c r="L482" s="14" t="s">
        <v>176</v>
      </c>
      <c r="M482" s="14" t="s">
        <v>164</v>
      </c>
      <c r="N482" s="14" t="s">
        <v>13</v>
      </c>
      <c r="O482" s="14">
        <v>209</v>
      </c>
      <c r="P482" s="14">
        <v>209</v>
      </c>
      <c r="Q482" s="14">
        <v>0</v>
      </c>
      <c r="R482" s="14">
        <v>0</v>
      </c>
      <c r="S482" s="14">
        <v>0</v>
      </c>
      <c r="T482" s="14">
        <v>0</v>
      </c>
      <c r="U482" s="25">
        <v>44137</v>
      </c>
      <c r="V482" s="14">
        <v>27</v>
      </c>
      <c r="W482" s="23">
        <v>4480.42</v>
      </c>
      <c r="X482" s="23">
        <v>0</v>
      </c>
      <c r="Y482" s="23">
        <v>0</v>
      </c>
      <c r="Z482" s="23">
        <v>106.14</v>
      </c>
      <c r="AA482" s="23">
        <v>212.28</v>
      </c>
      <c r="AB482" s="14">
        <v>0</v>
      </c>
      <c r="AC482" s="14">
        <v>0</v>
      </c>
      <c r="AD482" s="24">
        <f>IFERROR(1-(Master[[#This Row],[Avg Garment Scans per Delivery]]/Master[[#This Row],[Garment Inventory]]), 0)</f>
        <v>0</v>
      </c>
      <c r="AE482" s="48">
        <v>0</v>
      </c>
      <c r="AF482" s="48">
        <v>0</v>
      </c>
      <c r="AG482" s="44">
        <v>163.13659999999999</v>
      </c>
      <c r="AH482" s="44">
        <v>173.1671</v>
      </c>
      <c r="AI482" s="44">
        <v>168.1328</v>
      </c>
      <c r="AJ482" s="44">
        <v>201.22280000000001</v>
      </c>
      <c r="AK482" s="44">
        <v>92.147499999999994</v>
      </c>
      <c r="AL482" s="44">
        <v>95.322500000000005</v>
      </c>
      <c r="AM482" s="44">
        <v>0</v>
      </c>
      <c r="AN482" s="44">
        <v>261.27</v>
      </c>
      <c r="AO482" s="44">
        <v>247.61</v>
      </c>
      <c r="AP482" s="44">
        <v>120.02</v>
      </c>
      <c r="AQ482" s="44">
        <v>0</v>
      </c>
      <c r="AR482" s="44">
        <v>120.02</v>
      </c>
      <c r="AS482" s="44">
        <v>113.69</v>
      </c>
      <c r="AT482" s="44">
        <v>261.27</v>
      </c>
      <c r="AU482" s="44">
        <v>0</v>
      </c>
      <c r="AV482" s="44">
        <v>261.27</v>
      </c>
      <c r="AW482" s="44">
        <v>247.61</v>
      </c>
      <c r="AX482" s="44">
        <v>120.02</v>
      </c>
      <c r="AY482" s="44">
        <v>0</v>
      </c>
      <c r="AZ482" s="44">
        <v>120.02</v>
      </c>
      <c r="BA482" s="44">
        <v>128.27000000000001</v>
      </c>
      <c r="BB482" s="44">
        <v>264.69</v>
      </c>
      <c r="BC482" s="14" t="s">
        <v>310</v>
      </c>
      <c r="BD482" s="14" t="s">
        <v>213</v>
      </c>
      <c r="BG482" s="14" t="s">
        <v>191</v>
      </c>
      <c r="BH482" s="14" t="s">
        <v>44</v>
      </c>
      <c r="BI482" s="14">
        <v>103</v>
      </c>
      <c r="BJ482" s="14">
        <f>IFERROR(_xlfn.XLOOKUP(Master[[#This Row],[cu_id]],StopTimes[cu_ID],StopTimes[Average Stop Time]), 0)</f>
        <v>15.200000000000001</v>
      </c>
      <c r="BK482" s="14">
        <f>IF(Master[[#This Row],[Avg stop time helper]] &lt;&gt; 0, Master[[#This Row],[Avg stop time helper]],Average_Stop_Time)</f>
        <v>15.200000000000001</v>
      </c>
      <c r="BL482" s="14" t="b">
        <f>NOT(ISERROR(_xlfn.XLOOKUP(Master[[#This Row],[cu_id]], Solution[Cu_ID],Solution[Cu_ID])))</f>
        <v>1</v>
      </c>
    </row>
    <row r="483" spans="1:64" s="14" customFormat="1" x14ac:dyDescent="0.3">
      <c r="A483" s="26" t="s">
        <v>1981</v>
      </c>
      <c r="B483" s="14">
        <v>103</v>
      </c>
      <c r="C483" s="14">
        <v>73404</v>
      </c>
      <c r="D483" s="14">
        <v>9</v>
      </c>
      <c r="E483" s="14" t="s">
        <v>1980</v>
      </c>
      <c r="F483" s="14" t="s">
        <v>3745</v>
      </c>
      <c r="H483" s="14" t="s">
        <v>1152</v>
      </c>
      <c r="I483" s="14" t="s">
        <v>2</v>
      </c>
      <c r="J483" s="14">
        <v>48647</v>
      </c>
      <c r="K483" s="14">
        <v>5</v>
      </c>
      <c r="L483" s="14" t="s">
        <v>84</v>
      </c>
      <c r="M483" s="14" t="s">
        <v>164</v>
      </c>
      <c r="N483" s="14" t="s">
        <v>14</v>
      </c>
      <c r="O483" s="14">
        <v>1</v>
      </c>
      <c r="P483" s="14">
        <v>0</v>
      </c>
      <c r="Q483" s="14">
        <v>0</v>
      </c>
      <c r="R483" s="14">
        <v>0</v>
      </c>
      <c r="S483" s="14">
        <v>0</v>
      </c>
      <c r="T483" s="14">
        <v>1</v>
      </c>
      <c r="U483" s="25">
        <v>44428</v>
      </c>
      <c r="V483" s="14">
        <v>7</v>
      </c>
      <c r="W483" s="23">
        <v>311.66000000000003</v>
      </c>
      <c r="X483" s="23">
        <v>0</v>
      </c>
      <c r="Y483" s="23">
        <v>0</v>
      </c>
      <c r="Z483" s="23">
        <v>25.81</v>
      </c>
      <c r="AA483" s="23">
        <v>51.61</v>
      </c>
      <c r="AB483" s="14">
        <v>0</v>
      </c>
      <c r="AC483" s="14">
        <v>0</v>
      </c>
      <c r="AD483" s="24">
        <f>IFERROR(1-(Master[[#This Row],[Avg Garment Scans per Delivery]]/Master[[#This Row],[Garment Inventory]]), 0)</f>
        <v>0</v>
      </c>
      <c r="AE483" s="48">
        <v>0</v>
      </c>
      <c r="AF483" s="48">
        <v>0</v>
      </c>
      <c r="AG483" s="44">
        <v>0</v>
      </c>
      <c r="AH483" s="44">
        <v>0</v>
      </c>
      <c r="AI483" s="44">
        <v>51.276600000000002</v>
      </c>
      <c r="AJ483" s="44">
        <v>52.61</v>
      </c>
      <c r="AK483" s="44">
        <v>0</v>
      </c>
      <c r="AL483" s="44">
        <v>26.305</v>
      </c>
      <c r="AM483" s="44">
        <v>0</v>
      </c>
      <c r="AN483" s="44">
        <v>0</v>
      </c>
      <c r="AO483" s="44">
        <v>0</v>
      </c>
      <c r="AP483" s="44">
        <v>52.61</v>
      </c>
      <c r="AQ483" s="44">
        <v>0</v>
      </c>
      <c r="AR483" s="44">
        <v>0</v>
      </c>
      <c r="AS483" s="44">
        <v>0</v>
      </c>
      <c r="AT483" s="44">
        <v>52.61</v>
      </c>
      <c r="AU483" s="44">
        <v>0</v>
      </c>
      <c r="AV483" s="44">
        <v>0</v>
      </c>
      <c r="AW483" s="44">
        <v>0</v>
      </c>
      <c r="AX483" s="44">
        <v>52.61</v>
      </c>
      <c r="AY483" s="44">
        <v>0</v>
      </c>
      <c r="AZ483" s="44">
        <v>0</v>
      </c>
      <c r="BA483" s="44">
        <v>0</v>
      </c>
      <c r="BB483" s="44">
        <v>52.61</v>
      </c>
      <c r="BC483" s="14" t="s">
        <v>254</v>
      </c>
      <c r="BD483" s="14" t="s">
        <v>213</v>
      </c>
      <c r="BG483" s="14" t="s">
        <v>191</v>
      </c>
      <c r="BH483" s="14" t="s">
        <v>44</v>
      </c>
      <c r="BI483" s="14">
        <v>105</v>
      </c>
      <c r="BJ483" s="14">
        <f>IFERROR(_xlfn.XLOOKUP(Master[[#This Row],[cu_id]],StopTimes[cu_ID],StopTimes[Average Stop Time]), 0)</f>
        <v>0.1</v>
      </c>
      <c r="BK483" s="14">
        <f>IF(Master[[#This Row],[Avg stop time helper]] &lt;&gt; 0, Master[[#This Row],[Avg stop time helper]],Average_Stop_Time)</f>
        <v>0.1</v>
      </c>
      <c r="BL483" s="14" t="b">
        <f>NOT(ISERROR(_xlfn.XLOOKUP(Master[[#This Row],[cu_id]], Solution[Cu_ID],Solution[Cu_ID])))</f>
        <v>1</v>
      </c>
    </row>
    <row r="484" spans="1:64" s="14" customFormat="1" x14ac:dyDescent="0.3">
      <c r="A484" s="26" t="s">
        <v>1949</v>
      </c>
      <c r="B484" s="14">
        <v>102</v>
      </c>
      <c r="C484" s="14">
        <v>73404</v>
      </c>
      <c r="D484" s="14">
        <v>8</v>
      </c>
      <c r="E484" s="14" t="s">
        <v>1948</v>
      </c>
      <c r="F484" s="14" t="s">
        <v>4288</v>
      </c>
      <c r="H484" s="14" t="s">
        <v>1327</v>
      </c>
      <c r="I484" s="14" t="s">
        <v>2</v>
      </c>
      <c r="J484" s="14">
        <v>49749</v>
      </c>
      <c r="K484" s="14">
        <v>5</v>
      </c>
      <c r="L484" s="14" t="s">
        <v>84</v>
      </c>
      <c r="M484" s="14" t="s">
        <v>164</v>
      </c>
      <c r="N484" s="14" t="s">
        <v>13</v>
      </c>
      <c r="O484" s="14">
        <v>265</v>
      </c>
      <c r="P484" s="14">
        <v>265</v>
      </c>
      <c r="Q484" s="14">
        <v>0</v>
      </c>
      <c r="R484" s="14">
        <v>0</v>
      </c>
      <c r="S484" s="14">
        <v>0</v>
      </c>
      <c r="T484" s="14">
        <v>0</v>
      </c>
      <c r="U484" s="25">
        <v>44284</v>
      </c>
      <c r="V484" s="14">
        <v>17</v>
      </c>
      <c r="W484" s="23">
        <v>827</v>
      </c>
      <c r="X484" s="23">
        <v>0</v>
      </c>
      <c r="Y484" s="23">
        <v>0</v>
      </c>
      <c r="Z484" s="23">
        <v>41.51</v>
      </c>
      <c r="AA484" s="23">
        <v>83.03</v>
      </c>
      <c r="AB484" s="14">
        <v>0</v>
      </c>
      <c r="AC484" s="14">
        <v>0</v>
      </c>
      <c r="AD484" s="24">
        <v>0</v>
      </c>
      <c r="AE484" s="48">
        <v>0</v>
      </c>
      <c r="AF484" s="48">
        <v>0</v>
      </c>
      <c r="AG484" s="44">
        <v>0</v>
      </c>
      <c r="AH484" s="44">
        <v>81.400000000000006</v>
      </c>
      <c r="AI484" s="44">
        <v>83.025000000000006</v>
      </c>
      <c r="AJ484" s="44">
        <v>84.65</v>
      </c>
      <c r="AK484" s="44">
        <v>0</v>
      </c>
      <c r="AL484" s="44">
        <v>42.325000000000003</v>
      </c>
      <c r="AM484" s="44">
        <v>0</v>
      </c>
      <c r="AN484" s="44">
        <v>84.65</v>
      </c>
      <c r="AO484" s="44">
        <v>0</v>
      </c>
      <c r="AP484" s="44">
        <v>84.65</v>
      </c>
      <c r="AQ484" s="44">
        <v>0</v>
      </c>
      <c r="AR484" s="44">
        <v>84.65</v>
      </c>
      <c r="AS484" s="44">
        <v>0</v>
      </c>
      <c r="AT484" s="44">
        <v>84.65</v>
      </c>
      <c r="AU484" s="44">
        <v>0</v>
      </c>
      <c r="AV484" s="44">
        <v>84.65</v>
      </c>
      <c r="AW484" s="44">
        <v>0</v>
      </c>
      <c r="AX484" s="44">
        <v>84.65</v>
      </c>
      <c r="AY484" s="44">
        <v>0</v>
      </c>
      <c r="AZ484" s="44">
        <v>84.65</v>
      </c>
      <c r="BA484" s="44">
        <v>0</v>
      </c>
      <c r="BB484" s="44">
        <v>84.65</v>
      </c>
      <c r="BC484" s="14" t="s">
        <v>77</v>
      </c>
      <c r="BD484" s="14" t="s">
        <v>77</v>
      </c>
      <c r="BG484" s="14" t="s">
        <v>191</v>
      </c>
      <c r="BH484" s="14" t="s">
        <v>44</v>
      </c>
      <c r="BI484" s="14">
        <v>102</v>
      </c>
      <c r="BJ484" s="14">
        <f>IFERROR(_xlfn.XLOOKUP(Master[[#This Row],[cu_id]],StopTimes[cu_ID],StopTimes[Average Stop Time]), 0)</f>
        <v>3.2222222216666667</v>
      </c>
      <c r="BK484" s="14">
        <f>IF(Master[[#This Row],[Avg stop time helper]] &lt;&gt; 0, Master[[#This Row],[Avg stop time helper]],Average_Stop_Time)</f>
        <v>3.2222222216666667</v>
      </c>
      <c r="BL484" s="14" t="b">
        <f>NOT(ISERROR(_xlfn.XLOOKUP(Master[[#This Row],[cu_id]], Solution[Cu_ID],Solution[Cu_ID])))</f>
        <v>0</v>
      </c>
    </row>
    <row r="485" spans="1:64" s="14" customFormat="1" x14ac:dyDescent="0.3">
      <c r="A485" s="26" t="s">
        <v>629</v>
      </c>
      <c r="B485" s="14">
        <v>102</v>
      </c>
      <c r="C485" s="14">
        <v>73404</v>
      </c>
      <c r="D485" s="14">
        <v>5</v>
      </c>
      <c r="E485" s="14" t="s">
        <v>628</v>
      </c>
      <c r="F485" s="14" t="s">
        <v>4171</v>
      </c>
      <c r="G485" s="14" t="s">
        <v>627</v>
      </c>
      <c r="H485" s="14" t="s">
        <v>626</v>
      </c>
      <c r="I485" s="14" t="s">
        <v>2</v>
      </c>
      <c r="J485" s="14">
        <v>49746</v>
      </c>
      <c r="K485" s="14">
        <v>7</v>
      </c>
      <c r="L485" s="14" t="s">
        <v>82</v>
      </c>
      <c r="M485" s="14" t="s">
        <v>164</v>
      </c>
      <c r="N485" s="14" t="s">
        <v>12</v>
      </c>
      <c r="O485" s="14">
        <v>280</v>
      </c>
      <c r="P485" s="14">
        <v>0</v>
      </c>
      <c r="Q485" s="14">
        <v>0</v>
      </c>
      <c r="R485" s="14">
        <v>280</v>
      </c>
      <c r="S485" s="14">
        <v>0</v>
      </c>
      <c r="T485" s="14">
        <v>0</v>
      </c>
      <c r="U485" s="25">
        <v>44139</v>
      </c>
      <c r="V485" s="14">
        <v>52</v>
      </c>
      <c r="W485" s="23">
        <v>4873.83</v>
      </c>
      <c r="X485" s="23">
        <v>0</v>
      </c>
      <c r="Y485" s="23">
        <v>0</v>
      </c>
      <c r="Z485" s="23">
        <v>94.04</v>
      </c>
      <c r="AA485" s="23">
        <v>94.04</v>
      </c>
      <c r="AB485" s="14">
        <v>0</v>
      </c>
      <c r="AC485" s="14">
        <v>0</v>
      </c>
      <c r="AD485" s="24">
        <v>0</v>
      </c>
      <c r="AE485" s="48">
        <v>0</v>
      </c>
      <c r="AF485" s="48">
        <v>0</v>
      </c>
      <c r="AG485" s="44">
        <v>94.630700000000004</v>
      </c>
      <c r="AH485" s="44">
        <v>93.657600000000002</v>
      </c>
      <c r="AI485" s="44">
        <v>97.0715</v>
      </c>
      <c r="AJ485" s="44">
        <v>92.6584</v>
      </c>
      <c r="AK485" s="44">
        <v>97.793700000000001</v>
      </c>
      <c r="AL485" s="44">
        <v>94.653700000000001</v>
      </c>
      <c r="AM485" s="44">
        <v>105.22</v>
      </c>
      <c r="AN485" s="44">
        <v>77.91</v>
      </c>
      <c r="AO485" s="44">
        <v>74.92</v>
      </c>
      <c r="AP485" s="44">
        <v>106.8</v>
      </c>
      <c r="AQ485" s="44">
        <v>105.22</v>
      </c>
      <c r="AR485" s="44">
        <v>96.3</v>
      </c>
      <c r="AS485" s="44">
        <v>101.4</v>
      </c>
      <c r="AT485" s="44">
        <v>106.8</v>
      </c>
      <c r="AU485" s="44">
        <v>114.05</v>
      </c>
      <c r="AV485" s="44">
        <v>77.91</v>
      </c>
      <c r="AW485" s="44">
        <v>101.4</v>
      </c>
      <c r="AX485" s="44">
        <v>106.8</v>
      </c>
      <c r="AY485" s="44">
        <v>105.22</v>
      </c>
      <c r="AZ485" s="44">
        <v>96.3</v>
      </c>
      <c r="BA485" s="44">
        <v>74.92</v>
      </c>
      <c r="BB485" s="44">
        <v>88.41</v>
      </c>
      <c r="BC485" s="14" t="s">
        <v>254</v>
      </c>
      <c r="BD485" s="14" t="s">
        <v>213</v>
      </c>
      <c r="BG485" s="14" t="s">
        <v>191</v>
      </c>
      <c r="BH485" s="14" t="s">
        <v>44</v>
      </c>
      <c r="BJ485" s="14">
        <f>IFERROR(_xlfn.XLOOKUP(Master[[#This Row],[cu_id]],StopTimes[cu_ID],StopTimes[Average Stop Time]), 0)</f>
        <v>0.45416666666666666</v>
      </c>
      <c r="BK485" s="14">
        <f>IF(Master[[#This Row],[Avg stop time helper]] &lt;&gt; 0, Master[[#This Row],[Avg stop time helper]],Average_Stop_Time)</f>
        <v>0.45416666666666666</v>
      </c>
      <c r="BL485" s="14" t="b">
        <f>NOT(ISERROR(_xlfn.XLOOKUP(Master[[#This Row],[cu_id]], Solution[Cu_ID],Solution[Cu_ID])))</f>
        <v>1</v>
      </c>
    </row>
    <row r="486" spans="1:64" s="14" customFormat="1" x14ac:dyDescent="0.3">
      <c r="A486" s="26" t="s">
        <v>1870</v>
      </c>
      <c r="B486" s="14">
        <v>103</v>
      </c>
      <c r="C486" s="14">
        <v>73404</v>
      </c>
      <c r="D486" s="14">
        <v>7</v>
      </c>
      <c r="E486" s="14" t="s">
        <v>1869</v>
      </c>
      <c r="F486" s="14" t="s">
        <v>3781</v>
      </c>
      <c r="H486" s="14" t="s">
        <v>1190</v>
      </c>
      <c r="I486" s="14" t="s">
        <v>2</v>
      </c>
      <c r="J486" s="14">
        <v>48621</v>
      </c>
      <c r="K486" s="14">
        <v>7</v>
      </c>
      <c r="L486" s="14" t="s">
        <v>82</v>
      </c>
      <c r="M486" s="14" t="s">
        <v>164</v>
      </c>
      <c r="N486" s="14" t="s">
        <v>14</v>
      </c>
      <c r="O486" s="14">
        <v>1</v>
      </c>
      <c r="P486" s="14">
        <v>0</v>
      </c>
      <c r="Q486" s="14">
        <v>0</v>
      </c>
      <c r="R486" s="14">
        <v>0</v>
      </c>
      <c r="S486" s="14">
        <v>0</v>
      </c>
      <c r="T486" s="14">
        <v>1</v>
      </c>
      <c r="U486" s="25">
        <v>44141</v>
      </c>
      <c r="V486" s="14">
        <v>52</v>
      </c>
      <c r="W486" s="23">
        <v>2486.34</v>
      </c>
      <c r="X486" s="23">
        <v>0</v>
      </c>
      <c r="Y486" s="23">
        <v>0</v>
      </c>
      <c r="Z486" s="23">
        <v>48.96</v>
      </c>
      <c r="AA486" s="23">
        <v>48.96</v>
      </c>
      <c r="AB486" s="14">
        <v>0</v>
      </c>
      <c r="AC486" s="14">
        <v>0</v>
      </c>
      <c r="AD486" s="24">
        <f>IFERROR(1-(Master[[#This Row],[Avg Garment Scans per Delivery]]/Master[[#This Row],[Garment Inventory]]), 0)</f>
        <v>0</v>
      </c>
      <c r="AE486" s="48">
        <v>0</v>
      </c>
      <c r="AF486" s="48">
        <v>0</v>
      </c>
      <c r="AG486" s="44">
        <v>47.41</v>
      </c>
      <c r="AH486" s="44">
        <v>47.41</v>
      </c>
      <c r="AI486" s="44">
        <v>48.326900000000002</v>
      </c>
      <c r="AJ486" s="44">
        <v>49.23</v>
      </c>
      <c r="AK486" s="44">
        <v>47.41</v>
      </c>
      <c r="AL486" s="44">
        <v>49.23</v>
      </c>
      <c r="AM486" s="44">
        <v>47.41</v>
      </c>
      <c r="AN486" s="44">
        <v>49.23</v>
      </c>
      <c r="AO486" s="44">
        <v>47.41</v>
      </c>
      <c r="AP486" s="44">
        <v>49.23</v>
      </c>
      <c r="AQ486" s="44">
        <v>47.41</v>
      </c>
      <c r="AR486" s="44">
        <v>49.23</v>
      </c>
      <c r="AS486" s="44">
        <v>47.41</v>
      </c>
      <c r="AT486" s="44">
        <v>49.23</v>
      </c>
      <c r="AU486" s="44">
        <v>47.41</v>
      </c>
      <c r="AV486" s="44">
        <v>49.23</v>
      </c>
      <c r="AW486" s="44">
        <v>47.41</v>
      </c>
      <c r="AX486" s="44">
        <v>49.23</v>
      </c>
      <c r="AY486" s="44">
        <v>47.41</v>
      </c>
      <c r="AZ486" s="44">
        <v>49.23</v>
      </c>
      <c r="BA486" s="44">
        <v>47.41</v>
      </c>
      <c r="BB486" s="44">
        <v>49.23</v>
      </c>
      <c r="BC486" s="14" t="s">
        <v>254</v>
      </c>
      <c r="BD486" s="14" t="s">
        <v>213</v>
      </c>
      <c r="BG486" s="14" t="s">
        <v>191</v>
      </c>
      <c r="BH486" s="14" t="s">
        <v>44</v>
      </c>
      <c r="BI486" s="14">
        <v>105</v>
      </c>
      <c r="BJ486" s="14">
        <f>IFERROR(_xlfn.XLOOKUP(Master[[#This Row],[cu_id]],StopTimes[cu_ID],StopTimes[Average Stop Time]), 0)</f>
        <v>3.2033333333333336</v>
      </c>
      <c r="BK486" s="14">
        <f>IF(Master[[#This Row],[Avg stop time helper]] &lt;&gt; 0, Master[[#This Row],[Avg stop time helper]],Average_Stop_Time)</f>
        <v>3.2033333333333336</v>
      </c>
      <c r="BL486" s="14" t="b">
        <f>NOT(ISERROR(_xlfn.XLOOKUP(Master[[#This Row],[cu_id]], Solution[Cu_ID],Solution[Cu_ID])))</f>
        <v>1</v>
      </c>
    </row>
    <row r="487" spans="1:64" s="14" customFormat="1" x14ac:dyDescent="0.3">
      <c r="A487" s="26" t="s">
        <v>1589</v>
      </c>
      <c r="B487" s="14">
        <v>102</v>
      </c>
      <c r="C487" s="14">
        <v>73404</v>
      </c>
      <c r="D487" s="14">
        <v>0</v>
      </c>
      <c r="E487" s="14" t="s">
        <v>1588</v>
      </c>
      <c r="F487" s="14" t="s">
        <v>4243</v>
      </c>
      <c r="H487" s="14" t="s">
        <v>667</v>
      </c>
      <c r="I487" s="14" t="s">
        <v>2</v>
      </c>
      <c r="J487" s="14">
        <v>49721</v>
      </c>
      <c r="K487" s="14">
        <v>5</v>
      </c>
      <c r="L487" s="14" t="s">
        <v>84</v>
      </c>
      <c r="M487" s="14" t="s">
        <v>164</v>
      </c>
      <c r="N487" s="14" t="s">
        <v>14</v>
      </c>
      <c r="O487" s="14">
        <v>130</v>
      </c>
      <c r="P487" s="14">
        <v>0</v>
      </c>
      <c r="Q487" s="14">
        <v>0</v>
      </c>
      <c r="R487" s="14">
        <v>0</v>
      </c>
      <c r="S487" s="14">
        <v>0</v>
      </c>
      <c r="T487" s="14">
        <v>130</v>
      </c>
      <c r="U487" s="25">
        <v>44148</v>
      </c>
      <c r="V487" s="14">
        <v>26</v>
      </c>
      <c r="W487" s="23">
        <v>1494.63</v>
      </c>
      <c r="X487" s="23">
        <v>0</v>
      </c>
      <c r="Y487" s="23">
        <v>0</v>
      </c>
      <c r="Z487" s="23">
        <v>32.82</v>
      </c>
      <c r="AA487" s="23">
        <v>65.63</v>
      </c>
      <c r="AB487" s="14">
        <v>0</v>
      </c>
      <c r="AC487" s="14">
        <v>0</v>
      </c>
      <c r="AD487" s="24">
        <v>0</v>
      </c>
      <c r="AE487" s="48">
        <v>0</v>
      </c>
      <c r="AF487" s="48">
        <v>0</v>
      </c>
      <c r="AG487" s="44">
        <v>49.51</v>
      </c>
      <c r="AH487" s="44">
        <v>57.6357</v>
      </c>
      <c r="AI487" s="44">
        <v>64.571600000000004</v>
      </c>
      <c r="AJ487" s="44">
        <v>59.94</v>
      </c>
      <c r="AK487" s="44">
        <v>31.864999999999998</v>
      </c>
      <c r="AL487" s="44">
        <v>18.873699999999999</v>
      </c>
      <c r="AM487" s="44">
        <v>63.73</v>
      </c>
      <c r="AN487" s="44">
        <v>0</v>
      </c>
      <c r="AO487" s="44">
        <v>0</v>
      </c>
      <c r="AP487" s="44">
        <v>50.33</v>
      </c>
      <c r="AQ487" s="44">
        <v>63.73</v>
      </c>
      <c r="AR487" s="44">
        <v>0</v>
      </c>
      <c r="AS487" s="44">
        <v>0</v>
      </c>
      <c r="AT487" s="44">
        <v>50.33</v>
      </c>
      <c r="AU487" s="44">
        <v>63.73</v>
      </c>
      <c r="AV487" s="44">
        <v>0</v>
      </c>
      <c r="AW487" s="44">
        <v>0</v>
      </c>
      <c r="AX487" s="44">
        <v>50.33</v>
      </c>
      <c r="AY487" s="44">
        <v>63.73</v>
      </c>
      <c r="AZ487" s="44">
        <v>0</v>
      </c>
      <c r="BA487" s="44">
        <v>0</v>
      </c>
      <c r="BB487" s="44">
        <v>0</v>
      </c>
      <c r="BC487" s="14" t="s">
        <v>77</v>
      </c>
      <c r="BD487" s="14" t="s">
        <v>77</v>
      </c>
      <c r="BG487" s="14" t="s">
        <v>191</v>
      </c>
      <c r="BH487" s="14" t="s">
        <v>44</v>
      </c>
      <c r="BI487" s="14">
        <v>102</v>
      </c>
      <c r="BJ487" s="14">
        <f>IFERROR(_xlfn.XLOOKUP(Master[[#This Row],[cu_id]],StopTimes[cu_ID],StopTimes[Average Stop Time]), 0)</f>
        <v>2.0499999999999998</v>
      </c>
      <c r="BK487" s="14">
        <f>IF(Master[[#This Row],[Avg stop time helper]] &lt;&gt; 0, Master[[#This Row],[Avg stop time helper]],Average_Stop_Time)</f>
        <v>2.0499999999999998</v>
      </c>
      <c r="BL487" s="14" t="b">
        <f>NOT(ISERROR(_xlfn.XLOOKUP(Master[[#This Row],[cu_id]], Solution[Cu_ID],Solution[Cu_ID])))</f>
        <v>0</v>
      </c>
    </row>
    <row r="488" spans="1:64" s="14" customFormat="1" x14ac:dyDescent="0.3">
      <c r="A488" s="26" t="s">
        <v>954</v>
      </c>
      <c r="B488" s="14">
        <v>102</v>
      </c>
      <c r="C488" s="14">
        <v>73404</v>
      </c>
      <c r="D488" s="14">
        <v>2</v>
      </c>
      <c r="E488" s="14" t="s">
        <v>953</v>
      </c>
      <c r="F488" s="14" t="s">
        <v>3502</v>
      </c>
      <c r="H488" s="14" t="s">
        <v>210</v>
      </c>
      <c r="I488" s="14" t="s">
        <v>2</v>
      </c>
      <c r="J488" s="14">
        <v>49779</v>
      </c>
      <c r="K488" s="14">
        <v>7</v>
      </c>
      <c r="L488" s="14" t="s">
        <v>82</v>
      </c>
      <c r="M488" s="14" t="s">
        <v>164</v>
      </c>
      <c r="N488" s="14" t="s">
        <v>15</v>
      </c>
      <c r="O488" s="14">
        <v>162</v>
      </c>
      <c r="P488" s="14">
        <v>0</v>
      </c>
      <c r="Q488" s="14">
        <v>162</v>
      </c>
      <c r="R488" s="14">
        <v>0</v>
      </c>
      <c r="S488" s="14">
        <v>0</v>
      </c>
      <c r="T488" s="14">
        <v>0</v>
      </c>
      <c r="U488" s="25">
        <v>44138</v>
      </c>
      <c r="V488" s="14">
        <v>52</v>
      </c>
      <c r="W488" s="23">
        <v>4252.6499999999996</v>
      </c>
      <c r="X488" s="23">
        <v>0</v>
      </c>
      <c r="Y488" s="23">
        <v>0</v>
      </c>
      <c r="Z488" s="23">
        <v>83.1</v>
      </c>
      <c r="AA488" s="23">
        <v>83.1</v>
      </c>
      <c r="AB488" s="14">
        <v>0</v>
      </c>
      <c r="AC488" s="14">
        <v>0</v>
      </c>
      <c r="AD488" s="24">
        <v>0</v>
      </c>
      <c r="AE488" s="48">
        <v>0</v>
      </c>
      <c r="AF488" s="48">
        <v>0</v>
      </c>
      <c r="AG488" s="44">
        <v>83.020700000000005</v>
      </c>
      <c r="AH488" s="44">
        <v>79.3292</v>
      </c>
      <c r="AI488" s="44">
        <v>84.204599999999999</v>
      </c>
      <c r="AJ488" s="44">
        <v>83.295299999999997</v>
      </c>
      <c r="AK488" s="44">
        <v>81.174999999999997</v>
      </c>
      <c r="AL488" s="44">
        <v>85.215000000000003</v>
      </c>
      <c r="AM488" s="44">
        <v>105.17</v>
      </c>
      <c r="AN488" s="44">
        <v>60.26</v>
      </c>
      <c r="AO488" s="44">
        <v>57.18</v>
      </c>
      <c r="AP488" s="44">
        <v>110.17</v>
      </c>
      <c r="AQ488" s="44">
        <v>105.17</v>
      </c>
      <c r="AR488" s="44">
        <v>60.26</v>
      </c>
      <c r="AS488" s="44">
        <v>57.18</v>
      </c>
      <c r="AT488" s="44">
        <v>110.17</v>
      </c>
      <c r="AU488" s="44">
        <v>105.17</v>
      </c>
      <c r="AV488" s="44">
        <v>60.26</v>
      </c>
      <c r="AW488" s="44">
        <v>57.18</v>
      </c>
      <c r="AX488" s="44">
        <v>110.17</v>
      </c>
      <c r="AY488" s="44">
        <v>105.17</v>
      </c>
      <c r="AZ488" s="44">
        <v>60.26</v>
      </c>
      <c r="BA488" s="44">
        <v>57.18</v>
      </c>
      <c r="BB488" s="44">
        <v>110.17</v>
      </c>
      <c r="BC488" s="14" t="s">
        <v>77</v>
      </c>
      <c r="BD488" s="14" t="s">
        <v>77</v>
      </c>
      <c r="BG488" s="14" t="s">
        <v>191</v>
      </c>
      <c r="BH488" s="14" t="s">
        <v>44</v>
      </c>
      <c r="BI488" s="14">
        <v>102</v>
      </c>
      <c r="BJ488" s="14">
        <f>IFERROR(_xlfn.XLOOKUP(Master[[#This Row],[cu_id]],StopTimes[cu_ID],StopTimes[Average Stop Time]), 0)</f>
        <v>10.604166666666666</v>
      </c>
      <c r="BK488" s="14">
        <f>IF(Master[[#This Row],[Avg stop time helper]] &lt;&gt; 0, Master[[#This Row],[Avg stop time helper]],Average_Stop_Time)</f>
        <v>10.604166666666666</v>
      </c>
      <c r="BL488" s="14" t="b">
        <f>NOT(ISERROR(_xlfn.XLOOKUP(Master[[#This Row],[cu_id]], Solution[Cu_ID],Solution[Cu_ID])))</f>
        <v>0</v>
      </c>
    </row>
    <row r="489" spans="1:64" s="14" customFormat="1" x14ac:dyDescent="0.3">
      <c r="A489" s="26" t="s">
        <v>934</v>
      </c>
      <c r="B489" s="14">
        <v>102</v>
      </c>
      <c r="C489" s="14">
        <v>73404</v>
      </c>
      <c r="D489" s="14">
        <v>3</v>
      </c>
      <c r="E489" s="14" t="s">
        <v>933</v>
      </c>
      <c r="F489" s="14" t="s">
        <v>4692</v>
      </c>
      <c r="G489" s="14" t="s">
        <v>932</v>
      </c>
      <c r="H489" s="14" t="s">
        <v>207</v>
      </c>
      <c r="I489" s="14" t="s">
        <v>2</v>
      </c>
      <c r="J489" s="14">
        <v>49765</v>
      </c>
      <c r="K489" s="14">
        <v>6</v>
      </c>
      <c r="L489" s="14" t="s">
        <v>176</v>
      </c>
      <c r="M489" s="14" t="s">
        <v>164</v>
      </c>
      <c r="N489" s="14" t="s">
        <v>13</v>
      </c>
      <c r="O489" s="14">
        <v>110</v>
      </c>
      <c r="P489" s="14">
        <v>110</v>
      </c>
      <c r="Q489" s="14">
        <v>0</v>
      </c>
      <c r="R489" s="14">
        <v>0</v>
      </c>
      <c r="S489" s="14">
        <v>0</v>
      </c>
      <c r="T489" s="14">
        <v>0</v>
      </c>
      <c r="U489" s="25">
        <v>44137</v>
      </c>
      <c r="V489" s="14">
        <v>26</v>
      </c>
      <c r="W489" s="23">
        <v>2227.52</v>
      </c>
      <c r="X489" s="23">
        <v>0</v>
      </c>
      <c r="Y489" s="23">
        <v>0</v>
      </c>
      <c r="Z489" s="23">
        <v>44.21</v>
      </c>
      <c r="AA489" s="23">
        <v>88.43</v>
      </c>
      <c r="AB489" s="14">
        <v>0</v>
      </c>
      <c r="AC489" s="14">
        <v>0</v>
      </c>
      <c r="AD489" s="24">
        <v>0</v>
      </c>
      <c r="AE489" s="48">
        <v>0</v>
      </c>
      <c r="AF489" s="48">
        <v>0</v>
      </c>
      <c r="AG489" s="44">
        <v>84.45</v>
      </c>
      <c r="AH489" s="44">
        <v>84.45</v>
      </c>
      <c r="AI489" s="44">
        <v>87.101600000000005</v>
      </c>
      <c r="AJ489" s="44">
        <v>89.78</v>
      </c>
      <c r="AK489" s="44">
        <v>42.225000000000001</v>
      </c>
      <c r="AL489" s="44">
        <v>44.233699999999999</v>
      </c>
      <c r="AM489" s="44">
        <v>0</v>
      </c>
      <c r="AN489" s="44">
        <v>87.81</v>
      </c>
      <c r="AO489" s="44">
        <v>84.45</v>
      </c>
      <c r="AP489" s="44">
        <v>87.81</v>
      </c>
      <c r="AQ489" s="44">
        <v>0</v>
      </c>
      <c r="AR489" s="44">
        <v>87.81</v>
      </c>
      <c r="AS489" s="44">
        <v>84.45</v>
      </c>
      <c r="AT489" s="44">
        <v>87.81</v>
      </c>
      <c r="AU489" s="44">
        <v>0</v>
      </c>
      <c r="AV489" s="44">
        <v>87.81</v>
      </c>
      <c r="AW489" s="44">
        <v>84.45</v>
      </c>
      <c r="AX489" s="44">
        <v>90.44</v>
      </c>
      <c r="AY489" s="44">
        <v>0</v>
      </c>
      <c r="AZ489" s="44">
        <v>90.44</v>
      </c>
      <c r="BA489" s="44">
        <v>84.45</v>
      </c>
      <c r="BB489" s="44">
        <v>0</v>
      </c>
      <c r="BC489" s="14" t="s">
        <v>77</v>
      </c>
      <c r="BD489" s="14" t="s">
        <v>77</v>
      </c>
      <c r="BG489" s="14" t="s">
        <v>191</v>
      </c>
      <c r="BH489" s="14" t="s">
        <v>44</v>
      </c>
      <c r="BI489" s="14">
        <v>102</v>
      </c>
      <c r="BJ489" s="14">
        <f>IFERROR(_xlfn.XLOOKUP(Master[[#This Row],[cu_id]],StopTimes[cu_ID],StopTimes[Average Stop Time]), 0)</f>
        <v>4.2833333333333332</v>
      </c>
      <c r="BK489" s="14">
        <f>IF(Master[[#This Row],[Avg stop time helper]] &lt;&gt; 0, Master[[#This Row],[Avg stop time helper]],Average_Stop_Time)</f>
        <v>4.2833333333333332</v>
      </c>
      <c r="BL489" s="14" t="b">
        <f>NOT(ISERROR(_xlfn.XLOOKUP(Master[[#This Row],[cu_id]], Solution[Cu_ID],Solution[Cu_ID])))</f>
        <v>0</v>
      </c>
    </row>
    <row r="490" spans="1:64" s="14" customFormat="1" x14ac:dyDescent="0.3">
      <c r="A490" s="26" t="s">
        <v>635</v>
      </c>
      <c r="B490" s="14">
        <v>103</v>
      </c>
      <c r="C490" s="14">
        <v>73404</v>
      </c>
      <c r="D490" s="14">
        <v>4</v>
      </c>
      <c r="E490" s="14" t="s">
        <v>634</v>
      </c>
      <c r="F490" s="14" t="s">
        <v>3887</v>
      </c>
      <c r="H490" s="14" t="s">
        <v>633</v>
      </c>
      <c r="I490" s="14" t="s">
        <v>2</v>
      </c>
      <c r="J490" s="14">
        <v>49709</v>
      </c>
      <c r="K490" s="14">
        <v>7</v>
      </c>
      <c r="L490" s="14" t="s">
        <v>82</v>
      </c>
      <c r="M490" s="14" t="s">
        <v>164</v>
      </c>
      <c r="N490" s="14" t="s">
        <v>13</v>
      </c>
      <c r="O490" s="14">
        <v>190</v>
      </c>
      <c r="P490" s="14">
        <v>190</v>
      </c>
      <c r="Q490" s="14">
        <v>0</v>
      </c>
      <c r="R490" s="14">
        <v>0</v>
      </c>
      <c r="S490" s="14">
        <v>0</v>
      </c>
      <c r="T490" s="14">
        <v>0</v>
      </c>
      <c r="U490" s="25">
        <v>44137</v>
      </c>
      <c r="V490" s="14">
        <v>53</v>
      </c>
      <c r="W490" s="23">
        <v>8466.07</v>
      </c>
      <c r="X490" s="23">
        <v>74.849999999999994</v>
      </c>
      <c r="Y490" s="23">
        <v>8391.2199999999993</v>
      </c>
      <c r="Z490" s="23">
        <v>168.43</v>
      </c>
      <c r="AA490" s="23">
        <v>168.43</v>
      </c>
      <c r="AB490" s="14">
        <v>0</v>
      </c>
      <c r="AC490" s="14">
        <v>0</v>
      </c>
      <c r="AD490" s="24">
        <f>IFERROR(1-(Master[[#This Row],[Avg Garment Scans per Delivery]]/Master[[#This Row],[Garment Inventory]]), 0)</f>
        <v>0</v>
      </c>
      <c r="AE490" s="48">
        <v>0</v>
      </c>
      <c r="AF490" s="48">
        <v>0</v>
      </c>
      <c r="AG490" s="44">
        <v>159.9315</v>
      </c>
      <c r="AH490" s="44">
        <v>155.63919999999999</v>
      </c>
      <c r="AI490" s="44">
        <v>160.55070000000001</v>
      </c>
      <c r="AJ490" s="44">
        <v>159.5746</v>
      </c>
      <c r="AK490" s="44">
        <v>152.32499999999999</v>
      </c>
      <c r="AL490" s="44">
        <v>159.06</v>
      </c>
      <c r="AM490" s="44">
        <v>96.41</v>
      </c>
      <c r="AN490" s="44">
        <v>324.64999999999998</v>
      </c>
      <c r="AO490" s="44">
        <v>174.25</v>
      </c>
      <c r="AP490" s="44">
        <v>300.74</v>
      </c>
      <c r="AQ490" s="44">
        <v>130.4</v>
      </c>
      <c r="AR490" s="44">
        <v>307.97000000000003</v>
      </c>
      <c r="AS490" s="44">
        <v>208.24</v>
      </c>
      <c r="AT490" s="44">
        <v>331.88</v>
      </c>
      <c r="AU490" s="44">
        <v>130.4</v>
      </c>
      <c r="AV490" s="44">
        <v>307.98</v>
      </c>
      <c r="AW490" s="44">
        <v>174.25</v>
      </c>
      <c r="AX490" s="44">
        <v>307.98</v>
      </c>
      <c r="AY490" s="44">
        <v>96.41</v>
      </c>
      <c r="AZ490" s="44">
        <v>331.88</v>
      </c>
      <c r="BA490" s="44">
        <v>208.24</v>
      </c>
      <c r="BB490" s="44">
        <v>331.88</v>
      </c>
      <c r="BC490" s="14" t="s">
        <v>254</v>
      </c>
      <c r="BD490" s="14" t="s">
        <v>213</v>
      </c>
      <c r="BG490" s="14" t="s">
        <v>191</v>
      </c>
      <c r="BH490" s="14" t="s">
        <v>44</v>
      </c>
      <c r="BI490" s="14">
        <v>103</v>
      </c>
      <c r="BJ490" s="14">
        <f>IFERROR(_xlfn.XLOOKUP(Master[[#This Row],[cu_id]],StopTimes[cu_ID],StopTimes[Average Stop Time]), 0)</f>
        <v>5.7166666666666668</v>
      </c>
      <c r="BK490" s="14">
        <f>IF(Master[[#This Row],[Avg stop time helper]] &lt;&gt; 0, Master[[#This Row],[Avg stop time helper]],Average_Stop_Time)</f>
        <v>5.7166666666666668</v>
      </c>
      <c r="BL490" s="14" t="b">
        <f>NOT(ISERROR(_xlfn.XLOOKUP(Master[[#This Row],[cu_id]], Solution[Cu_ID],Solution[Cu_ID])))</f>
        <v>1</v>
      </c>
    </row>
    <row r="491" spans="1:64" s="14" customFormat="1" x14ac:dyDescent="0.3">
      <c r="A491" s="26" t="s">
        <v>1360</v>
      </c>
      <c r="B491" s="14">
        <v>102</v>
      </c>
      <c r="C491" s="14">
        <v>73404</v>
      </c>
      <c r="D491" s="14">
        <v>1</v>
      </c>
      <c r="E491" s="14" t="s">
        <v>1359</v>
      </c>
      <c r="F491" s="14" t="s">
        <v>3666</v>
      </c>
      <c r="G491" s="14" t="s">
        <v>1358</v>
      </c>
      <c r="H491" s="14" t="s">
        <v>207</v>
      </c>
      <c r="I491" s="14" t="s">
        <v>2</v>
      </c>
      <c r="J491" s="14">
        <v>49765</v>
      </c>
      <c r="K491" s="14">
        <v>7</v>
      </c>
      <c r="L491" s="14" t="s">
        <v>82</v>
      </c>
      <c r="M491" s="14" t="s">
        <v>164</v>
      </c>
      <c r="N491" s="14" t="s">
        <v>13</v>
      </c>
      <c r="O491" s="14">
        <v>170</v>
      </c>
      <c r="P491" s="14">
        <v>170</v>
      </c>
      <c r="Q491" s="14">
        <v>0</v>
      </c>
      <c r="R491" s="14">
        <v>0</v>
      </c>
      <c r="S491" s="14">
        <v>0</v>
      </c>
      <c r="T491" s="14">
        <v>0</v>
      </c>
      <c r="U491" s="25">
        <v>44137</v>
      </c>
      <c r="V491" s="14">
        <v>52</v>
      </c>
      <c r="W491" s="23">
        <v>4104.05</v>
      </c>
      <c r="X491" s="23">
        <v>0</v>
      </c>
      <c r="Y491" s="23">
        <v>0</v>
      </c>
      <c r="Z491" s="23">
        <v>77.42</v>
      </c>
      <c r="AA491" s="23">
        <v>77.42</v>
      </c>
      <c r="AB491" s="14">
        <v>0</v>
      </c>
      <c r="AC491" s="14">
        <v>0</v>
      </c>
      <c r="AD491" s="24">
        <v>0</v>
      </c>
      <c r="AE491" s="48">
        <v>0</v>
      </c>
      <c r="AF491" s="48">
        <v>0</v>
      </c>
      <c r="AG491" s="44">
        <v>76.786100000000005</v>
      </c>
      <c r="AH491" s="44">
        <v>78.27</v>
      </c>
      <c r="AI491" s="44">
        <v>76.543800000000005</v>
      </c>
      <c r="AJ491" s="44">
        <v>85.632999999999996</v>
      </c>
      <c r="AK491" s="44">
        <v>79.257499999999993</v>
      </c>
      <c r="AL491" s="44">
        <v>81.227500000000006</v>
      </c>
      <c r="AM491" s="44">
        <v>45.37</v>
      </c>
      <c r="AN491" s="44">
        <v>157.82</v>
      </c>
      <c r="AO491" s="44">
        <v>106.47</v>
      </c>
      <c r="AP491" s="44">
        <v>157.82</v>
      </c>
      <c r="AQ491" s="44">
        <v>45.37</v>
      </c>
      <c r="AR491" s="44">
        <v>157.82</v>
      </c>
      <c r="AS491" s="44">
        <v>106.47</v>
      </c>
      <c r="AT491" s="44">
        <v>176.36</v>
      </c>
      <c r="AU491" s="44">
        <v>45.37</v>
      </c>
      <c r="AV491" s="44">
        <v>176.36</v>
      </c>
      <c r="AW491" s="44">
        <v>133.16999999999999</v>
      </c>
      <c r="AX491" s="44">
        <v>157.82</v>
      </c>
      <c r="AY491" s="44">
        <v>45.37</v>
      </c>
      <c r="AZ491" s="44">
        <v>157.82</v>
      </c>
      <c r="BA491" s="44">
        <v>106.47</v>
      </c>
      <c r="BB491" s="44">
        <v>157.82</v>
      </c>
      <c r="BC491" s="14" t="s">
        <v>77</v>
      </c>
      <c r="BD491" s="14" t="s">
        <v>77</v>
      </c>
      <c r="BG491" s="14" t="s">
        <v>191</v>
      </c>
      <c r="BH491" s="14" t="s">
        <v>44</v>
      </c>
      <c r="BI491" s="14">
        <v>102</v>
      </c>
      <c r="BJ491" s="14">
        <f>IFERROR(_xlfn.XLOOKUP(Master[[#This Row],[cu_id]],StopTimes[cu_ID],StopTimes[Average Stop Time]), 0)</f>
        <v>1.97</v>
      </c>
      <c r="BK491" s="14">
        <f>IF(Master[[#This Row],[Avg stop time helper]] &lt;&gt; 0, Master[[#This Row],[Avg stop time helper]],Average_Stop_Time)</f>
        <v>1.97</v>
      </c>
      <c r="BL491" s="14" t="b">
        <f>NOT(ISERROR(_xlfn.XLOOKUP(Master[[#This Row],[cu_id]], Solution[Cu_ID],Solution[Cu_ID])))</f>
        <v>0</v>
      </c>
    </row>
    <row r="492" spans="1:64" s="14" customFormat="1" x14ac:dyDescent="0.3">
      <c r="A492" s="26" t="s">
        <v>1591</v>
      </c>
      <c r="B492" s="14">
        <v>101</v>
      </c>
      <c r="C492" s="14">
        <v>73407</v>
      </c>
      <c r="D492" s="14">
        <v>0</v>
      </c>
      <c r="E492" s="14" t="s">
        <v>1590</v>
      </c>
      <c r="F492" s="14" t="s">
        <v>3972</v>
      </c>
      <c r="H492" s="14" t="s">
        <v>221</v>
      </c>
      <c r="I492" s="14" t="s">
        <v>2</v>
      </c>
      <c r="J492" s="14">
        <v>49707</v>
      </c>
      <c r="K492" s="14">
        <v>7</v>
      </c>
      <c r="L492" s="14" t="s">
        <v>82</v>
      </c>
      <c r="M492" s="14" t="s">
        <v>164</v>
      </c>
      <c r="N492" s="14" t="s">
        <v>14</v>
      </c>
      <c r="O492" s="14">
        <v>60</v>
      </c>
      <c r="P492" s="14">
        <v>0</v>
      </c>
      <c r="Q492" s="14">
        <v>0</v>
      </c>
      <c r="R492" s="14">
        <v>0</v>
      </c>
      <c r="S492" s="14">
        <v>0</v>
      </c>
      <c r="T492" s="14">
        <v>60</v>
      </c>
      <c r="U492" s="25">
        <v>44141</v>
      </c>
      <c r="V492" s="14">
        <v>42</v>
      </c>
      <c r="W492" s="23">
        <v>7088.7</v>
      </c>
      <c r="X492" s="23">
        <v>0</v>
      </c>
      <c r="Y492" s="23">
        <v>0</v>
      </c>
      <c r="Z492" s="23">
        <v>231.86</v>
      </c>
      <c r="AA492" s="23">
        <v>231.86</v>
      </c>
      <c r="AB492" s="14">
        <v>0</v>
      </c>
      <c r="AC492" s="14">
        <v>0</v>
      </c>
      <c r="AD492" s="24">
        <f>IFERROR(1-(Master[[#This Row],[Avg Garment Scans per Delivery]]/Master[[#This Row],[Garment Inventory]]), 0)</f>
        <v>0</v>
      </c>
      <c r="AE492" s="48">
        <v>0</v>
      </c>
      <c r="AF492" s="48">
        <v>0</v>
      </c>
      <c r="AG492" s="44">
        <v>97.251400000000004</v>
      </c>
      <c r="AH492" s="44">
        <v>197.38630000000001</v>
      </c>
      <c r="AI492" s="44">
        <v>216.04150000000001</v>
      </c>
      <c r="AJ492" s="44">
        <v>217.9264</v>
      </c>
      <c r="AK492" s="44">
        <v>214.66370000000001</v>
      </c>
      <c r="AL492" s="44">
        <v>218.73750000000001</v>
      </c>
      <c r="AM492" s="44">
        <v>218.25</v>
      </c>
      <c r="AN492" s="44">
        <v>218.91</v>
      </c>
      <c r="AO492" s="44">
        <v>222.17</v>
      </c>
      <c r="AP492" s="44">
        <v>214.78</v>
      </c>
      <c r="AQ492" s="44">
        <v>218.25</v>
      </c>
      <c r="AR492" s="44">
        <v>218.91</v>
      </c>
      <c r="AS492" s="44">
        <v>236.54</v>
      </c>
      <c r="AT492" s="44">
        <v>214.78</v>
      </c>
      <c r="AU492" s="44">
        <v>203.57</v>
      </c>
      <c r="AV492" s="44">
        <v>218.91</v>
      </c>
      <c r="AW492" s="44">
        <v>207.48</v>
      </c>
      <c r="AX492" s="44">
        <v>214.78</v>
      </c>
      <c r="AY492" s="44">
        <v>203.57</v>
      </c>
      <c r="AZ492" s="44">
        <v>234.05</v>
      </c>
      <c r="BA492" s="44">
        <v>207.48</v>
      </c>
      <c r="BB492" s="44">
        <v>214.78</v>
      </c>
      <c r="BC492" s="14" t="s">
        <v>232</v>
      </c>
      <c r="BD492" s="14" t="s">
        <v>213</v>
      </c>
      <c r="BG492" s="14" t="s">
        <v>191</v>
      </c>
      <c r="BH492" s="14" t="s">
        <v>44</v>
      </c>
      <c r="BI492" s="14" t="s">
        <v>5740</v>
      </c>
      <c r="BJ492" s="14">
        <f>IFERROR(_xlfn.XLOOKUP(Master[[#This Row],[cu_id]],StopTimes[cu_ID],StopTimes[Average Stop Time]), 0)</f>
        <v>17.196666666666665</v>
      </c>
      <c r="BK492" s="14">
        <f>IF(Master[[#This Row],[Avg stop time helper]] &lt;&gt; 0, Master[[#This Row],[Avg stop time helper]],Average_Stop_Time)</f>
        <v>17.196666666666665</v>
      </c>
      <c r="BL492" s="14" t="b">
        <f>NOT(ISERROR(_xlfn.XLOOKUP(Master[[#This Row],[cu_id]], Solution[Cu_ID],Solution[Cu_ID])))</f>
        <v>1</v>
      </c>
    </row>
    <row r="493" spans="1:64" s="14" customFormat="1" x14ac:dyDescent="0.3">
      <c r="A493" s="26" t="s">
        <v>1593</v>
      </c>
      <c r="B493" s="14">
        <v>103</v>
      </c>
      <c r="C493" s="14">
        <v>73409</v>
      </c>
      <c r="D493" s="14">
        <v>0</v>
      </c>
      <c r="E493" s="14" t="s">
        <v>1592</v>
      </c>
      <c r="F493" s="14" t="s">
        <v>5019</v>
      </c>
      <c r="H493" s="14" t="s">
        <v>221</v>
      </c>
      <c r="I493" s="14" t="s">
        <v>2</v>
      </c>
      <c r="J493" s="14">
        <v>49707</v>
      </c>
      <c r="K493" s="14">
        <v>3</v>
      </c>
      <c r="L493" s="14" t="s">
        <v>175</v>
      </c>
      <c r="M493" s="14" t="s">
        <v>164</v>
      </c>
      <c r="N493" s="14" t="s">
        <v>12</v>
      </c>
      <c r="O493" s="14">
        <v>280</v>
      </c>
      <c r="P493" s="14">
        <v>0</v>
      </c>
      <c r="Q493" s="14">
        <v>0</v>
      </c>
      <c r="R493" s="14">
        <v>280</v>
      </c>
      <c r="S493" s="14">
        <v>0</v>
      </c>
      <c r="T493" s="14">
        <v>0</v>
      </c>
      <c r="U493" s="25">
        <v>44146</v>
      </c>
      <c r="V493" s="14">
        <v>13</v>
      </c>
      <c r="W493" s="23">
        <v>576.24</v>
      </c>
      <c r="X493" s="23">
        <v>0</v>
      </c>
      <c r="Y493" s="23">
        <v>0</v>
      </c>
      <c r="Z493" s="23">
        <v>12.11</v>
      </c>
      <c r="AA493" s="23">
        <v>48.42</v>
      </c>
      <c r="AB493" s="14">
        <v>0</v>
      </c>
      <c r="AC493" s="14">
        <v>0</v>
      </c>
      <c r="AD493" s="24">
        <f>IFERROR(1-(Master[[#This Row],[Avg Garment Scans per Delivery]]/Master[[#This Row],[Garment Inventory]]), 0)</f>
        <v>0</v>
      </c>
      <c r="AE493" s="48">
        <v>0</v>
      </c>
      <c r="AF493" s="48">
        <v>0</v>
      </c>
      <c r="AG493" s="44">
        <v>43.92</v>
      </c>
      <c r="AH493" s="44">
        <v>43.92</v>
      </c>
      <c r="AI493" s="44">
        <v>45.093299999999999</v>
      </c>
      <c r="AJ493" s="44">
        <v>46.293300000000002</v>
      </c>
      <c r="AK493" s="44">
        <v>10.98</v>
      </c>
      <c r="AL493" s="44">
        <v>11.65</v>
      </c>
      <c r="AM493" s="44">
        <v>0</v>
      </c>
      <c r="AN493" s="44">
        <v>0</v>
      </c>
      <c r="AO493" s="44">
        <v>0</v>
      </c>
      <c r="AP493" s="44">
        <v>45.68</v>
      </c>
      <c r="AQ493" s="44">
        <v>43.92</v>
      </c>
      <c r="AR493" s="44">
        <v>0</v>
      </c>
      <c r="AS493" s="44">
        <v>0</v>
      </c>
      <c r="AT493" s="44">
        <v>0</v>
      </c>
      <c r="AU493" s="44">
        <v>0</v>
      </c>
      <c r="AV493" s="44">
        <v>0</v>
      </c>
      <c r="AW493" s="44">
        <v>0</v>
      </c>
      <c r="AX493" s="44">
        <v>47.52</v>
      </c>
      <c r="AY493" s="44">
        <v>43.92</v>
      </c>
      <c r="AZ493" s="44">
        <v>0</v>
      </c>
      <c r="BA493" s="44">
        <v>0</v>
      </c>
      <c r="BB493" s="44">
        <v>0</v>
      </c>
      <c r="BC493" s="14" t="s">
        <v>232</v>
      </c>
      <c r="BD493" s="14" t="s">
        <v>213</v>
      </c>
      <c r="BG493" s="14" t="s">
        <v>191</v>
      </c>
      <c r="BH493" s="14" t="s">
        <v>44</v>
      </c>
      <c r="BI493" s="14">
        <v>103</v>
      </c>
      <c r="BJ493" s="14">
        <f>IFERROR(_xlfn.XLOOKUP(Master[[#This Row],[cu_id]],StopTimes[cu_ID],StopTimes[Average Stop Time]), 0)</f>
        <v>8.5666666666666664</v>
      </c>
      <c r="BK493" s="14">
        <f>IF(Master[[#This Row],[Avg stop time helper]] &lt;&gt; 0, Master[[#This Row],[Avg stop time helper]],Average_Stop_Time)</f>
        <v>8.5666666666666664</v>
      </c>
      <c r="BL493" s="14" t="b">
        <f>NOT(ISERROR(_xlfn.XLOOKUP(Master[[#This Row],[cu_id]], Solution[Cu_ID],Solution[Cu_ID])))</f>
        <v>1</v>
      </c>
    </row>
    <row r="494" spans="1:64" s="14" customFormat="1" x14ac:dyDescent="0.3">
      <c r="A494" s="26" t="s">
        <v>1595</v>
      </c>
      <c r="B494" s="14">
        <v>102</v>
      </c>
      <c r="C494" s="14">
        <v>73413</v>
      </c>
      <c r="D494" s="14">
        <v>0</v>
      </c>
      <c r="E494" s="14" t="s">
        <v>1594</v>
      </c>
      <c r="F494" s="14" t="s">
        <v>4082</v>
      </c>
      <c r="H494" s="14" t="s">
        <v>1492</v>
      </c>
      <c r="I494" s="14" t="s">
        <v>2</v>
      </c>
      <c r="J494" s="14">
        <v>49776</v>
      </c>
      <c r="K494" s="14">
        <v>7</v>
      </c>
      <c r="L494" s="14" t="s">
        <v>82</v>
      </c>
      <c r="M494" s="14" t="s">
        <v>164</v>
      </c>
      <c r="N494" s="14" t="s">
        <v>15</v>
      </c>
      <c r="O494" s="14">
        <v>565</v>
      </c>
      <c r="P494" s="14">
        <v>0</v>
      </c>
      <c r="Q494" s="14">
        <v>565</v>
      </c>
      <c r="R494" s="14">
        <v>0</v>
      </c>
      <c r="S494" s="14">
        <v>0</v>
      </c>
      <c r="T494" s="14">
        <v>0</v>
      </c>
      <c r="U494" s="25">
        <v>44138</v>
      </c>
      <c r="V494" s="14">
        <v>52</v>
      </c>
      <c r="W494" s="23">
        <v>14773.63</v>
      </c>
      <c r="X494" s="23">
        <v>0</v>
      </c>
      <c r="Y494" s="23">
        <v>0</v>
      </c>
      <c r="Z494" s="23">
        <v>295.27</v>
      </c>
      <c r="AA494" s="23">
        <v>295.27</v>
      </c>
      <c r="AB494" s="14">
        <v>518</v>
      </c>
      <c r="AC494" s="14">
        <v>105</v>
      </c>
      <c r="AD494" s="24">
        <v>2.0192307692307692</v>
      </c>
      <c r="AE494" s="48">
        <v>24</v>
      </c>
      <c r="AF494" s="48">
        <v>536</v>
      </c>
      <c r="AG494" s="44">
        <v>283.6207</v>
      </c>
      <c r="AH494" s="44">
        <v>277.98689999999999</v>
      </c>
      <c r="AI494" s="44">
        <v>287.58609999999999</v>
      </c>
      <c r="AJ494" s="44">
        <v>297.53460000000001</v>
      </c>
      <c r="AK494" s="44">
        <v>268.84750000000003</v>
      </c>
      <c r="AL494" s="44">
        <v>294.52</v>
      </c>
      <c r="AM494" s="44">
        <v>257.7</v>
      </c>
      <c r="AN494" s="44">
        <v>294.52</v>
      </c>
      <c r="AO494" s="44">
        <v>270.44</v>
      </c>
      <c r="AP494" s="44">
        <v>294.52</v>
      </c>
      <c r="AQ494" s="44">
        <v>270.44</v>
      </c>
      <c r="AR494" s="44">
        <v>294.52</v>
      </c>
      <c r="AS494" s="44">
        <v>270.44</v>
      </c>
      <c r="AT494" s="44">
        <v>294.52</v>
      </c>
      <c r="AU494" s="44">
        <v>270.44</v>
      </c>
      <c r="AV494" s="44">
        <v>294.52</v>
      </c>
      <c r="AW494" s="44">
        <v>270.44</v>
      </c>
      <c r="AX494" s="44">
        <v>294.52</v>
      </c>
      <c r="AY494" s="44">
        <v>270.44</v>
      </c>
      <c r="AZ494" s="44">
        <v>294.52</v>
      </c>
      <c r="BA494" s="44">
        <v>270.44</v>
      </c>
      <c r="BB494" s="44">
        <v>294.52</v>
      </c>
      <c r="BC494" s="14" t="s">
        <v>77</v>
      </c>
      <c r="BD494" s="14" t="s">
        <v>77</v>
      </c>
      <c r="BG494" s="14" t="s">
        <v>191</v>
      </c>
      <c r="BH494" s="14" t="s">
        <v>44</v>
      </c>
      <c r="BI494" s="14">
        <v>102</v>
      </c>
      <c r="BJ494" s="14">
        <f>IFERROR(_xlfn.XLOOKUP(Master[[#This Row],[cu_id]],StopTimes[cu_ID],StopTimes[Average Stop Time]), 0)</f>
        <v>9.5750000000000011</v>
      </c>
      <c r="BK494" s="14">
        <f>IF(Master[[#This Row],[Avg stop time helper]] &lt;&gt; 0, Master[[#This Row],[Avg stop time helper]],Average_Stop_Time)</f>
        <v>9.5750000000000011</v>
      </c>
      <c r="BL494" s="14" t="b">
        <f>NOT(ISERROR(_xlfn.XLOOKUP(Master[[#This Row],[cu_id]], Solution[Cu_ID],Solution[Cu_ID])))</f>
        <v>0</v>
      </c>
    </row>
    <row r="495" spans="1:64" s="14" customFormat="1" x14ac:dyDescent="0.3">
      <c r="A495" s="26" t="s">
        <v>1601</v>
      </c>
      <c r="B495" s="14">
        <v>102</v>
      </c>
      <c r="C495" s="14">
        <v>73415</v>
      </c>
      <c r="D495" s="14">
        <v>1</v>
      </c>
      <c r="E495" s="14" t="s">
        <v>1600</v>
      </c>
      <c r="F495" s="14" t="s">
        <v>3557</v>
      </c>
      <c r="G495" s="14" t="s">
        <v>1599</v>
      </c>
      <c r="H495" s="14" t="s">
        <v>1228</v>
      </c>
      <c r="I495" s="14" t="s">
        <v>2</v>
      </c>
      <c r="J495" s="14">
        <v>49757</v>
      </c>
      <c r="K495" s="14">
        <v>7</v>
      </c>
      <c r="L495" s="14" t="s">
        <v>82</v>
      </c>
      <c r="M495" s="14" t="s">
        <v>164</v>
      </c>
      <c r="N495" s="14" t="s">
        <v>48</v>
      </c>
      <c r="O495" s="14">
        <v>70</v>
      </c>
      <c r="P495" s="14">
        <v>0</v>
      </c>
      <c r="Q495" s="14">
        <v>0</v>
      </c>
      <c r="R495" s="14">
        <v>0</v>
      </c>
      <c r="S495" s="14">
        <v>70</v>
      </c>
      <c r="T495" s="14">
        <v>0</v>
      </c>
      <c r="U495" s="25">
        <v>44315</v>
      </c>
      <c r="V495" s="14">
        <v>26</v>
      </c>
      <c r="W495" s="23">
        <v>2602.36</v>
      </c>
      <c r="X495" s="23">
        <v>0</v>
      </c>
      <c r="Y495" s="23">
        <v>0</v>
      </c>
      <c r="Z495" s="23">
        <v>110.81</v>
      </c>
      <c r="AA495" s="23">
        <v>110.81</v>
      </c>
      <c r="AB495" s="14">
        <v>0</v>
      </c>
      <c r="AC495" s="14">
        <v>0</v>
      </c>
      <c r="AD495" s="24">
        <v>0</v>
      </c>
      <c r="AE495" s="48">
        <v>0</v>
      </c>
      <c r="AF495" s="48">
        <v>0</v>
      </c>
      <c r="AG495" s="44">
        <v>0</v>
      </c>
      <c r="AH495" s="44">
        <v>111.11</v>
      </c>
      <c r="AI495" s="44">
        <v>107.7428</v>
      </c>
      <c r="AJ495" s="44">
        <v>68.36</v>
      </c>
      <c r="AK495" s="44">
        <v>111.11</v>
      </c>
      <c r="AL495" s="44">
        <v>0</v>
      </c>
      <c r="AM495" s="44">
        <v>111.11</v>
      </c>
      <c r="AN495" s="44">
        <v>0</v>
      </c>
      <c r="AO495" s="44">
        <v>111.11</v>
      </c>
      <c r="AP495" s="44">
        <v>0</v>
      </c>
      <c r="AQ495" s="44">
        <v>111.11</v>
      </c>
      <c r="AR495" s="44">
        <v>0</v>
      </c>
      <c r="AS495" s="44">
        <v>111.11</v>
      </c>
      <c r="AT495" s="44">
        <v>0</v>
      </c>
      <c r="AU495" s="44">
        <v>111.11</v>
      </c>
      <c r="AV495" s="44">
        <v>0</v>
      </c>
      <c r="AW495" s="44">
        <v>111.11</v>
      </c>
      <c r="AX495" s="44">
        <v>0</v>
      </c>
      <c r="AY495" s="44">
        <v>111.11</v>
      </c>
      <c r="AZ495" s="44">
        <v>0</v>
      </c>
      <c r="BA495" s="44">
        <v>111.11</v>
      </c>
      <c r="BB495" s="44">
        <v>0</v>
      </c>
      <c r="BC495" s="14" t="s">
        <v>77</v>
      </c>
      <c r="BD495" s="14" t="s">
        <v>77</v>
      </c>
      <c r="BG495" s="14" t="s">
        <v>191</v>
      </c>
      <c r="BH495" s="14" t="s">
        <v>44</v>
      </c>
      <c r="BI495" s="14">
        <v>102</v>
      </c>
      <c r="BJ495" s="14">
        <f>IFERROR(_xlfn.XLOOKUP(Master[[#This Row],[cu_id]],StopTimes[cu_ID],StopTimes[Average Stop Time]), 0)</f>
        <v>0</v>
      </c>
      <c r="BK495" s="14">
        <f>IF(Master[[#This Row],[Avg stop time helper]] &lt;&gt; 0, Master[[#This Row],[Avg stop time helper]],Average_Stop_Time)</f>
        <v>9.4354006285390355</v>
      </c>
      <c r="BL495" s="14" t="b">
        <f>NOT(ISERROR(_xlfn.XLOOKUP(Master[[#This Row],[cu_id]], Solution[Cu_ID],Solution[Cu_ID])))</f>
        <v>0</v>
      </c>
    </row>
    <row r="496" spans="1:64" s="14" customFormat="1" x14ac:dyDescent="0.3">
      <c r="A496" s="26" t="s">
        <v>1598</v>
      </c>
      <c r="B496" s="14">
        <v>102</v>
      </c>
      <c r="C496" s="14">
        <v>73415</v>
      </c>
      <c r="D496" s="14">
        <v>0</v>
      </c>
      <c r="E496" s="14" t="s">
        <v>1597</v>
      </c>
      <c r="F496" s="14" t="s">
        <v>3541</v>
      </c>
      <c r="G496" s="14" t="s">
        <v>1596</v>
      </c>
      <c r="H496" s="14" t="s">
        <v>1228</v>
      </c>
      <c r="I496" s="14" t="s">
        <v>2</v>
      </c>
      <c r="J496" s="14">
        <v>49757</v>
      </c>
      <c r="K496" s="14">
        <v>7</v>
      </c>
      <c r="L496" s="14" t="s">
        <v>82</v>
      </c>
      <c r="M496" s="14" t="s">
        <v>164</v>
      </c>
      <c r="N496" s="14" t="s">
        <v>48</v>
      </c>
      <c r="O496" s="14">
        <v>65</v>
      </c>
      <c r="P496" s="14">
        <v>0</v>
      </c>
      <c r="Q496" s="14">
        <v>0</v>
      </c>
      <c r="R496" s="14">
        <v>0</v>
      </c>
      <c r="S496" s="14">
        <v>65</v>
      </c>
      <c r="T496" s="14">
        <v>0</v>
      </c>
      <c r="U496" s="25">
        <v>44329</v>
      </c>
      <c r="V496" s="14">
        <v>24</v>
      </c>
      <c r="W496" s="23">
        <v>5530.21</v>
      </c>
      <c r="X496" s="23">
        <v>0</v>
      </c>
      <c r="Y496" s="23">
        <v>0</v>
      </c>
      <c r="Z496" s="23">
        <v>246.73</v>
      </c>
      <c r="AA496" s="23">
        <v>246.73</v>
      </c>
      <c r="AB496" s="14">
        <v>0</v>
      </c>
      <c r="AC496" s="14">
        <v>0</v>
      </c>
      <c r="AD496" s="24">
        <v>0</v>
      </c>
      <c r="AE496" s="48">
        <v>0</v>
      </c>
      <c r="AF496" s="48">
        <v>0</v>
      </c>
      <c r="AG496" s="44">
        <v>0</v>
      </c>
      <c r="AH496" s="44">
        <v>245.72</v>
      </c>
      <c r="AI496" s="44">
        <v>239.2792</v>
      </c>
      <c r="AJ496" s="44">
        <v>153.41999999999999</v>
      </c>
      <c r="AK496" s="44">
        <v>245.72</v>
      </c>
      <c r="AL496" s="44">
        <v>0</v>
      </c>
      <c r="AM496" s="44">
        <v>245.72</v>
      </c>
      <c r="AN496" s="44">
        <v>0</v>
      </c>
      <c r="AO496" s="44">
        <v>245.72</v>
      </c>
      <c r="AP496" s="44">
        <v>0</v>
      </c>
      <c r="AQ496" s="44">
        <v>245.72</v>
      </c>
      <c r="AR496" s="44">
        <v>0</v>
      </c>
      <c r="AS496" s="44">
        <v>245.72</v>
      </c>
      <c r="AT496" s="44">
        <v>0</v>
      </c>
      <c r="AU496" s="44">
        <v>245.72</v>
      </c>
      <c r="AV496" s="44">
        <v>0</v>
      </c>
      <c r="AW496" s="44">
        <v>245.72</v>
      </c>
      <c r="AX496" s="44">
        <v>0</v>
      </c>
      <c r="AY496" s="44">
        <v>245.72</v>
      </c>
      <c r="AZ496" s="44">
        <v>0</v>
      </c>
      <c r="BA496" s="44">
        <v>245.72</v>
      </c>
      <c r="BB496" s="44">
        <v>0</v>
      </c>
      <c r="BC496" s="14" t="s">
        <v>77</v>
      </c>
      <c r="BD496" s="14" t="s">
        <v>77</v>
      </c>
      <c r="BG496" s="14" t="s">
        <v>191</v>
      </c>
      <c r="BH496" s="14" t="s">
        <v>44</v>
      </c>
      <c r="BI496" s="14">
        <v>102</v>
      </c>
      <c r="BJ496" s="14">
        <f>IFERROR(_xlfn.XLOOKUP(Master[[#This Row],[cu_id]],StopTimes[cu_ID],StopTimes[Average Stop Time]), 0)</f>
        <v>0</v>
      </c>
      <c r="BK496" s="14">
        <f>IF(Master[[#This Row],[Avg stop time helper]] &lt;&gt; 0, Master[[#This Row],[Avg stop time helper]],Average_Stop_Time)</f>
        <v>9.4354006285390355</v>
      </c>
      <c r="BL496" s="14" t="b">
        <f>NOT(ISERROR(_xlfn.XLOOKUP(Master[[#This Row],[cu_id]], Solution[Cu_ID],Solution[Cu_ID])))</f>
        <v>0</v>
      </c>
    </row>
    <row r="497" spans="1:64" s="14" customFormat="1" x14ac:dyDescent="0.3">
      <c r="A497" s="26" t="s">
        <v>1822</v>
      </c>
      <c r="B497" s="14">
        <v>102</v>
      </c>
      <c r="C497" s="14">
        <v>73415</v>
      </c>
      <c r="D497" s="14">
        <v>3</v>
      </c>
      <c r="E497" s="14" t="s">
        <v>1821</v>
      </c>
      <c r="F497" s="14" t="s">
        <v>4377</v>
      </c>
      <c r="H497" s="14" t="s">
        <v>201</v>
      </c>
      <c r="I497" s="14" t="s">
        <v>2</v>
      </c>
      <c r="J497" s="14">
        <v>49708</v>
      </c>
      <c r="K497" s="14">
        <v>7</v>
      </c>
      <c r="L497" s="14" t="s">
        <v>82</v>
      </c>
      <c r="M497" s="14" t="s">
        <v>164</v>
      </c>
      <c r="N497" s="14" t="s">
        <v>48</v>
      </c>
      <c r="O497" s="14">
        <v>27</v>
      </c>
      <c r="P497" s="14">
        <v>0</v>
      </c>
      <c r="Q497" s="14">
        <v>0</v>
      </c>
      <c r="R497" s="14">
        <v>0</v>
      </c>
      <c r="S497" s="14">
        <v>27</v>
      </c>
      <c r="T497" s="14">
        <v>0</v>
      </c>
      <c r="U497" s="25">
        <v>44322</v>
      </c>
      <c r="V497" s="14">
        <v>26</v>
      </c>
      <c r="W497" s="23">
        <v>1823.66</v>
      </c>
      <c r="X497" s="23">
        <v>0</v>
      </c>
      <c r="Y497" s="23">
        <v>0</v>
      </c>
      <c r="Z497" s="23">
        <v>82.53</v>
      </c>
      <c r="AA497" s="23">
        <v>82.53</v>
      </c>
      <c r="AB497" s="14">
        <v>0</v>
      </c>
      <c r="AC497" s="14">
        <v>0</v>
      </c>
      <c r="AD497" s="24">
        <v>0</v>
      </c>
      <c r="AE497" s="48">
        <v>0</v>
      </c>
      <c r="AF497" s="48">
        <v>0</v>
      </c>
      <c r="AG497" s="44">
        <v>0</v>
      </c>
      <c r="AH497" s="44">
        <v>74.400000000000006</v>
      </c>
      <c r="AI497" s="44">
        <v>76.624200000000002</v>
      </c>
      <c r="AJ497" s="44">
        <v>77.86</v>
      </c>
      <c r="AK497" s="44">
        <v>74.400000000000006</v>
      </c>
      <c r="AL497" s="44">
        <v>0</v>
      </c>
      <c r="AM497" s="44">
        <v>74.400000000000006</v>
      </c>
      <c r="AN497" s="44">
        <v>0</v>
      </c>
      <c r="AO497" s="44">
        <v>74.400000000000006</v>
      </c>
      <c r="AP497" s="44">
        <v>0</v>
      </c>
      <c r="AQ497" s="44">
        <v>74.400000000000006</v>
      </c>
      <c r="AR497" s="44">
        <v>0</v>
      </c>
      <c r="AS497" s="44">
        <v>74.400000000000006</v>
      </c>
      <c r="AT497" s="44">
        <v>0</v>
      </c>
      <c r="AU497" s="44">
        <v>74.400000000000006</v>
      </c>
      <c r="AV497" s="44">
        <v>0</v>
      </c>
      <c r="AW497" s="44">
        <v>74.400000000000006</v>
      </c>
      <c r="AX497" s="44">
        <v>0</v>
      </c>
      <c r="AY497" s="44">
        <v>74.400000000000006</v>
      </c>
      <c r="AZ497" s="44">
        <v>0</v>
      </c>
      <c r="BA497" s="44">
        <v>74.400000000000006</v>
      </c>
      <c r="BB497" s="44">
        <v>0</v>
      </c>
      <c r="BC497" s="14" t="s">
        <v>77</v>
      </c>
      <c r="BD497" s="14" t="s">
        <v>77</v>
      </c>
      <c r="BG497" s="14" t="s">
        <v>191</v>
      </c>
      <c r="BH497" s="14" t="s">
        <v>44</v>
      </c>
      <c r="BI497" s="14">
        <v>102</v>
      </c>
      <c r="BJ497" s="14">
        <f>IFERROR(_xlfn.XLOOKUP(Master[[#This Row],[cu_id]],StopTimes[cu_ID],StopTimes[Average Stop Time]), 0)</f>
        <v>0</v>
      </c>
      <c r="BK497" s="14">
        <f>IF(Master[[#This Row],[Avg stop time helper]] &lt;&gt; 0, Master[[#This Row],[Avg stop time helper]],Average_Stop_Time)</f>
        <v>9.4354006285390355</v>
      </c>
      <c r="BL497" s="14" t="b">
        <f>NOT(ISERROR(_xlfn.XLOOKUP(Master[[#This Row],[cu_id]], Solution[Cu_ID],Solution[Cu_ID])))</f>
        <v>0</v>
      </c>
    </row>
    <row r="498" spans="1:64" s="14" customFormat="1" x14ac:dyDescent="0.3">
      <c r="A498" s="26" t="s">
        <v>1603</v>
      </c>
      <c r="B498" s="14">
        <v>101</v>
      </c>
      <c r="C498" s="14">
        <v>73416</v>
      </c>
      <c r="D498" s="14">
        <v>0</v>
      </c>
      <c r="E498" s="14" t="s">
        <v>1602</v>
      </c>
      <c r="F498" s="14" t="s">
        <v>5523</v>
      </c>
      <c r="H498" s="14" t="s">
        <v>808</v>
      </c>
      <c r="I498" s="14" t="s">
        <v>2</v>
      </c>
      <c r="J498" s="14">
        <v>49735</v>
      </c>
      <c r="K498" s="14">
        <v>1</v>
      </c>
      <c r="L498" s="14" t="s">
        <v>174</v>
      </c>
      <c r="M498" s="14" t="s">
        <v>164</v>
      </c>
      <c r="N498" s="14" t="s">
        <v>13</v>
      </c>
      <c r="O498" s="14">
        <v>646</v>
      </c>
      <c r="P498" s="14">
        <v>646</v>
      </c>
      <c r="Q498" s="14">
        <v>0</v>
      </c>
      <c r="R498" s="14">
        <v>0</v>
      </c>
      <c r="S498" s="14">
        <v>0</v>
      </c>
      <c r="T498" s="14">
        <v>0</v>
      </c>
      <c r="U498" s="25">
        <v>44158</v>
      </c>
      <c r="V498" s="14">
        <v>13</v>
      </c>
      <c r="W498" s="23">
        <v>997.4</v>
      </c>
      <c r="X498" s="23">
        <v>0</v>
      </c>
      <c r="Y498" s="23">
        <v>0</v>
      </c>
      <c r="Z498" s="23">
        <v>20</v>
      </c>
      <c r="AA498" s="23">
        <v>79.98</v>
      </c>
      <c r="AB498" s="14">
        <v>0</v>
      </c>
      <c r="AC498" s="14">
        <v>0</v>
      </c>
      <c r="AD498" s="24">
        <f>IFERROR(1-(Master[[#This Row],[Avg Garment Scans per Delivery]]/Master[[#This Row],[Garment Inventory]]), 0)</f>
        <v>0</v>
      </c>
      <c r="AE498" s="48">
        <v>0</v>
      </c>
      <c r="AF498" s="48">
        <v>0</v>
      </c>
      <c r="AG498" s="44">
        <v>74.28</v>
      </c>
      <c r="AH498" s="44">
        <v>76.52</v>
      </c>
      <c r="AI498" s="44">
        <v>79.114999999999995</v>
      </c>
      <c r="AJ498" s="44">
        <v>79.98</v>
      </c>
      <c r="AK498" s="44">
        <v>19.13</v>
      </c>
      <c r="AL498" s="44">
        <v>19.995000000000001</v>
      </c>
      <c r="AM498" s="44">
        <v>76.52</v>
      </c>
      <c r="AN498" s="44">
        <v>0</v>
      </c>
      <c r="AO498" s="44">
        <v>0</v>
      </c>
      <c r="AP498" s="44">
        <v>0</v>
      </c>
      <c r="AQ498" s="44">
        <v>0</v>
      </c>
      <c r="AR498" s="44">
        <v>79.98</v>
      </c>
      <c r="AS498" s="44">
        <v>0</v>
      </c>
      <c r="AT498" s="44">
        <v>79.98</v>
      </c>
      <c r="AU498" s="44">
        <v>76.52</v>
      </c>
      <c r="AV498" s="44">
        <v>0</v>
      </c>
      <c r="AW498" s="44">
        <v>0</v>
      </c>
      <c r="AX498" s="44">
        <v>0</v>
      </c>
      <c r="AY498" s="44">
        <v>0</v>
      </c>
      <c r="AZ498" s="44">
        <v>79.98</v>
      </c>
      <c r="BA498" s="44">
        <v>0</v>
      </c>
      <c r="BB498" s="44">
        <v>79.98</v>
      </c>
      <c r="BC498" s="14" t="s">
        <v>232</v>
      </c>
      <c r="BD498" s="14" t="s">
        <v>213</v>
      </c>
      <c r="BG498" s="14" t="s">
        <v>191</v>
      </c>
      <c r="BH498" s="14" t="s">
        <v>44</v>
      </c>
      <c r="BI498" s="14">
        <v>103</v>
      </c>
      <c r="BJ498" s="14">
        <f>IFERROR(_xlfn.XLOOKUP(Master[[#This Row],[cu_id]],StopTimes[cu_ID],StopTimes[Average Stop Time]), 0)</f>
        <v>8.8333333333333339</v>
      </c>
      <c r="BK498" s="14">
        <f>IF(Master[[#This Row],[Avg stop time helper]] &lt;&gt; 0, Master[[#This Row],[Avg stop time helper]],Average_Stop_Time)</f>
        <v>8.8333333333333339</v>
      </c>
      <c r="BL498" s="14" t="b">
        <f>NOT(ISERROR(_xlfn.XLOOKUP(Master[[#This Row],[cu_id]], Solution[Cu_ID],Solution[Cu_ID])))</f>
        <v>1</v>
      </c>
    </row>
    <row r="499" spans="1:64" s="14" customFormat="1" x14ac:dyDescent="0.3">
      <c r="A499" s="26" t="s">
        <v>1605</v>
      </c>
      <c r="B499" s="14">
        <v>101</v>
      </c>
      <c r="C499" s="14">
        <v>73418</v>
      </c>
      <c r="D499" s="14">
        <v>0</v>
      </c>
      <c r="E499" s="14" t="s">
        <v>1604</v>
      </c>
      <c r="F499" s="14" t="s">
        <v>5073</v>
      </c>
      <c r="H499" s="14" t="s">
        <v>568</v>
      </c>
      <c r="I499" s="14" t="s">
        <v>2</v>
      </c>
      <c r="J499" s="14">
        <v>49753</v>
      </c>
      <c r="K499" s="14">
        <v>6</v>
      </c>
      <c r="L499" s="14" t="s">
        <v>176</v>
      </c>
      <c r="M499" s="14" t="s">
        <v>164</v>
      </c>
      <c r="N499" s="14" t="s">
        <v>13</v>
      </c>
      <c r="O499" s="14">
        <v>655</v>
      </c>
      <c r="P499" s="14">
        <v>655</v>
      </c>
      <c r="Q499" s="14">
        <v>0</v>
      </c>
      <c r="R499" s="14">
        <v>0</v>
      </c>
      <c r="S499" s="14">
        <v>0</v>
      </c>
      <c r="T499" s="14">
        <v>0</v>
      </c>
      <c r="U499" s="25">
        <v>44137</v>
      </c>
      <c r="V499" s="14">
        <v>26</v>
      </c>
      <c r="W499" s="23">
        <v>1365.86</v>
      </c>
      <c r="X499" s="23">
        <v>0</v>
      </c>
      <c r="Y499" s="23">
        <v>0</v>
      </c>
      <c r="Z499" s="23">
        <v>28.73</v>
      </c>
      <c r="AA499" s="23">
        <v>57.46</v>
      </c>
      <c r="AB499" s="14">
        <v>0</v>
      </c>
      <c r="AC499" s="14">
        <v>0</v>
      </c>
      <c r="AD499" s="24">
        <f>IFERROR(1-(Master[[#This Row],[Avg Garment Scans per Delivery]]/Master[[#This Row],[Garment Inventory]]), 0)</f>
        <v>0</v>
      </c>
      <c r="AE499" s="48">
        <v>0</v>
      </c>
      <c r="AF499" s="48">
        <v>0</v>
      </c>
      <c r="AG499" s="44">
        <v>53.333300000000001</v>
      </c>
      <c r="AH499" s="44">
        <v>51.63</v>
      </c>
      <c r="AI499" s="44">
        <v>53.35</v>
      </c>
      <c r="AJ499" s="44">
        <v>54.21</v>
      </c>
      <c r="AK499" s="44">
        <v>25.815000000000001</v>
      </c>
      <c r="AL499" s="44">
        <v>27.105</v>
      </c>
      <c r="AM499" s="44">
        <v>0</v>
      </c>
      <c r="AN499" s="44">
        <v>54.21</v>
      </c>
      <c r="AO499" s="44">
        <v>51.63</v>
      </c>
      <c r="AP499" s="44">
        <v>54.21</v>
      </c>
      <c r="AQ499" s="44">
        <v>0</v>
      </c>
      <c r="AR499" s="44">
        <v>54.21</v>
      </c>
      <c r="AS499" s="44">
        <v>51.63</v>
      </c>
      <c r="AT499" s="44">
        <v>54.21</v>
      </c>
      <c r="AU499" s="44">
        <v>0</v>
      </c>
      <c r="AV499" s="44">
        <v>54.21</v>
      </c>
      <c r="AW499" s="44">
        <v>51.63</v>
      </c>
      <c r="AX499" s="44">
        <v>54.21</v>
      </c>
      <c r="AY499" s="44">
        <v>0</v>
      </c>
      <c r="AZ499" s="44">
        <v>54.21</v>
      </c>
      <c r="BA499" s="44">
        <v>51.63</v>
      </c>
      <c r="BB499" s="44">
        <v>54.21</v>
      </c>
      <c r="BC499" s="14" t="s">
        <v>232</v>
      </c>
      <c r="BD499" s="14" t="s">
        <v>239</v>
      </c>
      <c r="BG499" s="14" t="s">
        <v>191</v>
      </c>
      <c r="BH499" s="14" t="s">
        <v>44</v>
      </c>
      <c r="BI499" s="14">
        <v>103</v>
      </c>
      <c r="BJ499" s="14">
        <f>IFERROR(_xlfn.XLOOKUP(Master[[#This Row],[cu_id]],StopTimes[cu_ID],StopTimes[Average Stop Time]), 0)</f>
        <v>6.2750000000000004</v>
      </c>
      <c r="BK499" s="14">
        <f>IF(Master[[#This Row],[Avg stop time helper]] &lt;&gt; 0, Master[[#This Row],[Avg stop time helper]],Average_Stop_Time)</f>
        <v>6.2750000000000004</v>
      </c>
      <c r="BL499" s="14" t="b">
        <f>NOT(ISERROR(_xlfn.XLOOKUP(Master[[#This Row],[cu_id]], Solution[Cu_ID],Solution[Cu_ID])))</f>
        <v>1</v>
      </c>
    </row>
    <row r="500" spans="1:64" s="14" customFormat="1" x14ac:dyDescent="0.3">
      <c r="A500" s="26" t="s">
        <v>1607</v>
      </c>
      <c r="B500" s="14">
        <v>101</v>
      </c>
      <c r="C500" s="14">
        <v>73420</v>
      </c>
      <c r="D500" s="14">
        <v>0</v>
      </c>
      <c r="E500" s="14" t="s">
        <v>1606</v>
      </c>
      <c r="F500" s="14" t="s">
        <v>4420</v>
      </c>
      <c r="H500" s="14" t="s">
        <v>612</v>
      </c>
      <c r="I500" s="14" t="s">
        <v>2</v>
      </c>
      <c r="J500" s="14">
        <v>48742</v>
      </c>
      <c r="K500" s="14">
        <v>7</v>
      </c>
      <c r="L500" s="14" t="s">
        <v>82</v>
      </c>
      <c r="M500" s="14" t="s">
        <v>164</v>
      </c>
      <c r="N500" s="14" t="s">
        <v>15</v>
      </c>
      <c r="O500" s="14">
        <v>125</v>
      </c>
      <c r="P500" s="14">
        <v>0</v>
      </c>
      <c r="Q500" s="14">
        <v>125</v>
      </c>
      <c r="R500" s="14">
        <v>0</v>
      </c>
      <c r="S500" s="14">
        <v>0</v>
      </c>
      <c r="T500" s="14">
        <v>0</v>
      </c>
      <c r="U500" s="25">
        <v>44138</v>
      </c>
      <c r="V500" s="14">
        <v>52</v>
      </c>
      <c r="W500" s="23">
        <v>4160.9399999999996</v>
      </c>
      <c r="X500" s="23">
        <v>0</v>
      </c>
      <c r="Y500" s="23">
        <v>0</v>
      </c>
      <c r="Z500" s="23">
        <v>100.89</v>
      </c>
      <c r="AA500" s="23">
        <v>100.89</v>
      </c>
      <c r="AB500" s="14">
        <v>0</v>
      </c>
      <c r="AC500" s="14">
        <v>0</v>
      </c>
      <c r="AD500" s="24">
        <f>IFERROR(1-(Master[[#This Row],[Avg Garment Scans per Delivery]]/Master[[#This Row],[Garment Inventory]]), 0)</f>
        <v>0</v>
      </c>
      <c r="AE500" s="48">
        <v>0</v>
      </c>
      <c r="AF500" s="48">
        <v>0</v>
      </c>
      <c r="AG500" s="44">
        <v>63.2</v>
      </c>
      <c r="AH500" s="44">
        <v>77.696899999999999</v>
      </c>
      <c r="AI500" s="44">
        <v>94.601500000000001</v>
      </c>
      <c r="AJ500" s="44">
        <v>94.36</v>
      </c>
      <c r="AK500" s="44">
        <v>93.18</v>
      </c>
      <c r="AL500" s="44">
        <v>94.36</v>
      </c>
      <c r="AM500" s="44">
        <v>93.18</v>
      </c>
      <c r="AN500" s="44">
        <v>94.36</v>
      </c>
      <c r="AO500" s="44">
        <v>93.18</v>
      </c>
      <c r="AP500" s="44">
        <v>94.36</v>
      </c>
      <c r="AQ500" s="44">
        <v>93.18</v>
      </c>
      <c r="AR500" s="44">
        <v>94.36</v>
      </c>
      <c r="AS500" s="44">
        <v>93.18</v>
      </c>
      <c r="AT500" s="44">
        <v>94.36</v>
      </c>
      <c r="AU500" s="44">
        <v>93.18</v>
      </c>
      <c r="AV500" s="44">
        <v>94.36</v>
      </c>
      <c r="AW500" s="44">
        <v>93.18</v>
      </c>
      <c r="AX500" s="44">
        <v>94.36</v>
      </c>
      <c r="AY500" s="44">
        <v>93.18</v>
      </c>
      <c r="AZ500" s="44">
        <v>94.36</v>
      </c>
      <c r="BA500" s="44">
        <v>93.18</v>
      </c>
      <c r="BB500" s="44">
        <v>94.36</v>
      </c>
      <c r="BC500" s="14" t="s">
        <v>254</v>
      </c>
      <c r="BD500" s="14" t="s">
        <v>213</v>
      </c>
      <c r="BG500" s="14" t="s">
        <v>191</v>
      </c>
      <c r="BH500" s="14" t="s">
        <v>44</v>
      </c>
      <c r="BI500" s="14">
        <v>101</v>
      </c>
      <c r="BJ500" s="14">
        <f>IFERROR(_xlfn.XLOOKUP(Master[[#This Row],[cu_id]],StopTimes[cu_ID],StopTimes[Average Stop Time]), 0)</f>
        <v>6.2666666666666666</v>
      </c>
      <c r="BK500" s="14">
        <f>IF(Master[[#This Row],[Avg stop time helper]] &lt;&gt; 0, Master[[#This Row],[Avg stop time helper]],Average_Stop_Time)</f>
        <v>6.2666666666666666</v>
      </c>
      <c r="BL500" s="14" t="b">
        <f>NOT(ISERROR(_xlfn.XLOOKUP(Master[[#This Row],[cu_id]], Solution[Cu_ID],Solution[Cu_ID])))</f>
        <v>1</v>
      </c>
    </row>
    <row r="501" spans="1:64" s="14" customFormat="1" x14ac:dyDescent="0.3">
      <c r="A501" s="26" t="s">
        <v>1609</v>
      </c>
      <c r="B501" s="14">
        <v>105</v>
      </c>
      <c r="C501" s="14">
        <v>73421</v>
      </c>
      <c r="D501" s="14">
        <v>0</v>
      </c>
      <c r="E501" s="14" t="s">
        <v>1608</v>
      </c>
      <c r="F501" s="14" t="s">
        <v>5328</v>
      </c>
      <c r="H501" s="14" t="s">
        <v>1495</v>
      </c>
      <c r="I501" s="14" t="s">
        <v>2</v>
      </c>
      <c r="J501" s="14">
        <v>48739</v>
      </c>
      <c r="K501" s="14">
        <v>1</v>
      </c>
      <c r="L501" s="14" t="s">
        <v>174</v>
      </c>
      <c r="M501" s="14" t="s">
        <v>164</v>
      </c>
      <c r="N501" s="14" t="s">
        <v>12</v>
      </c>
      <c r="O501" s="14">
        <v>172</v>
      </c>
      <c r="P501" s="14">
        <v>0</v>
      </c>
      <c r="Q501" s="14">
        <v>0</v>
      </c>
      <c r="R501" s="14">
        <v>172</v>
      </c>
      <c r="S501" s="14">
        <v>0</v>
      </c>
      <c r="T501" s="14">
        <v>0</v>
      </c>
      <c r="U501" s="25">
        <v>44139</v>
      </c>
      <c r="V501" s="14">
        <v>14</v>
      </c>
      <c r="W501" s="23">
        <v>712.61</v>
      </c>
      <c r="X501" s="23">
        <v>0</v>
      </c>
      <c r="Y501" s="23">
        <v>0</v>
      </c>
      <c r="Z501" s="23">
        <v>13.9</v>
      </c>
      <c r="AA501" s="23">
        <v>55.61</v>
      </c>
      <c r="AB501" s="14">
        <v>0</v>
      </c>
      <c r="AC501" s="14">
        <v>0</v>
      </c>
      <c r="AD501" s="24">
        <f>IFERROR(1-(Master[[#This Row],[Avg Garment Scans per Delivery]]/Master[[#This Row],[Garment Inventory]]), 0)</f>
        <v>0</v>
      </c>
      <c r="AE501" s="48">
        <v>0</v>
      </c>
      <c r="AF501" s="48">
        <v>0</v>
      </c>
      <c r="AG501" s="44">
        <v>50.46</v>
      </c>
      <c r="AH501" s="44">
        <v>50.46</v>
      </c>
      <c r="AI501" s="44">
        <v>51.96</v>
      </c>
      <c r="AJ501" s="44">
        <v>52.46</v>
      </c>
      <c r="AK501" s="44">
        <v>12.615</v>
      </c>
      <c r="AL501" s="44">
        <v>13.115</v>
      </c>
      <c r="AM501" s="44">
        <v>50.46</v>
      </c>
      <c r="AN501" s="44">
        <v>0</v>
      </c>
      <c r="AO501" s="44">
        <v>0</v>
      </c>
      <c r="AP501" s="44">
        <v>0</v>
      </c>
      <c r="AQ501" s="44">
        <v>0</v>
      </c>
      <c r="AR501" s="44">
        <v>0</v>
      </c>
      <c r="AS501" s="44">
        <v>0</v>
      </c>
      <c r="AT501" s="44">
        <v>52.46</v>
      </c>
      <c r="AU501" s="44">
        <v>50.46</v>
      </c>
      <c r="AV501" s="44">
        <v>0</v>
      </c>
      <c r="AW501" s="44">
        <v>0</v>
      </c>
      <c r="AX501" s="44">
        <v>0</v>
      </c>
      <c r="AY501" s="44">
        <v>0</v>
      </c>
      <c r="AZ501" s="44">
        <v>0</v>
      </c>
      <c r="BA501" s="44">
        <v>0</v>
      </c>
      <c r="BB501" s="44">
        <v>52.46</v>
      </c>
      <c r="BC501" s="14" t="s">
        <v>260</v>
      </c>
      <c r="BD501" s="14" t="s">
        <v>213</v>
      </c>
      <c r="BG501" s="14" t="s">
        <v>191</v>
      </c>
      <c r="BH501" s="14" t="s">
        <v>44</v>
      </c>
      <c r="BI501" s="14">
        <v>105</v>
      </c>
      <c r="BJ501" s="14">
        <f>IFERROR(_xlfn.XLOOKUP(Master[[#This Row],[cu_id]],StopTimes[cu_ID],StopTimes[Average Stop Time]), 0)</f>
        <v>3.8166666666666669</v>
      </c>
      <c r="BK501" s="14">
        <f>IF(Master[[#This Row],[Avg stop time helper]] &lt;&gt; 0, Master[[#This Row],[Avg stop time helper]],Average_Stop_Time)</f>
        <v>3.8166666666666669</v>
      </c>
      <c r="BL501" s="14" t="b">
        <f>NOT(ISERROR(_xlfn.XLOOKUP(Master[[#This Row],[cu_id]], Solution[Cu_ID],Solution[Cu_ID])))</f>
        <v>1</v>
      </c>
    </row>
    <row r="502" spans="1:64" s="14" customFormat="1" x14ac:dyDescent="0.3">
      <c r="A502" s="26" t="s">
        <v>1611</v>
      </c>
      <c r="B502" s="14">
        <v>102</v>
      </c>
      <c r="C502" s="14">
        <v>73422</v>
      </c>
      <c r="D502" s="14">
        <v>0</v>
      </c>
      <c r="E502" s="14" t="s">
        <v>1610</v>
      </c>
      <c r="F502" s="14" t="s">
        <v>3563</v>
      </c>
      <c r="G502" s="14" t="s">
        <v>202</v>
      </c>
      <c r="H502" s="14" t="s">
        <v>201</v>
      </c>
      <c r="I502" s="14" t="s">
        <v>2</v>
      </c>
      <c r="J502" s="14">
        <v>49757</v>
      </c>
      <c r="K502" s="14">
        <v>7</v>
      </c>
      <c r="L502" s="14" t="s">
        <v>82</v>
      </c>
      <c r="M502" s="14" t="s">
        <v>164</v>
      </c>
      <c r="N502" s="14" t="s">
        <v>48</v>
      </c>
      <c r="O502" s="14">
        <v>80</v>
      </c>
      <c r="P502" s="14">
        <v>0</v>
      </c>
      <c r="Q502" s="14">
        <v>0</v>
      </c>
      <c r="R502" s="14">
        <v>0</v>
      </c>
      <c r="S502" s="14">
        <v>80</v>
      </c>
      <c r="T502" s="14">
        <v>0</v>
      </c>
      <c r="U502" s="25">
        <v>44315</v>
      </c>
      <c r="V502" s="14">
        <v>27</v>
      </c>
      <c r="W502" s="23">
        <v>14876.18</v>
      </c>
      <c r="X502" s="23">
        <v>0</v>
      </c>
      <c r="Y502" s="23">
        <v>0</v>
      </c>
      <c r="Z502" s="23">
        <v>641.09</v>
      </c>
      <c r="AA502" s="23">
        <v>641.09</v>
      </c>
      <c r="AB502" s="14">
        <v>0</v>
      </c>
      <c r="AC502" s="14">
        <v>0</v>
      </c>
      <c r="AD502" s="24">
        <v>0</v>
      </c>
      <c r="AE502" s="48">
        <v>0</v>
      </c>
      <c r="AF502" s="48">
        <v>0</v>
      </c>
      <c r="AG502" s="44">
        <v>0</v>
      </c>
      <c r="AH502" s="44">
        <v>528.94880000000001</v>
      </c>
      <c r="AI502" s="44">
        <v>630.96140000000003</v>
      </c>
      <c r="AJ502" s="44">
        <v>641.09</v>
      </c>
      <c r="AK502" s="44">
        <v>606.84249999999997</v>
      </c>
      <c r="AL502" s="44">
        <v>0</v>
      </c>
      <c r="AM502" s="44">
        <v>612.73</v>
      </c>
      <c r="AN502" s="44">
        <v>0</v>
      </c>
      <c r="AO502" s="44">
        <v>612.73</v>
      </c>
      <c r="AP502" s="44">
        <v>0</v>
      </c>
      <c r="AQ502" s="44">
        <v>565.63</v>
      </c>
      <c r="AR502" s="44">
        <v>0</v>
      </c>
      <c r="AS502" s="44">
        <v>612.73</v>
      </c>
      <c r="AT502" s="44">
        <v>0</v>
      </c>
      <c r="AU502" s="44">
        <v>612.73</v>
      </c>
      <c r="AV502" s="44">
        <v>0</v>
      </c>
      <c r="AW502" s="44">
        <v>612.73</v>
      </c>
      <c r="AX502" s="44">
        <v>0</v>
      </c>
      <c r="AY502" s="44">
        <v>612.73</v>
      </c>
      <c r="AZ502" s="44">
        <v>0</v>
      </c>
      <c r="BA502" s="44">
        <v>612.73</v>
      </c>
      <c r="BB502" s="44">
        <v>0</v>
      </c>
      <c r="BC502" s="14" t="s">
        <v>77</v>
      </c>
      <c r="BD502" s="14" t="s">
        <v>77</v>
      </c>
      <c r="BG502" s="14" t="s">
        <v>191</v>
      </c>
      <c r="BH502" s="14" t="s">
        <v>44</v>
      </c>
      <c r="BI502" s="14">
        <v>102</v>
      </c>
      <c r="BJ502" s="14">
        <f>IFERROR(_xlfn.XLOOKUP(Master[[#This Row],[cu_id]],StopTimes[cu_ID],StopTimes[Average Stop Time]), 0)</f>
        <v>0</v>
      </c>
      <c r="BK502" s="14">
        <f>IF(Master[[#This Row],[Avg stop time helper]] &lt;&gt; 0, Master[[#This Row],[Avg stop time helper]],Average_Stop_Time)</f>
        <v>9.4354006285390355</v>
      </c>
      <c r="BL502" s="14" t="b">
        <f>NOT(ISERROR(_xlfn.XLOOKUP(Master[[#This Row],[cu_id]], Solution[Cu_ID],Solution[Cu_ID])))</f>
        <v>0</v>
      </c>
    </row>
    <row r="503" spans="1:64" s="14" customFormat="1" x14ac:dyDescent="0.3">
      <c r="A503" s="26" t="s">
        <v>1613</v>
      </c>
      <c r="B503" s="14">
        <v>103</v>
      </c>
      <c r="C503" s="14">
        <v>73423</v>
      </c>
      <c r="D503" s="14">
        <v>0</v>
      </c>
      <c r="E503" s="14" t="s">
        <v>1612</v>
      </c>
      <c r="F503" s="14" t="s">
        <v>3877</v>
      </c>
      <c r="H503" s="14" t="s">
        <v>600</v>
      </c>
      <c r="I503" s="14" t="s">
        <v>2</v>
      </c>
      <c r="J503" s="14">
        <v>49709</v>
      </c>
      <c r="K503" s="14">
        <v>1</v>
      </c>
      <c r="L503" s="14" t="s">
        <v>174</v>
      </c>
      <c r="M503" s="14" t="s">
        <v>164</v>
      </c>
      <c r="N503" s="14" t="s">
        <v>13</v>
      </c>
      <c r="O503" s="14">
        <v>26</v>
      </c>
      <c r="P503" s="14">
        <v>26</v>
      </c>
      <c r="Q503" s="14">
        <v>0</v>
      </c>
      <c r="R503" s="14">
        <v>0</v>
      </c>
      <c r="S503" s="14">
        <v>0</v>
      </c>
      <c r="T503" s="14">
        <v>0</v>
      </c>
      <c r="U503" s="25">
        <v>44158</v>
      </c>
      <c r="V503" s="14">
        <v>13</v>
      </c>
      <c r="W503" s="23">
        <v>2082.4699999999998</v>
      </c>
      <c r="X503" s="23">
        <v>0</v>
      </c>
      <c r="Y503" s="23">
        <v>0</v>
      </c>
      <c r="Z503" s="23">
        <v>43.62</v>
      </c>
      <c r="AA503" s="23">
        <v>174.48</v>
      </c>
      <c r="AB503" s="14">
        <v>0</v>
      </c>
      <c r="AC503" s="14">
        <v>0</v>
      </c>
      <c r="AD503" s="24">
        <f>IFERROR(1-(Master[[#This Row],[Avg Garment Scans per Delivery]]/Master[[#This Row],[Garment Inventory]]), 0)</f>
        <v>0</v>
      </c>
      <c r="AE503" s="48">
        <v>0</v>
      </c>
      <c r="AF503" s="48">
        <v>0</v>
      </c>
      <c r="AG503" s="44">
        <v>158.22999999999999</v>
      </c>
      <c r="AH503" s="44">
        <v>158.22999999999999</v>
      </c>
      <c r="AI503" s="44">
        <v>163.00749999999999</v>
      </c>
      <c r="AJ503" s="44">
        <v>164.6</v>
      </c>
      <c r="AK503" s="44">
        <v>39.557499999999997</v>
      </c>
      <c r="AL503" s="44">
        <v>41.15</v>
      </c>
      <c r="AM503" s="44">
        <v>158.22999999999999</v>
      </c>
      <c r="AN503" s="44">
        <v>0</v>
      </c>
      <c r="AO503" s="44">
        <v>0</v>
      </c>
      <c r="AP503" s="44">
        <v>0</v>
      </c>
      <c r="AQ503" s="44">
        <v>0</v>
      </c>
      <c r="AR503" s="44">
        <v>164.6</v>
      </c>
      <c r="AS503" s="44">
        <v>0</v>
      </c>
      <c r="AT503" s="44">
        <v>164.6</v>
      </c>
      <c r="AU503" s="44">
        <v>158.22999999999999</v>
      </c>
      <c r="AV503" s="44">
        <v>0</v>
      </c>
      <c r="AW503" s="44">
        <v>0</v>
      </c>
      <c r="AX503" s="44">
        <v>0</v>
      </c>
      <c r="AY503" s="44">
        <v>0</v>
      </c>
      <c r="AZ503" s="44">
        <v>164.6</v>
      </c>
      <c r="BA503" s="44">
        <v>0</v>
      </c>
      <c r="BB503" s="44">
        <v>164.6</v>
      </c>
      <c r="BC503" s="14" t="s">
        <v>420</v>
      </c>
      <c r="BD503" s="14" t="s">
        <v>213</v>
      </c>
      <c r="BG503" s="14" t="s">
        <v>191</v>
      </c>
      <c r="BH503" s="14" t="s">
        <v>44</v>
      </c>
      <c r="BI503" s="14">
        <v>103</v>
      </c>
      <c r="BJ503" s="14">
        <f>IFERROR(_xlfn.XLOOKUP(Master[[#This Row],[cu_id]],StopTimes[cu_ID],StopTimes[Average Stop Time]), 0)</f>
        <v>12.85</v>
      </c>
      <c r="BK503" s="14">
        <f>IF(Master[[#This Row],[Avg stop time helper]] &lt;&gt; 0, Master[[#This Row],[Avg stop time helper]],Average_Stop_Time)</f>
        <v>12.85</v>
      </c>
      <c r="BL503" s="14" t="b">
        <f>NOT(ISERROR(_xlfn.XLOOKUP(Master[[#This Row],[cu_id]], Solution[Cu_ID],Solution[Cu_ID])))</f>
        <v>1</v>
      </c>
    </row>
    <row r="504" spans="1:64" s="14" customFormat="1" x14ac:dyDescent="0.3">
      <c r="A504" s="26" t="s">
        <v>1615</v>
      </c>
      <c r="B504" s="14">
        <v>103</v>
      </c>
      <c r="C504" s="14">
        <v>73424</v>
      </c>
      <c r="D504" s="14">
        <v>0</v>
      </c>
      <c r="E504" s="14" t="s">
        <v>1614</v>
      </c>
      <c r="F504" s="14" t="s">
        <v>3869</v>
      </c>
      <c r="H504" s="14" t="s">
        <v>600</v>
      </c>
      <c r="I504" s="14" t="s">
        <v>2</v>
      </c>
      <c r="J504" s="14">
        <v>49709</v>
      </c>
      <c r="K504" s="14">
        <v>1</v>
      </c>
      <c r="L504" s="14" t="s">
        <v>174</v>
      </c>
      <c r="M504" s="14" t="s">
        <v>164</v>
      </c>
      <c r="N504" s="14" t="s">
        <v>13</v>
      </c>
      <c r="O504" s="14">
        <v>25</v>
      </c>
      <c r="P504" s="14">
        <v>25</v>
      </c>
      <c r="Q504" s="14">
        <v>0</v>
      </c>
      <c r="R504" s="14">
        <v>0</v>
      </c>
      <c r="S504" s="14">
        <v>0</v>
      </c>
      <c r="T504" s="14">
        <v>0</v>
      </c>
      <c r="U504" s="25">
        <v>44158</v>
      </c>
      <c r="V504" s="14">
        <v>13</v>
      </c>
      <c r="W504" s="23">
        <v>2809.01</v>
      </c>
      <c r="X504" s="23">
        <v>0</v>
      </c>
      <c r="Y504" s="23">
        <v>0</v>
      </c>
      <c r="Z504" s="23">
        <v>58.83</v>
      </c>
      <c r="AA504" s="23">
        <v>235.31</v>
      </c>
      <c r="AB504" s="14">
        <v>0</v>
      </c>
      <c r="AC504" s="14">
        <v>0</v>
      </c>
      <c r="AD504" s="24">
        <f>IFERROR(1-(Master[[#This Row],[Avg Garment Scans per Delivery]]/Master[[#This Row],[Garment Inventory]]), 0)</f>
        <v>0</v>
      </c>
      <c r="AE504" s="48">
        <v>0</v>
      </c>
      <c r="AF504" s="48">
        <v>0</v>
      </c>
      <c r="AG504" s="44">
        <v>213.45</v>
      </c>
      <c r="AH504" s="44">
        <v>213.45</v>
      </c>
      <c r="AI504" s="44">
        <v>219.85499999999999</v>
      </c>
      <c r="AJ504" s="44">
        <v>221.99</v>
      </c>
      <c r="AK504" s="44">
        <v>53.362499999999997</v>
      </c>
      <c r="AL504" s="44">
        <v>55.497500000000002</v>
      </c>
      <c r="AM504" s="44">
        <v>213.45</v>
      </c>
      <c r="AN504" s="44">
        <v>0</v>
      </c>
      <c r="AO504" s="44">
        <v>0</v>
      </c>
      <c r="AP504" s="44">
        <v>0</v>
      </c>
      <c r="AQ504" s="44">
        <v>0</v>
      </c>
      <c r="AR504" s="44">
        <v>221.99</v>
      </c>
      <c r="AS504" s="44">
        <v>0</v>
      </c>
      <c r="AT504" s="44">
        <v>221.99</v>
      </c>
      <c r="AU504" s="44">
        <v>213.45</v>
      </c>
      <c r="AV504" s="44">
        <v>0</v>
      </c>
      <c r="AW504" s="44">
        <v>0</v>
      </c>
      <c r="AX504" s="44">
        <v>0</v>
      </c>
      <c r="AY504" s="44">
        <v>0</v>
      </c>
      <c r="AZ504" s="44">
        <v>221.99</v>
      </c>
      <c r="BA504" s="44">
        <v>0</v>
      </c>
      <c r="BB504" s="44">
        <v>221.99</v>
      </c>
      <c r="BC504" s="14" t="s">
        <v>420</v>
      </c>
      <c r="BD504" s="14" t="s">
        <v>213</v>
      </c>
      <c r="BG504" s="14" t="s">
        <v>191</v>
      </c>
      <c r="BH504" s="14" t="s">
        <v>44</v>
      </c>
      <c r="BI504" s="14">
        <v>103</v>
      </c>
      <c r="BJ504" s="14">
        <f>IFERROR(_xlfn.XLOOKUP(Master[[#This Row],[cu_id]],StopTimes[cu_ID],StopTimes[Average Stop Time]), 0)</f>
        <v>18.900000000000002</v>
      </c>
      <c r="BK504" s="14">
        <f>IF(Master[[#This Row],[Avg stop time helper]] &lt;&gt; 0, Master[[#This Row],[Avg stop time helper]],Average_Stop_Time)</f>
        <v>18.900000000000002</v>
      </c>
      <c r="BL504" s="14" t="b">
        <f>NOT(ISERROR(_xlfn.XLOOKUP(Master[[#This Row],[cu_id]], Solution[Cu_ID],Solution[Cu_ID])))</f>
        <v>1</v>
      </c>
    </row>
    <row r="505" spans="1:64" s="14" customFormat="1" x14ac:dyDescent="0.3">
      <c r="A505" s="26" t="s">
        <v>1617</v>
      </c>
      <c r="B505" s="14">
        <v>102</v>
      </c>
      <c r="C505" s="14">
        <v>73425</v>
      </c>
      <c r="D505" s="14">
        <v>0</v>
      </c>
      <c r="E505" s="14" t="s">
        <v>1616</v>
      </c>
      <c r="F505" s="14" t="s">
        <v>4316</v>
      </c>
      <c r="H505" s="14" t="s">
        <v>192</v>
      </c>
      <c r="I505" s="14" t="s">
        <v>2</v>
      </c>
      <c r="J505" s="14">
        <v>49701</v>
      </c>
      <c r="K505" s="14">
        <v>7</v>
      </c>
      <c r="L505" s="14" t="s">
        <v>82</v>
      </c>
      <c r="M505" s="14" t="s">
        <v>164</v>
      </c>
      <c r="N505" s="14" t="s">
        <v>14</v>
      </c>
      <c r="O505" s="14">
        <v>75</v>
      </c>
      <c r="P505" s="14">
        <v>0</v>
      </c>
      <c r="Q505" s="14">
        <v>0</v>
      </c>
      <c r="R505" s="14">
        <v>0</v>
      </c>
      <c r="S505" s="14">
        <v>0</v>
      </c>
      <c r="T505" s="14">
        <v>75</v>
      </c>
      <c r="U505" s="25">
        <v>44316</v>
      </c>
      <c r="V505" s="14">
        <v>24</v>
      </c>
      <c r="W505" s="23">
        <v>5050.2</v>
      </c>
      <c r="X505" s="23">
        <v>0</v>
      </c>
      <c r="Y505" s="23">
        <v>0</v>
      </c>
      <c r="Z505" s="23">
        <v>201.14</v>
      </c>
      <c r="AA505" s="23">
        <v>201.14</v>
      </c>
      <c r="AB505" s="14">
        <v>0</v>
      </c>
      <c r="AC505" s="14">
        <v>0</v>
      </c>
      <c r="AD505" s="24">
        <v>0</v>
      </c>
      <c r="AE505" s="48">
        <v>0</v>
      </c>
      <c r="AF505" s="48">
        <v>0</v>
      </c>
      <c r="AG505" s="44">
        <v>0</v>
      </c>
      <c r="AH505" s="44">
        <v>376.20499999999998</v>
      </c>
      <c r="AI505" s="44">
        <v>150.16300000000001</v>
      </c>
      <c r="AJ505" s="44">
        <v>44.22</v>
      </c>
      <c r="AK505" s="44">
        <v>278.27499999999998</v>
      </c>
      <c r="AL505" s="44">
        <v>0</v>
      </c>
      <c r="AM505" s="44">
        <v>1038.82</v>
      </c>
      <c r="AN505" s="44">
        <v>0</v>
      </c>
      <c r="AO505" s="44">
        <v>376.66</v>
      </c>
      <c r="AP505" s="44">
        <v>0</v>
      </c>
      <c r="AQ505" s="44">
        <v>376.66</v>
      </c>
      <c r="AR505" s="44">
        <v>0</v>
      </c>
      <c r="AS505" s="44">
        <v>266.3</v>
      </c>
      <c r="AT505" s="44">
        <v>0</v>
      </c>
      <c r="AU505" s="44">
        <v>41.94</v>
      </c>
      <c r="AV505" s="44">
        <v>0</v>
      </c>
      <c r="AW505" s="44">
        <v>41.94</v>
      </c>
      <c r="AX505" s="44">
        <v>0</v>
      </c>
      <c r="AY505" s="44">
        <v>41.94</v>
      </c>
      <c r="AZ505" s="44">
        <v>0</v>
      </c>
      <c r="BA505" s="44">
        <v>41.94</v>
      </c>
      <c r="BB505" s="44">
        <v>0</v>
      </c>
      <c r="BC505" s="14" t="s">
        <v>77</v>
      </c>
      <c r="BD505" s="14" t="s">
        <v>77</v>
      </c>
      <c r="BG505" s="14" t="s">
        <v>191</v>
      </c>
      <c r="BH505" s="14" t="s">
        <v>44</v>
      </c>
      <c r="BI505" s="14">
        <v>102</v>
      </c>
      <c r="BJ505" s="14">
        <f>IFERROR(_xlfn.XLOOKUP(Master[[#This Row],[cu_id]],StopTimes[cu_ID],StopTimes[Average Stop Time]), 0)</f>
        <v>0</v>
      </c>
      <c r="BK505" s="14">
        <f>IF(Master[[#This Row],[Avg stop time helper]] &lt;&gt; 0, Master[[#This Row],[Avg stop time helper]],Average_Stop_Time)</f>
        <v>9.4354006285390355</v>
      </c>
      <c r="BL505" s="14" t="b">
        <f>NOT(ISERROR(_xlfn.XLOOKUP(Master[[#This Row],[cu_id]], Solution[Cu_ID],Solution[Cu_ID])))</f>
        <v>0</v>
      </c>
    </row>
    <row r="506" spans="1:64" s="14" customFormat="1" x14ac:dyDescent="0.3">
      <c r="A506" s="26" t="s">
        <v>1619</v>
      </c>
      <c r="B506" s="14">
        <v>101</v>
      </c>
      <c r="C506" s="14">
        <v>73426</v>
      </c>
      <c r="D506" s="14">
        <v>0</v>
      </c>
      <c r="E506" s="14" t="s">
        <v>1618</v>
      </c>
      <c r="F506" s="14" t="s">
        <v>3995</v>
      </c>
      <c r="H506" s="14" t="s">
        <v>1279</v>
      </c>
      <c r="I506" s="14" t="s">
        <v>2</v>
      </c>
      <c r="J506" s="14">
        <v>49747</v>
      </c>
      <c r="K506" s="14">
        <v>7</v>
      </c>
      <c r="L506" s="14" t="s">
        <v>82</v>
      </c>
      <c r="M506" s="14" t="s">
        <v>164</v>
      </c>
      <c r="N506" s="14" t="s">
        <v>15</v>
      </c>
      <c r="O506" s="14">
        <v>320</v>
      </c>
      <c r="P506" s="14">
        <v>0</v>
      </c>
      <c r="Q506" s="14">
        <v>320</v>
      </c>
      <c r="R506" s="14">
        <v>0</v>
      </c>
      <c r="S506" s="14">
        <v>0</v>
      </c>
      <c r="T506" s="14">
        <v>0</v>
      </c>
      <c r="U506" s="25">
        <v>44138</v>
      </c>
      <c r="V506" s="14">
        <v>47</v>
      </c>
      <c r="W506" s="23">
        <v>2366.5</v>
      </c>
      <c r="X506" s="23">
        <v>0</v>
      </c>
      <c r="Y506" s="23">
        <v>0</v>
      </c>
      <c r="Z506" s="23">
        <v>75.31</v>
      </c>
      <c r="AA506" s="23">
        <v>75.31</v>
      </c>
      <c r="AB506" s="14">
        <v>0</v>
      </c>
      <c r="AC506" s="14">
        <v>0</v>
      </c>
      <c r="AD506" s="24">
        <f>IFERROR(1-(Master[[#This Row],[Avg Garment Scans per Delivery]]/Master[[#This Row],[Garment Inventory]]), 0)</f>
        <v>0</v>
      </c>
      <c r="AE506" s="48">
        <v>0</v>
      </c>
      <c r="AF506" s="48">
        <v>0</v>
      </c>
      <c r="AG506" s="44">
        <v>63.41</v>
      </c>
      <c r="AH506" s="44">
        <v>58.2453</v>
      </c>
      <c r="AI506" s="44">
        <v>73.590699999999998</v>
      </c>
      <c r="AJ506" s="44">
        <v>69.792299999999997</v>
      </c>
      <c r="AK506" s="44">
        <v>63.31</v>
      </c>
      <c r="AL506" s="44">
        <v>71.042500000000004</v>
      </c>
      <c r="AM506" s="44">
        <v>103.55</v>
      </c>
      <c r="AN506" s="44">
        <v>54.79</v>
      </c>
      <c r="AO506" s="44">
        <v>41.65</v>
      </c>
      <c r="AP506" s="44">
        <v>54.79</v>
      </c>
      <c r="AQ506" s="44">
        <v>41.65</v>
      </c>
      <c r="AR506" s="44">
        <v>54.79</v>
      </c>
      <c r="AS506" s="44">
        <v>51.09</v>
      </c>
      <c r="AT506" s="44">
        <v>119.8</v>
      </c>
      <c r="AU506" s="44">
        <v>112.99</v>
      </c>
      <c r="AV506" s="44">
        <v>54.79</v>
      </c>
      <c r="AW506" s="44">
        <v>51.09</v>
      </c>
      <c r="AX506" s="44">
        <v>54.79</v>
      </c>
      <c r="AY506" s="44">
        <v>52.23</v>
      </c>
      <c r="AZ506" s="44">
        <v>54.79</v>
      </c>
      <c r="BA506" s="44">
        <v>52.23</v>
      </c>
      <c r="BB506" s="44">
        <v>119.8</v>
      </c>
      <c r="BC506" s="14" t="s">
        <v>228</v>
      </c>
      <c r="BD506" s="14" t="s">
        <v>213</v>
      </c>
      <c r="BG506" s="14" t="s">
        <v>191</v>
      </c>
      <c r="BH506" s="14" t="s">
        <v>44</v>
      </c>
      <c r="BI506" s="14">
        <v>101</v>
      </c>
      <c r="BJ506" s="14">
        <f>IFERROR(_xlfn.XLOOKUP(Master[[#This Row],[cu_id]],StopTimes[cu_ID],StopTimes[Average Stop Time]), 0)</f>
        <v>8.9250000000000007</v>
      </c>
      <c r="BK506" s="14">
        <f>IF(Master[[#This Row],[Avg stop time helper]] &lt;&gt; 0, Master[[#This Row],[Avg stop time helper]],Average_Stop_Time)</f>
        <v>8.9250000000000007</v>
      </c>
      <c r="BL506" s="14" t="b">
        <f>NOT(ISERROR(_xlfn.XLOOKUP(Master[[#This Row],[cu_id]], Solution[Cu_ID],Solution[Cu_ID])))</f>
        <v>1</v>
      </c>
    </row>
    <row r="507" spans="1:64" s="14" customFormat="1" x14ac:dyDescent="0.3">
      <c r="A507" s="26" t="s">
        <v>1621</v>
      </c>
      <c r="B507" s="14">
        <v>103</v>
      </c>
      <c r="C507" s="14">
        <v>73430</v>
      </c>
      <c r="D507" s="14">
        <v>0</v>
      </c>
      <c r="E507" s="14" t="s">
        <v>1620</v>
      </c>
      <c r="F507" s="14" t="s">
        <v>3939</v>
      </c>
      <c r="H507" s="14" t="s">
        <v>221</v>
      </c>
      <c r="I507" s="14" t="s">
        <v>2</v>
      </c>
      <c r="J507" s="14">
        <v>49707</v>
      </c>
      <c r="K507" s="14">
        <v>4</v>
      </c>
      <c r="L507" s="14" t="s">
        <v>177</v>
      </c>
      <c r="M507" s="14" t="s">
        <v>164</v>
      </c>
      <c r="N507" s="14" t="s">
        <v>15</v>
      </c>
      <c r="O507" s="14">
        <v>77</v>
      </c>
      <c r="P507" s="14">
        <v>0</v>
      </c>
      <c r="Q507" s="14">
        <v>77</v>
      </c>
      <c r="R507" s="14">
        <v>0</v>
      </c>
      <c r="S507" s="14">
        <v>0</v>
      </c>
      <c r="T507" s="14">
        <v>0</v>
      </c>
      <c r="U507" s="25">
        <v>44152</v>
      </c>
      <c r="V507" s="14">
        <v>13</v>
      </c>
      <c r="W507" s="23">
        <v>556.04</v>
      </c>
      <c r="X507" s="23">
        <v>0</v>
      </c>
      <c r="Y507" s="23">
        <v>0</v>
      </c>
      <c r="Z507" s="23">
        <v>11.68</v>
      </c>
      <c r="AA507" s="23">
        <v>46.72</v>
      </c>
      <c r="AB507" s="14">
        <v>0</v>
      </c>
      <c r="AC507" s="14">
        <v>0</v>
      </c>
      <c r="AD507" s="24">
        <f>IFERROR(1-(Master[[#This Row],[Avg Garment Scans per Delivery]]/Master[[#This Row],[Garment Inventory]]), 0)</f>
        <v>0</v>
      </c>
      <c r="AE507" s="48">
        <v>0</v>
      </c>
      <c r="AF507" s="48">
        <v>0</v>
      </c>
      <c r="AG507" s="44">
        <v>42.38</v>
      </c>
      <c r="AH507" s="44">
        <v>42.38</v>
      </c>
      <c r="AI507" s="44">
        <v>43.513300000000001</v>
      </c>
      <c r="AJ507" s="44">
        <v>44.08</v>
      </c>
      <c r="AK507" s="44">
        <v>10.595000000000001</v>
      </c>
      <c r="AL507" s="44">
        <v>11.02</v>
      </c>
      <c r="AM507" s="44">
        <v>0</v>
      </c>
      <c r="AN507" s="44">
        <v>0</v>
      </c>
      <c r="AO507" s="44">
        <v>0</v>
      </c>
      <c r="AP507" s="44">
        <v>0</v>
      </c>
      <c r="AQ507" s="44">
        <v>0</v>
      </c>
      <c r="AR507" s="44">
        <v>44.08</v>
      </c>
      <c r="AS507" s="44">
        <v>42.38</v>
      </c>
      <c r="AT507" s="44">
        <v>0</v>
      </c>
      <c r="AU507" s="44">
        <v>0</v>
      </c>
      <c r="AV507" s="44">
        <v>0</v>
      </c>
      <c r="AW507" s="44">
        <v>0</v>
      </c>
      <c r="AX507" s="44">
        <v>0</v>
      </c>
      <c r="AY507" s="44">
        <v>0</v>
      </c>
      <c r="AZ507" s="44">
        <v>44.08</v>
      </c>
      <c r="BA507" s="44">
        <v>42.38</v>
      </c>
      <c r="BB507" s="44">
        <v>0</v>
      </c>
      <c r="BC507" s="14" t="s">
        <v>254</v>
      </c>
      <c r="BD507" s="14" t="s">
        <v>332</v>
      </c>
      <c r="BG507" s="14" t="s">
        <v>191</v>
      </c>
      <c r="BH507" s="14" t="s">
        <v>44</v>
      </c>
      <c r="BI507" s="14">
        <v>105</v>
      </c>
      <c r="BJ507" s="14">
        <f>IFERROR(_xlfn.XLOOKUP(Master[[#This Row],[cu_id]],StopTimes[cu_ID],StopTimes[Average Stop Time]), 0)</f>
        <v>14.25</v>
      </c>
      <c r="BK507" s="14">
        <f>IF(Master[[#This Row],[Avg stop time helper]] &lt;&gt; 0, Master[[#This Row],[Avg stop time helper]],Average_Stop_Time)</f>
        <v>14.25</v>
      </c>
      <c r="BL507" s="14" t="b">
        <f>NOT(ISERROR(_xlfn.XLOOKUP(Master[[#This Row],[cu_id]], Solution[Cu_ID],Solution[Cu_ID])))</f>
        <v>1</v>
      </c>
    </row>
    <row r="508" spans="1:64" s="14" customFormat="1" x14ac:dyDescent="0.3">
      <c r="A508" s="26" t="s">
        <v>1864</v>
      </c>
      <c r="B508" s="14">
        <v>103</v>
      </c>
      <c r="C508" s="14">
        <v>73431</v>
      </c>
      <c r="D508" s="14">
        <v>4</v>
      </c>
      <c r="E508" s="14" t="s">
        <v>1863</v>
      </c>
      <c r="F508" s="14" t="s">
        <v>5598</v>
      </c>
      <c r="H508" s="14" t="s">
        <v>1320</v>
      </c>
      <c r="I508" s="14" t="s">
        <v>2</v>
      </c>
      <c r="J508" s="14">
        <v>48661</v>
      </c>
      <c r="K508" s="14">
        <v>3</v>
      </c>
      <c r="L508" s="14" t="s">
        <v>175</v>
      </c>
      <c r="M508" s="14" t="s">
        <v>164</v>
      </c>
      <c r="N508" s="14" t="s">
        <v>14</v>
      </c>
      <c r="O508" s="14">
        <v>1</v>
      </c>
      <c r="P508" s="14">
        <v>0</v>
      </c>
      <c r="Q508" s="14">
        <v>0</v>
      </c>
      <c r="R508" s="14">
        <v>0</v>
      </c>
      <c r="S508" s="14">
        <v>0</v>
      </c>
      <c r="T508" s="14">
        <v>1</v>
      </c>
      <c r="U508" s="25">
        <v>44148</v>
      </c>
      <c r="V508" s="14">
        <v>13</v>
      </c>
      <c r="W508" s="23">
        <v>743.1</v>
      </c>
      <c r="X508" s="23">
        <v>0</v>
      </c>
      <c r="Y508" s="23">
        <v>0</v>
      </c>
      <c r="Z508" s="23">
        <v>15.61</v>
      </c>
      <c r="AA508" s="23">
        <v>62.43</v>
      </c>
      <c r="AB508" s="14">
        <v>0</v>
      </c>
      <c r="AC508" s="14">
        <v>0</v>
      </c>
      <c r="AD508" s="24">
        <f>IFERROR(1-(Master[[#This Row],[Avg Garment Scans per Delivery]]/Master[[#This Row],[Garment Inventory]]), 0)</f>
        <v>0</v>
      </c>
      <c r="AE508" s="48">
        <v>0</v>
      </c>
      <c r="AF508" s="48">
        <v>0</v>
      </c>
      <c r="AG508" s="44">
        <v>56.64</v>
      </c>
      <c r="AH508" s="44">
        <v>56.64</v>
      </c>
      <c r="AI508" s="44">
        <v>58.146599999999999</v>
      </c>
      <c r="AJ508" s="44">
        <v>58.9</v>
      </c>
      <c r="AK508" s="44">
        <v>14.16</v>
      </c>
      <c r="AL508" s="44">
        <v>14.725</v>
      </c>
      <c r="AM508" s="44">
        <v>0</v>
      </c>
      <c r="AN508" s="44">
        <v>0</v>
      </c>
      <c r="AO508" s="44">
        <v>0</v>
      </c>
      <c r="AP508" s="44">
        <v>58.9</v>
      </c>
      <c r="AQ508" s="44">
        <v>56.64</v>
      </c>
      <c r="AR508" s="44">
        <v>0</v>
      </c>
      <c r="AS508" s="44">
        <v>0</v>
      </c>
      <c r="AT508" s="44">
        <v>0</v>
      </c>
      <c r="AU508" s="44">
        <v>0</v>
      </c>
      <c r="AV508" s="44">
        <v>0</v>
      </c>
      <c r="AW508" s="44">
        <v>0</v>
      </c>
      <c r="AX508" s="44">
        <v>58.9</v>
      </c>
      <c r="AY508" s="44">
        <v>56.64</v>
      </c>
      <c r="AZ508" s="44">
        <v>0</v>
      </c>
      <c r="BA508" s="44">
        <v>0</v>
      </c>
      <c r="BB508" s="44">
        <v>0</v>
      </c>
      <c r="BC508" s="14" t="s">
        <v>260</v>
      </c>
      <c r="BD508" s="14" t="s">
        <v>213</v>
      </c>
      <c r="BG508" s="14" t="s">
        <v>191</v>
      </c>
      <c r="BH508" s="14" t="s">
        <v>44</v>
      </c>
      <c r="BI508" s="14">
        <v>105</v>
      </c>
      <c r="BJ508" s="14">
        <f>IFERROR(_xlfn.XLOOKUP(Master[[#This Row],[cu_id]],StopTimes[cu_ID],StopTimes[Average Stop Time]), 0)</f>
        <v>5.0666666666666664</v>
      </c>
      <c r="BK508" s="14">
        <f>IF(Master[[#This Row],[Avg stop time helper]] &lt;&gt; 0, Master[[#This Row],[Avg stop time helper]],Average_Stop_Time)</f>
        <v>5.0666666666666664</v>
      </c>
      <c r="BL508" s="14" t="b">
        <f>NOT(ISERROR(_xlfn.XLOOKUP(Master[[#This Row],[cu_id]], Solution[Cu_ID],Solution[Cu_ID])))</f>
        <v>1</v>
      </c>
    </row>
    <row r="509" spans="1:64" s="14" customFormat="1" x14ac:dyDescent="0.3">
      <c r="A509" s="26" t="s">
        <v>1627</v>
      </c>
      <c r="B509" s="14">
        <v>105</v>
      </c>
      <c r="C509" s="14">
        <v>73431</v>
      </c>
      <c r="D509" s="14">
        <v>2</v>
      </c>
      <c r="E509" s="14" t="s">
        <v>1626</v>
      </c>
      <c r="F509" s="14" t="s">
        <v>3837</v>
      </c>
      <c r="H509" s="14" t="s">
        <v>794</v>
      </c>
      <c r="I509" s="14" t="s">
        <v>2</v>
      </c>
      <c r="J509" s="14">
        <v>48763</v>
      </c>
      <c r="K509" s="14">
        <v>3</v>
      </c>
      <c r="L509" s="14" t="s">
        <v>175</v>
      </c>
      <c r="M509" s="14" t="s">
        <v>164</v>
      </c>
      <c r="N509" s="14" t="s">
        <v>14</v>
      </c>
      <c r="O509" s="14">
        <v>235</v>
      </c>
      <c r="P509" s="14">
        <v>0</v>
      </c>
      <c r="Q509" s="14">
        <v>0</v>
      </c>
      <c r="R509" s="14">
        <v>0</v>
      </c>
      <c r="S509" s="14">
        <v>0</v>
      </c>
      <c r="T509" s="14">
        <v>235</v>
      </c>
      <c r="U509" s="25">
        <v>44148</v>
      </c>
      <c r="V509" s="14">
        <v>13</v>
      </c>
      <c r="W509" s="23">
        <v>1059.1500000000001</v>
      </c>
      <c r="X509" s="23">
        <v>0</v>
      </c>
      <c r="Y509" s="23">
        <v>0</v>
      </c>
      <c r="Z509" s="23">
        <v>22.25</v>
      </c>
      <c r="AA509" s="23">
        <v>88.99</v>
      </c>
      <c r="AB509" s="14">
        <v>0</v>
      </c>
      <c r="AC509" s="14">
        <v>0</v>
      </c>
      <c r="AD509" s="24">
        <f>IFERROR(1-(Master[[#This Row],[Avg Garment Scans per Delivery]]/Master[[#This Row],[Garment Inventory]]), 0)</f>
        <v>0</v>
      </c>
      <c r="AE509" s="48">
        <v>0</v>
      </c>
      <c r="AF509" s="48">
        <v>0</v>
      </c>
      <c r="AG509" s="44">
        <v>80.73</v>
      </c>
      <c r="AH509" s="44">
        <v>80.73</v>
      </c>
      <c r="AI509" s="44">
        <v>82.876599999999996</v>
      </c>
      <c r="AJ509" s="44">
        <v>83.95</v>
      </c>
      <c r="AK509" s="44">
        <v>20.182500000000001</v>
      </c>
      <c r="AL509" s="44">
        <v>20.987500000000001</v>
      </c>
      <c r="AM509" s="44">
        <v>0</v>
      </c>
      <c r="AN509" s="44">
        <v>0</v>
      </c>
      <c r="AO509" s="44">
        <v>0</v>
      </c>
      <c r="AP509" s="44">
        <v>83.95</v>
      </c>
      <c r="AQ509" s="44">
        <v>80.73</v>
      </c>
      <c r="AR509" s="44">
        <v>0</v>
      </c>
      <c r="AS509" s="44">
        <v>0</v>
      </c>
      <c r="AT509" s="44">
        <v>0</v>
      </c>
      <c r="AU509" s="44">
        <v>0</v>
      </c>
      <c r="AV509" s="44">
        <v>0</v>
      </c>
      <c r="AW509" s="44">
        <v>0</v>
      </c>
      <c r="AX509" s="44">
        <v>83.95</v>
      </c>
      <c r="AY509" s="44">
        <v>80.73</v>
      </c>
      <c r="AZ509" s="44">
        <v>0</v>
      </c>
      <c r="BA509" s="44">
        <v>0</v>
      </c>
      <c r="BB509" s="44">
        <v>0</v>
      </c>
      <c r="BC509" s="14" t="s">
        <v>260</v>
      </c>
      <c r="BD509" s="14" t="s">
        <v>213</v>
      </c>
      <c r="BG509" s="14" t="s">
        <v>191</v>
      </c>
      <c r="BH509" s="14" t="s">
        <v>44</v>
      </c>
      <c r="BI509" s="14">
        <v>101</v>
      </c>
      <c r="BJ509" s="14">
        <f>IFERROR(_xlfn.XLOOKUP(Master[[#This Row],[cu_id]],StopTimes[cu_ID],StopTimes[Average Stop Time]), 0)</f>
        <v>4.7833333333333332</v>
      </c>
      <c r="BK509" s="14">
        <f>IF(Master[[#This Row],[Avg stop time helper]] &lt;&gt; 0, Master[[#This Row],[Avg stop time helper]],Average_Stop_Time)</f>
        <v>4.7833333333333332</v>
      </c>
      <c r="BL509" s="14" t="b">
        <f>NOT(ISERROR(_xlfn.XLOOKUP(Master[[#This Row],[cu_id]], Solution[Cu_ID],Solution[Cu_ID])))</f>
        <v>1</v>
      </c>
    </row>
    <row r="510" spans="1:64" s="14" customFormat="1" x14ac:dyDescent="0.3">
      <c r="A510" s="26" t="s">
        <v>1625</v>
      </c>
      <c r="B510" s="14">
        <v>105</v>
      </c>
      <c r="C510" s="14">
        <v>73431</v>
      </c>
      <c r="D510" s="14">
        <v>1</v>
      </c>
      <c r="E510" s="14" t="s">
        <v>1624</v>
      </c>
      <c r="F510" s="14" t="s">
        <v>5618</v>
      </c>
      <c r="H510" s="14" t="s">
        <v>215</v>
      </c>
      <c r="I510" s="14" t="s">
        <v>2</v>
      </c>
      <c r="J510" s="14">
        <v>48750</v>
      </c>
      <c r="K510" s="14">
        <v>3</v>
      </c>
      <c r="L510" s="14" t="s">
        <v>175</v>
      </c>
      <c r="M510" s="14" t="s">
        <v>164</v>
      </c>
      <c r="N510" s="14" t="s">
        <v>48</v>
      </c>
      <c r="O510" s="14">
        <v>150</v>
      </c>
      <c r="P510" s="14">
        <v>0</v>
      </c>
      <c r="Q510" s="14">
        <v>0</v>
      </c>
      <c r="R510" s="14">
        <v>0</v>
      </c>
      <c r="S510" s="14">
        <v>150</v>
      </c>
      <c r="T510" s="14">
        <v>0</v>
      </c>
      <c r="U510" s="25">
        <v>44147</v>
      </c>
      <c r="V510" s="14">
        <v>13</v>
      </c>
      <c r="W510" s="23">
        <v>1052.72</v>
      </c>
      <c r="X510" s="23">
        <v>0</v>
      </c>
      <c r="Y510" s="23">
        <v>0</v>
      </c>
      <c r="Z510" s="23">
        <v>22.11</v>
      </c>
      <c r="AA510" s="23">
        <v>88.45</v>
      </c>
      <c r="AB510" s="14">
        <v>0</v>
      </c>
      <c r="AC510" s="14">
        <v>0</v>
      </c>
      <c r="AD510" s="24">
        <f>IFERROR(1-(Master[[#This Row],[Avg Garment Scans per Delivery]]/Master[[#This Row],[Garment Inventory]]), 0)</f>
        <v>0</v>
      </c>
      <c r="AE510" s="48">
        <v>0</v>
      </c>
      <c r="AF510" s="48">
        <v>0</v>
      </c>
      <c r="AG510" s="44">
        <v>80.239999999999995</v>
      </c>
      <c r="AH510" s="44">
        <v>80.239999999999995</v>
      </c>
      <c r="AI510" s="44">
        <v>82.3733</v>
      </c>
      <c r="AJ510" s="44">
        <v>83.44</v>
      </c>
      <c r="AK510" s="44">
        <v>20.059999999999999</v>
      </c>
      <c r="AL510" s="44">
        <v>20.86</v>
      </c>
      <c r="AM510" s="44">
        <v>0</v>
      </c>
      <c r="AN510" s="44">
        <v>0</v>
      </c>
      <c r="AO510" s="44">
        <v>0</v>
      </c>
      <c r="AP510" s="44">
        <v>83.44</v>
      </c>
      <c r="AQ510" s="44">
        <v>80.239999999999995</v>
      </c>
      <c r="AR510" s="44">
        <v>0</v>
      </c>
      <c r="AS510" s="44">
        <v>0</v>
      </c>
      <c r="AT510" s="44">
        <v>0</v>
      </c>
      <c r="AU510" s="44">
        <v>0</v>
      </c>
      <c r="AV510" s="44">
        <v>0</v>
      </c>
      <c r="AW510" s="44">
        <v>0</v>
      </c>
      <c r="AX510" s="44">
        <v>83.44</v>
      </c>
      <c r="AY510" s="44">
        <v>80.239999999999995</v>
      </c>
      <c r="AZ510" s="44">
        <v>0</v>
      </c>
      <c r="BA510" s="44">
        <v>0</v>
      </c>
      <c r="BB510" s="44">
        <v>0</v>
      </c>
      <c r="BC510" s="14" t="s">
        <v>260</v>
      </c>
      <c r="BD510" s="14" t="s">
        <v>213</v>
      </c>
      <c r="BG510" s="14" t="s">
        <v>191</v>
      </c>
      <c r="BH510" s="14" t="s">
        <v>44</v>
      </c>
      <c r="BI510" s="14">
        <v>101</v>
      </c>
      <c r="BJ510" s="14">
        <f>IFERROR(_xlfn.XLOOKUP(Master[[#This Row],[cu_id]],StopTimes[cu_ID],StopTimes[Average Stop Time]), 0)</f>
        <v>5.7</v>
      </c>
      <c r="BK510" s="14">
        <f>IF(Master[[#This Row],[Avg stop time helper]] &lt;&gt; 0, Master[[#This Row],[Avg stop time helper]],Average_Stop_Time)</f>
        <v>5.7</v>
      </c>
      <c r="BL510" s="14" t="b">
        <f>NOT(ISERROR(_xlfn.XLOOKUP(Master[[#This Row],[cu_id]], Solution[Cu_ID],Solution[Cu_ID])))</f>
        <v>1</v>
      </c>
    </row>
    <row r="511" spans="1:64" s="14" customFormat="1" x14ac:dyDescent="0.3">
      <c r="A511" s="26" t="s">
        <v>1868</v>
      </c>
      <c r="B511" s="14">
        <v>101</v>
      </c>
      <c r="C511" s="14">
        <v>73431</v>
      </c>
      <c r="D511" s="14">
        <v>6</v>
      </c>
      <c r="E511" s="14" t="s">
        <v>1867</v>
      </c>
      <c r="F511" s="14" t="s">
        <v>4495</v>
      </c>
      <c r="H511" s="14" t="s">
        <v>612</v>
      </c>
      <c r="I511" s="14" t="s">
        <v>2</v>
      </c>
      <c r="J511" s="14">
        <v>48742</v>
      </c>
      <c r="K511" s="14">
        <v>3</v>
      </c>
      <c r="L511" s="14" t="s">
        <v>175</v>
      </c>
      <c r="M511" s="14" t="s">
        <v>164</v>
      </c>
      <c r="N511" s="14" t="s">
        <v>15</v>
      </c>
      <c r="O511" s="14">
        <v>175</v>
      </c>
      <c r="P511" s="14">
        <v>0</v>
      </c>
      <c r="Q511" s="14">
        <v>175</v>
      </c>
      <c r="R511" s="14">
        <v>0</v>
      </c>
      <c r="S511" s="14">
        <v>0</v>
      </c>
      <c r="T511" s="14">
        <v>0</v>
      </c>
      <c r="U511" s="25">
        <v>44145</v>
      </c>
      <c r="V511" s="14">
        <v>13</v>
      </c>
      <c r="W511" s="23">
        <v>1002.61</v>
      </c>
      <c r="X511" s="23">
        <v>0</v>
      </c>
      <c r="Y511" s="23">
        <v>0</v>
      </c>
      <c r="Z511" s="23">
        <v>21.06</v>
      </c>
      <c r="AA511" s="23">
        <v>84.24</v>
      </c>
      <c r="AB511" s="14">
        <v>0</v>
      </c>
      <c r="AC511" s="14">
        <v>0</v>
      </c>
      <c r="AD511" s="24">
        <f>IFERROR(1-(Master[[#This Row],[Avg Garment Scans per Delivery]]/Master[[#This Row],[Garment Inventory]]), 0)</f>
        <v>0</v>
      </c>
      <c r="AE511" s="48">
        <v>0</v>
      </c>
      <c r="AF511" s="48">
        <v>0</v>
      </c>
      <c r="AG511" s="44">
        <v>76.42</v>
      </c>
      <c r="AH511" s="44">
        <v>76.42</v>
      </c>
      <c r="AI511" s="44">
        <v>78.453299999999999</v>
      </c>
      <c r="AJ511" s="44">
        <v>79.47</v>
      </c>
      <c r="AK511" s="44">
        <v>19.105</v>
      </c>
      <c r="AL511" s="44">
        <v>19.8675</v>
      </c>
      <c r="AM511" s="44">
        <v>0</v>
      </c>
      <c r="AN511" s="44">
        <v>0</v>
      </c>
      <c r="AO511" s="44">
        <v>0</v>
      </c>
      <c r="AP511" s="44">
        <v>79.47</v>
      </c>
      <c r="AQ511" s="44">
        <v>76.42</v>
      </c>
      <c r="AR511" s="44">
        <v>0</v>
      </c>
      <c r="AS511" s="44">
        <v>0</v>
      </c>
      <c r="AT511" s="44">
        <v>0</v>
      </c>
      <c r="AU511" s="44">
        <v>0</v>
      </c>
      <c r="AV511" s="44">
        <v>0</v>
      </c>
      <c r="AW511" s="44">
        <v>0</v>
      </c>
      <c r="AX511" s="44">
        <v>79.47</v>
      </c>
      <c r="AY511" s="44">
        <v>76.42</v>
      </c>
      <c r="AZ511" s="44">
        <v>0</v>
      </c>
      <c r="BA511" s="44">
        <v>0</v>
      </c>
      <c r="BB511" s="44">
        <v>0</v>
      </c>
      <c r="BC511" s="14" t="s">
        <v>260</v>
      </c>
      <c r="BD511" s="14" t="s">
        <v>213</v>
      </c>
      <c r="BG511" s="14" t="s">
        <v>191</v>
      </c>
      <c r="BH511" s="14" t="s">
        <v>44</v>
      </c>
      <c r="BI511" s="14">
        <v>101</v>
      </c>
      <c r="BJ511" s="14">
        <f>IFERROR(_xlfn.XLOOKUP(Master[[#This Row],[cu_id]],StopTimes[cu_ID],StopTimes[Average Stop Time]), 0)</f>
        <v>4.95</v>
      </c>
      <c r="BK511" s="14">
        <f>IF(Master[[#This Row],[Avg stop time helper]] &lt;&gt; 0, Master[[#This Row],[Avg stop time helper]],Average_Stop_Time)</f>
        <v>4.95</v>
      </c>
      <c r="BL511" s="14" t="b">
        <f>NOT(ISERROR(_xlfn.XLOOKUP(Master[[#This Row],[cu_id]], Solution[Cu_ID],Solution[Cu_ID])))</f>
        <v>1</v>
      </c>
    </row>
    <row r="512" spans="1:64" s="14" customFormat="1" x14ac:dyDescent="0.3">
      <c r="A512" s="26" t="s">
        <v>1866</v>
      </c>
      <c r="B512" s="14">
        <v>105</v>
      </c>
      <c r="C512" s="14">
        <v>73431</v>
      </c>
      <c r="D512" s="14">
        <v>5</v>
      </c>
      <c r="E512" s="14" t="s">
        <v>1865</v>
      </c>
      <c r="F512" s="14" t="s">
        <v>4401</v>
      </c>
      <c r="H512" s="14" t="s">
        <v>379</v>
      </c>
      <c r="I512" s="14" t="s">
        <v>2</v>
      </c>
      <c r="J512" s="14">
        <v>48740</v>
      </c>
      <c r="K512" s="14">
        <v>3</v>
      </c>
      <c r="L512" s="14" t="s">
        <v>175</v>
      </c>
      <c r="M512" s="14" t="s">
        <v>164</v>
      </c>
      <c r="N512" s="14" t="s">
        <v>14</v>
      </c>
      <c r="O512" s="14">
        <v>310</v>
      </c>
      <c r="P512" s="14">
        <v>0</v>
      </c>
      <c r="Q512" s="14">
        <v>0</v>
      </c>
      <c r="R512" s="14">
        <v>0</v>
      </c>
      <c r="S512" s="14">
        <v>0</v>
      </c>
      <c r="T512" s="14">
        <v>310</v>
      </c>
      <c r="U512" s="25">
        <v>44148</v>
      </c>
      <c r="V512" s="14">
        <v>13</v>
      </c>
      <c r="W512" s="23">
        <v>705.33</v>
      </c>
      <c r="X512" s="23">
        <v>0</v>
      </c>
      <c r="Y512" s="23">
        <v>0</v>
      </c>
      <c r="Z512" s="23">
        <v>14.82</v>
      </c>
      <c r="AA512" s="23">
        <v>59.26</v>
      </c>
      <c r="AB512" s="14">
        <v>0</v>
      </c>
      <c r="AC512" s="14">
        <v>0</v>
      </c>
      <c r="AD512" s="24">
        <f>IFERROR(1-(Master[[#This Row],[Avg Garment Scans per Delivery]]/Master[[#This Row],[Garment Inventory]]), 0)</f>
        <v>0</v>
      </c>
      <c r="AE512" s="48">
        <v>0</v>
      </c>
      <c r="AF512" s="48">
        <v>0</v>
      </c>
      <c r="AG512" s="44">
        <v>53.76</v>
      </c>
      <c r="AH512" s="44">
        <v>53.76</v>
      </c>
      <c r="AI512" s="44">
        <v>55.193300000000001</v>
      </c>
      <c r="AJ512" s="44">
        <v>55.91</v>
      </c>
      <c r="AK512" s="44">
        <v>13.44</v>
      </c>
      <c r="AL512" s="44">
        <v>13.977499999999999</v>
      </c>
      <c r="AM512" s="44">
        <v>0</v>
      </c>
      <c r="AN512" s="44">
        <v>0</v>
      </c>
      <c r="AO512" s="44">
        <v>0</v>
      </c>
      <c r="AP512" s="44">
        <v>55.91</v>
      </c>
      <c r="AQ512" s="44">
        <v>53.76</v>
      </c>
      <c r="AR512" s="44">
        <v>0</v>
      </c>
      <c r="AS512" s="44">
        <v>0</v>
      </c>
      <c r="AT512" s="44">
        <v>0</v>
      </c>
      <c r="AU512" s="44">
        <v>0</v>
      </c>
      <c r="AV512" s="44">
        <v>0</v>
      </c>
      <c r="AW512" s="44">
        <v>0</v>
      </c>
      <c r="AX512" s="44">
        <v>55.91</v>
      </c>
      <c r="AY512" s="44">
        <v>53.76</v>
      </c>
      <c r="AZ512" s="44">
        <v>0</v>
      </c>
      <c r="BA512" s="44">
        <v>0</v>
      </c>
      <c r="BB512" s="44">
        <v>0</v>
      </c>
      <c r="BC512" s="14" t="s">
        <v>260</v>
      </c>
      <c r="BD512" s="14" t="s">
        <v>213</v>
      </c>
      <c r="BG512" s="14" t="s">
        <v>191</v>
      </c>
      <c r="BH512" s="14" t="s">
        <v>44</v>
      </c>
      <c r="BI512" s="14">
        <v>101</v>
      </c>
      <c r="BJ512" s="14">
        <f>IFERROR(_xlfn.XLOOKUP(Master[[#This Row],[cu_id]],StopTimes[cu_ID],StopTimes[Average Stop Time]), 0)</f>
        <v>5.2166666666666668</v>
      </c>
      <c r="BK512" s="14">
        <f>IF(Master[[#This Row],[Avg stop time helper]] &lt;&gt; 0, Master[[#This Row],[Avg stop time helper]],Average_Stop_Time)</f>
        <v>5.2166666666666668</v>
      </c>
      <c r="BL512" s="14" t="b">
        <f>NOT(ISERROR(_xlfn.XLOOKUP(Master[[#This Row],[cu_id]], Solution[Cu_ID],Solution[Cu_ID])))</f>
        <v>1</v>
      </c>
    </row>
    <row r="513" spans="1:64" s="14" customFormat="1" x14ac:dyDescent="0.3">
      <c r="A513" s="26" t="s">
        <v>1862</v>
      </c>
      <c r="B513" s="14">
        <v>105</v>
      </c>
      <c r="C513" s="14">
        <v>73431</v>
      </c>
      <c r="D513" s="14">
        <v>3</v>
      </c>
      <c r="E513" s="14" t="s">
        <v>1622</v>
      </c>
      <c r="F513" s="14" t="s">
        <v>5594</v>
      </c>
      <c r="H513" s="14" t="s">
        <v>1352</v>
      </c>
      <c r="I513" s="14" t="s">
        <v>2</v>
      </c>
      <c r="J513" s="14">
        <v>48730</v>
      </c>
      <c r="K513" s="14">
        <v>3</v>
      </c>
      <c r="L513" s="14" t="s">
        <v>175</v>
      </c>
      <c r="M513" s="14" t="s">
        <v>164</v>
      </c>
      <c r="N513" s="14" t="s">
        <v>14</v>
      </c>
      <c r="O513" s="14">
        <v>265</v>
      </c>
      <c r="P513" s="14">
        <v>0</v>
      </c>
      <c r="Q513" s="14">
        <v>0</v>
      </c>
      <c r="R513" s="14">
        <v>0</v>
      </c>
      <c r="S513" s="14">
        <v>0</v>
      </c>
      <c r="T513" s="14">
        <v>265</v>
      </c>
      <c r="U513" s="25">
        <v>44148</v>
      </c>
      <c r="V513" s="14">
        <v>13</v>
      </c>
      <c r="W513" s="23">
        <v>1064.1099999999999</v>
      </c>
      <c r="X513" s="23">
        <v>0</v>
      </c>
      <c r="Y513" s="23">
        <v>0</v>
      </c>
      <c r="Z513" s="23">
        <v>22.36</v>
      </c>
      <c r="AA513" s="23">
        <v>89.43</v>
      </c>
      <c r="AB513" s="14">
        <v>0</v>
      </c>
      <c r="AC513" s="14">
        <v>0</v>
      </c>
      <c r="AD513" s="24">
        <f>IFERROR(1-(Master[[#This Row],[Avg Garment Scans per Delivery]]/Master[[#This Row],[Garment Inventory]]), 0)</f>
        <v>0</v>
      </c>
      <c r="AE513" s="48">
        <v>0</v>
      </c>
      <c r="AF513" s="48">
        <v>0</v>
      </c>
      <c r="AG513" s="44">
        <v>81.099999999999994</v>
      </c>
      <c r="AH513" s="44">
        <v>81.099999999999994</v>
      </c>
      <c r="AI513" s="44">
        <v>83.28</v>
      </c>
      <c r="AJ513" s="44">
        <v>84.37</v>
      </c>
      <c r="AK513" s="44">
        <v>20.274999999999999</v>
      </c>
      <c r="AL513" s="44">
        <v>21.092500000000001</v>
      </c>
      <c r="AM513" s="44">
        <v>0</v>
      </c>
      <c r="AN513" s="44">
        <v>0</v>
      </c>
      <c r="AO513" s="44">
        <v>0</v>
      </c>
      <c r="AP513" s="44">
        <v>84.37</v>
      </c>
      <c r="AQ513" s="44">
        <v>81.099999999999994</v>
      </c>
      <c r="AR513" s="44">
        <v>0</v>
      </c>
      <c r="AS513" s="44">
        <v>0</v>
      </c>
      <c r="AT513" s="44">
        <v>0</v>
      </c>
      <c r="AU513" s="44">
        <v>0</v>
      </c>
      <c r="AV513" s="44">
        <v>0</v>
      </c>
      <c r="AW513" s="44">
        <v>0</v>
      </c>
      <c r="AX513" s="44">
        <v>84.37</v>
      </c>
      <c r="AY513" s="44">
        <v>81.099999999999994</v>
      </c>
      <c r="AZ513" s="44">
        <v>0</v>
      </c>
      <c r="BA513" s="44">
        <v>0</v>
      </c>
      <c r="BB513" s="44">
        <v>0</v>
      </c>
      <c r="BC513" s="14" t="s">
        <v>260</v>
      </c>
      <c r="BD513" s="14" t="s">
        <v>213</v>
      </c>
      <c r="BG513" s="14" t="s">
        <v>191</v>
      </c>
      <c r="BH513" s="14" t="s">
        <v>44</v>
      </c>
      <c r="BI513" s="14">
        <v>101</v>
      </c>
      <c r="BJ513" s="14">
        <f>IFERROR(_xlfn.XLOOKUP(Master[[#This Row],[cu_id]],StopTimes[cu_ID],StopTimes[Average Stop Time]), 0)</f>
        <v>8.3833333333333329</v>
      </c>
      <c r="BK513" s="14">
        <f>IF(Master[[#This Row],[Avg stop time helper]] &lt;&gt; 0, Master[[#This Row],[Avg stop time helper]],Average_Stop_Time)</f>
        <v>8.3833333333333329</v>
      </c>
      <c r="BL513" s="14" t="b">
        <f>NOT(ISERROR(_xlfn.XLOOKUP(Master[[#This Row],[cu_id]], Solution[Cu_ID],Solution[Cu_ID])))</f>
        <v>1</v>
      </c>
    </row>
    <row r="514" spans="1:64" s="14" customFormat="1" x14ac:dyDescent="0.3">
      <c r="A514" s="26" t="s">
        <v>1623</v>
      </c>
      <c r="B514" s="14">
        <v>105</v>
      </c>
      <c r="C514" s="14">
        <v>73431</v>
      </c>
      <c r="D514" s="14">
        <v>0</v>
      </c>
      <c r="E514" s="14" t="s">
        <v>1622</v>
      </c>
      <c r="F514" s="14" t="s">
        <v>5648</v>
      </c>
      <c r="H514" s="14" t="s">
        <v>1352</v>
      </c>
      <c r="I514" s="14" t="s">
        <v>2</v>
      </c>
      <c r="J514" s="14">
        <v>48730</v>
      </c>
      <c r="K514" s="14">
        <v>3</v>
      </c>
      <c r="L514" s="14" t="s">
        <v>175</v>
      </c>
      <c r="M514" s="14" t="s">
        <v>164</v>
      </c>
      <c r="N514" s="14" t="s">
        <v>14</v>
      </c>
      <c r="O514" s="14">
        <v>260</v>
      </c>
      <c r="P514" s="14">
        <v>0</v>
      </c>
      <c r="Q514" s="14">
        <v>0</v>
      </c>
      <c r="R514" s="14">
        <v>0</v>
      </c>
      <c r="S514" s="14">
        <v>0</v>
      </c>
      <c r="T514" s="14">
        <v>260</v>
      </c>
      <c r="U514" s="25">
        <v>44148</v>
      </c>
      <c r="V514" s="14">
        <v>13</v>
      </c>
      <c r="W514" s="23">
        <v>1250.07</v>
      </c>
      <c r="X514" s="23">
        <v>0</v>
      </c>
      <c r="Y514" s="23">
        <v>0</v>
      </c>
      <c r="Z514" s="23">
        <v>26.26</v>
      </c>
      <c r="AA514" s="23">
        <v>105.04</v>
      </c>
      <c r="AB514" s="14">
        <v>0</v>
      </c>
      <c r="AC514" s="14">
        <v>0</v>
      </c>
      <c r="AD514" s="24">
        <f>IFERROR(1-(Master[[#This Row],[Avg Garment Scans per Delivery]]/Master[[#This Row],[Garment Inventory]]), 0)</f>
        <v>0</v>
      </c>
      <c r="AE514" s="48">
        <v>0</v>
      </c>
      <c r="AF514" s="48">
        <v>0</v>
      </c>
      <c r="AG514" s="44">
        <v>95.28</v>
      </c>
      <c r="AH514" s="44">
        <v>95.28</v>
      </c>
      <c r="AI514" s="44">
        <v>97.82</v>
      </c>
      <c r="AJ514" s="44">
        <v>99.09</v>
      </c>
      <c r="AK514" s="44">
        <v>23.82</v>
      </c>
      <c r="AL514" s="44">
        <v>24.772500000000001</v>
      </c>
      <c r="AM514" s="44">
        <v>0</v>
      </c>
      <c r="AN514" s="44">
        <v>0</v>
      </c>
      <c r="AO514" s="44">
        <v>0</v>
      </c>
      <c r="AP514" s="44">
        <v>99.09</v>
      </c>
      <c r="AQ514" s="44">
        <v>95.28</v>
      </c>
      <c r="AR514" s="44">
        <v>0</v>
      </c>
      <c r="AS514" s="44">
        <v>0</v>
      </c>
      <c r="AT514" s="44">
        <v>0</v>
      </c>
      <c r="AU514" s="44">
        <v>0</v>
      </c>
      <c r="AV514" s="44">
        <v>0</v>
      </c>
      <c r="AW514" s="44">
        <v>0</v>
      </c>
      <c r="AX514" s="44">
        <v>99.09</v>
      </c>
      <c r="AY514" s="44">
        <v>95.28</v>
      </c>
      <c r="AZ514" s="44">
        <v>0</v>
      </c>
      <c r="BA514" s="44">
        <v>0</v>
      </c>
      <c r="BB514" s="44">
        <v>0</v>
      </c>
      <c r="BC514" s="14" t="s">
        <v>260</v>
      </c>
      <c r="BD514" s="14" t="s">
        <v>213</v>
      </c>
      <c r="BG514" s="14" t="s">
        <v>191</v>
      </c>
      <c r="BH514" s="14" t="s">
        <v>44</v>
      </c>
      <c r="BI514" s="14">
        <v>101</v>
      </c>
      <c r="BJ514" s="14">
        <f>IFERROR(_xlfn.XLOOKUP(Master[[#This Row],[cu_id]],StopTimes[cu_ID],StopTimes[Average Stop Time]), 0)</f>
        <v>9.9833333333333343</v>
      </c>
      <c r="BK514" s="14">
        <f>IF(Master[[#This Row],[Avg stop time helper]] &lt;&gt; 0, Master[[#This Row],[Avg stop time helper]],Average_Stop_Time)</f>
        <v>9.9833333333333343</v>
      </c>
      <c r="BL514" s="14" t="b">
        <f>NOT(ISERROR(_xlfn.XLOOKUP(Master[[#This Row],[cu_id]], Solution[Cu_ID],Solution[Cu_ID])))</f>
        <v>1</v>
      </c>
    </row>
    <row r="515" spans="1:64" s="14" customFormat="1" x14ac:dyDescent="0.3">
      <c r="A515" s="26" t="s">
        <v>1629</v>
      </c>
      <c r="B515" s="14">
        <v>105</v>
      </c>
      <c r="C515" s="14">
        <v>73432</v>
      </c>
      <c r="D515" s="14">
        <v>0</v>
      </c>
      <c r="E515" s="14" t="s">
        <v>1628</v>
      </c>
      <c r="F515" s="14" t="s">
        <v>3602</v>
      </c>
      <c r="H515" s="14" t="s">
        <v>1320</v>
      </c>
      <c r="I515" s="14" t="s">
        <v>2</v>
      </c>
      <c r="J515" s="14">
        <v>48661</v>
      </c>
      <c r="K515" s="14">
        <v>7</v>
      </c>
      <c r="L515" s="14" t="s">
        <v>82</v>
      </c>
      <c r="M515" s="14" t="s">
        <v>164</v>
      </c>
      <c r="N515" s="14" t="s">
        <v>13</v>
      </c>
      <c r="O515" s="14">
        <v>25</v>
      </c>
      <c r="P515" s="14">
        <v>25</v>
      </c>
      <c r="Q515" s="14">
        <v>0</v>
      </c>
      <c r="R515" s="14">
        <v>0</v>
      </c>
      <c r="S515" s="14">
        <v>0</v>
      </c>
      <c r="T515" s="14">
        <v>0</v>
      </c>
      <c r="U515" s="25">
        <v>44137</v>
      </c>
      <c r="V515" s="14">
        <v>56</v>
      </c>
      <c r="W515" s="23">
        <v>2164.0100000000002</v>
      </c>
      <c r="X515" s="23">
        <v>0</v>
      </c>
      <c r="Y515" s="23">
        <v>0</v>
      </c>
      <c r="Z515" s="23">
        <v>16.57</v>
      </c>
      <c r="AA515" s="23">
        <v>16.57</v>
      </c>
      <c r="AB515" s="14">
        <v>29</v>
      </c>
      <c r="AC515" s="14">
        <v>6</v>
      </c>
      <c r="AD515" s="24">
        <f>IFERROR(1-(Master[[#This Row],[Avg Garment Scans per Delivery]]/Master[[#This Row],[Garment Inventory]]), 0)</f>
        <v>0.7931034482758621</v>
      </c>
      <c r="AE515" s="48">
        <v>2</v>
      </c>
      <c r="AF515" s="48">
        <v>31</v>
      </c>
      <c r="AG515" s="44">
        <v>44.54</v>
      </c>
      <c r="AH515" s="44">
        <v>53.286099999999998</v>
      </c>
      <c r="AI515" s="44">
        <v>50.593000000000004</v>
      </c>
      <c r="AJ515" s="44">
        <v>41.633800000000001</v>
      </c>
      <c r="AK515" s="44">
        <v>55.91</v>
      </c>
      <c r="AL515" s="44">
        <v>39.042499999999997</v>
      </c>
      <c r="AM515" s="44">
        <v>55.91</v>
      </c>
      <c r="AN515" s="44">
        <v>96.46</v>
      </c>
      <c r="AO515" s="44">
        <v>55.91</v>
      </c>
      <c r="AP515" s="44">
        <v>84.21</v>
      </c>
      <c r="AQ515" s="44">
        <v>55.91</v>
      </c>
      <c r="AR515" s="44">
        <v>71.959999999999994</v>
      </c>
      <c r="AS515" s="44">
        <v>55.91</v>
      </c>
      <c r="AT515" s="44">
        <v>71.959999999999994</v>
      </c>
      <c r="AU515" s="44">
        <v>55.91</v>
      </c>
      <c r="AV515" s="44">
        <v>71.959999999999994</v>
      </c>
      <c r="AW515" s="44">
        <v>55.91</v>
      </c>
      <c r="AX515" s="44">
        <v>-58.4</v>
      </c>
      <c r="AY515" s="44">
        <v>55.91</v>
      </c>
      <c r="AZ515" s="44">
        <v>71.959999999999994</v>
      </c>
      <c r="BA515" s="44">
        <v>45.06</v>
      </c>
      <c r="BB515" s="44">
        <v>71.959999999999994</v>
      </c>
      <c r="BC515" s="14" t="s">
        <v>232</v>
      </c>
      <c r="BD515" s="14" t="s">
        <v>213</v>
      </c>
      <c r="BG515" s="14" t="s">
        <v>191</v>
      </c>
      <c r="BH515" s="14" t="s">
        <v>44</v>
      </c>
      <c r="BI515" s="14">
        <v>105</v>
      </c>
      <c r="BJ515" s="14">
        <f>IFERROR(_xlfn.XLOOKUP(Master[[#This Row],[cu_id]],StopTimes[cu_ID],StopTimes[Average Stop Time]), 0)</f>
        <v>7.5375000000000005</v>
      </c>
      <c r="BK515" s="14">
        <f>IF(Master[[#This Row],[Avg stop time helper]] &lt;&gt; 0, Master[[#This Row],[Avg stop time helper]],Average_Stop_Time)</f>
        <v>7.5375000000000005</v>
      </c>
      <c r="BL515" s="14" t="b">
        <f>NOT(ISERROR(_xlfn.XLOOKUP(Master[[#This Row],[cu_id]], Solution[Cu_ID],Solution[Cu_ID])))</f>
        <v>1</v>
      </c>
    </row>
    <row r="516" spans="1:64" s="14" customFormat="1" x14ac:dyDescent="0.3">
      <c r="A516" s="26" t="s">
        <v>1633</v>
      </c>
      <c r="B516" s="14">
        <v>105</v>
      </c>
      <c r="C516" s="14">
        <v>73433</v>
      </c>
      <c r="D516" s="14">
        <v>0</v>
      </c>
      <c r="E516" s="14" t="s">
        <v>1632</v>
      </c>
      <c r="F516" s="14" t="s">
        <v>4518</v>
      </c>
      <c r="H516" s="14" t="s">
        <v>215</v>
      </c>
      <c r="I516" s="14" t="s">
        <v>2</v>
      </c>
      <c r="J516" s="14">
        <v>48750</v>
      </c>
      <c r="K516" s="14">
        <v>6</v>
      </c>
      <c r="L516" s="14" t="s">
        <v>176</v>
      </c>
      <c r="M516" s="14" t="s">
        <v>164</v>
      </c>
      <c r="N516" s="14" t="s">
        <v>48</v>
      </c>
      <c r="O516" s="14">
        <v>200</v>
      </c>
      <c r="P516" s="14">
        <v>0</v>
      </c>
      <c r="Q516" s="14">
        <v>0</v>
      </c>
      <c r="R516" s="14">
        <v>0</v>
      </c>
      <c r="S516" s="14">
        <v>200</v>
      </c>
      <c r="T516" s="14">
        <v>0</v>
      </c>
      <c r="U516" s="25">
        <v>44140</v>
      </c>
      <c r="V516" s="14">
        <v>26</v>
      </c>
      <c r="W516" s="23">
        <v>1054.8</v>
      </c>
      <c r="X516" s="23">
        <v>0</v>
      </c>
      <c r="Y516" s="23">
        <v>0</v>
      </c>
      <c r="Z516" s="23">
        <v>24.97</v>
      </c>
      <c r="AA516" s="23">
        <v>49.93</v>
      </c>
      <c r="AB516" s="14">
        <v>0</v>
      </c>
      <c r="AC516" s="14">
        <v>0</v>
      </c>
      <c r="AD516" s="24">
        <f>IFERROR(1-(Master[[#This Row],[Avg Garment Scans per Delivery]]/Master[[#This Row],[Garment Inventory]]), 0)</f>
        <v>0</v>
      </c>
      <c r="AE516" s="48">
        <v>0</v>
      </c>
      <c r="AF516" s="48">
        <v>0</v>
      </c>
      <c r="AG516" s="44">
        <v>36.49</v>
      </c>
      <c r="AH516" s="44">
        <v>40.643300000000004</v>
      </c>
      <c r="AI516" s="44">
        <v>45.861400000000003</v>
      </c>
      <c r="AJ516" s="44">
        <v>46.8142</v>
      </c>
      <c r="AK516" s="44">
        <v>22.105</v>
      </c>
      <c r="AL516" s="44">
        <v>23.717500000000001</v>
      </c>
      <c r="AM516" s="44">
        <v>0</v>
      </c>
      <c r="AN516" s="44">
        <v>41.42</v>
      </c>
      <c r="AO516" s="44">
        <v>44.21</v>
      </c>
      <c r="AP516" s="44">
        <v>0</v>
      </c>
      <c r="AQ516" s="44">
        <v>0</v>
      </c>
      <c r="AR516" s="44">
        <v>49.44</v>
      </c>
      <c r="AS516" s="44">
        <v>44.21</v>
      </c>
      <c r="AT516" s="44">
        <v>0</v>
      </c>
      <c r="AU516" s="44">
        <v>0</v>
      </c>
      <c r="AV516" s="44">
        <v>49.44</v>
      </c>
      <c r="AW516" s="44">
        <v>44.21</v>
      </c>
      <c r="AX516" s="44">
        <v>0</v>
      </c>
      <c r="AY516" s="44">
        <v>0</v>
      </c>
      <c r="AZ516" s="44">
        <v>49.44</v>
      </c>
      <c r="BA516" s="44">
        <v>44.21</v>
      </c>
      <c r="BB516" s="44">
        <v>0</v>
      </c>
      <c r="BC516" s="14" t="s">
        <v>232</v>
      </c>
      <c r="BD516" s="14" t="s">
        <v>228</v>
      </c>
      <c r="BG516" s="14" t="s">
        <v>191</v>
      </c>
      <c r="BH516" s="14" t="s">
        <v>44</v>
      </c>
      <c r="BI516" s="14">
        <v>101</v>
      </c>
      <c r="BJ516" s="14">
        <f>IFERROR(_xlfn.XLOOKUP(Master[[#This Row],[cu_id]],StopTimes[cu_ID],StopTimes[Average Stop Time]), 0)</f>
        <v>8.3555555550000005</v>
      </c>
      <c r="BK516" s="14">
        <f>IF(Master[[#This Row],[Avg stop time helper]] &lt;&gt; 0, Master[[#This Row],[Avg stop time helper]],Average_Stop_Time)</f>
        <v>8.3555555550000005</v>
      </c>
      <c r="BL516" s="14" t="b">
        <f>NOT(ISERROR(_xlfn.XLOOKUP(Master[[#This Row],[cu_id]], Solution[Cu_ID],Solution[Cu_ID])))</f>
        <v>1</v>
      </c>
    </row>
    <row r="517" spans="1:64" s="14" customFormat="1" x14ac:dyDescent="0.3">
      <c r="A517" s="26" t="s">
        <v>1636</v>
      </c>
      <c r="B517" s="14">
        <v>103</v>
      </c>
      <c r="C517" s="14">
        <v>73434</v>
      </c>
      <c r="D517" s="14">
        <v>0</v>
      </c>
      <c r="E517" s="14" t="s">
        <v>1635</v>
      </c>
      <c r="F517" s="14" t="s">
        <v>3751</v>
      </c>
      <c r="H517" s="14" t="s">
        <v>1634</v>
      </c>
      <c r="I517" s="14" t="s">
        <v>2</v>
      </c>
      <c r="J517" s="14">
        <v>48636</v>
      </c>
      <c r="K517" s="14">
        <v>6</v>
      </c>
      <c r="L517" s="14" t="s">
        <v>176</v>
      </c>
      <c r="M517" s="14" t="s">
        <v>164</v>
      </c>
      <c r="N517" s="14" t="s">
        <v>14</v>
      </c>
      <c r="O517" s="14">
        <v>209</v>
      </c>
      <c r="P517" s="14">
        <v>0</v>
      </c>
      <c r="Q517" s="14">
        <v>0</v>
      </c>
      <c r="R517" s="14">
        <v>0</v>
      </c>
      <c r="S517" s="14">
        <v>0</v>
      </c>
      <c r="T517" s="14">
        <v>209</v>
      </c>
      <c r="U517" s="25">
        <v>44141</v>
      </c>
      <c r="V517" s="14">
        <v>26</v>
      </c>
      <c r="W517" s="23">
        <v>3808.08</v>
      </c>
      <c r="X517" s="23">
        <v>0</v>
      </c>
      <c r="Y517" s="23">
        <v>0</v>
      </c>
      <c r="Z517" s="23">
        <v>107.4</v>
      </c>
      <c r="AA517" s="23">
        <v>214.79</v>
      </c>
      <c r="AB517" s="14">
        <v>0</v>
      </c>
      <c r="AC517" s="14">
        <v>0</v>
      </c>
      <c r="AD517" s="24">
        <f>IFERROR(1-(Master[[#This Row],[Avg Garment Scans per Delivery]]/Master[[#This Row],[Garment Inventory]]), 0)</f>
        <v>0</v>
      </c>
      <c r="AE517" s="48">
        <v>0</v>
      </c>
      <c r="AF517" s="48">
        <v>0</v>
      </c>
      <c r="AG517" s="44">
        <v>114.4228</v>
      </c>
      <c r="AH517" s="44">
        <v>140.97829999999999</v>
      </c>
      <c r="AI517" s="44">
        <v>187.6557</v>
      </c>
      <c r="AJ517" s="44">
        <v>183.1728</v>
      </c>
      <c r="AK517" s="44">
        <v>80.202500000000001</v>
      </c>
      <c r="AL517" s="44">
        <v>88.546199999999999</v>
      </c>
      <c r="AM517" s="44">
        <v>0</v>
      </c>
      <c r="AN517" s="44">
        <v>202.63</v>
      </c>
      <c r="AO517" s="44">
        <v>138.55000000000001</v>
      </c>
      <c r="AP517" s="44">
        <v>0</v>
      </c>
      <c r="AQ517" s="44">
        <v>0</v>
      </c>
      <c r="AR517" s="44">
        <v>168.58</v>
      </c>
      <c r="AS517" s="44">
        <v>167.69</v>
      </c>
      <c r="AT517" s="44">
        <v>0</v>
      </c>
      <c r="AU517" s="44">
        <v>0</v>
      </c>
      <c r="AV517" s="44">
        <v>168.58</v>
      </c>
      <c r="AW517" s="44">
        <v>167.69</v>
      </c>
      <c r="AX517" s="44">
        <v>0</v>
      </c>
      <c r="AY517" s="44">
        <v>0</v>
      </c>
      <c r="AZ517" s="44">
        <v>168.58</v>
      </c>
      <c r="BA517" s="44">
        <v>167.69</v>
      </c>
      <c r="BB517" s="44">
        <v>0</v>
      </c>
      <c r="BC517" s="14" t="s">
        <v>214</v>
      </c>
      <c r="BD517" s="14" t="s">
        <v>213</v>
      </c>
      <c r="BG517" s="14" t="s">
        <v>191</v>
      </c>
      <c r="BH517" s="14" t="s">
        <v>44</v>
      </c>
      <c r="BI517" s="14">
        <v>105</v>
      </c>
      <c r="BJ517" s="14">
        <f>IFERROR(_xlfn.XLOOKUP(Master[[#This Row],[cu_id]],StopTimes[cu_ID],StopTimes[Average Stop Time]), 0)</f>
        <v>8.4</v>
      </c>
      <c r="BK517" s="14">
        <f>IF(Master[[#This Row],[Avg stop time helper]] &lt;&gt; 0, Master[[#This Row],[Avg stop time helper]],Average_Stop_Time)</f>
        <v>8.4</v>
      </c>
      <c r="BL517" s="14" t="b">
        <f>NOT(ISERROR(_xlfn.XLOOKUP(Master[[#This Row],[cu_id]], Solution[Cu_ID],Solution[Cu_ID])))</f>
        <v>1</v>
      </c>
    </row>
    <row r="518" spans="1:64" s="14" customFormat="1" x14ac:dyDescent="0.3">
      <c r="A518" s="26" t="s">
        <v>1642</v>
      </c>
      <c r="B518" s="14">
        <v>105</v>
      </c>
      <c r="C518" s="14">
        <v>73437</v>
      </c>
      <c r="D518" s="14">
        <v>0</v>
      </c>
      <c r="E518" s="14" t="s">
        <v>1641</v>
      </c>
      <c r="F518" s="14" t="s">
        <v>5536</v>
      </c>
      <c r="H518" s="14" t="s">
        <v>808</v>
      </c>
      <c r="I518" s="14" t="s">
        <v>2</v>
      </c>
      <c r="J518" s="14">
        <v>49735</v>
      </c>
      <c r="K518" s="14">
        <v>3</v>
      </c>
      <c r="L518" s="14" t="s">
        <v>175</v>
      </c>
      <c r="M518" s="14" t="s">
        <v>164</v>
      </c>
      <c r="N518" s="14" t="s">
        <v>15</v>
      </c>
      <c r="O518" s="14">
        <v>210</v>
      </c>
      <c r="P518" s="14">
        <v>0</v>
      </c>
      <c r="Q518" s="14">
        <v>210</v>
      </c>
      <c r="R518" s="14">
        <v>0</v>
      </c>
      <c r="S518" s="14">
        <v>0</v>
      </c>
      <c r="T518" s="14">
        <v>0</v>
      </c>
      <c r="U518" s="25">
        <v>44145</v>
      </c>
      <c r="V518" s="14">
        <v>13</v>
      </c>
      <c r="W518" s="23">
        <v>796.88</v>
      </c>
      <c r="X518" s="23">
        <v>0</v>
      </c>
      <c r="Y518" s="23">
        <v>0</v>
      </c>
      <c r="Z518" s="23">
        <v>16.920000000000002</v>
      </c>
      <c r="AA518" s="23">
        <v>67.69</v>
      </c>
      <c r="AB518" s="14">
        <v>0</v>
      </c>
      <c r="AC518" s="14">
        <v>0</v>
      </c>
      <c r="AD518" s="24">
        <f>IFERROR(1-(Master[[#This Row],[Avg Garment Scans per Delivery]]/Master[[#This Row],[Garment Inventory]]), 0)</f>
        <v>0</v>
      </c>
      <c r="AE518" s="48">
        <v>0</v>
      </c>
      <c r="AF518" s="48">
        <v>0</v>
      </c>
      <c r="AG518" s="44">
        <v>60.53</v>
      </c>
      <c r="AH518" s="44">
        <v>60.53</v>
      </c>
      <c r="AI518" s="44">
        <v>62.75</v>
      </c>
      <c r="AJ518" s="44">
        <v>63.86</v>
      </c>
      <c r="AK518" s="44">
        <v>15.1325</v>
      </c>
      <c r="AL518" s="44">
        <v>15.965</v>
      </c>
      <c r="AM518" s="44">
        <v>0</v>
      </c>
      <c r="AN518" s="44">
        <v>0</v>
      </c>
      <c r="AO518" s="44">
        <v>0</v>
      </c>
      <c r="AP518" s="44">
        <v>63.86</v>
      </c>
      <c r="AQ518" s="44">
        <v>60.53</v>
      </c>
      <c r="AR518" s="44">
        <v>0</v>
      </c>
      <c r="AS518" s="44">
        <v>0</v>
      </c>
      <c r="AT518" s="44">
        <v>0</v>
      </c>
      <c r="AU518" s="44">
        <v>0</v>
      </c>
      <c r="AV518" s="44">
        <v>0</v>
      </c>
      <c r="AW518" s="44">
        <v>0</v>
      </c>
      <c r="AX518" s="44">
        <v>63.86</v>
      </c>
      <c r="AY518" s="44">
        <v>60.53</v>
      </c>
      <c r="AZ518" s="44">
        <v>0</v>
      </c>
      <c r="BA518" s="44">
        <v>0</v>
      </c>
      <c r="BB518" s="44">
        <v>0</v>
      </c>
      <c r="BC518" s="14" t="s">
        <v>260</v>
      </c>
      <c r="BD518" s="14" t="s">
        <v>213</v>
      </c>
      <c r="BG518" s="14" t="s">
        <v>191</v>
      </c>
      <c r="BH518" s="14" t="s">
        <v>44</v>
      </c>
      <c r="BI518" s="14">
        <v>103</v>
      </c>
      <c r="BJ518" s="14">
        <f>IFERROR(_xlfn.XLOOKUP(Master[[#This Row],[cu_id]],StopTimes[cu_ID],StopTimes[Average Stop Time]), 0)</f>
        <v>3.9666666666666668</v>
      </c>
      <c r="BK518" s="14">
        <f>IF(Master[[#This Row],[Avg stop time helper]] &lt;&gt; 0, Master[[#This Row],[Avg stop time helper]],Average_Stop_Time)</f>
        <v>3.9666666666666668</v>
      </c>
      <c r="BL518" s="14" t="b">
        <f>NOT(ISERROR(_xlfn.XLOOKUP(Master[[#This Row],[cu_id]], Solution[Cu_ID],Solution[Cu_ID])))</f>
        <v>1</v>
      </c>
    </row>
    <row r="519" spans="1:64" s="14" customFormat="1" x14ac:dyDescent="0.3">
      <c r="A519" s="26" t="s">
        <v>1650</v>
      </c>
      <c r="B519" s="14">
        <v>103</v>
      </c>
      <c r="C519" s="14">
        <v>73438</v>
      </c>
      <c r="D519" s="14">
        <v>0</v>
      </c>
      <c r="E519" s="14" t="s">
        <v>1649</v>
      </c>
      <c r="F519" s="14" t="s">
        <v>3914</v>
      </c>
      <c r="H519" s="14" t="s">
        <v>1320</v>
      </c>
      <c r="I519" s="14" t="s">
        <v>2</v>
      </c>
      <c r="J519" s="14">
        <v>48661</v>
      </c>
      <c r="K519" s="14">
        <v>7</v>
      </c>
      <c r="L519" s="14" t="s">
        <v>82</v>
      </c>
      <c r="M519" s="14" t="s">
        <v>164</v>
      </c>
      <c r="N519" s="14" t="s">
        <v>14</v>
      </c>
      <c r="O519" s="14">
        <v>141</v>
      </c>
      <c r="P519" s="14">
        <v>0</v>
      </c>
      <c r="Q519" s="14">
        <v>0</v>
      </c>
      <c r="R519" s="14">
        <v>0</v>
      </c>
      <c r="S519" s="14">
        <v>0</v>
      </c>
      <c r="T519" s="14">
        <v>141</v>
      </c>
      <c r="U519" s="25">
        <v>44141</v>
      </c>
      <c r="V519" s="14">
        <v>52</v>
      </c>
      <c r="W519" s="23">
        <v>2552.83</v>
      </c>
      <c r="X519" s="23">
        <v>0</v>
      </c>
      <c r="Y519" s="23">
        <v>0</v>
      </c>
      <c r="Z519" s="23">
        <v>65.59</v>
      </c>
      <c r="AA519" s="23">
        <v>65.59</v>
      </c>
      <c r="AB519" s="14">
        <v>52</v>
      </c>
      <c r="AC519" s="14">
        <v>2</v>
      </c>
      <c r="AD519" s="24">
        <f>IFERROR(1-(Master[[#This Row],[Avg Garment Scans per Delivery]]/Master[[#This Row],[Garment Inventory]]), 0)</f>
        <v>0.96153846153846156</v>
      </c>
      <c r="AE519" s="48">
        <v>6</v>
      </c>
      <c r="AF519" s="48">
        <v>58</v>
      </c>
      <c r="AG519" s="44">
        <v>57.615000000000002</v>
      </c>
      <c r="AH519" s="44">
        <v>61.311500000000002</v>
      </c>
      <c r="AI519" s="44">
        <v>64.725300000000004</v>
      </c>
      <c r="AJ519" s="44">
        <v>62.366100000000003</v>
      </c>
      <c r="AK519" s="44">
        <v>60.893700000000003</v>
      </c>
      <c r="AL519" s="44">
        <v>59.7712</v>
      </c>
      <c r="AM519" s="44">
        <v>62.34</v>
      </c>
      <c r="AN519" s="44">
        <v>68.31</v>
      </c>
      <c r="AO519" s="44">
        <v>39.97</v>
      </c>
      <c r="AP519" s="44">
        <v>68.31</v>
      </c>
      <c r="AQ519" s="44">
        <v>64.14</v>
      </c>
      <c r="AR519" s="44">
        <v>68.31</v>
      </c>
      <c r="AS519" s="44">
        <v>64.14</v>
      </c>
      <c r="AT519" s="44">
        <v>0</v>
      </c>
      <c r="AU519" s="44">
        <v>64.14</v>
      </c>
      <c r="AV519" s="44">
        <v>68.31</v>
      </c>
      <c r="AW519" s="44">
        <v>64.14</v>
      </c>
      <c r="AX519" s="44">
        <v>68.31</v>
      </c>
      <c r="AY519" s="44">
        <v>64.14</v>
      </c>
      <c r="AZ519" s="44">
        <v>68.31</v>
      </c>
      <c r="BA519" s="44">
        <v>64.14</v>
      </c>
      <c r="BB519" s="44">
        <v>68.31</v>
      </c>
      <c r="BC519" s="14" t="s">
        <v>232</v>
      </c>
      <c r="BD519" s="14" t="s">
        <v>213</v>
      </c>
      <c r="BG519" s="14" t="s">
        <v>191</v>
      </c>
      <c r="BH519" s="14" t="s">
        <v>80</v>
      </c>
      <c r="BI519" s="14">
        <v>105</v>
      </c>
      <c r="BJ519" s="14">
        <f>IFERROR(_xlfn.XLOOKUP(Master[[#This Row],[cu_id]],StopTimes[cu_ID],StopTimes[Average Stop Time]), 0)</f>
        <v>31.696666666666669</v>
      </c>
      <c r="BK519" s="14">
        <f>IF(Master[[#This Row],[Avg stop time helper]] &lt;&gt; 0, Master[[#This Row],[Avg stop time helper]],Average_Stop_Time)</f>
        <v>31.696666666666669</v>
      </c>
      <c r="BL519" s="14" t="b">
        <f>NOT(ISERROR(_xlfn.XLOOKUP(Master[[#This Row],[cu_id]], Solution[Cu_ID],Solution[Cu_ID])))</f>
        <v>1</v>
      </c>
    </row>
    <row r="520" spans="1:64" s="14" customFormat="1" x14ac:dyDescent="0.3">
      <c r="A520" s="26" t="s">
        <v>1655</v>
      </c>
      <c r="B520" s="14">
        <v>105</v>
      </c>
      <c r="C520" s="14">
        <v>73439</v>
      </c>
      <c r="D520" s="14">
        <v>0</v>
      </c>
      <c r="E520" s="14" t="s">
        <v>1654</v>
      </c>
      <c r="F520" s="14" t="s">
        <v>5507</v>
      </c>
      <c r="H520" s="14" t="s">
        <v>1653</v>
      </c>
      <c r="I520" s="14" t="s">
        <v>2</v>
      </c>
      <c r="J520" s="14">
        <v>48656</v>
      </c>
      <c r="K520" s="14">
        <v>4</v>
      </c>
      <c r="L520" s="14" t="s">
        <v>177</v>
      </c>
      <c r="M520" s="14" t="s">
        <v>164</v>
      </c>
      <c r="N520" s="14" t="s">
        <v>12</v>
      </c>
      <c r="O520" s="14">
        <v>87</v>
      </c>
      <c r="P520" s="14">
        <v>0</v>
      </c>
      <c r="Q520" s="14">
        <v>0</v>
      </c>
      <c r="R520" s="14">
        <v>87</v>
      </c>
      <c r="S520" s="14">
        <v>0</v>
      </c>
      <c r="T520" s="14">
        <v>0</v>
      </c>
      <c r="U520" s="25">
        <v>44153</v>
      </c>
      <c r="V520" s="14">
        <v>13</v>
      </c>
      <c r="W520" s="23">
        <v>1039.82</v>
      </c>
      <c r="X520" s="23">
        <v>0</v>
      </c>
      <c r="Y520" s="23">
        <v>0</v>
      </c>
      <c r="Z520" s="23">
        <v>20.91</v>
      </c>
      <c r="AA520" s="23">
        <v>83.64</v>
      </c>
      <c r="AB520" s="14">
        <v>0</v>
      </c>
      <c r="AC520" s="14">
        <v>0</v>
      </c>
      <c r="AD520" s="24">
        <f>IFERROR(1-(Master[[#This Row],[Avg Garment Scans per Delivery]]/Master[[#This Row],[Garment Inventory]]), 0)</f>
        <v>0</v>
      </c>
      <c r="AE520" s="48">
        <v>0</v>
      </c>
      <c r="AF520" s="48">
        <v>0</v>
      </c>
      <c r="AG520" s="44">
        <v>78.89</v>
      </c>
      <c r="AH520" s="44">
        <v>78.89</v>
      </c>
      <c r="AI520" s="44">
        <v>82.056600000000003</v>
      </c>
      <c r="AJ520" s="44">
        <v>83.64</v>
      </c>
      <c r="AK520" s="44">
        <v>19.7225</v>
      </c>
      <c r="AL520" s="44">
        <v>20.91</v>
      </c>
      <c r="AM520" s="44">
        <v>0</v>
      </c>
      <c r="AN520" s="44">
        <v>0</v>
      </c>
      <c r="AO520" s="44">
        <v>0</v>
      </c>
      <c r="AP520" s="44">
        <v>0</v>
      </c>
      <c r="AQ520" s="44">
        <v>0</v>
      </c>
      <c r="AR520" s="44">
        <v>83.64</v>
      </c>
      <c r="AS520" s="44">
        <v>78.89</v>
      </c>
      <c r="AT520" s="44">
        <v>0</v>
      </c>
      <c r="AU520" s="44">
        <v>0</v>
      </c>
      <c r="AV520" s="44">
        <v>0</v>
      </c>
      <c r="AW520" s="44">
        <v>0</v>
      </c>
      <c r="AX520" s="44">
        <v>0</v>
      </c>
      <c r="AY520" s="44">
        <v>0</v>
      </c>
      <c r="AZ520" s="44">
        <v>83.64</v>
      </c>
      <c r="BA520" s="44">
        <v>78.89</v>
      </c>
      <c r="BB520" s="44">
        <v>0</v>
      </c>
      <c r="BC520" s="14" t="s">
        <v>232</v>
      </c>
      <c r="BD520" s="14" t="s">
        <v>213</v>
      </c>
      <c r="BG520" s="14" t="s">
        <v>191</v>
      </c>
      <c r="BH520" s="14" t="s">
        <v>44</v>
      </c>
      <c r="BI520" s="14">
        <v>105</v>
      </c>
      <c r="BJ520" s="14">
        <f>IFERROR(_xlfn.XLOOKUP(Master[[#This Row],[cu_id]],StopTimes[cu_ID],StopTimes[Average Stop Time]), 0)</f>
        <v>4.9333333333333336</v>
      </c>
      <c r="BK520" s="14">
        <f>IF(Master[[#This Row],[Avg stop time helper]] &lt;&gt; 0, Master[[#This Row],[Avg stop time helper]],Average_Stop_Time)</f>
        <v>4.9333333333333336</v>
      </c>
      <c r="BL520" s="14" t="b">
        <f>NOT(ISERROR(_xlfn.XLOOKUP(Master[[#This Row],[cu_id]], Solution[Cu_ID],Solution[Cu_ID])))</f>
        <v>1</v>
      </c>
    </row>
    <row r="521" spans="1:64" s="14" customFormat="1" x14ac:dyDescent="0.3">
      <c r="A521" s="26" t="s">
        <v>1658</v>
      </c>
      <c r="B521" s="14">
        <v>103</v>
      </c>
      <c r="C521" s="14">
        <v>73441</v>
      </c>
      <c r="D521" s="14">
        <v>0</v>
      </c>
      <c r="E521" s="14" t="s">
        <v>1657</v>
      </c>
      <c r="F521" s="14" t="s">
        <v>4632</v>
      </c>
      <c r="H521" s="14" t="s">
        <v>600</v>
      </c>
      <c r="I521" s="14" t="s">
        <v>2</v>
      </c>
      <c r="J521" s="14">
        <v>49709</v>
      </c>
      <c r="K521" s="14">
        <v>2</v>
      </c>
      <c r="L521" s="14" t="s">
        <v>83</v>
      </c>
      <c r="M521" s="14" t="s">
        <v>164</v>
      </c>
      <c r="N521" s="14" t="s">
        <v>13</v>
      </c>
      <c r="O521" s="14">
        <v>51</v>
      </c>
      <c r="P521" s="14">
        <v>51</v>
      </c>
      <c r="Q521" s="14">
        <v>0</v>
      </c>
      <c r="R521" s="14">
        <v>0</v>
      </c>
      <c r="S521" s="14">
        <v>0</v>
      </c>
      <c r="T521" s="14">
        <v>0</v>
      </c>
      <c r="U521" s="25">
        <v>44137</v>
      </c>
      <c r="V521" s="14">
        <v>13</v>
      </c>
      <c r="W521" s="23">
        <v>1536.72</v>
      </c>
      <c r="X521" s="23">
        <v>0</v>
      </c>
      <c r="Y521" s="23">
        <v>0</v>
      </c>
      <c r="Z521" s="23">
        <v>32.630000000000003</v>
      </c>
      <c r="AA521" s="23">
        <v>130.53</v>
      </c>
      <c r="AB521" s="14">
        <v>0</v>
      </c>
      <c r="AC521" s="14">
        <v>0</v>
      </c>
      <c r="AD521" s="24">
        <f>IFERROR(1-(Master[[#This Row],[Avg Garment Scans per Delivery]]/Master[[#This Row],[Garment Inventory]]), 0)</f>
        <v>0</v>
      </c>
      <c r="AE521" s="48">
        <v>0</v>
      </c>
      <c r="AF521" s="48">
        <v>0</v>
      </c>
      <c r="AG521" s="44">
        <v>116.73</v>
      </c>
      <c r="AH521" s="44">
        <v>116.73</v>
      </c>
      <c r="AI521" s="44">
        <v>121.0033</v>
      </c>
      <c r="AJ521" s="44">
        <v>123.14</v>
      </c>
      <c r="AK521" s="44">
        <v>29.182500000000001</v>
      </c>
      <c r="AL521" s="44">
        <v>30.785</v>
      </c>
      <c r="AM521" s="44">
        <v>0</v>
      </c>
      <c r="AN521" s="44">
        <v>123.14</v>
      </c>
      <c r="AO521" s="44">
        <v>116.73</v>
      </c>
      <c r="AP521" s="44">
        <v>0</v>
      </c>
      <c r="AQ521" s="44">
        <v>0</v>
      </c>
      <c r="AR521" s="44">
        <v>0</v>
      </c>
      <c r="AS521" s="44">
        <v>0</v>
      </c>
      <c r="AT521" s="44">
        <v>123.14</v>
      </c>
      <c r="AU521" s="44">
        <v>0</v>
      </c>
      <c r="AV521" s="44">
        <v>123.14</v>
      </c>
      <c r="AW521" s="44">
        <v>116.73</v>
      </c>
      <c r="AX521" s="44">
        <v>0</v>
      </c>
      <c r="AY521" s="44">
        <v>0</v>
      </c>
      <c r="AZ521" s="44">
        <v>0</v>
      </c>
      <c r="BA521" s="44">
        <v>0</v>
      </c>
      <c r="BB521" s="44">
        <v>123.14</v>
      </c>
      <c r="BC521" s="14" t="s">
        <v>232</v>
      </c>
      <c r="BD521" s="14" t="s">
        <v>1656</v>
      </c>
      <c r="BG521" s="14" t="s">
        <v>191</v>
      </c>
      <c r="BH521" s="14" t="s">
        <v>44</v>
      </c>
      <c r="BI521" s="14">
        <v>103</v>
      </c>
      <c r="BJ521" s="14">
        <f>IFERROR(_xlfn.XLOOKUP(Master[[#This Row],[cu_id]],StopTimes[cu_ID],StopTimes[Average Stop Time]), 0)</f>
        <v>0.93333333333333335</v>
      </c>
      <c r="BK521" s="14">
        <f>IF(Master[[#This Row],[Avg stop time helper]] &lt;&gt; 0, Master[[#This Row],[Avg stop time helper]],Average_Stop_Time)</f>
        <v>0.93333333333333335</v>
      </c>
      <c r="BL521" s="14" t="b">
        <f>NOT(ISERROR(_xlfn.XLOOKUP(Master[[#This Row],[cu_id]], Solution[Cu_ID],Solution[Cu_ID])))</f>
        <v>1</v>
      </c>
    </row>
    <row r="522" spans="1:64" s="14" customFormat="1" x14ac:dyDescent="0.3">
      <c r="A522" s="26" t="s">
        <v>1660</v>
      </c>
      <c r="B522" s="14">
        <v>105</v>
      </c>
      <c r="C522" s="14">
        <v>73443</v>
      </c>
      <c r="D522" s="14">
        <v>0</v>
      </c>
      <c r="E522" s="14" t="s">
        <v>1659</v>
      </c>
      <c r="F522" s="14" t="s">
        <v>4776</v>
      </c>
      <c r="H522" s="14" t="s">
        <v>808</v>
      </c>
      <c r="I522" s="14" t="s">
        <v>2</v>
      </c>
      <c r="J522" s="14">
        <v>49735</v>
      </c>
      <c r="K522" s="14">
        <v>7</v>
      </c>
      <c r="L522" s="14" t="s">
        <v>82</v>
      </c>
      <c r="M522" s="14" t="s">
        <v>164</v>
      </c>
      <c r="N522" s="14" t="s">
        <v>15</v>
      </c>
      <c r="O522" s="14">
        <v>40</v>
      </c>
      <c r="P522" s="14">
        <v>0</v>
      </c>
      <c r="Q522" s="14">
        <v>40</v>
      </c>
      <c r="R522" s="14">
        <v>0</v>
      </c>
      <c r="S522" s="14">
        <v>0</v>
      </c>
      <c r="T522" s="14">
        <v>0</v>
      </c>
      <c r="U522" s="25">
        <v>44138</v>
      </c>
      <c r="V522" s="14">
        <v>52</v>
      </c>
      <c r="W522" s="23">
        <v>4227.87</v>
      </c>
      <c r="X522" s="23">
        <v>0</v>
      </c>
      <c r="Y522" s="23">
        <v>0</v>
      </c>
      <c r="Z522" s="23">
        <v>92.12</v>
      </c>
      <c r="AA522" s="23">
        <v>92.12</v>
      </c>
      <c r="AB522" s="14">
        <v>0</v>
      </c>
      <c r="AC522" s="14">
        <v>0</v>
      </c>
      <c r="AD522" s="24">
        <f>IFERROR(1-(Master[[#This Row],[Avg Garment Scans per Delivery]]/Master[[#This Row],[Garment Inventory]]), 0)</f>
        <v>0</v>
      </c>
      <c r="AE522" s="48">
        <v>0</v>
      </c>
      <c r="AF522" s="48">
        <v>0</v>
      </c>
      <c r="AG522" s="44">
        <v>78.27</v>
      </c>
      <c r="AH522" s="44">
        <v>79.885300000000001</v>
      </c>
      <c r="AI522" s="44">
        <v>85.174599999999998</v>
      </c>
      <c r="AJ522" s="44">
        <v>87.568399999999997</v>
      </c>
      <c r="AK522" s="44">
        <v>81.27</v>
      </c>
      <c r="AL522" s="44">
        <v>87.846199999999996</v>
      </c>
      <c r="AM522" s="44">
        <v>81.27</v>
      </c>
      <c r="AN522" s="44">
        <v>86.91</v>
      </c>
      <c r="AO522" s="44">
        <v>81.27</v>
      </c>
      <c r="AP522" s="44">
        <v>87.98</v>
      </c>
      <c r="AQ522" s="44">
        <v>81.27</v>
      </c>
      <c r="AR522" s="44">
        <v>87.98</v>
      </c>
      <c r="AS522" s="44">
        <v>81.27</v>
      </c>
      <c r="AT522" s="44">
        <v>87.98</v>
      </c>
      <c r="AU522" s="44">
        <v>81.27</v>
      </c>
      <c r="AV522" s="44">
        <v>87.98</v>
      </c>
      <c r="AW522" s="44">
        <v>81.27</v>
      </c>
      <c r="AX522" s="44">
        <v>87.98</v>
      </c>
      <c r="AY522" s="44">
        <v>81.27</v>
      </c>
      <c r="AZ522" s="44">
        <v>87.98</v>
      </c>
      <c r="BA522" s="44">
        <v>81.27</v>
      </c>
      <c r="BB522" s="44">
        <v>87.98</v>
      </c>
      <c r="BC522" s="14" t="s">
        <v>254</v>
      </c>
      <c r="BD522" s="14" t="s">
        <v>213</v>
      </c>
      <c r="BG522" s="14" t="s">
        <v>191</v>
      </c>
      <c r="BH522" s="14" t="s">
        <v>44</v>
      </c>
      <c r="BI522" s="14">
        <v>103</v>
      </c>
      <c r="BJ522" s="14">
        <f>IFERROR(_xlfn.XLOOKUP(Master[[#This Row],[cu_id]],StopTimes[cu_ID],StopTimes[Average Stop Time]), 0)</f>
        <v>13.925000000000001</v>
      </c>
      <c r="BK522" s="14">
        <f>IF(Master[[#This Row],[Avg stop time helper]] &lt;&gt; 0, Master[[#This Row],[Avg stop time helper]],Average_Stop_Time)</f>
        <v>13.925000000000001</v>
      </c>
      <c r="BL522" s="14" t="b">
        <f>NOT(ISERROR(_xlfn.XLOOKUP(Master[[#This Row],[cu_id]], Solution[Cu_ID],Solution[Cu_ID])))</f>
        <v>1</v>
      </c>
    </row>
    <row r="523" spans="1:64" s="14" customFormat="1" x14ac:dyDescent="0.3">
      <c r="A523" s="26" t="s">
        <v>1662</v>
      </c>
      <c r="B523" s="14">
        <v>102</v>
      </c>
      <c r="C523" s="14">
        <v>73444</v>
      </c>
      <c r="D523" s="14">
        <v>0</v>
      </c>
      <c r="E523" s="14" t="s">
        <v>1661</v>
      </c>
      <c r="F523" s="14" t="s">
        <v>4063</v>
      </c>
      <c r="H523" s="14" t="s">
        <v>1300</v>
      </c>
      <c r="I523" s="14" t="s">
        <v>2</v>
      </c>
      <c r="J523" s="14">
        <v>49779</v>
      </c>
      <c r="K523" s="14">
        <v>7</v>
      </c>
      <c r="L523" s="14" t="s">
        <v>82</v>
      </c>
      <c r="M523" s="14" t="s">
        <v>164</v>
      </c>
      <c r="N523" s="14" t="s">
        <v>15</v>
      </c>
      <c r="O523" s="14">
        <v>131</v>
      </c>
      <c r="P523" s="14">
        <v>0</v>
      </c>
      <c r="Q523" s="14">
        <v>131</v>
      </c>
      <c r="R523" s="14">
        <v>0</v>
      </c>
      <c r="S523" s="14">
        <v>0</v>
      </c>
      <c r="T523" s="14">
        <v>0</v>
      </c>
      <c r="U523" s="25">
        <v>44138</v>
      </c>
      <c r="V523" s="14">
        <v>52</v>
      </c>
      <c r="W523" s="23">
        <v>1940.12</v>
      </c>
      <c r="X523" s="23">
        <v>0</v>
      </c>
      <c r="Y523" s="23">
        <v>0</v>
      </c>
      <c r="Z523" s="23">
        <v>40.950000000000003</v>
      </c>
      <c r="AA523" s="23">
        <v>40.950000000000003</v>
      </c>
      <c r="AB523" s="14">
        <v>44</v>
      </c>
      <c r="AC523" s="14">
        <v>15</v>
      </c>
      <c r="AD523" s="24">
        <v>0.28846153846153844</v>
      </c>
      <c r="AE523" s="48">
        <v>2</v>
      </c>
      <c r="AF523" s="48">
        <v>44</v>
      </c>
      <c r="AG523" s="44">
        <v>36.869999999999997</v>
      </c>
      <c r="AH523" s="44">
        <v>36.869999999999997</v>
      </c>
      <c r="AI523" s="44">
        <v>38.0884</v>
      </c>
      <c r="AJ523" s="44">
        <v>40.526899999999998</v>
      </c>
      <c r="AK523" s="44">
        <v>36.869999999999997</v>
      </c>
      <c r="AL523" s="44">
        <v>41.37</v>
      </c>
      <c r="AM523" s="44">
        <v>36.869999999999997</v>
      </c>
      <c r="AN523" s="44">
        <v>41.37</v>
      </c>
      <c r="AO523" s="44">
        <v>36.869999999999997</v>
      </c>
      <c r="AP523" s="44">
        <v>41.37</v>
      </c>
      <c r="AQ523" s="44">
        <v>36.869999999999997</v>
      </c>
      <c r="AR523" s="44">
        <v>41.37</v>
      </c>
      <c r="AS523" s="44">
        <v>36.869999999999997</v>
      </c>
      <c r="AT523" s="44">
        <v>41.37</v>
      </c>
      <c r="AU523" s="44">
        <v>36.869999999999997</v>
      </c>
      <c r="AV523" s="44">
        <v>41.37</v>
      </c>
      <c r="AW523" s="44">
        <v>36.869999999999997</v>
      </c>
      <c r="AX523" s="44">
        <v>41.37</v>
      </c>
      <c r="AY523" s="44">
        <v>36.869999999999997</v>
      </c>
      <c r="AZ523" s="44">
        <v>41.37</v>
      </c>
      <c r="BA523" s="44">
        <v>36.869999999999997</v>
      </c>
      <c r="BB523" s="44">
        <v>41.37</v>
      </c>
      <c r="BC523" s="14" t="s">
        <v>77</v>
      </c>
      <c r="BD523" s="14" t="s">
        <v>77</v>
      </c>
      <c r="BG523" s="14" t="s">
        <v>191</v>
      </c>
      <c r="BH523" s="14" t="s">
        <v>44</v>
      </c>
      <c r="BI523" s="14">
        <v>102</v>
      </c>
      <c r="BJ523" s="14">
        <f>IFERROR(_xlfn.XLOOKUP(Master[[#This Row],[cu_id]],StopTimes[cu_ID],StopTimes[Average Stop Time]), 0)</f>
        <v>6.0333333333333332</v>
      </c>
      <c r="BK523" s="14">
        <f>IF(Master[[#This Row],[Avg stop time helper]] &lt;&gt; 0, Master[[#This Row],[Avg stop time helper]],Average_Stop_Time)</f>
        <v>6.0333333333333332</v>
      </c>
      <c r="BL523" s="14" t="b">
        <f>NOT(ISERROR(_xlfn.XLOOKUP(Master[[#This Row],[cu_id]], Solution[Cu_ID],Solution[Cu_ID])))</f>
        <v>0</v>
      </c>
    </row>
    <row r="524" spans="1:64" s="14" customFormat="1" x14ac:dyDescent="0.3">
      <c r="A524" s="26" t="s">
        <v>1665</v>
      </c>
      <c r="B524" s="14">
        <v>102</v>
      </c>
      <c r="C524" s="14">
        <v>73445</v>
      </c>
      <c r="D524" s="14">
        <v>0</v>
      </c>
      <c r="E524" s="14" t="s">
        <v>1664</v>
      </c>
      <c r="F524" s="14" t="s">
        <v>4195</v>
      </c>
      <c r="G524" s="14" t="s">
        <v>1663</v>
      </c>
      <c r="H524" s="14" t="s">
        <v>221</v>
      </c>
      <c r="I524" s="14" t="s">
        <v>2</v>
      </c>
      <c r="J524" s="14">
        <v>49707</v>
      </c>
      <c r="K524" s="14">
        <v>7</v>
      </c>
      <c r="L524" s="14" t="s">
        <v>82</v>
      </c>
      <c r="M524" s="14" t="s">
        <v>164</v>
      </c>
      <c r="N524" s="14" t="s">
        <v>12</v>
      </c>
      <c r="O524" s="14">
        <v>212</v>
      </c>
      <c r="P524" s="14">
        <v>0</v>
      </c>
      <c r="Q524" s="14">
        <v>0</v>
      </c>
      <c r="R524" s="14">
        <v>212</v>
      </c>
      <c r="S524" s="14">
        <v>0</v>
      </c>
      <c r="T524" s="14">
        <v>0</v>
      </c>
      <c r="U524" s="25">
        <v>44139</v>
      </c>
      <c r="V524" s="14">
        <v>53</v>
      </c>
      <c r="W524" s="23">
        <v>4710.3</v>
      </c>
      <c r="X524" s="23">
        <v>0</v>
      </c>
      <c r="Y524" s="23">
        <v>0</v>
      </c>
      <c r="Z524" s="23">
        <v>100.8</v>
      </c>
      <c r="AA524" s="23">
        <v>100.8</v>
      </c>
      <c r="AB524" s="14">
        <v>0</v>
      </c>
      <c r="AC524" s="14">
        <v>0</v>
      </c>
      <c r="AD524" s="24">
        <v>0</v>
      </c>
      <c r="AE524" s="48">
        <v>0</v>
      </c>
      <c r="AF524" s="48">
        <v>0</v>
      </c>
      <c r="AG524" s="44">
        <v>74.615300000000005</v>
      </c>
      <c r="AH524" s="44">
        <v>132.81530000000001</v>
      </c>
      <c r="AI524" s="44">
        <v>150.49440000000001</v>
      </c>
      <c r="AJ524" s="44">
        <v>53.3</v>
      </c>
      <c r="AK524" s="44">
        <v>106.7</v>
      </c>
      <c r="AL524" s="44">
        <v>11.5312</v>
      </c>
      <c r="AM524" s="44">
        <v>174.6</v>
      </c>
      <c r="AN524" s="44">
        <v>30.75</v>
      </c>
      <c r="AO524" s="44">
        <v>174.6</v>
      </c>
      <c r="AP524" s="44">
        <v>0</v>
      </c>
      <c r="AQ524" s="44">
        <v>87.3</v>
      </c>
      <c r="AR524" s="44">
        <v>0</v>
      </c>
      <c r="AS524" s="44">
        <v>87.3</v>
      </c>
      <c r="AT524" s="44">
        <v>0</v>
      </c>
      <c r="AU524" s="44">
        <v>87.3</v>
      </c>
      <c r="AV524" s="44">
        <v>0</v>
      </c>
      <c r="AW524" s="44">
        <v>97</v>
      </c>
      <c r="AX524" s="44">
        <v>0</v>
      </c>
      <c r="AY524" s="44">
        <v>48.5</v>
      </c>
      <c r="AZ524" s="44">
        <v>0</v>
      </c>
      <c r="BA524" s="44">
        <v>97</v>
      </c>
      <c r="BB524" s="44">
        <v>61.5</v>
      </c>
      <c r="BC524" s="14" t="s">
        <v>232</v>
      </c>
      <c r="BD524" s="14" t="s">
        <v>213</v>
      </c>
      <c r="BG524" s="14" t="s">
        <v>191</v>
      </c>
      <c r="BH524" s="14" t="s">
        <v>44</v>
      </c>
      <c r="BI524" s="14" t="s">
        <v>5740</v>
      </c>
      <c r="BJ524" s="14">
        <f>IFERROR(_xlfn.XLOOKUP(Master[[#This Row],[cu_id]],StopTimes[cu_ID],StopTimes[Average Stop Time]), 0)</f>
        <v>1.6916666666666667</v>
      </c>
      <c r="BK524" s="14">
        <f>IF(Master[[#This Row],[Avg stop time helper]] &lt;&gt; 0, Master[[#This Row],[Avg stop time helper]],Average_Stop_Time)</f>
        <v>1.6916666666666667</v>
      </c>
      <c r="BL524" s="14" t="b">
        <f>NOT(ISERROR(_xlfn.XLOOKUP(Master[[#This Row],[cu_id]], Solution[Cu_ID],Solution[Cu_ID])))</f>
        <v>0</v>
      </c>
    </row>
    <row r="525" spans="1:64" s="14" customFormat="1" x14ac:dyDescent="0.3">
      <c r="A525" s="26" t="s">
        <v>1671</v>
      </c>
      <c r="B525" s="14">
        <v>105</v>
      </c>
      <c r="C525" s="14">
        <v>73447</v>
      </c>
      <c r="D525" s="14">
        <v>0</v>
      </c>
      <c r="E525" s="14" t="s">
        <v>1670</v>
      </c>
      <c r="F525" s="14" t="s">
        <v>5100</v>
      </c>
      <c r="H525" s="14" t="s">
        <v>626</v>
      </c>
      <c r="I525" s="14" t="s">
        <v>2</v>
      </c>
      <c r="J525" s="14">
        <v>49746</v>
      </c>
      <c r="K525" s="14">
        <v>6</v>
      </c>
      <c r="L525" s="14" t="s">
        <v>176</v>
      </c>
      <c r="M525" s="14" t="s">
        <v>164</v>
      </c>
      <c r="N525" s="14" t="s">
        <v>15</v>
      </c>
      <c r="O525" s="14">
        <v>296</v>
      </c>
      <c r="P525" s="14">
        <v>0</v>
      </c>
      <c r="Q525" s="14">
        <v>296</v>
      </c>
      <c r="R525" s="14">
        <v>0</v>
      </c>
      <c r="S525" s="14">
        <v>0</v>
      </c>
      <c r="T525" s="14">
        <v>0</v>
      </c>
      <c r="U525" s="25">
        <v>44138</v>
      </c>
      <c r="V525" s="14">
        <v>29</v>
      </c>
      <c r="W525" s="23">
        <v>2360.8200000000002</v>
      </c>
      <c r="X525" s="23">
        <v>0</v>
      </c>
      <c r="Y525" s="23">
        <v>0</v>
      </c>
      <c r="Z525" s="23">
        <v>55.79</v>
      </c>
      <c r="AA525" s="23">
        <v>111.58</v>
      </c>
      <c r="AB525" s="14">
        <v>0</v>
      </c>
      <c r="AC525" s="14">
        <v>0</v>
      </c>
      <c r="AD525" s="24">
        <f>IFERROR(1-(Master[[#This Row],[Avg Garment Scans per Delivery]]/Master[[#This Row],[Garment Inventory]]), 0)</f>
        <v>0</v>
      </c>
      <c r="AE525" s="48">
        <v>0</v>
      </c>
      <c r="AF525" s="48">
        <v>0</v>
      </c>
      <c r="AG525" s="44">
        <v>73.561599999999999</v>
      </c>
      <c r="AH525" s="44">
        <v>100.04</v>
      </c>
      <c r="AI525" s="44">
        <v>94.554199999999994</v>
      </c>
      <c r="AJ525" s="44">
        <v>104.31570000000001</v>
      </c>
      <c r="AK525" s="44">
        <v>53.7712</v>
      </c>
      <c r="AL525" s="44">
        <v>51.623699999999999</v>
      </c>
      <c r="AM525" s="44">
        <v>0</v>
      </c>
      <c r="AN525" s="44">
        <v>95.77</v>
      </c>
      <c r="AO525" s="44">
        <v>90.85</v>
      </c>
      <c r="AP525" s="44">
        <v>0</v>
      </c>
      <c r="AQ525" s="44">
        <v>0</v>
      </c>
      <c r="AR525" s="44">
        <v>95.77</v>
      </c>
      <c r="AS525" s="44">
        <v>98.5</v>
      </c>
      <c r="AT525" s="44">
        <v>0</v>
      </c>
      <c r="AU525" s="44">
        <v>0</v>
      </c>
      <c r="AV525" s="44">
        <v>125.68</v>
      </c>
      <c r="AW525" s="44">
        <v>119.2</v>
      </c>
      <c r="AX525" s="44">
        <v>0</v>
      </c>
      <c r="AY525" s="44">
        <v>0</v>
      </c>
      <c r="AZ525" s="44">
        <v>95.77</v>
      </c>
      <c r="BA525" s="44">
        <v>121.62</v>
      </c>
      <c r="BB525" s="44">
        <v>0</v>
      </c>
      <c r="BC525" s="14" t="s">
        <v>254</v>
      </c>
      <c r="BD525" s="14" t="s">
        <v>213</v>
      </c>
      <c r="BG525" s="14" t="s">
        <v>191</v>
      </c>
      <c r="BH525" s="14" t="s">
        <v>44</v>
      </c>
      <c r="BI525" s="14">
        <v>103</v>
      </c>
      <c r="BJ525" s="14">
        <f>IFERROR(_xlfn.XLOOKUP(Master[[#This Row],[cu_id]],StopTimes[cu_ID],StopTimes[Average Stop Time]), 0)</f>
        <v>8.6</v>
      </c>
      <c r="BK525" s="14">
        <f>IF(Master[[#This Row],[Avg stop time helper]] &lt;&gt; 0, Master[[#This Row],[Avg stop time helper]],Average_Stop_Time)</f>
        <v>8.6</v>
      </c>
      <c r="BL525" s="14" t="b">
        <f>NOT(ISERROR(_xlfn.XLOOKUP(Master[[#This Row],[cu_id]], Solution[Cu_ID],Solution[Cu_ID])))</f>
        <v>1</v>
      </c>
    </row>
    <row r="526" spans="1:64" s="14" customFormat="1" x14ac:dyDescent="0.3">
      <c r="A526" s="26" t="s">
        <v>1674</v>
      </c>
      <c r="B526" s="14">
        <v>105</v>
      </c>
      <c r="C526" s="14">
        <v>73448</v>
      </c>
      <c r="D526" s="14">
        <v>0</v>
      </c>
      <c r="E526" s="14" t="s">
        <v>1673</v>
      </c>
      <c r="F526" s="14" t="s">
        <v>3826</v>
      </c>
      <c r="H526" s="14" t="s">
        <v>1672</v>
      </c>
      <c r="I526" s="14" t="s">
        <v>2</v>
      </c>
      <c r="J526" s="14">
        <v>48761</v>
      </c>
      <c r="K526" s="14">
        <v>6</v>
      </c>
      <c r="L526" s="14" t="s">
        <v>176</v>
      </c>
      <c r="M526" s="14" t="s">
        <v>164</v>
      </c>
      <c r="N526" s="14" t="s">
        <v>12</v>
      </c>
      <c r="O526" s="14">
        <v>122</v>
      </c>
      <c r="P526" s="14">
        <v>0</v>
      </c>
      <c r="Q526" s="14">
        <v>0</v>
      </c>
      <c r="R526" s="14">
        <v>122</v>
      </c>
      <c r="S526" s="14">
        <v>0</v>
      </c>
      <c r="T526" s="14">
        <v>0</v>
      </c>
      <c r="U526" s="25">
        <v>44139</v>
      </c>
      <c r="V526" s="14">
        <v>26</v>
      </c>
      <c r="W526" s="23">
        <v>1828.13</v>
      </c>
      <c r="X526" s="23">
        <v>0</v>
      </c>
      <c r="Y526" s="23">
        <v>0</v>
      </c>
      <c r="Z526" s="23">
        <v>38.9</v>
      </c>
      <c r="AA526" s="23">
        <v>77.8</v>
      </c>
      <c r="AB526" s="14">
        <v>0</v>
      </c>
      <c r="AC526" s="14">
        <v>0</v>
      </c>
      <c r="AD526" s="24">
        <f>IFERROR(1-(Master[[#This Row],[Avg Garment Scans per Delivery]]/Master[[#This Row],[Garment Inventory]]), 0)</f>
        <v>0</v>
      </c>
      <c r="AE526" s="48">
        <v>0</v>
      </c>
      <c r="AF526" s="48">
        <v>0</v>
      </c>
      <c r="AG526" s="44">
        <v>69.41</v>
      </c>
      <c r="AH526" s="44">
        <v>69.88</v>
      </c>
      <c r="AI526" s="44">
        <v>72.226600000000005</v>
      </c>
      <c r="AJ526" s="44">
        <v>73.400000000000006</v>
      </c>
      <c r="AK526" s="44">
        <v>34.94</v>
      </c>
      <c r="AL526" s="44">
        <v>36.700000000000003</v>
      </c>
      <c r="AM526" s="44">
        <v>0</v>
      </c>
      <c r="AN526" s="44">
        <v>73.400000000000006</v>
      </c>
      <c r="AO526" s="44">
        <v>69.88</v>
      </c>
      <c r="AP526" s="44">
        <v>0</v>
      </c>
      <c r="AQ526" s="44">
        <v>0</v>
      </c>
      <c r="AR526" s="44">
        <v>73.400000000000006</v>
      </c>
      <c r="AS526" s="44">
        <v>69.88</v>
      </c>
      <c r="AT526" s="44">
        <v>0</v>
      </c>
      <c r="AU526" s="44">
        <v>0</v>
      </c>
      <c r="AV526" s="44">
        <v>73.400000000000006</v>
      </c>
      <c r="AW526" s="44">
        <v>69.88</v>
      </c>
      <c r="AX526" s="44">
        <v>0</v>
      </c>
      <c r="AY526" s="44">
        <v>0</v>
      </c>
      <c r="AZ526" s="44">
        <v>73.400000000000006</v>
      </c>
      <c r="BA526" s="44">
        <v>69.88</v>
      </c>
      <c r="BB526" s="44">
        <v>0</v>
      </c>
      <c r="BC526" s="14" t="s">
        <v>232</v>
      </c>
      <c r="BD526" s="14" t="s">
        <v>213</v>
      </c>
      <c r="BG526" s="14" t="s">
        <v>191</v>
      </c>
      <c r="BH526" s="14" t="s">
        <v>44</v>
      </c>
      <c r="BI526" s="14">
        <v>105</v>
      </c>
      <c r="BJ526" s="14">
        <f>IFERROR(_xlfn.XLOOKUP(Master[[#This Row],[cu_id]],StopTimes[cu_ID],StopTimes[Average Stop Time]), 0)</f>
        <v>12.225</v>
      </c>
      <c r="BK526" s="14">
        <f>IF(Master[[#This Row],[Avg stop time helper]] &lt;&gt; 0, Master[[#This Row],[Avg stop time helper]],Average_Stop_Time)</f>
        <v>12.225</v>
      </c>
      <c r="BL526" s="14" t="b">
        <f>NOT(ISERROR(_xlfn.XLOOKUP(Master[[#This Row],[cu_id]], Solution[Cu_ID],Solution[Cu_ID])))</f>
        <v>1</v>
      </c>
    </row>
    <row r="527" spans="1:64" s="14" customFormat="1" x14ac:dyDescent="0.3">
      <c r="A527" s="26" t="s">
        <v>1676</v>
      </c>
      <c r="B527" s="14">
        <v>103</v>
      </c>
      <c r="C527" s="14">
        <v>73449</v>
      </c>
      <c r="D527" s="14">
        <v>0</v>
      </c>
      <c r="E527" s="14" t="s">
        <v>1675</v>
      </c>
      <c r="F527" s="14" t="s">
        <v>3765</v>
      </c>
      <c r="H527" s="14" t="s">
        <v>1152</v>
      </c>
      <c r="I527" s="14" t="s">
        <v>2</v>
      </c>
      <c r="J527" s="14">
        <v>48647</v>
      </c>
      <c r="K527" s="14">
        <v>6</v>
      </c>
      <c r="L527" s="14" t="s">
        <v>176</v>
      </c>
      <c r="M527" s="14" t="s">
        <v>164</v>
      </c>
      <c r="N527" s="14" t="s">
        <v>14</v>
      </c>
      <c r="O527" s="14">
        <v>282</v>
      </c>
      <c r="P527" s="14">
        <v>0</v>
      </c>
      <c r="Q527" s="14">
        <v>0</v>
      </c>
      <c r="R527" s="14">
        <v>0</v>
      </c>
      <c r="S527" s="14">
        <v>0</v>
      </c>
      <c r="T527" s="14">
        <v>282</v>
      </c>
      <c r="U527" s="25">
        <v>44141</v>
      </c>
      <c r="V527" s="14">
        <v>26</v>
      </c>
      <c r="W527" s="23">
        <v>2100.83</v>
      </c>
      <c r="X527" s="23">
        <v>0</v>
      </c>
      <c r="Y527" s="23">
        <v>0</v>
      </c>
      <c r="Z527" s="23">
        <v>32.67</v>
      </c>
      <c r="AA527" s="23">
        <v>65.34</v>
      </c>
      <c r="AB527" s="14">
        <v>0</v>
      </c>
      <c r="AC527" s="14">
        <v>0</v>
      </c>
      <c r="AD527" s="24">
        <f>IFERROR(1-(Master[[#This Row],[Avg Garment Scans per Delivery]]/Master[[#This Row],[Garment Inventory]]), 0)</f>
        <v>0</v>
      </c>
      <c r="AE527" s="48">
        <v>0</v>
      </c>
      <c r="AF527" s="48">
        <v>0</v>
      </c>
      <c r="AG527" s="44">
        <v>114.4742</v>
      </c>
      <c r="AH527" s="44">
        <v>58.69</v>
      </c>
      <c r="AI527" s="44">
        <v>60.375700000000002</v>
      </c>
      <c r="AJ527" s="44">
        <v>83.171400000000006</v>
      </c>
      <c r="AK527" s="44">
        <v>29.344999999999999</v>
      </c>
      <c r="AL527" s="44">
        <v>43.38</v>
      </c>
      <c r="AM527" s="44">
        <v>0</v>
      </c>
      <c r="AN527" s="44">
        <v>61.64</v>
      </c>
      <c r="AO527" s="44">
        <v>58.69</v>
      </c>
      <c r="AP527" s="44">
        <v>0</v>
      </c>
      <c r="AQ527" s="44">
        <v>0</v>
      </c>
      <c r="AR527" s="44">
        <v>61.64</v>
      </c>
      <c r="AS527" s="44">
        <v>58.69</v>
      </c>
      <c r="AT527" s="44">
        <v>0</v>
      </c>
      <c r="AU527" s="44">
        <v>0</v>
      </c>
      <c r="AV527" s="44">
        <v>111.88</v>
      </c>
      <c r="AW527" s="44">
        <v>58.69</v>
      </c>
      <c r="AX527" s="44">
        <v>0</v>
      </c>
      <c r="AY527" s="44">
        <v>0</v>
      </c>
      <c r="AZ527" s="44">
        <v>111.88</v>
      </c>
      <c r="BA527" s="44">
        <v>58.69</v>
      </c>
      <c r="BB527" s="44">
        <v>0</v>
      </c>
      <c r="BC527" s="14" t="s">
        <v>232</v>
      </c>
      <c r="BD527" s="14" t="s">
        <v>213</v>
      </c>
      <c r="BG527" s="14" t="s">
        <v>191</v>
      </c>
      <c r="BH527" s="14" t="s">
        <v>44</v>
      </c>
      <c r="BI527" s="14">
        <v>105</v>
      </c>
      <c r="BJ527" s="14">
        <f>IFERROR(_xlfn.XLOOKUP(Master[[#This Row],[cu_id]],StopTimes[cu_ID],StopTimes[Average Stop Time]), 0)</f>
        <v>6.8500000000000005</v>
      </c>
      <c r="BK527" s="14">
        <f>IF(Master[[#This Row],[Avg stop time helper]] &lt;&gt; 0, Master[[#This Row],[Avg stop time helper]],Average_Stop_Time)</f>
        <v>6.8500000000000005</v>
      </c>
      <c r="BL527" s="14" t="b">
        <f>NOT(ISERROR(_xlfn.XLOOKUP(Master[[#This Row],[cu_id]], Solution[Cu_ID],Solution[Cu_ID])))</f>
        <v>1</v>
      </c>
    </row>
    <row r="528" spans="1:64" s="14" customFormat="1" x14ac:dyDescent="0.3">
      <c r="A528" s="26" t="s">
        <v>1678</v>
      </c>
      <c r="B528" s="14">
        <v>103</v>
      </c>
      <c r="C528" s="14">
        <v>73450</v>
      </c>
      <c r="D528" s="14">
        <v>0</v>
      </c>
      <c r="E528" s="14" t="s">
        <v>1677</v>
      </c>
      <c r="F528" s="14" t="s">
        <v>4861</v>
      </c>
      <c r="H528" s="14" t="s">
        <v>221</v>
      </c>
      <c r="I528" s="14" t="s">
        <v>2</v>
      </c>
      <c r="J528" s="14">
        <v>49707</v>
      </c>
      <c r="K528" s="14">
        <v>7</v>
      </c>
      <c r="L528" s="14" t="s">
        <v>82</v>
      </c>
      <c r="M528" s="14" t="s">
        <v>164</v>
      </c>
      <c r="N528" s="14" t="s">
        <v>48</v>
      </c>
      <c r="O528" s="14">
        <v>334</v>
      </c>
      <c r="P528" s="14">
        <v>0</v>
      </c>
      <c r="Q528" s="14">
        <v>0</v>
      </c>
      <c r="R528" s="14">
        <v>0</v>
      </c>
      <c r="S528" s="14">
        <v>334</v>
      </c>
      <c r="T528" s="14">
        <v>0</v>
      </c>
      <c r="U528" s="25">
        <v>44140</v>
      </c>
      <c r="V528" s="14">
        <v>49</v>
      </c>
      <c r="W528" s="23">
        <v>4689.29</v>
      </c>
      <c r="X528" s="23">
        <v>0</v>
      </c>
      <c r="Y528" s="23">
        <v>0</v>
      </c>
      <c r="Z528" s="23">
        <v>106.21</v>
      </c>
      <c r="AA528" s="23">
        <v>106.21</v>
      </c>
      <c r="AB528" s="14">
        <v>0</v>
      </c>
      <c r="AC528" s="14">
        <v>0</v>
      </c>
      <c r="AD528" s="24">
        <f>IFERROR(1-(Master[[#This Row],[Avg Garment Scans per Delivery]]/Master[[#This Row],[Garment Inventory]]), 0)</f>
        <v>0</v>
      </c>
      <c r="AE528" s="48">
        <v>0</v>
      </c>
      <c r="AF528" s="48">
        <v>0</v>
      </c>
      <c r="AG528" s="44">
        <v>94.126599999999996</v>
      </c>
      <c r="AH528" s="44">
        <v>94.75</v>
      </c>
      <c r="AI528" s="44">
        <v>98.253500000000003</v>
      </c>
      <c r="AJ528" s="44">
        <v>100.2</v>
      </c>
      <c r="AK528" s="44">
        <v>94.75</v>
      </c>
      <c r="AL528" s="44">
        <v>100.2</v>
      </c>
      <c r="AM528" s="44">
        <v>94.75</v>
      </c>
      <c r="AN528" s="44">
        <v>100.2</v>
      </c>
      <c r="AO528" s="44">
        <v>94.75</v>
      </c>
      <c r="AP528" s="44">
        <v>100.2</v>
      </c>
      <c r="AQ528" s="44">
        <v>94.75</v>
      </c>
      <c r="AR528" s="44">
        <v>100.2</v>
      </c>
      <c r="AS528" s="44">
        <v>94.75</v>
      </c>
      <c r="AT528" s="44">
        <v>100.2</v>
      </c>
      <c r="AU528" s="44">
        <v>94.75</v>
      </c>
      <c r="AV528" s="44">
        <v>100.2</v>
      </c>
      <c r="AW528" s="44">
        <v>94.75</v>
      </c>
      <c r="AX528" s="44">
        <v>100.2</v>
      </c>
      <c r="AY528" s="44">
        <v>94.75</v>
      </c>
      <c r="AZ528" s="44">
        <v>100.2</v>
      </c>
      <c r="BA528" s="44">
        <v>94.75</v>
      </c>
      <c r="BB528" s="44">
        <v>100.2</v>
      </c>
      <c r="BC528" s="14" t="s">
        <v>254</v>
      </c>
      <c r="BD528" s="14" t="s">
        <v>239</v>
      </c>
      <c r="BG528" s="14" t="s">
        <v>191</v>
      </c>
      <c r="BH528" s="14" t="s">
        <v>44</v>
      </c>
      <c r="BI528" s="14">
        <v>103</v>
      </c>
      <c r="BJ528" s="14">
        <f>IFERROR(_xlfn.XLOOKUP(Master[[#This Row],[cu_id]],StopTimes[cu_ID],StopTimes[Average Stop Time]), 0)</f>
        <v>5.82</v>
      </c>
      <c r="BK528" s="14">
        <f>IF(Master[[#This Row],[Avg stop time helper]] &lt;&gt; 0, Master[[#This Row],[Avg stop time helper]],Average_Stop_Time)</f>
        <v>5.82</v>
      </c>
      <c r="BL528" s="14" t="b">
        <f>NOT(ISERROR(_xlfn.XLOOKUP(Master[[#This Row],[cu_id]], Solution[Cu_ID],Solution[Cu_ID])))</f>
        <v>1</v>
      </c>
    </row>
    <row r="529" spans="1:64" s="14" customFormat="1" x14ac:dyDescent="0.3">
      <c r="A529" s="26" t="s">
        <v>1680</v>
      </c>
      <c r="B529" s="14">
        <v>103</v>
      </c>
      <c r="C529" s="14">
        <v>73452</v>
      </c>
      <c r="D529" s="14">
        <v>0</v>
      </c>
      <c r="E529" s="14" t="s">
        <v>1679</v>
      </c>
      <c r="F529" s="14" t="s">
        <v>5191</v>
      </c>
      <c r="H529" s="14" t="s">
        <v>221</v>
      </c>
      <c r="I529" s="14" t="s">
        <v>2</v>
      </c>
      <c r="J529" s="14">
        <v>49707</v>
      </c>
      <c r="K529" s="14">
        <v>5</v>
      </c>
      <c r="L529" s="14" t="s">
        <v>84</v>
      </c>
      <c r="M529" s="14" t="s">
        <v>164</v>
      </c>
      <c r="N529" s="14" t="s">
        <v>15</v>
      </c>
      <c r="O529" s="14">
        <v>285</v>
      </c>
      <c r="P529" s="14">
        <v>0</v>
      </c>
      <c r="Q529" s="14">
        <v>285</v>
      </c>
      <c r="R529" s="14">
        <v>0</v>
      </c>
      <c r="S529" s="14">
        <v>0</v>
      </c>
      <c r="T529" s="14">
        <v>0</v>
      </c>
      <c r="U529" s="25">
        <v>44145</v>
      </c>
      <c r="V529" s="14">
        <v>26</v>
      </c>
      <c r="W529" s="23">
        <v>956.21</v>
      </c>
      <c r="X529" s="23">
        <v>0</v>
      </c>
      <c r="Y529" s="23">
        <v>0</v>
      </c>
      <c r="Z529" s="23">
        <v>20.2</v>
      </c>
      <c r="AA529" s="23">
        <v>40.39</v>
      </c>
      <c r="AB529" s="14">
        <v>0</v>
      </c>
      <c r="AC529" s="14">
        <v>0</v>
      </c>
      <c r="AD529" s="24">
        <f>IFERROR(1-(Master[[#This Row],[Avg Garment Scans per Delivery]]/Master[[#This Row],[Garment Inventory]]), 0)</f>
        <v>0</v>
      </c>
      <c r="AE529" s="48">
        <v>0</v>
      </c>
      <c r="AF529" s="48">
        <v>0</v>
      </c>
      <c r="AG529" s="44">
        <v>36.29</v>
      </c>
      <c r="AH529" s="44">
        <v>36.29</v>
      </c>
      <c r="AI529" s="44">
        <v>37.582799999999999</v>
      </c>
      <c r="AJ529" s="44">
        <v>38.1</v>
      </c>
      <c r="AK529" s="44">
        <v>18.145</v>
      </c>
      <c r="AL529" s="44">
        <v>19.05</v>
      </c>
      <c r="AM529" s="44">
        <v>36.29</v>
      </c>
      <c r="AN529" s="44">
        <v>0</v>
      </c>
      <c r="AO529" s="44">
        <v>0</v>
      </c>
      <c r="AP529" s="44">
        <v>38.1</v>
      </c>
      <c r="AQ529" s="44">
        <v>36.29</v>
      </c>
      <c r="AR529" s="44">
        <v>0</v>
      </c>
      <c r="AS529" s="44">
        <v>0</v>
      </c>
      <c r="AT529" s="44">
        <v>38.1</v>
      </c>
      <c r="AU529" s="44">
        <v>36.29</v>
      </c>
      <c r="AV529" s="44">
        <v>0</v>
      </c>
      <c r="AW529" s="44">
        <v>0</v>
      </c>
      <c r="AX529" s="44">
        <v>38.1</v>
      </c>
      <c r="AY529" s="44">
        <v>36.29</v>
      </c>
      <c r="AZ529" s="44">
        <v>0</v>
      </c>
      <c r="BA529" s="44">
        <v>0</v>
      </c>
      <c r="BB529" s="44">
        <v>38.1</v>
      </c>
      <c r="BC529" s="14" t="s">
        <v>254</v>
      </c>
      <c r="BD529" s="14" t="s">
        <v>213</v>
      </c>
      <c r="BG529" s="14" t="s">
        <v>191</v>
      </c>
      <c r="BH529" s="14" t="s">
        <v>44</v>
      </c>
      <c r="BI529" s="14">
        <v>105</v>
      </c>
      <c r="BJ529" s="14">
        <f>IFERROR(_xlfn.XLOOKUP(Master[[#This Row],[cu_id]],StopTimes[cu_ID],StopTimes[Average Stop Time]), 0)</f>
        <v>15.9</v>
      </c>
      <c r="BK529" s="14">
        <f>IF(Master[[#This Row],[Avg stop time helper]] &lt;&gt; 0, Master[[#This Row],[Avg stop time helper]],Average_Stop_Time)</f>
        <v>15.9</v>
      </c>
      <c r="BL529" s="14" t="b">
        <f>NOT(ISERROR(_xlfn.XLOOKUP(Master[[#This Row],[cu_id]], Solution[Cu_ID],Solution[Cu_ID])))</f>
        <v>1</v>
      </c>
    </row>
    <row r="530" spans="1:64" s="14" customFormat="1" x14ac:dyDescent="0.3">
      <c r="A530" s="26" t="s">
        <v>1682</v>
      </c>
      <c r="B530" s="14">
        <v>101</v>
      </c>
      <c r="C530" s="14">
        <v>73453</v>
      </c>
      <c r="D530" s="14">
        <v>0</v>
      </c>
      <c r="E530" s="14" t="s">
        <v>1681</v>
      </c>
      <c r="F530" s="14" t="s">
        <v>4747</v>
      </c>
      <c r="H530" s="14" t="s">
        <v>808</v>
      </c>
      <c r="I530" s="14" t="s">
        <v>2</v>
      </c>
      <c r="J530" s="14">
        <v>49735</v>
      </c>
      <c r="K530" s="14">
        <v>6</v>
      </c>
      <c r="L530" s="14" t="s">
        <v>176</v>
      </c>
      <c r="M530" s="14" t="s">
        <v>164</v>
      </c>
      <c r="N530" s="14" t="s">
        <v>13</v>
      </c>
      <c r="O530" s="14">
        <v>245</v>
      </c>
      <c r="P530" s="14">
        <v>245</v>
      </c>
      <c r="Q530" s="14">
        <v>0</v>
      </c>
      <c r="R530" s="14">
        <v>0</v>
      </c>
      <c r="S530" s="14">
        <v>0</v>
      </c>
      <c r="T530" s="14">
        <v>0</v>
      </c>
      <c r="U530" s="25">
        <v>44137</v>
      </c>
      <c r="V530" s="14">
        <v>26</v>
      </c>
      <c r="W530" s="23">
        <v>1318.81</v>
      </c>
      <c r="X530" s="23">
        <v>0</v>
      </c>
      <c r="Y530" s="23">
        <v>0</v>
      </c>
      <c r="Z530" s="23">
        <v>28.25</v>
      </c>
      <c r="AA530" s="23">
        <v>56.5</v>
      </c>
      <c r="AB530" s="14">
        <v>0</v>
      </c>
      <c r="AC530" s="14">
        <v>0</v>
      </c>
      <c r="AD530" s="24">
        <f>IFERROR(1-(Master[[#This Row],[Avg Garment Scans per Delivery]]/Master[[#This Row],[Garment Inventory]]), 0)</f>
        <v>0</v>
      </c>
      <c r="AE530" s="48">
        <v>0</v>
      </c>
      <c r="AF530" s="48">
        <v>0</v>
      </c>
      <c r="AG530" s="44">
        <v>49.28</v>
      </c>
      <c r="AH530" s="44">
        <v>50.77</v>
      </c>
      <c r="AI530" s="44">
        <v>52.456600000000002</v>
      </c>
      <c r="AJ530" s="44">
        <v>53.3</v>
      </c>
      <c r="AK530" s="44">
        <v>25.385000000000002</v>
      </c>
      <c r="AL530" s="44">
        <v>26.65</v>
      </c>
      <c r="AM530" s="44">
        <v>0</v>
      </c>
      <c r="AN530" s="44">
        <v>53.3</v>
      </c>
      <c r="AO530" s="44">
        <v>50.77</v>
      </c>
      <c r="AP530" s="44">
        <v>53.3</v>
      </c>
      <c r="AQ530" s="44">
        <v>0</v>
      </c>
      <c r="AR530" s="44">
        <v>53.3</v>
      </c>
      <c r="AS530" s="44">
        <v>50.77</v>
      </c>
      <c r="AT530" s="44">
        <v>53.3</v>
      </c>
      <c r="AU530" s="44">
        <v>0</v>
      </c>
      <c r="AV530" s="44">
        <v>53.3</v>
      </c>
      <c r="AW530" s="44">
        <v>50.77</v>
      </c>
      <c r="AX530" s="44">
        <v>53.3</v>
      </c>
      <c r="AY530" s="44">
        <v>0</v>
      </c>
      <c r="AZ530" s="44">
        <v>53.3</v>
      </c>
      <c r="BA530" s="44">
        <v>50.77</v>
      </c>
      <c r="BB530" s="44">
        <v>53.3</v>
      </c>
      <c r="BC530" s="14" t="s">
        <v>232</v>
      </c>
      <c r="BD530" s="14" t="s">
        <v>213</v>
      </c>
      <c r="BG530" s="14" t="s">
        <v>191</v>
      </c>
      <c r="BH530" s="14" t="s">
        <v>44</v>
      </c>
      <c r="BI530" s="14">
        <v>103</v>
      </c>
      <c r="BJ530" s="14">
        <f>IFERROR(_xlfn.XLOOKUP(Master[[#This Row],[cu_id]],StopTimes[cu_ID],StopTimes[Average Stop Time]), 0)</f>
        <v>5.4750000000000005</v>
      </c>
      <c r="BK530" s="14">
        <f>IF(Master[[#This Row],[Avg stop time helper]] &lt;&gt; 0, Master[[#This Row],[Avg stop time helper]],Average_Stop_Time)</f>
        <v>5.4750000000000005</v>
      </c>
      <c r="BL530" s="14" t="b">
        <f>NOT(ISERROR(_xlfn.XLOOKUP(Master[[#This Row],[cu_id]], Solution[Cu_ID],Solution[Cu_ID])))</f>
        <v>1</v>
      </c>
    </row>
    <row r="531" spans="1:64" s="14" customFormat="1" x14ac:dyDescent="0.3">
      <c r="A531" s="26" t="s">
        <v>1686</v>
      </c>
      <c r="B531" s="14">
        <v>103</v>
      </c>
      <c r="C531" s="14">
        <v>73455</v>
      </c>
      <c r="D531" s="14">
        <v>0</v>
      </c>
      <c r="E531" s="14" t="s">
        <v>1685</v>
      </c>
      <c r="F531" s="14" t="s">
        <v>4726</v>
      </c>
      <c r="H531" s="14" t="s">
        <v>686</v>
      </c>
      <c r="I531" s="14" t="s">
        <v>2</v>
      </c>
      <c r="J531" s="14">
        <v>49756</v>
      </c>
      <c r="K531" s="14">
        <v>6</v>
      </c>
      <c r="L531" s="14" t="s">
        <v>176</v>
      </c>
      <c r="M531" s="14" t="s">
        <v>164</v>
      </c>
      <c r="N531" s="14" t="s">
        <v>13</v>
      </c>
      <c r="O531" s="14">
        <v>139</v>
      </c>
      <c r="P531" s="14">
        <v>139</v>
      </c>
      <c r="Q531" s="14">
        <v>0</v>
      </c>
      <c r="R531" s="14">
        <v>0</v>
      </c>
      <c r="S531" s="14">
        <v>0</v>
      </c>
      <c r="T531" s="14">
        <v>0</v>
      </c>
      <c r="U531" s="25">
        <v>44138</v>
      </c>
      <c r="V531" s="14">
        <v>27</v>
      </c>
      <c r="W531" s="23">
        <v>869.09</v>
      </c>
      <c r="X531" s="23">
        <v>0</v>
      </c>
      <c r="Y531" s="23">
        <v>0</v>
      </c>
      <c r="Z531" s="23">
        <v>16.989999999999998</v>
      </c>
      <c r="AA531" s="23">
        <v>33.979999999999997</v>
      </c>
      <c r="AB531" s="14">
        <v>0</v>
      </c>
      <c r="AC531" s="14">
        <v>0</v>
      </c>
      <c r="AD531" s="24">
        <f>IFERROR(1-(Master[[#This Row],[Avg Garment Scans per Delivery]]/Master[[#This Row],[Garment Inventory]]), 0)</f>
        <v>0</v>
      </c>
      <c r="AE531" s="48">
        <v>0</v>
      </c>
      <c r="AF531" s="48">
        <v>0</v>
      </c>
      <c r="AG531" s="44">
        <v>36.51</v>
      </c>
      <c r="AH531" s="44">
        <v>39.502800000000001</v>
      </c>
      <c r="AI531" s="44">
        <v>41.923999999999999</v>
      </c>
      <c r="AJ531" s="44">
        <v>42.74</v>
      </c>
      <c r="AK531" s="44">
        <v>20.350000000000001</v>
      </c>
      <c r="AL531" s="44">
        <v>16.0275</v>
      </c>
      <c r="AM531" s="44">
        <v>0</v>
      </c>
      <c r="AN531" s="44">
        <v>42.74</v>
      </c>
      <c r="AO531" s="44">
        <v>40.700000000000003</v>
      </c>
      <c r="AP531" s="44">
        <v>0</v>
      </c>
      <c r="AQ531" s="44">
        <v>0</v>
      </c>
      <c r="AR531" s="44">
        <v>0</v>
      </c>
      <c r="AS531" s="44">
        <v>40.700000000000003</v>
      </c>
      <c r="AT531" s="44">
        <v>42.74</v>
      </c>
      <c r="AU531" s="44">
        <v>0</v>
      </c>
      <c r="AV531" s="44">
        <v>42.74</v>
      </c>
      <c r="AW531" s="44">
        <v>40.700000000000003</v>
      </c>
      <c r="AX531" s="44">
        <v>42.74</v>
      </c>
      <c r="AY531" s="44">
        <v>0</v>
      </c>
      <c r="AZ531" s="44">
        <v>42.74</v>
      </c>
      <c r="BA531" s="44">
        <v>40.700000000000003</v>
      </c>
      <c r="BB531" s="44">
        <v>0</v>
      </c>
      <c r="BC531" s="14" t="s">
        <v>232</v>
      </c>
      <c r="BD531" s="14" t="s">
        <v>228</v>
      </c>
      <c r="BG531" s="14" t="s">
        <v>793</v>
      </c>
      <c r="BH531" s="14" t="s">
        <v>44</v>
      </c>
      <c r="BI531" s="14">
        <v>103</v>
      </c>
      <c r="BJ531" s="14">
        <f>IFERROR(_xlfn.XLOOKUP(Master[[#This Row],[cu_id]],StopTimes[cu_ID],StopTimes[Average Stop Time]), 0)</f>
        <v>3.4166666666666665</v>
      </c>
      <c r="BK531" s="14">
        <f>IF(Master[[#This Row],[Avg stop time helper]] &lt;&gt; 0, Master[[#This Row],[Avg stop time helper]],Average_Stop_Time)</f>
        <v>3.4166666666666665</v>
      </c>
      <c r="BL531" s="14" t="b">
        <f>NOT(ISERROR(_xlfn.XLOOKUP(Master[[#This Row],[cu_id]], Solution[Cu_ID],Solution[Cu_ID])))</f>
        <v>1</v>
      </c>
    </row>
    <row r="532" spans="1:64" s="14" customFormat="1" x14ac:dyDescent="0.3">
      <c r="A532" s="26" t="s">
        <v>1690</v>
      </c>
      <c r="B532" s="14">
        <v>101</v>
      </c>
      <c r="C532" s="14">
        <v>73457</v>
      </c>
      <c r="D532" s="14">
        <v>0</v>
      </c>
      <c r="E532" s="14" t="s">
        <v>1689</v>
      </c>
      <c r="F532" s="14" t="s">
        <v>4492</v>
      </c>
      <c r="H532" s="14" t="s">
        <v>612</v>
      </c>
      <c r="I532" s="14" t="s">
        <v>2</v>
      </c>
      <c r="J532" s="14">
        <v>48742</v>
      </c>
      <c r="K532" s="14">
        <v>7</v>
      </c>
      <c r="L532" s="14" t="s">
        <v>82</v>
      </c>
      <c r="M532" s="14" t="s">
        <v>164</v>
      </c>
      <c r="N532" s="14" t="s">
        <v>15</v>
      </c>
      <c r="O532" s="14">
        <v>137</v>
      </c>
      <c r="P532" s="14">
        <v>0</v>
      </c>
      <c r="Q532" s="14">
        <v>137</v>
      </c>
      <c r="R532" s="14">
        <v>0</v>
      </c>
      <c r="S532" s="14">
        <v>0</v>
      </c>
      <c r="T532" s="14">
        <v>0</v>
      </c>
      <c r="U532" s="25">
        <v>44138</v>
      </c>
      <c r="V532" s="14">
        <v>52</v>
      </c>
      <c r="W532" s="23">
        <v>1920.38</v>
      </c>
      <c r="X532" s="23">
        <v>0</v>
      </c>
      <c r="Y532" s="23">
        <v>0</v>
      </c>
      <c r="Z532" s="23">
        <v>40.520000000000003</v>
      </c>
      <c r="AA532" s="23">
        <v>40.520000000000003</v>
      </c>
      <c r="AB532" s="14">
        <v>48</v>
      </c>
      <c r="AC532" s="14">
        <v>13</v>
      </c>
      <c r="AD532" s="24">
        <f>IFERROR(1-(Master[[#This Row],[Avg Garment Scans per Delivery]]/Master[[#This Row],[Garment Inventory]]), 0)</f>
        <v>0.72916666666666674</v>
      </c>
      <c r="AE532" s="48">
        <v>3</v>
      </c>
      <c r="AF532" s="48">
        <v>49</v>
      </c>
      <c r="AG532" s="44">
        <v>38.08</v>
      </c>
      <c r="AH532" s="44">
        <v>35.83</v>
      </c>
      <c r="AI532" s="44">
        <v>37.491500000000002</v>
      </c>
      <c r="AJ532" s="44">
        <v>37.442300000000003</v>
      </c>
      <c r="AK532" s="44">
        <v>35.83</v>
      </c>
      <c r="AL532" s="44">
        <v>37.7575</v>
      </c>
      <c r="AM532" s="44">
        <v>35.83</v>
      </c>
      <c r="AN532" s="44">
        <v>35</v>
      </c>
      <c r="AO532" s="44">
        <v>35.83</v>
      </c>
      <c r="AP532" s="44">
        <v>35</v>
      </c>
      <c r="AQ532" s="44">
        <v>35.83</v>
      </c>
      <c r="AR532" s="44">
        <v>35</v>
      </c>
      <c r="AS532" s="44">
        <v>35.83</v>
      </c>
      <c r="AT532" s="44">
        <v>35</v>
      </c>
      <c r="AU532" s="44">
        <v>35.83</v>
      </c>
      <c r="AV532" s="44">
        <v>35</v>
      </c>
      <c r="AW532" s="44">
        <v>35.83</v>
      </c>
      <c r="AX532" s="44">
        <v>35</v>
      </c>
      <c r="AY532" s="44">
        <v>35.83</v>
      </c>
      <c r="AZ532" s="44">
        <v>57.06</v>
      </c>
      <c r="BA532" s="44">
        <v>35.83</v>
      </c>
      <c r="BB532" s="44">
        <v>35</v>
      </c>
      <c r="BC532" s="14" t="s">
        <v>260</v>
      </c>
      <c r="BD532" s="14" t="s">
        <v>213</v>
      </c>
      <c r="BG532" s="14" t="s">
        <v>191</v>
      </c>
      <c r="BH532" s="14" t="s">
        <v>44</v>
      </c>
      <c r="BI532" s="14">
        <v>101</v>
      </c>
      <c r="BJ532" s="14">
        <f>IFERROR(_xlfn.XLOOKUP(Master[[#This Row],[cu_id]],StopTimes[cu_ID],StopTimes[Average Stop Time]), 0)</f>
        <v>11.991666666666667</v>
      </c>
      <c r="BK532" s="14">
        <f>IF(Master[[#This Row],[Avg stop time helper]] &lt;&gt; 0, Master[[#This Row],[Avg stop time helper]],Average_Stop_Time)</f>
        <v>11.991666666666667</v>
      </c>
      <c r="BL532" s="14" t="b">
        <f>NOT(ISERROR(_xlfn.XLOOKUP(Master[[#This Row],[cu_id]], Solution[Cu_ID],Solution[Cu_ID])))</f>
        <v>1</v>
      </c>
    </row>
    <row r="533" spans="1:64" s="14" customFormat="1" x14ac:dyDescent="0.3">
      <c r="A533" s="26" t="s">
        <v>1692</v>
      </c>
      <c r="B533" s="14">
        <v>102</v>
      </c>
      <c r="C533" s="14">
        <v>73459</v>
      </c>
      <c r="D533" s="14">
        <v>0</v>
      </c>
      <c r="E533" s="14" t="s">
        <v>1691</v>
      </c>
      <c r="F533" s="14" t="s">
        <v>3718</v>
      </c>
      <c r="H533" s="14" t="s">
        <v>1300</v>
      </c>
      <c r="I533" s="14" t="s">
        <v>2</v>
      </c>
      <c r="J533" s="14">
        <v>49779</v>
      </c>
      <c r="K533" s="14">
        <v>5</v>
      </c>
      <c r="L533" s="14" t="s">
        <v>84</v>
      </c>
      <c r="M533" s="14" t="s">
        <v>164</v>
      </c>
      <c r="N533" s="14" t="s">
        <v>15</v>
      </c>
      <c r="O533" s="14">
        <v>216</v>
      </c>
      <c r="P533" s="14">
        <v>0</v>
      </c>
      <c r="Q533" s="14">
        <v>216</v>
      </c>
      <c r="R533" s="14">
        <v>0</v>
      </c>
      <c r="S533" s="14">
        <v>0</v>
      </c>
      <c r="T533" s="14">
        <v>0</v>
      </c>
      <c r="U533" s="25">
        <v>44138</v>
      </c>
      <c r="V533" s="14">
        <v>29</v>
      </c>
      <c r="W533" s="23">
        <v>3556.45</v>
      </c>
      <c r="X533" s="23">
        <v>0</v>
      </c>
      <c r="Y533" s="23">
        <v>0</v>
      </c>
      <c r="Z533" s="23">
        <v>100.53</v>
      </c>
      <c r="AA533" s="23">
        <v>201.06</v>
      </c>
      <c r="AB533" s="14">
        <v>0</v>
      </c>
      <c r="AC533" s="14">
        <v>0</v>
      </c>
      <c r="AD533" s="24">
        <v>0</v>
      </c>
      <c r="AE533" s="48">
        <v>0</v>
      </c>
      <c r="AF533" s="48">
        <v>0</v>
      </c>
      <c r="AG533" s="44">
        <v>0</v>
      </c>
      <c r="AH533" s="44">
        <v>140.18</v>
      </c>
      <c r="AI533" s="44">
        <v>154.50299999999999</v>
      </c>
      <c r="AJ533" s="44">
        <v>167.3955</v>
      </c>
      <c r="AK533" s="44">
        <v>110.62</v>
      </c>
      <c r="AL533" s="44">
        <v>94.435000000000002</v>
      </c>
      <c r="AM533" s="44">
        <v>240.52</v>
      </c>
      <c r="AN533" s="44">
        <v>0</v>
      </c>
      <c r="AO533" s="44">
        <v>0</v>
      </c>
      <c r="AP533" s="44">
        <v>182.7</v>
      </c>
      <c r="AQ533" s="44">
        <v>155.28</v>
      </c>
      <c r="AR533" s="44">
        <v>0</v>
      </c>
      <c r="AS533" s="44">
        <v>0</v>
      </c>
      <c r="AT533" s="44">
        <v>353.6</v>
      </c>
      <c r="AU533" s="44">
        <v>116.18</v>
      </c>
      <c r="AV533" s="44">
        <v>0</v>
      </c>
      <c r="AW533" s="44">
        <v>200.54</v>
      </c>
      <c r="AX533" s="44">
        <v>139.41</v>
      </c>
      <c r="AY533" s="44">
        <v>172.44</v>
      </c>
      <c r="AZ533" s="44">
        <v>0</v>
      </c>
      <c r="BA533" s="44">
        <v>0</v>
      </c>
      <c r="BB533" s="44">
        <v>79.77</v>
      </c>
      <c r="BC533" s="14" t="s">
        <v>77</v>
      </c>
      <c r="BD533" s="14" t="s">
        <v>77</v>
      </c>
      <c r="BG533" s="14" t="s">
        <v>191</v>
      </c>
      <c r="BH533" s="14" t="s">
        <v>44</v>
      </c>
      <c r="BI533" s="14">
        <v>102</v>
      </c>
      <c r="BJ533" s="14">
        <f>IFERROR(_xlfn.XLOOKUP(Master[[#This Row],[cu_id]],StopTimes[cu_ID],StopTimes[Average Stop Time]), 0)</f>
        <v>0</v>
      </c>
      <c r="BK533" s="14">
        <f>IF(Master[[#This Row],[Avg stop time helper]] &lt;&gt; 0, Master[[#This Row],[Avg stop time helper]],Average_Stop_Time)</f>
        <v>9.4354006285390355</v>
      </c>
      <c r="BL533" s="14" t="b">
        <f>NOT(ISERROR(_xlfn.XLOOKUP(Master[[#This Row],[cu_id]], Solution[Cu_ID],Solution[Cu_ID])))</f>
        <v>0</v>
      </c>
    </row>
    <row r="534" spans="1:64" s="14" customFormat="1" x14ac:dyDescent="0.3">
      <c r="A534" s="26" t="s">
        <v>1696</v>
      </c>
      <c r="B534" s="14">
        <v>101</v>
      </c>
      <c r="C534" s="14">
        <v>73460</v>
      </c>
      <c r="D534" s="14">
        <v>0</v>
      </c>
      <c r="E534" s="14" t="s">
        <v>1695</v>
      </c>
      <c r="F534" s="14" t="s">
        <v>4660</v>
      </c>
      <c r="H534" s="14" t="s">
        <v>808</v>
      </c>
      <c r="I534" s="14" t="s">
        <v>2</v>
      </c>
      <c r="J534" s="14">
        <v>49735</v>
      </c>
      <c r="K534" s="14">
        <v>3</v>
      </c>
      <c r="L534" s="14" t="s">
        <v>175</v>
      </c>
      <c r="M534" s="14" t="s">
        <v>164</v>
      </c>
      <c r="N534" s="14" t="s">
        <v>13</v>
      </c>
      <c r="O534" s="14">
        <v>80</v>
      </c>
      <c r="P534" s="14">
        <v>80</v>
      </c>
      <c r="Q534" s="14">
        <v>0</v>
      </c>
      <c r="R534" s="14">
        <v>0</v>
      </c>
      <c r="S534" s="14">
        <v>0</v>
      </c>
      <c r="T534" s="14">
        <v>0</v>
      </c>
      <c r="U534" s="25">
        <v>44144</v>
      </c>
      <c r="V534" s="14">
        <v>13</v>
      </c>
      <c r="W534" s="23">
        <v>459.23</v>
      </c>
      <c r="X534" s="23">
        <v>0</v>
      </c>
      <c r="Y534" s="23">
        <v>0</v>
      </c>
      <c r="Z534" s="23">
        <v>9.65</v>
      </c>
      <c r="AA534" s="23">
        <v>38.590000000000003</v>
      </c>
      <c r="AB534" s="14">
        <v>0</v>
      </c>
      <c r="AC534" s="14">
        <v>0</v>
      </c>
      <c r="AD534" s="24">
        <f>IFERROR(1-(Master[[#This Row],[Avg Garment Scans per Delivery]]/Master[[#This Row],[Garment Inventory]]), 0)</f>
        <v>0</v>
      </c>
      <c r="AE534" s="48">
        <v>0</v>
      </c>
      <c r="AF534" s="48">
        <v>0</v>
      </c>
      <c r="AG534" s="44">
        <v>35</v>
      </c>
      <c r="AH534" s="44">
        <v>35</v>
      </c>
      <c r="AI534" s="44">
        <v>35.94</v>
      </c>
      <c r="AJ534" s="44">
        <v>37.013300000000001</v>
      </c>
      <c r="AK534" s="44">
        <v>8.75</v>
      </c>
      <c r="AL534" s="44">
        <v>9.3286999999999995</v>
      </c>
      <c r="AM534" s="44">
        <v>0</v>
      </c>
      <c r="AN534" s="44">
        <v>36.409999999999997</v>
      </c>
      <c r="AO534" s="44">
        <v>0</v>
      </c>
      <c r="AP534" s="44">
        <v>36.409999999999997</v>
      </c>
      <c r="AQ534" s="44">
        <v>35</v>
      </c>
      <c r="AR534" s="44">
        <v>0</v>
      </c>
      <c r="AS534" s="44">
        <v>0</v>
      </c>
      <c r="AT534" s="44">
        <v>0</v>
      </c>
      <c r="AU534" s="44">
        <v>0</v>
      </c>
      <c r="AV534" s="44">
        <v>38.22</v>
      </c>
      <c r="AW534" s="44">
        <v>0</v>
      </c>
      <c r="AX534" s="44">
        <v>38.22</v>
      </c>
      <c r="AY534" s="44">
        <v>35</v>
      </c>
      <c r="AZ534" s="44">
        <v>0</v>
      </c>
      <c r="BA534" s="44">
        <v>0</v>
      </c>
      <c r="BB534" s="44">
        <v>0</v>
      </c>
      <c r="BC534" s="14" t="s">
        <v>232</v>
      </c>
      <c r="BD534" s="14" t="s">
        <v>213</v>
      </c>
      <c r="BG534" s="14" t="s">
        <v>191</v>
      </c>
      <c r="BH534" s="14" t="s">
        <v>44</v>
      </c>
      <c r="BI534" s="14">
        <v>103</v>
      </c>
      <c r="BJ534" s="14">
        <f>IFERROR(_xlfn.XLOOKUP(Master[[#This Row],[cu_id]],StopTimes[cu_ID],StopTimes[Average Stop Time]), 0)</f>
        <v>5.3</v>
      </c>
      <c r="BK534" s="14">
        <f>IF(Master[[#This Row],[Avg stop time helper]] &lt;&gt; 0, Master[[#This Row],[Avg stop time helper]],Average_Stop_Time)</f>
        <v>5.3</v>
      </c>
      <c r="BL534" s="14" t="b">
        <f>NOT(ISERROR(_xlfn.XLOOKUP(Master[[#This Row],[cu_id]], Solution[Cu_ID],Solution[Cu_ID])))</f>
        <v>1</v>
      </c>
    </row>
    <row r="535" spans="1:64" s="14" customFormat="1" x14ac:dyDescent="0.3">
      <c r="A535" s="26" t="s">
        <v>1700</v>
      </c>
      <c r="B535" s="14">
        <v>103</v>
      </c>
      <c r="C535" s="14">
        <v>73461</v>
      </c>
      <c r="D535" s="14">
        <v>0</v>
      </c>
      <c r="E535" s="14" t="s">
        <v>1699</v>
      </c>
      <c r="F535" s="14" t="s">
        <v>5527</v>
      </c>
      <c r="H535" s="14" t="s">
        <v>221</v>
      </c>
      <c r="I535" s="14" t="s">
        <v>2</v>
      </c>
      <c r="J535" s="14">
        <v>49707</v>
      </c>
      <c r="K535" s="14">
        <v>2</v>
      </c>
      <c r="L535" s="14" t="s">
        <v>83</v>
      </c>
      <c r="M535" s="14" t="s">
        <v>164</v>
      </c>
      <c r="N535" s="14" t="s">
        <v>15</v>
      </c>
      <c r="O535" s="14">
        <v>322</v>
      </c>
      <c r="P535" s="14">
        <v>0</v>
      </c>
      <c r="Q535" s="14">
        <v>322</v>
      </c>
      <c r="R535" s="14">
        <v>0</v>
      </c>
      <c r="S535" s="14">
        <v>0</v>
      </c>
      <c r="T535" s="14">
        <v>0</v>
      </c>
      <c r="U535" s="25">
        <v>44138</v>
      </c>
      <c r="V535" s="14">
        <v>8</v>
      </c>
      <c r="W535" s="23">
        <v>316.37</v>
      </c>
      <c r="X535" s="23">
        <v>0</v>
      </c>
      <c r="Y535" s="23">
        <v>0</v>
      </c>
      <c r="Z535" s="23" t="s">
        <v>247</v>
      </c>
      <c r="AA535" s="23" t="s">
        <v>247</v>
      </c>
      <c r="AB535" s="14">
        <v>0</v>
      </c>
      <c r="AC535" s="14">
        <v>0</v>
      </c>
      <c r="AD535" s="24">
        <f>IFERROR(1-(Master[[#This Row],[Avg Garment Scans per Delivery]]/Master[[#This Row],[Garment Inventory]]), 0)</f>
        <v>0</v>
      </c>
      <c r="AE535" s="48">
        <v>0</v>
      </c>
      <c r="AF535" s="48">
        <v>0</v>
      </c>
      <c r="AG535" s="44">
        <v>45.51</v>
      </c>
      <c r="AH535" s="44">
        <v>45.95</v>
      </c>
      <c r="AI535" s="44">
        <v>0</v>
      </c>
      <c r="AJ535" s="44">
        <v>48.02</v>
      </c>
      <c r="AK535" s="44">
        <v>0</v>
      </c>
      <c r="AL535" s="44">
        <v>12.005000000000001</v>
      </c>
      <c r="AM535" s="44">
        <v>0</v>
      </c>
      <c r="AN535" s="44">
        <v>48.02</v>
      </c>
      <c r="AO535" s="44">
        <v>0</v>
      </c>
      <c r="AP535" s="44">
        <v>0</v>
      </c>
      <c r="AQ535" s="44">
        <v>0</v>
      </c>
      <c r="AR535" s="44">
        <v>0</v>
      </c>
      <c r="AS535" s="44">
        <v>0</v>
      </c>
      <c r="AT535" s="44">
        <v>0</v>
      </c>
      <c r="AU535" s="44">
        <v>0</v>
      </c>
      <c r="AV535" s="44">
        <v>48.02</v>
      </c>
      <c r="AW535" s="44">
        <v>0</v>
      </c>
      <c r="AX535" s="44">
        <v>0</v>
      </c>
      <c r="AY535" s="44">
        <v>0</v>
      </c>
      <c r="AZ535" s="44">
        <v>0</v>
      </c>
      <c r="BA535" s="44">
        <v>0</v>
      </c>
      <c r="BB535" s="44">
        <v>0</v>
      </c>
      <c r="BC535" s="14" t="s">
        <v>260</v>
      </c>
      <c r="BD535" s="14" t="s">
        <v>213</v>
      </c>
      <c r="BG535" s="14" t="s">
        <v>191</v>
      </c>
      <c r="BH535" s="14" t="s">
        <v>44</v>
      </c>
      <c r="BI535" s="14">
        <v>105</v>
      </c>
      <c r="BJ535" s="14">
        <f>IFERROR(_xlfn.XLOOKUP(Master[[#This Row],[cu_id]],StopTimes[cu_ID],StopTimes[Average Stop Time]), 0)</f>
        <v>0.35000000000000003</v>
      </c>
      <c r="BK535" s="14">
        <f>IF(Master[[#This Row],[Avg stop time helper]] &lt;&gt; 0, Master[[#This Row],[Avg stop time helper]],Average_Stop_Time)</f>
        <v>0.35000000000000003</v>
      </c>
      <c r="BL535" s="14" t="b">
        <f>NOT(ISERROR(_xlfn.XLOOKUP(Master[[#This Row],[cu_id]], Solution[Cu_ID],Solution[Cu_ID])))</f>
        <v>1</v>
      </c>
    </row>
    <row r="536" spans="1:64" s="14" customFormat="1" x14ac:dyDescent="0.3">
      <c r="A536" s="26" t="s">
        <v>1702</v>
      </c>
      <c r="B536" s="14">
        <v>105</v>
      </c>
      <c r="C536" s="14">
        <v>73462</v>
      </c>
      <c r="D536" s="14">
        <v>0</v>
      </c>
      <c r="E536" s="14" t="s">
        <v>1701</v>
      </c>
      <c r="F536" s="14" t="s">
        <v>5685</v>
      </c>
      <c r="H536" s="14" t="s">
        <v>1352</v>
      </c>
      <c r="I536" s="14" t="s">
        <v>2</v>
      </c>
      <c r="J536" s="14">
        <v>48730</v>
      </c>
      <c r="K536" s="14">
        <v>4</v>
      </c>
      <c r="L536" s="14" t="s">
        <v>177</v>
      </c>
      <c r="M536" s="14" t="s">
        <v>164</v>
      </c>
      <c r="N536" s="14" t="s">
        <v>14</v>
      </c>
      <c r="O536" s="14">
        <v>121</v>
      </c>
      <c r="P536" s="14">
        <v>0</v>
      </c>
      <c r="Q536" s="14">
        <v>0</v>
      </c>
      <c r="R536" s="14">
        <v>0</v>
      </c>
      <c r="S536" s="14">
        <v>0</v>
      </c>
      <c r="T536" s="14">
        <v>121</v>
      </c>
      <c r="U536" s="25">
        <v>44155</v>
      </c>
      <c r="V536" s="14">
        <v>13</v>
      </c>
      <c r="W536" s="23">
        <v>524.94000000000005</v>
      </c>
      <c r="X536" s="23">
        <v>0</v>
      </c>
      <c r="Y536" s="23">
        <v>0</v>
      </c>
      <c r="Z536" s="23">
        <v>11.07</v>
      </c>
      <c r="AA536" s="23">
        <v>44.29</v>
      </c>
      <c r="AB536" s="14">
        <v>0</v>
      </c>
      <c r="AC536" s="14">
        <v>0</v>
      </c>
      <c r="AD536" s="24">
        <f>IFERROR(1-(Master[[#This Row],[Avg Garment Scans per Delivery]]/Master[[#This Row],[Garment Inventory]]), 0)</f>
        <v>0</v>
      </c>
      <c r="AE536" s="48">
        <v>0</v>
      </c>
      <c r="AF536" s="48">
        <v>0</v>
      </c>
      <c r="AG536" s="44">
        <v>39.96</v>
      </c>
      <c r="AH536" s="44">
        <v>39.96</v>
      </c>
      <c r="AI536" s="44">
        <v>40.869999999999997</v>
      </c>
      <c r="AJ536" s="44">
        <v>41.78</v>
      </c>
      <c r="AK536" s="44">
        <v>9.99</v>
      </c>
      <c r="AL536" s="44">
        <v>10.445</v>
      </c>
      <c r="AM536" s="44">
        <v>0</v>
      </c>
      <c r="AN536" s="44">
        <v>0</v>
      </c>
      <c r="AO536" s="44">
        <v>0</v>
      </c>
      <c r="AP536" s="44">
        <v>0</v>
      </c>
      <c r="AQ536" s="44">
        <v>0</v>
      </c>
      <c r="AR536" s="44">
        <v>41.78</v>
      </c>
      <c r="AS536" s="44">
        <v>39.96</v>
      </c>
      <c r="AT536" s="44">
        <v>0</v>
      </c>
      <c r="AU536" s="44">
        <v>0</v>
      </c>
      <c r="AV536" s="44">
        <v>0</v>
      </c>
      <c r="AW536" s="44">
        <v>0</v>
      </c>
      <c r="AX536" s="44">
        <v>0</v>
      </c>
      <c r="AY536" s="44">
        <v>0</v>
      </c>
      <c r="AZ536" s="44">
        <v>41.78</v>
      </c>
      <c r="BA536" s="44">
        <v>39.96</v>
      </c>
      <c r="BB536" s="44">
        <v>0</v>
      </c>
      <c r="BC536" s="14" t="s">
        <v>214</v>
      </c>
      <c r="BD536" s="14" t="s">
        <v>239</v>
      </c>
      <c r="BG536" s="14" t="s">
        <v>191</v>
      </c>
      <c r="BH536" s="14" t="s">
        <v>44</v>
      </c>
      <c r="BI536" s="14">
        <v>101</v>
      </c>
      <c r="BJ536" s="14">
        <f>IFERROR(_xlfn.XLOOKUP(Master[[#This Row],[cu_id]],StopTimes[cu_ID],StopTimes[Average Stop Time]), 0)</f>
        <v>7.3083333333333336</v>
      </c>
      <c r="BK536" s="14">
        <f>IF(Master[[#This Row],[Avg stop time helper]] &lt;&gt; 0, Master[[#This Row],[Avg stop time helper]],Average_Stop_Time)</f>
        <v>7.3083333333333336</v>
      </c>
      <c r="BL536" s="14" t="b">
        <f>NOT(ISERROR(_xlfn.XLOOKUP(Master[[#This Row],[cu_id]], Solution[Cu_ID],Solution[Cu_ID])))</f>
        <v>1</v>
      </c>
    </row>
    <row r="537" spans="1:64" s="14" customFormat="1" x14ac:dyDescent="0.3">
      <c r="A537" s="26" t="s">
        <v>1704</v>
      </c>
      <c r="B537" s="14">
        <v>103</v>
      </c>
      <c r="C537" s="14">
        <v>73463</v>
      </c>
      <c r="D537" s="14">
        <v>0</v>
      </c>
      <c r="E537" s="14" t="s">
        <v>1703</v>
      </c>
      <c r="F537" s="14" t="s">
        <v>4936</v>
      </c>
      <c r="H537" s="14" t="s">
        <v>600</v>
      </c>
      <c r="I537" s="14" t="s">
        <v>2</v>
      </c>
      <c r="J537" s="14">
        <v>49709</v>
      </c>
      <c r="K537" s="14">
        <v>5</v>
      </c>
      <c r="L537" s="14" t="s">
        <v>84</v>
      </c>
      <c r="M537" s="14" t="s">
        <v>164</v>
      </c>
      <c r="N537" s="14" t="s">
        <v>13</v>
      </c>
      <c r="O537" s="14">
        <v>22</v>
      </c>
      <c r="P537" s="14">
        <v>22</v>
      </c>
      <c r="Q537" s="14">
        <v>0</v>
      </c>
      <c r="R537" s="14">
        <v>0</v>
      </c>
      <c r="S537" s="14">
        <v>0</v>
      </c>
      <c r="T537" s="14">
        <v>0</v>
      </c>
      <c r="U537" s="25">
        <v>44144</v>
      </c>
      <c r="V537" s="14">
        <v>26</v>
      </c>
      <c r="W537" s="23">
        <v>1380.54</v>
      </c>
      <c r="X537" s="23">
        <v>0</v>
      </c>
      <c r="Y537" s="23">
        <v>0</v>
      </c>
      <c r="Z537" s="23">
        <v>30.91</v>
      </c>
      <c r="AA537" s="23">
        <v>61.81</v>
      </c>
      <c r="AB537" s="14">
        <v>0</v>
      </c>
      <c r="AC537" s="14">
        <v>0</v>
      </c>
      <c r="AD537" s="24">
        <f>IFERROR(1-(Master[[#This Row],[Avg Garment Scans per Delivery]]/Master[[#This Row],[Garment Inventory]]), 0)</f>
        <v>0</v>
      </c>
      <c r="AE537" s="48">
        <v>0</v>
      </c>
      <c r="AF537" s="48">
        <v>0</v>
      </c>
      <c r="AG537" s="44">
        <v>52.452800000000003</v>
      </c>
      <c r="AH537" s="44">
        <v>53.85</v>
      </c>
      <c r="AI537" s="44">
        <v>56.744199999999999</v>
      </c>
      <c r="AJ537" s="44">
        <v>57.63</v>
      </c>
      <c r="AK537" s="44">
        <v>26.925000000000001</v>
      </c>
      <c r="AL537" s="44">
        <v>29.155000000000001</v>
      </c>
      <c r="AM537" s="44">
        <v>53.85</v>
      </c>
      <c r="AN537" s="44">
        <v>56.27</v>
      </c>
      <c r="AO537" s="44">
        <v>0</v>
      </c>
      <c r="AP537" s="44">
        <v>56.27</v>
      </c>
      <c r="AQ537" s="44">
        <v>53.85</v>
      </c>
      <c r="AR537" s="44">
        <v>56.27</v>
      </c>
      <c r="AS537" s="44">
        <v>0</v>
      </c>
      <c r="AT537" s="44">
        <v>56.27</v>
      </c>
      <c r="AU537" s="44">
        <v>53.85</v>
      </c>
      <c r="AV537" s="44">
        <v>56.27</v>
      </c>
      <c r="AW537" s="44">
        <v>0</v>
      </c>
      <c r="AX537" s="44">
        <v>56.27</v>
      </c>
      <c r="AY537" s="44">
        <v>53.85</v>
      </c>
      <c r="AZ537" s="44">
        <v>64.430000000000007</v>
      </c>
      <c r="BA537" s="44">
        <v>0</v>
      </c>
      <c r="BB537" s="44">
        <v>64.430000000000007</v>
      </c>
      <c r="BC537" s="14" t="s">
        <v>254</v>
      </c>
      <c r="BD537" s="14" t="s">
        <v>213</v>
      </c>
      <c r="BG537" s="14" t="s">
        <v>191</v>
      </c>
      <c r="BH537" s="14" t="s">
        <v>44</v>
      </c>
      <c r="BI537" s="14">
        <v>103</v>
      </c>
      <c r="BJ537" s="14">
        <f>IFERROR(_xlfn.XLOOKUP(Master[[#This Row],[cu_id]],StopTimes[cu_ID],StopTimes[Average Stop Time]), 0)</f>
        <v>8.0500000000000007</v>
      </c>
      <c r="BK537" s="14">
        <f>IF(Master[[#This Row],[Avg stop time helper]] &lt;&gt; 0, Master[[#This Row],[Avg stop time helper]],Average_Stop_Time)</f>
        <v>8.0500000000000007</v>
      </c>
      <c r="BL537" s="14" t="b">
        <f>NOT(ISERROR(_xlfn.XLOOKUP(Master[[#This Row],[cu_id]], Solution[Cu_ID],Solution[Cu_ID])))</f>
        <v>1</v>
      </c>
    </row>
    <row r="538" spans="1:64" s="14" customFormat="1" x14ac:dyDescent="0.3">
      <c r="A538" s="26" t="s">
        <v>1706</v>
      </c>
      <c r="B538" s="14">
        <v>102</v>
      </c>
      <c r="C538" s="14">
        <v>73464</v>
      </c>
      <c r="D538" s="14">
        <v>0</v>
      </c>
      <c r="E538" s="14" t="s">
        <v>1705</v>
      </c>
      <c r="F538" s="14" t="s">
        <v>4294</v>
      </c>
      <c r="H538" s="14" t="s">
        <v>1327</v>
      </c>
      <c r="I538" s="14" t="s">
        <v>2</v>
      </c>
      <c r="J538" s="14">
        <v>49749</v>
      </c>
      <c r="K538" s="14">
        <v>5</v>
      </c>
      <c r="L538" s="14" t="s">
        <v>84</v>
      </c>
      <c r="M538" s="14" t="s">
        <v>164</v>
      </c>
      <c r="N538" s="14" t="s">
        <v>13</v>
      </c>
      <c r="O538" s="14">
        <v>235</v>
      </c>
      <c r="P538" s="14">
        <v>235</v>
      </c>
      <c r="Q538" s="14">
        <v>0</v>
      </c>
      <c r="R538" s="14">
        <v>0</v>
      </c>
      <c r="S538" s="14">
        <v>0</v>
      </c>
      <c r="T538" s="14">
        <v>0</v>
      </c>
      <c r="U538" s="25">
        <v>44144</v>
      </c>
      <c r="V538" s="14">
        <v>26</v>
      </c>
      <c r="W538" s="23">
        <v>971.35</v>
      </c>
      <c r="X538" s="23">
        <v>0</v>
      </c>
      <c r="Y538" s="23">
        <v>0</v>
      </c>
      <c r="Z538" s="23">
        <v>20.46</v>
      </c>
      <c r="AA538" s="23">
        <v>40.92</v>
      </c>
      <c r="AB538" s="14">
        <v>0</v>
      </c>
      <c r="AC538" s="14">
        <v>0</v>
      </c>
      <c r="AD538" s="24">
        <v>0</v>
      </c>
      <c r="AE538" s="48">
        <v>0</v>
      </c>
      <c r="AF538" s="48">
        <v>0</v>
      </c>
      <c r="AG538" s="44">
        <v>36.924199999999999</v>
      </c>
      <c r="AH538" s="44">
        <v>37.130000000000003</v>
      </c>
      <c r="AI538" s="44">
        <v>38.18</v>
      </c>
      <c r="AJ538" s="44">
        <v>38.6</v>
      </c>
      <c r="AK538" s="44">
        <v>18.565000000000001</v>
      </c>
      <c r="AL538" s="44">
        <v>19.3</v>
      </c>
      <c r="AM538" s="44">
        <v>37.130000000000003</v>
      </c>
      <c r="AN538" s="44">
        <v>38.6</v>
      </c>
      <c r="AO538" s="44">
        <v>0</v>
      </c>
      <c r="AP538" s="44">
        <v>38.6</v>
      </c>
      <c r="AQ538" s="44">
        <v>37.130000000000003</v>
      </c>
      <c r="AR538" s="44">
        <v>38.6</v>
      </c>
      <c r="AS538" s="44">
        <v>0</v>
      </c>
      <c r="AT538" s="44">
        <v>38.6</v>
      </c>
      <c r="AU538" s="44">
        <v>37.130000000000003</v>
      </c>
      <c r="AV538" s="44">
        <v>38.6</v>
      </c>
      <c r="AW538" s="44">
        <v>0</v>
      </c>
      <c r="AX538" s="44">
        <v>38.6</v>
      </c>
      <c r="AY538" s="44">
        <v>37.130000000000003</v>
      </c>
      <c r="AZ538" s="44">
        <v>38.6</v>
      </c>
      <c r="BA538" s="44">
        <v>0</v>
      </c>
      <c r="BB538" s="44">
        <v>38.6</v>
      </c>
      <c r="BC538" s="14" t="s">
        <v>77</v>
      </c>
      <c r="BD538" s="14" t="s">
        <v>77</v>
      </c>
      <c r="BG538" s="14" t="s">
        <v>191</v>
      </c>
      <c r="BH538" s="14" t="s">
        <v>44</v>
      </c>
      <c r="BI538" s="14">
        <v>102</v>
      </c>
      <c r="BJ538" s="14">
        <f>IFERROR(_xlfn.XLOOKUP(Master[[#This Row],[cu_id]],StopTimes[cu_ID],StopTimes[Average Stop Time]), 0)</f>
        <v>4.583333333333333</v>
      </c>
      <c r="BK538" s="14">
        <f>IF(Master[[#This Row],[Avg stop time helper]] &lt;&gt; 0, Master[[#This Row],[Avg stop time helper]],Average_Stop_Time)</f>
        <v>4.583333333333333</v>
      </c>
      <c r="BL538" s="14" t="b">
        <f>NOT(ISERROR(_xlfn.XLOOKUP(Master[[#This Row],[cu_id]], Solution[Cu_ID],Solution[Cu_ID])))</f>
        <v>0</v>
      </c>
    </row>
    <row r="539" spans="1:64" s="14" customFormat="1" x14ac:dyDescent="0.3">
      <c r="A539" s="26" t="s">
        <v>1710</v>
      </c>
      <c r="B539" s="14">
        <v>105</v>
      </c>
      <c r="C539" s="14">
        <v>73467</v>
      </c>
      <c r="D539" s="14">
        <v>0</v>
      </c>
      <c r="E539" s="14" t="s">
        <v>1709</v>
      </c>
      <c r="F539" s="14" t="s">
        <v>3857</v>
      </c>
      <c r="H539" s="14" t="s">
        <v>1495</v>
      </c>
      <c r="I539" s="14" t="s">
        <v>2</v>
      </c>
      <c r="J539" s="14">
        <v>48739</v>
      </c>
      <c r="K539" s="14">
        <v>7</v>
      </c>
      <c r="L539" s="14" t="s">
        <v>82</v>
      </c>
      <c r="M539" s="14" t="s">
        <v>164</v>
      </c>
      <c r="N539" s="14" t="s">
        <v>12</v>
      </c>
      <c r="O539" s="14">
        <v>173</v>
      </c>
      <c r="P539" s="14">
        <v>0</v>
      </c>
      <c r="Q539" s="14">
        <v>0</v>
      </c>
      <c r="R539" s="14">
        <v>173</v>
      </c>
      <c r="S539" s="14">
        <v>0</v>
      </c>
      <c r="T539" s="14">
        <v>0</v>
      </c>
      <c r="U539" s="25">
        <v>44139</v>
      </c>
      <c r="V539" s="14">
        <v>53</v>
      </c>
      <c r="W539" s="23">
        <v>5645.86</v>
      </c>
      <c r="X539" s="23">
        <v>0</v>
      </c>
      <c r="Y539" s="23">
        <v>0</v>
      </c>
      <c r="Z539" s="23">
        <v>133.78</v>
      </c>
      <c r="AA539" s="23">
        <v>133.78</v>
      </c>
      <c r="AB539" s="14">
        <v>0</v>
      </c>
      <c r="AC539" s="14">
        <v>0</v>
      </c>
      <c r="AD539" s="24">
        <f>IFERROR(1-(Master[[#This Row],[Avg Garment Scans per Delivery]]/Master[[#This Row],[Garment Inventory]]), 0)</f>
        <v>0</v>
      </c>
      <c r="AE539" s="48">
        <v>0</v>
      </c>
      <c r="AF539" s="48">
        <v>0</v>
      </c>
      <c r="AG539" s="44">
        <v>90.19</v>
      </c>
      <c r="AH539" s="44">
        <v>100.6876</v>
      </c>
      <c r="AI539" s="44">
        <v>126.1857</v>
      </c>
      <c r="AJ539" s="44">
        <v>116.2084</v>
      </c>
      <c r="AK539" s="44">
        <v>130.63499999999999</v>
      </c>
      <c r="AL539" s="44">
        <v>104.795</v>
      </c>
      <c r="AM539" s="44">
        <v>93.24</v>
      </c>
      <c r="AN539" s="44">
        <v>108</v>
      </c>
      <c r="AO539" s="44">
        <v>93.24</v>
      </c>
      <c r="AP539" s="44">
        <v>108</v>
      </c>
      <c r="AQ539" s="44">
        <v>121.59</v>
      </c>
      <c r="AR539" s="44">
        <v>108</v>
      </c>
      <c r="AS539" s="44">
        <v>107.83</v>
      </c>
      <c r="AT539" s="44">
        <v>108</v>
      </c>
      <c r="AU539" s="44">
        <v>93.24</v>
      </c>
      <c r="AV539" s="44">
        <v>108</v>
      </c>
      <c r="AW539" s="44">
        <v>121.59</v>
      </c>
      <c r="AX539" s="44">
        <v>108</v>
      </c>
      <c r="AY539" s="44">
        <v>126.99</v>
      </c>
      <c r="AZ539" s="44">
        <v>95.18</v>
      </c>
      <c r="BA539" s="44">
        <v>287.36</v>
      </c>
      <c r="BB539" s="44">
        <v>95.18</v>
      </c>
      <c r="BC539" s="14" t="s">
        <v>784</v>
      </c>
      <c r="BD539" s="14" t="s">
        <v>213</v>
      </c>
      <c r="BG539" s="14" t="s">
        <v>191</v>
      </c>
      <c r="BH539" s="14" t="s">
        <v>44</v>
      </c>
      <c r="BI539" s="14">
        <v>105</v>
      </c>
      <c r="BJ539" s="14">
        <f>IFERROR(_xlfn.XLOOKUP(Master[[#This Row],[cu_id]],StopTimes[cu_ID],StopTimes[Average Stop Time]), 0)</f>
        <v>14.204166666666667</v>
      </c>
      <c r="BK539" s="14">
        <f>IF(Master[[#This Row],[Avg stop time helper]] &lt;&gt; 0, Master[[#This Row],[Avg stop time helper]],Average_Stop_Time)</f>
        <v>14.204166666666667</v>
      </c>
      <c r="BL539" s="14" t="b">
        <f>NOT(ISERROR(_xlfn.XLOOKUP(Master[[#This Row],[cu_id]], Solution[Cu_ID],Solution[Cu_ID])))</f>
        <v>1</v>
      </c>
    </row>
    <row r="540" spans="1:64" s="14" customFormat="1" x14ac:dyDescent="0.3">
      <c r="A540" s="26" t="s">
        <v>1974</v>
      </c>
      <c r="B540" s="14">
        <v>105</v>
      </c>
      <c r="C540" s="14">
        <v>73468</v>
      </c>
      <c r="D540" s="14">
        <v>1</v>
      </c>
      <c r="E540" s="14" t="s">
        <v>1973</v>
      </c>
      <c r="F540" s="14" t="s">
        <v>4263</v>
      </c>
      <c r="H540" s="14" t="s">
        <v>1352</v>
      </c>
      <c r="I540" s="14" t="s">
        <v>2</v>
      </c>
      <c r="J540" s="14">
        <v>48763</v>
      </c>
      <c r="K540" s="14">
        <v>7</v>
      </c>
      <c r="L540" s="14" t="s">
        <v>82</v>
      </c>
      <c r="M540" s="14" t="s">
        <v>164</v>
      </c>
      <c r="N540" s="14" t="s">
        <v>14</v>
      </c>
      <c r="O540" s="14">
        <v>115</v>
      </c>
      <c r="P540" s="14">
        <v>0</v>
      </c>
      <c r="Q540" s="14">
        <v>0</v>
      </c>
      <c r="R540" s="14">
        <v>0</v>
      </c>
      <c r="S540" s="14">
        <v>0</v>
      </c>
      <c r="T540" s="14">
        <v>115</v>
      </c>
      <c r="U540" s="25">
        <v>44407</v>
      </c>
      <c r="V540" s="14">
        <v>15</v>
      </c>
      <c r="W540" s="23">
        <v>559.17999999999995</v>
      </c>
      <c r="X540" s="23">
        <v>0</v>
      </c>
      <c r="Y540" s="23">
        <v>0</v>
      </c>
      <c r="Z540" s="23">
        <v>42.22</v>
      </c>
      <c r="AA540" s="23">
        <v>42.22</v>
      </c>
      <c r="AB540" s="14">
        <v>0</v>
      </c>
      <c r="AC540" s="14">
        <v>0</v>
      </c>
      <c r="AD540" s="24">
        <f>IFERROR(1-(Master[[#This Row],[Avg Garment Scans per Delivery]]/Master[[#This Row],[Garment Inventory]]), 0)</f>
        <v>0</v>
      </c>
      <c r="AE540" s="48">
        <v>0</v>
      </c>
      <c r="AF540" s="48">
        <v>0</v>
      </c>
      <c r="AG540" s="44">
        <v>0</v>
      </c>
      <c r="AH540" s="44">
        <v>0</v>
      </c>
      <c r="AI540" s="44">
        <v>38.6755</v>
      </c>
      <c r="AJ540" s="44">
        <v>42.22</v>
      </c>
      <c r="AK540" s="44">
        <v>4.4800000000000004</v>
      </c>
      <c r="AL540" s="44">
        <v>42.22</v>
      </c>
      <c r="AM540" s="44">
        <v>0</v>
      </c>
      <c r="AN540" s="44">
        <v>42.22</v>
      </c>
      <c r="AO540" s="44">
        <v>0</v>
      </c>
      <c r="AP540" s="44">
        <v>42.22</v>
      </c>
      <c r="AQ540" s="44">
        <v>0</v>
      </c>
      <c r="AR540" s="44">
        <v>42.22</v>
      </c>
      <c r="AS540" s="44">
        <v>0</v>
      </c>
      <c r="AT540" s="44">
        <v>42.22</v>
      </c>
      <c r="AU540" s="44">
        <v>0</v>
      </c>
      <c r="AV540" s="44">
        <v>42.22</v>
      </c>
      <c r="AW540" s="44">
        <v>0</v>
      </c>
      <c r="AX540" s="44">
        <v>42.22</v>
      </c>
      <c r="AY540" s="44">
        <v>0</v>
      </c>
      <c r="AZ540" s="44">
        <v>42.22</v>
      </c>
      <c r="BA540" s="44">
        <v>35.840000000000003</v>
      </c>
      <c r="BB540" s="44">
        <v>42.22</v>
      </c>
      <c r="BC540" s="14" t="s">
        <v>254</v>
      </c>
      <c r="BD540" s="14" t="s">
        <v>276</v>
      </c>
      <c r="BG540" s="14" t="s">
        <v>191</v>
      </c>
      <c r="BH540" s="14" t="s">
        <v>44</v>
      </c>
      <c r="BI540" s="14">
        <v>101</v>
      </c>
      <c r="BJ540" s="14">
        <f>IFERROR(_xlfn.XLOOKUP(Master[[#This Row],[cu_id]],StopTimes[cu_ID],StopTimes[Average Stop Time]), 0)</f>
        <v>7.3500000000000005</v>
      </c>
      <c r="BK540" s="14">
        <f>IF(Master[[#This Row],[Avg stop time helper]] &lt;&gt; 0, Master[[#This Row],[Avg stop time helper]],Average_Stop_Time)</f>
        <v>7.3500000000000005</v>
      </c>
      <c r="BL540" s="14" t="b">
        <f>NOT(ISERROR(_xlfn.XLOOKUP(Master[[#This Row],[cu_id]], Solution[Cu_ID],Solution[Cu_ID])))</f>
        <v>1</v>
      </c>
    </row>
    <row r="541" spans="1:64" s="14" customFormat="1" x14ac:dyDescent="0.3">
      <c r="A541" s="26" t="s">
        <v>1713</v>
      </c>
      <c r="B541" s="14">
        <v>105</v>
      </c>
      <c r="C541" s="14">
        <v>73468</v>
      </c>
      <c r="D541" s="14">
        <v>0</v>
      </c>
      <c r="E541" s="14" t="s">
        <v>1712</v>
      </c>
      <c r="F541" s="14" t="s">
        <v>4227</v>
      </c>
      <c r="G541" s="14" t="s">
        <v>1711</v>
      </c>
      <c r="H541" s="14" t="s">
        <v>794</v>
      </c>
      <c r="I541" s="14" t="s">
        <v>2</v>
      </c>
      <c r="J541" s="14">
        <v>48764</v>
      </c>
      <c r="K541" s="14">
        <v>7</v>
      </c>
      <c r="L541" s="14" t="s">
        <v>82</v>
      </c>
      <c r="M541" s="14" t="s">
        <v>164</v>
      </c>
      <c r="N541" s="14" t="s">
        <v>14</v>
      </c>
      <c r="O541" s="14">
        <v>242</v>
      </c>
      <c r="P541" s="14">
        <v>0</v>
      </c>
      <c r="Q541" s="14">
        <v>0</v>
      </c>
      <c r="R541" s="14">
        <v>0</v>
      </c>
      <c r="S541" s="14">
        <v>0</v>
      </c>
      <c r="T541" s="14">
        <v>242</v>
      </c>
      <c r="U541" s="25">
        <v>44141</v>
      </c>
      <c r="V541" s="14">
        <v>52</v>
      </c>
      <c r="W541" s="23">
        <v>4145.45</v>
      </c>
      <c r="X541" s="23">
        <v>0</v>
      </c>
      <c r="Y541" s="23">
        <v>0</v>
      </c>
      <c r="Z541" s="23">
        <v>98.17</v>
      </c>
      <c r="AA541" s="23">
        <v>98.17</v>
      </c>
      <c r="AB541" s="14">
        <v>0</v>
      </c>
      <c r="AC541" s="14">
        <v>0</v>
      </c>
      <c r="AD541" s="24">
        <f>IFERROR(1-(Master[[#This Row],[Avg Garment Scans per Delivery]]/Master[[#This Row],[Garment Inventory]]), 0)</f>
        <v>0</v>
      </c>
      <c r="AE541" s="48">
        <v>0</v>
      </c>
      <c r="AF541" s="48">
        <v>0</v>
      </c>
      <c r="AG541" s="44">
        <v>70.680000000000007</v>
      </c>
      <c r="AH541" s="44">
        <v>81.912300000000002</v>
      </c>
      <c r="AI541" s="44">
        <v>90.902299999999997</v>
      </c>
      <c r="AJ541" s="44">
        <v>89.629199999999997</v>
      </c>
      <c r="AK541" s="44">
        <v>87.476200000000006</v>
      </c>
      <c r="AL541" s="44">
        <v>89.132499999999993</v>
      </c>
      <c r="AM541" s="44">
        <v>86.32</v>
      </c>
      <c r="AN541" s="44">
        <v>92.61</v>
      </c>
      <c r="AO541" s="44">
        <v>86.32</v>
      </c>
      <c r="AP541" s="44">
        <v>92.61</v>
      </c>
      <c r="AQ541" s="44">
        <v>86.32</v>
      </c>
      <c r="AR541" s="44">
        <v>92.61</v>
      </c>
      <c r="AS541" s="44">
        <v>88.17</v>
      </c>
      <c r="AT541" s="44">
        <v>92.61</v>
      </c>
      <c r="AU541" s="44">
        <v>88.17</v>
      </c>
      <c r="AV541" s="44">
        <v>92.61</v>
      </c>
      <c r="AW541" s="44">
        <v>88.17</v>
      </c>
      <c r="AX541" s="44">
        <v>92.61</v>
      </c>
      <c r="AY541" s="44">
        <v>88.17</v>
      </c>
      <c r="AZ541" s="44">
        <v>78.7</v>
      </c>
      <c r="BA541" s="44">
        <v>88.17</v>
      </c>
      <c r="BB541" s="44">
        <v>78.7</v>
      </c>
      <c r="BC541" s="14" t="s">
        <v>254</v>
      </c>
      <c r="BD541" s="14" t="s">
        <v>332</v>
      </c>
      <c r="BG541" s="14" t="s">
        <v>191</v>
      </c>
      <c r="BH541" s="14" t="s">
        <v>44</v>
      </c>
      <c r="BI541" s="14">
        <v>101</v>
      </c>
      <c r="BJ541" s="14">
        <f>IFERROR(_xlfn.XLOOKUP(Master[[#This Row],[cu_id]],StopTimes[cu_ID],StopTimes[Average Stop Time]), 0)</f>
        <v>15.243333333333334</v>
      </c>
      <c r="BK541" s="14">
        <f>IF(Master[[#This Row],[Avg stop time helper]] &lt;&gt; 0, Master[[#This Row],[Avg stop time helper]],Average_Stop_Time)</f>
        <v>15.243333333333334</v>
      </c>
      <c r="BL541" s="14" t="b">
        <f>NOT(ISERROR(_xlfn.XLOOKUP(Master[[#This Row],[cu_id]], Solution[Cu_ID],Solution[Cu_ID])))</f>
        <v>1</v>
      </c>
    </row>
    <row r="542" spans="1:64" s="14" customFormat="1" x14ac:dyDescent="0.3">
      <c r="A542" s="26" t="s">
        <v>1717</v>
      </c>
      <c r="B542" s="14">
        <v>105</v>
      </c>
      <c r="C542" s="14">
        <v>73469</v>
      </c>
      <c r="D542" s="14">
        <v>1</v>
      </c>
      <c r="E542" s="14" t="s">
        <v>1715</v>
      </c>
      <c r="F542" s="14" t="s">
        <v>4150</v>
      </c>
      <c r="H542" s="14" t="s">
        <v>1714</v>
      </c>
      <c r="I542" s="14" t="s">
        <v>2</v>
      </c>
      <c r="J542" s="14">
        <v>48730</v>
      </c>
      <c r="K542" s="14">
        <v>7</v>
      </c>
      <c r="L542" s="14" t="s">
        <v>82</v>
      </c>
      <c r="M542" s="14" t="s">
        <v>164</v>
      </c>
      <c r="N542" s="14" t="s">
        <v>14</v>
      </c>
      <c r="O542" s="14">
        <v>1</v>
      </c>
      <c r="P542" s="14">
        <v>0</v>
      </c>
      <c r="Q542" s="14">
        <v>0</v>
      </c>
      <c r="R542" s="14">
        <v>0</v>
      </c>
      <c r="S542" s="14">
        <v>0</v>
      </c>
      <c r="T542" s="14">
        <v>1</v>
      </c>
      <c r="U542" s="25">
        <v>44141</v>
      </c>
      <c r="V542" s="14">
        <v>52</v>
      </c>
      <c r="W542" s="23">
        <v>986.57</v>
      </c>
      <c r="X542" s="23">
        <v>0</v>
      </c>
      <c r="Y542" s="23">
        <v>0</v>
      </c>
      <c r="Z542" s="23">
        <v>19.88</v>
      </c>
      <c r="AA542" s="23">
        <v>19.88</v>
      </c>
      <c r="AB542" s="14">
        <v>22</v>
      </c>
      <c r="AC542" s="14">
        <v>6</v>
      </c>
      <c r="AD542" s="24">
        <f>IFERROR(1-(Master[[#This Row],[Avg Garment Scans per Delivery]]/Master[[#This Row],[Garment Inventory]]), 0)</f>
        <v>0.72727272727272729</v>
      </c>
      <c r="AE542" s="48">
        <v>1</v>
      </c>
      <c r="AF542" s="48">
        <v>23</v>
      </c>
      <c r="AG542" s="44">
        <v>18.632999999999999</v>
      </c>
      <c r="AH542" s="44">
        <v>18.91</v>
      </c>
      <c r="AI542" s="44">
        <v>19.506900000000002</v>
      </c>
      <c r="AJ542" s="44">
        <v>19.88</v>
      </c>
      <c r="AK542" s="44">
        <v>18.91</v>
      </c>
      <c r="AL542" s="44">
        <v>19.88</v>
      </c>
      <c r="AM542" s="44">
        <v>18.91</v>
      </c>
      <c r="AN542" s="44">
        <v>19.88</v>
      </c>
      <c r="AO542" s="44">
        <v>18.91</v>
      </c>
      <c r="AP542" s="44">
        <v>19.88</v>
      </c>
      <c r="AQ542" s="44">
        <v>18.91</v>
      </c>
      <c r="AR542" s="44">
        <v>19.88</v>
      </c>
      <c r="AS542" s="44">
        <v>18.91</v>
      </c>
      <c r="AT542" s="44">
        <v>19.88</v>
      </c>
      <c r="AU542" s="44">
        <v>18.91</v>
      </c>
      <c r="AV542" s="44">
        <v>19.88</v>
      </c>
      <c r="AW542" s="44">
        <v>18.91</v>
      </c>
      <c r="AX542" s="44">
        <v>19.88</v>
      </c>
      <c r="AY542" s="44">
        <v>18.91</v>
      </c>
      <c r="AZ542" s="44">
        <v>19.88</v>
      </c>
      <c r="BA542" s="44">
        <v>18.91</v>
      </c>
      <c r="BB542" s="44">
        <v>19.88</v>
      </c>
      <c r="BC542" s="14" t="s">
        <v>254</v>
      </c>
      <c r="BD542" s="14" t="s">
        <v>239</v>
      </c>
      <c r="BG542" s="14" t="s">
        <v>191</v>
      </c>
      <c r="BH542" s="14" t="s">
        <v>44</v>
      </c>
      <c r="BI542" s="14">
        <v>101</v>
      </c>
      <c r="BJ542" s="14">
        <f>IFERROR(_xlfn.XLOOKUP(Master[[#This Row],[cu_id]],StopTimes[cu_ID],StopTimes[Average Stop Time]), 0)</f>
        <v>0.19666666666666668</v>
      </c>
      <c r="BK542" s="14">
        <f>IF(Master[[#This Row],[Avg stop time helper]] &lt;&gt; 0, Master[[#This Row],[Avg stop time helper]],Average_Stop_Time)</f>
        <v>0.19666666666666668</v>
      </c>
      <c r="BL542" s="14" t="b">
        <f>NOT(ISERROR(_xlfn.XLOOKUP(Master[[#This Row],[cu_id]], Solution[Cu_ID],Solution[Cu_ID])))</f>
        <v>1</v>
      </c>
    </row>
    <row r="543" spans="1:64" s="14" customFormat="1" x14ac:dyDescent="0.3">
      <c r="A543" s="26" t="s">
        <v>1716</v>
      </c>
      <c r="B543" s="14">
        <v>105</v>
      </c>
      <c r="C543" s="14">
        <v>73469</v>
      </c>
      <c r="D543" s="14">
        <v>0</v>
      </c>
      <c r="E543" s="14" t="s">
        <v>1715</v>
      </c>
      <c r="F543" s="14" t="s">
        <v>4150</v>
      </c>
      <c r="H543" s="14" t="s">
        <v>1714</v>
      </c>
      <c r="I543" s="14" t="s">
        <v>2</v>
      </c>
      <c r="J543" s="14">
        <v>48730</v>
      </c>
      <c r="K543" s="14">
        <v>7</v>
      </c>
      <c r="L543" s="14" t="s">
        <v>82</v>
      </c>
      <c r="M543" s="14" t="s">
        <v>164</v>
      </c>
      <c r="N543" s="14" t="s">
        <v>14</v>
      </c>
      <c r="O543" s="14">
        <v>1</v>
      </c>
      <c r="P543" s="14">
        <v>0</v>
      </c>
      <c r="Q543" s="14">
        <v>0</v>
      </c>
      <c r="R543" s="14">
        <v>0</v>
      </c>
      <c r="S543" s="14">
        <v>0</v>
      </c>
      <c r="T543" s="14">
        <v>1</v>
      </c>
      <c r="U543" s="25">
        <v>44141</v>
      </c>
      <c r="V543" s="14">
        <v>52</v>
      </c>
      <c r="W543" s="23">
        <v>1641.31</v>
      </c>
      <c r="X543" s="23">
        <v>0</v>
      </c>
      <c r="Y543" s="23">
        <v>0</v>
      </c>
      <c r="Z543" s="23">
        <v>32.590000000000003</v>
      </c>
      <c r="AA543" s="23">
        <v>32.590000000000003</v>
      </c>
      <c r="AB543" s="14">
        <v>0</v>
      </c>
      <c r="AC543" s="14">
        <v>0</v>
      </c>
      <c r="AD543" s="24">
        <f>IFERROR(1-(Master[[#This Row],[Avg Garment Scans per Delivery]]/Master[[#This Row],[Garment Inventory]]), 0)</f>
        <v>0</v>
      </c>
      <c r="AE543" s="48">
        <v>0</v>
      </c>
      <c r="AF543" s="48">
        <v>0</v>
      </c>
      <c r="AG543" s="44">
        <v>34.203000000000003</v>
      </c>
      <c r="AH543" s="44">
        <v>31.975300000000001</v>
      </c>
      <c r="AI543" s="44">
        <v>30.454599999999999</v>
      </c>
      <c r="AJ543" s="44">
        <v>33.184199999999997</v>
      </c>
      <c r="AK543" s="44">
        <v>27.04</v>
      </c>
      <c r="AL543" s="44">
        <v>36.7575</v>
      </c>
      <c r="AM543" s="44">
        <v>27.04</v>
      </c>
      <c r="AN543" s="44">
        <v>61.77</v>
      </c>
      <c r="AO543" s="44">
        <v>27.04</v>
      </c>
      <c r="AP543" s="44">
        <v>28.42</v>
      </c>
      <c r="AQ543" s="44">
        <v>27.04</v>
      </c>
      <c r="AR543" s="44">
        <v>28.42</v>
      </c>
      <c r="AS543" s="44">
        <v>27.04</v>
      </c>
      <c r="AT543" s="44">
        <v>28.42</v>
      </c>
      <c r="AU543" s="44">
        <v>27.04</v>
      </c>
      <c r="AV543" s="44">
        <v>61.77</v>
      </c>
      <c r="AW543" s="44">
        <v>27.04</v>
      </c>
      <c r="AX543" s="44">
        <v>28.42</v>
      </c>
      <c r="AY543" s="44">
        <v>27.04</v>
      </c>
      <c r="AZ543" s="44">
        <v>28.42</v>
      </c>
      <c r="BA543" s="44">
        <v>27.04</v>
      </c>
      <c r="BB543" s="44">
        <v>28.42</v>
      </c>
      <c r="BC543" s="14" t="s">
        <v>254</v>
      </c>
      <c r="BD543" s="14" t="s">
        <v>239</v>
      </c>
      <c r="BG543" s="14" t="s">
        <v>191</v>
      </c>
      <c r="BH543" s="14" t="s">
        <v>44</v>
      </c>
      <c r="BI543" s="14">
        <v>101</v>
      </c>
      <c r="BJ543" s="14">
        <f>IFERROR(_xlfn.XLOOKUP(Master[[#This Row],[cu_id]],StopTimes[cu_ID],StopTimes[Average Stop Time]), 0)</f>
        <v>7.21</v>
      </c>
      <c r="BK543" s="14">
        <f>IF(Master[[#This Row],[Avg stop time helper]] &lt;&gt; 0, Master[[#This Row],[Avg stop time helper]],Average_Stop_Time)</f>
        <v>7.21</v>
      </c>
      <c r="BL543" s="14" t="b">
        <f>NOT(ISERROR(_xlfn.XLOOKUP(Master[[#This Row],[cu_id]], Solution[Cu_ID],Solution[Cu_ID])))</f>
        <v>1</v>
      </c>
    </row>
    <row r="544" spans="1:64" s="14" customFormat="1" x14ac:dyDescent="0.3">
      <c r="A544" s="26" t="s">
        <v>1719</v>
      </c>
      <c r="B544" s="14">
        <v>103</v>
      </c>
      <c r="C544" s="14">
        <v>73470</v>
      </c>
      <c r="D544" s="14">
        <v>0</v>
      </c>
      <c r="E544" s="14" t="s">
        <v>1718</v>
      </c>
      <c r="F544" s="14" t="s">
        <v>3417</v>
      </c>
      <c r="H544" s="14" t="s">
        <v>221</v>
      </c>
      <c r="I544" s="14" t="s">
        <v>2</v>
      </c>
      <c r="J544" s="14">
        <v>49707</v>
      </c>
      <c r="K544" s="14">
        <v>7</v>
      </c>
      <c r="L544" s="14" t="s">
        <v>82</v>
      </c>
      <c r="M544" s="14" t="s">
        <v>164</v>
      </c>
      <c r="N544" s="14" t="s">
        <v>15</v>
      </c>
      <c r="O544" s="14">
        <v>1</v>
      </c>
      <c r="P544" s="14">
        <v>0</v>
      </c>
      <c r="Q544" s="14">
        <v>1</v>
      </c>
      <c r="R544" s="14">
        <v>0</v>
      </c>
      <c r="S544" s="14">
        <v>0</v>
      </c>
      <c r="T544" s="14">
        <v>0</v>
      </c>
      <c r="U544" s="25">
        <v>44138</v>
      </c>
      <c r="V544" s="14">
        <v>52</v>
      </c>
      <c r="W544" s="23">
        <v>3780.68</v>
      </c>
      <c r="X544" s="23">
        <v>0</v>
      </c>
      <c r="Y544" s="23">
        <v>0</v>
      </c>
      <c r="Z544" s="23">
        <v>80.180000000000007</v>
      </c>
      <c r="AA544" s="23">
        <v>80.180000000000007</v>
      </c>
      <c r="AB544" s="14">
        <v>0</v>
      </c>
      <c r="AC544" s="14">
        <v>0</v>
      </c>
      <c r="AD544" s="24">
        <f>IFERROR(1-(Master[[#This Row],[Avg Garment Scans per Delivery]]/Master[[#This Row],[Garment Inventory]]), 0)</f>
        <v>0</v>
      </c>
      <c r="AE544" s="48">
        <v>0</v>
      </c>
      <c r="AF544" s="48">
        <v>0</v>
      </c>
      <c r="AG544" s="44">
        <v>71.483000000000004</v>
      </c>
      <c r="AH544" s="44">
        <v>72.319999999999993</v>
      </c>
      <c r="AI544" s="44">
        <v>74.618399999999994</v>
      </c>
      <c r="AJ544" s="44">
        <v>75.64</v>
      </c>
      <c r="AK544" s="44">
        <v>72.319999999999993</v>
      </c>
      <c r="AL544" s="44">
        <v>75.64</v>
      </c>
      <c r="AM544" s="44">
        <v>72.319999999999993</v>
      </c>
      <c r="AN544" s="44">
        <v>75.64</v>
      </c>
      <c r="AO544" s="44">
        <v>72.319999999999993</v>
      </c>
      <c r="AP544" s="44">
        <v>75.64</v>
      </c>
      <c r="AQ544" s="44">
        <v>72.319999999999993</v>
      </c>
      <c r="AR544" s="44">
        <v>75.64</v>
      </c>
      <c r="AS544" s="44">
        <v>72.319999999999993</v>
      </c>
      <c r="AT544" s="44">
        <v>75.64</v>
      </c>
      <c r="AU544" s="44">
        <v>72.319999999999993</v>
      </c>
      <c r="AV544" s="44">
        <v>75.64</v>
      </c>
      <c r="AW544" s="44">
        <v>72.319999999999993</v>
      </c>
      <c r="AX544" s="44">
        <v>75.64</v>
      </c>
      <c r="AY544" s="44">
        <v>72.319999999999993</v>
      </c>
      <c r="AZ544" s="44">
        <v>75.64</v>
      </c>
      <c r="BA544" s="44">
        <v>72.319999999999993</v>
      </c>
      <c r="BB544" s="44">
        <v>75.64</v>
      </c>
      <c r="BC544" s="14" t="s">
        <v>257</v>
      </c>
      <c r="BD544" s="14" t="s">
        <v>213</v>
      </c>
      <c r="BG544" s="14" t="s">
        <v>191</v>
      </c>
      <c r="BH544" s="14" t="s">
        <v>44</v>
      </c>
      <c r="BI544" s="14">
        <v>105</v>
      </c>
      <c r="BJ544" s="14">
        <f>IFERROR(_xlfn.XLOOKUP(Master[[#This Row],[cu_id]],StopTimes[cu_ID],StopTimes[Average Stop Time]), 0)</f>
        <v>18.104166666666668</v>
      </c>
      <c r="BK544" s="14">
        <f>IF(Master[[#This Row],[Avg stop time helper]] &lt;&gt; 0, Master[[#This Row],[Avg stop time helper]],Average_Stop_Time)</f>
        <v>18.104166666666668</v>
      </c>
      <c r="BL544" s="14" t="b">
        <f>NOT(ISERROR(_xlfn.XLOOKUP(Master[[#This Row],[cu_id]], Solution[Cu_ID],Solution[Cu_ID])))</f>
        <v>1</v>
      </c>
    </row>
    <row r="545" spans="1:64" s="14" customFormat="1" x14ac:dyDescent="0.3">
      <c r="A545" s="26" t="s">
        <v>1750</v>
      </c>
      <c r="B545" s="14">
        <v>103</v>
      </c>
      <c r="C545" s="14">
        <v>73470</v>
      </c>
      <c r="D545" s="14">
        <v>1</v>
      </c>
      <c r="E545" s="14" t="s">
        <v>1749</v>
      </c>
      <c r="F545" s="14" t="s">
        <v>3864</v>
      </c>
      <c r="H545" s="14" t="s">
        <v>221</v>
      </c>
      <c r="I545" s="14" t="s">
        <v>2</v>
      </c>
      <c r="J545" s="14">
        <v>49707</v>
      </c>
      <c r="K545" s="14">
        <v>7</v>
      </c>
      <c r="L545" s="14" t="s">
        <v>82</v>
      </c>
      <c r="M545" s="14" t="s">
        <v>164</v>
      </c>
      <c r="N545" s="14" t="s">
        <v>12</v>
      </c>
      <c r="O545" s="14">
        <v>151</v>
      </c>
      <c r="P545" s="14">
        <v>0</v>
      </c>
      <c r="Q545" s="14">
        <v>0</v>
      </c>
      <c r="R545" s="14">
        <v>151</v>
      </c>
      <c r="S545" s="14">
        <v>0</v>
      </c>
      <c r="T545" s="14">
        <v>0</v>
      </c>
      <c r="U545" s="25">
        <v>44139</v>
      </c>
      <c r="V545" s="14">
        <v>52</v>
      </c>
      <c r="W545" s="23">
        <v>1863.77</v>
      </c>
      <c r="X545" s="23">
        <v>0</v>
      </c>
      <c r="Y545" s="23">
        <v>0</v>
      </c>
      <c r="Z545" s="23">
        <v>39.68</v>
      </c>
      <c r="AA545" s="23">
        <v>39.68</v>
      </c>
      <c r="AB545" s="14">
        <v>0</v>
      </c>
      <c r="AC545" s="14">
        <v>0</v>
      </c>
      <c r="AD545" s="24">
        <f>IFERROR(1-(Master[[#This Row],[Avg Garment Scans per Delivery]]/Master[[#This Row],[Garment Inventory]]), 0)</f>
        <v>0</v>
      </c>
      <c r="AE545" s="48">
        <v>0</v>
      </c>
      <c r="AF545" s="48">
        <v>0</v>
      </c>
      <c r="AG545" s="44">
        <v>35.193800000000003</v>
      </c>
      <c r="AH545" s="44">
        <v>35.6</v>
      </c>
      <c r="AI545" s="44">
        <v>36.866900000000001</v>
      </c>
      <c r="AJ545" s="44">
        <v>37.43</v>
      </c>
      <c r="AK545" s="44">
        <v>35.6</v>
      </c>
      <c r="AL545" s="44">
        <v>37.43</v>
      </c>
      <c r="AM545" s="44">
        <v>35.6</v>
      </c>
      <c r="AN545" s="44">
        <v>37.43</v>
      </c>
      <c r="AO545" s="44">
        <v>35.6</v>
      </c>
      <c r="AP545" s="44">
        <v>37.43</v>
      </c>
      <c r="AQ545" s="44">
        <v>35.6</v>
      </c>
      <c r="AR545" s="44">
        <v>37.43</v>
      </c>
      <c r="AS545" s="44">
        <v>35.6</v>
      </c>
      <c r="AT545" s="44">
        <v>37.43</v>
      </c>
      <c r="AU545" s="44">
        <v>35.6</v>
      </c>
      <c r="AV545" s="44">
        <v>37.43</v>
      </c>
      <c r="AW545" s="44">
        <v>35.6</v>
      </c>
      <c r="AX545" s="44">
        <v>37.43</v>
      </c>
      <c r="AY545" s="44">
        <v>35.6</v>
      </c>
      <c r="AZ545" s="44">
        <v>37.43</v>
      </c>
      <c r="BA545" s="44">
        <v>35.6</v>
      </c>
      <c r="BB545" s="44">
        <v>37.43</v>
      </c>
      <c r="BC545" s="14" t="s">
        <v>257</v>
      </c>
      <c r="BD545" s="14" t="s">
        <v>213</v>
      </c>
      <c r="BG545" s="14" t="s">
        <v>191</v>
      </c>
      <c r="BH545" s="14" t="s">
        <v>44</v>
      </c>
      <c r="BI545" s="14">
        <v>103</v>
      </c>
      <c r="BJ545" s="14">
        <f>IFERROR(_xlfn.XLOOKUP(Master[[#This Row],[cu_id]],StopTimes[cu_ID],StopTimes[Average Stop Time]), 0)</f>
        <v>9.0958333333333332</v>
      </c>
      <c r="BK545" s="14">
        <f>IF(Master[[#This Row],[Avg stop time helper]] &lt;&gt; 0, Master[[#This Row],[Avg stop time helper]],Average_Stop_Time)</f>
        <v>9.0958333333333332</v>
      </c>
      <c r="BL545" s="14" t="b">
        <f>NOT(ISERROR(_xlfn.XLOOKUP(Master[[#This Row],[cu_id]], Solution[Cu_ID],Solution[Cu_ID])))</f>
        <v>1</v>
      </c>
    </row>
    <row r="546" spans="1:64" s="14" customFormat="1" x14ac:dyDescent="0.3">
      <c r="A546" s="26" t="s">
        <v>1722</v>
      </c>
      <c r="B546" s="14">
        <v>105</v>
      </c>
      <c r="C546" s="14">
        <v>73471</v>
      </c>
      <c r="D546" s="14">
        <v>105</v>
      </c>
      <c r="E546" s="14" t="s">
        <v>1721</v>
      </c>
      <c r="F546" s="14" t="s">
        <v>4245</v>
      </c>
      <c r="H546" s="14" t="s">
        <v>794</v>
      </c>
      <c r="I546" s="14" t="s">
        <v>2</v>
      </c>
      <c r="J546" s="14">
        <v>48763</v>
      </c>
      <c r="K546" s="14">
        <v>7</v>
      </c>
      <c r="L546" s="14" t="s">
        <v>82</v>
      </c>
      <c r="M546" s="14" t="s">
        <v>164</v>
      </c>
      <c r="N546" s="14" t="s">
        <v>14</v>
      </c>
      <c r="O546" s="14">
        <v>238</v>
      </c>
      <c r="P546" s="14">
        <v>0</v>
      </c>
      <c r="Q546" s="14">
        <v>0</v>
      </c>
      <c r="R546" s="14">
        <v>0</v>
      </c>
      <c r="S546" s="14">
        <v>0</v>
      </c>
      <c r="T546" s="14">
        <v>238</v>
      </c>
      <c r="U546" s="25">
        <v>44141</v>
      </c>
      <c r="V546" s="14">
        <v>33</v>
      </c>
      <c r="W546" s="23">
        <v>1709.82</v>
      </c>
      <c r="X546" s="23">
        <v>0</v>
      </c>
      <c r="Y546" s="23">
        <v>0</v>
      </c>
      <c r="Z546" s="23">
        <v>49.77</v>
      </c>
      <c r="AA546" s="23">
        <v>49.77</v>
      </c>
      <c r="AB546" s="14">
        <v>0</v>
      </c>
      <c r="AC546" s="14">
        <v>0</v>
      </c>
      <c r="AD546" s="24">
        <f>IFERROR(1-(Master[[#This Row],[Avg Garment Scans per Delivery]]/Master[[#This Row],[Garment Inventory]]), 0)</f>
        <v>0</v>
      </c>
      <c r="AE546" s="48">
        <v>0</v>
      </c>
      <c r="AF546" s="48">
        <v>0</v>
      </c>
      <c r="AG546" s="44">
        <v>0</v>
      </c>
      <c r="AH546" s="44">
        <v>51.878300000000003</v>
      </c>
      <c r="AI546" s="44">
        <v>64</v>
      </c>
      <c r="AJ546" s="44">
        <v>49.0321</v>
      </c>
      <c r="AK546" s="44">
        <v>57.965000000000003</v>
      </c>
      <c r="AL546" s="44">
        <v>50.422499999999999</v>
      </c>
      <c r="AM546" s="44">
        <v>48.5</v>
      </c>
      <c r="AN546" s="44">
        <v>40.479999999999997</v>
      </c>
      <c r="AO546" s="44">
        <v>48.5</v>
      </c>
      <c r="AP546" s="44">
        <v>40.479999999999997</v>
      </c>
      <c r="AQ546" s="44">
        <v>48.5</v>
      </c>
      <c r="AR546" s="44">
        <v>80.25</v>
      </c>
      <c r="AS546" s="44">
        <v>86.36</v>
      </c>
      <c r="AT546" s="44">
        <v>40.479999999999997</v>
      </c>
      <c r="AU546" s="44">
        <v>48.5</v>
      </c>
      <c r="AV546" s="44">
        <v>40.479999999999997</v>
      </c>
      <c r="AW546" s="44">
        <v>48.5</v>
      </c>
      <c r="AX546" s="44">
        <v>40.479999999999997</v>
      </c>
      <c r="AY546" s="44">
        <v>48.5</v>
      </c>
      <c r="AZ546" s="44">
        <v>80.25</v>
      </c>
      <c r="BA546" s="44">
        <v>86.36</v>
      </c>
      <c r="BB546" s="44">
        <v>40.479999999999997</v>
      </c>
      <c r="BC546" s="14" t="s">
        <v>310</v>
      </c>
      <c r="BD546" s="14" t="s">
        <v>213</v>
      </c>
      <c r="BG546" s="14" t="s">
        <v>191</v>
      </c>
      <c r="BH546" s="14" t="s">
        <v>1720</v>
      </c>
      <c r="BI546" s="14">
        <v>101</v>
      </c>
      <c r="BJ546" s="14">
        <f>IFERROR(_xlfn.XLOOKUP(Master[[#This Row],[cu_id]],StopTimes[cu_ID],StopTimes[Average Stop Time]), 0)</f>
        <v>6.99</v>
      </c>
      <c r="BK546" s="14">
        <f>IF(Master[[#This Row],[Avg stop time helper]] &lt;&gt; 0, Master[[#This Row],[Avg stop time helper]],Average_Stop_Time)</f>
        <v>6.99</v>
      </c>
      <c r="BL546" s="14" t="b">
        <f>NOT(ISERROR(_xlfn.XLOOKUP(Master[[#This Row],[cu_id]], Solution[Cu_ID],Solution[Cu_ID])))</f>
        <v>1</v>
      </c>
    </row>
    <row r="547" spans="1:64" s="14" customFormat="1" x14ac:dyDescent="0.3">
      <c r="A547" s="26" t="s">
        <v>1724</v>
      </c>
      <c r="B547" s="14">
        <v>103</v>
      </c>
      <c r="C547" s="14">
        <v>73472</v>
      </c>
      <c r="D547" s="14">
        <v>0</v>
      </c>
      <c r="E547" s="14" t="s">
        <v>1723</v>
      </c>
      <c r="F547" s="14" t="s">
        <v>5487</v>
      </c>
      <c r="H547" s="14" t="s">
        <v>221</v>
      </c>
      <c r="I547" s="14" t="s">
        <v>2</v>
      </c>
      <c r="J547" s="14">
        <v>49707</v>
      </c>
      <c r="K547" s="14">
        <v>1</v>
      </c>
      <c r="L547" s="14" t="s">
        <v>174</v>
      </c>
      <c r="M547" s="14" t="s">
        <v>164</v>
      </c>
      <c r="N547" s="14" t="s">
        <v>48</v>
      </c>
      <c r="O547" s="14">
        <v>101</v>
      </c>
      <c r="P547" s="14">
        <v>0</v>
      </c>
      <c r="Q547" s="14">
        <v>0</v>
      </c>
      <c r="R547" s="14">
        <v>0</v>
      </c>
      <c r="S547" s="14">
        <v>101</v>
      </c>
      <c r="T547" s="14">
        <v>0</v>
      </c>
      <c r="U547" s="25">
        <v>44147</v>
      </c>
      <c r="V547" s="14">
        <v>14</v>
      </c>
      <c r="W547" s="23">
        <v>480.14</v>
      </c>
      <c r="X547" s="23">
        <v>0</v>
      </c>
      <c r="Y547" s="23">
        <v>0</v>
      </c>
      <c r="Z547" s="23">
        <v>9.84</v>
      </c>
      <c r="AA547" s="23">
        <v>39.369999999999997</v>
      </c>
      <c r="AB547" s="14">
        <v>0</v>
      </c>
      <c r="AC547" s="14">
        <v>0</v>
      </c>
      <c r="AD547" s="24">
        <f>IFERROR(1-(Master[[#This Row],[Avg Garment Scans per Delivery]]/Master[[#This Row],[Garment Inventory]]), 0)</f>
        <v>0</v>
      </c>
      <c r="AE547" s="48">
        <v>0</v>
      </c>
      <c r="AF547" s="48">
        <v>0</v>
      </c>
      <c r="AG547" s="44">
        <v>37.526600000000002</v>
      </c>
      <c r="AH547" s="44">
        <v>35.71</v>
      </c>
      <c r="AI547" s="44">
        <v>36.782499999999999</v>
      </c>
      <c r="AJ547" s="44">
        <v>37.14</v>
      </c>
      <c r="AK547" s="44">
        <v>8.9275000000000002</v>
      </c>
      <c r="AL547" s="44">
        <v>4.6425000000000001</v>
      </c>
      <c r="AM547" s="44">
        <v>35.71</v>
      </c>
      <c r="AN547" s="44">
        <v>0</v>
      </c>
      <c r="AO547" s="44">
        <v>0</v>
      </c>
      <c r="AP547" s="44">
        <v>0</v>
      </c>
      <c r="AQ547" s="44">
        <v>0</v>
      </c>
      <c r="AR547" s="44">
        <v>0</v>
      </c>
      <c r="AS547" s="44">
        <v>0</v>
      </c>
      <c r="AT547" s="44">
        <v>37.14</v>
      </c>
      <c r="AU547" s="44">
        <v>35.71</v>
      </c>
      <c r="AV547" s="44">
        <v>0</v>
      </c>
      <c r="AW547" s="44">
        <v>0</v>
      </c>
      <c r="AX547" s="44">
        <v>0</v>
      </c>
      <c r="AY547" s="44">
        <v>0</v>
      </c>
      <c r="AZ547" s="44">
        <v>0</v>
      </c>
      <c r="BA547" s="44">
        <v>0</v>
      </c>
      <c r="BB547" s="44">
        <v>0</v>
      </c>
      <c r="BC547" s="14" t="s">
        <v>420</v>
      </c>
      <c r="BD547" s="14" t="s">
        <v>213</v>
      </c>
      <c r="BG547" s="14" t="s">
        <v>191</v>
      </c>
      <c r="BH547" s="14" t="s">
        <v>44</v>
      </c>
      <c r="BI547" s="14">
        <v>103</v>
      </c>
      <c r="BJ547" s="14">
        <f>IFERROR(_xlfn.XLOOKUP(Master[[#This Row],[cu_id]],StopTimes[cu_ID],StopTimes[Average Stop Time]), 0)</f>
        <v>0.33333333333333331</v>
      </c>
      <c r="BK547" s="14">
        <f>IF(Master[[#This Row],[Avg stop time helper]] &lt;&gt; 0, Master[[#This Row],[Avg stop time helper]],Average_Stop_Time)</f>
        <v>0.33333333333333331</v>
      </c>
      <c r="BL547" s="14" t="b">
        <f>NOT(ISERROR(_xlfn.XLOOKUP(Master[[#This Row],[cu_id]], Solution[Cu_ID],Solution[Cu_ID])))</f>
        <v>1</v>
      </c>
    </row>
    <row r="548" spans="1:64" s="14" customFormat="1" x14ac:dyDescent="0.3">
      <c r="A548" s="26" t="s">
        <v>1728</v>
      </c>
      <c r="B548" s="14">
        <v>102</v>
      </c>
      <c r="C548" s="14">
        <v>73474</v>
      </c>
      <c r="D548" s="14">
        <v>0</v>
      </c>
      <c r="E548" s="14" t="s">
        <v>1727</v>
      </c>
      <c r="F548" s="14" t="s">
        <v>3555</v>
      </c>
      <c r="H548" s="14" t="s">
        <v>1228</v>
      </c>
      <c r="I548" s="14" t="s">
        <v>2</v>
      </c>
      <c r="J548" s="14">
        <v>49757</v>
      </c>
      <c r="K548" s="14">
        <v>7</v>
      </c>
      <c r="L548" s="14" t="s">
        <v>82</v>
      </c>
      <c r="M548" s="14" t="s">
        <v>164</v>
      </c>
      <c r="N548" s="14" t="s">
        <v>48</v>
      </c>
      <c r="O548" s="14">
        <v>56</v>
      </c>
      <c r="P548" s="14">
        <v>0</v>
      </c>
      <c r="Q548" s="14">
        <v>0</v>
      </c>
      <c r="R548" s="14">
        <v>0</v>
      </c>
      <c r="S548" s="14">
        <v>56</v>
      </c>
      <c r="T548" s="14">
        <v>0</v>
      </c>
      <c r="U548" s="25">
        <v>44167</v>
      </c>
      <c r="V548" s="14">
        <v>29</v>
      </c>
      <c r="W548" s="23">
        <v>1595.03</v>
      </c>
      <c r="X548" s="23">
        <v>0</v>
      </c>
      <c r="Y548" s="23">
        <v>0</v>
      </c>
      <c r="Z548" s="23">
        <v>82.27</v>
      </c>
      <c r="AA548" s="23">
        <v>82.27</v>
      </c>
      <c r="AB548" s="14">
        <v>0</v>
      </c>
      <c r="AC548" s="14">
        <v>0</v>
      </c>
      <c r="AD548" s="24">
        <v>0</v>
      </c>
      <c r="AE548" s="48">
        <v>0</v>
      </c>
      <c r="AF548" s="48">
        <v>0</v>
      </c>
      <c r="AG548" s="44">
        <v>0</v>
      </c>
      <c r="AH548" s="44">
        <v>39.906599999999997</v>
      </c>
      <c r="AI548" s="44">
        <v>76.417100000000005</v>
      </c>
      <c r="AJ548" s="44">
        <v>77.61</v>
      </c>
      <c r="AK548" s="44">
        <v>65.892499999999998</v>
      </c>
      <c r="AL548" s="44">
        <v>0</v>
      </c>
      <c r="AM548" s="44">
        <v>40.76</v>
      </c>
      <c r="AN548" s="44">
        <v>0</v>
      </c>
      <c r="AO548" s="44">
        <v>40.76</v>
      </c>
      <c r="AP548" s="44">
        <v>0</v>
      </c>
      <c r="AQ548" s="44">
        <v>74.27</v>
      </c>
      <c r="AR548" s="44">
        <v>0</v>
      </c>
      <c r="AS548" s="44">
        <v>74.27</v>
      </c>
      <c r="AT548" s="44">
        <v>0</v>
      </c>
      <c r="AU548" s="44">
        <v>74.27</v>
      </c>
      <c r="AV548" s="44">
        <v>0</v>
      </c>
      <c r="AW548" s="44">
        <v>74.27</v>
      </c>
      <c r="AX548" s="44">
        <v>0</v>
      </c>
      <c r="AY548" s="44">
        <v>74.27</v>
      </c>
      <c r="AZ548" s="44">
        <v>0</v>
      </c>
      <c r="BA548" s="44">
        <v>74.27</v>
      </c>
      <c r="BB548" s="44">
        <v>0</v>
      </c>
      <c r="BC548" s="14" t="s">
        <v>77</v>
      </c>
      <c r="BD548" s="14" t="s">
        <v>77</v>
      </c>
      <c r="BG548" s="14" t="s">
        <v>191</v>
      </c>
      <c r="BH548" s="14" t="s">
        <v>44</v>
      </c>
      <c r="BI548" s="14">
        <v>102</v>
      </c>
      <c r="BJ548" s="14">
        <f>IFERROR(_xlfn.XLOOKUP(Master[[#This Row],[cu_id]],StopTimes[cu_ID],StopTimes[Average Stop Time]), 0)</f>
        <v>0</v>
      </c>
      <c r="BK548" s="14">
        <f>IF(Master[[#This Row],[Avg stop time helper]] &lt;&gt; 0, Master[[#This Row],[Avg stop time helper]],Average_Stop_Time)</f>
        <v>9.4354006285390355</v>
      </c>
      <c r="BL548" s="14" t="b">
        <f>NOT(ISERROR(_xlfn.XLOOKUP(Master[[#This Row],[cu_id]], Solution[Cu_ID],Solution[Cu_ID])))</f>
        <v>0</v>
      </c>
    </row>
    <row r="549" spans="1:64" s="14" customFormat="1" x14ac:dyDescent="0.3">
      <c r="A549" s="26" t="s">
        <v>1732</v>
      </c>
      <c r="B549" s="14">
        <v>102</v>
      </c>
      <c r="C549" s="14">
        <v>73476</v>
      </c>
      <c r="D549" s="14">
        <v>0</v>
      </c>
      <c r="E549" s="14" t="s">
        <v>1731</v>
      </c>
      <c r="F549" s="14" t="s">
        <v>4299</v>
      </c>
      <c r="H549" s="14" t="s">
        <v>1434</v>
      </c>
      <c r="I549" s="14" t="s">
        <v>2</v>
      </c>
      <c r="J549" s="14">
        <v>49781</v>
      </c>
      <c r="K549" s="14">
        <v>7</v>
      </c>
      <c r="L549" s="14" t="s">
        <v>82</v>
      </c>
      <c r="M549" s="14" t="s">
        <v>164</v>
      </c>
      <c r="N549" s="14" t="s">
        <v>48</v>
      </c>
      <c r="O549" s="14">
        <v>100</v>
      </c>
      <c r="P549" s="14">
        <v>0</v>
      </c>
      <c r="Q549" s="14">
        <v>0</v>
      </c>
      <c r="R549" s="14">
        <v>0</v>
      </c>
      <c r="S549" s="14">
        <v>100</v>
      </c>
      <c r="T549" s="14">
        <v>0</v>
      </c>
      <c r="U549" s="25">
        <v>44140</v>
      </c>
      <c r="V549" s="14">
        <v>50</v>
      </c>
      <c r="W549" s="23">
        <v>4186.8500000000004</v>
      </c>
      <c r="X549" s="23">
        <v>0</v>
      </c>
      <c r="Y549" s="23">
        <v>0</v>
      </c>
      <c r="Z549" s="23">
        <v>113.52</v>
      </c>
      <c r="AA549" s="23">
        <v>113.52</v>
      </c>
      <c r="AB549" s="14">
        <v>0</v>
      </c>
      <c r="AC549" s="14">
        <v>0</v>
      </c>
      <c r="AD549" s="24">
        <v>0</v>
      </c>
      <c r="AE549" s="48">
        <v>0</v>
      </c>
      <c r="AF549" s="48">
        <v>0</v>
      </c>
      <c r="AG549" s="44">
        <v>67.837500000000006</v>
      </c>
      <c r="AH549" s="44">
        <v>76.710700000000003</v>
      </c>
      <c r="AI549" s="44">
        <v>105.0706</v>
      </c>
      <c r="AJ549" s="44">
        <v>88.633799999999994</v>
      </c>
      <c r="AK549" s="44">
        <v>110.46</v>
      </c>
      <c r="AL549" s="44">
        <v>84.567499999999995</v>
      </c>
      <c r="AM549" s="44">
        <v>84.78</v>
      </c>
      <c r="AN549" s="44">
        <v>90.41</v>
      </c>
      <c r="AO549" s="44">
        <v>89.81</v>
      </c>
      <c r="AP549" s="44">
        <v>90.41</v>
      </c>
      <c r="AQ549" s="44">
        <v>96.84</v>
      </c>
      <c r="AR549" s="44">
        <v>90.41</v>
      </c>
      <c r="AS549" s="44">
        <v>102.5</v>
      </c>
      <c r="AT549" s="44">
        <v>90.41</v>
      </c>
      <c r="AU549" s="44">
        <v>202.25</v>
      </c>
      <c r="AV549" s="44">
        <v>90.41</v>
      </c>
      <c r="AW549" s="44">
        <v>102.5</v>
      </c>
      <c r="AX549" s="44">
        <v>68.3</v>
      </c>
      <c r="AY549" s="44">
        <v>102.5</v>
      </c>
      <c r="AZ549" s="44">
        <v>78.92</v>
      </c>
      <c r="BA549" s="44">
        <v>102.5</v>
      </c>
      <c r="BB549" s="44">
        <v>77.27</v>
      </c>
      <c r="BC549" s="14" t="s">
        <v>77</v>
      </c>
      <c r="BD549" s="14" t="s">
        <v>77</v>
      </c>
      <c r="BG549" s="14" t="s">
        <v>191</v>
      </c>
      <c r="BH549" s="14" t="s">
        <v>44</v>
      </c>
      <c r="BI549" s="14">
        <v>102</v>
      </c>
      <c r="BJ549" s="14">
        <f>IFERROR(_xlfn.XLOOKUP(Master[[#This Row],[cu_id]],StopTimes[cu_ID],StopTimes[Average Stop Time]), 0)</f>
        <v>5.68</v>
      </c>
      <c r="BK549" s="14">
        <f>IF(Master[[#This Row],[Avg stop time helper]] &lt;&gt; 0, Master[[#This Row],[Avg stop time helper]],Average_Stop_Time)</f>
        <v>5.68</v>
      </c>
      <c r="BL549" s="14" t="b">
        <f>NOT(ISERROR(_xlfn.XLOOKUP(Master[[#This Row],[cu_id]], Solution[Cu_ID],Solution[Cu_ID])))</f>
        <v>0</v>
      </c>
    </row>
    <row r="550" spans="1:64" s="14" customFormat="1" x14ac:dyDescent="0.3">
      <c r="A550" s="26" t="s">
        <v>1734</v>
      </c>
      <c r="B550" s="14">
        <v>102</v>
      </c>
      <c r="C550" s="14">
        <v>73477</v>
      </c>
      <c r="D550" s="14">
        <v>0</v>
      </c>
      <c r="E550" s="14" t="s">
        <v>1733</v>
      </c>
      <c r="F550" s="14" t="s">
        <v>5115</v>
      </c>
      <c r="H550" s="14" t="s">
        <v>1228</v>
      </c>
      <c r="I550" s="14" t="s">
        <v>2</v>
      </c>
      <c r="J550" s="14">
        <v>49757</v>
      </c>
      <c r="K550" s="14">
        <v>6</v>
      </c>
      <c r="L550" s="14" t="s">
        <v>176</v>
      </c>
      <c r="M550" s="14" t="s">
        <v>164</v>
      </c>
      <c r="N550" s="14" t="s">
        <v>48</v>
      </c>
      <c r="O550" s="14">
        <v>69</v>
      </c>
      <c r="P550" s="14">
        <v>0</v>
      </c>
      <c r="Q550" s="14">
        <v>0</v>
      </c>
      <c r="R550" s="14">
        <v>0</v>
      </c>
      <c r="S550" s="14">
        <v>69</v>
      </c>
      <c r="T550" s="14">
        <v>0</v>
      </c>
      <c r="U550" s="25">
        <v>44322</v>
      </c>
      <c r="V550" s="14">
        <v>18</v>
      </c>
      <c r="W550" s="23">
        <v>2142.2800000000002</v>
      </c>
      <c r="X550" s="23">
        <v>41.7</v>
      </c>
      <c r="Y550" s="23">
        <v>2100.58</v>
      </c>
      <c r="Z550" s="23">
        <v>73.510000000000005</v>
      </c>
      <c r="AA550" s="23">
        <v>147.02000000000001</v>
      </c>
      <c r="AB550" s="14">
        <v>0</v>
      </c>
      <c r="AC550" s="14">
        <v>0</v>
      </c>
      <c r="AD550" s="24">
        <v>0</v>
      </c>
      <c r="AE550" s="48">
        <v>0</v>
      </c>
      <c r="AF550" s="48">
        <v>0</v>
      </c>
      <c r="AG550" s="44">
        <v>0</v>
      </c>
      <c r="AH550" s="44">
        <v>112.32</v>
      </c>
      <c r="AI550" s="44">
        <v>119.8488</v>
      </c>
      <c r="AJ550" s="44">
        <v>138.69999999999999</v>
      </c>
      <c r="AK550" s="44">
        <v>82.8262</v>
      </c>
      <c r="AL550" s="44">
        <v>0</v>
      </c>
      <c r="AM550" s="44">
        <v>112.32</v>
      </c>
      <c r="AN550" s="44">
        <v>0</v>
      </c>
      <c r="AO550" s="44">
        <v>112.32</v>
      </c>
      <c r="AP550" s="44">
        <v>0</v>
      </c>
      <c r="AQ550" s="44">
        <v>0</v>
      </c>
      <c r="AR550" s="44">
        <v>0</v>
      </c>
      <c r="AS550" s="44">
        <v>132.09</v>
      </c>
      <c r="AT550" s="44">
        <v>0</v>
      </c>
      <c r="AU550" s="44">
        <v>41.7</v>
      </c>
      <c r="AV550" s="44">
        <v>0</v>
      </c>
      <c r="AW550" s="44">
        <v>132.09</v>
      </c>
      <c r="AX550" s="44">
        <v>0</v>
      </c>
      <c r="AY550" s="44">
        <v>0</v>
      </c>
      <c r="AZ550" s="44">
        <v>0</v>
      </c>
      <c r="BA550" s="44">
        <v>132.09</v>
      </c>
      <c r="BB550" s="44">
        <v>0</v>
      </c>
      <c r="BC550" s="14" t="s">
        <v>77</v>
      </c>
      <c r="BD550" s="14" t="s">
        <v>77</v>
      </c>
      <c r="BG550" s="14" t="s">
        <v>191</v>
      </c>
      <c r="BH550" s="14" t="s">
        <v>44</v>
      </c>
      <c r="BI550" s="14">
        <v>102</v>
      </c>
      <c r="BJ550" s="14">
        <f>IFERROR(_xlfn.XLOOKUP(Master[[#This Row],[cu_id]],StopTimes[cu_ID],StopTimes[Average Stop Time]), 0)</f>
        <v>0</v>
      </c>
      <c r="BK550" s="14">
        <f>IF(Master[[#This Row],[Avg stop time helper]] &lt;&gt; 0, Master[[#This Row],[Avg stop time helper]],Average_Stop_Time)</f>
        <v>9.4354006285390355</v>
      </c>
      <c r="BL550" s="14" t="b">
        <f>NOT(ISERROR(_xlfn.XLOOKUP(Master[[#This Row],[cu_id]], Solution[Cu_ID],Solution[Cu_ID])))</f>
        <v>0</v>
      </c>
    </row>
    <row r="551" spans="1:64" s="14" customFormat="1" x14ac:dyDescent="0.3">
      <c r="A551" s="26" t="s">
        <v>1736</v>
      </c>
      <c r="B551" s="14">
        <v>102</v>
      </c>
      <c r="C551" s="14">
        <v>73478</v>
      </c>
      <c r="D551" s="14">
        <v>0</v>
      </c>
      <c r="E551" s="14" t="s">
        <v>1735</v>
      </c>
      <c r="F551" s="14" t="s">
        <v>4305</v>
      </c>
      <c r="H551" s="14" t="s">
        <v>1434</v>
      </c>
      <c r="I551" s="14" t="s">
        <v>2</v>
      </c>
      <c r="J551" s="14">
        <v>49781</v>
      </c>
      <c r="K551" s="14">
        <v>5</v>
      </c>
      <c r="L551" s="14" t="s">
        <v>84</v>
      </c>
      <c r="M551" s="14" t="s">
        <v>164</v>
      </c>
      <c r="N551" s="14" t="s">
        <v>48</v>
      </c>
      <c r="O551" s="14">
        <v>101</v>
      </c>
      <c r="P551" s="14">
        <v>0</v>
      </c>
      <c r="Q551" s="14">
        <v>0</v>
      </c>
      <c r="R551" s="14">
        <v>0</v>
      </c>
      <c r="S551" s="14">
        <v>101</v>
      </c>
      <c r="T551" s="14">
        <v>0</v>
      </c>
      <c r="U551" s="25">
        <v>44147</v>
      </c>
      <c r="V551" s="14">
        <v>22</v>
      </c>
      <c r="W551" s="23">
        <v>1316.97</v>
      </c>
      <c r="X551" s="23">
        <v>0</v>
      </c>
      <c r="Y551" s="23">
        <v>0</v>
      </c>
      <c r="Z551" s="23">
        <v>44.26</v>
      </c>
      <c r="AA551" s="23">
        <v>88.52</v>
      </c>
      <c r="AB551" s="14">
        <v>0</v>
      </c>
      <c r="AC551" s="14">
        <v>0</v>
      </c>
      <c r="AD551" s="24">
        <v>0</v>
      </c>
      <c r="AE551" s="48">
        <v>0</v>
      </c>
      <c r="AF551" s="48">
        <v>0</v>
      </c>
      <c r="AG551" s="44">
        <v>41.96</v>
      </c>
      <c r="AH551" s="44">
        <v>57.5</v>
      </c>
      <c r="AI551" s="44">
        <v>80.575699999999998</v>
      </c>
      <c r="AJ551" s="44">
        <v>57.613300000000002</v>
      </c>
      <c r="AK551" s="44">
        <v>35.049999999999997</v>
      </c>
      <c r="AL551" s="44">
        <v>25.63</v>
      </c>
      <c r="AM551" s="44">
        <v>66.959999999999994</v>
      </c>
      <c r="AN551" s="44">
        <v>0</v>
      </c>
      <c r="AO551" s="44">
        <v>0</v>
      </c>
      <c r="AP551" s="44">
        <v>70.319999999999993</v>
      </c>
      <c r="AQ551" s="44">
        <v>66.959999999999994</v>
      </c>
      <c r="AR551" s="44">
        <v>0</v>
      </c>
      <c r="AS551" s="44">
        <v>0</v>
      </c>
      <c r="AT551" s="44">
        <v>43.94</v>
      </c>
      <c r="AU551" s="44">
        <v>66.959999999999994</v>
      </c>
      <c r="AV551" s="44">
        <v>0</v>
      </c>
      <c r="AW551" s="44">
        <v>0</v>
      </c>
      <c r="AX551" s="44">
        <v>45.39</v>
      </c>
      <c r="AY551" s="44">
        <v>79.52</v>
      </c>
      <c r="AZ551" s="44">
        <v>0</v>
      </c>
      <c r="BA551" s="44">
        <v>0</v>
      </c>
      <c r="BB551" s="44">
        <v>45.39</v>
      </c>
      <c r="BC551" s="14" t="s">
        <v>77</v>
      </c>
      <c r="BD551" s="14" t="s">
        <v>77</v>
      </c>
      <c r="BG551" s="14" t="s">
        <v>191</v>
      </c>
      <c r="BH551" s="14" t="s">
        <v>44</v>
      </c>
      <c r="BI551" s="14">
        <v>102</v>
      </c>
      <c r="BJ551" s="14">
        <f>IFERROR(_xlfn.XLOOKUP(Master[[#This Row],[cu_id]],StopTimes[cu_ID],StopTimes[Average Stop Time]), 0)</f>
        <v>4.1416666666666666</v>
      </c>
      <c r="BK551" s="14">
        <f>IF(Master[[#This Row],[Avg stop time helper]] &lt;&gt; 0, Master[[#This Row],[Avg stop time helper]],Average_Stop_Time)</f>
        <v>4.1416666666666666</v>
      </c>
      <c r="BL551" s="14" t="b">
        <f>NOT(ISERROR(_xlfn.XLOOKUP(Master[[#This Row],[cu_id]], Solution[Cu_ID],Solution[Cu_ID])))</f>
        <v>0</v>
      </c>
    </row>
    <row r="552" spans="1:64" s="14" customFormat="1" x14ac:dyDescent="0.3">
      <c r="A552" s="26" t="s">
        <v>1740</v>
      </c>
      <c r="B552" s="14">
        <v>105</v>
      </c>
      <c r="C552" s="14">
        <v>73480</v>
      </c>
      <c r="D552" s="14">
        <v>0</v>
      </c>
      <c r="E552" s="14" t="s">
        <v>1739</v>
      </c>
      <c r="F552" s="14" t="s">
        <v>3629</v>
      </c>
      <c r="H552" s="14" t="s">
        <v>229</v>
      </c>
      <c r="I552" s="14" t="s">
        <v>2</v>
      </c>
      <c r="J552" s="14">
        <v>48655</v>
      </c>
      <c r="K552" s="14">
        <v>7</v>
      </c>
      <c r="L552" s="14" t="s">
        <v>82</v>
      </c>
      <c r="M552" s="14" t="s">
        <v>164</v>
      </c>
      <c r="N552" s="14" t="s">
        <v>12</v>
      </c>
      <c r="O552" s="14">
        <v>92</v>
      </c>
      <c r="P552" s="14">
        <v>0</v>
      </c>
      <c r="Q552" s="14">
        <v>0</v>
      </c>
      <c r="R552" s="14">
        <v>92</v>
      </c>
      <c r="S552" s="14">
        <v>0</v>
      </c>
      <c r="T552" s="14">
        <v>0</v>
      </c>
      <c r="U552" s="25">
        <v>44139</v>
      </c>
      <c r="V552" s="14">
        <v>47</v>
      </c>
      <c r="W552" s="23">
        <v>3154.42</v>
      </c>
      <c r="X552" s="23">
        <v>0</v>
      </c>
      <c r="Y552" s="23">
        <v>0</v>
      </c>
      <c r="Z552" s="23">
        <v>80.61</v>
      </c>
      <c r="AA552" s="23">
        <v>80.61</v>
      </c>
      <c r="AB552" s="14">
        <v>25</v>
      </c>
      <c r="AC552" s="14">
        <v>3</v>
      </c>
      <c r="AD552" s="24">
        <f>IFERROR(1-(Master[[#This Row],[Avg Garment Scans per Delivery]]/Master[[#This Row],[Garment Inventory]]), 0)</f>
        <v>0.88</v>
      </c>
      <c r="AE552" s="48">
        <v>1</v>
      </c>
      <c r="AF552" s="48">
        <v>25</v>
      </c>
      <c r="AG552" s="44">
        <v>79.447100000000006</v>
      </c>
      <c r="AH552" s="44">
        <v>72.858400000000003</v>
      </c>
      <c r="AI552" s="44">
        <v>73.616900000000001</v>
      </c>
      <c r="AJ552" s="44">
        <v>62.430700000000002</v>
      </c>
      <c r="AK552" s="44">
        <v>78.27</v>
      </c>
      <c r="AL552" s="44">
        <v>64.3262</v>
      </c>
      <c r="AM552" s="44">
        <v>141.34</v>
      </c>
      <c r="AN552" s="44">
        <v>59.39</v>
      </c>
      <c r="AO552" s="44">
        <v>67.180000000000007</v>
      </c>
      <c r="AP552" s="44">
        <v>59.39</v>
      </c>
      <c r="AQ552" s="44">
        <v>67.180000000000007</v>
      </c>
      <c r="AR552" s="44">
        <v>98.88</v>
      </c>
      <c r="AS552" s="44">
        <v>67.180000000000007</v>
      </c>
      <c r="AT552" s="44">
        <v>59.39</v>
      </c>
      <c r="AU552" s="44">
        <v>98.63</v>
      </c>
      <c r="AV552" s="44">
        <v>59.39</v>
      </c>
      <c r="AW552" s="44">
        <v>61.55</v>
      </c>
      <c r="AX552" s="44">
        <v>59.39</v>
      </c>
      <c r="AY552" s="44">
        <v>61.55</v>
      </c>
      <c r="AZ552" s="44">
        <v>59.39</v>
      </c>
      <c r="BA552" s="44">
        <v>61.55</v>
      </c>
      <c r="BB552" s="44">
        <v>59.39</v>
      </c>
      <c r="BC552" s="14" t="s">
        <v>310</v>
      </c>
      <c r="BD552" s="14" t="s">
        <v>213</v>
      </c>
      <c r="BG552" s="14" t="s">
        <v>191</v>
      </c>
      <c r="BH552" s="14" t="s">
        <v>44</v>
      </c>
      <c r="BI552" s="14">
        <v>105</v>
      </c>
      <c r="BJ552" s="14">
        <f>IFERROR(_xlfn.XLOOKUP(Master[[#This Row],[cu_id]],StopTimes[cu_ID],StopTimes[Average Stop Time]), 0)</f>
        <v>9.0291666666666668</v>
      </c>
      <c r="BK552" s="14">
        <f>IF(Master[[#This Row],[Avg stop time helper]] &lt;&gt; 0, Master[[#This Row],[Avg stop time helper]],Average_Stop_Time)</f>
        <v>9.0291666666666668</v>
      </c>
      <c r="BL552" s="14" t="b">
        <f>NOT(ISERROR(_xlfn.XLOOKUP(Master[[#This Row],[cu_id]], Solution[Cu_ID],Solution[Cu_ID])))</f>
        <v>1</v>
      </c>
    </row>
    <row r="553" spans="1:64" s="14" customFormat="1" x14ac:dyDescent="0.3">
      <c r="A553" s="26" t="s">
        <v>1746</v>
      </c>
      <c r="B553" s="14">
        <v>103</v>
      </c>
      <c r="C553" s="14">
        <v>73485</v>
      </c>
      <c r="D553" s="14">
        <v>0</v>
      </c>
      <c r="E553" s="14" t="s">
        <v>1745</v>
      </c>
      <c r="F553" s="14" t="s">
        <v>5622</v>
      </c>
      <c r="H553" s="14" t="s">
        <v>221</v>
      </c>
      <c r="I553" s="14" t="s">
        <v>2</v>
      </c>
      <c r="J553" s="14">
        <v>49707</v>
      </c>
      <c r="K553" s="14">
        <v>1</v>
      </c>
      <c r="L553" s="14" t="s">
        <v>174</v>
      </c>
      <c r="M553" s="14" t="s">
        <v>164</v>
      </c>
      <c r="N553" s="14" t="s">
        <v>12</v>
      </c>
      <c r="O553" s="14">
        <v>290</v>
      </c>
      <c r="P553" s="14">
        <v>0</v>
      </c>
      <c r="Q553" s="14">
        <v>0</v>
      </c>
      <c r="R553" s="14">
        <v>290</v>
      </c>
      <c r="S553" s="14">
        <v>0</v>
      </c>
      <c r="T553" s="14">
        <v>0</v>
      </c>
      <c r="U553" s="25">
        <v>44160</v>
      </c>
      <c r="V553" s="14">
        <v>7</v>
      </c>
      <c r="W553" s="23">
        <v>202.6</v>
      </c>
      <c r="X553" s="23">
        <v>0</v>
      </c>
      <c r="Y553" s="23">
        <v>0</v>
      </c>
      <c r="Z553" s="23" t="s">
        <v>247</v>
      </c>
      <c r="AA553" s="23" t="s">
        <v>247</v>
      </c>
      <c r="AB553" s="14">
        <v>0</v>
      </c>
      <c r="AC553" s="14">
        <v>0</v>
      </c>
      <c r="AD553" s="24">
        <f>IFERROR(1-(Master[[#This Row],[Avg Garment Scans per Delivery]]/Master[[#This Row],[Garment Inventory]]), 0)</f>
        <v>0</v>
      </c>
      <c r="AE553" s="48">
        <v>0</v>
      </c>
      <c r="AF553" s="48">
        <v>0</v>
      </c>
      <c r="AG553" s="44">
        <v>50.65</v>
      </c>
      <c r="AH553" s="44">
        <v>0</v>
      </c>
      <c r="AI553" s="44">
        <v>0</v>
      </c>
      <c r="AJ553" s="44">
        <v>50.65</v>
      </c>
      <c r="AK553" s="44">
        <v>0</v>
      </c>
      <c r="AL553" s="44">
        <v>12.6625</v>
      </c>
      <c r="AM553" s="44">
        <v>0</v>
      </c>
      <c r="AN553" s="44">
        <v>0</v>
      </c>
      <c r="AO553" s="44">
        <v>0</v>
      </c>
      <c r="AP553" s="44">
        <v>0</v>
      </c>
      <c r="AQ553" s="44">
        <v>0</v>
      </c>
      <c r="AR553" s="44">
        <v>0</v>
      </c>
      <c r="AS553" s="44">
        <v>0</v>
      </c>
      <c r="AT553" s="44">
        <v>50.65</v>
      </c>
      <c r="AU553" s="44">
        <v>0</v>
      </c>
      <c r="AV553" s="44">
        <v>0</v>
      </c>
      <c r="AW553" s="44">
        <v>0</v>
      </c>
      <c r="AX553" s="44">
        <v>0</v>
      </c>
      <c r="AY553" s="44">
        <v>0</v>
      </c>
      <c r="AZ553" s="44">
        <v>0</v>
      </c>
      <c r="BA553" s="44">
        <v>0</v>
      </c>
      <c r="BB553" s="44">
        <v>50.65</v>
      </c>
      <c r="BC553" s="14" t="s">
        <v>214</v>
      </c>
      <c r="BD553" s="14" t="s">
        <v>213</v>
      </c>
      <c r="BG553" s="14" t="s">
        <v>191</v>
      </c>
      <c r="BH553" s="14" t="s">
        <v>44</v>
      </c>
      <c r="BI553" s="14">
        <v>103</v>
      </c>
      <c r="BJ553" s="14">
        <f>IFERROR(_xlfn.XLOOKUP(Master[[#This Row],[cu_id]],StopTimes[cu_ID],StopTimes[Average Stop Time]), 0)</f>
        <v>1.9000000000000001</v>
      </c>
      <c r="BK553" s="14">
        <f>IF(Master[[#This Row],[Avg stop time helper]] &lt;&gt; 0, Master[[#This Row],[Avg stop time helper]],Average_Stop_Time)</f>
        <v>1.9000000000000001</v>
      </c>
      <c r="BL553" s="14" t="b">
        <f>NOT(ISERROR(_xlfn.XLOOKUP(Master[[#This Row],[cu_id]], Solution[Cu_ID],Solution[Cu_ID])))</f>
        <v>1</v>
      </c>
    </row>
    <row r="554" spans="1:64" s="14" customFormat="1" x14ac:dyDescent="0.3">
      <c r="A554" s="26" t="s">
        <v>1748</v>
      </c>
      <c r="B554" s="14">
        <v>105</v>
      </c>
      <c r="C554" s="14">
        <v>73486</v>
      </c>
      <c r="D554" s="14">
        <v>0</v>
      </c>
      <c r="E554" s="14" t="s">
        <v>1747</v>
      </c>
      <c r="F554" s="14" t="s">
        <v>3841</v>
      </c>
      <c r="H554" s="14" t="s">
        <v>1183</v>
      </c>
      <c r="I554" s="14" t="s">
        <v>2</v>
      </c>
      <c r="J554" s="14">
        <v>48756</v>
      </c>
      <c r="K554" s="14">
        <v>7</v>
      </c>
      <c r="L554" s="14" t="s">
        <v>82</v>
      </c>
      <c r="M554" s="14" t="s">
        <v>164</v>
      </c>
      <c r="N554" s="14" t="s">
        <v>13</v>
      </c>
      <c r="O554" s="14">
        <v>235</v>
      </c>
      <c r="P554" s="14">
        <v>235</v>
      </c>
      <c r="Q554" s="14">
        <v>0</v>
      </c>
      <c r="R554" s="14">
        <v>0</v>
      </c>
      <c r="S554" s="14">
        <v>0</v>
      </c>
      <c r="T554" s="14">
        <v>0</v>
      </c>
      <c r="U554" s="25">
        <v>44137</v>
      </c>
      <c r="V554" s="14">
        <v>49</v>
      </c>
      <c r="W554" s="23">
        <v>4396.45</v>
      </c>
      <c r="X554" s="23">
        <v>0</v>
      </c>
      <c r="Y554" s="23">
        <v>0</v>
      </c>
      <c r="Z554" s="23">
        <v>116.02</v>
      </c>
      <c r="AA554" s="23">
        <v>116.02</v>
      </c>
      <c r="AB554" s="14">
        <v>0</v>
      </c>
      <c r="AC554" s="14">
        <v>0</v>
      </c>
      <c r="AD554" s="24">
        <f>IFERROR(1-(Master[[#This Row],[Avg Garment Scans per Delivery]]/Master[[#This Row],[Garment Inventory]]), 0)</f>
        <v>0</v>
      </c>
      <c r="AE554" s="48">
        <v>0</v>
      </c>
      <c r="AF554" s="48">
        <v>0</v>
      </c>
      <c r="AG554" s="44">
        <v>84.390900000000002</v>
      </c>
      <c r="AH554" s="44">
        <v>92.790899999999993</v>
      </c>
      <c r="AI554" s="44">
        <v>108.8553</v>
      </c>
      <c r="AJ554" s="44">
        <v>124.4584</v>
      </c>
      <c r="AK554" s="44">
        <v>100.245</v>
      </c>
      <c r="AL554" s="44">
        <v>127.2662</v>
      </c>
      <c r="AM554" s="44">
        <v>94.07</v>
      </c>
      <c r="AN554" s="44">
        <v>252.62</v>
      </c>
      <c r="AO554" s="44">
        <v>94.07</v>
      </c>
      <c r="AP554" s="44">
        <v>252.62</v>
      </c>
      <c r="AQ554" s="44">
        <v>94.07</v>
      </c>
      <c r="AR554" s="44">
        <v>252.62</v>
      </c>
      <c r="AS554" s="44">
        <v>99.3</v>
      </c>
      <c r="AT554" s="44">
        <v>252.62</v>
      </c>
      <c r="AU554" s="44">
        <v>94.07</v>
      </c>
      <c r="AV554" s="44">
        <v>252.62</v>
      </c>
      <c r="AW554" s="44">
        <v>99.7</v>
      </c>
      <c r="AX554" s="44">
        <v>252.62</v>
      </c>
      <c r="AY554" s="44">
        <v>113.34</v>
      </c>
      <c r="AZ554" s="44">
        <v>260.27</v>
      </c>
      <c r="BA554" s="44">
        <v>113.34</v>
      </c>
      <c r="BB554" s="44">
        <v>257.39</v>
      </c>
      <c r="BC554" s="14" t="s">
        <v>254</v>
      </c>
      <c r="BD554" s="14" t="s">
        <v>213</v>
      </c>
      <c r="BG554" s="14" t="s">
        <v>191</v>
      </c>
      <c r="BH554" s="14" t="s">
        <v>44</v>
      </c>
      <c r="BI554" s="14">
        <v>105</v>
      </c>
      <c r="BJ554" s="14">
        <f>IFERROR(_xlfn.XLOOKUP(Master[[#This Row],[cu_id]],StopTimes[cu_ID],StopTimes[Average Stop Time]), 0)</f>
        <v>14.175000000000001</v>
      </c>
      <c r="BK554" s="14">
        <f>IF(Master[[#This Row],[Avg stop time helper]] &lt;&gt; 0, Master[[#This Row],[Avg stop time helper]],Average_Stop_Time)</f>
        <v>14.175000000000001</v>
      </c>
      <c r="BL554" s="14" t="b">
        <f>NOT(ISERROR(_xlfn.XLOOKUP(Master[[#This Row],[cu_id]], Solution[Cu_ID],Solution[Cu_ID])))</f>
        <v>1</v>
      </c>
    </row>
    <row r="555" spans="1:64" s="14" customFormat="1" x14ac:dyDescent="0.3">
      <c r="A555" s="26" t="s">
        <v>1753</v>
      </c>
      <c r="B555" s="14">
        <v>103</v>
      </c>
      <c r="C555" s="14">
        <v>73488</v>
      </c>
      <c r="D555" s="14">
        <v>0</v>
      </c>
      <c r="E555" s="14" t="s">
        <v>1752</v>
      </c>
      <c r="F555" s="14" t="s">
        <v>5081</v>
      </c>
      <c r="H555" s="14" t="s">
        <v>221</v>
      </c>
      <c r="I555" s="14" t="s">
        <v>2</v>
      </c>
      <c r="J555" s="14">
        <v>49707</v>
      </c>
      <c r="K555" s="14">
        <v>5</v>
      </c>
      <c r="L555" s="14" t="s">
        <v>175</v>
      </c>
      <c r="M555" s="14" t="s">
        <v>164</v>
      </c>
      <c r="N555" s="14" t="s">
        <v>12</v>
      </c>
      <c r="O555" s="14">
        <v>1</v>
      </c>
      <c r="P555" s="14">
        <v>0</v>
      </c>
      <c r="Q555" s="14">
        <v>0</v>
      </c>
      <c r="R555" s="14">
        <v>1</v>
      </c>
      <c r="S555" s="14">
        <v>0</v>
      </c>
      <c r="T555" s="14">
        <v>0</v>
      </c>
      <c r="U555" s="25">
        <v>44146</v>
      </c>
      <c r="V555" s="14">
        <v>26</v>
      </c>
      <c r="W555" s="23">
        <v>941.45</v>
      </c>
      <c r="X555" s="23">
        <v>0</v>
      </c>
      <c r="Y555" s="23">
        <v>0</v>
      </c>
      <c r="Z555" s="23">
        <v>19.739999999999998</v>
      </c>
      <c r="AA555" s="23">
        <v>39.47</v>
      </c>
      <c r="AB555" s="14">
        <v>0</v>
      </c>
      <c r="AC555" s="14">
        <v>0</v>
      </c>
      <c r="AD555" s="24">
        <f>IFERROR(1-(Master[[#This Row],[Avg Garment Scans per Delivery]]/Master[[#This Row],[Garment Inventory]]), 0)</f>
        <v>0</v>
      </c>
      <c r="AE555" s="48">
        <v>0</v>
      </c>
      <c r="AF555" s="48">
        <v>0</v>
      </c>
      <c r="AG555" s="44">
        <v>35.83</v>
      </c>
      <c r="AH555" s="44">
        <v>35.83</v>
      </c>
      <c r="AI555" s="44">
        <v>36.8371</v>
      </c>
      <c r="AJ555" s="44">
        <v>37.24</v>
      </c>
      <c r="AK555" s="44">
        <v>17.914999999999999</v>
      </c>
      <c r="AL555" s="44">
        <v>0</v>
      </c>
      <c r="AM555" s="44">
        <v>35.83</v>
      </c>
      <c r="AN555" s="44">
        <v>0</v>
      </c>
      <c r="AO555" s="44">
        <v>0</v>
      </c>
      <c r="AP555" s="44">
        <v>0</v>
      </c>
      <c r="AQ555" s="44">
        <v>35.83</v>
      </c>
      <c r="AR555" s="44">
        <v>0</v>
      </c>
      <c r="AS555" s="44">
        <v>0</v>
      </c>
      <c r="AT555" s="44">
        <v>0</v>
      </c>
      <c r="AU555" s="44">
        <v>35.83</v>
      </c>
      <c r="AV555" s="44">
        <v>0</v>
      </c>
      <c r="AW555" s="44">
        <v>0</v>
      </c>
      <c r="AX555" s="44">
        <v>0</v>
      </c>
      <c r="AY555" s="44">
        <v>35.83</v>
      </c>
      <c r="AZ555" s="44">
        <v>0</v>
      </c>
      <c r="BA555" s="44">
        <v>0</v>
      </c>
      <c r="BB555" s="44">
        <v>0</v>
      </c>
      <c r="BC555" s="14" t="s">
        <v>254</v>
      </c>
      <c r="BD555" s="14" t="s">
        <v>1751</v>
      </c>
      <c r="BG555" s="14" t="s">
        <v>191</v>
      </c>
      <c r="BH555" s="14" t="s">
        <v>44</v>
      </c>
      <c r="BI555" s="14">
        <v>103</v>
      </c>
      <c r="BJ555" s="14">
        <f>IFERROR(_xlfn.XLOOKUP(Master[[#This Row],[cu_id]],StopTimes[cu_ID],StopTimes[Average Stop Time]), 0)</f>
        <v>5.9833333333333334</v>
      </c>
      <c r="BK555" s="14">
        <f>IF(Master[[#This Row],[Avg stop time helper]] &lt;&gt; 0, Master[[#This Row],[Avg stop time helper]],Average_Stop_Time)</f>
        <v>5.9833333333333334</v>
      </c>
      <c r="BL555" s="14" t="b">
        <f>NOT(ISERROR(_xlfn.XLOOKUP(Master[[#This Row],[cu_id]], Solution[Cu_ID],Solution[Cu_ID])))</f>
        <v>1</v>
      </c>
    </row>
    <row r="556" spans="1:64" s="14" customFormat="1" x14ac:dyDescent="0.3">
      <c r="A556" s="26" t="s">
        <v>1778</v>
      </c>
      <c r="B556" s="14">
        <v>103</v>
      </c>
      <c r="C556" s="14">
        <v>73489</v>
      </c>
      <c r="D556" s="14">
        <v>0</v>
      </c>
      <c r="E556" s="14" t="s">
        <v>1777</v>
      </c>
      <c r="F556" s="14" t="s">
        <v>3957</v>
      </c>
      <c r="H556" s="14" t="s">
        <v>221</v>
      </c>
      <c r="I556" s="14" t="s">
        <v>2</v>
      </c>
      <c r="J556" s="14">
        <v>49707</v>
      </c>
      <c r="K556" s="14">
        <v>2</v>
      </c>
      <c r="L556" s="14" t="s">
        <v>83</v>
      </c>
      <c r="M556" s="14" t="s">
        <v>164</v>
      </c>
      <c r="N556" s="14" t="s">
        <v>15</v>
      </c>
      <c r="O556" s="14">
        <v>125</v>
      </c>
      <c r="P556" s="14">
        <v>0</v>
      </c>
      <c r="Q556" s="14">
        <v>125</v>
      </c>
      <c r="R556" s="14">
        <v>0</v>
      </c>
      <c r="S556" s="14">
        <v>0</v>
      </c>
      <c r="T556" s="14">
        <v>0</v>
      </c>
      <c r="U556" s="25">
        <v>44138</v>
      </c>
      <c r="V556" s="14">
        <v>13</v>
      </c>
      <c r="W556" s="23">
        <v>763.84</v>
      </c>
      <c r="X556" s="23">
        <v>0</v>
      </c>
      <c r="Y556" s="23">
        <v>0</v>
      </c>
      <c r="Z556" s="23">
        <v>15.23</v>
      </c>
      <c r="AA556" s="23">
        <v>60.9</v>
      </c>
      <c r="AB556" s="14">
        <v>0</v>
      </c>
      <c r="AC556" s="14">
        <v>0</v>
      </c>
      <c r="AD556" s="24">
        <f>IFERROR(1-(Master[[#This Row],[Avg Garment Scans per Delivery]]/Master[[#This Row],[Garment Inventory]]), 0)</f>
        <v>0</v>
      </c>
      <c r="AE556" s="48">
        <v>0</v>
      </c>
      <c r="AF556" s="48">
        <v>0</v>
      </c>
      <c r="AG556" s="44">
        <v>58.19</v>
      </c>
      <c r="AH556" s="44">
        <v>58.57</v>
      </c>
      <c r="AI556" s="44">
        <v>60.1233</v>
      </c>
      <c r="AJ556" s="44">
        <v>60.9</v>
      </c>
      <c r="AK556" s="44">
        <v>14.6425</v>
      </c>
      <c r="AL556" s="44">
        <v>15.225</v>
      </c>
      <c r="AM556" s="44">
        <v>0</v>
      </c>
      <c r="AN556" s="44">
        <v>60.9</v>
      </c>
      <c r="AO556" s="44">
        <v>58.57</v>
      </c>
      <c r="AP556" s="44">
        <v>0</v>
      </c>
      <c r="AQ556" s="44">
        <v>0</v>
      </c>
      <c r="AR556" s="44">
        <v>0</v>
      </c>
      <c r="AS556" s="44">
        <v>0</v>
      </c>
      <c r="AT556" s="44">
        <v>0</v>
      </c>
      <c r="AU556" s="44">
        <v>0</v>
      </c>
      <c r="AV556" s="44">
        <v>60.9</v>
      </c>
      <c r="AW556" s="44">
        <v>58.57</v>
      </c>
      <c r="AX556" s="44">
        <v>0</v>
      </c>
      <c r="AY556" s="44">
        <v>0</v>
      </c>
      <c r="AZ556" s="44">
        <v>0</v>
      </c>
      <c r="BA556" s="44">
        <v>0</v>
      </c>
      <c r="BB556" s="44">
        <v>0</v>
      </c>
      <c r="BC556" s="14" t="s">
        <v>260</v>
      </c>
      <c r="BD556" s="14" t="s">
        <v>213</v>
      </c>
      <c r="BG556" s="14" t="s">
        <v>191</v>
      </c>
      <c r="BH556" s="14" t="s">
        <v>44</v>
      </c>
      <c r="BI556" s="14">
        <v>105</v>
      </c>
      <c r="BJ556" s="14">
        <f>IFERROR(_xlfn.XLOOKUP(Master[[#This Row],[cu_id]],StopTimes[cu_ID],StopTimes[Average Stop Time]), 0)</f>
        <v>12.35</v>
      </c>
      <c r="BK556" s="14">
        <f>IF(Master[[#This Row],[Avg stop time helper]] &lt;&gt; 0, Master[[#This Row],[Avg stop time helper]],Average_Stop_Time)</f>
        <v>12.35</v>
      </c>
      <c r="BL556" s="14" t="b">
        <f>NOT(ISERROR(_xlfn.XLOOKUP(Master[[#This Row],[cu_id]], Solution[Cu_ID],Solution[Cu_ID])))</f>
        <v>1</v>
      </c>
    </row>
    <row r="557" spans="1:64" s="14" customFormat="1" x14ac:dyDescent="0.3">
      <c r="A557" s="26" t="s">
        <v>1779</v>
      </c>
      <c r="B557" s="14">
        <v>102</v>
      </c>
      <c r="C557" s="14">
        <v>73490</v>
      </c>
      <c r="D557" s="14">
        <v>0</v>
      </c>
      <c r="E557" s="14" t="s">
        <v>248</v>
      </c>
      <c r="F557" s="14" t="s">
        <v>4254</v>
      </c>
      <c r="H557" s="14" t="s">
        <v>667</v>
      </c>
      <c r="I557" s="14" t="s">
        <v>2</v>
      </c>
      <c r="J557" s="14">
        <v>49721</v>
      </c>
      <c r="K557" s="14">
        <v>7</v>
      </c>
      <c r="L557" s="14" t="s">
        <v>82</v>
      </c>
      <c r="M557" s="14" t="s">
        <v>164</v>
      </c>
      <c r="N557" s="14" t="s">
        <v>14</v>
      </c>
      <c r="O557" s="14">
        <v>137</v>
      </c>
      <c r="P557" s="14">
        <v>0</v>
      </c>
      <c r="Q557" s="14">
        <v>0</v>
      </c>
      <c r="R557" s="14">
        <v>0</v>
      </c>
      <c r="S557" s="14">
        <v>0</v>
      </c>
      <c r="T557" s="14">
        <v>137</v>
      </c>
      <c r="U557" s="25">
        <v>44141</v>
      </c>
      <c r="V557" s="14">
        <v>46</v>
      </c>
      <c r="W557" s="23">
        <v>89.34</v>
      </c>
      <c r="X557" s="23">
        <v>0</v>
      </c>
      <c r="Y557" s="23">
        <v>0</v>
      </c>
      <c r="Z557" s="23">
        <v>5.98</v>
      </c>
      <c r="AA557" s="23">
        <v>5.98</v>
      </c>
      <c r="AB557" s="14">
        <v>0</v>
      </c>
      <c r="AC557" s="14">
        <v>0</v>
      </c>
      <c r="AD557" s="24">
        <v>0</v>
      </c>
      <c r="AE557" s="48">
        <v>0</v>
      </c>
      <c r="AF557" s="48">
        <v>0</v>
      </c>
      <c r="AG557" s="44">
        <v>44.22</v>
      </c>
      <c r="AH557" s="44">
        <v>0</v>
      </c>
      <c r="AI557" s="44">
        <v>45.12</v>
      </c>
      <c r="AJ557" s="44">
        <v>40.44</v>
      </c>
      <c r="AK557" s="44">
        <v>0</v>
      </c>
      <c r="AL557" s="44">
        <v>15.164999999999999</v>
      </c>
      <c r="AM557" s="44">
        <v>0</v>
      </c>
      <c r="AN557" s="44">
        <v>0</v>
      </c>
      <c r="AO557" s="44">
        <v>0</v>
      </c>
      <c r="AP557" s="44">
        <v>0</v>
      </c>
      <c r="AQ557" s="44">
        <v>0</v>
      </c>
      <c r="AR557" s="44">
        <v>0</v>
      </c>
      <c r="AS557" s="44">
        <v>0</v>
      </c>
      <c r="AT557" s="44">
        <v>0</v>
      </c>
      <c r="AU557" s="44">
        <v>0</v>
      </c>
      <c r="AV557" s="44">
        <v>0</v>
      </c>
      <c r="AW557" s="44">
        <v>0</v>
      </c>
      <c r="AX557" s="44">
        <v>40.44</v>
      </c>
      <c r="AY557" s="44">
        <v>0</v>
      </c>
      <c r="AZ557" s="44">
        <v>40.44</v>
      </c>
      <c r="BA557" s="44">
        <v>0</v>
      </c>
      <c r="BB557" s="44">
        <v>40.44</v>
      </c>
      <c r="BC557" s="14" t="s">
        <v>77</v>
      </c>
      <c r="BD557" s="14" t="s">
        <v>77</v>
      </c>
      <c r="BG557" s="14" t="s">
        <v>191</v>
      </c>
      <c r="BH557" s="14" t="s">
        <v>44</v>
      </c>
      <c r="BI557" s="14">
        <v>102</v>
      </c>
      <c r="BJ557" s="14">
        <f>IFERROR(_xlfn.XLOOKUP(Master[[#This Row],[cu_id]],StopTimes[cu_ID],StopTimes[Average Stop Time]), 0)</f>
        <v>7.63</v>
      </c>
      <c r="BK557" s="14">
        <f>IF(Master[[#This Row],[Avg stop time helper]] &lt;&gt; 0, Master[[#This Row],[Avg stop time helper]],Average_Stop_Time)</f>
        <v>7.63</v>
      </c>
      <c r="BL557" s="14" t="b">
        <f>NOT(ISERROR(_xlfn.XLOOKUP(Master[[#This Row],[cu_id]], Solution[Cu_ID],Solution[Cu_ID])))</f>
        <v>0</v>
      </c>
    </row>
    <row r="558" spans="1:64" s="14" customFormat="1" x14ac:dyDescent="0.3">
      <c r="A558" s="26" t="s">
        <v>1782</v>
      </c>
      <c r="B558" s="14">
        <v>102</v>
      </c>
      <c r="C558" s="14">
        <v>73491</v>
      </c>
      <c r="D558" s="14">
        <v>0</v>
      </c>
      <c r="E558" s="14" t="s">
        <v>1781</v>
      </c>
      <c r="F558" s="14" t="s">
        <v>4241</v>
      </c>
      <c r="H558" s="14" t="s">
        <v>667</v>
      </c>
      <c r="I558" s="14" t="s">
        <v>2</v>
      </c>
      <c r="J558" s="14">
        <v>49721</v>
      </c>
      <c r="K558" s="14">
        <v>1</v>
      </c>
      <c r="L558" s="14" t="s">
        <v>174</v>
      </c>
      <c r="M558" s="14" t="s">
        <v>164</v>
      </c>
      <c r="N558" s="14" t="s">
        <v>14</v>
      </c>
      <c r="O558" s="14">
        <v>170</v>
      </c>
      <c r="P558" s="14">
        <v>0</v>
      </c>
      <c r="Q558" s="14">
        <v>0</v>
      </c>
      <c r="R558" s="14">
        <v>0</v>
      </c>
      <c r="S558" s="14">
        <v>0</v>
      </c>
      <c r="T558" s="14">
        <v>170</v>
      </c>
      <c r="U558" s="25">
        <v>44162</v>
      </c>
      <c r="V558" s="14">
        <v>13</v>
      </c>
      <c r="W558" s="23">
        <v>437.88</v>
      </c>
      <c r="X558" s="23">
        <v>0</v>
      </c>
      <c r="Y558" s="23">
        <v>0</v>
      </c>
      <c r="Z558" s="23">
        <v>8.7200000000000006</v>
      </c>
      <c r="AA558" s="23">
        <v>34.89</v>
      </c>
      <c r="AB558" s="14">
        <v>0</v>
      </c>
      <c r="AC558" s="14">
        <v>0</v>
      </c>
      <c r="AD558" s="24">
        <v>0</v>
      </c>
      <c r="AE558" s="48">
        <v>0</v>
      </c>
      <c r="AF558" s="48">
        <v>0</v>
      </c>
      <c r="AG558" s="44">
        <v>33</v>
      </c>
      <c r="AH558" s="44">
        <v>33.44</v>
      </c>
      <c r="AI558" s="44">
        <v>34.406599999999997</v>
      </c>
      <c r="AJ558" s="44">
        <v>34.89</v>
      </c>
      <c r="AK558" s="44">
        <v>8.36</v>
      </c>
      <c r="AL558" s="44">
        <v>8.7225000000000001</v>
      </c>
      <c r="AM558" s="44">
        <v>33.44</v>
      </c>
      <c r="AN558" s="44">
        <v>0</v>
      </c>
      <c r="AO558" s="44">
        <v>0</v>
      </c>
      <c r="AP558" s="44">
        <v>0</v>
      </c>
      <c r="AQ558" s="44">
        <v>0</v>
      </c>
      <c r="AR558" s="44">
        <v>0</v>
      </c>
      <c r="AS558" s="44">
        <v>0</v>
      </c>
      <c r="AT558" s="44">
        <v>34.89</v>
      </c>
      <c r="AU558" s="44">
        <v>33.44</v>
      </c>
      <c r="AV558" s="44">
        <v>0</v>
      </c>
      <c r="AW558" s="44">
        <v>0</v>
      </c>
      <c r="AX558" s="44">
        <v>0</v>
      </c>
      <c r="AY558" s="44">
        <v>0</v>
      </c>
      <c r="AZ558" s="44">
        <v>0</v>
      </c>
      <c r="BA558" s="44">
        <v>0</v>
      </c>
      <c r="BB558" s="44">
        <v>34.89</v>
      </c>
      <c r="BC558" s="14" t="s">
        <v>77</v>
      </c>
      <c r="BD558" s="14" t="s">
        <v>77</v>
      </c>
      <c r="BG558" s="14" t="s">
        <v>191</v>
      </c>
      <c r="BH558" s="14" t="s">
        <v>44</v>
      </c>
      <c r="BI558" s="14">
        <v>102</v>
      </c>
      <c r="BJ558" s="14">
        <f>IFERROR(_xlfn.XLOOKUP(Master[[#This Row],[cu_id]],StopTimes[cu_ID],StopTimes[Average Stop Time]), 0)</f>
        <v>0.1</v>
      </c>
      <c r="BK558" s="14">
        <f>IF(Master[[#This Row],[Avg stop time helper]] &lt;&gt; 0, Master[[#This Row],[Avg stop time helper]],Average_Stop_Time)</f>
        <v>0.1</v>
      </c>
      <c r="BL558" s="14" t="b">
        <f>NOT(ISERROR(_xlfn.XLOOKUP(Master[[#This Row],[cu_id]], Solution[Cu_ID],Solution[Cu_ID])))</f>
        <v>0</v>
      </c>
    </row>
    <row r="559" spans="1:64" s="14" customFormat="1" x14ac:dyDescent="0.3">
      <c r="A559" s="26" t="s">
        <v>1784</v>
      </c>
      <c r="B559" s="14">
        <v>103</v>
      </c>
      <c r="C559" s="14">
        <v>73492</v>
      </c>
      <c r="D559" s="14">
        <v>0</v>
      </c>
      <c r="E559" s="14" t="s">
        <v>1783</v>
      </c>
      <c r="F559" s="14" t="s">
        <v>5045</v>
      </c>
      <c r="H559" s="14" t="s">
        <v>221</v>
      </c>
      <c r="I559" s="14" t="s">
        <v>2</v>
      </c>
      <c r="J559" s="14">
        <v>49707</v>
      </c>
      <c r="K559" s="14">
        <v>5</v>
      </c>
      <c r="L559" s="14" t="s">
        <v>84</v>
      </c>
      <c r="M559" s="14" t="s">
        <v>164</v>
      </c>
      <c r="N559" s="14" t="s">
        <v>48</v>
      </c>
      <c r="O559" s="14">
        <v>261</v>
      </c>
      <c r="P559" s="14">
        <v>0</v>
      </c>
      <c r="Q559" s="14">
        <v>0</v>
      </c>
      <c r="R559" s="14">
        <v>0</v>
      </c>
      <c r="S559" s="14">
        <v>261</v>
      </c>
      <c r="T559" s="14">
        <v>0</v>
      </c>
      <c r="U559" s="25">
        <v>44273</v>
      </c>
      <c r="V559" s="14">
        <v>15</v>
      </c>
      <c r="W559" s="23">
        <v>487.32</v>
      </c>
      <c r="X559" s="23">
        <v>0</v>
      </c>
      <c r="Y559" s="23">
        <v>0</v>
      </c>
      <c r="Z559" s="23">
        <v>14.22</v>
      </c>
      <c r="AA559" s="23">
        <v>28.44</v>
      </c>
      <c r="AB559" s="14">
        <v>0</v>
      </c>
      <c r="AC559" s="14">
        <v>0</v>
      </c>
      <c r="AD559" s="24">
        <f>IFERROR(1-(Master[[#This Row],[Avg Garment Scans per Delivery]]/Master[[#This Row],[Garment Inventory]]), 0)</f>
        <v>0</v>
      </c>
      <c r="AE559" s="48">
        <v>0</v>
      </c>
      <c r="AF559" s="48">
        <v>0</v>
      </c>
      <c r="AG559" s="44">
        <v>34.04</v>
      </c>
      <c r="AH559" s="44">
        <v>34.588500000000003</v>
      </c>
      <c r="AI559" s="44">
        <v>35.193300000000001</v>
      </c>
      <c r="AJ559" s="44">
        <v>0</v>
      </c>
      <c r="AK559" s="44">
        <v>17.02</v>
      </c>
      <c r="AL559" s="44">
        <v>0</v>
      </c>
      <c r="AM559" s="44">
        <v>34.04</v>
      </c>
      <c r="AN559" s="44">
        <v>0</v>
      </c>
      <c r="AO559" s="44">
        <v>0</v>
      </c>
      <c r="AP559" s="44">
        <v>0</v>
      </c>
      <c r="AQ559" s="44">
        <v>34.04</v>
      </c>
      <c r="AR559" s="44">
        <v>0</v>
      </c>
      <c r="AS559" s="44">
        <v>0</v>
      </c>
      <c r="AT559" s="44">
        <v>0</v>
      </c>
      <c r="AU559" s="44">
        <v>34.04</v>
      </c>
      <c r="AV559" s="44">
        <v>0</v>
      </c>
      <c r="AW559" s="44">
        <v>0</v>
      </c>
      <c r="AX559" s="44">
        <v>0</v>
      </c>
      <c r="AY559" s="44">
        <v>34.04</v>
      </c>
      <c r="AZ559" s="44">
        <v>0</v>
      </c>
      <c r="BA559" s="44">
        <v>0</v>
      </c>
      <c r="BB559" s="44">
        <v>0</v>
      </c>
      <c r="BC559" s="14" t="s">
        <v>310</v>
      </c>
      <c r="BD559" s="14" t="s">
        <v>213</v>
      </c>
      <c r="BG559" s="14" t="s">
        <v>191</v>
      </c>
      <c r="BH559" s="14" t="s">
        <v>44</v>
      </c>
      <c r="BI559" s="14">
        <v>103</v>
      </c>
      <c r="BJ559" s="14">
        <f>IFERROR(_xlfn.XLOOKUP(Master[[#This Row],[cu_id]],StopTimes[cu_ID],StopTimes[Average Stop Time]), 0)</f>
        <v>0</v>
      </c>
      <c r="BK559" s="14">
        <f>IF(Master[[#This Row],[Avg stop time helper]] &lt;&gt; 0, Master[[#This Row],[Avg stop time helper]],Average_Stop_Time)</f>
        <v>9.4354006285390355</v>
      </c>
      <c r="BL559" s="14" t="b">
        <f>NOT(ISERROR(_xlfn.XLOOKUP(Master[[#This Row],[cu_id]], Solution[Cu_ID],Solution[Cu_ID])))</f>
        <v>1</v>
      </c>
    </row>
    <row r="560" spans="1:64" s="14" customFormat="1" x14ac:dyDescent="0.3">
      <c r="A560" s="26" t="s">
        <v>1786</v>
      </c>
      <c r="B560" s="14">
        <v>105</v>
      </c>
      <c r="C560" s="14">
        <v>73494</v>
      </c>
      <c r="D560" s="14">
        <v>0</v>
      </c>
      <c r="E560" s="14" t="s">
        <v>1785</v>
      </c>
      <c r="F560" s="14" t="s">
        <v>5136</v>
      </c>
      <c r="H560" s="14" t="s">
        <v>1320</v>
      </c>
      <c r="I560" s="14" t="s">
        <v>2</v>
      </c>
      <c r="J560" s="14">
        <v>48661</v>
      </c>
      <c r="K560" s="14">
        <v>6</v>
      </c>
      <c r="L560" s="14" t="s">
        <v>176</v>
      </c>
      <c r="M560" s="14" t="s">
        <v>164</v>
      </c>
      <c r="N560" s="14" t="s">
        <v>13</v>
      </c>
      <c r="O560" s="14">
        <v>90</v>
      </c>
      <c r="P560" s="14">
        <v>90</v>
      </c>
      <c r="Q560" s="14">
        <v>0</v>
      </c>
      <c r="R560" s="14">
        <v>0</v>
      </c>
      <c r="S560" s="14">
        <v>0</v>
      </c>
      <c r="T560" s="14">
        <v>0</v>
      </c>
      <c r="U560" s="25">
        <v>44137</v>
      </c>
      <c r="V560" s="14">
        <v>26</v>
      </c>
      <c r="W560" s="23">
        <v>1980.01</v>
      </c>
      <c r="X560" s="23">
        <v>0</v>
      </c>
      <c r="Y560" s="23">
        <v>0</v>
      </c>
      <c r="Z560" s="23">
        <v>44.71</v>
      </c>
      <c r="AA560" s="23">
        <v>89.41</v>
      </c>
      <c r="AB560" s="14">
        <v>0</v>
      </c>
      <c r="AC560" s="14">
        <v>0</v>
      </c>
      <c r="AD560" s="24">
        <f>IFERROR(1-(Master[[#This Row],[Avg Garment Scans per Delivery]]/Master[[#This Row],[Garment Inventory]]), 0)</f>
        <v>0</v>
      </c>
      <c r="AE560" s="48">
        <v>0</v>
      </c>
      <c r="AF560" s="48">
        <v>0</v>
      </c>
      <c r="AG560" s="44">
        <v>69.47</v>
      </c>
      <c r="AH560" s="44">
        <v>86.134200000000007</v>
      </c>
      <c r="AI560" s="44">
        <v>83.751599999999996</v>
      </c>
      <c r="AJ560" s="44">
        <v>83.6785</v>
      </c>
      <c r="AK560" s="44">
        <v>42.945</v>
      </c>
      <c r="AL560" s="44">
        <v>42.6462</v>
      </c>
      <c r="AM560" s="44">
        <v>0</v>
      </c>
      <c r="AN560" s="44">
        <v>64.63</v>
      </c>
      <c r="AO560" s="44">
        <v>103.82</v>
      </c>
      <c r="AP560" s="44">
        <v>102.45</v>
      </c>
      <c r="AQ560" s="44">
        <v>0</v>
      </c>
      <c r="AR560" s="44">
        <v>102.45</v>
      </c>
      <c r="AS560" s="44">
        <v>74.62</v>
      </c>
      <c r="AT560" s="44">
        <v>71.64</v>
      </c>
      <c r="AU560" s="44">
        <v>0</v>
      </c>
      <c r="AV560" s="44">
        <v>71.64</v>
      </c>
      <c r="AW560" s="44">
        <v>90.5</v>
      </c>
      <c r="AX560" s="44">
        <v>102.45</v>
      </c>
      <c r="AY560" s="44">
        <v>0</v>
      </c>
      <c r="AZ560" s="44">
        <v>102.45</v>
      </c>
      <c r="BA560" s="44">
        <v>74.62</v>
      </c>
      <c r="BB560" s="44">
        <v>108.31</v>
      </c>
      <c r="BC560" s="14" t="s">
        <v>214</v>
      </c>
      <c r="BD560" s="14" t="s">
        <v>213</v>
      </c>
      <c r="BG560" s="14" t="s">
        <v>191</v>
      </c>
      <c r="BH560" s="14" t="s">
        <v>44</v>
      </c>
      <c r="BI560" s="14">
        <v>105</v>
      </c>
      <c r="BJ560" s="14">
        <f>IFERROR(_xlfn.XLOOKUP(Master[[#This Row],[cu_id]],StopTimes[cu_ID],StopTimes[Average Stop Time]), 0)</f>
        <v>11.275</v>
      </c>
      <c r="BK560" s="14">
        <f>IF(Master[[#This Row],[Avg stop time helper]] &lt;&gt; 0, Master[[#This Row],[Avg stop time helper]],Average_Stop_Time)</f>
        <v>11.275</v>
      </c>
      <c r="BL560" s="14" t="b">
        <f>NOT(ISERROR(_xlfn.XLOOKUP(Master[[#This Row],[cu_id]], Solution[Cu_ID],Solution[Cu_ID])))</f>
        <v>1</v>
      </c>
    </row>
    <row r="561" spans="1:64" s="14" customFormat="1" x14ac:dyDescent="0.3">
      <c r="A561" s="26" t="s">
        <v>1788</v>
      </c>
      <c r="B561" s="14">
        <v>102</v>
      </c>
      <c r="C561" s="14">
        <v>73495</v>
      </c>
      <c r="D561" s="14">
        <v>0</v>
      </c>
      <c r="E561" s="14" t="s">
        <v>1787</v>
      </c>
      <c r="F561" s="14" t="s">
        <v>4170</v>
      </c>
      <c r="H561" s="14" t="s">
        <v>221</v>
      </c>
      <c r="I561" s="14" t="s">
        <v>2</v>
      </c>
      <c r="J561" s="14">
        <v>49707</v>
      </c>
      <c r="K561" s="14">
        <v>7</v>
      </c>
      <c r="L561" s="14" t="s">
        <v>82</v>
      </c>
      <c r="M561" s="14" t="s">
        <v>164</v>
      </c>
      <c r="N561" s="14" t="s">
        <v>12</v>
      </c>
      <c r="O561" s="14">
        <v>175</v>
      </c>
      <c r="P561" s="14">
        <v>0</v>
      </c>
      <c r="Q561" s="14">
        <v>0</v>
      </c>
      <c r="R561" s="14">
        <v>175</v>
      </c>
      <c r="S561" s="14">
        <v>0</v>
      </c>
      <c r="T561" s="14">
        <v>0</v>
      </c>
      <c r="U561" s="25">
        <v>44139</v>
      </c>
      <c r="V561" s="14">
        <v>52</v>
      </c>
      <c r="W561" s="23">
        <v>1016.91</v>
      </c>
      <c r="X561" s="23">
        <v>0</v>
      </c>
      <c r="Y561" s="23">
        <v>0</v>
      </c>
      <c r="Z561" s="23">
        <v>20.09</v>
      </c>
      <c r="AA561" s="23">
        <v>20.09</v>
      </c>
      <c r="AB561" s="14">
        <v>24</v>
      </c>
      <c r="AC561" s="14">
        <v>0</v>
      </c>
      <c r="AD561" s="24">
        <v>0</v>
      </c>
      <c r="AE561" s="48">
        <v>8</v>
      </c>
      <c r="AF561" s="48">
        <v>23</v>
      </c>
      <c r="AG561" s="44">
        <v>19.350000000000001</v>
      </c>
      <c r="AH561" s="44">
        <v>19.350000000000001</v>
      </c>
      <c r="AI561" s="44">
        <v>19.807600000000001</v>
      </c>
      <c r="AJ561" s="44">
        <v>20.54</v>
      </c>
      <c r="AK561" s="44">
        <v>19.350000000000001</v>
      </c>
      <c r="AL561" s="44">
        <v>20.54</v>
      </c>
      <c r="AM561" s="44">
        <v>19.350000000000001</v>
      </c>
      <c r="AN561" s="44">
        <v>20.54</v>
      </c>
      <c r="AO561" s="44">
        <v>19.350000000000001</v>
      </c>
      <c r="AP561" s="44">
        <v>20.54</v>
      </c>
      <c r="AQ561" s="44">
        <v>19.350000000000001</v>
      </c>
      <c r="AR561" s="44">
        <v>20.54</v>
      </c>
      <c r="AS561" s="44">
        <v>19.350000000000001</v>
      </c>
      <c r="AT561" s="44">
        <v>20.54</v>
      </c>
      <c r="AU561" s="44">
        <v>19.350000000000001</v>
      </c>
      <c r="AV561" s="44">
        <v>20.54</v>
      </c>
      <c r="AW561" s="44">
        <v>19.350000000000001</v>
      </c>
      <c r="AX561" s="44">
        <v>20.54</v>
      </c>
      <c r="AY561" s="44">
        <v>19.350000000000001</v>
      </c>
      <c r="AZ561" s="44">
        <v>20.54</v>
      </c>
      <c r="BA561" s="44">
        <v>19.350000000000001</v>
      </c>
      <c r="BB561" s="44">
        <v>20.54</v>
      </c>
      <c r="BC561" s="14" t="s">
        <v>232</v>
      </c>
      <c r="BD561" s="14" t="s">
        <v>213</v>
      </c>
      <c r="BG561" s="14" t="s">
        <v>191</v>
      </c>
      <c r="BH561" s="14" t="s">
        <v>44</v>
      </c>
      <c r="BI561" s="14" t="s">
        <v>5740</v>
      </c>
      <c r="BJ561" s="14">
        <f>IFERROR(_xlfn.XLOOKUP(Master[[#This Row],[cu_id]],StopTimes[cu_ID],StopTimes[Average Stop Time]), 0)</f>
        <v>0.25416666666666665</v>
      </c>
      <c r="BK561" s="14">
        <f>IF(Master[[#This Row],[Avg stop time helper]] &lt;&gt; 0, Master[[#This Row],[Avg stop time helper]],Average_Stop_Time)</f>
        <v>0.25416666666666665</v>
      </c>
      <c r="BL561" s="14" t="b">
        <f>NOT(ISERROR(_xlfn.XLOOKUP(Master[[#This Row],[cu_id]], Solution[Cu_ID],Solution[Cu_ID])))</f>
        <v>0</v>
      </c>
    </row>
    <row r="562" spans="1:64" s="14" customFormat="1" x14ac:dyDescent="0.3">
      <c r="A562" s="26" t="s">
        <v>1790</v>
      </c>
      <c r="B562" s="14">
        <v>101</v>
      </c>
      <c r="C562" s="14">
        <v>73496</v>
      </c>
      <c r="D562" s="14">
        <v>0</v>
      </c>
      <c r="E562" s="14" t="s">
        <v>1789</v>
      </c>
      <c r="F562" s="14" t="s">
        <v>4833</v>
      </c>
      <c r="H562" s="14" t="s">
        <v>221</v>
      </c>
      <c r="I562" s="14" t="s">
        <v>2</v>
      </c>
      <c r="J562" s="14">
        <v>49707</v>
      </c>
      <c r="K562" s="14">
        <v>7</v>
      </c>
      <c r="L562" s="14" t="s">
        <v>82</v>
      </c>
      <c r="M562" s="14" t="s">
        <v>164</v>
      </c>
      <c r="N562" s="14" t="s">
        <v>13</v>
      </c>
      <c r="O562" s="14">
        <v>660</v>
      </c>
      <c r="P562" s="14">
        <v>660</v>
      </c>
      <c r="Q562" s="14">
        <v>0</v>
      </c>
      <c r="R562" s="14">
        <v>0</v>
      </c>
      <c r="S562" s="14">
        <v>0</v>
      </c>
      <c r="T562" s="14">
        <v>0</v>
      </c>
      <c r="U562" s="25">
        <v>44137</v>
      </c>
      <c r="V562" s="14">
        <v>54</v>
      </c>
      <c r="W562" s="23">
        <v>8301.16</v>
      </c>
      <c r="X562" s="23">
        <v>773.15</v>
      </c>
      <c r="Y562" s="23">
        <v>7528.01</v>
      </c>
      <c r="Z562" s="23">
        <v>160.37</v>
      </c>
      <c r="AA562" s="23">
        <v>160.37</v>
      </c>
      <c r="AB562" s="14">
        <v>107</v>
      </c>
      <c r="AC562" s="14">
        <v>16</v>
      </c>
      <c r="AD562" s="24">
        <f>IFERROR(1-(Master[[#This Row],[Avg Garment Scans per Delivery]]/Master[[#This Row],[Garment Inventory]]), 0)</f>
        <v>0.85046728971962615</v>
      </c>
      <c r="AE562" s="48">
        <v>5</v>
      </c>
      <c r="AF562" s="48">
        <v>106</v>
      </c>
      <c r="AG562" s="44">
        <v>138.53460000000001</v>
      </c>
      <c r="AH562" s="44">
        <v>180.46729999999999</v>
      </c>
      <c r="AI562" s="44">
        <v>150.2176</v>
      </c>
      <c r="AJ562" s="44">
        <v>149.76070000000001</v>
      </c>
      <c r="AK562" s="44">
        <v>248.30250000000001</v>
      </c>
      <c r="AL562" s="44">
        <v>147.02500000000001</v>
      </c>
      <c r="AM562" s="44">
        <v>143.07</v>
      </c>
      <c r="AN562" s="44">
        <v>309.58</v>
      </c>
      <c r="AO562" s="44">
        <v>182.45</v>
      </c>
      <c r="AP562" s="44">
        <v>267.83999999999997</v>
      </c>
      <c r="AQ562" s="44">
        <v>916.22</v>
      </c>
      <c r="AR562" s="44">
        <v>267.83999999999997</v>
      </c>
      <c r="AS562" s="44">
        <v>143.07</v>
      </c>
      <c r="AT562" s="44">
        <v>309.58</v>
      </c>
      <c r="AU562" s="44">
        <v>143.07</v>
      </c>
      <c r="AV562" s="44">
        <v>309.58</v>
      </c>
      <c r="AW562" s="44">
        <v>182.45</v>
      </c>
      <c r="AX562" s="44">
        <v>278.52</v>
      </c>
      <c r="AY562" s="44">
        <v>143.07</v>
      </c>
      <c r="AZ562" s="44">
        <v>289.2</v>
      </c>
      <c r="BA562" s="44">
        <v>133.02000000000001</v>
      </c>
      <c r="BB562" s="44">
        <v>330.93</v>
      </c>
      <c r="BC562" s="14" t="s">
        <v>232</v>
      </c>
      <c r="BD562" s="14" t="s">
        <v>213</v>
      </c>
      <c r="BG562" s="14" t="s">
        <v>191</v>
      </c>
      <c r="BH562" s="14" t="s">
        <v>44</v>
      </c>
      <c r="BI562" s="14">
        <v>101</v>
      </c>
      <c r="BJ562" s="14">
        <f>IFERROR(_xlfn.XLOOKUP(Master[[#This Row],[cu_id]],StopTimes[cu_ID],StopTimes[Average Stop Time]), 0)</f>
        <v>16.237500000000001</v>
      </c>
      <c r="BK562" s="14">
        <f>IF(Master[[#This Row],[Avg stop time helper]] &lt;&gt; 0, Master[[#This Row],[Avg stop time helper]],Average_Stop_Time)</f>
        <v>16.237500000000001</v>
      </c>
      <c r="BL562" s="14" t="b">
        <f>NOT(ISERROR(_xlfn.XLOOKUP(Master[[#This Row],[cu_id]], Solution[Cu_ID],Solution[Cu_ID])))</f>
        <v>1</v>
      </c>
    </row>
    <row r="563" spans="1:64" s="14" customFormat="1" x14ac:dyDescent="0.3">
      <c r="A563" s="26" t="s">
        <v>1799</v>
      </c>
      <c r="B563" s="14">
        <v>105</v>
      </c>
      <c r="C563" s="14">
        <v>73498</v>
      </c>
      <c r="D563" s="14">
        <v>0</v>
      </c>
      <c r="E563" s="14" t="s">
        <v>1798</v>
      </c>
      <c r="F563" s="14" t="s">
        <v>4187</v>
      </c>
      <c r="H563" s="14" t="s">
        <v>379</v>
      </c>
      <c r="I563" s="14" t="s">
        <v>2</v>
      </c>
      <c r="J563" s="14">
        <v>48740</v>
      </c>
      <c r="K563" s="14">
        <v>7</v>
      </c>
      <c r="L563" s="14" t="s">
        <v>82</v>
      </c>
      <c r="M563" s="14" t="s">
        <v>164</v>
      </c>
      <c r="N563" s="14" t="s">
        <v>48</v>
      </c>
      <c r="O563" s="14">
        <v>280</v>
      </c>
      <c r="P563" s="14">
        <v>0</v>
      </c>
      <c r="Q563" s="14">
        <v>0</v>
      </c>
      <c r="R563" s="14">
        <v>0</v>
      </c>
      <c r="S563" s="14">
        <v>280</v>
      </c>
      <c r="T563" s="14">
        <v>0</v>
      </c>
      <c r="U563" s="25">
        <v>44140</v>
      </c>
      <c r="V563" s="14">
        <v>53</v>
      </c>
      <c r="W563" s="23">
        <v>4361.42</v>
      </c>
      <c r="X563" s="23">
        <v>0</v>
      </c>
      <c r="Y563" s="23">
        <v>0</v>
      </c>
      <c r="Z563" s="23">
        <v>109.98</v>
      </c>
      <c r="AA563" s="23">
        <v>109.98</v>
      </c>
      <c r="AB563" s="14">
        <v>0</v>
      </c>
      <c r="AC563" s="14">
        <v>0</v>
      </c>
      <c r="AD563" s="24">
        <f>IFERROR(1-(Master[[#This Row],[Avg Garment Scans per Delivery]]/Master[[#This Row],[Garment Inventory]]), 0)</f>
        <v>0</v>
      </c>
      <c r="AE563" s="48">
        <v>0</v>
      </c>
      <c r="AF563" s="48">
        <v>0</v>
      </c>
      <c r="AG563" s="44">
        <v>69.52</v>
      </c>
      <c r="AH563" s="44">
        <v>78.889200000000002</v>
      </c>
      <c r="AI563" s="44">
        <v>98.940700000000007</v>
      </c>
      <c r="AJ563" s="44">
        <v>98.877600000000001</v>
      </c>
      <c r="AK563" s="44">
        <v>91.006200000000007</v>
      </c>
      <c r="AL563" s="44">
        <v>100.3087</v>
      </c>
      <c r="AM563" s="44">
        <v>74.42</v>
      </c>
      <c r="AN563" s="44">
        <v>89.43</v>
      </c>
      <c r="AO563" s="44">
        <v>74.42</v>
      </c>
      <c r="AP563" s="44">
        <v>140.66999999999999</v>
      </c>
      <c r="AQ563" s="44">
        <v>113.46</v>
      </c>
      <c r="AR563" s="44">
        <v>89.43</v>
      </c>
      <c r="AS563" s="44">
        <v>85.95</v>
      </c>
      <c r="AT563" s="44">
        <v>89.43</v>
      </c>
      <c r="AU563" s="44">
        <v>74.42</v>
      </c>
      <c r="AV563" s="44">
        <v>89.43</v>
      </c>
      <c r="AW563" s="44">
        <v>74.42</v>
      </c>
      <c r="AX563" s="44">
        <v>140.66999999999999</v>
      </c>
      <c r="AY563" s="44">
        <v>145.63999999999999</v>
      </c>
      <c r="AZ563" s="44">
        <v>89.43</v>
      </c>
      <c r="BA563" s="44">
        <v>85.32</v>
      </c>
      <c r="BB563" s="44">
        <v>73.98</v>
      </c>
      <c r="BC563" s="14" t="s">
        <v>332</v>
      </c>
      <c r="BD563" s="14" t="s">
        <v>213</v>
      </c>
      <c r="BG563" s="14" t="s">
        <v>191</v>
      </c>
      <c r="BH563" s="14" t="s">
        <v>81</v>
      </c>
      <c r="BI563" s="14">
        <v>101</v>
      </c>
      <c r="BJ563" s="14">
        <f>IFERROR(_xlfn.XLOOKUP(Master[[#This Row],[cu_id]],StopTimes[cu_ID],StopTimes[Average Stop Time]), 0)</f>
        <v>9.0400000000000009</v>
      </c>
      <c r="BK563" s="14">
        <f>IF(Master[[#This Row],[Avg stop time helper]] &lt;&gt; 0, Master[[#This Row],[Avg stop time helper]],Average_Stop_Time)</f>
        <v>9.0400000000000009</v>
      </c>
      <c r="BL563" s="14" t="b">
        <f>NOT(ISERROR(_xlfn.XLOOKUP(Master[[#This Row],[cu_id]], Solution[Cu_ID],Solution[Cu_ID])))</f>
        <v>1</v>
      </c>
    </row>
    <row r="564" spans="1:64" s="14" customFormat="1" x14ac:dyDescent="0.3">
      <c r="A564" s="26" t="s">
        <v>1813</v>
      </c>
      <c r="B564" s="14">
        <v>102</v>
      </c>
      <c r="C564" s="14">
        <v>73499</v>
      </c>
      <c r="D564" s="14">
        <v>0</v>
      </c>
      <c r="E564" s="14" t="s">
        <v>9</v>
      </c>
      <c r="F564" s="14" t="s">
        <v>4998</v>
      </c>
      <c r="H564" s="14" t="s">
        <v>1327</v>
      </c>
      <c r="I564" s="14" t="s">
        <v>2</v>
      </c>
      <c r="J564" s="14">
        <v>49749</v>
      </c>
      <c r="K564" s="14">
        <v>2</v>
      </c>
      <c r="L564" s="14" t="s">
        <v>83</v>
      </c>
      <c r="M564" s="14" t="s">
        <v>164</v>
      </c>
      <c r="N564" s="14" t="s">
        <v>13</v>
      </c>
      <c r="O564" s="14">
        <v>240</v>
      </c>
      <c r="P564" s="14">
        <v>240</v>
      </c>
      <c r="Q564" s="14">
        <v>0</v>
      </c>
      <c r="R564" s="14">
        <v>0</v>
      </c>
      <c r="S564" s="14">
        <v>0</v>
      </c>
      <c r="T564" s="14">
        <v>0</v>
      </c>
      <c r="U564" s="25">
        <v>44137</v>
      </c>
      <c r="V564" s="14">
        <v>14</v>
      </c>
      <c r="W564" s="23">
        <v>1180.43</v>
      </c>
      <c r="X564" s="23">
        <v>0</v>
      </c>
      <c r="Y564" s="23">
        <v>0</v>
      </c>
      <c r="Z564" s="23">
        <v>24.7</v>
      </c>
      <c r="AA564" s="23">
        <v>98.8</v>
      </c>
      <c r="AB564" s="14">
        <v>0</v>
      </c>
      <c r="AC564" s="14">
        <v>0</v>
      </c>
      <c r="AD564" s="24">
        <v>0</v>
      </c>
      <c r="AE564" s="48">
        <v>0</v>
      </c>
      <c r="AF564" s="48">
        <v>0</v>
      </c>
      <c r="AG564" s="44">
        <v>89.63</v>
      </c>
      <c r="AH564" s="44">
        <v>89.63</v>
      </c>
      <c r="AI564" s="44">
        <v>92.016599999999997</v>
      </c>
      <c r="AJ564" s="44">
        <v>93.21</v>
      </c>
      <c r="AK564" s="44">
        <v>22.407499999999999</v>
      </c>
      <c r="AL564" s="44">
        <v>23.302499999999998</v>
      </c>
      <c r="AM564" s="44">
        <v>0</v>
      </c>
      <c r="AN564" s="44">
        <v>93.21</v>
      </c>
      <c r="AO564" s="44">
        <v>89.63</v>
      </c>
      <c r="AP564" s="44">
        <v>0</v>
      </c>
      <c r="AQ564" s="44">
        <v>0</v>
      </c>
      <c r="AR564" s="44">
        <v>0</v>
      </c>
      <c r="AS564" s="44">
        <v>0</v>
      </c>
      <c r="AT564" s="44">
        <v>93.21</v>
      </c>
      <c r="AU564" s="44">
        <v>0</v>
      </c>
      <c r="AV564" s="44">
        <v>93.21</v>
      </c>
      <c r="AW564" s="44">
        <v>89.63</v>
      </c>
      <c r="AX564" s="44">
        <v>0</v>
      </c>
      <c r="AY564" s="44">
        <v>0</v>
      </c>
      <c r="AZ564" s="44">
        <v>0</v>
      </c>
      <c r="BA564" s="44">
        <v>0</v>
      </c>
      <c r="BB564" s="44">
        <v>0</v>
      </c>
      <c r="BC564" s="14" t="s">
        <v>77</v>
      </c>
      <c r="BD564" s="14" t="s">
        <v>77</v>
      </c>
      <c r="BG564" s="14" t="s">
        <v>191</v>
      </c>
      <c r="BH564" s="14" t="s">
        <v>44</v>
      </c>
      <c r="BI564" s="14">
        <v>102</v>
      </c>
      <c r="BJ564" s="14">
        <f>IFERROR(_xlfn.XLOOKUP(Master[[#This Row],[cu_id]],StopTimes[cu_ID],StopTimes[Average Stop Time]), 0)</f>
        <v>4.4000000000000004</v>
      </c>
      <c r="BK564" s="14">
        <f>IF(Master[[#This Row],[Avg stop time helper]] &lt;&gt; 0, Master[[#This Row],[Avg stop time helper]],Average_Stop_Time)</f>
        <v>4.4000000000000004</v>
      </c>
      <c r="BL564" s="14" t="b">
        <f>NOT(ISERROR(_xlfn.XLOOKUP(Master[[#This Row],[cu_id]], Solution[Cu_ID],Solution[Cu_ID])))</f>
        <v>0</v>
      </c>
    </row>
    <row r="565" spans="1:64" s="14" customFormat="1" x14ac:dyDescent="0.3">
      <c r="A565" s="26" t="s">
        <v>1818</v>
      </c>
      <c r="B565" s="14">
        <v>105</v>
      </c>
      <c r="C565" s="14">
        <v>73500</v>
      </c>
      <c r="D565" s="14">
        <v>0</v>
      </c>
      <c r="E565" s="14" t="s">
        <v>1817</v>
      </c>
      <c r="F565" s="14" t="s">
        <v>4259</v>
      </c>
      <c r="H565" s="14" t="s">
        <v>794</v>
      </c>
      <c r="I565" s="14" t="s">
        <v>2</v>
      </c>
      <c r="J565" s="14">
        <v>48763</v>
      </c>
      <c r="K565" s="14">
        <v>7</v>
      </c>
      <c r="L565" s="14" t="s">
        <v>82</v>
      </c>
      <c r="M565" s="14" t="s">
        <v>164</v>
      </c>
      <c r="N565" s="14" t="s">
        <v>14</v>
      </c>
      <c r="O565" s="14">
        <v>126</v>
      </c>
      <c r="P565" s="14">
        <v>0</v>
      </c>
      <c r="Q565" s="14">
        <v>0</v>
      </c>
      <c r="R565" s="14">
        <v>0</v>
      </c>
      <c r="S565" s="14">
        <v>0</v>
      </c>
      <c r="T565" s="14">
        <v>126</v>
      </c>
      <c r="U565" s="25">
        <v>44141</v>
      </c>
      <c r="V565" s="14">
        <v>52</v>
      </c>
      <c r="W565" s="23">
        <v>4217.8900000000003</v>
      </c>
      <c r="X565" s="23">
        <v>0</v>
      </c>
      <c r="Y565" s="23">
        <v>0</v>
      </c>
      <c r="Z565" s="23">
        <v>84.71</v>
      </c>
      <c r="AA565" s="23">
        <v>84.71</v>
      </c>
      <c r="AB565" s="14">
        <v>273</v>
      </c>
      <c r="AC565" s="14">
        <v>49</v>
      </c>
      <c r="AD565" s="24">
        <f>IFERROR(1-(Master[[#This Row],[Avg Garment Scans per Delivery]]/Master[[#This Row],[Garment Inventory]]), 0)</f>
        <v>0.82051282051282048</v>
      </c>
      <c r="AE565" s="48">
        <v>13</v>
      </c>
      <c r="AF565" s="48">
        <v>281</v>
      </c>
      <c r="AG565" s="44">
        <v>79.659199999999998</v>
      </c>
      <c r="AH565" s="44">
        <v>83.754599999999996</v>
      </c>
      <c r="AI565" s="44">
        <v>80.143000000000001</v>
      </c>
      <c r="AJ565" s="44">
        <v>78.905000000000001</v>
      </c>
      <c r="AK565" s="44">
        <v>81.025000000000006</v>
      </c>
      <c r="AL565" s="44">
        <v>79.400000000000006</v>
      </c>
      <c r="AM565" s="44">
        <v>82.26</v>
      </c>
      <c r="AN565" s="44">
        <v>76.849999999999994</v>
      </c>
      <c r="AO565" s="44">
        <v>82.26</v>
      </c>
      <c r="AP565" s="44">
        <v>76.849999999999994</v>
      </c>
      <c r="AQ565" s="44">
        <v>82.26</v>
      </c>
      <c r="AR565" s="44">
        <v>76.849999999999994</v>
      </c>
      <c r="AS565" s="44">
        <v>82.26</v>
      </c>
      <c r="AT565" s="44">
        <v>76.849999999999994</v>
      </c>
      <c r="AU565" s="44">
        <v>82.26</v>
      </c>
      <c r="AV565" s="44">
        <v>76.849999999999994</v>
      </c>
      <c r="AW565" s="44">
        <v>82.26</v>
      </c>
      <c r="AX565" s="44">
        <v>83.65</v>
      </c>
      <c r="AY565" s="44">
        <v>77.319999999999993</v>
      </c>
      <c r="AZ565" s="44">
        <v>83.65</v>
      </c>
      <c r="BA565" s="44">
        <v>77.319999999999993</v>
      </c>
      <c r="BB565" s="44">
        <v>83.65</v>
      </c>
      <c r="BC565" s="14" t="s">
        <v>232</v>
      </c>
      <c r="BD565" s="14" t="s">
        <v>213</v>
      </c>
      <c r="BG565" s="14" t="s">
        <v>191</v>
      </c>
      <c r="BH565" s="14" t="s">
        <v>44</v>
      </c>
      <c r="BI565" s="14">
        <v>101</v>
      </c>
      <c r="BJ565" s="14">
        <f>IFERROR(_xlfn.XLOOKUP(Master[[#This Row],[cu_id]],StopTimes[cu_ID],StopTimes[Average Stop Time]), 0)</f>
        <v>10.136666666666667</v>
      </c>
      <c r="BK565" s="14">
        <f>IF(Master[[#This Row],[Avg stop time helper]] &lt;&gt; 0, Master[[#This Row],[Avg stop time helper]],Average_Stop_Time)</f>
        <v>10.136666666666667</v>
      </c>
      <c r="BL565" s="14" t="b">
        <f>NOT(ISERROR(_xlfn.XLOOKUP(Master[[#This Row],[cu_id]], Solution[Cu_ID],Solution[Cu_ID])))</f>
        <v>1</v>
      </c>
    </row>
    <row r="566" spans="1:64" s="14" customFormat="1" x14ac:dyDescent="0.3">
      <c r="A566" s="26" t="s">
        <v>1820</v>
      </c>
      <c r="B566" s="14">
        <v>105</v>
      </c>
      <c r="C566" s="14">
        <v>73501</v>
      </c>
      <c r="D566" s="14">
        <v>0</v>
      </c>
      <c r="E566" s="14" t="s">
        <v>1819</v>
      </c>
      <c r="F566" s="14" t="s">
        <v>4065</v>
      </c>
      <c r="H566" s="14" t="s">
        <v>1653</v>
      </c>
      <c r="I566" s="14" t="s">
        <v>2</v>
      </c>
      <c r="J566" s="14">
        <v>48656</v>
      </c>
      <c r="K566" s="14">
        <v>6</v>
      </c>
      <c r="L566" s="14" t="s">
        <v>176</v>
      </c>
      <c r="M566" s="14" t="s">
        <v>164</v>
      </c>
      <c r="N566" s="14" t="s">
        <v>12</v>
      </c>
      <c r="O566" s="14">
        <v>96</v>
      </c>
      <c r="P566" s="14">
        <v>0</v>
      </c>
      <c r="Q566" s="14">
        <v>0</v>
      </c>
      <c r="R566" s="14">
        <v>96</v>
      </c>
      <c r="S566" s="14">
        <v>0</v>
      </c>
      <c r="T566" s="14">
        <v>0</v>
      </c>
      <c r="U566" s="25">
        <v>44139</v>
      </c>
      <c r="V566" s="14">
        <v>27</v>
      </c>
      <c r="W566" s="23">
        <v>2294.61</v>
      </c>
      <c r="X566" s="23">
        <v>0</v>
      </c>
      <c r="Y566" s="23">
        <v>0</v>
      </c>
      <c r="Z566" s="23">
        <v>56.13</v>
      </c>
      <c r="AA566" s="23">
        <v>112.26</v>
      </c>
      <c r="AB566" s="14">
        <v>0</v>
      </c>
      <c r="AC566" s="14">
        <v>0</v>
      </c>
      <c r="AD566" s="24">
        <f>IFERROR(1-(Master[[#This Row],[Avg Garment Scans per Delivery]]/Master[[#This Row],[Garment Inventory]]), 0)</f>
        <v>0</v>
      </c>
      <c r="AE566" s="48">
        <v>0</v>
      </c>
      <c r="AF566" s="48">
        <v>0</v>
      </c>
      <c r="AG566" s="44">
        <v>82.938299999999998</v>
      </c>
      <c r="AH566" s="44">
        <v>91.697100000000006</v>
      </c>
      <c r="AI566" s="44">
        <v>105.59</v>
      </c>
      <c r="AJ566" s="44">
        <v>107.9085</v>
      </c>
      <c r="AK566" s="44">
        <v>50.697499999999998</v>
      </c>
      <c r="AL566" s="44">
        <v>51.09</v>
      </c>
      <c r="AM566" s="44">
        <v>0</v>
      </c>
      <c r="AN566" s="44">
        <v>134.83000000000001</v>
      </c>
      <c r="AO566" s="44">
        <v>129.08000000000001</v>
      </c>
      <c r="AP566" s="44">
        <v>0</v>
      </c>
      <c r="AQ566" s="44">
        <v>0</v>
      </c>
      <c r="AR566" s="44">
        <v>69.53</v>
      </c>
      <c r="AS566" s="44">
        <v>66.58</v>
      </c>
      <c r="AT566" s="44">
        <v>0</v>
      </c>
      <c r="AU566" s="44">
        <v>0</v>
      </c>
      <c r="AV566" s="44">
        <v>134.83000000000001</v>
      </c>
      <c r="AW566" s="44">
        <v>129.08000000000001</v>
      </c>
      <c r="AX566" s="44">
        <v>0</v>
      </c>
      <c r="AY566" s="44">
        <v>0</v>
      </c>
      <c r="AZ566" s="44">
        <v>69.53</v>
      </c>
      <c r="BA566" s="44">
        <v>80.84</v>
      </c>
      <c r="BB566" s="44">
        <v>0</v>
      </c>
      <c r="BC566" s="14" t="s">
        <v>228</v>
      </c>
      <c r="BD566" s="14" t="s">
        <v>213</v>
      </c>
      <c r="BG566" s="14" t="s">
        <v>191</v>
      </c>
      <c r="BH566" s="14" t="s">
        <v>44</v>
      </c>
      <c r="BI566" s="14">
        <v>105</v>
      </c>
      <c r="BJ566" s="14">
        <f>IFERROR(_xlfn.XLOOKUP(Master[[#This Row],[cu_id]],StopTimes[cu_ID],StopTimes[Average Stop Time]), 0)</f>
        <v>8.5833333333333339</v>
      </c>
      <c r="BK566" s="14">
        <f>IF(Master[[#This Row],[Avg stop time helper]] &lt;&gt; 0, Master[[#This Row],[Avg stop time helper]],Average_Stop_Time)</f>
        <v>8.5833333333333339</v>
      </c>
      <c r="BL566" s="14" t="b">
        <f>NOT(ISERROR(_xlfn.XLOOKUP(Master[[#This Row],[cu_id]], Solution[Cu_ID],Solution[Cu_ID])))</f>
        <v>1</v>
      </c>
    </row>
    <row r="567" spans="1:64" s="14" customFormat="1" x14ac:dyDescent="0.3">
      <c r="A567" s="26" t="s">
        <v>1824</v>
      </c>
      <c r="B567" s="14">
        <v>102</v>
      </c>
      <c r="C567" s="14">
        <v>73502</v>
      </c>
      <c r="D567" s="14">
        <v>0</v>
      </c>
      <c r="E567" s="14" t="s">
        <v>1823</v>
      </c>
      <c r="F567" s="14" t="s">
        <v>3620</v>
      </c>
      <c r="H567" s="14" t="s">
        <v>201</v>
      </c>
      <c r="I567" s="14" t="s">
        <v>2</v>
      </c>
      <c r="J567" s="14">
        <v>49757</v>
      </c>
      <c r="K567" s="14">
        <v>7</v>
      </c>
      <c r="L567" s="14" t="s">
        <v>82</v>
      </c>
      <c r="M567" s="14" t="s">
        <v>164</v>
      </c>
      <c r="N567" s="14" t="s">
        <v>48</v>
      </c>
      <c r="O567" s="14">
        <v>22</v>
      </c>
      <c r="P567" s="14">
        <v>0</v>
      </c>
      <c r="Q567" s="14">
        <v>0</v>
      </c>
      <c r="R567" s="14">
        <v>0</v>
      </c>
      <c r="S567" s="14">
        <v>22</v>
      </c>
      <c r="T567" s="14">
        <v>0</v>
      </c>
      <c r="U567" s="25">
        <v>44322</v>
      </c>
      <c r="V567" s="14">
        <v>25</v>
      </c>
      <c r="W567" s="23">
        <v>2913.62</v>
      </c>
      <c r="X567" s="23">
        <v>0</v>
      </c>
      <c r="Y567" s="23">
        <v>0</v>
      </c>
      <c r="Z567" s="23">
        <v>143.66</v>
      </c>
      <c r="AA567" s="23">
        <v>143.66</v>
      </c>
      <c r="AB567" s="14">
        <v>0</v>
      </c>
      <c r="AC567" s="14">
        <v>0</v>
      </c>
      <c r="AD567" s="24">
        <v>0</v>
      </c>
      <c r="AE567" s="48">
        <v>0</v>
      </c>
      <c r="AF567" s="48">
        <v>0</v>
      </c>
      <c r="AG567" s="44">
        <v>0</v>
      </c>
      <c r="AH567" s="44">
        <v>94.227099999999993</v>
      </c>
      <c r="AI567" s="44">
        <v>141.67779999999999</v>
      </c>
      <c r="AJ567" s="44">
        <v>90.18</v>
      </c>
      <c r="AK567" s="44">
        <v>126.4662</v>
      </c>
      <c r="AL567" s="44">
        <v>0</v>
      </c>
      <c r="AM567" s="44">
        <v>91.74</v>
      </c>
      <c r="AN567" s="44">
        <v>0</v>
      </c>
      <c r="AO567" s="44">
        <v>91.74</v>
      </c>
      <c r="AP567" s="44">
        <v>0</v>
      </c>
      <c r="AQ567" s="44">
        <v>91.74</v>
      </c>
      <c r="AR567" s="44">
        <v>0</v>
      </c>
      <c r="AS567" s="44">
        <v>131.43</v>
      </c>
      <c r="AT567" s="44">
        <v>0</v>
      </c>
      <c r="AU567" s="44">
        <v>151.27000000000001</v>
      </c>
      <c r="AV567" s="44">
        <v>0</v>
      </c>
      <c r="AW567" s="44">
        <v>151.27000000000001</v>
      </c>
      <c r="AX567" s="44">
        <v>0</v>
      </c>
      <c r="AY567" s="44">
        <v>151.27000000000001</v>
      </c>
      <c r="AZ567" s="44">
        <v>0</v>
      </c>
      <c r="BA567" s="44">
        <v>151.27000000000001</v>
      </c>
      <c r="BB567" s="44">
        <v>0</v>
      </c>
      <c r="BC567" s="14" t="s">
        <v>77</v>
      </c>
      <c r="BD567" s="14" t="s">
        <v>77</v>
      </c>
      <c r="BG567" s="14" t="s">
        <v>191</v>
      </c>
      <c r="BH567" s="14" t="s">
        <v>44</v>
      </c>
      <c r="BI567" s="14">
        <v>102</v>
      </c>
      <c r="BJ567" s="14">
        <f>IFERROR(_xlfn.XLOOKUP(Master[[#This Row],[cu_id]],StopTimes[cu_ID],StopTimes[Average Stop Time]), 0)</f>
        <v>0</v>
      </c>
      <c r="BK567" s="14">
        <f>IF(Master[[#This Row],[Avg stop time helper]] &lt;&gt; 0, Master[[#This Row],[Avg stop time helper]],Average_Stop_Time)</f>
        <v>9.4354006285390355</v>
      </c>
      <c r="BL567" s="14" t="b">
        <f>NOT(ISERROR(_xlfn.XLOOKUP(Master[[#This Row],[cu_id]], Solution[Cu_ID],Solution[Cu_ID])))</f>
        <v>0</v>
      </c>
    </row>
    <row r="568" spans="1:64" s="14" customFormat="1" x14ac:dyDescent="0.3">
      <c r="A568" s="26" t="s">
        <v>1826</v>
      </c>
      <c r="B568" s="14">
        <v>105</v>
      </c>
      <c r="C568" s="14">
        <v>73503</v>
      </c>
      <c r="D568" s="14">
        <v>0</v>
      </c>
      <c r="E568" s="14" t="s">
        <v>1825</v>
      </c>
      <c r="F568" s="14" t="s">
        <v>3845</v>
      </c>
      <c r="H568" s="14" t="s">
        <v>1183</v>
      </c>
      <c r="I568" s="14" t="s">
        <v>2</v>
      </c>
      <c r="J568" s="14">
        <v>48756</v>
      </c>
      <c r="K568" s="14">
        <v>7</v>
      </c>
      <c r="L568" s="14" t="s">
        <v>82</v>
      </c>
      <c r="M568" s="14" t="s">
        <v>164</v>
      </c>
      <c r="N568" s="14" t="s">
        <v>13</v>
      </c>
      <c r="O568" s="14">
        <v>250</v>
      </c>
      <c r="P568" s="14">
        <v>250</v>
      </c>
      <c r="Q568" s="14">
        <v>0</v>
      </c>
      <c r="R568" s="14">
        <v>0</v>
      </c>
      <c r="S568" s="14">
        <v>0</v>
      </c>
      <c r="T568" s="14">
        <v>0</v>
      </c>
      <c r="U568" s="25">
        <v>44137</v>
      </c>
      <c r="V568" s="14">
        <v>53</v>
      </c>
      <c r="W568" s="23">
        <v>2897.93</v>
      </c>
      <c r="X568" s="23">
        <v>0</v>
      </c>
      <c r="Y568" s="23">
        <v>0</v>
      </c>
      <c r="Z568" s="23">
        <v>71.19</v>
      </c>
      <c r="AA568" s="23">
        <v>71.19</v>
      </c>
      <c r="AB568" s="14">
        <v>0</v>
      </c>
      <c r="AC568" s="14">
        <v>0</v>
      </c>
      <c r="AD568" s="24">
        <f>IFERROR(1-(Master[[#This Row],[Avg Garment Scans per Delivery]]/Master[[#This Row],[Garment Inventory]]), 0)</f>
        <v>0</v>
      </c>
      <c r="AE568" s="48">
        <v>0</v>
      </c>
      <c r="AF568" s="48">
        <v>0</v>
      </c>
      <c r="AG568" s="44">
        <v>52.755299999999998</v>
      </c>
      <c r="AH568" s="44">
        <v>50.537100000000002</v>
      </c>
      <c r="AI568" s="44">
        <v>64.724599999999995</v>
      </c>
      <c r="AJ568" s="44">
        <v>62.833300000000001</v>
      </c>
      <c r="AK568" s="44">
        <v>59.476199999999999</v>
      </c>
      <c r="AL568" s="44">
        <v>63.488700000000001</v>
      </c>
      <c r="AM568" s="44">
        <v>48.55</v>
      </c>
      <c r="AN568" s="44">
        <v>146.69999999999999</v>
      </c>
      <c r="AO568" s="44">
        <v>48.55</v>
      </c>
      <c r="AP568" s="44">
        <v>146.69999999999999</v>
      </c>
      <c r="AQ568" s="44">
        <v>71.16</v>
      </c>
      <c r="AR568" s="44">
        <v>111.01</v>
      </c>
      <c r="AS568" s="44">
        <v>62.62</v>
      </c>
      <c r="AT568" s="44">
        <v>111.01</v>
      </c>
      <c r="AU568" s="44">
        <v>55.58</v>
      </c>
      <c r="AV568" s="44">
        <v>146.69999999999999</v>
      </c>
      <c r="AW568" s="44">
        <v>55.58</v>
      </c>
      <c r="AX568" s="44">
        <v>146.69999999999999</v>
      </c>
      <c r="AY568" s="44">
        <v>78.19</v>
      </c>
      <c r="AZ568" s="44">
        <v>103.5</v>
      </c>
      <c r="BA568" s="44">
        <v>55.58</v>
      </c>
      <c r="BB568" s="44">
        <v>103.5</v>
      </c>
      <c r="BC568" s="14" t="s">
        <v>214</v>
      </c>
      <c r="BD568" s="14" t="s">
        <v>213</v>
      </c>
      <c r="BG568" s="14" t="s">
        <v>191</v>
      </c>
      <c r="BH568" s="14" t="s">
        <v>44</v>
      </c>
      <c r="BI568" s="14">
        <v>105</v>
      </c>
      <c r="BJ568" s="14">
        <f>IFERROR(_xlfn.XLOOKUP(Master[[#This Row],[cu_id]],StopTimes[cu_ID],StopTimes[Average Stop Time]), 0)</f>
        <v>6.9208333333333334</v>
      </c>
      <c r="BK568" s="14">
        <f>IF(Master[[#This Row],[Avg stop time helper]] &lt;&gt; 0, Master[[#This Row],[Avg stop time helper]],Average_Stop_Time)</f>
        <v>6.9208333333333334</v>
      </c>
      <c r="BL568" s="14" t="b">
        <f>NOT(ISERROR(_xlfn.XLOOKUP(Master[[#This Row],[cu_id]], Solution[Cu_ID],Solution[Cu_ID])))</f>
        <v>1</v>
      </c>
    </row>
    <row r="569" spans="1:64" s="14" customFormat="1" x14ac:dyDescent="0.3">
      <c r="A569" s="26" t="s">
        <v>1829</v>
      </c>
      <c r="B569" s="14">
        <v>102</v>
      </c>
      <c r="C569" s="14">
        <v>73504</v>
      </c>
      <c r="D569" s="14">
        <v>0</v>
      </c>
      <c r="E569" s="14" t="s">
        <v>1828</v>
      </c>
      <c r="F569" s="14" t="s">
        <v>4139</v>
      </c>
      <c r="H569" s="14" t="s">
        <v>1827</v>
      </c>
      <c r="I569" s="14" t="s">
        <v>2</v>
      </c>
      <c r="J569" s="14">
        <v>49707</v>
      </c>
      <c r="K569" s="14">
        <v>7</v>
      </c>
      <c r="L569" s="14" t="s">
        <v>82</v>
      </c>
      <c r="M569" s="14" t="s">
        <v>164</v>
      </c>
      <c r="N569" s="14" t="s">
        <v>15</v>
      </c>
      <c r="O569" s="14">
        <v>110</v>
      </c>
      <c r="P569" s="14">
        <v>0</v>
      </c>
      <c r="Q569" s="14">
        <v>110</v>
      </c>
      <c r="R569" s="14">
        <v>0</v>
      </c>
      <c r="S569" s="14">
        <v>0</v>
      </c>
      <c r="T569" s="14">
        <v>0</v>
      </c>
      <c r="U569" s="25">
        <v>44138</v>
      </c>
      <c r="V569" s="14">
        <v>75</v>
      </c>
      <c r="W569" s="23">
        <v>4487.79</v>
      </c>
      <c r="X569" s="23">
        <v>0</v>
      </c>
      <c r="Y569" s="23">
        <v>0</v>
      </c>
      <c r="Z569" s="23">
        <v>142.12</v>
      </c>
      <c r="AA569" s="23">
        <v>142.12</v>
      </c>
      <c r="AB569" s="14">
        <v>0</v>
      </c>
      <c r="AC569" s="14">
        <v>0</v>
      </c>
      <c r="AD569" s="24">
        <v>0</v>
      </c>
      <c r="AE569" s="48">
        <v>0</v>
      </c>
      <c r="AF569" s="48">
        <v>0</v>
      </c>
      <c r="AG569" s="44">
        <v>77.732799999999997</v>
      </c>
      <c r="AH569" s="44">
        <v>93.4161</v>
      </c>
      <c r="AI569" s="44">
        <v>167.6036</v>
      </c>
      <c r="AJ569" s="44">
        <v>63.214599999999997</v>
      </c>
      <c r="AK569" s="44">
        <v>111.8725</v>
      </c>
      <c r="AL569" s="44">
        <v>70.527500000000003</v>
      </c>
      <c r="AM569" s="44">
        <v>207.92</v>
      </c>
      <c r="AN569" s="44">
        <v>36.450000000000003</v>
      </c>
      <c r="AO569" s="44">
        <v>0</v>
      </c>
      <c r="AP569" s="44">
        <v>36.450000000000003</v>
      </c>
      <c r="AQ569" s="44">
        <v>35</v>
      </c>
      <c r="AR569" s="44">
        <v>36.450000000000003</v>
      </c>
      <c r="AS569" s="44">
        <v>47.88</v>
      </c>
      <c r="AT569" s="44">
        <v>246.95</v>
      </c>
      <c r="AU569" s="44">
        <v>228.87</v>
      </c>
      <c r="AV569" s="44">
        <v>36.450000000000003</v>
      </c>
      <c r="AW569" s="44">
        <v>0</v>
      </c>
      <c r="AX569" s="44">
        <v>135.02000000000001</v>
      </c>
      <c r="AY569" s="44">
        <v>195.1</v>
      </c>
      <c r="AZ569" s="44">
        <v>0</v>
      </c>
      <c r="BA569" s="44">
        <v>180.21</v>
      </c>
      <c r="BB569" s="44">
        <v>36.450000000000003</v>
      </c>
      <c r="BC569" s="14" t="s">
        <v>232</v>
      </c>
      <c r="BD569" s="14" t="s">
        <v>213</v>
      </c>
      <c r="BG569" s="14" t="s">
        <v>793</v>
      </c>
      <c r="BH569" s="14" t="s">
        <v>44</v>
      </c>
      <c r="BI569" s="14">
        <v>102</v>
      </c>
      <c r="BJ569" s="14">
        <f>IFERROR(_xlfn.XLOOKUP(Master[[#This Row],[cu_id]],StopTimes[cu_ID],StopTimes[Average Stop Time]), 0)</f>
        <v>0.83333333333333337</v>
      </c>
      <c r="BK569" s="14">
        <f>IF(Master[[#This Row],[Avg stop time helper]] &lt;&gt; 0, Master[[#This Row],[Avg stop time helper]],Average_Stop_Time)</f>
        <v>0.83333333333333337</v>
      </c>
      <c r="BL569" s="14" t="b">
        <f>NOT(ISERROR(_xlfn.XLOOKUP(Master[[#This Row],[cu_id]], Solution[Cu_ID],Solution[Cu_ID])))</f>
        <v>0</v>
      </c>
    </row>
    <row r="570" spans="1:64" s="14" customFormat="1" x14ac:dyDescent="0.3">
      <c r="A570" s="26" t="s">
        <v>1831</v>
      </c>
      <c r="B570" s="14">
        <v>105</v>
      </c>
      <c r="C570" s="14">
        <v>73505</v>
      </c>
      <c r="D570" s="14">
        <v>0</v>
      </c>
      <c r="E570" s="14" t="s">
        <v>1830</v>
      </c>
      <c r="F570" s="14" t="s">
        <v>4222</v>
      </c>
      <c r="H570" s="14" t="s">
        <v>794</v>
      </c>
      <c r="I570" s="14" t="s">
        <v>2</v>
      </c>
      <c r="J570" s="14">
        <v>48763</v>
      </c>
      <c r="K570" s="14">
        <v>5</v>
      </c>
      <c r="L570" s="14" t="s">
        <v>84</v>
      </c>
      <c r="M570" s="14" t="s">
        <v>164</v>
      </c>
      <c r="N570" s="14" t="s">
        <v>14</v>
      </c>
      <c r="O570" s="14">
        <v>250</v>
      </c>
      <c r="P570" s="14">
        <v>0</v>
      </c>
      <c r="Q570" s="14">
        <v>0</v>
      </c>
      <c r="R570" s="14">
        <v>0</v>
      </c>
      <c r="S570" s="14">
        <v>0</v>
      </c>
      <c r="T570" s="14">
        <v>250</v>
      </c>
      <c r="U570" s="25">
        <v>44148</v>
      </c>
      <c r="V570" s="14">
        <v>26</v>
      </c>
      <c r="W570" s="23">
        <v>1415.32</v>
      </c>
      <c r="X570" s="23">
        <v>0</v>
      </c>
      <c r="Y570" s="23">
        <v>0</v>
      </c>
      <c r="Z570" s="23">
        <v>32.979999999999997</v>
      </c>
      <c r="AA570" s="23">
        <v>65.959999999999994</v>
      </c>
      <c r="AB570" s="14">
        <v>0</v>
      </c>
      <c r="AC570" s="14">
        <v>0</v>
      </c>
      <c r="AD570" s="24">
        <f>IFERROR(1-(Master[[#This Row],[Avg Garment Scans per Delivery]]/Master[[#This Row],[Garment Inventory]]), 0)</f>
        <v>0</v>
      </c>
      <c r="AE570" s="48">
        <v>0</v>
      </c>
      <c r="AF570" s="48">
        <v>0</v>
      </c>
      <c r="AG570" s="44">
        <v>42.75</v>
      </c>
      <c r="AH570" s="44">
        <v>64.812799999999996</v>
      </c>
      <c r="AI570" s="44">
        <v>63.296599999999998</v>
      </c>
      <c r="AJ570" s="44">
        <v>53.6571</v>
      </c>
      <c r="AK570" s="44">
        <v>30.32</v>
      </c>
      <c r="AL570" s="44">
        <v>22.3125</v>
      </c>
      <c r="AM570" s="44">
        <v>55.58</v>
      </c>
      <c r="AN570" s="44">
        <v>0</v>
      </c>
      <c r="AO570" s="44">
        <v>0</v>
      </c>
      <c r="AP570" s="44">
        <v>65.7</v>
      </c>
      <c r="AQ570" s="44">
        <v>70</v>
      </c>
      <c r="AR570" s="44">
        <v>0</v>
      </c>
      <c r="AS570" s="44">
        <v>0</v>
      </c>
      <c r="AT570" s="44">
        <v>37.6</v>
      </c>
      <c r="AU570" s="44">
        <v>55.58</v>
      </c>
      <c r="AV570" s="44">
        <v>0</v>
      </c>
      <c r="AW570" s="44">
        <v>0</v>
      </c>
      <c r="AX570" s="44">
        <v>37.6</v>
      </c>
      <c r="AY570" s="44">
        <v>61.4</v>
      </c>
      <c r="AZ570" s="44">
        <v>0</v>
      </c>
      <c r="BA570" s="44">
        <v>0</v>
      </c>
      <c r="BB570" s="44">
        <v>37.6</v>
      </c>
      <c r="BC570" s="14" t="s">
        <v>310</v>
      </c>
      <c r="BD570" s="14" t="s">
        <v>213</v>
      </c>
      <c r="BG570" s="14" t="s">
        <v>191</v>
      </c>
      <c r="BH570" s="14" t="s">
        <v>44</v>
      </c>
      <c r="BI570" s="14">
        <v>101</v>
      </c>
      <c r="BJ570" s="14">
        <f>IFERROR(_xlfn.XLOOKUP(Master[[#This Row],[cu_id]],StopTimes[cu_ID],StopTimes[Average Stop Time]), 0)</f>
        <v>7.0833333333333339</v>
      </c>
      <c r="BK570" s="14">
        <f>IF(Master[[#This Row],[Avg stop time helper]] &lt;&gt; 0, Master[[#This Row],[Avg stop time helper]],Average_Stop_Time)</f>
        <v>7.0833333333333339</v>
      </c>
      <c r="BL570" s="14" t="b">
        <f>NOT(ISERROR(_xlfn.XLOOKUP(Master[[#This Row],[cu_id]], Solution[Cu_ID],Solution[Cu_ID])))</f>
        <v>1</v>
      </c>
    </row>
    <row r="571" spans="1:64" s="14" customFormat="1" x14ac:dyDescent="0.3">
      <c r="A571" s="26" t="s">
        <v>1833</v>
      </c>
      <c r="B571" s="14">
        <v>101</v>
      </c>
      <c r="C571" s="14">
        <v>73506</v>
      </c>
      <c r="D571" s="14">
        <v>0</v>
      </c>
      <c r="E571" s="14" t="s">
        <v>1832</v>
      </c>
      <c r="F571" s="14" t="s">
        <v>4320</v>
      </c>
      <c r="H571" s="14" t="s">
        <v>221</v>
      </c>
      <c r="I571" s="14" t="s">
        <v>2</v>
      </c>
      <c r="J571" s="14">
        <v>49707</v>
      </c>
      <c r="K571" s="14">
        <v>7</v>
      </c>
      <c r="L571" s="14" t="s">
        <v>82</v>
      </c>
      <c r="M571" s="14" t="s">
        <v>164</v>
      </c>
      <c r="N571" s="14" t="s">
        <v>14</v>
      </c>
      <c r="O571" s="14">
        <v>25</v>
      </c>
      <c r="P571" s="14">
        <v>0</v>
      </c>
      <c r="Q571" s="14">
        <v>0</v>
      </c>
      <c r="R571" s="14">
        <v>0</v>
      </c>
      <c r="S571" s="14">
        <v>0</v>
      </c>
      <c r="T571" s="14">
        <v>25</v>
      </c>
      <c r="U571" s="25">
        <v>44141</v>
      </c>
      <c r="V571" s="14">
        <v>53</v>
      </c>
      <c r="W571" s="23">
        <v>9612.65</v>
      </c>
      <c r="X571" s="23">
        <v>0</v>
      </c>
      <c r="Y571" s="23">
        <v>0</v>
      </c>
      <c r="Z571" s="23">
        <v>200.34</v>
      </c>
      <c r="AA571" s="23">
        <v>200.34</v>
      </c>
      <c r="AB571" s="14">
        <v>270</v>
      </c>
      <c r="AC571" s="14">
        <v>12</v>
      </c>
      <c r="AD571" s="24">
        <f>IFERROR(1-(Master[[#This Row],[Avg Garment Scans per Delivery]]/Master[[#This Row],[Garment Inventory]]), 0)</f>
        <v>0.9555555555555556</v>
      </c>
      <c r="AE571" s="48">
        <v>14</v>
      </c>
      <c r="AF571" s="48">
        <v>269</v>
      </c>
      <c r="AG571" s="44">
        <v>174.3246</v>
      </c>
      <c r="AH571" s="44">
        <v>201.8938</v>
      </c>
      <c r="AI571" s="44">
        <v>170.37569999999999</v>
      </c>
      <c r="AJ571" s="44">
        <v>195.2764</v>
      </c>
      <c r="AK571" s="44">
        <v>181.405</v>
      </c>
      <c r="AL571" s="44">
        <v>175.10120000000001</v>
      </c>
      <c r="AM571" s="44">
        <v>153.86000000000001</v>
      </c>
      <c r="AN571" s="44">
        <v>209.77</v>
      </c>
      <c r="AO571" s="44">
        <v>204.45</v>
      </c>
      <c r="AP571" s="44">
        <v>156.15</v>
      </c>
      <c r="AQ571" s="44">
        <v>183.44</v>
      </c>
      <c r="AR571" s="44">
        <v>209.77</v>
      </c>
      <c r="AS571" s="44">
        <v>204.45</v>
      </c>
      <c r="AT571" s="44">
        <v>143.58000000000001</v>
      </c>
      <c r="AU571" s="44">
        <v>143.57</v>
      </c>
      <c r="AV571" s="44">
        <v>197.19</v>
      </c>
      <c r="AW571" s="44">
        <v>194.16</v>
      </c>
      <c r="AX571" s="44">
        <v>143.58000000000001</v>
      </c>
      <c r="AY571" s="44">
        <v>173.15</v>
      </c>
      <c r="AZ571" s="44">
        <v>197.19</v>
      </c>
      <c r="BA571" s="44">
        <v>194.16</v>
      </c>
      <c r="BB571" s="44">
        <v>143.58000000000001</v>
      </c>
      <c r="BC571" s="14" t="s">
        <v>254</v>
      </c>
      <c r="BD571" s="14" t="s">
        <v>213</v>
      </c>
      <c r="BG571" s="14" t="s">
        <v>191</v>
      </c>
      <c r="BH571" s="14" t="s">
        <v>44</v>
      </c>
      <c r="BI571" s="14">
        <v>101</v>
      </c>
      <c r="BJ571" s="14">
        <f>IFERROR(_xlfn.XLOOKUP(Master[[#This Row],[cu_id]],StopTimes[cu_ID],StopTimes[Average Stop Time]), 0)</f>
        <v>15.243333333333334</v>
      </c>
      <c r="BK571" s="14">
        <f>IF(Master[[#This Row],[Avg stop time helper]] &lt;&gt; 0, Master[[#This Row],[Avg stop time helper]],Average_Stop_Time)</f>
        <v>15.243333333333334</v>
      </c>
      <c r="BL571" s="14" t="b">
        <f>NOT(ISERROR(_xlfn.XLOOKUP(Master[[#This Row],[cu_id]], Solution[Cu_ID],Solution[Cu_ID])))</f>
        <v>1</v>
      </c>
    </row>
    <row r="572" spans="1:64" s="14" customFormat="1" x14ac:dyDescent="0.3">
      <c r="A572" s="26" t="s">
        <v>1835</v>
      </c>
      <c r="B572" s="14">
        <v>103</v>
      </c>
      <c r="C572" s="14">
        <v>73507</v>
      </c>
      <c r="D572" s="14">
        <v>0</v>
      </c>
      <c r="E572" s="14" t="s">
        <v>1834</v>
      </c>
      <c r="F572" s="14" t="s">
        <v>3454</v>
      </c>
      <c r="H572" s="14" t="s">
        <v>221</v>
      </c>
      <c r="I572" s="14" t="s">
        <v>2</v>
      </c>
      <c r="J572" s="14">
        <v>49707</v>
      </c>
      <c r="K572" s="14">
        <v>7</v>
      </c>
      <c r="L572" s="14" t="s">
        <v>82</v>
      </c>
      <c r="M572" s="14" t="s">
        <v>164</v>
      </c>
      <c r="N572" s="14" t="s">
        <v>15</v>
      </c>
      <c r="O572" s="14">
        <v>1</v>
      </c>
      <c r="P572" s="14">
        <v>0</v>
      </c>
      <c r="Q572" s="14">
        <v>1</v>
      </c>
      <c r="R572" s="14">
        <v>0</v>
      </c>
      <c r="S572" s="14">
        <v>0</v>
      </c>
      <c r="T572" s="14">
        <v>0</v>
      </c>
      <c r="U572" s="25">
        <v>44138</v>
      </c>
      <c r="V572" s="14">
        <v>52</v>
      </c>
      <c r="W572" s="23">
        <v>3639.61</v>
      </c>
      <c r="X572" s="23">
        <v>0</v>
      </c>
      <c r="Y572" s="23">
        <v>0</v>
      </c>
      <c r="Z572" s="23">
        <v>77.31</v>
      </c>
      <c r="AA572" s="23">
        <v>77.31</v>
      </c>
      <c r="AB572" s="14">
        <v>68</v>
      </c>
      <c r="AC572" s="14">
        <v>5</v>
      </c>
      <c r="AD572" s="24">
        <f>IFERROR(1-(Master[[#This Row],[Avg Garment Scans per Delivery]]/Master[[#This Row],[Garment Inventory]]), 0)</f>
        <v>0.92647058823529416</v>
      </c>
      <c r="AE572" s="48">
        <v>3</v>
      </c>
      <c r="AF572" s="48">
        <v>69</v>
      </c>
      <c r="AG572" s="44">
        <v>69.910700000000006</v>
      </c>
      <c r="AH572" s="44">
        <v>68.699200000000005</v>
      </c>
      <c r="AI572" s="44">
        <v>71.545299999999997</v>
      </c>
      <c r="AJ572" s="44">
        <v>72.930000000000007</v>
      </c>
      <c r="AK572" s="44">
        <v>68.867500000000007</v>
      </c>
      <c r="AL572" s="44">
        <v>72.930000000000007</v>
      </c>
      <c r="AM572" s="44">
        <v>68.430000000000007</v>
      </c>
      <c r="AN572" s="44">
        <v>72.930000000000007</v>
      </c>
      <c r="AO572" s="44">
        <v>68.430000000000007</v>
      </c>
      <c r="AP572" s="44">
        <v>72.930000000000007</v>
      </c>
      <c r="AQ572" s="44">
        <v>71.930000000000007</v>
      </c>
      <c r="AR572" s="44">
        <v>72.930000000000007</v>
      </c>
      <c r="AS572" s="44">
        <v>68.430000000000007</v>
      </c>
      <c r="AT572" s="44">
        <v>72.930000000000007</v>
      </c>
      <c r="AU572" s="44">
        <v>68.430000000000007</v>
      </c>
      <c r="AV572" s="44">
        <v>72.930000000000007</v>
      </c>
      <c r="AW572" s="44">
        <v>68.430000000000007</v>
      </c>
      <c r="AX572" s="44">
        <v>72.930000000000007</v>
      </c>
      <c r="AY572" s="44">
        <v>68.430000000000007</v>
      </c>
      <c r="AZ572" s="44">
        <v>72.930000000000007</v>
      </c>
      <c r="BA572" s="44">
        <v>68.430000000000007</v>
      </c>
      <c r="BB572" s="44">
        <v>72.930000000000007</v>
      </c>
      <c r="BC572" s="14" t="s">
        <v>254</v>
      </c>
      <c r="BD572" s="14" t="s">
        <v>213</v>
      </c>
      <c r="BG572" s="14" t="s">
        <v>191</v>
      </c>
      <c r="BH572" s="14" t="s">
        <v>44</v>
      </c>
      <c r="BI572" s="14">
        <v>105</v>
      </c>
      <c r="BJ572" s="14">
        <f>IFERROR(_xlfn.XLOOKUP(Master[[#This Row],[cu_id]],StopTimes[cu_ID],StopTimes[Average Stop Time]), 0)</f>
        <v>15.329166666666667</v>
      </c>
      <c r="BK572" s="14">
        <f>IF(Master[[#This Row],[Avg stop time helper]] &lt;&gt; 0, Master[[#This Row],[Avg stop time helper]],Average_Stop_Time)</f>
        <v>15.329166666666667</v>
      </c>
      <c r="BL572" s="14" t="b">
        <f>NOT(ISERROR(_xlfn.XLOOKUP(Master[[#This Row],[cu_id]], Solution[Cu_ID],Solution[Cu_ID])))</f>
        <v>1</v>
      </c>
    </row>
    <row r="573" spans="1:64" s="14" customFormat="1" x14ac:dyDescent="0.3">
      <c r="A573" s="26" t="s">
        <v>1837</v>
      </c>
      <c r="B573" s="14">
        <v>102</v>
      </c>
      <c r="C573" s="14">
        <v>73508</v>
      </c>
      <c r="D573" s="14">
        <v>0</v>
      </c>
      <c r="E573" s="14" t="s">
        <v>1836</v>
      </c>
      <c r="F573" s="14" t="s">
        <v>3780</v>
      </c>
      <c r="H573" s="14" t="s">
        <v>207</v>
      </c>
      <c r="I573" s="14" t="s">
        <v>2</v>
      </c>
      <c r="J573" s="14">
        <v>49765</v>
      </c>
      <c r="K573" s="14">
        <v>7</v>
      </c>
      <c r="L573" s="14" t="s">
        <v>82</v>
      </c>
      <c r="M573" s="14" t="s">
        <v>164</v>
      </c>
      <c r="N573" s="14" t="s">
        <v>13</v>
      </c>
      <c r="O573" s="14">
        <v>5</v>
      </c>
      <c r="P573" s="14">
        <v>5</v>
      </c>
      <c r="Q573" s="14">
        <v>0</v>
      </c>
      <c r="R573" s="14">
        <v>0</v>
      </c>
      <c r="S573" s="14">
        <v>0</v>
      </c>
      <c r="T573" s="14">
        <v>0</v>
      </c>
      <c r="U573" s="25">
        <v>44137</v>
      </c>
      <c r="V573" s="14">
        <v>52</v>
      </c>
      <c r="W573" s="23">
        <v>4213.1899999999996</v>
      </c>
      <c r="X573" s="23">
        <v>0</v>
      </c>
      <c r="Y573" s="23">
        <v>0</v>
      </c>
      <c r="Z573" s="23">
        <v>83.85</v>
      </c>
      <c r="AA573" s="23">
        <v>83.85</v>
      </c>
      <c r="AB573" s="14">
        <v>143</v>
      </c>
      <c r="AC573" s="14">
        <v>25</v>
      </c>
      <c r="AD573" s="24">
        <v>0.48076923076923078</v>
      </c>
      <c r="AE573" s="48">
        <v>7</v>
      </c>
      <c r="AF573" s="48">
        <v>148</v>
      </c>
      <c r="AG573" s="44">
        <v>82.3</v>
      </c>
      <c r="AH573" s="44">
        <v>82.3</v>
      </c>
      <c r="AI573" s="44">
        <v>78.176100000000005</v>
      </c>
      <c r="AJ573" s="44">
        <v>79.872299999999996</v>
      </c>
      <c r="AK573" s="44">
        <v>79.198700000000002</v>
      </c>
      <c r="AL573" s="44">
        <v>79.727500000000006</v>
      </c>
      <c r="AM573" s="44">
        <v>82.3</v>
      </c>
      <c r="AN573" s="44">
        <v>158.19999999999999</v>
      </c>
      <c r="AO573" s="44">
        <v>82.3</v>
      </c>
      <c r="AP573" s="44">
        <v>158.19999999999999</v>
      </c>
      <c r="AQ573" s="44">
        <v>82.3</v>
      </c>
      <c r="AR573" s="44">
        <v>158.19999999999999</v>
      </c>
      <c r="AS573" s="44">
        <v>82.3</v>
      </c>
      <c r="AT573" s="44">
        <v>158.19999999999999</v>
      </c>
      <c r="AU573" s="44">
        <v>82.3</v>
      </c>
      <c r="AV573" s="44">
        <v>158.19999999999999</v>
      </c>
      <c r="AW573" s="44">
        <v>74.03</v>
      </c>
      <c r="AX573" s="44">
        <v>158.19999999999999</v>
      </c>
      <c r="AY573" s="44">
        <v>74.03</v>
      </c>
      <c r="AZ573" s="44">
        <v>163.22</v>
      </c>
      <c r="BA573" s="44">
        <v>74.03</v>
      </c>
      <c r="BB573" s="44">
        <v>168.24</v>
      </c>
      <c r="BC573" s="14" t="s">
        <v>77</v>
      </c>
      <c r="BD573" s="14" t="s">
        <v>77</v>
      </c>
      <c r="BG573" s="14" t="s">
        <v>191</v>
      </c>
      <c r="BH573" s="14" t="s">
        <v>44</v>
      </c>
      <c r="BI573" s="14">
        <v>102</v>
      </c>
      <c r="BJ573" s="14">
        <f>IFERROR(_xlfn.XLOOKUP(Master[[#This Row],[cu_id]],StopTimes[cu_ID],StopTimes[Average Stop Time]), 0)</f>
        <v>14.700000000000001</v>
      </c>
      <c r="BK573" s="14">
        <f>IF(Master[[#This Row],[Avg stop time helper]] &lt;&gt; 0, Master[[#This Row],[Avg stop time helper]],Average_Stop_Time)</f>
        <v>14.700000000000001</v>
      </c>
      <c r="BL573" s="14" t="b">
        <f>NOT(ISERROR(_xlfn.XLOOKUP(Master[[#This Row],[cu_id]], Solution[Cu_ID],Solution[Cu_ID])))</f>
        <v>0</v>
      </c>
    </row>
    <row r="574" spans="1:64" s="14" customFormat="1" x14ac:dyDescent="0.3">
      <c r="A574" s="26" t="s">
        <v>1848</v>
      </c>
      <c r="B574" s="14">
        <v>105</v>
      </c>
      <c r="C574" s="14">
        <v>73509</v>
      </c>
      <c r="D574" s="14">
        <v>1</v>
      </c>
      <c r="E574" s="14" t="s">
        <v>1847</v>
      </c>
      <c r="F574" s="14" t="s">
        <v>4559</v>
      </c>
      <c r="H574" s="14" t="s">
        <v>215</v>
      </c>
      <c r="I574" s="14" t="s">
        <v>2</v>
      </c>
      <c r="J574" s="14">
        <v>48750</v>
      </c>
      <c r="K574" s="14">
        <v>7</v>
      </c>
      <c r="L574" s="14" t="s">
        <v>82</v>
      </c>
      <c r="M574" s="14" t="s">
        <v>164</v>
      </c>
      <c r="N574" s="14" t="s">
        <v>48</v>
      </c>
      <c r="O574" s="14">
        <v>95</v>
      </c>
      <c r="P574" s="14">
        <v>0</v>
      </c>
      <c r="Q574" s="14">
        <v>0</v>
      </c>
      <c r="R574" s="14">
        <v>0</v>
      </c>
      <c r="S574" s="14">
        <v>95</v>
      </c>
      <c r="T574" s="14">
        <v>0</v>
      </c>
      <c r="U574" s="25">
        <v>44140</v>
      </c>
      <c r="V574" s="14">
        <v>53</v>
      </c>
      <c r="W574" s="23">
        <v>4673.88</v>
      </c>
      <c r="X574" s="23">
        <v>0</v>
      </c>
      <c r="Y574" s="23">
        <v>0</v>
      </c>
      <c r="Z574" s="23">
        <v>93.28</v>
      </c>
      <c r="AA574" s="23">
        <v>93.28</v>
      </c>
      <c r="AB574" s="14">
        <v>90</v>
      </c>
      <c r="AC574" s="14">
        <v>24</v>
      </c>
      <c r="AD574" s="24">
        <f>IFERROR(1-(Master[[#This Row],[Avg Garment Scans per Delivery]]/Master[[#This Row],[Garment Inventory]]), 0)</f>
        <v>0.73333333333333339</v>
      </c>
      <c r="AE574" s="48">
        <v>5</v>
      </c>
      <c r="AF574" s="48">
        <v>91</v>
      </c>
      <c r="AG574" s="44">
        <v>91.92</v>
      </c>
      <c r="AH574" s="44">
        <v>92.612300000000005</v>
      </c>
      <c r="AI574" s="44">
        <v>90.122799999999998</v>
      </c>
      <c r="AJ574" s="44">
        <v>72.988399999999999</v>
      </c>
      <c r="AK574" s="44">
        <v>91.92</v>
      </c>
      <c r="AL574" s="44">
        <v>73.064999999999998</v>
      </c>
      <c r="AM574" s="44">
        <v>91.92</v>
      </c>
      <c r="AN574" s="44">
        <v>69.47</v>
      </c>
      <c r="AO574" s="44">
        <v>91.92</v>
      </c>
      <c r="AP574" s="44">
        <v>69.47</v>
      </c>
      <c r="AQ574" s="44">
        <v>91.92</v>
      </c>
      <c r="AR574" s="44">
        <v>69.47</v>
      </c>
      <c r="AS574" s="44">
        <v>91.92</v>
      </c>
      <c r="AT574" s="44">
        <v>69.47</v>
      </c>
      <c r="AU574" s="44">
        <v>91.92</v>
      </c>
      <c r="AV574" s="44">
        <v>69.47</v>
      </c>
      <c r="AW574" s="44">
        <v>91.92</v>
      </c>
      <c r="AX574" s="44">
        <v>74.47</v>
      </c>
      <c r="AY574" s="44">
        <v>91.92</v>
      </c>
      <c r="AZ574" s="44">
        <v>76.25</v>
      </c>
      <c r="BA574" s="44">
        <v>91.92</v>
      </c>
      <c r="BB574" s="44">
        <v>86.45</v>
      </c>
      <c r="BC574" s="14" t="s">
        <v>257</v>
      </c>
      <c r="BD574" s="14" t="s">
        <v>213</v>
      </c>
      <c r="BG574" s="14" t="s">
        <v>793</v>
      </c>
      <c r="BH574" s="14" t="s">
        <v>44</v>
      </c>
      <c r="BI574" s="14">
        <v>101</v>
      </c>
      <c r="BJ574" s="14">
        <f>IFERROR(_xlfn.XLOOKUP(Master[[#This Row],[cu_id]],StopTimes[cu_ID],StopTimes[Average Stop Time]), 0)</f>
        <v>11.836666666666668</v>
      </c>
      <c r="BK574" s="14">
        <f>IF(Master[[#This Row],[Avg stop time helper]] &lt;&gt; 0, Master[[#This Row],[Avg stop time helper]],Average_Stop_Time)</f>
        <v>11.836666666666668</v>
      </c>
      <c r="BL574" s="14" t="b">
        <f>NOT(ISERROR(_xlfn.XLOOKUP(Master[[#This Row],[cu_id]], Solution[Cu_ID],Solution[Cu_ID])))</f>
        <v>1</v>
      </c>
    </row>
    <row r="575" spans="1:64" s="14" customFormat="1" x14ac:dyDescent="0.3">
      <c r="A575" s="26" t="s">
        <v>1839</v>
      </c>
      <c r="B575" s="14">
        <v>105</v>
      </c>
      <c r="C575" s="14">
        <v>73509</v>
      </c>
      <c r="D575" s="14">
        <v>0</v>
      </c>
      <c r="E575" s="14" t="s">
        <v>1838</v>
      </c>
      <c r="F575" s="14" t="s">
        <v>4559</v>
      </c>
      <c r="H575" s="14" t="s">
        <v>215</v>
      </c>
      <c r="I575" s="14" t="s">
        <v>2</v>
      </c>
      <c r="J575" s="14">
        <v>48750</v>
      </c>
      <c r="K575" s="14">
        <v>7</v>
      </c>
      <c r="L575" s="14" t="s">
        <v>82</v>
      </c>
      <c r="M575" s="14" t="s">
        <v>164</v>
      </c>
      <c r="N575" s="14" t="s">
        <v>48</v>
      </c>
      <c r="O575" s="14">
        <v>170</v>
      </c>
      <c r="P575" s="14">
        <v>0</v>
      </c>
      <c r="Q575" s="14">
        <v>0</v>
      </c>
      <c r="R575" s="14">
        <v>0</v>
      </c>
      <c r="S575" s="14">
        <v>170</v>
      </c>
      <c r="T575" s="14">
        <v>0</v>
      </c>
      <c r="U575" s="25">
        <v>44140</v>
      </c>
      <c r="V575" s="14">
        <v>53</v>
      </c>
      <c r="W575" s="23">
        <v>2481.94</v>
      </c>
      <c r="X575" s="23">
        <v>0</v>
      </c>
      <c r="Y575" s="23">
        <v>0</v>
      </c>
      <c r="Z575" s="23">
        <v>44.87</v>
      </c>
      <c r="AA575" s="23">
        <v>44.87</v>
      </c>
      <c r="AB575" s="14">
        <v>22</v>
      </c>
      <c r="AC575" s="14">
        <v>4</v>
      </c>
      <c r="AD575" s="24">
        <f>IFERROR(1-(Master[[#This Row],[Avg Garment Scans per Delivery]]/Master[[#This Row],[Garment Inventory]]), 0)</f>
        <v>0.81818181818181812</v>
      </c>
      <c r="AE575" s="48">
        <v>1</v>
      </c>
      <c r="AF575" s="48">
        <v>22</v>
      </c>
      <c r="AG575" s="44">
        <v>47.65</v>
      </c>
      <c r="AH575" s="44">
        <v>41.083799999999997</v>
      </c>
      <c r="AI575" s="44">
        <v>41.458500000000001</v>
      </c>
      <c r="AJ575" s="44">
        <v>52.859200000000001</v>
      </c>
      <c r="AK575" s="44">
        <v>39.89</v>
      </c>
      <c r="AL575" s="44">
        <v>54.02</v>
      </c>
      <c r="AM575" s="44">
        <v>39.89</v>
      </c>
      <c r="AN575" s="44">
        <v>53.17</v>
      </c>
      <c r="AO575" s="44">
        <v>39.89</v>
      </c>
      <c r="AP575" s="44">
        <v>53.17</v>
      </c>
      <c r="AQ575" s="44">
        <v>39.89</v>
      </c>
      <c r="AR575" s="44">
        <v>53.17</v>
      </c>
      <c r="AS575" s="44">
        <v>39.89</v>
      </c>
      <c r="AT575" s="44">
        <v>53.17</v>
      </c>
      <c r="AU575" s="44">
        <v>39.89</v>
      </c>
      <c r="AV575" s="44">
        <v>58.17</v>
      </c>
      <c r="AW575" s="44">
        <v>39.89</v>
      </c>
      <c r="AX575" s="44">
        <v>54.97</v>
      </c>
      <c r="AY575" s="44">
        <v>39.89</v>
      </c>
      <c r="AZ575" s="44">
        <v>53.17</v>
      </c>
      <c r="BA575" s="44">
        <v>39.89</v>
      </c>
      <c r="BB575" s="44">
        <v>53.17</v>
      </c>
      <c r="BC575" s="14" t="s">
        <v>257</v>
      </c>
      <c r="BD575" s="14" t="s">
        <v>213</v>
      </c>
      <c r="BG575" s="14" t="s">
        <v>191</v>
      </c>
      <c r="BH575" s="14" t="s">
        <v>44</v>
      </c>
      <c r="BI575" s="14">
        <v>101</v>
      </c>
      <c r="BJ575" s="14">
        <f>IFERROR(_xlfn.XLOOKUP(Master[[#This Row],[cu_id]],StopTimes[cu_ID],StopTimes[Average Stop Time]), 0)</f>
        <v>7.4033333333333333</v>
      </c>
      <c r="BK575" s="14">
        <f>IF(Master[[#This Row],[Avg stop time helper]] &lt;&gt; 0, Master[[#This Row],[Avg stop time helper]],Average_Stop_Time)</f>
        <v>7.4033333333333333</v>
      </c>
      <c r="BL575" s="14" t="b">
        <f>NOT(ISERROR(_xlfn.XLOOKUP(Master[[#This Row],[cu_id]], Solution[Cu_ID],Solution[Cu_ID])))</f>
        <v>1</v>
      </c>
    </row>
    <row r="576" spans="1:64" s="14" customFormat="1" x14ac:dyDescent="0.3">
      <c r="A576" s="26" t="s">
        <v>1843</v>
      </c>
      <c r="B576" s="14">
        <v>101</v>
      </c>
      <c r="C576" s="14">
        <v>73510</v>
      </c>
      <c r="D576" s="14">
        <v>0</v>
      </c>
      <c r="E576" s="14" t="s">
        <v>1842</v>
      </c>
      <c r="F576" s="14" t="s">
        <v>5170</v>
      </c>
      <c r="H576" s="14" t="s">
        <v>1352</v>
      </c>
      <c r="I576" s="14" t="s">
        <v>2</v>
      </c>
      <c r="J576" s="14">
        <v>48730</v>
      </c>
      <c r="K576" s="14">
        <v>5</v>
      </c>
      <c r="L576" s="14" t="s">
        <v>84</v>
      </c>
      <c r="M576" s="14" t="s">
        <v>164</v>
      </c>
      <c r="N576" s="14" t="s">
        <v>48</v>
      </c>
      <c r="O576" s="14">
        <v>287</v>
      </c>
      <c r="P576" s="14">
        <v>0</v>
      </c>
      <c r="Q576" s="14">
        <v>0</v>
      </c>
      <c r="R576" s="14">
        <v>0</v>
      </c>
      <c r="S576" s="14">
        <v>287</v>
      </c>
      <c r="T576" s="14">
        <v>0</v>
      </c>
      <c r="U576" s="25">
        <v>44147</v>
      </c>
      <c r="V576" s="14">
        <v>27</v>
      </c>
      <c r="W576" s="23">
        <v>2572.92</v>
      </c>
      <c r="X576" s="23">
        <v>0</v>
      </c>
      <c r="Y576" s="23">
        <v>0</v>
      </c>
      <c r="Z576" s="23">
        <v>62.85</v>
      </c>
      <c r="AA576" s="23">
        <v>125.71</v>
      </c>
      <c r="AB576" s="14">
        <v>0</v>
      </c>
      <c r="AC576" s="14">
        <v>0</v>
      </c>
      <c r="AD576" s="24">
        <f>IFERROR(1-(Master[[#This Row],[Avg Garment Scans per Delivery]]/Master[[#This Row],[Garment Inventory]]), 0)</f>
        <v>0</v>
      </c>
      <c r="AE576" s="48">
        <v>0</v>
      </c>
      <c r="AF576" s="48">
        <v>0</v>
      </c>
      <c r="AG576" s="44">
        <v>69.739999999999995</v>
      </c>
      <c r="AH576" s="44">
        <v>99.384200000000007</v>
      </c>
      <c r="AI576" s="44">
        <v>114.00620000000001</v>
      </c>
      <c r="AJ576" s="44">
        <v>105.7616</v>
      </c>
      <c r="AK576" s="44">
        <v>64.707499999999996</v>
      </c>
      <c r="AL576" s="44">
        <v>49.673699999999997</v>
      </c>
      <c r="AM576" s="44">
        <v>99.74</v>
      </c>
      <c r="AN576" s="44">
        <v>0</v>
      </c>
      <c r="AO576" s="44">
        <v>0</v>
      </c>
      <c r="AP576" s="44">
        <v>107.78</v>
      </c>
      <c r="AQ576" s="44">
        <v>130.34</v>
      </c>
      <c r="AR576" s="44">
        <v>0</v>
      </c>
      <c r="AS576" s="44">
        <v>0</v>
      </c>
      <c r="AT576" s="44">
        <v>74.05</v>
      </c>
      <c r="AU576" s="44">
        <v>143.79</v>
      </c>
      <c r="AV576" s="44">
        <v>0</v>
      </c>
      <c r="AW576" s="44">
        <v>0</v>
      </c>
      <c r="AX576" s="44">
        <v>74.05</v>
      </c>
      <c r="AY576" s="44">
        <v>143.79</v>
      </c>
      <c r="AZ576" s="44">
        <v>0</v>
      </c>
      <c r="BA576" s="44">
        <v>0</v>
      </c>
      <c r="BB576" s="44">
        <v>141.51</v>
      </c>
      <c r="BC576" s="14" t="s">
        <v>214</v>
      </c>
      <c r="BD576" s="14" t="s">
        <v>213</v>
      </c>
      <c r="BG576" s="14" t="s">
        <v>191</v>
      </c>
      <c r="BH576" s="14" t="s">
        <v>81</v>
      </c>
      <c r="BI576" s="14">
        <v>101</v>
      </c>
      <c r="BJ576" s="14">
        <f>IFERROR(_xlfn.XLOOKUP(Master[[#This Row],[cu_id]],StopTimes[cu_ID],StopTimes[Average Stop Time]), 0)</f>
        <v>16.425000000000001</v>
      </c>
      <c r="BK576" s="14">
        <f>IF(Master[[#This Row],[Avg stop time helper]] &lt;&gt; 0, Master[[#This Row],[Avg stop time helper]],Average_Stop_Time)</f>
        <v>16.425000000000001</v>
      </c>
      <c r="BL576" s="14" t="b">
        <f>NOT(ISERROR(_xlfn.XLOOKUP(Master[[#This Row],[cu_id]], Solution[Cu_ID],Solution[Cu_ID])))</f>
        <v>1</v>
      </c>
    </row>
    <row r="577" spans="1:64" s="14" customFormat="1" x14ac:dyDescent="0.3">
      <c r="A577" s="26" t="s">
        <v>1846</v>
      </c>
      <c r="B577" s="14">
        <v>101</v>
      </c>
      <c r="C577" s="14">
        <v>73511</v>
      </c>
      <c r="D577" s="14" t="s">
        <v>51</v>
      </c>
      <c r="E577" s="14" t="s">
        <v>1845</v>
      </c>
      <c r="F577" s="14" t="s">
        <v>4477</v>
      </c>
      <c r="G577" s="14" t="s">
        <v>77</v>
      </c>
      <c r="H577" s="14" t="s">
        <v>612</v>
      </c>
      <c r="I577" s="14" t="s">
        <v>2</v>
      </c>
      <c r="J577" s="14" t="s">
        <v>1844</v>
      </c>
      <c r="K577" s="14" t="s">
        <v>1380</v>
      </c>
      <c r="L577" s="14" t="s">
        <v>82</v>
      </c>
      <c r="M577" s="14" t="s">
        <v>163</v>
      </c>
      <c r="N577" s="14" t="s">
        <v>15</v>
      </c>
      <c r="O577" s="14">
        <v>160</v>
      </c>
      <c r="P577" s="14">
        <v>0</v>
      </c>
      <c r="Q577" s="14">
        <v>160</v>
      </c>
      <c r="R577" s="14">
        <v>0</v>
      </c>
      <c r="S577" s="14">
        <v>0</v>
      </c>
      <c r="T577" s="14">
        <v>0</v>
      </c>
      <c r="U577" s="25">
        <v>44222</v>
      </c>
      <c r="V577" s="14">
        <v>6</v>
      </c>
      <c r="W577" s="28">
        <v>246.78</v>
      </c>
      <c r="X577" s="23">
        <v>0</v>
      </c>
      <c r="Y577" s="23">
        <v>0</v>
      </c>
      <c r="Z577" s="28">
        <v>6.1695000000000002</v>
      </c>
      <c r="AA577" s="28">
        <v>6.1695000000000002</v>
      </c>
      <c r="AB577" s="14">
        <v>0</v>
      </c>
      <c r="AC577" s="14">
        <v>0</v>
      </c>
      <c r="AD577" s="24">
        <f>IFERROR(1-(Master[[#This Row],[Avg Garment Scans per Delivery]]/Master[[#This Row],[Garment Inventory]]), 0)</f>
        <v>0</v>
      </c>
      <c r="AE577" s="48">
        <v>0</v>
      </c>
      <c r="AF577" s="48">
        <v>0</v>
      </c>
      <c r="AG577" s="44">
        <v>36.57</v>
      </c>
      <c r="AH577" s="44">
        <v>42.35</v>
      </c>
      <c r="AI577" s="44">
        <v>44.47</v>
      </c>
      <c r="AJ577" s="44">
        <v>46.26</v>
      </c>
      <c r="AK577" s="44">
        <v>5.2937000000000003</v>
      </c>
      <c r="AL577" s="44">
        <v>6.0061999999999998</v>
      </c>
      <c r="AM577" s="44">
        <v>0</v>
      </c>
      <c r="AN577" s="44">
        <v>0</v>
      </c>
      <c r="AO577" s="44">
        <v>0</v>
      </c>
      <c r="AP577" s="44">
        <v>0</v>
      </c>
      <c r="AQ577" s="44">
        <v>0</v>
      </c>
      <c r="AR577" s="44">
        <v>0</v>
      </c>
      <c r="AS577" s="44">
        <v>42.35</v>
      </c>
      <c r="AT577" s="44">
        <v>0</v>
      </c>
      <c r="AU577" s="44">
        <v>0</v>
      </c>
      <c r="AV577" s="44">
        <v>48.05</v>
      </c>
      <c r="AW577" s="44">
        <v>0</v>
      </c>
      <c r="AX577" s="44">
        <v>0</v>
      </c>
      <c r="AY577" s="44">
        <v>0</v>
      </c>
      <c r="AZ577" s="44">
        <v>0</v>
      </c>
      <c r="BA577" s="44">
        <v>0</v>
      </c>
      <c r="BB577" s="44">
        <v>0</v>
      </c>
      <c r="BC577" s="27"/>
      <c r="BD577" s="27" t="s">
        <v>77</v>
      </c>
      <c r="BE577" s="14" t="s">
        <v>77</v>
      </c>
      <c r="BF577" s="14" t="s">
        <v>77</v>
      </c>
      <c r="BG577" s="14" t="s">
        <v>191</v>
      </c>
      <c r="BH577" s="14" t="s">
        <v>44</v>
      </c>
      <c r="BI577" s="14">
        <v>101</v>
      </c>
      <c r="BJ577" s="14">
        <f>IFERROR(_xlfn.XLOOKUP(Master[[#This Row],[cu_id]],StopTimes[cu_ID],StopTimes[Average Stop Time]), 0)</f>
        <v>4.333333333333333</v>
      </c>
      <c r="BK577" s="14">
        <f>IF(Master[[#This Row],[Avg stop time helper]] &lt;&gt; 0, Master[[#This Row],[Avg stop time helper]],Average_Stop_Time)</f>
        <v>4.333333333333333</v>
      </c>
      <c r="BL577" s="14" t="b">
        <f>NOT(ISERROR(_xlfn.XLOOKUP(Master[[#This Row],[cu_id]], Solution[Cu_ID],Solution[Cu_ID])))</f>
        <v>1</v>
      </c>
    </row>
    <row r="578" spans="1:64" s="14" customFormat="1" x14ac:dyDescent="0.3">
      <c r="A578" s="26" t="s">
        <v>1861</v>
      </c>
      <c r="B578" s="14">
        <v>103</v>
      </c>
      <c r="C578" s="14">
        <v>73513</v>
      </c>
      <c r="D578" s="14">
        <v>0</v>
      </c>
      <c r="E578" s="14" t="s">
        <v>1860</v>
      </c>
      <c r="F578" s="14" t="s">
        <v>3770</v>
      </c>
      <c r="H578" s="14" t="s">
        <v>1152</v>
      </c>
      <c r="I578" s="14" t="s">
        <v>2</v>
      </c>
      <c r="J578" s="14">
        <v>48647</v>
      </c>
      <c r="K578" s="14">
        <v>7</v>
      </c>
      <c r="L578" s="14" t="s">
        <v>82</v>
      </c>
      <c r="M578" s="14" t="s">
        <v>164</v>
      </c>
      <c r="N578" s="14" t="s">
        <v>14</v>
      </c>
      <c r="O578" s="14">
        <v>1</v>
      </c>
      <c r="P578" s="14">
        <v>0</v>
      </c>
      <c r="Q578" s="14">
        <v>0</v>
      </c>
      <c r="R578" s="14">
        <v>0</v>
      </c>
      <c r="S578" s="14">
        <v>0</v>
      </c>
      <c r="T578" s="14">
        <v>1</v>
      </c>
      <c r="U578" s="25">
        <v>44141</v>
      </c>
      <c r="V578" s="14">
        <v>52</v>
      </c>
      <c r="W578" s="23">
        <v>2804.08</v>
      </c>
      <c r="X578" s="23">
        <v>0</v>
      </c>
      <c r="Y578" s="23">
        <v>0</v>
      </c>
      <c r="Z578" s="23">
        <v>59.53</v>
      </c>
      <c r="AA578" s="23">
        <v>59.53</v>
      </c>
      <c r="AB578" s="14">
        <v>0</v>
      </c>
      <c r="AC578" s="14">
        <v>0</v>
      </c>
      <c r="AD578" s="24">
        <f>IFERROR(1-(Master[[#This Row],[Avg Garment Scans per Delivery]]/Master[[#This Row],[Garment Inventory]]), 0)</f>
        <v>0</v>
      </c>
      <c r="AE578" s="48">
        <v>0</v>
      </c>
      <c r="AF578" s="48">
        <v>0</v>
      </c>
      <c r="AG578" s="44">
        <v>53.285299999999999</v>
      </c>
      <c r="AH578" s="44">
        <v>54.195300000000003</v>
      </c>
      <c r="AI578" s="44">
        <v>58.463000000000001</v>
      </c>
      <c r="AJ578" s="44">
        <v>56.7057</v>
      </c>
      <c r="AK578" s="44">
        <v>57.454999999999998</v>
      </c>
      <c r="AL578" s="44">
        <v>56.153700000000001</v>
      </c>
      <c r="AM578" s="44">
        <v>50.06</v>
      </c>
      <c r="AN578" s="44">
        <v>52.29</v>
      </c>
      <c r="AO578" s="44">
        <v>79.64</v>
      </c>
      <c r="AP578" s="44">
        <v>83.2</v>
      </c>
      <c r="AQ578" s="44">
        <v>50.06</v>
      </c>
      <c r="AR578" s="44">
        <v>52.29</v>
      </c>
      <c r="AS578" s="44">
        <v>50.06</v>
      </c>
      <c r="AT578" s="44">
        <v>52.29</v>
      </c>
      <c r="AU578" s="44">
        <v>50.06</v>
      </c>
      <c r="AV578" s="44">
        <v>52.29</v>
      </c>
      <c r="AW578" s="44">
        <v>79.64</v>
      </c>
      <c r="AX578" s="44">
        <v>52.29</v>
      </c>
      <c r="AY578" s="44">
        <v>50.06</v>
      </c>
      <c r="AZ578" s="44">
        <v>52.29</v>
      </c>
      <c r="BA578" s="44">
        <v>50.06</v>
      </c>
      <c r="BB578" s="44">
        <v>52.29</v>
      </c>
      <c r="BC578" s="14" t="s">
        <v>232</v>
      </c>
      <c r="BD578" s="14" t="s">
        <v>239</v>
      </c>
      <c r="BG578" s="14" t="s">
        <v>191</v>
      </c>
      <c r="BH578" s="14" t="s">
        <v>44</v>
      </c>
      <c r="BI578" s="14">
        <v>105</v>
      </c>
      <c r="BJ578" s="14">
        <f>IFERROR(_xlfn.XLOOKUP(Master[[#This Row],[cu_id]],StopTimes[cu_ID],StopTimes[Average Stop Time]), 0)</f>
        <v>17.086666666666666</v>
      </c>
      <c r="BK578" s="14">
        <f>IF(Master[[#This Row],[Avg stop time helper]] &lt;&gt; 0, Master[[#This Row],[Avg stop time helper]],Average_Stop_Time)</f>
        <v>17.086666666666666</v>
      </c>
      <c r="BL578" s="14" t="b">
        <f>NOT(ISERROR(_xlfn.XLOOKUP(Master[[#This Row],[cu_id]], Solution[Cu_ID],Solution[Cu_ID])))</f>
        <v>1</v>
      </c>
    </row>
    <row r="579" spans="1:64" s="14" customFormat="1" x14ac:dyDescent="0.3">
      <c r="A579" s="26" t="s">
        <v>1874</v>
      </c>
      <c r="B579" s="14">
        <v>101</v>
      </c>
      <c r="C579" s="14">
        <v>73515</v>
      </c>
      <c r="D579" s="14">
        <v>0</v>
      </c>
      <c r="E579" s="14" t="s">
        <v>1873</v>
      </c>
      <c r="F579" s="14" t="s">
        <v>5361</v>
      </c>
      <c r="H579" s="14" t="s">
        <v>221</v>
      </c>
      <c r="I579" s="14" t="s">
        <v>2</v>
      </c>
      <c r="J579" s="14">
        <v>49707</v>
      </c>
      <c r="K579" s="14">
        <v>5</v>
      </c>
      <c r="L579" s="14" t="s">
        <v>84</v>
      </c>
      <c r="M579" s="14" t="s">
        <v>164</v>
      </c>
      <c r="N579" s="14" t="s">
        <v>14</v>
      </c>
      <c r="O579" s="14">
        <v>225</v>
      </c>
      <c r="P579" s="14">
        <v>0</v>
      </c>
      <c r="Q579" s="14">
        <v>0</v>
      </c>
      <c r="R579" s="14">
        <v>0</v>
      </c>
      <c r="S579" s="14">
        <v>0</v>
      </c>
      <c r="T579" s="14">
        <v>225</v>
      </c>
      <c r="U579" s="25">
        <v>44148</v>
      </c>
      <c r="V579" s="14">
        <v>26</v>
      </c>
      <c r="W579" s="23">
        <v>1666.92</v>
      </c>
      <c r="X579" s="23">
        <v>0</v>
      </c>
      <c r="Y579" s="23">
        <v>0</v>
      </c>
      <c r="Z579" s="23">
        <v>35.299999999999997</v>
      </c>
      <c r="AA579" s="23">
        <v>70.59</v>
      </c>
      <c r="AB579" s="14">
        <v>0</v>
      </c>
      <c r="AC579" s="14">
        <v>0</v>
      </c>
      <c r="AD579" s="24">
        <f>IFERROR(1-(Master[[#This Row],[Avg Garment Scans per Delivery]]/Master[[#This Row],[Garment Inventory]]), 0)</f>
        <v>0</v>
      </c>
      <c r="AE579" s="48">
        <v>0</v>
      </c>
      <c r="AF579" s="48">
        <v>0</v>
      </c>
      <c r="AG579" s="44">
        <v>62.89</v>
      </c>
      <c r="AH579" s="44">
        <v>63.73</v>
      </c>
      <c r="AI579" s="44">
        <v>65.636600000000001</v>
      </c>
      <c r="AJ579" s="44">
        <v>66.59</v>
      </c>
      <c r="AK579" s="44">
        <v>31.864999999999998</v>
      </c>
      <c r="AL579" s="44">
        <v>33.295000000000002</v>
      </c>
      <c r="AM579" s="44">
        <v>63.73</v>
      </c>
      <c r="AN579" s="44">
        <v>0</v>
      </c>
      <c r="AO579" s="44">
        <v>0</v>
      </c>
      <c r="AP579" s="44">
        <v>66.59</v>
      </c>
      <c r="AQ579" s="44">
        <v>63.73</v>
      </c>
      <c r="AR579" s="44">
        <v>0</v>
      </c>
      <c r="AS579" s="44">
        <v>0</v>
      </c>
      <c r="AT579" s="44">
        <v>66.59</v>
      </c>
      <c r="AU579" s="44">
        <v>63.73</v>
      </c>
      <c r="AV579" s="44">
        <v>0</v>
      </c>
      <c r="AW579" s="44">
        <v>0</v>
      </c>
      <c r="AX579" s="44">
        <v>66.59</v>
      </c>
      <c r="AY579" s="44">
        <v>63.73</v>
      </c>
      <c r="AZ579" s="44">
        <v>0</v>
      </c>
      <c r="BA579" s="44">
        <v>0</v>
      </c>
      <c r="BB579" s="44">
        <v>66.59</v>
      </c>
      <c r="BC579" s="14" t="s">
        <v>232</v>
      </c>
      <c r="BD579" s="14" t="s">
        <v>213</v>
      </c>
      <c r="BG579" s="14" t="s">
        <v>191</v>
      </c>
      <c r="BH579" s="14" t="s">
        <v>44</v>
      </c>
      <c r="BI579" s="14">
        <v>101</v>
      </c>
      <c r="BJ579" s="14">
        <f>IFERROR(_xlfn.XLOOKUP(Master[[#This Row],[cu_id]],StopTimes[cu_ID],StopTimes[Average Stop Time]), 0)</f>
        <v>6.5916666666666668</v>
      </c>
      <c r="BK579" s="14">
        <f>IF(Master[[#This Row],[Avg stop time helper]] &lt;&gt; 0, Master[[#This Row],[Avg stop time helper]],Average_Stop_Time)</f>
        <v>6.5916666666666668</v>
      </c>
      <c r="BL579" s="14" t="b">
        <f>NOT(ISERROR(_xlfn.XLOOKUP(Master[[#This Row],[cu_id]], Solution[Cu_ID],Solution[Cu_ID])))</f>
        <v>1</v>
      </c>
    </row>
    <row r="580" spans="1:64" s="14" customFormat="1" x14ac:dyDescent="0.3">
      <c r="A580" s="26" t="s">
        <v>1876</v>
      </c>
      <c r="B580" s="14">
        <v>102</v>
      </c>
      <c r="C580" s="14">
        <v>73516</v>
      </c>
      <c r="D580" s="14">
        <v>0</v>
      </c>
      <c r="E580" s="14" t="s">
        <v>1875</v>
      </c>
      <c r="F580" s="14" t="s">
        <v>3658</v>
      </c>
      <c r="H580" s="14" t="s">
        <v>207</v>
      </c>
      <c r="I580" s="14" t="s">
        <v>2</v>
      </c>
      <c r="J580" s="14">
        <v>49765</v>
      </c>
      <c r="K580" s="14">
        <v>7</v>
      </c>
      <c r="L580" s="14" t="s">
        <v>82</v>
      </c>
      <c r="M580" s="14" t="s">
        <v>164</v>
      </c>
      <c r="N580" s="14" t="s">
        <v>13</v>
      </c>
      <c r="O580" s="14">
        <v>45</v>
      </c>
      <c r="P580" s="14">
        <v>45</v>
      </c>
      <c r="Q580" s="14">
        <v>0</v>
      </c>
      <c r="R580" s="14">
        <v>0</v>
      </c>
      <c r="S580" s="14">
        <v>0</v>
      </c>
      <c r="T580" s="14">
        <v>0</v>
      </c>
      <c r="U580" s="25">
        <v>44144</v>
      </c>
      <c r="V580" s="14">
        <v>48</v>
      </c>
      <c r="W580" s="23">
        <v>1740.83</v>
      </c>
      <c r="X580" s="23">
        <v>0</v>
      </c>
      <c r="Y580" s="23">
        <v>0</v>
      </c>
      <c r="Z580" s="23">
        <v>40.520000000000003</v>
      </c>
      <c r="AA580" s="23">
        <v>40.520000000000003</v>
      </c>
      <c r="AB580" s="14">
        <v>0</v>
      </c>
      <c r="AC580" s="14">
        <v>0</v>
      </c>
      <c r="AD580" s="24">
        <v>0</v>
      </c>
      <c r="AE580" s="48">
        <v>0</v>
      </c>
      <c r="AF580" s="48">
        <v>0</v>
      </c>
      <c r="AG580" s="44">
        <v>35</v>
      </c>
      <c r="AH580" s="44">
        <v>35.966099999999997</v>
      </c>
      <c r="AI580" s="44">
        <v>37.719200000000001</v>
      </c>
      <c r="AJ580" s="44">
        <v>39.980699999999999</v>
      </c>
      <c r="AK580" s="44">
        <v>36.57</v>
      </c>
      <c r="AL580" s="44">
        <v>39.652500000000003</v>
      </c>
      <c r="AM580" s="44">
        <v>36.57</v>
      </c>
      <c r="AN580" s="44">
        <v>76.459999999999994</v>
      </c>
      <c r="AO580" s="44">
        <v>36.57</v>
      </c>
      <c r="AP580" s="44">
        <v>76.459999999999994</v>
      </c>
      <c r="AQ580" s="44">
        <v>36.57</v>
      </c>
      <c r="AR580" s="44">
        <v>76.459999999999994</v>
      </c>
      <c r="AS580" s="44">
        <v>36.57</v>
      </c>
      <c r="AT580" s="44">
        <v>76.459999999999994</v>
      </c>
      <c r="AU580" s="44">
        <v>36.57</v>
      </c>
      <c r="AV580" s="44">
        <v>76.459999999999994</v>
      </c>
      <c r="AW580" s="44">
        <v>36.57</v>
      </c>
      <c r="AX580" s="44">
        <v>76.459999999999994</v>
      </c>
      <c r="AY580" s="44">
        <v>36.57</v>
      </c>
      <c r="AZ580" s="44">
        <v>87.84</v>
      </c>
      <c r="BA580" s="44">
        <v>36.57</v>
      </c>
      <c r="BB580" s="44">
        <v>99.22</v>
      </c>
      <c r="BC580" s="14" t="s">
        <v>77</v>
      </c>
      <c r="BD580" s="14" t="s">
        <v>77</v>
      </c>
      <c r="BG580" s="14" t="s">
        <v>191</v>
      </c>
      <c r="BH580" s="14" t="s">
        <v>44</v>
      </c>
      <c r="BI580" s="14">
        <v>102</v>
      </c>
      <c r="BJ580" s="14">
        <f>IFERROR(_xlfn.XLOOKUP(Master[[#This Row],[cu_id]],StopTimes[cu_ID],StopTimes[Average Stop Time]), 0)</f>
        <v>5.3166666666666664</v>
      </c>
      <c r="BK580" s="14">
        <f>IF(Master[[#This Row],[Avg stop time helper]] &lt;&gt; 0, Master[[#This Row],[Avg stop time helper]],Average_Stop_Time)</f>
        <v>5.3166666666666664</v>
      </c>
      <c r="BL580" s="14" t="b">
        <f>NOT(ISERROR(_xlfn.XLOOKUP(Master[[#This Row],[cu_id]], Solution[Cu_ID],Solution[Cu_ID])))</f>
        <v>0</v>
      </c>
    </row>
    <row r="581" spans="1:64" s="14" customFormat="1" x14ac:dyDescent="0.3">
      <c r="A581" s="26" t="s">
        <v>1878</v>
      </c>
      <c r="B581" s="14">
        <v>102</v>
      </c>
      <c r="C581" s="14">
        <v>73517</v>
      </c>
      <c r="D581" s="14">
        <v>0</v>
      </c>
      <c r="E581" s="14" t="s">
        <v>1877</v>
      </c>
      <c r="F581" s="14" t="s">
        <v>3693</v>
      </c>
      <c r="H581" s="14" t="s">
        <v>1297</v>
      </c>
      <c r="I581" s="14" t="s">
        <v>2</v>
      </c>
      <c r="J581" s="14">
        <v>49799</v>
      </c>
      <c r="K581" s="14">
        <v>7</v>
      </c>
      <c r="L581" s="14" t="s">
        <v>82</v>
      </c>
      <c r="M581" s="14" t="s">
        <v>164</v>
      </c>
      <c r="N581" s="14" t="s">
        <v>13</v>
      </c>
      <c r="O581" s="14">
        <v>295</v>
      </c>
      <c r="P581" s="14">
        <v>295</v>
      </c>
      <c r="Q581" s="14">
        <v>0</v>
      </c>
      <c r="R581" s="14">
        <v>0</v>
      </c>
      <c r="S581" s="14">
        <v>0</v>
      </c>
      <c r="T581" s="14">
        <v>0</v>
      </c>
      <c r="U581" s="25">
        <v>44137</v>
      </c>
      <c r="V581" s="14">
        <v>52</v>
      </c>
      <c r="W581" s="23">
        <v>3142.22</v>
      </c>
      <c r="X581" s="23">
        <v>0</v>
      </c>
      <c r="Y581" s="23">
        <v>0</v>
      </c>
      <c r="Z581" s="23">
        <v>83.1</v>
      </c>
      <c r="AA581" s="23">
        <v>83.1</v>
      </c>
      <c r="AB581" s="14">
        <v>0</v>
      </c>
      <c r="AC581" s="14">
        <v>0</v>
      </c>
      <c r="AD581" s="24">
        <v>0</v>
      </c>
      <c r="AE581" s="48">
        <v>0</v>
      </c>
      <c r="AF581" s="48">
        <v>0</v>
      </c>
      <c r="AG581" s="44">
        <v>58.3508</v>
      </c>
      <c r="AH581" s="44">
        <v>65.42</v>
      </c>
      <c r="AI581" s="44">
        <v>80.200699999999998</v>
      </c>
      <c r="AJ581" s="44">
        <v>79.876000000000005</v>
      </c>
      <c r="AK581" s="44">
        <v>82.2</v>
      </c>
      <c r="AL581" s="44">
        <v>53.055</v>
      </c>
      <c r="AM581" s="44">
        <v>82.2</v>
      </c>
      <c r="AN581" s="44">
        <v>86.65</v>
      </c>
      <c r="AO581" s="44">
        <v>82.2</v>
      </c>
      <c r="AP581" s="44">
        <v>86.65</v>
      </c>
      <c r="AQ581" s="44">
        <v>82.2</v>
      </c>
      <c r="AR581" s="44">
        <v>86.65</v>
      </c>
      <c r="AS581" s="44">
        <v>82.2</v>
      </c>
      <c r="AT581" s="44">
        <v>86.65</v>
      </c>
      <c r="AU581" s="44">
        <v>82.2</v>
      </c>
      <c r="AV581" s="44">
        <v>181.85</v>
      </c>
      <c r="AW581" s="44">
        <v>82.2</v>
      </c>
      <c r="AX581" s="44">
        <v>95.2</v>
      </c>
      <c r="AY581" s="44">
        <v>82.2</v>
      </c>
      <c r="AZ581" s="44">
        <v>69.290000000000006</v>
      </c>
      <c r="BA581" s="44">
        <v>82.2</v>
      </c>
      <c r="BB581" s="44">
        <v>138.57</v>
      </c>
      <c r="BC581" s="14" t="s">
        <v>77</v>
      </c>
      <c r="BD581" s="14" t="s">
        <v>77</v>
      </c>
      <c r="BG581" s="14" t="s">
        <v>191</v>
      </c>
      <c r="BH581" s="14" t="s">
        <v>44</v>
      </c>
      <c r="BI581" s="14">
        <v>102</v>
      </c>
      <c r="BJ581" s="14">
        <f>IFERROR(_xlfn.XLOOKUP(Master[[#This Row],[cu_id]],StopTimes[cu_ID],StopTimes[Average Stop Time]), 0)</f>
        <v>4.4833333333333334</v>
      </c>
      <c r="BK581" s="14">
        <f>IF(Master[[#This Row],[Avg stop time helper]] &lt;&gt; 0, Master[[#This Row],[Avg stop time helper]],Average_Stop_Time)</f>
        <v>4.4833333333333334</v>
      </c>
      <c r="BL581" s="14" t="b">
        <f>NOT(ISERROR(_xlfn.XLOOKUP(Master[[#This Row],[cu_id]], Solution[Cu_ID],Solution[Cu_ID])))</f>
        <v>0</v>
      </c>
    </row>
    <row r="582" spans="1:64" s="14" customFormat="1" x14ac:dyDescent="0.3">
      <c r="A582" s="26" t="s">
        <v>1880</v>
      </c>
      <c r="B582" s="14">
        <v>102</v>
      </c>
      <c r="C582" s="14">
        <v>73519</v>
      </c>
      <c r="D582" s="14">
        <v>0</v>
      </c>
      <c r="E582" s="14" t="s">
        <v>1879</v>
      </c>
      <c r="F582" s="14" t="s">
        <v>4303</v>
      </c>
      <c r="H582" s="14" t="s">
        <v>702</v>
      </c>
      <c r="I582" s="14" t="s">
        <v>2</v>
      </c>
      <c r="J582" s="14">
        <v>49701</v>
      </c>
      <c r="K582" s="14">
        <v>7</v>
      </c>
      <c r="L582" s="14" t="s">
        <v>82</v>
      </c>
      <c r="M582" s="14" t="s">
        <v>164</v>
      </c>
      <c r="N582" s="14" t="s">
        <v>14</v>
      </c>
      <c r="O582" s="14">
        <v>83</v>
      </c>
      <c r="P582" s="14">
        <v>0</v>
      </c>
      <c r="Q582" s="14">
        <v>0</v>
      </c>
      <c r="R582" s="14">
        <v>0</v>
      </c>
      <c r="S582" s="14">
        <v>0</v>
      </c>
      <c r="T582" s="14">
        <v>83</v>
      </c>
      <c r="U582" s="25">
        <v>44141</v>
      </c>
      <c r="V582" s="14">
        <v>63</v>
      </c>
      <c r="W582" s="23">
        <v>7026.77</v>
      </c>
      <c r="X582" s="23">
        <v>0</v>
      </c>
      <c r="Y582" s="23">
        <v>0</v>
      </c>
      <c r="Z582" s="23">
        <v>276.48</v>
      </c>
      <c r="AA582" s="23">
        <v>276.48</v>
      </c>
      <c r="AB582" s="14">
        <v>0</v>
      </c>
      <c r="AC582" s="14">
        <v>0</v>
      </c>
      <c r="AD582" s="24">
        <v>0</v>
      </c>
      <c r="AE582" s="48">
        <v>0</v>
      </c>
      <c r="AF582" s="48">
        <v>0</v>
      </c>
      <c r="AG582" s="44">
        <v>88.6571</v>
      </c>
      <c r="AH582" s="44">
        <v>90.893500000000003</v>
      </c>
      <c r="AI582" s="44">
        <v>172.99770000000001</v>
      </c>
      <c r="AJ582" s="44">
        <v>135.5821</v>
      </c>
      <c r="AK582" s="44">
        <v>223.2337</v>
      </c>
      <c r="AL582" s="44">
        <v>74.161199999999994</v>
      </c>
      <c r="AM582" s="44">
        <v>238.51</v>
      </c>
      <c r="AN582" s="44">
        <v>78.56</v>
      </c>
      <c r="AO582" s="44">
        <v>287.27999999999997</v>
      </c>
      <c r="AP582" s="44">
        <v>0</v>
      </c>
      <c r="AQ582" s="44">
        <v>232.76</v>
      </c>
      <c r="AR582" s="44">
        <v>0</v>
      </c>
      <c r="AS582" s="44">
        <v>147.19999999999999</v>
      </c>
      <c r="AT582" s="44">
        <v>0</v>
      </c>
      <c r="AU582" s="44">
        <v>156.69999999999999</v>
      </c>
      <c r="AV582" s="44">
        <v>279.05</v>
      </c>
      <c r="AW582" s="44">
        <v>156.69999999999999</v>
      </c>
      <c r="AX582" s="44">
        <v>78.56</v>
      </c>
      <c r="AY582" s="44">
        <v>156.69999999999999</v>
      </c>
      <c r="AZ582" s="44">
        <v>78.56</v>
      </c>
      <c r="BA582" s="44">
        <v>410.02</v>
      </c>
      <c r="BB582" s="44">
        <v>78.56</v>
      </c>
      <c r="BC582" s="14" t="s">
        <v>77</v>
      </c>
      <c r="BD582" s="14" t="s">
        <v>77</v>
      </c>
      <c r="BG582" s="14" t="s">
        <v>191</v>
      </c>
      <c r="BH582" s="14" t="s">
        <v>44</v>
      </c>
      <c r="BI582" s="14">
        <v>102</v>
      </c>
      <c r="BJ582" s="14">
        <f>IFERROR(_xlfn.XLOOKUP(Master[[#This Row],[cu_id]],StopTimes[cu_ID],StopTimes[Average Stop Time]), 0)</f>
        <v>7.7666666666666666</v>
      </c>
      <c r="BK582" s="14">
        <f>IF(Master[[#This Row],[Avg stop time helper]] &lt;&gt; 0, Master[[#This Row],[Avg stop time helper]],Average_Stop_Time)</f>
        <v>7.7666666666666666</v>
      </c>
      <c r="BL582" s="14" t="b">
        <f>NOT(ISERROR(_xlfn.XLOOKUP(Master[[#This Row],[cu_id]], Solution[Cu_ID],Solution[Cu_ID])))</f>
        <v>0</v>
      </c>
    </row>
    <row r="583" spans="1:64" s="14" customFormat="1" x14ac:dyDescent="0.3">
      <c r="A583" s="26" t="s">
        <v>1882</v>
      </c>
      <c r="B583" s="14">
        <v>105</v>
      </c>
      <c r="C583" s="14">
        <v>73520</v>
      </c>
      <c r="D583" s="14">
        <v>0</v>
      </c>
      <c r="E583" s="14" t="s">
        <v>1881</v>
      </c>
      <c r="F583" s="14" t="s">
        <v>5603</v>
      </c>
      <c r="H583" s="14" t="s">
        <v>1672</v>
      </c>
      <c r="I583" s="14" t="s">
        <v>2</v>
      </c>
      <c r="J583" s="14">
        <v>48761</v>
      </c>
      <c r="K583" s="14">
        <v>6</v>
      </c>
      <c r="L583" s="14" t="s">
        <v>83</v>
      </c>
      <c r="M583" s="14" t="s">
        <v>164</v>
      </c>
      <c r="N583" s="14" t="s">
        <v>13</v>
      </c>
      <c r="O583" s="14">
        <v>300</v>
      </c>
      <c r="P583" s="14">
        <v>300</v>
      </c>
      <c r="Q583" s="14">
        <v>0</v>
      </c>
      <c r="R583" s="14">
        <v>0</v>
      </c>
      <c r="S583" s="14">
        <v>0</v>
      </c>
      <c r="T583" s="14">
        <v>0</v>
      </c>
      <c r="U583" s="25">
        <v>44137</v>
      </c>
      <c r="V583" s="14">
        <v>26</v>
      </c>
      <c r="W583" s="23">
        <v>1002</v>
      </c>
      <c r="X583" s="23">
        <v>0</v>
      </c>
      <c r="Y583" s="23">
        <v>0</v>
      </c>
      <c r="Z583" s="23">
        <v>22.24</v>
      </c>
      <c r="AA583" s="23">
        <v>44.49</v>
      </c>
      <c r="AB583" s="14">
        <v>0</v>
      </c>
      <c r="AC583" s="14">
        <v>0</v>
      </c>
      <c r="AD583" s="24">
        <f>IFERROR(1-(Master[[#This Row],[Avg Garment Scans per Delivery]]/Master[[#This Row],[Garment Inventory]]), 0)</f>
        <v>0</v>
      </c>
      <c r="AE583" s="48">
        <v>0</v>
      </c>
      <c r="AF583" s="48">
        <v>0</v>
      </c>
      <c r="AG583" s="44">
        <v>38.43</v>
      </c>
      <c r="AH583" s="44">
        <v>40.545000000000002</v>
      </c>
      <c r="AI583" s="44">
        <v>41.945</v>
      </c>
      <c r="AJ583" s="44">
        <v>45.094999999999999</v>
      </c>
      <c r="AK583" s="44">
        <v>20.95</v>
      </c>
      <c r="AL583" s="44">
        <v>12.0062</v>
      </c>
      <c r="AM583" s="44">
        <v>0</v>
      </c>
      <c r="AN583" s="44">
        <v>42.97</v>
      </c>
      <c r="AO583" s="44">
        <v>41.9</v>
      </c>
      <c r="AP583" s="44">
        <v>0</v>
      </c>
      <c r="AQ583" s="44">
        <v>0</v>
      </c>
      <c r="AR583" s="44">
        <v>0</v>
      </c>
      <c r="AS583" s="44">
        <v>41.9</v>
      </c>
      <c r="AT583" s="44">
        <v>53.08</v>
      </c>
      <c r="AU583" s="44">
        <v>0</v>
      </c>
      <c r="AV583" s="44">
        <v>53.08</v>
      </c>
      <c r="AW583" s="44">
        <v>41.9</v>
      </c>
      <c r="AX583" s="44">
        <v>0</v>
      </c>
      <c r="AY583" s="44">
        <v>0</v>
      </c>
      <c r="AZ583" s="44">
        <v>0</v>
      </c>
      <c r="BA583" s="44">
        <v>41.9</v>
      </c>
      <c r="BB583" s="44">
        <v>0</v>
      </c>
      <c r="BC583" s="14" t="s">
        <v>260</v>
      </c>
      <c r="BD583" s="14" t="s">
        <v>213</v>
      </c>
      <c r="BG583" s="14" t="s">
        <v>191</v>
      </c>
      <c r="BH583" s="14" t="s">
        <v>44</v>
      </c>
      <c r="BI583" s="14">
        <v>105</v>
      </c>
      <c r="BJ583" s="14">
        <f>IFERROR(_xlfn.XLOOKUP(Master[[#This Row],[cu_id]],StopTimes[cu_ID],StopTimes[Average Stop Time]), 0)</f>
        <v>0.3</v>
      </c>
      <c r="BK583" s="14">
        <f>IF(Master[[#This Row],[Avg stop time helper]] &lt;&gt; 0, Master[[#This Row],[Avg stop time helper]],Average_Stop_Time)</f>
        <v>0.3</v>
      </c>
      <c r="BL583" s="14" t="b">
        <f>NOT(ISERROR(_xlfn.XLOOKUP(Master[[#This Row],[cu_id]], Solution[Cu_ID],Solution[Cu_ID])))</f>
        <v>1</v>
      </c>
    </row>
    <row r="584" spans="1:64" s="14" customFormat="1" x14ac:dyDescent="0.3">
      <c r="A584" s="26" t="s">
        <v>1884</v>
      </c>
      <c r="B584" s="14">
        <v>102</v>
      </c>
      <c r="C584" s="14">
        <v>73521</v>
      </c>
      <c r="D584" s="14">
        <v>0</v>
      </c>
      <c r="E584" s="14" t="s">
        <v>1883</v>
      </c>
      <c r="F584" s="14" t="s">
        <v>5000</v>
      </c>
      <c r="H584" s="14" t="s">
        <v>658</v>
      </c>
      <c r="I584" s="14" t="s">
        <v>2</v>
      </c>
      <c r="J584" s="14">
        <v>49769</v>
      </c>
      <c r="K584" s="14">
        <v>6</v>
      </c>
      <c r="L584" s="14" t="s">
        <v>176</v>
      </c>
      <c r="M584" s="14" t="s">
        <v>164</v>
      </c>
      <c r="N584" s="14" t="s">
        <v>48</v>
      </c>
      <c r="O584" s="14">
        <v>160</v>
      </c>
      <c r="P584" s="14">
        <v>0</v>
      </c>
      <c r="Q584" s="14">
        <v>0</v>
      </c>
      <c r="R584" s="14">
        <v>0</v>
      </c>
      <c r="S584" s="14">
        <v>160</v>
      </c>
      <c r="T584" s="14">
        <v>0</v>
      </c>
      <c r="U584" s="25">
        <v>44140</v>
      </c>
      <c r="V584" s="14">
        <v>29</v>
      </c>
      <c r="W584" s="23">
        <v>2997.18</v>
      </c>
      <c r="X584" s="23">
        <v>0</v>
      </c>
      <c r="Y584" s="23">
        <v>0</v>
      </c>
      <c r="Z584" s="23">
        <v>93.75</v>
      </c>
      <c r="AA584" s="23">
        <v>187.5</v>
      </c>
      <c r="AB584" s="14">
        <v>0</v>
      </c>
      <c r="AC584" s="14">
        <v>0</v>
      </c>
      <c r="AD584" s="24">
        <v>0</v>
      </c>
      <c r="AE584" s="48">
        <v>0</v>
      </c>
      <c r="AF584" s="48">
        <v>0</v>
      </c>
      <c r="AG584" s="44">
        <v>101.24</v>
      </c>
      <c r="AH584" s="44">
        <v>95.698499999999996</v>
      </c>
      <c r="AI584" s="44">
        <v>162.9485</v>
      </c>
      <c r="AJ584" s="44">
        <v>158.73140000000001</v>
      </c>
      <c r="AK584" s="44">
        <v>70.146199999999993</v>
      </c>
      <c r="AL584" s="44">
        <v>84.704999999999998</v>
      </c>
      <c r="AM584" s="44">
        <v>0</v>
      </c>
      <c r="AN584" s="44">
        <v>169.41</v>
      </c>
      <c r="AO584" s="44">
        <v>128.07</v>
      </c>
      <c r="AP584" s="44">
        <v>0</v>
      </c>
      <c r="AQ584" s="44">
        <v>0</v>
      </c>
      <c r="AR584" s="44">
        <v>169.41</v>
      </c>
      <c r="AS584" s="44">
        <v>128.07</v>
      </c>
      <c r="AT584" s="44">
        <v>0</v>
      </c>
      <c r="AU584" s="44">
        <v>0</v>
      </c>
      <c r="AV584" s="44">
        <v>169.41</v>
      </c>
      <c r="AW584" s="44">
        <v>128.07</v>
      </c>
      <c r="AX584" s="44">
        <v>0</v>
      </c>
      <c r="AY584" s="44">
        <v>0</v>
      </c>
      <c r="AZ584" s="44">
        <v>169.41</v>
      </c>
      <c r="BA584" s="44">
        <v>176.96</v>
      </c>
      <c r="BB584" s="44">
        <v>0</v>
      </c>
      <c r="BC584" s="14" t="s">
        <v>77</v>
      </c>
      <c r="BD584" s="14" t="s">
        <v>77</v>
      </c>
      <c r="BG584" s="14" t="s">
        <v>191</v>
      </c>
      <c r="BH584" s="14" t="s">
        <v>44</v>
      </c>
      <c r="BI584" s="14">
        <v>102</v>
      </c>
      <c r="BJ584" s="14">
        <f>IFERROR(_xlfn.XLOOKUP(Master[[#This Row],[cu_id]],StopTimes[cu_ID],StopTimes[Average Stop Time]), 0)</f>
        <v>9.8000000000000007</v>
      </c>
      <c r="BK584" s="14">
        <f>IF(Master[[#This Row],[Avg stop time helper]] &lt;&gt; 0, Master[[#This Row],[Avg stop time helper]],Average_Stop_Time)</f>
        <v>9.8000000000000007</v>
      </c>
      <c r="BL584" s="14" t="b">
        <f>NOT(ISERROR(_xlfn.XLOOKUP(Master[[#This Row],[cu_id]], Solution[Cu_ID],Solution[Cu_ID])))</f>
        <v>0</v>
      </c>
    </row>
    <row r="585" spans="1:64" s="14" customFormat="1" x14ac:dyDescent="0.3">
      <c r="A585" s="26" t="s">
        <v>1886</v>
      </c>
      <c r="B585" s="14">
        <v>102</v>
      </c>
      <c r="C585" s="14">
        <v>73522</v>
      </c>
      <c r="D585" s="14">
        <v>0</v>
      </c>
      <c r="E585" s="14" t="s">
        <v>1885</v>
      </c>
      <c r="F585" s="14" t="s">
        <v>3943</v>
      </c>
      <c r="H585" s="14" t="s">
        <v>667</v>
      </c>
      <c r="I585" s="14" t="s">
        <v>2</v>
      </c>
      <c r="J585" s="14">
        <v>49721</v>
      </c>
      <c r="K585" s="14">
        <v>7</v>
      </c>
      <c r="L585" s="14" t="s">
        <v>82</v>
      </c>
      <c r="M585" s="14" t="s">
        <v>164</v>
      </c>
      <c r="N585" s="14" t="s">
        <v>14</v>
      </c>
      <c r="O585" s="14">
        <v>110</v>
      </c>
      <c r="P585" s="14">
        <v>0</v>
      </c>
      <c r="Q585" s="14">
        <v>0</v>
      </c>
      <c r="R585" s="14">
        <v>0</v>
      </c>
      <c r="S585" s="14">
        <v>0</v>
      </c>
      <c r="T585" s="14">
        <v>110</v>
      </c>
      <c r="U585" s="25">
        <v>44141</v>
      </c>
      <c r="V585" s="14">
        <v>46</v>
      </c>
      <c r="W585" s="23">
        <v>4551.5600000000004</v>
      </c>
      <c r="X585" s="23">
        <v>0</v>
      </c>
      <c r="Y585" s="23">
        <v>0</v>
      </c>
      <c r="Z585" s="23">
        <v>158.76</v>
      </c>
      <c r="AA585" s="23">
        <v>158.76</v>
      </c>
      <c r="AB585" s="14">
        <v>0</v>
      </c>
      <c r="AC585" s="14">
        <v>0</v>
      </c>
      <c r="AD585" s="24">
        <v>0</v>
      </c>
      <c r="AE585" s="48">
        <v>0</v>
      </c>
      <c r="AF585" s="48">
        <v>0</v>
      </c>
      <c r="AG585" s="44">
        <v>77.4983</v>
      </c>
      <c r="AH585" s="44">
        <v>107.66459999999999</v>
      </c>
      <c r="AI585" s="44">
        <v>147.55840000000001</v>
      </c>
      <c r="AJ585" s="44">
        <v>120.96850000000001</v>
      </c>
      <c r="AK585" s="44">
        <v>141.95500000000001</v>
      </c>
      <c r="AL585" s="44">
        <v>115.54</v>
      </c>
      <c r="AM585" s="44">
        <v>136.51</v>
      </c>
      <c r="AN585" s="44">
        <v>91.94</v>
      </c>
      <c r="AO585" s="44">
        <v>147.4</v>
      </c>
      <c r="AP585" s="44">
        <v>139.13999999999999</v>
      </c>
      <c r="AQ585" s="44">
        <v>136.51</v>
      </c>
      <c r="AR585" s="44">
        <v>123.73</v>
      </c>
      <c r="AS585" s="44">
        <v>147.4</v>
      </c>
      <c r="AT585" s="44">
        <v>139.13999999999999</v>
      </c>
      <c r="AU585" s="44">
        <v>136.51</v>
      </c>
      <c r="AV585" s="44">
        <v>91.94</v>
      </c>
      <c r="AW585" s="44">
        <v>147.4</v>
      </c>
      <c r="AX585" s="44">
        <v>107.35</v>
      </c>
      <c r="AY585" s="44">
        <v>136.51</v>
      </c>
      <c r="AZ585" s="44">
        <v>123.73</v>
      </c>
      <c r="BA585" s="44">
        <v>147.4</v>
      </c>
      <c r="BB585" s="44">
        <v>107.35</v>
      </c>
      <c r="BC585" s="14" t="s">
        <v>77</v>
      </c>
      <c r="BD585" s="14" t="s">
        <v>77</v>
      </c>
      <c r="BG585" s="14" t="s">
        <v>191</v>
      </c>
      <c r="BH585" s="14" t="s">
        <v>44</v>
      </c>
      <c r="BI585" s="14">
        <v>102</v>
      </c>
      <c r="BJ585" s="14">
        <f>IFERROR(_xlfn.XLOOKUP(Master[[#This Row],[cu_id]],StopTimes[cu_ID],StopTimes[Average Stop Time]), 0)</f>
        <v>6.3866666666666667</v>
      </c>
      <c r="BK585" s="14">
        <f>IF(Master[[#This Row],[Avg stop time helper]] &lt;&gt; 0, Master[[#This Row],[Avg stop time helper]],Average_Stop_Time)</f>
        <v>6.3866666666666667</v>
      </c>
      <c r="BL585" s="14" t="b">
        <f>NOT(ISERROR(_xlfn.XLOOKUP(Master[[#This Row],[cu_id]], Solution[Cu_ID],Solution[Cu_ID])))</f>
        <v>0</v>
      </c>
    </row>
    <row r="586" spans="1:64" s="14" customFormat="1" x14ac:dyDescent="0.3">
      <c r="A586" s="26" t="s">
        <v>1889</v>
      </c>
      <c r="B586" s="14">
        <v>102</v>
      </c>
      <c r="C586" s="14">
        <v>73523</v>
      </c>
      <c r="D586" s="14">
        <v>0</v>
      </c>
      <c r="E586" s="14" t="s">
        <v>1888</v>
      </c>
      <c r="F586" s="14" t="s">
        <v>3724</v>
      </c>
      <c r="H586" s="14" t="s">
        <v>210</v>
      </c>
      <c r="I586" s="14" t="s">
        <v>2</v>
      </c>
      <c r="J586" s="14">
        <v>49779</v>
      </c>
      <c r="K586" s="14">
        <v>5</v>
      </c>
      <c r="L586" s="14" t="s">
        <v>84</v>
      </c>
      <c r="M586" s="14" t="s">
        <v>164</v>
      </c>
      <c r="N586" s="14" t="s">
        <v>15</v>
      </c>
      <c r="O586" s="14">
        <v>300</v>
      </c>
      <c r="P586" s="14">
        <v>0</v>
      </c>
      <c r="Q586" s="14">
        <v>300</v>
      </c>
      <c r="R586" s="14">
        <v>0</v>
      </c>
      <c r="S586" s="14">
        <v>0</v>
      </c>
      <c r="T586" s="14">
        <v>0</v>
      </c>
      <c r="U586" s="25">
        <v>44145</v>
      </c>
      <c r="V586" s="14">
        <v>26</v>
      </c>
      <c r="W586" s="23">
        <v>1184.22</v>
      </c>
      <c r="X586" s="23">
        <v>0</v>
      </c>
      <c r="Y586" s="23">
        <v>0</v>
      </c>
      <c r="Z586" s="23">
        <v>26.08</v>
      </c>
      <c r="AA586" s="23">
        <v>52.16</v>
      </c>
      <c r="AB586" s="14">
        <v>0</v>
      </c>
      <c r="AC586" s="14">
        <v>0</v>
      </c>
      <c r="AD586" s="24">
        <v>0</v>
      </c>
      <c r="AE586" s="48">
        <v>0</v>
      </c>
      <c r="AF586" s="48">
        <v>0</v>
      </c>
      <c r="AG586" s="44">
        <v>39.414200000000001</v>
      </c>
      <c r="AH586" s="44">
        <v>48.933300000000003</v>
      </c>
      <c r="AI586" s="44">
        <v>51.52</v>
      </c>
      <c r="AJ586" s="44">
        <v>52.16</v>
      </c>
      <c r="AK586" s="44">
        <v>24.96</v>
      </c>
      <c r="AL586" s="44">
        <v>26.08</v>
      </c>
      <c r="AM586" s="44">
        <v>49.92</v>
      </c>
      <c r="AN586" s="44">
        <v>0</v>
      </c>
      <c r="AO586" s="44">
        <v>0</v>
      </c>
      <c r="AP586" s="44">
        <v>52.16</v>
      </c>
      <c r="AQ586" s="44">
        <v>49.92</v>
      </c>
      <c r="AR586" s="44">
        <v>0</v>
      </c>
      <c r="AS586" s="44">
        <v>0</v>
      </c>
      <c r="AT586" s="44">
        <v>52.16</v>
      </c>
      <c r="AU586" s="44">
        <v>49.92</v>
      </c>
      <c r="AV586" s="44">
        <v>0</v>
      </c>
      <c r="AW586" s="44">
        <v>0</v>
      </c>
      <c r="AX586" s="44">
        <v>52.16</v>
      </c>
      <c r="AY586" s="44">
        <v>49.92</v>
      </c>
      <c r="AZ586" s="44">
        <v>0</v>
      </c>
      <c r="BA586" s="44">
        <v>0</v>
      </c>
      <c r="BB586" s="44">
        <v>52.16</v>
      </c>
      <c r="BC586" s="14" t="s">
        <v>77</v>
      </c>
      <c r="BD586" s="14" t="s">
        <v>77</v>
      </c>
      <c r="BG586" s="14" t="s">
        <v>191</v>
      </c>
      <c r="BH586" s="14" t="s">
        <v>44</v>
      </c>
      <c r="BI586" s="14">
        <v>102</v>
      </c>
      <c r="BJ586" s="14">
        <f>IFERROR(_xlfn.XLOOKUP(Master[[#This Row],[cu_id]],StopTimes[cu_ID],StopTimes[Average Stop Time]), 0)</f>
        <v>4.6916666666666664</v>
      </c>
      <c r="BK586" s="14">
        <f>IF(Master[[#This Row],[Avg stop time helper]] &lt;&gt; 0, Master[[#This Row],[Avg stop time helper]],Average_Stop_Time)</f>
        <v>4.6916666666666664</v>
      </c>
      <c r="BL586" s="14" t="b">
        <f>NOT(ISERROR(_xlfn.XLOOKUP(Master[[#This Row],[cu_id]], Solution[Cu_ID],Solution[Cu_ID])))</f>
        <v>0</v>
      </c>
    </row>
    <row r="587" spans="1:64" s="14" customFormat="1" x14ac:dyDescent="0.3">
      <c r="A587" s="26" t="s">
        <v>1891</v>
      </c>
      <c r="B587" s="14">
        <v>102</v>
      </c>
      <c r="C587" s="14">
        <v>73523</v>
      </c>
      <c r="D587" s="14">
        <v>1</v>
      </c>
      <c r="E587" s="14" t="s">
        <v>1890</v>
      </c>
      <c r="F587" s="14" t="s">
        <v>4030</v>
      </c>
      <c r="H587" s="14" t="s">
        <v>1492</v>
      </c>
      <c r="I587" s="14" t="s">
        <v>2</v>
      </c>
      <c r="J587" s="14">
        <v>49776</v>
      </c>
      <c r="K587" s="14">
        <v>5</v>
      </c>
      <c r="L587" s="14" t="s">
        <v>84</v>
      </c>
      <c r="M587" s="14" t="s">
        <v>164</v>
      </c>
      <c r="N587" s="14" t="s">
        <v>15</v>
      </c>
      <c r="O587" s="14">
        <v>570</v>
      </c>
      <c r="P587" s="14">
        <v>0</v>
      </c>
      <c r="Q587" s="14">
        <v>570</v>
      </c>
      <c r="R587" s="14">
        <v>0</v>
      </c>
      <c r="S587" s="14">
        <v>0</v>
      </c>
      <c r="T587" s="14">
        <v>0</v>
      </c>
      <c r="U587" s="25">
        <v>44145</v>
      </c>
      <c r="V587" s="14">
        <v>26</v>
      </c>
      <c r="W587" s="23">
        <v>1098.6500000000001</v>
      </c>
      <c r="X587" s="23">
        <v>0</v>
      </c>
      <c r="Y587" s="23">
        <v>0</v>
      </c>
      <c r="Z587" s="23">
        <v>22.19</v>
      </c>
      <c r="AA587" s="23">
        <v>44.38</v>
      </c>
      <c r="AB587" s="14">
        <v>0</v>
      </c>
      <c r="AC587" s="14">
        <v>0</v>
      </c>
      <c r="AD587" s="24">
        <v>0</v>
      </c>
      <c r="AE587" s="48">
        <v>0</v>
      </c>
      <c r="AF587" s="48">
        <v>0</v>
      </c>
      <c r="AG587" s="44">
        <v>41.21</v>
      </c>
      <c r="AH587" s="44">
        <v>41.626600000000003</v>
      </c>
      <c r="AI587" s="44">
        <v>43.831400000000002</v>
      </c>
      <c r="AJ587" s="44">
        <v>44.38</v>
      </c>
      <c r="AK587" s="44">
        <v>21.23</v>
      </c>
      <c r="AL587" s="44">
        <v>22.19</v>
      </c>
      <c r="AM587" s="44">
        <v>42.46</v>
      </c>
      <c r="AN587" s="44">
        <v>0</v>
      </c>
      <c r="AO587" s="44">
        <v>0</v>
      </c>
      <c r="AP587" s="44">
        <v>44.38</v>
      </c>
      <c r="AQ587" s="44">
        <v>42.46</v>
      </c>
      <c r="AR587" s="44">
        <v>0</v>
      </c>
      <c r="AS587" s="44">
        <v>0</v>
      </c>
      <c r="AT587" s="44">
        <v>44.38</v>
      </c>
      <c r="AU587" s="44">
        <v>42.46</v>
      </c>
      <c r="AV587" s="44">
        <v>0</v>
      </c>
      <c r="AW587" s="44">
        <v>0</v>
      </c>
      <c r="AX587" s="44">
        <v>44.38</v>
      </c>
      <c r="AY587" s="44">
        <v>42.46</v>
      </c>
      <c r="AZ587" s="44">
        <v>0</v>
      </c>
      <c r="BA587" s="44">
        <v>0</v>
      </c>
      <c r="BB587" s="44">
        <v>44.38</v>
      </c>
      <c r="BC587" s="14" t="s">
        <v>77</v>
      </c>
      <c r="BD587" s="14" t="s">
        <v>77</v>
      </c>
      <c r="BG587" s="14" t="s">
        <v>191</v>
      </c>
      <c r="BH587" s="14" t="s">
        <v>44</v>
      </c>
      <c r="BI587" s="14">
        <v>102</v>
      </c>
      <c r="BJ587" s="14">
        <f>IFERROR(_xlfn.XLOOKUP(Master[[#This Row],[cu_id]],StopTimes[cu_ID],StopTimes[Average Stop Time]), 0)</f>
        <v>7.1583333333333332</v>
      </c>
      <c r="BK587" s="14">
        <f>IF(Master[[#This Row],[Avg stop time helper]] &lt;&gt; 0, Master[[#This Row],[Avg stop time helper]],Average_Stop_Time)</f>
        <v>7.1583333333333332</v>
      </c>
      <c r="BL587" s="14" t="b">
        <f>NOT(ISERROR(_xlfn.XLOOKUP(Master[[#This Row],[cu_id]], Solution[Cu_ID],Solution[Cu_ID])))</f>
        <v>0</v>
      </c>
    </row>
    <row r="588" spans="1:64" s="14" customFormat="1" x14ac:dyDescent="0.3">
      <c r="A588" s="26" t="s">
        <v>1895</v>
      </c>
      <c r="B588" s="14">
        <v>102</v>
      </c>
      <c r="C588" s="14">
        <v>73524</v>
      </c>
      <c r="D588" s="14">
        <v>0</v>
      </c>
      <c r="E588" s="14" t="s">
        <v>1894</v>
      </c>
      <c r="F588" s="14" t="s">
        <v>4724</v>
      </c>
      <c r="H588" s="14" t="s">
        <v>207</v>
      </c>
      <c r="I588" s="14" t="s">
        <v>2</v>
      </c>
      <c r="J588" s="14">
        <v>49765</v>
      </c>
      <c r="K588" s="14">
        <v>6</v>
      </c>
      <c r="L588" s="14" t="s">
        <v>176</v>
      </c>
      <c r="M588" s="14" t="s">
        <v>164</v>
      </c>
      <c r="N588" s="14" t="s">
        <v>13</v>
      </c>
      <c r="O588" s="14">
        <v>1</v>
      </c>
      <c r="P588" s="14">
        <v>1</v>
      </c>
      <c r="Q588" s="14">
        <v>0</v>
      </c>
      <c r="R588" s="14">
        <v>0</v>
      </c>
      <c r="S588" s="14">
        <v>0</v>
      </c>
      <c r="T588" s="14">
        <v>0</v>
      </c>
      <c r="U588" s="25">
        <v>44137</v>
      </c>
      <c r="V588" s="14">
        <v>23</v>
      </c>
      <c r="W588" s="23">
        <v>906.15</v>
      </c>
      <c r="X588" s="23">
        <v>0</v>
      </c>
      <c r="Y588" s="23">
        <v>0</v>
      </c>
      <c r="Z588" s="23">
        <v>32.520000000000003</v>
      </c>
      <c r="AA588" s="23">
        <v>65.040000000000006</v>
      </c>
      <c r="AB588" s="14">
        <v>0</v>
      </c>
      <c r="AC588" s="14">
        <v>0</v>
      </c>
      <c r="AD588" s="24">
        <v>0</v>
      </c>
      <c r="AE588" s="48">
        <v>0</v>
      </c>
      <c r="AF588" s="48">
        <v>0</v>
      </c>
      <c r="AG588" s="44">
        <v>36.869999999999997</v>
      </c>
      <c r="AH588" s="44">
        <v>42.208500000000001</v>
      </c>
      <c r="AI588" s="44">
        <v>56.751600000000003</v>
      </c>
      <c r="AJ588" s="44">
        <v>61.35</v>
      </c>
      <c r="AK588" s="44">
        <v>23.774999999999999</v>
      </c>
      <c r="AL588" s="44">
        <v>30.675000000000001</v>
      </c>
      <c r="AM588" s="44">
        <v>0</v>
      </c>
      <c r="AN588" s="44">
        <v>61.35</v>
      </c>
      <c r="AO588" s="44">
        <v>47.55</v>
      </c>
      <c r="AP588" s="44">
        <v>61.35</v>
      </c>
      <c r="AQ588" s="44">
        <v>0</v>
      </c>
      <c r="AR588" s="44">
        <v>61.35</v>
      </c>
      <c r="AS588" s="44">
        <v>47.55</v>
      </c>
      <c r="AT588" s="44">
        <v>61.35</v>
      </c>
      <c r="AU588" s="44">
        <v>0</v>
      </c>
      <c r="AV588" s="44">
        <v>61.35</v>
      </c>
      <c r="AW588" s="44">
        <v>47.55</v>
      </c>
      <c r="AX588" s="44">
        <v>61.35</v>
      </c>
      <c r="AY588" s="44">
        <v>0</v>
      </c>
      <c r="AZ588" s="44">
        <v>61.35</v>
      </c>
      <c r="BA588" s="44">
        <v>47.55</v>
      </c>
      <c r="BB588" s="44">
        <v>61.35</v>
      </c>
      <c r="BC588" s="14" t="s">
        <v>77</v>
      </c>
      <c r="BD588" s="14" t="s">
        <v>77</v>
      </c>
      <c r="BG588" s="14" t="s">
        <v>191</v>
      </c>
      <c r="BH588" s="14" t="s">
        <v>44</v>
      </c>
      <c r="BI588" s="14">
        <v>102</v>
      </c>
      <c r="BJ588" s="14">
        <f>IFERROR(_xlfn.XLOOKUP(Master[[#This Row],[cu_id]],StopTimes[cu_ID],StopTimes[Average Stop Time]), 0)</f>
        <v>4.4249999999999998</v>
      </c>
      <c r="BK588" s="14">
        <f>IF(Master[[#This Row],[Avg stop time helper]] &lt;&gt; 0, Master[[#This Row],[Avg stop time helper]],Average_Stop_Time)</f>
        <v>4.4249999999999998</v>
      </c>
      <c r="BL588" s="14" t="b">
        <f>NOT(ISERROR(_xlfn.XLOOKUP(Master[[#This Row],[cu_id]], Solution[Cu_ID],Solution[Cu_ID])))</f>
        <v>0</v>
      </c>
    </row>
    <row r="589" spans="1:64" s="14" customFormat="1" x14ac:dyDescent="0.3">
      <c r="A589" s="26" t="s">
        <v>1897</v>
      </c>
      <c r="B589" s="14">
        <v>102</v>
      </c>
      <c r="C589" s="14">
        <v>73525</v>
      </c>
      <c r="D589" s="14">
        <v>0</v>
      </c>
      <c r="E589" s="14" t="s">
        <v>1896</v>
      </c>
      <c r="F589" s="14" t="s">
        <v>3988</v>
      </c>
      <c r="H589" s="14" t="s">
        <v>667</v>
      </c>
      <c r="I589" s="14" t="s">
        <v>2</v>
      </c>
      <c r="J589" s="14">
        <v>49721</v>
      </c>
      <c r="K589" s="14">
        <v>5</v>
      </c>
      <c r="L589" s="14" t="s">
        <v>84</v>
      </c>
      <c r="M589" s="14" t="s">
        <v>164</v>
      </c>
      <c r="N589" s="14" t="s">
        <v>14</v>
      </c>
      <c r="O589" s="14">
        <v>28</v>
      </c>
      <c r="P589" s="14">
        <v>0</v>
      </c>
      <c r="Q589" s="14">
        <v>0</v>
      </c>
      <c r="R589" s="14">
        <v>0</v>
      </c>
      <c r="S589" s="14">
        <v>0</v>
      </c>
      <c r="T589" s="14">
        <v>28</v>
      </c>
      <c r="U589" s="25">
        <v>44148</v>
      </c>
      <c r="V589" s="14">
        <v>18</v>
      </c>
      <c r="W589" s="23">
        <v>629.89</v>
      </c>
      <c r="X589" s="23">
        <v>0</v>
      </c>
      <c r="Y589" s="23">
        <v>0</v>
      </c>
      <c r="Z589" s="23">
        <v>19.97</v>
      </c>
      <c r="AA589" s="23">
        <v>39.93</v>
      </c>
      <c r="AB589" s="14">
        <v>0</v>
      </c>
      <c r="AC589" s="14">
        <v>0</v>
      </c>
      <c r="AD589" s="24">
        <v>0</v>
      </c>
      <c r="AE589" s="48">
        <v>0</v>
      </c>
      <c r="AF589" s="48">
        <v>0</v>
      </c>
      <c r="AG589" s="44">
        <v>0</v>
      </c>
      <c r="AH589" s="44">
        <v>46.93</v>
      </c>
      <c r="AI589" s="44">
        <v>49.13</v>
      </c>
      <c r="AJ589" s="44">
        <v>50.23</v>
      </c>
      <c r="AK589" s="44">
        <v>23.465</v>
      </c>
      <c r="AL589" s="44">
        <v>12.557499999999999</v>
      </c>
      <c r="AM589" s="44">
        <v>46.93</v>
      </c>
      <c r="AN589" s="44">
        <v>0</v>
      </c>
      <c r="AO589" s="44">
        <v>0</v>
      </c>
      <c r="AP589" s="44">
        <v>50.23</v>
      </c>
      <c r="AQ589" s="44">
        <v>46.93</v>
      </c>
      <c r="AR589" s="44">
        <v>0</v>
      </c>
      <c r="AS589" s="44">
        <v>0</v>
      </c>
      <c r="AT589" s="44">
        <v>0</v>
      </c>
      <c r="AU589" s="44">
        <v>46.93</v>
      </c>
      <c r="AV589" s="44">
        <v>50.23</v>
      </c>
      <c r="AW589" s="44">
        <v>0</v>
      </c>
      <c r="AX589" s="44">
        <v>0</v>
      </c>
      <c r="AY589" s="44">
        <v>46.93</v>
      </c>
      <c r="AZ589" s="44">
        <v>0</v>
      </c>
      <c r="BA589" s="44">
        <v>0</v>
      </c>
      <c r="BB589" s="44">
        <v>0</v>
      </c>
      <c r="BC589" s="14" t="s">
        <v>77</v>
      </c>
      <c r="BD589" s="14" t="s">
        <v>77</v>
      </c>
      <c r="BG589" s="14" t="s">
        <v>191</v>
      </c>
      <c r="BH589" s="14" t="s">
        <v>44</v>
      </c>
      <c r="BI589" s="14">
        <v>102</v>
      </c>
      <c r="BJ589" s="14">
        <f>IFERROR(_xlfn.XLOOKUP(Master[[#This Row],[cu_id]],StopTimes[cu_ID],StopTimes[Average Stop Time]), 0)</f>
        <v>0</v>
      </c>
      <c r="BK589" s="14">
        <f>IF(Master[[#This Row],[Avg stop time helper]] &lt;&gt; 0, Master[[#This Row],[Avg stop time helper]],Average_Stop_Time)</f>
        <v>9.4354006285390355</v>
      </c>
      <c r="BL589" s="14" t="b">
        <f>NOT(ISERROR(_xlfn.XLOOKUP(Master[[#This Row],[cu_id]], Solution[Cu_ID],Solution[Cu_ID])))</f>
        <v>0</v>
      </c>
    </row>
    <row r="590" spans="1:64" s="14" customFormat="1" x14ac:dyDescent="0.3">
      <c r="A590" s="26" t="s">
        <v>1899</v>
      </c>
      <c r="B590" s="14">
        <v>102</v>
      </c>
      <c r="C590" s="14">
        <v>73526</v>
      </c>
      <c r="D590" s="14">
        <v>0</v>
      </c>
      <c r="E590" s="14" t="s">
        <v>1898</v>
      </c>
      <c r="F590" s="14" t="s">
        <v>4091</v>
      </c>
      <c r="H590" s="14" t="s">
        <v>702</v>
      </c>
      <c r="I590" s="14" t="s">
        <v>2</v>
      </c>
      <c r="J590" s="14">
        <v>49701</v>
      </c>
      <c r="K590" s="14">
        <v>5</v>
      </c>
      <c r="L590" s="14" t="s">
        <v>84</v>
      </c>
      <c r="M590" s="14" t="s">
        <v>164</v>
      </c>
      <c r="N590" s="14" t="s">
        <v>14</v>
      </c>
      <c r="O590" s="14">
        <v>109</v>
      </c>
      <c r="P590" s="14">
        <v>0</v>
      </c>
      <c r="Q590" s="14">
        <v>0</v>
      </c>
      <c r="R590" s="14">
        <v>0</v>
      </c>
      <c r="S590" s="14">
        <v>0</v>
      </c>
      <c r="T590" s="14">
        <v>109</v>
      </c>
      <c r="U590" s="25">
        <v>44316</v>
      </c>
      <c r="V590" s="14">
        <v>13</v>
      </c>
      <c r="W590" s="23">
        <v>489.3</v>
      </c>
      <c r="X590" s="23">
        <v>0</v>
      </c>
      <c r="Y590" s="23">
        <v>0</v>
      </c>
      <c r="Z590" s="23">
        <v>25.33</v>
      </c>
      <c r="AA590" s="23">
        <v>50.65</v>
      </c>
      <c r="AB590" s="14">
        <v>0</v>
      </c>
      <c r="AC590" s="14">
        <v>0</v>
      </c>
      <c r="AD590" s="24">
        <v>0</v>
      </c>
      <c r="AE590" s="48">
        <v>0</v>
      </c>
      <c r="AF590" s="48">
        <v>0</v>
      </c>
      <c r="AG590" s="44">
        <v>0</v>
      </c>
      <c r="AH590" s="44">
        <v>40.049999999999997</v>
      </c>
      <c r="AI590" s="44">
        <v>46.886600000000001</v>
      </c>
      <c r="AJ590" s="44">
        <v>47.78</v>
      </c>
      <c r="AK590" s="44">
        <v>22.55</v>
      </c>
      <c r="AL590" s="44">
        <v>0</v>
      </c>
      <c r="AM590" s="44">
        <v>45.1</v>
      </c>
      <c r="AN590" s="44">
        <v>0</v>
      </c>
      <c r="AO590" s="44">
        <v>0</v>
      </c>
      <c r="AP590" s="44">
        <v>0</v>
      </c>
      <c r="AQ590" s="44">
        <v>45.1</v>
      </c>
      <c r="AR590" s="44">
        <v>0</v>
      </c>
      <c r="AS590" s="44">
        <v>0</v>
      </c>
      <c r="AT590" s="44">
        <v>0</v>
      </c>
      <c r="AU590" s="44">
        <v>45.1</v>
      </c>
      <c r="AV590" s="44">
        <v>0</v>
      </c>
      <c r="AW590" s="44">
        <v>0</v>
      </c>
      <c r="AX590" s="44">
        <v>0</v>
      </c>
      <c r="AY590" s="44">
        <v>45.1</v>
      </c>
      <c r="AZ590" s="44">
        <v>0</v>
      </c>
      <c r="BA590" s="44">
        <v>0</v>
      </c>
      <c r="BB590" s="44">
        <v>0</v>
      </c>
      <c r="BC590" s="14" t="s">
        <v>77</v>
      </c>
      <c r="BD590" s="14" t="s">
        <v>77</v>
      </c>
      <c r="BG590" s="14" t="s">
        <v>191</v>
      </c>
      <c r="BH590" s="14" t="s">
        <v>44</v>
      </c>
      <c r="BI590" s="14">
        <v>102</v>
      </c>
      <c r="BJ590" s="14">
        <f>IFERROR(_xlfn.XLOOKUP(Master[[#This Row],[cu_id]],StopTimes[cu_ID],StopTimes[Average Stop Time]), 0)</f>
        <v>0</v>
      </c>
      <c r="BK590" s="14">
        <f>IF(Master[[#This Row],[Avg stop time helper]] &lt;&gt; 0, Master[[#This Row],[Avg stop time helper]],Average_Stop_Time)</f>
        <v>9.4354006285390355</v>
      </c>
      <c r="BL590" s="14" t="b">
        <f>NOT(ISERROR(_xlfn.XLOOKUP(Master[[#This Row],[cu_id]], Solution[Cu_ID],Solution[Cu_ID])))</f>
        <v>0</v>
      </c>
    </row>
    <row r="591" spans="1:64" s="14" customFormat="1" x14ac:dyDescent="0.3">
      <c r="A591" s="26" t="s">
        <v>1901</v>
      </c>
      <c r="B591" s="14">
        <v>105</v>
      </c>
      <c r="C591" s="14">
        <v>73527</v>
      </c>
      <c r="D591" s="14">
        <v>0</v>
      </c>
      <c r="E591" s="14" t="s">
        <v>1900</v>
      </c>
      <c r="F591" s="14" t="s">
        <v>3425</v>
      </c>
      <c r="H591" s="14" t="s">
        <v>221</v>
      </c>
      <c r="I591" s="14" t="s">
        <v>2</v>
      </c>
      <c r="J591" s="14">
        <v>49707</v>
      </c>
      <c r="K591" s="14">
        <v>7</v>
      </c>
      <c r="L591" s="14" t="s">
        <v>82</v>
      </c>
      <c r="M591" s="14" t="s">
        <v>164</v>
      </c>
      <c r="N591" s="14" t="s">
        <v>48</v>
      </c>
      <c r="O591" s="14">
        <v>380</v>
      </c>
      <c r="P591" s="14">
        <v>0</v>
      </c>
      <c r="Q591" s="14">
        <v>0</v>
      </c>
      <c r="R591" s="14">
        <v>0</v>
      </c>
      <c r="S591" s="14">
        <v>380</v>
      </c>
      <c r="T591" s="14">
        <v>0</v>
      </c>
      <c r="U591" s="25">
        <v>44140</v>
      </c>
      <c r="V591" s="14">
        <v>47</v>
      </c>
      <c r="W591" s="23">
        <v>3277.75</v>
      </c>
      <c r="X591" s="23">
        <v>0</v>
      </c>
      <c r="Y591" s="23">
        <v>0</v>
      </c>
      <c r="Z591" s="23">
        <v>89.62</v>
      </c>
      <c r="AA591" s="23">
        <v>89.62</v>
      </c>
      <c r="AB591" s="14">
        <v>0</v>
      </c>
      <c r="AC591" s="14">
        <v>0</v>
      </c>
      <c r="AD591" s="24">
        <f>IFERROR(1-(Master[[#This Row],[Avg Garment Scans per Delivery]]/Master[[#This Row],[Garment Inventory]]), 0)</f>
        <v>0</v>
      </c>
      <c r="AE591" s="48">
        <v>0</v>
      </c>
      <c r="AF591" s="48">
        <v>0</v>
      </c>
      <c r="AG591" s="44">
        <v>63.43</v>
      </c>
      <c r="AH591" s="44">
        <v>64.685299999999998</v>
      </c>
      <c r="AI591" s="44">
        <v>81.846400000000003</v>
      </c>
      <c r="AJ591" s="44">
        <v>78.826099999999997</v>
      </c>
      <c r="AK591" s="44">
        <v>76.668700000000001</v>
      </c>
      <c r="AL591" s="44">
        <v>79.267499999999998</v>
      </c>
      <c r="AM591" s="44">
        <v>75.02</v>
      </c>
      <c r="AN591" s="44">
        <v>81.180000000000007</v>
      </c>
      <c r="AO591" s="44">
        <v>75.02</v>
      </c>
      <c r="AP591" s="44">
        <v>81.180000000000007</v>
      </c>
      <c r="AQ591" s="44">
        <v>75.02</v>
      </c>
      <c r="AR591" s="44">
        <v>81.180000000000007</v>
      </c>
      <c r="AS591" s="44">
        <v>76.59</v>
      </c>
      <c r="AT591" s="44">
        <v>81.180000000000007</v>
      </c>
      <c r="AU591" s="44">
        <v>76.59</v>
      </c>
      <c r="AV591" s="44">
        <v>81.180000000000007</v>
      </c>
      <c r="AW591" s="44">
        <v>81.93</v>
      </c>
      <c r="AX591" s="44">
        <v>81.180000000000007</v>
      </c>
      <c r="AY591" s="44">
        <v>76.59</v>
      </c>
      <c r="AZ591" s="44">
        <v>81.180000000000007</v>
      </c>
      <c r="BA591" s="44">
        <v>76.59</v>
      </c>
      <c r="BB591" s="44">
        <v>65.88</v>
      </c>
      <c r="BC591" s="14" t="s">
        <v>214</v>
      </c>
      <c r="BD591" s="14" t="s">
        <v>213</v>
      </c>
      <c r="BG591" s="14" t="s">
        <v>191</v>
      </c>
      <c r="BH591" s="14" t="s">
        <v>44</v>
      </c>
      <c r="BJ591" s="14">
        <f>IFERROR(_xlfn.XLOOKUP(Master[[#This Row],[cu_id]],StopTimes[cu_ID],StopTimes[Average Stop Time]), 0)</f>
        <v>9.33</v>
      </c>
      <c r="BK591" s="14">
        <f>IF(Master[[#This Row],[Avg stop time helper]] &lt;&gt; 0, Master[[#This Row],[Avg stop time helper]],Average_Stop_Time)</f>
        <v>9.33</v>
      </c>
      <c r="BL591" s="14" t="b">
        <f>NOT(ISERROR(_xlfn.XLOOKUP(Master[[#This Row],[cu_id]], Solution[Cu_ID],Solution[Cu_ID])))</f>
        <v>1</v>
      </c>
    </row>
    <row r="592" spans="1:64" s="14" customFormat="1" x14ac:dyDescent="0.3">
      <c r="A592" s="26" t="s">
        <v>1909</v>
      </c>
      <c r="B592" s="14">
        <v>101</v>
      </c>
      <c r="C592" s="14">
        <v>73528</v>
      </c>
      <c r="D592" s="14">
        <v>0</v>
      </c>
      <c r="E592" s="14" t="s">
        <v>1908</v>
      </c>
      <c r="F592" s="14" t="s">
        <v>4413</v>
      </c>
      <c r="H592" s="14" t="s">
        <v>592</v>
      </c>
      <c r="I592" s="14" t="s">
        <v>2</v>
      </c>
      <c r="J592" s="14">
        <v>48762</v>
      </c>
      <c r="K592" s="14">
        <v>7</v>
      </c>
      <c r="L592" s="14" t="s">
        <v>82</v>
      </c>
      <c r="M592" s="14" t="s">
        <v>164</v>
      </c>
      <c r="N592" s="14" t="s">
        <v>15</v>
      </c>
      <c r="O592" s="14">
        <v>275</v>
      </c>
      <c r="P592" s="14">
        <v>0</v>
      </c>
      <c r="Q592" s="14">
        <v>275</v>
      </c>
      <c r="R592" s="14">
        <v>0</v>
      </c>
      <c r="S592" s="14">
        <v>0</v>
      </c>
      <c r="T592" s="14">
        <v>0</v>
      </c>
      <c r="U592" s="25">
        <v>44138</v>
      </c>
      <c r="V592" s="14">
        <v>52</v>
      </c>
      <c r="W592" s="23">
        <v>2946.48</v>
      </c>
      <c r="X592" s="23">
        <v>0</v>
      </c>
      <c r="Y592" s="23">
        <v>0</v>
      </c>
      <c r="Z592" s="23">
        <v>70.510000000000005</v>
      </c>
      <c r="AA592" s="23">
        <v>70.510000000000005</v>
      </c>
      <c r="AB592" s="14">
        <v>89</v>
      </c>
      <c r="AC592" s="14">
        <v>8</v>
      </c>
      <c r="AD592" s="24">
        <f>IFERROR(1-(Master[[#This Row],[Avg Garment Scans per Delivery]]/Master[[#This Row],[Garment Inventory]]), 0)</f>
        <v>0.9101123595505618</v>
      </c>
      <c r="AE592" s="48">
        <v>4</v>
      </c>
      <c r="AF592" s="48">
        <v>74</v>
      </c>
      <c r="AG592" s="44">
        <v>60.897599999999997</v>
      </c>
      <c r="AH592" s="44">
        <v>54.606900000000003</v>
      </c>
      <c r="AI592" s="44">
        <v>63.292299999999997</v>
      </c>
      <c r="AJ592" s="44">
        <v>53.220700000000001</v>
      </c>
      <c r="AK592" s="44">
        <v>57.45</v>
      </c>
      <c r="AL592" s="44">
        <v>51.79</v>
      </c>
      <c r="AM592" s="44">
        <v>57.45</v>
      </c>
      <c r="AN592" s="44">
        <v>51.79</v>
      </c>
      <c r="AO592" s="44">
        <v>57.45</v>
      </c>
      <c r="AP592" s="44">
        <v>51.79</v>
      </c>
      <c r="AQ592" s="44">
        <v>57.45</v>
      </c>
      <c r="AR592" s="44">
        <v>51.79</v>
      </c>
      <c r="AS592" s="44">
        <v>57.45</v>
      </c>
      <c r="AT592" s="44">
        <v>51.79</v>
      </c>
      <c r="AU592" s="44">
        <v>57.45</v>
      </c>
      <c r="AV592" s="44">
        <v>51.79</v>
      </c>
      <c r="AW592" s="44">
        <v>57.45</v>
      </c>
      <c r="AX592" s="44">
        <v>51.79</v>
      </c>
      <c r="AY592" s="44">
        <v>57.45</v>
      </c>
      <c r="AZ592" s="44">
        <v>51.79</v>
      </c>
      <c r="BA592" s="44">
        <v>57.45</v>
      </c>
      <c r="BB592" s="44">
        <v>51.79</v>
      </c>
      <c r="BC592" s="14" t="s">
        <v>257</v>
      </c>
      <c r="BD592" s="14" t="s">
        <v>213</v>
      </c>
      <c r="BG592" s="14" t="s">
        <v>191</v>
      </c>
      <c r="BH592" s="14" t="s">
        <v>44</v>
      </c>
      <c r="BI592" s="14">
        <v>101</v>
      </c>
      <c r="BJ592" s="14">
        <f>IFERROR(_xlfn.XLOOKUP(Master[[#This Row],[cu_id]],StopTimes[cu_ID],StopTimes[Average Stop Time]), 0)</f>
        <v>6.0458333333333334</v>
      </c>
      <c r="BK592" s="14">
        <f>IF(Master[[#This Row],[Avg stop time helper]] &lt;&gt; 0, Master[[#This Row],[Avg stop time helper]],Average_Stop_Time)</f>
        <v>6.0458333333333334</v>
      </c>
      <c r="BL592" s="14" t="b">
        <f>NOT(ISERROR(_xlfn.XLOOKUP(Master[[#This Row],[cu_id]], Solution[Cu_ID],Solution[Cu_ID])))</f>
        <v>1</v>
      </c>
    </row>
    <row r="593" spans="1:64" s="14" customFormat="1" x14ac:dyDescent="0.3">
      <c r="A593" s="26" t="s">
        <v>1911</v>
      </c>
      <c r="B593" s="14">
        <v>103</v>
      </c>
      <c r="C593" s="14">
        <v>73529</v>
      </c>
      <c r="D593" s="14">
        <v>0</v>
      </c>
      <c r="E593" s="14" t="s">
        <v>1910</v>
      </c>
      <c r="F593" s="14" t="s">
        <v>5174</v>
      </c>
      <c r="H593" s="14" t="s">
        <v>221</v>
      </c>
      <c r="I593" s="14" t="s">
        <v>2</v>
      </c>
      <c r="J593" s="14">
        <v>49707</v>
      </c>
      <c r="K593" s="14">
        <v>5</v>
      </c>
      <c r="L593" s="14" t="s">
        <v>84</v>
      </c>
      <c r="M593" s="14" t="s">
        <v>164</v>
      </c>
      <c r="N593" s="14" t="s">
        <v>15</v>
      </c>
      <c r="O593" s="14">
        <v>80</v>
      </c>
      <c r="P593" s="14">
        <v>0</v>
      </c>
      <c r="Q593" s="14">
        <v>80</v>
      </c>
      <c r="R593" s="14">
        <v>0</v>
      </c>
      <c r="S593" s="14">
        <v>0</v>
      </c>
      <c r="T593" s="14">
        <v>0</v>
      </c>
      <c r="U593" s="25">
        <v>44145</v>
      </c>
      <c r="V593" s="14">
        <v>26</v>
      </c>
      <c r="W593" s="23">
        <v>1199.96</v>
      </c>
      <c r="X593" s="23">
        <v>0</v>
      </c>
      <c r="Y593" s="23">
        <v>0</v>
      </c>
      <c r="Z593" s="23">
        <v>25.52</v>
      </c>
      <c r="AA593" s="23">
        <v>51.03</v>
      </c>
      <c r="AB593" s="14">
        <v>0</v>
      </c>
      <c r="AC593" s="14">
        <v>0</v>
      </c>
      <c r="AD593" s="24">
        <f>IFERROR(1-(Master[[#This Row],[Avg Garment Scans per Delivery]]/Master[[#This Row],[Garment Inventory]]), 0)</f>
        <v>0</v>
      </c>
      <c r="AE593" s="48">
        <v>0</v>
      </c>
      <c r="AF593" s="48">
        <v>0</v>
      </c>
      <c r="AG593" s="44">
        <v>45.42</v>
      </c>
      <c r="AH593" s="44">
        <v>45.42</v>
      </c>
      <c r="AI593" s="44">
        <v>47.3628</v>
      </c>
      <c r="AJ593" s="44">
        <v>48.14</v>
      </c>
      <c r="AK593" s="44">
        <v>22.71</v>
      </c>
      <c r="AL593" s="44">
        <v>24.07</v>
      </c>
      <c r="AM593" s="44">
        <v>45.42</v>
      </c>
      <c r="AN593" s="44">
        <v>0</v>
      </c>
      <c r="AO593" s="44">
        <v>0</v>
      </c>
      <c r="AP593" s="44">
        <v>48.14</v>
      </c>
      <c r="AQ593" s="44">
        <v>45.42</v>
      </c>
      <c r="AR593" s="44">
        <v>0</v>
      </c>
      <c r="AS593" s="44">
        <v>0</v>
      </c>
      <c r="AT593" s="44">
        <v>48.14</v>
      </c>
      <c r="AU593" s="44">
        <v>45.42</v>
      </c>
      <c r="AV593" s="44">
        <v>0</v>
      </c>
      <c r="AW593" s="44">
        <v>0</v>
      </c>
      <c r="AX593" s="44">
        <v>48.14</v>
      </c>
      <c r="AY593" s="44">
        <v>45.42</v>
      </c>
      <c r="AZ593" s="44">
        <v>0</v>
      </c>
      <c r="BA593" s="44">
        <v>0</v>
      </c>
      <c r="BB593" s="44">
        <v>48.14</v>
      </c>
      <c r="BC593" s="14" t="s">
        <v>254</v>
      </c>
      <c r="BD593" s="14" t="s">
        <v>239</v>
      </c>
      <c r="BG593" s="14" t="s">
        <v>191</v>
      </c>
      <c r="BH593" s="14" t="s">
        <v>44</v>
      </c>
      <c r="BI593" s="14">
        <v>105</v>
      </c>
      <c r="BJ593" s="14">
        <f>IFERROR(_xlfn.XLOOKUP(Master[[#This Row],[cu_id]],StopTimes[cu_ID],StopTimes[Average Stop Time]), 0)</f>
        <v>11.441666666666666</v>
      </c>
      <c r="BK593" s="14">
        <f>IF(Master[[#This Row],[Avg stop time helper]] &lt;&gt; 0, Master[[#This Row],[Avg stop time helper]],Average_Stop_Time)</f>
        <v>11.441666666666666</v>
      </c>
      <c r="BL593" s="14" t="b">
        <f>NOT(ISERROR(_xlfn.XLOOKUP(Master[[#This Row],[cu_id]], Solution[Cu_ID],Solution[Cu_ID])))</f>
        <v>1</v>
      </c>
    </row>
    <row r="594" spans="1:64" s="14" customFormat="1" x14ac:dyDescent="0.3">
      <c r="A594" s="26" t="s">
        <v>1913</v>
      </c>
      <c r="B594" s="14">
        <v>103</v>
      </c>
      <c r="C594" s="14">
        <v>73530</v>
      </c>
      <c r="D594" s="14">
        <v>0</v>
      </c>
      <c r="E594" s="14" t="s">
        <v>1912</v>
      </c>
      <c r="F594" s="14" t="s">
        <v>3504</v>
      </c>
      <c r="H594" s="14" t="s">
        <v>221</v>
      </c>
      <c r="I594" s="14" t="s">
        <v>2</v>
      </c>
      <c r="J594" s="14">
        <v>49707</v>
      </c>
      <c r="K594" s="14">
        <v>7</v>
      </c>
      <c r="L594" s="14" t="s">
        <v>82</v>
      </c>
      <c r="M594" s="14" t="s">
        <v>164</v>
      </c>
      <c r="N594" s="14" t="s">
        <v>15</v>
      </c>
      <c r="O594" s="14">
        <v>284</v>
      </c>
      <c r="P594" s="14">
        <v>0</v>
      </c>
      <c r="Q594" s="14">
        <v>284</v>
      </c>
      <c r="R594" s="14">
        <v>0</v>
      </c>
      <c r="S594" s="14">
        <v>0</v>
      </c>
      <c r="T594" s="14">
        <v>0</v>
      </c>
      <c r="U594" s="25">
        <v>44138</v>
      </c>
      <c r="V594" s="14">
        <v>54</v>
      </c>
      <c r="W594" s="23">
        <v>6288.99</v>
      </c>
      <c r="X594" s="23">
        <v>0</v>
      </c>
      <c r="Y594" s="23">
        <v>0</v>
      </c>
      <c r="Z594" s="23">
        <v>206.31</v>
      </c>
      <c r="AA594" s="23">
        <v>206.31</v>
      </c>
      <c r="AB594" s="14">
        <v>0</v>
      </c>
      <c r="AC594" s="14">
        <v>0</v>
      </c>
      <c r="AD594" s="24">
        <f>IFERROR(1-(Master[[#This Row],[Avg Garment Scans per Delivery]]/Master[[#This Row],[Garment Inventory]]), 0)</f>
        <v>0</v>
      </c>
      <c r="AE594" s="48">
        <v>0</v>
      </c>
      <c r="AF594" s="48">
        <v>0</v>
      </c>
      <c r="AG594" s="44">
        <v>71.822100000000006</v>
      </c>
      <c r="AH594" s="44">
        <v>127.4161</v>
      </c>
      <c r="AI594" s="44">
        <v>176.04849999999999</v>
      </c>
      <c r="AJ594" s="44">
        <v>166.1876</v>
      </c>
      <c r="AK594" s="44">
        <v>166.86869999999999</v>
      </c>
      <c r="AL594" s="44">
        <v>161.3775</v>
      </c>
      <c r="AM594" s="44">
        <v>131.65</v>
      </c>
      <c r="AN594" s="44">
        <v>200.15</v>
      </c>
      <c r="AO594" s="44">
        <v>131.65</v>
      </c>
      <c r="AP594" s="44">
        <v>200.15</v>
      </c>
      <c r="AQ594" s="44">
        <v>142.72</v>
      </c>
      <c r="AR594" s="44">
        <v>152.43</v>
      </c>
      <c r="AS594" s="44">
        <v>187</v>
      </c>
      <c r="AT594" s="44">
        <v>176.29</v>
      </c>
      <c r="AU594" s="44">
        <v>153.79</v>
      </c>
      <c r="AV594" s="44">
        <v>176.29</v>
      </c>
      <c r="AW594" s="44">
        <v>192</v>
      </c>
      <c r="AX594" s="44">
        <v>104.71</v>
      </c>
      <c r="AY594" s="44">
        <v>198.07</v>
      </c>
      <c r="AZ594" s="44">
        <v>176.29</v>
      </c>
      <c r="BA594" s="44">
        <v>198.07</v>
      </c>
      <c r="BB594" s="44">
        <v>104.71</v>
      </c>
      <c r="BC594" s="14" t="s">
        <v>232</v>
      </c>
      <c r="BD594" s="14" t="s">
        <v>213</v>
      </c>
      <c r="BG594" s="14" t="s">
        <v>191</v>
      </c>
      <c r="BH594" s="14" t="s">
        <v>44</v>
      </c>
      <c r="BI594" s="14">
        <v>105</v>
      </c>
      <c r="BJ594" s="14">
        <f>IFERROR(_xlfn.XLOOKUP(Master[[#This Row],[cu_id]],StopTimes[cu_ID],StopTimes[Average Stop Time]), 0)</f>
        <v>6.7</v>
      </c>
      <c r="BK594" s="14">
        <f>IF(Master[[#This Row],[Avg stop time helper]] &lt;&gt; 0, Master[[#This Row],[Avg stop time helper]],Average_Stop_Time)</f>
        <v>6.7</v>
      </c>
      <c r="BL594" s="14" t="b">
        <f>NOT(ISERROR(_xlfn.XLOOKUP(Master[[#This Row],[cu_id]], Solution[Cu_ID],Solution[Cu_ID])))</f>
        <v>1</v>
      </c>
    </row>
    <row r="595" spans="1:64" s="14" customFormat="1" x14ac:dyDescent="0.3">
      <c r="A595" s="26" t="s">
        <v>1915</v>
      </c>
      <c r="B595" s="14">
        <v>101</v>
      </c>
      <c r="C595" s="14">
        <v>73532</v>
      </c>
      <c r="D595" s="14">
        <v>0</v>
      </c>
      <c r="E595" s="14" t="s">
        <v>1914</v>
      </c>
      <c r="F595" s="14" t="s">
        <v>4388</v>
      </c>
      <c r="H595" s="14" t="s">
        <v>1377</v>
      </c>
      <c r="I595" s="14" t="s">
        <v>2</v>
      </c>
      <c r="J595" s="14">
        <v>49766</v>
      </c>
      <c r="K595" s="14">
        <v>6</v>
      </c>
      <c r="L595" s="14" t="s">
        <v>176</v>
      </c>
      <c r="M595" s="14" t="s">
        <v>164</v>
      </c>
      <c r="N595" s="14" t="s">
        <v>48</v>
      </c>
      <c r="O595" s="14">
        <v>400</v>
      </c>
      <c r="P595" s="14">
        <v>0</v>
      </c>
      <c r="Q595" s="14">
        <v>0</v>
      </c>
      <c r="R595" s="14">
        <v>0</v>
      </c>
      <c r="S595" s="14">
        <v>400</v>
      </c>
      <c r="T595" s="14">
        <v>0</v>
      </c>
      <c r="U595" s="25">
        <v>44140</v>
      </c>
      <c r="V595" s="14">
        <v>25</v>
      </c>
      <c r="W595" s="23">
        <v>1592.9</v>
      </c>
      <c r="X595" s="23">
        <v>0</v>
      </c>
      <c r="Y595" s="23">
        <v>0</v>
      </c>
      <c r="Z595" s="23">
        <v>40.49</v>
      </c>
      <c r="AA595" s="23">
        <v>80.989999999999995</v>
      </c>
      <c r="AB595" s="14">
        <v>0</v>
      </c>
      <c r="AC595" s="14">
        <v>0</v>
      </c>
      <c r="AD595" s="24">
        <f>IFERROR(1-(Master[[#This Row],[Avg Garment Scans per Delivery]]/Master[[#This Row],[Garment Inventory]]), 0)</f>
        <v>0</v>
      </c>
      <c r="AE595" s="48">
        <v>0</v>
      </c>
      <c r="AF595" s="48">
        <v>0</v>
      </c>
      <c r="AG595" s="44">
        <v>71.593999999999994</v>
      </c>
      <c r="AH595" s="44">
        <v>78</v>
      </c>
      <c r="AI595" s="44">
        <v>77.085700000000003</v>
      </c>
      <c r="AJ595" s="44">
        <v>65.17</v>
      </c>
      <c r="AK595" s="44">
        <v>39</v>
      </c>
      <c r="AL595" s="44">
        <v>33.9375</v>
      </c>
      <c r="AM595" s="44">
        <v>0</v>
      </c>
      <c r="AN595" s="44">
        <v>48.94</v>
      </c>
      <c r="AO595" s="44">
        <v>78</v>
      </c>
      <c r="AP595" s="44">
        <v>0</v>
      </c>
      <c r="AQ595" s="44">
        <v>0</v>
      </c>
      <c r="AR595" s="44">
        <v>86.81</v>
      </c>
      <c r="AS595" s="44">
        <v>78</v>
      </c>
      <c r="AT595" s="44">
        <v>0</v>
      </c>
      <c r="AU595" s="44">
        <v>0</v>
      </c>
      <c r="AV595" s="44">
        <v>48.94</v>
      </c>
      <c r="AW595" s="44">
        <v>78</v>
      </c>
      <c r="AX595" s="44">
        <v>0</v>
      </c>
      <c r="AY595" s="44">
        <v>0</v>
      </c>
      <c r="AZ595" s="44">
        <v>86.81</v>
      </c>
      <c r="BA595" s="44">
        <v>78</v>
      </c>
      <c r="BB595" s="44">
        <v>0</v>
      </c>
      <c r="BC595" s="14" t="s">
        <v>343</v>
      </c>
      <c r="BD595" s="14" t="s">
        <v>213</v>
      </c>
      <c r="BG595" s="14" t="s">
        <v>191</v>
      </c>
      <c r="BH595" s="14" t="s">
        <v>44</v>
      </c>
      <c r="BI595" s="14">
        <v>101</v>
      </c>
      <c r="BJ595" s="14">
        <f>IFERROR(_xlfn.XLOOKUP(Master[[#This Row],[cu_id]],StopTimes[cu_ID],StopTimes[Average Stop Time]), 0)</f>
        <v>4.9444444450000002</v>
      </c>
      <c r="BK595" s="14">
        <f>IF(Master[[#This Row],[Avg stop time helper]] &lt;&gt; 0, Master[[#This Row],[Avg stop time helper]],Average_Stop_Time)</f>
        <v>4.9444444450000002</v>
      </c>
      <c r="BL595" s="14" t="b">
        <f>NOT(ISERROR(_xlfn.XLOOKUP(Master[[#This Row],[cu_id]], Solution[Cu_ID],Solution[Cu_ID])))</f>
        <v>1</v>
      </c>
    </row>
    <row r="596" spans="1:64" s="14" customFormat="1" x14ac:dyDescent="0.3">
      <c r="A596" s="26" t="s">
        <v>1921</v>
      </c>
      <c r="B596" s="14">
        <v>101</v>
      </c>
      <c r="C596" s="14">
        <v>73533</v>
      </c>
      <c r="D596" s="14">
        <v>0</v>
      </c>
      <c r="E596" s="14" t="s">
        <v>1920</v>
      </c>
      <c r="F596" s="14" t="s">
        <v>4646</v>
      </c>
      <c r="H596" s="14" t="s">
        <v>215</v>
      </c>
      <c r="I596" s="14" t="s">
        <v>2</v>
      </c>
      <c r="J596" s="14">
        <v>48750</v>
      </c>
      <c r="K596" s="14">
        <v>5</v>
      </c>
      <c r="L596" s="14" t="s">
        <v>84</v>
      </c>
      <c r="M596" s="14" t="s">
        <v>164</v>
      </c>
      <c r="N596" s="14" t="s">
        <v>48</v>
      </c>
      <c r="O596" s="14">
        <v>95</v>
      </c>
      <c r="P596" s="14">
        <v>0</v>
      </c>
      <c r="Q596" s="14">
        <v>0</v>
      </c>
      <c r="R596" s="14">
        <v>0</v>
      </c>
      <c r="S596" s="14">
        <v>95</v>
      </c>
      <c r="T596" s="14">
        <v>0</v>
      </c>
      <c r="U596" s="25">
        <v>44147</v>
      </c>
      <c r="V596" s="14">
        <v>28</v>
      </c>
      <c r="W596" s="23">
        <v>946.14</v>
      </c>
      <c r="X596" s="23">
        <v>0</v>
      </c>
      <c r="Y596" s="23">
        <v>0</v>
      </c>
      <c r="Z596" s="23">
        <v>20.74</v>
      </c>
      <c r="AA596" s="23">
        <v>41.48</v>
      </c>
      <c r="AB596" s="14">
        <v>0</v>
      </c>
      <c r="AC596" s="14">
        <v>0</v>
      </c>
      <c r="AD596" s="24">
        <f>IFERROR(1-(Master[[#This Row],[Avg Garment Scans per Delivery]]/Master[[#This Row],[Garment Inventory]]), 0)</f>
        <v>0</v>
      </c>
      <c r="AE596" s="48">
        <v>0</v>
      </c>
      <c r="AF596" s="48">
        <v>0</v>
      </c>
      <c r="AG596" s="44">
        <v>37.44</v>
      </c>
      <c r="AH596" s="44">
        <v>37.44</v>
      </c>
      <c r="AI596" s="44">
        <v>38.647100000000002</v>
      </c>
      <c r="AJ596" s="44">
        <v>40.436599999999999</v>
      </c>
      <c r="AK596" s="44">
        <v>18.72</v>
      </c>
      <c r="AL596" s="44">
        <v>20.545000000000002</v>
      </c>
      <c r="AM596" s="44">
        <v>37.44</v>
      </c>
      <c r="AN596" s="44">
        <v>0</v>
      </c>
      <c r="AO596" s="44">
        <v>0</v>
      </c>
      <c r="AP596" s="44">
        <v>41.09</v>
      </c>
      <c r="AQ596" s="44">
        <v>37.44</v>
      </c>
      <c r="AR596" s="44">
        <v>0</v>
      </c>
      <c r="AS596" s="44">
        <v>0</v>
      </c>
      <c r="AT596" s="44">
        <v>41.09</v>
      </c>
      <c r="AU596" s="44">
        <v>37.44</v>
      </c>
      <c r="AV596" s="44">
        <v>0</v>
      </c>
      <c r="AW596" s="44">
        <v>0</v>
      </c>
      <c r="AX596" s="44">
        <v>41.09</v>
      </c>
      <c r="AY596" s="44">
        <v>37.44</v>
      </c>
      <c r="AZ596" s="44">
        <v>0</v>
      </c>
      <c r="BA596" s="44">
        <v>0</v>
      </c>
      <c r="BB596" s="44">
        <v>41.09</v>
      </c>
      <c r="BC596" s="14" t="s">
        <v>232</v>
      </c>
      <c r="BD596" s="14" t="s">
        <v>213</v>
      </c>
      <c r="BG596" s="14" t="s">
        <v>191</v>
      </c>
      <c r="BH596" s="14" t="s">
        <v>44</v>
      </c>
      <c r="BI596" s="14">
        <v>101</v>
      </c>
      <c r="BJ596" s="14">
        <f>IFERROR(_xlfn.XLOOKUP(Master[[#This Row],[cu_id]],StopTimes[cu_ID],StopTimes[Average Stop Time]), 0)</f>
        <v>5.8666666666666671</v>
      </c>
      <c r="BK596" s="14">
        <f>IF(Master[[#This Row],[Avg stop time helper]] &lt;&gt; 0, Master[[#This Row],[Avg stop time helper]],Average_Stop_Time)</f>
        <v>5.8666666666666671</v>
      </c>
      <c r="BL596" s="14" t="b">
        <f>NOT(ISERROR(_xlfn.XLOOKUP(Master[[#This Row],[cu_id]], Solution[Cu_ID],Solution[Cu_ID])))</f>
        <v>1</v>
      </c>
    </row>
    <row r="597" spans="1:64" s="14" customFormat="1" x14ac:dyDescent="0.3">
      <c r="A597" s="26" t="s">
        <v>1923</v>
      </c>
      <c r="B597" s="14">
        <v>102</v>
      </c>
      <c r="C597" s="14">
        <v>73534</v>
      </c>
      <c r="D597" s="14">
        <v>0</v>
      </c>
      <c r="E597" s="14" t="s">
        <v>1922</v>
      </c>
      <c r="F597" s="14" t="s">
        <v>5666</v>
      </c>
      <c r="H597" s="14" t="s">
        <v>626</v>
      </c>
      <c r="I597" s="14" t="s">
        <v>2</v>
      </c>
      <c r="J597" s="14">
        <v>49746</v>
      </c>
      <c r="K597" s="14">
        <v>4</v>
      </c>
      <c r="L597" s="14" t="s">
        <v>177</v>
      </c>
      <c r="M597" s="14" t="s">
        <v>164</v>
      </c>
      <c r="N597" s="14" t="s">
        <v>12</v>
      </c>
      <c r="O597" s="14">
        <v>245</v>
      </c>
      <c r="P597" s="14">
        <v>0</v>
      </c>
      <c r="Q597" s="14">
        <v>0</v>
      </c>
      <c r="R597" s="14">
        <v>245</v>
      </c>
      <c r="S597" s="14">
        <v>0</v>
      </c>
      <c r="T597" s="14">
        <v>0</v>
      </c>
      <c r="U597" s="25">
        <v>44153</v>
      </c>
      <c r="V597" s="14">
        <v>21</v>
      </c>
      <c r="W597" s="23">
        <v>699.77</v>
      </c>
      <c r="X597" s="23">
        <v>0</v>
      </c>
      <c r="Y597" s="23">
        <v>0</v>
      </c>
      <c r="Z597" s="23">
        <v>9.73</v>
      </c>
      <c r="AA597" s="23">
        <v>38.92</v>
      </c>
      <c r="AB597" s="14">
        <v>0</v>
      </c>
      <c r="AC597" s="14">
        <v>0</v>
      </c>
      <c r="AD597" s="24">
        <v>0</v>
      </c>
      <c r="AE597" s="48">
        <v>0</v>
      </c>
      <c r="AF597" s="48">
        <v>0</v>
      </c>
      <c r="AG597" s="44">
        <v>38.520000000000003</v>
      </c>
      <c r="AH597" s="44">
        <v>35.232500000000002</v>
      </c>
      <c r="AI597" s="44">
        <v>36.25</v>
      </c>
      <c r="AJ597" s="44">
        <v>37.946599999999997</v>
      </c>
      <c r="AK597" s="44">
        <v>8.8275000000000006</v>
      </c>
      <c r="AL597" s="44">
        <v>9.64</v>
      </c>
      <c r="AM597" s="44">
        <v>0</v>
      </c>
      <c r="AN597" s="44">
        <v>0</v>
      </c>
      <c r="AO597" s="44">
        <v>0</v>
      </c>
      <c r="AP597" s="44">
        <v>0</v>
      </c>
      <c r="AQ597" s="44">
        <v>0</v>
      </c>
      <c r="AR597" s="44">
        <v>38.56</v>
      </c>
      <c r="AS597" s="44">
        <v>35.31</v>
      </c>
      <c r="AT597" s="44">
        <v>0</v>
      </c>
      <c r="AU597" s="44">
        <v>0</v>
      </c>
      <c r="AV597" s="44">
        <v>0</v>
      </c>
      <c r="AW597" s="44">
        <v>0</v>
      </c>
      <c r="AX597" s="44">
        <v>0</v>
      </c>
      <c r="AY597" s="44">
        <v>0</v>
      </c>
      <c r="AZ597" s="44">
        <v>38.56</v>
      </c>
      <c r="BA597" s="44">
        <v>35.31</v>
      </c>
      <c r="BB597" s="44">
        <v>0</v>
      </c>
      <c r="BC597" s="14" t="s">
        <v>232</v>
      </c>
      <c r="BD597" s="14" t="s">
        <v>213</v>
      </c>
      <c r="BG597" s="14" t="s">
        <v>191</v>
      </c>
      <c r="BH597" s="14" t="s">
        <v>44</v>
      </c>
      <c r="BI597" s="14">
        <v>103</v>
      </c>
      <c r="BJ597" s="14">
        <f>IFERROR(_xlfn.XLOOKUP(Master[[#This Row],[cu_id]],StopTimes[cu_ID],StopTimes[Average Stop Time]), 0)</f>
        <v>1.6</v>
      </c>
      <c r="BK597" s="14">
        <f>IF(Master[[#This Row],[Avg stop time helper]] &lt;&gt; 0, Master[[#This Row],[Avg stop time helper]],Average_Stop_Time)</f>
        <v>1.6</v>
      </c>
      <c r="BL597" s="14" t="b">
        <f>NOT(ISERROR(_xlfn.XLOOKUP(Master[[#This Row],[cu_id]], Solution[Cu_ID],Solution[Cu_ID])))</f>
        <v>1</v>
      </c>
    </row>
    <row r="598" spans="1:64" s="14" customFormat="1" x14ac:dyDescent="0.3">
      <c r="A598" s="26" t="s">
        <v>1925</v>
      </c>
      <c r="B598" s="14">
        <v>102</v>
      </c>
      <c r="C598" s="14">
        <v>73535</v>
      </c>
      <c r="D598" s="14">
        <v>0</v>
      </c>
      <c r="E598" s="14" t="s">
        <v>1924</v>
      </c>
      <c r="F598" s="14" t="s">
        <v>4988</v>
      </c>
      <c r="H598" s="14" t="s">
        <v>221</v>
      </c>
      <c r="I598" s="14" t="s">
        <v>2</v>
      </c>
      <c r="J598" s="14">
        <v>49707</v>
      </c>
      <c r="K598" s="14">
        <v>2</v>
      </c>
      <c r="L598" s="14" t="s">
        <v>83</v>
      </c>
      <c r="M598" s="14" t="s">
        <v>164</v>
      </c>
      <c r="N598" s="14" t="s">
        <v>15</v>
      </c>
      <c r="O598" s="14">
        <v>600</v>
      </c>
      <c r="P598" s="14">
        <v>0</v>
      </c>
      <c r="Q598" s="14">
        <v>600</v>
      </c>
      <c r="R598" s="14">
        <v>0</v>
      </c>
      <c r="S598" s="14">
        <v>0</v>
      </c>
      <c r="T598" s="14">
        <v>0</v>
      </c>
      <c r="U598" s="25">
        <v>44180</v>
      </c>
      <c r="V598" s="14">
        <v>16</v>
      </c>
      <c r="W598" s="23">
        <v>807.63</v>
      </c>
      <c r="X598" s="23">
        <v>0</v>
      </c>
      <c r="Y598" s="23">
        <v>0</v>
      </c>
      <c r="Z598" s="23">
        <v>11.76</v>
      </c>
      <c r="AA598" s="23">
        <v>47.04</v>
      </c>
      <c r="AB598" s="14">
        <v>0</v>
      </c>
      <c r="AC598" s="14">
        <v>0</v>
      </c>
      <c r="AD598" s="24">
        <v>0</v>
      </c>
      <c r="AE598" s="48">
        <v>0</v>
      </c>
      <c r="AF598" s="48">
        <v>0</v>
      </c>
      <c r="AG598" s="44">
        <v>62.094999999999999</v>
      </c>
      <c r="AH598" s="44">
        <v>42.47</v>
      </c>
      <c r="AI598" s="44">
        <v>43.743299999999998</v>
      </c>
      <c r="AJ598" s="44">
        <v>50.45</v>
      </c>
      <c r="AK598" s="44">
        <v>10.6175</v>
      </c>
      <c r="AL598" s="44">
        <v>11.095000000000001</v>
      </c>
      <c r="AM598" s="44">
        <v>0</v>
      </c>
      <c r="AN598" s="44">
        <v>44.38</v>
      </c>
      <c r="AO598" s="44">
        <v>42.47</v>
      </c>
      <c r="AP598" s="44">
        <v>0</v>
      </c>
      <c r="AQ598" s="44">
        <v>0</v>
      </c>
      <c r="AR598" s="44">
        <v>0</v>
      </c>
      <c r="AS598" s="44">
        <v>0</v>
      </c>
      <c r="AT598" s="44">
        <v>0</v>
      </c>
      <c r="AU598" s="44">
        <v>0</v>
      </c>
      <c r="AV598" s="44">
        <v>44.38</v>
      </c>
      <c r="AW598" s="44">
        <v>42.47</v>
      </c>
      <c r="AX598" s="44">
        <v>0</v>
      </c>
      <c r="AY598" s="44">
        <v>0</v>
      </c>
      <c r="AZ598" s="44">
        <v>0</v>
      </c>
      <c r="BA598" s="44">
        <v>0</v>
      </c>
      <c r="BB598" s="44">
        <v>0</v>
      </c>
      <c r="BC598" s="14" t="s">
        <v>77</v>
      </c>
      <c r="BD598" s="14" t="s">
        <v>77</v>
      </c>
      <c r="BG598" s="14" t="s">
        <v>191</v>
      </c>
      <c r="BH598" s="14" t="s">
        <v>44</v>
      </c>
      <c r="BI598" s="14" t="s">
        <v>5740</v>
      </c>
      <c r="BJ598" s="14">
        <f>IFERROR(_xlfn.XLOOKUP(Master[[#This Row],[cu_id]],StopTimes[cu_ID],StopTimes[Average Stop Time]), 0)</f>
        <v>10.033333333333333</v>
      </c>
      <c r="BK598" s="14">
        <f>IF(Master[[#This Row],[Avg stop time helper]] &lt;&gt; 0, Master[[#This Row],[Avg stop time helper]],Average_Stop_Time)</f>
        <v>10.033333333333333</v>
      </c>
      <c r="BL598" s="14" t="b">
        <f>NOT(ISERROR(_xlfn.XLOOKUP(Master[[#This Row],[cu_id]], Solution[Cu_ID],Solution[Cu_ID])))</f>
        <v>0</v>
      </c>
    </row>
    <row r="599" spans="1:64" s="14" customFormat="1" x14ac:dyDescent="0.3">
      <c r="A599" s="26" t="s">
        <v>1927</v>
      </c>
      <c r="B599" s="14">
        <v>101</v>
      </c>
      <c r="C599" s="14">
        <v>73536</v>
      </c>
      <c r="D599" s="14">
        <v>0</v>
      </c>
      <c r="E599" s="14" t="s">
        <v>1926</v>
      </c>
      <c r="F599" s="14" t="s">
        <v>4808</v>
      </c>
      <c r="H599" s="14" t="s">
        <v>808</v>
      </c>
      <c r="I599" s="14" t="s">
        <v>2</v>
      </c>
      <c r="J599" s="14">
        <v>49735</v>
      </c>
      <c r="K599" s="14">
        <v>7</v>
      </c>
      <c r="L599" s="14" t="s">
        <v>82</v>
      </c>
      <c r="M599" s="14" t="s">
        <v>164</v>
      </c>
      <c r="N599" s="14" t="s">
        <v>13</v>
      </c>
      <c r="O599" s="14">
        <v>352</v>
      </c>
      <c r="P599" s="14">
        <v>352</v>
      </c>
      <c r="Q599" s="14">
        <v>0</v>
      </c>
      <c r="R599" s="14">
        <v>0</v>
      </c>
      <c r="S599" s="14">
        <v>0</v>
      </c>
      <c r="T599" s="14">
        <v>0</v>
      </c>
      <c r="U599" s="25">
        <v>44228</v>
      </c>
      <c r="V599" s="14">
        <v>43</v>
      </c>
      <c r="W599" s="23">
        <v>2422</v>
      </c>
      <c r="X599" s="23">
        <v>0</v>
      </c>
      <c r="Y599" s="23">
        <v>0</v>
      </c>
      <c r="Z599" s="23">
        <v>66.69</v>
      </c>
      <c r="AA599" s="23">
        <v>66.69</v>
      </c>
      <c r="AB599" s="14">
        <v>60</v>
      </c>
      <c r="AC599" s="14">
        <v>11</v>
      </c>
      <c r="AD599" s="24">
        <f>IFERROR(1-(Master[[#This Row],[Avg Garment Scans per Delivery]]/Master[[#This Row],[Garment Inventory]]), 0)</f>
        <v>0.81666666666666665</v>
      </c>
      <c r="AE599" s="48">
        <v>5</v>
      </c>
      <c r="AF599" s="48">
        <v>60</v>
      </c>
      <c r="AG599" s="44">
        <v>49.37</v>
      </c>
      <c r="AH599" s="44">
        <v>63.569200000000002</v>
      </c>
      <c r="AI599" s="44">
        <v>63.972999999999999</v>
      </c>
      <c r="AJ599" s="44">
        <v>60.976900000000001</v>
      </c>
      <c r="AK599" s="44">
        <v>67.674999999999997</v>
      </c>
      <c r="AL599" s="44">
        <v>58.05</v>
      </c>
      <c r="AM599" s="44">
        <v>58.05</v>
      </c>
      <c r="AN599" s="44">
        <v>116.1</v>
      </c>
      <c r="AO599" s="44">
        <v>97</v>
      </c>
      <c r="AP599" s="44">
        <v>116.1</v>
      </c>
      <c r="AQ599" s="44">
        <v>58.05</v>
      </c>
      <c r="AR599" s="44">
        <v>116.1</v>
      </c>
      <c r="AS599" s="44">
        <v>58.05</v>
      </c>
      <c r="AT599" s="44">
        <v>116.1</v>
      </c>
      <c r="AU599" s="44">
        <v>58.05</v>
      </c>
      <c r="AV599" s="44">
        <v>116.1</v>
      </c>
      <c r="AW599" s="44">
        <v>96.1</v>
      </c>
      <c r="AX599" s="44">
        <v>116.1</v>
      </c>
      <c r="AY599" s="44">
        <v>58.05</v>
      </c>
      <c r="AZ599" s="44">
        <v>116.1</v>
      </c>
      <c r="BA599" s="44">
        <v>58.05</v>
      </c>
      <c r="BB599" s="44">
        <v>116.1</v>
      </c>
      <c r="BC599" s="14" t="s">
        <v>232</v>
      </c>
      <c r="BD599" s="14" t="s">
        <v>213</v>
      </c>
      <c r="BG599" s="14" t="s">
        <v>191</v>
      </c>
      <c r="BH599" s="14" t="s">
        <v>44</v>
      </c>
      <c r="BI599" s="14">
        <v>103</v>
      </c>
      <c r="BJ599" s="14">
        <f>IFERROR(_xlfn.XLOOKUP(Master[[#This Row],[cu_id]],StopTimes[cu_ID],StopTimes[Average Stop Time]), 0)</f>
        <v>8.3083333333333336</v>
      </c>
      <c r="BK599" s="14">
        <f>IF(Master[[#This Row],[Avg stop time helper]] &lt;&gt; 0, Master[[#This Row],[Avg stop time helper]],Average_Stop_Time)</f>
        <v>8.3083333333333336</v>
      </c>
      <c r="BL599" s="14" t="b">
        <f>NOT(ISERROR(_xlfn.XLOOKUP(Master[[#This Row],[cu_id]], Solution[Cu_ID],Solution[Cu_ID])))</f>
        <v>1</v>
      </c>
    </row>
    <row r="600" spans="1:64" s="14" customFormat="1" x14ac:dyDescent="0.3">
      <c r="A600" s="26" t="s">
        <v>1930</v>
      </c>
      <c r="B600" s="14">
        <v>105</v>
      </c>
      <c r="C600" s="14">
        <v>73537</v>
      </c>
      <c r="D600" s="14">
        <v>0</v>
      </c>
      <c r="E600" s="14" t="s">
        <v>1929</v>
      </c>
      <c r="F600" s="14" t="s">
        <v>4831</v>
      </c>
      <c r="H600" s="14" t="s">
        <v>1928</v>
      </c>
      <c r="I600" s="14" t="s">
        <v>2</v>
      </c>
      <c r="J600" s="14">
        <v>49733</v>
      </c>
      <c r="K600" s="14">
        <v>5</v>
      </c>
      <c r="L600" s="14" t="s">
        <v>84</v>
      </c>
      <c r="M600" s="14" t="s">
        <v>164</v>
      </c>
      <c r="N600" s="14" t="s">
        <v>15</v>
      </c>
      <c r="O600" s="14">
        <v>285</v>
      </c>
      <c r="P600" s="14">
        <v>0</v>
      </c>
      <c r="Q600" s="14">
        <v>285</v>
      </c>
      <c r="R600" s="14">
        <v>0</v>
      </c>
      <c r="S600" s="14">
        <v>0</v>
      </c>
      <c r="T600" s="14">
        <v>0</v>
      </c>
      <c r="U600" s="25">
        <v>44229</v>
      </c>
      <c r="V600" s="14">
        <v>22</v>
      </c>
      <c r="W600" s="23">
        <v>1347.91</v>
      </c>
      <c r="X600" s="23">
        <v>0</v>
      </c>
      <c r="Y600" s="23">
        <v>0</v>
      </c>
      <c r="Z600" s="23">
        <v>36.76</v>
      </c>
      <c r="AA600" s="23">
        <v>73.52</v>
      </c>
      <c r="AB600" s="14">
        <v>0</v>
      </c>
      <c r="AC600" s="14">
        <v>0</v>
      </c>
      <c r="AD600" s="24">
        <f>IFERROR(1-(Master[[#This Row],[Avg Garment Scans per Delivery]]/Master[[#This Row],[Garment Inventory]]), 0)</f>
        <v>0</v>
      </c>
      <c r="AE600" s="48">
        <v>0</v>
      </c>
      <c r="AF600" s="48">
        <v>0</v>
      </c>
      <c r="AG600" s="44">
        <v>76.043999999999997</v>
      </c>
      <c r="AH600" s="44">
        <v>68.44</v>
      </c>
      <c r="AI600" s="44">
        <v>70.31</v>
      </c>
      <c r="AJ600" s="44">
        <v>69.8</v>
      </c>
      <c r="AK600" s="44">
        <v>36.68</v>
      </c>
      <c r="AL600" s="44">
        <v>35.344999999999999</v>
      </c>
      <c r="AM600" s="44">
        <v>68.02</v>
      </c>
      <c r="AN600" s="44">
        <v>0</v>
      </c>
      <c r="AO600" s="44">
        <v>0</v>
      </c>
      <c r="AP600" s="44">
        <v>68.02</v>
      </c>
      <c r="AQ600" s="44">
        <v>78.7</v>
      </c>
      <c r="AR600" s="44">
        <v>0</v>
      </c>
      <c r="AS600" s="44">
        <v>0</v>
      </c>
      <c r="AT600" s="44">
        <v>68.02</v>
      </c>
      <c r="AU600" s="44">
        <v>68.02</v>
      </c>
      <c r="AV600" s="44">
        <v>0</v>
      </c>
      <c r="AW600" s="44">
        <v>0</v>
      </c>
      <c r="AX600" s="44">
        <v>78.7</v>
      </c>
      <c r="AY600" s="44">
        <v>78.7</v>
      </c>
      <c r="AZ600" s="44">
        <v>0</v>
      </c>
      <c r="BA600" s="44">
        <v>0</v>
      </c>
      <c r="BB600" s="44">
        <v>68.02</v>
      </c>
      <c r="BC600" s="14" t="s">
        <v>310</v>
      </c>
      <c r="BD600" s="14" t="s">
        <v>213</v>
      </c>
      <c r="BG600" s="14" t="s">
        <v>191</v>
      </c>
      <c r="BH600" s="14" t="s">
        <v>44</v>
      </c>
      <c r="BI600" s="14">
        <v>103</v>
      </c>
      <c r="BJ600" s="14">
        <f>IFERROR(_xlfn.XLOOKUP(Master[[#This Row],[cu_id]],StopTimes[cu_ID],StopTimes[Average Stop Time]), 0)</f>
        <v>27.425000000000001</v>
      </c>
      <c r="BK600" s="14">
        <f>IF(Master[[#This Row],[Avg stop time helper]] &lt;&gt; 0, Master[[#This Row],[Avg stop time helper]],Average_Stop_Time)</f>
        <v>27.425000000000001</v>
      </c>
      <c r="BL600" s="14" t="b">
        <f>NOT(ISERROR(_xlfn.XLOOKUP(Master[[#This Row],[cu_id]], Solution[Cu_ID],Solution[Cu_ID])))</f>
        <v>1</v>
      </c>
    </row>
    <row r="601" spans="1:64" s="14" customFormat="1" x14ac:dyDescent="0.3">
      <c r="A601" s="26" t="s">
        <v>1941</v>
      </c>
      <c r="B601" s="14">
        <v>105</v>
      </c>
      <c r="C601" s="14">
        <v>73538</v>
      </c>
      <c r="D601" s="14">
        <v>0</v>
      </c>
      <c r="E601" s="14" t="s">
        <v>1940</v>
      </c>
      <c r="F601" s="14" t="s">
        <v>4530</v>
      </c>
      <c r="H601" s="14" t="s">
        <v>1939</v>
      </c>
      <c r="I601" s="14" t="s">
        <v>2</v>
      </c>
      <c r="J601" s="14">
        <v>48738</v>
      </c>
      <c r="K601" s="14">
        <v>7</v>
      </c>
      <c r="L601" s="14" t="s">
        <v>82</v>
      </c>
      <c r="M601" s="14" t="s">
        <v>164</v>
      </c>
      <c r="N601" s="14" t="s">
        <v>48</v>
      </c>
      <c r="O601" s="14">
        <v>15</v>
      </c>
      <c r="P601" s="14">
        <v>0</v>
      </c>
      <c r="Q601" s="14">
        <v>0</v>
      </c>
      <c r="R601" s="14">
        <v>0</v>
      </c>
      <c r="S601" s="14">
        <v>15</v>
      </c>
      <c r="T601" s="14">
        <v>0</v>
      </c>
      <c r="U601" s="25">
        <v>44252</v>
      </c>
      <c r="V601" s="14">
        <v>37</v>
      </c>
      <c r="W601" s="23">
        <v>1411.12</v>
      </c>
      <c r="X601" s="23">
        <v>0</v>
      </c>
      <c r="Y601" s="23">
        <v>0</v>
      </c>
      <c r="Z601" s="23">
        <v>42.59</v>
      </c>
      <c r="AA601" s="23">
        <v>42.59</v>
      </c>
      <c r="AB601" s="14">
        <v>0</v>
      </c>
      <c r="AC601" s="14">
        <v>0</v>
      </c>
      <c r="AD601" s="24">
        <f>IFERROR(1-(Master[[#This Row],[Avg Garment Scans per Delivery]]/Master[[#This Row],[Garment Inventory]]), 0)</f>
        <v>0</v>
      </c>
      <c r="AE601" s="48">
        <v>0</v>
      </c>
      <c r="AF601" s="48">
        <v>0</v>
      </c>
      <c r="AG601" s="44">
        <v>36.869999999999997</v>
      </c>
      <c r="AH601" s="44">
        <v>38.391500000000001</v>
      </c>
      <c r="AI601" s="44">
        <v>40.711399999999998</v>
      </c>
      <c r="AJ601" s="44">
        <v>44.789200000000001</v>
      </c>
      <c r="AK601" s="44">
        <v>40.924999999999997</v>
      </c>
      <c r="AL601" s="44">
        <v>54.291200000000003</v>
      </c>
      <c r="AM601" s="44">
        <v>39.43</v>
      </c>
      <c r="AN601" s="44">
        <v>39.43</v>
      </c>
      <c r="AO601" s="44">
        <v>39.43</v>
      </c>
      <c r="AP601" s="44">
        <v>39.43</v>
      </c>
      <c r="AQ601" s="44">
        <v>39.43</v>
      </c>
      <c r="AR601" s="44">
        <v>39.43</v>
      </c>
      <c r="AS601" s="44">
        <v>45.41</v>
      </c>
      <c r="AT601" s="44">
        <v>39.43</v>
      </c>
      <c r="AU601" s="44">
        <v>39.43</v>
      </c>
      <c r="AV601" s="44">
        <v>161.88999999999999</v>
      </c>
      <c r="AW601" s="44">
        <v>45.41</v>
      </c>
      <c r="AX601" s="44">
        <v>39.43</v>
      </c>
      <c r="AY601" s="44">
        <v>39.43</v>
      </c>
      <c r="AZ601" s="44">
        <v>39.43</v>
      </c>
      <c r="BA601" s="44">
        <v>39.43</v>
      </c>
      <c r="BB601" s="44">
        <v>35.86</v>
      </c>
      <c r="BC601" s="14" t="s">
        <v>232</v>
      </c>
      <c r="BD601" s="14" t="s">
        <v>213</v>
      </c>
      <c r="BG601" s="14" t="s">
        <v>191</v>
      </c>
      <c r="BH601" s="14" t="s">
        <v>44</v>
      </c>
      <c r="BI601" s="14">
        <v>101</v>
      </c>
      <c r="BJ601" s="14">
        <f>IFERROR(_xlfn.XLOOKUP(Master[[#This Row],[cu_id]],StopTimes[cu_ID],StopTimes[Average Stop Time]), 0)</f>
        <v>8</v>
      </c>
      <c r="BK601" s="14">
        <f>IF(Master[[#This Row],[Avg stop time helper]] &lt;&gt; 0, Master[[#This Row],[Avg stop time helper]],Average_Stop_Time)</f>
        <v>8</v>
      </c>
      <c r="BL601" s="14" t="b">
        <f>NOT(ISERROR(_xlfn.XLOOKUP(Master[[#This Row],[cu_id]], Solution[Cu_ID],Solution[Cu_ID])))</f>
        <v>1</v>
      </c>
    </row>
    <row r="602" spans="1:64" s="14" customFormat="1" x14ac:dyDescent="0.3">
      <c r="A602" s="26" t="s">
        <v>1947</v>
      </c>
      <c r="B602" s="14">
        <v>102</v>
      </c>
      <c r="C602" s="14">
        <v>73539</v>
      </c>
      <c r="D602" s="14">
        <v>0</v>
      </c>
      <c r="E602" s="14" t="s">
        <v>1946</v>
      </c>
      <c r="F602" s="14" t="s">
        <v>5127</v>
      </c>
      <c r="H602" s="14" t="s">
        <v>667</v>
      </c>
      <c r="I602" s="14" t="s">
        <v>2</v>
      </c>
      <c r="J602" s="14">
        <v>49707</v>
      </c>
      <c r="K602" s="14">
        <v>6</v>
      </c>
      <c r="L602" s="14" t="s">
        <v>176</v>
      </c>
      <c r="M602" s="14" t="s">
        <v>164</v>
      </c>
      <c r="N602" s="14" t="s">
        <v>14</v>
      </c>
      <c r="O602" s="14">
        <v>105</v>
      </c>
      <c r="P602" s="14">
        <v>0</v>
      </c>
      <c r="Q602" s="14">
        <v>0</v>
      </c>
      <c r="R602" s="14">
        <v>0</v>
      </c>
      <c r="S602" s="14">
        <v>0</v>
      </c>
      <c r="T602" s="14">
        <v>105</v>
      </c>
      <c r="U602" s="25">
        <v>44267</v>
      </c>
      <c r="V602" s="14">
        <v>18</v>
      </c>
      <c r="W602" s="23">
        <v>856.97</v>
      </c>
      <c r="X602" s="23">
        <v>0</v>
      </c>
      <c r="Y602" s="23">
        <v>0</v>
      </c>
      <c r="Z602" s="23">
        <v>26.72</v>
      </c>
      <c r="AA602" s="23">
        <v>53.43</v>
      </c>
      <c r="AB602" s="14">
        <v>0</v>
      </c>
      <c r="AC602" s="14">
        <v>0</v>
      </c>
      <c r="AD602" s="24">
        <v>0</v>
      </c>
      <c r="AE602" s="48">
        <v>0</v>
      </c>
      <c r="AF602" s="48">
        <v>0</v>
      </c>
      <c r="AG602" s="44">
        <v>50.41</v>
      </c>
      <c r="AH602" s="44">
        <v>50.41</v>
      </c>
      <c r="AI602" s="44">
        <v>50.41</v>
      </c>
      <c r="AJ602" s="44">
        <v>50.41</v>
      </c>
      <c r="AK602" s="44">
        <v>25.204999999999998</v>
      </c>
      <c r="AL602" s="44">
        <v>25.204999999999998</v>
      </c>
      <c r="AM602" s="44">
        <v>0</v>
      </c>
      <c r="AN602" s="44">
        <v>50.41</v>
      </c>
      <c r="AO602" s="44">
        <v>50.41</v>
      </c>
      <c r="AP602" s="44">
        <v>0</v>
      </c>
      <c r="AQ602" s="44">
        <v>0</v>
      </c>
      <c r="AR602" s="44">
        <v>50.41</v>
      </c>
      <c r="AS602" s="44">
        <v>50.41</v>
      </c>
      <c r="AT602" s="44">
        <v>0</v>
      </c>
      <c r="AU602" s="44">
        <v>0</v>
      </c>
      <c r="AV602" s="44">
        <v>0</v>
      </c>
      <c r="AW602" s="44">
        <v>50.41</v>
      </c>
      <c r="AX602" s="44">
        <v>50.41</v>
      </c>
      <c r="AY602" s="44">
        <v>0</v>
      </c>
      <c r="AZ602" s="44">
        <v>50.41</v>
      </c>
      <c r="BA602" s="44">
        <v>50.41</v>
      </c>
      <c r="BB602" s="44">
        <v>0</v>
      </c>
      <c r="BC602" s="14" t="s">
        <v>77</v>
      </c>
      <c r="BD602" s="14" t="s">
        <v>77</v>
      </c>
      <c r="BG602" s="14" t="s">
        <v>191</v>
      </c>
      <c r="BH602" s="14" t="s">
        <v>44</v>
      </c>
      <c r="BI602" s="14">
        <v>102</v>
      </c>
      <c r="BJ602" s="14">
        <f>IFERROR(_xlfn.XLOOKUP(Master[[#This Row],[cu_id]],StopTimes[cu_ID],StopTimes[Average Stop Time]), 0)</f>
        <v>5.6555555550000003</v>
      </c>
      <c r="BK602" s="14">
        <f>IF(Master[[#This Row],[Avg stop time helper]] &lt;&gt; 0, Master[[#This Row],[Avg stop time helper]],Average_Stop_Time)</f>
        <v>5.6555555550000003</v>
      </c>
      <c r="BL602" s="14" t="b">
        <f>NOT(ISERROR(_xlfn.XLOOKUP(Master[[#This Row],[cu_id]], Solution[Cu_ID],Solution[Cu_ID])))</f>
        <v>0</v>
      </c>
    </row>
    <row r="603" spans="1:64" s="14" customFormat="1" x14ac:dyDescent="0.3">
      <c r="A603" s="26" t="s">
        <v>1951</v>
      </c>
      <c r="B603" s="14">
        <v>102</v>
      </c>
      <c r="C603" s="14">
        <v>73540</v>
      </c>
      <c r="D603" s="14">
        <v>0</v>
      </c>
      <c r="E603" s="14" t="s">
        <v>1950</v>
      </c>
      <c r="F603" s="14" t="s">
        <v>5106</v>
      </c>
      <c r="H603" s="14" t="s">
        <v>1492</v>
      </c>
      <c r="I603" s="14" t="s">
        <v>2</v>
      </c>
      <c r="J603" s="14">
        <v>49776</v>
      </c>
      <c r="K603" s="14">
        <v>6</v>
      </c>
      <c r="L603" s="14" t="s">
        <v>176</v>
      </c>
      <c r="M603" s="14" t="s">
        <v>164</v>
      </c>
      <c r="N603" s="14" t="s">
        <v>15</v>
      </c>
      <c r="O603" s="14">
        <v>540</v>
      </c>
      <c r="P603" s="14">
        <v>0</v>
      </c>
      <c r="Q603" s="14">
        <v>540</v>
      </c>
      <c r="R603" s="14">
        <v>0</v>
      </c>
      <c r="S603" s="14">
        <v>0</v>
      </c>
      <c r="T603" s="14">
        <v>0</v>
      </c>
      <c r="U603" s="25">
        <v>44278</v>
      </c>
      <c r="V603" s="14">
        <v>17</v>
      </c>
      <c r="W603" s="23">
        <v>1057.8399999999999</v>
      </c>
      <c r="X603" s="23">
        <v>0</v>
      </c>
      <c r="Y603" s="23">
        <v>0</v>
      </c>
      <c r="Z603" s="23">
        <v>40.68</v>
      </c>
      <c r="AA603" s="23">
        <v>81.36</v>
      </c>
      <c r="AB603" s="14">
        <v>0</v>
      </c>
      <c r="AC603" s="14">
        <v>0</v>
      </c>
      <c r="AD603" s="24">
        <v>0</v>
      </c>
      <c r="AE603" s="48">
        <v>0</v>
      </c>
      <c r="AF603" s="48">
        <v>0</v>
      </c>
      <c r="AG603" s="44">
        <v>52.89</v>
      </c>
      <c r="AH603" s="44">
        <v>55.85</v>
      </c>
      <c r="AI603" s="44">
        <v>75.703299999999999</v>
      </c>
      <c r="AJ603" s="44">
        <v>79.89</v>
      </c>
      <c r="AK603" s="44">
        <v>34.215000000000003</v>
      </c>
      <c r="AL603" s="44">
        <v>39.945</v>
      </c>
      <c r="AM603" s="44">
        <v>0</v>
      </c>
      <c r="AN603" s="44">
        <v>79.89</v>
      </c>
      <c r="AO603" s="44">
        <v>52.89</v>
      </c>
      <c r="AP603" s="44">
        <v>0</v>
      </c>
      <c r="AQ603" s="44">
        <v>0</v>
      </c>
      <c r="AR603" s="44">
        <v>79.89</v>
      </c>
      <c r="AS603" s="44">
        <v>73.61</v>
      </c>
      <c r="AT603" s="44">
        <v>0</v>
      </c>
      <c r="AU603" s="44">
        <v>0</v>
      </c>
      <c r="AV603" s="44">
        <v>79.89</v>
      </c>
      <c r="AW603" s="44">
        <v>73.61</v>
      </c>
      <c r="AX603" s="44">
        <v>0</v>
      </c>
      <c r="AY603" s="44">
        <v>0</v>
      </c>
      <c r="AZ603" s="44">
        <v>79.89</v>
      </c>
      <c r="BA603" s="44">
        <v>73.61</v>
      </c>
      <c r="BB603" s="44">
        <v>0</v>
      </c>
      <c r="BC603" s="14" t="s">
        <v>77</v>
      </c>
      <c r="BD603" s="14" t="s">
        <v>77</v>
      </c>
      <c r="BG603" s="14" t="s">
        <v>191</v>
      </c>
      <c r="BH603" s="14" t="s">
        <v>44</v>
      </c>
      <c r="BI603" s="14">
        <v>102</v>
      </c>
      <c r="BJ603" s="14">
        <f>IFERROR(_xlfn.XLOOKUP(Master[[#This Row],[cu_id]],StopTimes[cu_ID],StopTimes[Average Stop Time]), 0)</f>
        <v>5.7583333333333337</v>
      </c>
      <c r="BK603" s="14">
        <f>IF(Master[[#This Row],[Avg stop time helper]] &lt;&gt; 0, Master[[#This Row],[Avg stop time helper]],Average_Stop_Time)</f>
        <v>5.7583333333333337</v>
      </c>
      <c r="BL603" s="14" t="b">
        <f>NOT(ISERROR(_xlfn.XLOOKUP(Master[[#This Row],[cu_id]], Solution[Cu_ID],Solution[Cu_ID])))</f>
        <v>0</v>
      </c>
    </row>
    <row r="604" spans="1:64" s="14" customFormat="1" x14ac:dyDescent="0.3">
      <c r="A604" s="26" t="s">
        <v>1953</v>
      </c>
      <c r="B604" s="14">
        <v>105</v>
      </c>
      <c r="C604" s="14">
        <v>73542</v>
      </c>
      <c r="D604" s="14">
        <v>0</v>
      </c>
      <c r="E604" s="14" t="s">
        <v>1952</v>
      </c>
      <c r="F604" s="14" t="s">
        <v>3817</v>
      </c>
      <c r="H604" s="14" t="s">
        <v>1495</v>
      </c>
      <c r="I604" s="14" t="s">
        <v>2</v>
      </c>
      <c r="J604" s="14">
        <v>48739</v>
      </c>
      <c r="K604" s="14">
        <v>7</v>
      </c>
      <c r="L604" s="14" t="s">
        <v>82</v>
      </c>
      <c r="M604" s="14" t="s">
        <v>164</v>
      </c>
      <c r="N604" s="14" t="s">
        <v>12</v>
      </c>
      <c r="O604" s="14">
        <v>128</v>
      </c>
      <c r="P604" s="14">
        <v>0</v>
      </c>
      <c r="Q604" s="14">
        <v>0</v>
      </c>
      <c r="R604" s="14">
        <v>128</v>
      </c>
      <c r="S604" s="14">
        <v>0</v>
      </c>
      <c r="T604" s="14">
        <v>0</v>
      </c>
      <c r="U604" s="25">
        <v>44307</v>
      </c>
      <c r="V604" s="14">
        <v>30</v>
      </c>
      <c r="W604" s="23">
        <v>3224.62</v>
      </c>
      <c r="X604" s="23">
        <v>1649</v>
      </c>
      <c r="Y604" s="23">
        <v>1575.62</v>
      </c>
      <c r="Z604" s="23">
        <v>68.22</v>
      </c>
      <c r="AA604" s="23">
        <v>68.22</v>
      </c>
      <c r="AB604" s="14">
        <v>0</v>
      </c>
      <c r="AC604" s="14">
        <v>0</v>
      </c>
      <c r="AD604" s="24">
        <f>IFERROR(1-(Master[[#This Row],[Avg Garment Scans per Delivery]]/Master[[#This Row],[Garment Inventory]]), 0)</f>
        <v>0</v>
      </c>
      <c r="AE604" s="48">
        <v>0</v>
      </c>
      <c r="AF604" s="48">
        <v>0</v>
      </c>
      <c r="AG604" s="44">
        <v>0</v>
      </c>
      <c r="AH604" s="44">
        <v>304.92570000000001</v>
      </c>
      <c r="AI604" s="44">
        <v>65.266099999999994</v>
      </c>
      <c r="AJ604" s="44">
        <v>62.843000000000004</v>
      </c>
      <c r="AK604" s="44">
        <v>274.23</v>
      </c>
      <c r="AL604" s="44">
        <v>64.357500000000002</v>
      </c>
      <c r="AM604" s="44">
        <v>125.66</v>
      </c>
      <c r="AN604" s="44">
        <v>60.42</v>
      </c>
      <c r="AO604" s="44">
        <v>1705.66</v>
      </c>
      <c r="AP604" s="44">
        <v>60.42</v>
      </c>
      <c r="AQ604" s="44">
        <v>60.42</v>
      </c>
      <c r="AR604" s="44">
        <v>91.92</v>
      </c>
      <c r="AS604" s="44">
        <v>60.42</v>
      </c>
      <c r="AT604" s="44">
        <v>60.42</v>
      </c>
      <c r="AU604" s="44">
        <v>60.42</v>
      </c>
      <c r="AV604" s="44">
        <v>60.42</v>
      </c>
      <c r="AW604" s="44">
        <v>60.42</v>
      </c>
      <c r="AX604" s="44">
        <v>60.42</v>
      </c>
      <c r="AY604" s="44">
        <v>60.42</v>
      </c>
      <c r="AZ604" s="44">
        <v>60.42</v>
      </c>
      <c r="BA604" s="44">
        <v>60.42</v>
      </c>
      <c r="BB604" s="44">
        <v>60.42</v>
      </c>
      <c r="BC604" s="14" t="s">
        <v>254</v>
      </c>
      <c r="BD604" s="14" t="s">
        <v>213</v>
      </c>
      <c r="BG604" s="14" t="s">
        <v>793</v>
      </c>
      <c r="BH604" s="14" t="s">
        <v>44</v>
      </c>
      <c r="BI604" s="14">
        <v>105</v>
      </c>
      <c r="BJ604" s="14">
        <f>IFERROR(_xlfn.XLOOKUP(Master[[#This Row],[cu_id]],StopTimes[cu_ID],StopTimes[Average Stop Time]), 0)</f>
        <v>0</v>
      </c>
      <c r="BK604" s="14">
        <f>IF(Master[[#This Row],[Avg stop time helper]] &lt;&gt; 0, Master[[#This Row],[Avg stop time helper]],Average_Stop_Time)</f>
        <v>9.4354006285390355</v>
      </c>
      <c r="BL604" s="14" t="b">
        <f>NOT(ISERROR(_xlfn.XLOOKUP(Master[[#This Row],[cu_id]], Solution[Cu_ID],Solution[Cu_ID])))</f>
        <v>1</v>
      </c>
    </row>
    <row r="605" spans="1:64" s="14" customFormat="1" x14ac:dyDescent="0.3">
      <c r="A605" s="26" t="s">
        <v>1955</v>
      </c>
      <c r="B605" s="14">
        <v>102</v>
      </c>
      <c r="C605" s="14">
        <v>73543</v>
      </c>
      <c r="D605" s="14">
        <v>0</v>
      </c>
      <c r="E605" s="14" t="s">
        <v>1954</v>
      </c>
      <c r="F605" s="14" t="s">
        <v>4341</v>
      </c>
      <c r="H605" s="14" t="s">
        <v>1434</v>
      </c>
      <c r="I605" s="14" t="s">
        <v>2</v>
      </c>
      <c r="J605" s="14">
        <v>49781</v>
      </c>
      <c r="K605" s="14">
        <v>7</v>
      </c>
      <c r="L605" s="14" t="s">
        <v>82</v>
      </c>
      <c r="M605" s="14" t="s">
        <v>164</v>
      </c>
      <c r="N605" s="14" t="s">
        <v>48</v>
      </c>
      <c r="O605" s="14">
        <v>117</v>
      </c>
      <c r="P605" s="14">
        <v>0</v>
      </c>
      <c r="Q605" s="14">
        <v>0</v>
      </c>
      <c r="R605" s="14">
        <v>0</v>
      </c>
      <c r="S605" s="14">
        <v>117</v>
      </c>
      <c r="T605" s="14">
        <v>0</v>
      </c>
      <c r="U605" s="25">
        <v>44308</v>
      </c>
      <c r="V605" s="14">
        <v>30</v>
      </c>
      <c r="W605" s="23">
        <v>1837.97</v>
      </c>
      <c r="X605" s="23">
        <v>0</v>
      </c>
      <c r="Y605" s="23">
        <v>0</v>
      </c>
      <c r="Z605" s="23">
        <v>78.97</v>
      </c>
      <c r="AA605" s="23">
        <v>78.97</v>
      </c>
      <c r="AB605" s="14">
        <v>0</v>
      </c>
      <c r="AC605" s="14">
        <v>0</v>
      </c>
      <c r="AD605" s="24">
        <v>0</v>
      </c>
      <c r="AE605" s="48">
        <v>0</v>
      </c>
      <c r="AF605" s="48">
        <v>0</v>
      </c>
      <c r="AG605" s="44">
        <v>0</v>
      </c>
      <c r="AH605" s="44">
        <v>60.7211</v>
      </c>
      <c r="AI605" s="44">
        <v>72.285700000000006</v>
      </c>
      <c r="AJ605" s="44">
        <v>57.686900000000001</v>
      </c>
      <c r="AK605" s="44">
        <v>66.811199999999999</v>
      </c>
      <c r="AL605" s="44">
        <v>50.787500000000001</v>
      </c>
      <c r="AM605" s="44">
        <v>64.33</v>
      </c>
      <c r="AN605" s="44">
        <v>0</v>
      </c>
      <c r="AO605" s="44">
        <v>64.33</v>
      </c>
      <c r="AP605" s="44">
        <v>55.98</v>
      </c>
      <c r="AQ605" s="44">
        <v>64.33</v>
      </c>
      <c r="AR605" s="44">
        <v>55.98</v>
      </c>
      <c r="AS605" s="44">
        <v>64.33</v>
      </c>
      <c r="AT605" s="44">
        <v>55.98</v>
      </c>
      <c r="AU605" s="44">
        <v>64.33</v>
      </c>
      <c r="AV605" s="44">
        <v>55.98</v>
      </c>
      <c r="AW605" s="44">
        <v>69.17</v>
      </c>
      <c r="AX605" s="44">
        <v>59.12</v>
      </c>
      <c r="AY605" s="44">
        <v>69.17</v>
      </c>
      <c r="AZ605" s="44">
        <v>59.12</v>
      </c>
      <c r="BA605" s="44">
        <v>74.5</v>
      </c>
      <c r="BB605" s="44">
        <v>64.14</v>
      </c>
      <c r="BC605" s="14" t="s">
        <v>77</v>
      </c>
      <c r="BD605" s="14" t="s">
        <v>77</v>
      </c>
      <c r="BG605" s="14" t="s">
        <v>191</v>
      </c>
      <c r="BH605" s="14" t="s">
        <v>44</v>
      </c>
      <c r="BI605" s="14">
        <v>102</v>
      </c>
      <c r="BJ605" s="14">
        <f>IFERROR(_xlfn.XLOOKUP(Master[[#This Row],[cu_id]],StopTimes[cu_ID],StopTimes[Average Stop Time]), 0)</f>
        <v>10.703333333333333</v>
      </c>
      <c r="BK605" s="14">
        <f>IF(Master[[#This Row],[Avg stop time helper]] &lt;&gt; 0, Master[[#This Row],[Avg stop time helper]],Average_Stop_Time)</f>
        <v>10.703333333333333</v>
      </c>
      <c r="BL605" s="14" t="b">
        <f>NOT(ISERROR(_xlfn.XLOOKUP(Master[[#This Row],[cu_id]], Solution[Cu_ID],Solution[Cu_ID])))</f>
        <v>0</v>
      </c>
    </row>
    <row r="606" spans="1:64" s="14" customFormat="1" x14ac:dyDescent="0.3">
      <c r="A606" s="26" t="s">
        <v>1957</v>
      </c>
      <c r="B606" s="14">
        <v>102</v>
      </c>
      <c r="C606" s="14">
        <v>73544</v>
      </c>
      <c r="D606" s="14">
        <v>0</v>
      </c>
      <c r="E606" s="14" t="s">
        <v>1956</v>
      </c>
      <c r="F606" s="14" t="s">
        <v>4218</v>
      </c>
      <c r="H606" s="14" t="s">
        <v>658</v>
      </c>
      <c r="I606" s="14" t="s">
        <v>2</v>
      </c>
      <c r="J606" s="14">
        <v>49769</v>
      </c>
      <c r="K606" s="14">
        <v>7</v>
      </c>
      <c r="L606" s="14" t="s">
        <v>82</v>
      </c>
      <c r="M606" s="14" t="s">
        <v>164</v>
      </c>
      <c r="N606" s="14" t="s">
        <v>48</v>
      </c>
      <c r="O606" s="14">
        <v>156</v>
      </c>
      <c r="P606" s="14">
        <v>0</v>
      </c>
      <c r="Q606" s="14">
        <v>0</v>
      </c>
      <c r="R606" s="14">
        <v>0</v>
      </c>
      <c r="S606" s="14">
        <v>156</v>
      </c>
      <c r="T606" s="14">
        <v>0</v>
      </c>
      <c r="U606" s="25">
        <v>44329</v>
      </c>
      <c r="V606" s="14">
        <v>26</v>
      </c>
      <c r="W606" s="23">
        <v>1133.3599999999999</v>
      </c>
      <c r="X606" s="23">
        <v>0</v>
      </c>
      <c r="Y606" s="23">
        <v>0</v>
      </c>
      <c r="Z606" s="23">
        <v>52.07</v>
      </c>
      <c r="AA606" s="23">
        <v>52.07</v>
      </c>
      <c r="AB606" s="14">
        <v>0</v>
      </c>
      <c r="AC606" s="14">
        <v>0</v>
      </c>
      <c r="AD606" s="24">
        <v>0</v>
      </c>
      <c r="AE606" s="48">
        <v>0</v>
      </c>
      <c r="AF606" s="48">
        <v>0</v>
      </c>
      <c r="AG606" s="44">
        <v>0</v>
      </c>
      <c r="AH606" s="44">
        <v>42.534199999999998</v>
      </c>
      <c r="AI606" s="44">
        <v>46.415700000000001</v>
      </c>
      <c r="AJ606" s="44">
        <v>40.904600000000002</v>
      </c>
      <c r="AK606" s="44">
        <v>41.29</v>
      </c>
      <c r="AL606" s="44">
        <v>38.44</v>
      </c>
      <c r="AM606" s="44">
        <v>43.79</v>
      </c>
      <c r="AN606" s="44">
        <v>38.44</v>
      </c>
      <c r="AO606" s="44">
        <v>43.79</v>
      </c>
      <c r="AP606" s="44">
        <v>38.44</v>
      </c>
      <c r="AQ606" s="44">
        <v>35</v>
      </c>
      <c r="AR606" s="44">
        <v>38.44</v>
      </c>
      <c r="AS606" s="44">
        <v>35</v>
      </c>
      <c r="AT606" s="44">
        <v>38.44</v>
      </c>
      <c r="AU606" s="44">
        <v>39.700000000000003</v>
      </c>
      <c r="AV606" s="44">
        <v>38.44</v>
      </c>
      <c r="AW606" s="44">
        <v>39.700000000000003</v>
      </c>
      <c r="AX606" s="44">
        <v>38.44</v>
      </c>
      <c r="AY606" s="44">
        <v>44.22</v>
      </c>
      <c r="AZ606" s="44">
        <v>38.44</v>
      </c>
      <c r="BA606" s="44">
        <v>49.12</v>
      </c>
      <c r="BB606" s="44">
        <v>38.44</v>
      </c>
      <c r="BC606" s="14" t="s">
        <v>77</v>
      </c>
      <c r="BD606" s="14" t="s">
        <v>77</v>
      </c>
      <c r="BG606" s="14" t="s">
        <v>191</v>
      </c>
      <c r="BH606" s="14" t="s">
        <v>44</v>
      </c>
      <c r="BI606" s="14">
        <v>102</v>
      </c>
      <c r="BJ606" s="14">
        <f>IFERROR(_xlfn.XLOOKUP(Master[[#This Row],[cu_id]],StopTimes[cu_ID],StopTimes[Average Stop Time]), 0)</f>
        <v>4.6433333333333335</v>
      </c>
      <c r="BK606" s="14">
        <f>IF(Master[[#This Row],[Avg stop time helper]] &lt;&gt; 0, Master[[#This Row],[Avg stop time helper]],Average_Stop_Time)</f>
        <v>4.6433333333333335</v>
      </c>
      <c r="BL606" s="14" t="b">
        <f>NOT(ISERROR(_xlfn.XLOOKUP(Master[[#This Row],[cu_id]], Solution[Cu_ID],Solution[Cu_ID])))</f>
        <v>0</v>
      </c>
    </row>
    <row r="607" spans="1:64" s="14" customFormat="1" x14ac:dyDescent="0.3">
      <c r="A607" s="26" t="s">
        <v>1960</v>
      </c>
      <c r="B607" s="14">
        <v>101</v>
      </c>
      <c r="C607" s="14">
        <v>73545</v>
      </c>
      <c r="D607" s="14">
        <v>0</v>
      </c>
      <c r="E607" s="14" t="s">
        <v>1959</v>
      </c>
      <c r="F607" s="14" t="s">
        <v>4357</v>
      </c>
      <c r="H607" s="14" t="s">
        <v>1377</v>
      </c>
      <c r="I607" s="14" t="s">
        <v>1958</v>
      </c>
      <c r="J607" s="14">
        <v>49766</v>
      </c>
      <c r="K607" s="14">
        <v>6</v>
      </c>
      <c r="L607" s="14" t="s">
        <v>176</v>
      </c>
      <c r="M607" s="14" t="s">
        <v>164</v>
      </c>
      <c r="N607" s="14" t="s">
        <v>15</v>
      </c>
      <c r="O607" s="14">
        <v>55</v>
      </c>
      <c r="P607" s="14">
        <v>0</v>
      </c>
      <c r="Q607" s="14">
        <v>55</v>
      </c>
      <c r="R607" s="14">
        <v>0</v>
      </c>
      <c r="S607" s="14">
        <v>0</v>
      </c>
      <c r="T607" s="14">
        <v>0</v>
      </c>
      <c r="U607" s="25">
        <v>44334</v>
      </c>
      <c r="V607" s="14">
        <v>13</v>
      </c>
      <c r="W607" s="23">
        <v>423</v>
      </c>
      <c r="X607" s="23">
        <v>0</v>
      </c>
      <c r="Y607" s="23">
        <v>0</v>
      </c>
      <c r="Z607" s="23">
        <v>18.690000000000001</v>
      </c>
      <c r="AA607" s="23">
        <v>37.369999999999997</v>
      </c>
      <c r="AB607" s="14">
        <v>0</v>
      </c>
      <c r="AC607" s="14">
        <v>0</v>
      </c>
      <c r="AD607" s="24">
        <f>IFERROR(1-(Master[[#This Row],[Avg Garment Scans per Delivery]]/Master[[#This Row],[Garment Inventory]]), 0)</f>
        <v>0</v>
      </c>
      <c r="AE607" s="48">
        <v>0</v>
      </c>
      <c r="AF607" s="48">
        <v>0</v>
      </c>
      <c r="AG607" s="44">
        <v>0</v>
      </c>
      <c r="AH607" s="44">
        <v>35.25</v>
      </c>
      <c r="AI607" s="44">
        <v>35.25</v>
      </c>
      <c r="AJ607" s="44">
        <v>35.25</v>
      </c>
      <c r="AK607" s="44">
        <v>17.625</v>
      </c>
      <c r="AL607" s="44">
        <v>17.625</v>
      </c>
      <c r="AM607" s="44">
        <v>0</v>
      </c>
      <c r="AN607" s="44">
        <v>35.25</v>
      </c>
      <c r="AO607" s="44">
        <v>35.25</v>
      </c>
      <c r="AP607" s="44">
        <v>0</v>
      </c>
      <c r="AQ607" s="44">
        <v>0</v>
      </c>
      <c r="AR607" s="44">
        <v>35.25</v>
      </c>
      <c r="AS607" s="44">
        <v>35.25</v>
      </c>
      <c r="AT607" s="44">
        <v>0</v>
      </c>
      <c r="AU607" s="44">
        <v>0</v>
      </c>
      <c r="AV607" s="44">
        <v>35.25</v>
      </c>
      <c r="AW607" s="44">
        <v>35.25</v>
      </c>
      <c r="AX607" s="44">
        <v>0</v>
      </c>
      <c r="AY607" s="44">
        <v>0</v>
      </c>
      <c r="AZ607" s="44">
        <v>35.25</v>
      </c>
      <c r="BA607" s="44">
        <v>35.25</v>
      </c>
      <c r="BB607" s="44">
        <v>0</v>
      </c>
      <c r="BC607" s="14" t="s">
        <v>257</v>
      </c>
      <c r="BD607" s="14" t="s">
        <v>213</v>
      </c>
      <c r="BG607" s="14" t="s">
        <v>191</v>
      </c>
      <c r="BH607" s="14" t="s">
        <v>44</v>
      </c>
      <c r="BI607" s="14">
        <v>101</v>
      </c>
      <c r="BJ607" s="14">
        <f>IFERROR(_xlfn.XLOOKUP(Master[[#This Row],[cu_id]],StopTimes[cu_ID],StopTimes[Average Stop Time]), 0)</f>
        <v>6.3</v>
      </c>
      <c r="BK607" s="14">
        <f>IF(Master[[#This Row],[Avg stop time helper]] &lt;&gt; 0, Master[[#This Row],[Avg stop time helper]],Average_Stop_Time)</f>
        <v>6.3</v>
      </c>
      <c r="BL607" s="14" t="b">
        <f>NOT(ISERROR(_xlfn.XLOOKUP(Master[[#This Row],[cu_id]], Solution[Cu_ID],Solution[Cu_ID])))</f>
        <v>1</v>
      </c>
    </row>
    <row r="608" spans="1:64" s="14" customFormat="1" x14ac:dyDescent="0.3">
      <c r="A608" s="26" t="s">
        <v>1962</v>
      </c>
      <c r="B608" s="14">
        <v>101</v>
      </c>
      <c r="C608" s="14">
        <v>73546</v>
      </c>
      <c r="D608" s="14">
        <v>0</v>
      </c>
      <c r="E608" s="14" t="s">
        <v>1961</v>
      </c>
      <c r="F608" s="14" t="s">
        <v>5531</v>
      </c>
      <c r="H608" s="14" t="s">
        <v>808</v>
      </c>
      <c r="I608" s="14" t="s">
        <v>2</v>
      </c>
      <c r="J608" s="14">
        <v>49734</v>
      </c>
      <c r="K608" s="14">
        <v>7</v>
      </c>
      <c r="L608" s="14" t="s">
        <v>174</v>
      </c>
      <c r="M608" s="14" t="s">
        <v>164</v>
      </c>
      <c r="N608" s="14" t="s">
        <v>13</v>
      </c>
      <c r="O608" s="14">
        <v>645</v>
      </c>
      <c r="P608" s="14">
        <v>645</v>
      </c>
      <c r="Q608" s="14">
        <v>0</v>
      </c>
      <c r="R608" s="14">
        <v>0</v>
      </c>
      <c r="S608" s="14">
        <v>0</v>
      </c>
      <c r="T608" s="14">
        <v>0</v>
      </c>
      <c r="U608" s="25">
        <v>44340</v>
      </c>
      <c r="V608" s="14">
        <v>39</v>
      </c>
      <c r="W608" s="23">
        <v>7733.98</v>
      </c>
      <c r="X608" s="23">
        <v>0</v>
      </c>
      <c r="Y608" s="23">
        <v>0</v>
      </c>
      <c r="Z608" s="23">
        <v>355.51</v>
      </c>
      <c r="AA608" s="23">
        <v>355.51</v>
      </c>
      <c r="AB608" s="14">
        <v>0</v>
      </c>
      <c r="AC608" s="14">
        <v>0</v>
      </c>
      <c r="AD608" s="24">
        <f>IFERROR(1-(Master[[#This Row],[Avg Garment Scans per Delivery]]/Master[[#This Row],[Garment Inventory]]), 0)</f>
        <v>0</v>
      </c>
      <c r="AE608" s="48">
        <v>0</v>
      </c>
      <c r="AF608" s="48">
        <v>0</v>
      </c>
      <c r="AG608" s="44">
        <v>0</v>
      </c>
      <c r="AH608" s="44">
        <v>259.51620000000003</v>
      </c>
      <c r="AI608" s="44">
        <v>209.2552</v>
      </c>
      <c r="AJ608" s="44">
        <v>81.283100000000005</v>
      </c>
      <c r="AK608" s="44">
        <v>511.61250000000001</v>
      </c>
      <c r="AL608" s="44">
        <v>56.9437</v>
      </c>
      <c r="AM608" s="44">
        <v>1408.49</v>
      </c>
      <c r="AN608" s="44">
        <v>258.89999999999998</v>
      </c>
      <c r="AO608" s="44">
        <v>38.700000000000003</v>
      </c>
      <c r="AP608" s="44">
        <v>78.66</v>
      </c>
      <c r="AQ608" s="44">
        <v>512.84</v>
      </c>
      <c r="AR608" s="44">
        <v>78.66</v>
      </c>
      <c r="AS608" s="44">
        <v>924.98</v>
      </c>
      <c r="AT608" s="44">
        <v>78.66</v>
      </c>
      <c r="AU608" s="44">
        <v>38.700000000000003</v>
      </c>
      <c r="AV608" s="44">
        <v>78.66</v>
      </c>
      <c r="AW608" s="44">
        <v>205.12</v>
      </c>
      <c r="AX608" s="44">
        <v>39.33</v>
      </c>
      <c r="AY608" s="44">
        <v>210.84</v>
      </c>
      <c r="AZ608" s="44">
        <v>39.33</v>
      </c>
      <c r="BA608" s="44">
        <v>753.23</v>
      </c>
      <c r="BB608" s="44">
        <v>39.33</v>
      </c>
      <c r="BC608" s="14" t="s">
        <v>260</v>
      </c>
      <c r="BD608" s="14" t="s">
        <v>213</v>
      </c>
      <c r="BG608" s="14" t="s">
        <v>191</v>
      </c>
      <c r="BH608" s="14" t="s">
        <v>44</v>
      </c>
      <c r="BI608" s="14">
        <v>103</v>
      </c>
      <c r="BJ608" s="14">
        <f>IFERROR(_xlfn.XLOOKUP(Master[[#This Row],[cu_id]],StopTimes[cu_ID],StopTimes[Average Stop Time]), 0)</f>
        <v>23</v>
      </c>
      <c r="BK608" s="14">
        <f>IF(Master[[#This Row],[Avg stop time helper]] &lt;&gt; 0, Master[[#This Row],[Avg stop time helper]],Average_Stop_Time)</f>
        <v>23</v>
      </c>
      <c r="BL608" s="14" t="b">
        <f>NOT(ISERROR(_xlfn.XLOOKUP(Master[[#This Row],[cu_id]], Solution[Cu_ID],Solution[Cu_ID])))</f>
        <v>1</v>
      </c>
    </row>
    <row r="609" spans="1:64" s="14" customFormat="1" x14ac:dyDescent="0.3">
      <c r="A609" s="26" t="s">
        <v>1964</v>
      </c>
      <c r="B609" s="14">
        <v>102</v>
      </c>
      <c r="C609" s="14">
        <v>73547</v>
      </c>
      <c r="D609" s="14">
        <v>0</v>
      </c>
      <c r="E609" s="14" t="s">
        <v>1963</v>
      </c>
      <c r="F609" s="14" t="s">
        <v>4313</v>
      </c>
      <c r="H609" s="14" t="s">
        <v>1434</v>
      </c>
      <c r="I609" s="14" t="s">
        <v>2</v>
      </c>
      <c r="J609" s="14">
        <v>49781</v>
      </c>
      <c r="K609" s="14">
        <v>7</v>
      </c>
      <c r="L609" s="14" t="s">
        <v>82</v>
      </c>
      <c r="M609" s="14" t="s">
        <v>164</v>
      </c>
      <c r="N609" s="14" t="s">
        <v>48</v>
      </c>
      <c r="O609" s="14">
        <v>40</v>
      </c>
      <c r="P609" s="14">
        <v>0</v>
      </c>
      <c r="Q609" s="14">
        <v>0</v>
      </c>
      <c r="R609" s="14">
        <v>0</v>
      </c>
      <c r="S609" s="14">
        <v>40</v>
      </c>
      <c r="T609" s="14">
        <v>0</v>
      </c>
      <c r="U609" s="25">
        <v>44385</v>
      </c>
      <c r="V609" s="14">
        <v>16</v>
      </c>
      <c r="W609" s="23">
        <v>946.04</v>
      </c>
      <c r="X609" s="23">
        <v>0</v>
      </c>
      <c r="Y609" s="23">
        <v>0</v>
      </c>
      <c r="Z609" s="23">
        <v>72.77</v>
      </c>
      <c r="AA609" s="23">
        <v>72.77</v>
      </c>
      <c r="AB609" s="14">
        <v>0</v>
      </c>
      <c r="AC609" s="14">
        <v>0</v>
      </c>
      <c r="AD609" s="24">
        <v>0</v>
      </c>
      <c r="AE609" s="48">
        <v>0</v>
      </c>
      <c r="AF609" s="48">
        <v>0</v>
      </c>
      <c r="AG609" s="44">
        <v>0</v>
      </c>
      <c r="AH609" s="44">
        <v>0</v>
      </c>
      <c r="AI609" s="44">
        <v>67.491500000000002</v>
      </c>
      <c r="AJ609" s="44">
        <v>68.650000000000006</v>
      </c>
      <c r="AK609" s="44">
        <v>32.442500000000003</v>
      </c>
      <c r="AL609" s="44">
        <v>0</v>
      </c>
      <c r="AM609" s="44">
        <v>0</v>
      </c>
      <c r="AN609" s="44">
        <v>0</v>
      </c>
      <c r="AO609" s="44">
        <v>0</v>
      </c>
      <c r="AP609" s="44">
        <v>0</v>
      </c>
      <c r="AQ609" s="44">
        <v>0</v>
      </c>
      <c r="AR609" s="44">
        <v>0</v>
      </c>
      <c r="AS609" s="44">
        <v>0</v>
      </c>
      <c r="AT609" s="44">
        <v>0</v>
      </c>
      <c r="AU609" s="44">
        <v>57.98</v>
      </c>
      <c r="AV609" s="44">
        <v>0</v>
      </c>
      <c r="AW609" s="44">
        <v>57.98</v>
      </c>
      <c r="AX609" s="44">
        <v>0</v>
      </c>
      <c r="AY609" s="44">
        <v>74.930000000000007</v>
      </c>
      <c r="AZ609" s="44">
        <v>0</v>
      </c>
      <c r="BA609" s="44">
        <v>68.650000000000006</v>
      </c>
      <c r="BB609" s="44">
        <v>0</v>
      </c>
      <c r="BC609" s="14" t="s">
        <v>77</v>
      </c>
      <c r="BD609" s="14" t="s">
        <v>77</v>
      </c>
      <c r="BG609" s="14" t="s">
        <v>191</v>
      </c>
      <c r="BH609" s="14" t="s">
        <v>44</v>
      </c>
      <c r="BI609" s="14">
        <v>102</v>
      </c>
      <c r="BJ609" s="14">
        <f>IFERROR(_xlfn.XLOOKUP(Master[[#This Row],[cu_id]],StopTimes[cu_ID],StopTimes[Average Stop Time]), 0)</f>
        <v>0</v>
      </c>
      <c r="BK609" s="14">
        <f>IF(Master[[#This Row],[Avg stop time helper]] &lt;&gt; 0, Master[[#This Row],[Avg stop time helper]],Average_Stop_Time)</f>
        <v>9.4354006285390355</v>
      </c>
      <c r="BL609" s="14" t="b">
        <f>NOT(ISERROR(_xlfn.XLOOKUP(Master[[#This Row],[cu_id]], Solution[Cu_ID],Solution[Cu_ID])))</f>
        <v>0</v>
      </c>
    </row>
    <row r="610" spans="1:64" s="14" customFormat="1" x14ac:dyDescent="0.3">
      <c r="A610" s="26" t="s">
        <v>1966</v>
      </c>
      <c r="B610" s="14">
        <v>105</v>
      </c>
      <c r="C610" s="14">
        <v>73548</v>
      </c>
      <c r="D610" s="14">
        <v>0</v>
      </c>
      <c r="E610" s="14" t="s">
        <v>1965</v>
      </c>
      <c r="F610" s="14" t="s">
        <v>4124</v>
      </c>
      <c r="H610" s="14" t="s">
        <v>215</v>
      </c>
      <c r="I610" s="14" t="s">
        <v>2</v>
      </c>
      <c r="J610" s="14">
        <v>48750</v>
      </c>
      <c r="K610" s="14">
        <v>7</v>
      </c>
      <c r="L610" s="14" t="s">
        <v>82</v>
      </c>
      <c r="M610" s="14" t="s">
        <v>164</v>
      </c>
      <c r="N610" s="14" t="s">
        <v>48</v>
      </c>
      <c r="O610" s="14">
        <v>147</v>
      </c>
      <c r="P610" s="14">
        <v>0</v>
      </c>
      <c r="Q610" s="14">
        <v>0</v>
      </c>
      <c r="R610" s="14">
        <v>0</v>
      </c>
      <c r="S610" s="14">
        <v>147</v>
      </c>
      <c r="T610" s="14">
        <v>0</v>
      </c>
      <c r="U610" s="25">
        <v>44385</v>
      </c>
      <c r="V610" s="14">
        <v>18</v>
      </c>
      <c r="W610" s="23">
        <v>1492.6</v>
      </c>
      <c r="X610" s="23">
        <v>0</v>
      </c>
      <c r="Y610" s="23">
        <v>0</v>
      </c>
      <c r="Z610" s="23">
        <v>100.08</v>
      </c>
      <c r="AA610" s="23">
        <v>100.08</v>
      </c>
      <c r="AB610" s="14">
        <v>0</v>
      </c>
      <c r="AC610" s="14">
        <v>0</v>
      </c>
      <c r="AD610" s="24">
        <f>IFERROR(1-(Master[[#This Row],[Avg Garment Scans per Delivery]]/Master[[#This Row],[Garment Inventory]]), 0)</f>
        <v>0</v>
      </c>
      <c r="AE610" s="48">
        <v>0</v>
      </c>
      <c r="AF610" s="48">
        <v>0</v>
      </c>
      <c r="AG610" s="44">
        <v>0</v>
      </c>
      <c r="AH610" s="44">
        <v>0</v>
      </c>
      <c r="AI610" s="44">
        <v>90.04</v>
      </c>
      <c r="AJ610" s="44">
        <v>77.330699999999993</v>
      </c>
      <c r="AK610" s="44">
        <v>39.986199999999997</v>
      </c>
      <c r="AL610" s="44">
        <v>77.064999999999998</v>
      </c>
      <c r="AM610" s="44">
        <v>0</v>
      </c>
      <c r="AN610" s="44">
        <v>80.52</v>
      </c>
      <c r="AO610" s="44">
        <v>0</v>
      </c>
      <c r="AP610" s="44">
        <v>80.52</v>
      </c>
      <c r="AQ610" s="44">
        <v>0</v>
      </c>
      <c r="AR610" s="44">
        <v>80.52</v>
      </c>
      <c r="AS610" s="44">
        <v>0</v>
      </c>
      <c r="AT610" s="44">
        <v>80.52</v>
      </c>
      <c r="AU610" s="44">
        <v>55.4</v>
      </c>
      <c r="AV610" s="44">
        <v>80.52</v>
      </c>
      <c r="AW610" s="44">
        <v>73.930000000000007</v>
      </c>
      <c r="AX610" s="44">
        <v>80.52</v>
      </c>
      <c r="AY610" s="44">
        <v>95.28</v>
      </c>
      <c r="AZ610" s="44">
        <v>66.7</v>
      </c>
      <c r="BA610" s="44">
        <v>95.28</v>
      </c>
      <c r="BB610" s="44">
        <v>66.7</v>
      </c>
      <c r="BC610" s="14" t="s">
        <v>310</v>
      </c>
      <c r="BD610" s="14" t="s">
        <v>213</v>
      </c>
      <c r="BG610" s="14" t="s">
        <v>191</v>
      </c>
      <c r="BH610" s="14" t="s">
        <v>44</v>
      </c>
      <c r="BI610" s="14">
        <v>101</v>
      </c>
      <c r="BJ610" s="14">
        <f>IFERROR(_xlfn.XLOOKUP(Master[[#This Row],[cu_id]],StopTimes[cu_ID],StopTimes[Average Stop Time]), 0)</f>
        <v>10.950000000000001</v>
      </c>
      <c r="BK610" s="14">
        <f>IF(Master[[#This Row],[Avg stop time helper]] &lt;&gt; 0, Master[[#This Row],[Avg stop time helper]],Average_Stop_Time)</f>
        <v>10.950000000000001</v>
      </c>
      <c r="BL610" s="14" t="b">
        <f>NOT(ISERROR(_xlfn.XLOOKUP(Master[[#This Row],[cu_id]], Solution[Cu_ID],Solution[Cu_ID])))</f>
        <v>1</v>
      </c>
    </row>
    <row r="611" spans="1:64" s="14" customFormat="1" x14ac:dyDescent="0.3">
      <c r="A611" s="26" t="s">
        <v>1968</v>
      </c>
      <c r="B611" s="14">
        <v>102</v>
      </c>
      <c r="C611" s="14">
        <v>73549</v>
      </c>
      <c r="D611" s="14">
        <v>0</v>
      </c>
      <c r="E611" s="14" t="s">
        <v>1967</v>
      </c>
      <c r="F611" s="14" t="s">
        <v>4039</v>
      </c>
      <c r="H611" s="14" t="s">
        <v>1492</v>
      </c>
      <c r="I611" s="14" t="s">
        <v>2</v>
      </c>
      <c r="J611" s="14">
        <v>49776</v>
      </c>
      <c r="K611" s="14">
        <v>7</v>
      </c>
      <c r="L611" s="14" t="s">
        <v>82</v>
      </c>
      <c r="M611" s="14" t="s">
        <v>164</v>
      </c>
      <c r="N611" s="14" t="s">
        <v>15</v>
      </c>
      <c r="O611" s="14">
        <v>590</v>
      </c>
      <c r="P611" s="14">
        <v>0</v>
      </c>
      <c r="Q611" s="14">
        <v>590</v>
      </c>
      <c r="R611" s="14">
        <v>0</v>
      </c>
      <c r="S611" s="14">
        <v>0</v>
      </c>
      <c r="T611" s="14">
        <v>0</v>
      </c>
      <c r="U611" s="25">
        <v>44390</v>
      </c>
      <c r="V611" s="14">
        <v>17</v>
      </c>
      <c r="W611" s="23">
        <v>1234.69</v>
      </c>
      <c r="X611" s="23">
        <v>0</v>
      </c>
      <c r="Y611" s="23">
        <v>0</v>
      </c>
      <c r="Z611" s="23">
        <v>78.78</v>
      </c>
      <c r="AA611" s="23">
        <v>78.78</v>
      </c>
      <c r="AB611" s="14">
        <v>0</v>
      </c>
      <c r="AC611" s="14">
        <v>0</v>
      </c>
      <c r="AD611" s="24">
        <v>0</v>
      </c>
      <c r="AE611" s="48">
        <v>0</v>
      </c>
      <c r="AF611" s="48">
        <v>0</v>
      </c>
      <c r="AG611" s="44">
        <v>0</v>
      </c>
      <c r="AH611" s="44">
        <v>0</v>
      </c>
      <c r="AI611" s="44">
        <v>73.537499999999994</v>
      </c>
      <c r="AJ611" s="44">
        <v>85.523799999999994</v>
      </c>
      <c r="AK611" s="44">
        <v>27.723700000000001</v>
      </c>
      <c r="AL611" s="44">
        <v>84.527500000000003</v>
      </c>
      <c r="AM611" s="44">
        <v>0</v>
      </c>
      <c r="AN611" s="44">
        <v>88.06</v>
      </c>
      <c r="AO611" s="44">
        <v>0</v>
      </c>
      <c r="AP611" s="44">
        <v>88.06</v>
      </c>
      <c r="AQ611" s="44">
        <v>0</v>
      </c>
      <c r="AR611" s="44">
        <v>83.35</v>
      </c>
      <c r="AS611" s="44">
        <v>0</v>
      </c>
      <c r="AT611" s="44">
        <v>83.35</v>
      </c>
      <c r="AU611" s="44">
        <v>0</v>
      </c>
      <c r="AV611" s="44">
        <v>83.35</v>
      </c>
      <c r="AW611" s="44">
        <v>73.930000000000007</v>
      </c>
      <c r="AX611" s="44">
        <v>83.35</v>
      </c>
      <c r="AY611" s="44">
        <v>73.930000000000007</v>
      </c>
      <c r="AZ611" s="44">
        <v>83.35</v>
      </c>
      <c r="BA611" s="44">
        <v>73.930000000000007</v>
      </c>
      <c r="BB611" s="44">
        <v>83.35</v>
      </c>
      <c r="BC611" s="14" t="s">
        <v>77</v>
      </c>
      <c r="BD611" s="14" t="s">
        <v>77</v>
      </c>
      <c r="BG611" s="14" t="s">
        <v>191</v>
      </c>
      <c r="BH611" s="14" t="s">
        <v>44</v>
      </c>
      <c r="BI611" s="14">
        <v>102</v>
      </c>
      <c r="BJ611" s="14">
        <f>IFERROR(_xlfn.XLOOKUP(Master[[#This Row],[cu_id]],StopTimes[cu_ID],StopTimes[Average Stop Time]), 0)</f>
        <v>10.691666666666666</v>
      </c>
      <c r="BK611" s="14">
        <f>IF(Master[[#This Row],[Avg stop time helper]] &lt;&gt; 0, Master[[#This Row],[Avg stop time helper]],Average_Stop_Time)</f>
        <v>10.691666666666666</v>
      </c>
      <c r="BL611" s="14" t="b">
        <f>NOT(ISERROR(_xlfn.XLOOKUP(Master[[#This Row],[cu_id]], Solution[Cu_ID],Solution[Cu_ID])))</f>
        <v>0</v>
      </c>
    </row>
    <row r="612" spans="1:64" s="14" customFormat="1" x14ac:dyDescent="0.3">
      <c r="A612" s="26" t="s">
        <v>1970</v>
      </c>
      <c r="B612" s="14">
        <v>102</v>
      </c>
      <c r="C612" s="14">
        <v>73550</v>
      </c>
      <c r="D612" s="14">
        <v>0</v>
      </c>
      <c r="E612" s="14" t="s">
        <v>1969</v>
      </c>
      <c r="F612" s="14" t="s">
        <v>4921</v>
      </c>
      <c r="H612" s="14" t="s">
        <v>221</v>
      </c>
      <c r="I612" s="14" t="s">
        <v>2</v>
      </c>
      <c r="J612" s="14">
        <v>49707</v>
      </c>
      <c r="K612" s="14">
        <v>6</v>
      </c>
      <c r="L612" s="14" t="s">
        <v>176</v>
      </c>
      <c r="M612" s="14" t="s">
        <v>164</v>
      </c>
      <c r="N612" s="14" t="s">
        <v>48</v>
      </c>
      <c r="O612" s="14">
        <v>320</v>
      </c>
      <c r="P612" s="14">
        <v>0</v>
      </c>
      <c r="Q612" s="14">
        <v>0</v>
      </c>
      <c r="R612" s="14">
        <v>0</v>
      </c>
      <c r="S612" s="14">
        <v>320</v>
      </c>
      <c r="T612" s="14">
        <v>0</v>
      </c>
      <c r="U612" s="25">
        <v>44392</v>
      </c>
      <c r="V612" s="14">
        <v>9</v>
      </c>
      <c r="W612" s="23">
        <v>317.60000000000002</v>
      </c>
      <c r="X612" s="23">
        <v>0</v>
      </c>
      <c r="Y612" s="23">
        <v>0</v>
      </c>
      <c r="Z612" s="23">
        <v>21.04</v>
      </c>
      <c r="AA612" s="23">
        <v>42.08</v>
      </c>
      <c r="AB612" s="14">
        <v>0</v>
      </c>
      <c r="AC612" s="14">
        <v>0</v>
      </c>
      <c r="AD612" s="24">
        <v>0</v>
      </c>
      <c r="AE612" s="48">
        <v>0</v>
      </c>
      <c r="AF612" s="48">
        <v>0</v>
      </c>
      <c r="AG612" s="44">
        <v>0</v>
      </c>
      <c r="AH612" s="44">
        <v>0</v>
      </c>
      <c r="AI612" s="44">
        <v>39.700000000000003</v>
      </c>
      <c r="AJ612" s="44">
        <v>39.700000000000003</v>
      </c>
      <c r="AK612" s="44">
        <v>9.9250000000000007</v>
      </c>
      <c r="AL612" s="44">
        <v>19.850000000000001</v>
      </c>
      <c r="AM612" s="44">
        <v>0</v>
      </c>
      <c r="AN612" s="44">
        <v>39.700000000000003</v>
      </c>
      <c r="AO612" s="44">
        <v>0</v>
      </c>
      <c r="AP612" s="44">
        <v>0</v>
      </c>
      <c r="AQ612" s="44">
        <v>0</v>
      </c>
      <c r="AR612" s="44">
        <v>39.700000000000003</v>
      </c>
      <c r="AS612" s="44">
        <v>0</v>
      </c>
      <c r="AT612" s="44">
        <v>0</v>
      </c>
      <c r="AU612" s="44">
        <v>0</v>
      </c>
      <c r="AV612" s="44">
        <v>39.700000000000003</v>
      </c>
      <c r="AW612" s="44">
        <v>39.700000000000003</v>
      </c>
      <c r="AX612" s="44">
        <v>0</v>
      </c>
      <c r="AY612" s="44">
        <v>0</v>
      </c>
      <c r="AZ612" s="44">
        <v>39.700000000000003</v>
      </c>
      <c r="BA612" s="44">
        <v>39.700000000000003</v>
      </c>
      <c r="BB612" s="44">
        <v>0</v>
      </c>
      <c r="BC612" s="14" t="s">
        <v>232</v>
      </c>
      <c r="BD612" s="14" t="s">
        <v>213</v>
      </c>
      <c r="BG612" s="14" t="s">
        <v>191</v>
      </c>
      <c r="BH612" s="14" t="s">
        <v>44</v>
      </c>
      <c r="BI612" s="14">
        <v>102</v>
      </c>
      <c r="BJ612" s="14">
        <f>IFERROR(_xlfn.XLOOKUP(Master[[#This Row],[cu_id]],StopTimes[cu_ID],StopTimes[Average Stop Time]), 0)</f>
        <v>3.7555555549999999</v>
      </c>
      <c r="BK612" s="14">
        <f>IF(Master[[#This Row],[Avg stop time helper]] &lt;&gt; 0, Master[[#This Row],[Avg stop time helper]],Average_Stop_Time)</f>
        <v>3.7555555549999999</v>
      </c>
      <c r="BL612" s="14" t="b">
        <f>NOT(ISERROR(_xlfn.XLOOKUP(Master[[#This Row],[cu_id]], Solution[Cu_ID],Solution[Cu_ID])))</f>
        <v>0</v>
      </c>
    </row>
    <row r="613" spans="1:64" s="14" customFormat="1" x14ac:dyDescent="0.3">
      <c r="A613" s="26" t="s">
        <v>1972</v>
      </c>
      <c r="B613" s="14">
        <v>103</v>
      </c>
      <c r="C613" s="14">
        <v>73551</v>
      </c>
      <c r="D613" s="14">
        <v>0</v>
      </c>
      <c r="E613" s="14" t="s">
        <v>1971</v>
      </c>
      <c r="F613" s="14" t="s">
        <v>4888</v>
      </c>
      <c r="H613" s="14" t="s">
        <v>221</v>
      </c>
      <c r="I613" s="14" t="s">
        <v>2</v>
      </c>
      <c r="J613" s="14">
        <v>49707</v>
      </c>
      <c r="K613" s="14">
        <v>7</v>
      </c>
      <c r="L613" s="14" t="s">
        <v>82</v>
      </c>
      <c r="M613" s="14" t="s">
        <v>164</v>
      </c>
      <c r="N613" s="14" t="s">
        <v>48</v>
      </c>
      <c r="O613" s="14">
        <v>405</v>
      </c>
      <c r="P613" s="14">
        <v>0</v>
      </c>
      <c r="Q613" s="14">
        <v>0</v>
      </c>
      <c r="R613" s="14">
        <v>0</v>
      </c>
      <c r="S613" s="14">
        <v>405</v>
      </c>
      <c r="T613" s="14">
        <v>0</v>
      </c>
      <c r="U613" s="25">
        <v>44406</v>
      </c>
      <c r="V613" s="14">
        <v>15</v>
      </c>
      <c r="W613" s="23">
        <v>592.22</v>
      </c>
      <c r="X613" s="23">
        <v>0</v>
      </c>
      <c r="Y613" s="23">
        <v>0</v>
      </c>
      <c r="Z613" s="23">
        <v>45.91</v>
      </c>
      <c r="AA613" s="23">
        <v>45.91</v>
      </c>
      <c r="AB613" s="14">
        <v>0</v>
      </c>
      <c r="AC613" s="14">
        <v>0</v>
      </c>
      <c r="AD613" s="24">
        <f>IFERROR(1-(Master[[#This Row],[Avg Garment Scans per Delivery]]/Master[[#This Row],[Garment Inventory]]), 0)</f>
        <v>0</v>
      </c>
      <c r="AE613" s="48">
        <v>0</v>
      </c>
      <c r="AF613" s="48">
        <v>0</v>
      </c>
      <c r="AG613" s="44">
        <v>0</v>
      </c>
      <c r="AH613" s="44">
        <v>0</v>
      </c>
      <c r="AI613" s="44">
        <v>43.594000000000001</v>
      </c>
      <c r="AJ613" s="44">
        <v>36.6327</v>
      </c>
      <c r="AK613" s="44">
        <v>4.8837000000000002</v>
      </c>
      <c r="AL613" s="44">
        <v>25.911200000000001</v>
      </c>
      <c r="AM613" s="44">
        <v>0</v>
      </c>
      <c r="AN613" s="44">
        <v>39.07</v>
      </c>
      <c r="AO613" s="44">
        <v>0</v>
      </c>
      <c r="AP613" s="44">
        <v>39.07</v>
      </c>
      <c r="AQ613" s="44">
        <v>0</v>
      </c>
      <c r="AR613" s="44">
        <v>39.07</v>
      </c>
      <c r="AS613" s="44">
        <v>0</v>
      </c>
      <c r="AT613" s="44">
        <v>39.07</v>
      </c>
      <c r="AU613" s="44">
        <v>0</v>
      </c>
      <c r="AV613" s="44">
        <v>0</v>
      </c>
      <c r="AW613" s="44">
        <v>0</v>
      </c>
      <c r="AX613" s="44">
        <v>0</v>
      </c>
      <c r="AY613" s="44">
        <v>0</v>
      </c>
      <c r="AZ613" s="44">
        <v>11.62</v>
      </c>
      <c r="BA613" s="44">
        <v>39.07</v>
      </c>
      <c r="BB613" s="44">
        <v>39.39</v>
      </c>
      <c r="BC613" s="14" t="s">
        <v>332</v>
      </c>
      <c r="BD613" s="14" t="s">
        <v>213</v>
      </c>
      <c r="BG613" s="14" t="s">
        <v>191</v>
      </c>
      <c r="BH613" s="14" t="s">
        <v>44</v>
      </c>
      <c r="BI613" s="14" t="s">
        <v>5740</v>
      </c>
      <c r="BJ613" s="14">
        <f>IFERROR(_xlfn.XLOOKUP(Master[[#This Row],[cu_id]],StopTimes[cu_ID],StopTimes[Average Stop Time]), 0)</f>
        <v>6.62</v>
      </c>
      <c r="BK613" s="14">
        <f>IF(Master[[#This Row],[Avg stop time helper]] &lt;&gt; 0, Master[[#This Row],[Avg stop time helper]],Average_Stop_Time)</f>
        <v>6.62</v>
      </c>
      <c r="BL613" s="14" t="b">
        <f>NOT(ISERROR(_xlfn.XLOOKUP(Master[[#This Row],[cu_id]], Solution[Cu_ID],Solution[Cu_ID])))</f>
        <v>1</v>
      </c>
    </row>
    <row r="614" spans="1:64" s="14" customFormat="1" x14ac:dyDescent="0.3">
      <c r="A614" s="26" t="s">
        <v>1976</v>
      </c>
      <c r="B614" s="14">
        <v>101</v>
      </c>
      <c r="C614" s="14">
        <v>73552</v>
      </c>
      <c r="D614" s="14">
        <v>0</v>
      </c>
      <c r="E614" s="14" t="s">
        <v>1975</v>
      </c>
      <c r="F614" s="14" t="s">
        <v>4629</v>
      </c>
      <c r="H614" s="14" t="s">
        <v>221</v>
      </c>
      <c r="I614" s="14" t="s">
        <v>2</v>
      </c>
      <c r="J614" s="14">
        <v>49707</v>
      </c>
      <c r="K614" s="14">
        <v>6</v>
      </c>
      <c r="L614" s="14" t="s">
        <v>176</v>
      </c>
      <c r="M614" s="14" t="s">
        <v>164</v>
      </c>
      <c r="N614" s="14" t="s">
        <v>12</v>
      </c>
      <c r="O614" s="14">
        <v>155</v>
      </c>
      <c r="P614" s="14">
        <v>0</v>
      </c>
      <c r="Q614" s="14">
        <v>0</v>
      </c>
      <c r="R614" s="14">
        <v>155</v>
      </c>
      <c r="S614" s="14">
        <v>0</v>
      </c>
      <c r="T614" s="14">
        <v>0</v>
      </c>
      <c r="U614" s="25">
        <v>44419</v>
      </c>
      <c r="V614" s="14">
        <v>6</v>
      </c>
      <c r="W614" s="23">
        <v>287.7</v>
      </c>
      <c r="X614" s="23">
        <v>0</v>
      </c>
      <c r="Y614" s="23">
        <v>0</v>
      </c>
      <c r="Z614" s="23">
        <v>22.87</v>
      </c>
      <c r="AA614" s="23">
        <v>45.74</v>
      </c>
      <c r="AB614" s="14">
        <v>0</v>
      </c>
      <c r="AC614" s="14">
        <v>0</v>
      </c>
      <c r="AD614" s="24">
        <f>IFERROR(1-(Master[[#This Row],[Avg Garment Scans per Delivery]]/Master[[#This Row],[Garment Inventory]]), 0)</f>
        <v>0</v>
      </c>
      <c r="AE614" s="48">
        <v>0</v>
      </c>
      <c r="AF614" s="48">
        <v>0</v>
      </c>
      <c r="AG614" s="44">
        <v>0</v>
      </c>
      <c r="AH614" s="44">
        <v>0</v>
      </c>
      <c r="AI614" s="44">
        <v>57.54</v>
      </c>
      <c r="AJ614" s="44">
        <v>57.54</v>
      </c>
      <c r="AK614" s="44">
        <v>0</v>
      </c>
      <c r="AL614" s="44">
        <v>28.77</v>
      </c>
      <c r="AM614" s="44">
        <v>0</v>
      </c>
      <c r="AN614" s="44">
        <v>57.54</v>
      </c>
      <c r="AO614" s="44">
        <v>0</v>
      </c>
      <c r="AP614" s="44">
        <v>0</v>
      </c>
      <c r="AQ614" s="44">
        <v>0</v>
      </c>
      <c r="AR614" s="44">
        <v>57.54</v>
      </c>
      <c r="AS614" s="44">
        <v>0</v>
      </c>
      <c r="AT614" s="44">
        <v>0</v>
      </c>
      <c r="AU614" s="44">
        <v>0</v>
      </c>
      <c r="AV614" s="44">
        <v>57.54</v>
      </c>
      <c r="AW614" s="44">
        <v>0</v>
      </c>
      <c r="AX614" s="44">
        <v>0</v>
      </c>
      <c r="AY614" s="44">
        <v>0</v>
      </c>
      <c r="AZ614" s="44">
        <v>57.54</v>
      </c>
      <c r="BA614" s="44">
        <v>0</v>
      </c>
      <c r="BB614" s="44">
        <v>0</v>
      </c>
      <c r="BC614" s="14" t="s">
        <v>232</v>
      </c>
      <c r="BD614" s="14" t="s">
        <v>213</v>
      </c>
      <c r="BG614" s="14" t="s">
        <v>191</v>
      </c>
      <c r="BH614" s="14" t="s">
        <v>53</v>
      </c>
      <c r="BI614" s="14">
        <v>101</v>
      </c>
      <c r="BJ614" s="14">
        <f>IFERROR(_xlfn.XLOOKUP(Master[[#This Row],[cu_id]],StopTimes[cu_ID],StopTimes[Average Stop Time]), 0)</f>
        <v>5.4916666666666671</v>
      </c>
      <c r="BK614" s="14">
        <f>IF(Master[[#This Row],[Avg stop time helper]] &lt;&gt; 0, Master[[#This Row],[Avg stop time helper]],Average_Stop_Time)</f>
        <v>5.4916666666666671</v>
      </c>
      <c r="BL614" s="14" t="b">
        <f>NOT(ISERROR(_xlfn.XLOOKUP(Master[[#This Row],[cu_id]], Solution[Cu_ID],Solution[Cu_ID])))</f>
        <v>1</v>
      </c>
    </row>
    <row r="615" spans="1:64" s="14" customFormat="1" x14ac:dyDescent="0.3">
      <c r="A615" s="26" t="s">
        <v>1979</v>
      </c>
      <c r="B615" s="14">
        <v>105</v>
      </c>
      <c r="C615" s="14">
        <v>73553</v>
      </c>
      <c r="D615" s="14">
        <v>0</v>
      </c>
      <c r="E615" s="14" t="s">
        <v>1978</v>
      </c>
      <c r="F615" s="14" t="s">
        <v>3853</v>
      </c>
      <c r="H615" s="14" t="s">
        <v>1977</v>
      </c>
      <c r="I615" s="14" t="s">
        <v>2</v>
      </c>
      <c r="J615" s="14">
        <v>48659</v>
      </c>
      <c r="K615" s="14">
        <v>7</v>
      </c>
      <c r="L615" s="14" t="s">
        <v>82</v>
      </c>
      <c r="M615" s="14" t="s">
        <v>164</v>
      </c>
      <c r="N615" s="14" t="s">
        <v>13</v>
      </c>
      <c r="O615" s="14">
        <v>275</v>
      </c>
      <c r="P615" s="14">
        <v>275</v>
      </c>
      <c r="Q615" s="14">
        <v>0</v>
      </c>
      <c r="R615" s="14">
        <v>0</v>
      </c>
      <c r="S615" s="14">
        <v>0</v>
      </c>
      <c r="T615" s="14">
        <v>0</v>
      </c>
      <c r="U615" s="25">
        <v>44424</v>
      </c>
      <c r="V615" s="14">
        <v>11</v>
      </c>
      <c r="W615" s="23">
        <v>463.36</v>
      </c>
      <c r="X615" s="23">
        <v>0</v>
      </c>
      <c r="Y615" s="23">
        <v>0</v>
      </c>
      <c r="Z615" s="23">
        <v>38.28</v>
      </c>
      <c r="AA615" s="23">
        <v>38.28</v>
      </c>
      <c r="AB615" s="14">
        <v>0</v>
      </c>
      <c r="AC615" s="14">
        <v>0</v>
      </c>
      <c r="AD615" s="24">
        <f>IFERROR(1-(Master[[#This Row],[Avg Garment Scans per Delivery]]/Master[[#This Row],[Garment Inventory]]), 0)</f>
        <v>0</v>
      </c>
      <c r="AE615" s="48">
        <v>0</v>
      </c>
      <c r="AF615" s="48">
        <v>0</v>
      </c>
      <c r="AG615" s="44">
        <v>0</v>
      </c>
      <c r="AH615" s="44">
        <v>0</v>
      </c>
      <c r="AI615" s="44">
        <v>41.268500000000003</v>
      </c>
      <c r="AJ615" s="44">
        <v>40.542999999999999</v>
      </c>
      <c r="AK615" s="44">
        <v>0</v>
      </c>
      <c r="AL615" s="44">
        <v>39.619999999999997</v>
      </c>
      <c r="AM615" s="44">
        <v>0</v>
      </c>
      <c r="AN615" s="44">
        <v>71.239999999999995</v>
      </c>
      <c r="AO615" s="44">
        <v>0</v>
      </c>
      <c r="AP615" s="44">
        <v>71.239999999999995</v>
      </c>
      <c r="AQ615" s="44">
        <v>0</v>
      </c>
      <c r="AR615" s="44">
        <v>71.239999999999995</v>
      </c>
      <c r="AS615" s="44">
        <v>0</v>
      </c>
      <c r="AT615" s="44">
        <v>103.24</v>
      </c>
      <c r="AU615" s="44">
        <v>0</v>
      </c>
      <c r="AV615" s="44">
        <v>103.24</v>
      </c>
      <c r="AW615" s="44">
        <v>0</v>
      </c>
      <c r="AX615" s="44">
        <v>71.239999999999995</v>
      </c>
      <c r="AY615" s="44">
        <v>0</v>
      </c>
      <c r="AZ615" s="44">
        <v>71.239999999999995</v>
      </c>
      <c r="BA615" s="44">
        <v>0</v>
      </c>
      <c r="BB615" s="44">
        <v>71.239999999999995</v>
      </c>
      <c r="BC615" s="14" t="s">
        <v>254</v>
      </c>
      <c r="BD615" s="14" t="s">
        <v>213</v>
      </c>
      <c r="BG615" s="14" t="s">
        <v>191</v>
      </c>
      <c r="BH615" s="14" t="s">
        <v>44</v>
      </c>
      <c r="BI615" s="14">
        <v>105</v>
      </c>
      <c r="BJ615" s="14">
        <f>IFERROR(_xlfn.XLOOKUP(Master[[#This Row],[cu_id]],StopTimes[cu_ID],StopTimes[Average Stop Time]), 0)</f>
        <v>6.8583333333333334</v>
      </c>
      <c r="BK615" s="14">
        <f>IF(Master[[#This Row],[Avg stop time helper]] &lt;&gt; 0, Master[[#This Row],[Avg stop time helper]],Average_Stop_Time)</f>
        <v>6.8583333333333334</v>
      </c>
      <c r="BL615" s="14" t="b">
        <f>NOT(ISERROR(_xlfn.XLOOKUP(Master[[#This Row],[cu_id]], Solution[Cu_ID],Solution[Cu_ID])))</f>
        <v>1</v>
      </c>
    </row>
    <row r="616" spans="1:64" s="14" customFormat="1" x14ac:dyDescent="0.3">
      <c r="A616" s="26" t="s">
        <v>1984</v>
      </c>
      <c r="B616" s="14">
        <v>101</v>
      </c>
      <c r="C616" s="14">
        <v>73554</v>
      </c>
      <c r="D616" s="14">
        <v>0</v>
      </c>
      <c r="E616" s="14" t="s">
        <v>1983</v>
      </c>
      <c r="F616" s="14" t="s">
        <v>5349</v>
      </c>
      <c r="H616" s="14" t="s">
        <v>1982</v>
      </c>
      <c r="I616" s="14" t="s">
        <v>2</v>
      </c>
      <c r="J616" s="14">
        <v>48705</v>
      </c>
      <c r="K616" s="14">
        <v>5</v>
      </c>
      <c r="L616" s="14" t="s">
        <v>84</v>
      </c>
      <c r="M616" s="14" t="s">
        <v>164</v>
      </c>
      <c r="N616" s="14" t="s">
        <v>15</v>
      </c>
      <c r="O616" s="14">
        <v>1</v>
      </c>
      <c r="P616" s="14">
        <v>0</v>
      </c>
      <c r="Q616" s="14">
        <v>1</v>
      </c>
      <c r="R616" s="14">
        <v>0</v>
      </c>
      <c r="S616" s="14">
        <v>0</v>
      </c>
      <c r="T616" s="14">
        <v>0</v>
      </c>
      <c r="U616" s="25">
        <v>44467</v>
      </c>
      <c r="V616" s="14">
        <v>5</v>
      </c>
      <c r="W616" s="23">
        <v>234.7</v>
      </c>
      <c r="X616" s="23">
        <v>0</v>
      </c>
      <c r="Y616" s="23">
        <v>0</v>
      </c>
      <c r="Z616" s="23">
        <v>16.420000000000002</v>
      </c>
      <c r="AA616" s="23">
        <v>32.83</v>
      </c>
      <c r="AB616" s="14">
        <v>0</v>
      </c>
      <c r="AC616" s="14">
        <v>0</v>
      </c>
      <c r="AD616" s="24">
        <f>IFERROR(1-(Master[[#This Row],[Avg Garment Scans per Delivery]]/Master[[#This Row],[Garment Inventory]]), 0)</f>
        <v>0</v>
      </c>
      <c r="AE616" s="48">
        <v>0</v>
      </c>
      <c r="AF616" s="48">
        <v>0</v>
      </c>
      <c r="AG616" s="44">
        <v>0</v>
      </c>
      <c r="AH616" s="44">
        <v>0</v>
      </c>
      <c r="AI616" s="44">
        <v>123.9</v>
      </c>
      <c r="AJ616" s="44">
        <v>54.825000000000003</v>
      </c>
      <c r="AK616" s="44">
        <v>0</v>
      </c>
      <c r="AL616" s="44">
        <v>27.268699999999999</v>
      </c>
      <c r="AM616" s="44">
        <v>0</v>
      </c>
      <c r="AN616" s="44">
        <v>0</v>
      </c>
      <c r="AO616" s="44">
        <v>0</v>
      </c>
      <c r="AP616" s="44">
        <v>55.4</v>
      </c>
      <c r="AQ616" s="44">
        <v>0</v>
      </c>
      <c r="AR616" s="44">
        <v>0</v>
      </c>
      <c r="AS616" s="44">
        <v>0</v>
      </c>
      <c r="AT616" s="44">
        <v>55.4</v>
      </c>
      <c r="AU616" s="44">
        <v>0</v>
      </c>
      <c r="AV616" s="44">
        <v>0</v>
      </c>
      <c r="AW616" s="44">
        <v>0</v>
      </c>
      <c r="AX616" s="44">
        <v>55.4</v>
      </c>
      <c r="AY616" s="44">
        <v>0</v>
      </c>
      <c r="AZ616" s="44">
        <v>0</v>
      </c>
      <c r="BA616" s="44">
        <v>0</v>
      </c>
      <c r="BB616" s="44">
        <v>51.95</v>
      </c>
      <c r="BC616" s="14" t="s">
        <v>420</v>
      </c>
      <c r="BD616" s="14" t="s">
        <v>213</v>
      </c>
      <c r="BG616" s="14" t="s">
        <v>891</v>
      </c>
      <c r="BH616" s="14" t="s">
        <v>44</v>
      </c>
      <c r="BI616" s="14">
        <v>101</v>
      </c>
      <c r="BJ616" s="14">
        <f>IFERROR(_xlfn.XLOOKUP(Master[[#This Row],[cu_id]],StopTimes[cu_ID],StopTimes[Average Stop Time]), 0)</f>
        <v>0</v>
      </c>
      <c r="BK616" s="14">
        <f>IF(Master[[#This Row],[Avg stop time helper]] &lt;&gt; 0, Master[[#This Row],[Avg stop time helper]],Average_Stop_Time)</f>
        <v>9.4354006285390355</v>
      </c>
      <c r="BL616" s="14" t="b">
        <f>NOT(ISERROR(_xlfn.XLOOKUP(Master[[#This Row],[cu_id]], Solution[Cu_ID],Solution[Cu_ID])))</f>
        <v>1</v>
      </c>
    </row>
    <row r="617" spans="1:64" s="14" customFormat="1" x14ac:dyDescent="0.3">
      <c r="A617" s="26" t="s">
        <v>1987</v>
      </c>
      <c r="B617" s="14">
        <v>105</v>
      </c>
      <c r="C617" s="14">
        <v>73555</v>
      </c>
      <c r="D617" s="14">
        <v>0</v>
      </c>
      <c r="E617" s="14" t="s">
        <v>1986</v>
      </c>
      <c r="F617" s="14" t="s">
        <v>5368</v>
      </c>
      <c r="H617" s="14" t="s">
        <v>1985</v>
      </c>
      <c r="I617" s="14" t="s">
        <v>2</v>
      </c>
      <c r="J617" s="14">
        <v>48770</v>
      </c>
      <c r="K617" s="14">
        <v>5</v>
      </c>
      <c r="L617" s="14" t="s">
        <v>84</v>
      </c>
      <c r="M617" s="14" t="s">
        <v>164</v>
      </c>
      <c r="N617" s="14" t="s">
        <v>13</v>
      </c>
      <c r="O617" s="14">
        <v>1</v>
      </c>
      <c r="P617" s="14">
        <v>1</v>
      </c>
      <c r="Q617" s="14">
        <v>0</v>
      </c>
      <c r="R617" s="14">
        <v>0</v>
      </c>
      <c r="S617" s="14">
        <v>0</v>
      </c>
      <c r="T617" s="14">
        <v>0</v>
      </c>
      <c r="U617" s="25">
        <v>44466</v>
      </c>
      <c r="V617" s="14">
        <v>5</v>
      </c>
      <c r="W617" s="23">
        <v>168.09</v>
      </c>
      <c r="X617" s="23">
        <v>0</v>
      </c>
      <c r="Y617" s="23">
        <v>0</v>
      </c>
      <c r="Z617" s="23">
        <v>7.42</v>
      </c>
      <c r="AA617" s="23">
        <v>14.85</v>
      </c>
      <c r="AB617" s="14">
        <v>0</v>
      </c>
      <c r="AC617" s="14">
        <v>0</v>
      </c>
      <c r="AD617" s="24">
        <f>IFERROR(1-(Master[[#This Row],[Avg Garment Scans per Delivery]]/Master[[#This Row],[Garment Inventory]]), 0)</f>
        <v>0</v>
      </c>
      <c r="AE617" s="48">
        <v>0</v>
      </c>
      <c r="AF617" s="48">
        <v>0</v>
      </c>
      <c r="AG617" s="44">
        <v>0</v>
      </c>
      <c r="AH617" s="44">
        <v>0</v>
      </c>
      <c r="AI617" s="44">
        <v>56.03</v>
      </c>
      <c r="AJ617" s="44">
        <v>56.03</v>
      </c>
      <c r="AK617" s="44">
        <v>0</v>
      </c>
      <c r="AL617" s="44">
        <v>28.015000000000001</v>
      </c>
      <c r="AM617" s="44">
        <v>0</v>
      </c>
      <c r="AN617" s="44">
        <v>56.03</v>
      </c>
      <c r="AO617" s="44">
        <v>0</v>
      </c>
      <c r="AP617" s="44">
        <v>56.03</v>
      </c>
      <c r="AQ617" s="44">
        <v>0</v>
      </c>
      <c r="AR617" s="44">
        <v>56.03</v>
      </c>
      <c r="AS617" s="44">
        <v>0</v>
      </c>
      <c r="AT617" s="44">
        <v>56.03</v>
      </c>
      <c r="AU617" s="44">
        <v>0</v>
      </c>
      <c r="AV617" s="44">
        <v>56.03</v>
      </c>
      <c r="AW617" s="44">
        <v>0</v>
      </c>
      <c r="AX617" s="44">
        <v>56.03</v>
      </c>
      <c r="AY617" s="44">
        <v>0</v>
      </c>
      <c r="AZ617" s="44">
        <v>56.03</v>
      </c>
      <c r="BA617" s="44">
        <v>0</v>
      </c>
      <c r="BB617" s="44">
        <v>56.03</v>
      </c>
      <c r="BC617" s="14" t="s">
        <v>310</v>
      </c>
      <c r="BD617" s="14" t="s">
        <v>213</v>
      </c>
      <c r="BG617" s="14" t="s">
        <v>191</v>
      </c>
      <c r="BH617" s="14" t="s">
        <v>44</v>
      </c>
      <c r="BI617" s="14">
        <v>105</v>
      </c>
      <c r="BJ617" s="14">
        <f>IFERROR(_xlfn.XLOOKUP(Master[[#This Row],[cu_id]],StopTimes[cu_ID],StopTimes[Average Stop Time]), 0)</f>
        <v>5.0750000000000002</v>
      </c>
      <c r="BK617" s="14">
        <f>IF(Master[[#This Row],[Avg stop time helper]] &lt;&gt; 0, Master[[#This Row],[Avg stop time helper]],Average_Stop_Time)</f>
        <v>5.0750000000000002</v>
      </c>
      <c r="BL617" s="14" t="b">
        <f>NOT(ISERROR(_xlfn.XLOOKUP(Master[[#This Row],[cu_id]], Solution[Cu_ID],Solution[Cu_ID])))</f>
        <v>1</v>
      </c>
    </row>
    <row r="618" spans="1:64" s="14" customFormat="1" x14ac:dyDescent="0.3">
      <c r="A618" t="s">
        <v>5720</v>
      </c>
      <c r="B618" s="39">
        <v>105</v>
      </c>
      <c r="C618" s="39">
        <v>73556</v>
      </c>
      <c r="D618" s="39">
        <v>0</v>
      </c>
      <c r="E618" t="s">
        <v>2138</v>
      </c>
      <c r="F618" t="s">
        <v>7574</v>
      </c>
      <c r="G618" t="s">
        <v>77</v>
      </c>
      <c r="H618" t="s">
        <v>1203</v>
      </c>
      <c r="I618" t="s">
        <v>2</v>
      </c>
      <c r="J618" t="s">
        <v>7571</v>
      </c>
      <c r="K618">
        <v>7</v>
      </c>
      <c r="L618" t="s">
        <v>82</v>
      </c>
      <c r="M618" t="s">
        <v>164</v>
      </c>
      <c r="N618" t="s">
        <v>13</v>
      </c>
      <c r="O618"/>
      <c r="P618">
        <v>180</v>
      </c>
      <c r="Q618">
        <v>0</v>
      </c>
      <c r="R618">
        <v>0</v>
      </c>
      <c r="S618">
        <v>0</v>
      </c>
      <c r="T618">
        <v>0</v>
      </c>
      <c r="U618" s="22">
        <v>44501</v>
      </c>
      <c r="V618">
        <v>19</v>
      </c>
      <c r="W618" s="20">
        <v>837.46</v>
      </c>
      <c r="X618" s="20"/>
      <c r="Y618" s="20"/>
      <c r="Z618" s="20">
        <v>49.262300000000003</v>
      </c>
      <c r="AA618" s="20">
        <v>49.262300000000003</v>
      </c>
      <c r="AB618"/>
      <c r="AC618"/>
      <c r="AD618" s="24">
        <f>IFERROR(1-(Master[[#This Row],[Avg Garment Scans per Delivery]]/Master[[#This Row],[Garment Inventory]]), 0)</f>
        <v>0</v>
      </c>
      <c r="AE618" s="49">
        <v>0</v>
      </c>
      <c r="AF618" s="49">
        <v>0</v>
      </c>
      <c r="AG618" s="44">
        <v>0</v>
      </c>
      <c r="AH618" s="44">
        <v>0</v>
      </c>
      <c r="AI618" s="44">
        <v>0</v>
      </c>
      <c r="AJ618" s="44">
        <v>46.701099999999997</v>
      </c>
      <c r="AK618" s="44">
        <v>0</v>
      </c>
      <c r="AL618" s="44">
        <v>46.744999999999997</v>
      </c>
      <c r="AM618" s="44">
        <v>0</v>
      </c>
      <c r="AN618" s="44">
        <v>83.3</v>
      </c>
      <c r="AO618" s="44">
        <v>0</v>
      </c>
      <c r="AP618" s="44">
        <v>88</v>
      </c>
      <c r="AQ618" s="44">
        <v>0</v>
      </c>
      <c r="AR618" s="44">
        <v>105.26</v>
      </c>
      <c r="AS618" s="44">
        <v>0</v>
      </c>
      <c r="AT618" s="44">
        <v>105.26</v>
      </c>
      <c r="AU618" s="44">
        <v>0</v>
      </c>
      <c r="AV618" s="44">
        <v>92.7</v>
      </c>
      <c r="AW618" s="44">
        <v>0</v>
      </c>
      <c r="AX618" s="44">
        <v>92.7</v>
      </c>
      <c r="AY618" s="44">
        <v>0</v>
      </c>
      <c r="AZ618" s="44">
        <v>92.7</v>
      </c>
      <c r="BA618" s="44">
        <v>0</v>
      </c>
      <c r="BB618" s="44">
        <v>92.7</v>
      </c>
      <c r="BC618" s="19"/>
      <c r="BD618" s="19"/>
      <c r="BE618" t="s">
        <v>77</v>
      </c>
      <c r="BF618" t="s">
        <v>77</v>
      </c>
      <c r="BG618" t="s">
        <v>77</v>
      </c>
      <c r="BH618" t="s">
        <v>44</v>
      </c>
      <c r="BI618"/>
      <c r="BJ618" s="14">
        <f>IFERROR(_xlfn.XLOOKUP(Master[[#This Row],[cu_id]],StopTimes[cu_ID],StopTimes[Average Stop Time]), 0)</f>
        <v>4.0791666666666666</v>
      </c>
      <c r="BK618" s="14">
        <f>IF(Master[[#This Row],[Avg stop time helper]] &lt;&gt; 0, Master[[#This Row],[Avg stop time helper]],Average_Stop_Time)</f>
        <v>4.0791666666666666</v>
      </c>
      <c r="BL618" t="b">
        <f>NOT(ISERROR(_xlfn.XLOOKUP(Master[[#This Row],[cu_id]], Solution[Cu_ID],Solution[Cu_ID])))</f>
        <v>1</v>
      </c>
    </row>
    <row r="619" spans="1:64" s="14" customFormat="1" x14ac:dyDescent="0.3">
      <c r="A619" t="s">
        <v>5712</v>
      </c>
      <c r="B619">
        <v>102</v>
      </c>
      <c r="C619">
        <v>73557</v>
      </c>
      <c r="D619">
        <v>0</v>
      </c>
      <c r="E619" t="s">
        <v>3022</v>
      </c>
      <c r="F619" t="s">
        <v>7575</v>
      </c>
      <c r="G619" t="s">
        <v>77</v>
      </c>
      <c r="H619" t="s">
        <v>702</v>
      </c>
      <c r="I619" t="s">
        <v>2</v>
      </c>
      <c r="J619" t="s">
        <v>7576</v>
      </c>
      <c r="K619">
        <v>7</v>
      </c>
      <c r="L619" t="s">
        <v>82</v>
      </c>
      <c r="M619" t="s">
        <v>164</v>
      </c>
      <c r="N619" t="s">
        <v>12</v>
      </c>
      <c r="O619"/>
      <c r="P619">
        <v>0</v>
      </c>
      <c r="Q619">
        <v>0</v>
      </c>
      <c r="R619">
        <v>35</v>
      </c>
      <c r="S619">
        <v>0</v>
      </c>
      <c r="T619">
        <v>0</v>
      </c>
      <c r="U619" s="22">
        <v>44505</v>
      </c>
      <c r="V619">
        <v>18</v>
      </c>
      <c r="W619" s="20">
        <v>3777.65</v>
      </c>
      <c r="X619" s="20"/>
      <c r="Y619" s="20"/>
      <c r="Z619" s="20">
        <v>222.21469999999999</v>
      </c>
      <c r="AA619" s="20">
        <v>222.21469999999999</v>
      </c>
      <c r="AB619"/>
      <c r="AC619"/>
      <c r="AD619" s="21"/>
      <c r="AE619" s="49">
        <v>0</v>
      </c>
      <c r="AF619" s="49">
        <v>0</v>
      </c>
      <c r="AG619" s="44">
        <v>0</v>
      </c>
      <c r="AH619" s="44">
        <v>0</v>
      </c>
      <c r="AI619" s="44">
        <v>0</v>
      </c>
      <c r="AJ619" s="44">
        <v>291.1157</v>
      </c>
      <c r="AK619" s="44">
        <v>0</v>
      </c>
      <c r="AL619" s="44">
        <v>217.1925</v>
      </c>
      <c r="AM619" s="44">
        <v>0</v>
      </c>
      <c r="AN619" s="44">
        <v>289.58999999999997</v>
      </c>
      <c r="AO619" s="44">
        <v>0</v>
      </c>
      <c r="AP619" s="44">
        <v>0</v>
      </c>
      <c r="AQ619" s="44">
        <v>0</v>
      </c>
      <c r="AR619" s="44">
        <v>0</v>
      </c>
      <c r="AS619" s="44">
        <v>0</v>
      </c>
      <c r="AT619" s="44">
        <v>289.58999999999997</v>
      </c>
      <c r="AU619" s="44">
        <v>0</v>
      </c>
      <c r="AV619" s="44">
        <v>289.58999999999997</v>
      </c>
      <c r="AW619" s="44">
        <v>0</v>
      </c>
      <c r="AX619" s="44">
        <v>289.58999999999997</v>
      </c>
      <c r="AY619" s="44">
        <v>0</v>
      </c>
      <c r="AZ619" s="44">
        <v>289.58999999999997</v>
      </c>
      <c r="BA619" s="44">
        <v>0</v>
      </c>
      <c r="BB619" s="44">
        <v>289.58999999999997</v>
      </c>
      <c r="BC619" s="19"/>
      <c r="BD619" s="19"/>
      <c r="BE619" t="s">
        <v>77</v>
      </c>
      <c r="BF619" t="s">
        <v>77</v>
      </c>
      <c r="BG619" t="s">
        <v>77</v>
      </c>
      <c r="BH619" t="s">
        <v>44</v>
      </c>
      <c r="BI619"/>
      <c r="BJ619" s="14">
        <f>IFERROR(_xlfn.XLOOKUP(Master[[#This Row],[cu_id]],StopTimes[cu_ID],StopTimes[Average Stop Time]), 0)</f>
        <v>9.3000000000000007</v>
      </c>
      <c r="BK619" s="14">
        <f>IF(Master[[#This Row],[Avg stop time helper]] &lt;&gt; 0, Master[[#This Row],[Avg stop time helper]],Average_Stop_Time)</f>
        <v>9.3000000000000007</v>
      </c>
      <c r="BL619" t="b">
        <f>NOT(ISERROR(_xlfn.XLOOKUP(Master[[#This Row],[cu_id]], Solution[Cu_ID],Solution[Cu_ID])))</f>
        <v>0</v>
      </c>
    </row>
    <row r="620" spans="1:64" s="14" customFormat="1" x14ac:dyDescent="0.3">
      <c r="A620" t="s">
        <v>6349</v>
      </c>
      <c r="B620">
        <v>102</v>
      </c>
      <c r="C620">
        <v>73558</v>
      </c>
      <c r="D620">
        <v>0</v>
      </c>
      <c r="E620" t="s">
        <v>6350</v>
      </c>
      <c r="F620" t="s">
        <v>7577</v>
      </c>
      <c r="G620" t="s">
        <v>77</v>
      </c>
      <c r="H620" t="s">
        <v>1827</v>
      </c>
      <c r="I620" t="s">
        <v>2</v>
      </c>
      <c r="J620" t="s">
        <v>7578</v>
      </c>
      <c r="K620">
        <v>3</v>
      </c>
      <c r="L620" t="s">
        <v>175</v>
      </c>
      <c r="M620" t="s">
        <v>164</v>
      </c>
      <c r="N620" t="s">
        <v>15</v>
      </c>
      <c r="O620"/>
      <c r="P620">
        <v>0</v>
      </c>
      <c r="Q620">
        <v>100</v>
      </c>
      <c r="R620">
        <v>0</v>
      </c>
      <c r="S620">
        <v>0</v>
      </c>
      <c r="T620">
        <v>0</v>
      </c>
      <c r="U620" s="22">
        <v>44509</v>
      </c>
      <c r="V620">
        <v>6</v>
      </c>
      <c r="W620" s="20">
        <v>201.4</v>
      </c>
      <c r="X620" s="20"/>
      <c r="Y620" s="20"/>
      <c r="Z620" s="20">
        <v>12.5875</v>
      </c>
      <c r="AA620" s="20">
        <v>50.35</v>
      </c>
      <c r="AB620"/>
      <c r="AC620"/>
      <c r="AD620" s="21"/>
      <c r="AE620" s="49">
        <v>0</v>
      </c>
      <c r="AF620" s="49">
        <v>0</v>
      </c>
      <c r="AG620" s="44">
        <v>0</v>
      </c>
      <c r="AH620" s="44">
        <v>0</v>
      </c>
      <c r="AI620" s="44">
        <v>0</v>
      </c>
      <c r="AJ620" s="44">
        <v>40.28</v>
      </c>
      <c r="AK620" s="44">
        <v>0</v>
      </c>
      <c r="AL620" s="44">
        <v>10.07</v>
      </c>
      <c r="AM620" s="44">
        <v>0</v>
      </c>
      <c r="AN620" s="44">
        <v>0</v>
      </c>
      <c r="AO620" s="44">
        <v>0</v>
      </c>
      <c r="AP620" s="44">
        <v>40.28</v>
      </c>
      <c r="AQ620" s="44">
        <v>0</v>
      </c>
      <c r="AR620" s="44">
        <v>0</v>
      </c>
      <c r="AS620" s="44">
        <v>0</v>
      </c>
      <c r="AT620" s="44">
        <v>0</v>
      </c>
      <c r="AU620" s="44">
        <v>0</v>
      </c>
      <c r="AV620" s="44">
        <v>0</v>
      </c>
      <c r="AW620" s="44">
        <v>0</v>
      </c>
      <c r="AX620" s="44">
        <v>40.28</v>
      </c>
      <c r="AY620" s="44">
        <v>0</v>
      </c>
      <c r="AZ620" s="44">
        <v>0</v>
      </c>
      <c r="BA620" s="44">
        <v>0</v>
      </c>
      <c r="BB620" s="44">
        <v>0</v>
      </c>
      <c r="BC620" s="19"/>
      <c r="BD620" s="19"/>
      <c r="BE620" t="s">
        <v>77</v>
      </c>
      <c r="BF620" t="s">
        <v>77</v>
      </c>
      <c r="BG620" t="s">
        <v>77</v>
      </c>
      <c r="BH620" t="s">
        <v>44</v>
      </c>
      <c r="BI620"/>
      <c r="BJ620" s="14">
        <f>IFERROR(_xlfn.XLOOKUP(Master[[#This Row],[cu_id]],StopTimes[cu_ID],StopTimes[Average Stop Time]), 0)</f>
        <v>3.1666666666666665</v>
      </c>
      <c r="BK620" s="14">
        <f>IF(Master[[#This Row],[Avg stop time helper]] &lt;&gt; 0, Master[[#This Row],[Avg stop time helper]],Average_Stop_Time)</f>
        <v>3.1666666666666665</v>
      </c>
      <c r="BL620" t="b">
        <f>NOT(ISERROR(_xlfn.XLOOKUP(Master[[#This Row],[cu_id]], Solution[Cu_ID],Solution[Cu_ID])))</f>
        <v>0</v>
      </c>
    </row>
    <row r="621" spans="1:64" s="14" customFormat="1" x14ac:dyDescent="0.3">
      <c r="A621" t="s">
        <v>5708</v>
      </c>
      <c r="B621">
        <v>101</v>
      </c>
      <c r="C621">
        <v>73559</v>
      </c>
      <c r="D621">
        <v>0</v>
      </c>
      <c r="E621" t="s">
        <v>2852</v>
      </c>
      <c r="F621" t="s">
        <v>7579</v>
      </c>
      <c r="G621" t="s">
        <v>77</v>
      </c>
      <c r="H621" t="s">
        <v>215</v>
      </c>
      <c r="I621" t="s">
        <v>2</v>
      </c>
      <c r="J621" t="s">
        <v>7580</v>
      </c>
      <c r="K621">
        <v>5</v>
      </c>
      <c r="L621" t="s">
        <v>84</v>
      </c>
      <c r="M621" t="s">
        <v>164</v>
      </c>
      <c r="N621" t="s">
        <v>48</v>
      </c>
      <c r="O621"/>
      <c r="P621">
        <v>0</v>
      </c>
      <c r="Q621">
        <v>0</v>
      </c>
      <c r="R621">
        <v>0</v>
      </c>
      <c r="S621">
        <v>309</v>
      </c>
      <c r="T621">
        <v>0</v>
      </c>
      <c r="U621" s="22">
        <v>44539</v>
      </c>
      <c r="V621">
        <v>7</v>
      </c>
      <c r="W621" s="20">
        <v>287.33999999999997</v>
      </c>
      <c r="X621" s="20"/>
      <c r="Y621" s="20"/>
      <c r="Z621" s="20">
        <v>23.945</v>
      </c>
      <c r="AA621" s="20">
        <v>47.89</v>
      </c>
      <c r="AB621"/>
      <c r="AC621"/>
      <c r="AD621" s="24">
        <f>IFERROR(1-(Master[[#This Row],[Avg Garment Scans per Delivery]]/Master[[#This Row],[Garment Inventory]]), 0)</f>
        <v>0</v>
      </c>
      <c r="AE621" s="49">
        <v>0</v>
      </c>
      <c r="AF621" s="49">
        <v>0</v>
      </c>
      <c r="AG621" s="44">
        <v>0</v>
      </c>
      <c r="AH621" s="44">
        <v>0</v>
      </c>
      <c r="AI621" s="44">
        <v>0</v>
      </c>
      <c r="AJ621" s="44">
        <v>47.89</v>
      </c>
      <c r="AK621" s="44">
        <v>0</v>
      </c>
      <c r="AL621" s="44">
        <v>11.9725</v>
      </c>
      <c r="AM621" s="44">
        <v>0</v>
      </c>
      <c r="AN621" s="44">
        <v>0</v>
      </c>
      <c r="AO621" s="44">
        <v>0</v>
      </c>
      <c r="AP621" s="44">
        <v>0</v>
      </c>
      <c r="AQ621" s="44">
        <v>0</v>
      </c>
      <c r="AR621" s="44">
        <v>0</v>
      </c>
      <c r="AS621" s="44">
        <v>0</v>
      </c>
      <c r="AT621" s="44">
        <v>0</v>
      </c>
      <c r="AU621" s="44">
        <v>0</v>
      </c>
      <c r="AV621" s="44">
        <v>0</v>
      </c>
      <c r="AW621" s="44">
        <v>0</v>
      </c>
      <c r="AX621" s="44">
        <v>47.89</v>
      </c>
      <c r="AY621" s="44">
        <v>0</v>
      </c>
      <c r="AZ621" s="44">
        <v>0</v>
      </c>
      <c r="BA621" s="44">
        <v>0</v>
      </c>
      <c r="BB621" s="44">
        <v>47.89</v>
      </c>
      <c r="BC621" s="19"/>
      <c r="BD621" s="19"/>
      <c r="BE621" t="s">
        <v>77</v>
      </c>
      <c r="BF621" t="s">
        <v>77</v>
      </c>
      <c r="BG621" t="s">
        <v>77</v>
      </c>
      <c r="BH621" t="s">
        <v>44</v>
      </c>
      <c r="BI621"/>
      <c r="BJ621" s="14">
        <f>IFERROR(_xlfn.XLOOKUP(Master[[#This Row],[cu_id]],StopTimes[cu_ID],StopTimes[Average Stop Time]), 0)</f>
        <v>8.1833333333333336</v>
      </c>
      <c r="BK621" s="14">
        <f>IF(Master[[#This Row],[Avg stop time helper]] &lt;&gt; 0, Master[[#This Row],[Avg stop time helper]],Average_Stop_Time)</f>
        <v>8.1833333333333336</v>
      </c>
      <c r="BL621" t="b">
        <f>NOT(ISERROR(_xlfn.XLOOKUP(Master[[#This Row],[cu_id]], Solution[Cu_ID],Solution[Cu_ID])))</f>
        <v>1</v>
      </c>
    </row>
    <row r="622" spans="1:64" s="14" customFormat="1" x14ac:dyDescent="0.3">
      <c r="A622" t="s">
        <v>5713</v>
      </c>
      <c r="B622">
        <v>102</v>
      </c>
      <c r="C622">
        <v>73559</v>
      </c>
      <c r="D622">
        <v>1</v>
      </c>
      <c r="E622" t="s">
        <v>2852</v>
      </c>
      <c r="F622" t="s">
        <v>7581</v>
      </c>
      <c r="G622" t="s">
        <v>77</v>
      </c>
      <c r="H622" t="s">
        <v>210</v>
      </c>
      <c r="I622" t="s">
        <v>2</v>
      </c>
      <c r="J622" t="s">
        <v>7582</v>
      </c>
      <c r="K622">
        <v>5</v>
      </c>
      <c r="L622" t="s">
        <v>84</v>
      </c>
      <c r="M622" t="s">
        <v>164</v>
      </c>
      <c r="N622" t="s">
        <v>15</v>
      </c>
      <c r="O622"/>
      <c r="P622">
        <v>0</v>
      </c>
      <c r="Q622">
        <v>215</v>
      </c>
      <c r="R622">
        <v>0</v>
      </c>
      <c r="S622">
        <v>0</v>
      </c>
      <c r="T622">
        <v>0</v>
      </c>
      <c r="U622" s="22">
        <v>44523</v>
      </c>
      <c r="V622">
        <v>9</v>
      </c>
      <c r="W622" s="20">
        <v>378.4</v>
      </c>
      <c r="X622" s="20"/>
      <c r="Y622" s="20"/>
      <c r="Z622" s="20">
        <v>27.028500000000001</v>
      </c>
      <c r="AA622" s="20">
        <v>54.057000000000002</v>
      </c>
      <c r="AB622"/>
      <c r="AC622"/>
      <c r="AD622" s="21"/>
      <c r="AE622" s="49">
        <v>0</v>
      </c>
      <c r="AF622" s="49">
        <v>0</v>
      </c>
      <c r="AG622" s="44">
        <v>0</v>
      </c>
      <c r="AH622" s="44">
        <v>0</v>
      </c>
      <c r="AI622" s="44">
        <v>0</v>
      </c>
      <c r="AJ622" s="44">
        <v>47.3</v>
      </c>
      <c r="AK622" s="44">
        <v>0</v>
      </c>
      <c r="AL622" s="44">
        <v>17.737500000000001</v>
      </c>
      <c r="AM622" s="44">
        <v>0</v>
      </c>
      <c r="AN622" s="44">
        <v>0</v>
      </c>
      <c r="AO622" s="44">
        <v>0</v>
      </c>
      <c r="AP622" s="44">
        <v>0</v>
      </c>
      <c r="AQ622" s="44">
        <v>0</v>
      </c>
      <c r="AR622" s="44">
        <v>0</v>
      </c>
      <c r="AS622" s="44">
        <v>0</v>
      </c>
      <c r="AT622" s="44">
        <v>47.3</v>
      </c>
      <c r="AU622" s="44">
        <v>0</v>
      </c>
      <c r="AV622" s="44">
        <v>0</v>
      </c>
      <c r="AW622" s="44">
        <v>0</v>
      </c>
      <c r="AX622" s="44">
        <v>47.3</v>
      </c>
      <c r="AY622" s="44">
        <v>0</v>
      </c>
      <c r="AZ622" s="44">
        <v>0</v>
      </c>
      <c r="BA622" s="44">
        <v>0</v>
      </c>
      <c r="BB622" s="44">
        <v>47.3</v>
      </c>
      <c r="BC622" s="19"/>
      <c r="BD622" s="19"/>
      <c r="BE622" t="s">
        <v>77</v>
      </c>
      <c r="BF622" t="s">
        <v>77</v>
      </c>
      <c r="BG622" t="s">
        <v>77</v>
      </c>
      <c r="BH622" t="s">
        <v>44</v>
      </c>
      <c r="BI622"/>
      <c r="BJ622" s="14">
        <f>IFERROR(_xlfn.XLOOKUP(Master[[#This Row],[cu_id]],StopTimes[cu_ID],StopTimes[Average Stop Time]), 0)</f>
        <v>7.0916666666666668</v>
      </c>
      <c r="BK622" s="14">
        <f>IF(Master[[#This Row],[Avg stop time helper]] &lt;&gt; 0, Master[[#This Row],[Avg stop time helper]],Average_Stop_Time)</f>
        <v>7.0916666666666668</v>
      </c>
      <c r="BL622" t="b">
        <f>NOT(ISERROR(_xlfn.XLOOKUP(Master[[#This Row],[cu_id]], Solution[Cu_ID],Solution[Cu_ID])))</f>
        <v>0</v>
      </c>
    </row>
    <row r="623" spans="1:64" s="14" customFormat="1" x14ac:dyDescent="0.3">
      <c r="A623" t="s">
        <v>5714</v>
      </c>
      <c r="B623">
        <v>103</v>
      </c>
      <c r="C623">
        <v>73560</v>
      </c>
      <c r="D623">
        <v>0</v>
      </c>
      <c r="E623" t="s">
        <v>2643</v>
      </c>
      <c r="F623" t="s">
        <v>7583</v>
      </c>
      <c r="G623" t="s">
        <v>77</v>
      </c>
      <c r="H623" t="s">
        <v>221</v>
      </c>
      <c r="I623" t="s">
        <v>2</v>
      </c>
      <c r="J623" t="s">
        <v>753</v>
      </c>
      <c r="K623">
        <v>6</v>
      </c>
      <c r="L623" t="s">
        <v>176</v>
      </c>
      <c r="M623" t="s">
        <v>164</v>
      </c>
      <c r="N623" t="s">
        <v>12</v>
      </c>
      <c r="O623"/>
      <c r="P623">
        <v>0</v>
      </c>
      <c r="Q623">
        <v>0</v>
      </c>
      <c r="R623">
        <v>90</v>
      </c>
      <c r="S623">
        <v>0</v>
      </c>
      <c r="T623">
        <v>0</v>
      </c>
      <c r="U623" s="22">
        <v>44559</v>
      </c>
      <c r="V623">
        <v>5</v>
      </c>
      <c r="W623" s="20">
        <v>191.95</v>
      </c>
      <c r="X623" s="20"/>
      <c r="Y623" s="20"/>
      <c r="Z623" s="20">
        <v>21.3277</v>
      </c>
      <c r="AA623" s="20">
        <v>42.6554</v>
      </c>
      <c r="AB623"/>
      <c r="AC623"/>
      <c r="AD623" s="24">
        <f>IFERROR(1-(Master[[#This Row],[Avg Garment Scans per Delivery]]/Master[[#This Row],[Garment Inventory]]), 0)</f>
        <v>0</v>
      </c>
      <c r="AE623" s="49">
        <v>0</v>
      </c>
      <c r="AF623" s="49">
        <v>0</v>
      </c>
      <c r="AG623" s="44">
        <v>0</v>
      </c>
      <c r="AH623" s="44">
        <v>0</v>
      </c>
      <c r="AI623" s="44">
        <v>0</v>
      </c>
      <c r="AJ623" s="44">
        <v>38.39</v>
      </c>
      <c r="AK623" s="44">
        <v>0</v>
      </c>
      <c r="AL623" s="44">
        <v>0</v>
      </c>
      <c r="AM623" s="44">
        <v>0</v>
      </c>
      <c r="AN623" s="44">
        <v>0</v>
      </c>
      <c r="AO623" s="44">
        <v>0</v>
      </c>
      <c r="AP623" s="44">
        <v>0</v>
      </c>
      <c r="AQ623" s="44">
        <v>0</v>
      </c>
      <c r="AR623" s="44">
        <v>0</v>
      </c>
      <c r="AS623" s="44">
        <v>0</v>
      </c>
      <c r="AT623" s="44">
        <v>0</v>
      </c>
      <c r="AU623" s="44">
        <v>0</v>
      </c>
      <c r="AV623" s="44">
        <v>0</v>
      </c>
      <c r="AW623" s="44">
        <v>0</v>
      </c>
      <c r="AX623" s="44">
        <v>0</v>
      </c>
      <c r="AY623" s="44">
        <v>0</v>
      </c>
      <c r="AZ623" s="44">
        <v>0</v>
      </c>
      <c r="BA623" s="44">
        <v>0</v>
      </c>
      <c r="BB623" s="44">
        <v>0</v>
      </c>
      <c r="BC623" s="19"/>
      <c r="BD623" s="19"/>
      <c r="BE623" t="s">
        <v>77</v>
      </c>
      <c r="BF623" t="s">
        <v>77</v>
      </c>
      <c r="BG623" t="s">
        <v>77</v>
      </c>
      <c r="BH623" t="s">
        <v>44</v>
      </c>
      <c r="BI623"/>
      <c r="BJ623" s="14">
        <f>IFERROR(_xlfn.XLOOKUP(Master[[#This Row],[cu_id]],StopTimes[cu_ID],StopTimes[Average Stop Time]), 0)</f>
        <v>3.4416666666666669</v>
      </c>
      <c r="BK623" s="14">
        <f>IF(Master[[#This Row],[Avg stop time helper]] &lt;&gt; 0, Master[[#This Row],[Avg stop time helper]],Average_Stop_Time)</f>
        <v>3.4416666666666669</v>
      </c>
      <c r="BL623" t="b">
        <f>NOT(ISERROR(_xlfn.XLOOKUP(Master[[#This Row],[cu_id]], Solution[Cu_ID],Solution[Cu_ID])))</f>
        <v>1</v>
      </c>
    </row>
    <row r="624" spans="1:64" s="14" customFormat="1" x14ac:dyDescent="0.3">
      <c r="A624" t="s">
        <v>5711</v>
      </c>
      <c r="B624">
        <v>102</v>
      </c>
      <c r="C624">
        <v>73561</v>
      </c>
      <c r="D624">
        <v>0</v>
      </c>
      <c r="E624" t="s">
        <v>3091</v>
      </c>
      <c r="F624" t="s">
        <v>7584</v>
      </c>
      <c r="G624" t="s">
        <v>77</v>
      </c>
      <c r="H624" t="s">
        <v>667</v>
      </c>
      <c r="I624" t="s">
        <v>2</v>
      </c>
      <c r="J624" t="s">
        <v>7585</v>
      </c>
      <c r="K624">
        <v>6</v>
      </c>
      <c r="L624" t="s">
        <v>176</v>
      </c>
      <c r="M624" t="s">
        <v>164</v>
      </c>
      <c r="N624" t="s">
        <v>12</v>
      </c>
      <c r="O624"/>
      <c r="P624">
        <v>0</v>
      </c>
      <c r="Q624">
        <v>0</v>
      </c>
      <c r="R624">
        <v>12</v>
      </c>
      <c r="S624">
        <v>0</v>
      </c>
      <c r="T624">
        <v>0</v>
      </c>
      <c r="U624" s="22">
        <v>44603</v>
      </c>
      <c r="V624">
        <v>3</v>
      </c>
      <c r="W624" s="20">
        <v>70.86</v>
      </c>
      <c r="X624" s="20"/>
      <c r="Y624" s="20"/>
      <c r="Z624" s="20">
        <v>23.62</v>
      </c>
      <c r="AA624" s="20">
        <v>47.24</v>
      </c>
      <c r="AB624"/>
      <c r="AC624"/>
      <c r="AD624" s="21"/>
      <c r="AE624" s="49">
        <v>0</v>
      </c>
      <c r="AF624" s="49">
        <v>0</v>
      </c>
      <c r="AG624" s="44">
        <v>0</v>
      </c>
      <c r="AH624" s="44">
        <v>0</v>
      </c>
      <c r="AI624" s="44">
        <v>0</v>
      </c>
      <c r="AJ624" s="44">
        <v>0</v>
      </c>
      <c r="AK624" s="44">
        <v>0</v>
      </c>
      <c r="AL624" s="44">
        <v>0</v>
      </c>
      <c r="AM624" s="44">
        <v>0</v>
      </c>
      <c r="AN624" s="44">
        <v>0</v>
      </c>
      <c r="AO624" s="44">
        <v>0</v>
      </c>
      <c r="AP624" s="44">
        <v>0</v>
      </c>
      <c r="AQ624" s="44">
        <v>0</v>
      </c>
      <c r="AR624" s="44">
        <v>0</v>
      </c>
      <c r="AS624" s="44">
        <v>0</v>
      </c>
      <c r="AT624" s="44">
        <v>0</v>
      </c>
      <c r="AU624" s="44">
        <v>0</v>
      </c>
      <c r="AV624" s="44">
        <v>0</v>
      </c>
      <c r="AW624" s="44">
        <v>0</v>
      </c>
      <c r="AX624" s="44">
        <v>0</v>
      </c>
      <c r="AY624" s="44">
        <v>0</v>
      </c>
      <c r="AZ624" s="44">
        <v>0</v>
      </c>
      <c r="BA624" s="44">
        <v>0</v>
      </c>
      <c r="BB624" s="44">
        <v>0</v>
      </c>
      <c r="BC624" s="19"/>
      <c r="BD624" s="19"/>
      <c r="BE624" t="s">
        <v>77</v>
      </c>
      <c r="BF624" t="s">
        <v>77</v>
      </c>
      <c r="BG624" t="s">
        <v>77</v>
      </c>
      <c r="BH624" t="s">
        <v>44</v>
      </c>
      <c r="BI624"/>
      <c r="BJ624" s="14">
        <f>IFERROR(_xlfn.XLOOKUP(Master[[#This Row],[cu_id]],StopTimes[cu_ID],StopTimes[Average Stop Time]), 0)</f>
        <v>1.4222222233333333</v>
      </c>
      <c r="BK624" s="14">
        <f>IF(Master[[#This Row],[Avg stop time helper]] &lt;&gt; 0, Master[[#This Row],[Avg stop time helper]],Average_Stop_Time)</f>
        <v>1.4222222233333333</v>
      </c>
      <c r="BL624" t="b">
        <f>NOT(ISERROR(_xlfn.XLOOKUP(Master[[#This Row],[cu_id]], Solution[Cu_ID],Solution[Cu_ID])))</f>
        <v>0</v>
      </c>
    </row>
    <row r="625" spans="1:64" s="14" customFormat="1" x14ac:dyDescent="0.3">
      <c r="A625" t="s">
        <v>5707</v>
      </c>
      <c r="B625">
        <v>101</v>
      </c>
      <c r="C625">
        <v>73562</v>
      </c>
      <c r="D625">
        <v>0</v>
      </c>
      <c r="E625" t="s">
        <v>3393</v>
      </c>
      <c r="F625" t="s">
        <v>7586</v>
      </c>
      <c r="G625" t="s">
        <v>7587</v>
      </c>
      <c r="H625" t="s">
        <v>808</v>
      </c>
      <c r="I625" t="s">
        <v>2</v>
      </c>
      <c r="J625" t="s">
        <v>7562</v>
      </c>
      <c r="K625">
        <v>7</v>
      </c>
      <c r="L625" t="s">
        <v>82</v>
      </c>
      <c r="M625" t="s">
        <v>164</v>
      </c>
      <c r="N625" t="s">
        <v>13</v>
      </c>
      <c r="O625"/>
      <c r="P625">
        <v>73</v>
      </c>
      <c r="Q625">
        <v>0</v>
      </c>
      <c r="R625">
        <v>0</v>
      </c>
      <c r="S625">
        <v>0</v>
      </c>
      <c r="T625">
        <v>0</v>
      </c>
      <c r="U625" s="22">
        <v>44599</v>
      </c>
      <c r="V625">
        <v>5</v>
      </c>
      <c r="W625" s="20">
        <v>168.59</v>
      </c>
      <c r="X625" s="20"/>
      <c r="Y625" s="20"/>
      <c r="Z625" s="20">
        <v>56.196599999999997</v>
      </c>
      <c r="AA625" s="20">
        <v>56.196599999999997</v>
      </c>
      <c r="AB625"/>
      <c r="AC625"/>
      <c r="AD625" s="24">
        <f>IFERROR(1-(Master[[#This Row],[Avg Garment Scans per Delivery]]/Master[[#This Row],[Garment Inventory]]), 0)</f>
        <v>0</v>
      </c>
      <c r="AE625" s="49">
        <v>0</v>
      </c>
      <c r="AF625" s="49">
        <v>0</v>
      </c>
      <c r="AG625" s="44">
        <v>0</v>
      </c>
      <c r="AH625" s="44">
        <v>0</v>
      </c>
      <c r="AI625" s="44">
        <v>0</v>
      </c>
      <c r="AJ625" s="44">
        <v>0</v>
      </c>
      <c r="AK625" s="44">
        <v>0</v>
      </c>
      <c r="AL625" s="44">
        <v>0</v>
      </c>
      <c r="AM625" s="44">
        <v>0</v>
      </c>
      <c r="AN625" s="44">
        <v>0</v>
      </c>
      <c r="AO625" s="44">
        <v>0</v>
      </c>
      <c r="AP625" s="44">
        <v>0</v>
      </c>
      <c r="AQ625" s="44">
        <v>0</v>
      </c>
      <c r="AR625" s="44">
        <v>0</v>
      </c>
      <c r="AS625" s="44">
        <v>0</v>
      </c>
      <c r="AT625" s="44">
        <v>0</v>
      </c>
      <c r="AU625" s="44">
        <v>0</v>
      </c>
      <c r="AV625" s="44">
        <v>0</v>
      </c>
      <c r="AW625" s="44">
        <v>0</v>
      </c>
      <c r="AX625" s="44">
        <v>0</v>
      </c>
      <c r="AY625" s="44">
        <v>0</v>
      </c>
      <c r="AZ625" s="44">
        <v>0</v>
      </c>
      <c r="BA625" s="44">
        <v>0</v>
      </c>
      <c r="BB625" s="44">
        <v>0</v>
      </c>
      <c r="BC625" s="19"/>
      <c r="BD625" s="19"/>
      <c r="BE625" t="s">
        <v>77</v>
      </c>
      <c r="BF625" t="s">
        <v>77</v>
      </c>
      <c r="BG625" t="s">
        <v>77</v>
      </c>
      <c r="BH625" t="s">
        <v>44</v>
      </c>
      <c r="BI625"/>
      <c r="BJ625" s="14">
        <f>IFERROR(_xlfn.XLOOKUP(Master[[#This Row],[cu_id]],StopTimes[cu_ID],StopTimes[Average Stop Time]), 0)</f>
        <v>5.2333333333333334</v>
      </c>
      <c r="BK625" s="14">
        <f>IF(Master[[#This Row],[Avg stop time helper]] &lt;&gt; 0, Master[[#This Row],[Avg stop time helper]],Average_Stop_Time)</f>
        <v>5.2333333333333334</v>
      </c>
      <c r="BL625" t="b">
        <f>NOT(ISERROR(_xlfn.XLOOKUP(Master[[#This Row],[cu_id]], Solution[Cu_ID],Solution[Cu_ID])))</f>
        <v>1</v>
      </c>
    </row>
    <row r="626" spans="1:64" s="14" customFormat="1" x14ac:dyDescent="0.3">
      <c r="A626" s="39" t="s">
        <v>8088</v>
      </c>
      <c r="B626" s="39">
        <v>101</v>
      </c>
      <c r="C626" s="39">
        <v>73563</v>
      </c>
      <c r="D626" s="39">
        <v>0</v>
      </c>
      <c r="E626" s="39" t="s">
        <v>8089</v>
      </c>
      <c r="F626" s="39" t="s">
        <v>8090</v>
      </c>
      <c r="G626" s="39" t="s">
        <v>77</v>
      </c>
      <c r="H626" s="39" t="s">
        <v>221</v>
      </c>
      <c r="I626" s="39" t="s">
        <v>2</v>
      </c>
      <c r="J626" s="39">
        <v>49707</v>
      </c>
      <c r="K626" s="39">
        <v>7</v>
      </c>
      <c r="L626" s="39" t="s">
        <v>82</v>
      </c>
      <c r="M626" s="39" t="s">
        <v>164</v>
      </c>
      <c r="N626" s="39" t="s">
        <v>14</v>
      </c>
      <c r="O626" s="39">
        <v>1</v>
      </c>
      <c r="P626" s="39">
        <v>0</v>
      </c>
      <c r="Q626" s="39">
        <v>0</v>
      </c>
      <c r="R626" s="39">
        <v>0</v>
      </c>
      <c r="S626" s="39">
        <v>0</v>
      </c>
      <c r="T626" s="39">
        <v>1</v>
      </c>
      <c r="U626" s="39"/>
      <c r="V626" s="39"/>
      <c r="W626" s="39"/>
      <c r="X626" s="39"/>
      <c r="Y626" s="42"/>
      <c r="Z626" s="39"/>
      <c r="AA626" s="39"/>
      <c r="AB626" s="39">
        <v>121</v>
      </c>
      <c r="AC626" s="39"/>
      <c r="AD626" s="24">
        <f>IFERROR(1-(Master[[#This Row],[Avg Garment Scans per Delivery]]/Master[[#This Row],[Garment Inventory]]), 0)</f>
        <v>1</v>
      </c>
      <c r="AE626" s="50">
        <v>0</v>
      </c>
      <c r="AF626" s="50">
        <v>0</v>
      </c>
      <c r="AG626" s="44">
        <v>0</v>
      </c>
      <c r="AH626" s="44">
        <v>0</v>
      </c>
      <c r="AI626" s="44">
        <v>0</v>
      </c>
      <c r="AJ626" s="44">
        <v>0</v>
      </c>
      <c r="AK626" s="44">
        <v>0</v>
      </c>
      <c r="AL626" s="44">
        <v>0</v>
      </c>
      <c r="AM626" s="44">
        <v>0</v>
      </c>
      <c r="AN626" s="44">
        <v>0</v>
      </c>
      <c r="AO626" s="44">
        <v>0</v>
      </c>
      <c r="AP626" s="44">
        <v>0</v>
      </c>
      <c r="AQ626" s="44">
        <v>0</v>
      </c>
      <c r="AR626" s="44">
        <v>0</v>
      </c>
      <c r="AS626" s="44">
        <v>0</v>
      </c>
      <c r="AT626" s="44">
        <v>0</v>
      </c>
      <c r="AU626" s="44">
        <v>0</v>
      </c>
      <c r="AV626" s="44">
        <v>0</v>
      </c>
      <c r="AW626" s="44">
        <v>0</v>
      </c>
      <c r="AX626" s="44">
        <v>0</v>
      </c>
      <c r="AY626" s="44">
        <v>0</v>
      </c>
      <c r="AZ626" s="44">
        <v>0</v>
      </c>
      <c r="BA626" s="44">
        <v>0</v>
      </c>
      <c r="BB626" s="44">
        <v>0</v>
      </c>
      <c r="BC626" s="40"/>
      <c r="BD626" s="40"/>
      <c r="BE626" s="39"/>
      <c r="BF626" s="39"/>
      <c r="BG626" s="39"/>
      <c r="BH626" s="39" t="s">
        <v>44</v>
      </c>
      <c r="BJ626" s="39">
        <f>IFERROR(_xlfn.XLOOKUP(Master[[#This Row],[cu_id]],StopTimes[cu_ID],StopTimes[Average Stop Time]), 0)</f>
        <v>0</v>
      </c>
      <c r="BK626" s="39">
        <f>IF(Master[[#This Row],[Avg stop time helper]] &lt;&gt; 0, Master[[#This Row],[Avg stop time helper]],Average_Stop_Time)</f>
        <v>9.4354006285390355</v>
      </c>
      <c r="BL626" s="39" t="b">
        <f>NOT(ISERROR(_xlfn.XLOOKUP(Master[[#This Row],[cu_id]], Solution[Cu_ID],Solution[Cu_ID])))</f>
        <v>1</v>
      </c>
    </row>
    <row r="627" spans="1:64" s="14" customFormat="1" x14ac:dyDescent="0.3">
      <c r="A627" s="26" t="s">
        <v>1581</v>
      </c>
      <c r="B627" s="14">
        <v>105</v>
      </c>
      <c r="C627" s="14">
        <v>99031</v>
      </c>
      <c r="D627" s="14">
        <v>133</v>
      </c>
      <c r="E627" s="14" t="s">
        <v>1580</v>
      </c>
      <c r="F627" s="14" t="s">
        <v>4774</v>
      </c>
      <c r="H627" s="14" t="s">
        <v>808</v>
      </c>
      <c r="I627" s="14" t="s">
        <v>2</v>
      </c>
      <c r="J627" s="14">
        <v>49735</v>
      </c>
      <c r="K627" s="14">
        <v>7</v>
      </c>
      <c r="L627" s="14" t="s">
        <v>82</v>
      </c>
      <c r="M627" s="14" t="s">
        <v>164</v>
      </c>
      <c r="N627" s="14" t="s">
        <v>15</v>
      </c>
      <c r="O627" s="14">
        <v>50</v>
      </c>
      <c r="P627" s="14">
        <v>0</v>
      </c>
      <c r="Q627" s="14">
        <v>50</v>
      </c>
      <c r="R627" s="14">
        <v>0</v>
      </c>
      <c r="S627" s="14">
        <v>0</v>
      </c>
      <c r="T627" s="14">
        <v>0</v>
      </c>
      <c r="U627" s="25">
        <v>44138</v>
      </c>
      <c r="V627" s="14">
        <v>52</v>
      </c>
      <c r="W627" s="23">
        <v>8610.5300000000007</v>
      </c>
      <c r="X627" s="23">
        <v>0</v>
      </c>
      <c r="Y627" s="23">
        <v>0</v>
      </c>
      <c r="Z627" s="23">
        <v>196.85</v>
      </c>
      <c r="AA627" s="23">
        <v>196.85</v>
      </c>
      <c r="AB627" s="14">
        <v>0</v>
      </c>
      <c r="AC627" s="14">
        <v>0</v>
      </c>
      <c r="AD627" s="24">
        <f>IFERROR(1-(Master[[#This Row],[Avg Garment Scans per Delivery]]/Master[[#This Row],[Garment Inventory]]), 0)</f>
        <v>0</v>
      </c>
      <c r="AE627" s="48">
        <v>0</v>
      </c>
      <c r="AF627" s="48">
        <v>0</v>
      </c>
      <c r="AG627" s="44">
        <v>144.13069999999999</v>
      </c>
      <c r="AH627" s="44">
        <v>148.43299999999999</v>
      </c>
      <c r="AI627" s="44">
        <v>189.65379999999999</v>
      </c>
      <c r="AJ627" s="44">
        <v>167.00460000000001</v>
      </c>
      <c r="AK627" s="44">
        <v>176.2337</v>
      </c>
      <c r="AL627" s="44">
        <v>166.83619999999999</v>
      </c>
      <c r="AM627" s="44">
        <v>161</v>
      </c>
      <c r="AN627" s="44">
        <v>182.23</v>
      </c>
      <c r="AO627" s="44">
        <v>181.14</v>
      </c>
      <c r="AP627" s="44">
        <v>174.87</v>
      </c>
      <c r="AQ627" s="44">
        <v>131.09</v>
      </c>
      <c r="AR627" s="44">
        <v>136.28</v>
      </c>
      <c r="AS627" s="44">
        <v>202.36</v>
      </c>
      <c r="AT627" s="44">
        <v>165.29</v>
      </c>
      <c r="AU627" s="44">
        <v>190.24</v>
      </c>
      <c r="AV627" s="44">
        <v>149.79</v>
      </c>
      <c r="AW627" s="44">
        <v>212.51</v>
      </c>
      <c r="AX627" s="44">
        <v>148.37</v>
      </c>
      <c r="AY627" s="44">
        <v>170.94</v>
      </c>
      <c r="AZ627" s="44">
        <v>250.25</v>
      </c>
      <c r="BA627" s="44">
        <v>160.59</v>
      </c>
      <c r="BB627" s="44">
        <v>127.61</v>
      </c>
      <c r="BC627" s="14" t="s">
        <v>257</v>
      </c>
      <c r="BD627" s="14" t="s">
        <v>213</v>
      </c>
      <c r="BG627" s="14" t="s">
        <v>191</v>
      </c>
      <c r="BH627" s="14" t="s">
        <v>44</v>
      </c>
      <c r="BI627" s="14">
        <v>103</v>
      </c>
      <c r="BJ627" s="14">
        <f>IFERROR(_xlfn.XLOOKUP(Master[[#This Row],[cu_id]],StopTimes[cu_ID],StopTimes[Average Stop Time]), 0)</f>
        <v>19.120833333333334</v>
      </c>
      <c r="BK627" s="14">
        <f>IF(Master[[#This Row],[Avg stop time helper]] &lt;&gt; 0, Master[[#This Row],[Avg stop time helper]],Average_Stop_Time)</f>
        <v>19.120833333333334</v>
      </c>
      <c r="BL627" s="14" t="b">
        <f>NOT(ISERROR(_xlfn.XLOOKUP(Master[[#This Row],[cu_id]], Solution[Cu_ID],Solution[Cu_ID])))</f>
        <v>1</v>
      </c>
    </row>
    <row r="628" spans="1:64" s="14" customFormat="1" x14ac:dyDescent="0.3">
      <c r="A628" s="26" t="s">
        <v>1527</v>
      </c>
      <c r="B628" s="14">
        <v>105</v>
      </c>
      <c r="C628" s="14">
        <v>99031</v>
      </c>
      <c r="D628" s="14">
        <v>110</v>
      </c>
      <c r="E628" s="14" t="s">
        <v>1526</v>
      </c>
      <c r="F628" s="14" t="s">
        <v>4811</v>
      </c>
      <c r="H628" s="14" t="s">
        <v>1525</v>
      </c>
      <c r="I628" s="14" t="s">
        <v>2</v>
      </c>
      <c r="J628" s="14">
        <v>49797</v>
      </c>
      <c r="K628" s="14">
        <v>7</v>
      </c>
      <c r="L628" s="14" t="s">
        <v>82</v>
      </c>
      <c r="M628" s="14" t="s">
        <v>164</v>
      </c>
      <c r="N628" s="14" t="s">
        <v>15</v>
      </c>
      <c r="O628" s="14">
        <v>280</v>
      </c>
      <c r="P628" s="14">
        <v>0</v>
      </c>
      <c r="Q628" s="14">
        <v>280</v>
      </c>
      <c r="R628" s="14">
        <v>0</v>
      </c>
      <c r="S628" s="14">
        <v>0</v>
      </c>
      <c r="T628" s="14">
        <v>0</v>
      </c>
      <c r="U628" s="25">
        <v>44138</v>
      </c>
      <c r="V628" s="14">
        <v>56</v>
      </c>
      <c r="W628" s="23">
        <v>8279.56</v>
      </c>
      <c r="X628" s="23">
        <v>253.2</v>
      </c>
      <c r="Y628" s="23">
        <v>8026.36</v>
      </c>
      <c r="Z628" s="23">
        <v>140.80000000000001</v>
      </c>
      <c r="AA628" s="23">
        <v>140.80000000000001</v>
      </c>
      <c r="AB628" s="14">
        <v>0</v>
      </c>
      <c r="AC628" s="14">
        <v>0</v>
      </c>
      <c r="AD628" s="24">
        <f>IFERROR(1-(Master[[#This Row],[Avg Garment Scans per Delivery]]/Master[[#This Row],[Garment Inventory]]), 0)</f>
        <v>0</v>
      </c>
      <c r="AE628" s="48">
        <v>0</v>
      </c>
      <c r="AF628" s="48">
        <v>0</v>
      </c>
      <c r="AG628" s="44">
        <v>155.42570000000001</v>
      </c>
      <c r="AH628" s="44">
        <v>121.0061</v>
      </c>
      <c r="AI628" s="44">
        <v>146.20529999999999</v>
      </c>
      <c r="AJ628" s="44">
        <v>151.50380000000001</v>
      </c>
      <c r="AK628" s="44">
        <v>151.59119999999999</v>
      </c>
      <c r="AL628" s="44">
        <v>152.30869999999999</v>
      </c>
      <c r="AM628" s="44">
        <v>182.36</v>
      </c>
      <c r="AN628" s="44">
        <v>162.54</v>
      </c>
      <c r="AO628" s="44">
        <v>140.54</v>
      </c>
      <c r="AP628" s="44">
        <v>192.17</v>
      </c>
      <c r="AQ628" s="44">
        <v>124.47</v>
      </c>
      <c r="AR628" s="44">
        <v>129</v>
      </c>
      <c r="AS628" s="44">
        <v>95.23</v>
      </c>
      <c r="AT628" s="44">
        <v>123.95</v>
      </c>
      <c r="AU628" s="44">
        <v>147.03</v>
      </c>
      <c r="AV628" s="44">
        <v>217.73</v>
      </c>
      <c r="AW628" s="44">
        <v>158.5</v>
      </c>
      <c r="AX628" s="44">
        <v>125.25</v>
      </c>
      <c r="AY628" s="44">
        <v>190.92</v>
      </c>
      <c r="AZ628" s="44">
        <v>89.05</v>
      </c>
      <c r="BA628" s="44">
        <v>173.68</v>
      </c>
      <c r="BB628" s="44">
        <v>178.78</v>
      </c>
      <c r="BC628" s="14" t="s">
        <v>257</v>
      </c>
      <c r="BD628" s="14" t="s">
        <v>213</v>
      </c>
      <c r="BG628" s="14" t="s">
        <v>191</v>
      </c>
      <c r="BH628" s="14" t="s">
        <v>44</v>
      </c>
      <c r="BI628" s="14">
        <v>103</v>
      </c>
      <c r="BJ628" s="14">
        <f>IFERROR(_xlfn.XLOOKUP(Master[[#This Row],[cu_id]],StopTimes[cu_ID],StopTimes[Average Stop Time]), 0)</f>
        <v>21.987500000000001</v>
      </c>
      <c r="BK628" s="14">
        <f>IF(Master[[#This Row],[Avg stop time helper]] &lt;&gt; 0, Master[[#This Row],[Avg stop time helper]],Average_Stop_Time)</f>
        <v>21.987500000000001</v>
      </c>
      <c r="BL628" s="14" t="b">
        <f>NOT(ISERROR(_xlfn.XLOOKUP(Master[[#This Row],[cu_id]], Solution[Cu_ID],Solution[Cu_ID])))</f>
        <v>1</v>
      </c>
    </row>
    <row r="629" spans="1:64" s="14" customFormat="1" x14ac:dyDescent="0.3">
      <c r="A629" s="26" t="s">
        <v>1425</v>
      </c>
      <c r="B629" s="14">
        <v>105</v>
      </c>
      <c r="C629" s="14">
        <v>99031</v>
      </c>
      <c r="D629" s="14">
        <v>67</v>
      </c>
      <c r="E629" s="14" t="s">
        <v>1424</v>
      </c>
      <c r="F629" s="14" t="s">
        <v>4409</v>
      </c>
      <c r="H629" s="14" t="s">
        <v>379</v>
      </c>
      <c r="I629" s="14" t="s">
        <v>2</v>
      </c>
      <c r="J629" s="14">
        <v>48740</v>
      </c>
      <c r="K629" s="14">
        <v>7</v>
      </c>
      <c r="L629" s="14" t="s">
        <v>82</v>
      </c>
      <c r="M629" s="14" t="s">
        <v>164</v>
      </c>
      <c r="N629" s="14" t="s">
        <v>48</v>
      </c>
      <c r="O629" s="14">
        <v>6</v>
      </c>
      <c r="P629" s="14">
        <v>0</v>
      </c>
      <c r="Q629" s="14">
        <v>0</v>
      </c>
      <c r="R629" s="14">
        <v>0</v>
      </c>
      <c r="S629" s="14">
        <v>6</v>
      </c>
      <c r="T629" s="14">
        <v>0</v>
      </c>
      <c r="U629" s="25">
        <v>44140</v>
      </c>
      <c r="V629" s="14">
        <v>52</v>
      </c>
      <c r="W629" s="23">
        <v>1656.48</v>
      </c>
      <c r="X629" s="23">
        <v>0</v>
      </c>
      <c r="Y629" s="23">
        <v>0</v>
      </c>
      <c r="Z629" s="23">
        <v>21.81</v>
      </c>
      <c r="AA629" s="23">
        <v>21.81</v>
      </c>
      <c r="AB629" s="14">
        <v>0</v>
      </c>
      <c r="AC629" s="14">
        <v>0</v>
      </c>
      <c r="AD629" s="24">
        <f>IFERROR(1-(Master[[#This Row],[Avg Garment Scans per Delivery]]/Master[[#This Row],[Garment Inventory]]), 0)</f>
        <v>0</v>
      </c>
      <c r="AE629" s="48">
        <v>0</v>
      </c>
      <c r="AF629" s="48">
        <v>0</v>
      </c>
      <c r="AG629" s="44">
        <v>37.190800000000003</v>
      </c>
      <c r="AH629" s="44">
        <v>24.112300000000001</v>
      </c>
      <c r="AI629" s="44">
        <v>21.1464</v>
      </c>
      <c r="AJ629" s="44">
        <v>24.4846</v>
      </c>
      <c r="AK629" s="44">
        <v>20.51</v>
      </c>
      <c r="AL629" s="44">
        <v>22.3062</v>
      </c>
      <c r="AM629" s="44">
        <v>20.51</v>
      </c>
      <c r="AN629" s="44">
        <v>21.5</v>
      </c>
      <c r="AO629" s="44">
        <v>20.51</v>
      </c>
      <c r="AP629" s="44">
        <v>21.5</v>
      </c>
      <c r="AQ629" s="44">
        <v>20.51</v>
      </c>
      <c r="AR629" s="44">
        <v>21.5</v>
      </c>
      <c r="AS629" s="44">
        <v>20.51</v>
      </c>
      <c r="AT629" s="44">
        <v>21.5</v>
      </c>
      <c r="AU629" s="44">
        <v>20.51</v>
      </c>
      <c r="AV629" s="44">
        <v>21.5</v>
      </c>
      <c r="AW629" s="44">
        <v>20.51</v>
      </c>
      <c r="AX629" s="44">
        <v>21.5</v>
      </c>
      <c r="AY629" s="44">
        <v>20.51</v>
      </c>
      <c r="AZ629" s="44">
        <v>21.5</v>
      </c>
      <c r="BA629" s="44">
        <v>20.51</v>
      </c>
      <c r="BB629" s="44">
        <v>27.95</v>
      </c>
      <c r="BC629" s="14" t="s">
        <v>260</v>
      </c>
      <c r="BD629" s="14" t="s">
        <v>213</v>
      </c>
      <c r="BG629" s="14" t="s">
        <v>191</v>
      </c>
      <c r="BH629" s="14" t="s">
        <v>44</v>
      </c>
      <c r="BI629" s="14">
        <v>101</v>
      </c>
      <c r="BJ629" s="14">
        <f>IFERROR(_xlfn.XLOOKUP(Master[[#This Row],[cu_id]],StopTimes[cu_ID],StopTimes[Average Stop Time]), 0)</f>
        <v>4.7233333333333336</v>
      </c>
      <c r="BK629" s="14">
        <f>IF(Master[[#This Row],[Avg stop time helper]] &lt;&gt; 0, Master[[#This Row],[Avg stop time helper]],Average_Stop_Time)</f>
        <v>4.7233333333333336</v>
      </c>
      <c r="BL629" s="14" t="b">
        <f>NOT(ISERROR(_xlfn.XLOOKUP(Master[[#This Row],[cu_id]], Solution[Cu_ID],Solution[Cu_ID])))</f>
        <v>1</v>
      </c>
    </row>
    <row r="630" spans="1:64" s="14" customFormat="1" x14ac:dyDescent="0.3">
      <c r="A630" s="26" t="s">
        <v>1933</v>
      </c>
      <c r="B630" s="14">
        <v>105</v>
      </c>
      <c r="C630" s="14">
        <v>99031</v>
      </c>
      <c r="D630" s="14">
        <v>162</v>
      </c>
      <c r="E630" s="14" t="s">
        <v>1932</v>
      </c>
      <c r="F630" s="14" t="s">
        <v>4623</v>
      </c>
      <c r="H630" s="14" t="s">
        <v>1931</v>
      </c>
      <c r="I630" s="14" t="s">
        <v>2</v>
      </c>
      <c r="J630" s="14">
        <v>49795</v>
      </c>
      <c r="K630" s="14">
        <v>7</v>
      </c>
      <c r="L630" s="14" t="s">
        <v>82</v>
      </c>
      <c r="M630" s="14" t="s">
        <v>164</v>
      </c>
      <c r="N630" s="14" t="s">
        <v>15</v>
      </c>
      <c r="O630" s="14">
        <v>290</v>
      </c>
      <c r="P630" s="14">
        <v>0</v>
      </c>
      <c r="Q630" s="14">
        <v>290</v>
      </c>
      <c r="R630" s="14">
        <v>0</v>
      </c>
      <c r="S630" s="14">
        <v>0</v>
      </c>
      <c r="T630" s="14">
        <v>0</v>
      </c>
      <c r="U630" s="25">
        <v>44230</v>
      </c>
      <c r="V630" s="14">
        <v>41</v>
      </c>
      <c r="W630" s="23">
        <v>4961.97</v>
      </c>
      <c r="X630" s="23">
        <v>0</v>
      </c>
      <c r="Y630" s="23">
        <v>0</v>
      </c>
      <c r="Z630" s="23">
        <v>146.57</v>
      </c>
      <c r="AA630" s="23">
        <v>146.57</v>
      </c>
      <c r="AB630" s="14">
        <v>0</v>
      </c>
      <c r="AC630" s="14">
        <v>0</v>
      </c>
      <c r="AD630" s="24">
        <f>IFERROR(1-(Master[[#This Row],[Avg Garment Scans per Delivery]]/Master[[#This Row],[Garment Inventory]]), 0)</f>
        <v>0</v>
      </c>
      <c r="AE630" s="48">
        <v>0</v>
      </c>
      <c r="AF630" s="48">
        <v>0</v>
      </c>
      <c r="AG630" s="44">
        <v>127.57769999999999</v>
      </c>
      <c r="AH630" s="44">
        <v>104.85299999999999</v>
      </c>
      <c r="AI630" s="44">
        <v>150.0138</v>
      </c>
      <c r="AJ630" s="44">
        <v>138.4153</v>
      </c>
      <c r="AK630" s="44">
        <v>140.09119999999999</v>
      </c>
      <c r="AL630" s="44">
        <v>141.60499999999999</v>
      </c>
      <c r="AM630" s="44">
        <v>129.93</v>
      </c>
      <c r="AN630" s="44">
        <v>193.3</v>
      </c>
      <c r="AO630" s="44">
        <v>132.71</v>
      </c>
      <c r="AP630" s="44">
        <v>94.03</v>
      </c>
      <c r="AQ630" s="44">
        <v>102.37</v>
      </c>
      <c r="AR630" s="44">
        <v>143.66999999999999</v>
      </c>
      <c r="AS630" s="44">
        <v>140.97</v>
      </c>
      <c r="AT630" s="44">
        <v>179.2</v>
      </c>
      <c r="AU630" s="44">
        <v>132.71</v>
      </c>
      <c r="AV630" s="44">
        <v>142.13</v>
      </c>
      <c r="AW630" s="44">
        <v>180.81</v>
      </c>
      <c r="AX630" s="44">
        <v>113.7</v>
      </c>
      <c r="AY630" s="44">
        <v>121.67</v>
      </c>
      <c r="AZ630" s="44">
        <v>166.06</v>
      </c>
      <c r="BA630" s="44">
        <v>179.56</v>
      </c>
      <c r="BB630" s="44">
        <v>100.75</v>
      </c>
      <c r="BC630" s="14" t="s">
        <v>257</v>
      </c>
      <c r="BD630" s="14" t="s">
        <v>213</v>
      </c>
      <c r="BG630" s="14" t="s">
        <v>191</v>
      </c>
      <c r="BH630" s="14" t="s">
        <v>44</v>
      </c>
      <c r="BI630" s="14">
        <v>103</v>
      </c>
      <c r="BJ630" s="14">
        <f>IFERROR(_xlfn.XLOOKUP(Master[[#This Row],[cu_id]],StopTimes[cu_ID],StopTimes[Average Stop Time]), 0)</f>
        <v>15.004166666666666</v>
      </c>
      <c r="BK630" s="14">
        <f>IF(Master[[#This Row],[Avg stop time helper]] &lt;&gt; 0, Master[[#This Row],[Avg stop time helper]],Average_Stop_Time)</f>
        <v>15.004166666666666</v>
      </c>
      <c r="BL630" s="14" t="b">
        <f>NOT(ISERROR(_xlfn.XLOOKUP(Master[[#This Row],[cu_id]], Solution[Cu_ID],Solution[Cu_ID])))</f>
        <v>1</v>
      </c>
    </row>
    <row r="631" spans="1:64" s="14" customFormat="1" x14ac:dyDescent="0.3">
      <c r="A631" s="26" t="s">
        <v>1438</v>
      </c>
      <c r="B631" s="14">
        <v>102</v>
      </c>
      <c r="C631" s="14">
        <v>99031</v>
      </c>
      <c r="D631" s="14">
        <v>94</v>
      </c>
      <c r="E631" s="14" t="s">
        <v>1437</v>
      </c>
      <c r="F631" s="14" t="s">
        <v>4392</v>
      </c>
      <c r="H631" s="14" t="s">
        <v>1434</v>
      </c>
      <c r="I631" s="14" t="s">
        <v>2</v>
      </c>
      <c r="J631" s="14">
        <v>49781</v>
      </c>
      <c r="K631" s="14">
        <v>7</v>
      </c>
      <c r="L631" s="14" t="s">
        <v>82</v>
      </c>
      <c r="M631" s="14" t="s">
        <v>164</v>
      </c>
      <c r="N631" s="14" t="s">
        <v>48</v>
      </c>
      <c r="O631" s="14">
        <v>115</v>
      </c>
      <c r="P631" s="14">
        <v>0</v>
      </c>
      <c r="Q631" s="14">
        <v>0</v>
      </c>
      <c r="R631" s="14">
        <v>0</v>
      </c>
      <c r="S631" s="14">
        <v>115</v>
      </c>
      <c r="T631" s="14">
        <v>0</v>
      </c>
      <c r="U631" s="25">
        <v>44140</v>
      </c>
      <c r="V631" s="14">
        <v>52</v>
      </c>
      <c r="W631" s="23">
        <v>9185.32</v>
      </c>
      <c r="X631" s="23">
        <v>0</v>
      </c>
      <c r="Y631" s="23">
        <v>0</v>
      </c>
      <c r="Z631" s="23">
        <v>215.31</v>
      </c>
      <c r="AA631" s="23">
        <v>215.31</v>
      </c>
      <c r="AB631" s="14">
        <v>0</v>
      </c>
      <c r="AC631" s="14">
        <v>0</v>
      </c>
      <c r="AD631" s="24">
        <v>0</v>
      </c>
      <c r="AE631" s="48">
        <v>0</v>
      </c>
      <c r="AF631" s="48">
        <v>0</v>
      </c>
      <c r="AG631" s="44">
        <v>154.91079999999999</v>
      </c>
      <c r="AH631" s="44">
        <v>165.84379999999999</v>
      </c>
      <c r="AI631" s="44">
        <v>222.8792</v>
      </c>
      <c r="AJ631" s="44">
        <v>158.29839999999999</v>
      </c>
      <c r="AK631" s="44">
        <v>224.00120000000001</v>
      </c>
      <c r="AL631" s="44">
        <v>154.63749999999999</v>
      </c>
      <c r="AM631" s="44">
        <v>123.5</v>
      </c>
      <c r="AN631" s="44">
        <v>176.2</v>
      </c>
      <c r="AO631" s="44">
        <v>184.57</v>
      </c>
      <c r="AP631" s="44">
        <v>194.98</v>
      </c>
      <c r="AQ631" s="44">
        <v>169.23</v>
      </c>
      <c r="AR631" s="44">
        <v>209.91</v>
      </c>
      <c r="AS631" s="44">
        <v>203.3</v>
      </c>
      <c r="AT631" s="44">
        <v>115.67</v>
      </c>
      <c r="AU631" s="44">
        <v>244.38</v>
      </c>
      <c r="AV631" s="44">
        <v>130.51</v>
      </c>
      <c r="AW631" s="44">
        <v>302.01</v>
      </c>
      <c r="AX631" s="44">
        <v>163.09</v>
      </c>
      <c r="AY631" s="44">
        <v>281.64</v>
      </c>
      <c r="AZ631" s="44">
        <v>142.82</v>
      </c>
      <c r="BA631" s="44">
        <v>283.38</v>
      </c>
      <c r="BB631" s="44">
        <v>103.92</v>
      </c>
      <c r="BC631" s="14" t="s">
        <v>77</v>
      </c>
      <c r="BD631" s="14" t="s">
        <v>77</v>
      </c>
      <c r="BG631" s="14" t="s">
        <v>191</v>
      </c>
      <c r="BH631" s="14" t="s">
        <v>44</v>
      </c>
      <c r="BI631" s="14">
        <v>102</v>
      </c>
      <c r="BJ631" s="14">
        <f>IFERROR(_xlfn.XLOOKUP(Master[[#This Row],[cu_id]],StopTimes[cu_ID],StopTimes[Average Stop Time]), 0)</f>
        <v>18.203333333333333</v>
      </c>
      <c r="BK631" s="14">
        <f>IF(Master[[#This Row],[Avg stop time helper]] &lt;&gt; 0, Master[[#This Row],[Avg stop time helper]],Average_Stop_Time)</f>
        <v>18.203333333333333</v>
      </c>
      <c r="BL631" s="14" t="b">
        <f>NOT(ISERROR(_xlfn.XLOOKUP(Master[[#This Row],[cu_id]], Solution[Cu_ID],Solution[Cu_ID])))</f>
        <v>0</v>
      </c>
    </row>
    <row r="632" spans="1:64" s="14" customFormat="1" x14ac:dyDescent="0.3">
      <c r="A632" s="26" t="s">
        <v>1436</v>
      </c>
      <c r="B632" s="14">
        <v>102</v>
      </c>
      <c r="C632" s="14">
        <v>99031</v>
      </c>
      <c r="D632" s="14">
        <v>93</v>
      </c>
      <c r="E632" s="14" t="s">
        <v>1435</v>
      </c>
      <c r="F632" s="14" t="s">
        <v>4306</v>
      </c>
      <c r="H632" s="14" t="s">
        <v>1434</v>
      </c>
      <c r="I632" s="14" t="s">
        <v>2</v>
      </c>
      <c r="J632" s="14">
        <v>49781</v>
      </c>
      <c r="K632" s="14">
        <v>7</v>
      </c>
      <c r="L632" s="14" t="s">
        <v>82</v>
      </c>
      <c r="M632" s="14" t="s">
        <v>164</v>
      </c>
      <c r="N632" s="14" t="s">
        <v>48</v>
      </c>
      <c r="O632" s="14">
        <v>105</v>
      </c>
      <c r="P632" s="14">
        <v>0</v>
      </c>
      <c r="Q632" s="14">
        <v>0</v>
      </c>
      <c r="R632" s="14">
        <v>0</v>
      </c>
      <c r="S632" s="14">
        <v>105</v>
      </c>
      <c r="T632" s="14">
        <v>0</v>
      </c>
      <c r="U632" s="25">
        <v>44140</v>
      </c>
      <c r="V632" s="14">
        <v>52</v>
      </c>
      <c r="W632" s="23">
        <v>5156.1099999999997</v>
      </c>
      <c r="X632" s="23">
        <v>0</v>
      </c>
      <c r="Y632" s="23">
        <v>0</v>
      </c>
      <c r="Z632" s="23">
        <v>105.8</v>
      </c>
      <c r="AA632" s="23">
        <v>105.8</v>
      </c>
      <c r="AB632" s="14">
        <v>0</v>
      </c>
      <c r="AC632" s="14">
        <v>0</v>
      </c>
      <c r="AD632" s="24">
        <v>0</v>
      </c>
      <c r="AE632" s="48">
        <v>0</v>
      </c>
      <c r="AF632" s="48">
        <v>0</v>
      </c>
      <c r="AG632" s="44">
        <v>90.790800000000004</v>
      </c>
      <c r="AH632" s="44">
        <v>98.307599999999994</v>
      </c>
      <c r="AI632" s="44">
        <v>106.6892</v>
      </c>
      <c r="AJ632" s="44">
        <v>86.586100000000002</v>
      </c>
      <c r="AK632" s="44">
        <v>104.6412</v>
      </c>
      <c r="AL632" s="44">
        <v>83.522499999999994</v>
      </c>
      <c r="AM632" s="44">
        <v>49.22</v>
      </c>
      <c r="AN632" s="44">
        <v>90.01</v>
      </c>
      <c r="AO632" s="44">
        <v>112.32</v>
      </c>
      <c r="AP632" s="44">
        <v>112.36</v>
      </c>
      <c r="AQ632" s="44">
        <v>126.81</v>
      </c>
      <c r="AR632" s="44">
        <v>51.42</v>
      </c>
      <c r="AS632" s="44">
        <v>49.22</v>
      </c>
      <c r="AT632" s="44">
        <v>130.27000000000001</v>
      </c>
      <c r="AU632" s="44">
        <v>173.39</v>
      </c>
      <c r="AV632" s="44">
        <v>90.01</v>
      </c>
      <c r="AW632" s="44">
        <v>166.66</v>
      </c>
      <c r="AX632" s="44">
        <v>91.27</v>
      </c>
      <c r="AY632" s="44">
        <v>49.22</v>
      </c>
      <c r="AZ632" s="44">
        <v>51.42</v>
      </c>
      <c r="BA632" s="44">
        <v>110.29</v>
      </c>
      <c r="BB632" s="44">
        <v>51.42</v>
      </c>
      <c r="BC632" s="14" t="s">
        <v>77</v>
      </c>
      <c r="BD632" s="14" t="s">
        <v>77</v>
      </c>
      <c r="BG632" s="14" t="s">
        <v>191</v>
      </c>
      <c r="BH632" s="14" t="s">
        <v>44</v>
      </c>
      <c r="BI632" s="14">
        <v>102</v>
      </c>
      <c r="BJ632" s="14">
        <f>IFERROR(_xlfn.XLOOKUP(Master[[#This Row],[cu_id]],StopTimes[cu_ID],StopTimes[Average Stop Time]), 0)</f>
        <v>12.066666666666666</v>
      </c>
      <c r="BK632" s="14">
        <f>IF(Master[[#This Row],[Avg stop time helper]] &lt;&gt; 0, Master[[#This Row],[Avg stop time helper]],Average_Stop_Time)</f>
        <v>12.066666666666666</v>
      </c>
      <c r="BL632" s="14" t="b">
        <f>NOT(ISERROR(_xlfn.XLOOKUP(Master[[#This Row],[cu_id]], Solution[Cu_ID],Solution[Cu_ID])))</f>
        <v>0</v>
      </c>
    </row>
    <row r="633" spans="1:64" s="14" customFormat="1" x14ac:dyDescent="0.3">
      <c r="A633" s="26" t="s">
        <v>1667</v>
      </c>
      <c r="B633" s="14">
        <v>102</v>
      </c>
      <c r="C633" s="14">
        <v>99031</v>
      </c>
      <c r="D633" s="14">
        <v>148</v>
      </c>
      <c r="E633" s="14" t="s">
        <v>1666</v>
      </c>
      <c r="F633" s="14" t="s">
        <v>4347</v>
      </c>
      <c r="H633" s="14" t="s">
        <v>694</v>
      </c>
      <c r="I633" s="14" t="s">
        <v>2</v>
      </c>
      <c r="J633" s="14">
        <v>49781</v>
      </c>
      <c r="K633" s="14">
        <v>7</v>
      </c>
      <c r="L633" s="14" t="s">
        <v>82</v>
      </c>
      <c r="M633" s="14" t="s">
        <v>164</v>
      </c>
      <c r="N633" s="14" t="s">
        <v>48</v>
      </c>
      <c r="O633" s="14">
        <v>114</v>
      </c>
      <c r="P633" s="14">
        <v>0</v>
      </c>
      <c r="Q633" s="14">
        <v>0</v>
      </c>
      <c r="R633" s="14">
        <v>0</v>
      </c>
      <c r="S633" s="14">
        <v>114</v>
      </c>
      <c r="T633" s="14">
        <v>0</v>
      </c>
      <c r="U633" s="25">
        <v>44140</v>
      </c>
      <c r="V633" s="14">
        <v>52</v>
      </c>
      <c r="W633" s="23">
        <v>5653.98</v>
      </c>
      <c r="X633" s="23">
        <v>0</v>
      </c>
      <c r="Y633" s="23">
        <v>0</v>
      </c>
      <c r="Z633" s="23">
        <v>147.78</v>
      </c>
      <c r="AA633" s="23">
        <v>147.78</v>
      </c>
      <c r="AB633" s="14">
        <v>0</v>
      </c>
      <c r="AC633" s="14">
        <v>0</v>
      </c>
      <c r="AD633" s="24">
        <v>0</v>
      </c>
      <c r="AE633" s="48">
        <v>0</v>
      </c>
      <c r="AF633" s="48">
        <v>0</v>
      </c>
      <c r="AG633" s="44">
        <v>91.643299999999996</v>
      </c>
      <c r="AH633" s="44">
        <v>103.9276</v>
      </c>
      <c r="AI633" s="44">
        <v>144.70920000000001</v>
      </c>
      <c r="AJ633" s="44">
        <v>102.85</v>
      </c>
      <c r="AK633" s="44">
        <v>142.27619999999999</v>
      </c>
      <c r="AL633" s="44">
        <v>109.26</v>
      </c>
      <c r="AM633" s="44">
        <v>84.34</v>
      </c>
      <c r="AN633" s="44">
        <v>165.06</v>
      </c>
      <c r="AO633" s="44">
        <v>85.6</v>
      </c>
      <c r="AP633" s="44">
        <v>81.739999999999995</v>
      </c>
      <c r="AQ633" s="44">
        <v>166.63</v>
      </c>
      <c r="AR633" s="44">
        <v>42.74</v>
      </c>
      <c r="AS633" s="44">
        <v>84.34</v>
      </c>
      <c r="AT633" s="44">
        <v>121.59</v>
      </c>
      <c r="AU633" s="44">
        <v>185.26</v>
      </c>
      <c r="AV633" s="44">
        <v>117.76</v>
      </c>
      <c r="AW633" s="44">
        <v>245.07</v>
      </c>
      <c r="AX633" s="44">
        <v>127.12</v>
      </c>
      <c r="AY633" s="44">
        <v>162.78</v>
      </c>
      <c r="AZ633" s="44">
        <v>140.16</v>
      </c>
      <c r="BA633" s="44">
        <v>124.19</v>
      </c>
      <c r="BB633" s="44">
        <v>77.91</v>
      </c>
      <c r="BC633" s="14" t="s">
        <v>77</v>
      </c>
      <c r="BD633" s="14" t="s">
        <v>77</v>
      </c>
      <c r="BG633" s="14" t="s">
        <v>191</v>
      </c>
      <c r="BH633" s="14" t="s">
        <v>44</v>
      </c>
      <c r="BI633" s="14">
        <v>102</v>
      </c>
      <c r="BJ633" s="14">
        <f>IFERROR(_xlfn.XLOOKUP(Master[[#This Row],[cu_id]],StopTimes[cu_ID],StopTimes[Average Stop Time]), 0)</f>
        <v>13.59</v>
      </c>
      <c r="BK633" s="14">
        <f>IF(Master[[#This Row],[Avg stop time helper]] &lt;&gt; 0, Master[[#This Row],[Avg stop time helper]],Average_Stop_Time)</f>
        <v>13.59</v>
      </c>
      <c r="BL633" s="14" t="b">
        <f>NOT(ISERROR(_xlfn.XLOOKUP(Master[[#This Row],[cu_id]], Solution[Cu_ID],Solution[Cu_ID])))</f>
        <v>0</v>
      </c>
    </row>
    <row r="634" spans="1:64" s="14" customFormat="1" x14ac:dyDescent="0.3">
      <c r="A634" s="26" t="s">
        <v>1433</v>
      </c>
      <c r="B634" s="14">
        <v>102</v>
      </c>
      <c r="C634" s="14">
        <v>99031</v>
      </c>
      <c r="D634" s="14">
        <v>92</v>
      </c>
      <c r="E634" s="14" t="s">
        <v>1432</v>
      </c>
      <c r="F634" s="14" t="s">
        <v>3473</v>
      </c>
      <c r="H634" s="14" t="s">
        <v>210</v>
      </c>
      <c r="I634" s="14" t="s">
        <v>2</v>
      </c>
      <c r="J634" s="14">
        <v>49779</v>
      </c>
      <c r="K634" s="14">
        <v>7</v>
      </c>
      <c r="L634" s="14" t="s">
        <v>82</v>
      </c>
      <c r="M634" s="14" t="s">
        <v>164</v>
      </c>
      <c r="N634" s="14" t="s">
        <v>15</v>
      </c>
      <c r="O634" s="14">
        <v>161</v>
      </c>
      <c r="P634" s="14">
        <v>0</v>
      </c>
      <c r="Q634" s="14">
        <v>161</v>
      </c>
      <c r="R634" s="14">
        <v>0</v>
      </c>
      <c r="S634" s="14">
        <v>0</v>
      </c>
      <c r="T634" s="14">
        <v>0</v>
      </c>
      <c r="U634" s="25">
        <v>44138</v>
      </c>
      <c r="V634" s="14">
        <v>53</v>
      </c>
      <c r="W634" s="23">
        <v>4142.92</v>
      </c>
      <c r="X634" s="23">
        <v>0</v>
      </c>
      <c r="Y634" s="23">
        <v>0</v>
      </c>
      <c r="Z634" s="23">
        <v>70.540000000000006</v>
      </c>
      <c r="AA634" s="23">
        <v>70.540000000000006</v>
      </c>
      <c r="AB634" s="14">
        <v>0</v>
      </c>
      <c r="AC634" s="14">
        <v>0</v>
      </c>
      <c r="AD634" s="24">
        <v>0</v>
      </c>
      <c r="AE634" s="48">
        <v>0</v>
      </c>
      <c r="AF634" s="48">
        <v>0</v>
      </c>
      <c r="AG634" s="44">
        <v>82.882300000000001</v>
      </c>
      <c r="AH634" s="44">
        <v>77.284599999999998</v>
      </c>
      <c r="AI634" s="44">
        <v>74.662300000000002</v>
      </c>
      <c r="AJ634" s="44">
        <v>76.895300000000006</v>
      </c>
      <c r="AK634" s="44">
        <v>81.777500000000003</v>
      </c>
      <c r="AL634" s="44">
        <v>74.224999999999994</v>
      </c>
      <c r="AM634" s="44">
        <v>88.39</v>
      </c>
      <c r="AN634" s="44">
        <v>129.47999999999999</v>
      </c>
      <c r="AO634" s="44">
        <v>48.54</v>
      </c>
      <c r="AP634" s="44">
        <v>51.04</v>
      </c>
      <c r="AQ634" s="44">
        <v>174.93</v>
      </c>
      <c r="AR634" s="44">
        <v>51.04</v>
      </c>
      <c r="AS634" s="44">
        <v>48.54</v>
      </c>
      <c r="AT634" s="44">
        <v>112.83</v>
      </c>
      <c r="AU634" s="44">
        <v>69.760000000000005</v>
      </c>
      <c r="AV634" s="44">
        <v>51.04</v>
      </c>
      <c r="AW634" s="44">
        <v>126.98</v>
      </c>
      <c r="AX634" s="44">
        <v>57.49</v>
      </c>
      <c r="AY634" s="44">
        <v>48.54</v>
      </c>
      <c r="AZ634" s="44">
        <v>57.49</v>
      </c>
      <c r="BA634" s="44">
        <v>48.54</v>
      </c>
      <c r="BB634" s="44">
        <v>83.39</v>
      </c>
      <c r="BC634" s="14" t="s">
        <v>77</v>
      </c>
      <c r="BD634" s="14" t="s">
        <v>77</v>
      </c>
      <c r="BG634" s="14" t="s">
        <v>191</v>
      </c>
      <c r="BH634" s="14" t="s">
        <v>44</v>
      </c>
      <c r="BI634" s="14">
        <v>102</v>
      </c>
      <c r="BJ634" s="14">
        <f>IFERROR(_xlfn.XLOOKUP(Master[[#This Row],[cu_id]],StopTimes[cu_ID],StopTimes[Average Stop Time]), 0)</f>
        <v>13.183333333333334</v>
      </c>
      <c r="BK634" s="14">
        <f>IF(Master[[#This Row],[Avg stop time helper]] &lt;&gt; 0, Master[[#This Row],[Avg stop time helper]],Average_Stop_Time)</f>
        <v>13.183333333333334</v>
      </c>
      <c r="BL634" s="14" t="b">
        <f>NOT(ISERROR(_xlfn.XLOOKUP(Master[[#This Row],[cu_id]], Solution[Cu_ID],Solution[Cu_ID])))</f>
        <v>0</v>
      </c>
    </row>
    <row r="635" spans="1:64" s="14" customFormat="1" x14ac:dyDescent="0.3">
      <c r="A635" s="26" t="s">
        <v>1431</v>
      </c>
      <c r="B635" s="14">
        <v>102</v>
      </c>
      <c r="C635" s="14">
        <v>99031</v>
      </c>
      <c r="D635" s="14">
        <v>91</v>
      </c>
      <c r="E635" s="14" t="s">
        <v>1430</v>
      </c>
      <c r="F635" s="14" t="s">
        <v>3768</v>
      </c>
      <c r="H635" s="14" t="s">
        <v>667</v>
      </c>
      <c r="I635" s="14" t="s">
        <v>2</v>
      </c>
      <c r="J635" s="14">
        <v>49721</v>
      </c>
      <c r="K635" s="14">
        <v>7</v>
      </c>
      <c r="L635" s="14" t="s">
        <v>82</v>
      </c>
      <c r="M635" s="14" t="s">
        <v>164</v>
      </c>
      <c r="N635" s="14" t="s">
        <v>14</v>
      </c>
      <c r="O635" s="14">
        <v>15</v>
      </c>
      <c r="P635" s="14">
        <v>0</v>
      </c>
      <c r="Q635" s="14">
        <v>0</v>
      </c>
      <c r="R635" s="14">
        <v>0</v>
      </c>
      <c r="S635" s="14">
        <v>0</v>
      </c>
      <c r="T635" s="14">
        <v>15</v>
      </c>
      <c r="U635" s="25">
        <v>44141</v>
      </c>
      <c r="V635" s="14">
        <v>53</v>
      </c>
      <c r="W635" s="23">
        <v>2358.21</v>
      </c>
      <c r="X635" s="23">
        <v>0</v>
      </c>
      <c r="Y635" s="23">
        <v>0</v>
      </c>
      <c r="Z635" s="23">
        <v>45.96</v>
      </c>
      <c r="AA635" s="23">
        <v>45.96</v>
      </c>
      <c r="AB635" s="14">
        <v>0</v>
      </c>
      <c r="AC635" s="14">
        <v>0</v>
      </c>
      <c r="AD635" s="24">
        <v>0</v>
      </c>
      <c r="AE635" s="48">
        <v>0</v>
      </c>
      <c r="AF635" s="48">
        <v>0</v>
      </c>
      <c r="AG635" s="44">
        <v>48.749200000000002</v>
      </c>
      <c r="AH635" s="44">
        <v>39.655299999999997</v>
      </c>
      <c r="AI635" s="44">
        <v>40.4861</v>
      </c>
      <c r="AJ635" s="44">
        <v>47.545000000000002</v>
      </c>
      <c r="AK635" s="44">
        <v>39.781199999999998</v>
      </c>
      <c r="AL635" s="44">
        <v>55.1312</v>
      </c>
      <c r="AM635" s="44">
        <v>68.5</v>
      </c>
      <c r="AN635" s="44">
        <v>29.66</v>
      </c>
      <c r="AO635" s="44">
        <v>28.65</v>
      </c>
      <c r="AP635" s="44">
        <v>91.46</v>
      </c>
      <c r="AQ635" s="44">
        <v>28.65</v>
      </c>
      <c r="AR635" s="44">
        <v>68.25</v>
      </c>
      <c r="AS635" s="44">
        <v>39.26</v>
      </c>
      <c r="AT635" s="44">
        <v>29.66</v>
      </c>
      <c r="AU635" s="44">
        <v>28.65</v>
      </c>
      <c r="AV635" s="44">
        <v>127.56</v>
      </c>
      <c r="AW635" s="44">
        <v>28.65</v>
      </c>
      <c r="AX635" s="44">
        <v>29.66</v>
      </c>
      <c r="AY635" s="44">
        <v>67.239999999999995</v>
      </c>
      <c r="AZ635" s="44">
        <v>32.4</v>
      </c>
      <c r="BA635" s="44">
        <v>28.65</v>
      </c>
      <c r="BB635" s="44">
        <v>32.4</v>
      </c>
      <c r="BC635" s="14" t="s">
        <v>77</v>
      </c>
      <c r="BD635" s="14" t="s">
        <v>77</v>
      </c>
      <c r="BG635" s="14" t="s">
        <v>191</v>
      </c>
      <c r="BH635" s="14" t="s">
        <v>44</v>
      </c>
      <c r="BI635" s="14">
        <v>102</v>
      </c>
      <c r="BJ635" s="14">
        <f>IFERROR(_xlfn.XLOOKUP(Master[[#This Row],[cu_id]],StopTimes[cu_ID],StopTimes[Average Stop Time]), 0)</f>
        <v>7.0633333333333335</v>
      </c>
      <c r="BK635" s="14">
        <f>IF(Master[[#This Row],[Avg stop time helper]] &lt;&gt; 0, Master[[#This Row],[Avg stop time helper]],Average_Stop_Time)</f>
        <v>7.0633333333333335</v>
      </c>
      <c r="BL635" s="14" t="b">
        <f>NOT(ISERROR(_xlfn.XLOOKUP(Master[[#This Row],[cu_id]], Solution[Cu_ID],Solution[Cu_ID])))</f>
        <v>0</v>
      </c>
    </row>
    <row r="636" spans="1:64" s="14" customFormat="1" x14ac:dyDescent="0.3">
      <c r="A636" s="26" t="s">
        <v>1410</v>
      </c>
      <c r="B636" s="14">
        <v>101</v>
      </c>
      <c r="C636" s="14">
        <v>99031</v>
      </c>
      <c r="D636" s="14">
        <v>57</v>
      </c>
      <c r="E636" s="14" t="s">
        <v>1409</v>
      </c>
      <c r="F636" s="14" t="s">
        <v>4384</v>
      </c>
      <c r="H636" s="14" t="s">
        <v>1377</v>
      </c>
      <c r="I636" s="14" t="s">
        <v>2</v>
      </c>
      <c r="J636" s="14">
        <v>49766</v>
      </c>
      <c r="K636" s="14">
        <v>7</v>
      </c>
      <c r="L636" s="14" t="s">
        <v>82</v>
      </c>
      <c r="M636" s="14" t="s">
        <v>164</v>
      </c>
      <c r="N636" s="14" t="s">
        <v>15</v>
      </c>
      <c r="O636" s="14">
        <v>5</v>
      </c>
      <c r="P636" s="14">
        <v>0</v>
      </c>
      <c r="Q636" s="14">
        <v>5</v>
      </c>
      <c r="R636" s="14">
        <v>0</v>
      </c>
      <c r="S636" s="14">
        <v>0</v>
      </c>
      <c r="T636" s="14">
        <v>0</v>
      </c>
      <c r="U636" s="25">
        <v>44138</v>
      </c>
      <c r="V636" s="14">
        <v>54</v>
      </c>
      <c r="W636" s="23">
        <v>5083.08</v>
      </c>
      <c r="X636" s="23">
        <v>0</v>
      </c>
      <c r="Y636" s="23">
        <v>0</v>
      </c>
      <c r="Z636" s="23">
        <v>99.07</v>
      </c>
      <c r="AA636" s="23">
        <v>99.07</v>
      </c>
      <c r="AB636" s="14">
        <v>0</v>
      </c>
      <c r="AC636" s="14">
        <v>0</v>
      </c>
      <c r="AD636" s="24">
        <f>IFERROR(1-(Master[[#This Row],[Avg Garment Scans per Delivery]]/Master[[#This Row],[Garment Inventory]]), 0)</f>
        <v>0</v>
      </c>
      <c r="AE636" s="48">
        <v>0</v>
      </c>
      <c r="AF636" s="48">
        <v>0</v>
      </c>
      <c r="AG636" s="44">
        <v>97.8476</v>
      </c>
      <c r="AH636" s="44">
        <v>81.032300000000006</v>
      </c>
      <c r="AI636" s="44">
        <v>84.766400000000004</v>
      </c>
      <c r="AJ636" s="44">
        <v>107.2321</v>
      </c>
      <c r="AK636" s="44">
        <v>83.688699999999997</v>
      </c>
      <c r="AL636" s="44">
        <v>108.58750000000001</v>
      </c>
      <c r="AM636" s="44">
        <v>60.1</v>
      </c>
      <c r="AN636" s="44">
        <v>65.260000000000005</v>
      </c>
      <c r="AO636" s="44">
        <v>60.1</v>
      </c>
      <c r="AP636" s="44">
        <v>76.23</v>
      </c>
      <c r="AQ636" s="44">
        <v>98.69</v>
      </c>
      <c r="AR636" s="44">
        <v>187.58</v>
      </c>
      <c r="AS636" s="44">
        <v>121.17</v>
      </c>
      <c r="AT636" s="44">
        <v>103.85</v>
      </c>
      <c r="AU636" s="44">
        <v>98.69</v>
      </c>
      <c r="AV636" s="44">
        <v>195.21</v>
      </c>
      <c r="AW636" s="44">
        <v>60.1</v>
      </c>
      <c r="AX636" s="44">
        <v>65.260000000000005</v>
      </c>
      <c r="AY636" s="44">
        <v>70.709999999999994</v>
      </c>
      <c r="AZ636" s="44">
        <v>106.95</v>
      </c>
      <c r="BA636" s="44">
        <v>99.95</v>
      </c>
      <c r="BB636" s="44">
        <v>68.36</v>
      </c>
      <c r="BC636" s="14" t="s">
        <v>257</v>
      </c>
      <c r="BD636" s="14" t="s">
        <v>213</v>
      </c>
      <c r="BG636" s="14" t="s">
        <v>191</v>
      </c>
      <c r="BH636" s="14" t="s">
        <v>44</v>
      </c>
      <c r="BI636" s="14">
        <v>101</v>
      </c>
      <c r="BJ636" s="14">
        <f>IFERROR(_xlfn.XLOOKUP(Master[[#This Row],[cu_id]],StopTimes[cu_ID],StopTimes[Average Stop Time]), 0)</f>
        <v>20.491666666666667</v>
      </c>
      <c r="BK636" s="14">
        <f>IF(Master[[#This Row],[Avg stop time helper]] &lt;&gt; 0, Master[[#This Row],[Avg stop time helper]],Average_Stop_Time)</f>
        <v>20.491666666666667</v>
      </c>
      <c r="BL636" s="14" t="b">
        <f>NOT(ISERROR(_xlfn.XLOOKUP(Master[[#This Row],[cu_id]], Solution[Cu_ID],Solution[Cu_ID])))</f>
        <v>1</v>
      </c>
    </row>
    <row r="637" spans="1:64" s="14" customFormat="1" x14ac:dyDescent="0.3">
      <c r="A637" s="26" t="s">
        <v>1429</v>
      </c>
      <c r="B637" s="14">
        <v>102</v>
      </c>
      <c r="C637" s="14">
        <v>99031</v>
      </c>
      <c r="D637" s="14">
        <v>90</v>
      </c>
      <c r="E637" s="14" t="s">
        <v>1428</v>
      </c>
      <c r="F637" s="14" t="s">
        <v>4291</v>
      </c>
      <c r="H637" s="14" t="s">
        <v>1327</v>
      </c>
      <c r="I637" s="14" t="s">
        <v>2</v>
      </c>
      <c r="J637" s="14">
        <v>49749</v>
      </c>
      <c r="K637" s="14">
        <v>7</v>
      </c>
      <c r="L637" s="14" t="s">
        <v>82</v>
      </c>
      <c r="M637" s="14" t="s">
        <v>164</v>
      </c>
      <c r="N637" s="14" t="s">
        <v>13</v>
      </c>
      <c r="O637" s="14">
        <v>210</v>
      </c>
      <c r="P637" s="14">
        <v>210</v>
      </c>
      <c r="Q637" s="14">
        <v>0</v>
      </c>
      <c r="R637" s="14">
        <v>0</v>
      </c>
      <c r="S637" s="14">
        <v>0</v>
      </c>
      <c r="T637" s="14">
        <v>0</v>
      </c>
      <c r="U637" s="25">
        <v>44137</v>
      </c>
      <c r="V637" s="14">
        <v>52</v>
      </c>
      <c r="W637" s="23">
        <v>6016.43</v>
      </c>
      <c r="X637" s="23">
        <v>0</v>
      </c>
      <c r="Y637" s="23">
        <v>0</v>
      </c>
      <c r="Z637" s="23">
        <v>133.19</v>
      </c>
      <c r="AA637" s="23">
        <v>133.19</v>
      </c>
      <c r="AB637" s="14">
        <v>0</v>
      </c>
      <c r="AC637" s="14">
        <v>0</v>
      </c>
      <c r="AD637" s="24">
        <v>0</v>
      </c>
      <c r="AE637" s="48">
        <v>0</v>
      </c>
      <c r="AF637" s="48">
        <v>0</v>
      </c>
      <c r="AG637" s="44">
        <v>90.596900000000005</v>
      </c>
      <c r="AH637" s="44">
        <v>110.14530000000001</v>
      </c>
      <c r="AI637" s="44">
        <v>144.99459999999999</v>
      </c>
      <c r="AJ637" s="44">
        <v>117.00149999999999</v>
      </c>
      <c r="AK637" s="44">
        <v>140.655</v>
      </c>
      <c r="AL637" s="44">
        <v>110.9675</v>
      </c>
      <c r="AM637" s="44">
        <v>135.63999999999999</v>
      </c>
      <c r="AN637" s="44">
        <v>210.38</v>
      </c>
      <c r="AO637" s="44">
        <v>53.35</v>
      </c>
      <c r="AP637" s="44">
        <v>248.97</v>
      </c>
      <c r="AQ637" s="44">
        <v>153.01</v>
      </c>
      <c r="AR637" s="44">
        <v>227.03</v>
      </c>
      <c r="AS637" s="44">
        <v>131.79</v>
      </c>
      <c r="AT637" s="44">
        <v>278.54000000000002</v>
      </c>
      <c r="AU637" s="44">
        <v>153.01</v>
      </c>
      <c r="AV637" s="44">
        <v>261.89</v>
      </c>
      <c r="AW637" s="44">
        <v>93.2</v>
      </c>
      <c r="AX637" s="44">
        <v>171.79</v>
      </c>
      <c r="AY637" s="44">
        <v>252.23</v>
      </c>
      <c r="AZ637" s="44">
        <v>188.44</v>
      </c>
      <c r="BA637" s="44">
        <v>153.01</v>
      </c>
      <c r="BB637" s="44">
        <v>188.44</v>
      </c>
      <c r="BC637" s="14" t="s">
        <v>77</v>
      </c>
      <c r="BD637" s="14" t="s">
        <v>77</v>
      </c>
      <c r="BG637" s="14" t="s">
        <v>191</v>
      </c>
      <c r="BH637" s="14" t="s">
        <v>44</v>
      </c>
      <c r="BI637" s="14">
        <v>102</v>
      </c>
      <c r="BJ637" s="14">
        <f>IFERROR(_xlfn.XLOOKUP(Master[[#This Row],[cu_id]],StopTimes[cu_ID],StopTimes[Average Stop Time]), 0)</f>
        <v>18.387499999999999</v>
      </c>
      <c r="BK637" s="14">
        <f>IF(Master[[#This Row],[Avg stop time helper]] &lt;&gt; 0, Master[[#This Row],[Avg stop time helper]],Average_Stop_Time)</f>
        <v>18.387499999999999</v>
      </c>
      <c r="BL637" s="14" t="b">
        <f>NOT(ISERROR(_xlfn.XLOOKUP(Master[[#This Row],[cu_id]], Solution[Cu_ID],Solution[Cu_ID])))</f>
        <v>0</v>
      </c>
    </row>
    <row r="638" spans="1:64" s="14" customFormat="1" x14ac:dyDescent="0.3">
      <c r="A638" s="26" t="s">
        <v>1427</v>
      </c>
      <c r="B638" s="14">
        <v>102</v>
      </c>
      <c r="C638" s="14">
        <v>99031</v>
      </c>
      <c r="D638" s="14">
        <v>89</v>
      </c>
      <c r="E638" s="14" t="s">
        <v>1426</v>
      </c>
      <c r="F638" s="14" t="s">
        <v>4292</v>
      </c>
      <c r="H638" s="14" t="s">
        <v>1327</v>
      </c>
      <c r="I638" s="14" t="s">
        <v>2</v>
      </c>
      <c r="J638" s="14">
        <v>49749</v>
      </c>
      <c r="K638" s="14">
        <v>7</v>
      </c>
      <c r="L638" s="14" t="s">
        <v>82</v>
      </c>
      <c r="M638" s="14" t="s">
        <v>164</v>
      </c>
      <c r="N638" s="14" t="s">
        <v>13</v>
      </c>
      <c r="O638" s="14">
        <v>270</v>
      </c>
      <c r="P638" s="14">
        <v>270</v>
      </c>
      <c r="Q638" s="14">
        <v>0</v>
      </c>
      <c r="R638" s="14">
        <v>0</v>
      </c>
      <c r="S638" s="14">
        <v>0</v>
      </c>
      <c r="T638" s="14">
        <v>0</v>
      </c>
      <c r="U638" s="25">
        <v>44137</v>
      </c>
      <c r="V638" s="14">
        <v>52</v>
      </c>
      <c r="W638" s="23">
        <v>2953.52</v>
      </c>
      <c r="X638" s="23">
        <v>0</v>
      </c>
      <c r="Y638" s="23">
        <v>0</v>
      </c>
      <c r="Z638" s="23">
        <v>61.63</v>
      </c>
      <c r="AA638" s="23">
        <v>61.63</v>
      </c>
      <c r="AB638" s="14">
        <v>0</v>
      </c>
      <c r="AC638" s="14">
        <v>0</v>
      </c>
      <c r="AD638" s="24">
        <v>0</v>
      </c>
      <c r="AE638" s="48">
        <v>0</v>
      </c>
      <c r="AF638" s="48">
        <v>0</v>
      </c>
      <c r="AG638" s="44">
        <v>49.832299999999996</v>
      </c>
      <c r="AH638" s="44">
        <v>45.339199999999998</v>
      </c>
      <c r="AI638" s="44">
        <v>58.534599999999998</v>
      </c>
      <c r="AJ638" s="44">
        <v>77.221500000000006</v>
      </c>
      <c r="AK638" s="44">
        <v>49.607500000000002</v>
      </c>
      <c r="AL638" s="44">
        <v>81.073700000000002</v>
      </c>
      <c r="AM638" s="44">
        <v>54.01</v>
      </c>
      <c r="AN638" s="44">
        <v>142.59</v>
      </c>
      <c r="AO638" s="44">
        <v>32.79</v>
      </c>
      <c r="AP638" s="44">
        <v>120.65</v>
      </c>
      <c r="AQ638" s="44">
        <v>32.79</v>
      </c>
      <c r="AR638" s="44">
        <v>211.94</v>
      </c>
      <c r="AS638" s="44">
        <v>32.79</v>
      </c>
      <c r="AT638" s="44">
        <v>302.02999999999997</v>
      </c>
      <c r="AU638" s="44">
        <v>57.87</v>
      </c>
      <c r="AV638" s="44">
        <v>172.15</v>
      </c>
      <c r="AW638" s="44">
        <v>75.77</v>
      </c>
      <c r="AX638" s="44">
        <v>82.06</v>
      </c>
      <c r="AY638" s="44">
        <v>74.92</v>
      </c>
      <c r="AZ638" s="44">
        <v>121.91</v>
      </c>
      <c r="BA638" s="44">
        <v>35.92</v>
      </c>
      <c r="BB638" s="44">
        <v>160.91</v>
      </c>
      <c r="BC638" s="14" t="s">
        <v>77</v>
      </c>
      <c r="BD638" s="14" t="s">
        <v>77</v>
      </c>
      <c r="BG638" s="14" t="s">
        <v>191</v>
      </c>
      <c r="BH638" s="14" t="s">
        <v>44</v>
      </c>
      <c r="BI638" s="14">
        <v>102</v>
      </c>
      <c r="BJ638" s="14">
        <f>IFERROR(_xlfn.XLOOKUP(Master[[#This Row],[cu_id]],StopTimes[cu_ID],StopTimes[Average Stop Time]), 0)</f>
        <v>12.054166666666667</v>
      </c>
      <c r="BK638" s="14">
        <f>IF(Master[[#This Row],[Avg stop time helper]] &lt;&gt; 0, Master[[#This Row],[Avg stop time helper]],Average_Stop_Time)</f>
        <v>12.054166666666667</v>
      </c>
      <c r="BL638" s="14" t="b">
        <f>NOT(ISERROR(_xlfn.XLOOKUP(Master[[#This Row],[cu_id]], Solution[Cu_ID],Solution[Cu_ID])))</f>
        <v>0</v>
      </c>
    </row>
    <row r="639" spans="1:64" s="14" customFormat="1" x14ac:dyDescent="0.3">
      <c r="A639" s="26" t="s">
        <v>1423</v>
      </c>
      <c r="B639" s="14">
        <v>105</v>
      </c>
      <c r="C639" s="14">
        <v>99031</v>
      </c>
      <c r="D639" s="14">
        <v>66</v>
      </c>
      <c r="E639" s="14" t="s">
        <v>1422</v>
      </c>
      <c r="F639" s="14" t="s">
        <v>4409</v>
      </c>
      <c r="H639" s="14" t="s">
        <v>379</v>
      </c>
      <c r="I639" s="14" t="s">
        <v>2</v>
      </c>
      <c r="J639" s="14">
        <v>48740</v>
      </c>
      <c r="K639" s="14">
        <v>7</v>
      </c>
      <c r="L639" s="14" t="s">
        <v>82</v>
      </c>
      <c r="M639" s="14" t="s">
        <v>164</v>
      </c>
      <c r="N639" s="14" t="s">
        <v>48</v>
      </c>
      <c r="O639" s="14">
        <v>5</v>
      </c>
      <c r="P639" s="14">
        <v>0</v>
      </c>
      <c r="Q639" s="14">
        <v>0</v>
      </c>
      <c r="R639" s="14">
        <v>0</v>
      </c>
      <c r="S639" s="14">
        <v>5</v>
      </c>
      <c r="T639" s="14">
        <v>0</v>
      </c>
      <c r="U639" s="25">
        <v>44140</v>
      </c>
      <c r="V639" s="14">
        <v>52</v>
      </c>
      <c r="W639" s="23">
        <v>5661.82</v>
      </c>
      <c r="X639" s="23">
        <v>0</v>
      </c>
      <c r="Y639" s="23">
        <v>0</v>
      </c>
      <c r="Z639" s="23">
        <v>113.1</v>
      </c>
      <c r="AA639" s="23">
        <v>113.1</v>
      </c>
      <c r="AB639" s="14">
        <v>0</v>
      </c>
      <c r="AC639" s="14">
        <v>0</v>
      </c>
      <c r="AD639" s="24">
        <f>IFERROR(1-(Master[[#This Row],[Avg Garment Scans per Delivery]]/Master[[#This Row],[Garment Inventory]]), 0)</f>
        <v>0</v>
      </c>
      <c r="AE639" s="48">
        <v>0</v>
      </c>
      <c r="AF639" s="48">
        <v>0</v>
      </c>
      <c r="AG639" s="44">
        <v>101.6225</v>
      </c>
      <c r="AH639" s="44">
        <v>94.270700000000005</v>
      </c>
      <c r="AI639" s="44">
        <v>116.9314</v>
      </c>
      <c r="AJ639" s="44">
        <v>104.5153</v>
      </c>
      <c r="AK639" s="44">
        <v>113.0925</v>
      </c>
      <c r="AL639" s="44">
        <v>98.008700000000005</v>
      </c>
      <c r="AM639" s="44">
        <v>61.66</v>
      </c>
      <c r="AN639" s="44">
        <v>71.37</v>
      </c>
      <c r="AO639" s="44">
        <v>113.46</v>
      </c>
      <c r="AP639" s="44">
        <v>71.37</v>
      </c>
      <c r="AQ639" s="44">
        <v>100.25</v>
      </c>
      <c r="AR639" s="44">
        <v>82.34</v>
      </c>
      <c r="AS639" s="44">
        <v>192.58</v>
      </c>
      <c r="AT639" s="44">
        <v>109.96</v>
      </c>
      <c r="AU639" s="44">
        <v>100.26</v>
      </c>
      <c r="AV639" s="44">
        <v>109.26</v>
      </c>
      <c r="AW639" s="44">
        <v>72.27</v>
      </c>
      <c r="AX639" s="44">
        <v>111.22</v>
      </c>
      <c r="AY639" s="44">
        <v>140.1</v>
      </c>
      <c r="AZ639" s="44">
        <v>131.72999999999999</v>
      </c>
      <c r="BA639" s="44">
        <v>124.16</v>
      </c>
      <c r="BB639" s="44">
        <v>96.82</v>
      </c>
      <c r="BC639" s="14" t="s">
        <v>257</v>
      </c>
      <c r="BD639" s="14" t="s">
        <v>213</v>
      </c>
      <c r="BG639" s="14" t="s">
        <v>191</v>
      </c>
      <c r="BH639" s="14" t="s">
        <v>44</v>
      </c>
      <c r="BI639" s="14">
        <v>101</v>
      </c>
      <c r="BJ639" s="14">
        <f>IFERROR(_xlfn.XLOOKUP(Master[[#This Row],[cu_id]],StopTimes[cu_ID],StopTimes[Average Stop Time]), 0)</f>
        <v>17.076666666666668</v>
      </c>
      <c r="BK639" s="14">
        <f>IF(Master[[#This Row],[Avg stop time helper]] &lt;&gt; 0, Master[[#This Row],[Avg stop time helper]],Average_Stop_Time)</f>
        <v>17.076666666666668</v>
      </c>
      <c r="BL639" s="14" t="b">
        <f>NOT(ISERROR(_xlfn.XLOOKUP(Master[[#This Row],[cu_id]], Solution[Cu_ID],Solution[Cu_ID])))</f>
        <v>1</v>
      </c>
    </row>
    <row r="640" spans="1:64" s="14" customFormat="1" x14ac:dyDescent="0.3">
      <c r="A640" s="26" t="s">
        <v>1412</v>
      </c>
      <c r="B640" s="14">
        <v>101</v>
      </c>
      <c r="C640" s="14">
        <v>99031</v>
      </c>
      <c r="D640" s="14">
        <v>58</v>
      </c>
      <c r="E640" s="14" t="s">
        <v>1411</v>
      </c>
      <c r="F640" s="14" t="s">
        <v>4824</v>
      </c>
      <c r="H640" s="14" t="s">
        <v>808</v>
      </c>
      <c r="I640" s="14" t="s">
        <v>2</v>
      </c>
      <c r="J640" s="14">
        <v>49734</v>
      </c>
      <c r="K640" s="14">
        <v>7</v>
      </c>
      <c r="L640" s="14" t="s">
        <v>82</v>
      </c>
      <c r="M640" s="14" t="s">
        <v>164</v>
      </c>
      <c r="N640" s="14" t="s">
        <v>13</v>
      </c>
      <c r="O640" s="14">
        <v>555</v>
      </c>
      <c r="P640" s="14">
        <v>555</v>
      </c>
      <c r="Q640" s="14">
        <v>0</v>
      </c>
      <c r="R640" s="14">
        <v>0</v>
      </c>
      <c r="S640" s="14">
        <v>0</v>
      </c>
      <c r="T640" s="14">
        <v>0</v>
      </c>
      <c r="U640" s="25">
        <v>44137</v>
      </c>
      <c r="V640" s="14">
        <v>54</v>
      </c>
      <c r="W640" s="23">
        <v>3163.31</v>
      </c>
      <c r="X640" s="23">
        <v>0</v>
      </c>
      <c r="Y640" s="23">
        <v>0</v>
      </c>
      <c r="Z640" s="23">
        <v>44.66</v>
      </c>
      <c r="AA640" s="23">
        <v>44.66</v>
      </c>
      <c r="AB640" s="14">
        <v>0</v>
      </c>
      <c r="AC640" s="14">
        <v>0</v>
      </c>
      <c r="AD640" s="24">
        <f>IFERROR(1-(Master[[#This Row],[Avg Garment Scans per Delivery]]/Master[[#This Row],[Garment Inventory]]), 0)</f>
        <v>0</v>
      </c>
      <c r="AE640" s="48">
        <v>0</v>
      </c>
      <c r="AF640" s="48">
        <v>0</v>
      </c>
      <c r="AG640" s="44">
        <v>63.223500000000001</v>
      </c>
      <c r="AH640" s="44">
        <v>44.1357</v>
      </c>
      <c r="AI640" s="44">
        <v>50.084600000000002</v>
      </c>
      <c r="AJ640" s="44">
        <v>51.23</v>
      </c>
      <c r="AK640" s="44">
        <v>54.011200000000002</v>
      </c>
      <c r="AL640" s="44">
        <v>48.956200000000003</v>
      </c>
      <c r="AM640" s="44">
        <v>36.729999999999997</v>
      </c>
      <c r="AN640" s="44">
        <v>76.28</v>
      </c>
      <c r="AO640" s="44">
        <v>36.729999999999997</v>
      </c>
      <c r="AP640" s="44">
        <v>114.87</v>
      </c>
      <c r="AQ640" s="44">
        <v>36.729999999999997</v>
      </c>
      <c r="AR640" s="44">
        <v>131.04</v>
      </c>
      <c r="AS640" s="44">
        <v>57.95</v>
      </c>
      <c r="AT640" s="44">
        <v>108.62</v>
      </c>
      <c r="AU640" s="44">
        <v>75.319999999999993</v>
      </c>
      <c r="AV640" s="44">
        <v>97.65</v>
      </c>
      <c r="AW640" s="44">
        <v>115.17</v>
      </c>
      <c r="AX640" s="44">
        <v>86.68</v>
      </c>
      <c r="AY640" s="44">
        <v>36.729999999999997</v>
      </c>
      <c r="AZ640" s="44">
        <v>86.68</v>
      </c>
      <c r="BA640" s="44">
        <v>36.729999999999997</v>
      </c>
      <c r="BB640" s="44">
        <v>86.68</v>
      </c>
      <c r="BC640" s="14" t="s">
        <v>257</v>
      </c>
      <c r="BD640" s="14" t="s">
        <v>213</v>
      </c>
      <c r="BG640" s="14" t="s">
        <v>191</v>
      </c>
      <c r="BH640" s="14" t="s">
        <v>44</v>
      </c>
      <c r="BI640" s="14">
        <v>103</v>
      </c>
      <c r="BJ640" s="14">
        <f>IFERROR(_xlfn.XLOOKUP(Master[[#This Row],[cu_id]],StopTimes[cu_ID],StopTimes[Average Stop Time]), 0)</f>
        <v>14.558333333333334</v>
      </c>
      <c r="BK640" s="14">
        <f>IF(Master[[#This Row],[Avg stop time helper]] &lt;&gt; 0, Master[[#This Row],[Avg stop time helper]],Average_Stop_Time)</f>
        <v>14.558333333333334</v>
      </c>
      <c r="BL640" s="14" t="b">
        <f>NOT(ISERROR(_xlfn.XLOOKUP(Master[[#This Row],[cu_id]], Solution[Cu_ID],Solution[Cu_ID])))</f>
        <v>1</v>
      </c>
    </row>
    <row r="641" spans="1:64" s="14" customFormat="1" x14ac:dyDescent="0.3">
      <c r="A641" t="s">
        <v>5718</v>
      </c>
      <c r="B641" s="39">
        <v>105</v>
      </c>
      <c r="C641" s="39">
        <v>99031</v>
      </c>
      <c r="D641" s="39">
        <v>60</v>
      </c>
      <c r="E641" t="s">
        <v>2388</v>
      </c>
      <c r="F641" t="s">
        <v>7588</v>
      </c>
      <c r="G641" t="s">
        <v>5740</v>
      </c>
      <c r="H641" t="s">
        <v>7589</v>
      </c>
      <c r="I641" t="s">
        <v>2</v>
      </c>
      <c r="J641" t="s">
        <v>7590</v>
      </c>
      <c r="K641">
        <v>7</v>
      </c>
      <c r="L641" t="s">
        <v>82</v>
      </c>
      <c r="M641" t="s">
        <v>164</v>
      </c>
      <c r="N641" t="s">
        <v>13</v>
      </c>
      <c r="O641"/>
      <c r="P641">
        <v>2</v>
      </c>
      <c r="Q641">
        <v>0</v>
      </c>
      <c r="R641">
        <v>0</v>
      </c>
      <c r="S641">
        <v>0</v>
      </c>
      <c r="T641">
        <v>0</v>
      </c>
      <c r="U641" s="22">
        <v>44256</v>
      </c>
      <c r="V641">
        <v>27</v>
      </c>
      <c r="W641" s="20">
        <v>6001.21</v>
      </c>
      <c r="X641" s="20">
        <v>139.58000000000001</v>
      </c>
      <c r="Y641" s="20">
        <v>5861.63</v>
      </c>
      <c r="Z641" s="20">
        <v>112.7236</v>
      </c>
      <c r="AA641" s="20">
        <v>112.7236</v>
      </c>
      <c r="AB641"/>
      <c r="AC641"/>
      <c r="AD641" s="24">
        <f>IFERROR(1-(Master[[#This Row],[Avg Garment Scans per Delivery]]/Master[[#This Row],[Garment Inventory]]), 0)</f>
        <v>0</v>
      </c>
      <c r="AE641" s="49">
        <v>0</v>
      </c>
      <c r="AF641" s="49">
        <v>0</v>
      </c>
      <c r="AG641" s="44">
        <v>369.20089999999999</v>
      </c>
      <c r="AH641" s="44">
        <v>0</v>
      </c>
      <c r="AI641" s="44">
        <v>0</v>
      </c>
      <c r="AJ641" s="44">
        <v>166.905</v>
      </c>
      <c r="AK641" s="44">
        <v>0</v>
      </c>
      <c r="AL641" s="44">
        <v>197.84</v>
      </c>
      <c r="AM641" s="44">
        <v>0</v>
      </c>
      <c r="AN641" s="44">
        <v>878.63</v>
      </c>
      <c r="AO641" s="44">
        <v>0</v>
      </c>
      <c r="AP641" s="44">
        <v>107.78</v>
      </c>
      <c r="AQ641" s="44">
        <v>0</v>
      </c>
      <c r="AR641" s="44">
        <v>142.38999999999999</v>
      </c>
      <c r="AS641" s="44">
        <v>0</v>
      </c>
      <c r="AT641" s="44">
        <v>143.72999999999999</v>
      </c>
      <c r="AU641" s="44">
        <v>0</v>
      </c>
      <c r="AV641" s="44">
        <v>204.87</v>
      </c>
      <c r="AW641" s="44">
        <v>0</v>
      </c>
      <c r="AX641" s="44">
        <v>314.64</v>
      </c>
      <c r="AY641" s="44">
        <v>0</v>
      </c>
      <c r="AZ641" s="44">
        <v>356.83</v>
      </c>
      <c r="BA641" s="44">
        <v>0</v>
      </c>
      <c r="BB641" s="44">
        <v>278.14999999999998</v>
      </c>
      <c r="BC641" s="19"/>
      <c r="BD641" s="19"/>
      <c r="BE641" t="s">
        <v>77</v>
      </c>
      <c r="BF641" t="s">
        <v>77</v>
      </c>
      <c r="BG641" t="s">
        <v>77</v>
      </c>
      <c r="BH641" t="s">
        <v>44</v>
      </c>
      <c r="BI641"/>
      <c r="BJ641" s="14">
        <f>IFERROR(_xlfn.XLOOKUP(Master[[#This Row],[cu_id]],StopTimes[cu_ID],StopTimes[Average Stop Time]), 0)</f>
        <v>14.153333333333334</v>
      </c>
      <c r="BK641" s="14">
        <f>IF(Master[[#This Row],[Avg stop time helper]] &lt;&gt; 0, Master[[#This Row],[Avg stop time helper]],Average_Stop_Time)</f>
        <v>14.153333333333334</v>
      </c>
      <c r="BL641" t="b">
        <f>NOT(ISERROR(_xlfn.XLOOKUP(Master[[#This Row],[cu_id]], Solution[Cu_ID],Solution[Cu_ID])))</f>
        <v>1</v>
      </c>
    </row>
    <row r="642" spans="1:64" s="14" customFormat="1" x14ac:dyDescent="0.3">
      <c r="A642" s="26" t="s">
        <v>1421</v>
      </c>
      <c r="B642" s="14">
        <v>103</v>
      </c>
      <c r="C642" s="14">
        <v>99031</v>
      </c>
      <c r="D642" s="14">
        <v>65</v>
      </c>
      <c r="E642" s="14" t="s">
        <v>1420</v>
      </c>
      <c r="F642" s="14" t="s">
        <v>4869</v>
      </c>
      <c r="H642" s="14" t="s">
        <v>221</v>
      </c>
      <c r="I642" s="14" t="s">
        <v>2</v>
      </c>
      <c r="J642" s="14">
        <v>49707</v>
      </c>
      <c r="K642" s="14">
        <v>7</v>
      </c>
      <c r="L642" s="14" t="s">
        <v>82</v>
      </c>
      <c r="M642" s="14" t="s">
        <v>164</v>
      </c>
      <c r="N642" s="14" t="s">
        <v>12</v>
      </c>
      <c r="O642" s="14">
        <v>20</v>
      </c>
      <c r="P642" s="14">
        <v>0</v>
      </c>
      <c r="Q642" s="14">
        <v>0</v>
      </c>
      <c r="R642" s="14">
        <v>20</v>
      </c>
      <c r="S642" s="14">
        <v>0</v>
      </c>
      <c r="T642" s="14">
        <v>0</v>
      </c>
      <c r="U642" s="25">
        <v>44139</v>
      </c>
      <c r="V642" s="14">
        <v>56</v>
      </c>
      <c r="W642" s="23">
        <v>5860.17</v>
      </c>
      <c r="X642" s="23">
        <v>0</v>
      </c>
      <c r="Y642" s="23">
        <v>0</v>
      </c>
      <c r="Z642" s="23">
        <v>114.69</v>
      </c>
      <c r="AA642" s="23">
        <v>114.69</v>
      </c>
      <c r="AB642" s="14">
        <v>0</v>
      </c>
      <c r="AC642" s="14">
        <v>0</v>
      </c>
      <c r="AD642" s="24">
        <f>IFERROR(1-(Master[[#This Row],[Avg Garment Scans per Delivery]]/Master[[#This Row],[Garment Inventory]]), 0)</f>
        <v>0</v>
      </c>
      <c r="AE642" s="48">
        <v>0</v>
      </c>
      <c r="AF642" s="48">
        <v>0</v>
      </c>
      <c r="AG642" s="44">
        <v>106.3021</v>
      </c>
      <c r="AH642" s="44">
        <v>100.3738</v>
      </c>
      <c r="AI642" s="44">
        <v>106.69459999999999</v>
      </c>
      <c r="AJ642" s="44">
        <v>92.501499999999993</v>
      </c>
      <c r="AK642" s="44">
        <v>99.795000000000002</v>
      </c>
      <c r="AL642" s="44">
        <v>91.587500000000006</v>
      </c>
      <c r="AM642" s="44">
        <v>113.96</v>
      </c>
      <c r="AN642" s="44">
        <v>54.87</v>
      </c>
      <c r="AO642" s="44">
        <v>91.48</v>
      </c>
      <c r="AP642" s="44">
        <v>93.87</v>
      </c>
      <c r="AQ642" s="44">
        <v>92.74</v>
      </c>
      <c r="AR642" s="44">
        <v>93.46</v>
      </c>
      <c r="AS642" s="44">
        <v>91.48</v>
      </c>
      <c r="AT642" s="44">
        <v>54.87</v>
      </c>
      <c r="AU642" s="44">
        <v>92.74</v>
      </c>
      <c r="AV642" s="44">
        <v>133.31</v>
      </c>
      <c r="AW642" s="44">
        <v>131.74</v>
      </c>
      <c r="AX642" s="44">
        <v>93.46</v>
      </c>
      <c r="AY642" s="44">
        <v>131.33000000000001</v>
      </c>
      <c r="AZ642" s="44">
        <v>93.46</v>
      </c>
      <c r="BA642" s="44">
        <v>52.89</v>
      </c>
      <c r="BB642" s="44">
        <v>115.4</v>
      </c>
      <c r="BC642" s="14" t="s">
        <v>257</v>
      </c>
      <c r="BD642" s="14" t="s">
        <v>213</v>
      </c>
      <c r="BG642" s="14" t="s">
        <v>191</v>
      </c>
      <c r="BH642" s="14" t="s">
        <v>44</v>
      </c>
      <c r="BI642" s="14">
        <v>103</v>
      </c>
      <c r="BJ642" s="14">
        <f>IFERROR(_xlfn.XLOOKUP(Master[[#This Row],[cu_id]],StopTimes[cu_ID],StopTimes[Average Stop Time]), 0)</f>
        <v>9.375</v>
      </c>
      <c r="BK642" s="14">
        <f>IF(Master[[#This Row],[Avg stop time helper]] &lt;&gt; 0, Master[[#This Row],[Avg stop time helper]],Average_Stop_Time)</f>
        <v>9.375</v>
      </c>
      <c r="BL642" s="14" t="b">
        <f>NOT(ISERROR(_xlfn.XLOOKUP(Master[[#This Row],[cu_id]], Solution[Cu_ID],Solution[Cu_ID])))</f>
        <v>1</v>
      </c>
    </row>
    <row r="643" spans="1:64" s="14" customFormat="1" x14ac:dyDescent="0.3">
      <c r="A643" s="26" t="s">
        <v>1419</v>
      </c>
      <c r="B643" s="14">
        <v>103</v>
      </c>
      <c r="C643" s="14">
        <v>99031</v>
      </c>
      <c r="D643" s="14">
        <v>64</v>
      </c>
      <c r="E643" s="14" t="s">
        <v>1418</v>
      </c>
      <c r="F643" s="14" t="s">
        <v>4895</v>
      </c>
      <c r="H643" s="14" t="s">
        <v>221</v>
      </c>
      <c r="I643" s="14" t="s">
        <v>2</v>
      </c>
      <c r="J643" s="14">
        <v>49707</v>
      </c>
      <c r="K643" s="14">
        <v>7</v>
      </c>
      <c r="L643" s="14" t="s">
        <v>82</v>
      </c>
      <c r="M643" s="14" t="s">
        <v>164</v>
      </c>
      <c r="N643" s="14" t="s">
        <v>48</v>
      </c>
      <c r="O643" s="14">
        <v>170</v>
      </c>
      <c r="P643" s="14">
        <v>0</v>
      </c>
      <c r="Q643" s="14">
        <v>0</v>
      </c>
      <c r="R643" s="14">
        <v>0</v>
      </c>
      <c r="S643" s="14">
        <v>170</v>
      </c>
      <c r="T643" s="14">
        <v>0</v>
      </c>
      <c r="U643" s="25">
        <v>44140</v>
      </c>
      <c r="V643" s="14">
        <v>54</v>
      </c>
      <c r="W643" s="23">
        <v>5537.15</v>
      </c>
      <c r="X643" s="23">
        <v>110.36</v>
      </c>
      <c r="Y643" s="23">
        <v>5426.79</v>
      </c>
      <c r="Z643" s="23">
        <v>96.77</v>
      </c>
      <c r="AA643" s="23">
        <v>96.77</v>
      </c>
      <c r="AB643" s="14">
        <v>0</v>
      </c>
      <c r="AC643" s="14">
        <v>0</v>
      </c>
      <c r="AD643" s="24">
        <f>IFERROR(1-(Master[[#This Row],[Avg Garment Scans per Delivery]]/Master[[#This Row],[Garment Inventory]]), 0)</f>
        <v>0</v>
      </c>
      <c r="AE643" s="48">
        <v>0</v>
      </c>
      <c r="AF643" s="48">
        <v>0</v>
      </c>
      <c r="AG643" s="44">
        <v>101.77760000000001</v>
      </c>
      <c r="AH643" s="44">
        <v>93.806399999999996</v>
      </c>
      <c r="AI643" s="44">
        <v>95.4178</v>
      </c>
      <c r="AJ643" s="44">
        <v>88.033799999999999</v>
      </c>
      <c r="AK643" s="44">
        <v>103.36369999999999</v>
      </c>
      <c r="AL643" s="44">
        <v>85.606200000000001</v>
      </c>
      <c r="AM643" s="44">
        <v>88.02</v>
      </c>
      <c r="AN643" s="44">
        <v>91.06</v>
      </c>
      <c r="AO643" s="44">
        <v>89.28</v>
      </c>
      <c r="AP643" s="44">
        <v>51.21</v>
      </c>
      <c r="AQ643" s="44">
        <v>149.09</v>
      </c>
      <c r="AR643" s="44">
        <v>91.06</v>
      </c>
      <c r="AS643" s="44">
        <v>88.02</v>
      </c>
      <c r="AT643" s="44">
        <v>89.8</v>
      </c>
      <c r="AU643" s="44">
        <v>89.28</v>
      </c>
      <c r="AV643" s="44">
        <v>89.8</v>
      </c>
      <c r="AW643" s="44">
        <v>107.33</v>
      </c>
      <c r="AX643" s="44">
        <v>91.06</v>
      </c>
      <c r="AY643" s="44">
        <v>88.02</v>
      </c>
      <c r="AZ643" s="44">
        <v>91.06</v>
      </c>
      <c r="BA643" s="44">
        <v>127.87</v>
      </c>
      <c r="BB643" s="44">
        <v>89.8</v>
      </c>
      <c r="BC643" s="14" t="s">
        <v>257</v>
      </c>
      <c r="BD643" s="14" t="s">
        <v>213</v>
      </c>
      <c r="BG643" s="14" t="s">
        <v>191</v>
      </c>
      <c r="BH643" s="14" t="s">
        <v>44</v>
      </c>
      <c r="BI643" s="14">
        <v>103</v>
      </c>
      <c r="BJ643" s="14">
        <f>IFERROR(_xlfn.XLOOKUP(Master[[#This Row],[cu_id]],StopTimes[cu_ID],StopTimes[Average Stop Time]), 0)</f>
        <v>16.740000000000002</v>
      </c>
      <c r="BK643" s="14">
        <f>IF(Master[[#This Row],[Avg stop time helper]] &lt;&gt; 0, Master[[#This Row],[Avg stop time helper]],Average_Stop_Time)</f>
        <v>16.740000000000002</v>
      </c>
      <c r="BL643" s="14" t="b">
        <f>NOT(ISERROR(_xlfn.XLOOKUP(Master[[#This Row],[cu_id]], Solution[Cu_ID],Solution[Cu_ID])))</f>
        <v>1</v>
      </c>
    </row>
    <row r="644" spans="1:64" s="14" customFormat="1" x14ac:dyDescent="0.3">
      <c r="A644" s="26" t="s">
        <v>1417</v>
      </c>
      <c r="B644" s="14">
        <v>103</v>
      </c>
      <c r="C644" s="14">
        <v>99031</v>
      </c>
      <c r="D644" s="14">
        <v>63</v>
      </c>
      <c r="E644" s="14" t="s">
        <v>1416</v>
      </c>
      <c r="F644" s="14" t="s">
        <v>4854</v>
      </c>
      <c r="H644" s="14" t="s">
        <v>221</v>
      </c>
      <c r="I644" s="14" t="s">
        <v>2</v>
      </c>
      <c r="J644" s="14">
        <v>49707</v>
      </c>
      <c r="K644" s="14">
        <v>7</v>
      </c>
      <c r="L644" s="14" t="s">
        <v>82</v>
      </c>
      <c r="M644" s="14" t="s">
        <v>164</v>
      </c>
      <c r="N644" s="14" t="s">
        <v>12</v>
      </c>
      <c r="O644" s="14">
        <v>10</v>
      </c>
      <c r="P644" s="14">
        <v>0</v>
      </c>
      <c r="Q644" s="14">
        <v>0</v>
      </c>
      <c r="R644" s="14">
        <v>10</v>
      </c>
      <c r="S644" s="14">
        <v>0</v>
      </c>
      <c r="T644" s="14">
        <v>0</v>
      </c>
      <c r="U644" s="25">
        <v>44139</v>
      </c>
      <c r="V644" s="14">
        <v>56</v>
      </c>
      <c r="W644" s="23">
        <v>5324.04</v>
      </c>
      <c r="X644" s="23">
        <v>0</v>
      </c>
      <c r="Y644" s="23">
        <v>0</v>
      </c>
      <c r="Z644" s="23">
        <v>96.28</v>
      </c>
      <c r="AA644" s="23">
        <v>96.28</v>
      </c>
      <c r="AB644" s="14">
        <v>0</v>
      </c>
      <c r="AC644" s="14">
        <v>0</v>
      </c>
      <c r="AD644" s="24">
        <f>IFERROR(1-(Master[[#This Row],[Avg Garment Scans per Delivery]]/Master[[#This Row],[Garment Inventory]]), 0)</f>
        <v>0</v>
      </c>
      <c r="AE644" s="48">
        <v>0</v>
      </c>
      <c r="AF644" s="48">
        <v>0</v>
      </c>
      <c r="AG644" s="44">
        <v>113.99299999999999</v>
      </c>
      <c r="AH644" s="44">
        <v>87.332300000000004</v>
      </c>
      <c r="AI644" s="44">
        <v>83.645700000000005</v>
      </c>
      <c r="AJ644" s="44">
        <v>85.528000000000006</v>
      </c>
      <c r="AK644" s="44">
        <v>84.212500000000006</v>
      </c>
      <c r="AL644" s="44">
        <v>99.87</v>
      </c>
      <c r="AM644" s="44">
        <v>102.2</v>
      </c>
      <c r="AN644" s="44">
        <v>151.22</v>
      </c>
      <c r="AO644" s="44">
        <v>69.959999999999994</v>
      </c>
      <c r="AP644" s="44">
        <v>71.37</v>
      </c>
      <c r="AQ644" s="44">
        <v>71.22</v>
      </c>
      <c r="AR644" s="44">
        <v>110.82</v>
      </c>
      <c r="AS644" s="44">
        <v>69.959999999999994</v>
      </c>
      <c r="AT644" s="44">
        <v>32.369999999999997</v>
      </c>
      <c r="AU644" s="44">
        <v>71.22</v>
      </c>
      <c r="AV644" s="44">
        <v>70.959999999999994</v>
      </c>
      <c r="AW644" s="44">
        <v>110.22</v>
      </c>
      <c r="AX644" s="44">
        <v>119.6</v>
      </c>
      <c r="AY644" s="44">
        <v>108.96</v>
      </c>
      <c r="AZ644" s="44">
        <v>118.24</v>
      </c>
      <c r="BA644" s="44">
        <v>69.959999999999994</v>
      </c>
      <c r="BB644" s="44">
        <v>124.38</v>
      </c>
      <c r="BC644" s="14" t="s">
        <v>420</v>
      </c>
      <c r="BD644" s="14" t="s">
        <v>213</v>
      </c>
      <c r="BG644" s="14" t="s">
        <v>191</v>
      </c>
      <c r="BH644" s="14" t="s">
        <v>44</v>
      </c>
      <c r="BI644" s="14">
        <v>103</v>
      </c>
      <c r="BJ644" s="14">
        <f>IFERROR(_xlfn.XLOOKUP(Master[[#This Row],[cu_id]],StopTimes[cu_ID],StopTimes[Average Stop Time]), 0)</f>
        <v>1.0958333333333334</v>
      </c>
      <c r="BK644" s="14">
        <f>IF(Master[[#This Row],[Avg stop time helper]] &lt;&gt; 0, Master[[#This Row],[Avg stop time helper]],Average_Stop_Time)</f>
        <v>1.0958333333333334</v>
      </c>
      <c r="BL644" s="14" t="b">
        <f>NOT(ISERROR(_xlfn.XLOOKUP(Master[[#This Row],[cu_id]], Solution[Cu_ID],Solution[Cu_ID])))</f>
        <v>1</v>
      </c>
    </row>
    <row r="645" spans="1:64" s="14" customFormat="1" x14ac:dyDescent="0.3">
      <c r="A645" s="26" t="s">
        <v>1415</v>
      </c>
      <c r="B645" s="14">
        <v>102</v>
      </c>
      <c r="C645" s="14">
        <v>99031</v>
      </c>
      <c r="D645" s="14">
        <v>61</v>
      </c>
      <c r="E645" s="14" t="s">
        <v>1414</v>
      </c>
      <c r="F645" s="14" t="s">
        <v>4220</v>
      </c>
      <c r="H645" s="14" t="s">
        <v>1413</v>
      </c>
      <c r="I645" s="14" t="s">
        <v>2</v>
      </c>
      <c r="J645" s="14">
        <v>49706</v>
      </c>
      <c r="K645" s="14">
        <v>7</v>
      </c>
      <c r="L645" s="14" t="s">
        <v>82</v>
      </c>
      <c r="M645" s="14" t="s">
        <v>164</v>
      </c>
      <c r="N645" s="14" t="s">
        <v>48</v>
      </c>
      <c r="O645" s="14">
        <v>135</v>
      </c>
      <c r="P645" s="14">
        <v>0</v>
      </c>
      <c r="Q645" s="14">
        <v>0</v>
      </c>
      <c r="R645" s="14">
        <v>0</v>
      </c>
      <c r="S645" s="14">
        <v>135</v>
      </c>
      <c r="T645" s="14">
        <v>0</v>
      </c>
      <c r="U645" s="25">
        <v>44140</v>
      </c>
      <c r="V645" s="14">
        <v>53</v>
      </c>
      <c r="W645" s="23">
        <v>4633.0200000000004</v>
      </c>
      <c r="X645" s="23">
        <v>0</v>
      </c>
      <c r="Y645" s="23">
        <v>0</v>
      </c>
      <c r="Z645" s="23">
        <v>90.78</v>
      </c>
      <c r="AA645" s="23">
        <v>90.78</v>
      </c>
      <c r="AB645" s="14">
        <v>0</v>
      </c>
      <c r="AC645" s="14">
        <v>0</v>
      </c>
      <c r="AD645" s="24">
        <v>0</v>
      </c>
      <c r="AE645" s="48">
        <v>0</v>
      </c>
      <c r="AF645" s="48">
        <v>0</v>
      </c>
      <c r="AG645" s="44">
        <v>89.2483</v>
      </c>
      <c r="AH645" s="44">
        <v>83.052300000000002</v>
      </c>
      <c r="AI645" s="44">
        <v>78.736599999999996</v>
      </c>
      <c r="AJ645" s="44">
        <v>83.974599999999995</v>
      </c>
      <c r="AK645" s="44">
        <v>72.308700000000002</v>
      </c>
      <c r="AL645" s="44">
        <v>79.674999999999997</v>
      </c>
      <c r="AM645" s="44">
        <v>54.87</v>
      </c>
      <c r="AN645" s="44">
        <v>118.41</v>
      </c>
      <c r="AO645" s="44">
        <v>54.87</v>
      </c>
      <c r="AP645" s="44">
        <v>57.88</v>
      </c>
      <c r="AQ645" s="44">
        <v>93.46</v>
      </c>
      <c r="AR645" s="44">
        <v>57.88</v>
      </c>
      <c r="AS645" s="44">
        <v>94.72</v>
      </c>
      <c r="AT645" s="44">
        <v>119.67</v>
      </c>
      <c r="AU645" s="44">
        <v>115.94</v>
      </c>
      <c r="AV645" s="44">
        <v>96.48</v>
      </c>
      <c r="AW645" s="44">
        <v>54.87</v>
      </c>
      <c r="AX645" s="44">
        <v>57.88</v>
      </c>
      <c r="AY645" s="44">
        <v>54.87</v>
      </c>
      <c r="AZ645" s="44">
        <v>64.599999999999994</v>
      </c>
      <c r="BA645" s="44">
        <v>54.87</v>
      </c>
      <c r="BB645" s="44">
        <v>64.599999999999994</v>
      </c>
      <c r="BC645" s="14" t="s">
        <v>77</v>
      </c>
      <c r="BD645" s="14" t="s">
        <v>77</v>
      </c>
      <c r="BG645" s="14" t="s">
        <v>191</v>
      </c>
      <c r="BH645" s="14" t="s">
        <v>44</v>
      </c>
      <c r="BI645" s="14">
        <v>102</v>
      </c>
      <c r="BJ645" s="14">
        <f>IFERROR(_xlfn.XLOOKUP(Master[[#This Row],[cu_id]],StopTimes[cu_ID],StopTimes[Average Stop Time]), 0)</f>
        <v>13.856666666666667</v>
      </c>
      <c r="BK645" s="14">
        <f>IF(Master[[#This Row],[Avg stop time helper]] &lt;&gt; 0, Master[[#This Row],[Avg stop time helper]],Average_Stop_Time)</f>
        <v>13.856666666666667</v>
      </c>
      <c r="BL645" s="14" t="b">
        <f>NOT(ISERROR(_xlfn.XLOOKUP(Master[[#This Row],[cu_id]], Solution[Cu_ID],Solution[Cu_ID])))</f>
        <v>0</v>
      </c>
    </row>
    <row r="646" spans="1:64" s="14" customFormat="1" x14ac:dyDescent="0.3">
      <c r="A646" s="26" t="s">
        <v>1494</v>
      </c>
      <c r="B646" s="14">
        <v>102</v>
      </c>
      <c r="C646" s="14">
        <v>99031</v>
      </c>
      <c r="D646" s="14">
        <v>104</v>
      </c>
      <c r="E646" s="14" t="s">
        <v>7</v>
      </c>
      <c r="F646" s="14" t="s">
        <v>4078</v>
      </c>
      <c r="G646" s="14" t="s">
        <v>1493</v>
      </c>
      <c r="H646" s="14" t="s">
        <v>1492</v>
      </c>
      <c r="I646" s="14" t="s">
        <v>2</v>
      </c>
      <c r="J646" s="14">
        <v>49776</v>
      </c>
      <c r="K646" s="14">
        <v>7</v>
      </c>
      <c r="L646" s="14" t="s">
        <v>82</v>
      </c>
      <c r="M646" s="14" t="s">
        <v>164</v>
      </c>
      <c r="N646" s="14" t="s">
        <v>15</v>
      </c>
      <c r="O646" s="14">
        <v>530</v>
      </c>
      <c r="P646" s="14">
        <v>0</v>
      </c>
      <c r="Q646" s="14">
        <v>530</v>
      </c>
      <c r="R646" s="14">
        <v>0</v>
      </c>
      <c r="S646" s="14">
        <v>0</v>
      </c>
      <c r="T646" s="14">
        <v>0</v>
      </c>
      <c r="U646" s="25">
        <v>44138</v>
      </c>
      <c r="V646" s="14">
        <v>53</v>
      </c>
      <c r="W646" s="23">
        <v>3750.05</v>
      </c>
      <c r="X646" s="23">
        <v>0</v>
      </c>
      <c r="Y646" s="23">
        <v>0</v>
      </c>
      <c r="Z646" s="23">
        <v>69.16</v>
      </c>
      <c r="AA646" s="23">
        <v>69.16</v>
      </c>
      <c r="AB646" s="14">
        <v>0</v>
      </c>
      <c r="AC646" s="14">
        <v>0</v>
      </c>
      <c r="AD646" s="24">
        <v>0</v>
      </c>
      <c r="AE646" s="48">
        <v>0</v>
      </c>
      <c r="AF646" s="48">
        <v>0</v>
      </c>
      <c r="AG646" s="44">
        <v>73.9953</v>
      </c>
      <c r="AH646" s="44">
        <v>64.362799999999993</v>
      </c>
      <c r="AI646" s="44">
        <v>63.455300000000001</v>
      </c>
      <c r="AJ646" s="44">
        <v>61.185299999999998</v>
      </c>
      <c r="AK646" s="44">
        <v>64.046199999999999</v>
      </c>
      <c r="AL646" s="44">
        <v>54.8887</v>
      </c>
      <c r="AM646" s="44">
        <v>41.73</v>
      </c>
      <c r="AN646" s="44">
        <v>41.9</v>
      </c>
      <c r="AO646" s="44">
        <v>80.33</v>
      </c>
      <c r="AP646" s="44">
        <v>80.5</v>
      </c>
      <c r="AQ646" s="44">
        <v>81.58</v>
      </c>
      <c r="AR646" s="44">
        <v>41.9</v>
      </c>
      <c r="AS646" s="44">
        <v>61.03</v>
      </c>
      <c r="AT646" s="44">
        <v>41.9</v>
      </c>
      <c r="AU646" s="44">
        <v>83.91</v>
      </c>
      <c r="AV646" s="44">
        <v>41.9</v>
      </c>
      <c r="AW646" s="44">
        <v>61.03</v>
      </c>
      <c r="AX646" s="44">
        <v>107.21</v>
      </c>
      <c r="AY646" s="44">
        <v>41.73</v>
      </c>
      <c r="AZ646" s="44">
        <v>41.9</v>
      </c>
      <c r="BA646" s="44">
        <v>61.03</v>
      </c>
      <c r="BB646" s="44">
        <v>41.9</v>
      </c>
      <c r="BC646" s="14" t="s">
        <v>77</v>
      </c>
      <c r="BD646" s="14" t="s">
        <v>77</v>
      </c>
      <c r="BG646" s="14" t="s">
        <v>191</v>
      </c>
      <c r="BH646" s="14" t="s">
        <v>44</v>
      </c>
      <c r="BI646" s="14">
        <v>102</v>
      </c>
      <c r="BJ646" s="14">
        <f>IFERROR(_xlfn.XLOOKUP(Master[[#This Row],[cu_id]],StopTimes[cu_ID],StopTimes[Average Stop Time]), 0)</f>
        <v>10.533333333333333</v>
      </c>
      <c r="BK646" s="14">
        <f>IF(Master[[#This Row],[Avg stop time helper]] &lt;&gt; 0, Master[[#This Row],[Avg stop time helper]],Average_Stop_Time)</f>
        <v>10.533333333333333</v>
      </c>
      <c r="BL646" s="14" t="b">
        <f>NOT(ISERROR(_xlfn.XLOOKUP(Master[[#This Row],[cu_id]], Solution[Cu_ID],Solution[Cu_ID])))</f>
        <v>0</v>
      </c>
    </row>
    <row r="647" spans="1:64" s="14" customFormat="1" x14ac:dyDescent="0.3">
      <c r="A647" s="26" t="s">
        <v>1441</v>
      </c>
      <c r="B647" s="14">
        <v>105</v>
      </c>
      <c r="C647" s="14">
        <v>99031</v>
      </c>
      <c r="D647" s="14">
        <v>96</v>
      </c>
      <c r="E647" s="14" t="s">
        <v>7</v>
      </c>
      <c r="F647" s="14" t="s">
        <v>3588</v>
      </c>
      <c r="H647" s="14" t="s">
        <v>831</v>
      </c>
      <c r="I647" s="14" t="s">
        <v>2</v>
      </c>
      <c r="J647" s="14">
        <v>48854</v>
      </c>
      <c r="K647" s="14">
        <v>7</v>
      </c>
      <c r="L647" s="14" t="s">
        <v>82</v>
      </c>
      <c r="M647" s="14" t="s">
        <v>164</v>
      </c>
      <c r="N647" s="14" t="s">
        <v>13</v>
      </c>
      <c r="O647" s="14">
        <v>10</v>
      </c>
      <c r="P647" s="14">
        <v>10</v>
      </c>
      <c r="Q647" s="14">
        <v>0</v>
      </c>
      <c r="R647" s="14">
        <v>0</v>
      </c>
      <c r="S647" s="14">
        <v>0</v>
      </c>
      <c r="T647" s="14">
        <v>0</v>
      </c>
      <c r="U647" s="25">
        <v>44137</v>
      </c>
      <c r="V647" s="14">
        <v>54</v>
      </c>
      <c r="W647" s="23">
        <v>4171.09</v>
      </c>
      <c r="X647" s="23">
        <v>0</v>
      </c>
      <c r="Y647" s="23">
        <v>0</v>
      </c>
      <c r="Z647" s="23">
        <v>79.3</v>
      </c>
      <c r="AA647" s="23">
        <v>79.3</v>
      </c>
      <c r="AB647" s="14">
        <v>0</v>
      </c>
      <c r="AC647" s="14">
        <v>0</v>
      </c>
      <c r="AD647" s="24">
        <f>IFERROR(1-(Master[[#This Row],[Avg Garment Scans per Delivery]]/Master[[#This Row],[Garment Inventory]]), 0)</f>
        <v>0</v>
      </c>
      <c r="AE647" s="48">
        <v>0</v>
      </c>
      <c r="AF647" s="48">
        <v>0</v>
      </c>
      <c r="AG647" s="44">
        <v>74.396100000000004</v>
      </c>
      <c r="AH647" s="44">
        <v>75.867599999999996</v>
      </c>
      <c r="AI647" s="44">
        <v>73.170699999999997</v>
      </c>
      <c r="AJ647" s="44">
        <v>75.720699999999994</v>
      </c>
      <c r="AK647" s="44">
        <v>76.905000000000001</v>
      </c>
      <c r="AL647" s="44">
        <v>73.316199999999995</v>
      </c>
      <c r="AM647" s="44">
        <v>65.94</v>
      </c>
      <c r="AN647" s="44">
        <v>169.3</v>
      </c>
      <c r="AO647" s="44">
        <v>55.33</v>
      </c>
      <c r="AP647" s="44">
        <v>169.3</v>
      </c>
      <c r="AQ647" s="44">
        <v>105.79</v>
      </c>
      <c r="AR647" s="44">
        <v>169.3</v>
      </c>
      <c r="AS647" s="44">
        <v>95.18</v>
      </c>
      <c r="AT647" s="44">
        <v>129.44999999999999</v>
      </c>
      <c r="AU647" s="44">
        <v>65.94</v>
      </c>
      <c r="AV647" s="44">
        <v>129.44999999999999</v>
      </c>
      <c r="AW647" s="44">
        <v>95.18</v>
      </c>
      <c r="AX647" s="44">
        <v>129.44999999999999</v>
      </c>
      <c r="AY647" s="44">
        <v>76.55</v>
      </c>
      <c r="AZ647" s="44">
        <v>118.48</v>
      </c>
      <c r="BA647" s="44">
        <v>55.33</v>
      </c>
      <c r="BB647" s="44">
        <v>158.33000000000001</v>
      </c>
      <c r="BC647" s="14" t="s">
        <v>257</v>
      </c>
      <c r="BD647" s="14" t="s">
        <v>213</v>
      </c>
      <c r="BG647" s="14" t="s">
        <v>191</v>
      </c>
      <c r="BH647" s="14" t="s">
        <v>44</v>
      </c>
      <c r="BI647" s="14">
        <v>105</v>
      </c>
      <c r="BJ647" s="14">
        <f>IFERROR(_xlfn.XLOOKUP(Master[[#This Row],[cu_id]],StopTimes[cu_ID],StopTimes[Average Stop Time]), 0)</f>
        <v>17.791666666666668</v>
      </c>
      <c r="BK647" s="14">
        <f>IF(Master[[#This Row],[Avg stop time helper]] &lt;&gt; 0, Master[[#This Row],[Avg stop time helper]],Average_Stop_Time)</f>
        <v>17.791666666666668</v>
      </c>
      <c r="BL647" s="14" t="b">
        <f>NOT(ISERROR(_xlfn.XLOOKUP(Master[[#This Row],[cu_id]], Solution[Cu_ID],Solution[Cu_ID])))</f>
        <v>1</v>
      </c>
    </row>
    <row r="648" spans="1:64" s="14" customFormat="1" x14ac:dyDescent="0.3">
      <c r="A648" s="26" t="s">
        <v>625</v>
      </c>
      <c r="B648" s="14">
        <v>102</v>
      </c>
      <c r="C648" s="14">
        <v>99031</v>
      </c>
      <c r="D648" s="14">
        <v>138</v>
      </c>
      <c r="E648" s="14" t="s">
        <v>7</v>
      </c>
      <c r="F648" s="14" t="s">
        <v>4175</v>
      </c>
      <c r="H648" s="14" t="s">
        <v>619</v>
      </c>
      <c r="I648" s="14" t="s">
        <v>2</v>
      </c>
      <c r="J648" s="14">
        <v>49746</v>
      </c>
      <c r="K648" s="14">
        <v>7</v>
      </c>
      <c r="L648" s="14" t="s">
        <v>82</v>
      </c>
      <c r="M648" s="14" t="s">
        <v>164</v>
      </c>
      <c r="N648" s="14" t="s">
        <v>12</v>
      </c>
      <c r="O648" s="14">
        <v>330</v>
      </c>
      <c r="P648" s="14">
        <v>0</v>
      </c>
      <c r="Q648" s="14">
        <v>0</v>
      </c>
      <c r="R648" s="14">
        <v>330</v>
      </c>
      <c r="S648" s="14">
        <v>0</v>
      </c>
      <c r="T648" s="14">
        <v>0</v>
      </c>
      <c r="U648" s="25">
        <v>44139</v>
      </c>
      <c r="V648" s="14">
        <v>52</v>
      </c>
      <c r="W648" s="23">
        <v>6618.29</v>
      </c>
      <c r="X648" s="23">
        <v>0</v>
      </c>
      <c r="Y648" s="23">
        <v>0</v>
      </c>
      <c r="Z648" s="23">
        <v>131.54</v>
      </c>
      <c r="AA648" s="23">
        <v>131.54</v>
      </c>
      <c r="AB648" s="14">
        <v>0</v>
      </c>
      <c r="AC648" s="14">
        <v>0</v>
      </c>
      <c r="AD648" s="24">
        <v>0</v>
      </c>
      <c r="AE648" s="48">
        <v>0</v>
      </c>
      <c r="AF648" s="48">
        <v>0</v>
      </c>
      <c r="AG648" s="44">
        <v>125.41840000000001</v>
      </c>
      <c r="AH648" s="44">
        <v>126.6246</v>
      </c>
      <c r="AI648" s="44">
        <v>127.86150000000001</v>
      </c>
      <c r="AJ648" s="44">
        <v>121.6815</v>
      </c>
      <c r="AK648" s="44">
        <v>124.325</v>
      </c>
      <c r="AL648" s="44">
        <v>118.69499999999999</v>
      </c>
      <c r="AM648" s="44">
        <v>158.24</v>
      </c>
      <c r="AN648" s="44">
        <v>131.44</v>
      </c>
      <c r="AO648" s="44">
        <v>101.02</v>
      </c>
      <c r="AP648" s="44">
        <v>88.8</v>
      </c>
      <c r="AQ648" s="44">
        <v>118.39</v>
      </c>
      <c r="AR648" s="44">
        <v>130.09</v>
      </c>
      <c r="AS648" s="44">
        <v>119.65</v>
      </c>
      <c r="AT648" s="44">
        <v>131.44</v>
      </c>
      <c r="AU648" s="44">
        <v>158.24</v>
      </c>
      <c r="AV648" s="44">
        <v>153.57</v>
      </c>
      <c r="AW648" s="44">
        <v>118.39</v>
      </c>
      <c r="AX648" s="44">
        <v>88.8</v>
      </c>
      <c r="AY648" s="44">
        <v>101.02</v>
      </c>
      <c r="AZ648" s="44">
        <v>88.8</v>
      </c>
      <c r="BA648" s="44">
        <v>119.65</v>
      </c>
      <c r="BB648" s="44">
        <v>136.62</v>
      </c>
      <c r="BC648" s="14" t="s">
        <v>257</v>
      </c>
      <c r="BD648" s="14" t="s">
        <v>213</v>
      </c>
      <c r="BG648" s="14" t="s">
        <v>191</v>
      </c>
      <c r="BH648" s="14" t="s">
        <v>44</v>
      </c>
      <c r="BJ648" s="14">
        <f>IFERROR(_xlfn.XLOOKUP(Master[[#This Row],[cu_id]],StopTimes[cu_ID],StopTimes[Average Stop Time]), 0)</f>
        <v>19.866666666666667</v>
      </c>
      <c r="BK648" s="14">
        <f>IF(Master[[#This Row],[Avg stop time helper]] &lt;&gt; 0, Master[[#This Row],[Avg stop time helper]],Average_Stop_Time)</f>
        <v>19.866666666666667</v>
      </c>
      <c r="BL648" s="14" t="b">
        <f>NOT(ISERROR(_xlfn.XLOOKUP(Master[[#This Row],[cu_id]], Solution[Cu_ID],Solution[Cu_ID])))</f>
        <v>1</v>
      </c>
    </row>
    <row r="649" spans="1:64" s="14" customFormat="1" x14ac:dyDescent="0.3">
      <c r="A649" s="26" t="s">
        <v>1440</v>
      </c>
      <c r="B649" s="14">
        <v>102</v>
      </c>
      <c r="C649" s="14">
        <v>99031</v>
      </c>
      <c r="D649" s="14">
        <v>97</v>
      </c>
      <c r="E649" s="14" t="s">
        <v>1439</v>
      </c>
      <c r="F649" s="14" t="s">
        <v>4213</v>
      </c>
      <c r="H649" s="14" t="s">
        <v>667</v>
      </c>
      <c r="I649" s="14" t="s">
        <v>2</v>
      </c>
      <c r="J649" s="14">
        <v>49721</v>
      </c>
      <c r="K649" s="14">
        <v>7</v>
      </c>
      <c r="L649" s="14" t="s">
        <v>82</v>
      </c>
      <c r="M649" s="14" t="s">
        <v>164</v>
      </c>
      <c r="N649" s="14" t="s">
        <v>48</v>
      </c>
      <c r="O649" s="14">
        <v>165</v>
      </c>
      <c r="P649" s="14">
        <v>0</v>
      </c>
      <c r="Q649" s="14">
        <v>0</v>
      </c>
      <c r="R649" s="14">
        <v>0</v>
      </c>
      <c r="S649" s="14">
        <v>165</v>
      </c>
      <c r="T649" s="14">
        <v>0</v>
      </c>
      <c r="U649" s="25">
        <v>44140</v>
      </c>
      <c r="V649" s="14">
        <v>52</v>
      </c>
      <c r="W649" s="23">
        <v>1720.83</v>
      </c>
      <c r="X649" s="23">
        <v>0</v>
      </c>
      <c r="Y649" s="23">
        <v>0</v>
      </c>
      <c r="Z649" s="23">
        <v>32.01</v>
      </c>
      <c r="AA649" s="23">
        <v>32.01</v>
      </c>
      <c r="AB649" s="14">
        <v>0</v>
      </c>
      <c r="AC649" s="14">
        <v>0</v>
      </c>
      <c r="AD649" s="24">
        <v>0</v>
      </c>
      <c r="AE649" s="48">
        <v>0</v>
      </c>
      <c r="AF649" s="48">
        <v>0</v>
      </c>
      <c r="AG649" s="44">
        <v>31.5108</v>
      </c>
      <c r="AH649" s="44">
        <v>35.0092</v>
      </c>
      <c r="AI649" s="44">
        <v>26.922799999999999</v>
      </c>
      <c r="AJ649" s="44">
        <v>27.982299999999999</v>
      </c>
      <c r="AK649" s="44">
        <v>24.758700000000001</v>
      </c>
      <c r="AL649" s="44">
        <v>30.897500000000001</v>
      </c>
      <c r="AM649" s="44">
        <v>15.11</v>
      </c>
      <c r="AN649" s="44">
        <v>15.6</v>
      </c>
      <c r="AO649" s="44">
        <v>15.11</v>
      </c>
      <c r="AP649" s="44">
        <v>98.13</v>
      </c>
      <c r="AQ649" s="44">
        <v>53.71</v>
      </c>
      <c r="AR649" s="44">
        <v>15.6</v>
      </c>
      <c r="AS649" s="44">
        <v>15.11</v>
      </c>
      <c r="AT649" s="44">
        <v>15.6</v>
      </c>
      <c r="AU649" s="44">
        <v>53.7</v>
      </c>
      <c r="AV649" s="44">
        <v>15.6</v>
      </c>
      <c r="AW649" s="44">
        <v>15.11</v>
      </c>
      <c r="AX649" s="44">
        <v>15.6</v>
      </c>
      <c r="AY649" s="44">
        <v>15.11</v>
      </c>
      <c r="AZ649" s="44">
        <v>15.6</v>
      </c>
      <c r="BA649" s="44">
        <v>15.11</v>
      </c>
      <c r="BB649" s="44">
        <v>55.45</v>
      </c>
      <c r="BC649" s="14" t="s">
        <v>77</v>
      </c>
      <c r="BD649" s="14" t="s">
        <v>77</v>
      </c>
      <c r="BG649" s="14" t="s">
        <v>191</v>
      </c>
      <c r="BH649" s="14" t="s">
        <v>44</v>
      </c>
      <c r="BI649" s="14">
        <v>102</v>
      </c>
      <c r="BJ649" s="14">
        <f>IFERROR(_xlfn.XLOOKUP(Master[[#This Row],[cu_id]],StopTimes[cu_ID],StopTimes[Average Stop Time]), 0)</f>
        <v>5.98</v>
      </c>
      <c r="BK649" s="14">
        <f>IF(Master[[#This Row],[Avg stop time helper]] &lt;&gt; 0, Master[[#This Row],[Avg stop time helper]],Average_Stop_Time)</f>
        <v>5.98</v>
      </c>
      <c r="BL649" s="14" t="b">
        <f>NOT(ISERROR(_xlfn.XLOOKUP(Master[[#This Row],[cu_id]], Solution[Cu_ID],Solution[Cu_ID])))</f>
        <v>0</v>
      </c>
    </row>
    <row r="650" spans="1:64" s="14" customFormat="1" x14ac:dyDescent="0.3">
      <c r="A650" s="26" t="s">
        <v>1281</v>
      </c>
      <c r="B650" s="14">
        <v>101</v>
      </c>
      <c r="C650" s="14">
        <v>99046</v>
      </c>
      <c r="D650" s="14">
        <v>14</v>
      </c>
      <c r="E650" s="14" t="s">
        <v>1280</v>
      </c>
      <c r="F650" s="14" t="s">
        <v>4088</v>
      </c>
      <c r="H650" s="14" t="s">
        <v>1279</v>
      </c>
      <c r="I650" s="14" t="s">
        <v>2</v>
      </c>
      <c r="J650" s="14">
        <v>49747</v>
      </c>
      <c r="K650" s="14">
        <v>6</v>
      </c>
      <c r="L650" s="14" t="s">
        <v>82</v>
      </c>
      <c r="M650" s="14" t="s">
        <v>164</v>
      </c>
      <c r="N650" s="14" t="s">
        <v>15</v>
      </c>
      <c r="O650" s="14">
        <v>335</v>
      </c>
      <c r="P650" s="14">
        <v>0</v>
      </c>
      <c r="Q650" s="14">
        <v>335</v>
      </c>
      <c r="R650" s="14">
        <v>0</v>
      </c>
      <c r="S650" s="14">
        <v>0</v>
      </c>
      <c r="T650" s="14">
        <v>0</v>
      </c>
      <c r="U650" s="25">
        <v>44138</v>
      </c>
      <c r="V650" s="14">
        <v>39</v>
      </c>
      <c r="W650" s="23">
        <v>2684.82</v>
      </c>
      <c r="X650" s="23">
        <v>0</v>
      </c>
      <c r="Y650" s="23">
        <v>0</v>
      </c>
      <c r="Z650" s="23">
        <v>48.11</v>
      </c>
      <c r="AA650" s="23">
        <v>96.22</v>
      </c>
      <c r="AB650" s="14">
        <v>0</v>
      </c>
      <c r="AC650" s="14">
        <v>0</v>
      </c>
      <c r="AD650" s="24">
        <f>IFERROR(1-(Master[[#This Row],[Avg Garment Scans per Delivery]]/Master[[#This Row],[Garment Inventory]]), 0)</f>
        <v>0</v>
      </c>
      <c r="AE650" s="48">
        <v>0</v>
      </c>
      <c r="AF650" s="48">
        <v>0</v>
      </c>
      <c r="AG650" s="44">
        <v>58.17</v>
      </c>
      <c r="AH650" s="44">
        <v>72.126599999999996</v>
      </c>
      <c r="AI650" s="44">
        <v>90.103300000000004</v>
      </c>
      <c r="AJ650" s="44">
        <v>75.3172</v>
      </c>
      <c r="AK650" s="44">
        <v>44.384999999999998</v>
      </c>
      <c r="AL650" s="44">
        <v>70.819999999999993</v>
      </c>
      <c r="AM650" s="44">
        <v>0</v>
      </c>
      <c r="AN650" s="44">
        <v>73.63</v>
      </c>
      <c r="AO650" s="44">
        <v>88.77</v>
      </c>
      <c r="AP650" s="44">
        <v>73.63</v>
      </c>
      <c r="AQ650" s="44">
        <v>0</v>
      </c>
      <c r="AR650" s="44">
        <v>73.63</v>
      </c>
      <c r="AS650" s="44">
        <v>88.77</v>
      </c>
      <c r="AT650" s="44">
        <v>73.63</v>
      </c>
      <c r="AU650" s="44">
        <v>0</v>
      </c>
      <c r="AV650" s="44">
        <v>68.010000000000005</v>
      </c>
      <c r="AW650" s="44">
        <v>88.77</v>
      </c>
      <c r="AX650" s="44">
        <v>68.010000000000005</v>
      </c>
      <c r="AY650" s="44">
        <v>0</v>
      </c>
      <c r="AZ650" s="44">
        <v>68.010000000000005</v>
      </c>
      <c r="BA650" s="44">
        <v>88.77</v>
      </c>
      <c r="BB650" s="44">
        <v>68.010000000000005</v>
      </c>
      <c r="BC650" s="14" t="s">
        <v>257</v>
      </c>
      <c r="BD650" s="14" t="s">
        <v>213</v>
      </c>
      <c r="BG650" s="14" t="s">
        <v>191</v>
      </c>
      <c r="BH650" s="14" t="s">
        <v>44</v>
      </c>
      <c r="BI650" s="14">
        <v>101</v>
      </c>
      <c r="BJ650" s="14">
        <f>IFERROR(_xlfn.XLOOKUP(Master[[#This Row],[cu_id]],StopTimes[cu_ID],StopTimes[Average Stop Time]), 0)</f>
        <v>9.9875000000000007</v>
      </c>
      <c r="BK650" s="14">
        <f>IF(Master[[#This Row],[Avg stop time helper]] &lt;&gt; 0, Master[[#This Row],[Avg stop time helper]],Average_Stop_Time)</f>
        <v>9.9875000000000007</v>
      </c>
      <c r="BL650" s="14" t="b">
        <f>NOT(ISERROR(_xlfn.XLOOKUP(Master[[#This Row],[cu_id]], Solution[Cu_ID],Solution[Cu_ID])))</f>
        <v>1</v>
      </c>
    </row>
    <row r="651" spans="1:64" s="14" customFormat="1" x14ac:dyDescent="0.3">
      <c r="A651" s="26" t="s">
        <v>374</v>
      </c>
      <c r="B651" s="14">
        <v>102</v>
      </c>
      <c r="C651" s="14">
        <v>99046</v>
      </c>
      <c r="D651" s="14">
        <v>12</v>
      </c>
      <c r="E651" s="14" t="s">
        <v>373</v>
      </c>
      <c r="F651" s="14" t="s">
        <v>4351</v>
      </c>
      <c r="H651" s="14" t="s">
        <v>192</v>
      </c>
      <c r="I651" s="14" t="s">
        <v>2</v>
      </c>
      <c r="J651" s="14">
        <v>49701</v>
      </c>
      <c r="K651" s="14">
        <v>6</v>
      </c>
      <c r="L651" s="14" t="s">
        <v>82</v>
      </c>
      <c r="M651" s="14" t="s">
        <v>164</v>
      </c>
      <c r="N651" s="14" t="s">
        <v>14</v>
      </c>
      <c r="O651" s="14">
        <v>85</v>
      </c>
      <c r="P651" s="14">
        <v>0</v>
      </c>
      <c r="Q651" s="14">
        <v>0</v>
      </c>
      <c r="R651" s="14">
        <v>0</v>
      </c>
      <c r="S651" s="14">
        <v>0</v>
      </c>
      <c r="T651" s="14">
        <v>85</v>
      </c>
      <c r="U651" s="25">
        <v>44141</v>
      </c>
      <c r="V651" s="14">
        <v>39</v>
      </c>
      <c r="W651" s="23">
        <v>2164.2199999999998</v>
      </c>
      <c r="X651" s="23">
        <v>0</v>
      </c>
      <c r="Y651" s="23">
        <v>0</v>
      </c>
      <c r="Z651" s="23">
        <v>36.75</v>
      </c>
      <c r="AA651" s="23">
        <v>73.5</v>
      </c>
      <c r="AB651" s="14">
        <v>0</v>
      </c>
      <c r="AC651" s="14">
        <v>0</v>
      </c>
      <c r="AD651" s="24">
        <v>0</v>
      </c>
      <c r="AE651" s="48">
        <v>0</v>
      </c>
      <c r="AF651" s="48">
        <v>0</v>
      </c>
      <c r="AG651" s="44">
        <v>48.496099999999998</v>
      </c>
      <c r="AH651" s="44">
        <v>58.583300000000001</v>
      </c>
      <c r="AI651" s="44">
        <v>68.677099999999996</v>
      </c>
      <c r="AJ651" s="44">
        <v>68.490899999999996</v>
      </c>
      <c r="AK651" s="44">
        <v>33.9</v>
      </c>
      <c r="AL651" s="44">
        <v>70.2</v>
      </c>
      <c r="AM651" s="44">
        <v>0</v>
      </c>
      <c r="AN651" s="44">
        <v>55.68</v>
      </c>
      <c r="AO651" s="44">
        <v>67.8</v>
      </c>
      <c r="AP651" s="44">
        <v>55.68</v>
      </c>
      <c r="AQ651" s="44">
        <v>0</v>
      </c>
      <c r="AR651" s="44">
        <v>55.68</v>
      </c>
      <c r="AS651" s="44">
        <v>67.8</v>
      </c>
      <c r="AT651" s="44">
        <v>50.06</v>
      </c>
      <c r="AU651" s="44">
        <v>0</v>
      </c>
      <c r="AV651" s="44">
        <v>50.06</v>
      </c>
      <c r="AW651" s="44">
        <v>67.8</v>
      </c>
      <c r="AX651" s="44">
        <v>50.06</v>
      </c>
      <c r="AY651" s="44">
        <v>0</v>
      </c>
      <c r="AZ651" s="44">
        <v>194.32</v>
      </c>
      <c r="BA651" s="44">
        <v>67.8</v>
      </c>
      <c r="BB651" s="44">
        <v>50.06</v>
      </c>
      <c r="BC651" s="14" t="s">
        <v>77</v>
      </c>
      <c r="BD651" s="14" t="s">
        <v>77</v>
      </c>
      <c r="BG651" s="14" t="s">
        <v>191</v>
      </c>
      <c r="BH651" s="14" t="s">
        <v>44</v>
      </c>
      <c r="BI651" s="14">
        <v>102</v>
      </c>
      <c r="BJ651" s="14">
        <f>IFERROR(_xlfn.XLOOKUP(Master[[#This Row],[cu_id]],StopTimes[cu_ID],StopTimes[Average Stop Time]), 0)</f>
        <v>6.4666666666666668</v>
      </c>
      <c r="BK651" s="14">
        <f>IF(Master[[#This Row],[Avg stop time helper]] &lt;&gt; 0, Master[[#This Row],[Avg stop time helper]],Average_Stop_Time)</f>
        <v>6.4666666666666668</v>
      </c>
      <c r="BL651" s="14" t="b">
        <f>NOT(ISERROR(_xlfn.XLOOKUP(Master[[#This Row],[cu_id]], Solution[Cu_ID],Solution[Cu_ID])))</f>
        <v>0</v>
      </c>
    </row>
    <row r="652" spans="1:64" s="14" customFormat="1" x14ac:dyDescent="0.3">
      <c r="A652" s="26" t="s">
        <v>803</v>
      </c>
      <c r="B652" s="14">
        <v>105</v>
      </c>
      <c r="C652" s="14">
        <v>99046</v>
      </c>
      <c r="D652" s="14">
        <v>17</v>
      </c>
      <c r="E652" s="14" t="s">
        <v>802</v>
      </c>
      <c r="F652" s="14" t="s">
        <v>3614</v>
      </c>
      <c r="G652" s="14" t="s">
        <v>387</v>
      </c>
      <c r="H652" s="14" t="s">
        <v>801</v>
      </c>
      <c r="I652" s="14" t="s">
        <v>2</v>
      </c>
      <c r="J652" s="14">
        <v>48656</v>
      </c>
      <c r="K652" s="14">
        <v>6</v>
      </c>
      <c r="L652" s="14" t="s">
        <v>82</v>
      </c>
      <c r="M652" s="14" t="s">
        <v>164</v>
      </c>
      <c r="N652" s="14" t="s">
        <v>12</v>
      </c>
      <c r="O652" s="14">
        <v>90</v>
      </c>
      <c r="P652" s="14">
        <v>0</v>
      </c>
      <c r="Q652" s="14">
        <v>0</v>
      </c>
      <c r="R652" s="14">
        <v>90</v>
      </c>
      <c r="S652" s="14">
        <v>0</v>
      </c>
      <c r="T652" s="14">
        <v>0</v>
      </c>
      <c r="U652" s="25">
        <v>44139</v>
      </c>
      <c r="V652" s="14">
        <v>41</v>
      </c>
      <c r="W652" s="23">
        <v>15058.58</v>
      </c>
      <c r="X652" s="23">
        <v>0</v>
      </c>
      <c r="Y652" s="23">
        <v>0</v>
      </c>
      <c r="Z652" s="23">
        <v>361.18</v>
      </c>
      <c r="AA652" s="23">
        <v>722.37</v>
      </c>
      <c r="AB652" s="14">
        <v>25</v>
      </c>
      <c r="AC652" s="14">
        <v>2</v>
      </c>
      <c r="AD652" s="24">
        <f>IFERROR(1-(Master[[#This Row],[Avg Garment Scans per Delivery]]/Master[[#This Row],[Garment Inventory]]), 0)</f>
        <v>0.92</v>
      </c>
      <c r="AE652" s="48">
        <v>3</v>
      </c>
      <c r="AF652" s="48">
        <v>27</v>
      </c>
      <c r="AG652" s="44">
        <v>253.72380000000001</v>
      </c>
      <c r="AH652" s="44">
        <v>456.75549999999998</v>
      </c>
      <c r="AI652" s="44">
        <v>524.11500000000001</v>
      </c>
      <c r="AJ652" s="44">
        <v>350.34089999999998</v>
      </c>
      <c r="AK652" s="44">
        <v>333.99</v>
      </c>
      <c r="AL652" s="44">
        <v>296.95249999999999</v>
      </c>
      <c r="AM652" s="44">
        <v>0</v>
      </c>
      <c r="AN652" s="44">
        <v>279.93</v>
      </c>
      <c r="AO652" s="44">
        <v>602.46</v>
      </c>
      <c r="AP652" s="44">
        <v>346.55</v>
      </c>
      <c r="AQ652" s="44">
        <v>0</v>
      </c>
      <c r="AR652" s="44">
        <v>300.89</v>
      </c>
      <c r="AS652" s="44">
        <v>602.46</v>
      </c>
      <c r="AT652" s="44">
        <v>289.64999999999998</v>
      </c>
      <c r="AU652" s="44">
        <v>112.32</v>
      </c>
      <c r="AV652" s="44">
        <v>289.64999999999998</v>
      </c>
      <c r="AW652" s="44">
        <v>677.34</v>
      </c>
      <c r="AX652" s="44">
        <v>289.64999999999998</v>
      </c>
      <c r="AY652" s="44">
        <v>0</v>
      </c>
      <c r="AZ652" s="44">
        <v>289.64999999999998</v>
      </c>
      <c r="BA652" s="44">
        <v>677.34</v>
      </c>
      <c r="BB652" s="44">
        <v>289.64999999999998</v>
      </c>
      <c r="BC652" s="14" t="s">
        <v>257</v>
      </c>
      <c r="BD652" s="14" t="s">
        <v>213</v>
      </c>
      <c r="BG652" s="14" t="s">
        <v>191</v>
      </c>
      <c r="BH652" s="14" t="s">
        <v>44</v>
      </c>
      <c r="BI652" s="14">
        <v>105</v>
      </c>
      <c r="BJ652" s="14">
        <f>IFERROR(_xlfn.XLOOKUP(Master[[#This Row],[cu_id]],StopTimes[cu_ID],StopTimes[Average Stop Time]), 0)</f>
        <v>15.645833333333334</v>
      </c>
      <c r="BK652" s="14">
        <f>IF(Master[[#This Row],[Avg stop time helper]] &lt;&gt; 0, Master[[#This Row],[Avg stop time helper]],Average_Stop_Time)</f>
        <v>15.645833333333334</v>
      </c>
      <c r="BL652" s="14" t="b">
        <f>NOT(ISERROR(_xlfn.XLOOKUP(Master[[#This Row],[cu_id]], Solution[Cu_ID],Solution[Cu_ID])))</f>
        <v>1</v>
      </c>
    </row>
    <row r="653" spans="1:64" s="14" customFormat="1" x14ac:dyDescent="0.3">
      <c r="A653" s="26" t="s">
        <v>674</v>
      </c>
      <c r="B653" s="14">
        <v>102</v>
      </c>
      <c r="C653" s="14">
        <v>99046</v>
      </c>
      <c r="D653" s="14">
        <v>16</v>
      </c>
      <c r="E653" s="14" t="s">
        <v>673</v>
      </c>
      <c r="F653" s="14" t="s">
        <v>4242</v>
      </c>
      <c r="G653" s="14" t="s">
        <v>387</v>
      </c>
      <c r="H653" s="14" t="s">
        <v>664</v>
      </c>
      <c r="I653" s="14" t="s">
        <v>2</v>
      </c>
      <c r="J653" s="14">
        <v>49721</v>
      </c>
      <c r="K653" s="14">
        <v>6</v>
      </c>
      <c r="L653" s="14" t="s">
        <v>82</v>
      </c>
      <c r="M653" s="14" t="s">
        <v>164</v>
      </c>
      <c r="N653" s="14" t="s">
        <v>14</v>
      </c>
      <c r="O653" s="14">
        <v>25</v>
      </c>
      <c r="P653" s="14">
        <v>0</v>
      </c>
      <c r="Q653" s="14">
        <v>0</v>
      </c>
      <c r="R653" s="14">
        <v>0</v>
      </c>
      <c r="S653" s="14">
        <v>0</v>
      </c>
      <c r="T653" s="14">
        <v>25</v>
      </c>
      <c r="U653" s="25">
        <v>44141</v>
      </c>
      <c r="V653" s="14">
        <v>39</v>
      </c>
      <c r="W653" s="23">
        <v>7531.01</v>
      </c>
      <c r="X653" s="23">
        <v>0</v>
      </c>
      <c r="Y653" s="23">
        <v>0</v>
      </c>
      <c r="Z653" s="23">
        <v>137.71</v>
      </c>
      <c r="AA653" s="23">
        <v>275.43</v>
      </c>
      <c r="AB653" s="14">
        <v>30</v>
      </c>
      <c r="AC653" s="14">
        <v>8</v>
      </c>
      <c r="AD653" s="24">
        <v>0.20512820512820512</v>
      </c>
      <c r="AE653" s="48">
        <v>1</v>
      </c>
      <c r="AF653" s="48">
        <v>27</v>
      </c>
      <c r="AG653" s="44">
        <v>154.11070000000001</v>
      </c>
      <c r="AH653" s="44">
        <v>210.3955</v>
      </c>
      <c r="AI653" s="44">
        <v>253.52420000000001</v>
      </c>
      <c r="AJ653" s="44">
        <v>179.18360000000001</v>
      </c>
      <c r="AK653" s="44">
        <v>123.13249999999999</v>
      </c>
      <c r="AL653" s="44">
        <v>167.0575</v>
      </c>
      <c r="AM653" s="44">
        <v>0</v>
      </c>
      <c r="AN653" s="44">
        <v>212.86</v>
      </c>
      <c r="AO653" s="44">
        <v>249.73</v>
      </c>
      <c r="AP653" s="44">
        <v>167.92</v>
      </c>
      <c r="AQ653" s="44">
        <v>0</v>
      </c>
      <c r="AR653" s="44">
        <v>167.92</v>
      </c>
      <c r="AS653" s="44">
        <v>249.73</v>
      </c>
      <c r="AT653" s="44">
        <v>142</v>
      </c>
      <c r="AU653" s="44">
        <v>0</v>
      </c>
      <c r="AV653" s="44">
        <v>167.92</v>
      </c>
      <c r="AW653" s="44">
        <v>249.73</v>
      </c>
      <c r="AX653" s="44">
        <v>167.92</v>
      </c>
      <c r="AY653" s="44">
        <v>0</v>
      </c>
      <c r="AZ653" s="44">
        <v>167.92</v>
      </c>
      <c r="BA653" s="44">
        <v>235.87</v>
      </c>
      <c r="BB653" s="44">
        <v>142</v>
      </c>
      <c r="BC653" s="14" t="s">
        <v>77</v>
      </c>
      <c r="BD653" s="14" t="s">
        <v>77</v>
      </c>
      <c r="BG653" s="14" t="s">
        <v>191</v>
      </c>
      <c r="BH653" s="14" t="s">
        <v>44</v>
      </c>
      <c r="BI653" s="14">
        <v>102</v>
      </c>
      <c r="BJ653" s="14">
        <f>IFERROR(_xlfn.XLOOKUP(Master[[#This Row],[cu_id]],StopTimes[cu_ID],StopTimes[Average Stop Time]), 0)</f>
        <v>11.200000000000001</v>
      </c>
      <c r="BK653" s="14">
        <f>IF(Master[[#This Row],[Avg stop time helper]] &lt;&gt; 0, Master[[#This Row],[Avg stop time helper]],Average_Stop_Time)</f>
        <v>11.200000000000001</v>
      </c>
      <c r="BL653" s="14" t="b">
        <f>NOT(ISERROR(_xlfn.XLOOKUP(Master[[#This Row],[cu_id]], Solution[Cu_ID],Solution[Cu_ID])))</f>
        <v>0</v>
      </c>
    </row>
    <row r="654" spans="1:64" s="14" customFormat="1" x14ac:dyDescent="0.3">
      <c r="A654" s="26" t="s">
        <v>663</v>
      </c>
      <c r="B654" s="14">
        <v>102</v>
      </c>
      <c r="C654" s="14">
        <v>99046</v>
      </c>
      <c r="D654" s="14">
        <v>15</v>
      </c>
      <c r="E654" s="14" t="s">
        <v>662</v>
      </c>
      <c r="F654" s="14" t="s">
        <v>4262</v>
      </c>
      <c r="H654" s="14" t="s">
        <v>661</v>
      </c>
      <c r="I654" s="14" t="s">
        <v>2</v>
      </c>
      <c r="J654" s="14">
        <v>49706</v>
      </c>
      <c r="K654" s="14">
        <v>6</v>
      </c>
      <c r="L654" s="14" t="s">
        <v>82</v>
      </c>
      <c r="M654" s="14" t="s">
        <v>164</v>
      </c>
      <c r="N654" s="14" t="s">
        <v>48</v>
      </c>
      <c r="O654" s="14">
        <v>120</v>
      </c>
      <c r="P654" s="14">
        <v>0</v>
      </c>
      <c r="Q654" s="14">
        <v>0</v>
      </c>
      <c r="R654" s="14">
        <v>0</v>
      </c>
      <c r="S654" s="14">
        <v>120</v>
      </c>
      <c r="T654" s="14">
        <v>0</v>
      </c>
      <c r="U654" s="25">
        <v>44140</v>
      </c>
      <c r="V654" s="14">
        <v>39</v>
      </c>
      <c r="W654" s="23">
        <v>10648.41</v>
      </c>
      <c r="X654" s="23">
        <v>0</v>
      </c>
      <c r="Y654" s="23">
        <v>0</v>
      </c>
      <c r="Z654" s="23">
        <v>178.24</v>
      </c>
      <c r="AA654" s="23">
        <v>356.47</v>
      </c>
      <c r="AB654" s="14">
        <v>41</v>
      </c>
      <c r="AC654" s="14">
        <v>13</v>
      </c>
      <c r="AD654" s="24">
        <v>0.33333333333333331</v>
      </c>
      <c r="AE654" s="48">
        <v>2</v>
      </c>
      <c r="AF654" s="48">
        <v>39</v>
      </c>
      <c r="AG654" s="44">
        <v>241.44499999999999</v>
      </c>
      <c r="AH654" s="44">
        <v>285.14</v>
      </c>
      <c r="AI654" s="44">
        <v>335.2</v>
      </c>
      <c r="AJ654" s="44">
        <v>275.86270000000002</v>
      </c>
      <c r="AK654" s="44">
        <v>166.87</v>
      </c>
      <c r="AL654" s="44">
        <v>261.26249999999999</v>
      </c>
      <c r="AM654" s="44">
        <v>0</v>
      </c>
      <c r="AN654" s="44">
        <v>290.75</v>
      </c>
      <c r="AO654" s="44">
        <v>333.74</v>
      </c>
      <c r="AP654" s="44">
        <v>257.05</v>
      </c>
      <c r="AQ654" s="44">
        <v>0</v>
      </c>
      <c r="AR654" s="44">
        <v>257.05</v>
      </c>
      <c r="AS654" s="44">
        <v>333.74</v>
      </c>
      <c r="AT654" s="44">
        <v>257.05</v>
      </c>
      <c r="AU654" s="44">
        <v>0</v>
      </c>
      <c r="AV654" s="44">
        <v>257.05</v>
      </c>
      <c r="AW654" s="44">
        <v>333.74</v>
      </c>
      <c r="AX654" s="44">
        <v>257.05</v>
      </c>
      <c r="AY654" s="44">
        <v>0</v>
      </c>
      <c r="AZ654" s="44">
        <v>257.05</v>
      </c>
      <c r="BA654" s="44">
        <v>333.74</v>
      </c>
      <c r="BB654" s="44">
        <v>257.05</v>
      </c>
      <c r="BC654" s="14" t="s">
        <v>77</v>
      </c>
      <c r="BD654" s="14" t="s">
        <v>77</v>
      </c>
      <c r="BG654" s="14" t="s">
        <v>191</v>
      </c>
      <c r="BH654" s="14" t="s">
        <v>44</v>
      </c>
      <c r="BI654" s="14">
        <v>102</v>
      </c>
      <c r="BJ654" s="14">
        <f>IFERROR(_xlfn.XLOOKUP(Master[[#This Row],[cu_id]],StopTimes[cu_ID],StopTimes[Average Stop Time]), 0)</f>
        <v>19.893333333333334</v>
      </c>
      <c r="BK654" s="14">
        <f>IF(Master[[#This Row],[Avg stop time helper]] &lt;&gt; 0, Master[[#This Row],[Avg stop time helper]],Average_Stop_Time)</f>
        <v>19.893333333333334</v>
      </c>
      <c r="BL654" s="14" t="b">
        <f>NOT(ISERROR(_xlfn.XLOOKUP(Master[[#This Row],[cu_id]], Solution[Cu_ID],Solution[Cu_ID])))</f>
        <v>0</v>
      </c>
    </row>
    <row r="655" spans="1:64" s="14" customFormat="1" x14ac:dyDescent="0.3">
      <c r="A655" s="26" t="s">
        <v>275</v>
      </c>
      <c r="B655" s="14">
        <v>103</v>
      </c>
      <c r="C655" s="14">
        <v>99046</v>
      </c>
      <c r="D655" s="14">
        <v>7</v>
      </c>
      <c r="E655" s="14" t="s">
        <v>274</v>
      </c>
      <c r="F655" s="14" t="s">
        <v>4970</v>
      </c>
      <c r="H655" s="14" t="s">
        <v>221</v>
      </c>
      <c r="I655" s="14" t="s">
        <v>2</v>
      </c>
      <c r="J655" s="14">
        <v>49707</v>
      </c>
      <c r="K655" s="14">
        <v>6</v>
      </c>
      <c r="L655" s="14" t="s">
        <v>82</v>
      </c>
      <c r="M655" s="14" t="s">
        <v>164</v>
      </c>
      <c r="N655" s="14" t="s">
        <v>48</v>
      </c>
      <c r="O655" s="14">
        <v>380</v>
      </c>
      <c r="P655" s="14">
        <v>0</v>
      </c>
      <c r="Q655" s="14">
        <v>0</v>
      </c>
      <c r="R655" s="14">
        <v>0</v>
      </c>
      <c r="S655" s="14">
        <v>380</v>
      </c>
      <c r="T655" s="14">
        <v>0</v>
      </c>
      <c r="U655" s="25">
        <v>44140</v>
      </c>
      <c r="V655" s="14">
        <v>39</v>
      </c>
      <c r="W655" s="23">
        <v>3972.17</v>
      </c>
      <c r="X655" s="23">
        <v>0</v>
      </c>
      <c r="Y655" s="23">
        <v>0</v>
      </c>
      <c r="Z655" s="23">
        <v>62.6</v>
      </c>
      <c r="AA655" s="23">
        <v>125.21</v>
      </c>
      <c r="AB655" s="14">
        <v>0</v>
      </c>
      <c r="AC655" s="14">
        <v>0</v>
      </c>
      <c r="AD655" s="24">
        <f>IFERROR(1-(Master[[#This Row],[Avg Garment Scans per Delivery]]/Master[[#This Row],[Garment Inventory]]), 0)</f>
        <v>0</v>
      </c>
      <c r="AE655" s="48">
        <v>0</v>
      </c>
      <c r="AF655" s="48">
        <v>0</v>
      </c>
      <c r="AG655" s="44">
        <v>95.35</v>
      </c>
      <c r="AH655" s="44">
        <v>99.847700000000003</v>
      </c>
      <c r="AI655" s="44">
        <v>118.5385</v>
      </c>
      <c r="AJ655" s="44">
        <v>99.708100000000002</v>
      </c>
      <c r="AK655" s="44">
        <v>59.102499999999999</v>
      </c>
      <c r="AL655" s="44">
        <v>95.665000000000006</v>
      </c>
      <c r="AM655" s="44">
        <v>0</v>
      </c>
      <c r="AN655" s="44">
        <v>101.28</v>
      </c>
      <c r="AO655" s="44">
        <v>115.53</v>
      </c>
      <c r="AP655" s="44">
        <v>101.28</v>
      </c>
      <c r="AQ655" s="44">
        <v>0</v>
      </c>
      <c r="AR655" s="44">
        <v>101.28</v>
      </c>
      <c r="AS655" s="44">
        <v>115.53</v>
      </c>
      <c r="AT655" s="44">
        <v>101.28</v>
      </c>
      <c r="AU655" s="44">
        <v>0</v>
      </c>
      <c r="AV655" s="44">
        <v>90.05</v>
      </c>
      <c r="AW655" s="44">
        <v>126.23</v>
      </c>
      <c r="AX655" s="44">
        <v>90.05</v>
      </c>
      <c r="AY655" s="44">
        <v>0</v>
      </c>
      <c r="AZ655" s="44">
        <v>90.05</v>
      </c>
      <c r="BA655" s="44">
        <v>115.53</v>
      </c>
      <c r="BB655" s="44">
        <v>90.05</v>
      </c>
      <c r="BC655" s="14" t="s">
        <v>257</v>
      </c>
      <c r="BD655" s="14" t="s">
        <v>213</v>
      </c>
      <c r="BG655" s="14" t="s">
        <v>191</v>
      </c>
      <c r="BH655" s="14" t="s">
        <v>44</v>
      </c>
      <c r="BI655" s="14">
        <v>103</v>
      </c>
      <c r="BJ655" s="14">
        <f>IFERROR(_xlfn.XLOOKUP(Master[[#This Row],[cu_id]],StopTimes[cu_ID],StopTimes[Average Stop Time]), 0)</f>
        <v>7.99</v>
      </c>
      <c r="BK655" s="14">
        <f>IF(Master[[#This Row],[Avg stop time helper]] &lt;&gt; 0, Master[[#This Row],[Avg stop time helper]],Average_Stop_Time)</f>
        <v>7.99</v>
      </c>
      <c r="BL655" s="14" t="b">
        <f>NOT(ISERROR(_xlfn.XLOOKUP(Master[[#This Row],[cu_id]], Solution[Cu_ID],Solution[Cu_ID])))</f>
        <v>1</v>
      </c>
    </row>
    <row r="656" spans="1:64" s="14" customFormat="1" x14ac:dyDescent="0.3">
      <c r="A656" s="26" t="s">
        <v>644</v>
      </c>
      <c r="B656" s="14">
        <v>102</v>
      </c>
      <c r="C656" s="14">
        <v>99046</v>
      </c>
      <c r="D656" s="14">
        <v>11</v>
      </c>
      <c r="E656" s="14" t="s">
        <v>643</v>
      </c>
      <c r="F656" s="14" t="s">
        <v>4279</v>
      </c>
      <c r="H656" s="14" t="s">
        <v>640</v>
      </c>
      <c r="I656" s="14" t="s">
        <v>2</v>
      </c>
      <c r="J656" s="14">
        <v>49749</v>
      </c>
      <c r="K656" s="14">
        <v>6</v>
      </c>
      <c r="L656" s="14" t="s">
        <v>82</v>
      </c>
      <c r="M656" s="14" t="s">
        <v>164</v>
      </c>
      <c r="N656" s="14" t="s">
        <v>13</v>
      </c>
      <c r="O656" s="14">
        <v>220</v>
      </c>
      <c r="P656" s="14">
        <v>220</v>
      </c>
      <c r="Q656" s="14">
        <v>0</v>
      </c>
      <c r="R656" s="14">
        <v>0</v>
      </c>
      <c r="S656" s="14">
        <v>0</v>
      </c>
      <c r="T656" s="14">
        <v>0</v>
      </c>
      <c r="U656" s="25">
        <v>44137</v>
      </c>
      <c r="V656" s="14">
        <v>39</v>
      </c>
      <c r="W656" s="23">
        <v>5779.06</v>
      </c>
      <c r="X656" s="23">
        <v>0</v>
      </c>
      <c r="Y656" s="23">
        <v>0</v>
      </c>
      <c r="Z656" s="23">
        <v>95.32</v>
      </c>
      <c r="AA656" s="23">
        <v>190.65</v>
      </c>
      <c r="AB656" s="14">
        <v>0</v>
      </c>
      <c r="AC656" s="14">
        <v>0</v>
      </c>
      <c r="AD656" s="24">
        <v>0</v>
      </c>
      <c r="AE656" s="48">
        <v>0</v>
      </c>
      <c r="AF656" s="48">
        <v>0</v>
      </c>
      <c r="AG656" s="44">
        <v>132.3561</v>
      </c>
      <c r="AH656" s="44">
        <v>152.8655</v>
      </c>
      <c r="AI656" s="44">
        <v>175.26329999999999</v>
      </c>
      <c r="AJ656" s="44">
        <v>140.80539999999999</v>
      </c>
      <c r="AK656" s="44">
        <v>88.045000000000002</v>
      </c>
      <c r="AL656" s="44">
        <v>130.2662</v>
      </c>
      <c r="AM656" s="44">
        <v>0</v>
      </c>
      <c r="AN656" s="44">
        <v>294.07</v>
      </c>
      <c r="AO656" s="44">
        <v>166.09</v>
      </c>
      <c r="AP656" s="44">
        <v>277.22000000000003</v>
      </c>
      <c r="AQ656" s="44">
        <v>0</v>
      </c>
      <c r="AR656" s="44">
        <v>235.42</v>
      </c>
      <c r="AS656" s="44">
        <v>206.09</v>
      </c>
      <c r="AT656" s="44">
        <v>235.42</v>
      </c>
      <c r="AU656" s="44">
        <v>0</v>
      </c>
      <c r="AV656" s="44">
        <v>235.42</v>
      </c>
      <c r="AW656" s="44">
        <v>166.09</v>
      </c>
      <c r="AX656" s="44">
        <v>277.22000000000003</v>
      </c>
      <c r="AY656" s="44">
        <v>0</v>
      </c>
      <c r="AZ656" s="44">
        <v>277.22000000000003</v>
      </c>
      <c r="BA656" s="44">
        <v>166.09</v>
      </c>
      <c r="BB656" s="44">
        <v>235.42</v>
      </c>
      <c r="BC656" s="14" t="s">
        <v>77</v>
      </c>
      <c r="BD656" s="14" t="s">
        <v>77</v>
      </c>
      <c r="BG656" s="14" t="s">
        <v>191</v>
      </c>
      <c r="BH656" s="14" t="s">
        <v>44</v>
      </c>
      <c r="BI656" s="14">
        <v>102</v>
      </c>
      <c r="BJ656" s="14">
        <f>IFERROR(_xlfn.XLOOKUP(Master[[#This Row],[cu_id]],StopTimes[cu_ID],StopTimes[Average Stop Time]), 0)</f>
        <v>19.916666666666668</v>
      </c>
      <c r="BK656" s="14">
        <f>IF(Master[[#This Row],[Avg stop time helper]] &lt;&gt; 0, Master[[#This Row],[Avg stop time helper]],Average_Stop_Time)</f>
        <v>19.916666666666668</v>
      </c>
      <c r="BL656" s="14" t="b">
        <f>NOT(ISERROR(_xlfn.XLOOKUP(Master[[#This Row],[cu_id]], Solution[Cu_ID],Solution[Cu_ID])))</f>
        <v>0</v>
      </c>
    </row>
    <row r="657" spans="1:64" s="14" customFormat="1" x14ac:dyDescent="0.3">
      <c r="A657" s="26" t="s">
        <v>381</v>
      </c>
      <c r="B657" s="14">
        <v>101</v>
      </c>
      <c r="C657" s="14">
        <v>99046</v>
      </c>
      <c r="D657" s="14">
        <v>10</v>
      </c>
      <c r="E657" s="14" t="s">
        <v>380</v>
      </c>
      <c r="F657" s="14" t="s">
        <v>4430</v>
      </c>
      <c r="H657" s="14" t="s">
        <v>379</v>
      </c>
      <c r="I657" s="14" t="s">
        <v>2</v>
      </c>
      <c r="J657" s="14">
        <v>48740</v>
      </c>
      <c r="K657" s="14">
        <v>6</v>
      </c>
      <c r="L657" s="14" t="s">
        <v>82</v>
      </c>
      <c r="M657" s="14" t="s">
        <v>164</v>
      </c>
      <c r="N657" s="14" t="s">
        <v>48</v>
      </c>
      <c r="O657" s="14">
        <v>70</v>
      </c>
      <c r="P657" s="14">
        <v>0</v>
      </c>
      <c r="Q657" s="14">
        <v>0</v>
      </c>
      <c r="R657" s="14">
        <v>0</v>
      </c>
      <c r="S657" s="14">
        <v>70</v>
      </c>
      <c r="T657" s="14">
        <v>0</v>
      </c>
      <c r="U657" s="25">
        <v>44140</v>
      </c>
      <c r="V657" s="14">
        <v>39</v>
      </c>
      <c r="W657" s="23">
        <v>1971.82</v>
      </c>
      <c r="X657" s="23">
        <v>0</v>
      </c>
      <c r="Y657" s="23">
        <v>0</v>
      </c>
      <c r="Z657" s="23">
        <v>36.659999999999997</v>
      </c>
      <c r="AA657" s="23">
        <v>73.319999999999993</v>
      </c>
      <c r="AB657" s="14">
        <v>0</v>
      </c>
      <c r="AC657" s="14">
        <v>0</v>
      </c>
      <c r="AD657" s="24">
        <f>IFERROR(1-(Master[[#This Row],[Avg Garment Scans per Delivery]]/Master[[#This Row],[Garment Inventory]]), 0)</f>
        <v>0</v>
      </c>
      <c r="AE657" s="48">
        <v>0</v>
      </c>
      <c r="AF657" s="48">
        <v>0</v>
      </c>
      <c r="AG657" s="44">
        <v>41.96</v>
      </c>
      <c r="AH657" s="44">
        <v>52.184399999999997</v>
      </c>
      <c r="AI657" s="44">
        <v>68.514200000000002</v>
      </c>
      <c r="AJ657" s="44">
        <v>49.064500000000002</v>
      </c>
      <c r="AK657" s="44">
        <v>33.82</v>
      </c>
      <c r="AL657" s="44">
        <v>44.524999999999999</v>
      </c>
      <c r="AM657" s="44">
        <v>0</v>
      </c>
      <c r="AN657" s="44">
        <v>56.26</v>
      </c>
      <c r="AO657" s="44">
        <v>67.64</v>
      </c>
      <c r="AP657" s="44">
        <v>47.28</v>
      </c>
      <c r="AQ657" s="44">
        <v>0</v>
      </c>
      <c r="AR657" s="44">
        <v>42.11</v>
      </c>
      <c r="AS657" s="44">
        <v>67.64</v>
      </c>
      <c r="AT657" s="44">
        <v>42.11</v>
      </c>
      <c r="AU657" s="44">
        <v>0</v>
      </c>
      <c r="AV657" s="44">
        <v>42.11</v>
      </c>
      <c r="AW657" s="44">
        <v>67.64</v>
      </c>
      <c r="AX657" s="44">
        <v>42.11</v>
      </c>
      <c r="AY657" s="44">
        <v>0</v>
      </c>
      <c r="AZ657" s="44">
        <v>42.11</v>
      </c>
      <c r="BA657" s="44">
        <v>67.64</v>
      </c>
      <c r="BB657" s="44">
        <v>42.11</v>
      </c>
      <c r="BC657" s="14" t="s">
        <v>232</v>
      </c>
      <c r="BD657" s="14" t="s">
        <v>213</v>
      </c>
      <c r="BG657" s="14" t="s">
        <v>191</v>
      </c>
      <c r="BH657" s="14" t="s">
        <v>44</v>
      </c>
      <c r="BI657" s="14">
        <v>101</v>
      </c>
      <c r="BJ657" s="14">
        <f>IFERROR(_xlfn.XLOOKUP(Master[[#This Row],[cu_id]],StopTimes[cu_ID],StopTimes[Average Stop Time]), 0)</f>
        <v>8.82</v>
      </c>
      <c r="BK657" s="14">
        <f>IF(Master[[#This Row],[Avg stop time helper]] &lt;&gt; 0, Master[[#This Row],[Avg stop time helper]],Average_Stop_Time)</f>
        <v>8.82</v>
      </c>
      <c r="BL657" s="14" t="b">
        <f>NOT(ISERROR(_xlfn.XLOOKUP(Master[[#This Row],[cu_id]], Solution[Cu_ID],Solution[Cu_ID])))</f>
        <v>1</v>
      </c>
    </row>
    <row r="658" spans="1:64" s="14" customFormat="1" x14ac:dyDescent="0.3">
      <c r="A658" s="26" t="s">
        <v>378</v>
      </c>
      <c r="B658" s="14">
        <v>103</v>
      </c>
      <c r="C658" s="14">
        <v>99046</v>
      </c>
      <c r="D658" s="14">
        <v>5</v>
      </c>
      <c r="E658" s="14" t="s">
        <v>377</v>
      </c>
      <c r="F658" s="14" t="s">
        <v>4922</v>
      </c>
      <c r="H658" s="14" t="s">
        <v>221</v>
      </c>
      <c r="I658" s="14" t="s">
        <v>2</v>
      </c>
      <c r="J658" s="14">
        <v>49707</v>
      </c>
      <c r="K658" s="14">
        <v>6</v>
      </c>
      <c r="L658" s="14" t="s">
        <v>82</v>
      </c>
      <c r="M658" s="14" t="s">
        <v>164</v>
      </c>
      <c r="N658" s="14" t="s">
        <v>48</v>
      </c>
      <c r="O658" s="14">
        <v>150</v>
      </c>
      <c r="P658" s="14">
        <v>0</v>
      </c>
      <c r="Q658" s="14">
        <v>0</v>
      </c>
      <c r="R658" s="14">
        <v>0</v>
      </c>
      <c r="S658" s="14">
        <v>150</v>
      </c>
      <c r="T658" s="14">
        <v>0</v>
      </c>
      <c r="U658" s="25">
        <v>44140</v>
      </c>
      <c r="V658" s="14">
        <v>44</v>
      </c>
      <c r="W658" s="23">
        <v>4865.24</v>
      </c>
      <c r="X658" s="23">
        <v>0</v>
      </c>
      <c r="Y658" s="23">
        <v>0</v>
      </c>
      <c r="Z658" s="23">
        <v>93.75</v>
      </c>
      <c r="AA658" s="23">
        <v>187.5</v>
      </c>
      <c r="AB658" s="14">
        <v>0</v>
      </c>
      <c r="AC658" s="14">
        <v>0</v>
      </c>
      <c r="AD658" s="24">
        <f>IFERROR(1-(Master[[#This Row],[Avg Garment Scans per Delivery]]/Master[[#This Row],[Garment Inventory]]), 0)</f>
        <v>0</v>
      </c>
      <c r="AE658" s="48">
        <v>0</v>
      </c>
      <c r="AF658" s="48">
        <v>0</v>
      </c>
      <c r="AG658" s="44">
        <v>111.33410000000001</v>
      </c>
      <c r="AH658" s="44">
        <v>97.724500000000006</v>
      </c>
      <c r="AI658" s="44">
        <v>138.065</v>
      </c>
      <c r="AJ658" s="44">
        <v>110.8845</v>
      </c>
      <c r="AK658" s="44">
        <v>71.133700000000005</v>
      </c>
      <c r="AL658" s="44">
        <v>106.2062</v>
      </c>
      <c r="AM658" s="44">
        <v>0</v>
      </c>
      <c r="AN658" s="44">
        <v>81.739999999999995</v>
      </c>
      <c r="AO658" s="44">
        <v>102.33</v>
      </c>
      <c r="AP658" s="44">
        <v>174.74</v>
      </c>
      <c r="AQ658" s="44">
        <v>69.75</v>
      </c>
      <c r="AR658" s="44">
        <v>80.69</v>
      </c>
      <c r="AS658" s="44">
        <v>102.33</v>
      </c>
      <c r="AT658" s="44">
        <v>80.69</v>
      </c>
      <c r="AU658" s="44">
        <v>0</v>
      </c>
      <c r="AV658" s="44">
        <v>132.16</v>
      </c>
      <c r="AW658" s="44">
        <v>192.33</v>
      </c>
      <c r="AX658" s="44">
        <v>69.459999999999994</v>
      </c>
      <c r="AY658" s="44">
        <v>0</v>
      </c>
      <c r="AZ658" s="44">
        <v>130.76</v>
      </c>
      <c r="BA658" s="44">
        <v>102.33</v>
      </c>
      <c r="BB658" s="44">
        <v>99.41</v>
      </c>
      <c r="BC658" s="14" t="s">
        <v>254</v>
      </c>
      <c r="BD658" s="14" t="s">
        <v>213</v>
      </c>
      <c r="BG658" s="14" t="s">
        <v>191</v>
      </c>
      <c r="BH658" s="14" t="s">
        <v>44</v>
      </c>
      <c r="BI658" s="14">
        <v>103</v>
      </c>
      <c r="BJ658" s="14">
        <f>IFERROR(_xlfn.XLOOKUP(Master[[#This Row],[cu_id]],StopTimes[cu_ID],StopTimes[Average Stop Time]), 0)</f>
        <v>23.426666666666666</v>
      </c>
      <c r="BK658" s="14">
        <f>IF(Master[[#This Row],[Avg stop time helper]] &lt;&gt; 0, Master[[#This Row],[Avg stop time helper]],Average_Stop_Time)</f>
        <v>23.426666666666666</v>
      </c>
      <c r="BL658" s="14" t="b">
        <f>NOT(ISERROR(_xlfn.XLOOKUP(Master[[#This Row],[cu_id]], Solution[Cu_ID],Solution[Cu_ID])))</f>
        <v>1</v>
      </c>
    </row>
    <row r="659" spans="1:64" s="14" customFormat="1" x14ac:dyDescent="0.3">
      <c r="A659" s="26" t="s">
        <v>376</v>
      </c>
      <c r="B659" s="14">
        <v>103</v>
      </c>
      <c r="C659" s="14">
        <v>99046</v>
      </c>
      <c r="D659" s="14">
        <v>6</v>
      </c>
      <c r="E659" s="14" t="s">
        <v>375</v>
      </c>
      <c r="F659" s="14" t="s">
        <v>4857</v>
      </c>
      <c r="H659" s="14" t="s">
        <v>221</v>
      </c>
      <c r="I659" s="14" t="s">
        <v>2</v>
      </c>
      <c r="J659" s="14">
        <v>49707</v>
      </c>
      <c r="K659" s="14">
        <v>6</v>
      </c>
      <c r="L659" s="14" t="s">
        <v>82</v>
      </c>
      <c r="M659" s="14" t="s">
        <v>164</v>
      </c>
      <c r="N659" s="14" t="s">
        <v>48</v>
      </c>
      <c r="O659" s="14">
        <v>280</v>
      </c>
      <c r="P659" s="14">
        <v>0</v>
      </c>
      <c r="Q659" s="14">
        <v>0</v>
      </c>
      <c r="R659" s="14">
        <v>0</v>
      </c>
      <c r="S659" s="14">
        <v>280</v>
      </c>
      <c r="T659" s="14">
        <v>0</v>
      </c>
      <c r="U659" s="25">
        <v>44140</v>
      </c>
      <c r="V659" s="14">
        <v>39</v>
      </c>
      <c r="W659" s="23">
        <v>2513.98</v>
      </c>
      <c r="X659" s="23">
        <v>0</v>
      </c>
      <c r="Y659" s="23">
        <v>0</v>
      </c>
      <c r="Z659" s="23">
        <v>39.64</v>
      </c>
      <c r="AA659" s="23">
        <v>79.290000000000006</v>
      </c>
      <c r="AB659" s="14">
        <v>0</v>
      </c>
      <c r="AC659" s="14">
        <v>0</v>
      </c>
      <c r="AD659" s="24">
        <f>IFERROR(1-(Master[[#This Row],[Avg Garment Scans per Delivery]]/Master[[#This Row],[Garment Inventory]]), 0)</f>
        <v>0</v>
      </c>
      <c r="AE659" s="48">
        <v>0</v>
      </c>
      <c r="AF659" s="48">
        <v>0</v>
      </c>
      <c r="AG659" s="44">
        <v>59.24</v>
      </c>
      <c r="AH659" s="44">
        <v>63.638800000000003</v>
      </c>
      <c r="AI659" s="44">
        <v>74.09</v>
      </c>
      <c r="AJ659" s="44">
        <v>71.931799999999996</v>
      </c>
      <c r="AK659" s="44">
        <v>36.575000000000003</v>
      </c>
      <c r="AL659" s="44">
        <v>70.930000000000007</v>
      </c>
      <c r="AM659" s="44">
        <v>0</v>
      </c>
      <c r="AN659" s="44">
        <v>70.930000000000007</v>
      </c>
      <c r="AO659" s="44">
        <v>73.150000000000006</v>
      </c>
      <c r="AP659" s="44">
        <v>70.930000000000007</v>
      </c>
      <c r="AQ659" s="44">
        <v>0</v>
      </c>
      <c r="AR659" s="44">
        <v>70.930000000000007</v>
      </c>
      <c r="AS659" s="44">
        <v>73.150000000000006</v>
      </c>
      <c r="AT659" s="44">
        <v>70.930000000000007</v>
      </c>
      <c r="AU659" s="44">
        <v>0</v>
      </c>
      <c r="AV659" s="44">
        <v>70.930000000000007</v>
      </c>
      <c r="AW659" s="44">
        <v>73.150000000000006</v>
      </c>
      <c r="AX659" s="44">
        <v>70.930000000000007</v>
      </c>
      <c r="AY659" s="44">
        <v>0</v>
      </c>
      <c r="AZ659" s="44">
        <v>70.930000000000007</v>
      </c>
      <c r="BA659" s="44">
        <v>73.150000000000006</v>
      </c>
      <c r="BB659" s="44">
        <v>70.930000000000007</v>
      </c>
      <c r="BC659" s="14" t="s">
        <v>257</v>
      </c>
      <c r="BD659" s="14" t="s">
        <v>213</v>
      </c>
      <c r="BG659" s="14" t="s">
        <v>191</v>
      </c>
      <c r="BH659" s="14" t="s">
        <v>44</v>
      </c>
      <c r="BI659" s="14">
        <v>103</v>
      </c>
      <c r="BJ659" s="14">
        <f>IFERROR(_xlfn.XLOOKUP(Master[[#This Row],[cu_id]],StopTimes[cu_ID],StopTimes[Average Stop Time]), 0)</f>
        <v>20.873333333333335</v>
      </c>
      <c r="BK659" s="14">
        <f>IF(Master[[#This Row],[Avg stop time helper]] &lt;&gt; 0, Master[[#This Row],[Avg stop time helper]],Average_Stop_Time)</f>
        <v>20.873333333333335</v>
      </c>
      <c r="BL659" s="14" t="b">
        <f>NOT(ISERROR(_xlfn.XLOOKUP(Master[[#This Row],[cu_id]], Solution[Cu_ID],Solution[Cu_ID])))</f>
        <v>1</v>
      </c>
    </row>
    <row r="660" spans="1:64" s="14" customFormat="1" x14ac:dyDescent="0.3">
      <c r="A660" s="26" t="s">
        <v>389</v>
      </c>
      <c r="B660" s="14">
        <v>101</v>
      </c>
      <c r="C660" s="14">
        <v>99046</v>
      </c>
      <c r="D660" s="14">
        <v>13</v>
      </c>
      <c r="E660" s="14" t="s">
        <v>388</v>
      </c>
      <c r="F660" s="14" t="s">
        <v>4074</v>
      </c>
      <c r="H660" s="14" t="s">
        <v>233</v>
      </c>
      <c r="I660" s="14" t="s">
        <v>2</v>
      </c>
      <c r="J660" s="14">
        <v>48750</v>
      </c>
      <c r="K660" s="14">
        <v>6</v>
      </c>
      <c r="L660" s="14" t="s">
        <v>82</v>
      </c>
      <c r="M660" s="14" t="s">
        <v>164</v>
      </c>
      <c r="N660" s="14" t="s">
        <v>48</v>
      </c>
      <c r="O660" s="14">
        <v>132</v>
      </c>
      <c r="P660" s="14">
        <v>0</v>
      </c>
      <c r="Q660" s="14">
        <v>0</v>
      </c>
      <c r="R660" s="14">
        <v>0</v>
      </c>
      <c r="S660" s="14">
        <v>132</v>
      </c>
      <c r="T660" s="14">
        <v>0</v>
      </c>
      <c r="U660" s="25">
        <v>44140</v>
      </c>
      <c r="V660" s="14">
        <v>40</v>
      </c>
      <c r="W660" s="23">
        <v>8510.69</v>
      </c>
      <c r="X660" s="23">
        <v>0</v>
      </c>
      <c r="Y660" s="23">
        <v>0</v>
      </c>
      <c r="Z660" s="23">
        <v>132.57</v>
      </c>
      <c r="AA660" s="23">
        <v>265.14</v>
      </c>
      <c r="AB660" s="14">
        <v>0</v>
      </c>
      <c r="AC660" s="14">
        <v>0</v>
      </c>
      <c r="AD660" s="24">
        <f>IFERROR(1-(Master[[#This Row],[Avg Garment Scans per Delivery]]/Master[[#This Row],[Garment Inventory]]), 0)</f>
        <v>0</v>
      </c>
      <c r="AE660" s="48">
        <v>0</v>
      </c>
      <c r="AF660" s="48">
        <v>0</v>
      </c>
      <c r="AG660" s="44">
        <v>181.26660000000001</v>
      </c>
      <c r="AH660" s="44">
        <v>212.1644</v>
      </c>
      <c r="AI660" s="44">
        <v>247.76570000000001</v>
      </c>
      <c r="AJ660" s="44">
        <v>211.19630000000001</v>
      </c>
      <c r="AK660" s="44">
        <v>122.31</v>
      </c>
      <c r="AL660" s="44">
        <v>201.55619999999999</v>
      </c>
      <c r="AM660" s="44">
        <v>0</v>
      </c>
      <c r="AN660" s="44">
        <v>216.3</v>
      </c>
      <c r="AO660" s="44">
        <v>244.62</v>
      </c>
      <c r="AP660" s="44">
        <v>199.45</v>
      </c>
      <c r="AQ660" s="44">
        <v>0</v>
      </c>
      <c r="AR660" s="44">
        <v>199.45</v>
      </c>
      <c r="AS660" s="44">
        <v>244.62</v>
      </c>
      <c r="AT660" s="44">
        <v>199.45</v>
      </c>
      <c r="AU660" s="44">
        <v>0</v>
      </c>
      <c r="AV660" s="44">
        <v>199.45</v>
      </c>
      <c r="AW660" s="44">
        <v>244.62</v>
      </c>
      <c r="AX660" s="44">
        <v>199.45</v>
      </c>
      <c r="AY660" s="44">
        <v>0</v>
      </c>
      <c r="AZ660" s="44">
        <v>199.45</v>
      </c>
      <c r="BA660" s="44">
        <v>244.62</v>
      </c>
      <c r="BB660" s="44">
        <v>199.45</v>
      </c>
      <c r="BC660" s="14" t="s">
        <v>254</v>
      </c>
      <c r="BD660" s="14" t="s">
        <v>213</v>
      </c>
      <c r="BG660" s="14" t="s">
        <v>191</v>
      </c>
      <c r="BH660" s="14" t="s">
        <v>44</v>
      </c>
      <c r="BI660" s="14">
        <v>101</v>
      </c>
      <c r="BJ660" s="14">
        <f>IFERROR(_xlfn.XLOOKUP(Master[[#This Row],[cu_id]],StopTimes[cu_ID],StopTimes[Average Stop Time]), 0)</f>
        <v>28.03</v>
      </c>
      <c r="BK660" s="14">
        <f>IF(Master[[#This Row],[Avg stop time helper]] &lt;&gt; 0, Master[[#This Row],[Avg stop time helper]],Average_Stop_Time)</f>
        <v>28.03</v>
      </c>
      <c r="BL660" s="14" t="b">
        <f>NOT(ISERROR(_xlfn.XLOOKUP(Master[[#This Row],[cu_id]], Solution[Cu_ID],Solution[Cu_ID])))</f>
        <v>1</v>
      </c>
    </row>
    <row r="661" spans="1:64" s="14" customFormat="1" x14ac:dyDescent="0.3">
      <c r="A661" s="26" t="s">
        <v>384</v>
      </c>
      <c r="B661" s="14">
        <v>105</v>
      </c>
      <c r="C661" s="14">
        <v>99046</v>
      </c>
      <c r="D661" s="14">
        <v>9</v>
      </c>
      <c r="E661" s="14" t="s">
        <v>383</v>
      </c>
      <c r="F661" s="14" t="s">
        <v>3710</v>
      </c>
      <c r="H661" s="14" t="s">
        <v>382</v>
      </c>
      <c r="I661" s="14" t="s">
        <v>2</v>
      </c>
      <c r="J661" s="14">
        <v>48647</v>
      </c>
      <c r="K661" s="14">
        <v>6</v>
      </c>
      <c r="L661" s="14" t="s">
        <v>82</v>
      </c>
      <c r="M661" s="14" t="s">
        <v>164</v>
      </c>
      <c r="N661" s="14" t="s">
        <v>13</v>
      </c>
      <c r="O661" s="14">
        <v>5</v>
      </c>
      <c r="P661" s="14">
        <v>5</v>
      </c>
      <c r="Q661" s="14">
        <v>0</v>
      </c>
      <c r="R661" s="14">
        <v>0</v>
      </c>
      <c r="S661" s="14">
        <v>0</v>
      </c>
      <c r="T661" s="14">
        <v>0</v>
      </c>
      <c r="U661" s="25">
        <v>44137</v>
      </c>
      <c r="V661" s="14">
        <v>42</v>
      </c>
      <c r="W661" s="23">
        <v>6540.3</v>
      </c>
      <c r="X661" s="23">
        <v>0</v>
      </c>
      <c r="Y661" s="23">
        <v>0</v>
      </c>
      <c r="Z661" s="23">
        <v>153.09</v>
      </c>
      <c r="AA661" s="23">
        <v>306.19</v>
      </c>
      <c r="AB661" s="14">
        <v>0</v>
      </c>
      <c r="AC661" s="14">
        <v>0</v>
      </c>
      <c r="AD661" s="24">
        <f>IFERROR(1-(Master[[#This Row],[Avg Garment Scans per Delivery]]/Master[[#This Row],[Garment Inventory]]), 0)</f>
        <v>0</v>
      </c>
      <c r="AE661" s="48">
        <v>0</v>
      </c>
      <c r="AF661" s="48">
        <v>0</v>
      </c>
      <c r="AG661" s="44">
        <v>118.893</v>
      </c>
      <c r="AH661" s="44">
        <v>158.71180000000001</v>
      </c>
      <c r="AI661" s="44">
        <v>236.85</v>
      </c>
      <c r="AJ661" s="44">
        <v>157.00450000000001</v>
      </c>
      <c r="AK661" s="44">
        <v>131.94749999999999</v>
      </c>
      <c r="AL661" s="44">
        <v>145.3125</v>
      </c>
      <c r="AM661" s="44">
        <v>0</v>
      </c>
      <c r="AN661" s="44">
        <v>393.14</v>
      </c>
      <c r="AO661" s="44">
        <v>267.02</v>
      </c>
      <c r="AP661" s="44">
        <v>295.20999999999998</v>
      </c>
      <c r="AQ661" s="44">
        <v>0</v>
      </c>
      <c r="AR661" s="44">
        <v>273.26</v>
      </c>
      <c r="AS661" s="44">
        <v>286.02</v>
      </c>
      <c r="AT661" s="44">
        <v>295.20999999999998</v>
      </c>
      <c r="AU661" s="44">
        <v>0</v>
      </c>
      <c r="AV661" s="44">
        <v>295.20999999999998</v>
      </c>
      <c r="AW661" s="44">
        <v>273.02</v>
      </c>
      <c r="AX661" s="44">
        <v>237.99</v>
      </c>
      <c r="AY661" s="44">
        <v>0</v>
      </c>
      <c r="AZ661" s="44">
        <v>200.89</v>
      </c>
      <c r="BA661" s="44">
        <v>229.52</v>
      </c>
      <c r="BB661" s="44">
        <v>259.94</v>
      </c>
      <c r="BC661" s="14" t="s">
        <v>254</v>
      </c>
      <c r="BD661" s="14" t="s">
        <v>213</v>
      </c>
      <c r="BG661" s="14" t="s">
        <v>191</v>
      </c>
      <c r="BH661" s="14" t="s">
        <v>44</v>
      </c>
      <c r="BI661" s="14">
        <v>105</v>
      </c>
      <c r="BJ661" s="14">
        <f>IFERROR(_xlfn.XLOOKUP(Master[[#This Row],[cu_id]],StopTimes[cu_ID],StopTimes[Average Stop Time]), 0)</f>
        <v>10.554166666666667</v>
      </c>
      <c r="BK661" s="14">
        <f>IF(Master[[#This Row],[Avg stop time helper]] &lt;&gt; 0, Master[[#This Row],[Avg stop time helper]],Average_Stop_Time)</f>
        <v>10.554166666666667</v>
      </c>
      <c r="BL661" s="14" t="b">
        <f>NOT(ISERROR(_xlfn.XLOOKUP(Master[[#This Row],[cu_id]], Solution[Cu_ID],Solution[Cu_ID])))</f>
        <v>1</v>
      </c>
    </row>
    <row r="662" spans="1:64" s="14" customFormat="1" x14ac:dyDescent="0.3">
      <c r="A662" s="26" t="s">
        <v>386</v>
      </c>
      <c r="B662" s="14">
        <v>102</v>
      </c>
      <c r="C662" s="14">
        <v>99046</v>
      </c>
      <c r="D662" s="14">
        <v>8</v>
      </c>
      <c r="E662" s="14" t="s">
        <v>385</v>
      </c>
      <c r="F662" s="14" t="s">
        <v>3642</v>
      </c>
      <c r="H662" s="14" t="s">
        <v>207</v>
      </c>
      <c r="I662" s="14" t="s">
        <v>2</v>
      </c>
      <c r="J662" s="14">
        <v>49765</v>
      </c>
      <c r="K662" s="14">
        <v>6</v>
      </c>
      <c r="L662" s="14" t="s">
        <v>82</v>
      </c>
      <c r="M662" s="14" t="s">
        <v>164</v>
      </c>
      <c r="N662" s="14" t="s">
        <v>13</v>
      </c>
      <c r="O662" s="14">
        <v>60</v>
      </c>
      <c r="P662" s="14">
        <v>60</v>
      </c>
      <c r="Q662" s="14">
        <v>0</v>
      </c>
      <c r="R662" s="14">
        <v>0</v>
      </c>
      <c r="S662" s="14">
        <v>0</v>
      </c>
      <c r="T662" s="14">
        <v>0</v>
      </c>
      <c r="U662" s="25">
        <v>44137</v>
      </c>
      <c r="V662" s="14">
        <v>39</v>
      </c>
      <c r="W662" s="23">
        <v>6302.78</v>
      </c>
      <c r="X662" s="23">
        <v>0</v>
      </c>
      <c r="Y662" s="23">
        <v>0</v>
      </c>
      <c r="Z662" s="23">
        <v>92.65</v>
      </c>
      <c r="AA662" s="23">
        <v>185.3</v>
      </c>
      <c r="AB662" s="14">
        <v>0</v>
      </c>
      <c r="AC662" s="14">
        <v>0</v>
      </c>
      <c r="AD662" s="24">
        <v>0</v>
      </c>
      <c r="AE662" s="48">
        <v>0</v>
      </c>
      <c r="AF662" s="48">
        <v>0</v>
      </c>
      <c r="AG662" s="44">
        <v>150.89230000000001</v>
      </c>
      <c r="AH662" s="44">
        <v>158.85550000000001</v>
      </c>
      <c r="AI662" s="44">
        <v>173.53</v>
      </c>
      <c r="AJ662" s="44">
        <v>150.41810000000001</v>
      </c>
      <c r="AK662" s="44">
        <v>89.11</v>
      </c>
      <c r="AL662" s="44">
        <v>144.61869999999999</v>
      </c>
      <c r="AM662" s="44">
        <v>0</v>
      </c>
      <c r="AN662" s="44">
        <v>352.52</v>
      </c>
      <c r="AO662" s="44">
        <v>202.72</v>
      </c>
      <c r="AP662" s="44">
        <v>309.93</v>
      </c>
      <c r="AQ662" s="44">
        <v>0</v>
      </c>
      <c r="AR662" s="44">
        <v>305.23</v>
      </c>
      <c r="AS662" s="44">
        <v>168.22</v>
      </c>
      <c r="AT662" s="44">
        <v>312.29000000000002</v>
      </c>
      <c r="AU662" s="44">
        <v>0</v>
      </c>
      <c r="AV662" s="44">
        <v>283.3</v>
      </c>
      <c r="AW662" s="44">
        <v>139.22</v>
      </c>
      <c r="AX662" s="44">
        <v>247.25</v>
      </c>
      <c r="AY662" s="44">
        <v>0</v>
      </c>
      <c r="AZ662" s="44">
        <v>215.9</v>
      </c>
      <c r="BA662" s="44">
        <v>202.72</v>
      </c>
      <c r="BB662" s="44">
        <v>215.9</v>
      </c>
      <c r="BC662" s="14" t="s">
        <v>77</v>
      </c>
      <c r="BD662" s="14" t="s">
        <v>77</v>
      </c>
      <c r="BG662" s="14" t="s">
        <v>191</v>
      </c>
      <c r="BH662" s="14" t="s">
        <v>44</v>
      </c>
      <c r="BI662" s="14" t="s">
        <v>5740</v>
      </c>
      <c r="BJ662" s="14">
        <f>IFERROR(_xlfn.XLOOKUP(Master[[#This Row],[cu_id]],StopTimes[cu_ID],StopTimes[Average Stop Time]), 0)</f>
        <v>21.558333333333334</v>
      </c>
      <c r="BK662" s="14">
        <f>IF(Master[[#This Row],[Avg stop time helper]] &lt;&gt; 0, Master[[#This Row],[Avg stop time helper]],Average_Stop_Time)</f>
        <v>21.558333333333334</v>
      </c>
      <c r="BL662" s="14" t="b">
        <f>NOT(ISERROR(_xlfn.XLOOKUP(Master[[#This Row],[cu_id]], Solution[Cu_ID],Solution[Cu_ID])))</f>
        <v>0</v>
      </c>
    </row>
    <row r="663" spans="1:64" s="14" customFormat="1" x14ac:dyDescent="0.3">
      <c r="A663" s="26" t="s">
        <v>1073</v>
      </c>
      <c r="B663" s="14">
        <v>101</v>
      </c>
      <c r="C663" s="14">
        <v>99047</v>
      </c>
      <c r="D663" s="14">
        <v>0</v>
      </c>
      <c r="E663" s="14" t="s">
        <v>1072</v>
      </c>
      <c r="F663" s="14" t="s">
        <v>4600</v>
      </c>
      <c r="G663" s="14" t="s">
        <v>471</v>
      </c>
      <c r="H663" s="14" t="s">
        <v>233</v>
      </c>
      <c r="I663" s="14" t="s">
        <v>2</v>
      </c>
      <c r="J663" s="14">
        <v>48750</v>
      </c>
      <c r="K663" s="14">
        <v>5</v>
      </c>
      <c r="L663" s="14" t="s">
        <v>84</v>
      </c>
      <c r="M663" s="14" t="s">
        <v>164</v>
      </c>
      <c r="N663" s="14" t="s">
        <v>48</v>
      </c>
      <c r="O663" s="14">
        <v>223</v>
      </c>
      <c r="P663" s="14">
        <v>0</v>
      </c>
      <c r="Q663" s="14">
        <v>0</v>
      </c>
      <c r="R663" s="14">
        <v>0</v>
      </c>
      <c r="S663" s="14">
        <v>223</v>
      </c>
      <c r="T663" s="14">
        <v>0</v>
      </c>
      <c r="U663" s="25">
        <v>44147</v>
      </c>
      <c r="V663" s="14">
        <v>27</v>
      </c>
      <c r="W663" s="23">
        <v>1930.37</v>
      </c>
      <c r="X663" s="23">
        <v>0</v>
      </c>
      <c r="Y663" s="23">
        <v>0</v>
      </c>
      <c r="Z663" s="23">
        <v>45.99</v>
      </c>
      <c r="AA663" s="23">
        <v>91.98</v>
      </c>
      <c r="AB663" s="14">
        <v>0</v>
      </c>
      <c r="AC663" s="14">
        <v>0</v>
      </c>
      <c r="AD663" s="24">
        <f>IFERROR(1-(Master[[#This Row],[Avg Garment Scans per Delivery]]/Master[[#This Row],[Garment Inventory]]), 0)</f>
        <v>0</v>
      </c>
      <c r="AE663" s="48">
        <v>0</v>
      </c>
      <c r="AF663" s="48">
        <v>0</v>
      </c>
      <c r="AG663" s="44">
        <v>88.071600000000004</v>
      </c>
      <c r="AH663" s="44">
        <v>115.782</v>
      </c>
      <c r="AI663" s="44">
        <v>65.798699999999997</v>
      </c>
      <c r="AJ663" s="44">
        <v>74.358500000000006</v>
      </c>
      <c r="AK663" s="44">
        <v>45.421199999999999</v>
      </c>
      <c r="AL663" s="44">
        <v>49.531199999999998</v>
      </c>
      <c r="AM663" s="44">
        <v>58.59</v>
      </c>
      <c r="AN663" s="44">
        <v>0</v>
      </c>
      <c r="AO663" s="44">
        <v>0</v>
      </c>
      <c r="AP663" s="44">
        <v>62.13</v>
      </c>
      <c r="AQ663" s="44">
        <v>187.6</v>
      </c>
      <c r="AR663" s="44">
        <v>0</v>
      </c>
      <c r="AS663" s="44">
        <v>0</v>
      </c>
      <c r="AT663" s="44">
        <v>62.13</v>
      </c>
      <c r="AU663" s="44">
        <v>58.59</v>
      </c>
      <c r="AV663" s="44">
        <v>0</v>
      </c>
      <c r="AW663" s="44">
        <v>0</v>
      </c>
      <c r="AX663" s="44">
        <v>62.13</v>
      </c>
      <c r="AY663" s="44">
        <v>58.59</v>
      </c>
      <c r="AZ663" s="44">
        <v>0</v>
      </c>
      <c r="BA663" s="44">
        <v>0</v>
      </c>
      <c r="BB663" s="44">
        <v>209.86</v>
      </c>
      <c r="BC663" s="14" t="s">
        <v>260</v>
      </c>
      <c r="BD663" s="14" t="s">
        <v>213</v>
      </c>
      <c r="BG663" s="14" t="s">
        <v>191</v>
      </c>
      <c r="BH663" s="14" t="s">
        <v>44</v>
      </c>
      <c r="BI663" s="14">
        <v>101</v>
      </c>
      <c r="BJ663" s="14">
        <f>IFERROR(_xlfn.XLOOKUP(Master[[#This Row],[cu_id]],StopTimes[cu_ID],StopTimes[Average Stop Time]), 0)</f>
        <v>5.3166666666666664</v>
      </c>
      <c r="BK663" s="14">
        <f>IF(Master[[#This Row],[Avg stop time helper]] &lt;&gt; 0, Master[[#This Row],[Avg stop time helper]],Average_Stop_Time)</f>
        <v>5.3166666666666664</v>
      </c>
      <c r="BL663" s="14" t="b">
        <f>NOT(ISERROR(_xlfn.XLOOKUP(Master[[#This Row],[cu_id]], Solution[Cu_ID],Solution[Cu_ID])))</f>
        <v>1</v>
      </c>
    </row>
    <row r="664" spans="1:64" s="14" customFormat="1" x14ac:dyDescent="0.3">
      <c r="A664" s="26" t="s">
        <v>1025</v>
      </c>
      <c r="B664" s="14">
        <v>101</v>
      </c>
      <c r="C664" s="14">
        <v>99047</v>
      </c>
      <c r="D664" s="14">
        <v>2</v>
      </c>
      <c r="E664" s="14" t="s">
        <v>1024</v>
      </c>
      <c r="F664" s="14" t="s">
        <v>5401</v>
      </c>
      <c r="G664" s="14" t="s">
        <v>471</v>
      </c>
      <c r="H664" s="14" t="s">
        <v>250</v>
      </c>
      <c r="I664" s="14" t="s">
        <v>2</v>
      </c>
      <c r="J664" s="14">
        <v>48742</v>
      </c>
      <c r="K664" s="14">
        <v>6</v>
      </c>
      <c r="L664" s="14" t="s">
        <v>176</v>
      </c>
      <c r="M664" s="14" t="s">
        <v>164</v>
      </c>
      <c r="N664" s="14" t="s">
        <v>15</v>
      </c>
      <c r="O664" s="14">
        <v>140</v>
      </c>
      <c r="P664" s="14">
        <v>0</v>
      </c>
      <c r="Q664" s="14">
        <v>140</v>
      </c>
      <c r="R664" s="14">
        <v>0</v>
      </c>
      <c r="S664" s="14">
        <v>0</v>
      </c>
      <c r="T664" s="14">
        <v>0</v>
      </c>
      <c r="U664" s="25">
        <v>44138</v>
      </c>
      <c r="V664" s="14">
        <v>30</v>
      </c>
      <c r="W664" s="23">
        <v>1845.91</v>
      </c>
      <c r="X664" s="23">
        <v>0</v>
      </c>
      <c r="Y664" s="23">
        <v>0</v>
      </c>
      <c r="Z664" s="23">
        <v>64.81</v>
      </c>
      <c r="AA664" s="23">
        <v>129.63</v>
      </c>
      <c r="AB664" s="14">
        <v>0</v>
      </c>
      <c r="AC664" s="14">
        <v>0</v>
      </c>
      <c r="AD664" s="24">
        <f>IFERROR(1-(Master[[#This Row],[Avg Garment Scans per Delivery]]/Master[[#This Row],[Garment Inventory]]), 0)</f>
        <v>0</v>
      </c>
      <c r="AE664" s="48">
        <v>0</v>
      </c>
      <c r="AF664" s="48">
        <v>0</v>
      </c>
      <c r="AG664" s="44">
        <v>127.31</v>
      </c>
      <c r="AH664" s="44">
        <v>91.77</v>
      </c>
      <c r="AI664" s="44">
        <v>115.66500000000001</v>
      </c>
      <c r="AJ664" s="44">
        <v>81.181100000000001</v>
      </c>
      <c r="AK664" s="44">
        <v>57.76</v>
      </c>
      <c r="AL664" s="44">
        <v>53.31</v>
      </c>
      <c r="AM664" s="44">
        <v>0</v>
      </c>
      <c r="AN664" s="44">
        <v>122.97</v>
      </c>
      <c r="AO664" s="44">
        <v>82.13</v>
      </c>
      <c r="AP664" s="44">
        <v>0</v>
      </c>
      <c r="AQ664" s="44">
        <v>0</v>
      </c>
      <c r="AR664" s="44">
        <v>84.78</v>
      </c>
      <c r="AS664" s="44">
        <v>175.11</v>
      </c>
      <c r="AT664" s="44">
        <v>0</v>
      </c>
      <c r="AU664" s="44">
        <v>0</v>
      </c>
      <c r="AV664" s="44">
        <v>84.78</v>
      </c>
      <c r="AW664" s="44">
        <v>122.71</v>
      </c>
      <c r="AX664" s="44">
        <v>0</v>
      </c>
      <c r="AY664" s="44">
        <v>0</v>
      </c>
      <c r="AZ664" s="44">
        <v>133.94999999999999</v>
      </c>
      <c r="BA664" s="44">
        <v>82.13</v>
      </c>
      <c r="BB664" s="44">
        <v>0</v>
      </c>
      <c r="BC664" s="14" t="s">
        <v>260</v>
      </c>
      <c r="BD664" s="14" t="s">
        <v>213</v>
      </c>
      <c r="BG664" s="14" t="s">
        <v>191</v>
      </c>
      <c r="BH664" s="14" t="s">
        <v>44</v>
      </c>
      <c r="BI664" s="14">
        <v>101</v>
      </c>
      <c r="BJ664" s="14">
        <f>IFERROR(_xlfn.XLOOKUP(Master[[#This Row],[cu_id]],StopTimes[cu_ID],StopTimes[Average Stop Time]), 0)</f>
        <v>6.8083333333333336</v>
      </c>
      <c r="BK664" s="14">
        <f>IF(Master[[#This Row],[Avg stop time helper]] &lt;&gt; 0, Master[[#This Row],[Avg stop time helper]],Average_Stop_Time)</f>
        <v>6.8083333333333336</v>
      </c>
      <c r="BL664" s="14" t="b">
        <f>NOT(ISERROR(_xlfn.XLOOKUP(Master[[#This Row],[cu_id]], Solution[Cu_ID],Solution[Cu_ID])))</f>
        <v>1</v>
      </c>
    </row>
    <row r="665" spans="1:64" s="14" customFormat="1" x14ac:dyDescent="0.3">
      <c r="A665" s="26" t="s">
        <v>473</v>
      </c>
      <c r="B665" s="14">
        <v>101</v>
      </c>
      <c r="C665" s="14">
        <v>99047</v>
      </c>
      <c r="D665" s="14">
        <v>5</v>
      </c>
      <c r="E665" s="14" t="s">
        <v>472</v>
      </c>
      <c r="F665" s="14" t="s">
        <v>5212</v>
      </c>
      <c r="G665" s="14" t="s">
        <v>471</v>
      </c>
      <c r="H665" s="14" t="s">
        <v>236</v>
      </c>
      <c r="I665" s="14" t="s">
        <v>2</v>
      </c>
      <c r="J665" s="14">
        <v>49707</v>
      </c>
      <c r="K665" s="14">
        <v>6</v>
      </c>
      <c r="L665" s="14" t="s">
        <v>176</v>
      </c>
      <c r="M665" s="14" t="s">
        <v>164</v>
      </c>
      <c r="N665" s="14" t="s">
        <v>12</v>
      </c>
      <c r="O665" s="14">
        <v>269</v>
      </c>
      <c r="P665" s="14">
        <v>0</v>
      </c>
      <c r="Q665" s="14">
        <v>0</v>
      </c>
      <c r="R665" s="14">
        <v>269</v>
      </c>
      <c r="S665" s="14">
        <v>0</v>
      </c>
      <c r="T665" s="14">
        <v>0</v>
      </c>
      <c r="U665" s="25">
        <v>44139</v>
      </c>
      <c r="V665" s="14">
        <v>32</v>
      </c>
      <c r="W665" s="23">
        <v>5716.67</v>
      </c>
      <c r="X665" s="23">
        <v>0</v>
      </c>
      <c r="Y665" s="23">
        <v>0</v>
      </c>
      <c r="Z665" s="23">
        <v>106.74</v>
      </c>
      <c r="AA665" s="23">
        <v>213.48</v>
      </c>
      <c r="AB665" s="14">
        <v>0</v>
      </c>
      <c r="AC665" s="14">
        <v>0</v>
      </c>
      <c r="AD665" s="24">
        <f>IFERROR(1-(Master[[#This Row],[Avg Garment Scans per Delivery]]/Master[[#This Row],[Garment Inventory]]), 0)</f>
        <v>0</v>
      </c>
      <c r="AE665" s="48">
        <v>0</v>
      </c>
      <c r="AF665" s="48">
        <v>0</v>
      </c>
      <c r="AG665" s="44">
        <v>187.3477</v>
      </c>
      <c r="AH665" s="44">
        <v>199.74</v>
      </c>
      <c r="AI665" s="44">
        <v>206.42660000000001</v>
      </c>
      <c r="AJ665" s="44">
        <v>210.3562</v>
      </c>
      <c r="AK665" s="44">
        <v>128.535</v>
      </c>
      <c r="AL665" s="44">
        <v>137.33619999999999</v>
      </c>
      <c r="AM665" s="44">
        <v>0</v>
      </c>
      <c r="AN665" s="44">
        <v>361.47</v>
      </c>
      <c r="AO665" s="44">
        <v>239.68</v>
      </c>
      <c r="AP665" s="44">
        <v>0</v>
      </c>
      <c r="AQ665" s="44">
        <v>39.4</v>
      </c>
      <c r="AR665" s="44">
        <v>246.44</v>
      </c>
      <c r="AS665" s="44">
        <v>316.23</v>
      </c>
      <c r="AT665" s="44">
        <v>0</v>
      </c>
      <c r="AU665" s="44">
        <v>0</v>
      </c>
      <c r="AV665" s="44">
        <v>247.69</v>
      </c>
      <c r="AW665" s="44">
        <v>146.69999999999999</v>
      </c>
      <c r="AX665" s="44">
        <v>0</v>
      </c>
      <c r="AY665" s="44">
        <v>0</v>
      </c>
      <c r="AZ665" s="44">
        <v>204.9</v>
      </c>
      <c r="BA665" s="44">
        <v>286.27</v>
      </c>
      <c r="BB665" s="44">
        <v>38.19</v>
      </c>
      <c r="BC665" s="14" t="s">
        <v>260</v>
      </c>
      <c r="BD665" s="14" t="s">
        <v>213</v>
      </c>
      <c r="BG665" s="14" t="s">
        <v>191</v>
      </c>
      <c r="BH665" s="14" t="s">
        <v>44</v>
      </c>
      <c r="BI665" s="14">
        <v>101</v>
      </c>
      <c r="BJ665" s="14">
        <f>IFERROR(_xlfn.XLOOKUP(Master[[#This Row],[cu_id]],StopTimes[cu_ID],StopTimes[Average Stop Time]), 0)</f>
        <v>27.324999999999999</v>
      </c>
      <c r="BK665" s="14">
        <f>IF(Master[[#This Row],[Avg stop time helper]] &lt;&gt; 0, Master[[#This Row],[Avg stop time helper]],Average_Stop_Time)</f>
        <v>27.324999999999999</v>
      </c>
      <c r="BL665" s="14" t="b">
        <f>NOT(ISERROR(_xlfn.XLOOKUP(Master[[#This Row],[cu_id]], Solution[Cu_ID],Solution[Cu_ID])))</f>
        <v>1</v>
      </c>
    </row>
    <row r="666" spans="1:64" s="14" customFormat="1" x14ac:dyDescent="0.3">
      <c r="A666" s="26" t="s">
        <v>583</v>
      </c>
      <c r="B666" s="14">
        <v>101</v>
      </c>
      <c r="C666" s="14">
        <v>99047</v>
      </c>
      <c r="D666" s="14">
        <v>1</v>
      </c>
      <c r="E666" s="14" t="s">
        <v>582</v>
      </c>
      <c r="F666" s="14" t="s">
        <v>4369</v>
      </c>
      <c r="G666" s="14" t="s">
        <v>471</v>
      </c>
      <c r="H666" s="14" t="s">
        <v>523</v>
      </c>
      <c r="I666" s="14" t="s">
        <v>2</v>
      </c>
      <c r="J666" s="14">
        <v>49766</v>
      </c>
      <c r="K666" s="14">
        <v>6</v>
      </c>
      <c r="L666" s="14" t="s">
        <v>176</v>
      </c>
      <c r="M666" s="14" t="s">
        <v>164</v>
      </c>
      <c r="N666" s="14" t="s">
        <v>15</v>
      </c>
      <c r="O666" s="14">
        <v>75</v>
      </c>
      <c r="P666" s="14">
        <v>0</v>
      </c>
      <c r="Q666" s="14">
        <v>75</v>
      </c>
      <c r="R666" s="14">
        <v>0</v>
      </c>
      <c r="S666" s="14">
        <v>0</v>
      </c>
      <c r="T666" s="14">
        <v>0</v>
      </c>
      <c r="U666" s="25">
        <v>44138</v>
      </c>
      <c r="V666" s="14">
        <v>26</v>
      </c>
      <c r="W666" s="23">
        <v>2160.35</v>
      </c>
      <c r="X666" s="23">
        <v>0</v>
      </c>
      <c r="Y666" s="23">
        <v>0</v>
      </c>
      <c r="Z666" s="23">
        <v>38.549999999999997</v>
      </c>
      <c r="AA666" s="23">
        <v>77.099999999999994</v>
      </c>
      <c r="AB666" s="14">
        <v>0</v>
      </c>
      <c r="AC666" s="14">
        <v>0</v>
      </c>
      <c r="AD666" s="24">
        <f>IFERROR(1-(Master[[#This Row],[Avg Garment Scans per Delivery]]/Master[[#This Row],[Garment Inventory]]), 0)</f>
        <v>0</v>
      </c>
      <c r="AE666" s="48">
        <v>0</v>
      </c>
      <c r="AF666" s="48">
        <v>0</v>
      </c>
      <c r="AG666" s="44">
        <v>83.92</v>
      </c>
      <c r="AH666" s="44">
        <v>88.148499999999999</v>
      </c>
      <c r="AI666" s="44">
        <v>91.861599999999996</v>
      </c>
      <c r="AJ666" s="44">
        <v>79.184200000000004</v>
      </c>
      <c r="AK666" s="44">
        <v>55.884999999999998</v>
      </c>
      <c r="AL666" s="44">
        <v>42.226199999999999</v>
      </c>
      <c r="AM666" s="44">
        <v>0</v>
      </c>
      <c r="AN666" s="44">
        <v>72.16</v>
      </c>
      <c r="AO666" s="44">
        <v>70.23</v>
      </c>
      <c r="AP666" s="44">
        <v>0</v>
      </c>
      <c r="AQ666" s="44">
        <v>0</v>
      </c>
      <c r="AR666" s="44">
        <v>121.33</v>
      </c>
      <c r="AS666" s="44">
        <v>116.62</v>
      </c>
      <c r="AT666" s="44">
        <v>0</v>
      </c>
      <c r="AU666" s="44">
        <v>0</v>
      </c>
      <c r="AV666" s="44">
        <v>72.16</v>
      </c>
      <c r="AW666" s="44">
        <v>116.82</v>
      </c>
      <c r="AX666" s="44">
        <v>0</v>
      </c>
      <c r="AY666" s="44">
        <v>0</v>
      </c>
      <c r="AZ666" s="44">
        <v>72.16</v>
      </c>
      <c r="BA666" s="44">
        <v>143.41</v>
      </c>
      <c r="BB666" s="44">
        <v>0</v>
      </c>
      <c r="BC666" s="14" t="s">
        <v>260</v>
      </c>
      <c r="BD666" s="14" t="s">
        <v>213</v>
      </c>
      <c r="BG666" s="14" t="s">
        <v>191</v>
      </c>
      <c r="BH666" s="14" t="s">
        <v>44</v>
      </c>
      <c r="BI666" s="14">
        <v>101</v>
      </c>
      <c r="BJ666" s="14">
        <f>IFERROR(_xlfn.XLOOKUP(Master[[#This Row],[cu_id]],StopTimes[cu_ID],StopTimes[Average Stop Time]), 0)</f>
        <v>10.888888888333334</v>
      </c>
      <c r="BK666" s="14">
        <f>IF(Master[[#This Row],[Avg stop time helper]] &lt;&gt; 0, Master[[#This Row],[Avg stop time helper]],Average_Stop_Time)</f>
        <v>10.888888888333334</v>
      </c>
      <c r="BL666" s="14" t="b">
        <f>NOT(ISERROR(_xlfn.XLOOKUP(Master[[#This Row],[cu_id]], Solution[Cu_ID],Solution[Cu_ID])))</f>
        <v>1</v>
      </c>
    </row>
    <row r="667" spans="1:64" s="14" customFormat="1" x14ac:dyDescent="0.3">
      <c r="A667" s="26" t="s">
        <v>762</v>
      </c>
      <c r="B667" s="14">
        <v>101</v>
      </c>
      <c r="C667" s="14">
        <v>99047</v>
      </c>
      <c r="D667" s="14">
        <v>3</v>
      </c>
      <c r="E667" s="14" t="s">
        <v>761</v>
      </c>
      <c r="F667" s="14" t="s">
        <v>5150</v>
      </c>
      <c r="G667" s="14" t="s">
        <v>471</v>
      </c>
      <c r="H667" s="14" t="s">
        <v>236</v>
      </c>
      <c r="I667" s="14" t="s">
        <v>2</v>
      </c>
      <c r="J667" s="14">
        <v>49707</v>
      </c>
      <c r="K667" s="14">
        <v>6</v>
      </c>
      <c r="L667" s="14" t="s">
        <v>176</v>
      </c>
      <c r="M667" s="14" t="s">
        <v>164</v>
      </c>
      <c r="N667" s="14" t="s">
        <v>12</v>
      </c>
      <c r="O667" s="14">
        <v>140</v>
      </c>
      <c r="P667" s="14">
        <v>0</v>
      </c>
      <c r="Q667" s="14">
        <v>0</v>
      </c>
      <c r="R667" s="14">
        <v>140</v>
      </c>
      <c r="S667" s="14">
        <v>0</v>
      </c>
      <c r="T667" s="14">
        <v>0</v>
      </c>
      <c r="U667" s="25">
        <v>44139</v>
      </c>
      <c r="V667" s="14">
        <v>28</v>
      </c>
      <c r="W667" s="23">
        <v>3713.5</v>
      </c>
      <c r="X667" s="23">
        <v>0</v>
      </c>
      <c r="Y667" s="23">
        <v>0</v>
      </c>
      <c r="Z667" s="23">
        <v>84.45</v>
      </c>
      <c r="AA667" s="23">
        <v>168.91</v>
      </c>
      <c r="AB667" s="14">
        <v>0</v>
      </c>
      <c r="AC667" s="14">
        <v>0</v>
      </c>
      <c r="AD667" s="24">
        <f>IFERROR(1-(Master[[#This Row],[Avg Garment Scans per Delivery]]/Master[[#This Row],[Garment Inventory]]), 0)</f>
        <v>0</v>
      </c>
      <c r="AE667" s="48">
        <v>0</v>
      </c>
      <c r="AF667" s="48">
        <v>0</v>
      </c>
      <c r="AG667" s="44">
        <v>145.3466</v>
      </c>
      <c r="AH667" s="44">
        <v>125.6371</v>
      </c>
      <c r="AI667" s="44">
        <v>153.97829999999999</v>
      </c>
      <c r="AJ667" s="44">
        <v>159.43279999999999</v>
      </c>
      <c r="AK667" s="44">
        <v>83.222499999999997</v>
      </c>
      <c r="AL667" s="44">
        <v>94.882499999999993</v>
      </c>
      <c r="AM667" s="44">
        <v>0</v>
      </c>
      <c r="AN667" s="44">
        <v>201.16</v>
      </c>
      <c r="AO667" s="44">
        <v>189.54</v>
      </c>
      <c r="AP667" s="44">
        <v>0</v>
      </c>
      <c r="AQ667" s="44">
        <v>0</v>
      </c>
      <c r="AR667" s="44">
        <v>144.36000000000001</v>
      </c>
      <c r="AS667" s="44">
        <v>189.74</v>
      </c>
      <c r="AT667" s="44">
        <v>0</v>
      </c>
      <c r="AU667" s="44">
        <v>0</v>
      </c>
      <c r="AV667" s="44">
        <v>201.16</v>
      </c>
      <c r="AW667" s="44">
        <v>189.74</v>
      </c>
      <c r="AX667" s="44">
        <v>0</v>
      </c>
      <c r="AY667" s="44">
        <v>0</v>
      </c>
      <c r="AZ667" s="44">
        <v>212.38</v>
      </c>
      <c r="BA667" s="44">
        <v>96.76</v>
      </c>
      <c r="BB667" s="44">
        <v>0</v>
      </c>
      <c r="BC667" s="14" t="s">
        <v>260</v>
      </c>
      <c r="BD667" s="14" t="s">
        <v>213</v>
      </c>
      <c r="BG667" s="14" t="s">
        <v>191</v>
      </c>
      <c r="BH667" s="14" t="s">
        <v>44</v>
      </c>
      <c r="BI667" s="14" t="s">
        <v>5740</v>
      </c>
      <c r="BJ667" s="14">
        <f>IFERROR(_xlfn.XLOOKUP(Master[[#This Row],[cu_id]],StopTimes[cu_ID],StopTimes[Average Stop Time]), 0)</f>
        <v>20.400000000000002</v>
      </c>
      <c r="BK667" s="14">
        <f>IF(Master[[#This Row],[Avg stop time helper]] &lt;&gt; 0, Master[[#This Row],[Avg stop time helper]],Average_Stop_Time)</f>
        <v>20.400000000000002</v>
      </c>
      <c r="BL667" s="14" t="b">
        <f>NOT(ISERROR(_xlfn.XLOOKUP(Master[[#This Row],[cu_id]], Solution[Cu_ID],Solution[Cu_ID])))</f>
        <v>1</v>
      </c>
    </row>
    <row r="668" spans="1:64" s="14" customFormat="1" x14ac:dyDescent="0.3">
      <c r="A668" s="26" t="s">
        <v>1106</v>
      </c>
      <c r="B668" s="14">
        <v>103</v>
      </c>
      <c r="C668" s="14">
        <v>99047</v>
      </c>
      <c r="D668" s="14">
        <v>4</v>
      </c>
      <c r="E668" s="14" t="s">
        <v>1105</v>
      </c>
      <c r="F668" s="14" t="s">
        <v>3873</v>
      </c>
      <c r="H668" s="14" t="s">
        <v>600</v>
      </c>
      <c r="I668" s="14" t="s">
        <v>2</v>
      </c>
      <c r="J668" s="14">
        <v>49709</v>
      </c>
      <c r="K668" s="14">
        <v>6</v>
      </c>
      <c r="L668" s="14" t="s">
        <v>176</v>
      </c>
      <c r="M668" s="14" t="s">
        <v>164</v>
      </c>
      <c r="N668" s="14" t="s">
        <v>13</v>
      </c>
      <c r="O668" s="14">
        <v>200</v>
      </c>
      <c r="P668" s="14">
        <v>200</v>
      </c>
      <c r="Q668" s="14">
        <v>0</v>
      </c>
      <c r="R668" s="14">
        <v>0</v>
      </c>
      <c r="S668" s="14">
        <v>0</v>
      </c>
      <c r="T668" s="14">
        <v>0</v>
      </c>
      <c r="U668" s="25">
        <v>44137</v>
      </c>
      <c r="V668" s="14">
        <v>26</v>
      </c>
      <c r="W668" s="23">
        <v>1453.15</v>
      </c>
      <c r="X668" s="23">
        <v>0</v>
      </c>
      <c r="Y668" s="23">
        <v>0</v>
      </c>
      <c r="Z668" s="23">
        <v>27.66</v>
      </c>
      <c r="AA668" s="23">
        <v>55.32</v>
      </c>
      <c r="AB668" s="14">
        <v>0</v>
      </c>
      <c r="AC668" s="14">
        <v>0</v>
      </c>
      <c r="AD668" s="24">
        <f>IFERROR(1-(Master[[#This Row],[Avg Garment Scans per Delivery]]/Master[[#This Row],[Garment Inventory]]), 0)</f>
        <v>0</v>
      </c>
      <c r="AE668" s="48">
        <v>0</v>
      </c>
      <c r="AF668" s="48">
        <v>0</v>
      </c>
      <c r="AG668" s="44">
        <v>64.02</v>
      </c>
      <c r="AH668" s="44">
        <v>71.646000000000001</v>
      </c>
      <c r="AI668" s="44">
        <v>51.5428</v>
      </c>
      <c r="AJ668" s="44">
        <v>54.08</v>
      </c>
      <c r="AK668" s="44">
        <v>35.115000000000002</v>
      </c>
      <c r="AL668" s="44">
        <v>24.51</v>
      </c>
      <c r="AM668" s="44">
        <v>0</v>
      </c>
      <c r="AN668" s="44">
        <v>39.36</v>
      </c>
      <c r="AO668" s="44">
        <v>64.44</v>
      </c>
      <c r="AP668" s="44">
        <v>39.36</v>
      </c>
      <c r="AQ668" s="44">
        <v>0</v>
      </c>
      <c r="AR668" s="44">
        <v>39.36</v>
      </c>
      <c r="AS668" s="44">
        <v>64.44</v>
      </c>
      <c r="AT668" s="44">
        <v>58.68</v>
      </c>
      <c r="AU668" s="44">
        <v>0</v>
      </c>
      <c r="AV668" s="44">
        <v>58.68</v>
      </c>
      <c r="AW668" s="44">
        <v>37.119999999999997</v>
      </c>
      <c r="AX668" s="44">
        <v>58.68</v>
      </c>
      <c r="AY668" s="44">
        <v>0</v>
      </c>
      <c r="AZ668" s="44">
        <v>58.68</v>
      </c>
      <c r="BA668" s="44">
        <v>114.92</v>
      </c>
      <c r="BB668" s="44">
        <v>157.84</v>
      </c>
      <c r="BC668" s="14" t="s">
        <v>260</v>
      </c>
      <c r="BD668" s="14" t="s">
        <v>213</v>
      </c>
      <c r="BG668" s="14" t="s">
        <v>191</v>
      </c>
      <c r="BH668" s="14" t="s">
        <v>44</v>
      </c>
      <c r="BI668" s="14">
        <v>103</v>
      </c>
      <c r="BJ668" s="14">
        <f>IFERROR(_xlfn.XLOOKUP(Master[[#This Row],[cu_id]],StopTimes[cu_ID],StopTimes[Average Stop Time]), 0)</f>
        <v>11.1</v>
      </c>
      <c r="BK668" s="14">
        <f>IF(Master[[#This Row],[Avg stop time helper]] &lt;&gt; 0, Master[[#This Row],[Avg stop time helper]],Average_Stop_Time)</f>
        <v>11.1</v>
      </c>
      <c r="BL668" s="14" t="b">
        <f>NOT(ISERROR(_xlfn.XLOOKUP(Master[[#This Row],[cu_id]], Solution[Cu_ID],Solution[Cu_ID])))</f>
        <v>1</v>
      </c>
    </row>
    <row r="669" spans="1:64" s="14" customFormat="1" x14ac:dyDescent="0.3">
      <c r="A669" s="26" t="s">
        <v>792</v>
      </c>
      <c r="B669" s="14">
        <v>101</v>
      </c>
      <c r="C669" s="14">
        <v>99047</v>
      </c>
      <c r="D669" s="14">
        <v>6</v>
      </c>
      <c r="E669" s="14" t="s">
        <v>791</v>
      </c>
      <c r="F669" s="14" t="s">
        <v>5153</v>
      </c>
      <c r="G669" s="14" t="s">
        <v>471</v>
      </c>
      <c r="H669" s="14" t="s">
        <v>790</v>
      </c>
      <c r="I669" s="14" t="s">
        <v>2</v>
      </c>
      <c r="J669" s="14">
        <v>48763</v>
      </c>
      <c r="K669" s="14">
        <v>6</v>
      </c>
      <c r="L669" s="14" t="s">
        <v>176</v>
      </c>
      <c r="M669" s="14" t="s">
        <v>164</v>
      </c>
      <c r="N669" s="14" t="s">
        <v>48</v>
      </c>
      <c r="O669" s="14">
        <v>302</v>
      </c>
      <c r="P669" s="14">
        <v>0</v>
      </c>
      <c r="Q669" s="14">
        <v>0</v>
      </c>
      <c r="R669" s="14">
        <v>0</v>
      </c>
      <c r="S669" s="14">
        <v>302</v>
      </c>
      <c r="T669" s="14">
        <v>0</v>
      </c>
      <c r="U669" s="25">
        <v>44140</v>
      </c>
      <c r="V669" s="14">
        <v>27</v>
      </c>
      <c r="W669" s="23">
        <v>1588.48</v>
      </c>
      <c r="X669" s="23">
        <v>0</v>
      </c>
      <c r="Y669" s="23">
        <v>0</v>
      </c>
      <c r="Z669" s="23">
        <v>25.64</v>
      </c>
      <c r="AA669" s="23">
        <v>51.28</v>
      </c>
      <c r="AB669" s="14">
        <v>0</v>
      </c>
      <c r="AC669" s="14">
        <v>0</v>
      </c>
      <c r="AD669" s="24">
        <f>IFERROR(1-(Master[[#This Row],[Avg Garment Scans per Delivery]]/Master[[#This Row],[Garment Inventory]]), 0)</f>
        <v>0</v>
      </c>
      <c r="AE669" s="48">
        <v>0</v>
      </c>
      <c r="AF669" s="48">
        <v>0</v>
      </c>
      <c r="AG669" s="44">
        <v>54.1233</v>
      </c>
      <c r="AH669" s="44">
        <v>46.24</v>
      </c>
      <c r="AI669" s="44">
        <v>60.974200000000003</v>
      </c>
      <c r="AJ669" s="44">
        <v>67.278700000000001</v>
      </c>
      <c r="AK669" s="44">
        <v>34.945</v>
      </c>
      <c r="AL669" s="44">
        <v>24.085000000000001</v>
      </c>
      <c r="AM669" s="44">
        <v>0</v>
      </c>
      <c r="AN669" s="44">
        <v>48.17</v>
      </c>
      <c r="AO669" s="44">
        <v>46.24</v>
      </c>
      <c r="AP669" s="44">
        <v>0</v>
      </c>
      <c r="AQ669" s="44">
        <v>0</v>
      </c>
      <c r="AR669" s="44">
        <v>48.17</v>
      </c>
      <c r="AS669" s="44">
        <v>46.24</v>
      </c>
      <c r="AT669" s="44">
        <v>0</v>
      </c>
      <c r="AU669" s="44">
        <v>0</v>
      </c>
      <c r="AV669" s="44">
        <v>48.17</v>
      </c>
      <c r="AW669" s="44">
        <v>93.54</v>
      </c>
      <c r="AX669" s="44">
        <v>0</v>
      </c>
      <c r="AY669" s="44">
        <v>0</v>
      </c>
      <c r="AZ669" s="44">
        <v>48.17</v>
      </c>
      <c r="BA669" s="44">
        <v>93.54</v>
      </c>
      <c r="BB669" s="44">
        <v>0</v>
      </c>
      <c r="BC669" s="14" t="s">
        <v>260</v>
      </c>
      <c r="BD669" s="14" t="s">
        <v>213</v>
      </c>
      <c r="BG669" s="14" t="s">
        <v>191</v>
      </c>
      <c r="BH669" s="14" t="s">
        <v>44</v>
      </c>
      <c r="BI669" s="14">
        <v>101</v>
      </c>
      <c r="BJ669" s="14">
        <f>IFERROR(_xlfn.XLOOKUP(Master[[#This Row],[cu_id]],StopTimes[cu_ID],StopTimes[Average Stop Time]), 0)</f>
        <v>4.122222223333333</v>
      </c>
      <c r="BK669" s="14">
        <f>IF(Master[[#This Row],[Avg stop time helper]] &lt;&gt; 0, Master[[#This Row],[Avg stop time helper]],Average_Stop_Time)</f>
        <v>4.122222223333333</v>
      </c>
      <c r="BL669" s="14" t="b">
        <f>NOT(ISERROR(_xlfn.XLOOKUP(Master[[#This Row],[cu_id]], Solution[Cu_ID],Solution[Cu_ID])))</f>
        <v>1</v>
      </c>
    </row>
    <row r="670" spans="1:64" s="14" customFormat="1" x14ac:dyDescent="0.3">
      <c r="A670" s="26" t="s">
        <v>906</v>
      </c>
      <c r="B670" s="14">
        <v>101</v>
      </c>
      <c r="C670" s="14">
        <v>99051</v>
      </c>
      <c r="D670" s="14">
        <v>54</v>
      </c>
      <c r="E670" s="14" t="s">
        <v>905</v>
      </c>
      <c r="F670" s="14" t="s">
        <v>4763</v>
      </c>
      <c r="H670" s="14" t="s">
        <v>808</v>
      </c>
      <c r="I670" s="14" t="s">
        <v>2</v>
      </c>
      <c r="J670" s="14">
        <v>49735</v>
      </c>
      <c r="K670" s="14">
        <v>7</v>
      </c>
      <c r="L670" s="14" t="s">
        <v>82</v>
      </c>
      <c r="M670" s="14" t="s">
        <v>164</v>
      </c>
      <c r="N670" s="14" t="s">
        <v>13</v>
      </c>
      <c r="O670" s="14">
        <v>215</v>
      </c>
      <c r="P670" s="14">
        <v>215</v>
      </c>
      <c r="Q670" s="14">
        <v>0</v>
      </c>
      <c r="R670" s="14">
        <v>0</v>
      </c>
      <c r="S670" s="14">
        <v>0</v>
      </c>
      <c r="T670" s="14">
        <v>0</v>
      </c>
      <c r="U670" s="25">
        <v>44137</v>
      </c>
      <c r="V670" s="14">
        <v>52</v>
      </c>
      <c r="W670" s="23">
        <v>6294.47</v>
      </c>
      <c r="X670" s="23">
        <v>0</v>
      </c>
      <c r="Y670" s="23">
        <v>0</v>
      </c>
      <c r="Z670" s="23">
        <v>133.83000000000001</v>
      </c>
      <c r="AA670" s="23">
        <v>133.83000000000001</v>
      </c>
      <c r="AB670" s="14">
        <v>0</v>
      </c>
      <c r="AC670" s="14">
        <v>0</v>
      </c>
      <c r="AD670" s="24">
        <f>IFERROR(1-(Master[[#This Row],[Avg Garment Scans per Delivery]]/Master[[#This Row],[Garment Inventory]]), 0)</f>
        <v>0</v>
      </c>
      <c r="AE670" s="48">
        <v>0</v>
      </c>
      <c r="AF670" s="48">
        <v>0</v>
      </c>
      <c r="AG670" s="44">
        <v>115.54689999999999</v>
      </c>
      <c r="AH670" s="44">
        <v>120.643</v>
      </c>
      <c r="AI670" s="44">
        <v>125.7976</v>
      </c>
      <c r="AJ670" s="44">
        <v>133.48689999999999</v>
      </c>
      <c r="AK670" s="44">
        <v>121.0012</v>
      </c>
      <c r="AL670" s="44">
        <v>129.85749999999999</v>
      </c>
      <c r="AM670" s="44">
        <v>111.47</v>
      </c>
      <c r="AN670" s="44">
        <v>270.2</v>
      </c>
      <c r="AO670" s="44">
        <v>111.47</v>
      </c>
      <c r="AP670" s="44">
        <v>228.26</v>
      </c>
      <c r="AQ670" s="44">
        <v>111.47</v>
      </c>
      <c r="AR670" s="44">
        <v>270.2</v>
      </c>
      <c r="AS670" s="44">
        <v>151.22</v>
      </c>
      <c r="AT670" s="44">
        <v>312.14</v>
      </c>
      <c r="AU670" s="44">
        <v>111.47</v>
      </c>
      <c r="AV670" s="44">
        <v>270.2</v>
      </c>
      <c r="AW670" s="44">
        <v>151.22</v>
      </c>
      <c r="AX670" s="44">
        <v>228.26</v>
      </c>
      <c r="AY670" s="44">
        <v>111.47</v>
      </c>
      <c r="AZ670" s="44">
        <v>228.26</v>
      </c>
      <c r="BA670" s="44">
        <v>108.22</v>
      </c>
      <c r="BB670" s="44">
        <v>270.2</v>
      </c>
      <c r="BC670" s="14" t="s">
        <v>232</v>
      </c>
      <c r="BD670" s="14" t="s">
        <v>213</v>
      </c>
      <c r="BG670" s="14" t="s">
        <v>191</v>
      </c>
      <c r="BH670" s="14" t="s">
        <v>44</v>
      </c>
      <c r="BI670" s="14">
        <v>103</v>
      </c>
      <c r="BJ670" s="14">
        <f>IFERROR(_xlfn.XLOOKUP(Master[[#This Row],[cu_id]],StopTimes[cu_ID],StopTimes[Average Stop Time]), 0)</f>
        <v>17.150000000000002</v>
      </c>
      <c r="BK670" s="14">
        <f>IF(Master[[#This Row],[Avg stop time helper]] &lt;&gt; 0, Master[[#This Row],[Avg stop time helper]],Average_Stop_Time)</f>
        <v>17.150000000000002</v>
      </c>
      <c r="BL670" s="14" t="b">
        <f>NOT(ISERROR(_xlfn.XLOOKUP(Master[[#This Row],[cu_id]], Solution[Cu_ID],Solution[Cu_ID])))</f>
        <v>1</v>
      </c>
    </row>
    <row r="671" spans="1:64" s="14" customFormat="1" x14ac:dyDescent="0.3">
      <c r="A671" s="26" t="s">
        <v>565</v>
      </c>
      <c r="B671" s="14">
        <v>103</v>
      </c>
      <c r="C671" s="14">
        <v>99052</v>
      </c>
      <c r="D671" s="14">
        <v>7</v>
      </c>
      <c r="E671" s="14" t="s">
        <v>564</v>
      </c>
      <c r="F671" s="14" t="s">
        <v>5589</v>
      </c>
      <c r="H671" s="14" t="s">
        <v>563</v>
      </c>
      <c r="I671" s="14" t="s">
        <v>2</v>
      </c>
      <c r="J671" s="14">
        <v>49753</v>
      </c>
      <c r="K671" s="14">
        <v>4</v>
      </c>
      <c r="L671" s="14" t="s">
        <v>177</v>
      </c>
      <c r="M671" s="14" t="s">
        <v>164</v>
      </c>
      <c r="N671" s="14" t="s">
        <v>15</v>
      </c>
      <c r="O671" s="14">
        <v>200</v>
      </c>
      <c r="P671" s="14">
        <v>0</v>
      </c>
      <c r="Q671" s="14">
        <v>200</v>
      </c>
      <c r="R671" s="14">
        <v>0</v>
      </c>
      <c r="S671" s="14">
        <v>0</v>
      </c>
      <c r="T671" s="14">
        <v>0</v>
      </c>
      <c r="U671" s="25">
        <v>44146</v>
      </c>
      <c r="V671" s="14">
        <v>25</v>
      </c>
      <c r="W671" s="23">
        <v>983.95</v>
      </c>
      <c r="X671" s="23">
        <v>0</v>
      </c>
      <c r="Y671" s="23">
        <v>0</v>
      </c>
      <c r="Z671" s="23">
        <v>14.7</v>
      </c>
      <c r="AA671" s="23">
        <v>58.79</v>
      </c>
      <c r="AB671" s="14">
        <v>0</v>
      </c>
      <c r="AC671" s="14">
        <v>0</v>
      </c>
      <c r="AD671" s="24">
        <f>IFERROR(1-(Master[[#This Row],[Avg Garment Scans per Delivery]]/Master[[#This Row],[Garment Inventory]]), 0)</f>
        <v>0</v>
      </c>
      <c r="AE671" s="48">
        <v>0</v>
      </c>
      <c r="AF671" s="48">
        <v>0</v>
      </c>
      <c r="AG671" s="44">
        <v>35.753700000000002</v>
      </c>
      <c r="AH671" s="44">
        <v>40.32</v>
      </c>
      <c r="AI671" s="44">
        <v>39.8566</v>
      </c>
      <c r="AJ671" s="44">
        <v>53.486600000000003</v>
      </c>
      <c r="AK671" s="44">
        <v>20.043700000000001</v>
      </c>
      <c r="AL671" s="44">
        <v>13.5825</v>
      </c>
      <c r="AM671" s="44">
        <v>40.32</v>
      </c>
      <c r="AN671" s="44">
        <v>0</v>
      </c>
      <c r="AO671" s="44">
        <v>0</v>
      </c>
      <c r="AP671" s="44">
        <v>0</v>
      </c>
      <c r="AQ671" s="44">
        <v>40.32</v>
      </c>
      <c r="AR671" s="44">
        <v>54.33</v>
      </c>
      <c r="AS671" s="44">
        <v>0</v>
      </c>
      <c r="AT671" s="44">
        <v>0</v>
      </c>
      <c r="AU671" s="44">
        <v>40.32</v>
      </c>
      <c r="AV671" s="44">
        <v>0</v>
      </c>
      <c r="AW671" s="44">
        <v>0</v>
      </c>
      <c r="AX671" s="44">
        <v>0</v>
      </c>
      <c r="AY671" s="44">
        <v>39.39</v>
      </c>
      <c r="AZ671" s="44">
        <v>54.33</v>
      </c>
      <c r="BA671" s="44">
        <v>0</v>
      </c>
      <c r="BB671" s="44">
        <v>0</v>
      </c>
      <c r="BC671" s="14" t="s">
        <v>254</v>
      </c>
      <c r="BD671" s="14" t="s">
        <v>239</v>
      </c>
      <c r="BG671" s="14" t="s">
        <v>191</v>
      </c>
      <c r="BH671" s="14" t="s">
        <v>44</v>
      </c>
      <c r="BI671" s="14">
        <v>105</v>
      </c>
      <c r="BJ671" s="14">
        <f>IFERROR(_xlfn.XLOOKUP(Master[[#This Row],[cu_id]],StopTimes[cu_ID],StopTimes[Average Stop Time]), 0)</f>
        <v>0.11666666666666667</v>
      </c>
      <c r="BK671" s="14">
        <f>IF(Master[[#This Row],[Avg stop time helper]] &lt;&gt; 0, Master[[#This Row],[Avg stop time helper]],Average_Stop_Time)</f>
        <v>0.11666666666666667</v>
      </c>
      <c r="BL671" s="14" t="b">
        <f>NOT(ISERROR(_xlfn.XLOOKUP(Master[[#This Row],[cu_id]], Solution[Cu_ID],Solution[Cu_ID])))</f>
        <v>1</v>
      </c>
    </row>
    <row r="672" spans="1:64" s="14" customFormat="1" x14ac:dyDescent="0.3">
      <c r="A672" s="26" t="s">
        <v>327</v>
      </c>
      <c r="B672" s="14">
        <v>103</v>
      </c>
      <c r="C672" s="14">
        <v>99052</v>
      </c>
      <c r="D672" s="14">
        <v>6</v>
      </c>
      <c r="E672" s="14" t="s">
        <v>326</v>
      </c>
      <c r="F672" s="14" t="s">
        <v>4144</v>
      </c>
      <c r="H672" s="14" t="s">
        <v>236</v>
      </c>
      <c r="I672" s="14" t="s">
        <v>2</v>
      </c>
      <c r="J672" s="14">
        <v>49707</v>
      </c>
      <c r="K672" s="14">
        <v>7</v>
      </c>
      <c r="L672" s="14" t="s">
        <v>82</v>
      </c>
      <c r="M672" s="14" t="s">
        <v>164</v>
      </c>
      <c r="N672" s="14" t="s">
        <v>48</v>
      </c>
      <c r="O672" s="14">
        <v>240</v>
      </c>
      <c r="P672" s="14">
        <v>0</v>
      </c>
      <c r="Q672" s="14">
        <v>0</v>
      </c>
      <c r="R672" s="14">
        <v>0</v>
      </c>
      <c r="S672" s="14">
        <v>240</v>
      </c>
      <c r="T672" s="14">
        <v>0</v>
      </c>
      <c r="U672" s="25">
        <v>44140</v>
      </c>
      <c r="V672" s="14">
        <v>52</v>
      </c>
      <c r="W672" s="23">
        <v>2831.78</v>
      </c>
      <c r="X672" s="23">
        <v>0</v>
      </c>
      <c r="Y672" s="23">
        <v>0</v>
      </c>
      <c r="Z672" s="23">
        <v>62.05</v>
      </c>
      <c r="AA672" s="23">
        <v>62.05</v>
      </c>
      <c r="AB672" s="14">
        <v>0</v>
      </c>
      <c r="AC672" s="14">
        <v>0</v>
      </c>
      <c r="AD672" s="24">
        <f>IFERROR(1-(Master[[#This Row],[Avg Garment Scans per Delivery]]/Master[[#This Row],[Garment Inventory]]), 0)</f>
        <v>0</v>
      </c>
      <c r="AE672" s="48">
        <v>0</v>
      </c>
      <c r="AF672" s="48">
        <v>0</v>
      </c>
      <c r="AG672" s="44">
        <v>53.26</v>
      </c>
      <c r="AH672" s="44">
        <v>46.810699999999997</v>
      </c>
      <c r="AI672" s="44">
        <v>52.209200000000003</v>
      </c>
      <c r="AJ672" s="44">
        <v>67.933800000000005</v>
      </c>
      <c r="AK672" s="44">
        <v>41.64</v>
      </c>
      <c r="AL672" s="44">
        <v>67.933700000000002</v>
      </c>
      <c r="AM672" s="44">
        <v>50.46</v>
      </c>
      <c r="AN672" s="44">
        <v>72.040000000000006</v>
      </c>
      <c r="AO672" s="44">
        <v>50.46</v>
      </c>
      <c r="AP672" s="44">
        <v>72.040000000000006</v>
      </c>
      <c r="AQ672" s="44">
        <v>38.700000000000003</v>
      </c>
      <c r="AR672" s="44">
        <v>58.9</v>
      </c>
      <c r="AS672" s="44">
        <v>38.700000000000003</v>
      </c>
      <c r="AT672" s="44">
        <v>58.9</v>
      </c>
      <c r="AU672" s="44">
        <v>38.700000000000003</v>
      </c>
      <c r="AV672" s="44">
        <v>78.61</v>
      </c>
      <c r="AW672" s="44">
        <v>38.700000000000003</v>
      </c>
      <c r="AX672" s="44">
        <v>58.9</v>
      </c>
      <c r="AY672" s="44">
        <v>38.700000000000003</v>
      </c>
      <c r="AZ672" s="44">
        <v>72.040000000000006</v>
      </c>
      <c r="BA672" s="44">
        <v>38.700000000000003</v>
      </c>
      <c r="BB672" s="44">
        <v>72.040000000000006</v>
      </c>
      <c r="BC672" s="14" t="s">
        <v>254</v>
      </c>
      <c r="BD672" s="14" t="s">
        <v>239</v>
      </c>
      <c r="BG672" s="14" t="s">
        <v>191</v>
      </c>
      <c r="BH672" s="14" t="s">
        <v>44</v>
      </c>
      <c r="BI672" s="14">
        <v>103</v>
      </c>
      <c r="BJ672" s="14">
        <f>IFERROR(_xlfn.XLOOKUP(Master[[#This Row],[cu_id]],StopTimes[cu_ID],StopTimes[Average Stop Time]), 0)</f>
        <v>10.836666666666668</v>
      </c>
      <c r="BK672" s="14">
        <f>IF(Master[[#This Row],[Avg stop time helper]] &lt;&gt; 0, Master[[#This Row],[Avg stop time helper]],Average_Stop_Time)</f>
        <v>10.836666666666668</v>
      </c>
      <c r="BL672" s="14" t="b">
        <f>NOT(ISERROR(_xlfn.XLOOKUP(Master[[#This Row],[cu_id]], Solution[Cu_ID],Solution[Cu_ID])))</f>
        <v>1</v>
      </c>
    </row>
    <row r="673" spans="1:64" s="14" customFormat="1" x14ac:dyDescent="0.3">
      <c r="A673" s="26" t="s">
        <v>495</v>
      </c>
      <c r="B673" s="14">
        <v>103</v>
      </c>
      <c r="C673" s="14">
        <v>99052</v>
      </c>
      <c r="D673" s="14">
        <v>0</v>
      </c>
      <c r="E673" s="14" t="s">
        <v>494</v>
      </c>
      <c r="F673" s="14" t="s">
        <v>4144</v>
      </c>
      <c r="H673" s="14" t="s">
        <v>236</v>
      </c>
      <c r="I673" s="14" t="s">
        <v>2</v>
      </c>
      <c r="J673" s="14">
        <v>49707</v>
      </c>
      <c r="K673" s="14">
        <v>7</v>
      </c>
      <c r="L673" s="14" t="s">
        <v>82</v>
      </c>
      <c r="M673" s="14" t="s">
        <v>164</v>
      </c>
      <c r="N673" s="14" t="s">
        <v>48</v>
      </c>
      <c r="O673" s="14">
        <v>241</v>
      </c>
      <c r="P673" s="14">
        <v>0</v>
      </c>
      <c r="Q673" s="14">
        <v>0</v>
      </c>
      <c r="R673" s="14">
        <v>0</v>
      </c>
      <c r="S673" s="14">
        <v>241</v>
      </c>
      <c r="T673" s="14">
        <v>0</v>
      </c>
      <c r="U673" s="25">
        <v>44140</v>
      </c>
      <c r="V673" s="14">
        <v>52</v>
      </c>
      <c r="W673" s="23">
        <v>5053.1000000000004</v>
      </c>
      <c r="X673" s="23">
        <v>0</v>
      </c>
      <c r="Y673" s="23">
        <v>0</v>
      </c>
      <c r="Z673" s="23">
        <v>100</v>
      </c>
      <c r="AA673" s="23">
        <v>100</v>
      </c>
      <c r="AB673" s="14">
        <v>0</v>
      </c>
      <c r="AC673" s="14">
        <v>0</v>
      </c>
      <c r="AD673" s="24">
        <f>IFERROR(1-(Master[[#This Row],[Avg Garment Scans per Delivery]]/Master[[#This Row],[Garment Inventory]]), 0)</f>
        <v>0</v>
      </c>
      <c r="AE673" s="48">
        <v>0</v>
      </c>
      <c r="AF673" s="48">
        <v>0</v>
      </c>
      <c r="AG673" s="44">
        <v>95.33</v>
      </c>
      <c r="AH673" s="44">
        <v>95.254599999999996</v>
      </c>
      <c r="AI673" s="44">
        <v>97.982100000000003</v>
      </c>
      <c r="AJ673" s="44">
        <v>107.87690000000001</v>
      </c>
      <c r="AK673" s="44">
        <v>94.35</v>
      </c>
      <c r="AL673" s="44">
        <v>106.5425</v>
      </c>
      <c r="AM673" s="44">
        <v>94.35</v>
      </c>
      <c r="AN673" s="44">
        <v>104.9</v>
      </c>
      <c r="AO673" s="44">
        <v>94.35</v>
      </c>
      <c r="AP673" s="44">
        <v>104.9</v>
      </c>
      <c r="AQ673" s="44">
        <v>94.35</v>
      </c>
      <c r="AR673" s="44">
        <v>104.9</v>
      </c>
      <c r="AS673" s="44">
        <v>94.35</v>
      </c>
      <c r="AT673" s="44">
        <v>104.9</v>
      </c>
      <c r="AU673" s="44">
        <v>94.35</v>
      </c>
      <c r="AV673" s="44">
        <v>104.9</v>
      </c>
      <c r="AW673" s="44">
        <v>94.35</v>
      </c>
      <c r="AX673" s="44">
        <v>104.9</v>
      </c>
      <c r="AY673" s="44">
        <v>94.35</v>
      </c>
      <c r="AZ673" s="44">
        <v>104.9</v>
      </c>
      <c r="BA673" s="44">
        <v>94.35</v>
      </c>
      <c r="BB673" s="44">
        <v>118.04</v>
      </c>
      <c r="BC673" s="14" t="s">
        <v>254</v>
      </c>
      <c r="BD673" s="14" t="s">
        <v>239</v>
      </c>
      <c r="BG673" s="14" t="s">
        <v>191</v>
      </c>
      <c r="BH673" s="14" t="s">
        <v>44</v>
      </c>
      <c r="BI673" s="14">
        <v>103</v>
      </c>
      <c r="BJ673" s="14">
        <f>IFERROR(_xlfn.XLOOKUP(Master[[#This Row],[cu_id]],StopTimes[cu_ID],StopTimes[Average Stop Time]), 0)</f>
        <v>7.9733333333333336</v>
      </c>
      <c r="BK673" s="14">
        <f>IF(Master[[#This Row],[Avg stop time helper]] &lt;&gt; 0, Master[[#This Row],[Avg stop time helper]],Average_Stop_Time)</f>
        <v>7.9733333333333336</v>
      </c>
      <c r="BL673" s="14" t="b">
        <f>NOT(ISERROR(_xlfn.XLOOKUP(Master[[#This Row],[cu_id]], Solution[Cu_ID],Solution[Cu_ID])))</f>
        <v>1</v>
      </c>
    </row>
    <row r="674" spans="1:64" s="14" customFormat="1" x14ac:dyDescent="0.3">
      <c r="A674" s="26" t="s">
        <v>525</v>
      </c>
      <c r="B674" s="14">
        <v>101</v>
      </c>
      <c r="C674" s="14">
        <v>99052</v>
      </c>
      <c r="D674" s="14">
        <v>4</v>
      </c>
      <c r="E674" s="14" t="s">
        <v>524</v>
      </c>
      <c r="F674" s="14" t="s">
        <v>4348</v>
      </c>
      <c r="H674" s="14" t="s">
        <v>523</v>
      </c>
      <c r="I674" s="14" t="s">
        <v>2</v>
      </c>
      <c r="J674" s="14">
        <v>49766</v>
      </c>
      <c r="K674" s="14">
        <v>6</v>
      </c>
      <c r="L674" s="14" t="s">
        <v>176</v>
      </c>
      <c r="M674" s="14" t="s">
        <v>164</v>
      </c>
      <c r="N674" s="14" t="s">
        <v>15</v>
      </c>
      <c r="O674" s="14">
        <v>80</v>
      </c>
      <c r="P674" s="14">
        <v>0</v>
      </c>
      <c r="Q674" s="14">
        <v>80</v>
      </c>
      <c r="R674" s="14">
        <v>0</v>
      </c>
      <c r="S674" s="14">
        <v>0</v>
      </c>
      <c r="T674" s="14">
        <v>0</v>
      </c>
      <c r="U674" s="25">
        <v>44138</v>
      </c>
      <c r="V674" s="14">
        <v>27</v>
      </c>
      <c r="W674" s="23">
        <v>871.45</v>
      </c>
      <c r="X674" s="23">
        <v>0</v>
      </c>
      <c r="Y674" s="23">
        <v>0</v>
      </c>
      <c r="Z674" s="23">
        <v>17.16</v>
      </c>
      <c r="AA674" s="23">
        <v>34.32</v>
      </c>
      <c r="AB674" s="14">
        <v>0</v>
      </c>
      <c r="AC674" s="14">
        <v>0</v>
      </c>
      <c r="AD674" s="24">
        <f>IFERROR(1-(Master[[#This Row],[Avg Garment Scans per Delivery]]/Master[[#This Row],[Garment Inventory]]), 0)</f>
        <v>0</v>
      </c>
      <c r="AE674" s="48">
        <v>0</v>
      </c>
      <c r="AF674" s="48">
        <v>0</v>
      </c>
      <c r="AG674" s="44">
        <v>32.020000000000003</v>
      </c>
      <c r="AH674" s="44">
        <v>31.0762</v>
      </c>
      <c r="AI674" s="44">
        <v>33.6633</v>
      </c>
      <c r="AJ674" s="44">
        <v>35.522799999999997</v>
      </c>
      <c r="AK674" s="44">
        <v>16.37</v>
      </c>
      <c r="AL674" s="44">
        <v>18.03</v>
      </c>
      <c r="AM674" s="44">
        <v>0</v>
      </c>
      <c r="AN674" s="44">
        <v>36.06</v>
      </c>
      <c r="AO674" s="44">
        <v>33.130000000000003</v>
      </c>
      <c r="AP674" s="44">
        <v>0</v>
      </c>
      <c r="AQ674" s="44">
        <v>0</v>
      </c>
      <c r="AR674" s="44">
        <v>36.06</v>
      </c>
      <c r="AS674" s="44">
        <v>33.130000000000003</v>
      </c>
      <c r="AT674" s="44">
        <v>0</v>
      </c>
      <c r="AU674" s="44">
        <v>0</v>
      </c>
      <c r="AV674" s="44">
        <v>36.06</v>
      </c>
      <c r="AW674" s="44">
        <v>32.35</v>
      </c>
      <c r="AX674" s="44">
        <v>0</v>
      </c>
      <c r="AY674" s="44">
        <v>0</v>
      </c>
      <c r="AZ674" s="44">
        <v>36.06</v>
      </c>
      <c r="BA674" s="44">
        <v>32.35</v>
      </c>
      <c r="BB674" s="44">
        <v>0</v>
      </c>
      <c r="BC674" s="14" t="s">
        <v>232</v>
      </c>
      <c r="BD674" s="14" t="s">
        <v>213</v>
      </c>
      <c r="BG674" s="14" t="s">
        <v>191</v>
      </c>
      <c r="BH674" s="14" t="s">
        <v>44</v>
      </c>
      <c r="BI674" s="14">
        <v>101</v>
      </c>
      <c r="BJ674" s="14">
        <f>IFERROR(_xlfn.XLOOKUP(Master[[#This Row],[cu_id]],StopTimes[cu_ID],StopTimes[Average Stop Time]), 0)</f>
        <v>2.7583333333333333</v>
      </c>
      <c r="BK674" s="14">
        <f>IF(Master[[#This Row],[Avg stop time helper]] &lt;&gt; 0, Master[[#This Row],[Avg stop time helper]],Average_Stop_Time)</f>
        <v>2.7583333333333333</v>
      </c>
      <c r="BL674" s="14" t="b">
        <f>NOT(ISERROR(_xlfn.XLOOKUP(Master[[#This Row],[cu_id]], Solution[Cu_ID],Solution[Cu_ID])))</f>
        <v>1</v>
      </c>
    </row>
    <row r="675" spans="1:64" s="14" customFormat="1" x14ac:dyDescent="0.3">
      <c r="A675" s="26" t="s">
        <v>522</v>
      </c>
      <c r="B675" s="14">
        <v>103</v>
      </c>
      <c r="C675" s="14">
        <v>99052</v>
      </c>
      <c r="D675" s="14">
        <v>3</v>
      </c>
      <c r="E675" s="14" t="s">
        <v>521</v>
      </c>
      <c r="F675" s="14" t="s">
        <v>4144</v>
      </c>
      <c r="H675" s="14" t="s">
        <v>236</v>
      </c>
      <c r="I675" s="14" t="s">
        <v>2</v>
      </c>
      <c r="J675" s="14">
        <v>49707</v>
      </c>
      <c r="K675" s="14">
        <v>6</v>
      </c>
      <c r="L675" s="14" t="s">
        <v>176</v>
      </c>
      <c r="M675" s="14" t="s">
        <v>164</v>
      </c>
      <c r="N675" s="14" t="s">
        <v>15</v>
      </c>
      <c r="O675" s="14">
        <v>61</v>
      </c>
      <c r="P675" s="14">
        <v>0</v>
      </c>
      <c r="Q675" s="14">
        <v>61</v>
      </c>
      <c r="R675" s="14">
        <v>0</v>
      </c>
      <c r="S675" s="14">
        <v>0</v>
      </c>
      <c r="T675" s="14">
        <v>0</v>
      </c>
      <c r="U675" s="25">
        <v>44138</v>
      </c>
      <c r="V675" s="14">
        <v>25</v>
      </c>
      <c r="W675" s="23">
        <v>871.83</v>
      </c>
      <c r="X675" s="23">
        <v>0</v>
      </c>
      <c r="Y675" s="23">
        <v>0</v>
      </c>
      <c r="Z675" s="23">
        <v>20.04</v>
      </c>
      <c r="AA675" s="23">
        <v>40.090000000000003</v>
      </c>
      <c r="AB675" s="14">
        <v>0</v>
      </c>
      <c r="AC675" s="14">
        <v>0</v>
      </c>
      <c r="AD675" s="24">
        <f>IFERROR(1-(Master[[#This Row],[Avg Garment Scans per Delivery]]/Master[[#This Row],[Garment Inventory]]), 0)</f>
        <v>0</v>
      </c>
      <c r="AE675" s="48">
        <v>0</v>
      </c>
      <c r="AF675" s="48">
        <v>0</v>
      </c>
      <c r="AG675" s="44">
        <v>33.986600000000003</v>
      </c>
      <c r="AH675" s="44">
        <v>31.364000000000001</v>
      </c>
      <c r="AI675" s="44">
        <v>38.909999999999997</v>
      </c>
      <c r="AJ675" s="44">
        <v>39.574199999999998</v>
      </c>
      <c r="AK675" s="44">
        <v>9.14</v>
      </c>
      <c r="AL675" s="44">
        <v>20.059999999999999</v>
      </c>
      <c r="AM675" s="44">
        <v>0</v>
      </c>
      <c r="AN675" s="44">
        <v>40.119999999999997</v>
      </c>
      <c r="AO675" s="44">
        <v>0</v>
      </c>
      <c r="AP675" s="44">
        <v>0</v>
      </c>
      <c r="AQ675" s="44">
        <v>0</v>
      </c>
      <c r="AR675" s="44">
        <v>40.119999999999997</v>
      </c>
      <c r="AS675" s="44">
        <v>0</v>
      </c>
      <c r="AT675" s="44">
        <v>0</v>
      </c>
      <c r="AU675" s="44">
        <v>0</v>
      </c>
      <c r="AV675" s="44">
        <v>40.119999999999997</v>
      </c>
      <c r="AW675" s="44">
        <v>37.15</v>
      </c>
      <c r="AX675" s="44">
        <v>0</v>
      </c>
      <c r="AY675" s="44">
        <v>0</v>
      </c>
      <c r="AZ675" s="44">
        <v>40.119999999999997</v>
      </c>
      <c r="BA675" s="44">
        <v>35.97</v>
      </c>
      <c r="BB675" s="44">
        <v>0</v>
      </c>
      <c r="BC675" s="14" t="s">
        <v>254</v>
      </c>
      <c r="BD675" s="14" t="s">
        <v>239</v>
      </c>
      <c r="BG675" s="14" t="s">
        <v>191</v>
      </c>
      <c r="BH675" s="14" t="s">
        <v>44</v>
      </c>
      <c r="BI675" s="14">
        <v>105</v>
      </c>
      <c r="BJ675" s="14">
        <f>IFERROR(_xlfn.XLOOKUP(Master[[#This Row],[cu_id]],StopTimes[cu_ID],StopTimes[Average Stop Time]), 0)</f>
        <v>20.350000000000001</v>
      </c>
      <c r="BK675" s="14">
        <f>IF(Master[[#This Row],[Avg stop time helper]] &lt;&gt; 0, Master[[#This Row],[Avg stop time helper]],Average_Stop_Time)</f>
        <v>20.350000000000001</v>
      </c>
      <c r="BL675" s="14" t="b">
        <f>NOT(ISERROR(_xlfn.XLOOKUP(Master[[#This Row],[cu_id]], Solution[Cu_ID],Solution[Cu_ID])))</f>
        <v>1</v>
      </c>
    </row>
    <row r="676" spans="1:64" s="14" customFormat="1" x14ac:dyDescent="0.3">
      <c r="A676" s="26" t="s">
        <v>527</v>
      </c>
      <c r="B676" s="14">
        <v>103</v>
      </c>
      <c r="C676" s="14">
        <v>99052</v>
      </c>
      <c r="D676" s="14">
        <v>8</v>
      </c>
      <c r="E676" s="14" t="s">
        <v>526</v>
      </c>
      <c r="F676" s="14" t="s">
        <v>4144</v>
      </c>
      <c r="H676" s="14" t="s">
        <v>236</v>
      </c>
      <c r="I676" s="14" t="s">
        <v>2</v>
      </c>
      <c r="J676" s="14">
        <v>49707</v>
      </c>
      <c r="K676" s="14">
        <v>5</v>
      </c>
      <c r="L676" s="14" t="s">
        <v>84</v>
      </c>
      <c r="M676" s="14" t="s">
        <v>164</v>
      </c>
      <c r="N676" s="14" t="s">
        <v>15</v>
      </c>
      <c r="O676" s="14">
        <v>330</v>
      </c>
      <c r="P676" s="14">
        <v>0</v>
      </c>
      <c r="Q676" s="14">
        <v>330</v>
      </c>
      <c r="R676" s="14">
        <v>0</v>
      </c>
      <c r="S676" s="14">
        <v>0</v>
      </c>
      <c r="T676" s="14">
        <v>0</v>
      </c>
      <c r="U676" s="25">
        <v>44146</v>
      </c>
      <c r="V676" s="14">
        <v>26</v>
      </c>
      <c r="W676" s="23">
        <v>1114.69</v>
      </c>
      <c r="X676" s="23">
        <v>0</v>
      </c>
      <c r="Y676" s="23">
        <v>0</v>
      </c>
      <c r="Z676" s="23">
        <v>21.08</v>
      </c>
      <c r="AA676" s="23">
        <v>42.17</v>
      </c>
      <c r="AB676" s="14">
        <v>0</v>
      </c>
      <c r="AC676" s="14">
        <v>0</v>
      </c>
      <c r="AD676" s="24">
        <f>IFERROR(1-(Master[[#This Row],[Avg Garment Scans per Delivery]]/Master[[#This Row],[Garment Inventory]]), 0)</f>
        <v>0</v>
      </c>
      <c r="AE676" s="48">
        <v>0</v>
      </c>
      <c r="AF676" s="48">
        <v>0</v>
      </c>
      <c r="AG676" s="44">
        <v>33.982799999999997</v>
      </c>
      <c r="AH676" s="44">
        <v>42.585000000000001</v>
      </c>
      <c r="AI676" s="44">
        <v>57.942</v>
      </c>
      <c r="AJ676" s="44">
        <v>64.505700000000004</v>
      </c>
      <c r="AK676" s="44">
        <v>28.585000000000001</v>
      </c>
      <c r="AL676" s="44">
        <v>33.479999999999997</v>
      </c>
      <c r="AM676" s="44">
        <v>53.82</v>
      </c>
      <c r="AN676" s="44">
        <v>0</v>
      </c>
      <c r="AO676" s="44">
        <v>0</v>
      </c>
      <c r="AP676" s="44">
        <v>74.84</v>
      </c>
      <c r="AQ676" s="44">
        <v>53.82</v>
      </c>
      <c r="AR676" s="44">
        <v>0</v>
      </c>
      <c r="AS676" s="44">
        <v>0</v>
      </c>
      <c r="AT676" s="44">
        <v>74.84</v>
      </c>
      <c r="AU676" s="44">
        <v>53.82</v>
      </c>
      <c r="AV676" s="44">
        <v>0</v>
      </c>
      <c r="AW676" s="44">
        <v>0</v>
      </c>
      <c r="AX676" s="44">
        <v>59.08</v>
      </c>
      <c r="AY676" s="44">
        <v>67.22</v>
      </c>
      <c r="AZ676" s="44">
        <v>0</v>
      </c>
      <c r="BA676" s="44">
        <v>0</v>
      </c>
      <c r="BB676" s="44">
        <v>59.08</v>
      </c>
      <c r="BC676" s="14" t="s">
        <v>254</v>
      </c>
      <c r="BD676" s="14" t="s">
        <v>239</v>
      </c>
      <c r="BG676" s="14" t="s">
        <v>191</v>
      </c>
      <c r="BH676" s="14" t="s">
        <v>44</v>
      </c>
      <c r="BI676" s="14" t="s">
        <v>5740</v>
      </c>
      <c r="BJ676" s="14">
        <f>IFERROR(_xlfn.XLOOKUP(Master[[#This Row],[cu_id]],StopTimes[cu_ID],StopTimes[Average Stop Time]), 0)</f>
        <v>0.27500000000000002</v>
      </c>
      <c r="BK676" s="14">
        <f>IF(Master[[#This Row],[Avg stop time helper]] &lt;&gt; 0, Master[[#This Row],[Avg stop time helper]],Average_Stop_Time)</f>
        <v>0.27500000000000002</v>
      </c>
      <c r="BL676" s="14" t="b">
        <f>NOT(ISERROR(_xlfn.XLOOKUP(Master[[#This Row],[cu_id]], Solution[Cu_ID],Solution[Cu_ID])))</f>
        <v>1</v>
      </c>
    </row>
    <row r="677" spans="1:64" s="14" customFormat="1" x14ac:dyDescent="0.3">
      <c r="A677" s="26" t="s">
        <v>599</v>
      </c>
      <c r="B677" s="14">
        <v>102</v>
      </c>
      <c r="C677" s="14">
        <v>99052</v>
      </c>
      <c r="D677" s="14">
        <v>9</v>
      </c>
      <c r="E677" s="14" t="s">
        <v>598</v>
      </c>
      <c r="F677" s="14" t="s">
        <v>4144</v>
      </c>
      <c r="H677" s="14" t="s">
        <v>236</v>
      </c>
      <c r="I677" s="14" t="s">
        <v>2</v>
      </c>
      <c r="J677" s="14">
        <v>49707</v>
      </c>
      <c r="K677" s="14">
        <v>5</v>
      </c>
      <c r="L677" s="14" t="s">
        <v>84</v>
      </c>
      <c r="M677" s="14" t="s">
        <v>164</v>
      </c>
      <c r="N677" s="14" t="s">
        <v>15</v>
      </c>
      <c r="O677" s="14">
        <v>81</v>
      </c>
      <c r="P677" s="14">
        <v>0</v>
      </c>
      <c r="Q677" s="14">
        <v>81</v>
      </c>
      <c r="R677" s="14">
        <v>0</v>
      </c>
      <c r="S677" s="14">
        <v>0</v>
      </c>
      <c r="T677" s="14">
        <v>0</v>
      </c>
      <c r="U677" s="25">
        <v>44145</v>
      </c>
      <c r="V677" s="14">
        <v>26</v>
      </c>
      <c r="W677" s="23">
        <v>667.42</v>
      </c>
      <c r="X677" s="23">
        <v>0</v>
      </c>
      <c r="Y677" s="23">
        <v>0</v>
      </c>
      <c r="Z677" s="23">
        <v>13.66</v>
      </c>
      <c r="AA677" s="23">
        <v>27.31</v>
      </c>
      <c r="AB677" s="14">
        <v>0</v>
      </c>
      <c r="AC677" s="14">
        <v>0</v>
      </c>
      <c r="AD677" s="24">
        <v>0</v>
      </c>
      <c r="AE677" s="48">
        <v>0</v>
      </c>
      <c r="AF677" s="48">
        <v>0</v>
      </c>
      <c r="AG677" s="44">
        <v>25.437999999999999</v>
      </c>
      <c r="AH677" s="44">
        <v>34.214199999999998</v>
      </c>
      <c r="AI677" s="44">
        <v>26.961400000000001</v>
      </c>
      <c r="AJ677" s="44">
        <v>28.711600000000001</v>
      </c>
      <c r="AK677" s="44">
        <v>14.465</v>
      </c>
      <c r="AL677" s="44">
        <v>15.3362</v>
      </c>
      <c r="AM677" s="44">
        <v>37.1</v>
      </c>
      <c r="AN677" s="44">
        <v>0</v>
      </c>
      <c r="AO677" s="44">
        <v>0</v>
      </c>
      <c r="AP677" s="44">
        <v>22.01</v>
      </c>
      <c r="AQ677" s="44">
        <v>26.44</v>
      </c>
      <c r="AR677" s="44">
        <v>0</v>
      </c>
      <c r="AS677" s="44">
        <v>0</v>
      </c>
      <c r="AT677" s="44">
        <v>33.56</v>
      </c>
      <c r="AU677" s="44">
        <v>26.44</v>
      </c>
      <c r="AV677" s="44">
        <v>0</v>
      </c>
      <c r="AW677" s="44">
        <v>0</v>
      </c>
      <c r="AX677" s="44">
        <v>33.56</v>
      </c>
      <c r="AY677" s="44">
        <v>25.74</v>
      </c>
      <c r="AZ677" s="44">
        <v>0</v>
      </c>
      <c r="BA677" s="44">
        <v>0</v>
      </c>
      <c r="BB677" s="44">
        <v>33.56</v>
      </c>
      <c r="BC677" s="14" t="s">
        <v>232</v>
      </c>
      <c r="BD677" s="14" t="s">
        <v>213</v>
      </c>
      <c r="BG677" s="14" t="s">
        <v>191</v>
      </c>
      <c r="BH677" s="14" t="s">
        <v>44</v>
      </c>
      <c r="BI677" s="14" t="s">
        <v>5740</v>
      </c>
      <c r="BJ677" s="14">
        <f>IFERROR(_xlfn.XLOOKUP(Master[[#This Row],[cu_id]],StopTimes[cu_ID],StopTimes[Average Stop Time]), 0)</f>
        <v>5.6833333333333336</v>
      </c>
      <c r="BK677" s="14">
        <f>IF(Master[[#This Row],[Avg stop time helper]] &lt;&gt; 0, Master[[#This Row],[Avg stop time helper]],Average_Stop_Time)</f>
        <v>5.6833333333333336</v>
      </c>
      <c r="BL677" s="14" t="b">
        <f>NOT(ISERROR(_xlfn.XLOOKUP(Master[[#This Row],[cu_id]], Solution[Cu_ID],Solution[Cu_ID])))</f>
        <v>0</v>
      </c>
    </row>
    <row r="678" spans="1:64" s="14" customFormat="1" x14ac:dyDescent="0.3">
      <c r="A678" s="26" t="s">
        <v>342</v>
      </c>
      <c r="B678" s="14">
        <v>103</v>
      </c>
      <c r="C678" s="14">
        <v>99052</v>
      </c>
      <c r="D678" s="14">
        <v>2</v>
      </c>
      <c r="E678" s="14" t="s">
        <v>341</v>
      </c>
      <c r="F678" s="14" t="s">
        <v>4144</v>
      </c>
      <c r="H678" s="14" t="s">
        <v>236</v>
      </c>
      <c r="I678" s="14" t="s">
        <v>2</v>
      </c>
      <c r="J678" s="14">
        <v>49707</v>
      </c>
      <c r="K678" s="14">
        <v>7</v>
      </c>
      <c r="L678" s="14" t="s">
        <v>82</v>
      </c>
      <c r="M678" s="14" t="s">
        <v>164</v>
      </c>
      <c r="N678" s="14" t="s">
        <v>48</v>
      </c>
      <c r="O678" s="14">
        <v>230</v>
      </c>
      <c r="P678" s="14">
        <v>0</v>
      </c>
      <c r="Q678" s="14">
        <v>0</v>
      </c>
      <c r="R678" s="14">
        <v>0</v>
      </c>
      <c r="S678" s="14">
        <v>230</v>
      </c>
      <c r="T678" s="14">
        <v>0</v>
      </c>
      <c r="U678" s="25">
        <v>44140</v>
      </c>
      <c r="V678" s="14">
        <v>44</v>
      </c>
      <c r="W678" s="23">
        <v>1127.7</v>
      </c>
      <c r="X678" s="23">
        <v>0</v>
      </c>
      <c r="Y678" s="23">
        <v>0</v>
      </c>
      <c r="Z678" s="23">
        <v>24.56</v>
      </c>
      <c r="AA678" s="23">
        <v>24.56</v>
      </c>
      <c r="AB678" s="14">
        <v>0</v>
      </c>
      <c r="AC678" s="14">
        <v>0</v>
      </c>
      <c r="AD678" s="24">
        <f>IFERROR(1-(Master[[#This Row],[Avg Garment Scans per Delivery]]/Master[[#This Row],[Garment Inventory]]), 0)</f>
        <v>0</v>
      </c>
      <c r="AE678" s="48">
        <v>0</v>
      </c>
      <c r="AF678" s="48">
        <v>0</v>
      </c>
      <c r="AG678" s="44">
        <v>23.241499999999998</v>
      </c>
      <c r="AH678" s="44">
        <v>31.438800000000001</v>
      </c>
      <c r="AI678" s="44">
        <v>28.0657</v>
      </c>
      <c r="AJ678" s="44">
        <v>39.017800000000001</v>
      </c>
      <c r="AK678" s="44">
        <v>0</v>
      </c>
      <c r="AL678" s="44">
        <v>46.17</v>
      </c>
      <c r="AM678" s="44">
        <v>0</v>
      </c>
      <c r="AN678" s="44">
        <v>56.74</v>
      </c>
      <c r="AO678" s="44">
        <v>0</v>
      </c>
      <c r="AP678" s="44">
        <v>44.66</v>
      </c>
      <c r="AQ678" s="44">
        <v>0</v>
      </c>
      <c r="AR678" s="44">
        <v>44.66</v>
      </c>
      <c r="AS678" s="44">
        <v>0</v>
      </c>
      <c r="AT678" s="44">
        <v>44.66</v>
      </c>
      <c r="AU678" s="44">
        <v>0</v>
      </c>
      <c r="AV678" s="44">
        <v>44.66</v>
      </c>
      <c r="AW678" s="44">
        <v>0</v>
      </c>
      <c r="AX678" s="44">
        <v>44.66</v>
      </c>
      <c r="AY678" s="44">
        <v>0</v>
      </c>
      <c r="AZ678" s="44">
        <v>44.66</v>
      </c>
      <c r="BA678" s="44">
        <v>0</v>
      </c>
      <c r="BB678" s="44">
        <v>44.66</v>
      </c>
      <c r="BC678" s="14" t="s">
        <v>232</v>
      </c>
      <c r="BD678" s="14" t="s">
        <v>239</v>
      </c>
      <c r="BG678" s="14" t="s">
        <v>191</v>
      </c>
      <c r="BH678" s="14" t="s">
        <v>44</v>
      </c>
      <c r="BI678" s="14">
        <v>103</v>
      </c>
      <c r="BJ678" s="14">
        <f>IFERROR(_xlfn.XLOOKUP(Master[[#This Row],[cu_id]],StopTimes[cu_ID],StopTimes[Average Stop Time]), 0)</f>
        <v>3.71</v>
      </c>
      <c r="BK678" s="14">
        <f>IF(Master[[#This Row],[Avg stop time helper]] &lt;&gt; 0, Master[[#This Row],[Avg stop time helper]],Average_Stop_Time)</f>
        <v>3.71</v>
      </c>
      <c r="BL678" s="14" t="b">
        <f>NOT(ISERROR(_xlfn.XLOOKUP(Master[[#This Row],[cu_id]], Solution[Cu_ID],Solution[Cu_ID])))</f>
        <v>1</v>
      </c>
    </row>
    <row r="679" spans="1:64" s="14" customFormat="1" x14ac:dyDescent="0.3">
      <c r="A679" s="26" t="s">
        <v>395</v>
      </c>
      <c r="B679" s="14">
        <v>103</v>
      </c>
      <c r="C679" s="14">
        <v>99052</v>
      </c>
      <c r="D679" s="14">
        <v>1</v>
      </c>
      <c r="E679" s="14" t="s">
        <v>394</v>
      </c>
      <c r="F679" s="14" t="s">
        <v>3538</v>
      </c>
      <c r="H679" s="14" t="s">
        <v>236</v>
      </c>
      <c r="I679" s="14" t="s">
        <v>2</v>
      </c>
      <c r="J679" s="14">
        <v>49707</v>
      </c>
      <c r="K679" s="14">
        <v>7</v>
      </c>
      <c r="L679" s="14" t="s">
        <v>82</v>
      </c>
      <c r="M679" s="14" t="s">
        <v>164</v>
      </c>
      <c r="N679" s="14" t="s">
        <v>15</v>
      </c>
      <c r="O679" s="14">
        <v>40</v>
      </c>
      <c r="P679" s="14">
        <v>0</v>
      </c>
      <c r="Q679" s="14">
        <v>40</v>
      </c>
      <c r="R679" s="14">
        <v>0</v>
      </c>
      <c r="S679" s="14">
        <v>0</v>
      </c>
      <c r="T679" s="14">
        <v>0</v>
      </c>
      <c r="U679" s="25">
        <v>44138</v>
      </c>
      <c r="V679" s="14">
        <v>54</v>
      </c>
      <c r="W679" s="23">
        <v>2006.53</v>
      </c>
      <c r="X679" s="23">
        <v>0</v>
      </c>
      <c r="Y679" s="23">
        <v>0</v>
      </c>
      <c r="Z679" s="23">
        <v>45.72</v>
      </c>
      <c r="AA679" s="23">
        <v>45.72</v>
      </c>
      <c r="AB679" s="14">
        <v>0</v>
      </c>
      <c r="AC679" s="14">
        <v>0</v>
      </c>
      <c r="AD679" s="24">
        <f>IFERROR(1-(Master[[#This Row],[Avg Garment Scans per Delivery]]/Master[[#This Row],[Garment Inventory]]), 0)</f>
        <v>0</v>
      </c>
      <c r="AE679" s="48">
        <v>0</v>
      </c>
      <c r="AF679" s="48">
        <v>0</v>
      </c>
      <c r="AG679" s="44">
        <v>37.333300000000001</v>
      </c>
      <c r="AH679" s="44">
        <v>37.714599999999997</v>
      </c>
      <c r="AI679" s="44">
        <v>38.107799999999997</v>
      </c>
      <c r="AJ679" s="44">
        <v>43.365299999999998</v>
      </c>
      <c r="AK679" s="44">
        <v>31.98</v>
      </c>
      <c r="AL679" s="44">
        <v>46.802500000000002</v>
      </c>
      <c r="AM679" s="44">
        <v>31.98</v>
      </c>
      <c r="AN679" s="44">
        <v>44.8</v>
      </c>
      <c r="AO679" s="44">
        <v>31.98</v>
      </c>
      <c r="AP679" s="44">
        <v>44.8</v>
      </c>
      <c r="AQ679" s="44">
        <v>31.98</v>
      </c>
      <c r="AR679" s="44">
        <v>47.47</v>
      </c>
      <c r="AS679" s="44">
        <v>31.98</v>
      </c>
      <c r="AT679" s="44">
        <v>47.47</v>
      </c>
      <c r="AU679" s="44">
        <v>31.98</v>
      </c>
      <c r="AV679" s="44">
        <v>47.47</v>
      </c>
      <c r="AW679" s="44">
        <v>31.98</v>
      </c>
      <c r="AX679" s="44">
        <v>47.47</v>
      </c>
      <c r="AY679" s="44">
        <v>31.98</v>
      </c>
      <c r="AZ679" s="44">
        <v>47.47</v>
      </c>
      <c r="BA679" s="44">
        <v>31.98</v>
      </c>
      <c r="BB679" s="44">
        <v>47.47</v>
      </c>
      <c r="BC679" s="14" t="s">
        <v>257</v>
      </c>
      <c r="BD679" s="14" t="s">
        <v>239</v>
      </c>
      <c r="BG679" s="14" t="s">
        <v>191</v>
      </c>
      <c r="BH679" s="14" t="s">
        <v>44</v>
      </c>
      <c r="BI679" s="14">
        <v>105</v>
      </c>
      <c r="BJ679" s="14">
        <f>IFERROR(_xlfn.XLOOKUP(Master[[#This Row],[cu_id]],StopTimes[cu_ID],StopTimes[Average Stop Time]), 0)</f>
        <v>11.166666666666666</v>
      </c>
      <c r="BK679" s="14">
        <f>IF(Master[[#This Row],[Avg stop time helper]] &lt;&gt; 0, Master[[#This Row],[Avg stop time helper]],Average_Stop_Time)</f>
        <v>11.166666666666666</v>
      </c>
      <c r="BL679" s="14" t="b">
        <f>NOT(ISERROR(_xlfn.XLOOKUP(Master[[#This Row],[cu_id]], Solution[Cu_ID],Solution[Cu_ID])))</f>
        <v>1</v>
      </c>
    </row>
    <row r="680" spans="1:64" s="14" customFormat="1" x14ac:dyDescent="0.3">
      <c r="A680" s="26" t="s">
        <v>1484</v>
      </c>
      <c r="B680" s="14">
        <v>103</v>
      </c>
      <c r="C680" s="14">
        <v>99053</v>
      </c>
      <c r="D680" s="14">
        <v>2</v>
      </c>
      <c r="E680" s="14" t="s">
        <v>1483</v>
      </c>
      <c r="F680" s="14" t="s">
        <v>5242</v>
      </c>
      <c r="H680" s="14" t="s">
        <v>221</v>
      </c>
      <c r="I680" s="14" t="s">
        <v>2</v>
      </c>
      <c r="J680" s="14">
        <v>49707</v>
      </c>
      <c r="K680" s="14">
        <v>5</v>
      </c>
      <c r="L680" s="14" t="s">
        <v>84</v>
      </c>
      <c r="M680" s="14" t="s">
        <v>164</v>
      </c>
      <c r="N680" s="14" t="s">
        <v>15</v>
      </c>
      <c r="O680" s="14">
        <v>75</v>
      </c>
      <c r="P680" s="14">
        <v>0</v>
      </c>
      <c r="Q680" s="14">
        <v>75</v>
      </c>
      <c r="R680" s="14">
        <v>0</v>
      </c>
      <c r="S680" s="14">
        <v>0</v>
      </c>
      <c r="T680" s="14">
        <v>0</v>
      </c>
      <c r="U680" s="25">
        <v>44145</v>
      </c>
      <c r="V680" s="14">
        <v>26</v>
      </c>
      <c r="W680" s="23">
        <v>1177.0999999999999</v>
      </c>
      <c r="X680" s="23">
        <v>0</v>
      </c>
      <c r="Y680" s="23">
        <v>0</v>
      </c>
      <c r="Z680" s="23">
        <v>24.56</v>
      </c>
      <c r="AA680" s="23">
        <v>49.11</v>
      </c>
      <c r="AB680" s="14">
        <v>0</v>
      </c>
      <c r="AC680" s="14">
        <v>0</v>
      </c>
      <c r="AD680" s="24">
        <f>IFERROR(1-(Master[[#This Row],[Avg Garment Scans per Delivery]]/Master[[#This Row],[Garment Inventory]]), 0)</f>
        <v>0</v>
      </c>
      <c r="AE680" s="48">
        <v>0</v>
      </c>
      <c r="AF680" s="48">
        <v>0</v>
      </c>
      <c r="AG680" s="44">
        <v>44.86</v>
      </c>
      <c r="AH680" s="44">
        <v>44.86</v>
      </c>
      <c r="AI680" s="44">
        <v>45.845700000000001</v>
      </c>
      <c r="AJ680" s="44">
        <v>46.78</v>
      </c>
      <c r="AK680" s="44">
        <v>22.43</v>
      </c>
      <c r="AL680" s="44">
        <v>23.39</v>
      </c>
      <c r="AM680" s="44">
        <v>44.86</v>
      </c>
      <c r="AN680" s="44">
        <v>0</v>
      </c>
      <c r="AO680" s="44">
        <v>0</v>
      </c>
      <c r="AP680" s="44">
        <v>46.78</v>
      </c>
      <c r="AQ680" s="44">
        <v>44.86</v>
      </c>
      <c r="AR680" s="44">
        <v>0</v>
      </c>
      <c r="AS680" s="44">
        <v>0</v>
      </c>
      <c r="AT680" s="44">
        <v>46.78</v>
      </c>
      <c r="AU680" s="44">
        <v>44.86</v>
      </c>
      <c r="AV680" s="44">
        <v>0</v>
      </c>
      <c r="AW680" s="44">
        <v>0</v>
      </c>
      <c r="AX680" s="44">
        <v>46.78</v>
      </c>
      <c r="AY680" s="44">
        <v>44.86</v>
      </c>
      <c r="AZ680" s="44">
        <v>0</v>
      </c>
      <c r="BA680" s="44">
        <v>0</v>
      </c>
      <c r="BB680" s="44">
        <v>46.78</v>
      </c>
      <c r="BC680" s="14" t="s">
        <v>232</v>
      </c>
      <c r="BD680" s="14" t="s">
        <v>213</v>
      </c>
      <c r="BG680" s="14" t="s">
        <v>191</v>
      </c>
      <c r="BH680" s="14" t="s">
        <v>44</v>
      </c>
      <c r="BI680" s="14">
        <v>105</v>
      </c>
      <c r="BJ680" s="14">
        <f>IFERROR(_xlfn.XLOOKUP(Master[[#This Row],[cu_id]],StopTimes[cu_ID],StopTimes[Average Stop Time]), 0)</f>
        <v>12.816666666666666</v>
      </c>
      <c r="BK680" s="14">
        <f>IF(Master[[#This Row],[Avg stop time helper]] &lt;&gt; 0, Master[[#This Row],[Avg stop time helper]],Average_Stop_Time)</f>
        <v>12.816666666666666</v>
      </c>
      <c r="BL680" s="14" t="b">
        <f>NOT(ISERROR(_xlfn.XLOOKUP(Master[[#This Row],[cu_id]], Solution[Cu_ID],Solution[Cu_ID])))</f>
        <v>1</v>
      </c>
    </row>
    <row r="681" spans="1:64" s="14" customFormat="1" x14ac:dyDescent="0.3">
      <c r="A681" s="26" t="s">
        <v>544</v>
      </c>
      <c r="B681" s="14">
        <v>102</v>
      </c>
      <c r="C681" s="14">
        <v>99053</v>
      </c>
      <c r="D681" s="14">
        <v>4</v>
      </c>
      <c r="E681" s="14" t="s">
        <v>543</v>
      </c>
      <c r="F681" s="14" t="s">
        <v>4117</v>
      </c>
      <c r="H681" s="14" t="s">
        <v>236</v>
      </c>
      <c r="I681" s="14" t="s">
        <v>2</v>
      </c>
      <c r="J681" s="14">
        <v>49707</v>
      </c>
      <c r="K681" s="14">
        <v>5</v>
      </c>
      <c r="L681" s="14" t="s">
        <v>84</v>
      </c>
      <c r="M681" s="14" t="s">
        <v>164</v>
      </c>
      <c r="N681" s="14" t="s">
        <v>15</v>
      </c>
      <c r="O681" s="14">
        <v>13</v>
      </c>
      <c r="P681" s="14">
        <v>0</v>
      </c>
      <c r="Q681" s="14">
        <v>13</v>
      </c>
      <c r="R681" s="14">
        <v>0</v>
      </c>
      <c r="S681" s="14">
        <v>0</v>
      </c>
      <c r="T681" s="14">
        <v>0</v>
      </c>
      <c r="U681" s="25">
        <v>44145</v>
      </c>
      <c r="V681" s="14">
        <v>26</v>
      </c>
      <c r="W681" s="23">
        <v>908.83</v>
      </c>
      <c r="X681" s="23">
        <v>0</v>
      </c>
      <c r="Y681" s="23">
        <v>0</v>
      </c>
      <c r="Z681" s="23">
        <v>18.95</v>
      </c>
      <c r="AA681" s="23">
        <v>37.909999999999997</v>
      </c>
      <c r="AB681" s="14">
        <v>0</v>
      </c>
      <c r="AC681" s="14">
        <v>0</v>
      </c>
      <c r="AD681" s="24">
        <v>0</v>
      </c>
      <c r="AE681" s="48">
        <v>0</v>
      </c>
      <c r="AF681" s="48">
        <v>0</v>
      </c>
      <c r="AG681" s="44">
        <v>34.64</v>
      </c>
      <c r="AH681" s="44">
        <v>34.64</v>
      </c>
      <c r="AI681" s="44">
        <v>35.39</v>
      </c>
      <c r="AJ681" s="44">
        <v>36.11</v>
      </c>
      <c r="AK681" s="44">
        <v>17.32</v>
      </c>
      <c r="AL681" s="44">
        <v>18.055</v>
      </c>
      <c r="AM681" s="44">
        <v>34.64</v>
      </c>
      <c r="AN681" s="44">
        <v>0</v>
      </c>
      <c r="AO681" s="44">
        <v>0</v>
      </c>
      <c r="AP681" s="44">
        <v>36.11</v>
      </c>
      <c r="AQ681" s="44">
        <v>34.64</v>
      </c>
      <c r="AR681" s="44">
        <v>0</v>
      </c>
      <c r="AS681" s="44">
        <v>0</v>
      </c>
      <c r="AT681" s="44">
        <v>36.11</v>
      </c>
      <c r="AU681" s="44">
        <v>34.64</v>
      </c>
      <c r="AV681" s="44">
        <v>0</v>
      </c>
      <c r="AW681" s="44">
        <v>0</v>
      </c>
      <c r="AX681" s="44">
        <v>36.11</v>
      </c>
      <c r="AY681" s="44">
        <v>34.64</v>
      </c>
      <c r="AZ681" s="44">
        <v>0</v>
      </c>
      <c r="BA681" s="44">
        <v>0</v>
      </c>
      <c r="BB681" s="44">
        <v>36.11</v>
      </c>
      <c r="BC681" s="14" t="s">
        <v>257</v>
      </c>
      <c r="BD681" s="14" t="s">
        <v>213</v>
      </c>
      <c r="BG681" s="14" t="s">
        <v>191</v>
      </c>
      <c r="BH681" s="14" t="s">
        <v>44</v>
      </c>
      <c r="BI681" s="14" t="s">
        <v>5740</v>
      </c>
      <c r="BJ681" s="14">
        <f>IFERROR(_xlfn.XLOOKUP(Master[[#This Row],[cu_id]],StopTimes[cu_ID],StopTimes[Average Stop Time]), 0)</f>
        <v>4.2249999999999996</v>
      </c>
      <c r="BK681" s="14">
        <f>IF(Master[[#This Row],[Avg stop time helper]] &lt;&gt; 0, Master[[#This Row],[Avg stop time helper]],Average_Stop_Time)</f>
        <v>4.2249999999999996</v>
      </c>
      <c r="BL681" s="14" t="b">
        <f>NOT(ISERROR(_xlfn.XLOOKUP(Master[[#This Row],[cu_id]], Solution[Cu_ID],Solution[Cu_ID])))</f>
        <v>0</v>
      </c>
    </row>
    <row r="682" spans="1:64" s="14" customFormat="1" x14ac:dyDescent="0.3">
      <c r="A682" s="26" t="s">
        <v>1631</v>
      </c>
      <c r="B682" s="14">
        <v>102</v>
      </c>
      <c r="C682" s="14">
        <v>99053</v>
      </c>
      <c r="D682" s="14">
        <v>14</v>
      </c>
      <c r="E682" s="14" t="s">
        <v>1630</v>
      </c>
      <c r="F682" s="14" t="s">
        <v>4116</v>
      </c>
      <c r="H682" s="14" t="s">
        <v>221</v>
      </c>
      <c r="I682" s="14" t="s">
        <v>2</v>
      </c>
      <c r="J682" s="14">
        <v>49707</v>
      </c>
      <c r="K682" s="14">
        <v>5</v>
      </c>
      <c r="L682" s="14" t="s">
        <v>84</v>
      </c>
      <c r="M682" s="14" t="s">
        <v>164</v>
      </c>
      <c r="N682" s="14" t="s">
        <v>15</v>
      </c>
      <c r="O682" s="14">
        <v>14</v>
      </c>
      <c r="P682" s="14">
        <v>0</v>
      </c>
      <c r="Q682" s="14">
        <v>14</v>
      </c>
      <c r="R682" s="14">
        <v>0</v>
      </c>
      <c r="S682" s="14">
        <v>0</v>
      </c>
      <c r="T682" s="14">
        <v>0</v>
      </c>
      <c r="U682" s="25">
        <v>44145</v>
      </c>
      <c r="V682" s="14">
        <v>26</v>
      </c>
      <c r="W682" s="23">
        <v>553.62</v>
      </c>
      <c r="X682" s="23">
        <v>0</v>
      </c>
      <c r="Y682" s="23">
        <v>0</v>
      </c>
      <c r="Z682" s="23">
        <v>11.97</v>
      </c>
      <c r="AA682" s="23">
        <v>23.93</v>
      </c>
      <c r="AB682" s="14">
        <v>0</v>
      </c>
      <c r="AC682" s="14">
        <v>0</v>
      </c>
      <c r="AD682" s="24">
        <v>0</v>
      </c>
      <c r="AE682" s="48">
        <v>0</v>
      </c>
      <c r="AF682" s="48">
        <v>0</v>
      </c>
      <c r="AG682" s="44">
        <v>20.420000000000002</v>
      </c>
      <c r="AH682" s="44">
        <v>21.16</v>
      </c>
      <c r="AI682" s="44">
        <v>22.351400000000002</v>
      </c>
      <c r="AJ682" s="44">
        <v>22.79</v>
      </c>
      <c r="AK682" s="44">
        <v>10.95</v>
      </c>
      <c r="AL682" s="44">
        <v>11.395</v>
      </c>
      <c r="AM682" s="44">
        <v>21.9</v>
      </c>
      <c r="AN682" s="44">
        <v>0</v>
      </c>
      <c r="AO682" s="44">
        <v>0</v>
      </c>
      <c r="AP682" s="44">
        <v>22.79</v>
      </c>
      <c r="AQ682" s="44">
        <v>21.9</v>
      </c>
      <c r="AR682" s="44">
        <v>0</v>
      </c>
      <c r="AS682" s="44">
        <v>0</v>
      </c>
      <c r="AT682" s="44">
        <v>22.79</v>
      </c>
      <c r="AU682" s="44">
        <v>21.9</v>
      </c>
      <c r="AV682" s="44">
        <v>0</v>
      </c>
      <c r="AW682" s="44">
        <v>0</v>
      </c>
      <c r="AX682" s="44">
        <v>22.79</v>
      </c>
      <c r="AY682" s="44">
        <v>21.9</v>
      </c>
      <c r="AZ682" s="44">
        <v>0</v>
      </c>
      <c r="BA682" s="44">
        <v>0</v>
      </c>
      <c r="BB682" s="44">
        <v>22.79</v>
      </c>
      <c r="BC682" s="14" t="s">
        <v>257</v>
      </c>
      <c r="BD682" s="14" t="s">
        <v>213</v>
      </c>
      <c r="BG682" s="14" t="s">
        <v>191</v>
      </c>
      <c r="BH682" s="14" t="s">
        <v>44</v>
      </c>
      <c r="BI682" s="14" t="s">
        <v>5740</v>
      </c>
      <c r="BJ682" s="14">
        <f>IFERROR(_xlfn.XLOOKUP(Master[[#This Row],[cu_id]],StopTimes[cu_ID],StopTimes[Average Stop Time]), 0)</f>
        <v>2.7083333333333335</v>
      </c>
      <c r="BK682" s="14">
        <f>IF(Master[[#This Row],[Avg stop time helper]] &lt;&gt; 0, Master[[#This Row],[Avg stop time helper]],Average_Stop_Time)</f>
        <v>2.7083333333333335</v>
      </c>
      <c r="BL682" s="14" t="b">
        <f>NOT(ISERROR(_xlfn.XLOOKUP(Master[[#This Row],[cu_id]], Solution[Cu_ID],Solution[Cu_ID])))</f>
        <v>0</v>
      </c>
    </row>
    <row r="683" spans="1:64" s="14" customFormat="1" x14ac:dyDescent="0.3">
      <c r="A683" s="26" t="s">
        <v>1841</v>
      </c>
      <c r="B683" s="14">
        <v>103</v>
      </c>
      <c r="C683" s="14">
        <v>99053</v>
      </c>
      <c r="D683" s="14">
        <v>15</v>
      </c>
      <c r="E683" s="14" t="s">
        <v>1840</v>
      </c>
      <c r="F683" s="14" t="s">
        <v>5183</v>
      </c>
      <c r="H683" s="14" t="s">
        <v>221</v>
      </c>
      <c r="I683" s="14" t="s">
        <v>2</v>
      </c>
      <c r="J683" s="14">
        <v>49707</v>
      </c>
      <c r="K683" s="14">
        <v>6</v>
      </c>
      <c r="L683" s="14" t="s">
        <v>176</v>
      </c>
      <c r="M683" s="14" t="s">
        <v>164</v>
      </c>
      <c r="N683" s="14" t="s">
        <v>15</v>
      </c>
      <c r="O683" s="14">
        <v>71</v>
      </c>
      <c r="P683" s="14">
        <v>0</v>
      </c>
      <c r="Q683" s="14">
        <v>71</v>
      </c>
      <c r="R683" s="14">
        <v>0</v>
      </c>
      <c r="S683" s="14">
        <v>0</v>
      </c>
      <c r="T683" s="14">
        <v>0</v>
      </c>
      <c r="U683" s="25">
        <v>44138</v>
      </c>
      <c r="V683" s="14">
        <v>26</v>
      </c>
      <c r="W683" s="23">
        <v>1360.34</v>
      </c>
      <c r="X683" s="23">
        <v>0</v>
      </c>
      <c r="Y683" s="23">
        <v>0</v>
      </c>
      <c r="Z683" s="23">
        <v>28.51</v>
      </c>
      <c r="AA683" s="23">
        <v>57.02</v>
      </c>
      <c r="AB683" s="14">
        <v>0</v>
      </c>
      <c r="AC683" s="14">
        <v>0</v>
      </c>
      <c r="AD683" s="24">
        <f>IFERROR(1-(Master[[#This Row],[Avg Garment Scans per Delivery]]/Master[[#This Row],[Garment Inventory]]), 0)</f>
        <v>0</v>
      </c>
      <c r="AE683" s="48">
        <v>0</v>
      </c>
      <c r="AF683" s="48">
        <v>0</v>
      </c>
      <c r="AG683" s="44">
        <v>51.8</v>
      </c>
      <c r="AH683" s="44">
        <v>51.8</v>
      </c>
      <c r="AI683" s="44">
        <v>53.126600000000003</v>
      </c>
      <c r="AJ683" s="44">
        <v>54.59</v>
      </c>
      <c r="AK683" s="44">
        <v>25.9</v>
      </c>
      <c r="AL683" s="44">
        <v>27.295000000000002</v>
      </c>
      <c r="AM683" s="44">
        <v>0</v>
      </c>
      <c r="AN683" s="44">
        <v>54.59</v>
      </c>
      <c r="AO683" s="44">
        <v>51.8</v>
      </c>
      <c r="AP683" s="44">
        <v>0</v>
      </c>
      <c r="AQ683" s="44">
        <v>0</v>
      </c>
      <c r="AR683" s="44">
        <v>54.59</v>
      </c>
      <c r="AS683" s="44">
        <v>51.8</v>
      </c>
      <c r="AT683" s="44">
        <v>0</v>
      </c>
      <c r="AU683" s="44">
        <v>0</v>
      </c>
      <c r="AV683" s="44">
        <v>54.59</v>
      </c>
      <c r="AW683" s="44">
        <v>51.8</v>
      </c>
      <c r="AX683" s="44">
        <v>0</v>
      </c>
      <c r="AY683" s="44">
        <v>0</v>
      </c>
      <c r="AZ683" s="44">
        <v>54.59</v>
      </c>
      <c r="BA683" s="44">
        <v>51.8</v>
      </c>
      <c r="BB683" s="44">
        <v>0</v>
      </c>
      <c r="BC683" s="14" t="s">
        <v>232</v>
      </c>
      <c r="BD683" s="14" t="s">
        <v>213</v>
      </c>
      <c r="BG683" s="14" t="s">
        <v>191</v>
      </c>
      <c r="BH683" s="14" t="s">
        <v>44</v>
      </c>
      <c r="BI683" s="14">
        <v>105</v>
      </c>
      <c r="BJ683" s="14">
        <f>IFERROR(_xlfn.XLOOKUP(Master[[#This Row],[cu_id]],StopTimes[cu_ID],StopTimes[Average Stop Time]), 0)</f>
        <v>2.6166666666666667</v>
      </c>
      <c r="BK683" s="14">
        <f>IF(Master[[#This Row],[Avg stop time helper]] &lt;&gt; 0, Master[[#This Row],[Avg stop time helper]],Average_Stop_Time)</f>
        <v>2.6166666666666667</v>
      </c>
      <c r="BL683" s="14" t="b">
        <f>NOT(ISERROR(_xlfn.XLOOKUP(Master[[#This Row],[cu_id]], Solution[Cu_ID],Solution[Cu_ID])))</f>
        <v>1</v>
      </c>
    </row>
    <row r="684" spans="1:64" s="14" customFormat="1" x14ac:dyDescent="0.3">
      <c r="A684" s="26" t="s">
        <v>1536</v>
      </c>
      <c r="B684" s="14">
        <v>102</v>
      </c>
      <c r="C684" s="14">
        <v>99053</v>
      </c>
      <c r="D684" s="14">
        <v>11</v>
      </c>
      <c r="E684" s="14" t="s">
        <v>1535</v>
      </c>
      <c r="F684" s="14" t="s">
        <v>4759</v>
      </c>
      <c r="H684" s="14" t="s">
        <v>221</v>
      </c>
      <c r="I684" s="14" t="s">
        <v>2</v>
      </c>
      <c r="J684" s="14">
        <v>49707</v>
      </c>
      <c r="K684" s="14">
        <v>2</v>
      </c>
      <c r="L684" s="14" t="s">
        <v>83</v>
      </c>
      <c r="M684" s="14" t="s">
        <v>164</v>
      </c>
      <c r="N684" s="14" t="s">
        <v>15</v>
      </c>
      <c r="O684" s="14">
        <v>16</v>
      </c>
      <c r="P684" s="14">
        <v>0</v>
      </c>
      <c r="Q684" s="14">
        <v>16</v>
      </c>
      <c r="R684" s="14">
        <v>0</v>
      </c>
      <c r="S684" s="14">
        <v>0</v>
      </c>
      <c r="T684" s="14">
        <v>0</v>
      </c>
      <c r="U684" s="25">
        <v>44138</v>
      </c>
      <c r="V684" s="14">
        <v>13</v>
      </c>
      <c r="W684" s="23">
        <v>1086.3900000000001</v>
      </c>
      <c r="X684" s="23">
        <v>0</v>
      </c>
      <c r="Y684" s="23">
        <v>0</v>
      </c>
      <c r="Z684" s="23">
        <v>22.7</v>
      </c>
      <c r="AA684" s="23">
        <v>90.79</v>
      </c>
      <c r="AB684" s="14">
        <v>0</v>
      </c>
      <c r="AC684" s="14">
        <v>0</v>
      </c>
      <c r="AD684" s="24">
        <v>0</v>
      </c>
      <c r="AE684" s="48">
        <v>0</v>
      </c>
      <c r="AF684" s="48">
        <v>0</v>
      </c>
      <c r="AG684" s="44">
        <v>82.86</v>
      </c>
      <c r="AH684" s="44">
        <v>82.86</v>
      </c>
      <c r="AI684" s="44">
        <v>84.72</v>
      </c>
      <c r="AJ684" s="44">
        <v>86.49</v>
      </c>
      <c r="AK684" s="44">
        <v>20.715</v>
      </c>
      <c r="AL684" s="44">
        <v>21.622499999999999</v>
      </c>
      <c r="AM684" s="44">
        <v>0</v>
      </c>
      <c r="AN684" s="44">
        <v>86.49</v>
      </c>
      <c r="AO684" s="44">
        <v>82.86</v>
      </c>
      <c r="AP684" s="44">
        <v>0</v>
      </c>
      <c r="AQ684" s="44">
        <v>0</v>
      </c>
      <c r="AR684" s="44">
        <v>0</v>
      </c>
      <c r="AS684" s="44">
        <v>0</v>
      </c>
      <c r="AT684" s="44">
        <v>0</v>
      </c>
      <c r="AU684" s="44">
        <v>0</v>
      </c>
      <c r="AV684" s="44">
        <v>86.49</v>
      </c>
      <c r="AW684" s="44">
        <v>82.86</v>
      </c>
      <c r="AX684" s="44">
        <v>0</v>
      </c>
      <c r="AY684" s="44">
        <v>0</v>
      </c>
      <c r="AZ684" s="44">
        <v>0</v>
      </c>
      <c r="BA684" s="44">
        <v>0</v>
      </c>
      <c r="BB684" s="44">
        <v>0</v>
      </c>
      <c r="BC684" s="14" t="s">
        <v>257</v>
      </c>
      <c r="BD684" s="14" t="s">
        <v>213</v>
      </c>
      <c r="BG684" s="14" t="s">
        <v>191</v>
      </c>
      <c r="BH684" s="14" t="s">
        <v>44</v>
      </c>
      <c r="BI684" s="14">
        <v>102</v>
      </c>
      <c r="BJ684" s="14">
        <f>IFERROR(_xlfn.XLOOKUP(Master[[#This Row],[cu_id]],StopTimes[cu_ID],StopTimes[Average Stop Time]), 0)</f>
        <v>7.3666666666666671</v>
      </c>
      <c r="BK684" s="14">
        <f>IF(Master[[#This Row],[Avg stop time helper]] &lt;&gt; 0, Master[[#This Row],[Avg stop time helper]],Average_Stop_Time)</f>
        <v>7.3666666666666671</v>
      </c>
      <c r="BL684" s="14" t="b">
        <f>NOT(ISERROR(_xlfn.XLOOKUP(Master[[#This Row],[cu_id]], Solution[Cu_ID],Solution[Cu_ID])))</f>
        <v>0</v>
      </c>
    </row>
    <row r="685" spans="1:64" s="14" customFormat="1" x14ac:dyDescent="0.3">
      <c r="A685" s="26" t="s">
        <v>537</v>
      </c>
      <c r="B685" s="14">
        <v>101</v>
      </c>
      <c r="C685" s="14">
        <v>99053</v>
      </c>
      <c r="D685" s="14">
        <v>6</v>
      </c>
      <c r="E685" s="14" t="s">
        <v>536</v>
      </c>
      <c r="F685" s="14" t="s">
        <v>5539</v>
      </c>
      <c r="G685" s="14" t="s">
        <v>535</v>
      </c>
      <c r="H685" s="14" t="s">
        <v>236</v>
      </c>
      <c r="I685" s="14" t="s">
        <v>2</v>
      </c>
      <c r="J685" s="14">
        <v>49707</v>
      </c>
      <c r="K685" s="14">
        <v>1</v>
      </c>
      <c r="L685" s="14" t="s">
        <v>174</v>
      </c>
      <c r="M685" s="14" t="s">
        <v>164</v>
      </c>
      <c r="N685" s="14" t="s">
        <v>12</v>
      </c>
      <c r="O685" s="14">
        <v>312</v>
      </c>
      <c r="P685" s="14">
        <v>0</v>
      </c>
      <c r="Q685" s="14">
        <v>0</v>
      </c>
      <c r="R685" s="14">
        <v>312</v>
      </c>
      <c r="S685" s="14">
        <v>0</v>
      </c>
      <c r="T685" s="14">
        <v>0</v>
      </c>
      <c r="U685" s="25">
        <v>44160</v>
      </c>
      <c r="V685" s="14">
        <v>13</v>
      </c>
      <c r="W685" s="23">
        <v>1148.74</v>
      </c>
      <c r="X685" s="23">
        <v>0</v>
      </c>
      <c r="Y685" s="23">
        <v>0</v>
      </c>
      <c r="Z685" s="23">
        <v>24.16</v>
      </c>
      <c r="AA685" s="23">
        <v>96.63</v>
      </c>
      <c r="AB685" s="14">
        <v>0</v>
      </c>
      <c r="AC685" s="14">
        <v>0</v>
      </c>
      <c r="AD685" s="24">
        <f>IFERROR(1-(Master[[#This Row],[Avg Garment Scans per Delivery]]/Master[[#This Row],[Garment Inventory]]), 0)</f>
        <v>0</v>
      </c>
      <c r="AE685" s="48">
        <v>0</v>
      </c>
      <c r="AF685" s="48">
        <v>0</v>
      </c>
      <c r="AG685" s="44">
        <v>87.32</v>
      </c>
      <c r="AH685" s="44">
        <v>87.32</v>
      </c>
      <c r="AI685" s="44">
        <v>89.754999999999995</v>
      </c>
      <c r="AJ685" s="44">
        <v>91.16</v>
      </c>
      <c r="AK685" s="44">
        <v>21.83</v>
      </c>
      <c r="AL685" s="44">
        <v>22.79</v>
      </c>
      <c r="AM685" s="44">
        <v>87.32</v>
      </c>
      <c r="AN685" s="44">
        <v>0</v>
      </c>
      <c r="AO685" s="44">
        <v>0</v>
      </c>
      <c r="AP685" s="44">
        <v>0</v>
      </c>
      <c r="AQ685" s="44">
        <v>0</v>
      </c>
      <c r="AR685" s="44">
        <v>0</v>
      </c>
      <c r="AS685" s="44">
        <v>0</v>
      </c>
      <c r="AT685" s="44">
        <v>91.16</v>
      </c>
      <c r="AU685" s="44">
        <v>87.32</v>
      </c>
      <c r="AV685" s="44">
        <v>0</v>
      </c>
      <c r="AW685" s="44">
        <v>0</v>
      </c>
      <c r="AX685" s="44">
        <v>0</v>
      </c>
      <c r="AY685" s="44">
        <v>0</v>
      </c>
      <c r="AZ685" s="44">
        <v>0</v>
      </c>
      <c r="BA685" s="44">
        <v>0</v>
      </c>
      <c r="BB685" s="44">
        <v>91.16</v>
      </c>
      <c r="BC685" s="14" t="s">
        <v>232</v>
      </c>
      <c r="BD685" s="14" t="s">
        <v>213</v>
      </c>
      <c r="BG685" s="14" t="s">
        <v>191</v>
      </c>
      <c r="BH685" s="14" t="s">
        <v>44</v>
      </c>
      <c r="BI685" s="14" t="s">
        <v>5740</v>
      </c>
      <c r="BJ685" s="14">
        <f>IFERROR(_xlfn.XLOOKUP(Master[[#This Row],[cu_id]],StopTimes[cu_ID],StopTimes[Average Stop Time]), 0)</f>
        <v>9.8666666666666671</v>
      </c>
      <c r="BK685" s="14">
        <f>IF(Master[[#This Row],[Avg stop time helper]] &lt;&gt; 0, Master[[#This Row],[Avg stop time helper]],Average_Stop_Time)</f>
        <v>9.8666666666666671</v>
      </c>
      <c r="BL685" s="14" t="b">
        <f>NOT(ISERROR(_xlfn.XLOOKUP(Master[[#This Row],[cu_id]], Solution[Cu_ID],Solution[Cu_ID])))</f>
        <v>1</v>
      </c>
    </row>
    <row r="686" spans="1:64" s="14" customFormat="1" x14ac:dyDescent="0.3">
      <c r="A686" s="26" t="s">
        <v>542</v>
      </c>
      <c r="B686" s="14">
        <v>102</v>
      </c>
      <c r="C686" s="14">
        <v>99053</v>
      </c>
      <c r="D686" s="14">
        <v>7</v>
      </c>
      <c r="E686" s="14" t="s">
        <v>541</v>
      </c>
      <c r="F686" s="14" t="s">
        <v>4669</v>
      </c>
      <c r="G686" s="14" t="s">
        <v>535</v>
      </c>
      <c r="H686" s="14" t="s">
        <v>236</v>
      </c>
      <c r="I686" s="14" t="s">
        <v>2</v>
      </c>
      <c r="J686" s="14">
        <v>49707</v>
      </c>
      <c r="K686" s="14">
        <v>2</v>
      </c>
      <c r="L686" s="14" t="s">
        <v>83</v>
      </c>
      <c r="M686" s="14" t="s">
        <v>164</v>
      </c>
      <c r="N686" s="14" t="s">
        <v>15</v>
      </c>
      <c r="O686" s="14">
        <v>5</v>
      </c>
      <c r="P686" s="14">
        <v>0</v>
      </c>
      <c r="Q686" s="14">
        <v>5</v>
      </c>
      <c r="R686" s="14">
        <v>0</v>
      </c>
      <c r="S686" s="14">
        <v>0</v>
      </c>
      <c r="T686" s="14">
        <v>0</v>
      </c>
      <c r="U686" s="25">
        <v>44159</v>
      </c>
      <c r="V686" s="14">
        <v>13</v>
      </c>
      <c r="W686" s="23">
        <v>830.22</v>
      </c>
      <c r="X686" s="23">
        <v>0</v>
      </c>
      <c r="Y686" s="23">
        <v>0</v>
      </c>
      <c r="Z686" s="23">
        <v>18.78</v>
      </c>
      <c r="AA686" s="23">
        <v>75.099999999999994</v>
      </c>
      <c r="AB686" s="14">
        <v>0</v>
      </c>
      <c r="AC686" s="14">
        <v>0</v>
      </c>
      <c r="AD686" s="24">
        <v>0</v>
      </c>
      <c r="AE686" s="48">
        <v>0</v>
      </c>
      <c r="AF686" s="48">
        <v>0</v>
      </c>
      <c r="AG686" s="44">
        <v>68.55</v>
      </c>
      <c r="AH686" s="44">
        <v>68.55</v>
      </c>
      <c r="AI686" s="44">
        <v>70.086600000000004</v>
      </c>
      <c r="AJ686" s="44">
        <v>71.56</v>
      </c>
      <c r="AK686" s="44">
        <v>17.137499999999999</v>
      </c>
      <c r="AL686" s="44">
        <v>17.89</v>
      </c>
      <c r="AM686" s="44">
        <v>0</v>
      </c>
      <c r="AN686" s="44">
        <v>71.56</v>
      </c>
      <c r="AO686" s="44">
        <v>68.55</v>
      </c>
      <c r="AP686" s="44">
        <v>0</v>
      </c>
      <c r="AQ686" s="44">
        <v>0</v>
      </c>
      <c r="AR686" s="44">
        <v>0</v>
      </c>
      <c r="AS686" s="44">
        <v>0</v>
      </c>
      <c r="AT686" s="44">
        <v>0</v>
      </c>
      <c r="AU686" s="44">
        <v>0</v>
      </c>
      <c r="AV686" s="44">
        <v>71.56</v>
      </c>
      <c r="AW686" s="44">
        <v>68.55</v>
      </c>
      <c r="AX686" s="44">
        <v>0</v>
      </c>
      <c r="AY686" s="44">
        <v>0</v>
      </c>
      <c r="AZ686" s="44">
        <v>0</v>
      </c>
      <c r="BA686" s="44">
        <v>0</v>
      </c>
      <c r="BB686" s="44">
        <v>0</v>
      </c>
      <c r="BC686" s="14" t="s">
        <v>257</v>
      </c>
      <c r="BD686" s="14" t="s">
        <v>213</v>
      </c>
      <c r="BG686" s="14" t="s">
        <v>191</v>
      </c>
      <c r="BH686" s="14" t="s">
        <v>44</v>
      </c>
      <c r="BI686" s="14" t="s">
        <v>5740</v>
      </c>
      <c r="BJ686" s="14">
        <f>IFERROR(_xlfn.XLOOKUP(Master[[#This Row],[cu_id]],StopTimes[cu_ID],StopTimes[Average Stop Time]), 0)</f>
        <v>10.466666666666667</v>
      </c>
      <c r="BK686" s="14">
        <f>IF(Master[[#This Row],[Avg stop time helper]] &lt;&gt; 0, Master[[#This Row],[Avg stop time helper]],Average_Stop_Time)</f>
        <v>10.466666666666667</v>
      </c>
      <c r="BL686" s="14" t="b">
        <f>NOT(ISERROR(_xlfn.XLOOKUP(Master[[#This Row],[cu_id]], Solution[Cu_ID],Solution[Cu_ID])))</f>
        <v>0</v>
      </c>
    </row>
    <row r="687" spans="1:64" s="14" customFormat="1" x14ac:dyDescent="0.3">
      <c r="A687" s="26" t="s">
        <v>1392</v>
      </c>
      <c r="B687" s="14">
        <v>103</v>
      </c>
      <c r="C687" s="14">
        <v>99053</v>
      </c>
      <c r="D687" s="14">
        <v>1</v>
      </c>
      <c r="E687" s="14" t="s">
        <v>1391</v>
      </c>
      <c r="F687" s="14" t="s">
        <v>3481</v>
      </c>
      <c r="H687" s="14" t="s">
        <v>221</v>
      </c>
      <c r="I687" s="14" t="s">
        <v>2</v>
      </c>
      <c r="J687" s="14">
        <v>49707</v>
      </c>
      <c r="K687" s="14">
        <v>6</v>
      </c>
      <c r="L687" s="14" t="s">
        <v>176</v>
      </c>
      <c r="M687" s="14" t="s">
        <v>164</v>
      </c>
      <c r="N687" s="14" t="s">
        <v>15</v>
      </c>
      <c r="O687" s="14">
        <v>290</v>
      </c>
      <c r="P687" s="14">
        <v>0</v>
      </c>
      <c r="Q687" s="14">
        <v>290</v>
      </c>
      <c r="R687" s="14">
        <v>0</v>
      </c>
      <c r="S687" s="14">
        <v>0</v>
      </c>
      <c r="T687" s="14">
        <v>0</v>
      </c>
      <c r="U687" s="25">
        <v>44138</v>
      </c>
      <c r="V687" s="14">
        <v>26</v>
      </c>
      <c r="W687" s="23">
        <v>1468.43</v>
      </c>
      <c r="X687" s="23">
        <v>0</v>
      </c>
      <c r="Y687" s="23">
        <v>0</v>
      </c>
      <c r="Z687" s="23">
        <v>30.37</v>
      </c>
      <c r="AA687" s="23">
        <v>60.74</v>
      </c>
      <c r="AB687" s="14">
        <v>0</v>
      </c>
      <c r="AC687" s="14">
        <v>0</v>
      </c>
      <c r="AD687" s="24">
        <f>IFERROR(1-(Master[[#This Row],[Avg Garment Scans per Delivery]]/Master[[#This Row],[Garment Inventory]]), 0)</f>
        <v>0</v>
      </c>
      <c r="AE687" s="48">
        <v>0</v>
      </c>
      <c r="AF687" s="48">
        <v>0</v>
      </c>
      <c r="AG687" s="44">
        <v>56.31</v>
      </c>
      <c r="AH687" s="44">
        <v>56.31</v>
      </c>
      <c r="AI687" s="44">
        <v>56.97</v>
      </c>
      <c r="AJ687" s="44">
        <v>57.86</v>
      </c>
      <c r="AK687" s="44">
        <v>28.155000000000001</v>
      </c>
      <c r="AL687" s="44">
        <v>28.93</v>
      </c>
      <c r="AM687" s="44">
        <v>0</v>
      </c>
      <c r="AN687" s="44">
        <v>57.86</v>
      </c>
      <c r="AO687" s="44">
        <v>56.31</v>
      </c>
      <c r="AP687" s="44">
        <v>0</v>
      </c>
      <c r="AQ687" s="44">
        <v>0</v>
      </c>
      <c r="AR687" s="44">
        <v>57.86</v>
      </c>
      <c r="AS687" s="44">
        <v>56.31</v>
      </c>
      <c r="AT687" s="44">
        <v>0</v>
      </c>
      <c r="AU687" s="44">
        <v>0</v>
      </c>
      <c r="AV687" s="44">
        <v>57.86</v>
      </c>
      <c r="AW687" s="44">
        <v>56.31</v>
      </c>
      <c r="AX687" s="44">
        <v>0</v>
      </c>
      <c r="AY687" s="44">
        <v>0</v>
      </c>
      <c r="AZ687" s="44">
        <v>57.86</v>
      </c>
      <c r="BA687" s="44">
        <v>56.31</v>
      </c>
      <c r="BB687" s="44">
        <v>0</v>
      </c>
      <c r="BC687" s="14" t="s">
        <v>232</v>
      </c>
      <c r="BD687" s="14" t="s">
        <v>239</v>
      </c>
      <c r="BG687" s="14" t="s">
        <v>191</v>
      </c>
      <c r="BH687" s="14" t="s">
        <v>44</v>
      </c>
      <c r="BI687" s="14">
        <v>105</v>
      </c>
      <c r="BJ687" s="14">
        <f>IFERROR(_xlfn.XLOOKUP(Master[[#This Row],[cu_id]],StopTimes[cu_ID],StopTimes[Average Stop Time]), 0)</f>
        <v>0.11666666666666667</v>
      </c>
      <c r="BK687" s="14">
        <f>IF(Master[[#This Row],[Avg stop time helper]] &lt;&gt; 0, Master[[#This Row],[Avg stop time helper]],Average_Stop_Time)</f>
        <v>0.11666666666666667</v>
      </c>
      <c r="BL687" s="14" t="b">
        <f>NOT(ISERROR(_xlfn.XLOOKUP(Master[[#This Row],[cu_id]], Solution[Cu_ID],Solution[Cu_ID])))</f>
        <v>1</v>
      </c>
    </row>
    <row r="688" spans="1:64" s="14" customFormat="1" x14ac:dyDescent="0.3">
      <c r="A688" s="26" t="s">
        <v>529</v>
      </c>
      <c r="B688" s="14">
        <v>103</v>
      </c>
      <c r="C688" s="14">
        <v>99053</v>
      </c>
      <c r="D688" s="14">
        <v>5</v>
      </c>
      <c r="E688" s="14" t="s">
        <v>528</v>
      </c>
      <c r="F688" s="14" t="s">
        <v>3530</v>
      </c>
      <c r="H688" s="14" t="s">
        <v>236</v>
      </c>
      <c r="I688" s="14" t="s">
        <v>2</v>
      </c>
      <c r="J688" s="14">
        <v>49707</v>
      </c>
      <c r="K688" s="14">
        <v>7</v>
      </c>
      <c r="L688" s="14" t="s">
        <v>82</v>
      </c>
      <c r="M688" s="14" t="s">
        <v>164</v>
      </c>
      <c r="N688" s="14" t="s">
        <v>15</v>
      </c>
      <c r="O688" s="14">
        <v>70</v>
      </c>
      <c r="P688" s="14">
        <v>0</v>
      </c>
      <c r="Q688" s="14">
        <v>70</v>
      </c>
      <c r="R688" s="14">
        <v>0</v>
      </c>
      <c r="S688" s="14">
        <v>0</v>
      </c>
      <c r="T688" s="14">
        <v>0</v>
      </c>
      <c r="U688" s="25">
        <v>44138</v>
      </c>
      <c r="V688" s="14">
        <v>52</v>
      </c>
      <c r="W688" s="23">
        <v>2677.5</v>
      </c>
      <c r="X688" s="23">
        <v>0</v>
      </c>
      <c r="Y688" s="23">
        <v>0</v>
      </c>
      <c r="Z688" s="23">
        <v>55.89</v>
      </c>
      <c r="AA688" s="23">
        <v>55.89</v>
      </c>
      <c r="AB688" s="14">
        <v>0</v>
      </c>
      <c r="AC688" s="14">
        <v>0</v>
      </c>
      <c r="AD688" s="24">
        <f>IFERROR(1-(Master[[#This Row],[Avg Garment Scans per Delivery]]/Master[[#This Row],[Garment Inventory]]), 0)</f>
        <v>0</v>
      </c>
      <c r="AE688" s="48">
        <v>0</v>
      </c>
      <c r="AF688" s="48">
        <v>0</v>
      </c>
      <c r="AG688" s="44">
        <v>51.04</v>
      </c>
      <c r="AH688" s="44">
        <v>51.04</v>
      </c>
      <c r="AI688" s="44">
        <v>52.1676</v>
      </c>
      <c r="AJ688" s="44">
        <v>53.23</v>
      </c>
      <c r="AK688" s="44">
        <v>51.04</v>
      </c>
      <c r="AL688" s="44">
        <v>53.23</v>
      </c>
      <c r="AM688" s="44">
        <v>51.04</v>
      </c>
      <c r="AN688" s="44">
        <v>53.23</v>
      </c>
      <c r="AO688" s="44">
        <v>51.04</v>
      </c>
      <c r="AP688" s="44">
        <v>53.23</v>
      </c>
      <c r="AQ688" s="44">
        <v>51.04</v>
      </c>
      <c r="AR688" s="44">
        <v>53.23</v>
      </c>
      <c r="AS688" s="44">
        <v>51.04</v>
      </c>
      <c r="AT688" s="44">
        <v>53.23</v>
      </c>
      <c r="AU688" s="44">
        <v>51.04</v>
      </c>
      <c r="AV688" s="44">
        <v>53.23</v>
      </c>
      <c r="AW688" s="44">
        <v>51.04</v>
      </c>
      <c r="AX688" s="44">
        <v>53.23</v>
      </c>
      <c r="AY688" s="44">
        <v>51.04</v>
      </c>
      <c r="AZ688" s="44">
        <v>53.23</v>
      </c>
      <c r="BA688" s="44">
        <v>51.04</v>
      </c>
      <c r="BB688" s="44">
        <v>53.23</v>
      </c>
      <c r="BC688" s="14" t="s">
        <v>232</v>
      </c>
      <c r="BD688" s="14" t="s">
        <v>213</v>
      </c>
      <c r="BG688" s="14" t="s">
        <v>191</v>
      </c>
      <c r="BH688" s="14" t="s">
        <v>44</v>
      </c>
      <c r="BI688" s="14">
        <v>105</v>
      </c>
      <c r="BJ688" s="14">
        <f>IFERROR(_xlfn.XLOOKUP(Master[[#This Row],[cu_id]],StopTimes[cu_ID],StopTimes[Average Stop Time]), 0)</f>
        <v>4.479166666666667</v>
      </c>
      <c r="BK688" s="14">
        <f>IF(Master[[#This Row],[Avg stop time helper]] &lt;&gt; 0, Master[[#This Row],[Avg stop time helper]],Average_Stop_Time)</f>
        <v>4.479166666666667</v>
      </c>
      <c r="BL688" s="14" t="b">
        <f>NOT(ISERROR(_xlfn.XLOOKUP(Master[[#This Row],[cu_id]], Solution[Cu_ID],Solution[Cu_ID])))</f>
        <v>1</v>
      </c>
    </row>
    <row r="689" spans="1:64" s="14" customFormat="1" x14ac:dyDescent="0.3">
      <c r="A689" s="26" t="s">
        <v>551</v>
      </c>
      <c r="B689" s="14">
        <v>102</v>
      </c>
      <c r="C689" s="14">
        <v>99053</v>
      </c>
      <c r="D689" s="14">
        <v>9</v>
      </c>
      <c r="E689" s="14" t="s">
        <v>550</v>
      </c>
      <c r="F689" s="14" t="s">
        <v>4109</v>
      </c>
      <c r="G689" s="14" t="s">
        <v>535</v>
      </c>
      <c r="H689" s="14" t="s">
        <v>236</v>
      </c>
      <c r="I689" s="14" t="s">
        <v>2</v>
      </c>
      <c r="J689" s="14">
        <v>49707</v>
      </c>
      <c r="K689" s="14">
        <v>5</v>
      </c>
      <c r="L689" s="14" t="s">
        <v>84</v>
      </c>
      <c r="M689" s="14" t="s">
        <v>164</v>
      </c>
      <c r="N689" s="14" t="s">
        <v>15</v>
      </c>
      <c r="O689" s="14">
        <v>15</v>
      </c>
      <c r="P689" s="14">
        <v>0</v>
      </c>
      <c r="Q689" s="14">
        <v>15</v>
      </c>
      <c r="R689" s="14">
        <v>0</v>
      </c>
      <c r="S689" s="14">
        <v>0</v>
      </c>
      <c r="T689" s="14">
        <v>0</v>
      </c>
      <c r="U689" s="25">
        <v>44145</v>
      </c>
      <c r="V689" s="14">
        <v>26</v>
      </c>
      <c r="W689" s="23">
        <v>1362.27</v>
      </c>
      <c r="X689" s="23">
        <v>0</v>
      </c>
      <c r="Y689" s="23">
        <v>0</v>
      </c>
      <c r="Z689" s="23">
        <v>28.43</v>
      </c>
      <c r="AA689" s="23">
        <v>56.86</v>
      </c>
      <c r="AB689" s="14">
        <v>0</v>
      </c>
      <c r="AC689" s="14">
        <v>0</v>
      </c>
      <c r="AD689" s="24">
        <v>0</v>
      </c>
      <c r="AE689" s="48">
        <v>0</v>
      </c>
      <c r="AF689" s="48">
        <v>0</v>
      </c>
      <c r="AG689" s="44">
        <v>51.91</v>
      </c>
      <c r="AH689" s="44">
        <v>51.91</v>
      </c>
      <c r="AI689" s="44">
        <v>53.0657</v>
      </c>
      <c r="AJ689" s="44">
        <v>54.17</v>
      </c>
      <c r="AK689" s="44">
        <v>25.954999999999998</v>
      </c>
      <c r="AL689" s="44">
        <v>27.085000000000001</v>
      </c>
      <c r="AM689" s="44">
        <v>51.91</v>
      </c>
      <c r="AN689" s="44">
        <v>0</v>
      </c>
      <c r="AO689" s="44">
        <v>0</v>
      </c>
      <c r="AP689" s="44">
        <v>54.17</v>
      </c>
      <c r="AQ689" s="44">
        <v>51.91</v>
      </c>
      <c r="AR689" s="44">
        <v>0</v>
      </c>
      <c r="AS689" s="44">
        <v>0</v>
      </c>
      <c r="AT689" s="44">
        <v>54.17</v>
      </c>
      <c r="AU689" s="44">
        <v>51.91</v>
      </c>
      <c r="AV689" s="44">
        <v>0</v>
      </c>
      <c r="AW689" s="44">
        <v>0</v>
      </c>
      <c r="AX689" s="44">
        <v>54.17</v>
      </c>
      <c r="AY689" s="44">
        <v>51.91</v>
      </c>
      <c r="AZ689" s="44">
        <v>0</v>
      </c>
      <c r="BA689" s="44">
        <v>0</v>
      </c>
      <c r="BB689" s="44">
        <v>54.17</v>
      </c>
      <c r="BC689" s="14" t="s">
        <v>257</v>
      </c>
      <c r="BD689" s="14" t="s">
        <v>213</v>
      </c>
      <c r="BG689" s="14" t="s">
        <v>191</v>
      </c>
      <c r="BH689" s="14" t="s">
        <v>44</v>
      </c>
      <c r="BI689" s="14" t="s">
        <v>5740</v>
      </c>
      <c r="BJ689" s="14">
        <f>IFERROR(_xlfn.XLOOKUP(Master[[#This Row],[cu_id]],StopTimes[cu_ID],StopTimes[Average Stop Time]), 0)</f>
        <v>5.25</v>
      </c>
      <c r="BK689" s="14">
        <f>IF(Master[[#This Row],[Avg stop time helper]] &lt;&gt; 0, Master[[#This Row],[Avg stop time helper]],Average_Stop_Time)</f>
        <v>5.25</v>
      </c>
      <c r="BL689" s="14" t="b">
        <f>NOT(ISERROR(_xlfn.XLOOKUP(Master[[#This Row],[cu_id]], Solution[Cu_ID],Solution[Cu_ID])))</f>
        <v>0</v>
      </c>
    </row>
    <row r="690" spans="1:64" s="14" customFormat="1" x14ac:dyDescent="0.3">
      <c r="A690" s="26" t="s">
        <v>540</v>
      </c>
      <c r="B690" s="14">
        <v>102</v>
      </c>
      <c r="C690" s="14">
        <v>99053</v>
      </c>
      <c r="D690" s="14">
        <v>10</v>
      </c>
      <c r="E690" s="14" t="s">
        <v>539</v>
      </c>
      <c r="F690" s="14" t="s">
        <v>5550</v>
      </c>
      <c r="G690" s="14" t="s">
        <v>538</v>
      </c>
      <c r="H690" s="14" t="s">
        <v>236</v>
      </c>
      <c r="I690" s="14" t="s">
        <v>2</v>
      </c>
      <c r="J690" s="14">
        <v>49707</v>
      </c>
      <c r="K690" s="14">
        <v>3</v>
      </c>
      <c r="L690" s="14" t="s">
        <v>175</v>
      </c>
      <c r="M690" s="14" t="s">
        <v>164</v>
      </c>
      <c r="N690" s="14" t="s">
        <v>15</v>
      </c>
      <c r="O690" s="14">
        <v>6</v>
      </c>
      <c r="P690" s="14">
        <v>0</v>
      </c>
      <c r="Q690" s="14">
        <v>6</v>
      </c>
      <c r="R690" s="14">
        <v>0</v>
      </c>
      <c r="S690" s="14">
        <v>0</v>
      </c>
      <c r="T690" s="14">
        <v>0</v>
      </c>
      <c r="U690" s="25">
        <v>44145</v>
      </c>
      <c r="V690" s="14">
        <v>13</v>
      </c>
      <c r="W690" s="23">
        <v>2511.52</v>
      </c>
      <c r="X690" s="23">
        <v>0</v>
      </c>
      <c r="Y690" s="23">
        <v>0</v>
      </c>
      <c r="Z690" s="23">
        <v>52.49</v>
      </c>
      <c r="AA690" s="23">
        <v>209.97</v>
      </c>
      <c r="AB690" s="14">
        <v>0</v>
      </c>
      <c r="AC690" s="14">
        <v>0</v>
      </c>
      <c r="AD690" s="24">
        <v>0</v>
      </c>
      <c r="AE690" s="48">
        <v>0</v>
      </c>
      <c r="AF690" s="48">
        <v>0</v>
      </c>
      <c r="AG690" s="44">
        <v>191.53</v>
      </c>
      <c r="AH690" s="44">
        <v>191.53</v>
      </c>
      <c r="AI690" s="44">
        <v>195.9033</v>
      </c>
      <c r="AJ690" s="44">
        <v>200.04</v>
      </c>
      <c r="AK690" s="44">
        <v>47.8825</v>
      </c>
      <c r="AL690" s="44">
        <v>50.01</v>
      </c>
      <c r="AM690" s="44">
        <v>0</v>
      </c>
      <c r="AN690" s="44">
        <v>0</v>
      </c>
      <c r="AO690" s="44">
        <v>0</v>
      </c>
      <c r="AP690" s="44">
        <v>200.04</v>
      </c>
      <c r="AQ690" s="44">
        <v>191.53</v>
      </c>
      <c r="AR690" s="44">
        <v>0</v>
      </c>
      <c r="AS690" s="44">
        <v>0</v>
      </c>
      <c r="AT690" s="44">
        <v>0</v>
      </c>
      <c r="AU690" s="44">
        <v>0</v>
      </c>
      <c r="AV690" s="44">
        <v>0</v>
      </c>
      <c r="AW690" s="44">
        <v>0</v>
      </c>
      <c r="AX690" s="44">
        <v>200.04</v>
      </c>
      <c r="AY690" s="44">
        <v>191.53</v>
      </c>
      <c r="AZ690" s="44">
        <v>0</v>
      </c>
      <c r="BA690" s="44">
        <v>0</v>
      </c>
      <c r="BB690" s="44">
        <v>0</v>
      </c>
      <c r="BC690" s="14" t="s">
        <v>257</v>
      </c>
      <c r="BD690" s="14" t="s">
        <v>213</v>
      </c>
      <c r="BG690" s="14" t="s">
        <v>191</v>
      </c>
      <c r="BH690" s="14" t="s">
        <v>44</v>
      </c>
      <c r="BI690" s="14" t="s">
        <v>5740</v>
      </c>
      <c r="BJ690" s="14">
        <f>IFERROR(_xlfn.XLOOKUP(Master[[#This Row],[cu_id]],StopTimes[cu_ID],StopTimes[Average Stop Time]), 0)</f>
        <v>9.4500000000000011</v>
      </c>
      <c r="BK690" s="14">
        <f>IF(Master[[#This Row],[Avg stop time helper]] &lt;&gt; 0, Master[[#This Row],[Avg stop time helper]],Average_Stop_Time)</f>
        <v>9.4500000000000011</v>
      </c>
      <c r="BL690" s="14" t="b">
        <f>NOT(ISERROR(_xlfn.XLOOKUP(Master[[#This Row],[cu_id]], Solution[Cu_ID],Solution[Cu_ID])))</f>
        <v>0</v>
      </c>
    </row>
    <row r="691" spans="1:64" s="14" customFormat="1" x14ac:dyDescent="0.3">
      <c r="A691" s="26" t="s">
        <v>1856</v>
      </c>
      <c r="B691" s="14">
        <v>103</v>
      </c>
      <c r="C691" s="14">
        <v>99053</v>
      </c>
      <c r="D691" s="14">
        <v>16</v>
      </c>
      <c r="E691" s="14" t="s">
        <v>1855</v>
      </c>
      <c r="F691" s="14" t="s">
        <v>5485</v>
      </c>
      <c r="H691" s="14" t="s">
        <v>221</v>
      </c>
      <c r="I691" s="14" t="s">
        <v>2</v>
      </c>
      <c r="J691" s="14">
        <v>49707</v>
      </c>
      <c r="K691" s="14">
        <v>2</v>
      </c>
      <c r="L691" s="14" t="s">
        <v>83</v>
      </c>
      <c r="M691" s="14" t="s">
        <v>164</v>
      </c>
      <c r="N691" s="14" t="s">
        <v>12</v>
      </c>
      <c r="O691" s="14">
        <v>1</v>
      </c>
      <c r="P691" s="14">
        <v>0</v>
      </c>
      <c r="Q691" s="14">
        <v>0</v>
      </c>
      <c r="R691" s="14">
        <v>1</v>
      </c>
      <c r="S691" s="14">
        <v>0</v>
      </c>
      <c r="T691" s="14">
        <v>0</v>
      </c>
      <c r="U691" s="25">
        <v>44139</v>
      </c>
      <c r="V691" s="14">
        <v>9</v>
      </c>
      <c r="W691" s="23">
        <v>559.74</v>
      </c>
      <c r="X691" s="23">
        <v>0</v>
      </c>
      <c r="Y691" s="23">
        <v>0</v>
      </c>
      <c r="Z691" s="23" t="s">
        <v>247</v>
      </c>
      <c r="AA691" s="23" t="s">
        <v>247</v>
      </c>
      <c r="AB691" s="14">
        <v>0</v>
      </c>
      <c r="AC691" s="14">
        <v>0</v>
      </c>
      <c r="AD691" s="24">
        <f>IFERROR(1-(Master[[#This Row],[Avg Garment Scans per Delivery]]/Master[[#This Row],[Garment Inventory]]), 0)</f>
        <v>0</v>
      </c>
      <c r="AE691" s="48">
        <v>0</v>
      </c>
      <c r="AF691" s="48">
        <v>0</v>
      </c>
      <c r="AG691" s="44">
        <v>93.29</v>
      </c>
      <c r="AH691" s="44">
        <v>93.29</v>
      </c>
      <c r="AI691" s="44">
        <v>0</v>
      </c>
      <c r="AJ691" s="44">
        <v>98.31</v>
      </c>
      <c r="AK691" s="44">
        <v>0</v>
      </c>
      <c r="AL691" s="44">
        <v>24.577500000000001</v>
      </c>
      <c r="AM691" s="44">
        <v>0</v>
      </c>
      <c r="AN691" s="44">
        <v>98.31</v>
      </c>
      <c r="AO691" s="44">
        <v>0</v>
      </c>
      <c r="AP691" s="44">
        <v>0</v>
      </c>
      <c r="AQ691" s="44">
        <v>0</v>
      </c>
      <c r="AR691" s="44">
        <v>0</v>
      </c>
      <c r="AS691" s="44">
        <v>0</v>
      </c>
      <c r="AT691" s="44">
        <v>0</v>
      </c>
      <c r="AU691" s="44">
        <v>0</v>
      </c>
      <c r="AV691" s="44">
        <v>98.31</v>
      </c>
      <c r="AW691" s="44">
        <v>0</v>
      </c>
      <c r="AX691" s="44">
        <v>0</v>
      </c>
      <c r="AY691" s="44">
        <v>0</v>
      </c>
      <c r="AZ691" s="44">
        <v>0</v>
      </c>
      <c r="BA691" s="44">
        <v>0</v>
      </c>
      <c r="BB691" s="44">
        <v>0</v>
      </c>
      <c r="BC691" s="14" t="s">
        <v>232</v>
      </c>
      <c r="BD691" s="14" t="s">
        <v>213</v>
      </c>
      <c r="BG691" s="14" t="s">
        <v>191</v>
      </c>
      <c r="BH691" s="14" t="s">
        <v>44</v>
      </c>
      <c r="BI691" s="14">
        <v>103</v>
      </c>
      <c r="BJ691" s="14">
        <f>IFERROR(_xlfn.XLOOKUP(Master[[#This Row],[cu_id]],StopTimes[cu_ID],StopTimes[Average Stop Time]), 0)</f>
        <v>0.11666666666666667</v>
      </c>
      <c r="BK691" s="14">
        <f>IF(Master[[#This Row],[Avg stop time helper]] &lt;&gt; 0, Master[[#This Row],[Avg stop time helper]],Average_Stop_Time)</f>
        <v>0.11666666666666667</v>
      </c>
      <c r="BL691" s="14" t="b">
        <f>NOT(ISERROR(_xlfn.XLOOKUP(Master[[#This Row],[cu_id]], Solution[Cu_ID],Solution[Cu_ID])))</f>
        <v>1</v>
      </c>
    </row>
    <row r="692" spans="1:64" s="14" customFormat="1" x14ac:dyDescent="0.3">
      <c r="A692" s="26" t="s">
        <v>549</v>
      </c>
      <c r="B692" s="14">
        <v>103</v>
      </c>
      <c r="C692" s="14">
        <v>99053</v>
      </c>
      <c r="D692" s="14">
        <v>12</v>
      </c>
      <c r="E692" s="14" t="s">
        <v>548</v>
      </c>
      <c r="F692" s="14" t="s">
        <v>3488</v>
      </c>
      <c r="G692" s="14" t="s">
        <v>547</v>
      </c>
      <c r="H692" s="14" t="s">
        <v>236</v>
      </c>
      <c r="I692" s="14" t="s">
        <v>2</v>
      </c>
      <c r="J692" s="14">
        <v>49707</v>
      </c>
      <c r="K692" s="14">
        <v>7</v>
      </c>
      <c r="L692" s="14" t="s">
        <v>82</v>
      </c>
      <c r="M692" s="14" t="s">
        <v>164</v>
      </c>
      <c r="N692" s="14" t="s">
        <v>15</v>
      </c>
      <c r="O692" s="14">
        <v>286</v>
      </c>
      <c r="P692" s="14">
        <v>0</v>
      </c>
      <c r="Q692" s="14">
        <v>286</v>
      </c>
      <c r="R692" s="14">
        <v>0</v>
      </c>
      <c r="S692" s="14">
        <v>0</v>
      </c>
      <c r="T692" s="14">
        <v>0</v>
      </c>
      <c r="U692" s="25">
        <v>44138</v>
      </c>
      <c r="V692" s="14">
        <v>20</v>
      </c>
      <c r="W692" s="23">
        <v>283.52</v>
      </c>
      <c r="X692" s="23">
        <v>0</v>
      </c>
      <c r="Y692" s="23">
        <v>0</v>
      </c>
      <c r="Z692" s="23" t="s">
        <v>247</v>
      </c>
      <c r="AA692" s="23" t="s">
        <v>247</v>
      </c>
      <c r="AB692" s="14">
        <v>0</v>
      </c>
      <c r="AC692" s="14">
        <v>0</v>
      </c>
      <c r="AD692" s="24">
        <f>IFERROR(1-(Master[[#This Row],[Avg Garment Scans per Delivery]]/Master[[#This Row],[Garment Inventory]]), 0)</f>
        <v>0</v>
      </c>
      <c r="AE692" s="48">
        <v>0</v>
      </c>
      <c r="AF692" s="48">
        <v>0</v>
      </c>
      <c r="AG692" s="44">
        <v>15.18</v>
      </c>
      <c r="AH692" s="44">
        <v>0</v>
      </c>
      <c r="AI692" s="44">
        <v>0</v>
      </c>
      <c r="AJ692" s="44">
        <v>15.64</v>
      </c>
      <c r="AK692" s="44">
        <v>0</v>
      </c>
      <c r="AL692" s="44">
        <v>15.64</v>
      </c>
      <c r="AM692" s="44">
        <v>0</v>
      </c>
      <c r="AN692" s="44">
        <v>15.64</v>
      </c>
      <c r="AO692" s="44">
        <v>0</v>
      </c>
      <c r="AP692" s="44">
        <v>15.64</v>
      </c>
      <c r="AQ692" s="44">
        <v>0</v>
      </c>
      <c r="AR692" s="44">
        <v>15.64</v>
      </c>
      <c r="AS692" s="44">
        <v>0</v>
      </c>
      <c r="AT692" s="44">
        <v>15.64</v>
      </c>
      <c r="AU692" s="44">
        <v>0</v>
      </c>
      <c r="AV692" s="44">
        <v>15.64</v>
      </c>
      <c r="AW692" s="44">
        <v>0</v>
      </c>
      <c r="AX692" s="44">
        <v>15.64</v>
      </c>
      <c r="AY692" s="44">
        <v>0</v>
      </c>
      <c r="AZ692" s="44">
        <v>15.64</v>
      </c>
      <c r="BA692" s="44">
        <v>0</v>
      </c>
      <c r="BB692" s="44">
        <v>15.64</v>
      </c>
      <c r="BC692" s="14" t="s">
        <v>232</v>
      </c>
      <c r="BD692" s="14" t="s">
        <v>239</v>
      </c>
      <c r="BG692" s="14" t="s">
        <v>191</v>
      </c>
      <c r="BH692" s="14" t="s">
        <v>44</v>
      </c>
      <c r="BI692" s="14">
        <v>105</v>
      </c>
      <c r="BJ692" s="14">
        <f>IFERROR(_xlfn.XLOOKUP(Master[[#This Row],[cu_id]],StopTimes[cu_ID],StopTimes[Average Stop Time]), 0)</f>
        <v>7.166666666666667</v>
      </c>
      <c r="BK692" s="14">
        <f>IF(Master[[#This Row],[Avg stop time helper]] &lt;&gt; 0, Master[[#This Row],[Avg stop time helper]],Average_Stop_Time)</f>
        <v>7.166666666666667</v>
      </c>
      <c r="BL692" s="14" t="b">
        <f>NOT(ISERROR(_xlfn.XLOOKUP(Master[[#This Row],[cu_id]], Solution[Cu_ID],Solution[Cu_ID])))</f>
        <v>1</v>
      </c>
    </row>
    <row r="693" spans="1:64" s="14" customFormat="1" x14ac:dyDescent="0.3">
      <c r="A693" s="26" t="s">
        <v>532</v>
      </c>
      <c r="B693" s="14">
        <v>103</v>
      </c>
      <c r="C693" s="14">
        <v>99053</v>
      </c>
      <c r="D693" s="14">
        <v>8</v>
      </c>
      <c r="E693" s="14" t="s">
        <v>531</v>
      </c>
      <c r="F693" s="14" t="s">
        <v>5630</v>
      </c>
      <c r="G693" s="14" t="s">
        <v>530</v>
      </c>
      <c r="H693" s="14" t="s">
        <v>236</v>
      </c>
      <c r="I693" s="14" t="s">
        <v>2</v>
      </c>
      <c r="J693" s="14">
        <v>49707</v>
      </c>
      <c r="K693" s="14">
        <v>2</v>
      </c>
      <c r="L693" s="14" t="s">
        <v>83</v>
      </c>
      <c r="M693" s="14" t="s">
        <v>164</v>
      </c>
      <c r="N693" s="14" t="s">
        <v>12</v>
      </c>
      <c r="O693" s="14">
        <v>31</v>
      </c>
      <c r="P693" s="14">
        <v>0</v>
      </c>
      <c r="Q693" s="14">
        <v>0</v>
      </c>
      <c r="R693" s="14">
        <v>31</v>
      </c>
      <c r="S693" s="14">
        <v>0</v>
      </c>
      <c r="T693" s="14">
        <v>0</v>
      </c>
      <c r="U693" s="25">
        <v>44139</v>
      </c>
      <c r="V693" s="14">
        <v>14</v>
      </c>
      <c r="W693" s="23">
        <v>3012.5</v>
      </c>
      <c r="X693" s="23">
        <v>0</v>
      </c>
      <c r="Y693" s="23">
        <v>0</v>
      </c>
      <c r="Z693" s="23">
        <v>54.82</v>
      </c>
      <c r="AA693" s="23">
        <v>219.29</v>
      </c>
      <c r="AB693" s="14">
        <v>0</v>
      </c>
      <c r="AC693" s="14">
        <v>0</v>
      </c>
      <c r="AD693" s="24">
        <f>IFERROR(1-(Master[[#This Row],[Avg Garment Scans per Delivery]]/Master[[#This Row],[Garment Inventory]]), 0)</f>
        <v>0</v>
      </c>
      <c r="AE693" s="48">
        <v>0</v>
      </c>
      <c r="AF693" s="48">
        <v>0</v>
      </c>
      <c r="AG693" s="44">
        <v>203.45</v>
      </c>
      <c r="AH693" s="44">
        <v>205.89</v>
      </c>
      <c r="AI693" s="44">
        <v>253.11660000000001</v>
      </c>
      <c r="AJ693" s="44">
        <v>192.72</v>
      </c>
      <c r="AK693" s="44">
        <v>86.397499999999994</v>
      </c>
      <c r="AL693" s="44">
        <v>52.755000000000003</v>
      </c>
      <c r="AM693" s="44">
        <v>0</v>
      </c>
      <c r="AN693" s="44">
        <v>211.02</v>
      </c>
      <c r="AO693" s="44">
        <v>345.59</v>
      </c>
      <c r="AP693" s="44">
        <v>0</v>
      </c>
      <c r="AQ693" s="44">
        <v>0</v>
      </c>
      <c r="AR693" s="44">
        <v>0</v>
      </c>
      <c r="AS693" s="44">
        <v>0</v>
      </c>
      <c r="AT693" s="44">
        <v>0</v>
      </c>
      <c r="AU693" s="44">
        <v>0</v>
      </c>
      <c r="AV693" s="44">
        <v>211.02</v>
      </c>
      <c r="AW693" s="44">
        <v>345.59</v>
      </c>
      <c r="AX693" s="44">
        <v>0</v>
      </c>
      <c r="AY693" s="44">
        <v>0</v>
      </c>
      <c r="AZ693" s="44">
        <v>0</v>
      </c>
      <c r="BA693" s="44">
        <v>0</v>
      </c>
      <c r="BB693" s="44">
        <v>0</v>
      </c>
      <c r="BC693" s="14" t="s">
        <v>257</v>
      </c>
      <c r="BD693" s="14" t="s">
        <v>213</v>
      </c>
      <c r="BG693" s="14" t="s">
        <v>191</v>
      </c>
      <c r="BH693" s="14" t="s">
        <v>44</v>
      </c>
      <c r="BI693" s="14">
        <v>103</v>
      </c>
      <c r="BJ693" s="14">
        <f>IFERROR(_xlfn.XLOOKUP(Master[[#This Row],[cu_id]],StopTimes[cu_ID],StopTimes[Average Stop Time]), 0)</f>
        <v>102.95</v>
      </c>
      <c r="BK693" s="14">
        <f>IF(Master[[#This Row],[Avg stop time helper]] &lt;&gt; 0, Master[[#This Row],[Avg stop time helper]],Average_Stop_Time)</f>
        <v>102.95</v>
      </c>
      <c r="BL693" s="14" t="b">
        <f>NOT(ISERROR(_xlfn.XLOOKUP(Master[[#This Row],[cu_id]], Solution[Cu_ID],Solution[Cu_ID])))</f>
        <v>1</v>
      </c>
    </row>
    <row r="694" spans="1:64" s="14" customFormat="1" x14ac:dyDescent="0.3">
      <c r="A694" s="26" t="s">
        <v>546</v>
      </c>
      <c r="B694" s="14">
        <v>102</v>
      </c>
      <c r="C694" s="14">
        <v>99053</v>
      </c>
      <c r="D694" s="14">
        <v>3</v>
      </c>
      <c r="E694" s="14" t="s">
        <v>545</v>
      </c>
      <c r="F694" s="14" t="s">
        <v>4916</v>
      </c>
      <c r="H694" s="14" t="s">
        <v>221</v>
      </c>
      <c r="I694" s="14" t="s">
        <v>2</v>
      </c>
      <c r="J694" s="14">
        <v>49707</v>
      </c>
      <c r="K694" s="14">
        <v>6</v>
      </c>
      <c r="L694" s="14" t="s">
        <v>176</v>
      </c>
      <c r="M694" s="14" t="s">
        <v>164</v>
      </c>
      <c r="N694" s="14" t="s">
        <v>15</v>
      </c>
      <c r="O694" s="14">
        <v>15</v>
      </c>
      <c r="P694" s="14">
        <v>0</v>
      </c>
      <c r="Q694" s="14">
        <v>15</v>
      </c>
      <c r="R694" s="14">
        <v>0</v>
      </c>
      <c r="S694" s="14">
        <v>0</v>
      </c>
      <c r="T694" s="14">
        <v>0</v>
      </c>
      <c r="U694" s="25">
        <v>44138</v>
      </c>
      <c r="V694" s="14">
        <v>26</v>
      </c>
      <c r="W694" s="23">
        <v>1064.5999999999999</v>
      </c>
      <c r="X694" s="23">
        <v>0</v>
      </c>
      <c r="Y694" s="23">
        <v>0</v>
      </c>
      <c r="Z694" s="23">
        <v>22.22</v>
      </c>
      <c r="AA694" s="23">
        <v>44.45</v>
      </c>
      <c r="AB694" s="14">
        <v>0</v>
      </c>
      <c r="AC694" s="14">
        <v>0</v>
      </c>
      <c r="AD694" s="24">
        <v>0</v>
      </c>
      <c r="AE694" s="48">
        <v>0</v>
      </c>
      <c r="AF694" s="48">
        <v>0</v>
      </c>
      <c r="AG694" s="44">
        <v>40.61</v>
      </c>
      <c r="AH694" s="44">
        <v>40.61</v>
      </c>
      <c r="AI694" s="44">
        <v>41.49</v>
      </c>
      <c r="AJ694" s="44">
        <v>42.34</v>
      </c>
      <c r="AK694" s="44">
        <v>20.305</v>
      </c>
      <c r="AL694" s="44">
        <v>21.17</v>
      </c>
      <c r="AM694" s="44">
        <v>0</v>
      </c>
      <c r="AN694" s="44">
        <v>42.34</v>
      </c>
      <c r="AO694" s="44">
        <v>40.61</v>
      </c>
      <c r="AP694" s="44">
        <v>0</v>
      </c>
      <c r="AQ694" s="44">
        <v>0</v>
      </c>
      <c r="AR694" s="44">
        <v>42.34</v>
      </c>
      <c r="AS694" s="44">
        <v>40.61</v>
      </c>
      <c r="AT694" s="44">
        <v>0</v>
      </c>
      <c r="AU694" s="44">
        <v>0</v>
      </c>
      <c r="AV694" s="44">
        <v>42.34</v>
      </c>
      <c r="AW694" s="44">
        <v>40.61</v>
      </c>
      <c r="AX694" s="44">
        <v>0</v>
      </c>
      <c r="AY694" s="44">
        <v>0</v>
      </c>
      <c r="AZ694" s="44">
        <v>42.34</v>
      </c>
      <c r="BA694" s="44">
        <v>40.61</v>
      </c>
      <c r="BB694" s="44">
        <v>0</v>
      </c>
      <c r="BC694" s="14" t="s">
        <v>257</v>
      </c>
      <c r="BD694" s="14" t="s">
        <v>213</v>
      </c>
      <c r="BG694" s="14" t="s">
        <v>191</v>
      </c>
      <c r="BH694" s="14" t="s">
        <v>44</v>
      </c>
      <c r="BI694" s="14" t="s">
        <v>5740</v>
      </c>
      <c r="BJ694" s="14">
        <f>IFERROR(_xlfn.XLOOKUP(Master[[#This Row],[cu_id]],StopTimes[cu_ID],StopTimes[Average Stop Time]), 0)</f>
        <v>5.1749999999999998</v>
      </c>
      <c r="BK694" s="14">
        <f>IF(Master[[#This Row],[Avg stop time helper]] &lt;&gt; 0, Master[[#This Row],[Avg stop time helper]],Average_Stop_Time)</f>
        <v>5.1749999999999998</v>
      </c>
      <c r="BL694" s="14" t="b">
        <f>NOT(ISERROR(_xlfn.XLOOKUP(Master[[#This Row],[cu_id]], Solution[Cu_ID],Solution[Cu_ID])))</f>
        <v>0</v>
      </c>
    </row>
    <row r="695" spans="1:64" s="14" customFormat="1" x14ac:dyDescent="0.3">
      <c r="A695" s="26" t="s">
        <v>1322</v>
      </c>
      <c r="B695" s="14">
        <v>103</v>
      </c>
      <c r="C695" s="14">
        <v>99054</v>
      </c>
      <c r="D695" s="14">
        <v>28</v>
      </c>
      <c r="E695" s="14" t="s">
        <v>1321</v>
      </c>
      <c r="F695" s="14" t="s">
        <v>4059</v>
      </c>
      <c r="H695" s="14" t="s">
        <v>1320</v>
      </c>
      <c r="I695" s="14" t="s">
        <v>2</v>
      </c>
      <c r="J695" s="14">
        <v>48661</v>
      </c>
      <c r="K695" s="14">
        <v>6</v>
      </c>
      <c r="L695" s="14" t="s">
        <v>176</v>
      </c>
      <c r="M695" s="14" t="s">
        <v>164</v>
      </c>
      <c r="N695" s="14" t="s">
        <v>14</v>
      </c>
      <c r="O695" s="14">
        <v>105</v>
      </c>
      <c r="P695" s="14">
        <v>0</v>
      </c>
      <c r="Q695" s="14">
        <v>0</v>
      </c>
      <c r="R695" s="14">
        <v>0</v>
      </c>
      <c r="S695" s="14">
        <v>0</v>
      </c>
      <c r="T695" s="14">
        <v>105</v>
      </c>
      <c r="U695" s="25">
        <v>44141</v>
      </c>
      <c r="V695" s="14">
        <v>26</v>
      </c>
      <c r="W695" s="23">
        <v>3131.78</v>
      </c>
      <c r="X695" s="23">
        <v>0</v>
      </c>
      <c r="Y695" s="23">
        <v>0</v>
      </c>
      <c r="Z695" s="23">
        <v>67.34</v>
      </c>
      <c r="AA695" s="23">
        <v>134.68</v>
      </c>
      <c r="AB695" s="14">
        <v>0</v>
      </c>
      <c r="AC695" s="14">
        <v>0</v>
      </c>
      <c r="AD695" s="24">
        <f>IFERROR(1-(Master[[#This Row],[Avg Garment Scans per Delivery]]/Master[[#This Row],[Garment Inventory]]), 0)</f>
        <v>0</v>
      </c>
      <c r="AE695" s="48">
        <v>0</v>
      </c>
      <c r="AF695" s="48">
        <v>0</v>
      </c>
      <c r="AG695" s="44">
        <v>120.98</v>
      </c>
      <c r="AH695" s="44">
        <v>117.78660000000001</v>
      </c>
      <c r="AI695" s="44">
        <v>124.4542</v>
      </c>
      <c r="AJ695" s="44">
        <v>118.4228</v>
      </c>
      <c r="AK695" s="44">
        <v>56.49</v>
      </c>
      <c r="AL695" s="44">
        <v>59.33</v>
      </c>
      <c r="AM695" s="44">
        <v>0</v>
      </c>
      <c r="AN695" s="44">
        <v>127.06</v>
      </c>
      <c r="AO695" s="44">
        <v>88.98</v>
      </c>
      <c r="AP695" s="44">
        <v>0</v>
      </c>
      <c r="AQ695" s="44">
        <v>0</v>
      </c>
      <c r="AR695" s="44">
        <v>127.06</v>
      </c>
      <c r="AS695" s="44">
        <v>120.98</v>
      </c>
      <c r="AT695" s="44">
        <v>0</v>
      </c>
      <c r="AU695" s="44">
        <v>0</v>
      </c>
      <c r="AV695" s="44">
        <v>127.06</v>
      </c>
      <c r="AW695" s="44">
        <v>120.98</v>
      </c>
      <c r="AX695" s="44">
        <v>0</v>
      </c>
      <c r="AY695" s="44">
        <v>0</v>
      </c>
      <c r="AZ695" s="44">
        <v>93.46</v>
      </c>
      <c r="BA695" s="44">
        <v>120.98</v>
      </c>
      <c r="BB695" s="44">
        <v>0</v>
      </c>
      <c r="BC695" s="14" t="s">
        <v>232</v>
      </c>
      <c r="BD695" s="14" t="s">
        <v>213</v>
      </c>
      <c r="BG695" s="14" t="s">
        <v>191</v>
      </c>
      <c r="BH695" s="14" t="s">
        <v>44</v>
      </c>
      <c r="BI695" s="14">
        <v>105</v>
      </c>
      <c r="BJ695" s="14">
        <f>IFERROR(_xlfn.XLOOKUP(Master[[#This Row],[cu_id]],StopTimes[cu_ID],StopTimes[Average Stop Time]), 0)</f>
        <v>18.211111110000001</v>
      </c>
      <c r="BK695" s="14">
        <f>IF(Master[[#This Row],[Avg stop time helper]] &lt;&gt; 0, Master[[#This Row],[Avg stop time helper]],Average_Stop_Time)</f>
        <v>18.211111110000001</v>
      </c>
      <c r="BL695" s="14" t="b">
        <f>NOT(ISERROR(_xlfn.XLOOKUP(Master[[#This Row],[cu_id]], Solution[Cu_ID],Solution[Cu_ID])))</f>
        <v>1</v>
      </c>
    </row>
    <row r="696" spans="1:64" s="14" customFormat="1" x14ac:dyDescent="0.3">
      <c r="A696" s="26" t="s">
        <v>1532</v>
      </c>
      <c r="B696" s="14">
        <v>105</v>
      </c>
      <c r="C696" s="14">
        <v>99054</v>
      </c>
      <c r="D696" s="14">
        <v>36</v>
      </c>
      <c r="E696" s="14" t="s">
        <v>92</v>
      </c>
      <c r="F696" s="14" t="s">
        <v>4657</v>
      </c>
      <c r="H696" s="14" t="s">
        <v>808</v>
      </c>
      <c r="I696" s="14" t="s">
        <v>2</v>
      </c>
      <c r="J696" s="14">
        <v>49735</v>
      </c>
      <c r="K696" s="14">
        <v>7</v>
      </c>
      <c r="L696" s="14" t="s">
        <v>82</v>
      </c>
      <c r="M696" s="14" t="s">
        <v>164</v>
      </c>
      <c r="N696" s="14" t="s">
        <v>15</v>
      </c>
      <c r="O696" s="14">
        <v>160</v>
      </c>
      <c r="P696" s="14">
        <v>0</v>
      </c>
      <c r="Q696" s="14">
        <v>160</v>
      </c>
      <c r="R696" s="14">
        <v>0</v>
      </c>
      <c r="S696" s="14">
        <v>0</v>
      </c>
      <c r="T696" s="14">
        <v>0</v>
      </c>
      <c r="U696" s="25">
        <v>44138</v>
      </c>
      <c r="V696" s="14">
        <v>53</v>
      </c>
      <c r="W696" s="23">
        <v>1164.94</v>
      </c>
      <c r="X696" s="23">
        <v>0</v>
      </c>
      <c r="Y696" s="23">
        <v>0</v>
      </c>
      <c r="Z696" s="23">
        <v>33.97</v>
      </c>
      <c r="AA696" s="23">
        <v>33.97</v>
      </c>
      <c r="AB696" s="14">
        <v>0</v>
      </c>
      <c r="AC696" s="14">
        <v>0</v>
      </c>
      <c r="AD696" s="24">
        <f>IFERROR(1-(Master[[#This Row],[Avg Garment Scans per Delivery]]/Master[[#This Row],[Garment Inventory]]), 0)</f>
        <v>0</v>
      </c>
      <c r="AE696" s="48">
        <v>0</v>
      </c>
      <c r="AF696" s="48">
        <v>0</v>
      </c>
      <c r="AG696" s="44">
        <v>15.4015</v>
      </c>
      <c r="AH696" s="44">
        <v>22.755299999999998</v>
      </c>
      <c r="AI696" s="44">
        <v>28.48</v>
      </c>
      <c r="AJ696" s="44">
        <v>32.884599999999999</v>
      </c>
      <c r="AK696" s="44">
        <v>24.89</v>
      </c>
      <c r="AL696" s="44">
        <v>34.5</v>
      </c>
      <c r="AM696" s="44">
        <v>28.84</v>
      </c>
      <c r="AN696" s="44">
        <v>30.3</v>
      </c>
      <c r="AO696" s="44">
        <v>44.94</v>
      </c>
      <c r="AP696" s="44">
        <v>63.9</v>
      </c>
      <c r="AQ696" s="44">
        <v>28.84</v>
      </c>
      <c r="AR696" s="44">
        <v>30.3</v>
      </c>
      <c r="AS696" s="44">
        <v>12.94</v>
      </c>
      <c r="AT696" s="44">
        <v>30.3</v>
      </c>
      <c r="AU696" s="44">
        <v>28.84</v>
      </c>
      <c r="AV696" s="44">
        <v>30.3</v>
      </c>
      <c r="AW696" s="44">
        <v>12.94</v>
      </c>
      <c r="AX696" s="44">
        <v>30.3</v>
      </c>
      <c r="AY696" s="44">
        <v>28.84</v>
      </c>
      <c r="AZ696" s="44">
        <v>30.3</v>
      </c>
      <c r="BA696" s="44">
        <v>12.94</v>
      </c>
      <c r="BB696" s="44">
        <v>30.3</v>
      </c>
      <c r="BC696" s="14" t="s">
        <v>260</v>
      </c>
      <c r="BD696" s="14" t="s">
        <v>213</v>
      </c>
      <c r="BG696" s="14" t="s">
        <v>191</v>
      </c>
      <c r="BH696" s="14" t="s">
        <v>44</v>
      </c>
      <c r="BI696" s="14">
        <v>103</v>
      </c>
      <c r="BJ696" s="14">
        <f>IFERROR(_xlfn.XLOOKUP(Master[[#This Row],[cu_id]],StopTimes[cu_ID],StopTimes[Average Stop Time]), 0)</f>
        <v>2.9958333333333336</v>
      </c>
      <c r="BK696" s="14">
        <f>IF(Master[[#This Row],[Avg stop time helper]] &lt;&gt; 0, Master[[#This Row],[Avg stop time helper]],Average_Stop_Time)</f>
        <v>2.9958333333333336</v>
      </c>
      <c r="BL696" s="14" t="b">
        <f>NOT(ISERROR(_xlfn.XLOOKUP(Master[[#This Row],[cu_id]], Solution[Cu_ID],Solution[Cu_ID])))</f>
        <v>1</v>
      </c>
    </row>
    <row r="697" spans="1:64" s="14" customFormat="1" x14ac:dyDescent="0.3">
      <c r="A697" s="26" t="s">
        <v>1347</v>
      </c>
      <c r="B697" s="14">
        <v>103</v>
      </c>
      <c r="C697" s="14">
        <v>99054</v>
      </c>
      <c r="D697" s="14">
        <v>29</v>
      </c>
      <c r="E697" s="14" t="s">
        <v>92</v>
      </c>
      <c r="F697" s="14" t="s">
        <v>5069</v>
      </c>
      <c r="H697" s="14" t="s">
        <v>236</v>
      </c>
      <c r="I697" s="14" t="s">
        <v>2</v>
      </c>
      <c r="J697" s="14">
        <v>49707</v>
      </c>
      <c r="K697" s="14">
        <v>6</v>
      </c>
      <c r="L697" s="14" t="s">
        <v>176</v>
      </c>
      <c r="M697" s="14" t="s">
        <v>164</v>
      </c>
      <c r="N697" s="14" t="s">
        <v>12</v>
      </c>
      <c r="O697" s="14">
        <v>140</v>
      </c>
      <c r="P697" s="14">
        <v>0</v>
      </c>
      <c r="Q697" s="14">
        <v>0</v>
      </c>
      <c r="R697" s="14">
        <v>140</v>
      </c>
      <c r="S697" s="14">
        <v>0</v>
      </c>
      <c r="T697" s="14">
        <v>0</v>
      </c>
      <c r="U697" s="25">
        <v>44139</v>
      </c>
      <c r="V697" s="14">
        <v>26</v>
      </c>
      <c r="W697" s="23">
        <v>2643.25</v>
      </c>
      <c r="X697" s="23">
        <v>0</v>
      </c>
      <c r="Y697" s="23">
        <v>0</v>
      </c>
      <c r="Z697" s="23">
        <v>54.17</v>
      </c>
      <c r="AA697" s="23">
        <v>108.33</v>
      </c>
      <c r="AB697" s="14">
        <v>0</v>
      </c>
      <c r="AC697" s="14">
        <v>0</v>
      </c>
      <c r="AD697" s="24">
        <f>IFERROR(1-(Master[[#This Row],[Avg Garment Scans per Delivery]]/Master[[#This Row],[Garment Inventory]]), 0)</f>
        <v>0</v>
      </c>
      <c r="AE697" s="48">
        <v>0</v>
      </c>
      <c r="AF697" s="48">
        <v>0</v>
      </c>
      <c r="AG697" s="44">
        <v>102.1433</v>
      </c>
      <c r="AH697" s="44">
        <v>105.59569999999999</v>
      </c>
      <c r="AI697" s="44">
        <v>100.57</v>
      </c>
      <c r="AJ697" s="44">
        <v>71.185699999999997</v>
      </c>
      <c r="AK697" s="44">
        <v>48.655000000000001</v>
      </c>
      <c r="AL697" s="44">
        <v>29.704999999999998</v>
      </c>
      <c r="AM697" s="44">
        <v>0</v>
      </c>
      <c r="AN697" s="44">
        <v>59.41</v>
      </c>
      <c r="AO697" s="44">
        <v>97.31</v>
      </c>
      <c r="AP697" s="44">
        <v>0</v>
      </c>
      <c r="AQ697" s="44">
        <v>0</v>
      </c>
      <c r="AR697" s="44">
        <v>59.41</v>
      </c>
      <c r="AS697" s="44">
        <v>97.31</v>
      </c>
      <c r="AT697" s="44">
        <v>0</v>
      </c>
      <c r="AU697" s="44">
        <v>0</v>
      </c>
      <c r="AV697" s="44">
        <v>59.41</v>
      </c>
      <c r="AW697" s="44">
        <v>97.31</v>
      </c>
      <c r="AX697" s="44">
        <v>0</v>
      </c>
      <c r="AY697" s="44">
        <v>0</v>
      </c>
      <c r="AZ697" s="44">
        <v>59.41</v>
      </c>
      <c r="BA697" s="44">
        <v>97.31</v>
      </c>
      <c r="BB697" s="44">
        <v>0</v>
      </c>
      <c r="BC697" s="14" t="s">
        <v>232</v>
      </c>
      <c r="BD697" s="14" t="s">
        <v>239</v>
      </c>
      <c r="BG697" s="14" t="s">
        <v>191</v>
      </c>
      <c r="BH697" s="14" t="s">
        <v>44</v>
      </c>
      <c r="BI697" s="14">
        <v>103</v>
      </c>
      <c r="BJ697" s="14">
        <f>IFERROR(_xlfn.XLOOKUP(Master[[#This Row],[cu_id]],StopTimes[cu_ID],StopTimes[Average Stop Time]), 0)</f>
        <v>3.6083333333333334</v>
      </c>
      <c r="BK697" s="14">
        <f>IF(Master[[#This Row],[Avg stop time helper]] &lt;&gt; 0, Master[[#This Row],[Avg stop time helper]],Average_Stop_Time)</f>
        <v>3.6083333333333334</v>
      </c>
      <c r="BL697" s="14" t="b">
        <f>NOT(ISERROR(_xlfn.XLOOKUP(Master[[#This Row],[cu_id]], Solution[Cu_ID],Solution[Cu_ID])))</f>
        <v>1</v>
      </c>
    </row>
    <row r="698" spans="1:64" s="14" customFormat="1" x14ac:dyDescent="0.3">
      <c r="A698" s="26" t="s">
        <v>1319</v>
      </c>
      <c r="B698" s="14">
        <v>105</v>
      </c>
      <c r="C698" s="14">
        <v>99054</v>
      </c>
      <c r="D698" s="14">
        <v>30</v>
      </c>
      <c r="E698" s="14" t="s">
        <v>1318</v>
      </c>
      <c r="F698" s="14" t="s">
        <v>4135</v>
      </c>
      <c r="H698" s="14" t="s">
        <v>215</v>
      </c>
      <c r="I698" s="14" t="s">
        <v>2</v>
      </c>
      <c r="J698" s="14">
        <v>48750</v>
      </c>
      <c r="K698" s="14">
        <v>7</v>
      </c>
      <c r="L698" s="14" t="s">
        <v>82</v>
      </c>
      <c r="M698" s="14" t="s">
        <v>164</v>
      </c>
      <c r="N698" s="14" t="s">
        <v>48</v>
      </c>
      <c r="O698" s="14">
        <v>145</v>
      </c>
      <c r="P698" s="14">
        <v>0</v>
      </c>
      <c r="Q698" s="14">
        <v>0</v>
      </c>
      <c r="R698" s="14">
        <v>0</v>
      </c>
      <c r="S698" s="14">
        <v>145</v>
      </c>
      <c r="T698" s="14">
        <v>0</v>
      </c>
      <c r="U698" s="25">
        <v>44140</v>
      </c>
      <c r="V698" s="14">
        <v>52</v>
      </c>
      <c r="W698" s="23">
        <v>2176.9899999999998</v>
      </c>
      <c r="X698" s="23">
        <v>0</v>
      </c>
      <c r="Y698" s="23">
        <v>0</v>
      </c>
      <c r="Z698" s="23">
        <v>44.23</v>
      </c>
      <c r="AA698" s="23">
        <v>44.23</v>
      </c>
      <c r="AB698" s="14">
        <v>0</v>
      </c>
      <c r="AC698" s="14">
        <v>0</v>
      </c>
      <c r="AD698" s="24">
        <f>IFERROR(1-(Master[[#This Row],[Avg Garment Scans per Delivery]]/Master[[#This Row],[Garment Inventory]]), 0)</f>
        <v>0</v>
      </c>
      <c r="AE698" s="48">
        <v>0</v>
      </c>
      <c r="AF698" s="48">
        <v>0</v>
      </c>
      <c r="AG698" s="44">
        <v>34.366599999999998</v>
      </c>
      <c r="AH698" s="44">
        <v>43.369199999999999</v>
      </c>
      <c r="AI698" s="44">
        <v>44.164999999999999</v>
      </c>
      <c r="AJ698" s="44">
        <v>38.9176</v>
      </c>
      <c r="AK698" s="44">
        <v>47.325000000000003</v>
      </c>
      <c r="AL698" s="44">
        <v>33.32</v>
      </c>
      <c r="AM698" s="44">
        <v>26.4</v>
      </c>
      <c r="AN698" s="44">
        <v>38.89</v>
      </c>
      <c r="AO698" s="44">
        <v>69</v>
      </c>
      <c r="AP698" s="44">
        <v>27.75</v>
      </c>
      <c r="AQ698" s="44">
        <v>26.4</v>
      </c>
      <c r="AR698" s="44">
        <v>38.89</v>
      </c>
      <c r="AS698" s="44">
        <v>37</v>
      </c>
      <c r="AT698" s="44">
        <v>27.75</v>
      </c>
      <c r="AU698" s="44">
        <v>26.4</v>
      </c>
      <c r="AV698" s="44">
        <v>38.89</v>
      </c>
      <c r="AW698" s="44">
        <v>69</v>
      </c>
      <c r="AX698" s="44">
        <v>27.75</v>
      </c>
      <c r="AY698" s="44">
        <v>55.4</v>
      </c>
      <c r="AZ698" s="44">
        <v>38.89</v>
      </c>
      <c r="BA698" s="44">
        <v>69</v>
      </c>
      <c r="BB698" s="44">
        <v>27.75</v>
      </c>
      <c r="BC698" s="14" t="s">
        <v>214</v>
      </c>
      <c r="BD698" s="14" t="s">
        <v>213</v>
      </c>
      <c r="BG698" s="14" t="s">
        <v>191</v>
      </c>
      <c r="BH698" s="14" t="s">
        <v>44</v>
      </c>
      <c r="BI698" s="14">
        <v>101</v>
      </c>
      <c r="BJ698" s="14">
        <f>IFERROR(_xlfn.XLOOKUP(Master[[#This Row],[cu_id]],StopTimes[cu_ID],StopTimes[Average Stop Time]), 0)</f>
        <v>7.8900000000000006</v>
      </c>
      <c r="BK698" s="14">
        <f>IF(Master[[#This Row],[Avg stop time helper]] &lt;&gt; 0, Master[[#This Row],[Avg stop time helper]],Average_Stop_Time)</f>
        <v>7.8900000000000006</v>
      </c>
      <c r="BL698" s="14" t="b">
        <f>NOT(ISERROR(_xlfn.XLOOKUP(Master[[#This Row],[cu_id]], Solution[Cu_ID],Solution[Cu_ID])))</f>
        <v>1</v>
      </c>
    </row>
    <row r="699" spans="1:64" s="14" customFormat="1" x14ac:dyDescent="0.3">
      <c r="A699" s="26" t="s">
        <v>1585</v>
      </c>
      <c r="B699" s="14">
        <v>103</v>
      </c>
      <c r="C699" s="14">
        <v>99058</v>
      </c>
      <c r="D699" s="14">
        <v>42</v>
      </c>
      <c r="E699" s="14" t="s">
        <v>1584</v>
      </c>
      <c r="F699" s="14" t="s">
        <v>3948</v>
      </c>
      <c r="H699" s="14" t="s">
        <v>1320</v>
      </c>
      <c r="I699" s="14" t="s">
        <v>2</v>
      </c>
      <c r="J699" s="14">
        <v>48661</v>
      </c>
      <c r="K699" s="14">
        <v>7</v>
      </c>
      <c r="L699" s="14" t="s">
        <v>82</v>
      </c>
      <c r="M699" s="14" t="s">
        <v>164</v>
      </c>
      <c r="N699" s="14" t="s">
        <v>14</v>
      </c>
      <c r="O699" s="14">
        <v>59</v>
      </c>
      <c r="P699" s="14">
        <v>0</v>
      </c>
      <c r="Q699" s="14">
        <v>0</v>
      </c>
      <c r="R699" s="14">
        <v>0</v>
      </c>
      <c r="S699" s="14">
        <v>0</v>
      </c>
      <c r="T699" s="14">
        <v>59</v>
      </c>
      <c r="U699" s="25">
        <v>44141</v>
      </c>
      <c r="V699" s="14">
        <v>55</v>
      </c>
      <c r="W699" s="23">
        <v>11426.7</v>
      </c>
      <c r="X699" s="23">
        <v>0</v>
      </c>
      <c r="Y699" s="23">
        <v>0</v>
      </c>
      <c r="Z699" s="23">
        <v>274.12</v>
      </c>
      <c r="AA699" s="23">
        <v>274.12</v>
      </c>
      <c r="AB699" s="14">
        <v>147</v>
      </c>
      <c r="AC699" s="14">
        <v>12</v>
      </c>
      <c r="AD699" s="24">
        <f>IFERROR(1-(Master[[#This Row],[Avg Garment Scans per Delivery]]/Master[[#This Row],[Garment Inventory]]), 0)</f>
        <v>0.91836734693877553</v>
      </c>
      <c r="AE699" s="48">
        <v>7</v>
      </c>
      <c r="AF699" s="48">
        <v>147</v>
      </c>
      <c r="AG699" s="44">
        <v>169.16919999999999</v>
      </c>
      <c r="AH699" s="44">
        <v>225.14920000000001</v>
      </c>
      <c r="AI699" s="44">
        <v>225.2073</v>
      </c>
      <c r="AJ699" s="44">
        <v>236.2175</v>
      </c>
      <c r="AK699" s="44">
        <v>231.56870000000001</v>
      </c>
      <c r="AL699" s="44">
        <v>279.36369999999999</v>
      </c>
      <c r="AM699" s="44">
        <v>244.02</v>
      </c>
      <c r="AN699" s="44">
        <v>259.52999999999997</v>
      </c>
      <c r="AO699" s="44">
        <v>227.79</v>
      </c>
      <c r="AP699" s="44">
        <v>259.52999999999997</v>
      </c>
      <c r="AQ699" s="44">
        <v>227.79</v>
      </c>
      <c r="AR699" s="44">
        <v>259.52999999999997</v>
      </c>
      <c r="AS699" s="44">
        <v>233.39</v>
      </c>
      <c r="AT699" s="44">
        <v>259.52999999999997</v>
      </c>
      <c r="AU699" s="44">
        <v>233.39</v>
      </c>
      <c r="AV699" s="44">
        <v>259.52999999999997</v>
      </c>
      <c r="AW699" s="44">
        <v>230.59</v>
      </c>
      <c r="AX699" s="44">
        <v>259.52999999999997</v>
      </c>
      <c r="AY699" s="44">
        <v>227.79</v>
      </c>
      <c r="AZ699" s="44">
        <v>430.81</v>
      </c>
      <c r="BA699" s="44">
        <v>227.79</v>
      </c>
      <c r="BB699" s="44">
        <v>246.92</v>
      </c>
      <c r="BC699" s="14" t="s">
        <v>232</v>
      </c>
      <c r="BD699" s="14" t="s">
        <v>213</v>
      </c>
      <c r="BG699" s="14" t="s">
        <v>191</v>
      </c>
      <c r="BH699" s="14" t="s">
        <v>80</v>
      </c>
      <c r="BI699" s="14">
        <v>105</v>
      </c>
      <c r="BJ699" s="14">
        <f>IFERROR(_xlfn.XLOOKUP(Master[[#This Row],[cu_id]],StopTimes[cu_ID],StopTimes[Average Stop Time]), 0)</f>
        <v>16.2</v>
      </c>
      <c r="BK699" s="14">
        <f>IF(Master[[#This Row],[Avg stop time helper]] &lt;&gt; 0, Master[[#This Row],[Avg stop time helper]],Average_Stop_Time)</f>
        <v>16.2</v>
      </c>
      <c r="BL699" s="14" t="b">
        <f>NOT(ISERROR(_xlfn.XLOOKUP(Master[[#This Row],[cu_id]], Solution[Cu_ID],Solution[Cu_ID])))</f>
        <v>1</v>
      </c>
    </row>
    <row r="700" spans="1:64" s="14" customFormat="1" x14ac:dyDescent="0.3">
      <c r="A700" s="26" t="s">
        <v>1278</v>
      </c>
      <c r="B700" s="14">
        <v>101</v>
      </c>
      <c r="C700" s="14">
        <v>99058</v>
      </c>
      <c r="D700" s="14">
        <v>36</v>
      </c>
      <c r="E700" s="14" t="s">
        <v>1277</v>
      </c>
      <c r="F700" s="14" t="s">
        <v>4820</v>
      </c>
      <c r="H700" s="14" t="s">
        <v>808</v>
      </c>
      <c r="I700" s="14" t="s">
        <v>2</v>
      </c>
      <c r="J700" s="14">
        <v>49735</v>
      </c>
      <c r="K700" s="14">
        <v>7</v>
      </c>
      <c r="L700" s="14" t="s">
        <v>82</v>
      </c>
      <c r="M700" s="14" t="s">
        <v>164</v>
      </c>
      <c r="N700" s="14" t="s">
        <v>13</v>
      </c>
      <c r="O700" s="14">
        <v>638</v>
      </c>
      <c r="P700" s="14">
        <v>638</v>
      </c>
      <c r="Q700" s="14">
        <v>0</v>
      </c>
      <c r="R700" s="14">
        <v>0</v>
      </c>
      <c r="S700" s="14">
        <v>0</v>
      </c>
      <c r="T700" s="14">
        <v>0</v>
      </c>
      <c r="U700" s="25">
        <v>44137</v>
      </c>
      <c r="V700" s="14">
        <v>52</v>
      </c>
      <c r="W700" s="23">
        <v>849.53</v>
      </c>
      <c r="X700" s="23">
        <v>0</v>
      </c>
      <c r="Y700" s="23">
        <v>0</v>
      </c>
      <c r="Z700" s="23">
        <v>15.62</v>
      </c>
      <c r="AA700" s="23">
        <v>15.62</v>
      </c>
      <c r="AB700" s="14">
        <v>0</v>
      </c>
      <c r="AC700" s="14">
        <v>0</v>
      </c>
      <c r="AD700" s="24">
        <f>IFERROR(1-(Master[[#This Row],[Avg Garment Scans per Delivery]]/Master[[#This Row],[Garment Inventory]]), 0)</f>
        <v>0</v>
      </c>
      <c r="AE700" s="48">
        <v>0</v>
      </c>
      <c r="AF700" s="48">
        <v>0</v>
      </c>
      <c r="AG700" s="44">
        <v>17.3507</v>
      </c>
      <c r="AH700" s="44">
        <v>15.42</v>
      </c>
      <c r="AI700" s="44">
        <v>15.42</v>
      </c>
      <c r="AJ700" s="44">
        <v>15.42</v>
      </c>
      <c r="AK700" s="44">
        <v>15.42</v>
      </c>
      <c r="AL700" s="44">
        <v>15.42</v>
      </c>
      <c r="AM700" s="44">
        <v>15.42</v>
      </c>
      <c r="AN700" s="44">
        <v>30.84</v>
      </c>
      <c r="AO700" s="44">
        <v>15.42</v>
      </c>
      <c r="AP700" s="44">
        <v>30.84</v>
      </c>
      <c r="AQ700" s="44">
        <v>15.42</v>
      </c>
      <c r="AR700" s="44">
        <v>30.84</v>
      </c>
      <c r="AS700" s="44">
        <v>15.42</v>
      </c>
      <c r="AT700" s="44">
        <v>30.84</v>
      </c>
      <c r="AU700" s="44">
        <v>15.42</v>
      </c>
      <c r="AV700" s="44">
        <v>30.84</v>
      </c>
      <c r="AW700" s="44">
        <v>15.42</v>
      </c>
      <c r="AX700" s="44">
        <v>30.84</v>
      </c>
      <c r="AY700" s="44">
        <v>15.42</v>
      </c>
      <c r="AZ700" s="44">
        <v>30.84</v>
      </c>
      <c r="BA700" s="44">
        <v>15.42</v>
      </c>
      <c r="BB700" s="44">
        <v>30.84</v>
      </c>
      <c r="BC700" s="14" t="s">
        <v>232</v>
      </c>
      <c r="BD700" s="14" t="s">
        <v>213</v>
      </c>
      <c r="BG700" s="14" t="s">
        <v>191</v>
      </c>
      <c r="BH700" s="14" t="s">
        <v>44</v>
      </c>
      <c r="BI700" s="14">
        <v>103</v>
      </c>
      <c r="BJ700" s="14">
        <f>IFERROR(_xlfn.XLOOKUP(Master[[#This Row],[cu_id]],StopTimes[cu_ID],StopTimes[Average Stop Time]), 0)</f>
        <v>0.22500000000000001</v>
      </c>
      <c r="BK700" s="14">
        <f>IF(Master[[#This Row],[Avg stop time helper]] &lt;&gt; 0, Master[[#This Row],[Avg stop time helper]],Average_Stop_Time)</f>
        <v>0.22500000000000001</v>
      </c>
      <c r="BL700" s="14" t="b">
        <f>NOT(ISERROR(_xlfn.XLOOKUP(Master[[#This Row],[cu_id]], Solution[Cu_ID],Solution[Cu_ID])))</f>
        <v>1</v>
      </c>
    </row>
    <row r="701" spans="1:64" s="14" customFormat="1" x14ac:dyDescent="0.3">
      <c r="A701" s="26" t="s">
        <v>920</v>
      </c>
      <c r="B701" s="14">
        <v>105</v>
      </c>
      <c r="C701" s="14">
        <v>99058</v>
      </c>
      <c r="D701" s="14">
        <v>35</v>
      </c>
      <c r="E701" s="14" t="s">
        <v>919</v>
      </c>
      <c r="F701" s="14" t="s">
        <v>4660</v>
      </c>
      <c r="H701" s="14" t="s">
        <v>808</v>
      </c>
      <c r="I701" s="14" t="s">
        <v>2</v>
      </c>
      <c r="J701" s="14">
        <v>49735</v>
      </c>
      <c r="K701" s="14">
        <v>7</v>
      </c>
      <c r="L701" s="14" t="s">
        <v>82</v>
      </c>
      <c r="M701" s="14" t="s">
        <v>164</v>
      </c>
      <c r="N701" s="14" t="s">
        <v>15</v>
      </c>
      <c r="O701" s="14">
        <v>30</v>
      </c>
      <c r="P701" s="14">
        <v>0</v>
      </c>
      <c r="Q701" s="14">
        <v>30</v>
      </c>
      <c r="R701" s="14">
        <v>0</v>
      </c>
      <c r="S701" s="14">
        <v>0</v>
      </c>
      <c r="T701" s="14">
        <v>0</v>
      </c>
      <c r="U701" s="25">
        <v>44138</v>
      </c>
      <c r="V701" s="14">
        <v>55</v>
      </c>
      <c r="W701" s="23">
        <v>1672.42</v>
      </c>
      <c r="X701" s="23">
        <v>0</v>
      </c>
      <c r="Y701" s="23">
        <v>0</v>
      </c>
      <c r="Z701" s="23">
        <v>29.4</v>
      </c>
      <c r="AA701" s="23">
        <v>29.4</v>
      </c>
      <c r="AB701" s="14">
        <v>0</v>
      </c>
      <c r="AC701" s="14">
        <v>0</v>
      </c>
      <c r="AD701" s="24">
        <f>IFERROR(1-(Master[[#This Row],[Avg Garment Scans per Delivery]]/Master[[#This Row],[Garment Inventory]]), 0)</f>
        <v>0</v>
      </c>
      <c r="AE701" s="48">
        <v>0</v>
      </c>
      <c r="AF701" s="48">
        <v>0</v>
      </c>
      <c r="AG701" s="44">
        <v>32.175699999999999</v>
      </c>
      <c r="AH701" s="44">
        <v>48.375700000000002</v>
      </c>
      <c r="AI701" s="44">
        <v>28.89</v>
      </c>
      <c r="AJ701" s="44">
        <v>28.89</v>
      </c>
      <c r="AK701" s="44">
        <v>28.89</v>
      </c>
      <c r="AL701" s="44">
        <v>28.89</v>
      </c>
      <c r="AM701" s="44">
        <v>28.89</v>
      </c>
      <c r="AN701" s="44">
        <v>28.89</v>
      </c>
      <c r="AO701" s="44">
        <v>28.89</v>
      </c>
      <c r="AP701" s="44">
        <v>28.89</v>
      </c>
      <c r="AQ701" s="44">
        <v>28.89</v>
      </c>
      <c r="AR701" s="44">
        <v>28.89</v>
      </c>
      <c r="AS701" s="44">
        <v>28.89</v>
      </c>
      <c r="AT701" s="44">
        <v>28.89</v>
      </c>
      <c r="AU701" s="44">
        <v>28.89</v>
      </c>
      <c r="AV701" s="44">
        <v>28.89</v>
      </c>
      <c r="AW701" s="44">
        <v>28.89</v>
      </c>
      <c r="AX701" s="44">
        <v>28.89</v>
      </c>
      <c r="AY701" s="44">
        <v>28.89</v>
      </c>
      <c r="AZ701" s="44">
        <v>28.89</v>
      </c>
      <c r="BA701" s="44">
        <v>28.89</v>
      </c>
      <c r="BB701" s="44">
        <v>28.89</v>
      </c>
      <c r="BC701" s="14" t="s">
        <v>214</v>
      </c>
      <c r="BD701" s="14" t="s">
        <v>213</v>
      </c>
      <c r="BG701" s="14" t="s">
        <v>191</v>
      </c>
      <c r="BH701" s="14" t="s">
        <v>44</v>
      </c>
      <c r="BI701" s="14">
        <v>103</v>
      </c>
      <c r="BJ701" s="14">
        <f>IFERROR(_xlfn.XLOOKUP(Master[[#This Row],[cu_id]],StopTimes[cu_ID],StopTimes[Average Stop Time]), 0)</f>
        <v>7.0458333333333334</v>
      </c>
      <c r="BK701" s="14">
        <f>IF(Master[[#This Row],[Avg stop time helper]] &lt;&gt; 0, Master[[#This Row],[Avg stop time helper]],Average_Stop_Time)</f>
        <v>7.0458333333333334</v>
      </c>
      <c r="BL701" s="14" t="b">
        <f>NOT(ISERROR(_xlfn.XLOOKUP(Master[[#This Row],[cu_id]], Solution[Cu_ID],Solution[Cu_ID])))</f>
        <v>1</v>
      </c>
    </row>
    <row r="702" spans="1:64" s="14" customFormat="1" x14ac:dyDescent="0.3">
      <c r="A702" s="26" t="s">
        <v>805</v>
      </c>
      <c r="B702" s="14">
        <v>105</v>
      </c>
      <c r="C702" s="14">
        <v>99058</v>
      </c>
      <c r="D702" s="14">
        <v>15</v>
      </c>
      <c r="E702" s="14" t="s">
        <v>804</v>
      </c>
      <c r="F702" s="14" t="s">
        <v>3617</v>
      </c>
      <c r="G702" s="14" t="s">
        <v>725</v>
      </c>
      <c r="H702" s="14" t="s">
        <v>801</v>
      </c>
      <c r="I702" s="14" t="s">
        <v>2</v>
      </c>
      <c r="J702" s="14">
        <v>48656</v>
      </c>
      <c r="K702" s="14">
        <v>7</v>
      </c>
      <c r="L702" s="14" t="s">
        <v>82</v>
      </c>
      <c r="M702" s="14" t="s">
        <v>164</v>
      </c>
      <c r="N702" s="14" t="s">
        <v>12</v>
      </c>
      <c r="O702" s="14">
        <v>65</v>
      </c>
      <c r="P702" s="14">
        <v>0</v>
      </c>
      <c r="Q702" s="14">
        <v>0</v>
      </c>
      <c r="R702" s="14">
        <v>65</v>
      </c>
      <c r="S702" s="14">
        <v>0</v>
      </c>
      <c r="T702" s="14">
        <v>0</v>
      </c>
      <c r="U702" s="25">
        <v>44139</v>
      </c>
      <c r="V702" s="14">
        <v>52</v>
      </c>
      <c r="W702" s="23">
        <v>2315.25</v>
      </c>
      <c r="X702" s="23">
        <v>0</v>
      </c>
      <c r="Y702" s="23">
        <v>0</v>
      </c>
      <c r="Z702" s="23">
        <v>42.25</v>
      </c>
      <c r="AA702" s="23">
        <v>42.25</v>
      </c>
      <c r="AB702" s="14">
        <v>0</v>
      </c>
      <c r="AC702" s="14">
        <v>0</v>
      </c>
      <c r="AD702" s="24">
        <f>IFERROR(1-(Master[[#This Row],[Avg Garment Scans per Delivery]]/Master[[#This Row],[Garment Inventory]]), 0)</f>
        <v>0</v>
      </c>
      <c r="AE702" s="48">
        <v>0</v>
      </c>
      <c r="AF702" s="48">
        <v>0</v>
      </c>
      <c r="AG702" s="44">
        <v>47.783000000000001</v>
      </c>
      <c r="AH702" s="44">
        <v>41.86</v>
      </c>
      <c r="AI702" s="44">
        <v>41.86</v>
      </c>
      <c r="AJ702" s="44">
        <v>41.86</v>
      </c>
      <c r="AK702" s="44">
        <v>41.86</v>
      </c>
      <c r="AL702" s="44">
        <v>41.86</v>
      </c>
      <c r="AM702" s="44">
        <v>41.86</v>
      </c>
      <c r="AN702" s="44">
        <v>41.86</v>
      </c>
      <c r="AO702" s="44">
        <v>41.86</v>
      </c>
      <c r="AP702" s="44">
        <v>41.86</v>
      </c>
      <c r="AQ702" s="44">
        <v>41.86</v>
      </c>
      <c r="AR702" s="44">
        <v>41.86</v>
      </c>
      <c r="AS702" s="44">
        <v>41.86</v>
      </c>
      <c r="AT702" s="44">
        <v>41.86</v>
      </c>
      <c r="AU702" s="44">
        <v>41.86</v>
      </c>
      <c r="AV702" s="44">
        <v>41.86</v>
      </c>
      <c r="AW702" s="44">
        <v>41.86</v>
      </c>
      <c r="AX702" s="44">
        <v>41.86</v>
      </c>
      <c r="AY702" s="44">
        <v>41.86</v>
      </c>
      <c r="AZ702" s="44">
        <v>41.86</v>
      </c>
      <c r="BA702" s="44">
        <v>41.86</v>
      </c>
      <c r="BB702" s="44">
        <v>41.86</v>
      </c>
      <c r="BC702" s="14" t="s">
        <v>257</v>
      </c>
      <c r="BD702" s="14" t="s">
        <v>213</v>
      </c>
      <c r="BG702" s="14" t="s">
        <v>191</v>
      </c>
      <c r="BH702" s="14" t="s">
        <v>44</v>
      </c>
      <c r="BI702" s="14">
        <v>105</v>
      </c>
      <c r="BJ702" s="14">
        <f>IFERROR(_xlfn.XLOOKUP(Master[[#This Row],[cu_id]],StopTimes[cu_ID],StopTimes[Average Stop Time]), 0)</f>
        <v>12.566666666666666</v>
      </c>
      <c r="BK702" s="14">
        <f>IF(Master[[#This Row],[Avg stop time helper]] &lt;&gt; 0, Master[[#This Row],[Avg stop time helper]],Average_Stop_Time)</f>
        <v>12.566666666666666</v>
      </c>
      <c r="BL702" s="14" t="b">
        <f>NOT(ISERROR(_xlfn.XLOOKUP(Master[[#This Row],[cu_id]], Solution[Cu_ID],Solution[Cu_ID])))</f>
        <v>1</v>
      </c>
    </row>
    <row r="703" spans="1:64" s="14" customFormat="1" x14ac:dyDescent="0.3">
      <c r="A703" s="26" t="s">
        <v>930</v>
      </c>
      <c r="B703" s="14">
        <v>101</v>
      </c>
      <c r="C703" s="14">
        <v>99058</v>
      </c>
      <c r="D703" s="14">
        <v>14</v>
      </c>
      <c r="E703" s="14" t="s">
        <v>929</v>
      </c>
      <c r="F703" s="14" t="s">
        <v>4827</v>
      </c>
      <c r="G703" s="14" t="s">
        <v>928</v>
      </c>
      <c r="H703" s="14" t="s">
        <v>655</v>
      </c>
      <c r="I703" s="14" t="s">
        <v>2</v>
      </c>
      <c r="J703" s="14">
        <v>49735</v>
      </c>
      <c r="K703" s="14">
        <v>7</v>
      </c>
      <c r="L703" s="14" t="s">
        <v>82</v>
      </c>
      <c r="M703" s="14" t="s">
        <v>164</v>
      </c>
      <c r="N703" s="14" t="s">
        <v>13</v>
      </c>
      <c r="O703" s="14">
        <v>590</v>
      </c>
      <c r="P703" s="14">
        <v>590</v>
      </c>
      <c r="Q703" s="14">
        <v>0</v>
      </c>
      <c r="R703" s="14">
        <v>0</v>
      </c>
      <c r="S703" s="14">
        <v>0</v>
      </c>
      <c r="T703" s="14">
        <v>0</v>
      </c>
      <c r="U703" s="25">
        <v>44137</v>
      </c>
      <c r="V703" s="14">
        <v>52</v>
      </c>
      <c r="W703" s="23">
        <v>1995.38</v>
      </c>
      <c r="X703" s="23">
        <v>0</v>
      </c>
      <c r="Y703" s="23">
        <v>0</v>
      </c>
      <c r="Z703" s="23">
        <v>35.47</v>
      </c>
      <c r="AA703" s="23">
        <v>35.47</v>
      </c>
      <c r="AB703" s="14">
        <v>0</v>
      </c>
      <c r="AC703" s="14">
        <v>0</v>
      </c>
      <c r="AD703" s="24">
        <f>IFERROR(1-(Master[[#This Row],[Avg Garment Scans per Delivery]]/Master[[#This Row],[Garment Inventory]]), 0)</f>
        <v>0</v>
      </c>
      <c r="AE703" s="48">
        <v>0</v>
      </c>
      <c r="AF703" s="48">
        <v>0</v>
      </c>
      <c r="AG703" s="44">
        <v>43.072299999999998</v>
      </c>
      <c r="AH703" s="44">
        <v>35.08</v>
      </c>
      <c r="AI703" s="44">
        <v>35.08</v>
      </c>
      <c r="AJ703" s="44">
        <v>35.316899999999997</v>
      </c>
      <c r="AK703" s="44">
        <v>35.08</v>
      </c>
      <c r="AL703" s="44">
        <v>35.08</v>
      </c>
      <c r="AM703" s="44">
        <v>35.08</v>
      </c>
      <c r="AN703" s="44">
        <v>70.16</v>
      </c>
      <c r="AO703" s="44">
        <v>35.08</v>
      </c>
      <c r="AP703" s="44">
        <v>70.16</v>
      </c>
      <c r="AQ703" s="44">
        <v>35.08</v>
      </c>
      <c r="AR703" s="44">
        <v>70.16</v>
      </c>
      <c r="AS703" s="44">
        <v>35.08</v>
      </c>
      <c r="AT703" s="44">
        <v>70.16</v>
      </c>
      <c r="AU703" s="44">
        <v>35.08</v>
      </c>
      <c r="AV703" s="44">
        <v>70.16</v>
      </c>
      <c r="AW703" s="44">
        <v>35.08</v>
      </c>
      <c r="AX703" s="44">
        <v>70.16</v>
      </c>
      <c r="AY703" s="44">
        <v>35.08</v>
      </c>
      <c r="AZ703" s="44">
        <v>70.16</v>
      </c>
      <c r="BA703" s="44">
        <v>35.08</v>
      </c>
      <c r="BB703" s="44">
        <v>73.239999999999995</v>
      </c>
      <c r="BC703" s="14" t="s">
        <v>232</v>
      </c>
      <c r="BD703" s="14" t="s">
        <v>213</v>
      </c>
      <c r="BG703" s="14" t="s">
        <v>191</v>
      </c>
      <c r="BH703" s="14" t="s">
        <v>44</v>
      </c>
      <c r="BI703" s="14">
        <v>103</v>
      </c>
      <c r="BJ703" s="14">
        <f>IFERROR(_xlfn.XLOOKUP(Master[[#This Row],[cu_id]],StopTimes[cu_ID],StopTimes[Average Stop Time]), 0)</f>
        <v>20.775000000000002</v>
      </c>
      <c r="BK703" s="14">
        <f>IF(Master[[#This Row],[Avg stop time helper]] &lt;&gt; 0, Master[[#This Row],[Avg stop time helper]],Average_Stop_Time)</f>
        <v>20.775000000000002</v>
      </c>
      <c r="BL703" s="14" t="b">
        <f>NOT(ISERROR(_xlfn.XLOOKUP(Master[[#This Row],[cu_id]], Solution[Cu_ID],Solution[Cu_ID])))</f>
        <v>1</v>
      </c>
    </row>
    <row r="704" spans="1:64" s="14" customFormat="1" x14ac:dyDescent="0.3">
      <c r="A704" s="26" t="s">
        <v>915</v>
      </c>
      <c r="B704" s="14">
        <v>105</v>
      </c>
      <c r="C704" s="14">
        <v>99058</v>
      </c>
      <c r="D704" s="14">
        <v>13</v>
      </c>
      <c r="E704" s="14" t="s">
        <v>914</v>
      </c>
      <c r="F704" s="14" t="s">
        <v>4735</v>
      </c>
      <c r="G704" s="14" t="s">
        <v>913</v>
      </c>
      <c r="H704" s="14" t="s">
        <v>655</v>
      </c>
      <c r="I704" s="14" t="s">
        <v>2</v>
      </c>
      <c r="J704" s="14">
        <v>49735</v>
      </c>
      <c r="K704" s="14">
        <v>7</v>
      </c>
      <c r="L704" s="14" t="s">
        <v>82</v>
      </c>
      <c r="M704" s="14" t="s">
        <v>164</v>
      </c>
      <c r="N704" s="14" t="s">
        <v>15</v>
      </c>
      <c r="O704" s="14">
        <v>80</v>
      </c>
      <c r="P704" s="14">
        <v>0</v>
      </c>
      <c r="Q704" s="14">
        <v>80</v>
      </c>
      <c r="R704" s="14">
        <v>0</v>
      </c>
      <c r="S704" s="14">
        <v>0</v>
      </c>
      <c r="T704" s="14">
        <v>0</v>
      </c>
      <c r="U704" s="25">
        <v>44138</v>
      </c>
      <c r="V704" s="14">
        <v>55</v>
      </c>
      <c r="W704" s="23">
        <v>2869.96</v>
      </c>
      <c r="X704" s="23">
        <v>0</v>
      </c>
      <c r="Y704" s="23">
        <v>0</v>
      </c>
      <c r="Z704" s="23">
        <v>44.6</v>
      </c>
      <c r="AA704" s="23">
        <v>44.6</v>
      </c>
      <c r="AB704" s="14">
        <v>0</v>
      </c>
      <c r="AC704" s="14">
        <v>0</v>
      </c>
      <c r="AD704" s="24">
        <f>IFERROR(1-(Master[[#This Row],[Avg Garment Scans per Delivery]]/Master[[#This Row],[Garment Inventory]]), 0)</f>
        <v>0</v>
      </c>
      <c r="AE704" s="48">
        <v>0</v>
      </c>
      <c r="AF704" s="48">
        <v>0</v>
      </c>
      <c r="AG704" s="44">
        <v>68.231399999999994</v>
      </c>
      <c r="AH704" s="44">
        <v>48.952300000000001</v>
      </c>
      <c r="AI704" s="44">
        <v>43.77</v>
      </c>
      <c r="AJ704" s="44">
        <v>46.871499999999997</v>
      </c>
      <c r="AK704" s="44">
        <v>43.77</v>
      </c>
      <c r="AL704" s="44">
        <v>47.13</v>
      </c>
      <c r="AM704" s="44">
        <v>43.77</v>
      </c>
      <c r="AN704" s="44">
        <v>43.77</v>
      </c>
      <c r="AO704" s="44">
        <v>43.77</v>
      </c>
      <c r="AP704" s="44">
        <v>43.77</v>
      </c>
      <c r="AQ704" s="44">
        <v>43.77</v>
      </c>
      <c r="AR704" s="44">
        <v>43.77</v>
      </c>
      <c r="AS704" s="44">
        <v>43.77</v>
      </c>
      <c r="AT704" s="44">
        <v>43.77</v>
      </c>
      <c r="AU704" s="44">
        <v>43.77</v>
      </c>
      <c r="AV704" s="44">
        <v>43.77</v>
      </c>
      <c r="AW704" s="44">
        <v>43.77</v>
      </c>
      <c r="AX704" s="44">
        <v>43.77</v>
      </c>
      <c r="AY704" s="44">
        <v>43.77</v>
      </c>
      <c r="AZ704" s="44">
        <v>57.21</v>
      </c>
      <c r="BA704" s="44">
        <v>43.77</v>
      </c>
      <c r="BB704" s="44">
        <v>57.21</v>
      </c>
      <c r="BC704" s="14" t="s">
        <v>257</v>
      </c>
      <c r="BD704" s="14" t="s">
        <v>213</v>
      </c>
      <c r="BG704" s="14" t="s">
        <v>191</v>
      </c>
      <c r="BH704" s="14" t="s">
        <v>44</v>
      </c>
      <c r="BI704" s="14">
        <v>103</v>
      </c>
      <c r="BJ704" s="14">
        <f>IFERROR(_xlfn.XLOOKUP(Master[[#This Row],[cu_id]],StopTimes[cu_ID],StopTimes[Average Stop Time]), 0)</f>
        <v>12.458333333333334</v>
      </c>
      <c r="BK704" s="14">
        <f>IF(Master[[#This Row],[Avg stop time helper]] &lt;&gt; 0, Master[[#This Row],[Avg stop time helper]],Average_Stop_Time)</f>
        <v>12.458333333333334</v>
      </c>
      <c r="BL704" s="14" t="b">
        <f>NOT(ISERROR(_xlfn.XLOOKUP(Master[[#This Row],[cu_id]], Solution[Cu_ID],Solution[Cu_ID])))</f>
        <v>1</v>
      </c>
    </row>
    <row r="705" spans="1:64" s="14" customFormat="1" x14ac:dyDescent="0.3">
      <c r="A705" s="26" t="s">
        <v>743</v>
      </c>
      <c r="B705" s="14">
        <v>105</v>
      </c>
      <c r="C705" s="14">
        <v>99058</v>
      </c>
      <c r="D705" s="14">
        <v>12</v>
      </c>
      <c r="E705" s="14" t="s">
        <v>742</v>
      </c>
      <c r="F705" s="14" t="s">
        <v>4031</v>
      </c>
      <c r="G705" s="14" t="s">
        <v>725</v>
      </c>
      <c r="H705" s="14" t="s">
        <v>722</v>
      </c>
      <c r="I705" s="14" t="s">
        <v>2</v>
      </c>
      <c r="J705" s="14">
        <v>48661</v>
      </c>
      <c r="K705" s="14">
        <v>7</v>
      </c>
      <c r="L705" s="14" t="s">
        <v>82</v>
      </c>
      <c r="M705" s="14" t="s">
        <v>164</v>
      </c>
      <c r="N705" s="14" t="s">
        <v>13</v>
      </c>
      <c r="O705" s="14">
        <v>60</v>
      </c>
      <c r="P705" s="14">
        <v>60</v>
      </c>
      <c r="Q705" s="14">
        <v>0</v>
      </c>
      <c r="R705" s="14">
        <v>0</v>
      </c>
      <c r="S705" s="14">
        <v>0</v>
      </c>
      <c r="T705" s="14">
        <v>0</v>
      </c>
      <c r="U705" s="25">
        <v>44137</v>
      </c>
      <c r="V705" s="14">
        <v>53</v>
      </c>
      <c r="W705" s="23">
        <v>3837.08</v>
      </c>
      <c r="X705" s="23">
        <v>0</v>
      </c>
      <c r="Y705" s="23">
        <v>0</v>
      </c>
      <c r="Z705" s="23">
        <v>86.59</v>
      </c>
      <c r="AA705" s="23">
        <v>86.59</v>
      </c>
      <c r="AB705" s="14">
        <v>0</v>
      </c>
      <c r="AC705" s="14">
        <v>0</v>
      </c>
      <c r="AD705" s="24">
        <f>IFERROR(1-(Master[[#This Row],[Avg Garment Scans per Delivery]]/Master[[#This Row],[Garment Inventory]]), 0)</f>
        <v>0</v>
      </c>
      <c r="AE705" s="48">
        <v>0</v>
      </c>
      <c r="AF705" s="48">
        <v>0</v>
      </c>
      <c r="AG705" s="44">
        <v>86.787599999999998</v>
      </c>
      <c r="AH705" s="44">
        <v>61.36</v>
      </c>
      <c r="AI705" s="44">
        <v>70.045699999999997</v>
      </c>
      <c r="AJ705" s="44">
        <v>61.36</v>
      </c>
      <c r="AK705" s="44">
        <v>61.36</v>
      </c>
      <c r="AL705" s="44">
        <v>61.36</v>
      </c>
      <c r="AM705" s="44">
        <v>61.36</v>
      </c>
      <c r="AN705" s="44">
        <v>122.72</v>
      </c>
      <c r="AO705" s="44">
        <v>61.36</v>
      </c>
      <c r="AP705" s="44">
        <v>122.72</v>
      </c>
      <c r="AQ705" s="44">
        <v>61.36</v>
      </c>
      <c r="AR705" s="44">
        <v>122.72</v>
      </c>
      <c r="AS705" s="44">
        <v>61.36</v>
      </c>
      <c r="AT705" s="44">
        <v>122.72</v>
      </c>
      <c r="AU705" s="44">
        <v>61.36</v>
      </c>
      <c r="AV705" s="44">
        <v>122.72</v>
      </c>
      <c r="AW705" s="44">
        <v>61.36</v>
      </c>
      <c r="AX705" s="44">
        <v>122.72</v>
      </c>
      <c r="AY705" s="44">
        <v>61.36</v>
      </c>
      <c r="AZ705" s="44">
        <v>122.72</v>
      </c>
      <c r="BA705" s="44">
        <v>61.36</v>
      </c>
      <c r="BB705" s="44">
        <v>122.72</v>
      </c>
      <c r="BC705" s="14" t="s">
        <v>257</v>
      </c>
      <c r="BD705" s="14" t="s">
        <v>276</v>
      </c>
      <c r="BG705" s="14" t="s">
        <v>191</v>
      </c>
      <c r="BH705" s="14" t="s">
        <v>44</v>
      </c>
      <c r="BI705" s="14">
        <v>105</v>
      </c>
      <c r="BJ705" s="14">
        <f>IFERROR(_xlfn.XLOOKUP(Master[[#This Row],[cu_id]],StopTimes[cu_ID],StopTimes[Average Stop Time]), 0)</f>
        <v>12.308333333333334</v>
      </c>
      <c r="BK705" s="14">
        <f>IF(Master[[#This Row],[Avg stop time helper]] &lt;&gt; 0, Master[[#This Row],[Avg stop time helper]],Average_Stop_Time)</f>
        <v>12.308333333333334</v>
      </c>
      <c r="BL705" s="14" t="b">
        <f>NOT(ISERROR(_xlfn.XLOOKUP(Master[[#This Row],[cu_id]], Solution[Cu_ID],Solution[Cu_ID])))</f>
        <v>1</v>
      </c>
    </row>
    <row r="706" spans="1:64" s="14" customFormat="1" x14ac:dyDescent="0.3">
      <c r="A706" s="26" t="s">
        <v>884</v>
      </c>
      <c r="B706" s="14">
        <v>105</v>
      </c>
      <c r="C706" s="14">
        <v>99058</v>
      </c>
      <c r="D706" s="14">
        <v>9</v>
      </c>
      <c r="E706" s="14" t="s">
        <v>883</v>
      </c>
      <c r="F706" s="14" t="s">
        <v>3452</v>
      </c>
      <c r="G706" s="14" t="s">
        <v>725</v>
      </c>
      <c r="H706" s="14" t="s">
        <v>864</v>
      </c>
      <c r="I706" s="14" t="s">
        <v>2</v>
      </c>
      <c r="J706" s="14">
        <v>48739</v>
      </c>
      <c r="K706" s="14">
        <v>7</v>
      </c>
      <c r="L706" s="14" t="s">
        <v>82</v>
      </c>
      <c r="M706" s="14" t="s">
        <v>164</v>
      </c>
      <c r="N706" s="14" t="s">
        <v>12</v>
      </c>
      <c r="O706" s="14">
        <v>285</v>
      </c>
      <c r="P706" s="14">
        <v>0</v>
      </c>
      <c r="Q706" s="14">
        <v>0</v>
      </c>
      <c r="R706" s="14">
        <v>285</v>
      </c>
      <c r="S706" s="14">
        <v>0</v>
      </c>
      <c r="T706" s="14">
        <v>0</v>
      </c>
      <c r="U706" s="25">
        <v>44139</v>
      </c>
      <c r="V706" s="14">
        <v>52</v>
      </c>
      <c r="W706" s="23">
        <v>2500.31</v>
      </c>
      <c r="X706" s="23">
        <v>0</v>
      </c>
      <c r="Y706" s="23">
        <v>0</v>
      </c>
      <c r="Z706" s="23">
        <v>46.33</v>
      </c>
      <c r="AA706" s="23">
        <v>46.33</v>
      </c>
      <c r="AB706" s="14">
        <v>0</v>
      </c>
      <c r="AC706" s="14">
        <v>0</v>
      </c>
      <c r="AD706" s="24">
        <f>IFERROR(1-(Master[[#This Row],[Avg Garment Scans per Delivery]]/Master[[#This Row],[Garment Inventory]]), 0)</f>
        <v>0</v>
      </c>
      <c r="AE706" s="48">
        <v>0</v>
      </c>
      <c r="AF706" s="48">
        <v>0</v>
      </c>
      <c r="AG706" s="44">
        <v>50.835299999999997</v>
      </c>
      <c r="AH706" s="44">
        <v>44.781500000000001</v>
      </c>
      <c r="AI706" s="44">
        <v>45.82</v>
      </c>
      <c r="AJ706" s="44">
        <v>45.82</v>
      </c>
      <c r="AK706" s="44">
        <v>45.82</v>
      </c>
      <c r="AL706" s="44">
        <v>45.82</v>
      </c>
      <c r="AM706" s="44">
        <v>45.82</v>
      </c>
      <c r="AN706" s="44">
        <v>45.82</v>
      </c>
      <c r="AO706" s="44">
        <v>45.82</v>
      </c>
      <c r="AP706" s="44">
        <v>45.82</v>
      </c>
      <c r="AQ706" s="44">
        <v>45.82</v>
      </c>
      <c r="AR706" s="44">
        <v>45.82</v>
      </c>
      <c r="AS706" s="44">
        <v>45.82</v>
      </c>
      <c r="AT706" s="44">
        <v>45.82</v>
      </c>
      <c r="AU706" s="44">
        <v>45.82</v>
      </c>
      <c r="AV706" s="44">
        <v>45.82</v>
      </c>
      <c r="AW706" s="44">
        <v>45.82</v>
      </c>
      <c r="AX706" s="44">
        <v>45.82</v>
      </c>
      <c r="AY706" s="44">
        <v>45.82</v>
      </c>
      <c r="AZ706" s="44">
        <v>45.82</v>
      </c>
      <c r="BA706" s="44">
        <v>45.82</v>
      </c>
      <c r="BB706" s="44">
        <v>45.82</v>
      </c>
      <c r="BC706" s="14" t="s">
        <v>257</v>
      </c>
      <c r="BD706" s="14" t="s">
        <v>213</v>
      </c>
      <c r="BG706" s="14" t="s">
        <v>191</v>
      </c>
      <c r="BH706" s="14" t="s">
        <v>44</v>
      </c>
      <c r="BI706" s="14">
        <v>105</v>
      </c>
      <c r="BJ706" s="14">
        <f>IFERROR(_xlfn.XLOOKUP(Master[[#This Row],[cu_id]],StopTimes[cu_ID],StopTimes[Average Stop Time]), 0)</f>
        <v>10.579166666666667</v>
      </c>
      <c r="BK706" s="14">
        <f>IF(Master[[#This Row],[Avg stop time helper]] &lt;&gt; 0, Master[[#This Row],[Avg stop time helper]],Average_Stop_Time)</f>
        <v>10.579166666666667</v>
      </c>
      <c r="BL706" s="14" t="b">
        <f>NOT(ISERROR(_xlfn.XLOOKUP(Master[[#This Row],[cu_id]], Solution[Cu_ID],Solution[Cu_ID])))</f>
        <v>1</v>
      </c>
    </row>
    <row r="707" spans="1:64" s="14" customFormat="1" x14ac:dyDescent="0.3">
      <c r="A707" s="26" t="s">
        <v>871</v>
      </c>
      <c r="B707" s="14">
        <v>105</v>
      </c>
      <c r="C707" s="14">
        <v>99058</v>
      </c>
      <c r="D707" s="14">
        <v>7</v>
      </c>
      <c r="E707" s="14" t="s">
        <v>870</v>
      </c>
      <c r="F707" s="14" t="s">
        <v>3587</v>
      </c>
      <c r="G707" s="14" t="s">
        <v>725</v>
      </c>
      <c r="H707" s="14" t="s">
        <v>864</v>
      </c>
      <c r="I707" s="14" t="s">
        <v>2</v>
      </c>
      <c r="J707" s="14">
        <v>48739</v>
      </c>
      <c r="K707" s="14">
        <v>7</v>
      </c>
      <c r="L707" s="14" t="s">
        <v>82</v>
      </c>
      <c r="M707" s="14" t="s">
        <v>164</v>
      </c>
      <c r="N707" s="14" t="s">
        <v>12</v>
      </c>
      <c r="O707" s="14">
        <v>280</v>
      </c>
      <c r="P707" s="14">
        <v>0</v>
      </c>
      <c r="Q707" s="14">
        <v>0</v>
      </c>
      <c r="R707" s="14">
        <v>280</v>
      </c>
      <c r="S707" s="14">
        <v>0</v>
      </c>
      <c r="T707" s="14">
        <v>0</v>
      </c>
      <c r="U707" s="25">
        <v>44139</v>
      </c>
      <c r="V707" s="14">
        <v>52</v>
      </c>
      <c r="W707" s="23">
        <v>2743.36</v>
      </c>
      <c r="X707" s="23">
        <v>0</v>
      </c>
      <c r="Y707" s="23">
        <v>0</v>
      </c>
      <c r="Z707" s="23">
        <v>49.22</v>
      </c>
      <c r="AA707" s="23">
        <v>49.22</v>
      </c>
      <c r="AB707" s="14">
        <v>0</v>
      </c>
      <c r="AC707" s="14">
        <v>0</v>
      </c>
      <c r="AD707" s="24">
        <f>IFERROR(1-(Master[[#This Row],[Avg Garment Scans per Delivery]]/Master[[#This Row],[Garment Inventory]]), 0)</f>
        <v>0</v>
      </c>
      <c r="AE707" s="48">
        <v>0</v>
      </c>
      <c r="AF707" s="48">
        <v>0</v>
      </c>
      <c r="AG707" s="44">
        <v>57.296100000000003</v>
      </c>
      <c r="AH707" s="44">
        <v>48.65</v>
      </c>
      <c r="AI707" s="44">
        <v>48.65</v>
      </c>
      <c r="AJ707" s="44">
        <v>48.65</v>
      </c>
      <c r="AK707" s="44">
        <v>48.65</v>
      </c>
      <c r="AL707" s="44">
        <v>48.65</v>
      </c>
      <c r="AM707" s="44">
        <v>48.65</v>
      </c>
      <c r="AN707" s="44">
        <v>48.65</v>
      </c>
      <c r="AO707" s="44">
        <v>48.65</v>
      </c>
      <c r="AP707" s="44">
        <v>48.65</v>
      </c>
      <c r="AQ707" s="44">
        <v>48.65</v>
      </c>
      <c r="AR707" s="44">
        <v>48.65</v>
      </c>
      <c r="AS707" s="44">
        <v>48.65</v>
      </c>
      <c r="AT707" s="44">
        <v>48.65</v>
      </c>
      <c r="AU707" s="44">
        <v>48.65</v>
      </c>
      <c r="AV707" s="44">
        <v>48.65</v>
      </c>
      <c r="AW707" s="44">
        <v>48.65</v>
      </c>
      <c r="AX707" s="44">
        <v>48.65</v>
      </c>
      <c r="AY707" s="44">
        <v>48.65</v>
      </c>
      <c r="AZ707" s="44">
        <v>48.65</v>
      </c>
      <c r="BA707" s="44">
        <v>48.65</v>
      </c>
      <c r="BB707" s="44">
        <v>48.65</v>
      </c>
      <c r="BC707" s="14" t="s">
        <v>257</v>
      </c>
      <c r="BD707" s="14" t="s">
        <v>213</v>
      </c>
      <c r="BG707" s="14" t="s">
        <v>191</v>
      </c>
      <c r="BH707" s="14" t="s">
        <v>44</v>
      </c>
      <c r="BI707" s="14">
        <v>105</v>
      </c>
      <c r="BJ707" s="14">
        <f>IFERROR(_xlfn.XLOOKUP(Master[[#This Row],[cu_id]],StopTimes[cu_ID],StopTimes[Average Stop Time]), 0)</f>
        <v>10.170833333333334</v>
      </c>
      <c r="BK707" s="14">
        <f>IF(Master[[#This Row],[Avg stop time helper]] &lt;&gt; 0, Master[[#This Row],[Avg stop time helper]],Average_Stop_Time)</f>
        <v>10.170833333333334</v>
      </c>
      <c r="BL707" s="14" t="b">
        <f>NOT(ISERROR(_xlfn.XLOOKUP(Master[[#This Row],[cu_id]], Solution[Cu_ID],Solution[Cu_ID])))</f>
        <v>1</v>
      </c>
    </row>
    <row r="708" spans="1:64" s="14" customFormat="1" x14ac:dyDescent="0.3">
      <c r="A708" s="26" t="s">
        <v>843</v>
      </c>
      <c r="B708" s="14">
        <v>105</v>
      </c>
      <c r="C708" s="14">
        <v>99058</v>
      </c>
      <c r="D708" s="14">
        <v>6</v>
      </c>
      <c r="E708" s="14" t="s">
        <v>842</v>
      </c>
      <c r="F708" s="14" t="s">
        <v>3578</v>
      </c>
      <c r="H708" s="14" t="s">
        <v>839</v>
      </c>
      <c r="I708" s="14" t="s">
        <v>2</v>
      </c>
      <c r="J708" s="14">
        <v>48654</v>
      </c>
      <c r="K708" s="14">
        <v>7</v>
      </c>
      <c r="L708" s="14" t="s">
        <v>82</v>
      </c>
      <c r="M708" s="14" t="s">
        <v>164</v>
      </c>
      <c r="N708" s="14" t="s">
        <v>12</v>
      </c>
      <c r="O708" s="14">
        <v>50</v>
      </c>
      <c r="P708" s="14">
        <v>0</v>
      </c>
      <c r="Q708" s="14">
        <v>0</v>
      </c>
      <c r="R708" s="14">
        <v>50</v>
      </c>
      <c r="S708" s="14">
        <v>0</v>
      </c>
      <c r="T708" s="14">
        <v>0</v>
      </c>
      <c r="U708" s="25">
        <v>44139</v>
      </c>
      <c r="V708" s="14">
        <v>52</v>
      </c>
      <c r="W708" s="23">
        <v>2085.92</v>
      </c>
      <c r="X708" s="23">
        <v>0</v>
      </c>
      <c r="Y708" s="23">
        <v>0</v>
      </c>
      <c r="Z708" s="23">
        <v>38.619999999999997</v>
      </c>
      <c r="AA708" s="23">
        <v>38.619999999999997</v>
      </c>
      <c r="AB708" s="14">
        <v>0</v>
      </c>
      <c r="AC708" s="14">
        <v>0</v>
      </c>
      <c r="AD708" s="24">
        <f>IFERROR(1-(Master[[#This Row],[Avg Garment Scans per Delivery]]/Master[[#This Row],[Garment Inventory]]), 0)</f>
        <v>0</v>
      </c>
      <c r="AE708" s="48">
        <v>0</v>
      </c>
      <c r="AF708" s="48">
        <v>0</v>
      </c>
      <c r="AG708" s="44">
        <v>42.262300000000003</v>
      </c>
      <c r="AH708" s="44">
        <v>38.17</v>
      </c>
      <c r="AI708" s="44">
        <v>38.17</v>
      </c>
      <c r="AJ708" s="44">
        <v>38.17</v>
      </c>
      <c r="AK708" s="44">
        <v>38.17</v>
      </c>
      <c r="AL708" s="44">
        <v>38.17</v>
      </c>
      <c r="AM708" s="44">
        <v>38.17</v>
      </c>
      <c r="AN708" s="44">
        <v>38.17</v>
      </c>
      <c r="AO708" s="44">
        <v>38.17</v>
      </c>
      <c r="AP708" s="44">
        <v>38.17</v>
      </c>
      <c r="AQ708" s="44">
        <v>38.17</v>
      </c>
      <c r="AR708" s="44">
        <v>38.17</v>
      </c>
      <c r="AS708" s="44">
        <v>38.17</v>
      </c>
      <c r="AT708" s="44">
        <v>38.17</v>
      </c>
      <c r="AU708" s="44">
        <v>38.17</v>
      </c>
      <c r="AV708" s="44">
        <v>38.17</v>
      </c>
      <c r="AW708" s="44">
        <v>38.17</v>
      </c>
      <c r="AX708" s="44">
        <v>38.17</v>
      </c>
      <c r="AY708" s="44">
        <v>38.17</v>
      </c>
      <c r="AZ708" s="44">
        <v>38.17</v>
      </c>
      <c r="BA708" s="44">
        <v>38.17</v>
      </c>
      <c r="BB708" s="44">
        <v>38.17</v>
      </c>
      <c r="BC708" s="14" t="s">
        <v>420</v>
      </c>
      <c r="BD708" s="14" t="s">
        <v>213</v>
      </c>
      <c r="BG708" s="14" t="s">
        <v>191</v>
      </c>
      <c r="BH708" s="14" t="s">
        <v>44</v>
      </c>
      <c r="BI708" s="14">
        <v>105</v>
      </c>
      <c r="BJ708" s="14">
        <f>IFERROR(_xlfn.XLOOKUP(Master[[#This Row],[cu_id]],StopTimes[cu_ID],StopTimes[Average Stop Time]), 0)</f>
        <v>11.762500000000001</v>
      </c>
      <c r="BK708" s="14">
        <f>IF(Master[[#This Row],[Avg stop time helper]] &lt;&gt; 0, Master[[#This Row],[Avg stop time helper]],Average_Stop_Time)</f>
        <v>11.762500000000001</v>
      </c>
      <c r="BL708" s="14" t="b">
        <f>NOT(ISERROR(_xlfn.XLOOKUP(Master[[#This Row],[cu_id]], Solution[Cu_ID],Solution[Cu_ID])))</f>
        <v>1</v>
      </c>
    </row>
    <row r="709" spans="1:64" s="14" customFormat="1" x14ac:dyDescent="0.3">
      <c r="A709" s="26" t="s">
        <v>727</v>
      </c>
      <c r="B709" s="14">
        <v>105</v>
      </c>
      <c r="C709" s="14">
        <v>99058</v>
      </c>
      <c r="D709" s="14">
        <v>5</v>
      </c>
      <c r="E709" s="14" t="s">
        <v>726</v>
      </c>
      <c r="F709" s="14" t="s">
        <v>4054</v>
      </c>
      <c r="G709" s="14" t="s">
        <v>725</v>
      </c>
      <c r="H709" s="14" t="s">
        <v>722</v>
      </c>
      <c r="I709" s="14" t="s">
        <v>2</v>
      </c>
      <c r="J709" s="14">
        <v>48661</v>
      </c>
      <c r="K709" s="14">
        <v>7</v>
      </c>
      <c r="L709" s="14" t="s">
        <v>82</v>
      </c>
      <c r="M709" s="14" t="s">
        <v>164</v>
      </c>
      <c r="N709" s="14" t="s">
        <v>13</v>
      </c>
      <c r="O709" s="14">
        <v>110</v>
      </c>
      <c r="P709" s="14">
        <v>110</v>
      </c>
      <c r="Q709" s="14">
        <v>0</v>
      </c>
      <c r="R709" s="14">
        <v>0</v>
      </c>
      <c r="S709" s="14">
        <v>0</v>
      </c>
      <c r="T709" s="14">
        <v>0</v>
      </c>
      <c r="U709" s="25">
        <v>44137</v>
      </c>
      <c r="V709" s="14">
        <v>52</v>
      </c>
      <c r="W709" s="23">
        <v>1265.02</v>
      </c>
      <c r="X709" s="23">
        <v>0</v>
      </c>
      <c r="Y709" s="23">
        <v>0</v>
      </c>
      <c r="Z709" s="23">
        <v>22.43</v>
      </c>
      <c r="AA709" s="23">
        <v>22.43</v>
      </c>
      <c r="AB709" s="14">
        <v>0</v>
      </c>
      <c r="AC709" s="14">
        <v>0</v>
      </c>
      <c r="AD709" s="24">
        <f>IFERROR(1-(Master[[#This Row],[Avg Garment Scans per Delivery]]/Master[[#This Row],[Garment Inventory]]), 0)</f>
        <v>0</v>
      </c>
      <c r="AE709" s="48">
        <v>0</v>
      </c>
      <c r="AF709" s="48">
        <v>0</v>
      </c>
      <c r="AG709" s="44">
        <v>26.645299999999999</v>
      </c>
      <c r="AH709" s="44">
        <v>22.23</v>
      </c>
      <c r="AI709" s="44">
        <v>22.23</v>
      </c>
      <c r="AJ709" s="44">
        <v>22.23</v>
      </c>
      <c r="AK709" s="44">
        <v>22.23</v>
      </c>
      <c r="AL709" s="44">
        <v>22.23</v>
      </c>
      <c r="AM709" s="44">
        <v>22.23</v>
      </c>
      <c r="AN709" s="44">
        <v>44.46</v>
      </c>
      <c r="AO709" s="44">
        <v>22.23</v>
      </c>
      <c r="AP709" s="44">
        <v>44.46</v>
      </c>
      <c r="AQ709" s="44">
        <v>22.23</v>
      </c>
      <c r="AR709" s="44">
        <v>44.46</v>
      </c>
      <c r="AS709" s="44">
        <v>22.23</v>
      </c>
      <c r="AT709" s="44">
        <v>44.46</v>
      </c>
      <c r="AU709" s="44">
        <v>22.23</v>
      </c>
      <c r="AV709" s="44">
        <v>44.46</v>
      </c>
      <c r="AW709" s="44">
        <v>22.23</v>
      </c>
      <c r="AX709" s="44">
        <v>44.46</v>
      </c>
      <c r="AY709" s="44">
        <v>22.23</v>
      </c>
      <c r="AZ709" s="44">
        <v>44.46</v>
      </c>
      <c r="BA709" s="44">
        <v>22.23</v>
      </c>
      <c r="BB709" s="44">
        <v>44.46</v>
      </c>
      <c r="BC709" s="14" t="s">
        <v>257</v>
      </c>
      <c r="BD709" s="14" t="s">
        <v>213</v>
      </c>
      <c r="BG709" s="14" t="s">
        <v>191</v>
      </c>
      <c r="BH709" s="14" t="s">
        <v>44</v>
      </c>
      <c r="BI709" s="14">
        <v>105</v>
      </c>
      <c r="BJ709" s="14">
        <f>IFERROR(_xlfn.XLOOKUP(Master[[#This Row],[cu_id]],StopTimes[cu_ID],StopTimes[Average Stop Time]), 0)</f>
        <v>8.0250000000000004</v>
      </c>
      <c r="BK709" s="14">
        <f>IF(Master[[#This Row],[Avg stop time helper]] &lt;&gt; 0, Master[[#This Row],[Avg stop time helper]],Average_Stop_Time)</f>
        <v>8.0250000000000004</v>
      </c>
      <c r="BL709" s="14" t="b">
        <f>NOT(ISERROR(_xlfn.XLOOKUP(Master[[#This Row],[cu_id]], Solution[Cu_ID],Solution[Cu_ID])))</f>
        <v>1</v>
      </c>
    </row>
    <row r="710" spans="1:64" s="14" customFormat="1" x14ac:dyDescent="0.3">
      <c r="A710" s="26" t="s">
        <v>800</v>
      </c>
      <c r="B710" s="14">
        <v>101</v>
      </c>
      <c r="C710" s="14">
        <v>99058</v>
      </c>
      <c r="D710" s="14">
        <v>4</v>
      </c>
      <c r="E710" s="14" t="s">
        <v>799</v>
      </c>
      <c r="F710" s="14" t="s">
        <v>4096</v>
      </c>
      <c r="G710" s="14" t="s">
        <v>725</v>
      </c>
      <c r="H710" s="14" t="s">
        <v>790</v>
      </c>
      <c r="I710" s="14" t="s">
        <v>2</v>
      </c>
      <c r="J710" s="14">
        <v>48763</v>
      </c>
      <c r="K710" s="14">
        <v>7</v>
      </c>
      <c r="L710" s="14" t="s">
        <v>82</v>
      </c>
      <c r="M710" s="14" t="s">
        <v>164</v>
      </c>
      <c r="N710" s="14" t="s">
        <v>48</v>
      </c>
      <c r="O710" s="14">
        <v>300</v>
      </c>
      <c r="P710" s="14">
        <v>0</v>
      </c>
      <c r="Q710" s="14">
        <v>0</v>
      </c>
      <c r="R710" s="14">
        <v>0</v>
      </c>
      <c r="S710" s="14">
        <v>300</v>
      </c>
      <c r="T710" s="14">
        <v>0</v>
      </c>
      <c r="U710" s="25">
        <v>44140</v>
      </c>
      <c r="V710" s="14">
        <v>52</v>
      </c>
      <c r="W710" s="23">
        <v>2734.81</v>
      </c>
      <c r="X710" s="23">
        <v>0</v>
      </c>
      <c r="Y710" s="23">
        <v>0</v>
      </c>
      <c r="Z710" s="23">
        <v>44.1</v>
      </c>
      <c r="AA710" s="23">
        <v>44.1</v>
      </c>
      <c r="AB710" s="14">
        <v>0</v>
      </c>
      <c r="AC710" s="14">
        <v>0</v>
      </c>
      <c r="AD710" s="24">
        <f>IFERROR(1-(Master[[#This Row],[Avg Garment Scans per Delivery]]/Master[[#This Row],[Garment Inventory]]), 0)</f>
        <v>0</v>
      </c>
      <c r="AE710" s="48">
        <v>0</v>
      </c>
      <c r="AF710" s="48">
        <v>0</v>
      </c>
      <c r="AG710" s="44">
        <v>63.555</v>
      </c>
      <c r="AH710" s="44">
        <v>48.662300000000002</v>
      </c>
      <c r="AI710" s="44">
        <v>43.279200000000003</v>
      </c>
      <c r="AJ710" s="44">
        <v>52.89</v>
      </c>
      <c r="AK710" s="44">
        <v>42.54</v>
      </c>
      <c r="AL710" s="44">
        <v>52.89</v>
      </c>
      <c r="AM710" s="44">
        <v>42.54</v>
      </c>
      <c r="AN710" s="44">
        <v>52.89</v>
      </c>
      <c r="AO710" s="44">
        <v>42.54</v>
      </c>
      <c r="AP710" s="44">
        <v>52.89</v>
      </c>
      <c r="AQ710" s="44">
        <v>42.54</v>
      </c>
      <c r="AR710" s="44">
        <v>52.89</v>
      </c>
      <c r="AS710" s="44">
        <v>42.54</v>
      </c>
      <c r="AT710" s="44">
        <v>52.89</v>
      </c>
      <c r="AU710" s="44">
        <v>42.54</v>
      </c>
      <c r="AV710" s="44">
        <v>52.89</v>
      </c>
      <c r="AW710" s="44">
        <v>42.54</v>
      </c>
      <c r="AX710" s="44">
        <v>52.89</v>
      </c>
      <c r="AY710" s="44">
        <v>42.54</v>
      </c>
      <c r="AZ710" s="44">
        <v>52.89</v>
      </c>
      <c r="BA710" s="44">
        <v>42.54</v>
      </c>
      <c r="BB710" s="44">
        <v>52.89</v>
      </c>
      <c r="BC710" s="14" t="s">
        <v>257</v>
      </c>
      <c r="BD710" s="14" t="s">
        <v>213</v>
      </c>
      <c r="BG710" s="14" t="s">
        <v>191</v>
      </c>
      <c r="BH710" s="14" t="s">
        <v>44</v>
      </c>
      <c r="BI710" s="14">
        <v>101</v>
      </c>
      <c r="BJ710" s="14">
        <f>IFERROR(_xlfn.XLOOKUP(Master[[#This Row],[cu_id]],StopTimes[cu_ID],StopTimes[Average Stop Time]), 0)</f>
        <v>20.893333333333334</v>
      </c>
      <c r="BK710" s="14">
        <f>IF(Master[[#This Row],[Avg stop time helper]] &lt;&gt; 0, Master[[#This Row],[Avg stop time helper]],Average_Stop_Time)</f>
        <v>20.893333333333334</v>
      </c>
      <c r="BL710" s="14" t="b">
        <f>NOT(ISERROR(_xlfn.XLOOKUP(Master[[#This Row],[cu_id]], Solution[Cu_ID],Solution[Cu_ID])))</f>
        <v>1</v>
      </c>
    </row>
    <row r="711" spans="1:64" s="14" customFormat="1" x14ac:dyDescent="0.3">
      <c r="A711" s="26" t="s">
        <v>1182</v>
      </c>
      <c r="B711" s="14">
        <v>105</v>
      </c>
      <c r="C711" s="14">
        <v>99058</v>
      </c>
      <c r="D711" s="14">
        <v>2</v>
      </c>
      <c r="E711" s="14" t="s">
        <v>1181</v>
      </c>
      <c r="F711" s="14" t="s">
        <v>4012</v>
      </c>
      <c r="G711" s="14" t="s">
        <v>9045</v>
      </c>
      <c r="H711" s="14" t="s">
        <v>1179</v>
      </c>
      <c r="I711" s="14" t="s">
        <v>2</v>
      </c>
      <c r="J711" s="14">
        <v>48610</v>
      </c>
      <c r="K711" s="14">
        <v>7</v>
      </c>
      <c r="L711" s="14" t="s">
        <v>82</v>
      </c>
      <c r="M711" s="14" t="s">
        <v>164</v>
      </c>
      <c r="N711" s="14" t="s">
        <v>13</v>
      </c>
      <c r="O711" s="14">
        <v>175</v>
      </c>
      <c r="P711" s="14">
        <v>175</v>
      </c>
      <c r="Q711" s="14">
        <v>0</v>
      </c>
      <c r="R711" s="14">
        <v>0</v>
      </c>
      <c r="S711" s="14">
        <v>0</v>
      </c>
      <c r="T711" s="14">
        <v>0</v>
      </c>
      <c r="U711" s="25">
        <v>44137</v>
      </c>
      <c r="V711" s="14">
        <v>53</v>
      </c>
      <c r="W711" s="23">
        <v>3419.17</v>
      </c>
      <c r="X711" s="23">
        <v>0</v>
      </c>
      <c r="Y711" s="23">
        <v>0</v>
      </c>
      <c r="Z711" s="23">
        <v>60.62</v>
      </c>
      <c r="AA711" s="23">
        <v>60.62</v>
      </c>
      <c r="AB711" s="14">
        <v>0</v>
      </c>
      <c r="AC711" s="14">
        <v>0</v>
      </c>
      <c r="AD711" s="24">
        <f>IFERROR(1-(Master[[#This Row],[Avg Garment Scans per Delivery]]/Master[[#This Row],[Garment Inventory]]), 0)</f>
        <v>0</v>
      </c>
      <c r="AE711" s="48">
        <v>0</v>
      </c>
      <c r="AF711" s="48">
        <v>0</v>
      </c>
      <c r="AG711" s="44">
        <v>71.940700000000007</v>
      </c>
      <c r="AH711" s="44">
        <v>55.662100000000002</v>
      </c>
      <c r="AI711" s="44">
        <v>60.23</v>
      </c>
      <c r="AJ711" s="44">
        <v>60.23</v>
      </c>
      <c r="AK711" s="44">
        <v>60.23</v>
      </c>
      <c r="AL711" s="44">
        <v>60.23</v>
      </c>
      <c r="AM711" s="44">
        <v>60.23</v>
      </c>
      <c r="AN711" s="44">
        <v>120.46</v>
      </c>
      <c r="AO711" s="44">
        <v>60.23</v>
      </c>
      <c r="AP711" s="44">
        <v>120.46</v>
      </c>
      <c r="AQ711" s="44">
        <v>60.23</v>
      </c>
      <c r="AR711" s="44">
        <v>120.46</v>
      </c>
      <c r="AS711" s="44">
        <v>60.23</v>
      </c>
      <c r="AT711" s="44">
        <v>120.46</v>
      </c>
      <c r="AU711" s="44">
        <v>60.23</v>
      </c>
      <c r="AV711" s="44">
        <v>120.46</v>
      </c>
      <c r="AW711" s="44">
        <v>60.23</v>
      </c>
      <c r="AX711" s="44">
        <v>120.46</v>
      </c>
      <c r="AY711" s="44">
        <v>60.23</v>
      </c>
      <c r="AZ711" s="44">
        <v>120.46</v>
      </c>
      <c r="BA711" s="44">
        <v>60.23</v>
      </c>
      <c r="BB711" s="44">
        <v>120.46</v>
      </c>
      <c r="BC711" s="14" t="s">
        <v>257</v>
      </c>
      <c r="BD711" s="14" t="s">
        <v>213</v>
      </c>
      <c r="BG711" s="14" t="s">
        <v>191</v>
      </c>
      <c r="BH711" s="14" t="s">
        <v>44</v>
      </c>
      <c r="BI711" s="14">
        <v>105</v>
      </c>
      <c r="BJ711" s="14">
        <f>IFERROR(_xlfn.XLOOKUP(Master[[#This Row],[cu_id]],StopTimes[cu_ID],StopTimes[Average Stop Time]), 0)</f>
        <v>14.316666666666666</v>
      </c>
      <c r="BK711" s="14">
        <f>IF(Master[[#This Row],[Avg stop time helper]] &lt;&gt; 0, Master[[#This Row],[Avg stop time helper]],Average_Stop_Time)</f>
        <v>14.316666666666666</v>
      </c>
      <c r="BL711" s="14" t="b">
        <f>NOT(ISERROR(_xlfn.XLOOKUP(Master[[#This Row],[cu_id]], Solution[Cu_ID],Solution[Cu_ID])))</f>
        <v>1</v>
      </c>
    </row>
    <row r="712" spans="1:64" s="14" customFormat="1" x14ac:dyDescent="0.3">
      <c r="A712" s="26" t="s">
        <v>696</v>
      </c>
      <c r="B712" s="14">
        <v>102</v>
      </c>
      <c r="C712" s="14">
        <v>99061</v>
      </c>
      <c r="D712" s="14">
        <v>107</v>
      </c>
      <c r="E712" s="14" t="s">
        <v>695</v>
      </c>
      <c r="F712" s="14" t="s">
        <v>4391</v>
      </c>
      <c r="H712" s="14" t="s">
        <v>694</v>
      </c>
      <c r="I712" s="14" t="s">
        <v>2</v>
      </c>
      <c r="J712" s="14">
        <v>49781</v>
      </c>
      <c r="K712" s="14">
        <v>7</v>
      </c>
      <c r="L712" s="14" t="s">
        <v>82</v>
      </c>
      <c r="M712" s="14" t="s">
        <v>164</v>
      </c>
      <c r="N712" s="14" t="s">
        <v>48</v>
      </c>
      <c r="O712" s="14">
        <v>15</v>
      </c>
      <c r="P712" s="14">
        <v>0</v>
      </c>
      <c r="Q712" s="14">
        <v>0</v>
      </c>
      <c r="R712" s="14">
        <v>0</v>
      </c>
      <c r="S712" s="14">
        <v>15</v>
      </c>
      <c r="T712" s="14">
        <v>0</v>
      </c>
      <c r="U712" s="25">
        <v>44140</v>
      </c>
      <c r="V712" s="14">
        <v>54</v>
      </c>
      <c r="W712" s="23">
        <v>5363.31</v>
      </c>
      <c r="X712" s="23">
        <v>110.03</v>
      </c>
      <c r="Y712" s="23">
        <v>5253.28</v>
      </c>
      <c r="Z712" s="23">
        <v>115.61</v>
      </c>
      <c r="AA712" s="23">
        <v>115.61</v>
      </c>
      <c r="AB712" s="14">
        <v>30</v>
      </c>
      <c r="AC712" s="14">
        <v>3</v>
      </c>
      <c r="AD712" s="24">
        <v>5.5555555555555552E-2</v>
      </c>
      <c r="AE712" s="48">
        <v>3</v>
      </c>
      <c r="AF712" s="48">
        <v>31</v>
      </c>
      <c r="AG712" s="44">
        <v>96.220699999999994</v>
      </c>
      <c r="AH712" s="44">
        <v>102.9853</v>
      </c>
      <c r="AI712" s="44">
        <v>102.145</v>
      </c>
      <c r="AJ712" s="44">
        <v>108.1284</v>
      </c>
      <c r="AK712" s="44">
        <v>92.686199999999999</v>
      </c>
      <c r="AL712" s="44">
        <v>109.9525</v>
      </c>
      <c r="AM712" s="44">
        <v>126.83</v>
      </c>
      <c r="AN712" s="44">
        <v>109.02</v>
      </c>
      <c r="AO712" s="44">
        <v>69.59</v>
      </c>
      <c r="AP712" s="44">
        <v>109.02</v>
      </c>
      <c r="AQ712" s="44">
        <v>111.65</v>
      </c>
      <c r="AR712" s="44">
        <v>109.02</v>
      </c>
      <c r="AS712" s="44">
        <v>70.040000000000006</v>
      </c>
      <c r="AT712" s="44">
        <v>109.02</v>
      </c>
      <c r="AU712" s="44">
        <v>111.65</v>
      </c>
      <c r="AV712" s="44">
        <v>109.02</v>
      </c>
      <c r="AW712" s="44">
        <v>70.040000000000006</v>
      </c>
      <c r="AX712" s="44">
        <v>109.02</v>
      </c>
      <c r="AY712" s="44">
        <v>111.65</v>
      </c>
      <c r="AZ712" s="44">
        <v>112.75</v>
      </c>
      <c r="BA712" s="44">
        <v>70.040000000000006</v>
      </c>
      <c r="BB712" s="44">
        <v>112.75</v>
      </c>
      <c r="BC712" s="14" t="s">
        <v>77</v>
      </c>
      <c r="BD712" s="14" t="s">
        <v>77</v>
      </c>
      <c r="BG712" s="14" t="s">
        <v>191</v>
      </c>
      <c r="BH712" s="14" t="s">
        <v>44</v>
      </c>
      <c r="BI712" s="14">
        <v>102</v>
      </c>
      <c r="BJ712" s="14">
        <f>IFERROR(_xlfn.XLOOKUP(Master[[#This Row],[cu_id]],StopTimes[cu_ID],StopTimes[Average Stop Time]), 0)</f>
        <v>28.793333333333333</v>
      </c>
      <c r="BK712" s="14">
        <f>IF(Master[[#This Row],[Avg stop time helper]] &lt;&gt; 0, Master[[#This Row],[Avg stop time helper]],Average_Stop_Time)</f>
        <v>28.793333333333333</v>
      </c>
      <c r="BL712" s="14" t="b">
        <f>NOT(ISERROR(_xlfn.XLOOKUP(Master[[#This Row],[cu_id]], Solution[Cu_ID],Solution[Cu_ID])))</f>
        <v>0</v>
      </c>
    </row>
    <row r="713" spans="1:64" s="14" customFormat="1" x14ac:dyDescent="0.3">
      <c r="A713" s="26" t="s">
        <v>670</v>
      </c>
      <c r="B713" s="14">
        <v>102</v>
      </c>
      <c r="C713" s="14">
        <v>99061</v>
      </c>
      <c r="D713" s="14">
        <v>106</v>
      </c>
      <c r="E713" s="14" t="s">
        <v>669</v>
      </c>
      <c r="F713" s="14" t="s">
        <v>3784</v>
      </c>
      <c r="G713" s="14" t="s">
        <v>668</v>
      </c>
      <c r="H713" s="14" t="s">
        <v>667</v>
      </c>
      <c r="I713" s="14" t="s">
        <v>2</v>
      </c>
      <c r="J713" s="14">
        <v>49721</v>
      </c>
      <c r="K713" s="14">
        <v>7</v>
      </c>
      <c r="L713" s="14" t="s">
        <v>82</v>
      </c>
      <c r="M713" s="14" t="s">
        <v>164</v>
      </c>
      <c r="N713" s="14" t="s">
        <v>14</v>
      </c>
      <c r="O713" s="14">
        <v>20</v>
      </c>
      <c r="P713" s="14">
        <v>0</v>
      </c>
      <c r="Q713" s="14">
        <v>0</v>
      </c>
      <c r="R713" s="14">
        <v>0</v>
      </c>
      <c r="S713" s="14">
        <v>0</v>
      </c>
      <c r="T713" s="14">
        <v>20</v>
      </c>
      <c r="U713" s="25">
        <v>44141</v>
      </c>
      <c r="V713" s="14">
        <v>52</v>
      </c>
      <c r="W713" s="23">
        <v>4188.54</v>
      </c>
      <c r="X713" s="23">
        <v>0</v>
      </c>
      <c r="Y713" s="23">
        <v>0</v>
      </c>
      <c r="Z713" s="23">
        <v>86.54</v>
      </c>
      <c r="AA713" s="23">
        <v>86.54</v>
      </c>
      <c r="AB713" s="14">
        <v>31</v>
      </c>
      <c r="AC713" s="14">
        <v>6</v>
      </c>
      <c r="AD713" s="24">
        <v>0.11538461538461539</v>
      </c>
      <c r="AE713" s="48">
        <v>3</v>
      </c>
      <c r="AF713" s="48">
        <v>31</v>
      </c>
      <c r="AG713" s="44">
        <v>80.169200000000004</v>
      </c>
      <c r="AH713" s="44">
        <v>80.192300000000003</v>
      </c>
      <c r="AI713" s="44">
        <v>81.226900000000001</v>
      </c>
      <c r="AJ713" s="44">
        <v>83.665000000000006</v>
      </c>
      <c r="AK713" s="44">
        <v>81.752499999999998</v>
      </c>
      <c r="AL713" s="44">
        <v>84.016199999999998</v>
      </c>
      <c r="AM713" s="44">
        <v>87.01</v>
      </c>
      <c r="AN713" s="44">
        <v>82.97</v>
      </c>
      <c r="AO713" s="44">
        <v>76.27</v>
      </c>
      <c r="AP713" s="44">
        <v>82.97</v>
      </c>
      <c r="AQ713" s="44">
        <v>87.91</v>
      </c>
      <c r="AR713" s="44">
        <v>82.97</v>
      </c>
      <c r="AS713" s="44">
        <v>76.27</v>
      </c>
      <c r="AT713" s="44">
        <v>82.97</v>
      </c>
      <c r="AU713" s="44">
        <v>87.01</v>
      </c>
      <c r="AV713" s="44">
        <v>83.42</v>
      </c>
      <c r="AW713" s="44">
        <v>76.27</v>
      </c>
      <c r="AX713" s="44">
        <v>85.61</v>
      </c>
      <c r="AY713" s="44">
        <v>87.01</v>
      </c>
      <c r="AZ713" s="44">
        <v>85.61</v>
      </c>
      <c r="BA713" s="44">
        <v>76.27</v>
      </c>
      <c r="BB713" s="44">
        <v>85.61</v>
      </c>
      <c r="BC713" s="14" t="s">
        <v>77</v>
      </c>
      <c r="BD713" s="14" t="s">
        <v>77</v>
      </c>
      <c r="BG713" s="14" t="s">
        <v>191</v>
      </c>
      <c r="BH713" s="14" t="s">
        <v>44</v>
      </c>
      <c r="BI713" s="14">
        <v>102</v>
      </c>
      <c r="BJ713" s="14">
        <f>IFERROR(_xlfn.XLOOKUP(Master[[#This Row],[cu_id]],StopTimes[cu_ID],StopTimes[Average Stop Time]), 0)</f>
        <v>20.226666666666667</v>
      </c>
      <c r="BK713" s="14">
        <f>IF(Master[[#This Row],[Avg stop time helper]] &lt;&gt; 0, Master[[#This Row],[Avg stop time helper]],Average_Stop_Time)</f>
        <v>20.226666666666667</v>
      </c>
      <c r="BL713" s="14" t="b">
        <f>NOT(ISERROR(_xlfn.XLOOKUP(Master[[#This Row],[cu_id]], Solution[Cu_ID],Solution[Cu_ID])))</f>
        <v>0</v>
      </c>
    </row>
    <row r="714" spans="1:64" s="14" customFormat="1" x14ac:dyDescent="0.3">
      <c r="A714" s="26" t="s">
        <v>902</v>
      </c>
      <c r="B714" s="14">
        <v>105</v>
      </c>
      <c r="C714" s="14">
        <v>99061</v>
      </c>
      <c r="D714" s="14">
        <v>203</v>
      </c>
      <c r="E714" s="14" t="s">
        <v>901</v>
      </c>
      <c r="F714" s="14" t="s">
        <v>4770</v>
      </c>
      <c r="H714" s="14" t="s">
        <v>808</v>
      </c>
      <c r="I714" s="14" t="s">
        <v>2</v>
      </c>
      <c r="J714" s="14">
        <v>49734</v>
      </c>
      <c r="K714" s="14">
        <v>7</v>
      </c>
      <c r="L714" s="14" t="s">
        <v>82</v>
      </c>
      <c r="M714" s="14" t="s">
        <v>164</v>
      </c>
      <c r="N714" s="14" t="s">
        <v>15</v>
      </c>
      <c r="O714" s="14">
        <v>85</v>
      </c>
      <c r="P714" s="14">
        <v>0</v>
      </c>
      <c r="Q714" s="14">
        <v>85</v>
      </c>
      <c r="R714" s="14">
        <v>0</v>
      </c>
      <c r="S714" s="14">
        <v>0</v>
      </c>
      <c r="T714" s="14">
        <v>0</v>
      </c>
      <c r="U714" s="25">
        <v>44138</v>
      </c>
      <c r="V714" s="14">
        <v>52</v>
      </c>
      <c r="W714" s="23">
        <v>1446.92</v>
      </c>
      <c r="X714" s="23">
        <v>0</v>
      </c>
      <c r="Y714" s="23">
        <v>0</v>
      </c>
      <c r="Z714" s="23">
        <v>30.57</v>
      </c>
      <c r="AA714" s="23">
        <v>30.57</v>
      </c>
      <c r="AB714" s="14">
        <v>0</v>
      </c>
      <c r="AC714" s="14">
        <v>0</v>
      </c>
      <c r="AD714" s="24">
        <f>IFERROR(1-(Master[[#This Row],[Avg Garment Scans per Delivery]]/Master[[#This Row],[Garment Inventory]]), 0)</f>
        <v>0</v>
      </c>
      <c r="AE714" s="48">
        <v>0</v>
      </c>
      <c r="AF714" s="48">
        <v>0</v>
      </c>
      <c r="AG714" s="44">
        <v>26.089200000000002</v>
      </c>
      <c r="AH714" s="44">
        <v>28.0061</v>
      </c>
      <c r="AI714" s="44">
        <v>30.126100000000001</v>
      </c>
      <c r="AJ714" s="44">
        <v>33.031500000000001</v>
      </c>
      <c r="AK714" s="44">
        <v>29.09</v>
      </c>
      <c r="AL714" s="44">
        <v>34.692500000000003</v>
      </c>
      <c r="AM714" s="44">
        <v>43.18</v>
      </c>
      <c r="AN714" s="44">
        <v>34.42</v>
      </c>
      <c r="AO714" s="44">
        <v>15</v>
      </c>
      <c r="AP714" s="44">
        <v>34.42</v>
      </c>
      <c r="AQ714" s="44">
        <v>43.18</v>
      </c>
      <c r="AR714" s="44">
        <v>34.42</v>
      </c>
      <c r="AS714" s="44">
        <v>15</v>
      </c>
      <c r="AT714" s="44">
        <v>34.42</v>
      </c>
      <c r="AU714" s="44">
        <v>43.18</v>
      </c>
      <c r="AV714" s="44">
        <v>34.42</v>
      </c>
      <c r="AW714" s="44">
        <v>15</v>
      </c>
      <c r="AX714" s="44">
        <v>34.42</v>
      </c>
      <c r="AY714" s="44">
        <v>43.18</v>
      </c>
      <c r="AZ714" s="44">
        <v>35.51</v>
      </c>
      <c r="BA714" s="44">
        <v>15</v>
      </c>
      <c r="BB714" s="44">
        <v>35.51</v>
      </c>
      <c r="BC714" s="14" t="s">
        <v>257</v>
      </c>
      <c r="BD714" s="14" t="s">
        <v>213</v>
      </c>
      <c r="BG714" s="14" t="s">
        <v>191</v>
      </c>
      <c r="BH714" s="14" t="s">
        <v>44</v>
      </c>
      <c r="BI714" s="14">
        <v>103</v>
      </c>
      <c r="BJ714" s="14">
        <f>IFERROR(_xlfn.XLOOKUP(Master[[#This Row],[cu_id]],StopTimes[cu_ID],StopTimes[Average Stop Time]), 0)</f>
        <v>8.2458333333333336</v>
      </c>
      <c r="BK714" s="14">
        <f>IF(Master[[#This Row],[Avg stop time helper]] &lt;&gt; 0, Master[[#This Row],[Avg stop time helper]],Average_Stop_Time)</f>
        <v>8.2458333333333336</v>
      </c>
      <c r="BL714" s="14" t="b">
        <f>NOT(ISERROR(_xlfn.XLOOKUP(Master[[#This Row],[cu_id]], Solution[Cu_ID],Solution[Cu_ID])))</f>
        <v>1</v>
      </c>
    </row>
    <row r="715" spans="1:64" s="14" customFormat="1" x14ac:dyDescent="0.3">
      <c r="A715" s="26" t="s">
        <v>1033</v>
      </c>
      <c r="B715" s="14">
        <v>105</v>
      </c>
      <c r="C715" s="14">
        <v>99061</v>
      </c>
      <c r="D715" s="14">
        <v>113</v>
      </c>
      <c r="E715" s="14" t="s">
        <v>1032</v>
      </c>
      <c r="F715" s="14" t="s">
        <v>4545</v>
      </c>
      <c r="G715" s="14" t="s">
        <v>1031</v>
      </c>
      <c r="H715" s="14" t="s">
        <v>215</v>
      </c>
      <c r="I715" s="14" t="s">
        <v>2</v>
      </c>
      <c r="J715" s="14">
        <v>48750</v>
      </c>
      <c r="K715" s="14">
        <v>7</v>
      </c>
      <c r="L715" s="14" t="s">
        <v>82</v>
      </c>
      <c r="M715" s="14" t="s">
        <v>164</v>
      </c>
      <c r="N715" s="14" t="s">
        <v>48</v>
      </c>
      <c r="O715" s="14">
        <v>50</v>
      </c>
      <c r="P715" s="14">
        <v>0</v>
      </c>
      <c r="Q715" s="14">
        <v>0</v>
      </c>
      <c r="R715" s="14">
        <v>0</v>
      </c>
      <c r="S715" s="14">
        <v>50</v>
      </c>
      <c r="T715" s="14">
        <v>0</v>
      </c>
      <c r="U715" s="25">
        <v>44140</v>
      </c>
      <c r="V715" s="14">
        <v>53</v>
      </c>
      <c r="W715" s="23">
        <v>7632.52</v>
      </c>
      <c r="X715" s="23">
        <v>0</v>
      </c>
      <c r="Y715" s="23">
        <v>0</v>
      </c>
      <c r="Z715" s="23">
        <v>151.41</v>
      </c>
      <c r="AA715" s="23">
        <v>151.41</v>
      </c>
      <c r="AB715" s="14">
        <v>23</v>
      </c>
      <c r="AC715" s="14">
        <v>4</v>
      </c>
      <c r="AD715" s="24">
        <f>IFERROR(1-(Master[[#This Row],[Avg Garment Scans per Delivery]]/Master[[#This Row],[Garment Inventory]]), 0)</f>
        <v>0.82608695652173914</v>
      </c>
      <c r="AE715" s="48">
        <v>2</v>
      </c>
      <c r="AF715" s="48">
        <v>23</v>
      </c>
      <c r="AG715" s="44">
        <v>148.3383</v>
      </c>
      <c r="AH715" s="44">
        <v>142.25</v>
      </c>
      <c r="AI715" s="44">
        <v>144.745</v>
      </c>
      <c r="AJ715" s="44">
        <v>156.22839999999999</v>
      </c>
      <c r="AK715" s="44">
        <v>148.08369999999999</v>
      </c>
      <c r="AL715" s="44">
        <v>160.32499999999999</v>
      </c>
      <c r="AM715" s="44">
        <v>168.05</v>
      </c>
      <c r="AN715" s="44">
        <v>155.84</v>
      </c>
      <c r="AO715" s="44">
        <v>129.75</v>
      </c>
      <c r="AP715" s="44">
        <v>191.16</v>
      </c>
      <c r="AQ715" s="44">
        <v>164</v>
      </c>
      <c r="AR715" s="44">
        <v>143.44</v>
      </c>
      <c r="AS715" s="44">
        <v>132.85</v>
      </c>
      <c r="AT715" s="44">
        <v>154.21</v>
      </c>
      <c r="AU715" s="44">
        <v>156.33000000000001</v>
      </c>
      <c r="AV715" s="44">
        <v>157.80000000000001</v>
      </c>
      <c r="AW715" s="44">
        <v>129.26</v>
      </c>
      <c r="AX715" s="44">
        <v>154.21</v>
      </c>
      <c r="AY715" s="44">
        <v>170.69</v>
      </c>
      <c r="AZ715" s="44">
        <v>162.97</v>
      </c>
      <c r="BA715" s="44">
        <v>133.74</v>
      </c>
      <c r="BB715" s="44">
        <v>162.97</v>
      </c>
      <c r="BC715" s="14" t="s">
        <v>254</v>
      </c>
      <c r="BD715" s="14" t="s">
        <v>213</v>
      </c>
      <c r="BG715" s="14" t="s">
        <v>191</v>
      </c>
      <c r="BH715" s="14" t="s">
        <v>44</v>
      </c>
      <c r="BI715" s="14">
        <v>101</v>
      </c>
      <c r="BJ715" s="14">
        <f>IFERROR(_xlfn.XLOOKUP(Master[[#This Row],[cu_id]],StopTimes[cu_ID],StopTimes[Average Stop Time]), 0)</f>
        <v>35.986666666666665</v>
      </c>
      <c r="BK715" s="14">
        <f>IF(Master[[#This Row],[Avg stop time helper]] &lt;&gt; 0, Master[[#This Row],[Avg stop time helper]],Average_Stop_Time)</f>
        <v>35.986666666666665</v>
      </c>
      <c r="BL715" s="14" t="b">
        <f>NOT(ISERROR(_xlfn.XLOOKUP(Master[[#This Row],[cu_id]], Solution[Cu_ID],Solution[Cu_ID])))</f>
        <v>1</v>
      </c>
    </row>
    <row r="716" spans="1:64" s="14" customFormat="1" x14ac:dyDescent="0.3">
      <c r="A716" s="26" t="s">
        <v>1132</v>
      </c>
      <c r="B716" s="14">
        <v>103</v>
      </c>
      <c r="C716" s="14">
        <v>99061</v>
      </c>
      <c r="D716" s="14">
        <v>114</v>
      </c>
      <c r="E716" s="14" t="s">
        <v>1131</v>
      </c>
      <c r="F716" s="14" t="s">
        <v>4913</v>
      </c>
      <c r="G716" s="14" t="s">
        <v>1130</v>
      </c>
      <c r="H716" s="14" t="s">
        <v>686</v>
      </c>
      <c r="I716" s="14" t="s">
        <v>2</v>
      </c>
      <c r="J716" s="14">
        <v>49756</v>
      </c>
      <c r="K716" s="14">
        <v>7</v>
      </c>
      <c r="L716" s="14" t="s">
        <v>82</v>
      </c>
      <c r="M716" s="14" t="s">
        <v>164</v>
      </c>
      <c r="N716" s="14" t="s">
        <v>13</v>
      </c>
      <c r="O716" s="14">
        <v>100</v>
      </c>
      <c r="P716" s="14">
        <v>100</v>
      </c>
      <c r="Q716" s="14">
        <v>0</v>
      </c>
      <c r="R716" s="14">
        <v>0</v>
      </c>
      <c r="S716" s="14">
        <v>0</v>
      </c>
      <c r="T716" s="14">
        <v>0</v>
      </c>
      <c r="U716" s="25">
        <v>44137</v>
      </c>
      <c r="V716" s="14">
        <v>53</v>
      </c>
      <c r="W716" s="23">
        <v>4597</v>
      </c>
      <c r="X716" s="23">
        <v>296.64</v>
      </c>
      <c r="Y716" s="23">
        <v>4300.3599999999997</v>
      </c>
      <c r="Z716" s="23">
        <v>77.459999999999994</v>
      </c>
      <c r="AA716" s="23">
        <v>77.459999999999994</v>
      </c>
      <c r="AB716" s="14">
        <v>30</v>
      </c>
      <c r="AC716" s="14">
        <v>7</v>
      </c>
      <c r="AD716" s="24">
        <f>IFERROR(1-(Master[[#This Row],[Avg Garment Scans per Delivery]]/Master[[#This Row],[Garment Inventory]]), 0)</f>
        <v>0.76666666666666661</v>
      </c>
      <c r="AE716" s="48">
        <v>2</v>
      </c>
      <c r="AF716" s="48">
        <v>29</v>
      </c>
      <c r="AG716" s="44">
        <v>99.696399999999997</v>
      </c>
      <c r="AH716" s="44">
        <v>101.2253</v>
      </c>
      <c r="AI716" s="44">
        <v>72.362300000000005</v>
      </c>
      <c r="AJ716" s="44">
        <v>67.145700000000005</v>
      </c>
      <c r="AK716" s="44">
        <v>71.307500000000005</v>
      </c>
      <c r="AL716" s="44">
        <v>72.569999999999993</v>
      </c>
      <c r="AM716" s="44">
        <v>78.069999999999993</v>
      </c>
      <c r="AN716" s="44">
        <v>140.13999999999999</v>
      </c>
      <c r="AO716" s="44">
        <v>67.47</v>
      </c>
      <c r="AP716" s="44">
        <v>140.13999999999999</v>
      </c>
      <c r="AQ716" s="44">
        <v>77.17</v>
      </c>
      <c r="AR716" s="44">
        <v>141.29</v>
      </c>
      <c r="AS716" s="44">
        <v>65.67</v>
      </c>
      <c r="AT716" s="44">
        <v>142.44</v>
      </c>
      <c r="AU716" s="44">
        <v>75.37</v>
      </c>
      <c r="AV716" s="44">
        <v>142.88999999999999</v>
      </c>
      <c r="AW716" s="44">
        <v>65.67</v>
      </c>
      <c r="AX716" s="44">
        <v>145.15</v>
      </c>
      <c r="AY716" s="44">
        <v>75.37</v>
      </c>
      <c r="AZ716" s="44">
        <v>156.24</v>
      </c>
      <c r="BA716" s="44">
        <v>65.67</v>
      </c>
      <c r="BB716" s="44">
        <v>165.04</v>
      </c>
      <c r="BC716" s="14" t="s">
        <v>257</v>
      </c>
      <c r="BD716" s="14" t="s">
        <v>213</v>
      </c>
      <c r="BG716" s="14" t="s">
        <v>191</v>
      </c>
      <c r="BH716" s="14" t="s">
        <v>44</v>
      </c>
      <c r="BI716" s="14">
        <v>103</v>
      </c>
      <c r="BJ716" s="14">
        <f>IFERROR(_xlfn.XLOOKUP(Master[[#This Row],[cu_id]],StopTimes[cu_ID],StopTimes[Average Stop Time]), 0)</f>
        <v>37.970833333333331</v>
      </c>
      <c r="BK716" s="14">
        <f>IF(Master[[#This Row],[Avg stop time helper]] &lt;&gt; 0, Master[[#This Row],[Avg stop time helper]],Average_Stop_Time)</f>
        <v>37.970833333333331</v>
      </c>
      <c r="BL716" s="14" t="b">
        <f>NOT(ISERROR(_xlfn.XLOOKUP(Master[[#This Row],[cu_id]], Solution[Cu_ID],Solution[Cu_ID])))</f>
        <v>1</v>
      </c>
    </row>
    <row r="717" spans="1:64" s="14" customFormat="1" x14ac:dyDescent="0.3">
      <c r="A717" s="26" t="s">
        <v>1270</v>
      </c>
      <c r="B717" s="14">
        <v>105</v>
      </c>
      <c r="C717" s="14">
        <v>99061</v>
      </c>
      <c r="D717" s="14">
        <v>116</v>
      </c>
      <c r="E717" s="14" t="s">
        <v>1269</v>
      </c>
      <c r="F717" s="14" t="s">
        <v>4485</v>
      </c>
      <c r="G717" s="14" t="s">
        <v>896</v>
      </c>
      <c r="H717" s="14" t="s">
        <v>808</v>
      </c>
      <c r="I717" s="14" t="s">
        <v>2</v>
      </c>
      <c r="J717" s="14">
        <v>49734</v>
      </c>
      <c r="K717" s="14">
        <v>7</v>
      </c>
      <c r="L717" s="14" t="s">
        <v>82</v>
      </c>
      <c r="M717" s="14" t="s">
        <v>164</v>
      </c>
      <c r="N717" s="14" t="s">
        <v>15</v>
      </c>
      <c r="O717" s="14">
        <v>90</v>
      </c>
      <c r="P717" s="14">
        <v>0</v>
      </c>
      <c r="Q717" s="14">
        <v>90</v>
      </c>
      <c r="R717" s="14">
        <v>0</v>
      </c>
      <c r="S717" s="14">
        <v>0</v>
      </c>
      <c r="T717" s="14">
        <v>0</v>
      </c>
      <c r="U717" s="25">
        <v>44138</v>
      </c>
      <c r="V717" s="14">
        <v>52</v>
      </c>
      <c r="W717" s="23">
        <v>234.65</v>
      </c>
      <c r="X717" s="23">
        <v>0</v>
      </c>
      <c r="Y717" s="23">
        <v>0</v>
      </c>
      <c r="Z717" s="23">
        <v>4.7699999999999996</v>
      </c>
      <c r="AA717" s="23">
        <v>4.7699999999999996</v>
      </c>
      <c r="AB717" s="14">
        <v>0</v>
      </c>
      <c r="AC717" s="14">
        <v>0</v>
      </c>
      <c r="AD717" s="24">
        <f>IFERROR(1-(Master[[#This Row],[Avg Garment Scans per Delivery]]/Master[[#This Row],[Garment Inventory]]), 0)</f>
        <v>0</v>
      </c>
      <c r="AE717" s="48">
        <v>0</v>
      </c>
      <c r="AF717" s="48">
        <v>0</v>
      </c>
      <c r="AG717" s="44">
        <v>4.5</v>
      </c>
      <c r="AH717" s="44">
        <v>4.5</v>
      </c>
      <c r="AI717" s="44">
        <v>4.5</v>
      </c>
      <c r="AJ717" s="44">
        <v>4.5346000000000002</v>
      </c>
      <c r="AK717" s="44">
        <v>4.5</v>
      </c>
      <c r="AL717" s="44">
        <v>4.5374999999999996</v>
      </c>
      <c r="AM717" s="44">
        <v>4.5</v>
      </c>
      <c r="AN717" s="44">
        <v>4.5</v>
      </c>
      <c r="AO717" s="44">
        <v>4.5</v>
      </c>
      <c r="AP717" s="44">
        <v>4.5</v>
      </c>
      <c r="AQ717" s="44">
        <v>4.5</v>
      </c>
      <c r="AR717" s="44">
        <v>4.5</v>
      </c>
      <c r="AS717" s="44">
        <v>4.5</v>
      </c>
      <c r="AT717" s="44">
        <v>4.5</v>
      </c>
      <c r="AU717" s="44">
        <v>4.5</v>
      </c>
      <c r="AV717" s="44">
        <v>4.5</v>
      </c>
      <c r="AW717" s="44">
        <v>4.5</v>
      </c>
      <c r="AX717" s="44">
        <v>4.5</v>
      </c>
      <c r="AY717" s="44">
        <v>4.5</v>
      </c>
      <c r="AZ717" s="44">
        <v>4.6500000000000004</v>
      </c>
      <c r="BA717" s="44">
        <v>4.5</v>
      </c>
      <c r="BB717" s="44">
        <v>4.6500000000000004</v>
      </c>
      <c r="BC717" s="14" t="s">
        <v>257</v>
      </c>
      <c r="BD717" s="14" t="s">
        <v>213</v>
      </c>
      <c r="BG717" s="14" t="s">
        <v>191</v>
      </c>
      <c r="BH717" s="14" t="s">
        <v>44</v>
      </c>
      <c r="BI717" s="14">
        <v>103</v>
      </c>
      <c r="BJ717" s="14">
        <f>IFERROR(_xlfn.XLOOKUP(Master[[#This Row],[cu_id]],StopTimes[cu_ID],StopTimes[Average Stop Time]), 0)</f>
        <v>0.15833333333333333</v>
      </c>
      <c r="BK717" s="14">
        <f>IF(Master[[#This Row],[Avg stop time helper]] &lt;&gt; 0, Master[[#This Row],[Avg stop time helper]],Average_Stop_Time)</f>
        <v>0.15833333333333333</v>
      </c>
      <c r="BL717" s="14" t="b">
        <f>NOT(ISERROR(_xlfn.XLOOKUP(Master[[#This Row],[cu_id]], Solution[Cu_ID],Solution[Cu_ID])))</f>
        <v>1</v>
      </c>
    </row>
    <row r="718" spans="1:64" s="14" customFormat="1" x14ac:dyDescent="0.3">
      <c r="A718" s="26" t="s">
        <v>1274</v>
      </c>
      <c r="B718" s="14">
        <v>105</v>
      </c>
      <c r="C718" s="14">
        <v>99061</v>
      </c>
      <c r="D718" s="14">
        <v>118</v>
      </c>
      <c r="E718" s="14" t="s">
        <v>1273</v>
      </c>
      <c r="F718" s="14" t="s">
        <v>4485</v>
      </c>
      <c r="G718" s="14" t="s">
        <v>896</v>
      </c>
      <c r="H718" s="14" t="s">
        <v>808</v>
      </c>
      <c r="I718" s="14" t="s">
        <v>2</v>
      </c>
      <c r="J718" s="14">
        <v>49734</v>
      </c>
      <c r="K718" s="14">
        <v>7</v>
      </c>
      <c r="L718" s="14" t="s">
        <v>82</v>
      </c>
      <c r="M718" s="14" t="s">
        <v>164</v>
      </c>
      <c r="N718" s="14" t="s">
        <v>15</v>
      </c>
      <c r="O718" s="14">
        <v>110</v>
      </c>
      <c r="P718" s="14">
        <v>0</v>
      </c>
      <c r="Q718" s="14">
        <v>110</v>
      </c>
      <c r="R718" s="14">
        <v>0</v>
      </c>
      <c r="S718" s="14">
        <v>0</v>
      </c>
      <c r="T718" s="14">
        <v>0</v>
      </c>
      <c r="U718" s="25">
        <v>44138</v>
      </c>
      <c r="V718" s="14">
        <v>52</v>
      </c>
      <c r="W718" s="23">
        <v>927.07</v>
      </c>
      <c r="X718" s="23">
        <v>0</v>
      </c>
      <c r="Y718" s="23">
        <v>0</v>
      </c>
      <c r="Z718" s="23">
        <v>15.31</v>
      </c>
      <c r="AA718" s="23">
        <v>15.31</v>
      </c>
      <c r="AB718" s="14">
        <v>0</v>
      </c>
      <c r="AC718" s="14">
        <v>0</v>
      </c>
      <c r="AD718" s="24">
        <f>IFERROR(1-(Master[[#This Row],[Avg Garment Scans per Delivery]]/Master[[#This Row],[Garment Inventory]]), 0)</f>
        <v>0</v>
      </c>
      <c r="AE718" s="48">
        <v>0</v>
      </c>
      <c r="AF718" s="48">
        <v>0</v>
      </c>
      <c r="AG718" s="44">
        <v>22.386900000000001</v>
      </c>
      <c r="AH718" s="44">
        <v>14.44</v>
      </c>
      <c r="AI718" s="44">
        <v>14.44</v>
      </c>
      <c r="AJ718" s="44">
        <v>14.546099999999999</v>
      </c>
      <c r="AK718" s="44">
        <v>14.44</v>
      </c>
      <c r="AL718" s="44">
        <v>14.555</v>
      </c>
      <c r="AM718" s="44">
        <v>14.44</v>
      </c>
      <c r="AN718" s="44">
        <v>14.44</v>
      </c>
      <c r="AO718" s="44">
        <v>14.44</v>
      </c>
      <c r="AP718" s="44">
        <v>14.44</v>
      </c>
      <c r="AQ718" s="44">
        <v>14.44</v>
      </c>
      <c r="AR718" s="44">
        <v>14.44</v>
      </c>
      <c r="AS718" s="44">
        <v>14.44</v>
      </c>
      <c r="AT718" s="44">
        <v>14.44</v>
      </c>
      <c r="AU718" s="44">
        <v>14.44</v>
      </c>
      <c r="AV718" s="44">
        <v>14.44</v>
      </c>
      <c r="AW718" s="44">
        <v>14.44</v>
      </c>
      <c r="AX718" s="44">
        <v>14.44</v>
      </c>
      <c r="AY718" s="44">
        <v>14.44</v>
      </c>
      <c r="AZ718" s="44">
        <v>14.9</v>
      </c>
      <c r="BA718" s="44">
        <v>14.44</v>
      </c>
      <c r="BB718" s="44">
        <v>14.9</v>
      </c>
      <c r="BC718" s="14" t="s">
        <v>257</v>
      </c>
      <c r="BD718" s="14" t="s">
        <v>213</v>
      </c>
      <c r="BG718" s="14" t="s">
        <v>191</v>
      </c>
      <c r="BH718" s="14" t="s">
        <v>44</v>
      </c>
      <c r="BI718" s="14">
        <v>103</v>
      </c>
      <c r="BJ718" s="14">
        <f>IFERROR(_xlfn.XLOOKUP(Master[[#This Row],[cu_id]],StopTimes[cu_ID],StopTimes[Average Stop Time]), 0)</f>
        <v>0.21249999999999999</v>
      </c>
      <c r="BK718" s="14">
        <f>IF(Master[[#This Row],[Avg stop time helper]] &lt;&gt; 0, Master[[#This Row],[Avg stop time helper]],Average_Stop_Time)</f>
        <v>0.21249999999999999</v>
      </c>
      <c r="BL718" s="14" t="b">
        <f>NOT(ISERROR(_xlfn.XLOOKUP(Master[[#This Row],[cu_id]], Solution[Cu_ID],Solution[Cu_ID])))</f>
        <v>1</v>
      </c>
    </row>
    <row r="719" spans="1:64" s="14" customFormat="1" x14ac:dyDescent="0.3">
      <c r="A719" s="26" t="s">
        <v>1276</v>
      </c>
      <c r="B719" s="14">
        <v>105</v>
      </c>
      <c r="C719" s="14">
        <v>99061</v>
      </c>
      <c r="D719" s="14">
        <v>120</v>
      </c>
      <c r="E719" s="14" t="s">
        <v>1275</v>
      </c>
      <c r="F719" s="14" t="s">
        <v>4485</v>
      </c>
      <c r="G719" s="14" t="s">
        <v>896</v>
      </c>
      <c r="H719" s="14" t="s">
        <v>808</v>
      </c>
      <c r="I719" s="14" t="s">
        <v>2</v>
      </c>
      <c r="J719" s="14">
        <v>49734</v>
      </c>
      <c r="K719" s="14">
        <v>7</v>
      </c>
      <c r="L719" s="14" t="s">
        <v>82</v>
      </c>
      <c r="M719" s="14" t="s">
        <v>164</v>
      </c>
      <c r="N719" s="14" t="s">
        <v>15</v>
      </c>
      <c r="O719" s="14">
        <v>130</v>
      </c>
      <c r="P719" s="14">
        <v>0</v>
      </c>
      <c r="Q719" s="14">
        <v>130</v>
      </c>
      <c r="R719" s="14">
        <v>0</v>
      </c>
      <c r="S719" s="14">
        <v>0</v>
      </c>
      <c r="T719" s="14">
        <v>0</v>
      </c>
      <c r="U719" s="25">
        <v>44138</v>
      </c>
      <c r="V719" s="14">
        <v>52</v>
      </c>
      <c r="W719" s="23">
        <v>589.54999999999995</v>
      </c>
      <c r="X719" s="23">
        <v>0</v>
      </c>
      <c r="Y719" s="23">
        <v>0</v>
      </c>
      <c r="Z719" s="23">
        <v>11.93</v>
      </c>
      <c r="AA719" s="23">
        <v>11.93</v>
      </c>
      <c r="AB719" s="14">
        <v>0</v>
      </c>
      <c r="AC719" s="14">
        <v>0</v>
      </c>
      <c r="AD719" s="24">
        <f>IFERROR(1-(Master[[#This Row],[Avg Garment Scans per Delivery]]/Master[[#This Row],[Garment Inventory]]), 0)</f>
        <v>0</v>
      </c>
      <c r="AE719" s="48">
        <v>0</v>
      </c>
      <c r="AF719" s="48">
        <v>0</v>
      </c>
      <c r="AG719" s="44">
        <v>11.4</v>
      </c>
      <c r="AH719" s="44">
        <v>11.25</v>
      </c>
      <c r="AI719" s="44">
        <v>11.25</v>
      </c>
      <c r="AJ719" s="44">
        <v>11.3376</v>
      </c>
      <c r="AK719" s="44">
        <v>11.25</v>
      </c>
      <c r="AL719" s="44">
        <v>11.345000000000001</v>
      </c>
      <c r="AM719" s="44">
        <v>11.25</v>
      </c>
      <c r="AN719" s="44">
        <v>11.25</v>
      </c>
      <c r="AO719" s="44">
        <v>11.25</v>
      </c>
      <c r="AP719" s="44">
        <v>11.25</v>
      </c>
      <c r="AQ719" s="44">
        <v>11.25</v>
      </c>
      <c r="AR719" s="44">
        <v>11.25</v>
      </c>
      <c r="AS719" s="44">
        <v>11.25</v>
      </c>
      <c r="AT719" s="44">
        <v>11.25</v>
      </c>
      <c r="AU719" s="44">
        <v>11.25</v>
      </c>
      <c r="AV719" s="44">
        <v>11.25</v>
      </c>
      <c r="AW719" s="44">
        <v>11.25</v>
      </c>
      <c r="AX719" s="44">
        <v>11.25</v>
      </c>
      <c r="AY719" s="44">
        <v>11.25</v>
      </c>
      <c r="AZ719" s="44">
        <v>11.63</v>
      </c>
      <c r="BA719" s="44">
        <v>11.25</v>
      </c>
      <c r="BB719" s="44">
        <v>11.63</v>
      </c>
      <c r="BC719" s="14" t="s">
        <v>257</v>
      </c>
      <c r="BD719" s="14" t="s">
        <v>213</v>
      </c>
      <c r="BG719" s="14" t="s">
        <v>191</v>
      </c>
      <c r="BH719" s="14" t="s">
        <v>44</v>
      </c>
      <c r="BI719" s="14">
        <v>103</v>
      </c>
      <c r="BJ719" s="14">
        <f>IFERROR(_xlfn.XLOOKUP(Master[[#This Row],[cu_id]],StopTimes[cu_ID],StopTimes[Average Stop Time]), 0)</f>
        <v>0.1875</v>
      </c>
      <c r="BK719" s="14">
        <f>IF(Master[[#This Row],[Avg stop time helper]] &lt;&gt; 0, Master[[#This Row],[Avg stop time helper]],Average_Stop_Time)</f>
        <v>0.1875</v>
      </c>
      <c r="BL719" s="14" t="b">
        <f>NOT(ISERROR(_xlfn.XLOOKUP(Master[[#This Row],[cu_id]], Solution[Cu_ID],Solution[Cu_ID])))</f>
        <v>1</v>
      </c>
    </row>
    <row r="720" spans="1:64" s="14" customFormat="1" x14ac:dyDescent="0.3">
      <c r="A720" s="26" t="s">
        <v>1272</v>
      </c>
      <c r="B720" s="14">
        <v>105</v>
      </c>
      <c r="C720" s="14">
        <v>99061</v>
      </c>
      <c r="D720" s="14">
        <v>117</v>
      </c>
      <c r="E720" s="14" t="s">
        <v>1271</v>
      </c>
      <c r="F720" s="14" t="s">
        <v>4485</v>
      </c>
      <c r="G720" s="14" t="s">
        <v>896</v>
      </c>
      <c r="H720" s="14" t="s">
        <v>808</v>
      </c>
      <c r="I720" s="14" t="s">
        <v>2</v>
      </c>
      <c r="J720" s="14">
        <v>49734</v>
      </c>
      <c r="K720" s="14">
        <v>7</v>
      </c>
      <c r="L720" s="14" t="s">
        <v>82</v>
      </c>
      <c r="M720" s="14" t="s">
        <v>164</v>
      </c>
      <c r="N720" s="14" t="s">
        <v>15</v>
      </c>
      <c r="O720" s="14">
        <v>100</v>
      </c>
      <c r="P720" s="14">
        <v>0</v>
      </c>
      <c r="Q720" s="14">
        <v>100</v>
      </c>
      <c r="R720" s="14">
        <v>0</v>
      </c>
      <c r="S720" s="14">
        <v>0</v>
      </c>
      <c r="T720" s="14">
        <v>0</v>
      </c>
      <c r="U720" s="25">
        <v>44138</v>
      </c>
      <c r="V720" s="14">
        <v>52</v>
      </c>
      <c r="W720" s="23">
        <v>643.28</v>
      </c>
      <c r="X720" s="23">
        <v>0</v>
      </c>
      <c r="Y720" s="23">
        <v>0</v>
      </c>
      <c r="Z720" s="23">
        <v>11.42</v>
      </c>
      <c r="AA720" s="23">
        <v>11.42</v>
      </c>
      <c r="AB720" s="14">
        <v>0</v>
      </c>
      <c r="AC720" s="14">
        <v>0</v>
      </c>
      <c r="AD720" s="24">
        <f>IFERROR(1-(Master[[#This Row],[Avg Garment Scans per Delivery]]/Master[[#This Row],[Garment Inventory]]), 0)</f>
        <v>0</v>
      </c>
      <c r="AE720" s="48">
        <v>0</v>
      </c>
      <c r="AF720" s="48">
        <v>0</v>
      </c>
      <c r="AG720" s="44">
        <v>14.5823</v>
      </c>
      <c r="AH720" s="44">
        <v>10.77</v>
      </c>
      <c r="AI720" s="44">
        <v>10.77</v>
      </c>
      <c r="AJ720" s="44">
        <v>10.8484</v>
      </c>
      <c r="AK720" s="44">
        <v>10.77</v>
      </c>
      <c r="AL720" s="44">
        <v>10.855</v>
      </c>
      <c r="AM720" s="44">
        <v>10.77</v>
      </c>
      <c r="AN720" s="44">
        <v>10.77</v>
      </c>
      <c r="AO720" s="44">
        <v>10.77</v>
      </c>
      <c r="AP720" s="44">
        <v>10.77</v>
      </c>
      <c r="AQ720" s="44">
        <v>10.77</v>
      </c>
      <c r="AR720" s="44">
        <v>10.77</v>
      </c>
      <c r="AS720" s="44">
        <v>10.77</v>
      </c>
      <c r="AT720" s="44">
        <v>10.77</v>
      </c>
      <c r="AU720" s="44">
        <v>10.77</v>
      </c>
      <c r="AV720" s="44">
        <v>10.77</v>
      </c>
      <c r="AW720" s="44">
        <v>10.77</v>
      </c>
      <c r="AX720" s="44">
        <v>10.77</v>
      </c>
      <c r="AY720" s="44">
        <v>10.77</v>
      </c>
      <c r="AZ720" s="44">
        <v>11.11</v>
      </c>
      <c r="BA720" s="44">
        <v>10.77</v>
      </c>
      <c r="BB720" s="44">
        <v>11.11</v>
      </c>
      <c r="BC720" s="14" t="s">
        <v>257</v>
      </c>
      <c r="BD720" s="14" t="s">
        <v>213</v>
      </c>
      <c r="BG720" s="14" t="s">
        <v>191</v>
      </c>
      <c r="BH720" s="14" t="s">
        <v>44</v>
      </c>
      <c r="BI720" s="14">
        <v>103</v>
      </c>
      <c r="BJ720" s="14">
        <f>IFERROR(_xlfn.XLOOKUP(Master[[#This Row],[cu_id]],StopTimes[cu_ID],StopTimes[Average Stop Time]), 0)</f>
        <v>0.21249999999999999</v>
      </c>
      <c r="BK720" s="14">
        <f>IF(Master[[#This Row],[Avg stop time helper]] &lt;&gt; 0, Master[[#This Row],[Avg stop time helper]],Average_Stop_Time)</f>
        <v>0.21249999999999999</v>
      </c>
      <c r="BL720" s="14" t="b">
        <f>NOT(ISERROR(_xlfn.XLOOKUP(Master[[#This Row],[cu_id]], Solution[Cu_ID],Solution[Cu_ID])))</f>
        <v>1</v>
      </c>
    </row>
    <row r="721" spans="1:64" s="14" customFormat="1" x14ac:dyDescent="0.3">
      <c r="A721" s="26" t="s">
        <v>900</v>
      </c>
      <c r="B721" s="14">
        <v>105</v>
      </c>
      <c r="C721" s="14">
        <v>99061</v>
      </c>
      <c r="D721" s="14">
        <v>111</v>
      </c>
      <c r="E721" s="14" t="s">
        <v>899</v>
      </c>
      <c r="F721" s="14" t="s">
        <v>4485</v>
      </c>
      <c r="G721" s="14" t="s">
        <v>896</v>
      </c>
      <c r="H721" s="14" t="s">
        <v>808</v>
      </c>
      <c r="I721" s="14" t="s">
        <v>2</v>
      </c>
      <c r="J721" s="14">
        <v>49734</v>
      </c>
      <c r="K721" s="14">
        <v>7</v>
      </c>
      <c r="L721" s="14" t="s">
        <v>82</v>
      </c>
      <c r="M721" s="14" t="s">
        <v>164</v>
      </c>
      <c r="N721" s="14" t="s">
        <v>15</v>
      </c>
      <c r="O721" s="14">
        <v>150</v>
      </c>
      <c r="P721" s="14">
        <v>0</v>
      </c>
      <c r="Q721" s="14">
        <v>150</v>
      </c>
      <c r="R721" s="14">
        <v>0</v>
      </c>
      <c r="S721" s="14">
        <v>0</v>
      </c>
      <c r="T721" s="14">
        <v>0</v>
      </c>
      <c r="U721" s="25">
        <v>44138</v>
      </c>
      <c r="V721" s="14">
        <v>53</v>
      </c>
      <c r="W721" s="23">
        <v>3458.75</v>
      </c>
      <c r="X721" s="23">
        <v>0</v>
      </c>
      <c r="Y721" s="23">
        <v>0</v>
      </c>
      <c r="Z721" s="23">
        <v>70.5</v>
      </c>
      <c r="AA721" s="23">
        <v>70.5</v>
      </c>
      <c r="AB721" s="14">
        <v>47</v>
      </c>
      <c r="AC721" s="14">
        <v>9</v>
      </c>
      <c r="AD721" s="24">
        <f>IFERROR(1-(Master[[#This Row],[Avg Garment Scans per Delivery]]/Master[[#This Row],[Garment Inventory]]), 0)</f>
        <v>0.8085106382978724</v>
      </c>
      <c r="AE721" s="48">
        <v>2</v>
      </c>
      <c r="AF721" s="48">
        <v>47</v>
      </c>
      <c r="AG721" s="44">
        <v>70.412999999999997</v>
      </c>
      <c r="AH721" s="44">
        <v>58.269199999999998</v>
      </c>
      <c r="AI721" s="44">
        <v>68.106899999999996</v>
      </c>
      <c r="AJ721" s="44">
        <v>74.390699999999995</v>
      </c>
      <c r="AK721" s="44">
        <v>65.89</v>
      </c>
      <c r="AL721" s="44">
        <v>76.592500000000001</v>
      </c>
      <c r="AM721" s="44">
        <v>92.01</v>
      </c>
      <c r="AN721" s="44">
        <v>76.02</v>
      </c>
      <c r="AO721" s="44">
        <v>38.67</v>
      </c>
      <c r="AP721" s="44">
        <v>76.02</v>
      </c>
      <c r="AQ721" s="44">
        <v>92.01</v>
      </c>
      <c r="AR721" s="44">
        <v>76.02</v>
      </c>
      <c r="AS721" s="44">
        <v>43.07</v>
      </c>
      <c r="AT721" s="44">
        <v>76.02</v>
      </c>
      <c r="AU721" s="44">
        <v>92.01</v>
      </c>
      <c r="AV721" s="44">
        <v>76.02</v>
      </c>
      <c r="AW721" s="44">
        <v>38.67</v>
      </c>
      <c r="AX721" s="44">
        <v>76.02</v>
      </c>
      <c r="AY721" s="44">
        <v>92.01</v>
      </c>
      <c r="AZ721" s="44">
        <v>78.31</v>
      </c>
      <c r="BA721" s="44">
        <v>38.67</v>
      </c>
      <c r="BB721" s="44">
        <v>78.31</v>
      </c>
      <c r="BC721" s="14" t="s">
        <v>257</v>
      </c>
      <c r="BD721" s="14" t="s">
        <v>213</v>
      </c>
      <c r="BG721" s="14" t="s">
        <v>191</v>
      </c>
      <c r="BH721" s="14" t="s">
        <v>44</v>
      </c>
      <c r="BI721" s="14">
        <v>103</v>
      </c>
      <c r="BJ721" s="14">
        <f>IFERROR(_xlfn.XLOOKUP(Master[[#This Row],[cu_id]],StopTimes[cu_ID],StopTimes[Average Stop Time]), 0)</f>
        <v>45.175000000000004</v>
      </c>
      <c r="BK721" s="14">
        <f>IF(Master[[#This Row],[Avg stop time helper]] &lt;&gt; 0, Master[[#This Row],[Avg stop time helper]],Average_Stop_Time)</f>
        <v>45.175000000000004</v>
      </c>
      <c r="BL721" s="14" t="b">
        <f>NOT(ISERROR(_xlfn.XLOOKUP(Master[[#This Row],[cu_id]], Solution[Cu_ID],Solution[Cu_ID])))</f>
        <v>1</v>
      </c>
    </row>
    <row r="722" spans="1:64" s="14" customFormat="1" x14ac:dyDescent="0.3">
      <c r="A722" s="26" t="s">
        <v>898</v>
      </c>
      <c r="B722" s="14">
        <v>105</v>
      </c>
      <c r="C722" s="14">
        <v>99061</v>
      </c>
      <c r="D722" s="14">
        <v>110</v>
      </c>
      <c r="E722" s="14" t="s">
        <v>897</v>
      </c>
      <c r="F722" s="14" t="s">
        <v>4485</v>
      </c>
      <c r="G722" s="14" t="s">
        <v>896</v>
      </c>
      <c r="H722" s="14" t="s">
        <v>808</v>
      </c>
      <c r="I722" s="14" t="s">
        <v>2</v>
      </c>
      <c r="J722" s="14">
        <v>49734</v>
      </c>
      <c r="K722" s="14" t="s">
        <v>895</v>
      </c>
      <c r="L722" s="14" t="s">
        <v>177</v>
      </c>
      <c r="M722" s="14" t="s">
        <v>164</v>
      </c>
      <c r="N722" s="14" t="s">
        <v>15</v>
      </c>
      <c r="O722" s="14">
        <v>140</v>
      </c>
      <c r="P722" s="14">
        <v>0</v>
      </c>
      <c r="Q722" s="14">
        <v>140</v>
      </c>
      <c r="R722" s="14">
        <v>0</v>
      </c>
      <c r="S722" s="14">
        <v>0</v>
      </c>
      <c r="T722" s="14">
        <v>0</v>
      </c>
      <c r="U722" s="25">
        <v>44159</v>
      </c>
      <c r="V722" s="14">
        <v>13</v>
      </c>
      <c r="W722" s="23">
        <v>95.03</v>
      </c>
      <c r="X722" s="23">
        <v>0</v>
      </c>
      <c r="Y722" s="23">
        <v>0</v>
      </c>
      <c r="Z722" s="23">
        <v>1.94</v>
      </c>
      <c r="AA722" s="23">
        <v>5.1666666670000003</v>
      </c>
      <c r="AB722" s="14">
        <v>0</v>
      </c>
      <c r="AC722" s="14">
        <v>0</v>
      </c>
      <c r="AD722" s="24">
        <f>IFERROR(1-(Master[[#This Row],[Avg Garment Scans per Delivery]]/Master[[#This Row],[Garment Inventory]]), 0)</f>
        <v>0</v>
      </c>
      <c r="AE722" s="48">
        <v>0</v>
      </c>
      <c r="AF722" s="48">
        <v>0</v>
      </c>
      <c r="AG722" s="44">
        <v>7.31</v>
      </c>
      <c r="AH722" s="44">
        <v>7.31</v>
      </c>
      <c r="AI722" s="44">
        <v>7.31</v>
      </c>
      <c r="AJ722" s="44">
        <v>7.3833000000000002</v>
      </c>
      <c r="AK722" s="44">
        <v>1.8274999999999999</v>
      </c>
      <c r="AL722" s="44">
        <v>1.855</v>
      </c>
      <c r="AM722" s="44">
        <v>7.31</v>
      </c>
      <c r="AN722" s="44">
        <v>0</v>
      </c>
      <c r="AO722" s="44">
        <v>0</v>
      </c>
      <c r="AP722" s="44">
        <v>0</v>
      </c>
      <c r="AQ722" s="44">
        <v>0</v>
      </c>
      <c r="AR722" s="44">
        <v>0</v>
      </c>
      <c r="AS722" s="44">
        <v>0</v>
      </c>
      <c r="AT722" s="44">
        <v>7.31</v>
      </c>
      <c r="AU722" s="44">
        <v>7.31</v>
      </c>
      <c r="AV722" s="44">
        <v>0</v>
      </c>
      <c r="AW722" s="44">
        <v>0</v>
      </c>
      <c r="AX722" s="44">
        <v>0</v>
      </c>
      <c r="AY722" s="44">
        <v>0</v>
      </c>
      <c r="AZ722" s="44">
        <v>0</v>
      </c>
      <c r="BA722" s="44">
        <v>0</v>
      </c>
      <c r="BB722" s="44">
        <v>7.53</v>
      </c>
      <c r="BC722" s="14" t="s">
        <v>257</v>
      </c>
      <c r="BD722" s="14" t="s">
        <v>213</v>
      </c>
      <c r="BG722" s="14" t="s">
        <v>191</v>
      </c>
      <c r="BH722" s="14" t="s">
        <v>44</v>
      </c>
      <c r="BI722" s="14">
        <v>103</v>
      </c>
      <c r="BJ722" s="14">
        <f>IFERROR(_xlfn.XLOOKUP(Master[[#This Row],[cu_id]],StopTimes[cu_ID],StopTimes[Average Stop Time]), 0)</f>
        <v>0.25</v>
      </c>
      <c r="BK722" s="14">
        <f>IF(Master[[#This Row],[Avg stop time helper]] &lt;&gt; 0, Master[[#This Row],[Avg stop time helper]],Average_Stop_Time)</f>
        <v>0.25</v>
      </c>
      <c r="BL722" s="14" t="b">
        <f>NOT(ISERROR(_xlfn.XLOOKUP(Master[[#This Row],[cu_id]], Solution[Cu_ID],Solution[Cu_ID])))</f>
        <v>1</v>
      </c>
    </row>
    <row r="723" spans="1:64" s="14" customFormat="1" x14ac:dyDescent="0.3">
      <c r="A723" s="26" t="s">
        <v>1164</v>
      </c>
      <c r="B723" s="14">
        <v>103</v>
      </c>
      <c r="C723" s="14">
        <v>99061</v>
      </c>
      <c r="D723" s="14">
        <v>115</v>
      </c>
      <c r="E723" s="14" t="s">
        <v>1163</v>
      </c>
      <c r="F723" s="14" t="s">
        <v>3697</v>
      </c>
      <c r="G723" s="14" t="s">
        <v>1162</v>
      </c>
      <c r="H723" s="14" t="s">
        <v>1152</v>
      </c>
      <c r="I723" s="14" t="s">
        <v>2</v>
      </c>
      <c r="J723" s="14">
        <v>48647</v>
      </c>
      <c r="K723" s="14">
        <v>7</v>
      </c>
      <c r="L723" s="14" t="s">
        <v>82</v>
      </c>
      <c r="M723" s="14" t="s">
        <v>164</v>
      </c>
      <c r="N723" s="14" t="s">
        <v>14</v>
      </c>
      <c r="O723" s="14">
        <v>260</v>
      </c>
      <c r="P723" s="14">
        <v>0</v>
      </c>
      <c r="Q723" s="14">
        <v>0</v>
      </c>
      <c r="R723" s="14">
        <v>0</v>
      </c>
      <c r="S723" s="14">
        <v>0</v>
      </c>
      <c r="T723" s="14">
        <v>260</v>
      </c>
      <c r="U723" s="25">
        <v>44141</v>
      </c>
      <c r="V723" s="14">
        <v>53</v>
      </c>
      <c r="W723" s="23">
        <v>4573.2299999999996</v>
      </c>
      <c r="X723" s="23">
        <v>296.64</v>
      </c>
      <c r="Y723" s="23">
        <v>4276.59</v>
      </c>
      <c r="Z723" s="23">
        <v>84.3</v>
      </c>
      <c r="AA723" s="23">
        <v>84.3</v>
      </c>
      <c r="AB723" s="14">
        <v>24</v>
      </c>
      <c r="AC723" s="14">
        <v>5</v>
      </c>
      <c r="AD723" s="24">
        <f>IFERROR(1-(Master[[#This Row],[Avg Garment Scans per Delivery]]/Master[[#This Row],[Garment Inventory]]), 0)</f>
        <v>0.79166666666666663</v>
      </c>
      <c r="AE723" s="48">
        <v>2</v>
      </c>
      <c r="AF723" s="48">
        <v>23</v>
      </c>
      <c r="AG723" s="44">
        <v>86.110699999999994</v>
      </c>
      <c r="AH723" s="44">
        <v>96.203500000000005</v>
      </c>
      <c r="AI723" s="44">
        <v>78.808400000000006</v>
      </c>
      <c r="AJ723" s="44">
        <v>82.244200000000006</v>
      </c>
      <c r="AK723" s="44">
        <v>80.082499999999996</v>
      </c>
      <c r="AL723" s="44">
        <v>82.548699999999997</v>
      </c>
      <c r="AM723" s="44">
        <v>91.02</v>
      </c>
      <c r="AN723" s="44">
        <v>81.569999999999993</v>
      </c>
      <c r="AO723" s="44">
        <v>72.52</v>
      </c>
      <c r="AP723" s="44">
        <v>81.569999999999993</v>
      </c>
      <c r="AQ723" s="44">
        <v>88.77</v>
      </c>
      <c r="AR723" s="44">
        <v>81.569999999999993</v>
      </c>
      <c r="AS723" s="44">
        <v>70.27</v>
      </c>
      <c r="AT723" s="44">
        <v>81.569999999999993</v>
      </c>
      <c r="AU723" s="44">
        <v>88.77</v>
      </c>
      <c r="AV723" s="44">
        <v>81.569999999999993</v>
      </c>
      <c r="AW723" s="44">
        <v>70.27</v>
      </c>
      <c r="AX723" s="44">
        <v>84.18</v>
      </c>
      <c r="AY723" s="44">
        <v>88.77</v>
      </c>
      <c r="AZ723" s="44">
        <v>84.18</v>
      </c>
      <c r="BA723" s="44">
        <v>70.27</v>
      </c>
      <c r="BB723" s="44">
        <v>84.18</v>
      </c>
      <c r="BC723" s="14" t="s">
        <v>254</v>
      </c>
      <c r="BD723" s="14" t="s">
        <v>213</v>
      </c>
      <c r="BG723" s="14" t="s">
        <v>191</v>
      </c>
      <c r="BH723" s="14" t="s">
        <v>44</v>
      </c>
      <c r="BI723" s="14">
        <v>105</v>
      </c>
      <c r="BJ723" s="14">
        <f>IFERROR(_xlfn.XLOOKUP(Master[[#This Row],[cu_id]],StopTimes[cu_ID],StopTimes[Average Stop Time]), 0)</f>
        <v>17.113333333333333</v>
      </c>
      <c r="BK723" s="14">
        <f>IF(Master[[#This Row],[Avg stop time helper]] &lt;&gt; 0, Master[[#This Row],[Avg stop time helper]],Average_Stop_Time)</f>
        <v>17.113333333333333</v>
      </c>
      <c r="BL723" s="14" t="b">
        <f>NOT(ISERROR(_xlfn.XLOOKUP(Master[[#This Row],[cu_id]], Solution[Cu_ID],Solution[Cu_ID])))</f>
        <v>1</v>
      </c>
    </row>
    <row r="724" spans="1:64" s="14" customFormat="1" x14ac:dyDescent="0.3">
      <c r="A724" s="26" t="s">
        <v>836</v>
      </c>
      <c r="B724" s="14">
        <v>105</v>
      </c>
      <c r="C724" s="14">
        <v>99061</v>
      </c>
      <c r="D724" s="14">
        <v>109</v>
      </c>
      <c r="E724" s="14" t="s">
        <v>835</v>
      </c>
      <c r="F724" s="14" t="s">
        <v>3573</v>
      </c>
      <c r="G724" s="14" t="s">
        <v>834</v>
      </c>
      <c r="H724" s="14" t="s">
        <v>831</v>
      </c>
      <c r="I724" s="14" t="s">
        <v>2</v>
      </c>
      <c r="J724" s="14">
        <v>48654</v>
      </c>
      <c r="K724" s="14">
        <v>7</v>
      </c>
      <c r="L724" s="14" t="s">
        <v>82</v>
      </c>
      <c r="M724" s="14" t="s">
        <v>164</v>
      </c>
      <c r="N724" s="14" t="s">
        <v>13</v>
      </c>
      <c r="O724" s="14">
        <v>20</v>
      </c>
      <c r="P724" s="14">
        <v>20</v>
      </c>
      <c r="Q724" s="14">
        <v>0</v>
      </c>
      <c r="R724" s="14">
        <v>0</v>
      </c>
      <c r="S724" s="14">
        <v>0</v>
      </c>
      <c r="T724" s="14">
        <v>0</v>
      </c>
      <c r="U724" s="25">
        <v>44137</v>
      </c>
      <c r="V724" s="14">
        <v>52</v>
      </c>
      <c r="W724" s="23">
        <v>2931.67</v>
      </c>
      <c r="X724" s="23">
        <v>0</v>
      </c>
      <c r="Y724" s="23">
        <v>0</v>
      </c>
      <c r="Z724" s="23">
        <v>57.19</v>
      </c>
      <c r="AA724" s="23">
        <v>57.19</v>
      </c>
      <c r="AB724" s="14">
        <v>28</v>
      </c>
      <c r="AC724" s="14">
        <v>3</v>
      </c>
      <c r="AD724" s="24">
        <f>IFERROR(1-(Master[[#This Row],[Avg Garment Scans per Delivery]]/Master[[#This Row],[Garment Inventory]]), 0)</f>
        <v>0.8928571428571429</v>
      </c>
      <c r="AE724" s="48">
        <v>3</v>
      </c>
      <c r="AF724" s="48">
        <v>28</v>
      </c>
      <c r="AG724" s="44">
        <v>56.028399999999998</v>
      </c>
      <c r="AH724" s="44">
        <v>57.7376</v>
      </c>
      <c r="AI724" s="44">
        <v>55.256900000000002</v>
      </c>
      <c r="AJ724" s="44">
        <v>65.606899999999996</v>
      </c>
      <c r="AK724" s="44">
        <v>56.087499999999999</v>
      </c>
      <c r="AL724" s="44">
        <v>69.186199999999999</v>
      </c>
      <c r="AM724" s="44">
        <v>73.19</v>
      </c>
      <c r="AN724" s="44">
        <v>165.13</v>
      </c>
      <c r="AO724" s="44">
        <v>39.21</v>
      </c>
      <c r="AP724" s="44">
        <v>128.18</v>
      </c>
      <c r="AQ724" s="44">
        <v>83.54</v>
      </c>
      <c r="AR724" s="44">
        <v>128.18</v>
      </c>
      <c r="AS724" s="44">
        <v>36.96</v>
      </c>
      <c r="AT724" s="44">
        <v>128.18</v>
      </c>
      <c r="AU724" s="44">
        <v>70.94</v>
      </c>
      <c r="AV724" s="44">
        <v>128.18</v>
      </c>
      <c r="AW724" s="44">
        <v>36.96</v>
      </c>
      <c r="AX724" s="44">
        <v>130.09</v>
      </c>
      <c r="AY724" s="44">
        <v>70.94</v>
      </c>
      <c r="AZ724" s="44">
        <v>132</v>
      </c>
      <c r="BA724" s="44">
        <v>36.96</v>
      </c>
      <c r="BB724" s="44">
        <v>132</v>
      </c>
      <c r="BC724" s="14" t="s">
        <v>254</v>
      </c>
      <c r="BD724" s="14" t="s">
        <v>213</v>
      </c>
      <c r="BG724" s="14" t="s">
        <v>191</v>
      </c>
      <c r="BH724" s="14" t="s">
        <v>44</v>
      </c>
      <c r="BI724" s="14">
        <v>105</v>
      </c>
      <c r="BJ724" s="14">
        <f>IFERROR(_xlfn.XLOOKUP(Master[[#This Row],[cu_id]],StopTimes[cu_ID],StopTimes[Average Stop Time]), 0)</f>
        <v>18.658333333333335</v>
      </c>
      <c r="BK724" s="14">
        <f>IF(Master[[#This Row],[Avg stop time helper]] &lt;&gt; 0, Master[[#This Row],[Avg stop time helper]],Average_Stop_Time)</f>
        <v>18.658333333333335</v>
      </c>
      <c r="BL724" s="14" t="b">
        <f>NOT(ISERROR(_xlfn.XLOOKUP(Master[[#This Row],[cu_id]], Solution[Cu_ID],Solution[Cu_ID])))</f>
        <v>1</v>
      </c>
    </row>
    <row r="725" spans="1:64" s="14" customFormat="1" x14ac:dyDescent="0.3">
      <c r="A725" s="26" t="s">
        <v>966</v>
      </c>
      <c r="B725" s="14">
        <v>102</v>
      </c>
      <c r="C725" s="14">
        <v>99061</v>
      </c>
      <c r="D725" s="14">
        <v>112</v>
      </c>
      <c r="E725" s="14" t="s">
        <v>965</v>
      </c>
      <c r="F725" s="14" t="s">
        <v>4181</v>
      </c>
      <c r="H725" s="14" t="s">
        <v>210</v>
      </c>
      <c r="I725" s="14" t="s">
        <v>2</v>
      </c>
      <c r="J725" s="14">
        <v>49779</v>
      </c>
      <c r="K725" s="14">
        <v>7</v>
      </c>
      <c r="L725" s="14" t="s">
        <v>82</v>
      </c>
      <c r="M725" s="14" t="s">
        <v>164</v>
      </c>
      <c r="N725" s="14" t="s">
        <v>15</v>
      </c>
      <c r="O725" s="14">
        <v>150</v>
      </c>
      <c r="P725" s="14">
        <v>0</v>
      </c>
      <c r="Q725" s="14">
        <v>150</v>
      </c>
      <c r="R725" s="14">
        <v>0</v>
      </c>
      <c r="S725" s="14">
        <v>0</v>
      </c>
      <c r="T725" s="14">
        <v>0</v>
      </c>
      <c r="U725" s="25">
        <v>44138</v>
      </c>
      <c r="V725" s="14">
        <v>52</v>
      </c>
      <c r="W725" s="23">
        <v>2830.84</v>
      </c>
      <c r="X725" s="23">
        <v>0</v>
      </c>
      <c r="Y725" s="23">
        <v>0</v>
      </c>
      <c r="Z725" s="23">
        <v>53.37</v>
      </c>
      <c r="AA725" s="23">
        <v>53.37</v>
      </c>
      <c r="AB725" s="14">
        <v>15</v>
      </c>
      <c r="AC725" s="14">
        <v>0</v>
      </c>
      <c r="AD725" s="24">
        <v>0</v>
      </c>
      <c r="AE725" s="48">
        <v>3</v>
      </c>
      <c r="AF725" s="48">
        <v>15</v>
      </c>
      <c r="AG725" s="44">
        <v>60.07</v>
      </c>
      <c r="AH725" s="44">
        <v>48.9861</v>
      </c>
      <c r="AI725" s="44">
        <v>55.591500000000003</v>
      </c>
      <c r="AJ725" s="44">
        <v>51.868400000000001</v>
      </c>
      <c r="AK725" s="44">
        <v>62.151200000000003</v>
      </c>
      <c r="AL725" s="44">
        <v>49.502499999999998</v>
      </c>
      <c r="AM725" s="44">
        <v>85.1</v>
      </c>
      <c r="AN725" s="44">
        <v>55.92</v>
      </c>
      <c r="AO725" s="44">
        <v>42.53</v>
      </c>
      <c r="AP725" s="44">
        <v>41.56</v>
      </c>
      <c r="AQ725" s="44">
        <v>67.150000000000006</v>
      </c>
      <c r="AR725" s="44">
        <v>55.92</v>
      </c>
      <c r="AS725" s="44">
        <v>42.53</v>
      </c>
      <c r="AT725" s="44">
        <v>55.92</v>
      </c>
      <c r="AU725" s="44">
        <v>59.97</v>
      </c>
      <c r="AV725" s="44">
        <v>48.74</v>
      </c>
      <c r="AW725" s="44">
        <v>46.12</v>
      </c>
      <c r="AX725" s="44">
        <v>52.33</v>
      </c>
      <c r="AY725" s="44">
        <v>70.739999999999995</v>
      </c>
      <c r="AZ725" s="44">
        <v>53.91</v>
      </c>
      <c r="BA725" s="44">
        <v>83.07</v>
      </c>
      <c r="BB725" s="44">
        <v>31.72</v>
      </c>
      <c r="BC725" s="14" t="s">
        <v>77</v>
      </c>
      <c r="BD725" s="14" t="s">
        <v>77</v>
      </c>
      <c r="BG725" s="14" t="s">
        <v>191</v>
      </c>
      <c r="BH725" s="14" t="s">
        <v>44</v>
      </c>
      <c r="BI725" s="14">
        <v>102</v>
      </c>
      <c r="BJ725" s="14">
        <f>IFERROR(_xlfn.XLOOKUP(Master[[#This Row],[cu_id]],StopTimes[cu_ID],StopTimes[Average Stop Time]), 0)</f>
        <v>22.745833333333334</v>
      </c>
      <c r="BK725" s="14">
        <f>IF(Master[[#This Row],[Avg stop time helper]] &lt;&gt; 0, Master[[#This Row],[Avg stop time helper]],Average_Stop_Time)</f>
        <v>22.745833333333334</v>
      </c>
      <c r="BL725" s="14" t="b">
        <f>NOT(ISERROR(_xlfn.XLOOKUP(Master[[#This Row],[cu_id]], Solution[Cu_ID],Solution[Cu_ID])))</f>
        <v>0</v>
      </c>
    </row>
    <row r="726" spans="1:64" s="14" customFormat="1" x14ac:dyDescent="0.3">
      <c r="A726" s="26" t="s">
        <v>945</v>
      </c>
      <c r="B726" s="14">
        <v>102</v>
      </c>
      <c r="C726" s="14">
        <v>99062</v>
      </c>
      <c r="D726" s="14">
        <v>96</v>
      </c>
      <c r="E726" s="14" t="s">
        <v>944</v>
      </c>
      <c r="F726" s="14" t="s">
        <v>4104</v>
      </c>
      <c r="H726" s="14" t="s">
        <v>935</v>
      </c>
      <c r="I726" s="14" t="s">
        <v>2</v>
      </c>
      <c r="J726" s="14">
        <v>49765</v>
      </c>
      <c r="K726" s="14">
        <v>7</v>
      </c>
      <c r="L726" s="14" t="s">
        <v>82</v>
      </c>
      <c r="M726" s="14" t="s">
        <v>164</v>
      </c>
      <c r="N726" s="14" t="s">
        <v>13</v>
      </c>
      <c r="O726" s="14">
        <v>70</v>
      </c>
      <c r="P726" s="14">
        <v>70</v>
      </c>
      <c r="Q726" s="14">
        <v>0</v>
      </c>
      <c r="R726" s="14">
        <v>0</v>
      </c>
      <c r="S726" s="14">
        <v>0</v>
      </c>
      <c r="T726" s="14">
        <v>0</v>
      </c>
      <c r="U726" s="25">
        <v>44137</v>
      </c>
      <c r="V726" s="14">
        <v>53</v>
      </c>
      <c r="W726" s="23">
        <v>4636.0600000000004</v>
      </c>
      <c r="X726" s="23">
        <v>0</v>
      </c>
      <c r="Y726" s="23">
        <v>0</v>
      </c>
      <c r="Z726" s="23">
        <v>92.46</v>
      </c>
      <c r="AA726" s="23">
        <v>92.46</v>
      </c>
      <c r="AB726" s="14">
        <v>70</v>
      </c>
      <c r="AC726" s="14">
        <v>26</v>
      </c>
      <c r="AD726" s="24">
        <v>0.49056603773584906</v>
      </c>
      <c r="AE726" s="48">
        <v>3</v>
      </c>
      <c r="AF726" s="48">
        <v>101</v>
      </c>
      <c r="AG726" s="44">
        <v>91.046099999999996</v>
      </c>
      <c r="AH726" s="44">
        <v>90.233000000000004</v>
      </c>
      <c r="AI726" s="44">
        <v>87.23</v>
      </c>
      <c r="AJ726" s="44">
        <v>84.001499999999993</v>
      </c>
      <c r="AK726" s="44">
        <v>88.408699999999996</v>
      </c>
      <c r="AL726" s="44">
        <v>82.2</v>
      </c>
      <c r="AM726" s="44">
        <v>90.52</v>
      </c>
      <c r="AN726" s="44">
        <v>162.19999999999999</v>
      </c>
      <c r="AO726" s="44">
        <v>93.37</v>
      </c>
      <c r="AP726" s="44">
        <v>162.19999999999999</v>
      </c>
      <c r="AQ726" s="44">
        <v>87.23</v>
      </c>
      <c r="AR726" s="44">
        <v>162.19999999999999</v>
      </c>
      <c r="AS726" s="44">
        <v>87.23</v>
      </c>
      <c r="AT726" s="44">
        <v>162.19999999999999</v>
      </c>
      <c r="AU726" s="44">
        <v>87.23</v>
      </c>
      <c r="AV726" s="44">
        <v>162.19999999999999</v>
      </c>
      <c r="AW726" s="44">
        <v>87.23</v>
      </c>
      <c r="AX726" s="44">
        <v>166.6</v>
      </c>
      <c r="AY726" s="44">
        <v>87.23</v>
      </c>
      <c r="AZ726" s="44">
        <v>171</v>
      </c>
      <c r="BA726" s="44">
        <v>87.23</v>
      </c>
      <c r="BB726" s="44">
        <v>171</v>
      </c>
      <c r="BC726" s="14" t="s">
        <v>77</v>
      </c>
      <c r="BD726" s="14" t="s">
        <v>77</v>
      </c>
      <c r="BG726" s="14" t="s">
        <v>191</v>
      </c>
      <c r="BH726" s="14" t="s">
        <v>44</v>
      </c>
      <c r="BI726" s="14">
        <v>102</v>
      </c>
      <c r="BJ726" s="14">
        <f>IFERROR(_xlfn.XLOOKUP(Master[[#This Row],[cu_id]],StopTimes[cu_ID],StopTimes[Average Stop Time]), 0)</f>
        <v>4.0166666666666666</v>
      </c>
      <c r="BK726" s="14">
        <f>IF(Master[[#This Row],[Avg stop time helper]] &lt;&gt; 0, Master[[#This Row],[Avg stop time helper]],Average_Stop_Time)</f>
        <v>4.0166666666666666</v>
      </c>
      <c r="BL726" s="14" t="b">
        <f>NOT(ISERROR(_xlfn.XLOOKUP(Master[[#This Row],[cu_id]], Solution[Cu_ID],Solution[Cu_ID])))</f>
        <v>0</v>
      </c>
    </row>
    <row r="727" spans="1:64" s="14" customFormat="1" x14ac:dyDescent="0.3">
      <c r="A727" s="26" t="s">
        <v>1518</v>
      </c>
      <c r="B727" s="14">
        <v>105</v>
      </c>
      <c r="C727" s="14">
        <v>99062</v>
      </c>
      <c r="D727" s="14">
        <v>120</v>
      </c>
      <c r="E727" s="14" t="s">
        <v>1517</v>
      </c>
      <c r="F727" s="14" t="s">
        <v>4617</v>
      </c>
      <c r="H727" s="14" t="s">
        <v>215</v>
      </c>
      <c r="I727" s="14" t="s">
        <v>2</v>
      </c>
      <c r="J727" s="14">
        <v>48750</v>
      </c>
      <c r="K727" s="14">
        <v>7</v>
      </c>
      <c r="L727" s="14" t="s">
        <v>82</v>
      </c>
      <c r="M727" s="14" t="s">
        <v>164</v>
      </c>
      <c r="N727" s="14" t="s">
        <v>48</v>
      </c>
      <c r="O727" s="14">
        <v>168</v>
      </c>
      <c r="P727" s="14">
        <v>0</v>
      </c>
      <c r="Q727" s="14">
        <v>0</v>
      </c>
      <c r="R727" s="14">
        <v>0</v>
      </c>
      <c r="S727" s="14">
        <v>168</v>
      </c>
      <c r="T727" s="14">
        <v>0</v>
      </c>
      <c r="U727" s="25">
        <v>44140</v>
      </c>
      <c r="V727" s="14">
        <v>52</v>
      </c>
      <c r="W727" s="23">
        <v>2242.98</v>
      </c>
      <c r="X727" s="23">
        <v>0</v>
      </c>
      <c r="Y727" s="23">
        <v>0</v>
      </c>
      <c r="Z727" s="23">
        <v>36.31</v>
      </c>
      <c r="AA727" s="23">
        <v>36.31</v>
      </c>
      <c r="AB727" s="14">
        <v>35</v>
      </c>
      <c r="AC727" s="14">
        <v>10</v>
      </c>
      <c r="AD727" s="24">
        <f>IFERROR(1-(Master[[#This Row],[Avg Garment Scans per Delivery]]/Master[[#This Row],[Garment Inventory]]), 0)</f>
        <v>0.7142857142857143</v>
      </c>
      <c r="AE727" s="48">
        <v>1</v>
      </c>
      <c r="AF727" s="48">
        <v>35</v>
      </c>
      <c r="AG727" s="44">
        <v>54.752499999999998</v>
      </c>
      <c r="AH727" s="44">
        <v>31.146899999999999</v>
      </c>
      <c r="AI727" s="44">
        <v>34.0471</v>
      </c>
      <c r="AJ727" s="44">
        <v>30.547599999999999</v>
      </c>
      <c r="AK727" s="44">
        <v>32.83</v>
      </c>
      <c r="AL727" s="44">
        <v>29.797499999999999</v>
      </c>
      <c r="AM727" s="44">
        <v>31.41</v>
      </c>
      <c r="AN727" s="44">
        <v>29.4</v>
      </c>
      <c r="AO727" s="44">
        <v>31.41</v>
      </c>
      <c r="AP727" s="44">
        <v>29.4</v>
      </c>
      <c r="AQ727" s="44">
        <v>31.41</v>
      </c>
      <c r="AR727" s="44">
        <v>29.4</v>
      </c>
      <c r="AS727" s="44">
        <v>31.41</v>
      </c>
      <c r="AT727" s="44">
        <v>29.4</v>
      </c>
      <c r="AU727" s="44">
        <v>34.25</v>
      </c>
      <c r="AV727" s="44">
        <v>29.4</v>
      </c>
      <c r="AW727" s="44">
        <v>34.25</v>
      </c>
      <c r="AX727" s="44">
        <v>29.4</v>
      </c>
      <c r="AY727" s="44">
        <v>34.25</v>
      </c>
      <c r="AZ727" s="44">
        <v>30.99</v>
      </c>
      <c r="BA727" s="44">
        <v>34.25</v>
      </c>
      <c r="BB727" s="44">
        <v>30.99</v>
      </c>
      <c r="BC727" s="14" t="s">
        <v>232</v>
      </c>
      <c r="BD727" s="14" t="s">
        <v>213</v>
      </c>
      <c r="BG727" s="14" t="s">
        <v>191</v>
      </c>
      <c r="BH727" s="14" t="s">
        <v>44</v>
      </c>
      <c r="BI727" s="14">
        <v>101</v>
      </c>
      <c r="BJ727" s="14">
        <f>IFERROR(_xlfn.XLOOKUP(Master[[#This Row],[cu_id]],StopTimes[cu_ID],StopTimes[Average Stop Time]), 0)</f>
        <v>14.01</v>
      </c>
      <c r="BK727" s="14">
        <f>IF(Master[[#This Row],[Avg stop time helper]] &lt;&gt; 0, Master[[#This Row],[Avg stop time helper]],Average_Stop_Time)</f>
        <v>14.01</v>
      </c>
      <c r="BL727" s="14" t="b">
        <f>NOT(ISERROR(_xlfn.XLOOKUP(Master[[#This Row],[cu_id]], Solution[Cu_ID],Solution[Cu_ID])))</f>
        <v>1</v>
      </c>
    </row>
    <row r="728" spans="1:64" s="14" customFormat="1" x14ac:dyDescent="0.3">
      <c r="A728" s="26" t="s">
        <v>984</v>
      </c>
      <c r="B728" s="14">
        <v>105</v>
      </c>
      <c r="C728" s="14">
        <v>99062</v>
      </c>
      <c r="D728" s="14">
        <v>119</v>
      </c>
      <c r="E728" s="14" t="s">
        <v>983</v>
      </c>
      <c r="F728" s="14" t="s">
        <v>3546</v>
      </c>
      <c r="H728" s="14" t="s">
        <v>978</v>
      </c>
      <c r="I728" s="14" t="s">
        <v>2</v>
      </c>
      <c r="J728" s="14">
        <v>48737</v>
      </c>
      <c r="K728" s="14">
        <v>7</v>
      </c>
      <c r="L728" s="14" t="s">
        <v>82</v>
      </c>
      <c r="M728" s="14" t="s">
        <v>164</v>
      </c>
      <c r="N728" s="14" t="s">
        <v>12</v>
      </c>
      <c r="O728" s="14">
        <v>420</v>
      </c>
      <c r="P728" s="14">
        <v>0</v>
      </c>
      <c r="Q728" s="14">
        <v>0</v>
      </c>
      <c r="R728" s="14">
        <v>420</v>
      </c>
      <c r="S728" s="14">
        <v>0</v>
      </c>
      <c r="T728" s="14">
        <v>0</v>
      </c>
      <c r="U728" s="25">
        <v>44139</v>
      </c>
      <c r="V728" s="14">
        <v>52</v>
      </c>
      <c r="W728" s="23">
        <v>1251.9000000000001</v>
      </c>
      <c r="X728" s="23">
        <v>0</v>
      </c>
      <c r="Y728" s="23">
        <v>0</v>
      </c>
      <c r="Z728" s="23">
        <v>16.21</v>
      </c>
      <c r="AA728" s="23">
        <v>16.21</v>
      </c>
      <c r="AB728" s="14">
        <v>11</v>
      </c>
      <c r="AC728" s="14">
        <v>3</v>
      </c>
      <c r="AD728" s="24">
        <f>IFERROR(1-(Master[[#This Row],[Avg Garment Scans per Delivery]]/Master[[#This Row],[Garment Inventory]]), 0)</f>
        <v>0.72727272727272729</v>
      </c>
      <c r="AE728" s="48">
        <v>1</v>
      </c>
      <c r="AF728" s="48">
        <v>11</v>
      </c>
      <c r="AG728" s="44">
        <v>32.86</v>
      </c>
      <c r="AH728" s="44">
        <v>20.613</v>
      </c>
      <c r="AI728" s="44">
        <v>15.29</v>
      </c>
      <c r="AJ728" s="44">
        <v>15.476900000000001</v>
      </c>
      <c r="AK728" s="44">
        <v>23.94</v>
      </c>
      <c r="AL728" s="44">
        <v>15.4925</v>
      </c>
      <c r="AM728" s="44">
        <v>49.89</v>
      </c>
      <c r="AN728" s="44">
        <v>15.29</v>
      </c>
      <c r="AO728" s="44">
        <v>15.29</v>
      </c>
      <c r="AP728" s="44">
        <v>15.29</v>
      </c>
      <c r="AQ728" s="44">
        <v>49.89</v>
      </c>
      <c r="AR728" s="44">
        <v>15.29</v>
      </c>
      <c r="AS728" s="44">
        <v>15.29</v>
      </c>
      <c r="AT728" s="44">
        <v>15.29</v>
      </c>
      <c r="AU728" s="44">
        <v>15.29</v>
      </c>
      <c r="AV728" s="44">
        <v>15.29</v>
      </c>
      <c r="AW728" s="44">
        <v>15.29</v>
      </c>
      <c r="AX728" s="44">
        <v>15.29</v>
      </c>
      <c r="AY728" s="44">
        <v>15.29</v>
      </c>
      <c r="AZ728" s="44">
        <v>16.100000000000001</v>
      </c>
      <c r="BA728" s="44">
        <v>15.29</v>
      </c>
      <c r="BB728" s="44">
        <v>16.100000000000001</v>
      </c>
      <c r="BC728" s="14" t="s">
        <v>232</v>
      </c>
      <c r="BD728" s="14" t="s">
        <v>213</v>
      </c>
      <c r="BG728" s="14" t="s">
        <v>191</v>
      </c>
      <c r="BH728" s="14" t="s">
        <v>44</v>
      </c>
      <c r="BI728" s="14">
        <v>105</v>
      </c>
      <c r="BJ728" s="14">
        <f>IFERROR(_xlfn.XLOOKUP(Master[[#This Row],[cu_id]],StopTimes[cu_ID],StopTimes[Average Stop Time]), 0)</f>
        <v>8.0875000000000004</v>
      </c>
      <c r="BK728" s="14">
        <f>IF(Master[[#This Row],[Avg stop time helper]] &lt;&gt; 0, Master[[#This Row],[Avg stop time helper]],Average_Stop_Time)</f>
        <v>8.0875000000000004</v>
      </c>
      <c r="BL728" s="14" t="b">
        <f>NOT(ISERROR(_xlfn.XLOOKUP(Master[[#This Row],[cu_id]], Solution[Cu_ID],Solution[Cu_ID])))</f>
        <v>1</v>
      </c>
    </row>
    <row r="729" spans="1:64" s="14" customFormat="1" x14ac:dyDescent="0.3">
      <c r="A729" s="26" t="s">
        <v>1708</v>
      </c>
      <c r="B729" s="14">
        <v>105</v>
      </c>
      <c r="C729" s="14">
        <v>99062</v>
      </c>
      <c r="D729" s="14">
        <v>118</v>
      </c>
      <c r="E729" s="14" t="s">
        <v>1707</v>
      </c>
      <c r="F729" s="14" t="s">
        <v>3861</v>
      </c>
      <c r="H729" s="14" t="s">
        <v>1495</v>
      </c>
      <c r="I729" s="14" t="s">
        <v>2</v>
      </c>
      <c r="J729" s="14">
        <v>48739</v>
      </c>
      <c r="K729" s="14">
        <v>7</v>
      </c>
      <c r="L729" s="14" t="s">
        <v>82</v>
      </c>
      <c r="M729" s="14" t="s">
        <v>164</v>
      </c>
      <c r="N729" s="14" t="s">
        <v>12</v>
      </c>
      <c r="O729" s="14">
        <v>170</v>
      </c>
      <c r="P729" s="14">
        <v>0</v>
      </c>
      <c r="Q729" s="14">
        <v>0</v>
      </c>
      <c r="R729" s="14">
        <v>170</v>
      </c>
      <c r="S729" s="14">
        <v>0</v>
      </c>
      <c r="T729" s="14">
        <v>0</v>
      </c>
      <c r="U729" s="25">
        <v>44139</v>
      </c>
      <c r="V729" s="14">
        <v>52</v>
      </c>
      <c r="W729" s="23">
        <v>4087.11</v>
      </c>
      <c r="X729" s="23">
        <v>0</v>
      </c>
      <c r="Y729" s="23">
        <v>0</v>
      </c>
      <c r="Z729" s="23">
        <v>74.28</v>
      </c>
      <c r="AA729" s="23">
        <v>74.28</v>
      </c>
      <c r="AB729" s="14">
        <v>38</v>
      </c>
      <c r="AC729" s="14">
        <v>10</v>
      </c>
      <c r="AD729" s="24">
        <f>IFERROR(1-(Master[[#This Row],[Avg Garment Scans per Delivery]]/Master[[#This Row],[Garment Inventory]]), 0)</f>
        <v>0.73684210526315796</v>
      </c>
      <c r="AE729" s="48">
        <v>2</v>
      </c>
      <c r="AF729" s="48">
        <v>42</v>
      </c>
      <c r="AG729" s="44">
        <v>89.717600000000004</v>
      </c>
      <c r="AH729" s="44">
        <v>49.249200000000002</v>
      </c>
      <c r="AI729" s="44">
        <v>70.08</v>
      </c>
      <c r="AJ729" s="44">
        <v>70.663799999999995</v>
      </c>
      <c r="AK729" s="44">
        <v>62.666200000000003</v>
      </c>
      <c r="AL729" s="44">
        <v>70.787499999999994</v>
      </c>
      <c r="AM729" s="44">
        <v>49.41</v>
      </c>
      <c r="AN729" s="44">
        <v>70.08</v>
      </c>
      <c r="AO729" s="44">
        <v>49.41</v>
      </c>
      <c r="AP729" s="44">
        <v>70.08</v>
      </c>
      <c r="AQ729" s="44">
        <v>57.75</v>
      </c>
      <c r="AR729" s="44">
        <v>70.08</v>
      </c>
      <c r="AS729" s="44">
        <v>64.44</v>
      </c>
      <c r="AT729" s="44">
        <v>70.08</v>
      </c>
      <c r="AU729" s="44">
        <v>70.08</v>
      </c>
      <c r="AV729" s="44">
        <v>70.08</v>
      </c>
      <c r="AW729" s="44">
        <v>70.08</v>
      </c>
      <c r="AX729" s="44">
        <v>70.08</v>
      </c>
      <c r="AY729" s="44">
        <v>70.08</v>
      </c>
      <c r="AZ729" s="44">
        <v>73.81</v>
      </c>
      <c r="BA729" s="44">
        <v>70.08</v>
      </c>
      <c r="BB729" s="44">
        <v>72.010000000000005</v>
      </c>
      <c r="BC729" s="14" t="s">
        <v>232</v>
      </c>
      <c r="BD729" s="14" t="s">
        <v>213</v>
      </c>
      <c r="BG729" s="14" t="s">
        <v>191</v>
      </c>
      <c r="BH729" s="14" t="s">
        <v>44</v>
      </c>
      <c r="BI729" s="14">
        <v>105</v>
      </c>
      <c r="BJ729" s="14">
        <f>IFERROR(_xlfn.XLOOKUP(Master[[#This Row],[cu_id]],StopTimes[cu_ID],StopTimes[Average Stop Time]), 0)</f>
        <v>16.212499999999999</v>
      </c>
      <c r="BK729" s="14">
        <f>IF(Master[[#This Row],[Avg stop time helper]] &lt;&gt; 0, Master[[#This Row],[Avg stop time helper]],Average_Stop_Time)</f>
        <v>16.212499999999999</v>
      </c>
      <c r="BL729" s="14" t="b">
        <f>NOT(ISERROR(_xlfn.XLOOKUP(Master[[#This Row],[cu_id]], Solution[Cu_ID],Solution[Cu_ID])))</f>
        <v>1</v>
      </c>
    </row>
    <row r="730" spans="1:64" s="14" customFormat="1" x14ac:dyDescent="0.3">
      <c r="A730" s="26" t="s">
        <v>647</v>
      </c>
      <c r="B730" s="14">
        <v>102</v>
      </c>
      <c r="C730" s="14">
        <v>99062</v>
      </c>
      <c r="D730" s="14">
        <v>37</v>
      </c>
      <c r="E730" s="14" t="s">
        <v>646</v>
      </c>
      <c r="F730" s="14" t="s">
        <v>4295</v>
      </c>
      <c r="G730" s="14" t="s">
        <v>645</v>
      </c>
      <c r="H730" s="14" t="s">
        <v>640</v>
      </c>
      <c r="I730" s="14" t="s">
        <v>2</v>
      </c>
      <c r="J730" s="14">
        <v>49749</v>
      </c>
      <c r="K730" s="14">
        <v>7</v>
      </c>
      <c r="L730" s="14" t="s">
        <v>82</v>
      </c>
      <c r="M730" s="14" t="s">
        <v>164</v>
      </c>
      <c r="N730" s="14" t="s">
        <v>13</v>
      </c>
      <c r="O730" s="14">
        <v>310</v>
      </c>
      <c r="P730" s="14">
        <v>310</v>
      </c>
      <c r="Q730" s="14">
        <v>0</v>
      </c>
      <c r="R730" s="14">
        <v>0</v>
      </c>
      <c r="S730" s="14">
        <v>0</v>
      </c>
      <c r="T730" s="14">
        <v>0</v>
      </c>
      <c r="U730" s="25">
        <v>44137</v>
      </c>
      <c r="V730" s="14">
        <v>53</v>
      </c>
      <c r="W730" s="23">
        <v>12451.07</v>
      </c>
      <c r="X730" s="23">
        <v>0</v>
      </c>
      <c r="Y730" s="23">
        <v>0</v>
      </c>
      <c r="Z730" s="23">
        <v>241.85</v>
      </c>
      <c r="AA730" s="23">
        <v>241.85</v>
      </c>
      <c r="AB730" s="14">
        <v>73</v>
      </c>
      <c r="AC730" s="14">
        <v>8</v>
      </c>
      <c r="AD730" s="24">
        <v>0.15094339622641509</v>
      </c>
      <c r="AE730" s="48">
        <v>12</v>
      </c>
      <c r="AF730" s="48">
        <v>79</v>
      </c>
      <c r="AG730" s="44">
        <v>241.90610000000001</v>
      </c>
      <c r="AH730" s="44">
        <v>243.19300000000001</v>
      </c>
      <c r="AI730" s="44">
        <v>222.48570000000001</v>
      </c>
      <c r="AJ730" s="44">
        <v>211.69380000000001</v>
      </c>
      <c r="AK730" s="44">
        <v>238.38749999999999</v>
      </c>
      <c r="AL730" s="44">
        <v>206.3237</v>
      </c>
      <c r="AM730" s="44">
        <v>239.42</v>
      </c>
      <c r="AN730" s="44">
        <v>407.32</v>
      </c>
      <c r="AO730" s="44">
        <v>239.42</v>
      </c>
      <c r="AP730" s="44">
        <v>407.32</v>
      </c>
      <c r="AQ730" s="44">
        <v>238.81</v>
      </c>
      <c r="AR730" s="44">
        <v>409.37</v>
      </c>
      <c r="AS730" s="44">
        <v>237.89</v>
      </c>
      <c r="AT730" s="44">
        <v>411.42</v>
      </c>
      <c r="AU730" s="44">
        <v>237.89</v>
      </c>
      <c r="AV730" s="44">
        <v>408.34</v>
      </c>
      <c r="AW730" s="44">
        <v>237.89</v>
      </c>
      <c r="AX730" s="44">
        <v>415.41</v>
      </c>
      <c r="AY730" s="44">
        <v>237.89</v>
      </c>
      <c r="AZ730" s="44">
        <v>425.56</v>
      </c>
      <c r="BA730" s="44">
        <v>237.89</v>
      </c>
      <c r="BB730" s="44">
        <v>425.56</v>
      </c>
      <c r="BC730" s="14" t="s">
        <v>77</v>
      </c>
      <c r="BD730" s="14" t="s">
        <v>77</v>
      </c>
      <c r="BG730" s="14" t="s">
        <v>191</v>
      </c>
      <c r="BH730" s="14" t="s">
        <v>44</v>
      </c>
      <c r="BI730" s="14">
        <v>102</v>
      </c>
      <c r="BJ730" s="14">
        <f>IFERROR(_xlfn.XLOOKUP(Master[[#This Row],[cu_id]],StopTimes[cu_ID],StopTimes[Average Stop Time]), 0)</f>
        <v>37.524999999999999</v>
      </c>
      <c r="BK730" s="14">
        <f>IF(Master[[#This Row],[Avg stop time helper]] &lt;&gt; 0, Master[[#This Row],[Avg stop time helper]],Average_Stop_Time)</f>
        <v>37.524999999999999</v>
      </c>
      <c r="BL730" s="14" t="b">
        <f>NOT(ISERROR(_xlfn.XLOOKUP(Master[[#This Row],[cu_id]], Solution[Cu_ID],Solution[Cu_ID])))</f>
        <v>0</v>
      </c>
    </row>
    <row r="731" spans="1:64" s="14" customFormat="1" x14ac:dyDescent="0.3">
      <c r="A731" s="26" t="s">
        <v>931</v>
      </c>
      <c r="B731" s="14">
        <v>105</v>
      </c>
      <c r="C731" s="14">
        <v>99063</v>
      </c>
      <c r="D731" s="14">
        <v>4</v>
      </c>
      <c r="E731" s="14" t="s">
        <v>3</v>
      </c>
      <c r="F731" s="14" t="s">
        <v>5410</v>
      </c>
      <c r="G731" s="14" t="s">
        <v>776</v>
      </c>
      <c r="H731" s="14" t="s">
        <v>655</v>
      </c>
      <c r="I731" s="14" t="s">
        <v>2</v>
      </c>
      <c r="J731" s="14">
        <v>49735</v>
      </c>
      <c r="K731" s="14">
        <v>2</v>
      </c>
      <c r="L731" s="14" t="s">
        <v>83</v>
      </c>
      <c r="M731" s="14" t="s">
        <v>164</v>
      </c>
      <c r="N731" s="14" t="s">
        <v>15</v>
      </c>
      <c r="O731" s="14">
        <v>270</v>
      </c>
      <c r="P731" s="14">
        <v>0</v>
      </c>
      <c r="Q731" s="14">
        <v>270</v>
      </c>
      <c r="R731" s="14">
        <v>0</v>
      </c>
      <c r="S731" s="14">
        <v>0</v>
      </c>
      <c r="T731" s="14">
        <v>0</v>
      </c>
      <c r="U731" s="25">
        <v>44138</v>
      </c>
      <c r="V731" s="14">
        <v>13</v>
      </c>
      <c r="W731" s="23">
        <v>1406.96</v>
      </c>
      <c r="X731" s="23">
        <v>0</v>
      </c>
      <c r="Y731" s="23">
        <v>0</v>
      </c>
      <c r="Z731" s="23">
        <v>27.68</v>
      </c>
      <c r="AA731" s="23">
        <v>110.72</v>
      </c>
      <c r="AB731" s="14">
        <v>0</v>
      </c>
      <c r="AC731" s="14">
        <v>0</v>
      </c>
      <c r="AD731" s="24">
        <f>IFERROR(1-(Master[[#This Row],[Avg Garment Scans per Delivery]]/Master[[#This Row],[Garment Inventory]]), 0)</f>
        <v>0</v>
      </c>
      <c r="AE731" s="48">
        <v>0</v>
      </c>
      <c r="AF731" s="48">
        <v>0</v>
      </c>
      <c r="AG731" s="44">
        <v>107.48</v>
      </c>
      <c r="AH731" s="44">
        <v>107.48</v>
      </c>
      <c r="AI731" s="44">
        <v>109.64</v>
      </c>
      <c r="AJ731" s="44">
        <v>110.72</v>
      </c>
      <c r="AK731" s="44">
        <v>26.87</v>
      </c>
      <c r="AL731" s="44">
        <v>27.68</v>
      </c>
      <c r="AM731" s="44">
        <v>0</v>
      </c>
      <c r="AN731" s="44">
        <v>110.72</v>
      </c>
      <c r="AO731" s="44">
        <v>107.48</v>
      </c>
      <c r="AP731" s="44">
        <v>0</v>
      </c>
      <c r="AQ731" s="44">
        <v>0</v>
      </c>
      <c r="AR731" s="44">
        <v>0</v>
      </c>
      <c r="AS731" s="44">
        <v>0</v>
      </c>
      <c r="AT731" s="44">
        <v>0</v>
      </c>
      <c r="AU731" s="44">
        <v>0</v>
      </c>
      <c r="AV731" s="44">
        <v>110.72</v>
      </c>
      <c r="AW731" s="44">
        <v>107.48</v>
      </c>
      <c r="AX731" s="44">
        <v>0</v>
      </c>
      <c r="AY731" s="44">
        <v>0</v>
      </c>
      <c r="AZ731" s="44">
        <v>0</v>
      </c>
      <c r="BA731" s="44">
        <v>0</v>
      </c>
      <c r="BB731" s="44">
        <v>0</v>
      </c>
      <c r="BC731" s="14" t="s">
        <v>232</v>
      </c>
      <c r="BD731" s="14" t="s">
        <v>213</v>
      </c>
      <c r="BG731" s="14" t="s">
        <v>191</v>
      </c>
      <c r="BH731" s="14" t="s">
        <v>44</v>
      </c>
      <c r="BI731" s="14">
        <v>103</v>
      </c>
      <c r="BJ731" s="14">
        <f>IFERROR(_xlfn.XLOOKUP(Master[[#This Row],[cu_id]],StopTimes[cu_ID],StopTimes[Average Stop Time]), 0)</f>
        <v>14.783333333333333</v>
      </c>
      <c r="BK731" s="14">
        <f>IF(Master[[#This Row],[Avg stop time helper]] &lt;&gt; 0, Master[[#This Row],[Avg stop time helper]],Average_Stop_Time)</f>
        <v>14.783333333333333</v>
      </c>
      <c r="BL731" s="14" t="b">
        <f>NOT(ISERROR(_xlfn.XLOOKUP(Master[[#This Row],[cu_id]], Solution[Cu_ID],Solution[Cu_ID])))</f>
        <v>1</v>
      </c>
    </row>
    <row r="732" spans="1:64" s="14" customFormat="1" x14ac:dyDescent="0.3">
      <c r="A732" s="26" t="s">
        <v>777</v>
      </c>
      <c r="B732" s="14">
        <v>105</v>
      </c>
      <c r="C732" s="14">
        <v>99063</v>
      </c>
      <c r="D732" s="14">
        <v>5</v>
      </c>
      <c r="E732" s="14" t="s">
        <v>3</v>
      </c>
      <c r="F732" s="14" t="s">
        <v>5194</v>
      </c>
      <c r="G732" s="14" t="s">
        <v>776</v>
      </c>
      <c r="H732" s="14" t="s">
        <v>775</v>
      </c>
      <c r="I732" s="14" t="s">
        <v>2</v>
      </c>
      <c r="J732" s="14">
        <v>48764</v>
      </c>
      <c r="K732" s="14">
        <v>3</v>
      </c>
      <c r="L732" s="14" t="s">
        <v>175</v>
      </c>
      <c r="M732" s="14" t="s">
        <v>164</v>
      </c>
      <c r="N732" s="14" t="s">
        <v>14</v>
      </c>
      <c r="O732" s="14">
        <v>185</v>
      </c>
      <c r="P732" s="14">
        <v>0</v>
      </c>
      <c r="Q732" s="14">
        <v>0</v>
      </c>
      <c r="R732" s="14">
        <v>0</v>
      </c>
      <c r="S732" s="14">
        <v>0</v>
      </c>
      <c r="T732" s="14">
        <v>185</v>
      </c>
      <c r="U732" s="25">
        <v>44148</v>
      </c>
      <c r="V732" s="14">
        <v>13</v>
      </c>
      <c r="W732" s="23">
        <v>455</v>
      </c>
      <c r="X732" s="23">
        <v>0</v>
      </c>
      <c r="Y732" s="23">
        <v>0</v>
      </c>
      <c r="Z732" s="23">
        <v>8.75</v>
      </c>
      <c r="AA732" s="23">
        <v>35</v>
      </c>
      <c r="AB732" s="14">
        <v>0</v>
      </c>
      <c r="AC732" s="14">
        <v>0</v>
      </c>
      <c r="AD732" s="24">
        <f>IFERROR(1-(Master[[#This Row],[Avg Garment Scans per Delivery]]/Master[[#This Row],[Garment Inventory]]), 0)</f>
        <v>0</v>
      </c>
      <c r="AE732" s="48">
        <v>0</v>
      </c>
      <c r="AF732" s="48">
        <v>0</v>
      </c>
      <c r="AG732" s="44">
        <v>35</v>
      </c>
      <c r="AH732" s="44">
        <v>35</v>
      </c>
      <c r="AI732" s="44">
        <v>35</v>
      </c>
      <c r="AJ732" s="44">
        <v>35</v>
      </c>
      <c r="AK732" s="44">
        <v>8.75</v>
      </c>
      <c r="AL732" s="44">
        <v>8.75</v>
      </c>
      <c r="AM732" s="44">
        <v>0</v>
      </c>
      <c r="AN732" s="44">
        <v>0</v>
      </c>
      <c r="AO732" s="44">
        <v>0</v>
      </c>
      <c r="AP732" s="44">
        <v>35</v>
      </c>
      <c r="AQ732" s="44">
        <v>35</v>
      </c>
      <c r="AR732" s="44">
        <v>0</v>
      </c>
      <c r="AS732" s="44">
        <v>0</v>
      </c>
      <c r="AT732" s="44">
        <v>0</v>
      </c>
      <c r="AU732" s="44">
        <v>0</v>
      </c>
      <c r="AV732" s="44">
        <v>0</v>
      </c>
      <c r="AW732" s="44">
        <v>0</v>
      </c>
      <c r="AX732" s="44">
        <v>35</v>
      </c>
      <c r="AY732" s="44">
        <v>35</v>
      </c>
      <c r="AZ732" s="44">
        <v>0</v>
      </c>
      <c r="BA732" s="44">
        <v>0</v>
      </c>
      <c r="BB732" s="44">
        <v>0</v>
      </c>
      <c r="BC732" s="14" t="s">
        <v>232</v>
      </c>
      <c r="BD732" s="14" t="s">
        <v>213</v>
      </c>
      <c r="BG732" s="14" t="s">
        <v>191</v>
      </c>
      <c r="BH732" s="14" t="s">
        <v>44</v>
      </c>
      <c r="BI732" s="14">
        <v>101</v>
      </c>
      <c r="BJ732" s="14">
        <f>IFERROR(_xlfn.XLOOKUP(Master[[#This Row],[cu_id]],StopTimes[cu_ID],StopTimes[Average Stop Time]), 0)</f>
        <v>10.583333333333334</v>
      </c>
      <c r="BK732" s="14">
        <f>IF(Master[[#This Row],[Avg stop time helper]] &lt;&gt; 0, Master[[#This Row],[Avg stop time helper]],Average_Stop_Time)</f>
        <v>10.583333333333334</v>
      </c>
      <c r="BL732" s="14" t="b">
        <f>NOT(ISERROR(_xlfn.XLOOKUP(Master[[#This Row],[cu_id]], Solution[Cu_ID],Solution[Cu_ID])))</f>
        <v>1</v>
      </c>
    </row>
    <row r="733" spans="1:64" s="14" customFormat="1" x14ac:dyDescent="0.3">
      <c r="A733" s="26" t="s">
        <v>1648</v>
      </c>
      <c r="B733" s="14">
        <v>105</v>
      </c>
      <c r="C733" s="14">
        <v>99080</v>
      </c>
      <c r="D733" s="14">
        <v>3</v>
      </c>
      <c r="E733" s="14" t="s">
        <v>1643</v>
      </c>
      <c r="F733" s="14" t="s">
        <v>3904</v>
      </c>
      <c r="H733" s="14" t="s">
        <v>1320</v>
      </c>
      <c r="I733" s="14" t="s">
        <v>2</v>
      </c>
      <c r="J733" s="14">
        <v>48661</v>
      </c>
      <c r="K733" s="14">
        <v>6</v>
      </c>
      <c r="L733" s="14" t="s">
        <v>82</v>
      </c>
      <c r="M733" s="14" t="s">
        <v>164</v>
      </c>
      <c r="N733" s="14" t="s">
        <v>13</v>
      </c>
      <c r="O733" s="14">
        <v>95</v>
      </c>
      <c r="P733" s="14">
        <v>95</v>
      </c>
      <c r="Q733" s="14">
        <v>0</v>
      </c>
      <c r="R733" s="14">
        <v>0</v>
      </c>
      <c r="S733" s="14">
        <v>0</v>
      </c>
      <c r="T733" s="14">
        <v>0</v>
      </c>
      <c r="U733" s="25">
        <v>44137</v>
      </c>
      <c r="V733" s="14">
        <v>40</v>
      </c>
      <c r="W733" s="23">
        <v>739.2</v>
      </c>
      <c r="X733" s="23">
        <v>0</v>
      </c>
      <c r="Y733" s="23">
        <v>0</v>
      </c>
      <c r="Z733" s="23">
        <v>11.13</v>
      </c>
      <c r="AA733" s="23">
        <v>22.26</v>
      </c>
      <c r="AB733" s="14">
        <v>0</v>
      </c>
      <c r="AC733" s="14">
        <v>0</v>
      </c>
      <c r="AD733" s="24">
        <f>IFERROR(1-(Master[[#This Row],[Avg Garment Scans per Delivery]]/Master[[#This Row],[Garment Inventory]]), 0)</f>
        <v>0</v>
      </c>
      <c r="AE733" s="48">
        <v>0</v>
      </c>
      <c r="AF733" s="48">
        <v>0</v>
      </c>
      <c r="AG733" s="44">
        <v>17.399999999999999</v>
      </c>
      <c r="AH733" s="44">
        <v>18.48</v>
      </c>
      <c r="AI733" s="44">
        <v>21</v>
      </c>
      <c r="AJ733" s="44">
        <v>18.054500000000001</v>
      </c>
      <c r="AK733" s="44">
        <v>10.5</v>
      </c>
      <c r="AL733" s="44">
        <v>17.399999999999999</v>
      </c>
      <c r="AM733" s="44">
        <v>0</v>
      </c>
      <c r="AN733" s="44">
        <v>34.799999999999997</v>
      </c>
      <c r="AO733" s="44">
        <v>21</v>
      </c>
      <c r="AP733" s="44">
        <v>34.799999999999997</v>
      </c>
      <c r="AQ733" s="44">
        <v>0</v>
      </c>
      <c r="AR733" s="44">
        <v>34.799999999999997</v>
      </c>
      <c r="AS733" s="44">
        <v>21</v>
      </c>
      <c r="AT733" s="44">
        <v>34.799999999999997</v>
      </c>
      <c r="AU733" s="44">
        <v>0</v>
      </c>
      <c r="AV733" s="44">
        <v>34.799999999999997</v>
      </c>
      <c r="AW733" s="44">
        <v>21</v>
      </c>
      <c r="AX733" s="44">
        <v>34.799999999999997</v>
      </c>
      <c r="AY733" s="44">
        <v>0</v>
      </c>
      <c r="AZ733" s="44">
        <v>34.799999999999997</v>
      </c>
      <c r="BA733" s="44">
        <v>21</v>
      </c>
      <c r="BB733" s="44">
        <v>34.799999999999997</v>
      </c>
      <c r="BC733" s="14" t="s">
        <v>260</v>
      </c>
      <c r="BD733" s="14" t="s">
        <v>213</v>
      </c>
      <c r="BG733" s="14" t="s">
        <v>191</v>
      </c>
      <c r="BH733" s="14" t="s">
        <v>44</v>
      </c>
      <c r="BI733" s="14">
        <v>105</v>
      </c>
      <c r="BJ733" s="14">
        <f>IFERROR(_xlfn.XLOOKUP(Master[[#This Row],[cu_id]],StopTimes[cu_ID],StopTimes[Average Stop Time]), 0)</f>
        <v>4.5333333333333332</v>
      </c>
      <c r="BK733" s="14">
        <f>IF(Master[[#This Row],[Avg stop time helper]] &lt;&gt; 0, Master[[#This Row],[Avg stop time helper]],Average_Stop_Time)</f>
        <v>4.5333333333333332</v>
      </c>
      <c r="BL733" s="14" t="b">
        <f>NOT(ISERROR(_xlfn.XLOOKUP(Master[[#This Row],[cu_id]], Solution[Cu_ID],Solution[Cu_ID])))</f>
        <v>1</v>
      </c>
    </row>
    <row r="734" spans="1:64" s="14" customFormat="1" x14ac:dyDescent="0.3">
      <c r="A734" s="26" t="s">
        <v>1646</v>
      </c>
      <c r="B734" s="14">
        <v>105</v>
      </c>
      <c r="C734" s="14">
        <v>99080</v>
      </c>
      <c r="D734" s="14">
        <v>1</v>
      </c>
      <c r="E734" s="14" t="s">
        <v>1643</v>
      </c>
      <c r="F734" s="14" t="s">
        <v>3829</v>
      </c>
      <c r="H734" s="14" t="s">
        <v>1320</v>
      </c>
      <c r="I734" s="14" t="s">
        <v>2</v>
      </c>
      <c r="J734" s="14">
        <v>48661</v>
      </c>
      <c r="K734" s="14">
        <v>6</v>
      </c>
      <c r="L734" s="14" t="s">
        <v>82</v>
      </c>
      <c r="M734" s="14" t="s">
        <v>164</v>
      </c>
      <c r="N734" s="14" t="s">
        <v>13</v>
      </c>
      <c r="O734" s="14">
        <v>105</v>
      </c>
      <c r="P734" s="14">
        <v>105</v>
      </c>
      <c r="Q734" s="14">
        <v>0</v>
      </c>
      <c r="R734" s="14">
        <v>0</v>
      </c>
      <c r="S734" s="14">
        <v>0</v>
      </c>
      <c r="T734" s="14">
        <v>0</v>
      </c>
      <c r="U734" s="25">
        <v>44137</v>
      </c>
      <c r="V734" s="14">
        <v>40</v>
      </c>
      <c r="W734" s="23">
        <v>944.95</v>
      </c>
      <c r="X734" s="23">
        <v>0</v>
      </c>
      <c r="Y734" s="23">
        <v>0</v>
      </c>
      <c r="Z734" s="23">
        <v>12.75</v>
      </c>
      <c r="AA734" s="23">
        <v>25.49</v>
      </c>
      <c r="AB734" s="14">
        <v>0</v>
      </c>
      <c r="AC734" s="14">
        <v>0</v>
      </c>
      <c r="AD734" s="24">
        <f>IFERROR(1-(Master[[#This Row],[Avg Garment Scans per Delivery]]/Master[[#This Row],[Garment Inventory]]), 0)</f>
        <v>0</v>
      </c>
      <c r="AE734" s="48">
        <v>0</v>
      </c>
      <c r="AF734" s="48">
        <v>0</v>
      </c>
      <c r="AG734" s="44">
        <v>23.8461</v>
      </c>
      <c r="AH734" s="44">
        <v>21.215</v>
      </c>
      <c r="AI734" s="44">
        <v>24.05</v>
      </c>
      <c r="AJ734" s="44">
        <v>20.7363</v>
      </c>
      <c r="AK734" s="44">
        <v>12.025</v>
      </c>
      <c r="AL734" s="44">
        <v>20</v>
      </c>
      <c r="AM734" s="44">
        <v>0</v>
      </c>
      <c r="AN734" s="44">
        <v>40</v>
      </c>
      <c r="AO734" s="44">
        <v>24.05</v>
      </c>
      <c r="AP734" s="44">
        <v>40</v>
      </c>
      <c r="AQ734" s="44">
        <v>0</v>
      </c>
      <c r="AR734" s="44">
        <v>40</v>
      </c>
      <c r="AS734" s="44">
        <v>24.05</v>
      </c>
      <c r="AT734" s="44">
        <v>40</v>
      </c>
      <c r="AU734" s="44">
        <v>0</v>
      </c>
      <c r="AV734" s="44">
        <v>40</v>
      </c>
      <c r="AW734" s="44">
        <v>24.05</v>
      </c>
      <c r="AX734" s="44">
        <v>40</v>
      </c>
      <c r="AY734" s="44">
        <v>0</v>
      </c>
      <c r="AZ734" s="44">
        <v>40</v>
      </c>
      <c r="BA734" s="44">
        <v>24.05</v>
      </c>
      <c r="BB734" s="44">
        <v>40</v>
      </c>
      <c r="BC734" s="14" t="s">
        <v>260</v>
      </c>
      <c r="BD734" s="14" t="s">
        <v>213</v>
      </c>
      <c r="BG734" s="14" t="s">
        <v>191</v>
      </c>
      <c r="BH734" s="14" t="s">
        <v>44</v>
      </c>
      <c r="BI734" s="14">
        <v>105</v>
      </c>
      <c r="BJ734" s="14">
        <f>IFERROR(_xlfn.XLOOKUP(Master[[#This Row],[cu_id]],StopTimes[cu_ID],StopTimes[Average Stop Time]), 0)</f>
        <v>5.9874999999999998</v>
      </c>
      <c r="BK734" s="14">
        <f>IF(Master[[#This Row],[Avg stop time helper]] &lt;&gt; 0, Master[[#This Row],[Avg stop time helper]],Average_Stop_Time)</f>
        <v>5.9874999999999998</v>
      </c>
      <c r="BL734" s="14" t="b">
        <f>NOT(ISERROR(_xlfn.XLOOKUP(Master[[#This Row],[cu_id]], Solution[Cu_ID],Solution[Cu_ID])))</f>
        <v>1</v>
      </c>
    </row>
    <row r="735" spans="1:64" s="14" customFormat="1" x14ac:dyDescent="0.3">
      <c r="A735" s="26" t="s">
        <v>1647</v>
      </c>
      <c r="B735" s="14">
        <v>103</v>
      </c>
      <c r="C735" s="14">
        <v>99080</v>
      </c>
      <c r="D735" s="14">
        <v>2</v>
      </c>
      <c r="E735" s="14" t="s">
        <v>1643</v>
      </c>
      <c r="F735" s="14" t="s">
        <v>3594</v>
      </c>
      <c r="H735" s="14" t="s">
        <v>831</v>
      </c>
      <c r="I735" s="14" t="s">
        <v>2</v>
      </c>
      <c r="J735" s="14">
        <v>48654</v>
      </c>
      <c r="K735" s="14">
        <v>5</v>
      </c>
      <c r="L735" s="14" t="s">
        <v>82</v>
      </c>
      <c r="M735" s="14" t="s">
        <v>164</v>
      </c>
      <c r="N735" s="14" t="s">
        <v>14</v>
      </c>
      <c r="O735" s="14">
        <v>179</v>
      </c>
      <c r="P735" s="14">
        <v>0</v>
      </c>
      <c r="Q735" s="14">
        <v>0</v>
      </c>
      <c r="R735" s="14">
        <v>0</v>
      </c>
      <c r="S735" s="14">
        <v>0</v>
      </c>
      <c r="T735" s="14">
        <v>179</v>
      </c>
      <c r="U735" s="25">
        <v>44141</v>
      </c>
      <c r="V735" s="14">
        <v>40</v>
      </c>
      <c r="W735" s="23">
        <v>861.6</v>
      </c>
      <c r="X735" s="23">
        <v>0</v>
      </c>
      <c r="Y735" s="23">
        <v>0</v>
      </c>
      <c r="Z735" s="23">
        <v>12.67</v>
      </c>
      <c r="AA735" s="23">
        <v>25.33</v>
      </c>
      <c r="AB735" s="14">
        <v>0</v>
      </c>
      <c r="AC735" s="14">
        <v>0</v>
      </c>
      <c r="AD735" s="24">
        <f>IFERROR(1-(Master[[#This Row],[Avg Garment Scans per Delivery]]/Master[[#This Row],[Garment Inventory]]), 0)</f>
        <v>0</v>
      </c>
      <c r="AE735" s="48">
        <v>0</v>
      </c>
      <c r="AF735" s="48">
        <v>0</v>
      </c>
      <c r="AG735" s="44">
        <v>21.2</v>
      </c>
      <c r="AH735" s="44">
        <v>20.329999999999998</v>
      </c>
      <c r="AI735" s="44">
        <v>23.9</v>
      </c>
      <c r="AJ735" s="44">
        <v>20.9</v>
      </c>
      <c r="AK735" s="44">
        <v>11.95</v>
      </c>
      <c r="AL735" s="44">
        <v>20.3</v>
      </c>
      <c r="AM735" s="44">
        <v>23.9</v>
      </c>
      <c r="AN735" s="44">
        <v>20.3</v>
      </c>
      <c r="AO735" s="44">
        <v>0</v>
      </c>
      <c r="AP735" s="44">
        <v>20.3</v>
      </c>
      <c r="AQ735" s="44">
        <v>23.9</v>
      </c>
      <c r="AR735" s="44">
        <v>20.3</v>
      </c>
      <c r="AS735" s="44">
        <v>0</v>
      </c>
      <c r="AT735" s="44">
        <v>20.3</v>
      </c>
      <c r="AU735" s="44">
        <v>23.9</v>
      </c>
      <c r="AV735" s="44">
        <v>20.3</v>
      </c>
      <c r="AW735" s="44">
        <v>0</v>
      </c>
      <c r="AX735" s="44">
        <v>20.3</v>
      </c>
      <c r="AY735" s="44">
        <v>23.9</v>
      </c>
      <c r="AZ735" s="44">
        <v>20.3</v>
      </c>
      <c r="BA735" s="44">
        <v>0</v>
      </c>
      <c r="BB735" s="44">
        <v>20.3</v>
      </c>
      <c r="BC735" s="14" t="s">
        <v>260</v>
      </c>
      <c r="BD735" s="14" t="s">
        <v>213</v>
      </c>
      <c r="BG735" s="14" t="s">
        <v>191</v>
      </c>
      <c r="BH735" s="14" t="s">
        <v>44</v>
      </c>
      <c r="BI735" s="14">
        <v>105</v>
      </c>
      <c r="BJ735" s="14">
        <f>IFERROR(_xlfn.XLOOKUP(Master[[#This Row],[cu_id]],StopTimes[cu_ID],StopTimes[Average Stop Time]), 0)</f>
        <v>5.3833333333333337</v>
      </c>
      <c r="BK735" s="14">
        <f>IF(Master[[#This Row],[Avg stop time helper]] &lt;&gt; 0, Master[[#This Row],[Avg stop time helper]],Average_Stop_Time)</f>
        <v>5.3833333333333337</v>
      </c>
      <c r="BL735" s="14" t="b">
        <f>NOT(ISERROR(_xlfn.XLOOKUP(Master[[#This Row],[cu_id]], Solution[Cu_ID],Solution[Cu_ID])))</f>
        <v>1</v>
      </c>
    </row>
    <row r="736" spans="1:64" s="14" customFormat="1" x14ac:dyDescent="0.3">
      <c r="A736" s="26" t="s">
        <v>1645</v>
      </c>
      <c r="B736" s="14">
        <v>105</v>
      </c>
      <c r="C736" s="14">
        <v>99080</v>
      </c>
      <c r="D736" s="14">
        <v>0</v>
      </c>
      <c r="E736" s="14" t="s">
        <v>1643</v>
      </c>
      <c r="F736" s="14" t="s">
        <v>3621</v>
      </c>
      <c r="H736" s="14" t="s">
        <v>229</v>
      </c>
      <c r="I736" s="14" t="s">
        <v>2</v>
      </c>
      <c r="J736" s="14">
        <v>48656</v>
      </c>
      <c r="K736" s="14">
        <v>6</v>
      </c>
      <c r="L736" s="14" t="s">
        <v>82</v>
      </c>
      <c r="M736" s="14" t="s">
        <v>164</v>
      </c>
      <c r="N736" s="14" t="s">
        <v>12</v>
      </c>
      <c r="O736" s="14">
        <v>70</v>
      </c>
      <c r="P736" s="14">
        <v>0</v>
      </c>
      <c r="Q736" s="14">
        <v>0</v>
      </c>
      <c r="R736" s="14">
        <v>70</v>
      </c>
      <c r="S736" s="14">
        <v>0</v>
      </c>
      <c r="T736" s="14">
        <v>0</v>
      </c>
      <c r="U736" s="25">
        <v>44139</v>
      </c>
      <c r="V736" s="14">
        <v>40</v>
      </c>
      <c r="W736" s="23">
        <v>1144.3499999999999</v>
      </c>
      <c r="X736" s="23">
        <v>0</v>
      </c>
      <c r="Y736" s="23">
        <v>0</v>
      </c>
      <c r="Z736" s="23">
        <v>17.41</v>
      </c>
      <c r="AA736" s="23">
        <v>34.82</v>
      </c>
      <c r="AB736" s="14">
        <v>0</v>
      </c>
      <c r="AC736" s="14">
        <v>0</v>
      </c>
      <c r="AD736" s="24">
        <f>IFERROR(1-(Master[[#This Row],[Avg Garment Scans per Delivery]]/Master[[#This Row],[Garment Inventory]]), 0)</f>
        <v>0</v>
      </c>
      <c r="AE736" s="48">
        <v>0</v>
      </c>
      <c r="AF736" s="48">
        <v>0</v>
      </c>
      <c r="AG736" s="44">
        <v>27</v>
      </c>
      <c r="AH736" s="44">
        <v>28.754999999999999</v>
      </c>
      <c r="AI736" s="44">
        <v>32.85</v>
      </c>
      <c r="AJ736" s="44">
        <v>28.063600000000001</v>
      </c>
      <c r="AK736" s="44">
        <v>16.425000000000001</v>
      </c>
      <c r="AL736" s="44">
        <v>27</v>
      </c>
      <c r="AM736" s="44">
        <v>0</v>
      </c>
      <c r="AN736" s="44">
        <v>27</v>
      </c>
      <c r="AO736" s="44">
        <v>32.85</v>
      </c>
      <c r="AP736" s="44">
        <v>27</v>
      </c>
      <c r="AQ736" s="44">
        <v>0</v>
      </c>
      <c r="AR736" s="44">
        <v>27</v>
      </c>
      <c r="AS736" s="44">
        <v>32.85</v>
      </c>
      <c r="AT736" s="44">
        <v>27</v>
      </c>
      <c r="AU736" s="44">
        <v>0</v>
      </c>
      <c r="AV736" s="44">
        <v>27</v>
      </c>
      <c r="AW736" s="44">
        <v>32.85</v>
      </c>
      <c r="AX736" s="44">
        <v>27</v>
      </c>
      <c r="AY736" s="44">
        <v>0</v>
      </c>
      <c r="AZ736" s="44">
        <v>27</v>
      </c>
      <c r="BA736" s="44">
        <v>32.85</v>
      </c>
      <c r="BB736" s="44">
        <v>27</v>
      </c>
      <c r="BC736" s="14" t="s">
        <v>260</v>
      </c>
      <c r="BD736" s="14" t="s">
        <v>213</v>
      </c>
      <c r="BG736" s="14" t="s">
        <v>191</v>
      </c>
      <c r="BH736" s="14" t="s">
        <v>44</v>
      </c>
      <c r="BI736" s="14">
        <v>105</v>
      </c>
      <c r="BJ736" s="14">
        <f>IFERROR(_xlfn.XLOOKUP(Master[[#This Row],[cu_id]],StopTimes[cu_ID],StopTimes[Average Stop Time]), 0)</f>
        <v>7.5125000000000002</v>
      </c>
      <c r="BK736" s="14">
        <f>IF(Master[[#This Row],[Avg stop time helper]] &lt;&gt; 0, Master[[#This Row],[Avg stop time helper]],Average_Stop_Time)</f>
        <v>7.5125000000000002</v>
      </c>
      <c r="BL736" s="14" t="b">
        <f>NOT(ISERROR(_xlfn.XLOOKUP(Master[[#This Row],[cu_id]], Solution[Cu_ID],Solution[Cu_ID])))</f>
        <v>1</v>
      </c>
    </row>
    <row r="737" spans="1:64" s="14" customFormat="1" x14ac:dyDescent="0.3">
      <c r="A737" s="26" t="s">
        <v>1644</v>
      </c>
      <c r="B737" s="14">
        <v>103</v>
      </c>
      <c r="C737" s="14">
        <v>99080</v>
      </c>
      <c r="D737" s="14">
        <v>8</v>
      </c>
      <c r="E737" s="14" t="s">
        <v>1643</v>
      </c>
      <c r="F737" s="14" t="s">
        <v>3785</v>
      </c>
      <c r="H737" s="14" t="s">
        <v>1190</v>
      </c>
      <c r="I737" s="14" t="s">
        <v>2</v>
      </c>
      <c r="J737" s="14">
        <v>48621</v>
      </c>
      <c r="K737" s="14">
        <v>5</v>
      </c>
      <c r="L737" s="14" t="s">
        <v>82</v>
      </c>
      <c r="M737" s="14" t="s">
        <v>164</v>
      </c>
      <c r="N737" s="14" t="s">
        <v>14</v>
      </c>
      <c r="O737" s="14">
        <v>348</v>
      </c>
      <c r="P737" s="14">
        <v>0</v>
      </c>
      <c r="Q737" s="14">
        <v>0</v>
      </c>
      <c r="R737" s="14">
        <v>0</v>
      </c>
      <c r="S737" s="14">
        <v>0</v>
      </c>
      <c r="T737" s="14">
        <v>348</v>
      </c>
      <c r="U737" s="25">
        <v>44141</v>
      </c>
      <c r="V737" s="14">
        <v>40</v>
      </c>
      <c r="W737" s="23">
        <v>660.65</v>
      </c>
      <c r="X737" s="23">
        <v>0</v>
      </c>
      <c r="Y737" s="23">
        <v>0</v>
      </c>
      <c r="Z737" s="23">
        <v>10.52</v>
      </c>
      <c r="AA737" s="23">
        <v>21.04</v>
      </c>
      <c r="AB737" s="14">
        <v>0</v>
      </c>
      <c r="AC737" s="14">
        <v>0</v>
      </c>
      <c r="AD737" s="24">
        <f>IFERROR(1-(Master[[#This Row],[Avg Garment Scans per Delivery]]/Master[[#This Row],[Garment Inventory]]), 0)</f>
        <v>0</v>
      </c>
      <c r="AE737" s="48">
        <v>0</v>
      </c>
      <c r="AF737" s="48">
        <v>0</v>
      </c>
      <c r="AG737" s="44">
        <v>15.2</v>
      </c>
      <c r="AH737" s="44">
        <v>16.594999999999999</v>
      </c>
      <c r="AI737" s="44">
        <v>19.850000000000001</v>
      </c>
      <c r="AJ737" s="44">
        <v>17.225000000000001</v>
      </c>
      <c r="AK737" s="44">
        <v>9.9250000000000007</v>
      </c>
      <c r="AL737" s="44">
        <v>16.7</v>
      </c>
      <c r="AM737" s="44">
        <v>19.850000000000001</v>
      </c>
      <c r="AN737" s="44">
        <v>16.7</v>
      </c>
      <c r="AO737" s="44">
        <v>0</v>
      </c>
      <c r="AP737" s="44">
        <v>16.7</v>
      </c>
      <c r="AQ737" s="44">
        <v>19.850000000000001</v>
      </c>
      <c r="AR737" s="44">
        <v>16.7</v>
      </c>
      <c r="AS737" s="44">
        <v>0</v>
      </c>
      <c r="AT737" s="44">
        <v>16.7</v>
      </c>
      <c r="AU737" s="44">
        <v>19.850000000000001</v>
      </c>
      <c r="AV737" s="44">
        <v>16.7</v>
      </c>
      <c r="AW737" s="44">
        <v>0</v>
      </c>
      <c r="AX737" s="44">
        <v>16.7</v>
      </c>
      <c r="AY737" s="44">
        <v>19.850000000000001</v>
      </c>
      <c r="AZ737" s="44">
        <v>16.7</v>
      </c>
      <c r="BA737" s="44">
        <v>0</v>
      </c>
      <c r="BB737" s="44">
        <v>16.7</v>
      </c>
      <c r="BC737" s="14" t="s">
        <v>260</v>
      </c>
      <c r="BD737" s="14" t="s">
        <v>213</v>
      </c>
      <c r="BG737" s="14" t="s">
        <v>191</v>
      </c>
      <c r="BH737" s="14" t="s">
        <v>44</v>
      </c>
      <c r="BI737" s="14">
        <v>105</v>
      </c>
      <c r="BJ737" s="14">
        <f>IFERROR(_xlfn.XLOOKUP(Master[[#This Row],[cu_id]],StopTimes[cu_ID],StopTimes[Average Stop Time]), 0)</f>
        <v>5.67</v>
      </c>
      <c r="BK737" s="14">
        <f>IF(Master[[#This Row],[Avg stop time helper]] &lt;&gt; 0, Master[[#This Row],[Avg stop time helper]],Average_Stop_Time)</f>
        <v>5.67</v>
      </c>
      <c r="BL737" s="14" t="b">
        <f>NOT(ISERROR(_xlfn.XLOOKUP(Master[[#This Row],[cu_id]], Solution[Cu_ID],Solution[Cu_ID])))</f>
        <v>1</v>
      </c>
    </row>
    <row r="738" spans="1:64" s="14" customFormat="1" x14ac:dyDescent="0.3">
      <c r="A738" s="26" t="s">
        <v>688</v>
      </c>
      <c r="B738" s="14">
        <v>103</v>
      </c>
      <c r="C738" s="14">
        <v>99082</v>
      </c>
      <c r="D738" s="14">
        <v>12</v>
      </c>
      <c r="E738" s="14" t="s">
        <v>687</v>
      </c>
      <c r="F738" s="14" t="s">
        <v>4917</v>
      </c>
      <c r="H738" s="14" t="s">
        <v>686</v>
      </c>
      <c r="I738" s="14" t="s">
        <v>2</v>
      </c>
      <c r="J738" s="14">
        <v>49756</v>
      </c>
      <c r="K738" s="14">
        <v>7</v>
      </c>
      <c r="L738" s="14" t="s">
        <v>82</v>
      </c>
      <c r="M738" s="14" t="s">
        <v>164</v>
      </c>
      <c r="N738" s="14" t="s">
        <v>13</v>
      </c>
      <c r="O738" s="14">
        <v>120</v>
      </c>
      <c r="P738" s="14">
        <v>120</v>
      </c>
      <c r="Q738" s="14">
        <v>0</v>
      </c>
      <c r="R738" s="14">
        <v>0</v>
      </c>
      <c r="S738" s="14">
        <v>0</v>
      </c>
      <c r="T738" s="14">
        <v>0</v>
      </c>
      <c r="U738" s="25">
        <v>44137</v>
      </c>
      <c r="V738" s="14">
        <v>52</v>
      </c>
      <c r="W738" s="23">
        <v>2749.77</v>
      </c>
      <c r="X738" s="23">
        <v>0</v>
      </c>
      <c r="Y738" s="23">
        <v>0</v>
      </c>
      <c r="Z738" s="23">
        <v>60.14</v>
      </c>
      <c r="AA738" s="23">
        <v>60.14</v>
      </c>
      <c r="AB738" s="14">
        <v>0</v>
      </c>
      <c r="AC738" s="14">
        <v>0</v>
      </c>
      <c r="AD738" s="24">
        <f>IFERROR(1-(Master[[#This Row],[Avg Garment Scans per Delivery]]/Master[[#This Row],[Garment Inventory]]), 0)</f>
        <v>0</v>
      </c>
      <c r="AE738" s="48">
        <v>0</v>
      </c>
      <c r="AF738" s="48">
        <v>0</v>
      </c>
      <c r="AG738" s="44">
        <v>51.4</v>
      </c>
      <c r="AH738" s="44">
        <v>53.416899999999998</v>
      </c>
      <c r="AI738" s="44">
        <v>55.162300000000002</v>
      </c>
      <c r="AJ738" s="44">
        <v>57.24</v>
      </c>
      <c r="AK738" s="44">
        <v>52.177500000000002</v>
      </c>
      <c r="AL738" s="44">
        <v>57.24</v>
      </c>
      <c r="AM738" s="44">
        <v>51.4</v>
      </c>
      <c r="AN738" s="44">
        <v>114.48</v>
      </c>
      <c r="AO738" s="44">
        <v>51.4</v>
      </c>
      <c r="AP738" s="44">
        <v>114.48</v>
      </c>
      <c r="AQ738" s="44">
        <v>54.51</v>
      </c>
      <c r="AR738" s="44">
        <v>114.48</v>
      </c>
      <c r="AS738" s="44">
        <v>51.4</v>
      </c>
      <c r="AT738" s="44">
        <v>114.48</v>
      </c>
      <c r="AU738" s="44">
        <v>51.4</v>
      </c>
      <c r="AV738" s="44">
        <v>114.48</v>
      </c>
      <c r="AW738" s="44">
        <v>51.4</v>
      </c>
      <c r="AX738" s="44">
        <v>114.48</v>
      </c>
      <c r="AY738" s="44">
        <v>51.4</v>
      </c>
      <c r="AZ738" s="44">
        <v>114.48</v>
      </c>
      <c r="BA738" s="44">
        <v>54.51</v>
      </c>
      <c r="BB738" s="44">
        <v>114.48</v>
      </c>
      <c r="BC738" s="14" t="s">
        <v>420</v>
      </c>
      <c r="BD738" s="14" t="s">
        <v>213</v>
      </c>
      <c r="BG738" s="14" t="s">
        <v>191</v>
      </c>
      <c r="BH738" s="14" t="s">
        <v>44</v>
      </c>
      <c r="BI738" s="14">
        <v>103</v>
      </c>
      <c r="BJ738" s="14">
        <f>IFERROR(_xlfn.XLOOKUP(Master[[#This Row],[cu_id]],StopTimes[cu_ID],StopTimes[Average Stop Time]), 0)</f>
        <v>19.125</v>
      </c>
      <c r="BK738" s="14">
        <f>IF(Master[[#This Row],[Avg stop time helper]] &lt;&gt; 0, Master[[#This Row],[Avg stop time helper]],Average_Stop_Time)</f>
        <v>19.125</v>
      </c>
      <c r="BL738" s="14" t="b">
        <f>NOT(ISERROR(_xlfn.XLOOKUP(Master[[#This Row],[cu_id]], Solution[Cu_ID],Solution[Cu_ID])))</f>
        <v>1</v>
      </c>
    </row>
    <row r="739" spans="1:64" s="14" customFormat="1" x14ac:dyDescent="0.3">
      <c r="A739" s="26" t="s">
        <v>1258</v>
      </c>
      <c r="B739" s="14">
        <v>103</v>
      </c>
      <c r="C739" s="14">
        <v>99082</v>
      </c>
      <c r="D739" s="14">
        <v>11</v>
      </c>
      <c r="E739" s="14" t="s">
        <v>1257</v>
      </c>
      <c r="F739" s="14" t="s">
        <v>3715</v>
      </c>
      <c r="H739" s="14" t="s">
        <v>382</v>
      </c>
      <c r="I739" s="14" t="s">
        <v>2</v>
      </c>
      <c r="J739" s="14">
        <v>48647</v>
      </c>
      <c r="K739" s="14">
        <v>7</v>
      </c>
      <c r="L739" s="14" t="s">
        <v>82</v>
      </c>
      <c r="M739" s="14" t="s">
        <v>164</v>
      </c>
      <c r="N739" s="14" t="s">
        <v>14</v>
      </c>
      <c r="O739" s="14">
        <v>255</v>
      </c>
      <c r="P739" s="14">
        <v>0</v>
      </c>
      <c r="Q739" s="14">
        <v>0</v>
      </c>
      <c r="R739" s="14">
        <v>0</v>
      </c>
      <c r="S739" s="14">
        <v>0</v>
      </c>
      <c r="T739" s="14">
        <v>255</v>
      </c>
      <c r="U739" s="25">
        <v>44141</v>
      </c>
      <c r="V739" s="14">
        <v>55</v>
      </c>
      <c r="W739" s="23">
        <v>3007.41</v>
      </c>
      <c r="X739" s="23">
        <v>0</v>
      </c>
      <c r="Y739" s="23">
        <v>0</v>
      </c>
      <c r="Z739" s="23">
        <v>71.39</v>
      </c>
      <c r="AA739" s="23">
        <v>71.39</v>
      </c>
      <c r="AB739" s="14">
        <v>0</v>
      </c>
      <c r="AC739" s="14">
        <v>0</v>
      </c>
      <c r="AD739" s="24">
        <f>IFERROR(1-(Master[[#This Row],[Avg Garment Scans per Delivery]]/Master[[#This Row],[Garment Inventory]]), 0)</f>
        <v>0</v>
      </c>
      <c r="AE739" s="48">
        <v>0</v>
      </c>
      <c r="AF739" s="48">
        <v>0</v>
      </c>
      <c r="AG739" s="44">
        <v>64.767200000000003</v>
      </c>
      <c r="AH739" s="44">
        <v>58.343499999999999</v>
      </c>
      <c r="AI739" s="44">
        <v>66.316100000000006</v>
      </c>
      <c r="AJ739" s="44">
        <v>70.056399999999996</v>
      </c>
      <c r="AK739" s="44">
        <v>65.31</v>
      </c>
      <c r="AL739" s="44">
        <v>70.302499999999995</v>
      </c>
      <c r="AM739" s="44">
        <v>65.31</v>
      </c>
      <c r="AN739" s="44">
        <v>68.58</v>
      </c>
      <c r="AO739" s="44">
        <v>65.31</v>
      </c>
      <c r="AP739" s="44">
        <v>68.58</v>
      </c>
      <c r="AQ739" s="44">
        <v>65.31</v>
      </c>
      <c r="AR739" s="44">
        <v>68.58</v>
      </c>
      <c r="AS739" s="44">
        <v>65.31</v>
      </c>
      <c r="AT739" s="44">
        <v>68.58</v>
      </c>
      <c r="AU739" s="44">
        <v>65.31</v>
      </c>
      <c r="AV739" s="44">
        <v>68.58</v>
      </c>
      <c r="AW739" s="44">
        <v>65.31</v>
      </c>
      <c r="AX739" s="44">
        <v>68.58</v>
      </c>
      <c r="AY739" s="44">
        <v>65.31</v>
      </c>
      <c r="AZ739" s="44">
        <v>75.47</v>
      </c>
      <c r="BA739" s="44">
        <v>65.31</v>
      </c>
      <c r="BB739" s="44">
        <v>75.47</v>
      </c>
      <c r="BC739" s="14" t="s">
        <v>420</v>
      </c>
      <c r="BD739" s="14" t="s">
        <v>213</v>
      </c>
      <c r="BG739" s="14" t="s">
        <v>191</v>
      </c>
      <c r="BH739" s="14" t="s">
        <v>44</v>
      </c>
      <c r="BI739" s="14">
        <v>105</v>
      </c>
      <c r="BJ739" s="14">
        <f>IFERROR(_xlfn.XLOOKUP(Master[[#This Row],[cu_id]],StopTimes[cu_ID],StopTimes[Average Stop Time]), 0)</f>
        <v>18.876666666666669</v>
      </c>
      <c r="BK739" s="14">
        <f>IF(Master[[#This Row],[Avg stop time helper]] &lt;&gt; 0, Master[[#This Row],[Avg stop time helper]],Average_Stop_Time)</f>
        <v>18.876666666666669</v>
      </c>
      <c r="BL739" s="14" t="b">
        <f>NOT(ISERROR(_xlfn.XLOOKUP(Master[[#This Row],[cu_id]], Solution[Cu_ID],Solution[Cu_ID])))</f>
        <v>1</v>
      </c>
    </row>
    <row r="740" spans="1:64" s="14" customFormat="1" x14ac:dyDescent="0.3">
      <c r="A740" s="26" t="s">
        <v>1261</v>
      </c>
      <c r="B740" s="14">
        <v>105</v>
      </c>
      <c r="C740" s="14">
        <v>99082</v>
      </c>
      <c r="D740" s="14">
        <v>8</v>
      </c>
      <c r="E740" s="14" t="s">
        <v>1260</v>
      </c>
      <c r="F740" s="14" t="s">
        <v>3639</v>
      </c>
      <c r="G740" s="14" t="s">
        <v>1259</v>
      </c>
      <c r="H740" s="14" t="s">
        <v>801</v>
      </c>
      <c r="I740" s="14" t="s">
        <v>2</v>
      </c>
      <c r="J740" s="14">
        <v>48656</v>
      </c>
      <c r="K740" s="14">
        <v>7</v>
      </c>
      <c r="L740" s="14" t="s">
        <v>82</v>
      </c>
      <c r="M740" s="14" t="s">
        <v>164</v>
      </c>
      <c r="N740" s="14" t="s">
        <v>12</v>
      </c>
      <c r="O740" s="14">
        <v>80</v>
      </c>
      <c r="P740" s="14">
        <v>0</v>
      </c>
      <c r="Q740" s="14">
        <v>0</v>
      </c>
      <c r="R740" s="14">
        <v>80</v>
      </c>
      <c r="S740" s="14">
        <v>0</v>
      </c>
      <c r="T740" s="14">
        <v>0</v>
      </c>
      <c r="U740" s="25">
        <v>44139</v>
      </c>
      <c r="V740" s="14">
        <v>52</v>
      </c>
      <c r="W740" s="23">
        <v>2637.23</v>
      </c>
      <c r="X740" s="23">
        <v>0</v>
      </c>
      <c r="Y740" s="23">
        <v>0</v>
      </c>
      <c r="Z740" s="23">
        <v>55.39</v>
      </c>
      <c r="AA740" s="23">
        <v>55.39</v>
      </c>
      <c r="AB740" s="14">
        <v>0</v>
      </c>
      <c r="AC740" s="14">
        <v>0</v>
      </c>
      <c r="AD740" s="24">
        <f>IFERROR(1-(Master[[#This Row],[Avg Garment Scans per Delivery]]/Master[[#This Row],[Garment Inventory]]), 0)</f>
        <v>0</v>
      </c>
      <c r="AE740" s="48">
        <v>0</v>
      </c>
      <c r="AF740" s="48">
        <v>0</v>
      </c>
      <c r="AG740" s="44">
        <v>50.11</v>
      </c>
      <c r="AH740" s="44">
        <v>50.444600000000001</v>
      </c>
      <c r="AI740" s="44">
        <v>51.426900000000003</v>
      </c>
      <c r="AJ740" s="44">
        <v>52.62</v>
      </c>
      <c r="AK740" s="44">
        <v>50.11</v>
      </c>
      <c r="AL740" s="44">
        <v>52.62</v>
      </c>
      <c r="AM740" s="44">
        <v>50.11</v>
      </c>
      <c r="AN740" s="44">
        <v>52.62</v>
      </c>
      <c r="AO740" s="44">
        <v>50.11</v>
      </c>
      <c r="AP740" s="44">
        <v>52.62</v>
      </c>
      <c r="AQ740" s="44">
        <v>50.11</v>
      </c>
      <c r="AR740" s="44">
        <v>52.62</v>
      </c>
      <c r="AS740" s="44">
        <v>50.11</v>
      </c>
      <c r="AT740" s="44">
        <v>52.62</v>
      </c>
      <c r="AU740" s="44">
        <v>50.11</v>
      </c>
      <c r="AV740" s="44">
        <v>52.62</v>
      </c>
      <c r="AW740" s="44">
        <v>50.11</v>
      </c>
      <c r="AX740" s="44">
        <v>52.62</v>
      </c>
      <c r="AY740" s="44">
        <v>50.11</v>
      </c>
      <c r="AZ740" s="44">
        <v>52.62</v>
      </c>
      <c r="BA740" s="44">
        <v>50.11</v>
      </c>
      <c r="BB740" s="44">
        <v>52.62</v>
      </c>
      <c r="BC740" s="14" t="s">
        <v>257</v>
      </c>
      <c r="BD740" s="14" t="s">
        <v>213</v>
      </c>
      <c r="BG740" s="14" t="s">
        <v>191</v>
      </c>
      <c r="BH740" s="14" t="s">
        <v>44</v>
      </c>
      <c r="BI740" s="14">
        <v>105</v>
      </c>
      <c r="BJ740" s="14">
        <f>IFERROR(_xlfn.XLOOKUP(Master[[#This Row],[cu_id]],StopTimes[cu_ID],StopTimes[Average Stop Time]), 0)</f>
        <v>12.125</v>
      </c>
      <c r="BK740" s="14">
        <f>IF(Master[[#This Row],[Avg stop time helper]] &lt;&gt; 0, Master[[#This Row],[Avg stop time helper]],Average_Stop_Time)</f>
        <v>12.125</v>
      </c>
      <c r="BL740" s="14" t="b">
        <f>NOT(ISERROR(_xlfn.XLOOKUP(Master[[#This Row],[cu_id]], Solution[Cu_ID],Solution[Cu_ID])))</f>
        <v>1</v>
      </c>
    </row>
    <row r="741" spans="1:64" s="14" customFormat="1" x14ac:dyDescent="0.3">
      <c r="A741" s="26" t="s">
        <v>975</v>
      </c>
      <c r="B741" s="14">
        <v>102</v>
      </c>
      <c r="C741" s="14">
        <v>99103</v>
      </c>
      <c r="D741" s="14">
        <v>52</v>
      </c>
      <c r="E741" s="14" t="s">
        <v>974</v>
      </c>
      <c r="F741" s="14" t="s">
        <v>4179</v>
      </c>
      <c r="G741" s="14" t="s">
        <v>973</v>
      </c>
      <c r="H741" s="14" t="s">
        <v>630</v>
      </c>
      <c r="I741" s="14" t="s">
        <v>2</v>
      </c>
      <c r="J741" s="14">
        <v>49779</v>
      </c>
      <c r="K741" s="14">
        <v>5</v>
      </c>
      <c r="L741" s="14" t="s">
        <v>82</v>
      </c>
      <c r="M741" s="14" t="s">
        <v>164</v>
      </c>
      <c r="N741" s="14" t="s">
        <v>15</v>
      </c>
      <c r="O741" s="14">
        <v>140</v>
      </c>
      <c r="P741" s="14">
        <v>0</v>
      </c>
      <c r="Q741" s="14">
        <v>140</v>
      </c>
      <c r="R741" s="14">
        <v>0</v>
      </c>
      <c r="S741" s="14">
        <v>0</v>
      </c>
      <c r="T741" s="14">
        <v>0</v>
      </c>
      <c r="U741" s="25">
        <v>44145</v>
      </c>
      <c r="V741" s="14">
        <v>22</v>
      </c>
      <c r="W741" s="23">
        <v>1345.33</v>
      </c>
      <c r="X741" s="23">
        <v>0</v>
      </c>
      <c r="Y741" s="23">
        <v>0</v>
      </c>
      <c r="Z741" s="23">
        <v>18.52</v>
      </c>
      <c r="AA741" s="23">
        <v>37.03</v>
      </c>
      <c r="AB741" s="14">
        <v>0</v>
      </c>
      <c r="AC741" s="14">
        <v>0</v>
      </c>
      <c r="AD741" s="24">
        <v>0</v>
      </c>
      <c r="AE741" s="48">
        <v>0</v>
      </c>
      <c r="AF741" s="48">
        <v>0</v>
      </c>
      <c r="AG741" s="44">
        <v>57.13</v>
      </c>
      <c r="AH741" s="44">
        <v>62.155000000000001</v>
      </c>
      <c r="AI741" s="44">
        <v>68.793999999999997</v>
      </c>
      <c r="AJ741" s="44">
        <v>42.386000000000003</v>
      </c>
      <c r="AK741" s="44">
        <v>33.590000000000003</v>
      </c>
      <c r="AL741" s="44">
        <v>23.991199999999999</v>
      </c>
      <c r="AM741" s="44">
        <v>67.180000000000007</v>
      </c>
      <c r="AN741" s="44">
        <v>0</v>
      </c>
      <c r="AO741" s="44">
        <v>0</v>
      </c>
      <c r="AP741" s="44">
        <v>0</v>
      </c>
      <c r="AQ741" s="44">
        <v>67.180000000000007</v>
      </c>
      <c r="AR741" s="44">
        <v>0</v>
      </c>
      <c r="AS741" s="44">
        <v>0</v>
      </c>
      <c r="AT741" s="44">
        <v>72.66</v>
      </c>
      <c r="AU741" s="44">
        <v>67.180000000000007</v>
      </c>
      <c r="AV741" s="44">
        <v>0</v>
      </c>
      <c r="AW741" s="44">
        <v>0</v>
      </c>
      <c r="AX741" s="44">
        <v>72.66</v>
      </c>
      <c r="AY741" s="44">
        <v>67.180000000000007</v>
      </c>
      <c r="AZ741" s="44">
        <v>26.61</v>
      </c>
      <c r="BA741" s="44">
        <v>0</v>
      </c>
      <c r="BB741" s="44">
        <v>20</v>
      </c>
      <c r="BC741" s="14" t="s">
        <v>77</v>
      </c>
      <c r="BD741" s="14" t="s">
        <v>77</v>
      </c>
      <c r="BG741" s="14" t="s">
        <v>191</v>
      </c>
      <c r="BH741" s="14" t="s">
        <v>44</v>
      </c>
      <c r="BI741" s="14">
        <v>102</v>
      </c>
      <c r="BJ741" s="14">
        <f>IFERROR(_xlfn.XLOOKUP(Master[[#This Row],[cu_id]],StopTimes[cu_ID],StopTimes[Average Stop Time]), 0)</f>
        <v>3.9666666666666668</v>
      </c>
      <c r="BK741" s="14">
        <f>IF(Master[[#This Row],[Avg stop time helper]] &lt;&gt; 0, Master[[#This Row],[Avg stop time helper]],Average_Stop_Time)</f>
        <v>3.9666666666666668</v>
      </c>
      <c r="BL741" s="14" t="b">
        <f>NOT(ISERROR(_xlfn.XLOOKUP(Master[[#This Row],[cu_id]], Solution[Cu_ID],Solution[Cu_ID])))</f>
        <v>0</v>
      </c>
    </row>
    <row r="742" spans="1:64" s="14" customFormat="1" x14ac:dyDescent="0.3">
      <c r="A742" s="26" t="s">
        <v>1803</v>
      </c>
      <c r="B742" s="14">
        <v>102</v>
      </c>
      <c r="C742" s="14">
        <v>99103</v>
      </c>
      <c r="D742" s="14">
        <v>1</v>
      </c>
      <c r="E742" s="14" t="s">
        <v>1802</v>
      </c>
      <c r="F742" s="14" t="s">
        <v>4026</v>
      </c>
      <c r="H742" s="14" t="s">
        <v>667</v>
      </c>
      <c r="I742" s="14" t="s">
        <v>2</v>
      </c>
      <c r="J742" s="14">
        <v>49721</v>
      </c>
      <c r="K742" s="14">
        <v>7</v>
      </c>
      <c r="L742" s="14" t="s">
        <v>82</v>
      </c>
      <c r="M742" s="14" t="s">
        <v>164</v>
      </c>
      <c r="N742" s="14" t="s">
        <v>14</v>
      </c>
      <c r="O742" s="14">
        <v>10</v>
      </c>
      <c r="P742" s="14">
        <v>0</v>
      </c>
      <c r="Q742" s="14">
        <v>0</v>
      </c>
      <c r="R742" s="14">
        <v>0</v>
      </c>
      <c r="S742" s="14">
        <v>0</v>
      </c>
      <c r="T742" s="14">
        <v>10</v>
      </c>
      <c r="U742" s="25">
        <v>44141</v>
      </c>
      <c r="V742" s="14">
        <v>52</v>
      </c>
      <c r="W742" s="23">
        <v>780</v>
      </c>
      <c r="X742" s="23">
        <v>0</v>
      </c>
      <c r="Y742" s="23">
        <v>0</v>
      </c>
      <c r="Z742" s="23">
        <v>15.9</v>
      </c>
      <c r="AA742" s="23">
        <v>15.9</v>
      </c>
      <c r="AB742" s="14">
        <v>0</v>
      </c>
      <c r="AC742" s="14">
        <v>0</v>
      </c>
      <c r="AD742" s="24">
        <v>0</v>
      </c>
      <c r="AE742" s="48">
        <v>0</v>
      </c>
      <c r="AF742" s="48">
        <v>0</v>
      </c>
      <c r="AG742" s="44">
        <v>15</v>
      </c>
      <c r="AH742" s="44">
        <v>15</v>
      </c>
      <c r="AI742" s="44">
        <v>15</v>
      </c>
      <c r="AJ742" s="44">
        <v>16.4285</v>
      </c>
      <c r="AK742" s="44">
        <v>15</v>
      </c>
      <c r="AL742" s="44">
        <v>16.875</v>
      </c>
      <c r="AM742" s="44">
        <v>15</v>
      </c>
      <c r="AN742" s="44">
        <v>15</v>
      </c>
      <c r="AO742" s="44">
        <v>15</v>
      </c>
      <c r="AP742" s="44">
        <v>15</v>
      </c>
      <c r="AQ742" s="44">
        <v>15</v>
      </c>
      <c r="AR742" s="44">
        <v>15</v>
      </c>
      <c r="AS742" s="44">
        <v>15</v>
      </c>
      <c r="AT742" s="44">
        <v>15</v>
      </c>
      <c r="AU742" s="44">
        <v>15</v>
      </c>
      <c r="AV742" s="44">
        <v>15</v>
      </c>
      <c r="AW742" s="44">
        <v>15</v>
      </c>
      <c r="AX742" s="44">
        <v>20</v>
      </c>
      <c r="AY742" s="44">
        <v>15</v>
      </c>
      <c r="AZ742" s="44">
        <v>20</v>
      </c>
      <c r="BA742" s="44">
        <v>15</v>
      </c>
      <c r="BB742" s="44">
        <v>20</v>
      </c>
      <c r="BC742" s="14" t="s">
        <v>77</v>
      </c>
      <c r="BD742" s="14" t="s">
        <v>77</v>
      </c>
      <c r="BG742" s="14" t="s">
        <v>191</v>
      </c>
      <c r="BH742" s="14" t="s">
        <v>44</v>
      </c>
      <c r="BI742" s="14">
        <v>102</v>
      </c>
      <c r="BJ742" s="14">
        <f>IFERROR(_xlfn.XLOOKUP(Master[[#This Row],[cu_id]],StopTimes[cu_ID],StopTimes[Average Stop Time]), 0)</f>
        <v>4.0533333333333337</v>
      </c>
      <c r="BK742" s="14">
        <f>IF(Master[[#This Row],[Avg stop time helper]] &lt;&gt; 0, Master[[#This Row],[Avg stop time helper]],Average_Stop_Time)</f>
        <v>4.0533333333333337</v>
      </c>
      <c r="BL742" s="14" t="b">
        <f>NOT(ISERROR(_xlfn.XLOOKUP(Master[[#This Row],[cu_id]], Solution[Cu_ID],Solution[Cu_ID])))</f>
        <v>0</v>
      </c>
    </row>
    <row r="743" spans="1:64" s="14" customFormat="1" x14ac:dyDescent="0.3">
      <c r="A743" s="26" t="s">
        <v>1801</v>
      </c>
      <c r="B743" s="14">
        <v>102</v>
      </c>
      <c r="C743" s="14">
        <v>99103</v>
      </c>
      <c r="D743" s="14">
        <v>0</v>
      </c>
      <c r="E743" s="14" t="s">
        <v>1800</v>
      </c>
      <c r="F743" s="14" t="s">
        <v>4331</v>
      </c>
      <c r="H743" s="14" t="s">
        <v>192</v>
      </c>
      <c r="I743" s="14" t="s">
        <v>2</v>
      </c>
      <c r="J743" s="14">
        <v>49701</v>
      </c>
      <c r="K743" s="14">
        <v>7</v>
      </c>
      <c r="L743" s="14" t="s">
        <v>82</v>
      </c>
      <c r="M743" s="14" t="s">
        <v>164</v>
      </c>
      <c r="N743" s="14" t="s">
        <v>14</v>
      </c>
      <c r="O743" s="14">
        <v>70</v>
      </c>
      <c r="P743" s="14">
        <v>0</v>
      </c>
      <c r="Q743" s="14">
        <v>0</v>
      </c>
      <c r="R743" s="14">
        <v>0</v>
      </c>
      <c r="S743" s="14">
        <v>0</v>
      </c>
      <c r="T743" s="14">
        <v>70</v>
      </c>
      <c r="U743" s="25">
        <v>44141</v>
      </c>
      <c r="V743" s="14">
        <v>52</v>
      </c>
      <c r="W743" s="23">
        <v>780</v>
      </c>
      <c r="X743" s="23">
        <v>0</v>
      </c>
      <c r="Y743" s="23">
        <v>0</v>
      </c>
      <c r="Z743" s="23">
        <v>15.9</v>
      </c>
      <c r="AA743" s="23">
        <v>15.9</v>
      </c>
      <c r="AB743" s="14">
        <v>0</v>
      </c>
      <c r="AC743" s="14">
        <v>0</v>
      </c>
      <c r="AD743" s="24">
        <v>0</v>
      </c>
      <c r="AE743" s="48">
        <v>0</v>
      </c>
      <c r="AF743" s="48">
        <v>0</v>
      </c>
      <c r="AG743" s="44">
        <v>15</v>
      </c>
      <c r="AH743" s="44">
        <v>15</v>
      </c>
      <c r="AI743" s="44">
        <v>15</v>
      </c>
      <c r="AJ743" s="44">
        <v>16.4285</v>
      </c>
      <c r="AK743" s="44">
        <v>15</v>
      </c>
      <c r="AL743" s="44">
        <v>16.875</v>
      </c>
      <c r="AM743" s="44">
        <v>15</v>
      </c>
      <c r="AN743" s="44">
        <v>15</v>
      </c>
      <c r="AO743" s="44">
        <v>15</v>
      </c>
      <c r="AP743" s="44">
        <v>15</v>
      </c>
      <c r="AQ743" s="44">
        <v>15</v>
      </c>
      <c r="AR743" s="44">
        <v>15</v>
      </c>
      <c r="AS743" s="44">
        <v>15</v>
      </c>
      <c r="AT743" s="44">
        <v>15</v>
      </c>
      <c r="AU743" s="44">
        <v>15</v>
      </c>
      <c r="AV743" s="44">
        <v>15</v>
      </c>
      <c r="AW743" s="44">
        <v>15</v>
      </c>
      <c r="AX743" s="44">
        <v>20</v>
      </c>
      <c r="AY743" s="44">
        <v>15</v>
      </c>
      <c r="AZ743" s="44">
        <v>20</v>
      </c>
      <c r="BA743" s="44">
        <v>15</v>
      </c>
      <c r="BB743" s="44">
        <v>20</v>
      </c>
      <c r="BC743" s="14" t="s">
        <v>77</v>
      </c>
      <c r="BD743" s="14" t="s">
        <v>77</v>
      </c>
      <c r="BG743" s="14" t="s">
        <v>191</v>
      </c>
      <c r="BH743" s="14" t="s">
        <v>44</v>
      </c>
      <c r="BI743" s="14">
        <v>102</v>
      </c>
      <c r="BJ743" s="14">
        <f>IFERROR(_xlfn.XLOOKUP(Master[[#This Row],[cu_id]],StopTimes[cu_ID],StopTimes[Average Stop Time]), 0)</f>
        <v>4.03</v>
      </c>
      <c r="BK743" s="14">
        <f>IF(Master[[#This Row],[Avg stop time helper]] &lt;&gt; 0, Master[[#This Row],[Avg stop time helper]],Average_Stop_Time)</f>
        <v>4.03</v>
      </c>
      <c r="BL743" s="14" t="b">
        <f>NOT(ISERROR(_xlfn.XLOOKUP(Master[[#This Row],[cu_id]], Solution[Cu_ID],Solution[Cu_ID])))</f>
        <v>0</v>
      </c>
    </row>
    <row r="744" spans="1:64" s="14" customFormat="1" x14ac:dyDescent="0.3">
      <c r="A744" s="26" t="s">
        <v>1809</v>
      </c>
      <c r="B744" s="14">
        <v>101</v>
      </c>
      <c r="C744" s="14">
        <v>99103</v>
      </c>
      <c r="D744" s="14">
        <v>7</v>
      </c>
      <c r="E744" s="14" t="s">
        <v>1808</v>
      </c>
      <c r="F744" s="14" t="s">
        <v>4328</v>
      </c>
      <c r="H744" s="14" t="s">
        <v>221</v>
      </c>
      <c r="I744" s="14" t="s">
        <v>2</v>
      </c>
      <c r="J744" s="14">
        <v>49707</v>
      </c>
      <c r="K744" s="14">
        <v>7</v>
      </c>
      <c r="L744" s="14" t="s">
        <v>82</v>
      </c>
      <c r="M744" s="14" t="s">
        <v>164</v>
      </c>
      <c r="N744" s="14" t="s">
        <v>14</v>
      </c>
      <c r="O744" s="14">
        <v>151</v>
      </c>
      <c r="P744" s="14">
        <v>0</v>
      </c>
      <c r="Q744" s="14">
        <v>0</v>
      </c>
      <c r="R744" s="14">
        <v>0</v>
      </c>
      <c r="S744" s="14">
        <v>0</v>
      </c>
      <c r="T744" s="14">
        <v>151</v>
      </c>
      <c r="U744" s="25">
        <v>44141</v>
      </c>
      <c r="V744" s="14">
        <v>52</v>
      </c>
      <c r="W744" s="23">
        <v>780</v>
      </c>
      <c r="X744" s="23">
        <v>0</v>
      </c>
      <c r="Y744" s="23">
        <v>0</v>
      </c>
      <c r="Z744" s="23">
        <v>15.9</v>
      </c>
      <c r="AA744" s="23">
        <v>15.9</v>
      </c>
      <c r="AB744" s="14">
        <v>0</v>
      </c>
      <c r="AC744" s="14">
        <v>0</v>
      </c>
      <c r="AD744" s="24">
        <f>IFERROR(1-(Master[[#This Row],[Avg Garment Scans per Delivery]]/Master[[#This Row],[Garment Inventory]]), 0)</f>
        <v>0</v>
      </c>
      <c r="AE744" s="48">
        <v>0</v>
      </c>
      <c r="AF744" s="48">
        <v>0</v>
      </c>
      <c r="AG744" s="44">
        <v>15</v>
      </c>
      <c r="AH744" s="44">
        <v>15</v>
      </c>
      <c r="AI744" s="44">
        <v>15</v>
      </c>
      <c r="AJ744" s="44">
        <v>16.4285</v>
      </c>
      <c r="AK744" s="44">
        <v>15</v>
      </c>
      <c r="AL744" s="44">
        <v>16.875</v>
      </c>
      <c r="AM744" s="44">
        <v>15</v>
      </c>
      <c r="AN744" s="44">
        <v>15</v>
      </c>
      <c r="AO744" s="44">
        <v>15</v>
      </c>
      <c r="AP744" s="44">
        <v>15</v>
      </c>
      <c r="AQ744" s="44">
        <v>15</v>
      </c>
      <c r="AR744" s="44">
        <v>15</v>
      </c>
      <c r="AS744" s="44">
        <v>15</v>
      </c>
      <c r="AT744" s="44">
        <v>15</v>
      </c>
      <c r="AU744" s="44">
        <v>15</v>
      </c>
      <c r="AV744" s="44">
        <v>15</v>
      </c>
      <c r="AW744" s="44">
        <v>15</v>
      </c>
      <c r="AX744" s="44">
        <v>20</v>
      </c>
      <c r="AY744" s="44">
        <v>15</v>
      </c>
      <c r="AZ744" s="44">
        <v>20</v>
      </c>
      <c r="BA744" s="44">
        <v>15</v>
      </c>
      <c r="BB744" s="44">
        <v>20</v>
      </c>
      <c r="BC744" s="14" t="s">
        <v>257</v>
      </c>
      <c r="BD744" s="14" t="s">
        <v>213</v>
      </c>
      <c r="BG744" s="14" t="s">
        <v>191</v>
      </c>
      <c r="BH744" s="14" t="s">
        <v>44</v>
      </c>
      <c r="BI744" s="14" t="s">
        <v>5740</v>
      </c>
      <c r="BJ744" s="14">
        <f>IFERROR(_xlfn.XLOOKUP(Master[[#This Row],[cu_id]],StopTimes[cu_ID],StopTimes[Average Stop Time]), 0)</f>
        <v>8.7466666666666661</v>
      </c>
      <c r="BK744" s="14">
        <f>IF(Master[[#This Row],[Avg stop time helper]] &lt;&gt; 0, Master[[#This Row],[Avg stop time helper]],Average_Stop_Time)</f>
        <v>8.7466666666666661</v>
      </c>
      <c r="BL744" s="14" t="b">
        <f>NOT(ISERROR(_xlfn.XLOOKUP(Master[[#This Row],[cu_id]], Solution[Cu_ID],Solution[Cu_ID])))</f>
        <v>1</v>
      </c>
    </row>
    <row r="745" spans="1:64" s="14" customFormat="1" x14ac:dyDescent="0.3">
      <c r="A745" s="26" t="s">
        <v>1807</v>
      </c>
      <c r="B745" s="14">
        <v>101</v>
      </c>
      <c r="C745" s="14">
        <v>99103</v>
      </c>
      <c r="D745" s="14">
        <v>6</v>
      </c>
      <c r="E745" s="14" t="s">
        <v>1806</v>
      </c>
      <c r="F745" s="14" t="s">
        <v>4324</v>
      </c>
      <c r="H745" s="14" t="s">
        <v>221</v>
      </c>
      <c r="I745" s="14" t="s">
        <v>2</v>
      </c>
      <c r="J745" s="14">
        <v>49707</v>
      </c>
      <c r="K745" s="14">
        <v>7</v>
      </c>
      <c r="L745" s="14" t="s">
        <v>82</v>
      </c>
      <c r="M745" s="14" t="s">
        <v>164</v>
      </c>
      <c r="N745" s="14" t="s">
        <v>14</v>
      </c>
      <c r="O745" s="14">
        <v>232</v>
      </c>
      <c r="P745" s="14">
        <v>0</v>
      </c>
      <c r="Q745" s="14">
        <v>0</v>
      </c>
      <c r="R745" s="14">
        <v>0</v>
      </c>
      <c r="S745" s="14">
        <v>0</v>
      </c>
      <c r="T745" s="14">
        <v>232</v>
      </c>
      <c r="U745" s="25">
        <v>44141</v>
      </c>
      <c r="V745" s="14">
        <v>52</v>
      </c>
      <c r="W745" s="23">
        <v>1194.67</v>
      </c>
      <c r="X745" s="23">
        <v>0</v>
      </c>
      <c r="Y745" s="23">
        <v>0</v>
      </c>
      <c r="Z745" s="23">
        <v>23.46</v>
      </c>
      <c r="AA745" s="23">
        <v>23.46</v>
      </c>
      <c r="AB745" s="14">
        <v>0</v>
      </c>
      <c r="AC745" s="14">
        <v>0</v>
      </c>
      <c r="AD745" s="24">
        <f>IFERROR(1-(Master[[#This Row],[Avg Garment Scans per Delivery]]/Master[[#This Row],[Garment Inventory]]), 0)</f>
        <v>0</v>
      </c>
      <c r="AE745" s="48">
        <v>0</v>
      </c>
      <c r="AF745" s="48">
        <v>0</v>
      </c>
      <c r="AG745" s="44">
        <v>24.03</v>
      </c>
      <c r="AH745" s="44">
        <v>24.479199999999999</v>
      </c>
      <c r="AI745" s="44">
        <v>22.0061</v>
      </c>
      <c r="AJ745" s="44">
        <v>22.1021</v>
      </c>
      <c r="AK745" s="44">
        <v>22.914999999999999</v>
      </c>
      <c r="AL745" s="44">
        <v>22.0975</v>
      </c>
      <c r="AM745" s="44">
        <v>24.76</v>
      </c>
      <c r="AN745" s="44">
        <v>22.13</v>
      </c>
      <c r="AO745" s="44">
        <v>24.76</v>
      </c>
      <c r="AP745" s="44">
        <v>22.13</v>
      </c>
      <c r="AQ745" s="44">
        <v>24.76</v>
      </c>
      <c r="AR745" s="44">
        <v>22.13</v>
      </c>
      <c r="AS745" s="44">
        <v>24.76</v>
      </c>
      <c r="AT745" s="44">
        <v>22.13</v>
      </c>
      <c r="AU745" s="44">
        <v>21.07</v>
      </c>
      <c r="AV745" s="44">
        <v>22.13</v>
      </c>
      <c r="AW745" s="44">
        <v>21.07</v>
      </c>
      <c r="AX745" s="44">
        <v>22.13</v>
      </c>
      <c r="AY745" s="44">
        <v>21.07</v>
      </c>
      <c r="AZ745" s="44">
        <v>22</v>
      </c>
      <c r="BA745" s="44">
        <v>21.07</v>
      </c>
      <c r="BB745" s="44">
        <v>22</v>
      </c>
      <c r="BC745" s="14" t="s">
        <v>257</v>
      </c>
      <c r="BD745" s="14" t="s">
        <v>213</v>
      </c>
      <c r="BG745" s="14" t="s">
        <v>191</v>
      </c>
      <c r="BH745" s="14" t="s">
        <v>44</v>
      </c>
      <c r="BI745" s="14" t="s">
        <v>5740</v>
      </c>
      <c r="BJ745" s="14">
        <f>IFERROR(_xlfn.XLOOKUP(Master[[#This Row],[cu_id]],StopTimes[cu_ID],StopTimes[Average Stop Time]), 0)</f>
        <v>7.43</v>
      </c>
      <c r="BK745" s="14">
        <f>IF(Master[[#This Row],[Avg stop time helper]] &lt;&gt; 0, Master[[#This Row],[Avg stop time helper]],Average_Stop_Time)</f>
        <v>7.43</v>
      </c>
      <c r="BL745" s="14" t="b">
        <f>NOT(ISERROR(_xlfn.XLOOKUP(Master[[#This Row],[cu_id]], Solution[Cu_ID],Solution[Cu_ID])))</f>
        <v>1</v>
      </c>
    </row>
    <row r="746" spans="1:64" s="14" customFormat="1" x14ac:dyDescent="0.3">
      <c r="A746" s="26" t="s">
        <v>1805</v>
      </c>
      <c r="B746" s="14">
        <v>105</v>
      </c>
      <c r="C746" s="14">
        <v>99103</v>
      </c>
      <c r="D746" s="14">
        <v>3</v>
      </c>
      <c r="E746" s="14" t="s">
        <v>1804</v>
      </c>
      <c r="F746" s="14" t="s">
        <v>4214</v>
      </c>
      <c r="H746" s="14" t="s">
        <v>794</v>
      </c>
      <c r="I746" s="14" t="s">
        <v>2</v>
      </c>
      <c r="J746" s="14">
        <v>48763</v>
      </c>
      <c r="K746" s="14">
        <v>7</v>
      </c>
      <c r="L746" s="14" t="s">
        <v>82</v>
      </c>
      <c r="M746" s="14" t="s">
        <v>164</v>
      </c>
      <c r="N746" s="14" t="s">
        <v>14</v>
      </c>
      <c r="O746" s="14">
        <v>30</v>
      </c>
      <c r="P746" s="14">
        <v>0</v>
      </c>
      <c r="Q746" s="14">
        <v>0</v>
      </c>
      <c r="R746" s="14">
        <v>0</v>
      </c>
      <c r="S746" s="14">
        <v>0</v>
      </c>
      <c r="T746" s="14">
        <v>30</v>
      </c>
      <c r="U746" s="25">
        <v>44141</v>
      </c>
      <c r="V746" s="14">
        <v>52</v>
      </c>
      <c r="W746" s="23">
        <v>780</v>
      </c>
      <c r="X746" s="23">
        <v>0</v>
      </c>
      <c r="Y746" s="23">
        <v>0</v>
      </c>
      <c r="Z746" s="23">
        <v>15.9</v>
      </c>
      <c r="AA746" s="23">
        <v>15.9</v>
      </c>
      <c r="AB746" s="14">
        <v>0</v>
      </c>
      <c r="AC746" s="14">
        <v>0</v>
      </c>
      <c r="AD746" s="24">
        <f>IFERROR(1-(Master[[#This Row],[Avg Garment Scans per Delivery]]/Master[[#This Row],[Garment Inventory]]), 0)</f>
        <v>0</v>
      </c>
      <c r="AE746" s="48">
        <v>0</v>
      </c>
      <c r="AF746" s="48">
        <v>0</v>
      </c>
      <c r="AG746" s="44">
        <v>15</v>
      </c>
      <c r="AH746" s="44">
        <v>15</v>
      </c>
      <c r="AI746" s="44">
        <v>15</v>
      </c>
      <c r="AJ746" s="44">
        <v>16.4285</v>
      </c>
      <c r="AK746" s="44">
        <v>15</v>
      </c>
      <c r="AL746" s="44">
        <v>16.875</v>
      </c>
      <c r="AM746" s="44">
        <v>15</v>
      </c>
      <c r="AN746" s="44">
        <v>15</v>
      </c>
      <c r="AO746" s="44">
        <v>15</v>
      </c>
      <c r="AP746" s="44">
        <v>15</v>
      </c>
      <c r="AQ746" s="44">
        <v>15</v>
      </c>
      <c r="AR746" s="44">
        <v>15</v>
      </c>
      <c r="AS746" s="44">
        <v>15</v>
      </c>
      <c r="AT746" s="44">
        <v>15</v>
      </c>
      <c r="AU746" s="44">
        <v>15</v>
      </c>
      <c r="AV746" s="44">
        <v>15</v>
      </c>
      <c r="AW746" s="44">
        <v>15</v>
      </c>
      <c r="AX746" s="44">
        <v>20</v>
      </c>
      <c r="AY746" s="44">
        <v>15</v>
      </c>
      <c r="AZ746" s="44">
        <v>20</v>
      </c>
      <c r="BA746" s="44">
        <v>15</v>
      </c>
      <c r="BB746" s="44">
        <v>20</v>
      </c>
      <c r="BC746" s="14" t="s">
        <v>420</v>
      </c>
      <c r="BD746" s="14" t="s">
        <v>213</v>
      </c>
      <c r="BG746" s="14" t="s">
        <v>191</v>
      </c>
      <c r="BH746" s="14" t="s">
        <v>44</v>
      </c>
      <c r="BI746" s="14">
        <v>101</v>
      </c>
      <c r="BJ746" s="14">
        <f>IFERROR(_xlfn.XLOOKUP(Master[[#This Row],[cu_id]],StopTimes[cu_ID],StopTimes[Average Stop Time]), 0)</f>
        <v>3.4766666666666666</v>
      </c>
      <c r="BK746" s="14">
        <f>IF(Master[[#This Row],[Avg stop time helper]] &lt;&gt; 0, Master[[#This Row],[Avg stop time helper]],Average_Stop_Time)</f>
        <v>3.4766666666666666</v>
      </c>
      <c r="BL746" s="14" t="b">
        <f>NOT(ISERROR(_xlfn.XLOOKUP(Master[[#This Row],[cu_id]], Solution[Cu_ID],Solution[Cu_ID])))</f>
        <v>1</v>
      </c>
    </row>
    <row r="747" spans="1:64" s="14" customFormat="1" x14ac:dyDescent="0.3">
      <c r="A747" s="26" t="s">
        <v>1812</v>
      </c>
      <c r="B747" s="14">
        <v>101</v>
      </c>
      <c r="C747" s="14">
        <v>99103</v>
      </c>
      <c r="D747" s="14">
        <v>45</v>
      </c>
      <c r="E747" s="14" t="s">
        <v>1811</v>
      </c>
      <c r="F747" s="14" t="s">
        <v>4118</v>
      </c>
      <c r="H747" s="14" t="s">
        <v>215</v>
      </c>
      <c r="I747" s="14" t="s">
        <v>2</v>
      </c>
      <c r="J747" s="14" t="s">
        <v>1810</v>
      </c>
      <c r="K747" s="14">
        <v>7</v>
      </c>
      <c r="L747" s="14" t="s">
        <v>82</v>
      </c>
      <c r="M747" s="14" t="s">
        <v>164</v>
      </c>
      <c r="N747" s="14" t="s">
        <v>48</v>
      </c>
      <c r="O747" s="14">
        <v>134</v>
      </c>
      <c r="P747" s="14">
        <v>0</v>
      </c>
      <c r="Q747" s="14">
        <v>0</v>
      </c>
      <c r="R747" s="14">
        <v>0</v>
      </c>
      <c r="S747" s="14">
        <v>134</v>
      </c>
      <c r="T747" s="14">
        <v>0</v>
      </c>
      <c r="U747" s="25">
        <v>44140</v>
      </c>
      <c r="V747" s="14">
        <v>52</v>
      </c>
      <c r="W747" s="23">
        <v>780</v>
      </c>
      <c r="X747" s="23">
        <v>0</v>
      </c>
      <c r="Y747" s="23">
        <v>0</v>
      </c>
      <c r="Z747" s="23">
        <v>15.9</v>
      </c>
      <c r="AA747" s="23">
        <v>15.9</v>
      </c>
      <c r="AB747" s="14">
        <v>0</v>
      </c>
      <c r="AC747" s="14">
        <v>0</v>
      </c>
      <c r="AD747" s="24">
        <f>IFERROR(1-(Master[[#This Row],[Avg Garment Scans per Delivery]]/Master[[#This Row],[Garment Inventory]]), 0)</f>
        <v>0</v>
      </c>
      <c r="AE747" s="48">
        <v>0</v>
      </c>
      <c r="AF747" s="48">
        <v>0</v>
      </c>
      <c r="AG747" s="44">
        <v>15</v>
      </c>
      <c r="AH747" s="44">
        <v>15</v>
      </c>
      <c r="AI747" s="44">
        <v>15</v>
      </c>
      <c r="AJ747" s="44">
        <v>16.538399999999999</v>
      </c>
      <c r="AK747" s="44">
        <v>15</v>
      </c>
      <c r="AL747" s="44">
        <v>16.875</v>
      </c>
      <c r="AM747" s="44">
        <v>15</v>
      </c>
      <c r="AN747" s="44">
        <v>15</v>
      </c>
      <c r="AO747" s="44">
        <v>15</v>
      </c>
      <c r="AP747" s="44">
        <v>15</v>
      </c>
      <c r="AQ747" s="44">
        <v>15</v>
      </c>
      <c r="AR747" s="44">
        <v>15</v>
      </c>
      <c r="AS747" s="44">
        <v>15</v>
      </c>
      <c r="AT747" s="44">
        <v>15</v>
      </c>
      <c r="AU747" s="44">
        <v>15</v>
      </c>
      <c r="AV747" s="44">
        <v>15</v>
      </c>
      <c r="AW747" s="44">
        <v>15</v>
      </c>
      <c r="AX747" s="44">
        <v>20</v>
      </c>
      <c r="AY747" s="44">
        <v>15</v>
      </c>
      <c r="AZ747" s="44">
        <v>20</v>
      </c>
      <c r="BA747" s="44">
        <v>15</v>
      </c>
      <c r="BB747" s="44">
        <v>20</v>
      </c>
      <c r="BC747" s="14" t="s">
        <v>257</v>
      </c>
      <c r="BD747" s="14" t="s">
        <v>213</v>
      </c>
      <c r="BG747" s="14" t="s">
        <v>191</v>
      </c>
      <c r="BH747" s="14" t="s">
        <v>44</v>
      </c>
      <c r="BI747" s="14">
        <v>101</v>
      </c>
      <c r="BJ747" s="14">
        <f>IFERROR(_xlfn.XLOOKUP(Master[[#This Row],[cu_id]],StopTimes[cu_ID],StopTimes[Average Stop Time]), 0)</f>
        <v>4.2666666666666666</v>
      </c>
      <c r="BK747" s="14">
        <f>IF(Master[[#This Row],[Avg stop time helper]] &lt;&gt; 0, Master[[#This Row],[Avg stop time helper]],Average_Stop_Time)</f>
        <v>4.2666666666666666</v>
      </c>
      <c r="BL747" s="14" t="b">
        <f>NOT(ISERROR(_xlfn.XLOOKUP(Master[[#This Row],[cu_id]], Solution[Cu_ID],Solution[Cu_ID])))</f>
        <v>1</v>
      </c>
    </row>
    <row r="748" spans="1:64" s="14" customFormat="1" x14ac:dyDescent="0.3">
      <c r="A748" s="26" t="s">
        <v>639</v>
      </c>
      <c r="B748" s="14">
        <v>103</v>
      </c>
      <c r="C748" s="14">
        <v>99120</v>
      </c>
      <c r="D748" s="14">
        <v>1</v>
      </c>
      <c r="E748" s="14" t="s">
        <v>638</v>
      </c>
      <c r="F748" s="14" t="s">
        <v>5464</v>
      </c>
      <c r="G748" s="14" t="s">
        <v>637</v>
      </c>
      <c r="H748" s="14" t="s">
        <v>636</v>
      </c>
      <c r="I748" s="14" t="s">
        <v>2</v>
      </c>
      <c r="J748" s="14">
        <v>49756</v>
      </c>
      <c r="K748" s="14">
        <v>1</v>
      </c>
      <c r="L748" s="14" t="s">
        <v>174</v>
      </c>
      <c r="M748" s="14" t="s">
        <v>164</v>
      </c>
      <c r="N748" s="14" t="s">
        <v>13</v>
      </c>
      <c r="O748" s="14">
        <v>101</v>
      </c>
      <c r="P748" s="14">
        <v>101</v>
      </c>
      <c r="Q748" s="14">
        <v>0</v>
      </c>
      <c r="R748" s="14">
        <v>0</v>
      </c>
      <c r="S748" s="14">
        <v>0</v>
      </c>
      <c r="T748" s="14">
        <v>0</v>
      </c>
      <c r="U748" s="25">
        <v>44158</v>
      </c>
      <c r="V748" s="14">
        <v>13</v>
      </c>
      <c r="W748" s="23">
        <v>667.99</v>
      </c>
      <c r="X748" s="23">
        <v>0</v>
      </c>
      <c r="Y748" s="23">
        <v>0</v>
      </c>
      <c r="Z748" s="23">
        <v>13.41</v>
      </c>
      <c r="AA748" s="23">
        <v>53.65</v>
      </c>
      <c r="AB748" s="14">
        <v>0</v>
      </c>
      <c r="AC748" s="14">
        <v>0</v>
      </c>
      <c r="AD748" s="24">
        <f>IFERROR(1-(Master[[#This Row],[Avg Garment Scans per Delivery]]/Master[[#This Row],[Garment Inventory]]), 0)</f>
        <v>0</v>
      </c>
      <c r="AE748" s="48">
        <v>0</v>
      </c>
      <c r="AF748" s="48">
        <v>0</v>
      </c>
      <c r="AG748" s="44">
        <v>51.723300000000002</v>
      </c>
      <c r="AH748" s="44">
        <v>52.07</v>
      </c>
      <c r="AI748" s="44">
        <v>51.9925</v>
      </c>
      <c r="AJ748" s="44">
        <v>46.58</v>
      </c>
      <c r="AK748" s="44">
        <v>13.0175</v>
      </c>
      <c r="AL748" s="44">
        <v>11.645</v>
      </c>
      <c r="AM748" s="44">
        <v>52.07</v>
      </c>
      <c r="AN748" s="44">
        <v>0</v>
      </c>
      <c r="AO748" s="44">
        <v>0</v>
      </c>
      <c r="AP748" s="44">
        <v>0</v>
      </c>
      <c r="AQ748" s="44">
        <v>0</v>
      </c>
      <c r="AR748" s="44">
        <v>46.58</v>
      </c>
      <c r="AS748" s="44">
        <v>0</v>
      </c>
      <c r="AT748" s="44">
        <v>46.58</v>
      </c>
      <c r="AU748" s="44">
        <v>52.07</v>
      </c>
      <c r="AV748" s="44">
        <v>0</v>
      </c>
      <c r="AW748" s="44">
        <v>0</v>
      </c>
      <c r="AX748" s="44">
        <v>0</v>
      </c>
      <c r="AY748" s="44">
        <v>0</v>
      </c>
      <c r="AZ748" s="44">
        <v>46.58</v>
      </c>
      <c r="BA748" s="44">
        <v>0</v>
      </c>
      <c r="BB748" s="44">
        <v>46.58</v>
      </c>
      <c r="BC748" s="14" t="s">
        <v>260</v>
      </c>
      <c r="BD748" s="14" t="s">
        <v>213</v>
      </c>
      <c r="BG748" s="14" t="s">
        <v>191</v>
      </c>
      <c r="BH748" s="14" t="s">
        <v>44</v>
      </c>
      <c r="BI748" s="14">
        <v>103</v>
      </c>
      <c r="BJ748" s="14">
        <f>IFERROR(_xlfn.XLOOKUP(Master[[#This Row],[cu_id]],StopTimes[cu_ID],StopTimes[Average Stop Time]), 0)</f>
        <v>1.7666666666666666</v>
      </c>
      <c r="BK748" s="14">
        <f>IF(Master[[#This Row],[Avg stop time helper]] &lt;&gt; 0, Master[[#This Row],[Avg stop time helper]],Average_Stop_Time)</f>
        <v>1.7666666666666666</v>
      </c>
      <c r="BL748" s="14" t="b">
        <f>NOT(ISERROR(_xlfn.XLOOKUP(Master[[#This Row],[cu_id]], Solution[Cu_ID],Solution[Cu_ID])))</f>
        <v>1</v>
      </c>
    </row>
    <row r="749" spans="1:64" s="14" customFormat="1" x14ac:dyDescent="0.3">
      <c r="A749" s="26" t="s">
        <v>509</v>
      </c>
      <c r="B749" s="14">
        <v>103</v>
      </c>
      <c r="C749" s="14">
        <v>99120</v>
      </c>
      <c r="D749" s="14">
        <v>0</v>
      </c>
      <c r="E749" s="14" t="s">
        <v>508</v>
      </c>
      <c r="F749" s="14" t="s">
        <v>4880</v>
      </c>
      <c r="H749" s="14" t="s">
        <v>221</v>
      </c>
      <c r="I749" s="14" t="s">
        <v>2</v>
      </c>
      <c r="J749" s="14">
        <v>49707</v>
      </c>
      <c r="K749" s="14">
        <v>6</v>
      </c>
      <c r="L749" s="14" t="s">
        <v>176</v>
      </c>
      <c r="M749" s="14" t="s">
        <v>164</v>
      </c>
      <c r="N749" s="14" t="s">
        <v>12</v>
      </c>
      <c r="O749" s="14">
        <v>280</v>
      </c>
      <c r="P749" s="14">
        <v>0</v>
      </c>
      <c r="Q749" s="14">
        <v>0</v>
      </c>
      <c r="R749" s="14">
        <v>280</v>
      </c>
      <c r="S749" s="14">
        <v>0</v>
      </c>
      <c r="T749" s="14">
        <v>0</v>
      </c>
      <c r="U749" s="25">
        <v>44139</v>
      </c>
      <c r="V749" s="14">
        <v>26</v>
      </c>
      <c r="W749" s="23">
        <v>2270.7600000000002</v>
      </c>
      <c r="X749" s="23">
        <v>0</v>
      </c>
      <c r="Y749" s="23">
        <v>0</v>
      </c>
      <c r="Z749" s="23">
        <v>40.22</v>
      </c>
      <c r="AA749" s="23">
        <v>80.430000000000007</v>
      </c>
      <c r="AB749" s="14">
        <v>0</v>
      </c>
      <c r="AC749" s="14">
        <v>0</v>
      </c>
      <c r="AD749" s="24">
        <f>IFERROR(1-(Master[[#This Row],[Avg Garment Scans per Delivery]]/Master[[#This Row],[Garment Inventory]]), 0)</f>
        <v>0</v>
      </c>
      <c r="AE749" s="48">
        <v>0</v>
      </c>
      <c r="AF749" s="48">
        <v>0</v>
      </c>
      <c r="AG749" s="44">
        <v>93.573300000000003</v>
      </c>
      <c r="AH749" s="44">
        <v>97.527100000000004</v>
      </c>
      <c r="AI749" s="44">
        <v>78.236599999999996</v>
      </c>
      <c r="AJ749" s="44">
        <v>60.457099999999997</v>
      </c>
      <c r="AK749" s="44">
        <v>42.88</v>
      </c>
      <c r="AL749" s="44">
        <v>32.35</v>
      </c>
      <c r="AM749" s="44">
        <v>0</v>
      </c>
      <c r="AN749" s="44">
        <v>35</v>
      </c>
      <c r="AO749" s="44">
        <v>59.56</v>
      </c>
      <c r="AP749" s="44">
        <v>0</v>
      </c>
      <c r="AQ749" s="44">
        <v>0</v>
      </c>
      <c r="AR749" s="44">
        <v>94.4</v>
      </c>
      <c r="AS749" s="44">
        <v>117.58</v>
      </c>
      <c r="AT749" s="44">
        <v>0</v>
      </c>
      <c r="AU749" s="44">
        <v>0</v>
      </c>
      <c r="AV749" s="44">
        <v>35</v>
      </c>
      <c r="AW749" s="44">
        <v>48.32</v>
      </c>
      <c r="AX749" s="44">
        <v>0</v>
      </c>
      <c r="AY749" s="44">
        <v>0</v>
      </c>
      <c r="AZ749" s="44">
        <v>94.4</v>
      </c>
      <c r="BA749" s="44">
        <v>117.58</v>
      </c>
      <c r="BB749" s="44">
        <v>0</v>
      </c>
      <c r="BC749" s="14" t="s">
        <v>260</v>
      </c>
      <c r="BD749" s="14" t="s">
        <v>213</v>
      </c>
      <c r="BG749" s="14" t="s">
        <v>191</v>
      </c>
      <c r="BH749" s="14" t="s">
        <v>44</v>
      </c>
      <c r="BI749" s="14">
        <v>103</v>
      </c>
      <c r="BJ749" s="14">
        <f>IFERROR(_xlfn.XLOOKUP(Master[[#This Row],[cu_id]],StopTimes[cu_ID],StopTimes[Average Stop Time]), 0)</f>
        <v>0.125</v>
      </c>
      <c r="BK749" s="14">
        <f>IF(Master[[#This Row],[Avg stop time helper]] &lt;&gt; 0, Master[[#This Row],[Avg stop time helper]],Average_Stop_Time)</f>
        <v>0.125</v>
      </c>
      <c r="BL749" s="14" t="b">
        <f>NOT(ISERROR(_xlfn.XLOOKUP(Master[[#This Row],[cu_id]], Solution[Cu_ID],Solution[Cu_ID])))</f>
        <v>1</v>
      </c>
    </row>
    <row r="750" spans="1:64" s="14" customFormat="1" x14ac:dyDescent="0.3">
      <c r="A750" s="26" t="s">
        <v>1549</v>
      </c>
      <c r="B750" s="14">
        <v>103</v>
      </c>
      <c r="C750" s="14">
        <v>99120</v>
      </c>
      <c r="D750" s="14">
        <v>5</v>
      </c>
      <c r="E750" s="14" t="s">
        <v>1548</v>
      </c>
      <c r="F750" s="14" t="s">
        <v>5474</v>
      </c>
      <c r="H750" s="14" t="s">
        <v>221</v>
      </c>
      <c r="I750" s="14" t="s">
        <v>2</v>
      </c>
      <c r="J750" s="14">
        <v>49707</v>
      </c>
      <c r="K750" s="14">
        <v>3</v>
      </c>
      <c r="L750" s="14" t="s">
        <v>175</v>
      </c>
      <c r="M750" s="14" t="s">
        <v>164</v>
      </c>
      <c r="N750" s="14" t="s">
        <v>15</v>
      </c>
      <c r="O750" s="14">
        <v>168</v>
      </c>
      <c r="P750" s="14">
        <v>0</v>
      </c>
      <c r="Q750" s="14">
        <v>168</v>
      </c>
      <c r="R750" s="14">
        <v>0</v>
      </c>
      <c r="S750" s="14">
        <v>0</v>
      </c>
      <c r="T750" s="14">
        <v>0</v>
      </c>
      <c r="U750" s="25">
        <v>44145</v>
      </c>
      <c r="V750" s="14">
        <v>13</v>
      </c>
      <c r="W750" s="23">
        <v>1177.83</v>
      </c>
      <c r="X750" s="23">
        <v>0</v>
      </c>
      <c r="Y750" s="23">
        <v>0</v>
      </c>
      <c r="Z750" s="23">
        <v>23.49</v>
      </c>
      <c r="AA750" s="23">
        <v>93.96</v>
      </c>
      <c r="AB750" s="14">
        <v>0</v>
      </c>
      <c r="AC750" s="14">
        <v>0</v>
      </c>
      <c r="AD750" s="24">
        <f>IFERROR(1-(Master[[#This Row],[Avg Garment Scans per Delivery]]/Master[[#This Row],[Garment Inventory]]), 0)</f>
        <v>0</v>
      </c>
      <c r="AE750" s="48">
        <v>0</v>
      </c>
      <c r="AF750" s="48">
        <v>0</v>
      </c>
      <c r="AG750" s="44">
        <v>92.137500000000003</v>
      </c>
      <c r="AH750" s="44">
        <v>92.6</v>
      </c>
      <c r="AI750" s="44">
        <v>89.9666</v>
      </c>
      <c r="AJ750" s="44">
        <v>80.08</v>
      </c>
      <c r="AK750" s="44">
        <v>23.15</v>
      </c>
      <c r="AL750" s="44">
        <v>20.02</v>
      </c>
      <c r="AM750" s="44">
        <v>0</v>
      </c>
      <c r="AN750" s="44">
        <v>0</v>
      </c>
      <c r="AO750" s="44">
        <v>0</v>
      </c>
      <c r="AP750" s="44">
        <v>80.08</v>
      </c>
      <c r="AQ750" s="44">
        <v>92.6</v>
      </c>
      <c r="AR750" s="44">
        <v>0</v>
      </c>
      <c r="AS750" s="44">
        <v>0</v>
      </c>
      <c r="AT750" s="44">
        <v>0</v>
      </c>
      <c r="AU750" s="44">
        <v>0</v>
      </c>
      <c r="AV750" s="44">
        <v>0</v>
      </c>
      <c r="AW750" s="44">
        <v>0</v>
      </c>
      <c r="AX750" s="44">
        <v>80.08</v>
      </c>
      <c r="AY750" s="44">
        <v>92.6</v>
      </c>
      <c r="AZ750" s="44">
        <v>0</v>
      </c>
      <c r="BA750" s="44">
        <v>0</v>
      </c>
      <c r="BB750" s="44">
        <v>0</v>
      </c>
      <c r="BC750" s="14" t="s">
        <v>260</v>
      </c>
      <c r="BD750" s="14" t="s">
        <v>213</v>
      </c>
      <c r="BG750" s="14" t="s">
        <v>191</v>
      </c>
      <c r="BH750" s="14" t="s">
        <v>44</v>
      </c>
      <c r="BI750" s="14">
        <v>105</v>
      </c>
      <c r="BJ750" s="14">
        <f>IFERROR(_xlfn.XLOOKUP(Master[[#This Row],[cu_id]],StopTimes[cu_ID],StopTimes[Average Stop Time]), 0)</f>
        <v>22.2</v>
      </c>
      <c r="BK750" s="14">
        <f>IF(Master[[#This Row],[Avg stop time helper]] &lt;&gt; 0, Master[[#This Row],[Avg stop time helper]],Average_Stop_Time)</f>
        <v>22.2</v>
      </c>
      <c r="BL750" s="14" t="b">
        <f>NOT(ISERROR(_xlfn.XLOOKUP(Master[[#This Row],[cu_id]], Solution[Cu_ID],Solution[Cu_ID])))</f>
        <v>1</v>
      </c>
    </row>
    <row r="751" spans="1:64" s="14" customFormat="1" x14ac:dyDescent="0.3">
      <c r="A751" s="26" t="s">
        <v>683</v>
      </c>
      <c r="B751" s="14">
        <v>102</v>
      </c>
      <c r="C751" s="14">
        <v>99120</v>
      </c>
      <c r="D751" s="14">
        <v>3</v>
      </c>
      <c r="E751" s="14" t="s">
        <v>682</v>
      </c>
      <c r="F751" s="14" t="s">
        <v>5130</v>
      </c>
      <c r="H751" s="14" t="s">
        <v>667</v>
      </c>
      <c r="I751" s="14" t="s">
        <v>2</v>
      </c>
      <c r="J751" s="14">
        <v>49721</v>
      </c>
      <c r="K751" s="14">
        <v>2</v>
      </c>
      <c r="L751" s="14" t="s">
        <v>83</v>
      </c>
      <c r="M751" s="14" t="s">
        <v>164</v>
      </c>
      <c r="N751" s="14" t="s">
        <v>14</v>
      </c>
      <c r="O751" s="14">
        <v>130</v>
      </c>
      <c r="P751" s="14">
        <v>0</v>
      </c>
      <c r="Q751" s="14">
        <v>0</v>
      </c>
      <c r="R751" s="14">
        <v>0</v>
      </c>
      <c r="S751" s="14">
        <v>0</v>
      </c>
      <c r="T751" s="14">
        <v>130</v>
      </c>
      <c r="U751" s="25">
        <v>44141</v>
      </c>
      <c r="V751" s="14">
        <v>13</v>
      </c>
      <c r="W751" s="23">
        <v>1112.42</v>
      </c>
      <c r="X751" s="23">
        <v>0</v>
      </c>
      <c r="Y751" s="23">
        <v>0</v>
      </c>
      <c r="Z751" s="23">
        <v>21.95</v>
      </c>
      <c r="AA751" s="23">
        <v>87.78</v>
      </c>
      <c r="AB751" s="14">
        <v>0</v>
      </c>
      <c r="AC751" s="14">
        <v>0</v>
      </c>
      <c r="AD751" s="24">
        <v>0</v>
      </c>
      <c r="AE751" s="48">
        <v>0</v>
      </c>
      <c r="AF751" s="48">
        <v>0</v>
      </c>
      <c r="AG751" s="44">
        <v>86.174999999999997</v>
      </c>
      <c r="AH751" s="44">
        <v>87.04</v>
      </c>
      <c r="AI751" s="44">
        <v>84.223299999999995</v>
      </c>
      <c r="AJ751" s="44">
        <v>83.31</v>
      </c>
      <c r="AK751" s="44">
        <v>21.76</v>
      </c>
      <c r="AL751" s="44">
        <v>20.827500000000001</v>
      </c>
      <c r="AM751" s="44">
        <v>0</v>
      </c>
      <c r="AN751" s="44">
        <v>83.31</v>
      </c>
      <c r="AO751" s="44">
        <v>87.04</v>
      </c>
      <c r="AP751" s="44">
        <v>0</v>
      </c>
      <c r="AQ751" s="44">
        <v>0</v>
      </c>
      <c r="AR751" s="44">
        <v>0</v>
      </c>
      <c r="AS751" s="44">
        <v>0</v>
      </c>
      <c r="AT751" s="44">
        <v>0</v>
      </c>
      <c r="AU751" s="44">
        <v>0</v>
      </c>
      <c r="AV751" s="44">
        <v>83.31</v>
      </c>
      <c r="AW751" s="44">
        <v>87.04</v>
      </c>
      <c r="AX751" s="44">
        <v>0</v>
      </c>
      <c r="AY751" s="44">
        <v>0</v>
      </c>
      <c r="AZ751" s="44">
        <v>0</v>
      </c>
      <c r="BA751" s="44">
        <v>0</v>
      </c>
      <c r="BB751" s="44">
        <v>0</v>
      </c>
      <c r="BC751" s="14" t="s">
        <v>77</v>
      </c>
      <c r="BD751" s="14" t="s">
        <v>77</v>
      </c>
      <c r="BG751" s="14" t="s">
        <v>191</v>
      </c>
      <c r="BH751" s="14" t="s">
        <v>44</v>
      </c>
      <c r="BI751" s="14">
        <v>102</v>
      </c>
      <c r="BJ751" s="14">
        <f>IFERROR(_xlfn.XLOOKUP(Master[[#This Row],[cu_id]],StopTimes[cu_ID],StopTimes[Average Stop Time]), 0)</f>
        <v>11.883333333333333</v>
      </c>
      <c r="BK751" s="14">
        <f>IF(Master[[#This Row],[Avg stop time helper]] &lt;&gt; 0, Master[[#This Row],[Avg stop time helper]],Average_Stop_Time)</f>
        <v>11.883333333333333</v>
      </c>
      <c r="BL751" s="14" t="b">
        <f>NOT(ISERROR(_xlfn.XLOOKUP(Master[[#This Row],[cu_id]], Solution[Cu_ID],Solution[Cu_ID])))</f>
        <v>0</v>
      </c>
    </row>
    <row r="752" spans="1:64" s="14" customFormat="1" x14ac:dyDescent="0.3">
      <c r="A752" s="26" t="s">
        <v>952</v>
      </c>
      <c r="B752" s="14">
        <v>102</v>
      </c>
      <c r="C752" s="14">
        <v>99126</v>
      </c>
      <c r="D752" s="14">
        <v>3</v>
      </c>
      <c r="E752" s="14" t="s">
        <v>951</v>
      </c>
      <c r="F752" s="14" t="s">
        <v>3749</v>
      </c>
      <c r="H752" s="14" t="s">
        <v>210</v>
      </c>
      <c r="I752" s="14" t="s">
        <v>2</v>
      </c>
      <c r="J752" s="14">
        <v>49779</v>
      </c>
      <c r="K752" s="14">
        <v>5</v>
      </c>
      <c r="L752" s="14" t="s">
        <v>84</v>
      </c>
      <c r="M752" s="14" t="s">
        <v>164</v>
      </c>
      <c r="N752" s="14" t="s">
        <v>15</v>
      </c>
      <c r="O752" s="14">
        <v>151</v>
      </c>
      <c r="P752" s="14">
        <v>0</v>
      </c>
      <c r="Q752" s="14">
        <v>151</v>
      </c>
      <c r="R752" s="14">
        <v>0</v>
      </c>
      <c r="S752" s="14">
        <v>0</v>
      </c>
      <c r="T752" s="14">
        <v>0</v>
      </c>
      <c r="U752" s="25">
        <v>44145</v>
      </c>
      <c r="V752" s="14">
        <v>26</v>
      </c>
      <c r="W752" s="23">
        <v>1107.02</v>
      </c>
      <c r="X752" s="23">
        <v>0</v>
      </c>
      <c r="Y752" s="23">
        <v>0</v>
      </c>
      <c r="Z752" s="23">
        <v>23.23</v>
      </c>
      <c r="AA752" s="23">
        <v>46.45</v>
      </c>
      <c r="AB752" s="14">
        <v>0</v>
      </c>
      <c r="AC752" s="14">
        <v>0</v>
      </c>
      <c r="AD752" s="24">
        <v>0</v>
      </c>
      <c r="AE752" s="48">
        <v>0</v>
      </c>
      <c r="AF752" s="48">
        <v>0</v>
      </c>
      <c r="AG752" s="44">
        <v>42.12</v>
      </c>
      <c r="AH752" s="44">
        <v>42.12</v>
      </c>
      <c r="AI752" s="44">
        <v>43.334200000000003</v>
      </c>
      <c r="AJ752" s="44">
        <v>43.82</v>
      </c>
      <c r="AK752" s="44">
        <v>21.06</v>
      </c>
      <c r="AL752" s="44">
        <v>21.91</v>
      </c>
      <c r="AM752" s="44">
        <v>42.12</v>
      </c>
      <c r="AN752" s="44">
        <v>0</v>
      </c>
      <c r="AO752" s="44">
        <v>0</v>
      </c>
      <c r="AP752" s="44">
        <v>43.82</v>
      </c>
      <c r="AQ752" s="44">
        <v>42.12</v>
      </c>
      <c r="AR752" s="44">
        <v>0</v>
      </c>
      <c r="AS752" s="44">
        <v>0</v>
      </c>
      <c r="AT752" s="44">
        <v>43.82</v>
      </c>
      <c r="AU752" s="44">
        <v>42.12</v>
      </c>
      <c r="AV752" s="44">
        <v>0</v>
      </c>
      <c r="AW752" s="44">
        <v>0</v>
      </c>
      <c r="AX752" s="44">
        <v>43.82</v>
      </c>
      <c r="AY752" s="44">
        <v>42.12</v>
      </c>
      <c r="AZ752" s="44">
        <v>0</v>
      </c>
      <c r="BA752" s="44">
        <v>0</v>
      </c>
      <c r="BB752" s="44">
        <v>43.82</v>
      </c>
      <c r="BC752" s="14" t="s">
        <v>77</v>
      </c>
      <c r="BD752" s="14" t="s">
        <v>77</v>
      </c>
      <c r="BG752" s="14" t="s">
        <v>191</v>
      </c>
      <c r="BH752" s="14" t="s">
        <v>44</v>
      </c>
      <c r="BI752" s="14">
        <v>102</v>
      </c>
      <c r="BJ752" s="14">
        <f>IFERROR(_xlfn.XLOOKUP(Master[[#This Row],[cu_id]],StopTimes[cu_ID],StopTimes[Average Stop Time]), 0)</f>
        <v>2.9583333333333335</v>
      </c>
      <c r="BK752" s="14">
        <f>IF(Master[[#This Row],[Avg stop time helper]] &lt;&gt; 0, Master[[#This Row],[Avg stop time helper]],Average_Stop_Time)</f>
        <v>2.9583333333333335</v>
      </c>
      <c r="BL752" s="14" t="b">
        <f>NOT(ISERROR(_xlfn.XLOOKUP(Master[[#This Row],[cu_id]], Solution[Cu_ID],Solution[Cu_ID])))</f>
        <v>0</v>
      </c>
    </row>
    <row r="753" spans="1:64" s="14" customFormat="1" x14ac:dyDescent="0.3">
      <c r="A753" s="26" t="s">
        <v>1142</v>
      </c>
      <c r="B753" s="14">
        <v>103</v>
      </c>
      <c r="C753" s="14">
        <v>99126</v>
      </c>
      <c r="D753" s="14">
        <v>5</v>
      </c>
      <c r="E753" s="14" t="s">
        <v>1141</v>
      </c>
      <c r="F753" s="14" t="s">
        <v>5467</v>
      </c>
      <c r="G753" s="14" t="s">
        <v>1140</v>
      </c>
      <c r="H753" s="14" t="s">
        <v>686</v>
      </c>
      <c r="I753" s="14" t="s">
        <v>2</v>
      </c>
      <c r="J753" s="14">
        <v>49756</v>
      </c>
      <c r="K753" s="14">
        <v>3</v>
      </c>
      <c r="L753" s="14" t="s">
        <v>175</v>
      </c>
      <c r="M753" s="14" t="s">
        <v>164</v>
      </c>
      <c r="N753" s="14" t="s">
        <v>13</v>
      </c>
      <c r="O753" s="14">
        <v>136</v>
      </c>
      <c r="P753" s="14">
        <v>136</v>
      </c>
      <c r="Q753" s="14">
        <v>0</v>
      </c>
      <c r="R753" s="14">
        <v>0</v>
      </c>
      <c r="S753" s="14">
        <v>0</v>
      </c>
      <c r="T753" s="14">
        <v>0</v>
      </c>
      <c r="U753" s="25">
        <v>44144</v>
      </c>
      <c r="V753" s="14">
        <v>13</v>
      </c>
      <c r="W753" s="23">
        <v>333.28</v>
      </c>
      <c r="X753" s="23">
        <v>0</v>
      </c>
      <c r="Y753" s="23">
        <v>0</v>
      </c>
      <c r="Z753" s="23">
        <v>4.58</v>
      </c>
      <c r="AA753" s="23">
        <v>18.329999999999998</v>
      </c>
      <c r="AB753" s="14">
        <v>0</v>
      </c>
      <c r="AC753" s="14">
        <v>0</v>
      </c>
      <c r="AD753" s="24">
        <f>IFERROR(1-(Master[[#This Row],[Avg Garment Scans per Delivery]]/Master[[#This Row],[Garment Inventory]]), 0)</f>
        <v>0</v>
      </c>
      <c r="AE753" s="48">
        <v>0</v>
      </c>
      <c r="AF753" s="48">
        <v>0</v>
      </c>
      <c r="AG753" s="44">
        <v>27.92</v>
      </c>
      <c r="AH753" s="44">
        <v>27.92</v>
      </c>
      <c r="AI753" s="44">
        <v>17.5566</v>
      </c>
      <c r="AJ753" s="44">
        <v>26.18</v>
      </c>
      <c r="AK753" s="44">
        <v>5.7511999999999999</v>
      </c>
      <c r="AL753" s="44">
        <v>6.1512000000000002</v>
      </c>
      <c r="AM753" s="44">
        <v>0</v>
      </c>
      <c r="AN753" s="44">
        <v>17.29</v>
      </c>
      <c r="AO753" s="44">
        <v>0</v>
      </c>
      <c r="AP753" s="44">
        <v>17.29</v>
      </c>
      <c r="AQ753" s="44">
        <v>27.92</v>
      </c>
      <c r="AR753" s="44">
        <v>0</v>
      </c>
      <c r="AS753" s="44">
        <v>0</v>
      </c>
      <c r="AT753" s="44">
        <v>0</v>
      </c>
      <c r="AU753" s="44">
        <v>0</v>
      </c>
      <c r="AV753" s="44">
        <v>31.92</v>
      </c>
      <c r="AW753" s="44">
        <v>0</v>
      </c>
      <c r="AX753" s="44">
        <v>31.92</v>
      </c>
      <c r="AY753" s="44">
        <v>18.09</v>
      </c>
      <c r="AZ753" s="44">
        <v>0</v>
      </c>
      <c r="BA753" s="44">
        <v>0</v>
      </c>
      <c r="BB753" s="44">
        <v>0</v>
      </c>
      <c r="BC753" s="14" t="s">
        <v>232</v>
      </c>
      <c r="BD753" s="14" t="s">
        <v>213</v>
      </c>
      <c r="BG753" s="14" t="s">
        <v>191</v>
      </c>
      <c r="BH753" s="14" t="s">
        <v>44</v>
      </c>
      <c r="BI753" s="14">
        <v>103</v>
      </c>
      <c r="BJ753" s="14">
        <f>IFERROR(_xlfn.XLOOKUP(Master[[#This Row],[cu_id]],StopTimes[cu_ID],StopTimes[Average Stop Time]), 0)</f>
        <v>0.81666666666666665</v>
      </c>
      <c r="BK753" s="14">
        <f>IF(Master[[#This Row],[Avg stop time helper]] &lt;&gt; 0, Master[[#This Row],[Avg stop time helper]],Average_Stop_Time)</f>
        <v>0.81666666666666665</v>
      </c>
      <c r="BL753" s="14" t="b">
        <f>NOT(ISERROR(_xlfn.XLOOKUP(Master[[#This Row],[cu_id]], Solution[Cu_ID],Solution[Cu_ID])))</f>
        <v>1</v>
      </c>
    </row>
    <row r="754" spans="1:64" s="14" customFormat="1" x14ac:dyDescent="0.3">
      <c r="A754" s="26" t="s">
        <v>1738</v>
      </c>
      <c r="B754" s="14">
        <v>105</v>
      </c>
      <c r="C754" s="14">
        <v>99126</v>
      </c>
      <c r="D754" s="14">
        <v>0</v>
      </c>
      <c r="E754" s="14" t="s">
        <v>1737</v>
      </c>
      <c r="F754" s="14" t="s">
        <v>5096</v>
      </c>
      <c r="H754" s="14" t="s">
        <v>626</v>
      </c>
      <c r="I754" s="14" t="s">
        <v>2</v>
      </c>
      <c r="J754" s="14">
        <v>49746</v>
      </c>
      <c r="K754" s="14">
        <v>6</v>
      </c>
      <c r="L754" s="14" t="s">
        <v>176</v>
      </c>
      <c r="M754" s="14" t="s">
        <v>164</v>
      </c>
      <c r="N754" s="14" t="s">
        <v>15</v>
      </c>
      <c r="O754" s="14">
        <v>297</v>
      </c>
      <c r="P754" s="14">
        <v>0</v>
      </c>
      <c r="Q754" s="14">
        <v>297</v>
      </c>
      <c r="R754" s="14">
        <v>0</v>
      </c>
      <c r="S754" s="14">
        <v>0</v>
      </c>
      <c r="T754" s="14">
        <v>0</v>
      </c>
      <c r="U754" s="25">
        <v>44138</v>
      </c>
      <c r="V754" s="14">
        <v>26</v>
      </c>
      <c r="W754" s="23">
        <v>542.91999999999996</v>
      </c>
      <c r="X754" s="23">
        <v>0</v>
      </c>
      <c r="Y754" s="23">
        <v>0</v>
      </c>
      <c r="Z754" s="23">
        <v>11.41</v>
      </c>
      <c r="AA754" s="23">
        <v>22.81</v>
      </c>
      <c r="AB754" s="14">
        <v>0</v>
      </c>
      <c r="AC754" s="14">
        <v>0</v>
      </c>
      <c r="AD754" s="24">
        <f>IFERROR(1-(Master[[#This Row],[Avg Garment Scans per Delivery]]/Master[[#This Row],[Garment Inventory]]), 0)</f>
        <v>0</v>
      </c>
      <c r="AE754" s="48">
        <v>0</v>
      </c>
      <c r="AF754" s="48">
        <v>0</v>
      </c>
      <c r="AG754" s="44">
        <v>20.69</v>
      </c>
      <c r="AH754" s="44">
        <v>20.69</v>
      </c>
      <c r="AI754" s="44">
        <v>21.243300000000001</v>
      </c>
      <c r="AJ754" s="44">
        <v>21.52</v>
      </c>
      <c r="AK754" s="44">
        <v>10.345000000000001</v>
      </c>
      <c r="AL754" s="44">
        <v>10.76</v>
      </c>
      <c r="AM754" s="44">
        <v>0</v>
      </c>
      <c r="AN754" s="44">
        <v>21.52</v>
      </c>
      <c r="AO754" s="44">
        <v>20.69</v>
      </c>
      <c r="AP754" s="44">
        <v>0</v>
      </c>
      <c r="AQ754" s="44">
        <v>0</v>
      </c>
      <c r="AR754" s="44">
        <v>21.52</v>
      </c>
      <c r="AS754" s="44">
        <v>20.69</v>
      </c>
      <c r="AT754" s="44">
        <v>0</v>
      </c>
      <c r="AU754" s="44">
        <v>0</v>
      </c>
      <c r="AV754" s="44">
        <v>21.52</v>
      </c>
      <c r="AW754" s="44">
        <v>20.69</v>
      </c>
      <c r="AX754" s="44">
        <v>0</v>
      </c>
      <c r="AY754" s="44">
        <v>0</v>
      </c>
      <c r="AZ754" s="44">
        <v>21.52</v>
      </c>
      <c r="BA754" s="44">
        <v>20.69</v>
      </c>
      <c r="BB754" s="44">
        <v>0</v>
      </c>
      <c r="BC754" s="14" t="s">
        <v>232</v>
      </c>
      <c r="BD754" s="14" t="s">
        <v>213</v>
      </c>
      <c r="BG754" s="14" t="s">
        <v>191</v>
      </c>
      <c r="BH754" s="14" t="s">
        <v>44</v>
      </c>
      <c r="BI754" s="14">
        <v>103</v>
      </c>
      <c r="BJ754" s="14">
        <f>IFERROR(_xlfn.XLOOKUP(Master[[#This Row],[cu_id]],StopTimes[cu_ID],StopTimes[Average Stop Time]), 0)</f>
        <v>5.1166666666666671</v>
      </c>
      <c r="BK754" s="14">
        <f>IF(Master[[#This Row],[Avg stop time helper]] &lt;&gt; 0, Master[[#This Row],[Avg stop time helper]],Average_Stop_Time)</f>
        <v>5.1166666666666671</v>
      </c>
      <c r="BL754" s="14" t="b">
        <f>NOT(ISERROR(_xlfn.XLOOKUP(Master[[#This Row],[cu_id]], Solution[Cu_ID],Solution[Cu_ID])))</f>
        <v>1</v>
      </c>
    </row>
    <row r="755" spans="1:64" s="14" customFormat="1" x14ac:dyDescent="0.3">
      <c r="A755" s="26" t="s">
        <v>982</v>
      </c>
      <c r="B755" s="14">
        <v>105</v>
      </c>
      <c r="C755" s="14">
        <v>99126</v>
      </c>
      <c r="D755" s="14">
        <v>6</v>
      </c>
      <c r="E755" s="14" t="s">
        <v>981</v>
      </c>
      <c r="F755" s="14" t="s">
        <v>3790</v>
      </c>
      <c r="H755" s="14" t="s">
        <v>978</v>
      </c>
      <c r="I755" s="14" t="s">
        <v>2</v>
      </c>
      <c r="J755" s="14">
        <v>48737</v>
      </c>
      <c r="K755" s="14">
        <v>7</v>
      </c>
      <c r="L755" s="14" t="s">
        <v>82</v>
      </c>
      <c r="M755" s="14" t="s">
        <v>164</v>
      </c>
      <c r="N755" s="14" t="s">
        <v>12</v>
      </c>
      <c r="O755" s="14">
        <v>410</v>
      </c>
      <c r="P755" s="14">
        <v>0</v>
      </c>
      <c r="Q755" s="14">
        <v>0</v>
      </c>
      <c r="R755" s="14">
        <v>410</v>
      </c>
      <c r="S755" s="14">
        <v>0</v>
      </c>
      <c r="T755" s="14">
        <v>0</v>
      </c>
      <c r="U755" s="25">
        <v>44139</v>
      </c>
      <c r="V755" s="14">
        <v>52</v>
      </c>
      <c r="W755" s="23">
        <v>579.99</v>
      </c>
      <c r="X755" s="23">
        <v>0</v>
      </c>
      <c r="Y755" s="23">
        <v>0</v>
      </c>
      <c r="Z755" s="23">
        <v>11.7</v>
      </c>
      <c r="AA755" s="23">
        <v>11.7</v>
      </c>
      <c r="AB755" s="14">
        <v>0</v>
      </c>
      <c r="AC755" s="14">
        <v>0</v>
      </c>
      <c r="AD755" s="24">
        <f>IFERROR(1-(Master[[#This Row],[Avg Garment Scans per Delivery]]/Master[[#This Row],[Garment Inventory]]), 0)</f>
        <v>0</v>
      </c>
      <c r="AE755" s="48">
        <v>0</v>
      </c>
      <c r="AF755" s="48">
        <v>0</v>
      </c>
      <c r="AG755" s="44">
        <v>10.51</v>
      </c>
      <c r="AH755" s="44">
        <v>10.51</v>
      </c>
      <c r="AI755" s="44">
        <v>10.876899999999999</v>
      </c>
      <c r="AJ755" s="44">
        <v>12.113</v>
      </c>
      <c r="AK755" s="44">
        <v>10.51</v>
      </c>
      <c r="AL755" s="44">
        <v>12.7837</v>
      </c>
      <c r="AM755" s="44">
        <v>10.51</v>
      </c>
      <c r="AN755" s="44">
        <v>11.04</v>
      </c>
      <c r="AO755" s="44">
        <v>10.51</v>
      </c>
      <c r="AP755" s="44">
        <v>24.99</v>
      </c>
      <c r="AQ755" s="44">
        <v>10.51</v>
      </c>
      <c r="AR755" s="44">
        <v>11.04</v>
      </c>
      <c r="AS755" s="44">
        <v>10.51</v>
      </c>
      <c r="AT755" s="44">
        <v>11.04</v>
      </c>
      <c r="AU755" s="44">
        <v>10.51</v>
      </c>
      <c r="AV755" s="44">
        <v>11.04</v>
      </c>
      <c r="AW755" s="44">
        <v>10.51</v>
      </c>
      <c r="AX755" s="44">
        <v>11.04</v>
      </c>
      <c r="AY755" s="44">
        <v>10.51</v>
      </c>
      <c r="AZ755" s="44">
        <v>11.04</v>
      </c>
      <c r="BA755" s="44">
        <v>10.51</v>
      </c>
      <c r="BB755" s="44">
        <v>11.04</v>
      </c>
      <c r="BC755" s="14" t="s">
        <v>232</v>
      </c>
      <c r="BD755" s="14" t="s">
        <v>213</v>
      </c>
      <c r="BG755" s="14" t="s">
        <v>191</v>
      </c>
      <c r="BH755" s="14" t="s">
        <v>44</v>
      </c>
      <c r="BI755" s="14">
        <v>105</v>
      </c>
      <c r="BJ755" s="14">
        <f>IFERROR(_xlfn.XLOOKUP(Master[[#This Row],[cu_id]],StopTimes[cu_ID],StopTimes[Average Stop Time]), 0)</f>
        <v>4.4833333333333334</v>
      </c>
      <c r="BK755" s="14">
        <f>IF(Master[[#This Row],[Avg stop time helper]] &lt;&gt; 0, Master[[#This Row],[Avg stop time helper]],Average_Stop_Time)</f>
        <v>4.4833333333333334</v>
      </c>
      <c r="BL755" s="14" t="b">
        <f>NOT(ISERROR(_xlfn.XLOOKUP(Master[[#This Row],[cu_id]], Solution[Cu_ID],Solution[Cu_ID])))</f>
        <v>1</v>
      </c>
    </row>
    <row r="756" spans="1:64" s="14" customFormat="1" x14ac:dyDescent="0.3">
      <c r="A756" s="26" t="s">
        <v>1905</v>
      </c>
      <c r="B756" s="14">
        <v>102</v>
      </c>
      <c r="C756" s="14">
        <v>99137</v>
      </c>
      <c r="D756" s="14">
        <v>1</v>
      </c>
      <c r="E756" s="14" t="s">
        <v>1904</v>
      </c>
      <c r="F756" s="14" t="s">
        <v>3763</v>
      </c>
      <c r="H756" s="14" t="s">
        <v>210</v>
      </c>
      <c r="I756" s="14" t="s">
        <v>2</v>
      </c>
      <c r="J756" s="14">
        <v>49779</v>
      </c>
      <c r="K756" s="14">
        <v>5</v>
      </c>
      <c r="L756" s="14" t="s">
        <v>84</v>
      </c>
      <c r="M756" s="14" t="s">
        <v>164</v>
      </c>
      <c r="N756" s="14" t="s">
        <v>15</v>
      </c>
      <c r="O756" s="14">
        <v>350</v>
      </c>
      <c r="P756" s="14">
        <v>0</v>
      </c>
      <c r="Q756" s="14">
        <v>350</v>
      </c>
      <c r="R756" s="14">
        <v>0</v>
      </c>
      <c r="S756" s="14">
        <v>0</v>
      </c>
      <c r="T756" s="14">
        <v>0</v>
      </c>
      <c r="U756" s="25">
        <v>44138</v>
      </c>
      <c r="V756" s="14">
        <v>34</v>
      </c>
      <c r="W756" s="23">
        <v>1779.98</v>
      </c>
      <c r="X756" s="23">
        <v>0</v>
      </c>
      <c r="Y756" s="23">
        <v>0</v>
      </c>
      <c r="Z756" s="23">
        <v>30.94</v>
      </c>
      <c r="AA756" s="23">
        <v>61.87</v>
      </c>
      <c r="AB756" s="14">
        <v>0</v>
      </c>
      <c r="AC756" s="14">
        <v>0</v>
      </c>
      <c r="AD756" s="24">
        <v>0</v>
      </c>
      <c r="AE756" s="48">
        <v>0</v>
      </c>
      <c r="AF756" s="48">
        <v>0</v>
      </c>
      <c r="AG756" s="44">
        <v>49.7</v>
      </c>
      <c r="AH756" s="44">
        <v>54.7316</v>
      </c>
      <c r="AI756" s="44">
        <v>57.415700000000001</v>
      </c>
      <c r="AJ756" s="44">
        <v>65.363299999999995</v>
      </c>
      <c r="AK756" s="44">
        <v>27.515000000000001</v>
      </c>
      <c r="AL756" s="44">
        <v>34.43</v>
      </c>
      <c r="AM756" s="44">
        <v>55.03</v>
      </c>
      <c r="AN756" s="44">
        <v>0</v>
      </c>
      <c r="AO756" s="44">
        <v>0</v>
      </c>
      <c r="AP756" s="44">
        <v>58.37</v>
      </c>
      <c r="AQ756" s="44">
        <v>55.03</v>
      </c>
      <c r="AR756" s="44">
        <v>0</v>
      </c>
      <c r="AS756" s="44">
        <v>0</v>
      </c>
      <c r="AT756" s="44">
        <v>58.37</v>
      </c>
      <c r="AU756" s="44">
        <v>55.03</v>
      </c>
      <c r="AV756" s="44">
        <v>0</v>
      </c>
      <c r="AW756" s="44">
        <v>0</v>
      </c>
      <c r="AX756" s="44">
        <v>79.349999999999994</v>
      </c>
      <c r="AY756" s="44">
        <v>55.03</v>
      </c>
      <c r="AZ756" s="44">
        <v>0</v>
      </c>
      <c r="BA756" s="44">
        <v>0</v>
      </c>
      <c r="BB756" s="44">
        <v>79.349999999999994</v>
      </c>
      <c r="BC756" s="14" t="s">
        <v>77</v>
      </c>
      <c r="BD756" s="14" t="s">
        <v>77</v>
      </c>
      <c r="BG756" s="14" t="s">
        <v>191</v>
      </c>
      <c r="BH756" s="14" t="s">
        <v>44</v>
      </c>
      <c r="BI756" s="14">
        <v>102</v>
      </c>
      <c r="BJ756" s="14">
        <f>IFERROR(_xlfn.XLOOKUP(Master[[#This Row],[cu_id]],StopTimes[cu_ID],StopTimes[Average Stop Time]), 0)</f>
        <v>8.4</v>
      </c>
      <c r="BK756" s="14">
        <f>IF(Master[[#This Row],[Avg stop time helper]] &lt;&gt; 0, Master[[#This Row],[Avg stop time helper]],Average_Stop_Time)</f>
        <v>8.4</v>
      </c>
      <c r="BL756" s="14" t="b">
        <f>NOT(ISERROR(_xlfn.XLOOKUP(Master[[#This Row],[cu_id]], Solution[Cu_ID],Solution[Cu_ID])))</f>
        <v>0</v>
      </c>
    </row>
    <row r="757" spans="1:64" s="14" customFormat="1" x14ac:dyDescent="0.3">
      <c r="A757" s="26" t="s">
        <v>1907</v>
      </c>
      <c r="B757" s="14">
        <v>102</v>
      </c>
      <c r="C757" s="14">
        <v>99137</v>
      </c>
      <c r="D757" s="14">
        <v>2</v>
      </c>
      <c r="E757" s="14" t="s">
        <v>1906</v>
      </c>
      <c r="F757" s="14" t="s">
        <v>4106</v>
      </c>
      <c r="H757" s="14" t="s">
        <v>1446</v>
      </c>
      <c r="I757" s="14" t="s">
        <v>2</v>
      </c>
      <c r="J757" s="14">
        <v>49759</v>
      </c>
      <c r="K757" s="14">
        <v>5</v>
      </c>
      <c r="L757" s="14" t="s">
        <v>84</v>
      </c>
      <c r="M757" s="14" t="s">
        <v>164</v>
      </c>
      <c r="N757" s="14" t="s">
        <v>13</v>
      </c>
      <c r="O757" s="14">
        <v>1</v>
      </c>
      <c r="P757" s="14">
        <v>1</v>
      </c>
      <c r="Q757" s="14">
        <v>0</v>
      </c>
      <c r="R757" s="14">
        <v>0</v>
      </c>
      <c r="S757" s="14">
        <v>0</v>
      </c>
      <c r="T757" s="14">
        <v>0</v>
      </c>
      <c r="U757" s="25">
        <v>44137</v>
      </c>
      <c r="V757" s="14">
        <v>37</v>
      </c>
      <c r="W757" s="23">
        <v>1985.8</v>
      </c>
      <c r="X757" s="23">
        <v>0</v>
      </c>
      <c r="Y757" s="23">
        <v>0</v>
      </c>
      <c r="Z757" s="23">
        <v>36.229999999999997</v>
      </c>
      <c r="AA757" s="23">
        <v>72.459999999999994</v>
      </c>
      <c r="AB757" s="14">
        <v>0</v>
      </c>
      <c r="AC757" s="14">
        <v>0</v>
      </c>
      <c r="AD757" s="24">
        <v>0</v>
      </c>
      <c r="AE757" s="48">
        <v>0</v>
      </c>
      <c r="AF757" s="48">
        <v>0</v>
      </c>
      <c r="AG757" s="44">
        <v>48.44</v>
      </c>
      <c r="AH757" s="44">
        <v>62.618299999999998</v>
      </c>
      <c r="AI757" s="44">
        <v>67.242800000000003</v>
      </c>
      <c r="AJ757" s="44">
        <v>70.298299999999998</v>
      </c>
      <c r="AK757" s="44">
        <v>32.225000000000001</v>
      </c>
      <c r="AL757" s="44">
        <v>35.633699999999997</v>
      </c>
      <c r="AM757" s="44">
        <v>64.45</v>
      </c>
      <c r="AN757" s="44">
        <v>68.36</v>
      </c>
      <c r="AO757" s="44">
        <v>0</v>
      </c>
      <c r="AP757" s="44">
        <v>68.36</v>
      </c>
      <c r="AQ757" s="44">
        <v>64.45</v>
      </c>
      <c r="AR757" s="44">
        <v>68.36</v>
      </c>
      <c r="AS757" s="44">
        <v>0</v>
      </c>
      <c r="AT757" s="44">
        <v>68.36</v>
      </c>
      <c r="AU757" s="44">
        <v>64.45</v>
      </c>
      <c r="AV757" s="44">
        <v>72.010000000000005</v>
      </c>
      <c r="AW757" s="44">
        <v>0</v>
      </c>
      <c r="AX757" s="44">
        <v>72.010000000000005</v>
      </c>
      <c r="AY757" s="44">
        <v>64.45</v>
      </c>
      <c r="AZ757" s="44">
        <v>76.34</v>
      </c>
      <c r="BA757" s="44">
        <v>0</v>
      </c>
      <c r="BB757" s="44">
        <v>76.34</v>
      </c>
      <c r="BC757" s="14" t="s">
        <v>77</v>
      </c>
      <c r="BD757" s="14" t="s">
        <v>77</v>
      </c>
      <c r="BG757" s="14" t="s">
        <v>191</v>
      </c>
      <c r="BH757" s="14" t="s">
        <v>44</v>
      </c>
      <c r="BI757" s="14">
        <v>102</v>
      </c>
      <c r="BJ757" s="14">
        <f>IFERROR(_xlfn.XLOOKUP(Master[[#This Row],[cu_id]],StopTimes[cu_ID],StopTimes[Average Stop Time]), 0)</f>
        <v>11.166666666666666</v>
      </c>
      <c r="BK757" s="14">
        <f>IF(Master[[#This Row],[Avg stop time helper]] &lt;&gt; 0, Master[[#This Row],[Avg stop time helper]],Average_Stop_Time)</f>
        <v>11.166666666666666</v>
      </c>
      <c r="BL757" s="14" t="b">
        <f>NOT(ISERROR(_xlfn.XLOOKUP(Master[[#This Row],[cu_id]], Solution[Cu_ID],Solution[Cu_ID])))</f>
        <v>0</v>
      </c>
    </row>
    <row r="758" spans="1:64" s="14" customFormat="1" x14ac:dyDescent="0.3">
      <c r="A758" s="26" t="s">
        <v>1903</v>
      </c>
      <c r="B758" s="14">
        <v>102</v>
      </c>
      <c r="C758" s="14">
        <v>99137</v>
      </c>
      <c r="D758" s="14">
        <v>0</v>
      </c>
      <c r="E758" s="14" t="s">
        <v>1902</v>
      </c>
      <c r="F758" s="14" t="s">
        <v>3799</v>
      </c>
      <c r="H758" s="14" t="s">
        <v>210</v>
      </c>
      <c r="I758" s="14" t="s">
        <v>2</v>
      </c>
      <c r="J758" s="14">
        <v>49779</v>
      </c>
      <c r="K758" s="14">
        <v>5</v>
      </c>
      <c r="L758" s="14" t="s">
        <v>84</v>
      </c>
      <c r="M758" s="14" t="s">
        <v>164</v>
      </c>
      <c r="N758" s="14" t="s">
        <v>15</v>
      </c>
      <c r="O758" s="14">
        <v>185</v>
      </c>
      <c r="P758" s="14">
        <v>0</v>
      </c>
      <c r="Q758" s="14">
        <v>185</v>
      </c>
      <c r="R758" s="14">
        <v>0</v>
      </c>
      <c r="S758" s="14">
        <v>0</v>
      </c>
      <c r="T758" s="14">
        <v>0</v>
      </c>
      <c r="U758" s="25">
        <v>44138</v>
      </c>
      <c r="V758" s="14">
        <v>34</v>
      </c>
      <c r="W758" s="23">
        <v>2450.89</v>
      </c>
      <c r="X758" s="23">
        <v>0</v>
      </c>
      <c r="Y758" s="23">
        <v>0</v>
      </c>
      <c r="Z758" s="23">
        <v>38</v>
      </c>
      <c r="AA758" s="23">
        <v>76</v>
      </c>
      <c r="AB758" s="14">
        <v>0</v>
      </c>
      <c r="AC758" s="14">
        <v>0</v>
      </c>
      <c r="AD758" s="24">
        <v>0</v>
      </c>
      <c r="AE758" s="48">
        <v>0</v>
      </c>
      <c r="AF758" s="48">
        <v>0</v>
      </c>
      <c r="AG758" s="44">
        <v>66.650000000000006</v>
      </c>
      <c r="AH758" s="44">
        <v>83.083299999999994</v>
      </c>
      <c r="AI758" s="44">
        <v>70.525700000000001</v>
      </c>
      <c r="AJ758" s="44">
        <v>75.863299999999995</v>
      </c>
      <c r="AK758" s="44">
        <v>33.795000000000002</v>
      </c>
      <c r="AL758" s="44">
        <v>38.972499999999997</v>
      </c>
      <c r="AM758" s="44">
        <v>67.59</v>
      </c>
      <c r="AN758" s="44">
        <v>0</v>
      </c>
      <c r="AO758" s="44">
        <v>0</v>
      </c>
      <c r="AP758" s="44">
        <v>71.7</v>
      </c>
      <c r="AQ758" s="44">
        <v>67.59</v>
      </c>
      <c r="AR758" s="44">
        <v>0</v>
      </c>
      <c r="AS758" s="44">
        <v>0</v>
      </c>
      <c r="AT758" s="44">
        <v>71.7</v>
      </c>
      <c r="AU758" s="44">
        <v>67.59</v>
      </c>
      <c r="AV758" s="44">
        <v>0</v>
      </c>
      <c r="AW758" s="44">
        <v>0</v>
      </c>
      <c r="AX758" s="44">
        <v>71.7</v>
      </c>
      <c r="AY758" s="44">
        <v>67.59</v>
      </c>
      <c r="AZ758" s="44">
        <v>0</v>
      </c>
      <c r="BA758" s="44">
        <v>0</v>
      </c>
      <c r="BB758" s="44">
        <v>96.68</v>
      </c>
      <c r="BC758" s="14" t="s">
        <v>77</v>
      </c>
      <c r="BD758" s="14" t="s">
        <v>77</v>
      </c>
      <c r="BG758" s="14" t="s">
        <v>191</v>
      </c>
      <c r="BH758" s="14" t="s">
        <v>44</v>
      </c>
      <c r="BI758" s="14">
        <v>102</v>
      </c>
      <c r="BJ758" s="14">
        <f>IFERROR(_xlfn.XLOOKUP(Master[[#This Row],[cu_id]],StopTimes[cu_ID],StopTimes[Average Stop Time]), 0)</f>
        <v>11.75</v>
      </c>
      <c r="BK758" s="14">
        <f>IF(Master[[#This Row],[Avg stop time helper]] &lt;&gt; 0, Master[[#This Row],[Avg stop time helper]],Average_Stop_Time)</f>
        <v>11.75</v>
      </c>
      <c r="BL758" s="14" t="b">
        <f>NOT(ISERROR(_xlfn.XLOOKUP(Master[[#This Row],[cu_id]], Solution[Cu_ID],Solution[Cu_ID])))</f>
        <v>0</v>
      </c>
    </row>
    <row r="759" spans="1:64" s="14" customFormat="1" x14ac:dyDescent="0.3">
      <c r="A759" s="26" t="s">
        <v>1638</v>
      </c>
      <c r="B759" s="14">
        <v>102</v>
      </c>
      <c r="C759" s="14">
        <v>99138</v>
      </c>
      <c r="D759" s="14">
        <v>8</v>
      </c>
      <c r="E759" s="14" t="s">
        <v>1637</v>
      </c>
      <c r="F759" s="14" t="s">
        <v>4301</v>
      </c>
      <c r="H759" s="14" t="s">
        <v>192</v>
      </c>
      <c r="I759" s="14" t="s">
        <v>2</v>
      </c>
      <c r="J759" s="14">
        <v>49701</v>
      </c>
      <c r="K759" s="14">
        <v>7</v>
      </c>
      <c r="L759" s="14" t="s">
        <v>82</v>
      </c>
      <c r="M759" s="14" t="s">
        <v>164</v>
      </c>
      <c r="N759" s="14" t="s">
        <v>14</v>
      </c>
      <c r="O759" s="14">
        <v>69</v>
      </c>
      <c r="P759" s="14">
        <v>0</v>
      </c>
      <c r="Q759" s="14">
        <v>0</v>
      </c>
      <c r="R759" s="14">
        <v>0</v>
      </c>
      <c r="S759" s="14">
        <v>0</v>
      </c>
      <c r="T759" s="14">
        <v>69</v>
      </c>
      <c r="U759" s="25">
        <v>44316</v>
      </c>
      <c r="V759" s="14">
        <v>27</v>
      </c>
      <c r="W759" s="23">
        <v>1270.73</v>
      </c>
      <c r="X759" s="23">
        <v>0</v>
      </c>
      <c r="Y759" s="23">
        <v>0</v>
      </c>
      <c r="Z759" s="23">
        <v>61.82</v>
      </c>
      <c r="AA759" s="23">
        <v>61.82</v>
      </c>
      <c r="AB759" s="14">
        <v>0</v>
      </c>
      <c r="AC759" s="14">
        <v>0</v>
      </c>
      <c r="AD759" s="24">
        <v>0</v>
      </c>
      <c r="AE759" s="48">
        <v>0</v>
      </c>
      <c r="AF759" s="48">
        <v>0</v>
      </c>
      <c r="AG759" s="44">
        <v>0</v>
      </c>
      <c r="AH759" s="44">
        <v>38.301099999999998</v>
      </c>
      <c r="AI759" s="44">
        <v>57.773800000000001</v>
      </c>
      <c r="AJ759" s="44">
        <v>58.32</v>
      </c>
      <c r="AK759" s="44">
        <v>49.655000000000001</v>
      </c>
      <c r="AL759" s="44">
        <v>0</v>
      </c>
      <c r="AM759" s="44">
        <v>38.229999999999997</v>
      </c>
      <c r="AN759" s="44">
        <v>0</v>
      </c>
      <c r="AO759" s="44">
        <v>38.229999999999997</v>
      </c>
      <c r="AP759" s="44">
        <v>0</v>
      </c>
      <c r="AQ759" s="44">
        <v>38.229999999999997</v>
      </c>
      <c r="AR759" s="44">
        <v>0</v>
      </c>
      <c r="AS759" s="44">
        <v>56.51</v>
      </c>
      <c r="AT759" s="44">
        <v>0</v>
      </c>
      <c r="AU759" s="44">
        <v>56.51</v>
      </c>
      <c r="AV759" s="44">
        <v>0</v>
      </c>
      <c r="AW759" s="44">
        <v>56.51</v>
      </c>
      <c r="AX759" s="44">
        <v>0</v>
      </c>
      <c r="AY759" s="44">
        <v>56.51</v>
      </c>
      <c r="AZ759" s="44">
        <v>0</v>
      </c>
      <c r="BA759" s="44">
        <v>56.51</v>
      </c>
      <c r="BB759" s="44">
        <v>0</v>
      </c>
      <c r="BC759" s="14" t="s">
        <v>77</v>
      </c>
      <c r="BD759" s="14" t="s">
        <v>77</v>
      </c>
      <c r="BG759" s="14" t="s">
        <v>191</v>
      </c>
      <c r="BH759" s="14" t="s">
        <v>44</v>
      </c>
      <c r="BI759" s="14">
        <v>102</v>
      </c>
      <c r="BJ759" s="14">
        <f>IFERROR(_xlfn.XLOOKUP(Master[[#This Row],[cu_id]],StopTimes[cu_ID],StopTimes[Average Stop Time]), 0)</f>
        <v>0</v>
      </c>
      <c r="BK759" s="14">
        <f>IF(Master[[#This Row],[Avg stop time helper]] &lt;&gt; 0, Master[[#This Row],[Avg stop time helper]],Average_Stop_Time)</f>
        <v>9.4354006285390355</v>
      </c>
      <c r="BL759" s="14" t="b">
        <f>NOT(ISERROR(_xlfn.XLOOKUP(Master[[#This Row],[cu_id]], Solution[Cu_ID],Solution[Cu_ID])))</f>
        <v>0</v>
      </c>
    </row>
    <row r="760" spans="1:64" s="14" customFormat="1" x14ac:dyDescent="0.3">
      <c r="A760" s="26" t="s">
        <v>1640</v>
      </c>
      <c r="B760" s="14">
        <v>102</v>
      </c>
      <c r="C760" s="14">
        <v>99138</v>
      </c>
      <c r="D760" s="14">
        <v>4</v>
      </c>
      <c r="E760" s="14" t="s">
        <v>1639</v>
      </c>
      <c r="F760" s="14" t="s">
        <v>3955</v>
      </c>
      <c r="H760" s="14" t="s">
        <v>192</v>
      </c>
      <c r="I760" s="14" t="s">
        <v>2</v>
      </c>
      <c r="J760" s="14">
        <v>49701</v>
      </c>
      <c r="K760" s="14">
        <v>7</v>
      </c>
      <c r="L760" s="14" t="s">
        <v>82</v>
      </c>
      <c r="M760" s="14" t="s">
        <v>164</v>
      </c>
      <c r="N760" s="14" t="s">
        <v>14</v>
      </c>
      <c r="O760" s="14">
        <v>84</v>
      </c>
      <c r="P760" s="14">
        <v>0</v>
      </c>
      <c r="Q760" s="14">
        <v>0</v>
      </c>
      <c r="R760" s="14">
        <v>0</v>
      </c>
      <c r="S760" s="14">
        <v>0</v>
      </c>
      <c r="T760" s="14">
        <v>84</v>
      </c>
      <c r="U760" s="25">
        <v>44316</v>
      </c>
      <c r="V760" s="14">
        <v>28</v>
      </c>
      <c r="W760" s="23">
        <v>3573.89</v>
      </c>
      <c r="X760" s="23">
        <v>0</v>
      </c>
      <c r="Y760" s="23">
        <v>0</v>
      </c>
      <c r="Z760" s="23">
        <v>149.78</v>
      </c>
      <c r="AA760" s="23">
        <v>149.78</v>
      </c>
      <c r="AB760" s="14">
        <v>0</v>
      </c>
      <c r="AC760" s="14">
        <v>0</v>
      </c>
      <c r="AD760" s="24">
        <v>0</v>
      </c>
      <c r="AE760" s="48">
        <v>0</v>
      </c>
      <c r="AF760" s="48">
        <v>0</v>
      </c>
      <c r="AG760" s="44">
        <v>0</v>
      </c>
      <c r="AH760" s="44">
        <v>130.97329999999999</v>
      </c>
      <c r="AI760" s="44">
        <v>142.21459999999999</v>
      </c>
      <c r="AJ760" s="44">
        <v>136.58500000000001</v>
      </c>
      <c r="AK760" s="44">
        <v>137.44</v>
      </c>
      <c r="AL760" s="44">
        <v>0</v>
      </c>
      <c r="AM760" s="44">
        <v>116.14</v>
      </c>
      <c r="AN760" s="44">
        <v>0</v>
      </c>
      <c r="AO760" s="44">
        <v>140.47</v>
      </c>
      <c r="AP760" s="44">
        <v>0</v>
      </c>
      <c r="AQ760" s="44">
        <v>128.31</v>
      </c>
      <c r="AR760" s="44">
        <v>0</v>
      </c>
      <c r="AS760" s="44">
        <v>152.66</v>
      </c>
      <c r="AT760" s="44">
        <v>0</v>
      </c>
      <c r="AU760" s="44">
        <v>128.31</v>
      </c>
      <c r="AV760" s="44">
        <v>0</v>
      </c>
      <c r="AW760" s="44">
        <v>152.66</v>
      </c>
      <c r="AX760" s="44">
        <v>0</v>
      </c>
      <c r="AY760" s="44">
        <v>128.31</v>
      </c>
      <c r="AZ760" s="44">
        <v>0</v>
      </c>
      <c r="BA760" s="44">
        <v>152.66</v>
      </c>
      <c r="BB760" s="44">
        <v>0</v>
      </c>
      <c r="BC760" s="14" t="s">
        <v>77</v>
      </c>
      <c r="BD760" s="14" t="s">
        <v>77</v>
      </c>
      <c r="BG760" s="14" t="s">
        <v>191</v>
      </c>
      <c r="BH760" s="14" t="s">
        <v>44</v>
      </c>
      <c r="BI760" s="14">
        <v>102</v>
      </c>
      <c r="BJ760" s="14">
        <f>IFERROR(_xlfn.XLOOKUP(Master[[#This Row],[cu_id]],StopTimes[cu_ID],StopTimes[Average Stop Time]), 0)</f>
        <v>0</v>
      </c>
      <c r="BK760" s="14">
        <f>IF(Master[[#This Row],[Avg stop time helper]] &lt;&gt; 0, Master[[#This Row],[Avg stop time helper]],Average_Stop_Time)</f>
        <v>9.4354006285390355</v>
      </c>
      <c r="BL760" s="14" t="b">
        <f>NOT(ISERROR(_xlfn.XLOOKUP(Master[[#This Row],[cu_id]], Solution[Cu_ID],Solution[Cu_ID])))</f>
        <v>0</v>
      </c>
    </row>
    <row r="761" spans="1:64" s="14" customFormat="1" x14ac:dyDescent="0.3">
      <c r="A761" s="26" t="s">
        <v>1684</v>
      </c>
      <c r="B761" s="14">
        <v>102</v>
      </c>
      <c r="C761" s="14">
        <v>99138</v>
      </c>
      <c r="D761" s="14">
        <v>3</v>
      </c>
      <c r="E761" s="14" t="s">
        <v>1683</v>
      </c>
      <c r="F761" s="14" t="s">
        <v>3937</v>
      </c>
      <c r="H761" s="14" t="s">
        <v>192</v>
      </c>
      <c r="I761" s="14" t="s">
        <v>2</v>
      </c>
      <c r="J761" s="14">
        <v>49701</v>
      </c>
      <c r="K761" s="14">
        <v>7</v>
      </c>
      <c r="L761" s="14" t="s">
        <v>82</v>
      </c>
      <c r="M761" s="14" t="s">
        <v>164</v>
      </c>
      <c r="N761" s="14" t="s">
        <v>14</v>
      </c>
      <c r="O761" s="14">
        <v>85</v>
      </c>
      <c r="P761" s="14">
        <v>0</v>
      </c>
      <c r="Q761" s="14">
        <v>0</v>
      </c>
      <c r="R761" s="14">
        <v>0</v>
      </c>
      <c r="S761" s="14">
        <v>0</v>
      </c>
      <c r="T761" s="14">
        <v>85</v>
      </c>
      <c r="U761" s="25">
        <v>44148</v>
      </c>
      <c r="V761" s="14">
        <v>30</v>
      </c>
      <c r="W761" s="23">
        <v>1516.39</v>
      </c>
      <c r="X761" s="23">
        <v>0</v>
      </c>
      <c r="Y761" s="23">
        <v>0</v>
      </c>
      <c r="Z761" s="23">
        <v>88.69</v>
      </c>
      <c r="AA761" s="23">
        <v>88.69</v>
      </c>
      <c r="AB761" s="14">
        <v>0</v>
      </c>
      <c r="AC761" s="14">
        <v>0</v>
      </c>
      <c r="AD761" s="24">
        <v>0</v>
      </c>
      <c r="AE761" s="48">
        <v>0</v>
      </c>
      <c r="AF761" s="48">
        <v>0</v>
      </c>
      <c r="AG761" s="44">
        <v>0</v>
      </c>
      <c r="AH761" s="44">
        <v>56.433300000000003</v>
      </c>
      <c r="AI761" s="44">
        <v>77.104600000000005</v>
      </c>
      <c r="AJ761" s="44">
        <v>73.002499999999998</v>
      </c>
      <c r="AK761" s="44">
        <v>54.786200000000001</v>
      </c>
      <c r="AL761" s="44">
        <v>0</v>
      </c>
      <c r="AM761" s="44">
        <v>58.29</v>
      </c>
      <c r="AN761" s="44">
        <v>0</v>
      </c>
      <c r="AO761" s="44">
        <v>0</v>
      </c>
      <c r="AP761" s="44">
        <v>0</v>
      </c>
      <c r="AQ761" s="44">
        <v>58.29</v>
      </c>
      <c r="AR761" s="44">
        <v>0</v>
      </c>
      <c r="AS761" s="44">
        <v>52.41</v>
      </c>
      <c r="AT761" s="44">
        <v>0</v>
      </c>
      <c r="AU761" s="44">
        <v>73.430000000000007</v>
      </c>
      <c r="AV761" s="44">
        <v>0</v>
      </c>
      <c r="AW761" s="44">
        <v>52.41</v>
      </c>
      <c r="AX761" s="44">
        <v>0</v>
      </c>
      <c r="AY761" s="44">
        <v>73.430000000000007</v>
      </c>
      <c r="AZ761" s="44">
        <v>0</v>
      </c>
      <c r="BA761" s="44">
        <v>70.03</v>
      </c>
      <c r="BB761" s="44">
        <v>0</v>
      </c>
      <c r="BC761" s="14" t="s">
        <v>77</v>
      </c>
      <c r="BD761" s="14" t="s">
        <v>77</v>
      </c>
      <c r="BG761" s="14" t="s">
        <v>191</v>
      </c>
      <c r="BH761" s="14" t="s">
        <v>44</v>
      </c>
      <c r="BI761" s="14">
        <v>102</v>
      </c>
      <c r="BJ761" s="14">
        <f>IFERROR(_xlfn.XLOOKUP(Master[[#This Row],[cu_id]],StopTimes[cu_ID],StopTimes[Average Stop Time]), 0)</f>
        <v>0</v>
      </c>
      <c r="BK761" s="14">
        <f>IF(Master[[#This Row],[Avg stop time helper]] &lt;&gt; 0, Master[[#This Row],[Avg stop time helper]],Average_Stop_Time)</f>
        <v>9.4354006285390355</v>
      </c>
      <c r="BL761" s="14" t="b">
        <f>NOT(ISERROR(_xlfn.XLOOKUP(Master[[#This Row],[cu_id]], Solution[Cu_ID],Solution[Cu_ID])))</f>
        <v>0</v>
      </c>
    </row>
    <row r="762" spans="1:64" s="14" customFormat="1" x14ac:dyDescent="0.3">
      <c r="A762" s="26" t="s">
        <v>1744</v>
      </c>
      <c r="B762" s="14">
        <v>102</v>
      </c>
      <c r="C762" s="14">
        <v>99138</v>
      </c>
      <c r="D762" s="14">
        <v>5</v>
      </c>
      <c r="E762" s="14" t="s">
        <v>1743</v>
      </c>
      <c r="F762" s="14" t="s">
        <v>4015</v>
      </c>
      <c r="H762" s="14" t="s">
        <v>192</v>
      </c>
      <c r="I762" s="14" t="s">
        <v>2</v>
      </c>
      <c r="J762" s="14">
        <v>49701</v>
      </c>
      <c r="K762" s="14">
        <v>7</v>
      </c>
      <c r="L762" s="14" t="s">
        <v>82</v>
      </c>
      <c r="M762" s="14" t="s">
        <v>164</v>
      </c>
      <c r="N762" s="14" t="s">
        <v>14</v>
      </c>
      <c r="O762" s="14">
        <v>57</v>
      </c>
      <c r="P762" s="14">
        <v>0</v>
      </c>
      <c r="Q762" s="14">
        <v>0</v>
      </c>
      <c r="R762" s="14">
        <v>0</v>
      </c>
      <c r="S762" s="14">
        <v>0</v>
      </c>
      <c r="T762" s="14">
        <v>57</v>
      </c>
      <c r="U762" s="25">
        <v>44316</v>
      </c>
      <c r="V762" s="14">
        <v>26</v>
      </c>
      <c r="W762" s="23">
        <v>2583.87</v>
      </c>
      <c r="X762" s="23">
        <v>0</v>
      </c>
      <c r="Y762" s="23">
        <v>0</v>
      </c>
      <c r="Z762" s="23">
        <v>136.38</v>
      </c>
      <c r="AA762" s="23">
        <v>136.38</v>
      </c>
      <c r="AB762" s="14">
        <v>0</v>
      </c>
      <c r="AC762" s="14">
        <v>0</v>
      </c>
      <c r="AD762" s="24">
        <v>0</v>
      </c>
      <c r="AE762" s="48">
        <v>0</v>
      </c>
      <c r="AF762" s="48">
        <v>0</v>
      </c>
      <c r="AG762" s="44">
        <v>0</v>
      </c>
      <c r="AH762" s="44">
        <v>75.98</v>
      </c>
      <c r="AI762" s="44">
        <v>122.3115</v>
      </c>
      <c r="AJ762" s="44">
        <v>128.66</v>
      </c>
      <c r="AK762" s="44">
        <v>97.834999999999994</v>
      </c>
      <c r="AL762" s="44">
        <v>0</v>
      </c>
      <c r="AM762" s="44">
        <v>75.98</v>
      </c>
      <c r="AN762" s="44">
        <v>0</v>
      </c>
      <c r="AO762" s="44">
        <v>75.98</v>
      </c>
      <c r="AP762" s="44">
        <v>0</v>
      </c>
      <c r="AQ762" s="44">
        <v>75.98</v>
      </c>
      <c r="AR762" s="44">
        <v>0</v>
      </c>
      <c r="AS762" s="44">
        <v>101.1</v>
      </c>
      <c r="AT762" s="44">
        <v>0</v>
      </c>
      <c r="AU762" s="44">
        <v>101.1</v>
      </c>
      <c r="AV762" s="44">
        <v>0</v>
      </c>
      <c r="AW762" s="44">
        <v>101.1</v>
      </c>
      <c r="AX762" s="44">
        <v>0</v>
      </c>
      <c r="AY762" s="44">
        <v>125.72</v>
      </c>
      <c r="AZ762" s="44">
        <v>0</v>
      </c>
      <c r="BA762" s="44">
        <v>125.72</v>
      </c>
      <c r="BB762" s="44">
        <v>0</v>
      </c>
      <c r="BC762" s="14" t="s">
        <v>77</v>
      </c>
      <c r="BD762" s="14" t="s">
        <v>77</v>
      </c>
      <c r="BG762" s="14" t="s">
        <v>191</v>
      </c>
      <c r="BH762" s="14" t="s">
        <v>44</v>
      </c>
      <c r="BI762" s="14">
        <v>102</v>
      </c>
      <c r="BJ762" s="14">
        <f>IFERROR(_xlfn.XLOOKUP(Master[[#This Row],[cu_id]],StopTimes[cu_ID],StopTimes[Average Stop Time]), 0)</f>
        <v>0</v>
      </c>
      <c r="BK762" s="14">
        <f>IF(Master[[#This Row],[Avg stop time helper]] &lt;&gt; 0, Master[[#This Row],[Avg stop time helper]],Average_Stop_Time)</f>
        <v>9.4354006285390355</v>
      </c>
      <c r="BL762" s="14" t="b">
        <f>NOT(ISERROR(_xlfn.XLOOKUP(Master[[#This Row],[cu_id]], Solution[Cu_ID],Solution[Cu_ID])))</f>
        <v>0</v>
      </c>
    </row>
    <row r="763" spans="1:64" s="14" customFormat="1" x14ac:dyDescent="0.3">
      <c r="A763" s="26" t="s">
        <v>1730</v>
      </c>
      <c r="B763" s="14">
        <v>102</v>
      </c>
      <c r="C763" s="14">
        <v>99138</v>
      </c>
      <c r="D763" s="14">
        <v>6</v>
      </c>
      <c r="E763" s="14" t="s">
        <v>1729</v>
      </c>
      <c r="F763" s="14" t="s">
        <v>4334</v>
      </c>
      <c r="H763" s="14" t="s">
        <v>192</v>
      </c>
      <c r="I763" s="14" t="s">
        <v>2</v>
      </c>
      <c r="J763" s="14">
        <v>49701</v>
      </c>
      <c r="K763" s="14">
        <v>7</v>
      </c>
      <c r="L763" s="14" t="s">
        <v>82</v>
      </c>
      <c r="M763" s="14" t="s">
        <v>164</v>
      </c>
      <c r="N763" s="14" t="s">
        <v>14</v>
      </c>
      <c r="O763" s="14">
        <v>86</v>
      </c>
      <c r="P763" s="14">
        <v>0</v>
      </c>
      <c r="Q763" s="14">
        <v>0</v>
      </c>
      <c r="R763" s="14">
        <v>0</v>
      </c>
      <c r="S763" s="14">
        <v>0</v>
      </c>
      <c r="T763" s="14">
        <v>86</v>
      </c>
      <c r="U763" s="25">
        <v>44316</v>
      </c>
      <c r="V763" s="14">
        <v>26</v>
      </c>
      <c r="W763" s="23">
        <v>1283.5999999999999</v>
      </c>
      <c r="X763" s="23">
        <v>0</v>
      </c>
      <c r="Y763" s="23">
        <v>0</v>
      </c>
      <c r="Z763" s="23">
        <v>68.05</v>
      </c>
      <c r="AA763" s="23">
        <v>68.05</v>
      </c>
      <c r="AB763" s="14">
        <v>0</v>
      </c>
      <c r="AC763" s="14">
        <v>0</v>
      </c>
      <c r="AD763" s="24">
        <v>0</v>
      </c>
      <c r="AE763" s="48">
        <v>0</v>
      </c>
      <c r="AF763" s="48">
        <v>0</v>
      </c>
      <c r="AG763" s="44">
        <v>0</v>
      </c>
      <c r="AH763" s="44">
        <v>70</v>
      </c>
      <c r="AI763" s="44">
        <v>66.876900000000006</v>
      </c>
      <c r="AJ763" s="44">
        <v>64.2</v>
      </c>
      <c r="AK763" s="44">
        <v>70</v>
      </c>
      <c r="AL763" s="44">
        <v>0</v>
      </c>
      <c r="AM763" s="44">
        <v>70</v>
      </c>
      <c r="AN763" s="44">
        <v>0</v>
      </c>
      <c r="AO763" s="44">
        <v>70</v>
      </c>
      <c r="AP763" s="44">
        <v>0</v>
      </c>
      <c r="AQ763" s="44">
        <v>70</v>
      </c>
      <c r="AR763" s="44">
        <v>0</v>
      </c>
      <c r="AS763" s="44">
        <v>70</v>
      </c>
      <c r="AT763" s="44">
        <v>0</v>
      </c>
      <c r="AU763" s="44">
        <v>70</v>
      </c>
      <c r="AV763" s="44">
        <v>0</v>
      </c>
      <c r="AW763" s="44">
        <v>70</v>
      </c>
      <c r="AX763" s="44">
        <v>0</v>
      </c>
      <c r="AY763" s="44">
        <v>70</v>
      </c>
      <c r="AZ763" s="44">
        <v>0</v>
      </c>
      <c r="BA763" s="44">
        <v>70</v>
      </c>
      <c r="BB763" s="44">
        <v>0</v>
      </c>
      <c r="BC763" s="14" t="s">
        <v>77</v>
      </c>
      <c r="BD763" s="14" t="s">
        <v>77</v>
      </c>
      <c r="BG763" s="14" t="s">
        <v>191</v>
      </c>
      <c r="BH763" s="14" t="s">
        <v>44</v>
      </c>
      <c r="BI763" s="14">
        <v>102</v>
      </c>
      <c r="BJ763" s="14">
        <f>IFERROR(_xlfn.XLOOKUP(Master[[#This Row],[cu_id]],StopTimes[cu_ID],StopTimes[Average Stop Time]), 0)</f>
        <v>0</v>
      </c>
      <c r="BK763" s="14">
        <f>IF(Master[[#This Row],[Avg stop time helper]] &lt;&gt; 0, Master[[#This Row],[Avg stop time helper]],Average_Stop_Time)</f>
        <v>9.4354006285390355</v>
      </c>
      <c r="BL763" s="14" t="b">
        <f>NOT(ISERROR(_xlfn.XLOOKUP(Master[[#This Row],[cu_id]], Solution[Cu_ID],Solution[Cu_ID])))</f>
        <v>0</v>
      </c>
    </row>
    <row r="764" spans="1:64" s="14" customFormat="1" x14ac:dyDescent="0.3">
      <c r="A764" s="26" t="s">
        <v>225</v>
      </c>
      <c r="B764" s="14">
        <v>102</v>
      </c>
      <c r="C764" s="14">
        <v>99138</v>
      </c>
      <c r="D764" s="14">
        <v>0</v>
      </c>
      <c r="E764" s="14" t="s">
        <v>224</v>
      </c>
      <c r="F764" s="14" t="s">
        <v>3962</v>
      </c>
      <c r="H764" s="14" t="s">
        <v>192</v>
      </c>
      <c r="I764" s="14" t="s">
        <v>2</v>
      </c>
      <c r="J764" s="14">
        <v>49701</v>
      </c>
      <c r="K764" s="14">
        <v>7</v>
      </c>
      <c r="L764" s="14" t="s">
        <v>82</v>
      </c>
      <c r="M764" s="14" t="s">
        <v>164</v>
      </c>
      <c r="N764" s="14" t="s">
        <v>14</v>
      </c>
      <c r="O764" s="14">
        <v>55</v>
      </c>
      <c r="P764" s="14">
        <v>0</v>
      </c>
      <c r="Q764" s="14">
        <v>0</v>
      </c>
      <c r="R764" s="14">
        <v>0</v>
      </c>
      <c r="S764" s="14">
        <v>0</v>
      </c>
      <c r="T764" s="14">
        <v>55</v>
      </c>
      <c r="U764" s="25">
        <v>44295</v>
      </c>
      <c r="V764" s="14">
        <v>29</v>
      </c>
      <c r="W764" s="23">
        <v>4274.41</v>
      </c>
      <c r="X764" s="23">
        <v>0</v>
      </c>
      <c r="Y764" s="23">
        <v>0</v>
      </c>
      <c r="Z764" s="23">
        <v>202.76</v>
      </c>
      <c r="AA764" s="23">
        <v>202.76</v>
      </c>
      <c r="AB764" s="14">
        <v>11</v>
      </c>
      <c r="AC764" s="14">
        <v>0</v>
      </c>
      <c r="AD764" s="24">
        <v>0</v>
      </c>
      <c r="AE764" s="48">
        <v>1</v>
      </c>
      <c r="AF764" s="48">
        <v>11</v>
      </c>
      <c r="AG764" s="44">
        <v>0</v>
      </c>
      <c r="AH764" s="44">
        <v>108.7741</v>
      </c>
      <c r="AI764" s="44">
        <v>190.4853</v>
      </c>
      <c r="AJ764" s="44">
        <v>123.2025</v>
      </c>
      <c r="AK764" s="44">
        <v>162.02619999999999</v>
      </c>
      <c r="AL764" s="44">
        <v>0</v>
      </c>
      <c r="AM764" s="44">
        <v>117.52</v>
      </c>
      <c r="AN764" s="44">
        <v>0</v>
      </c>
      <c r="AO764" s="44">
        <v>117.52</v>
      </c>
      <c r="AP764" s="44">
        <v>0</v>
      </c>
      <c r="AQ764" s="44">
        <v>153.32</v>
      </c>
      <c r="AR764" s="44">
        <v>0</v>
      </c>
      <c r="AS764" s="44">
        <v>165.25</v>
      </c>
      <c r="AT764" s="44">
        <v>0</v>
      </c>
      <c r="AU764" s="44">
        <v>185.65</v>
      </c>
      <c r="AV764" s="44">
        <v>0</v>
      </c>
      <c r="AW764" s="44">
        <v>185.65</v>
      </c>
      <c r="AX764" s="44">
        <v>0</v>
      </c>
      <c r="AY764" s="44">
        <v>185.65</v>
      </c>
      <c r="AZ764" s="44">
        <v>0</v>
      </c>
      <c r="BA764" s="44">
        <v>185.65</v>
      </c>
      <c r="BB764" s="44">
        <v>0</v>
      </c>
      <c r="BC764" s="14" t="s">
        <v>77</v>
      </c>
      <c r="BD764" s="14" t="s">
        <v>77</v>
      </c>
      <c r="BG764" s="14" t="s">
        <v>191</v>
      </c>
      <c r="BH764" s="14" t="s">
        <v>44</v>
      </c>
      <c r="BI764" s="14">
        <v>102</v>
      </c>
      <c r="BJ764" s="14">
        <f>IFERROR(_xlfn.XLOOKUP(Master[[#This Row],[cu_id]],StopTimes[cu_ID],StopTimes[Average Stop Time]), 0)</f>
        <v>0</v>
      </c>
      <c r="BK764" s="14">
        <f>IF(Master[[#This Row],[Avg stop time helper]] &lt;&gt; 0, Master[[#This Row],[Avg stop time helper]],Average_Stop_Time)</f>
        <v>9.4354006285390355</v>
      </c>
      <c r="BL764" s="14" t="b">
        <f>NOT(ISERROR(_xlfn.XLOOKUP(Master[[#This Row],[cu_id]], Solution[Cu_ID],Solution[Cu_ID])))</f>
        <v>0</v>
      </c>
    </row>
    <row r="765" spans="1:64" s="14" customFormat="1" x14ac:dyDescent="0.3">
      <c r="A765" s="26" t="s">
        <v>1726</v>
      </c>
      <c r="B765" s="14">
        <v>102</v>
      </c>
      <c r="C765" s="14">
        <v>99138</v>
      </c>
      <c r="D765" s="14">
        <v>1</v>
      </c>
      <c r="E765" s="14" t="s">
        <v>1725</v>
      </c>
      <c r="F765" s="14" t="s">
        <v>4085</v>
      </c>
      <c r="H765" s="14" t="s">
        <v>192</v>
      </c>
      <c r="I765" s="14" t="s">
        <v>2</v>
      </c>
      <c r="J765" s="14">
        <v>49701</v>
      </c>
      <c r="K765" s="14">
        <v>7</v>
      </c>
      <c r="L765" s="14" t="s">
        <v>82</v>
      </c>
      <c r="M765" s="14" t="s">
        <v>164</v>
      </c>
      <c r="N765" s="14" t="s">
        <v>14</v>
      </c>
      <c r="O765" s="14">
        <v>87</v>
      </c>
      <c r="P765" s="14">
        <v>0</v>
      </c>
      <c r="Q765" s="14">
        <v>0</v>
      </c>
      <c r="R765" s="14">
        <v>0</v>
      </c>
      <c r="S765" s="14">
        <v>0</v>
      </c>
      <c r="T765" s="14">
        <v>87</v>
      </c>
      <c r="U765" s="25">
        <v>44295</v>
      </c>
      <c r="V765" s="14">
        <v>30</v>
      </c>
      <c r="W765" s="23">
        <v>1622.52</v>
      </c>
      <c r="X765" s="23">
        <v>0</v>
      </c>
      <c r="Y765" s="23">
        <v>0</v>
      </c>
      <c r="Z765" s="23">
        <v>73.53</v>
      </c>
      <c r="AA765" s="23">
        <v>73.53</v>
      </c>
      <c r="AB765" s="14">
        <v>0</v>
      </c>
      <c r="AC765" s="14">
        <v>0</v>
      </c>
      <c r="AD765" s="24">
        <v>0</v>
      </c>
      <c r="AE765" s="48">
        <v>0</v>
      </c>
      <c r="AF765" s="48">
        <v>0</v>
      </c>
      <c r="AG765" s="44">
        <v>0</v>
      </c>
      <c r="AH765" s="44">
        <v>44.572499999999998</v>
      </c>
      <c r="AI765" s="44">
        <v>67.979200000000006</v>
      </c>
      <c r="AJ765" s="44">
        <v>50.98</v>
      </c>
      <c r="AK765" s="44">
        <v>65.84</v>
      </c>
      <c r="AL765" s="44">
        <v>0</v>
      </c>
      <c r="AM765" s="44">
        <v>65.84</v>
      </c>
      <c r="AN765" s="44">
        <v>0</v>
      </c>
      <c r="AO765" s="44">
        <v>65.84</v>
      </c>
      <c r="AP765" s="44">
        <v>0</v>
      </c>
      <c r="AQ765" s="44">
        <v>65.84</v>
      </c>
      <c r="AR765" s="44">
        <v>0</v>
      </c>
      <c r="AS765" s="44">
        <v>65.84</v>
      </c>
      <c r="AT765" s="44">
        <v>0</v>
      </c>
      <c r="AU765" s="44">
        <v>65.84</v>
      </c>
      <c r="AV765" s="44">
        <v>0</v>
      </c>
      <c r="AW765" s="44">
        <v>65.84</v>
      </c>
      <c r="AX765" s="44">
        <v>0</v>
      </c>
      <c r="AY765" s="44">
        <v>65.84</v>
      </c>
      <c r="AZ765" s="44">
        <v>0</v>
      </c>
      <c r="BA765" s="44">
        <v>65.84</v>
      </c>
      <c r="BB765" s="44">
        <v>0</v>
      </c>
      <c r="BC765" s="14" t="s">
        <v>77</v>
      </c>
      <c r="BD765" s="14" t="s">
        <v>77</v>
      </c>
      <c r="BG765" s="14" t="s">
        <v>191</v>
      </c>
      <c r="BH765" s="14" t="s">
        <v>44</v>
      </c>
      <c r="BI765" s="14">
        <v>102</v>
      </c>
      <c r="BJ765" s="14">
        <f>IFERROR(_xlfn.XLOOKUP(Master[[#This Row],[cu_id]],StopTimes[cu_ID],StopTimes[Average Stop Time]), 0)</f>
        <v>0</v>
      </c>
      <c r="BK765" s="14">
        <f>IF(Master[[#This Row],[Avg stop time helper]] &lt;&gt; 0, Master[[#This Row],[Avg stop time helper]],Average_Stop_Time)</f>
        <v>9.4354006285390355</v>
      </c>
      <c r="BL765" s="14" t="b">
        <f>NOT(ISERROR(_xlfn.XLOOKUP(Master[[#This Row],[cu_id]], Solution[Cu_ID],Solution[Cu_ID])))</f>
        <v>0</v>
      </c>
    </row>
    <row r="766" spans="1:64" s="14" customFormat="1" x14ac:dyDescent="0.3">
      <c r="A766" s="26" t="s">
        <v>650</v>
      </c>
      <c r="B766" s="14">
        <v>102</v>
      </c>
      <c r="C766" s="14">
        <v>99138</v>
      </c>
      <c r="D766" s="14">
        <v>2</v>
      </c>
      <c r="E766" s="14" t="s">
        <v>649</v>
      </c>
      <c r="F766" s="14" t="s">
        <v>4006</v>
      </c>
      <c r="H766" s="14" t="s">
        <v>648</v>
      </c>
      <c r="I766" s="14" t="s">
        <v>2</v>
      </c>
      <c r="J766" s="14">
        <v>49701</v>
      </c>
      <c r="K766" s="14">
        <v>7</v>
      </c>
      <c r="L766" s="14" t="s">
        <v>82</v>
      </c>
      <c r="M766" s="14" t="s">
        <v>164</v>
      </c>
      <c r="N766" s="14" t="s">
        <v>14</v>
      </c>
      <c r="O766" s="14">
        <v>30</v>
      </c>
      <c r="P766" s="14">
        <v>0</v>
      </c>
      <c r="Q766" s="14">
        <v>0</v>
      </c>
      <c r="R766" s="14">
        <v>0</v>
      </c>
      <c r="S766" s="14">
        <v>0</v>
      </c>
      <c r="T766" s="14">
        <v>30</v>
      </c>
      <c r="U766" s="25">
        <v>44141</v>
      </c>
      <c r="V766" s="14">
        <v>52</v>
      </c>
      <c r="W766" s="23">
        <v>8160.17</v>
      </c>
      <c r="X766" s="23">
        <v>0</v>
      </c>
      <c r="Y766" s="23">
        <v>0</v>
      </c>
      <c r="Z766" s="23">
        <v>224.42</v>
      </c>
      <c r="AA766" s="23">
        <v>224.42</v>
      </c>
      <c r="AB766" s="14">
        <v>0</v>
      </c>
      <c r="AC766" s="14">
        <v>0</v>
      </c>
      <c r="AD766" s="24">
        <v>0</v>
      </c>
      <c r="AE766" s="48">
        <v>0</v>
      </c>
      <c r="AF766" s="48">
        <v>0</v>
      </c>
      <c r="AG766" s="44">
        <v>117.9153</v>
      </c>
      <c r="AH766" s="44">
        <v>173.16300000000001</v>
      </c>
      <c r="AI766" s="44">
        <v>209.57380000000001</v>
      </c>
      <c r="AJ766" s="44">
        <v>122.1857</v>
      </c>
      <c r="AK766" s="44">
        <v>194.22499999999999</v>
      </c>
      <c r="AL766" s="44">
        <v>101.27500000000001</v>
      </c>
      <c r="AM766" s="44">
        <v>166.68</v>
      </c>
      <c r="AN766" s="44">
        <v>121.39</v>
      </c>
      <c r="AO766" s="44">
        <v>221.77</v>
      </c>
      <c r="AP766" s="44">
        <v>81.16</v>
      </c>
      <c r="AQ766" s="44">
        <v>166.68</v>
      </c>
      <c r="AR766" s="44">
        <v>121.39</v>
      </c>
      <c r="AS766" s="44">
        <v>221.77</v>
      </c>
      <c r="AT766" s="44">
        <v>81.16</v>
      </c>
      <c r="AU766" s="44">
        <v>166.68</v>
      </c>
      <c r="AV766" s="44">
        <v>121.39</v>
      </c>
      <c r="AW766" s="44">
        <v>221.77</v>
      </c>
      <c r="AX766" s="44">
        <v>81.16</v>
      </c>
      <c r="AY766" s="44">
        <v>166.68</v>
      </c>
      <c r="AZ766" s="44">
        <v>121.39</v>
      </c>
      <c r="BA766" s="44">
        <v>221.77</v>
      </c>
      <c r="BB766" s="44">
        <v>81.16</v>
      </c>
      <c r="BC766" s="14" t="s">
        <v>77</v>
      </c>
      <c r="BD766" s="14" t="s">
        <v>77</v>
      </c>
      <c r="BG766" s="14" t="s">
        <v>191</v>
      </c>
      <c r="BH766" s="14" t="s">
        <v>44</v>
      </c>
      <c r="BI766" s="14">
        <v>102</v>
      </c>
      <c r="BJ766" s="14">
        <f>IFERROR(_xlfn.XLOOKUP(Master[[#This Row],[cu_id]],StopTimes[cu_ID],StopTimes[Average Stop Time]), 0)</f>
        <v>10.26</v>
      </c>
      <c r="BK766" s="14">
        <f>IF(Master[[#This Row],[Avg stop time helper]] &lt;&gt; 0, Master[[#This Row],[Avg stop time helper]],Average_Stop_Time)</f>
        <v>10.26</v>
      </c>
      <c r="BL766" s="14" t="b">
        <f>NOT(ISERROR(_xlfn.XLOOKUP(Master[[#This Row],[cu_id]], Solution[Cu_ID],Solution[Cu_ID])))</f>
        <v>0</v>
      </c>
    </row>
    <row r="767" spans="1:64" s="14" customFormat="1" x14ac:dyDescent="0.3">
      <c r="A767" s="26" t="s">
        <v>1688</v>
      </c>
      <c r="B767" s="14">
        <v>102</v>
      </c>
      <c r="C767" s="14">
        <v>99138</v>
      </c>
      <c r="D767" s="14">
        <v>7</v>
      </c>
      <c r="E767" s="14" t="s">
        <v>1687</v>
      </c>
      <c r="F767" s="14" t="s">
        <v>3932</v>
      </c>
      <c r="H767" s="14" t="s">
        <v>192</v>
      </c>
      <c r="I767" s="14" t="s">
        <v>2</v>
      </c>
      <c r="J767" s="14">
        <v>49760</v>
      </c>
      <c r="K767" s="14">
        <v>7</v>
      </c>
      <c r="L767" s="14" t="s">
        <v>82</v>
      </c>
      <c r="M767" s="14" t="s">
        <v>164</v>
      </c>
      <c r="N767" s="14" t="s">
        <v>14</v>
      </c>
      <c r="O767" s="14">
        <v>27</v>
      </c>
      <c r="P767" s="14">
        <v>0</v>
      </c>
      <c r="Q767" s="14">
        <v>0</v>
      </c>
      <c r="R767" s="14">
        <v>0</v>
      </c>
      <c r="S767" s="14">
        <v>0</v>
      </c>
      <c r="T767" s="14">
        <v>27</v>
      </c>
      <c r="U767" s="25">
        <v>44141</v>
      </c>
      <c r="V767" s="14">
        <v>22</v>
      </c>
      <c r="W767" s="23">
        <v>489.18</v>
      </c>
      <c r="X767" s="23">
        <v>0</v>
      </c>
      <c r="Y767" s="23">
        <v>0</v>
      </c>
      <c r="Z767" s="23">
        <v>31.98</v>
      </c>
      <c r="AA767" s="23">
        <v>31.98</v>
      </c>
      <c r="AB767" s="14">
        <v>0</v>
      </c>
      <c r="AC767" s="14">
        <v>0</v>
      </c>
      <c r="AD767" s="24">
        <v>0</v>
      </c>
      <c r="AE767" s="48">
        <v>0</v>
      </c>
      <c r="AF767" s="48">
        <v>0</v>
      </c>
      <c r="AG767" s="44">
        <v>0</v>
      </c>
      <c r="AH767" s="44">
        <v>0</v>
      </c>
      <c r="AI767" s="44">
        <v>44.4709</v>
      </c>
      <c r="AJ767" s="44">
        <v>0</v>
      </c>
      <c r="AK767" s="44">
        <v>25.5625</v>
      </c>
      <c r="AL767" s="44">
        <v>0</v>
      </c>
      <c r="AM767" s="44">
        <v>0</v>
      </c>
      <c r="AN767" s="44">
        <v>0</v>
      </c>
      <c r="AO767" s="44">
        <v>0</v>
      </c>
      <c r="AP767" s="44">
        <v>0</v>
      </c>
      <c r="AQ767" s="44">
        <v>0</v>
      </c>
      <c r="AR767" s="44">
        <v>0</v>
      </c>
      <c r="AS767" s="44">
        <v>40.9</v>
      </c>
      <c r="AT767" s="44">
        <v>0</v>
      </c>
      <c r="AU767" s="44">
        <v>40.9</v>
      </c>
      <c r="AV767" s="44">
        <v>0</v>
      </c>
      <c r="AW767" s="44">
        <v>40.9</v>
      </c>
      <c r="AX767" s="44">
        <v>0</v>
      </c>
      <c r="AY767" s="44">
        <v>40.9</v>
      </c>
      <c r="AZ767" s="44">
        <v>0</v>
      </c>
      <c r="BA767" s="44">
        <v>40.9</v>
      </c>
      <c r="BB767" s="44">
        <v>0</v>
      </c>
      <c r="BC767" s="14" t="s">
        <v>77</v>
      </c>
      <c r="BD767" s="14" t="s">
        <v>77</v>
      </c>
      <c r="BG767" s="14" t="s">
        <v>191</v>
      </c>
      <c r="BH767" s="14" t="s">
        <v>44</v>
      </c>
      <c r="BI767" s="14">
        <v>102</v>
      </c>
      <c r="BJ767" s="14">
        <f>IFERROR(_xlfn.XLOOKUP(Master[[#This Row],[cu_id]],StopTimes[cu_ID],StopTimes[Average Stop Time]), 0)</f>
        <v>0</v>
      </c>
      <c r="BK767" s="14">
        <f>IF(Master[[#This Row],[Avg stop time helper]] &lt;&gt; 0, Master[[#This Row],[Avg stop time helper]],Average_Stop_Time)</f>
        <v>9.4354006285390355</v>
      </c>
      <c r="BL767" s="14" t="b">
        <f>NOT(ISERROR(_xlfn.XLOOKUP(Master[[#This Row],[cu_id]], Solution[Cu_ID],Solution[Cu_ID])))</f>
        <v>0</v>
      </c>
    </row>
    <row r="768" spans="1:64" s="14" customFormat="1" x14ac:dyDescent="0.3">
      <c r="A768" s="26" t="s">
        <v>1893</v>
      </c>
      <c r="B768" s="14">
        <v>102</v>
      </c>
      <c r="C768" s="14">
        <v>99152</v>
      </c>
      <c r="D768" s="14">
        <v>1</v>
      </c>
      <c r="E768" s="14" t="s">
        <v>1892</v>
      </c>
      <c r="F768" s="14" t="s">
        <v>3663</v>
      </c>
      <c r="H768" s="14" t="s">
        <v>207</v>
      </c>
      <c r="I768" s="14" t="s">
        <v>2</v>
      </c>
      <c r="J768" s="14">
        <v>49765</v>
      </c>
      <c r="K768" s="14">
        <v>7</v>
      </c>
      <c r="L768" s="14" t="s">
        <v>82</v>
      </c>
      <c r="M768" s="14" t="s">
        <v>164</v>
      </c>
      <c r="N768" s="14" t="s">
        <v>13</v>
      </c>
      <c r="O768" s="14">
        <v>160</v>
      </c>
      <c r="P768" s="14">
        <v>160</v>
      </c>
      <c r="Q768" s="14">
        <v>0</v>
      </c>
      <c r="R768" s="14">
        <v>0</v>
      </c>
      <c r="S768" s="14">
        <v>0</v>
      </c>
      <c r="T768" s="14">
        <v>0</v>
      </c>
      <c r="U768" s="25">
        <v>44137</v>
      </c>
      <c r="V768" s="14">
        <v>52</v>
      </c>
      <c r="W768" s="23">
        <v>2432.8200000000002</v>
      </c>
      <c r="X768" s="23">
        <v>0</v>
      </c>
      <c r="Y768" s="23">
        <v>0</v>
      </c>
      <c r="Z768" s="23">
        <v>47.94</v>
      </c>
      <c r="AA768" s="23">
        <v>47.94</v>
      </c>
      <c r="AB768" s="14">
        <v>0</v>
      </c>
      <c r="AC768" s="14">
        <v>0</v>
      </c>
      <c r="AD768" s="24">
        <v>0</v>
      </c>
      <c r="AE768" s="48">
        <v>0</v>
      </c>
      <c r="AF768" s="48">
        <v>0</v>
      </c>
      <c r="AG768" s="44">
        <v>46.4</v>
      </c>
      <c r="AH768" s="44">
        <v>46.4</v>
      </c>
      <c r="AI768" s="44">
        <v>47.466099999999997</v>
      </c>
      <c r="AJ768" s="44">
        <v>47.94</v>
      </c>
      <c r="AK768" s="44">
        <v>46.4</v>
      </c>
      <c r="AL768" s="44">
        <v>47.94</v>
      </c>
      <c r="AM768" s="44">
        <v>46.4</v>
      </c>
      <c r="AN768" s="44">
        <v>95.88</v>
      </c>
      <c r="AO768" s="44">
        <v>46.4</v>
      </c>
      <c r="AP768" s="44">
        <v>95.88</v>
      </c>
      <c r="AQ768" s="44">
        <v>46.4</v>
      </c>
      <c r="AR768" s="44">
        <v>95.88</v>
      </c>
      <c r="AS768" s="44">
        <v>46.4</v>
      </c>
      <c r="AT768" s="44">
        <v>95.88</v>
      </c>
      <c r="AU768" s="44">
        <v>46.4</v>
      </c>
      <c r="AV768" s="44">
        <v>95.88</v>
      </c>
      <c r="AW768" s="44">
        <v>46.4</v>
      </c>
      <c r="AX768" s="44">
        <v>95.88</v>
      </c>
      <c r="AY768" s="44">
        <v>46.4</v>
      </c>
      <c r="AZ768" s="44">
        <v>95.88</v>
      </c>
      <c r="BA768" s="44">
        <v>46.4</v>
      </c>
      <c r="BB768" s="44">
        <v>95.88</v>
      </c>
      <c r="BC768" s="14" t="s">
        <v>77</v>
      </c>
      <c r="BD768" s="14" t="s">
        <v>77</v>
      </c>
      <c r="BG768" s="14" t="s">
        <v>191</v>
      </c>
      <c r="BH768" s="14" t="s">
        <v>44</v>
      </c>
      <c r="BI768" s="14">
        <v>102</v>
      </c>
      <c r="BJ768" s="14">
        <f>IFERROR(_xlfn.XLOOKUP(Master[[#This Row],[cu_id]],StopTimes[cu_ID],StopTimes[Average Stop Time]), 0)</f>
        <v>2.3125</v>
      </c>
      <c r="BK768" s="14">
        <f>IF(Master[[#This Row],[Avg stop time helper]] &lt;&gt; 0, Master[[#This Row],[Avg stop time helper]],Average_Stop_Time)</f>
        <v>2.3125</v>
      </c>
      <c r="BL768" s="14" t="b">
        <f>NOT(ISERROR(_xlfn.XLOOKUP(Master[[#This Row],[cu_id]], Solution[Cu_ID],Solution[Cu_ID])))</f>
        <v>0</v>
      </c>
    </row>
    <row r="769" spans="1:70" s="14" customFormat="1" x14ac:dyDescent="0.3">
      <c r="A769" s="26" t="s">
        <v>1268</v>
      </c>
      <c r="B769" s="14">
        <v>103</v>
      </c>
      <c r="C769" s="14">
        <v>99152</v>
      </c>
      <c r="D769" s="14">
        <v>7</v>
      </c>
      <c r="E769" s="14" t="s">
        <v>1267</v>
      </c>
      <c r="F769" s="14" t="s">
        <v>5251</v>
      </c>
      <c r="H769" s="14" t="s">
        <v>221</v>
      </c>
      <c r="I769" s="14" t="s">
        <v>2</v>
      </c>
      <c r="J769" s="14">
        <v>49707</v>
      </c>
      <c r="K769" s="14">
        <v>5</v>
      </c>
      <c r="L769" s="14" t="s">
        <v>84</v>
      </c>
      <c r="M769" s="14" t="s">
        <v>164</v>
      </c>
      <c r="N769" s="14" t="s">
        <v>15</v>
      </c>
      <c r="O769" s="14">
        <v>62</v>
      </c>
      <c r="P769" s="14">
        <v>0</v>
      </c>
      <c r="Q769" s="14">
        <v>62</v>
      </c>
      <c r="R769" s="14">
        <v>0</v>
      </c>
      <c r="S769" s="14">
        <v>0</v>
      </c>
      <c r="T769" s="14">
        <v>0</v>
      </c>
      <c r="U769" s="25">
        <v>44145</v>
      </c>
      <c r="V769" s="14">
        <v>26</v>
      </c>
      <c r="W769" s="23">
        <v>1526.76</v>
      </c>
      <c r="X769" s="23">
        <v>0</v>
      </c>
      <c r="Y769" s="23">
        <v>0</v>
      </c>
      <c r="Z769" s="23">
        <v>22.5</v>
      </c>
      <c r="AA769" s="23">
        <v>45</v>
      </c>
      <c r="AB769" s="14">
        <v>0</v>
      </c>
      <c r="AC769" s="14">
        <v>0</v>
      </c>
      <c r="AD769" s="24">
        <f>IFERROR(1-(Master[[#This Row],[Avg Garment Scans per Delivery]]/Master[[#This Row],[Garment Inventory]]), 0)</f>
        <v>0</v>
      </c>
      <c r="AE769" s="48">
        <v>0</v>
      </c>
      <c r="AF769" s="48">
        <v>0</v>
      </c>
      <c r="AG769" s="44">
        <v>68.937100000000001</v>
      </c>
      <c r="AH769" s="44">
        <v>61.213299999999997</v>
      </c>
      <c r="AI769" s="44">
        <v>45</v>
      </c>
      <c r="AJ769" s="44">
        <v>45</v>
      </c>
      <c r="AK769" s="44">
        <v>22.5</v>
      </c>
      <c r="AL769" s="44">
        <v>22.5</v>
      </c>
      <c r="AM769" s="44">
        <v>45</v>
      </c>
      <c r="AN769" s="44">
        <v>0</v>
      </c>
      <c r="AO769" s="44">
        <v>0</v>
      </c>
      <c r="AP769" s="44">
        <v>45</v>
      </c>
      <c r="AQ769" s="44">
        <v>45</v>
      </c>
      <c r="AR769" s="44">
        <v>0</v>
      </c>
      <c r="AS769" s="44">
        <v>0</v>
      </c>
      <c r="AT769" s="44">
        <v>45</v>
      </c>
      <c r="AU769" s="44">
        <v>45</v>
      </c>
      <c r="AV769" s="44">
        <v>0</v>
      </c>
      <c r="AW769" s="44">
        <v>0</v>
      </c>
      <c r="AX769" s="44">
        <v>45</v>
      </c>
      <c r="AY769" s="44">
        <v>45</v>
      </c>
      <c r="AZ769" s="44">
        <v>0</v>
      </c>
      <c r="BA769" s="44">
        <v>0</v>
      </c>
      <c r="BB769" s="44">
        <v>45</v>
      </c>
      <c r="BC769" s="14" t="s">
        <v>254</v>
      </c>
      <c r="BD769" s="14" t="s">
        <v>213</v>
      </c>
      <c r="BG769" s="14" t="s">
        <v>191</v>
      </c>
      <c r="BH769" s="14" t="s">
        <v>44</v>
      </c>
      <c r="BI769" s="14">
        <v>105</v>
      </c>
      <c r="BJ769" s="14">
        <f>IFERROR(_xlfn.XLOOKUP(Master[[#This Row],[cu_id]],StopTimes[cu_ID],StopTimes[Average Stop Time]), 0)</f>
        <v>16.574999999999999</v>
      </c>
      <c r="BK769" s="14">
        <f>IF(Master[[#This Row],[Avg stop time helper]] &lt;&gt; 0, Master[[#This Row],[Avg stop time helper]],Average_Stop_Time)</f>
        <v>16.574999999999999</v>
      </c>
      <c r="BL769" s="14" t="b">
        <f>NOT(ISERROR(_xlfn.XLOOKUP(Master[[#This Row],[cu_id]], Solution[Cu_ID],Solution[Cu_ID])))</f>
        <v>1</v>
      </c>
    </row>
    <row r="770" spans="1:70" s="14" customFormat="1" x14ac:dyDescent="0.3">
      <c r="A770" s="26" t="s">
        <v>1872</v>
      </c>
      <c r="B770" s="14">
        <v>102</v>
      </c>
      <c r="C770" s="14">
        <v>99152</v>
      </c>
      <c r="D770" s="14">
        <v>0</v>
      </c>
      <c r="E770" s="14" t="s">
        <v>1871</v>
      </c>
      <c r="F770" s="14" t="s">
        <v>4178</v>
      </c>
      <c r="H770" s="14" t="s">
        <v>626</v>
      </c>
      <c r="I770" s="14" t="s">
        <v>2</v>
      </c>
      <c r="J770" s="14">
        <v>49746</v>
      </c>
      <c r="K770" s="14">
        <v>7</v>
      </c>
      <c r="L770" s="14" t="s">
        <v>82</v>
      </c>
      <c r="M770" s="14" t="s">
        <v>164</v>
      </c>
      <c r="N770" s="14" t="s">
        <v>12</v>
      </c>
      <c r="O770" s="14">
        <v>260</v>
      </c>
      <c r="P770" s="14">
        <v>0</v>
      </c>
      <c r="Q770" s="14">
        <v>0</v>
      </c>
      <c r="R770" s="14">
        <v>260</v>
      </c>
      <c r="S770" s="14">
        <v>0</v>
      </c>
      <c r="T770" s="14">
        <v>0</v>
      </c>
      <c r="U770" s="25">
        <v>44139</v>
      </c>
      <c r="V770" s="14">
        <v>52</v>
      </c>
      <c r="W770" s="23">
        <v>5037.24</v>
      </c>
      <c r="X770" s="23">
        <v>0</v>
      </c>
      <c r="Y770" s="23">
        <v>0</v>
      </c>
      <c r="Z770" s="23">
        <v>99.06</v>
      </c>
      <c r="AA770" s="23">
        <v>99.06</v>
      </c>
      <c r="AB770" s="14">
        <v>0</v>
      </c>
      <c r="AC770" s="14">
        <v>0</v>
      </c>
      <c r="AD770" s="24">
        <v>0</v>
      </c>
      <c r="AE770" s="48">
        <v>0</v>
      </c>
      <c r="AF770" s="48">
        <v>0</v>
      </c>
      <c r="AG770" s="44">
        <v>96.14</v>
      </c>
      <c r="AH770" s="44">
        <v>96.14</v>
      </c>
      <c r="AI770" s="44">
        <v>98.161500000000004</v>
      </c>
      <c r="AJ770" s="44">
        <v>99.06</v>
      </c>
      <c r="AK770" s="44">
        <v>96.14</v>
      </c>
      <c r="AL770" s="44">
        <v>99.06</v>
      </c>
      <c r="AM770" s="44">
        <v>96.14</v>
      </c>
      <c r="AN770" s="44">
        <v>99.06</v>
      </c>
      <c r="AO770" s="44">
        <v>96.14</v>
      </c>
      <c r="AP770" s="44">
        <v>99.06</v>
      </c>
      <c r="AQ770" s="44">
        <v>96.14</v>
      </c>
      <c r="AR770" s="44">
        <v>99.06</v>
      </c>
      <c r="AS770" s="44">
        <v>96.14</v>
      </c>
      <c r="AT770" s="44">
        <v>99.06</v>
      </c>
      <c r="AU770" s="44">
        <v>96.14</v>
      </c>
      <c r="AV770" s="44">
        <v>99.06</v>
      </c>
      <c r="AW770" s="44">
        <v>96.14</v>
      </c>
      <c r="AX770" s="44">
        <v>99.06</v>
      </c>
      <c r="AY770" s="44">
        <v>96.14</v>
      </c>
      <c r="AZ770" s="44">
        <v>99.06</v>
      </c>
      <c r="BA770" s="44">
        <v>96.14</v>
      </c>
      <c r="BB770" s="44">
        <v>99.06</v>
      </c>
      <c r="BC770" s="14" t="s">
        <v>254</v>
      </c>
      <c r="BD770" s="14" t="s">
        <v>213</v>
      </c>
      <c r="BG770" s="14" t="s">
        <v>191</v>
      </c>
      <c r="BH770" s="14" t="s">
        <v>44</v>
      </c>
      <c r="BJ770" s="14">
        <f>IFERROR(_xlfn.XLOOKUP(Master[[#This Row],[cu_id]],StopTimes[cu_ID],StopTimes[Average Stop Time]), 0)</f>
        <v>4.3708333333333336</v>
      </c>
      <c r="BK770" s="14">
        <f>IF(Master[[#This Row],[Avg stop time helper]] &lt;&gt; 0, Master[[#This Row],[Avg stop time helper]],Average_Stop_Time)</f>
        <v>4.3708333333333336</v>
      </c>
      <c r="BL770" s="14" t="b">
        <f>NOT(ISERROR(_xlfn.XLOOKUP(Master[[#This Row],[cu_id]], Solution[Cu_ID],Solution[Cu_ID])))</f>
        <v>1</v>
      </c>
    </row>
    <row r="771" spans="1:70" s="14" customFormat="1" x14ac:dyDescent="0.3">
      <c r="A771" s="26" t="s">
        <v>1797</v>
      </c>
      <c r="B771" s="14">
        <v>103</v>
      </c>
      <c r="C771" s="14">
        <v>99152</v>
      </c>
      <c r="D771" s="14">
        <v>3</v>
      </c>
      <c r="E771" s="14" t="s">
        <v>1796</v>
      </c>
      <c r="F771" s="14" t="s">
        <v>3880</v>
      </c>
      <c r="H771" s="14" t="s">
        <v>600</v>
      </c>
      <c r="I771" s="14" t="s">
        <v>2</v>
      </c>
      <c r="J771" s="14">
        <v>48670</v>
      </c>
      <c r="K771" s="14">
        <v>7</v>
      </c>
      <c r="L771" s="14" t="s">
        <v>82</v>
      </c>
      <c r="M771" s="14" t="s">
        <v>164</v>
      </c>
      <c r="N771" s="14" t="s">
        <v>13</v>
      </c>
      <c r="O771" s="14">
        <v>1</v>
      </c>
      <c r="P771" s="14">
        <v>1</v>
      </c>
      <c r="Q771" s="14">
        <v>0</v>
      </c>
      <c r="R771" s="14">
        <v>0</v>
      </c>
      <c r="S771" s="14">
        <v>0</v>
      </c>
      <c r="T771" s="14">
        <v>0</v>
      </c>
      <c r="U771" s="25">
        <v>44137</v>
      </c>
      <c r="V771" s="14">
        <v>52</v>
      </c>
      <c r="W771" s="23">
        <v>4273.88</v>
      </c>
      <c r="X771" s="23">
        <v>0</v>
      </c>
      <c r="Y771" s="23">
        <v>0</v>
      </c>
      <c r="Z771" s="23">
        <v>84.05</v>
      </c>
      <c r="AA771" s="23">
        <v>84.05</v>
      </c>
      <c r="AB771" s="14">
        <v>0</v>
      </c>
      <c r="AC771" s="14">
        <v>0</v>
      </c>
      <c r="AD771" s="24">
        <f>IFERROR(1-(Master[[#This Row],[Avg Garment Scans per Delivery]]/Master[[#This Row],[Garment Inventory]]), 0)</f>
        <v>0</v>
      </c>
      <c r="AE771" s="48">
        <v>0</v>
      </c>
      <c r="AF771" s="48">
        <v>0</v>
      </c>
      <c r="AG771" s="44">
        <v>81.569999999999993</v>
      </c>
      <c r="AH771" s="44">
        <v>81.569999999999993</v>
      </c>
      <c r="AI771" s="44">
        <v>83.286900000000003</v>
      </c>
      <c r="AJ771" s="44">
        <v>84.05</v>
      </c>
      <c r="AK771" s="44">
        <v>81.569999999999993</v>
      </c>
      <c r="AL771" s="44">
        <v>84.05</v>
      </c>
      <c r="AM771" s="44">
        <v>81.569999999999993</v>
      </c>
      <c r="AN771" s="44">
        <v>168.1</v>
      </c>
      <c r="AO771" s="44">
        <v>81.569999999999993</v>
      </c>
      <c r="AP771" s="44">
        <v>168.1</v>
      </c>
      <c r="AQ771" s="44">
        <v>81.569999999999993</v>
      </c>
      <c r="AR771" s="44">
        <v>168.1</v>
      </c>
      <c r="AS771" s="44">
        <v>81.569999999999993</v>
      </c>
      <c r="AT771" s="44">
        <v>168.1</v>
      </c>
      <c r="AU771" s="44">
        <v>81.569999999999993</v>
      </c>
      <c r="AV771" s="44">
        <v>168.1</v>
      </c>
      <c r="AW771" s="44">
        <v>81.569999999999993</v>
      </c>
      <c r="AX771" s="44">
        <v>168.1</v>
      </c>
      <c r="AY771" s="44">
        <v>81.569999999999993</v>
      </c>
      <c r="AZ771" s="44">
        <v>168.1</v>
      </c>
      <c r="BA771" s="44">
        <v>81.569999999999993</v>
      </c>
      <c r="BB771" s="44">
        <v>168.1</v>
      </c>
      <c r="BC771" s="14" t="s">
        <v>254</v>
      </c>
      <c r="BD771" s="14" t="s">
        <v>213</v>
      </c>
      <c r="BG771" s="14" t="s">
        <v>191</v>
      </c>
      <c r="BH771" s="14" t="s">
        <v>44</v>
      </c>
      <c r="BI771" s="14">
        <v>103</v>
      </c>
      <c r="BJ771" s="14">
        <f>IFERROR(_xlfn.XLOOKUP(Master[[#This Row],[cu_id]],StopTimes[cu_ID],StopTimes[Average Stop Time]), 0)</f>
        <v>0.1875</v>
      </c>
      <c r="BK771" s="14">
        <f>IF(Master[[#This Row],[Avg stop time helper]] &lt;&gt; 0, Master[[#This Row],[Avg stop time helper]],Average_Stop_Time)</f>
        <v>0.1875</v>
      </c>
      <c r="BL771" s="14" t="b">
        <f>NOT(ISERROR(_xlfn.XLOOKUP(Master[[#This Row],[cu_id]], Solution[Cu_ID],Solution[Cu_ID])))</f>
        <v>1</v>
      </c>
    </row>
    <row r="772" spans="1:70" s="14" customFormat="1" x14ac:dyDescent="0.3">
      <c r="A772" s="26" t="s">
        <v>411</v>
      </c>
      <c r="B772" s="14">
        <v>103</v>
      </c>
      <c r="C772" s="14">
        <v>99152</v>
      </c>
      <c r="D772" s="14">
        <v>9</v>
      </c>
      <c r="E772" s="14" t="s">
        <v>410</v>
      </c>
      <c r="F772" s="14" t="s">
        <v>5077</v>
      </c>
      <c r="H772" s="14" t="s">
        <v>236</v>
      </c>
      <c r="I772" s="14" t="s">
        <v>2</v>
      </c>
      <c r="J772" s="14">
        <v>49707</v>
      </c>
      <c r="K772" s="14">
        <v>6</v>
      </c>
      <c r="L772" s="14" t="s">
        <v>176</v>
      </c>
      <c r="M772" s="14" t="s">
        <v>164</v>
      </c>
      <c r="N772" s="14" t="s">
        <v>48</v>
      </c>
      <c r="O772" s="14">
        <v>370</v>
      </c>
      <c r="P772" s="14">
        <v>0</v>
      </c>
      <c r="Q772" s="14">
        <v>0</v>
      </c>
      <c r="R772" s="14">
        <v>0</v>
      </c>
      <c r="S772" s="14">
        <v>370</v>
      </c>
      <c r="T772" s="14">
        <v>0</v>
      </c>
      <c r="U772" s="25">
        <v>44140</v>
      </c>
      <c r="V772" s="14">
        <v>26</v>
      </c>
      <c r="W772" s="23">
        <v>3631.95</v>
      </c>
      <c r="X772" s="23">
        <v>0</v>
      </c>
      <c r="Y772" s="23">
        <v>0</v>
      </c>
      <c r="Z772" s="23">
        <v>78.25</v>
      </c>
      <c r="AA772" s="23">
        <v>156.5</v>
      </c>
      <c r="AB772" s="14">
        <v>0</v>
      </c>
      <c r="AC772" s="14">
        <v>0</v>
      </c>
      <c r="AD772" s="24">
        <f>IFERROR(1-(Master[[#This Row],[Avg Garment Scans per Delivery]]/Master[[#This Row],[Garment Inventory]]), 0)</f>
        <v>0</v>
      </c>
      <c r="AE772" s="48">
        <v>0</v>
      </c>
      <c r="AF772" s="48">
        <v>0</v>
      </c>
      <c r="AG772" s="44">
        <v>129.37</v>
      </c>
      <c r="AH772" s="44">
        <v>136.4066</v>
      </c>
      <c r="AI772" s="44">
        <v>153.91999999999999</v>
      </c>
      <c r="AJ772" s="44">
        <v>156.5</v>
      </c>
      <c r="AK772" s="44">
        <v>75.239999999999995</v>
      </c>
      <c r="AL772" s="44">
        <v>78.25</v>
      </c>
      <c r="AM772" s="44">
        <v>0</v>
      </c>
      <c r="AN772" s="44">
        <v>156.5</v>
      </c>
      <c r="AO772" s="44">
        <v>150.47999999999999</v>
      </c>
      <c r="AP772" s="44">
        <v>0</v>
      </c>
      <c r="AQ772" s="44">
        <v>0</v>
      </c>
      <c r="AR772" s="44">
        <v>156.5</v>
      </c>
      <c r="AS772" s="44">
        <v>150.47999999999999</v>
      </c>
      <c r="AT772" s="44">
        <v>0</v>
      </c>
      <c r="AU772" s="44">
        <v>0</v>
      </c>
      <c r="AV772" s="44">
        <v>156.5</v>
      </c>
      <c r="AW772" s="44">
        <v>150.47999999999999</v>
      </c>
      <c r="AX772" s="44">
        <v>0</v>
      </c>
      <c r="AY772" s="44">
        <v>0</v>
      </c>
      <c r="AZ772" s="44">
        <v>156.5</v>
      </c>
      <c r="BA772" s="44">
        <v>150.47999999999999</v>
      </c>
      <c r="BB772" s="44">
        <v>0</v>
      </c>
      <c r="BC772" s="14" t="s">
        <v>260</v>
      </c>
      <c r="BD772" s="14" t="s">
        <v>213</v>
      </c>
      <c r="BG772" s="14" t="s">
        <v>191</v>
      </c>
      <c r="BH772" s="14" t="s">
        <v>44</v>
      </c>
      <c r="BI772" s="14">
        <v>103</v>
      </c>
      <c r="BJ772" s="14">
        <f>IFERROR(_xlfn.XLOOKUP(Master[[#This Row],[cu_id]],StopTimes[cu_ID],StopTimes[Average Stop Time]), 0)</f>
        <v>4.9222222216666669</v>
      </c>
      <c r="BK772" s="14">
        <f>IF(Master[[#This Row],[Avg stop time helper]] &lt;&gt; 0, Master[[#This Row],[Avg stop time helper]],Average_Stop_Time)</f>
        <v>4.9222222216666669</v>
      </c>
      <c r="BL772" s="14" t="b">
        <f>NOT(ISERROR(_xlfn.XLOOKUP(Master[[#This Row],[cu_id]], Solution[Cu_ID],Solution[Cu_ID])))</f>
        <v>1</v>
      </c>
    </row>
    <row r="773" spans="1:70" s="14" customFormat="1" x14ac:dyDescent="0.3">
      <c r="A773" s="26" t="s">
        <v>516</v>
      </c>
      <c r="B773" s="14">
        <v>101</v>
      </c>
      <c r="C773" s="14">
        <v>99152</v>
      </c>
      <c r="D773" s="14">
        <v>8</v>
      </c>
      <c r="E773" s="14" t="s">
        <v>515</v>
      </c>
      <c r="F773" s="14" t="s">
        <v>3523</v>
      </c>
      <c r="H773" s="14" t="s">
        <v>236</v>
      </c>
      <c r="I773" s="14" t="s">
        <v>2</v>
      </c>
      <c r="J773" s="14">
        <v>49707</v>
      </c>
      <c r="K773" s="14">
        <v>8</v>
      </c>
      <c r="L773" s="14" t="s">
        <v>178</v>
      </c>
      <c r="M773" s="14" t="s">
        <v>164</v>
      </c>
      <c r="N773" s="14" t="s">
        <v>16</v>
      </c>
      <c r="O773" s="14" t="s">
        <v>514</v>
      </c>
      <c r="P773" s="14">
        <v>1</v>
      </c>
      <c r="Q773" s="14">
        <v>0</v>
      </c>
      <c r="R773" s="14">
        <v>0</v>
      </c>
      <c r="S773" s="14">
        <v>0</v>
      </c>
      <c r="T773" s="14">
        <v>1</v>
      </c>
      <c r="U773" s="25">
        <v>44137</v>
      </c>
      <c r="V773" s="14">
        <v>104</v>
      </c>
      <c r="W773" s="23">
        <v>13970.9</v>
      </c>
      <c r="X773" s="23">
        <v>0</v>
      </c>
      <c r="Y773" s="23">
        <v>0</v>
      </c>
      <c r="Z773" s="23">
        <v>238.36</v>
      </c>
      <c r="AA773" s="23">
        <v>119.18</v>
      </c>
      <c r="AB773" s="14">
        <v>0</v>
      </c>
      <c r="AC773" s="14">
        <v>0</v>
      </c>
      <c r="AD773" s="24">
        <f>IFERROR(1-(Master[[#This Row],[Avg Garment Scans per Delivery]]/Master[[#This Row],[Garment Inventory]]), 0)</f>
        <v>0</v>
      </c>
      <c r="AE773" s="48">
        <v>0</v>
      </c>
      <c r="AF773" s="48">
        <v>0</v>
      </c>
      <c r="AG773" s="44">
        <v>131.06190000000001</v>
      </c>
      <c r="AH773" s="44">
        <v>143.6507</v>
      </c>
      <c r="AI773" s="44">
        <v>130.0461</v>
      </c>
      <c r="AJ773" s="44">
        <v>119.5433</v>
      </c>
      <c r="AK773" s="44">
        <v>279.41370000000001</v>
      </c>
      <c r="AL773" s="44">
        <v>249.32249999999999</v>
      </c>
      <c r="AM773" s="44">
        <v>228.95</v>
      </c>
      <c r="AN773" s="44">
        <v>448.44</v>
      </c>
      <c r="AO773" s="44">
        <v>324.52999999999997</v>
      </c>
      <c r="AP773" s="44">
        <v>444.76</v>
      </c>
      <c r="AQ773" s="44">
        <v>299.16000000000003</v>
      </c>
      <c r="AR773" s="44">
        <v>358.86</v>
      </c>
      <c r="AS773" s="44">
        <v>316.86</v>
      </c>
      <c r="AT773" s="44">
        <v>358.85</v>
      </c>
      <c r="AU773" s="44">
        <v>221.08</v>
      </c>
      <c r="AV773" s="44">
        <v>280.31</v>
      </c>
      <c r="AW773" s="44">
        <v>316.02999999999997</v>
      </c>
      <c r="AX773" s="44">
        <v>245.6</v>
      </c>
      <c r="AY773" s="44">
        <v>316.86</v>
      </c>
      <c r="AZ773" s="44">
        <v>328.69</v>
      </c>
      <c r="BA773" s="44">
        <v>211.84</v>
      </c>
      <c r="BB773" s="44">
        <v>388.86</v>
      </c>
      <c r="BC773" s="14" t="s">
        <v>257</v>
      </c>
      <c r="BD773" s="14" t="s">
        <v>213</v>
      </c>
      <c r="BG773" s="14" t="s">
        <v>191</v>
      </c>
      <c r="BH773" s="14" t="s">
        <v>44</v>
      </c>
      <c r="BI773" s="14">
        <v>101</v>
      </c>
      <c r="BJ773" s="14">
        <f>IFERROR(_xlfn.XLOOKUP(Master[[#This Row],[cu_id]],StopTimes[cu_ID],StopTimes[Average Stop Time]), 0)</f>
        <v>12.27037037</v>
      </c>
      <c r="BK773" s="14">
        <f>IF(Master[[#This Row],[Avg stop time helper]] &lt;&gt; 0, Master[[#This Row],[Avg stop time helper]],Average_Stop_Time)</f>
        <v>12.27037037</v>
      </c>
      <c r="BL773" s="14" t="b">
        <f>NOT(ISERROR(_xlfn.XLOOKUP(Master[[#This Row],[cu_id]], Solution[Cu_ID],Solution[Cu_ID])))</f>
        <v>1</v>
      </c>
    </row>
    <row r="774" spans="1:70" s="14" customFormat="1" x14ac:dyDescent="0.3">
      <c r="A774" s="26" t="s">
        <v>518</v>
      </c>
      <c r="B774" s="14">
        <v>103</v>
      </c>
      <c r="C774" s="14">
        <v>99152</v>
      </c>
      <c r="D774" s="14">
        <v>10</v>
      </c>
      <c r="E774" s="14" t="s">
        <v>517</v>
      </c>
      <c r="F774" s="14" t="s">
        <v>5254</v>
      </c>
      <c r="H774" s="14" t="s">
        <v>236</v>
      </c>
      <c r="I774" s="14" t="s">
        <v>2</v>
      </c>
      <c r="J774" s="14">
        <v>49707</v>
      </c>
      <c r="K774" s="14">
        <v>5</v>
      </c>
      <c r="L774" s="14" t="s">
        <v>84</v>
      </c>
      <c r="M774" s="14" t="s">
        <v>164</v>
      </c>
      <c r="N774" s="14" t="s">
        <v>15</v>
      </c>
      <c r="O774" s="14">
        <v>60</v>
      </c>
      <c r="P774" s="14">
        <v>0</v>
      </c>
      <c r="Q774" s="14">
        <v>60</v>
      </c>
      <c r="R774" s="14">
        <v>0</v>
      </c>
      <c r="S774" s="14">
        <v>0</v>
      </c>
      <c r="T774" s="14">
        <v>0</v>
      </c>
      <c r="U774" s="25">
        <v>44145</v>
      </c>
      <c r="V774" s="14">
        <v>26</v>
      </c>
      <c r="W774" s="23">
        <v>1409.33</v>
      </c>
      <c r="X774" s="23">
        <v>0</v>
      </c>
      <c r="Y774" s="23">
        <v>0</v>
      </c>
      <c r="Z774" s="23">
        <v>18.77</v>
      </c>
      <c r="AA774" s="23">
        <v>37.53</v>
      </c>
      <c r="AB774" s="14">
        <v>0</v>
      </c>
      <c r="AC774" s="14">
        <v>0</v>
      </c>
      <c r="AD774" s="24">
        <f>IFERROR(1-(Master[[#This Row],[Avg Garment Scans per Delivery]]/Master[[#This Row],[Garment Inventory]]), 0)</f>
        <v>0</v>
      </c>
      <c r="AE774" s="48">
        <v>0</v>
      </c>
      <c r="AF774" s="48">
        <v>0</v>
      </c>
      <c r="AG774" s="44">
        <v>73.260000000000005</v>
      </c>
      <c r="AH774" s="44">
        <v>50.244999999999997</v>
      </c>
      <c r="AI774" s="44">
        <v>37.118499999999997</v>
      </c>
      <c r="AJ774" s="44">
        <v>49.01</v>
      </c>
      <c r="AK774" s="44">
        <v>18.045000000000002</v>
      </c>
      <c r="AL774" s="44">
        <v>27.375</v>
      </c>
      <c r="AM774" s="44">
        <v>36.090000000000003</v>
      </c>
      <c r="AN774" s="44">
        <v>0</v>
      </c>
      <c r="AO774" s="44">
        <v>0</v>
      </c>
      <c r="AP774" s="44">
        <v>54.75</v>
      </c>
      <c r="AQ774" s="44">
        <v>36.090000000000003</v>
      </c>
      <c r="AR774" s="44">
        <v>0</v>
      </c>
      <c r="AS774" s="44">
        <v>0</v>
      </c>
      <c r="AT774" s="44">
        <v>54.75</v>
      </c>
      <c r="AU774" s="44">
        <v>36.090000000000003</v>
      </c>
      <c r="AV774" s="44">
        <v>0</v>
      </c>
      <c r="AW774" s="44">
        <v>0</v>
      </c>
      <c r="AX774" s="44">
        <v>54.75</v>
      </c>
      <c r="AY774" s="44">
        <v>36.090000000000003</v>
      </c>
      <c r="AZ774" s="44">
        <v>0</v>
      </c>
      <c r="BA774" s="44">
        <v>0</v>
      </c>
      <c r="BB774" s="44">
        <v>54.75</v>
      </c>
      <c r="BC774" s="14" t="s">
        <v>232</v>
      </c>
      <c r="BD774" s="14" t="s">
        <v>239</v>
      </c>
      <c r="BG774" s="14" t="s">
        <v>191</v>
      </c>
      <c r="BH774" s="14" t="s">
        <v>44</v>
      </c>
      <c r="BI774" s="14">
        <v>105</v>
      </c>
      <c r="BJ774" s="14">
        <f>IFERROR(_xlfn.XLOOKUP(Master[[#This Row],[cu_id]],StopTimes[cu_ID],StopTimes[Average Stop Time]), 0)</f>
        <v>3.6916666666666669</v>
      </c>
      <c r="BK774" s="14">
        <f>IF(Master[[#This Row],[Avg stop time helper]] &lt;&gt; 0, Master[[#This Row],[Avg stop time helper]],Average_Stop_Time)</f>
        <v>3.6916666666666669</v>
      </c>
      <c r="BL774" s="14" t="b">
        <f>NOT(ISERROR(_xlfn.XLOOKUP(Master[[#This Row],[cu_id]], Solution[Cu_ID],Solution[Cu_ID])))</f>
        <v>1</v>
      </c>
    </row>
    <row r="775" spans="1:70" s="14" customFormat="1" x14ac:dyDescent="0.3">
      <c r="A775" s="26" t="s">
        <v>1223</v>
      </c>
      <c r="B775" s="14">
        <v>101</v>
      </c>
      <c r="C775" s="14">
        <v>99152</v>
      </c>
      <c r="D775" s="14">
        <v>6</v>
      </c>
      <c r="E775" s="14" t="s">
        <v>1222</v>
      </c>
      <c r="F775" s="14" t="s">
        <v>5547</v>
      </c>
      <c r="H775" s="14" t="s">
        <v>236</v>
      </c>
      <c r="I775" s="14" t="s">
        <v>2</v>
      </c>
      <c r="J775" s="14">
        <v>49707</v>
      </c>
      <c r="K775" s="14">
        <v>3</v>
      </c>
      <c r="L775" s="14" t="s">
        <v>175</v>
      </c>
      <c r="M775" s="14" t="s">
        <v>164</v>
      </c>
      <c r="N775" s="14" t="s">
        <v>12</v>
      </c>
      <c r="O775" s="14">
        <v>5</v>
      </c>
      <c r="P775" s="14">
        <v>0</v>
      </c>
      <c r="Q775" s="14">
        <v>0</v>
      </c>
      <c r="R775" s="14">
        <v>5</v>
      </c>
      <c r="S775" s="14">
        <v>0</v>
      </c>
      <c r="T775" s="14">
        <v>0</v>
      </c>
      <c r="U775" s="25">
        <v>44139</v>
      </c>
      <c r="V775" s="14">
        <v>11</v>
      </c>
      <c r="W775" s="23">
        <v>4471.74</v>
      </c>
      <c r="X775" s="23">
        <v>0</v>
      </c>
      <c r="Y775" s="23">
        <v>0</v>
      </c>
      <c r="Z775" s="23" t="s">
        <v>247</v>
      </c>
      <c r="AA775" s="23" t="s">
        <v>247</v>
      </c>
      <c r="AB775" s="14">
        <v>0</v>
      </c>
      <c r="AC775" s="14">
        <v>0</v>
      </c>
      <c r="AD775" s="24">
        <f>IFERROR(1-(Master[[#This Row],[Avg Garment Scans per Delivery]]/Master[[#This Row],[Garment Inventory]]), 0)</f>
        <v>0</v>
      </c>
      <c r="AE775" s="48">
        <v>0</v>
      </c>
      <c r="AF775" s="48">
        <v>0</v>
      </c>
      <c r="AG775" s="44">
        <v>636.11</v>
      </c>
      <c r="AH775" s="44">
        <v>655.08000000000004</v>
      </c>
      <c r="AI775" s="44">
        <v>0</v>
      </c>
      <c r="AJ775" s="44">
        <v>681.34</v>
      </c>
      <c r="AK775" s="44">
        <v>0</v>
      </c>
      <c r="AL775" s="44">
        <v>170.33500000000001</v>
      </c>
      <c r="AM775" s="44">
        <v>0</v>
      </c>
      <c r="AN775" s="44">
        <v>0</v>
      </c>
      <c r="AO775" s="44">
        <v>0</v>
      </c>
      <c r="AP775" s="44">
        <v>681.34</v>
      </c>
      <c r="AQ775" s="44">
        <v>0</v>
      </c>
      <c r="AR775" s="44">
        <v>0</v>
      </c>
      <c r="AS775" s="44">
        <v>0</v>
      </c>
      <c r="AT775" s="44">
        <v>0</v>
      </c>
      <c r="AU775" s="44">
        <v>0</v>
      </c>
      <c r="AV775" s="44">
        <v>0</v>
      </c>
      <c r="AW775" s="44">
        <v>0</v>
      </c>
      <c r="AX775" s="44">
        <v>681.34</v>
      </c>
      <c r="AY775" s="44">
        <v>0</v>
      </c>
      <c r="AZ775" s="44">
        <v>0</v>
      </c>
      <c r="BA775" s="44">
        <v>0</v>
      </c>
      <c r="BB775" s="44">
        <v>0</v>
      </c>
      <c r="BC775" s="14" t="s">
        <v>257</v>
      </c>
      <c r="BD775" s="14" t="s">
        <v>213</v>
      </c>
      <c r="BG775" s="14" t="s">
        <v>191</v>
      </c>
      <c r="BH775" s="14" t="s">
        <v>44</v>
      </c>
      <c r="BI775" s="14">
        <v>101</v>
      </c>
      <c r="BJ775" s="14">
        <f>IFERROR(_xlfn.XLOOKUP(Master[[#This Row],[cu_id]],StopTimes[cu_ID],StopTimes[Average Stop Time]), 0)</f>
        <v>52.283333333333331</v>
      </c>
      <c r="BK775" s="14">
        <f>IF(Master[[#This Row],[Avg stop time helper]] &lt;&gt; 0, Master[[#This Row],[Avg stop time helper]],Average_Stop_Time)</f>
        <v>52.283333333333331</v>
      </c>
      <c r="BL775" s="14" t="b">
        <f>NOT(ISERROR(_xlfn.XLOOKUP(Master[[#This Row],[cu_id]], Solution[Cu_ID],Solution[Cu_ID])))</f>
        <v>1</v>
      </c>
    </row>
    <row r="776" spans="1:70" s="14" customFormat="1" x14ac:dyDescent="0.3">
      <c r="A776" s="26" t="s">
        <v>1243</v>
      </c>
      <c r="B776" s="14">
        <v>105</v>
      </c>
      <c r="C776" s="14">
        <v>99152</v>
      </c>
      <c r="D776" s="14">
        <v>4</v>
      </c>
      <c r="E776" s="14" t="s">
        <v>1242</v>
      </c>
      <c r="F776" s="14" t="s">
        <v>4416</v>
      </c>
      <c r="H776" s="14" t="s">
        <v>612</v>
      </c>
      <c r="I776" s="14" t="s">
        <v>2</v>
      </c>
      <c r="J776" s="14">
        <v>48742</v>
      </c>
      <c r="K776" s="14">
        <v>7</v>
      </c>
      <c r="L776" s="14" t="s">
        <v>82</v>
      </c>
      <c r="M776" s="14" t="s">
        <v>164</v>
      </c>
      <c r="N776" s="14" t="s">
        <v>48</v>
      </c>
      <c r="O776" s="14">
        <v>70</v>
      </c>
      <c r="P776" s="14">
        <v>0</v>
      </c>
      <c r="Q776" s="14">
        <v>0</v>
      </c>
      <c r="R776" s="14">
        <v>0</v>
      </c>
      <c r="S776" s="14">
        <v>70</v>
      </c>
      <c r="T776" s="14">
        <v>0</v>
      </c>
      <c r="U776" s="25">
        <v>44140</v>
      </c>
      <c r="V776" s="14">
        <v>55</v>
      </c>
      <c r="W776" s="23">
        <v>9282.9599999999991</v>
      </c>
      <c r="X776" s="23">
        <v>0</v>
      </c>
      <c r="Y776" s="23">
        <v>0</v>
      </c>
      <c r="Z776" s="23">
        <v>231.43</v>
      </c>
      <c r="AA776" s="23">
        <v>231.43</v>
      </c>
      <c r="AB776" s="14">
        <v>0</v>
      </c>
      <c r="AC776" s="14">
        <v>0</v>
      </c>
      <c r="AD776" s="24">
        <f>IFERROR(1-(Master[[#This Row],[Avg Garment Scans per Delivery]]/Master[[#This Row],[Garment Inventory]]), 0)</f>
        <v>0</v>
      </c>
      <c r="AE776" s="48">
        <v>0</v>
      </c>
      <c r="AF776" s="48">
        <v>0</v>
      </c>
      <c r="AG776" s="44">
        <v>81.564999999999998</v>
      </c>
      <c r="AH776" s="44">
        <v>241.70609999999999</v>
      </c>
      <c r="AI776" s="44">
        <v>224.13499999999999</v>
      </c>
      <c r="AJ776" s="44">
        <v>259.4153</v>
      </c>
      <c r="AK776" s="44">
        <v>212.34</v>
      </c>
      <c r="AL776" s="44">
        <v>256.12619999999998</v>
      </c>
      <c r="AM776" s="44">
        <v>214.26</v>
      </c>
      <c r="AN776" s="44">
        <v>255.61</v>
      </c>
      <c r="AO776" s="44">
        <v>210.95</v>
      </c>
      <c r="AP776" s="44">
        <v>245.79</v>
      </c>
      <c r="AQ776" s="44">
        <v>210.01</v>
      </c>
      <c r="AR776" s="44">
        <v>315.49</v>
      </c>
      <c r="AS776" s="44">
        <v>219.45</v>
      </c>
      <c r="AT776" s="44">
        <v>291.54000000000002</v>
      </c>
      <c r="AU776" s="44">
        <v>201.51</v>
      </c>
      <c r="AV776" s="44">
        <v>264.44</v>
      </c>
      <c r="AW776" s="44">
        <v>210.95</v>
      </c>
      <c r="AX776" s="44">
        <v>213.28</v>
      </c>
      <c r="AY776" s="44">
        <v>207.89</v>
      </c>
      <c r="AZ776" s="44">
        <v>236.34</v>
      </c>
      <c r="BA776" s="44">
        <v>223.7</v>
      </c>
      <c r="BB776" s="44">
        <v>226.52</v>
      </c>
      <c r="BC776" s="14" t="s">
        <v>232</v>
      </c>
      <c r="BD776" s="14" t="s">
        <v>213</v>
      </c>
      <c r="BG776" s="14" t="s">
        <v>191</v>
      </c>
      <c r="BH776" s="14" t="s">
        <v>44</v>
      </c>
      <c r="BI776" s="14">
        <v>101</v>
      </c>
      <c r="BJ776" s="14">
        <f>IFERROR(_xlfn.XLOOKUP(Master[[#This Row],[cu_id]],StopTimes[cu_ID],StopTimes[Average Stop Time]), 0)</f>
        <v>6.2633333333333336</v>
      </c>
      <c r="BK776" s="14">
        <f>IF(Master[[#This Row],[Avg stop time helper]] &lt;&gt; 0, Master[[#This Row],[Avg stop time helper]],Average_Stop_Time)</f>
        <v>6.2633333333333336</v>
      </c>
      <c r="BL776" s="14" t="b">
        <f>NOT(ISERROR(_xlfn.XLOOKUP(Master[[#This Row],[cu_id]], Solution[Cu_ID],Solution[Cu_ID])))</f>
        <v>1</v>
      </c>
    </row>
    <row r="777" spans="1:70" s="14" customFormat="1" x14ac:dyDescent="0.3">
      <c r="A777" s="26" t="s">
        <v>1792</v>
      </c>
      <c r="B777" s="14">
        <v>105</v>
      </c>
      <c r="C777" s="14">
        <v>99152</v>
      </c>
      <c r="D777" s="14">
        <v>5</v>
      </c>
      <c r="E777" s="14" t="s">
        <v>1791</v>
      </c>
      <c r="F777" s="14" t="s">
        <v>4416</v>
      </c>
      <c r="H777" s="14" t="s">
        <v>612</v>
      </c>
      <c r="I777" s="14" t="s">
        <v>2</v>
      </c>
      <c r="J777" s="14">
        <v>48742</v>
      </c>
      <c r="K777" s="14">
        <v>7</v>
      </c>
      <c r="L777" s="14" t="s">
        <v>82</v>
      </c>
      <c r="M777" s="14" t="s">
        <v>164</v>
      </c>
      <c r="N777" s="14" t="s">
        <v>48</v>
      </c>
      <c r="O777" s="14">
        <v>300</v>
      </c>
      <c r="P777" s="14">
        <v>0</v>
      </c>
      <c r="Q777" s="14">
        <v>0</v>
      </c>
      <c r="R777" s="14">
        <v>0</v>
      </c>
      <c r="S777" s="14">
        <v>300</v>
      </c>
      <c r="T777" s="14">
        <v>0</v>
      </c>
      <c r="U777" s="25">
        <v>44140</v>
      </c>
      <c r="V777" s="14">
        <v>54</v>
      </c>
      <c r="W777" s="23">
        <v>6069.19</v>
      </c>
      <c r="X777" s="23">
        <v>0</v>
      </c>
      <c r="Y777" s="23">
        <v>0</v>
      </c>
      <c r="Z777" s="23">
        <v>124.99</v>
      </c>
      <c r="AA777" s="23">
        <v>124.99</v>
      </c>
      <c r="AB777" s="14">
        <v>0</v>
      </c>
      <c r="AC777" s="14">
        <v>0</v>
      </c>
      <c r="AD777" s="24">
        <f>IFERROR(1-(Master[[#This Row],[Avg Garment Scans per Delivery]]/Master[[#This Row],[Garment Inventory]]), 0)</f>
        <v>0</v>
      </c>
      <c r="AE777" s="48">
        <v>0</v>
      </c>
      <c r="AF777" s="48">
        <v>0</v>
      </c>
      <c r="AG777" s="44">
        <v>122.25579999999999</v>
      </c>
      <c r="AH777" s="44">
        <v>115.7561</v>
      </c>
      <c r="AI777" s="44">
        <v>121.5685</v>
      </c>
      <c r="AJ777" s="44">
        <v>125.50230000000001</v>
      </c>
      <c r="AK777" s="44">
        <v>116.18</v>
      </c>
      <c r="AL777" s="44">
        <v>124.99</v>
      </c>
      <c r="AM777" s="44">
        <v>121.49</v>
      </c>
      <c r="AN777" s="44">
        <v>115.4</v>
      </c>
      <c r="AO777" s="44">
        <v>110.87</v>
      </c>
      <c r="AP777" s="44">
        <v>93.94</v>
      </c>
      <c r="AQ777" s="44">
        <v>121.49</v>
      </c>
      <c r="AR777" s="44">
        <v>82.9</v>
      </c>
      <c r="AS777" s="44">
        <v>110.87</v>
      </c>
      <c r="AT777" s="44">
        <v>158.96</v>
      </c>
      <c r="AU777" s="44">
        <v>121.49</v>
      </c>
      <c r="AV777" s="44">
        <v>115.4</v>
      </c>
      <c r="AW777" s="44">
        <v>110.87</v>
      </c>
      <c r="AX777" s="44">
        <v>158.96</v>
      </c>
      <c r="AY777" s="44">
        <v>121.49</v>
      </c>
      <c r="AZ777" s="44">
        <v>115.4</v>
      </c>
      <c r="BA777" s="44">
        <v>110.87</v>
      </c>
      <c r="BB777" s="44">
        <v>158.96</v>
      </c>
      <c r="BC777" s="14" t="s">
        <v>232</v>
      </c>
      <c r="BD777" s="14" t="s">
        <v>213</v>
      </c>
      <c r="BG777" s="14" t="s">
        <v>191</v>
      </c>
      <c r="BH777" s="14" t="s">
        <v>44</v>
      </c>
      <c r="BI777" s="14">
        <v>101</v>
      </c>
      <c r="BJ777" s="14">
        <f>IFERROR(_xlfn.XLOOKUP(Master[[#This Row],[cu_id]],StopTimes[cu_ID],StopTimes[Average Stop Time]), 0)</f>
        <v>6.8366666666666669</v>
      </c>
      <c r="BK777" s="14">
        <f>IF(Master[[#This Row],[Avg stop time helper]] &lt;&gt; 0, Master[[#This Row],[Avg stop time helper]],Average_Stop_Time)</f>
        <v>6.8366666666666669</v>
      </c>
      <c r="BL777" s="14" t="b">
        <f>NOT(ISERROR(_xlfn.XLOOKUP(Master[[#This Row],[cu_id]], Solution[Cu_ID],Solution[Cu_ID])))</f>
        <v>1</v>
      </c>
    </row>
    <row r="778" spans="1:70" s="14" customFormat="1" x14ac:dyDescent="0.3">
      <c r="A778" t="s">
        <v>5717</v>
      </c>
      <c r="B778">
        <v>105</v>
      </c>
      <c r="C778">
        <v>99158</v>
      </c>
      <c r="D778">
        <v>2</v>
      </c>
      <c r="E778" t="s">
        <v>2393</v>
      </c>
      <c r="F778" t="s">
        <v>7591</v>
      </c>
      <c r="G778" t="s">
        <v>1</v>
      </c>
      <c r="H778" t="s">
        <v>1320</v>
      </c>
      <c r="I778" t="s">
        <v>2</v>
      </c>
      <c r="J778" t="s">
        <v>7592</v>
      </c>
      <c r="K778">
        <v>2</v>
      </c>
      <c r="L778" t="s">
        <v>83</v>
      </c>
      <c r="M778" t="s">
        <v>164</v>
      </c>
      <c r="N778" t="s">
        <v>13</v>
      </c>
      <c r="O778"/>
      <c r="P778">
        <v>40</v>
      </c>
      <c r="Q778">
        <v>0</v>
      </c>
      <c r="R778">
        <v>0</v>
      </c>
      <c r="S778">
        <v>0</v>
      </c>
      <c r="T778">
        <v>0</v>
      </c>
      <c r="U778" s="22">
        <v>44557</v>
      </c>
      <c r="V778">
        <v>4</v>
      </c>
      <c r="W778" s="20">
        <v>136.83000000000001</v>
      </c>
      <c r="X778" s="20"/>
      <c r="Y778" s="20"/>
      <c r="Z778" s="20">
        <v>15.2033</v>
      </c>
      <c r="AA778" s="20">
        <v>60.813200000000002</v>
      </c>
      <c r="AB778"/>
      <c r="AC778"/>
      <c r="AD778" s="24">
        <f>IFERROR(1-(Master[[#This Row],[Avg Garment Scans per Delivery]]/Master[[#This Row],[Garment Inventory]]), 0)</f>
        <v>0</v>
      </c>
      <c r="AE778" s="49">
        <v>0</v>
      </c>
      <c r="AF778" s="49">
        <v>0</v>
      </c>
      <c r="AG778" s="44">
        <v>0</v>
      </c>
      <c r="AH778" s="44">
        <v>0</v>
      </c>
      <c r="AI778" s="44">
        <v>0</v>
      </c>
      <c r="AJ778" s="44">
        <v>45.61</v>
      </c>
      <c r="AK778" s="44">
        <v>0</v>
      </c>
      <c r="AL778" s="44">
        <v>0</v>
      </c>
      <c r="AM778" s="44">
        <v>0</v>
      </c>
      <c r="AN778" s="44">
        <v>0</v>
      </c>
      <c r="AO778" s="44">
        <v>0</v>
      </c>
      <c r="AP778" s="44">
        <v>0</v>
      </c>
      <c r="AQ778" s="44">
        <v>0</v>
      </c>
      <c r="AR778" s="44">
        <v>0</v>
      </c>
      <c r="AS778" s="44">
        <v>0</v>
      </c>
      <c r="AT778" s="44">
        <v>0</v>
      </c>
      <c r="AU778" s="44">
        <v>0</v>
      </c>
      <c r="AV778" s="44">
        <v>0</v>
      </c>
      <c r="AW778" s="44">
        <v>0</v>
      </c>
      <c r="AX778" s="44">
        <v>0</v>
      </c>
      <c r="AY778" s="44">
        <v>0</v>
      </c>
      <c r="AZ778" s="44">
        <v>0</v>
      </c>
      <c r="BA778" s="44">
        <v>0</v>
      </c>
      <c r="BB778" s="44">
        <v>45.61</v>
      </c>
      <c r="BC778" s="19"/>
      <c r="BD778" s="19"/>
      <c r="BE778" t="s">
        <v>77</v>
      </c>
      <c r="BF778" t="s">
        <v>77</v>
      </c>
      <c r="BG778" t="s">
        <v>77</v>
      </c>
      <c r="BH778" t="s">
        <v>44</v>
      </c>
      <c r="BI778"/>
      <c r="BJ778" s="14">
        <f>IFERROR(_xlfn.XLOOKUP(Master[[#This Row],[cu_id]],StopTimes[cu_ID],StopTimes[Average Stop Time]), 0)</f>
        <v>8.5666666666666664</v>
      </c>
      <c r="BK778" s="14">
        <f>IF(Master[[#This Row],[Avg stop time helper]] &lt;&gt; 0, Master[[#This Row],[Avg stop time helper]],Average_Stop_Time)</f>
        <v>8.5666666666666664</v>
      </c>
      <c r="BL778" t="b">
        <f>NOT(ISERROR(_xlfn.XLOOKUP(Master[[#This Row],[cu_id]], Solution[Cu_ID],Solution[Cu_ID])))</f>
        <v>1</v>
      </c>
    </row>
    <row r="779" spans="1:70" s="14" customFormat="1" x14ac:dyDescent="0.3">
      <c r="A779" s="26" t="s">
        <v>1919</v>
      </c>
      <c r="B779" s="14">
        <v>102</v>
      </c>
      <c r="C779" s="14">
        <v>99161</v>
      </c>
      <c r="D779" s="14">
        <v>96</v>
      </c>
      <c r="E779" s="14" t="s">
        <v>1918</v>
      </c>
      <c r="F779" s="14" t="s">
        <v>4105</v>
      </c>
      <c r="H779" s="14" t="s">
        <v>207</v>
      </c>
      <c r="I779" s="14" t="s">
        <v>2</v>
      </c>
      <c r="J779" s="14">
        <v>49765</v>
      </c>
      <c r="K779" s="14">
        <v>7</v>
      </c>
      <c r="L779" s="14" t="s">
        <v>82</v>
      </c>
      <c r="M779" s="14" t="s">
        <v>164</v>
      </c>
      <c r="N779" s="14" t="s">
        <v>13</v>
      </c>
      <c r="O779" s="14">
        <v>1</v>
      </c>
      <c r="P779" s="14">
        <v>1</v>
      </c>
      <c r="Q779" s="14">
        <v>0</v>
      </c>
      <c r="R779" s="14">
        <v>0</v>
      </c>
      <c r="S779" s="14">
        <v>0</v>
      </c>
      <c r="T779" s="14">
        <v>0</v>
      </c>
      <c r="U779" s="25">
        <v>0</v>
      </c>
      <c r="V779" s="14">
        <v>0</v>
      </c>
      <c r="W779" s="23">
        <v>0</v>
      </c>
      <c r="X779" s="23">
        <v>0</v>
      </c>
      <c r="Y779" s="23">
        <v>0</v>
      </c>
      <c r="Z779" s="23" t="s">
        <v>247</v>
      </c>
      <c r="AA779" s="23" t="s">
        <v>247</v>
      </c>
      <c r="AB779" s="14">
        <v>0</v>
      </c>
      <c r="AC779" s="14">
        <v>0</v>
      </c>
      <c r="AD779" s="24" t="e">
        <v>#DIV/0!</v>
      </c>
      <c r="AE779" s="48">
        <v>0</v>
      </c>
      <c r="AF779" s="48">
        <v>0</v>
      </c>
      <c r="AG779" s="44">
        <v>0</v>
      </c>
      <c r="AH779" s="44">
        <v>0</v>
      </c>
      <c r="AI779" s="44">
        <v>0</v>
      </c>
      <c r="AJ779" s="44">
        <v>0</v>
      </c>
      <c r="AK779" s="44">
        <v>0</v>
      </c>
      <c r="AL779" s="44">
        <v>0</v>
      </c>
      <c r="AM779" s="44">
        <v>0</v>
      </c>
      <c r="AN779" s="44">
        <v>0</v>
      </c>
      <c r="AO779" s="44">
        <v>0</v>
      </c>
      <c r="AP779" s="44">
        <v>0</v>
      </c>
      <c r="AQ779" s="44">
        <v>0</v>
      </c>
      <c r="AR779" s="44">
        <v>0</v>
      </c>
      <c r="AS779" s="44">
        <v>0</v>
      </c>
      <c r="AT779" s="44">
        <v>0</v>
      </c>
      <c r="AU779" s="44">
        <v>0</v>
      </c>
      <c r="AV779" s="44">
        <v>0</v>
      </c>
      <c r="AW779" s="44">
        <v>0</v>
      </c>
      <c r="AX779" s="44">
        <v>0</v>
      </c>
      <c r="AY779" s="44">
        <v>0</v>
      </c>
      <c r="AZ779" s="44">
        <v>0</v>
      </c>
      <c r="BA779" s="44">
        <v>0</v>
      </c>
      <c r="BB779" s="44">
        <v>0</v>
      </c>
      <c r="BC779" s="14" t="s">
        <v>77</v>
      </c>
      <c r="BD779" s="14" t="s">
        <v>77</v>
      </c>
      <c r="BG779" s="14" t="s">
        <v>191</v>
      </c>
      <c r="BH779" s="14" t="s">
        <v>44</v>
      </c>
      <c r="BI779" s="14">
        <v>102</v>
      </c>
      <c r="BJ779" s="14">
        <f>IFERROR(_xlfn.XLOOKUP(Master[[#This Row],[cu_id]],StopTimes[cu_ID],StopTimes[Average Stop Time]), 0)</f>
        <v>0.16666666666666666</v>
      </c>
      <c r="BK779" s="14">
        <f>IF(Master[[#This Row],[Avg stop time helper]] &lt;&gt; 0, Master[[#This Row],[Avg stop time helper]],Average_Stop_Time)</f>
        <v>0.16666666666666666</v>
      </c>
      <c r="BL779" s="14" t="b">
        <f>NOT(ISERROR(_xlfn.XLOOKUP(Master[[#This Row],[cu_id]], Solution[Cu_ID],Solution[Cu_ID])))</f>
        <v>0</v>
      </c>
    </row>
    <row r="780" spans="1:70" x14ac:dyDescent="0.3">
      <c r="A780" s="26" t="s">
        <v>1770</v>
      </c>
      <c r="B780" s="14">
        <v>102</v>
      </c>
      <c r="C780" s="14">
        <v>99161</v>
      </c>
      <c r="D780" s="14">
        <v>107</v>
      </c>
      <c r="E780" s="14" t="s">
        <v>1769</v>
      </c>
      <c r="F780" s="14" t="s">
        <v>4391</v>
      </c>
      <c r="G780" s="14"/>
      <c r="H780" s="14" t="s">
        <v>694</v>
      </c>
      <c r="I780" s="14" t="s">
        <v>2</v>
      </c>
      <c r="J780" s="14">
        <v>49781</v>
      </c>
      <c r="K780" s="14">
        <v>7</v>
      </c>
      <c r="L780" s="14" t="s">
        <v>82</v>
      </c>
      <c r="M780" s="14" t="s">
        <v>164</v>
      </c>
      <c r="N780" s="14" t="s">
        <v>48</v>
      </c>
      <c r="O780" s="14">
        <v>1</v>
      </c>
      <c r="P780" s="14">
        <v>0</v>
      </c>
      <c r="Q780" s="14">
        <v>0</v>
      </c>
      <c r="R780" s="14">
        <v>0</v>
      </c>
      <c r="S780" s="14">
        <v>1</v>
      </c>
      <c r="T780" s="14">
        <v>0</v>
      </c>
      <c r="U780" s="25">
        <v>44245</v>
      </c>
      <c r="V780" s="14">
        <v>4</v>
      </c>
      <c r="W780" s="23">
        <v>25.95</v>
      </c>
      <c r="X780" s="23">
        <v>0</v>
      </c>
      <c r="Y780" s="23">
        <v>0</v>
      </c>
      <c r="Z780" s="23" t="s">
        <v>247</v>
      </c>
      <c r="AA780" s="23" t="s">
        <v>247</v>
      </c>
      <c r="AB780" s="14">
        <v>0</v>
      </c>
      <c r="AC780" s="14">
        <v>0</v>
      </c>
      <c r="AD780" s="24">
        <v>0</v>
      </c>
      <c r="AE780" s="48">
        <v>0</v>
      </c>
      <c r="AF780" s="48">
        <v>0</v>
      </c>
      <c r="AG780" s="44">
        <v>25.95</v>
      </c>
      <c r="AH780" s="44">
        <v>0</v>
      </c>
      <c r="AI780" s="44">
        <v>0</v>
      </c>
      <c r="AJ780" s="44">
        <v>2.66</v>
      </c>
      <c r="AK780" s="44">
        <v>0</v>
      </c>
      <c r="AL780" s="44">
        <v>0.33250000000000002</v>
      </c>
      <c r="AM780" s="44">
        <v>0</v>
      </c>
      <c r="AN780" s="44">
        <v>0</v>
      </c>
      <c r="AO780" s="44">
        <v>0</v>
      </c>
      <c r="AP780" s="44">
        <v>0</v>
      </c>
      <c r="AQ780" s="44">
        <v>0</v>
      </c>
      <c r="AR780" s="44">
        <v>0</v>
      </c>
      <c r="AS780" s="44">
        <v>0</v>
      </c>
      <c r="AT780" s="44">
        <v>0</v>
      </c>
      <c r="AU780" s="44">
        <v>0</v>
      </c>
      <c r="AV780" s="44">
        <v>0</v>
      </c>
      <c r="AW780" s="44">
        <v>0</v>
      </c>
      <c r="AX780" s="44">
        <v>0</v>
      </c>
      <c r="AY780" s="44">
        <v>0</v>
      </c>
      <c r="AZ780" s="44">
        <v>2.66</v>
      </c>
      <c r="BA780" s="44">
        <v>0</v>
      </c>
      <c r="BB780" s="44">
        <v>0</v>
      </c>
      <c r="BC780" s="14" t="s">
        <v>77</v>
      </c>
      <c r="BD780" s="14" t="s">
        <v>77</v>
      </c>
      <c r="BE780" s="14"/>
      <c r="BF780" s="14"/>
      <c r="BG780" s="14" t="s">
        <v>191</v>
      </c>
      <c r="BH780" s="14" t="s">
        <v>44</v>
      </c>
      <c r="BI780" s="14">
        <v>102</v>
      </c>
      <c r="BJ780" s="14">
        <f>IFERROR(_xlfn.XLOOKUP(Master[[#This Row],[cu_id]],StopTimes[cu_ID],StopTimes[Average Stop Time]), 0)</f>
        <v>0</v>
      </c>
      <c r="BK780" s="14">
        <f>IF(Master[[#This Row],[Avg stop time helper]] &lt;&gt; 0, Master[[#This Row],[Avg stop time helper]],Average_Stop_Time)</f>
        <v>9.4354006285390355</v>
      </c>
      <c r="BL780" s="14" t="b">
        <f>NOT(ISERROR(_xlfn.XLOOKUP(Master[[#This Row],[cu_id]], Solution[Cu_ID],Solution[Cu_ID])))</f>
        <v>0</v>
      </c>
      <c r="BM780"/>
      <c r="BN780"/>
      <c r="BO780"/>
      <c r="BP780"/>
      <c r="BQ780"/>
      <c r="BR780"/>
    </row>
    <row r="781" spans="1:70" x14ac:dyDescent="0.3">
      <c r="A781" s="26" t="s">
        <v>1766</v>
      </c>
      <c r="B781" s="14">
        <v>102</v>
      </c>
      <c r="C781" s="14">
        <v>99161</v>
      </c>
      <c r="D781" s="14">
        <v>106</v>
      </c>
      <c r="E781" s="14" t="s">
        <v>1765</v>
      </c>
      <c r="F781" s="14" t="s">
        <v>4257</v>
      </c>
      <c r="G781" s="14"/>
      <c r="H781" s="14" t="s">
        <v>667</v>
      </c>
      <c r="I781" s="14" t="s">
        <v>2</v>
      </c>
      <c r="J781" s="14">
        <v>49721</v>
      </c>
      <c r="K781" s="14">
        <v>7</v>
      </c>
      <c r="L781" s="14" t="s">
        <v>82</v>
      </c>
      <c r="M781" s="14" t="s">
        <v>164</v>
      </c>
      <c r="N781" s="14" t="s">
        <v>14</v>
      </c>
      <c r="O781" s="14">
        <v>1</v>
      </c>
      <c r="P781" s="14">
        <v>0</v>
      </c>
      <c r="Q781" s="14">
        <v>0</v>
      </c>
      <c r="R781" s="14">
        <v>0</v>
      </c>
      <c r="S781" s="14">
        <v>0</v>
      </c>
      <c r="T781" s="14">
        <v>1</v>
      </c>
      <c r="U781" s="25">
        <v>0</v>
      </c>
      <c r="V781" s="14">
        <v>0</v>
      </c>
      <c r="W781" s="23">
        <v>0</v>
      </c>
      <c r="X781" s="23">
        <v>0</v>
      </c>
      <c r="Y781" s="23">
        <v>0</v>
      </c>
      <c r="Z781" s="23" t="s">
        <v>247</v>
      </c>
      <c r="AA781" s="23" t="s">
        <v>247</v>
      </c>
      <c r="AB781" s="14">
        <v>0</v>
      </c>
      <c r="AC781" s="14">
        <v>0</v>
      </c>
      <c r="AD781" s="24" t="e">
        <v>#DIV/0!</v>
      </c>
      <c r="AE781" s="48">
        <v>0</v>
      </c>
      <c r="AF781" s="48">
        <v>0</v>
      </c>
      <c r="AG781" s="44">
        <v>0</v>
      </c>
      <c r="AH781" s="44">
        <v>0</v>
      </c>
      <c r="AI781" s="44">
        <v>0</v>
      </c>
      <c r="AJ781" s="44">
        <v>0</v>
      </c>
      <c r="AK781" s="44">
        <v>0</v>
      </c>
      <c r="AL781" s="44">
        <v>0</v>
      </c>
      <c r="AM781" s="44">
        <v>0</v>
      </c>
      <c r="AN781" s="44">
        <v>0</v>
      </c>
      <c r="AO781" s="44">
        <v>0</v>
      </c>
      <c r="AP781" s="44">
        <v>0</v>
      </c>
      <c r="AQ781" s="44">
        <v>0</v>
      </c>
      <c r="AR781" s="44">
        <v>0</v>
      </c>
      <c r="AS781" s="44">
        <v>0</v>
      </c>
      <c r="AT781" s="44">
        <v>0</v>
      </c>
      <c r="AU781" s="44">
        <v>0</v>
      </c>
      <c r="AV781" s="44">
        <v>0</v>
      </c>
      <c r="AW781" s="44">
        <v>0</v>
      </c>
      <c r="AX781" s="44">
        <v>0</v>
      </c>
      <c r="AY781" s="44">
        <v>0</v>
      </c>
      <c r="AZ781" s="44">
        <v>0</v>
      </c>
      <c r="BA781" s="44">
        <v>0</v>
      </c>
      <c r="BB781" s="44">
        <v>0</v>
      </c>
      <c r="BC781" s="14" t="s">
        <v>77</v>
      </c>
      <c r="BD781" s="14" t="s">
        <v>77</v>
      </c>
      <c r="BE781" s="14"/>
      <c r="BF781" s="14"/>
      <c r="BG781" s="14" t="s">
        <v>191</v>
      </c>
      <c r="BH781" s="14" t="s">
        <v>44</v>
      </c>
      <c r="BI781" s="14">
        <v>102</v>
      </c>
      <c r="BJ781" s="14">
        <f>IFERROR(_xlfn.XLOOKUP(Master[[#This Row],[cu_id]],StopTimes[cu_ID],StopTimes[Average Stop Time]), 0)</f>
        <v>0</v>
      </c>
      <c r="BK781" s="14">
        <f>IF(Master[[#This Row],[Avg stop time helper]] &lt;&gt; 0, Master[[#This Row],[Avg stop time helper]],Average_Stop_Time)</f>
        <v>9.4354006285390355</v>
      </c>
      <c r="BL781" s="14" t="b">
        <f>NOT(ISERROR(_xlfn.XLOOKUP(Master[[#This Row],[cu_id]], Solution[Cu_ID],Solution[Cu_ID])))</f>
        <v>0</v>
      </c>
      <c r="BM781"/>
      <c r="BN781"/>
      <c r="BO781"/>
      <c r="BP781"/>
      <c r="BQ781"/>
      <c r="BR781"/>
    </row>
    <row r="782" spans="1:70" x14ac:dyDescent="0.3">
      <c r="A782" s="26" t="s">
        <v>1772</v>
      </c>
      <c r="B782" s="14">
        <v>105</v>
      </c>
      <c r="C782" s="14">
        <v>99161</v>
      </c>
      <c r="D782" s="14">
        <v>203</v>
      </c>
      <c r="E782" s="14" t="s">
        <v>1771</v>
      </c>
      <c r="F782" s="14" t="s">
        <v>4770</v>
      </c>
      <c r="G782" s="14"/>
      <c r="H782" s="14" t="s">
        <v>808</v>
      </c>
      <c r="I782" s="14" t="s">
        <v>2</v>
      </c>
      <c r="J782" s="14">
        <v>49734</v>
      </c>
      <c r="K782" s="14">
        <v>7</v>
      </c>
      <c r="L782" s="14" t="s">
        <v>82</v>
      </c>
      <c r="M782" s="14" t="s">
        <v>164</v>
      </c>
      <c r="N782" s="14" t="s">
        <v>15</v>
      </c>
      <c r="O782" s="14">
        <v>1</v>
      </c>
      <c r="P782" s="14">
        <v>0</v>
      </c>
      <c r="Q782" s="14">
        <v>1</v>
      </c>
      <c r="R782" s="14">
        <v>0</v>
      </c>
      <c r="S782" s="14">
        <v>0</v>
      </c>
      <c r="T782" s="14">
        <v>0</v>
      </c>
      <c r="U782" s="25">
        <v>0</v>
      </c>
      <c r="V782" s="14">
        <v>0</v>
      </c>
      <c r="W782" s="23">
        <v>0</v>
      </c>
      <c r="X782" s="23">
        <v>0</v>
      </c>
      <c r="Y782" s="23">
        <v>0</v>
      </c>
      <c r="Z782" s="23" t="s">
        <v>247</v>
      </c>
      <c r="AA782" s="23" t="s">
        <v>247</v>
      </c>
      <c r="AB782" s="14">
        <v>0</v>
      </c>
      <c r="AC782" s="14">
        <v>0</v>
      </c>
      <c r="AD782" s="24">
        <f>IFERROR(1-(Master[[#This Row],[Avg Garment Scans per Delivery]]/Master[[#This Row],[Garment Inventory]]), 0)</f>
        <v>0</v>
      </c>
      <c r="AE782" s="48">
        <v>0</v>
      </c>
      <c r="AF782" s="48">
        <v>0</v>
      </c>
      <c r="AG782" s="44">
        <v>0</v>
      </c>
      <c r="AH782" s="44">
        <v>0</v>
      </c>
      <c r="AI782" s="44">
        <v>0</v>
      </c>
      <c r="AJ782" s="44">
        <v>0</v>
      </c>
      <c r="AK782" s="44">
        <v>0</v>
      </c>
      <c r="AL782" s="44">
        <v>0</v>
      </c>
      <c r="AM782" s="44">
        <v>0</v>
      </c>
      <c r="AN782" s="44">
        <v>0</v>
      </c>
      <c r="AO782" s="44">
        <v>0</v>
      </c>
      <c r="AP782" s="44">
        <v>0</v>
      </c>
      <c r="AQ782" s="44">
        <v>0</v>
      </c>
      <c r="AR782" s="44">
        <v>0</v>
      </c>
      <c r="AS782" s="44">
        <v>0</v>
      </c>
      <c r="AT782" s="44">
        <v>0</v>
      </c>
      <c r="AU782" s="44">
        <v>0</v>
      </c>
      <c r="AV782" s="44">
        <v>0</v>
      </c>
      <c r="AW782" s="44">
        <v>0</v>
      </c>
      <c r="AX782" s="44">
        <v>0</v>
      </c>
      <c r="AY782" s="44">
        <v>0</v>
      </c>
      <c r="AZ782" s="44">
        <v>0</v>
      </c>
      <c r="BA782" s="44">
        <v>0</v>
      </c>
      <c r="BB782" s="44">
        <v>0</v>
      </c>
      <c r="BC782" s="14" t="s">
        <v>77</v>
      </c>
      <c r="BD782" s="14" t="s">
        <v>77</v>
      </c>
      <c r="BE782" s="14"/>
      <c r="BF782" s="14"/>
      <c r="BG782" s="14" t="s">
        <v>191</v>
      </c>
      <c r="BH782" s="14" t="s">
        <v>44</v>
      </c>
      <c r="BI782" s="14">
        <v>103</v>
      </c>
      <c r="BJ782" s="14">
        <f>IFERROR(_xlfn.XLOOKUP(Master[[#This Row],[cu_id]],StopTimes[cu_ID],StopTimes[Average Stop Time]), 0)</f>
        <v>0.21666666666666667</v>
      </c>
      <c r="BK782" s="14">
        <f>IF(Master[[#This Row],[Avg stop time helper]] &lt;&gt; 0, Master[[#This Row],[Avg stop time helper]],Average_Stop_Time)</f>
        <v>0.21666666666666667</v>
      </c>
      <c r="BL782" s="14" t="b">
        <f>NOT(ISERROR(_xlfn.XLOOKUP(Master[[#This Row],[cu_id]], Solution[Cu_ID],Solution[Cu_ID])))</f>
        <v>1</v>
      </c>
      <c r="BM782"/>
      <c r="BN782"/>
      <c r="BO782"/>
      <c r="BP782"/>
      <c r="BQ782"/>
      <c r="BR782"/>
    </row>
    <row r="783" spans="1:70" x14ac:dyDescent="0.3">
      <c r="A783" s="26" t="s">
        <v>1945</v>
      </c>
      <c r="B783" s="14">
        <v>105</v>
      </c>
      <c r="C783" s="14">
        <v>99161</v>
      </c>
      <c r="D783" s="14" t="s">
        <v>1944</v>
      </c>
      <c r="E783" s="14" t="s">
        <v>1943</v>
      </c>
      <c r="F783" s="14" t="s">
        <v>3803</v>
      </c>
      <c r="G783" s="14" t="s">
        <v>77</v>
      </c>
      <c r="H783" s="14" t="s">
        <v>1465</v>
      </c>
      <c r="I783" s="14" t="s">
        <v>2</v>
      </c>
      <c r="J783" s="14" t="s">
        <v>1942</v>
      </c>
      <c r="K783" s="14" t="s">
        <v>1934</v>
      </c>
      <c r="L783" s="14" t="s">
        <v>82</v>
      </c>
      <c r="M783" s="14" t="s">
        <v>164</v>
      </c>
      <c r="N783" s="14" t="s">
        <v>12</v>
      </c>
      <c r="O783" s="14">
        <v>1</v>
      </c>
      <c r="P783" s="14">
        <v>0</v>
      </c>
      <c r="Q783" s="14">
        <v>0</v>
      </c>
      <c r="R783" s="14">
        <v>1</v>
      </c>
      <c r="S783" s="14">
        <v>0</v>
      </c>
      <c r="T783" s="14">
        <v>0</v>
      </c>
      <c r="U783" s="25">
        <v>44258</v>
      </c>
      <c r="V783" s="14">
        <v>4</v>
      </c>
      <c r="W783" s="28">
        <v>185.12</v>
      </c>
      <c r="X783" s="23">
        <v>0</v>
      </c>
      <c r="Y783" s="23">
        <v>0</v>
      </c>
      <c r="Z783" s="28">
        <v>5.2891000000000004</v>
      </c>
      <c r="AA783" s="28">
        <v>5.2891000000000004</v>
      </c>
      <c r="AB783" s="14">
        <v>0</v>
      </c>
      <c r="AC783" s="14">
        <v>0</v>
      </c>
      <c r="AD783" s="24">
        <f>IFERROR(1-(Master[[#This Row],[Avg Garment Scans per Delivery]]/Master[[#This Row],[Garment Inventory]]), 0)</f>
        <v>0</v>
      </c>
      <c r="AE783" s="48">
        <v>0</v>
      </c>
      <c r="AF783" s="48">
        <v>0</v>
      </c>
      <c r="AG783" s="44">
        <v>185.12</v>
      </c>
      <c r="AH783" s="44">
        <v>0</v>
      </c>
      <c r="AI783" s="44">
        <v>0</v>
      </c>
      <c r="AJ783" s="44">
        <v>0</v>
      </c>
      <c r="AK783" s="44">
        <v>0</v>
      </c>
      <c r="AL783" s="44">
        <v>0</v>
      </c>
      <c r="AM783" s="44">
        <v>0</v>
      </c>
      <c r="AN783" s="44">
        <v>0</v>
      </c>
      <c r="AO783" s="44">
        <v>0</v>
      </c>
      <c r="AP783" s="44">
        <v>0</v>
      </c>
      <c r="AQ783" s="44">
        <v>0</v>
      </c>
      <c r="AR783" s="44">
        <v>0</v>
      </c>
      <c r="AS783" s="44">
        <v>0</v>
      </c>
      <c r="AT783" s="44">
        <v>0</v>
      </c>
      <c r="AU783" s="44">
        <v>0</v>
      </c>
      <c r="AV783" s="44">
        <v>0</v>
      </c>
      <c r="AW783" s="44">
        <v>0</v>
      </c>
      <c r="AX783" s="44">
        <v>0</v>
      </c>
      <c r="AY783" s="44">
        <v>0</v>
      </c>
      <c r="AZ783" s="44">
        <v>0</v>
      </c>
      <c r="BA783" s="44">
        <v>0</v>
      </c>
      <c r="BB783" s="44">
        <v>0</v>
      </c>
      <c r="BC783" s="27"/>
      <c r="BD783" s="27" t="s">
        <v>77</v>
      </c>
      <c r="BE783" s="14" t="s">
        <v>77</v>
      </c>
      <c r="BF783" s="14" t="s">
        <v>77</v>
      </c>
      <c r="BG783" s="14" t="s">
        <v>191</v>
      </c>
      <c r="BH783" s="14" t="s">
        <v>44</v>
      </c>
      <c r="BI783" s="14">
        <v>105</v>
      </c>
      <c r="BJ783" s="14">
        <f>IFERROR(_xlfn.XLOOKUP(Master[[#This Row],[cu_id]],StopTimes[cu_ID],StopTimes[Average Stop Time]), 0)</f>
        <v>0</v>
      </c>
      <c r="BK783" s="14">
        <f>IF(Master[[#This Row],[Avg stop time helper]] &lt;&gt; 0, Master[[#This Row],[Avg stop time helper]],Average_Stop_Time)</f>
        <v>9.4354006285390355</v>
      </c>
      <c r="BL783" s="14" t="b">
        <f>NOT(ISERROR(_xlfn.XLOOKUP(Master[[#This Row],[cu_id]], Solution[Cu_ID],Solution[Cu_ID])))</f>
        <v>1</v>
      </c>
      <c r="BM783"/>
      <c r="BN783"/>
      <c r="BO783"/>
      <c r="BP783"/>
      <c r="BQ783"/>
      <c r="BR783"/>
    </row>
    <row r="784" spans="1:70" x14ac:dyDescent="0.3">
      <c r="A784" s="26" t="s">
        <v>1938</v>
      </c>
      <c r="B784" s="14">
        <v>105</v>
      </c>
      <c r="C784" s="14">
        <v>99161</v>
      </c>
      <c r="D784" s="14" t="s">
        <v>1937</v>
      </c>
      <c r="E784" s="14" t="s">
        <v>1936</v>
      </c>
      <c r="F784" s="14" t="s">
        <v>3861</v>
      </c>
      <c r="G784" s="14" t="s">
        <v>77</v>
      </c>
      <c r="H784" s="14" t="s">
        <v>1495</v>
      </c>
      <c r="I784" s="14" t="s">
        <v>2</v>
      </c>
      <c r="J784" s="14" t="s">
        <v>1935</v>
      </c>
      <c r="K784" s="14" t="s">
        <v>1934</v>
      </c>
      <c r="L784" s="14" t="s">
        <v>82</v>
      </c>
      <c r="M784" s="14" t="s">
        <v>164</v>
      </c>
      <c r="N784" s="14" t="s">
        <v>12</v>
      </c>
      <c r="O784" s="14">
        <v>1</v>
      </c>
      <c r="P784" s="14">
        <v>0</v>
      </c>
      <c r="Q784" s="14">
        <v>0</v>
      </c>
      <c r="R784" s="14">
        <v>1</v>
      </c>
      <c r="S784" s="14">
        <v>0</v>
      </c>
      <c r="T784" s="14">
        <v>0</v>
      </c>
      <c r="U784" s="25">
        <v>44251</v>
      </c>
      <c r="V784" s="14">
        <v>4</v>
      </c>
      <c r="W784" s="28">
        <v>163.78</v>
      </c>
      <c r="X784" s="23">
        <v>0</v>
      </c>
      <c r="Y784" s="23">
        <v>0</v>
      </c>
      <c r="Z784" s="28">
        <v>4.5494000000000003</v>
      </c>
      <c r="AA784" s="28">
        <v>4.5494000000000003</v>
      </c>
      <c r="AB784" s="14">
        <v>0</v>
      </c>
      <c r="AC784" s="14">
        <v>0</v>
      </c>
      <c r="AD784" s="24">
        <f>IFERROR(1-(Master[[#This Row],[Avg Garment Scans per Delivery]]/Master[[#This Row],[Garment Inventory]]), 0)</f>
        <v>0</v>
      </c>
      <c r="AE784" s="48">
        <v>0</v>
      </c>
      <c r="AF784" s="48">
        <v>0</v>
      </c>
      <c r="AG784" s="44">
        <v>163.78</v>
      </c>
      <c r="AH784" s="44">
        <v>0</v>
      </c>
      <c r="AI784" s="44">
        <v>0</v>
      </c>
      <c r="AJ784" s="44">
        <v>0</v>
      </c>
      <c r="AK784" s="44">
        <v>0</v>
      </c>
      <c r="AL784" s="44">
        <v>0</v>
      </c>
      <c r="AM784" s="44">
        <v>0</v>
      </c>
      <c r="AN784" s="44">
        <v>0</v>
      </c>
      <c r="AO784" s="44">
        <v>0</v>
      </c>
      <c r="AP784" s="44">
        <v>0</v>
      </c>
      <c r="AQ784" s="44">
        <v>0</v>
      </c>
      <c r="AR784" s="44">
        <v>0</v>
      </c>
      <c r="AS784" s="44">
        <v>0</v>
      </c>
      <c r="AT784" s="44">
        <v>0</v>
      </c>
      <c r="AU784" s="44">
        <v>0</v>
      </c>
      <c r="AV784" s="44">
        <v>0</v>
      </c>
      <c r="AW784" s="44">
        <v>0</v>
      </c>
      <c r="AX784" s="44">
        <v>0</v>
      </c>
      <c r="AY784" s="44">
        <v>0</v>
      </c>
      <c r="AZ784" s="44">
        <v>0</v>
      </c>
      <c r="BA784" s="44">
        <v>0</v>
      </c>
      <c r="BB784" s="44">
        <v>0</v>
      </c>
      <c r="BC784" s="27"/>
      <c r="BD784" s="27" t="s">
        <v>77</v>
      </c>
      <c r="BE784" s="14" t="s">
        <v>77</v>
      </c>
      <c r="BF784" s="14" t="s">
        <v>77</v>
      </c>
      <c r="BG784" s="14" t="s">
        <v>191</v>
      </c>
      <c r="BH784" s="14" t="s">
        <v>44</v>
      </c>
      <c r="BI784" s="14">
        <v>105</v>
      </c>
      <c r="BJ784" s="14">
        <f>IFERROR(_xlfn.XLOOKUP(Master[[#This Row],[cu_id]],StopTimes[cu_ID],StopTimes[Average Stop Time]), 0)</f>
        <v>0</v>
      </c>
      <c r="BK784" s="14">
        <f>IF(Master[[#This Row],[Avg stop time helper]] &lt;&gt; 0, Master[[#This Row],[Avg stop time helper]],Average_Stop_Time)</f>
        <v>9.4354006285390355</v>
      </c>
      <c r="BL784" s="14" t="b">
        <f>NOT(ISERROR(_xlfn.XLOOKUP(Master[[#This Row],[cu_id]], Solution[Cu_ID],Solution[Cu_ID])))</f>
        <v>1</v>
      </c>
      <c r="BM784"/>
      <c r="BN784"/>
      <c r="BO784"/>
      <c r="BP784"/>
      <c r="BQ784"/>
      <c r="BR784"/>
    </row>
    <row r="785" spans="1:70" x14ac:dyDescent="0.3">
      <c r="A785" s="26" t="s">
        <v>1795</v>
      </c>
      <c r="B785" s="14">
        <v>102</v>
      </c>
      <c r="C785" s="14">
        <v>99161</v>
      </c>
      <c r="D785" s="14">
        <v>37</v>
      </c>
      <c r="E785" s="14" t="s">
        <v>1794</v>
      </c>
      <c r="F785" s="14" t="s">
        <v>4268</v>
      </c>
      <c r="G785" s="14" t="s">
        <v>1793</v>
      </c>
      <c r="H785" s="14" t="s">
        <v>1327</v>
      </c>
      <c r="I785" s="14" t="s">
        <v>2</v>
      </c>
      <c r="J785" s="14">
        <v>49749</v>
      </c>
      <c r="K785" s="14">
        <v>0</v>
      </c>
      <c r="L785" s="14" t="s">
        <v>82</v>
      </c>
      <c r="M785" s="14" t="s">
        <v>163</v>
      </c>
      <c r="N785" s="14" t="s">
        <v>13</v>
      </c>
      <c r="O785" s="14">
        <v>1</v>
      </c>
      <c r="P785" s="14">
        <v>1</v>
      </c>
      <c r="Q785" s="14">
        <v>0</v>
      </c>
      <c r="R785" s="14">
        <v>0</v>
      </c>
      <c r="S785" s="14">
        <v>0</v>
      </c>
      <c r="T785" s="14">
        <v>0</v>
      </c>
      <c r="U785" s="25">
        <v>0</v>
      </c>
      <c r="V785" s="14">
        <v>0</v>
      </c>
      <c r="W785" s="23">
        <v>0</v>
      </c>
      <c r="X785" s="23">
        <v>0</v>
      </c>
      <c r="Y785" s="23">
        <v>0</v>
      </c>
      <c r="Z785" s="23" t="s">
        <v>247</v>
      </c>
      <c r="AA785" s="23" t="s">
        <v>247</v>
      </c>
      <c r="AB785" s="14">
        <v>0</v>
      </c>
      <c r="AC785" s="14">
        <v>0</v>
      </c>
      <c r="AD785" s="24" t="e">
        <v>#DIV/0!</v>
      </c>
      <c r="AE785" s="48">
        <v>0</v>
      </c>
      <c r="AF785" s="48">
        <v>0</v>
      </c>
      <c r="AG785" s="44">
        <v>0</v>
      </c>
      <c r="AH785" s="44">
        <v>0</v>
      </c>
      <c r="AI785" s="44">
        <v>0</v>
      </c>
      <c r="AJ785" s="44">
        <v>0</v>
      </c>
      <c r="AK785" s="44">
        <v>0</v>
      </c>
      <c r="AL785" s="44">
        <v>0</v>
      </c>
      <c r="AM785" s="44">
        <v>0</v>
      </c>
      <c r="AN785" s="44">
        <v>0</v>
      </c>
      <c r="AO785" s="44">
        <v>0</v>
      </c>
      <c r="AP785" s="44">
        <v>0</v>
      </c>
      <c r="AQ785" s="44">
        <v>0</v>
      </c>
      <c r="AR785" s="44">
        <v>0</v>
      </c>
      <c r="AS785" s="44">
        <v>0</v>
      </c>
      <c r="AT785" s="44">
        <v>0</v>
      </c>
      <c r="AU785" s="44">
        <v>0</v>
      </c>
      <c r="AV785" s="44">
        <v>0</v>
      </c>
      <c r="AW785" s="44">
        <v>0</v>
      </c>
      <c r="AX785" s="44">
        <v>0</v>
      </c>
      <c r="AY785" s="44">
        <v>0</v>
      </c>
      <c r="AZ785" s="44">
        <v>0</v>
      </c>
      <c r="BA785" s="44">
        <v>0</v>
      </c>
      <c r="BB785" s="44">
        <v>0</v>
      </c>
      <c r="BC785" s="14" t="s">
        <v>77</v>
      </c>
      <c r="BD785" s="14" t="s">
        <v>77</v>
      </c>
      <c r="BE785" s="14"/>
      <c r="BF785" s="14"/>
      <c r="BG785" s="14" t="s">
        <v>191</v>
      </c>
      <c r="BH785" s="14" t="s">
        <v>44</v>
      </c>
      <c r="BI785" s="14">
        <v>102</v>
      </c>
      <c r="BJ785" s="14">
        <f>IFERROR(_xlfn.XLOOKUP(Master[[#This Row],[cu_id]],StopTimes[cu_ID],StopTimes[Average Stop Time]), 0)</f>
        <v>0</v>
      </c>
      <c r="BK785" s="14">
        <f>IF(Master[[#This Row],[Avg stop time helper]] &lt;&gt; 0, Master[[#This Row],[Avg stop time helper]],Average_Stop_Time)</f>
        <v>9.4354006285390355</v>
      </c>
      <c r="BL785" s="14" t="b">
        <f>NOT(ISERROR(_xlfn.XLOOKUP(Master[[#This Row],[cu_id]], Solution[Cu_ID],Solution[Cu_ID])))</f>
        <v>0</v>
      </c>
      <c r="BM785"/>
      <c r="BN785"/>
      <c r="BO785"/>
      <c r="BP785"/>
      <c r="BQ785"/>
      <c r="BR785"/>
    </row>
    <row r="786" spans="1:70" x14ac:dyDescent="0.3">
      <c r="A786" s="26" t="s">
        <v>1768</v>
      </c>
      <c r="B786" s="14">
        <v>105</v>
      </c>
      <c r="C786" s="14">
        <v>99161</v>
      </c>
      <c r="D786" s="14">
        <v>113</v>
      </c>
      <c r="E786" s="14" t="s">
        <v>1767</v>
      </c>
      <c r="F786" s="14" t="s">
        <v>4538</v>
      </c>
      <c r="G786" s="14"/>
      <c r="H786" s="14" t="s">
        <v>215</v>
      </c>
      <c r="I786" s="14" t="s">
        <v>2</v>
      </c>
      <c r="J786" s="14">
        <v>48750</v>
      </c>
      <c r="K786" s="14">
        <v>7</v>
      </c>
      <c r="L786" s="14" t="s">
        <v>82</v>
      </c>
      <c r="M786" s="14" t="s">
        <v>164</v>
      </c>
      <c r="N786" s="14" t="s">
        <v>48</v>
      </c>
      <c r="O786" s="14">
        <v>1</v>
      </c>
      <c r="P786" s="14">
        <v>0</v>
      </c>
      <c r="Q786" s="14">
        <v>0</v>
      </c>
      <c r="R786" s="14">
        <v>0</v>
      </c>
      <c r="S786" s="14">
        <v>1</v>
      </c>
      <c r="T786" s="14">
        <v>0</v>
      </c>
      <c r="U786" s="25">
        <v>44196</v>
      </c>
      <c r="V786" s="14">
        <v>6</v>
      </c>
      <c r="W786" s="23">
        <v>364</v>
      </c>
      <c r="X786" s="23">
        <v>0</v>
      </c>
      <c r="Y786" s="23">
        <v>0</v>
      </c>
      <c r="Z786" s="23" t="s">
        <v>247</v>
      </c>
      <c r="AA786" s="23" t="s">
        <v>247</v>
      </c>
      <c r="AB786" s="14">
        <v>0</v>
      </c>
      <c r="AC786" s="14">
        <v>0</v>
      </c>
      <c r="AD786" s="24">
        <f>IFERROR(1-(Master[[#This Row],[Avg Garment Scans per Delivery]]/Master[[#This Row],[Garment Inventory]]), 0)</f>
        <v>0</v>
      </c>
      <c r="AE786" s="48">
        <v>0</v>
      </c>
      <c r="AF786" s="48">
        <v>0</v>
      </c>
      <c r="AG786" s="44">
        <v>80.59</v>
      </c>
      <c r="AH786" s="44">
        <v>67.6066</v>
      </c>
      <c r="AI786" s="44">
        <v>0</v>
      </c>
      <c r="AJ786" s="44">
        <v>210.6</v>
      </c>
      <c r="AK786" s="44">
        <v>19.6175</v>
      </c>
      <c r="AL786" s="44">
        <v>0</v>
      </c>
      <c r="AM786" s="44">
        <v>0</v>
      </c>
      <c r="AN786" s="44">
        <v>0</v>
      </c>
      <c r="AO786" s="44">
        <v>156.94</v>
      </c>
      <c r="AP786" s="44">
        <v>0</v>
      </c>
      <c r="AQ786" s="44">
        <v>0</v>
      </c>
      <c r="AR786" s="44">
        <v>0</v>
      </c>
      <c r="AS786" s="44">
        <v>0</v>
      </c>
      <c r="AT786" s="44">
        <v>0</v>
      </c>
      <c r="AU786" s="44">
        <v>0</v>
      </c>
      <c r="AV786" s="44">
        <v>0</v>
      </c>
      <c r="AW786" s="44">
        <v>0</v>
      </c>
      <c r="AX786" s="44">
        <v>0</v>
      </c>
      <c r="AY786" s="44">
        <v>0</v>
      </c>
      <c r="AZ786" s="44">
        <v>0</v>
      </c>
      <c r="BA786" s="44">
        <v>0</v>
      </c>
      <c r="BB786" s="44">
        <v>0</v>
      </c>
      <c r="BC786" s="14" t="s">
        <v>77</v>
      </c>
      <c r="BD786" s="14" t="s">
        <v>77</v>
      </c>
      <c r="BE786" s="14"/>
      <c r="BF786" s="14"/>
      <c r="BG786" s="14" t="s">
        <v>191</v>
      </c>
      <c r="BH786" s="14" t="s">
        <v>44</v>
      </c>
      <c r="BI786" s="14">
        <v>101</v>
      </c>
      <c r="BJ786" s="14">
        <f>IFERROR(_xlfn.XLOOKUP(Master[[#This Row],[cu_id]],StopTimes[cu_ID],StopTimes[Average Stop Time]), 0)</f>
        <v>0</v>
      </c>
      <c r="BK786" s="14">
        <f>IF(Master[[#This Row],[Avg stop time helper]] &lt;&gt; 0, Master[[#This Row],[Avg stop time helper]],Average_Stop_Time)</f>
        <v>9.4354006285390355</v>
      </c>
      <c r="BL786" s="14" t="b">
        <f>NOT(ISERROR(_xlfn.XLOOKUP(Master[[#This Row],[cu_id]], Solution[Cu_ID],Solution[Cu_ID])))</f>
        <v>1</v>
      </c>
      <c r="BM786"/>
      <c r="BN786"/>
      <c r="BO786"/>
      <c r="BP786"/>
      <c r="BQ786"/>
      <c r="BR786"/>
    </row>
    <row r="787" spans="1:70" x14ac:dyDescent="0.3">
      <c r="A787" s="26" t="s">
        <v>1761</v>
      </c>
      <c r="B787" s="14">
        <v>103</v>
      </c>
      <c r="C787" s="14">
        <v>99161</v>
      </c>
      <c r="D787" s="14">
        <v>114</v>
      </c>
      <c r="E787" s="14" t="s">
        <v>1760</v>
      </c>
      <c r="F787" s="14" t="s">
        <v>4946</v>
      </c>
      <c r="G787" s="14" t="s">
        <v>1759</v>
      </c>
      <c r="H787" s="14" t="s">
        <v>686</v>
      </c>
      <c r="I787" s="14" t="s">
        <v>2</v>
      </c>
      <c r="J787" s="14">
        <v>49756</v>
      </c>
      <c r="K787" s="14">
        <v>7</v>
      </c>
      <c r="L787" s="14" t="s">
        <v>82</v>
      </c>
      <c r="M787" s="14" t="s">
        <v>164</v>
      </c>
      <c r="N787" s="14" t="s">
        <v>13</v>
      </c>
      <c r="O787" s="14">
        <v>1</v>
      </c>
      <c r="P787" s="14">
        <v>1</v>
      </c>
      <c r="Q787" s="14">
        <v>0</v>
      </c>
      <c r="R787" s="14">
        <v>0</v>
      </c>
      <c r="S787" s="14">
        <v>0</v>
      </c>
      <c r="T787" s="14">
        <v>0</v>
      </c>
      <c r="U787" s="25">
        <v>0</v>
      </c>
      <c r="V787" s="14">
        <v>0</v>
      </c>
      <c r="W787" s="23">
        <v>0</v>
      </c>
      <c r="X787" s="23">
        <v>0</v>
      </c>
      <c r="Y787" s="23">
        <v>0</v>
      </c>
      <c r="Z787" s="23" t="s">
        <v>247</v>
      </c>
      <c r="AA787" s="23" t="s">
        <v>247</v>
      </c>
      <c r="AB787" s="14">
        <v>0</v>
      </c>
      <c r="AC787" s="14">
        <v>0</v>
      </c>
      <c r="AD787" s="24">
        <f>IFERROR(1-(Master[[#This Row],[Avg Garment Scans per Delivery]]/Master[[#This Row],[Garment Inventory]]), 0)</f>
        <v>0</v>
      </c>
      <c r="AE787" s="48">
        <v>0</v>
      </c>
      <c r="AF787" s="48">
        <v>0</v>
      </c>
      <c r="AG787" s="44">
        <v>0</v>
      </c>
      <c r="AH787" s="44">
        <v>0</v>
      </c>
      <c r="AI787" s="44">
        <v>0</v>
      </c>
      <c r="AJ787" s="44">
        <v>0</v>
      </c>
      <c r="AK787" s="44">
        <v>0</v>
      </c>
      <c r="AL787" s="44">
        <v>0</v>
      </c>
      <c r="AM787" s="44">
        <v>0</v>
      </c>
      <c r="AN787" s="44">
        <v>0</v>
      </c>
      <c r="AO787" s="44">
        <v>0</v>
      </c>
      <c r="AP787" s="44">
        <v>0</v>
      </c>
      <c r="AQ787" s="44">
        <v>0</v>
      </c>
      <c r="AR787" s="44">
        <v>0</v>
      </c>
      <c r="AS787" s="44">
        <v>0</v>
      </c>
      <c r="AT787" s="44">
        <v>0</v>
      </c>
      <c r="AU787" s="44">
        <v>0</v>
      </c>
      <c r="AV787" s="44">
        <v>0</v>
      </c>
      <c r="AW787" s="44">
        <v>0</v>
      </c>
      <c r="AX787" s="44">
        <v>0</v>
      </c>
      <c r="AY787" s="44">
        <v>0</v>
      </c>
      <c r="AZ787" s="44">
        <v>0</v>
      </c>
      <c r="BA787" s="44">
        <v>0</v>
      </c>
      <c r="BB787" s="44">
        <v>0</v>
      </c>
      <c r="BC787" s="14" t="s">
        <v>77</v>
      </c>
      <c r="BD787" s="14" t="s">
        <v>77</v>
      </c>
      <c r="BE787" s="14"/>
      <c r="BF787" s="14"/>
      <c r="BG787" s="14" t="s">
        <v>191</v>
      </c>
      <c r="BH787" s="14" t="s">
        <v>44</v>
      </c>
      <c r="BI787" s="14">
        <v>103</v>
      </c>
      <c r="BJ787" s="14">
        <f>IFERROR(_xlfn.XLOOKUP(Master[[#This Row],[cu_id]],StopTimes[cu_ID],StopTimes[Average Stop Time]), 0)</f>
        <v>0</v>
      </c>
      <c r="BK787" s="14">
        <f>IF(Master[[#This Row],[Avg stop time helper]] &lt;&gt; 0, Master[[#This Row],[Avg stop time helper]],Average_Stop_Time)</f>
        <v>9.4354006285390355</v>
      </c>
      <c r="BL787" s="14" t="b">
        <f>NOT(ISERROR(_xlfn.XLOOKUP(Master[[#This Row],[cu_id]], Solution[Cu_ID],Solution[Cu_ID])))</f>
        <v>1</v>
      </c>
      <c r="BM787"/>
      <c r="BN787"/>
      <c r="BO787"/>
      <c r="BP787"/>
      <c r="BQ787"/>
      <c r="BR787"/>
    </row>
    <row r="788" spans="1:70" x14ac:dyDescent="0.3">
      <c r="A788" s="26" t="s">
        <v>1776</v>
      </c>
      <c r="B788" s="14">
        <v>105</v>
      </c>
      <c r="C788" s="14">
        <v>99161</v>
      </c>
      <c r="D788" s="14">
        <v>110</v>
      </c>
      <c r="E788" s="14" t="s">
        <v>1775</v>
      </c>
      <c r="F788" s="14" t="s">
        <v>4485</v>
      </c>
      <c r="G788" s="14" t="s">
        <v>896</v>
      </c>
      <c r="H788" s="14" t="s">
        <v>808</v>
      </c>
      <c r="I788" s="14" t="s">
        <v>2</v>
      </c>
      <c r="J788" s="14">
        <v>49734</v>
      </c>
      <c r="K788" s="14">
        <v>7</v>
      </c>
      <c r="L788" s="14" t="s">
        <v>82</v>
      </c>
      <c r="M788" s="14" t="s">
        <v>164</v>
      </c>
      <c r="N788" s="14" t="s">
        <v>15</v>
      </c>
      <c r="O788" s="14">
        <v>1</v>
      </c>
      <c r="P788" s="14">
        <v>0</v>
      </c>
      <c r="Q788" s="14">
        <v>1</v>
      </c>
      <c r="R788" s="14">
        <v>0</v>
      </c>
      <c r="S788" s="14">
        <v>0</v>
      </c>
      <c r="T788" s="14">
        <v>0</v>
      </c>
      <c r="U788" s="25">
        <v>0</v>
      </c>
      <c r="V788" s="14">
        <v>0</v>
      </c>
      <c r="W788" s="23">
        <v>0</v>
      </c>
      <c r="X788" s="23">
        <v>0</v>
      </c>
      <c r="Y788" s="23">
        <v>0</v>
      </c>
      <c r="Z788" s="23" t="s">
        <v>247</v>
      </c>
      <c r="AA788" s="23" t="s">
        <v>247</v>
      </c>
      <c r="AB788" s="14">
        <v>0</v>
      </c>
      <c r="AC788" s="14">
        <v>0</v>
      </c>
      <c r="AD788" s="24">
        <f>IFERROR(1-(Master[[#This Row],[Avg Garment Scans per Delivery]]/Master[[#This Row],[Garment Inventory]]), 0)</f>
        <v>0</v>
      </c>
      <c r="AE788" s="48">
        <v>0</v>
      </c>
      <c r="AF788" s="48">
        <v>0</v>
      </c>
      <c r="AG788" s="44">
        <v>0</v>
      </c>
      <c r="AH788" s="44">
        <v>0</v>
      </c>
      <c r="AI788" s="44">
        <v>0</v>
      </c>
      <c r="AJ788" s="44">
        <v>0</v>
      </c>
      <c r="AK788" s="44">
        <v>0</v>
      </c>
      <c r="AL788" s="44">
        <v>0</v>
      </c>
      <c r="AM788" s="44">
        <v>0</v>
      </c>
      <c r="AN788" s="44">
        <v>0</v>
      </c>
      <c r="AO788" s="44">
        <v>0</v>
      </c>
      <c r="AP788" s="44">
        <v>0</v>
      </c>
      <c r="AQ788" s="44">
        <v>0</v>
      </c>
      <c r="AR788" s="44">
        <v>0</v>
      </c>
      <c r="AS788" s="44">
        <v>0</v>
      </c>
      <c r="AT788" s="44">
        <v>0</v>
      </c>
      <c r="AU788" s="44">
        <v>0</v>
      </c>
      <c r="AV788" s="44">
        <v>0</v>
      </c>
      <c r="AW788" s="44">
        <v>0</v>
      </c>
      <c r="AX788" s="44">
        <v>0</v>
      </c>
      <c r="AY788" s="44">
        <v>0</v>
      </c>
      <c r="AZ788" s="44">
        <v>0</v>
      </c>
      <c r="BA788" s="44">
        <v>0</v>
      </c>
      <c r="BB788" s="44">
        <v>0</v>
      </c>
      <c r="BC788" s="14" t="s">
        <v>77</v>
      </c>
      <c r="BD788" s="14" t="s">
        <v>77</v>
      </c>
      <c r="BE788" s="14"/>
      <c r="BF788" s="14"/>
      <c r="BG788" s="14" t="s">
        <v>191</v>
      </c>
      <c r="BH788" s="14" t="s">
        <v>44</v>
      </c>
      <c r="BI788" s="14">
        <v>103</v>
      </c>
      <c r="BJ788" s="14">
        <f>IFERROR(_xlfn.XLOOKUP(Master[[#This Row],[cu_id]],StopTimes[cu_ID],StopTimes[Average Stop Time]), 0)</f>
        <v>0</v>
      </c>
      <c r="BK788" s="14">
        <f>IF(Master[[#This Row],[Avg stop time helper]] &lt;&gt; 0, Master[[#This Row],[Avg stop time helper]],Average_Stop_Time)</f>
        <v>9.4354006285390355</v>
      </c>
      <c r="BL788" s="14" t="b">
        <f>NOT(ISERROR(_xlfn.XLOOKUP(Master[[#This Row],[cu_id]], Solution[Cu_ID],Solution[Cu_ID])))</f>
        <v>1</v>
      </c>
      <c r="BM788"/>
      <c r="BN788"/>
      <c r="BO788"/>
      <c r="BP788"/>
      <c r="BQ788"/>
      <c r="BR788"/>
    </row>
    <row r="789" spans="1:70" x14ac:dyDescent="0.3">
      <c r="A789" s="26" t="s">
        <v>1764</v>
      </c>
      <c r="B789" s="14">
        <v>103</v>
      </c>
      <c r="C789" s="14">
        <v>99161</v>
      </c>
      <c r="D789" s="14">
        <v>115</v>
      </c>
      <c r="E789" s="14" t="s">
        <v>1763</v>
      </c>
      <c r="F789" s="14" t="s">
        <v>3695</v>
      </c>
      <c r="G789" s="14" t="s">
        <v>1762</v>
      </c>
      <c r="H789" s="14" t="s">
        <v>1152</v>
      </c>
      <c r="I789" s="14" t="s">
        <v>2</v>
      </c>
      <c r="J789" s="14">
        <v>48647</v>
      </c>
      <c r="K789" s="14">
        <v>7</v>
      </c>
      <c r="L789" s="14" t="s">
        <v>82</v>
      </c>
      <c r="M789" s="14" t="s">
        <v>164</v>
      </c>
      <c r="N789" s="14" t="s">
        <v>14</v>
      </c>
      <c r="O789" s="14">
        <v>1</v>
      </c>
      <c r="P789" s="14">
        <v>0</v>
      </c>
      <c r="Q789" s="14">
        <v>0</v>
      </c>
      <c r="R789" s="14">
        <v>0</v>
      </c>
      <c r="S789" s="14">
        <v>0</v>
      </c>
      <c r="T789" s="14">
        <v>1</v>
      </c>
      <c r="U789" s="25">
        <v>0</v>
      </c>
      <c r="V789" s="14">
        <v>0</v>
      </c>
      <c r="W789" s="23">
        <v>0</v>
      </c>
      <c r="X789" s="23">
        <v>0</v>
      </c>
      <c r="Y789" s="23">
        <v>0</v>
      </c>
      <c r="Z789" s="23">
        <v>1.6</v>
      </c>
      <c r="AA789" s="23">
        <v>1.6</v>
      </c>
      <c r="AB789" s="14">
        <v>0</v>
      </c>
      <c r="AC789" s="14">
        <v>0</v>
      </c>
      <c r="AD789" s="24">
        <f>IFERROR(1-(Master[[#This Row],[Avg Garment Scans per Delivery]]/Master[[#This Row],[Garment Inventory]]), 0)</f>
        <v>0</v>
      </c>
      <c r="AE789" s="48">
        <v>0</v>
      </c>
      <c r="AF789" s="48">
        <v>0</v>
      </c>
      <c r="AG789" s="44">
        <v>0</v>
      </c>
      <c r="AH789" s="44">
        <v>0</v>
      </c>
      <c r="AI789" s="44">
        <v>0</v>
      </c>
      <c r="AJ789" s="44">
        <v>136.22999999999999</v>
      </c>
      <c r="AK789" s="44">
        <v>0</v>
      </c>
      <c r="AL789" s="44">
        <v>17.028700000000001</v>
      </c>
      <c r="AM789" s="44">
        <v>0</v>
      </c>
      <c r="AN789" s="44">
        <v>0</v>
      </c>
      <c r="AO789" s="44">
        <v>0</v>
      </c>
      <c r="AP789" s="44">
        <v>0</v>
      </c>
      <c r="AQ789" s="44">
        <v>0</v>
      </c>
      <c r="AR789" s="44">
        <v>136.22999999999999</v>
      </c>
      <c r="AS789" s="44">
        <v>0</v>
      </c>
      <c r="AT789" s="44">
        <v>0</v>
      </c>
      <c r="AU789" s="44">
        <v>0</v>
      </c>
      <c r="AV789" s="44">
        <v>0</v>
      </c>
      <c r="AW789" s="44">
        <v>0</v>
      </c>
      <c r="AX789" s="44">
        <v>0</v>
      </c>
      <c r="AY789" s="44">
        <v>0</v>
      </c>
      <c r="AZ789" s="44">
        <v>0</v>
      </c>
      <c r="BA789" s="44">
        <v>0</v>
      </c>
      <c r="BB789" s="44">
        <v>0</v>
      </c>
      <c r="BC789" s="14" t="s">
        <v>77</v>
      </c>
      <c r="BD789" s="14" t="s">
        <v>77</v>
      </c>
      <c r="BE789" s="14"/>
      <c r="BF789" s="14"/>
      <c r="BG789" s="14" t="s">
        <v>191</v>
      </c>
      <c r="BH789" s="14" t="s">
        <v>44</v>
      </c>
      <c r="BI789" s="14">
        <v>105</v>
      </c>
      <c r="BJ789" s="14">
        <f>IFERROR(_xlfn.XLOOKUP(Master[[#This Row],[cu_id]],StopTimes[cu_ID],StopTimes[Average Stop Time]), 0)</f>
        <v>0</v>
      </c>
      <c r="BK789" s="14">
        <f>IF(Master[[#This Row],[Avg stop time helper]] &lt;&gt; 0, Master[[#This Row],[Avg stop time helper]],Average_Stop_Time)</f>
        <v>9.4354006285390355</v>
      </c>
      <c r="BL789" s="14" t="b">
        <f>NOT(ISERROR(_xlfn.XLOOKUP(Master[[#This Row],[cu_id]], Solution[Cu_ID],Solution[Cu_ID])))</f>
        <v>1</v>
      </c>
      <c r="BM789"/>
      <c r="BN789"/>
      <c r="BO789"/>
      <c r="BP789"/>
      <c r="BQ789"/>
      <c r="BR789"/>
    </row>
    <row r="790" spans="1:70" x14ac:dyDescent="0.3">
      <c r="A790" s="26" t="s">
        <v>1758</v>
      </c>
      <c r="B790" s="14">
        <v>105</v>
      </c>
      <c r="C790" s="14">
        <v>99161</v>
      </c>
      <c r="D790" s="14">
        <v>109</v>
      </c>
      <c r="E790" s="14" t="s">
        <v>1757</v>
      </c>
      <c r="F790" s="14" t="s">
        <v>3569</v>
      </c>
      <c r="G790" s="14" t="s">
        <v>1756</v>
      </c>
      <c r="H790" s="14" t="s">
        <v>831</v>
      </c>
      <c r="I790" s="14" t="s">
        <v>2</v>
      </c>
      <c r="J790" s="14">
        <v>48654</v>
      </c>
      <c r="K790" s="14">
        <v>7</v>
      </c>
      <c r="L790" s="14" t="s">
        <v>82</v>
      </c>
      <c r="M790" s="14" t="s">
        <v>164</v>
      </c>
      <c r="N790" s="14" t="s">
        <v>13</v>
      </c>
      <c r="O790" s="14">
        <v>1</v>
      </c>
      <c r="P790" s="14">
        <v>1</v>
      </c>
      <c r="Q790" s="14">
        <v>0</v>
      </c>
      <c r="R790" s="14">
        <v>0</v>
      </c>
      <c r="S790" s="14">
        <v>0</v>
      </c>
      <c r="T790" s="14">
        <v>0</v>
      </c>
      <c r="U790" s="25">
        <v>44186</v>
      </c>
      <c r="V790" s="14">
        <v>1</v>
      </c>
      <c r="W790" s="23">
        <v>9.35</v>
      </c>
      <c r="X790" s="23">
        <v>0</v>
      </c>
      <c r="Y790" s="23">
        <v>0</v>
      </c>
      <c r="Z790" s="23" t="s">
        <v>247</v>
      </c>
      <c r="AA790" s="23" t="s">
        <v>247</v>
      </c>
      <c r="AB790" s="14">
        <v>0</v>
      </c>
      <c r="AC790" s="14">
        <v>0</v>
      </c>
      <c r="AD790" s="24">
        <f>IFERROR(1-(Master[[#This Row],[Avg Garment Scans per Delivery]]/Master[[#This Row],[Garment Inventory]]), 0)</f>
        <v>0</v>
      </c>
      <c r="AE790" s="48">
        <v>0</v>
      </c>
      <c r="AF790" s="48">
        <v>0</v>
      </c>
      <c r="AG790" s="44">
        <v>0</v>
      </c>
      <c r="AH790" s="44">
        <v>0</v>
      </c>
      <c r="AI790" s="44">
        <v>0</v>
      </c>
      <c r="AJ790" s="44">
        <v>0</v>
      </c>
      <c r="AK790" s="44">
        <v>0</v>
      </c>
      <c r="AL790" s="44">
        <v>0</v>
      </c>
      <c r="AM790" s="44">
        <v>0</v>
      </c>
      <c r="AN790" s="44">
        <v>0</v>
      </c>
      <c r="AO790" s="44">
        <v>0</v>
      </c>
      <c r="AP790" s="44">
        <v>0</v>
      </c>
      <c r="AQ790" s="44">
        <v>0</v>
      </c>
      <c r="AR790" s="44">
        <v>0</v>
      </c>
      <c r="AS790" s="44">
        <v>0</v>
      </c>
      <c r="AT790" s="44">
        <v>0</v>
      </c>
      <c r="AU790" s="44">
        <v>0</v>
      </c>
      <c r="AV790" s="44">
        <v>0</v>
      </c>
      <c r="AW790" s="44">
        <v>0</v>
      </c>
      <c r="AX790" s="44">
        <v>0</v>
      </c>
      <c r="AY790" s="44">
        <v>0</v>
      </c>
      <c r="AZ790" s="44">
        <v>0</v>
      </c>
      <c r="BA790" s="44">
        <v>0</v>
      </c>
      <c r="BB790" s="44">
        <v>0</v>
      </c>
      <c r="BC790" s="14" t="s">
        <v>77</v>
      </c>
      <c r="BD790" s="14" t="s">
        <v>77</v>
      </c>
      <c r="BE790" s="14"/>
      <c r="BF790" s="14"/>
      <c r="BG790" s="14" t="s">
        <v>191</v>
      </c>
      <c r="BH790" s="14" t="s">
        <v>44</v>
      </c>
      <c r="BI790" s="14">
        <v>105</v>
      </c>
      <c r="BJ790" s="14">
        <f>IFERROR(_xlfn.XLOOKUP(Master[[#This Row],[cu_id]],StopTimes[cu_ID],StopTimes[Average Stop Time]), 0)</f>
        <v>0</v>
      </c>
      <c r="BK790" s="14">
        <f>IF(Master[[#This Row],[Avg stop time helper]] &lt;&gt; 0, Master[[#This Row],[Avg stop time helper]],Average_Stop_Time)</f>
        <v>9.4354006285390355</v>
      </c>
      <c r="BL790" s="14" t="b">
        <f>NOT(ISERROR(_xlfn.XLOOKUP(Master[[#This Row],[cu_id]], Solution[Cu_ID],Solution[Cu_ID])))</f>
        <v>1</v>
      </c>
      <c r="BM790"/>
      <c r="BN790"/>
      <c r="BO790"/>
      <c r="BP790"/>
      <c r="BQ790"/>
      <c r="BR790"/>
    </row>
    <row r="791" spans="1:70" x14ac:dyDescent="0.3">
      <c r="A791" s="26" t="s">
        <v>1774</v>
      </c>
      <c r="B791" s="14">
        <v>102</v>
      </c>
      <c r="C791" s="14">
        <v>99161</v>
      </c>
      <c r="D791" s="14">
        <v>112</v>
      </c>
      <c r="E791" s="14" t="s">
        <v>1773</v>
      </c>
      <c r="F791" s="14" t="s">
        <v>4181</v>
      </c>
      <c r="G791" s="14"/>
      <c r="H791" s="14" t="s">
        <v>210</v>
      </c>
      <c r="I791" s="14" t="s">
        <v>2</v>
      </c>
      <c r="J791" s="14">
        <v>49779</v>
      </c>
      <c r="K791" s="14">
        <v>7</v>
      </c>
      <c r="L791" s="14" t="s">
        <v>82</v>
      </c>
      <c r="M791" s="14" t="s">
        <v>164</v>
      </c>
      <c r="N791" s="14" t="s">
        <v>15</v>
      </c>
      <c r="O791" s="14">
        <v>1</v>
      </c>
      <c r="P791" s="14">
        <v>0</v>
      </c>
      <c r="Q791" s="14">
        <v>1</v>
      </c>
      <c r="R791" s="14">
        <v>0</v>
      </c>
      <c r="S791" s="14">
        <v>0</v>
      </c>
      <c r="T791" s="14">
        <v>0</v>
      </c>
      <c r="U791" s="25">
        <v>44138</v>
      </c>
      <c r="V791" s="14">
        <v>52</v>
      </c>
      <c r="W791" s="23">
        <v>35.94</v>
      </c>
      <c r="X791" s="23">
        <v>0</v>
      </c>
      <c r="Y791" s="23">
        <v>0</v>
      </c>
      <c r="Z791" s="23" t="s">
        <v>247</v>
      </c>
      <c r="AA791" s="23" t="s">
        <v>247</v>
      </c>
      <c r="AB791" s="14">
        <v>0</v>
      </c>
      <c r="AC791" s="14">
        <v>0</v>
      </c>
      <c r="AD791" s="24">
        <v>0</v>
      </c>
      <c r="AE791" s="48">
        <v>0</v>
      </c>
      <c r="AF791" s="48">
        <v>0</v>
      </c>
      <c r="AG791" s="44">
        <v>11.98</v>
      </c>
      <c r="AH791" s="44">
        <v>11.98</v>
      </c>
      <c r="AI791" s="44">
        <v>0</v>
      </c>
      <c r="AJ791" s="44">
        <v>0</v>
      </c>
      <c r="AK791" s="44">
        <v>0</v>
      </c>
      <c r="AL791" s="44">
        <v>0</v>
      </c>
      <c r="AM791" s="44">
        <v>0</v>
      </c>
      <c r="AN791" s="44">
        <v>0</v>
      </c>
      <c r="AO791" s="44">
        <v>0</v>
      </c>
      <c r="AP791" s="44">
        <v>0</v>
      </c>
      <c r="AQ791" s="44">
        <v>0</v>
      </c>
      <c r="AR791" s="44">
        <v>0</v>
      </c>
      <c r="AS791" s="44">
        <v>0</v>
      </c>
      <c r="AT791" s="44">
        <v>0</v>
      </c>
      <c r="AU791" s="44">
        <v>0</v>
      </c>
      <c r="AV791" s="44">
        <v>0</v>
      </c>
      <c r="AW791" s="44">
        <v>0</v>
      </c>
      <c r="AX791" s="44">
        <v>0</v>
      </c>
      <c r="AY791" s="44">
        <v>0</v>
      </c>
      <c r="AZ791" s="44">
        <v>0</v>
      </c>
      <c r="BA791" s="44">
        <v>0</v>
      </c>
      <c r="BB791" s="44">
        <v>0</v>
      </c>
      <c r="BC791" s="14" t="s">
        <v>77</v>
      </c>
      <c r="BD791" s="14" t="s">
        <v>77</v>
      </c>
      <c r="BE791" s="14"/>
      <c r="BF791" s="14"/>
      <c r="BG791" s="14" t="s">
        <v>191</v>
      </c>
      <c r="BH791" s="14" t="s">
        <v>44</v>
      </c>
      <c r="BI791" s="14">
        <v>102</v>
      </c>
      <c r="BJ791" s="14">
        <f>IFERROR(_xlfn.XLOOKUP(Master[[#This Row],[cu_id]],StopTimes[cu_ID],StopTimes[Average Stop Time]), 0)</f>
        <v>0.15416666666666667</v>
      </c>
      <c r="BK791" s="14">
        <f>IF(Master[[#This Row],[Avg stop time helper]] &lt;&gt; 0, Master[[#This Row],[Avg stop time helper]],Average_Stop_Time)</f>
        <v>0.15416666666666667</v>
      </c>
      <c r="BL791" s="14" t="b">
        <f>NOT(ISERROR(_xlfn.XLOOKUP(Master[[#This Row],[cu_id]], Solution[Cu_ID],Solution[Cu_ID])))</f>
        <v>0</v>
      </c>
      <c r="BM791"/>
      <c r="BN791"/>
      <c r="BO791"/>
      <c r="BP791"/>
      <c r="BQ791"/>
      <c r="BR791"/>
    </row>
    <row r="792" spans="1:70" x14ac:dyDescent="0.3">
      <c r="A792" t="s">
        <v>7593</v>
      </c>
      <c r="B792">
        <v>101</v>
      </c>
      <c r="C792">
        <v>230344</v>
      </c>
      <c r="D792">
        <v>6</v>
      </c>
      <c r="E792" t="s">
        <v>7594</v>
      </c>
      <c r="F792" s="14" t="s">
        <v>3552</v>
      </c>
      <c r="G792" t="s">
        <v>77</v>
      </c>
      <c r="H792" t="s">
        <v>77</v>
      </c>
      <c r="I792" t="s">
        <v>77</v>
      </c>
      <c r="J792" t="s">
        <v>77</v>
      </c>
      <c r="K792">
        <v>0</v>
      </c>
      <c r="L792" t="s">
        <v>82</v>
      </c>
      <c r="M792" t="s">
        <v>163</v>
      </c>
      <c r="N792" t="s">
        <v>13</v>
      </c>
      <c r="P792">
        <v>1</v>
      </c>
      <c r="Q792">
        <v>0</v>
      </c>
      <c r="R792">
        <v>0</v>
      </c>
      <c r="S792">
        <v>0</v>
      </c>
      <c r="T792">
        <v>0</v>
      </c>
      <c r="AD792" s="24">
        <f>IFERROR(1-(Master[[#This Row],[Avg Garment Scans per Delivery]]/Master[[#This Row],[Garment Inventory]]), 0)</f>
        <v>0</v>
      </c>
      <c r="AE792" s="49">
        <v>0</v>
      </c>
      <c r="AF792" s="49">
        <v>0</v>
      </c>
      <c r="AG792" s="44">
        <v>24.885000000000002</v>
      </c>
      <c r="AH792" s="44">
        <v>0</v>
      </c>
      <c r="AI792" s="44">
        <v>0</v>
      </c>
      <c r="AJ792" s="44">
        <v>0</v>
      </c>
      <c r="AK792" s="44">
        <v>0</v>
      </c>
      <c r="AL792" s="44">
        <v>0</v>
      </c>
      <c r="AM792" s="44">
        <v>0</v>
      </c>
      <c r="AN792" s="44">
        <v>0</v>
      </c>
      <c r="AO792" s="44">
        <v>0</v>
      </c>
      <c r="AP792" s="44">
        <v>0</v>
      </c>
      <c r="AQ792" s="44">
        <v>0</v>
      </c>
      <c r="AR792" s="44">
        <v>0</v>
      </c>
      <c r="AS792" s="44">
        <v>0</v>
      </c>
      <c r="AT792" s="44">
        <v>0</v>
      </c>
      <c r="AU792" s="44">
        <v>0</v>
      </c>
      <c r="AV792" s="44">
        <v>0</v>
      </c>
      <c r="AW792" s="44">
        <v>0</v>
      </c>
      <c r="AX792" s="44">
        <v>0</v>
      </c>
      <c r="AY792" s="44">
        <v>0</v>
      </c>
      <c r="AZ792" s="44">
        <v>0</v>
      </c>
      <c r="BA792" s="44">
        <v>0</v>
      </c>
      <c r="BB792" s="44">
        <v>0</v>
      </c>
      <c r="BC792" s="19"/>
      <c r="BD792" s="19"/>
      <c r="BE792" t="s">
        <v>77</v>
      </c>
      <c r="BF792" t="s">
        <v>77</v>
      </c>
      <c r="BG792" t="s">
        <v>77</v>
      </c>
      <c r="BH792" t="s">
        <v>44</v>
      </c>
      <c r="BJ792" s="14">
        <f>IFERROR(_xlfn.XLOOKUP(Master[[#This Row],[cu_id]],StopTimes[cu_ID],StopTimes[Average Stop Time]), 0)</f>
        <v>0</v>
      </c>
      <c r="BK792" s="14">
        <f>IF(Master[[#This Row],[Avg stop time helper]] &lt;&gt; 0, Master[[#This Row],[Avg stop time helper]],Average_Stop_Time)</f>
        <v>9.4354006285390355</v>
      </c>
      <c r="BL792" t="b">
        <f>NOT(ISERROR(_xlfn.XLOOKUP(Master[[#This Row],[cu_id]], Solution[Cu_ID],Solution[Cu_ID])))</f>
        <v>0</v>
      </c>
      <c r="BM792"/>
      <c r="BN792"/>
      <c r="BO792"/>
      <c r="BP792"/>
      <c r="BQ792"/>
      <c r="BR792"/>
    </row>
    <row r="793" spans="1:70" x14ac:dyDescent="0.3">
      <c r="A793" t="s">
        <v>7599</v>
      </c>
      <c r="B793">
        <v>105</v>
      </c>
      <c r="C793">
        <v>230344</v>
      </c>
      <c r="D793">
        <v>9</v>
      </c>
      <c r="E793" t="s">
        <v>7600</v>
      </c>
      <c r="F793" s="14" t="s">
        <v>3552</v>
      </c>
      <c r="G793" t="s">
        <v>77</v>
      </c>
      <c r="H793" t="s">
        <v>77</v>
      </c>
      <c r="I793" t="s">
        <v>77</v>
      </c>
      <c r="J793" t="s">
        <v>77</v>
      </c>
      <c r="K793">
        <v>0</v>
      </c>
      <c r="L793" t="s">
        <v>82</v>
      </c>
      <c r="M793" t="s">
        <v>163</v>
      </c>
      <c r="N793" t="s">
        <v>13</v>
      </c>
      <c r="P793">
        <v>1</v>
      </c>
      <c r="Q793">
        <v>0</v>
      </c>
      <c r="R793">
        <v>0</v>
      </c>
      <c r="S793">
        <v>0</v>
      </c>
      <c r="T793">
        <v>0</v>
      </c>
      <c r="U793" s="22">
        <v>44257</v>
      </c>
      <c r="V793">
        <v>1</v>
      </c>
      <c r="W793" s="20">
        <v>29.63</v>
      </c>
      <c r="Z793" s="20">
        <v>0.56979999999999997</v>
      </c>
      <c r="AA793" s="20">
        <v>0.56979999999999997</v>
      </c>
      <c r="AD793" s="24">
        <f>IFERROR(1-(Master[[#This Row],[Avg Garment Scans per Delivery]]/Master[[#This Row],[Garment Inventory]]), 0)</f>
        <v>0</v>
      </c>
      <c r="AE793" s="49">
        <v>0</v>
      </c>
      <c r="AF793" s="49">
        <v>0</v>
      </c>
      <c r="AG793" s="44">
        <v>43.907499999999999</v>
      </c>
      <c r="AH793" s="44">
        <v>0</v>
      </c>
      <c r="AI793" s="44">
        <v>0</v>
      </c>
      <c r="AJ793" s="44">
        <v>0</v>
      </c>
      <c r="AK793" s="44">
        <v>0</v>
      </c>
      <c r="AL793" s="44">
        <v>0</v>
      </c>
      <c r="AM793" s="44">
        <v>0</v>
      </c>
      <c r="AN793" s="44">
        <v>0</v>
      </c>
      <c r="AO793" s="44">
        <v>0</v>
      </c>
      <c r="AP793" s="44">
        <v>0</v>
      </c>
      <c r="AQ793" s="44">
        <v>0</v>
      </c>
      <c r="AR793" s="44">
        <v>0</v>
      </c>
      <c r="AS793" s="44">
        <v>0</v>
      </c>
      <c r="AT793" s="44">
        <v>0</v>
      </c>
      <c r="AU793" s="44">
        <v>0</v>
      </c>
      <c r="AV793" s="44">
        <v>0</v>
      </c>
      <c r="AW793" s="44">
        <v>0</v>
      </c>
      <c r="AX793" s="44">
        <v>0</v>
      </c>
      <c r="AY793" s="44">
        <v>0</v>
      </c>
      <c r="AZ793" s="44">
        <v>0</v>
      </c>
      <c r="BA793" s="44">
        <v>0</v>
      </c>
      <c r="BB793" s="44">
        <v>0</v>
      </c>
      <c r="BC793" s="19"/>
      <c r="BD793" s="19"/>
      <c r="BE793" t="s">
        <v>77</v>
      </c>
      <c r="BF793" t="s">
        <v>77</v>
      </c>
      <c r="BG793" t="s">
        <v>77</v>
      </c>
      <c r="BH793" t="s">
        <v>44</v>
      </c>
      <c r="BJ793" s="14">
        <f>IFERROR(_xlfn.XLOOKUP(Master[[#This Row],[cu_id]],StopTimes[cu_ID],StopTimes[Average Stop Time]), 0)</f>
        <v>0</v>
      </c>
      <c r="BK793" s="14">
        <f>IF(Master[[#This Row],[Avg stop time helper]] &lt;&gt; 0, Master[[#This Row],[Avg stop time helper]],Average_Stop_Time)</f>
        <v>9.4354006285390355</v>
      </c>
      <c r="BL793" t="b">
        <f>NOT(ISERROR(_xlfn.XLOOKUP(Master[[#This Row],[cu_id]], Solution[Cu_ID],Solution[Cu_ID])))</f>
        <v>0</v>
      </c>
      <c r="BM793"/>
      <c r="BN793"/>
      <c r="BO793"/>
      <c r="BP793"/>
      <c r="BQ793"/>
      <c r="BR793"/>
    </row>
    <row r="794" spans="1:70" x14ac:dyDescent="0.3">
      <c r="A794" t="s">
        <v>7597</v>
      </c>
      <c r="B794">
        <v>103</v>
      </c>
      <c r="C794">
        <v>230344</v>
      </c>
      <c r="D794">
        <v>8</v>
      </c>
      <c r="E794" t="s">
        <v>7598</v>
      </c>
      <c r="F794" s="14" t="s">
        <v>3552</v>
      </c>
      <c r="G794" t="s">
        <v>77</v>
      </c>
      <c r="H794" t="s">
        <v>77</v>
      </c>
      <c r="I794" t="s">
        <v>77</v>
      </c>
      <c r="J794" t="s">
        <v>77</v>
      </c>
      <c r="K794">
        <v>0</v>
      </c>
      <c r="L794" t="s">
        <v>82</v>
      </c>
      <c r="M794" t="s">
        <v>163</v>
      </c>
      <c r="N794" t="s">
        <v>13</v>
      </c>
      <c r="P794">
        <v>1</v>
      </c>
      <c r="Q794">
        <v>0</v>
      </c>
      <c r="R794">
        <v>0</v>
      </c>
      <c r="S794">
        <v>0</v>
      </c>
      <c r="T794">
        <v>0</v>
      </c>
      <c r="AD794" s="24">
        <f>IFERROR(1-(Master[[#This Row],[Avg Garment Scans per Delivery]]/Master[[#This Row],[Garment Inventory]]), 0)</f>
        <v>0</v>
      </c>
      <c r="AE794" s="49">
        <v>0</v>
      </c>
      <c r="AF794" s="49">
        <v>0</v>
      </c>
      <c r="AG794" s="44">
        <v>106</v>
      </c>
      <c r="AH794" s="44">
        <v>0</v>
      </c>
      <c r="AI794" s="44">
        <v>0</v>
      </c>
      <c r="AJ794" s="44">
        <v>0</v>
      </c>
      <c r="AK794" s="44">
        <v>0</v>
      </c>
      <c r="AL794" s="44">
        <v>0</v>
      </c>
      <c r="AM794" s="44">
        <v>0</v>
      </c>
      <c r="AN794" s="44">
        <v>0</v>
      </c>
      <c r="AO794" s="44">
        <v>0</v>
      </c>
      <c r="AP794" s="44">
        <v>0</v>
      </c>
      <c r="AQ794" s="44">
        <v>0</v>
      </c>
      <c r="AR794" s="44">
        <v>0</v>
      </c>
      <c r="AS794" s="44">
        <v>0</v>
      </c>
      <c r="AT794" s="44">
        <v>0</v>
      </c>
      <c r="AU794" s="44">
        <v>0</v>
      </c>
      <c r="AV794" s="44">
        <v>0</v>
      </c>
      <c r="AW794" s="44">
        <v>0</v>
      </c>
      <c r="AX794" s="44">
        <v>0</v>
      </c>
      <c r="AY794" s="44">
        <v>0</v>
      </c>
      <c r="AZ794" s="44">
        <v>0</v>
      </c>
      <c r="BA794" s="44">
        <v>0</v>
      </c>
      <c r="BB794" s="44">
        <v>0</v>
      </c>
      <c r="BC794" s="19"/>
      <c r="BD794" s="19"/>
      <c r="BE794" t="s">
        <v>77</v>
      </c>
      <c r="BF794" t="s">
        <v>77</v>
      </c>
      <c r="BG794" t="s">
        <v>77</v>
      </c>
      <c r="BH794" t="s">
        <v>44</v>
      </c>
      <c r="BJ794" s="14">
        <f>IFERROR(_xlfn.XLOOKUP(Master[[#This Row],[cu_id]],StopTimes[cu_ID],StopTimes[Average Stop Time]), 0)</f>
        <v>0</v>
      </c>
      <c r="BK794" s="14">
        <f>IF(Master[[#This Row],[Avg stop time helper]] &lt;&gt; 0, Master[[#This Row],[Avg stop time helper]],Average_Stop_Time)</f>
        <v>9.4354006285390355</v>
      </c>
      <c r="BL794" t="b">
        <f>NOT(ISERROR(_xlfn.XLOOKUP(Master[[#This Row],[cu_id]], Solution[Cu_ID],Solution[Cu_ID])))</f>
        <v>0</v>
      </c>
      <c r="BM794"/>
      <c r="BN794"/>
      <c r="BO794"/>
      <c r="BP794"/>
      <c r="BQ794"/>
      <c r="BR794"/>
    </row>
    <row r="795" spans="1:70" x14ac:dyDescent="0.3">
      <c r="A795" t="s">
        <v>7595</v>
      </c>
      <c r="B795">
        <v>102</v>
      </c>
      <c r="C795">
        <v>230344</v>
      </c>
      <c r="D795">
        <v>7</v>
      </c>
      <c r="E795" t="s">
        <v>7596</v>
      </c>
      <c r="F795" t="s">
        <v>77</v>
      </c>
      <c r="G795" t="s">
        <v>77</v>
      </c>
      <c r="H795" t="s">
        <v>77</v>
      </c>
      <c r="I795" t="s">
        <v>77</v>
      </c>
      <c r="J795" t="s">
        <v>77</v>
      </c>
      <c r="K795">
        <v>0</v>
      </c>
      <c r="L795" t="s">
        <v>82</v>
      </c>
      <c r="M795" t="s">
        <v>163</v>
      </c>
      <c r="N795" t="s">
        <v>13</v>
      </c>
      <c r="P795">
        <v>1</v>
      </c>
      <c r="Q795">
        <v>0</v>
      </c>
      <c r="R795">
        <v>0</v>
      </c>
      <c r="S795">
        <v>0</v>
      </c>
      <c r="T795">
        <v>0</v>
      </c>
      <c r="AE795" s="49">
        <v>0</v>
      </c>
      <c r="AF795" s="49">
        <v>0</v>
      </c>
      <c r="AG795" s="44">
        <v>82.253299999999996</v>
      </c>
      <c r="AH795" s="44">
        <v>0</v>
      </c>
      <c r="AI795" s="44">
        <v>0</v>
      </c>
      <c r="AJ795" s="44">
        <v>0</v>
      </c>
      <c r="AK795" s="44">
        <v>0</v>
      </c>
      <c r="AL795" s="44">
        <v>0</v>
      </c>
      <c r="AM795" s="44">
        <v>0</v>
      </c>
      <c r="AN795" s="44">
        <v>0</v>
      </c>
      <c r="AO795" s="44">
        <v>0</v>
      </c>
      <c r="AP795" s="44">
        <v>0</v>
      </c>
      <c r="AQ795" s="44">
        <v>0</v>
      </c>
      <c r="AR795" s="44">
        <v>0</v>
      </c>
      <c r="AS795" s="44">
        <v>0</v>
      </c>
      <c r="AT795" s="44">
        <v>0</v>
      </c>
      <c r="AU795" s="44">
        <v>0</v>
      </c>
      <c r="AV795" s="44">
        <v>0</v>
      </c>
      <c r="AW795" s="44">
        <v>0</v>
      </c>
      <c r="AX795" s="44">
        <v>0</v>
      </c>
      <c r="AY795" s="44">
        <v>0</v>
      </c>
      <c r="AZ795" s="44">
        <v>0</v>
      </c>
      <c r="BA795" s="44">
        <v>0</v>
      </c>
      <c r="BB795" s="44">
        <v>0</v>
      </c>
      <c r="BC795" s="19"/>
      <c r="BD795" s="19"/>
      <c r="BE795" t="s">
        <v>77</v>
      </c>
      <c r="BF795" t="s">
        <v>77</v>
      </c>
      <c r="BG795" t="s">
        <v>77</v>
      </c>
      <c r="BH795" t="s">
        <v>44</v>
      </c>
      <c r="BJ795" s="14">
        <f>IFERROR(_xlfn.XLOOKUP(Master[[#This Row],[cu_id]],StopTimes[cu_ID],StopTimes[Average Stop Time]), 0)</f>
        <v>0</v>
      </c>
      <c r="BK795" s="14">
        <f>IF(Master[[#This Row],[Avg stop time helper]] &lt;&gt; 0, Master[[#This Row],[Avg stop time helper]],Average_Stop_Time)</f>
        <v>9.4354006285390355</v>
      </c>
      <c r="BL795" t="b">
        <f>NOT(ISERROR(_xlfn.XLOOKUP(Master[[#This Row],[cu_id]], Solution[Cu_ID],Solution[Cu_ID])))</f>
        <v>0</v>
      </c>
      <c r="BM795"/>
      <c r="BN795"/>
      <c r="BO795"/>
      <c r="BP795"/>
      <c r="BQ795"/>
      <c r="BR795"/>
    </row>
    <row r="796" spans="1:70" x14ac:dyDescent="0.3">
      <c r="A796" t="s">
        <v>7601</v>
      </c>
      <c r="B796">
        <v>101</v>
      </c>
      <c r="C796">
        <v>7000101</v>
      </c>
      <c r="D796">
        <v>0</v>
      </c>
      <c r="E796" t="s">
        <v>7602</v>
      </c>
      <c r="F796" s="14" t="s">
        <v>3552</v>
      </c>
      <c r="G796" t="s">
        <v>1</v>
      </c>
      <c r="H796" t="s">
        <v>7603</v>
      </c>
      <c r="I796" t="s">
        <v>2</v>
      </c>
      <c r="J796" t="s">
        <v>7604</v>
      </c>
      <c r="K796">
        <v>0</v>
      </c>
      <c r="L796" t="s">
        <v>82</v>
      </c>
      <c r="M796" t="s">
        <v>163</v>
      </c>
      <c r="N796" t="s">
        <v>77</v>
      </c>
      <c r="P796">
        <v>0</v>
      </c>
      <c r="Q796">
        <v>0</v>
      </c>
      <c r="R796">
        <v>0</v>
      </c>
      <c r="S796">
        <v>0</v>
      </c>
      <c r="T796">
        <v>0</v>
      </c>
      <c r="AD796" s="24">
        <f>IFERROR(1-(Master[[#This Row],[Avg Garment Scans per Delivery]]/Master[[#This Row],[Garment Inventory]]), 0)</f>
        <v>0</v>
      </c>
      <c r="AE796" s="49">
        <v>0</v>
      </c>
      <c r="AF796" s="49">
        <v>0</v>
      </c>
      <c r="AG796" s="44">
        <v>0</v>
      </c>
      <c r="AH796" s="44">
        <v>0</v>
      </c>
      <c r="AI796" s="44">
        <v>0</v>
      </c>
      <c r="AJ796" s="44">
        <v>0</v>
      </c>
      <c r="AK796" s="44">
        <v>0</v>
      </c>
      <c r="AL796" s="44">
        <v>0</v>
      </c>
      <c r="AM796" s="44">
        <v>0</v>
      </c>
      <c r="AN796" s="44">
        <v>0</v>
      </c>
      <c r="AO796" s="44">
        <v>0</v>
      </c>
      <c r="AP796" s="44">
        <v>0</v>
      </c>
      <c r="AQ796" s="44">
        <v>0</v>
      </c>
      <c r="AR796" s="44">
        <v>0</v>
      </c>
      <c r="AS796" s="44">
        <v>0</v>
      </c>
      <c r="AT796" s="44">
        <v>0</v>
      </c>
      <c r="AU796" s="44">
        <v>0</v>
      </c>
      <c r="AV796" s="44">
        <v>0</v>
      </c>
      <c r="AW796" s="44">
        <v>0</v>
      </c>
      <c r="AX796" s="44">
        <v>0</v>
      </c>
      <c r="AY796" s="44">
        <v>0</v>
      </c>
      <c r="AZ796" s="44">
        <v>0</v>
      </c>
      <c r="BA796" s="44">
        <v>0</v>
      </c>
      <c r="BB796" s="44">
        <v>0</v>
      </c>
      <c r="BC796" s="19"/>
      <c r="BD796" s="19"/>
      <c r="BE796" t="s">
        <v>77</v>
      </c>
      <c r="BF796" t="s">
        <v>77</v>
      </c>
      <c r="BG796" t="s">
        <v>77</v>
      </c>
      <c r="BH796" t="s">
        <v>44</v>
      </c>
      <c r="BJ796" s="14">
        <f>IFERROR(_xlfn.XLOOKUP(Master[[#This Row],[cu_id]],StopTimes[cu_ID],StopTimes[Average Stop Time]), 0)</f>
        <v>0</v>
      </c>
      <c r="BK796" s="14">
        <f>IF(Master[[#This Row],[Avg stop time helper]] &lt;&gt; 0, Master[[#This Row],[Avg stop time helper]],Average_Stop_Time)</f>
        <v>9.4354006285390355</v>
      </c>
      <c r="BL796" t="b">
        <f>NOT(ISERROR(_xlfn.XLOOKUP(Master[[#This Row],[cu_id]], Solution[Cu_ID],Solution[Cu_ID])))</f>
        <v>1</v>
      </c>
      <c r="BM796"/>
      <c r="BN796"/>
      <c r="BO796"/>
      <c r="BP796"/>
      <c r="BQ796"/>
      <c r="BR796"/>
    </row>
    <row r="797" spans="1:70" x14ac:dyDescent="0.3">
      <c r="A797" t="s">
        <v>7605</v>
      </c>
      <c r="B797">
        <v>102</v>
      </c>
      <c r="C797">
        <v>7000102</v>
      </c>
      <c r="D797">
        <v>0</v>
      </c>
      <c r="E797" t="s">
        <v>7606</v>
      </c>
      <c r="F797" t="s">
        <v>1</v>
      </c>
      <c r="G797" t="s">
        <v>1</v>
      </c>
      <c r="H797" t="s">
        <v>7603</v>
      </c>
      <c r="I797" t="s">
        <v>2</v>
      </c>
      <c r="J797" t="s">
        <v>7604</v>
      </c>
      <c r="K797">
        <v>0</v>
      </c>
      <c r="L797" t="s">
        <v>82</v>
      </c>
      <c r="M797" t="s">
        <v>163</v>
      </c>
      <c r="N797" t="s">
        <v>77</v>
      </c>
      <c r="P797">
        <v>0</v>
      </c>
      <c r="Q797">
        <v>0</v>
      </c>
      <c r="R797">
        <v>0</v>
      </c>
      <c r="S797">
        <v>0</v>
      </c>
      <c r="T797">
        <v>0</v>
      </c>
      <c r="AE797" s="49">
        <v>0</v>
      </c>
      <c r="AF797" s="49">
        <v>0</v>
      </c>
      <c r="AG797" s="44">
        <v>0</v>
      </c>
      <c r="AH797" s="44">
        <v>0</v>
      </c>
      <c r="AI797" s="44">
        <v>0</v>
      </c>
      <c r="AJ797" s="44">
        <v>0</v>
      </c>
      <c r="AK797" s="44">
        <v>0</v>
      </c>
      <c r="AL797" s="44">
        <v>0</v>
      </c>
      <c r="AM797" s="44">
        <v>0</v>
      </c>
      <c r="AN797" s="44">
        <v>0</v>
      </c>
      <c r="AO797" s="44">
        <v>0</v>
      </c>
      <c r="AP797" s="44">
        <v>0</v>
      </c>
      <c r="AQ797" s="44">
        <v>0</v>
      </c>
      <c r="AR797" s="44">
        <v>0</v>
      </c>
      <c r="AS797" s="44">
        <v>0</v>
      </c>
      <c r="AT797" s="44">
        <v>0</v>
      </c>
      <c r="AU797" s="44">
        <v>0</v>
      </c>
      <c r="AV797" s="44">
        <v>0</v>
      </c>
      <c r="AW797" s="44">
        <v>0</v>
      </c>
      <c r="AX797" s="44">
        <v>0</v>
      </c>
      <c r="AY797" s="44">
        <v>0</v>
      </c>
      <c r="AZ797" s="44">
        <v>0</v>
      </c>
      <c r="BA797" s="44">
        <v>0</v>
      </c>
      <c r="BB797" s="44">
        <v>0</v>
      </c>
      <c r="BC797" s="19"/>
      <c r="BD797" s="19"/>
      <c r="BE797" t="s">
        <v>77</v>
      </c>
      <c r="BF797" t="s">
        <v>77</v>
      </c>
      <c r="BG797" t="s">
        <v>77</v>
      </c>
      <c r="BH797" t="s">
        <v>44</v>
      </c>
      <c r="BJ797" s="14">
        <f>IFERROR(_xlfn.XLOOKUP(Master[[#This Row],[cu_id]],StopTimes[cu_ID],StopTimes[Average Stop Time]), 0)</f>
        <v>0</v>
      </c>
      <c r="BK797" s="14">
        <f>IF(Master[[#This Row],[Avg stop time helper]] &lt;&gt; 0, Master[[#This Row],[Avg stop time helper]],Average_Stop_Time)</f>
        <v>9.4354006285390355</v>
      </c>
      <c r="BL797" t="b">
        <f>NOT(ISERROR(_xlfn.XLOOKUP(Master[[#This Row],[cu_id]], Solution[Cu_ID],Solution[Cu_ID])))</f>
        <v>0</v>
      </c>
      <c r="BM797"/>
      <c r="BN797"/>
      <c r="BO797"/>
      <c r="BP797"/>
      <c r="BQ797"/>
      <c r="BR797"/>
    </row>
    <row r="798" spans="1:70" x14ac:dyDescent="0.3">
      <c r="A798" t="s">
        <v>7607</v>
      </c>
      <c r="B798">
        <v>105</v>
      </c>
      <c r="C798">
        <v>7000105</v>
      </c>
      <c r="D798">
        <v>0</v>
      </c>
      <c r="E798" t="s">
        <v>7608</v>
      </c>
      <c r="F798" s="14" t="s">
        <v>3552</v>
      </c>
      <c r="G798" t="s">
        <v>1</v>
      </c>
      <c r="H798" t="s">
        <v>7603</v>
      </c>
      <c r="I798" t="s">
        <v>2</v>
      </c>
      <c r="J798" t="s">
        <v>7604</v>
      </c>
      <c r="K798">
        <v>0</v>
      </c>
      <c r="L798" t="s">
        <v>82</v>
      </c>
      <c r="M798" t="s">
        <v>163</v>
      </c>
      <c r="N798" t="s">
        <v>77</v>
      </c>
      <c r="P798">
        <v>0</v>
      </c>
      <c r="Q798">
        <v>0</v>
      </c>
      <c r="R798">
        <v>0</v>
      </c>
      <c r="S798">
        <v>0</v>
      </c>
      <c r="T798">
        <v>0</v>
      </c>
      <c r="AD798" s="24">
        <f>IFERROR(1-(Master[[#This Row],[Avg Garment Scans per Delivery]]/Master[[#This Row],[Garment Inventory]]), 0)</f>
        <v>0</v>
      </c>
      <c r="AE798" s="49">
        <v>0</v>
      </c>
      <c r="AF798" s="49">
        <v>0</v>
      </c>
      <c r="AG798" s="44">
        <v>0</v>
      </c>
      <c r="AH798" s="44">
        <v>0</v>
      </c>
      <c r="AI798" s="44">
        <v>0</v>
      </c>
      <c r="AJ798" s="44">
        <v>0</v>
      </c>
      <c r="AK798" s="44">
        <v>0</v>
      </c>
      <c r="AL798" s="44">
        <v>0</v>
      </c>
      <c r="AM798" s="44">
        <v>0</v>
      </c>
      <c r="AN798" s="44">
        <v>0</v>
      </c>
      <c r="AO798" s="44">
        <v>0</v>
      </c>
      <c r="AP798" s="44">
        <v>0</v>
      </c>
      <c r="AQ798" s="44">
        <v>0</v>
      </c>
      <c r="AR798" s="44">
        <v>0</v>
      </c>
      <c r="AS798" s="44">
        <v>0</v>
      </c>
      <c r="AT798" s="44">
        <v>0</v>
      </c>
      <c r="AU798" s="44">
        <v>0</v>
      </c>
      <c r="AV798" s="44">
        <v>0</v>
      </c>
      <c r="AW798" s="44">
        <v>0</v>
      </c>
      <c r="AX798" s="44">
        <v>0</v>
      </c>
      <c r="AY798" s="44">
        <v>0</v>
      </c>
      <c r="AZ798" s="44">
        <v>0</v>
      </c>
      <c r="BA798" s="44">
        <v>0</v>
      </c>
      <c r="BB798" s="44">
        <v>0</v>
      </c>
      <c r="BC798" s="19"/>
      <c r="BD798" s="19"/>
      <c r="BE798" t="s">
        <v>77</v>
      </c>
      <c r="BF798" t="s">
        <v>77</v>
      </c>
      <c r="BG798" t="s">
        <v>77</v>
      </c>
      <c r="BH798" t="s">
        <v>44</v>
      </c>
      <c r="BJ798" s="14">
        <f>IFERROR(_xlfn.XLOOKUP(Master[[#This Row],[cu_id]],StopTimes[cu_ID],StopTimes[Average Stop Time]), 0)</f>
        <v>0</v>
      </c>
      <c r="BK798" s="14">
        <f>IF(Master[[#This Row],[Avg stop time helper]] &lt;&gt; 0, Master[[#This Row],[Avg stop time helper]],Average_Stop_Time)</f>
        <v>9.4354006285390355</v>
      </c>
      <c r="BL798" t="b">
        <f>NOT(ISERROR(_xlfn.XLOOKUP(Master[[#This Row],[cu_id]], Solution[Cu_ID],Solution[Cu_ID])))</f>
        <v>1</v>
      </c>
      <c r="BM798"/>
      <c r="BN798"/>
      <c r="BO798"/>
      <c r="BP798"/>
      <c r="BQ798"/>
      <c r="BR798"/>
    </row>
    <row r="799" spans="1:70" x14ac:dyDescent="0.3">
      <c r="W799" s="37"/>
      <c r="X799" s="37"/>
      <c r="Y799" s="37"/>
      <c r="Z799" s="37"/>
      <c r="AA799" s="37"/>
      <c r="AD799" s="38"/>
      <c r="AE799" s="51"/>
      <c r="AF799" s="51"/>
      <c r="AG799" s="46"/>
      <c r="AH799" s="46"/>
      <c r="AI799" s="46"/>
      <c r="AJ799" s="46"/>
      <c r="AK799" s="46"/>
      <c r="AL799" s="46"/>
      <c r="AM799" s="46"/>
      <c r="AN799" s="46"/>
      <c r="AP799" s="46"/>
      <c r="AR799" s="46"/>
      <c r="AT799" s="46"/>
      <c r="AU799" s="46"/>
      <c r="BC799" s="19"/>
      <c r="BD799" s="19"/>
      <c r="BF799"/>
      <c r="BH799" s="14"/>
      <c r="BI799" s="14"/>
      <c r="BJ799"/>
      <c r="BK799"/>
      <c r="BL799"/>
      <c r="BM799"/>
      <c r="BN799"/>
      <c r="BO799"/>
      <c r="BP799"/>
      <c r="BQ799"/>
      <c r="BR799"/>
    </row>
    <row r="800" spans="1:70" x14ac:dyDescent="0.3">
      <c r="BI800" s="37">
        <f>SUM(AU10:BB798)</f>
        <v>409715.4199999994</v>
      </c>
    </row>
    <row r="801" spans="61:61" x14ac:dyDescent="0.3">
      <c r="BI801" s="37">
        <f>BI800/8</f>
        <v>51214.427499999925</v>
      </c>
    </row>
  </sheetData>
  <phoneticPr fontId="8" type="noConversion"/>
  <conditionalFormatting sqref="BJ2:BK798">
    <cfRule type="cellIs" dxfId="131" priority="1" operator="equal">
      <formula>0</formula>
    </cfRule>
    <cfRule type="colorScale" priority="2">
      <colorScale>
        <cfvo type="num" val="1"/>
        <cfvo type="num" val="5"/>
        <cfvo type="num" val="30"/>
        <color rgb="FFFF9900"/>
        <color rgb="FF00B050"/>
        <color rgb="FFFFFF00"/>
      </colorScale>
    </cfRule>
  </conditionalFormatting>
  <pageMargins left="0.7" right="0.7" top="0.75" bottom="0.75" header="0.3" footer="0.3"/>
  <pageSetup scale="23"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4A4D7-B51B-4314-ACBB-016C0963D57E}">
  <sheetPr codeName="Sheet13"/>
  <dimension ref="A1:CK743"/>
  <sheetViews>
    <sheetView tabSelected="1" view="pageBreakPreview" topLeftCell="A16" zoomScaleNormal="120" zoomScaleSheetLayoutView="100" workbookViewId="0">
      <selection activeCell="C16" sqref="C16"/>
    </sheetView>
  </sheetViews>
  <sheetFormatPr defaultColWidth="8.88671875" defaultRowHeight="13.8" x14ac:dyDescent="0.3"/>
  <cols>
    <col min="1" max="1" width="7.44140625" bestFit="1" customWidth="1"/>
    <col min="2" max="2" width="9" style="1" bestFit="1" customWidth="1"/>
    <col min="3" max="3" width="6.21875" style="1" bestFit="1" customWidth="1"/>
    <col min="4" max="4" width="7.88671875" style="1" bestFit="1" customWidth="1"/>
    <col min="5" max="5" width="8" style="1" bestFit="1" customWidth="1"/>
    <col min="6" max="6" width="32.5546875" bestFit="1" customWidth="1"/>
    <col min="7" max="7" width="6.77734375" style="3" bestFit="1" customWidth="1"/>
    <col min="8" max="8" width="17.77734375" style="12" bestFit="1" customWidth="1"/>
    <col min="9" max="13" width="53.21875" style="2" customWidth="1"/>
    <col min="14" max="14" width="53.21875" style="2" bestFit="1" customWidth="1"/>
    <col min="15" max="15" width="53" style="2" bestFit="1" customWidth="1"/>
    <col min="16" max="16" width="52.21875" style="2" bestFit="1" customWidth="1"/>
    <col min="17" max="17" width="53.21875" style="2" bestFit="1" customWidth="1"/>
    <col min="18" max="28" width="40.77734375" style="2" customWidth="1"/>
    <col min="29" max="34" width="43.88671875" customWidth="1"/>
    <col min="35" max="36" width="43.6640625" customWidth="1"/>
    <col min="37" max="37" width="43.88671875" customWidth="1"/>
    <col min="38" max="40" width="43.6640625" customWidth="1"/>
    <col min="41" max="41" width="36.5546875" customWidth="1"/>
    <col min="42" max="42" width="43.6640625" customWidth="1"/>
    <col min="43" max="43" width="36.5546875" customWidth="1"/>
    <col min="44" max="44" width="43.6640625" customWidth="1"/>
    <col min="45" max="46" width="43.88671875" customWidth="1"/>
    <col min="47" max="48" width="43.6640625" customWidth="1"/>
    <col min="49" max="54" width="43.88671875" customWidth="1"/>
    <col min="55" max="56" width="43.6640625" customWidth="1"/>
    <col min="57" max="57" width="43.88671875" customWidth="1"/>
    <col min="58" max="60" width="43.6640625" customWidth="1"/>
    <col min="61" max="61" width="36.5546875" customWidth="1"/>
    <col min="62" max="62" width="43.6640625" customWidth="1"/>
    <col min="63" max="63" width="36.5546875" customWidth="1"/>
    <col min="64" max="64" width="43.6640625" customWidth="1"/>
    <col min="65" max="66" width="43.88671875" customWidth="1"/>
    <col min="67" max="69" width="43.6640625" customWidth="1"/>
    <col min="70" max="70" width="36.5546875" customWidth="1"/>
    <col min="71" max="71" width="43.6640625" customWidth="1"/>
    <col min="72" max="73" width="43.88671875" customWidth="1"/>
    <col min="74" max="74" width="43.6640625" customWidth="1"/>
  </cols>
  <sheetData>
    <row r="1" spans="1:89" x14ac:dyDescent="0.3">
      <c r="A1" s="34" t="s">
        <v>11</v>
      </c>
      <c r="B1" t="s">
        <v>76</v>
      </c>
      <c r="C1" t="s">
        <v>17</v>
      </c>
      <c r="D1" t="s">
        <v>18</v>
      </c>
      <c r="E1" t="s">
        <v>19</v>
      </c>
      <c r="F1" t="s">
        <v>20</v>
      </c>
      <c r="G1" t="s">
        <v>52</v>
      </c>
      <c r="H1" s="12" t="s">
        <v>55</v>
      </c>
      <c r="I1" t="s">
        <v>56</v>
      </c>
      <c r="J1" t="s">
        <v>57</v>
      </c>
      <c r="K1" t="s">
        <v>58</v>
      </c>
      <c r="L1" t="s">
        <v>59</v>
      </c>
      <c r="M1" t="s">
        <v>60</v>
      </c>
      <c r="N1" t="s">
        <v>61</v>
      </c>
      <c r="O1" t="s">
        <v>62</v>
      </c>
      <c r="P1" t="s">
        <v>63</v>
      </c>
      <c r="Q1" t="s">
        <v>64</v>
      </c>
      <c r="R1" t="s">
        <v>65</v>
      </c>
      <c r="S1" t="s">
        <v>66</v>
      </c>
      <c r="T1" t="s">
        <v>67</v>
      </c>
      <c r="U1" t="s">
        <v>68</v>
      </c>
      <c r="V1" t="s">
        <v>69</v>
      </c>
      <c r="W1" t="s">
        <v>70</v>
      </c>
      <c r="X1" t="s">
        <v>71</v>
      </c>
      <c r="Y1" t="s">
        <v>72</v>
      </c>
      <c r="Z1" t="s">
        <v>73</v>
      </c>
      <c r="AA1" t="s">
        <v>74</v>
      </c>
      <c r="AB1" t="s">
        <v>75</v>
      </c>
      <c r="AC1" s="4"/>
      <c r="BX1">
        <v>101</v>
      </c>
      <c r="BY1" t="s">
        <v>13</v>
      </c>
      <c r="CA1">
        <v>101</v>
      </c>
      <c r="CB1" t="s">
        <v>13</v>
      </c>
      <c r="CD1">
        <v>101</v>
      </c>
      <c r="CE1" t="s">
        <v>13</v>
      </c>
      <c r="CG1">
        <v>101</v>
      </c>
      <c r="CH1" t="s">
        <v>13</v>
      </c>
    </row>
    <row r="2" spans="1:89" x14ac:dyDescent="0.3">
      <c r="A2" t="s">
        <v>516</v>
      </c>
      <c r="B2" s="1" t="e">
        <f>_xlfn.XLOOKUP(StopTimes[[#This Row],[cu_ID]],#REF!,#REF!)</f>
        <v>#REF!</v>
      </c>
      <c r="C2" s="1" t="s">
        <v>160</v>
      </c>
      <c r="D2" s="1" t="s">
        <v>3522</v>
      </c>
      <c r="E2" s="1" t="s">
        <v>138</v>
      </c>
      <c r="F2" t="s">
        <v>515</v>
      </c>
      <c r="G2" s="1">
        <v>1</v>
      </c>
      <c r="H2" s="12">
        <v>12.27037037</v>
      </c>
      <c r="I2" t="s">
        <v>3397</v>
      </c>
      <c r="J2" t="s">
        <v>3396</v>
      </c>
      <c r="K2" t="s">
        <v>3395</v>
      </c>
      <c r="L2" t="s">
        <v>3394</v>
      </c>
      <c r="M2" t="s">
        <v>6437</v>
      </c>
      <c r="N2" t="s">
        <v>6438</v>
      </c>
      <c r="O2" t="s">
        <v>6439</v>
      </c>
      <c r="P2" t="s">
        <v>6440</v>
      </c>
      <c r="Q2" t="s">
        <v>6441</v>
      </c>
      <c r="R2"/>
      <c r="S2"/>
      <c r="T2"/>
      <c r="U2"/>
      <c r="V2"/>
      <c r="W2"/>
      <c r="X2"/>
      <c r="Y2"/>
      <c r="Z2"/>
      <c r="AA2"/>
      <c r="AB2"/>
      <c r="BX2">
        <v>102</v>
      </c>
      <c r="BY2" t="s">
        <v>15</v>
      </c>
      <c r="CA2">
        <v>102</v>
      </c>
      <c r="CB2" t="s">
        <v>15</v>
      </c>
      <c r="CD2">
        <v>102</v>
      </c>
      <c r="CE2" t="s">
        <v>15</v>
      </c>
      <c r="CG2">
        <v>102</v>
      </c>
      <c r="CH2" t="s">
        <v>15</v>
      </c>
      <c r="CJ2">
        <v>102</v>
      </c>
      <c r="CK2" t="s">
        <v>15</v>
      </c>
    </row>
    <row r="3" spans="1:89" x14ac:dyDescent="0.3">
      <c r="A3" t="s">
        <v>5707</v>
      </c>
      <c r="B3" s="1" t="e">
        <f>_xlfn.XLOOKUP(StopTimes[[#This Row],[cu_ID]],#REF!,#REF!)</f>
        <v>#REF!</v>
      </c>
      <c r="C3" s="1" t="s">
        <v>160</v>
      </c>
      <c r="D3" s="1" t="s">
        <v>5723</v>
      </c>
      <c r="E3" s="1" t="s">
        <v>110</v>
      </c>
      <c r="F3" t="s">
        <v>3393</v>
      </c>
      <c r="G3" s="1">
        <v>1</v>
      </c>
      <c r="H3" s="12">
        <v>5.2333333333333334</v>
      </c>
      <c r="I3" t="s">
        <v>3392</v>
      </c>
      <c r="J3" t="s">
        <v>3391</v>
      </c>
      <c r="K3" t="s">
        <v>3390</v>
      </c>
      <c r="L3"/>
      <c r="M3"/>
      <c r="N3"/>
      <c r="O3"/>
      <c r="P3"/>
      <c r="Q3"/>
      <c r="R3"/>
      <c r="S3"/>
      <c r="T3"/>
      <c r="U3"/>
      <c r="V3"/>
      <c r="W3"/>
      <c r="X3"/>
      <c r="Y3"/>
      <c r="Z3"/>
      <c r="AA3"/>
      <c r="AB3"/>
      <c r="BX3">
        <v>103</v>
      </c>
      <c r="BY3" t="s">
        <v>12</v>
      </c>
      <c r="CA3">
        <v>103</v>
      </c>
      <c r="CB3" t="s">
        <v>12</v>
      </c>
      <c r="CD3">
        <v>103</v>
      </c>
      <c r="CE3" t="s">
        <v>12</v>
      </c>
      <c r="CG3">
        <v>103</v>
      </c>
      <c r="CH3" t="s">
        <v>12</v>
      </c>
      <c r="CJ3">
        <v>103</v>
      </c>
      <c r="CK3" t="s">
        <v>12</v>
      </c>
    </row>
    <row r="4" spans="1:89" x14ac:dyDescent="0.3">
      <c r="A4" t="s">
        <v>578</v>
      </c>
      <c r="B4" s="1" t="e">
        <f>_xlfn.XLOOKUP(StopTimes[[#This Row],[cu_ID]],#REF!,#REF!)</f>
        <v>#REF!</v>
      </c>
      <c r="C4" s="1" t="s">
        <v>160</v>
      </c>
      <c r="D4" s="1" t="s">
        <v>158</v>
      </c>
      <c r="E4" s="1" t="s">
        <v>138</v>
      </c>
      <c r="F4" t="s">
        <v>3389</v>
      </c>
      <c r="G4" s="1">
        <v>1</v>
      </c>
      <c r="H4" s="12">
        <v>10.733333333333334</v>
      </c>
      <c r="I4" t="s">
        <v>3388</v>
      </c>
      <c r="J4" t="s">
        <v>3387</v>
      </c>
      <c r="K4" t="s">
        <v>3386</v>
      </c>
      <c r="L4" t="s">
        <v>6442</v>
      </c>
      <c r="M4" t="s">
        <v>6443</v>
      </c>
      <c r="N4"/>
      <c r="O4"/>
      <c r="P4"/>
      <c r="Q4"/>
      <c r="R4"/>
      <c r="S4"/>
      <c r="T4"/>
      <c r="U4"/>
      <c r="V4"/>
      <c r="W4"/>
      <c r="X4"/>
      <c r="Y4"/>
      <c r="Z4"/>
      <c r="AA4"/>
      <c r="AB4"/>
      <c r="BX4">
        <v>105</v>
      </c>
      <c r="BY4" t="s">
        <v>14</v>
      </c>
      <c r="CA4">
        <v>105</v>
      </c>
      <c r="CB4" t="s">
        <v>14</v>
      </c>
      <c r="CD4">
        <v>105</v>
      </c>
      <c r="CE4" t="s">
        <v>14</v>
      </c>
      <c r="CG4">
        <v>105</v>
      </c>
      <c r="CH4" t="s">
        <v>14</v>
      </c>
      <c r="CJ4">
        <v>105</v>
      </c>
      <c r="CK4" t="s">
        <v>14</v>
      </c>
    </row>
    <row r="5" spans="1:89" x14ac:dyDescent="0.3">
      <c r="A5" t="s">
        <v>1460</v>
      </c>
      <c r="B5" s="1" t="e">
        <f>_xlfn.XLOOKUP(StopTimes[[#This Row],[cu_ID]],#REF!,#REF!)</f>
        <v>#REF!</v>
      </c>
      <c r="C5" s="1" t="s">
        <v>160</v>
      </c>
      <c r="D5" s="1" t="s">
        <v>3518</v>
      </c>
      <c r="E5" s="1" t="s">
        <v>112</v>
      </c>
      <c r="F5" t="s">
        <v>258</v>
      </c>
      <c r="G5" s="1">
        <v>1</v>
      </c>
      <c r="H5" s="12">
        <v>0.2</v>
      </c>
      <c r="I5" t="s">
        <v>3385</v>
      </c>
      <c r="J5" t="s">
        <v>3384</v>
      </c>
      <c r="K5" t="s">
        <v>6444</v>
      </c>
      <c r="L5" t="s">
        <v>6445</v>
      </c>
      <c r="M5"/>
      <c r="N5"/>
      <c r="O5"/>
      <c r="P5"/>
      <c r="Q5"/>
      <c r="R5"/>
      <c r="S5"/>
      <c r="T5"/>
      <c r="U5"/>
      <c r="V5"/>
      <c r="W5"/>
      <c r="X5"/>
      <c r="Y5"/>
      <c r="Z5"/>
      <c r="AA5"/>
      <c r="AB5"/>
      <c r="BX5">
        <v>199</v>
      </c>
      <c r="BY5" t="s">
        <v>200</v>
      </c>
      <c r="CA5">
        <v>199</v>
      </c>
      <c r="CB5" t="s">
        <v>200</v>
      </c>
      <c r="CD5">
        <v>199</v>
      </c>
      <c r="CE5" t="s">
        <v>3383</v>
      </c>
      <c r="CG5">
        <v>199</v>
      </c>
      <c r="CH5" t="s">
        <v>3383</v>
      </c>
      <c r="CJ5">
        <v>199</v>
      </c>
      <c r="CK5" t="s">
        <v>200</v>
      </c>
    </row>
    <row r="6" spans="1:89" x14ac:dyDescent="0.3">
      <c r="A6" t="s">
        <v>1541</v>
      </c>
      <c r="B6" s="1" t="e">
        <f>_xlfn.XLOOKUP(StopTimes[[#This Row],[cu_ID]],#REF!,#REF!)</f>
        <v>#REF!</v>
      </c>
      <c r="C6" s="1" t="s">
        <v>160</v>
      </c>
      <c r="D6" s="1" t="s">
        <v>3518</v>
      </c>
      <c r="E6" s="1" t="s">
        <v>107</v>
      </c>
      <c r="F6" t="s">
        <v>258</v>
      </c>
      <c r="G6" s="1">
        <v>1</v>
      </c>
      <c r="H6" s="12">
        <v>15.866666666666667</v>
      </c>
      <c r="I6" t="s">
        <v>3382</v>
      </c>
      <c r="J6" t="s">
        <v>3381</v>
      </c>
      <c r="K6" t="s">
        <v>6446</v>
      </c>
      <c r="L6" t="s">
        <v>6447</v>
      </c>
      <c r="M6"/>
      <c r="N6"/>
      <c r="O6"/>
      <c r="P6"/>
      <c r="Q6"/>
      <c r="R6"/>
      <c r="S6"/>
      <c r="T6"/>
      <c r="U6"/>
      <c r="V6"/>
      <c r="W6"/>
      <c r="X6"/>
      <c r="Y6"/>
      <c r="Z6"/>
      <c r="AA6"/>
      <c r="AB6"/>
      <c r="BY6" t="e">
        <v>#N/A</v>
      </c>
      <c r="CB6" t="e">
        <v>#N/A</v>
      </c>
      <c r="CE6" t="s">
        <v>200</v>
      </c>
      <c r="CH6" t="s">
        <v>200</v>
      </c>
      <c r="CK6" t="s">
        <v>3380</v>
      </c>
    </row>
    <row r="7" spans="1:89" x14ac:dyDescent="0.3">
      <c r="A7" t="s">
        <v>259</v>
      </c>
      <c r="B7" s="1" t="e">
        <f>_xlfn.XLOOKUP(StopTimes[[#This Row],[cu_ID]],#REF!,#REF!)</f>
        <v>#REF!</v>
      </c>
      <c r="C7" s="1" t="s">
        <v>160</v>
      </c>
      <c r="D7" s="1" t="s">
        <v>3518</v>
      </c>
      <c r="E7" s="1" t="s">
        <v>110</v>
      </c>
      <c r="F7" t="s">
        <v>258</v>
      </c>
      <c r="G7" s="1">
        <v>2</v>
      </c>
      <c r="H7" s="12">
        <v>66.429166666666674</v>
      </c>
      <c r="I7" t="s">
        <v>3379</v>
      </c>
      <c r="J7" t="s">
        <v>3378</v>
      </c>
      <c r="K7" t="s">
        <v>6448</v>
      </c>
      <c r="L7" t="s">
        <v>6449</v>
      </c>
      <c r="M7"/>
      <c r="N7"/>
      <c r="O7"/>
      <c r="P7"/>
      <c r="Q7"/>
      <c r="R7"/>
      <c r="S7"/>
      <c r="T7"/>
      <c r="U7"/>
      <c r="V7"/>
      <c r="W7"/>
      <c r="X7"/>
      <c r="Y7"/>
      <c r="Z7"/>
      <c r="AA7"/>
      <c r="AB7"/>
    </row>
    <row r="8" spans="1:89" x14ac:dyDescent="0.3">
      <c r="A8" t="s">
        <v>299</v>
      </c>
      <c r="B8" s="1" t="e">
        <f>_xlfn.XLOOKUP(StopTimes[[#This Row],[cu_ID]],#REF!,#REF!)</f>
        <v>#REF!</v>
      </c>
      <c r="C8" s="1" t="s">
        <v>160</v>
      </c>
      <c r="D8" s="1" t="s">
        <v>3438</v>
      </c>
      <c r="E8" s="1" t="s">
        <v>110</v>
      </c>
      <c r="F8" t="s">
        <v>3377</v>
      </c>
      <c r="G8" s="1">
        <v>3</v>
      </c>
      <c r="H8" s="12">
        <v>20.704166666666666</v>
      </c>
      <c r="I8" t="s">
        <v>3376</v>
      </c>
      <c r="J8" t="s">
        <v>3375</v>
      </c>
      <c r="K8" t="s">
        <v>6450</v>
      </c>
      <c r="L8" t="s">
        <v>6451</v>
      </c>
      <c r="M8"/>
      <c r="N8"/>
      <c r="O8"/>
      <c r="P8"/>
      <c r="Q8"/>
      <c r="R8"/>
      <c r="S8"/>
      <c r="T8"/>
      <c r="U8"/>
      <c r="V8"/>
      <c r="W8"/>
      <c r="X8"/>
      <c r="Y8"/>
      <c r="Z8"/>
      <c r="AA8"/>
      <c r="AB8"/>
    </row>
    <row r="9" spans="1:89" x14ac:dyDescent="0.3">
      <c r="A9" t="s">
        <v>602</v>
      </c>
      <c r="B9" s="1" t="e">
        <f>_xlfn.XLOOKUP(StopTimes[[#This Row],[cu_ID]],#REF!,#REF!)</f>
        <v>#REF!</v>
      </c>
      <c r="C9" s="1" t="s">
        <v>160</v>
      </c>
      <c r="D9" s="1" t="s">
        <v>3513</v>
      </c>
      <c r="E9" s="1" t="s">
        <v>110</v>
      </c>
      <c r="F9" t="s">
        <v>3374</v>
      </c>
      <c r="G9" s="1">
        <v>5</v>
      </c>
      <c r="H9" s="12">
        <v>12.279166666666667</v>
      </c>
      <c r="I9" t="s">
        <v>3373</v>
      </c>
      <c r="J9" t="s">
        <v>3372</v>
      </c>
      <c r="K9" t="s">
        <v>6452</v>
      </c>
      <c r="L9" t="s">
        <v>6453</v>
      </c>
      <c r="M9"/>
      <c r="N9"/>
      <c r="O9"/>
      <c r="P9"/>
      <c r="Q9"/>
      <c r="R9"/>
      <c r="S9"/>
      <c r="T9"/>
      <c r="U9"/>
      <c r="V9"/>
      <c r="W9"/>
      <c r="X9"/>
      <c r="Y9"/>
      <c r="Z9"/>
      <c r="AA9"/>
      <c r="AB9"/>
    </row>
    <row r="10" spans="1:89" x14ac:dyDescent="0.3">
      <c r="A10" t="s">
        <v>1410</v>
      </c>
      <c r="B10" s="1" t="e">
        <f>_xlfn.XLOOKUP(StopTimes[[#This Row],[cu_ID]],#REF!,#REF!)</f>
        <v>#REF!</v>
      </c>
      <c r="C10" s="1" t="s">
        <v>160</v>
      </c>
      <c r="D10" s="1" t="s">
        <v>111</v>
      </c>
      <c r="E10" s="1" t="s">
        <v>4383</v>
      </c>
      <c r="F10" t="s">
        <v>1409</v>
      </c>
      <c r="G10" s="1">
        <v>5</v>
      </c>
      <c r="H10" s="12">
        <v>20.491666666666667</v>
      </c>
      <c r="I10" t="s">
        <v>3371</v>
      </c>
      <c r="J10" t="s">
        <v>3370</v>
      </c>
      <c r="K10" t="s">
        <v>6454</v>
      </c>
      <c r="L10" t="s">
        <v>6455</v>
      </c>
      <c r="M10"/>
      <c r="N10"/>
      <c r="O10"/>
      <c r="P10"/>
      <c r="Q10"/>
      <c r="R10"/>
      <c r="S10"/>
      <c r="T10"/>
      <c r="U10"/>
      <c r="V10"/>
      <c r="W10"/>
      <c r="X10"/>
      <c r="Y10"/>
      <c r="Z10"/>
      <c r="AA10"/>
      <c r="AB10"/>
    </row>
    <row r="11" spans="1:89" x14ac:dyDescent="0.3">
      <c r="A11" t="s">
        <v>606</v>
      </c>
      <c r="B11" s="1" t="e">
        <f>_xlfn.XLOOKUP(StopTimes[[#This Row],[cu_ID]],#REF!,#REF!)</f>
        <v>#REF!</v>
      </c>
      <c r="C11" s="1" t="s">
        <v>160</v>
      </c>
      <c r="D11" s="1" t="s">
        <v>4395</v>
      </c>
      <c r="E11" s="1" t="s">
        <v>110</v>
      </c>
      <c r="F11" t="s">
        <v>3369</v>
      </c>
      <c r="G11" s="1">
        <v>20</v>
      </c>
      <c r="H11" s="12">
        <v>10.936666666666667</v>
      </c>
      <c r="I11" t="s">
        <v>3368</v>
      </c>
      <c r="J11" t="s">
        <v>3367</v>
      </c>
      <c r="K11" t="s">
        <v>3366</v>
      </c>
      <c r="L11" t="s">
        <v>6456</v>
      </c>
      <c r="M11" t="s">
        <v>6457</v>
      </c>
      <c r="N11"/>
      <c r="O11"/>
      <c r="P11"/>
      <c r="Q11"/>
      <c r="R11"/>
      <c r="S11"/>
      <c r="T11"/>
      <c r="U11"/>
      <c r="V11"/>
      <c r="W11"/>
      <c r="X11"/>
      <c r="Y11"/>
      <c r="Z11"/>
      <c r="AA11"/>
      <c r="AB11"/>
    </row>
    <row r="12" spans="1:89" x14ac:dyDescent="0.3">
      <c r="A12" t="s">
        <v>1372</v>
      </c>
      <c r="B12" s="1" t="e">
        <f>_xlfn.XLOOKUP(StopTimes[[#This Row],[cu_ID]],#REF!,#REF!)</f>
        <v>#REF!</v>
      </c>
      <c r="C12" s="1" t="s">
        <v>160</v>
      </c>
      <c r="D12" s="1" t="s">
        <v>4309</v>
      </c>
      <c r="E12" s="1" t="s">
        <v>110</v>
      </c>
      <c r="F12" t="s">
        <v>3365</v>
      </c>
      <c r="G12" s="1">
        <v>20</v>
      </c>
      <c r="H12" s="12">
        <v>169.52333333333334</v>
      </c>
      <c r="I12" t="s">
        <v>3364</v>
      </c>
      <c r="J12" t="s">
        <v>3363</v>
      </c>
      <c r="K12" t="s">
        <v>6458</v>
      </c>
      <c r="L12" t="s">
        <v>6459</v>
      </c>
      <c r="M12" t="s">
        <v>6460</v>
      </c>
      <c r="N12"/>
      <c r="O12"/>
      <c r="P12"/>
      <c r="Q12"/>
      <c r="R12"/>
      <c r="S12"/>
      <c r="T12"/>
      <c r="U12"/>
      <c r="V12"/>
      <c r="W12"/>
      <c r="X12"/>
      <c r="Y12"/>
      <c r="Z12"/>
      <c r="AA12"/>
      <c r="AB12"/>
    </row>
    <row r="13" spans="1:89" x14ac:dyDescent="0.3">
      <c r="A13" t="s">
        <v>894</v>
      </c>
      <c r="B13" s="1" t="e">
        <f>_xlfn.XLOOKUP(StopTimes[[#This Row],[cu_ID]],#REF!,#REF!)</f>
        <v>#REF!</v>
      </c>
      <c r="C13" s="1" t="s">
        <v>160</v>
      </c>
      <c r="D13" s="1" t="s">
        <v>4715</v>
      </c>
      <c r="E13" s="1" t="s">
        <v>110</v>
      </c>
      <c r="F13" t="s">
        <v>3362</v>
      </c>
      <c r="G13" s="1">
        <v>20</v>
      </c>
      <c r="H13" s="12">
        <v>2.6166666666666667</v>
      </c>
      <c r="I13" t="s">
        <v>3361</v>
      </c>
      <c r="J13" t="s">
        <v>6461</v>
      </c>
      <c r="K13"/>
      <c r="L13"/>
      <c r="M13"/>
      <c r="N13"/>
      <c r="O13"/>
      <c r="P13"/>
      <c r="Q13"/>
      <c r="R13"/>
      <c r="S13"/>
      <c r="T13"/>
      <c r="U13"/>
      <c r="V13"/>
      <c r="W13"/>
      <c r="X13"/>
      <c r="Y13"/>
      <c r="Z13"/>
      <c r="AA13"/>
      <c r="AB13"/>
    </row>
    <row r="14" spans="1:89" x14ac:dyDescent="0.3">
      <c r="A14" t="s">
        <v>1833</v>
      </c>
      <c r="B14" s="1" t="e">
        <f>_xlfn.XLOOKUP(StopTimes[[#This Row],[cu_ID]],#REF!,#REF!)</f>
        <v>#REF!</v>
      </c>
      <c r="C14" s="1" t="s">
        <v>160</v>
      </c>
      <c r="D14" s="1" t="s">
        <v>4319</v>
      </c>
      <c r="E14" s="1" t="s">
        <v>110</v>
      </c>
      <c r="F14" t="s">
        <v>3360</v>
      </c>
      <c r="G14" s="1">
        <v>25</v>
      </c>
      <c r="H14" s="12">
        <v>15.243333333333334</v>
      </c>
      <c r="I14" t="s">
        <v>3359</v>
      </c>
      <c r="J14" t="s">
        <v>3358</v>
      </c>
      <c r="K14" t="s">
        <v>6462</v>
      </c>
      <c r="L14" t="s">
        <v>6463</v>
      </c>
      <c r="M14" t="s">
        <v>6464</v>
      </c>
      <c r="N14"/>
      <c r="O14"/>
      <c r="P14"/>
      <c r="Q14"/>
      <c r="R14"/>
      <c r="S14"/>
      <c r="T14"/>
      <c r="U14"/>
      <c r="V14"/>
      <c r="W14"/>
      <c r="X14"/>
      <c r="Y14"/>
      <c r="Z14"/>
      <c r="AA14"/>
      <c r="AB14"/>
    </row>
    <row r="15" spans="1:89" x14ac:dyDescent="0.3">
      <c r="A15" t="s">
        <v>591</v>
      </c>
      <c r="B15" s="1" t="e">
        <f>_xlfn.XLOOKUP(StopTimes[[#This Row],[cu_ID]],#REF!,#REF!)</f>
        <v>#REF!</v>
      </c>
      <c r="C15" s="1" t="s">
        <v>160</v>
      </c>
      <c r="D15" s="1" t="s">
        <v>4373</v>
      </c>
      <c r="E15" s="1" t="s">
        <v>110</v>
      </c>
      <c r="F15" t="s">
        <v>3357</v>
      </c>
      <c r="G15" s="1">
        <v>30</v>
      </c>
      <c r="H15" s="12">
        <v>7.375</v>
      </c>
      <c r="I15" t="s">
        <v>3356</v>
      </c>
      <c r="J15" t="s">
        <v>3355</v>
      </c>
      <c r="K15" t="s">
        <v>6465</v>
      </c>
      <c r="L15" t="s">
        <v>6466</v>
      </c>
      <c r="M15"/>
      <c r="N15"/>
      <c r="O15"/>
      <c r="P15"/>
      <c r="Q15"/>
      <c r="R15"/>
      <c r="S15"/>
      <c r="T15"/>
      <c r="U15"/>
      <c r="V15"/>
      <c r="W15"/>
      <c r="X15"/>
      <c r="Y15"/>
      <c r="Z15"/>
      <c r="AA15"/>
      <c r="AB15"/>
    </row>
    <row r="16" spans="1:89" x14ac:dyDescent="0.3">
      <c r="A16" t="s">
        <v>851</v>
      </c>
      <c r="B16" s="1" t="e">
        <f>_xlfn.XLOOKUP(StopTimes[[#This Row],[cu_ID]],#REF!,#REF!)</f>
        <v>#REF!</v>
      </c>
      <c r="C16" s="1" t="s">
        <v>160</v>
      </c>
      <c r="D16" s="1" t="s">
        <v>4460</v>
      </c>
      <c r="E16" s="1" t="s">
        <v>110</v>
      </c>
      <c r="F16" t="s">
        <v>3354</v>
      </c>
      <c r="G16" s="1">
        <v>40</v>
      </c>
      <c r="H16" s="12">
        <v>14.683333333333334</v>
      </c>
      <c r="I16" t="s">
        <v>3353</v>
      </c>
      <c r="J16" t="s">
        <v>3352</v>
      </c>
      <c r="K16" t="s">
        <v>3351</v>
      </c>
      <c r="L16" t="s">
        <v>6467</v>
      </c>
      <c r="M16" t="s">
        <v>6468</v>
      </c>
      <c r="N16"/>
      <c r="O16"/>
      <c r="P16"/>
      <c r="Q16"/>
      <c r="R16"/>
      <c r="S16"/>
      <c r="T16"/>
      <c r="U16"/>
      <c r="V16"/>
      <c r="W16"/>
      <c r="X16"/>
      <c r="Y16"/>
      <c r="Z16"/>
      <c r="AA16"/>
      <c r="AB16"/>
    </row>
    <row r="17" spans="1:28" x14ac:dyDescent="0.3">
      <c r="A17" t="s">
        <v>922</v>
      </c>
      <c r="B17" s="1" t="e">
        <f>_xlfn.XLOOKUP(StopTimes[[#This Row],[cu_ID]],#REF!,#REF!)</f>
        <v>#REF!</v>
      </c>
      <c r="C17" s="1" t="s">
        <v>160</v>
      </c>
      <c r="D17" s="1" t="s">
        <v>4649</v>
      </c>
      <c r="E17" s="1" t="s">
        <v>110</v>
      </c>
      <c r="F17" t="s">
        <v>3350</v>
      </c>
      <c r="G17" s="1">
        <v>40</v>
      </c>
      <c r="H17" s="12">
        <v>9.5583333333333336</v>
      </c>
      <c r="I17" t="s">
        <v>3349</v>
      </c>
      <c r="J17" t="s">
        <v>3348</v>
      </c>
      <c r="K17" t="s">
        <v>6469</v>
      </c>
      <c r="L17" t="s">
        <v>6470</v>
      </c>
      <c r="M17"/>
      <c r="N17"/>
      <c r="O17"/>
      <c r="P17"/>
      <c r="Q17"/>
      <c r="R17"/>
      <c r="S17"/>
      <c r="T17"/>
      <c r="U17"/>
      <c r="V17"/>
      <c r="W17"/>
      <c r="X17"/>
      <c r="Y17"/>
      <c r="Z17"/>
      <c r="AA17"/>
      <c r="AB17"/>
    </row>
    <row r="18" spans="1:28" x14ac:dyDescent="0.3">
      <c r="A18" t="s">
        <v>854</v>
      </c>
      <c r="B18" s="1" t="e">
        <f>_xlfn.XLOOKUP(StopTimes[[#This Row],[cu_ID]],#REF!,#REF!)</f>
        <v>#REF!</v>
      </c>
      <c r="C18" s="1" t="s">
        <v>160</v>
      </c>
      <c r="D18" s="1" t="s">
        <v>4404</v>
      </c>
      <c r="E18" s="1" t="s">
        <v>110</v>
      </c>
      <c r="F18" t="s">
        <v>3347</v>
      </c>
      <c r="G18" s="1">
        <v>50</v>
      </c>
      <c r="H18" s="12">
        <v>8.2766666666666673</v>
      </c>
      <c r="I18" t="s">
        <v>3346</v>
      </c>
      <c r="J18" t="s">
        <v>3345</v>
      </c>
      <c r="K18" t="s">
        <v>3344</v>
      </c>
      <c r="L18" t="s">
        <v>6471</v>
      </c>
      <c r="M18" t="s">
        <v>6472</v>
      </c>
      <c r="N18"/>
      <c r="O18"/>
      <c r="P18"/>
      <c r="Q18"/>
      <c r="R18"/>
      <c r="S18"/>
      <c r="T18"/>
      <c r="U18"/>
      <c r="V18"/>
      <c r="W18"/>
      <c r="X18"/>
      <c r="Y18"/>
      <c r="Z18"/>
      <c r="AA18"/>
      <c r="AB18"/>
    </row>
    <row r="19" spans="1:28" x14ac:dyDescent="0.3">
      <c r="A19" t="s">
        <v>588</v>
      </c>
      <c r="B19" s="1" t="e">
        <f>_xlfn.XLOOKUP(StopTimes[[#This Row],[cu_ID]],#REF!,#REF!)</f>
        <v>#REF!</v>
      </c>
      <c r="C19" s="1" t="s">
        <v>160</v>
      </c>
      <c r="D19" s="1" t="s">
        <v>4352</v>
      </c>
      <c r="E19" s="1" t="s">
        <v>110</v>
      </c>
      <c r="F19" t="s">
        <v>3343</v>
      </c>
      <c r="G19" s="1">
        <v>50</v>
      </c>
      <c r="H19" s="12">
        <v>16.304166666666667</v>
      </c>
      <c r="I19" t="s">
        <v>3342</v>
      </c>
      <c r="J19" t="s">
        <v>3341</v>
      </c>
      <c r="K19" t="s">
        <v>6473</v>
      </c>
      <c r="L19" t="s">
        <v>6474</v>
      </c>
      <c r="M19"/>
      <c r="N19"/>
      <c r="O19"/>
      <c r="P19"/>
      <c r="Q19"/>
      <c r="R19"/>
      <c r="S19"/>
      <c r="T19"/>
      <c r="U19"/>
      <c r="V19"/>
      <c r="W19"/>
      <c r="X19"/>
      <c r="Y19"/>
      <c r="Z19"/>
      <c r="AA19"/>
      <c r="AB19"/>
    </row>
    <row r="20" spans="1:28" x14ac:dyDescent="0.3">
      <c r="A20" t="s">
        <v>904</v>
      </c>
      <c r="B20" s="1" t="e">
        <f>_xlfn.XLOOKUP(StopTimes[[#This Row],[cu_ID]],#REF!,#REF!)</f>
        <v>#REF!</v>
      </c>
      <c r="C20" s="1" t="s">
        <v>160</v>
      </c>
      <c r="D20" s="1" t="s">
        <v>4812</v>
      </c>
      <c r="E20" s="1" t="s">
        <v>110</v>
      </c>
      <c r="F20" t="s">
        <v>3340</v>
      </c>
      <c r="G20" s="1">
        <v>50</v>
      </c>
      <c r="H20" s="12">
        <v>9.4583333333333339</v>
      </c>
      <c r="I20" t="s">
        <v>3339</v>
      </c>
      <c r="J20" t="s">
        <v>6475</v>
      </c>
      <c r="K20"/>
      <c r="L20"/>
      <c r="M20"/>
      <c r="N20"/>
      <c r="O20"/>
      <c r="P20"/>
      <c r="Q20"/>
      <c r="R20"/>
      <c r="S20"/>
      <c r="T20"/>
      <c r="U20"/>
      <c r="V20"/>
      <c r="W20"/>
      <c r="X20"/>
      <c r="Y20"/>
      <c r="Z20"/>
      <c r="AA20"/>
      <c r="AB20"/>
    </row>
    <row r="21" spans="1:28" x14ac:dyDescent="0.3">
      <c r="A21" t="s">
        <v>1338</v>
      </c>
      <c r="B21" s="1" t="e">
        <f>_xlfn.XLOOKUP(StopTimes[[#This Row],[cu_ID]],#REF!,#REF!)</f>
        <v>#REF!</v>
      </c>
      <c r="C21" s="1" t="s">
        <v>160</v>
      </c>
      <c r="D21" s="1" t="s">
        <v>4317</v>
      </c>
      <c r="E21" s="1" t="s">
        <v>110</v>
      </c>
      <c r="F21" t="s">
        <v>1323</v>
      </c>
      <c r="G21" s="1">
        <v>55</v>
      </c>
      <c r="H21" s="12">
        <v>35.88666666666667</v>
      </c>
      <c r="I21" t="s">
        <v>3338</v>
      </c>
      <c r="J21" t="s">
        <v>3337</v>
      </c>
      <c r="K21" t="s">
        <v>6476</v>
      </c>
      <c r="L21" t="s">
        <v>6477</v>
      </c>
      <c r="M21" t="s">
        <v>6478</v>
      </c>
      <c r="N21"/>
      <c r="O21"/>
      <c r="P21"/>
      <c r="Q21"/>
      <c r="R21"/>
      <c r="S21"/>
      <c r="T21"/>
      <c r="U21"/>
      <c r="V21"/>
      <c r="W21"/>
      <c r="X21"/>
      <c r="Y21"/>
      <c r="Z21"/>
      <c r="AA21"/>
      <c r="AB21"/>
    </row>
    <row r="22" spans="1:28" x14ac:dyDescent="0.3">
      <c r="A22" t="s">
        <v>1960</v>
      </c>
      <c r="B22" s="1" t="e">
        <f>_xlfn.XLOOKUP(StopTimes[[#This Row],[cu_ID]],#REF!,#REF!)</f>
        <v>#REF!</v>
      </c>
      <c r="C22" s="1" t="s">
        <v>160</v>
      </c>
      <c r="D22" s="1" t="s">
        <v>4356</v>
      </c>
      <c r="E22" s="1" t="s">
        <v>110</v>
      </c>
      <c r="F22" t="s">
        <v>1959</v>
      </c>
      <c r="G22" s="1">
        <v>55</v>
      </c>
      <c r="H22" s="12">
        <v>6.3</v>
      </c>
      <c r="I22" t="s">
        <v>3336</v>
      </c>
      <c r="J22" t="s">
        <v>6479</v>
      </c>
      <c r="K22"/>
      <c r="L22"/>
      <c r="M22"/>
      <c r="N22"/>
      <c r="O22"/>
      <c r="P22"/>
      <c r="Q22"/>
      <c r="R22"/>
      <c r="S22"/>
      <c r="T22"/>
      <c r="U22"/>
      <c r="V22"/>
      <c r="W22"/>
      <c r="X22"/>
      <c r="Y22"/>
      <c r="Z22"/>
      <c r="AA22"/>
      <c r="AB22"/>
    </row>
    <row r="23" spans="1:28" x14ac:dyDescent="0.3">
      <c r="A23" t="s">
        <v>1591</v>
      </c>
      <c r="B23" s="1" t="e">
        <f>_xlfn.XLOOKUP(StopTimes[[#This Row],[cu_ID]],#REF!,#REF!)</f>
        <v>#REF!</v>
      </c>
      <c r="C23" s="1" t="s">
        <v>160</v>
      </c>
      <c r="D23" s="1" t="s">
        <v>3971</v>
      </c>
      <c r="E23" s="1" t="s">
        <v>110</v>
      </c>
      <c r="F23" t="s">
        <v>1590</v>
      </c>
      <c r="G23" s="1">
        <v>60</v>
      </c>
      <c r="H23" s="12">
        <v>17.196666666666665</v>
      </c>
      <c r="I23" t="s">
        <v>3335</v>
      </c>
      <c r="J23" t="s">
        <v>3334</v>
      </c>
      <c r="K23" t="s">
        <v>6480</v>
      </c>
      <c r="L23" t="s">
        <v>6481</v>
      </c>
      <c r="M23" t="s">
        <v>6482</v>
      </c>
      <c r="N23"/>
      <c r="O23"/>
      <c r="P23"/>
      <c r="Q23"/>
      <c r="R23"/>
      <c r="S23"/>
      <c r="T23"/>
      <c r="U23"/>
      <c r="V23"/>
      <c r="W23"/>
      <c r="X23"/>
      <c r="Y23"/>
      <c r="Z23"/>
      <c r="AA23"/>
      <c r="AB23"/>
    </row>
    <row r="24" spans="1:28" x14ac:dyDescent="0.3">
      <c r="A24" t="s">
        <v>309</v>
      </c>
      <c r="B24" s="1" t="e">
        <f>_xlfn.XLOOKUP(StopTimes[[#This Row],[cu_ID]],#REF!,#REF!)</f>
        <v>#REF!</v>
      </c>
      <c r="C24" s="1" t="s">
        <v>160</v>
      </c>
      <c r="D24" s="1" t="s">
        <v>3990</v>
      </c>
      <c r="E24" s="1" t="s">
        <v>110</v>
      </c>
      <c r="F24" t="s">
        <v>3093</v>
      </c>
      <c r="G24" s="1">
        <v>66</v>
      </c>
      <c r="H24" s="12">
        <v>45.229166666666664</v>
      </c>
      <c r="I24" t="s">
        <v>3333</v>
      </c>
      <c r="J24" t="s">
        <v>3332</v>
      </c>
      <c r="K24" t="s">
        <v>6483</v>
      </c>
      <c r="L24" t="s">
        <v>6484</v>
      </c>
      <c r="M24"/>
      <c r="N24"/>
      <c r="O24"/>
      <c r="P24"/>
      <c r="Q24"/>
      <c r="R24"/>
      <c r="S24"/>
      <c r="T24"/>
      <c r="U24"/>
      <c r="V24"/>
      <c r="W24"/>
      <c r="X24"/>
      <c r="Y24"/>
      <c r="Z24"/>
      <c r="AA24"/>
      <c r="AB24"/>
    </row>
    <row r="25" spans="1:28" x14ac:dyDescent="0.3">
      <c r="A25" t="s">
        <v>381</v>
      </c>
      <c r="B25" s="1" t="e">
        <f>_xlfn.XLOOKUP(StopTimes[[#This Row],[cu_ID]],#REF!,#REF!)</f>
        <v>#REF!</v>
      </c>
      <c r="C25" s="1" t="s">
        <v>160</v>
      </c>
      <c r="D25" s="1" t="s">
        <v>133</v>
      </c>
      <c r="E25" s="1" t="s">
        <v>132</v>
      </c>
      <c r="F25" t="s">
        <v>3331</v>
      </c>
      <c r="G25" s="1">
        <v>70</v>
      </c>
      <c r="H25" s="12">
        <v>8.82</v>
      </c>
      <c r="I25" t="s">
        <v>3330</v>
      </c>
      <c r="J25" t="s">
        <v>3329</v>
      </c>
      <c r="K25" t="s">
        <v>3328</v>
      </c>
      <c r="L25" t="s">
        <v>6485</v>
      </c>
      <c r="M25" t="s">
        <v>6486</v>
      </c>
      <c r="N25"/>
      <c r="O25"/>
      <c r="P25"/>
      <c r="Q25"/>
      <c r="R25"/>
      <c r="S25"/>
      <c r="T25"/>
      <c r="U25"/>
      <c r="V25"/>
      <c r="W25"/>
      <c r="X25"/>
      <c r="Y25"/>
      <c r="Z25"/>
      <c r="AA25"/>
      <c r="AB25"/>
    </row>
    <row r="26" spans="1:28" x14ac:dyDescent="0.3">
      <c r="A26" t="s">
        <v>1859</v>
      </c>
      <c r="B26" s="1" t="e">
        <f>_xlfn.XLOOKUP(StopTimes[[#This Row],[cu_ID]],#REF!,#REF!)</f>
        <v>#REF!</v>
      </c>
      <c r="C26" s="1" t="s">
        <v>160</v>
      </c>
      <c r="D26" s="1" t="s">
        <v>4661</v>
      </c>
      <c r="E26" s="1" t="s">
        <v>112</v>
      </c>
      <c r="F26" t="s">
        <v>1858</v>
      </c>
      <c r="G26" s="1">
        <v>72</v>
      </c>
      <c r="H26" s="12">
        <v>11.041666666666666</v>
      </c>
      <c r="I26" t="s">
        <v>3327</v>
      </c>
      <c r="J26" t="s">
        <v>3326</v>
      </c>
      <c r="K26" t="s">
        <v>6487</v>
      </c>
      <c r="L26" t="s">
        <v>6488</v>
      </c>
      <c r="M26"/>
      <c r="N26"/>
      <c r="O26"/>
      <c r="P26"/>
      <c r="Q26"/>
      <c r="R26"/>
      <c r="S26"/>
      <c r="T26"/>
      <c r="U26"/>
      <c r="V26"/>
      <c r="W26"/>
      <c r="X26"/>
      <c r="Y26"/>
      <c r="Z26"/>
      <c r="AA26"/>
      <c r="AB26"/>
    </row>
    <row r="27" spans="1:28" x14ac:dyDescent="0.3">
      <c r="A27" t="s">
        <v>585</v>
      </c>
      <c r="B27" s="1" t="e">
        <f>_xlfn.XLOOKUP(StopTimes[[#This Row],[cu_ID]],#REF!,#REF!)</f>
        <v>#REF!</v>
      </c>
      <c r="C27" s="1" t="s">
        <v>160</v>
      </c>
      <c r="D27" s="1" t="s">
        <v>4365</v>
      </c>
      <c r="E27" s="1" t="s">
        <v>110</v>
      </c>
      <c r="F27" t="s">
        <v>3325</v>
      </c>
      <c r="G27" s="1">
        <v>72</v>
      </c>
      <c r="H27" s="12">
        <v>2.7666666666666666</v>
      </c>
      <c r="I27" t="s">
        <v>3324</v>
      </c>
      <c r="J27" t="s">
        <v>6489</v>
      </c>
      <c r="K27"/>
      <c r="L27"/>
      <c r="M27"/>
      <c r="N27"/>
      <c r="O27"/>
      <c r="P27"/>
      <c r="Q27"/>
      <c r="R27"/>
      <c r="S27"/>
      <c r="T27"/>
      <c r="U27"/>
      <c r="V27"/>
      <c r="W27"/>
      <c r="X27"/>
      <c r="Y27"/>
      <c r="Z27"/>
      <c r="AA27"/>
      <c r="AB27"/>
    </row>
    <row r="28" spans="1:28" x14ac:dyDescent="0.3">
      <c r="A28" t="s">
        <v>583</v>
      </c>
      <c r="B28" s="1" t="e">
        <f>_xlfn.XLOOKUP(StopTimes[[#This Row],[cu_ID]],#REF!,#REF!)</f>
        <v>#REF!</v>
      </c>
      <c r="C28" s="1" t="s">
        <v>160</v>
      </c>
      <c r="D28" s="1" t="s">
        <v>3872</v>
      </c>
      <c r="E28" s="1" t="s">
        <v>112</v>
      </c>
      <c r="F28" t="s">
        <v>3323</v>
      </c>
      <c r="G28" s="1">
        <v>75</v>
      </c>
      <c r="H28" s="12">
        <v>10.888888888333334</v>
      </c>
      <c r="I28" t="s">
        <v>3322</v>
      </c>
      <c r="J28" t="s">
        <v>6490</v>
      </c>
      <c r="K28" t="s">
        <v>6491</v>
      </c>
      <c r="L28"/>
      <c r="M28"/>
      <c r="N28"/>
      <c r="O28"/>
      <c r="P28"/>
      <c r="Q28"/>
      <c r="R28"/>
      <c r="S28"/>
      <c r="T28"/>
      <c r="U28"/>
      <c r="V28"/>
      <c r="W28"/>
      <c r="X28"/>
      <c r="Y28"/>
      <c r="Z28"/>
      <c r="AA28"/>
      <c r="AB28"/>
    </row>
    <row r="29" spans="1:28" x14ac:dyDescent="0.3">
      <c r="A29" t="s">
        <v>282</v>
      </c>
      <c r="B29" s="1" t="e">
        <f>_xlfn.XLOOKUP(StopTimes[[#This Row],[cu_ID]],#REF!,#REF!)</f>
        <v>#REF!</v>
      </c>
      <c r="C29" s="1" t="s">
        <v>160</v>
      </c>
      <c r="D29" s="1" t="s">
        <v>4280</v>
      </c>
      <c r="E29" s="1" t="s">
        <v>112</v>
      </c>
      <c r="F29" t="s">
        <v>281</v>
      </c>
      <c r="G29" s="1">
        <v>80</v>
      </c>
      <c r="H29" s="12">
        <v>6.625</v>
      </c>
      <c r="I29" t="s">
        <v>3321</v>
      </c>
      <c r="J29" t="s">
        <v>6492</v>
      </c>
      <c r="K29"/>
      <c r="L29"/>
      <c r="M29"/>
      <c r="N29"/>
      <c r="O29"/>
      <c r="P29"/>
      <c r="Q29"/>
      <c r="R29"/>
      <c r="S29"/>
      <c r="T29"/>
      <c r="U29"/>
      <c r="V29"/>
      <c r="W29"/>
      <c r="X29"/>
      <c r="Y29"/>
      <c r="Z29"/>
      <c r="AA29"/>
      <c r="AB29"/>
    </row>
    <row r="30" spans="1:28" x14ac:dyDescent="0.3">
      <c r="A30" t="s">
        <v>525</v>
      </c>
      <c r="B30" s="1" t="e">
        <f>_xlfn.XLOOKUP(StopTimes[[#This Row],[cu_ID]],#REF!,#REF!)</f>
        <v>#REF!</v>
      </c>
      <c r="C30" s="1" t="s">
        <v>160</v>
      </c>
      <c r="D30" s="1" t="s">
        <v>3537</v>
      </c>
      <c r="E30" s="1" t="s">
        <v>123</v>
      </c>
      <c r="F30" t="s">
        <v>524</v>
      </c>
      <c r="G30" s="1">
        <v>80</v>
      </c>
      <c r="H30" s="12">
        <v>2.7583333333333333</v>
      </c>
      <c r="I30" t="s">
        <v>3320</v>
      </c>
      <c r="J30" t="s">
        <v>6493</v>
      </c>
      <c r="K30"/>
      <c r="L30"/>
      <c r="M30"/>
      <c r="N30"/>
      <c r="O30"/>
      <c r="P30"/>
      <c r="Q30"/>
      <c r="R30"/>
      <c r="S30"/>
      <c r="T30"/>
      <c r="U30"/>
      <c r="V30"/>
      <c r="W30"/>
      <c r="X30"/>
      <c r="Y30"/>
      <c r="Z30"/>
      <c r="AA30"/>
      <c r="AB30"/>
    </row>
    <row r="31" spans="1:28" x14ac:dyDescent="0.3">
      <c r="A31" t="s">
        <v>487</v>
      </c>
      <c r="B31" s="1" t="e">
        <f>_xlfn.XLOOKUP(StopTimes[[#This Row],[cu_ID]],#REF!,#REF!)</f>
        <v>#REF!</v>
      </c>
      <c r="C31" s="1" t="s">
        <v>160</v>
      </c>
      <c r="D31" s="1" t="s">
        <v>5140</v>
      </c>
      <c r="E31" s="1" t="s">
        <v>110</v>
      </c>
      <c r="F31" t="s">
        <v>3319</v>
      </c>
      <c r="G31" s="1">
        <v>90</v>
      </c>
      <c r="H31" s="12">
        <v>9.4083333333333332</v>
      </c>
      <c r="I31" t="s">
        <v>3318</v>
      </c>
      <c r="J31" t="s">
        <v>6494</v>
      </c>
      <c r="K31"/>
      <c r="L31"/>
      <c r="M31"/>
      <c r="N31"/>
      <c r="O31"/>
      <c r="P31"/>
      <c r="Q31"/>
      <c r="R31"/>
      <c r="S31"/>
      <c r="T31"/>
      <c r="U31"/>
      <c r="V31"/>
      <c r="W31"/>
      <c r="X31"/>
      <c r="Y31"/>
      <c r="Z31"/>
      <c r="AA31"/>
      <c r="AB31"/>
    </row>
    <row r="32" spans="1:28" x14ac:dyDescent="0.3">
      <c r="A32" t="s">
        <v>823</v>
      </c>
      <c r="B32" s="1" t="e">
        <f>_xlfn.XLOOKUP(StopTimes[[#This Row],[cu_ID]],#REF!,#REF!)</f>
        <v>#REF!</v>
      </c>
      <c r="C32" s="1" t="s">
        <v>160</v>
      </c>
      <c r="D32" s="1" t="s">
        <v>4342</v>
      </c>
      <c r="E32" s="1" t="s">
        <v>110</v>
      </c>
      <c r="F32" t="s">
        <v>3317</v>
      </c>
      <c r="G32" s="1">
        <v>90</v>
      </c>
      <c r="H32" s="12">
        <v>4.4666666666666668</v>
      </c>
      <c r="I32" t="s">
        <v>3316</v>
      </c>
      <c r="J32"/>
      <c r="K32"/>
      <c r="L32"/>
      <c r="M32"/>
      <c r="N32"/>
      <c r="O32"/>
      <c r="P32"/>
      <c r="Q32"/>
      <c r="R32"/>
      <c r="S32"/>
      <c r="T32"/>
      <c r="U32"/>
      <c r="V32"/>
      <c r="W32"/>
      <c r="X32"/>
      <c r="Y32"/>
      <c r="Z32"/>
      <c r="AA32"/>
      <c r="AB32"/>
    </row>
    <row r="33" spans="1:28" x14ac:dyDescent="0.3">
      <c r="A33" t="s">
        <v>1921</v>
      </c>
      <c r="B33" s="1" t="e">
        <f>_xlfn.XLOOKUP(StopTimes[[#This Row],[cu_ID]],#REF!,#REF!)</f>
        <v>#REF!</v>
      </c>
      <c r="C33" s="1" t="s">
        <v>160</v>
      </c>
      <c r="D33" s="1" t="s">
        <v>4645</v>
      </c>
      <c r="E33" s="1" t="s">
        <v>110</v>
      </c>
      <c r="F33" t="s">
        <v>1920</v>
      </c>
      <c r="G33" s="1">
        <v>95</v>
      </c>
      <c r="H33" s="12">
        <v>5.8666666666666671</v>
      </c>
      <c r="I33" t="s">
        <v>3315</v>
      </c>
      <c r="J33" t="s">
        <v>6495</v>
      </c>
      <c r="K33"/>
      <c r="L33"/>
      <c r="M33"/>
      <c r="N33"/>
      <c r="O33"/>
      <c r="P33"/>
      <c r="Q33"/>
      <c r="R33"/>
      <c r="S33"/>
      <c r="T33"/>
      <c r="U33"/>
      <c r="V33"/>
      <c r="W33"/>
      <c r="X33"/>
      <c r="Y33"/>
      <c r="Z33"/>
      <c r="AA33"/>
      <c r="AB33"/>
    </row>
    <row r="34" spans="1:28" x14ac:dyDescent="0.3">
      <c r="A34" t="s">
        <v>1039</v>
      </c>
      <c r="B34" s="1" t="e">
        <f>_xlfn.XLOOKUP(StopTimes[[#This Row],[cu_ID]],#REF!,#REF!)</f>
        <v>#REF!</v>
      </c>
      <c r="C34" s="1" t="s">
        <v>160</v>
      </c>
      <c r="D34" s="1" t="s">
        <v>4637</v>
      </c>
      <c r="E34" s="1" t="s">
        <v>110</v>
      </c>
      <c r="F34" t="s">
        <v>3314</v>
      </c>
      <c r="G34" s="1">
        <v>100</v>
      </c>
      <c r="H34" s="12">
        <v>7.7250000000000005</v>
      </c>
      <c r="I34" t="s">
        <v>3313</v>
      </c>
      <c r="J34" t="s">
        <v>6496</v>
      </c>
      <c r="K34"/>
      <c r="L34"/>
      <c r="M34"/>
      <c r="N34"/>
      <c r="O34"/>
      <c r="P34"/>
      <c r="Q34"/>
      <c r="R34"/>
      <c r="S34"/>
      <c r="T34"/>
      <c r="U34"/>
      <c r="V34"/>
      <c r="W34"/>
      <c r="X34"/>
      <c r="Y34"/>
      <c r="Z34"/>
      <c r="AA34"/>
      <c r="AB34"/>
    </row>
    <row r="35" spans="1:28" x14ac:dyDescent="0.3">
      <c r="A35" t="s">
        <v>419</v>
      </c>
      <c r="B35" s="1" t="e">
        <f>_xlfn.XLOOKUP(StopTimes[[#This Row],[cu_ID]],#REF!,#REF!)</f>
        <v>#REF!</v>
      </c>
      <c r="C35" s="1" t="s">
        <v>160</v>
      </c>
      <c r="D35" s="1" t="s">
        <v>5397</v>
      </c>
      <c r="E35" s="1" t="s">
        <v>110</v>
      </c>
      <c r="F35" t="s">
        <v>418</v>
      </c>
      <c r="G35" s="1">
        <v>100</v>
      </c>
      <c r="H35" s="12">
        <v>6.2416666666666671</v>
      </c>
      <c r="I35" t="s">
        <v>3312</v>
      </c>
      <c r="J35" t="s">
        <v>6497</v>
      </c>
      <c r="K35"/>
      <c r="L35"/>
      <c r="M35"/>
      <c r="N35"/>
      <c r="O35"/>
      <c r="P35"/>
      <c r="Q35"/>
      <c r="R35"/>
      <c r="S35"/>
      <c r="T35"/>
      <c r="U35"/>
      <c r="V35"/>
      <c r="W35"/>
      <c r="X35"/>
      <c r="Y35"/>
      <c r="Z35"/>
      <c r="AA35"/>
      <c r="AB35"/>
    </row>
    <row r="36" spans="1:28" x14ac:dyDescent="0.3">
      <c r="A36" t="s">
        <v>436</v>
      </c>
      <c r="B36" s="1" t="e">
        <f>_xlfn.XLOOKUP(StopTimes[[#This Row],[cu_ID]],#REF!,#REF!)</f>
        <v>#REF!</v>
      </c>
      <c r="C36" s="1" t="s">
        <v>160</v>
      </c>
      <c r="D36" s="1" t="s">
        <v>4280</v>
      </c>
      <c r="E36" s="1" t="s">
        <v>110</v>
      </c>
      <c r="F36" t="s">
        <v>281</v>
      </c>
      <c r="G36" s="1">
        <v>110</v>
      </c>
      <c r="H36" s="12">
        <v>5.9750000000000005</v>
      </c>
      <c r="I36" t="s">
        <v>3311</v>
      </c>
      <c r="J36" t="s">
        <v>6498</v>
      </c>
      <c r="K36"/>
      <c r="L36"/>
      <c r="M36"/>
      <c r="N36"/>
      <c r="O36"/>
      <c r="P36"/>
      <c r="Q36"/>
      <c r="R36"/>
      <c r="S36"/>
      <c r="T36"/>
      <c r="U36"/>
      <c r="V36"/>
      <c r="W36"/>
      <c r="X36"/>
      <c r="Y36"/>
      <c r="Z36"/>
      <c r="AA36"/>
      <c r="AB36"/>
    </row>
    <row r="37" spans="1:28" x14ac:dyDescent="0.3">
      <c r="A37" t="s">
        <v>616</v>
      </c>
      <c r="B37" s="1" t="e">
        <f>_xlfn.XLOOKUP(StopTimes[[#This Row],[cu_ID]],#REF!,#REF!)</f>
        <v>#REF!</v>
      </c>
      <c r="C37" s="1" t="s">
        <v>160</v>
      </c>
      <c r="D37" s="1" t="s">
        <v>4641</v>
      </c>
      <c r="E37" s="1" t="s">
        <v>110</v>
      </c>
      <c r="F37" t="s">
        <v>3310</v>
      </c>
      <c r="G37" s="1">
        <v>120</v>
      </c>
      <c r="H37" s="12">
        <v>14.483333333333334</v>
      </c>
      <c r="I37" t="s">
        <v>3309</v>
      </c>
      <c r="J37" t="s">
        <v>3308</v>
      </c>
      <c r="K37" t="s">
        <v>6499</v>
      </c>
      <c r="L37"/>
      <c r="M37"/>
      <c r="N37"/>
      <c r="O37"/>
      <c r="P37"/>
      <c r="Q37"/>
      <c r="R37"/>
      <c r="S37"/>
      <c r="T37"/>
      <c r="U37"/>
      <c r="V37"/>
      <c r="W37"/>
      <c r="X37"/>
      <c r="Y37"/>
      <c r="Z37"/>
      <c r="AA37"/>
      <c r="AB37"/>
    </row>
    <row r="38" spans="1:28" x14ac:dyDescent="0.3">
      <c r="A38" t="s">
        <v>1607</v>
      </c>
      <c r="B38" s="1" t="e">
        <f>_xlfn.XLOOKUP(StopTimes[[#This Row],[cu_ID]],#REF!,#REF!)</f>
        <v>#REF!</v>
      </c>
      <c r="C38" s="1" t="s">
        <v>160</v>
      </c>
      <c r="D38" s="1" t="s">
        <v>4419</v>
      </c>
      <c r="E38" s="1" t="s">
        <v>110</v>
      </c>
      <c r="F38" t="s">
        <v>1606</v>
      </c>
      <c r="G38" s="1">
        <v>125</v>
      </c>
      <c r="H38" s="12">
        <v>6.2666666666666666</v>
      </c>
      <c r="I38" t="s">
        <v>3307</v>
      </c>
      <c r="J38" t="s">
        <v>3306</v>
      </c>
      <c r="K38" t="s">
        <v>6500</v>
      </c>
      <c r="L38" t="s">
        <v>6501</v>
      </c>
      <c r="M38"/>
      <c r="N38"/>
      <c r="O38"/>
      <c r="P38"/>
      <c r="Q38"/>
      <c r="R38"/>
      <c r="S38"/>
      <c r="T38"/>
      <c r="U38"/>
      <c r="V38"/>
      <c r="W38"/>
      <c r="X38"/>
      <c r="Y38"/>
      <c r="Z38"/>
      <c r="AA38"/>
      <c r="AB38"/>
    </row>
    <row r="39" spans="1:28" x14ac:dyDescent="0.3">
      <c r="A39" t="s">
        <v>1057</v>
      </c>
      <c r="B39" s="1" t="e">
        <f>_xlfn.XLOOKUP(StopTimes[[#This Row],[cu_ID]],#REF!,#REF!)</f>
        <v>#REF!</v>
      </c>
      <c r="C39" s="1" t="s">
        <v>160</v>
      </c>
      <c r="D39" s="1" t="s">
        <v>4436</v>
      </c>
      <c r="E39" s="1" t="s">
        <v>110</v>
      </c>
      <c r="F39" t="s">
        <v>3305</v>
      </c>
      <c r="G39" s="1">
        <v>130</v>
      </c>
      <c r="H39" s="12">
        <v>35.843333333333334</v>
      </c>
      <c r="I39" t="s">
        <v>3304</v>
      </c>
      <c r="J39" t="s">
        <v>3303</v>
      </c>
      <c r="K39" t="s">
        <v>3302</v>
      </c>
      <c r="L39" t="s">
        <v>6502</v>
      </c>
      <c r="M39" t="s">
        <v>6503</v>
      </c>
      <c r="N39"/>
      <c r="O39"/>
      <c r="P39"/>
      <c r="Q39"/>
      <c r="R39"/>
      <c r="S39"/>
      <c r="T39"/>
      <c r="U39"/>
      <c r="V39"/>
      <c r="W39"/>
      <c r="X39"/>
      <c r="Y39"/>
      <c r="Z39"/>
      <c r="AA39"/>
      <c r="AB39"/>
    </row>
    <row r="40" spans="1:28" x14ac:dyDescent="0.3">
      <c r="A40" t="s">
        <v>428</v>
      </c>
      <c r="B40" s="1" t="e">
        <f>_xlfn.XLOOKUP(StopTimes[[#This Row],[cu_ID]],#REF!,#REF!)</f>
        <v>#REF!</v>
      </c>
      <c r="C40" s="1" t="s">
        <v>160</v>
      </c>
      <c r="D40" s="1" t="s">
        <v>5336</v>
      </c>
      <c r="E40" s="1" t="s">
        <v>110</v>
      </c>
      <c r="F40" t="s">
        <v>3301</v>
      </c>
      <c r="G40" s="1">
        <v>130</v>
      </c>
      <c r="H40" s="12">
        <v>3.6583333333333332</v>
      </c>
      <c r="I40" t="s">
        <v>3300</v>
      </c>
      <c r="J40" t="s">
        <v>6504</v>
      </c>
      <c r="K40"/>
      <c r="L40"/>
      <c r="M40"/>
      <c r="N40"/>
      <c r="O40"/>
      <c r="P40"/>
      <c r="Q40"/>
      <c r="R40"/>
      <c r="S40"/>
      <c r="T40"/>
      <c r="U40"/>
      <c r="V40"/>
      <c r="W40"/>
      <c r="X40"/>
      <c r="Y40"/>
      <c r="Z40"/>
      <c r="AA40"/>
      <c r="AB40"/>
    </row>
    <row r="41" spans="1:28" x14ac:dyDescent="0.3">
      <c r="A41" t="s">
        <v>513</v>
      </c>
      <c r="B41" s="1" t="e">
        <f>_xlfn.XLOOKUP(StopTimes[[#This Row],[cu_ID]],#REF!,#REF!)</f>
        <v>#REF!</v>
      </c>
      <c r="C41" s="1" t="s">
        <v>160</v>
      </c>
      <c r="D41" s="1" t="s">
        <v>5197</v>
      </c>
      <c r="E41" s="1" t="s">
        <v>110</v>
      </c>
      <c r="F41" t="s">
        <v>3299</v>
      </c>
      <c r="G41" s="1">
        <v>130</v>
      </c>
      <c r="H41" s="12">
        <v>14.591666666666667</v>
      </c>
      <c r="I41" t="s">
        <v>3298</v>
      </c>
      <c r="J41" t="s">
        <v>6505</v>
      </c>
      <c r="K41"/>
      <c r="L41"/>
      <c r="M41"/>
      <c r="N41"/>
      <c r="O41"/>
      <c r="P41"/>
      <c r="Q41"/>
      <c r="R41"/>
      <c r="S41"/>
      <c r="T41"/>
      <c r="U41"/>
      <c r="V41"/>
      <c r="W41"/>
      <c r="X41"/>
      <c r="Y41"/>
      <c r="Z41"/>
      <c r="AA41"/>
      <c r="AB41"/>
    </row>
    <row r="42" spans="1:28" x14ac:dyDescent="0.3">
      <c r="A42" t="s">
        <v>389</v>
      </c>
      <c r="B42" s="1" t="e">
        <f>_xlfn.XLOOKUP(StopTimes[[#This Row],[cu_ID]],#REF!,#REF!)</f>
        <v>#REF!</v>
      </c>
      <c r="C42" s="1" t="s">
        <v>160</v>
      </c>
      <c r="D42" s="1" t="s">
        <v>133</v>
      </c>
      <c r="E42" s="1" t="s">
        <v>108</v>
      </c>
      <c r="F42" t="s">
        <v>3297</v>
      </c>
      <c r="G42" s="1">
        <v>132</v>
      </c>
      <c r="H42" s="12">
        <v>28.03</v>
      </c>
      <c r="I42" t="s">
        <v>3296</v>
      </c>
      <c r="J42" t="s">
        <v>3295</v>
      </c>
      <c r="K42" t="s">
        <v>3294</v>
      </c>
      <c r="L42" t="s">
        <v>6506</v>
      </c>
      <c r="M42" t="s">
        <v>6507</v>
      </c>
      <c r="N42"/>
      <c r="O42"/>
      <c r="P42"/>
      <c r="Q42"/>
      <c r="R42"/>
      <c r="S42"/>
      <c r="T42"/>
      <c r="U42"/>
      <c r="V42"/>
      <c r="W42"/>
      <c r="X42"/>
      <c r="Y42"/>
      <c r="Z42"/>
      <c r="AA42"/>
      <c r="AB42"/>
    </row>
    <row r="43" spans="1:28" x14ac:dyDescent="0.3">
      <c r="A43" t="s">
        <v>1812</v>
      </c>
      <c r="B43" s="1" t="e">
        <f>_xlfn.XLOOKUP(StopTimes[[#This Row],[cu_ID]],#REF!,#REF!)</f>
        <v>#REF!</v>
      </c>
      <c r="C43" s="1" t="s">
        <v>160</v>
      </c>
      <c r="D43" s="1" t="s">
        <v>122</v>
      </c>
      <c r="E43" s="1" t="s">
        <v>151</v>
      </c>
      <c r="F43" t="s">
        <v>3293</v>
      </c>
      <c r="G43" s="1">
        <v>134</v>
      </c>
      <c r="H43" s="12">
        <v>4.2666666666666666</v>
      </c>
      <c r="I43" t="s">
        <v>3292</v>
      </c>
      <c r="J43" t="s">
        <v>3291</v>
      </c>
      <c r="K43" t="s">
        <v>3290</v>
      </c>
      <c r="L43" t="s">
        <v>6508</v>
      </c>
      <c r="M43" t="s">
        <v>6509</v>
      </c>
      <c r="N43"/>
      <c r="O43"/>
      <c r="P43"/>
      <c r="Q43"/>
      <c r="R43"/>
      <c r="S43"/>
      <c r="T43"/>
      <c r="U43"/>
      <c r="V43"/>
      <c r="W43"/>
      <c r="X43"/>
      <c r="Y43"/>
      <c r="Z43"/>
      <c r="AA43"/>
      <c r="AB43"/>
    </row>
    <row r="44" spans="1:28" x14ac:dyDescent="0.3">
      <c r="A44" t="s">
        <v>1023</v>
      </c>
      <c r="B44" s="1" t="e">
        <f>_xlfn.XLOOKUP(StopTimes[[#This Row],[cu_ID]],#REF!,#REF!)</f>
        <v>#REF!</v>
      </c>
      <c r="C44" s="1" t="s">
        <v>160</v>
      </c>
      <c r="D44" s="1" t="s">
        <v>5565</v>
      </c>
      <c r="E44" s="1" t="s">
        <v>110</v>
      </c>
      <c r="F44" t="s">
        <v>3289</v>
      </c>
      <c r="G44" s="1">
        <v>135</v>
      </c>
      <c r="H44" s="12">
        <v>8.2333333333333343</v>
      </c>
      <c r="I44" t="s">
        <v>3288</v>
      </c>
      <c r="J44"/>
      <c r="K44"/>
      <c r="L44"/>
      <c r="M44"/>
      <c r="N44"/>
      <c r="O44"/>
      <c r="P44"/>
      <c r="Q44"/>
      <c r="R44"/>
      <c r="S44"/>
      <c r="T44"/>
      <c r="U44"/>
      <c r="V44"/>
      <c r="W44"/>
      <c r="X44"/>
      <c r="Y44"/>
      <c r="Z44"/>
      <c r="AA44"/>
      <c r="AB44"/>
    </row>
    <row r="45" spans="1:28" x14ac:dyDescent="0.3">
      <c r="A45" t="s">
        <v>614</v>
      </c>
      <c r="B45" s="1" t="e">
        <f>_xlfn.XLOOKUP(StopTimes[[#This Row],[cu_ID]],#REF!,#REF!)</f>
        <v>#REF!</v>
      </c>
      <c r="C45" s="1" t="s">
        <v>160</v>
      </c>
      <c r="D45" s="1" t="s">
        <v>5377</v>
      </c>
      <c r="E45" s="1" t="s">
        <v>110</v>
      </c>
      <c r="F45" t="s">
        <v>613</v>
      </c>
      <c r="G45" s="1">
        <v>136</v>
      </c>
      <c r="H45" s="12">
        <v>10.050000000000001</v>
      </c>
      <c r="I45" t="s">
        <v>3287</v>
      </c>
      <c r="J45"/>
      <c r="K45"/>
      <c r="L45"/>
      <c r="M45"/>
      <c r="N45"/>
      <c r="O45"/>
      <c r="P45"/>
      <c r="Q45"/>
      <c r="R45"/>
      <c r="S45"/>
      <c r="T45"/>
      <c r="U45"/>
      <c r="V45"/>
      <c r="W45"/>
      <c r="X45"/>
      <c r="Y45"/>
      <c r="Z45"/>
      <c r="AA45"/>
      <c r="AB45"/>
    </row>
    <row r="46" spans="1:28" x14ac:dyDescent="0.3">
      <c r="A46" t="s">
        <v>1690</v>
      </c>
      <c r="B46" s="1" t="e">
        <f>_xlfn.XLOOKUP(StopTimes[[#This Row],[cu_ID]],#REF!,#REF!)</f>
        <v>#REF!</v>
      </c>
      <c r="C46" s="1" t="s">
        <v>160</v>
      </c>
      <c r="D46" s="1" t="s">
        <v>4491</v>
      </c>
      <c r="E46" s="1" t="s">
        <v>110</v>
      </c>
      <c r="F46" t="s">
        <v>1689</v>
      </c>
      <c r="G46" s="1">
        <v>137</v>
      </c>
      <c r="H46" s="12">
        <v>11.991666666666667</v>
      </c>
      <c r="I46" t="s">
        <v>3286</v>
      </c>
      <c r="J46" t="s">
        <v>3285</v>
      </c>
      <c r="K46" t="s">
        <v>6510</v>
      </c>
      <c r="L46" t="s">
        <v>6511</v>
      </c>
      <c r="M46"/>
      <c r="N46"/>
      <c r="O46"/>
      <c r="P46"/>
      <c r="Q46"/>
      <c r="R46"/>
      <c r="S46"/>
      <c r="T46"/>
      <c r="U46"/>
      <c r="V46"/>
      <c r="W46"/>
      <c r="X46"/>
      <c r="Y46"/>
      <c r="Z46"/>
      <c r="AA46"/>
      <c r="AB46"/>
    </row>
    <row r="47" spans="1:28" x14ac:dyDescent="0.3">
      <c r="A47" t="s">
        <v>475</v>
      </c>
      <c r="B47" s="1" t="e">
        <f>_xlfn.XLOOKUP(StopTimes[[#This Row],[cu_ID]],#REF!,#REF!)</f>
        <v>#REF!</v>
      </c>
      <c r="C47" s="1" t="s">
        <v>160</v>
      </c>
      <c r="D47" s="1" t="s">
        <v>5201</v>
      </c>
      <c r="E47" s="1" t="s">
        <v>110</v>
      </c>
      <c r="F47" t="s">
        <v>3284</v>
      </c>
      <c r="G47" s="1">
        <v>140</v>
      </c>
      <c r="H47" s="12">
        <v>20.766666666666666</v>
      </c>
      <c r="I47" t="s">
        <v>3283</v>
      </c>
      <c r="J47" t="s">
        <v>6512</v>
      </c>
      <c r="K47"/>
      <c r="L47"/>
      <c r="M47"/>
      <c r="N47"/>
      <c r="O47"/>
      <c r="P47"/>
      <c r="Q47"/>
      <c r="R47"/>
      <c r="S47"/>
      <c r="T47"/>
      <c r="U47"/>
      <c r="V47"/>
      <c r="W47"/>
      <c r="X47"/>
      <c r="Y47"/>
      <c r="Z47"/>
      <c r="AA47"/>
      <c r="AB47"/>
    </row>
    <row r="48" spans="1:28" x14ac:dyDescent="0.3">
      <c r="A48" t="s">
        <v>1063</v>
      </c>
      <c r="B48" s="1" t="e">
        <f>_xlfn.XLOOKUP(StopTimes[[#This Row],[cu_ID]],#REF!,#REF!)</f>
        <v>#REF!</v>
      </c>
      <c r="C48" s="1" t="s">
        <v>160</v>
      </c>
      <c r="D48" s="1" t="s">
        <v>4550</v>
      </c>
      <c r="E48" s="1" t="s">
        <v>110</v>
      </c>
      <c r="F48" t="s">
        <v>3282</v>
      </c>
      <c r="G48" s="1">
        <v>140</v>
      </c>
      <c r="H48" s="12">
        <v>5.2333333333333334</v>
      </c>
      <c r="I48" t="s">
        <v>3281</v>
      </c>
      <c r="J48"/>
      <c r="K48"/>
      <c r="L48"/>
      <c r="M48"/>
      <c r="N48"/>
      <c r="O48"/>
      <c r="P48"/>
      <c r="Q48"/>
      <c r="R48"/>
      <c r="S48"/>
      <c r="T48"/>
      <c r="U48"/>
      <c r="V48"/>
      <c r="W48"/>
      <c r="X48"/>
      <c r="Y48"/>
      <c r="Z48"/>
      <c r="AA48"/>
      <c r="AB48"/>
    </row>
    <row r="49" spans="1:28" x14ac:dyDescent="0.3">
      <c r="A49" t="s">
        <v>1025</v>
      </c>
      <c r="B49" s="1" t="e">
        <f>_xlfn.XLOOKUP(StopTimes[[#This Row],[cu_ID]],#REF!,#REF!)</f>
        <v>#REF!</v>
      </c>
      <c r="C49" s="1" t="s">
        <v>160</v>
      </c>
      <c r="D49" s="1" t="s">
        <v>3872</v>
      </c>
      <c r="E49" s="1" t="s">
        <v>113</v>
      </c>
      <c r="F49" t="s">
        <v>3280</v>
      </c>
      <c r="G49" s="1">
        <v>140</v>
      </c>
      <c r="H49" s="12">
        <v>6.8083333333333336</v>
      </c>
      <c r="I49" t="s">
        <v>3279</v>
      </c>
      <c r="J49" t="s">
        <v>6513</v>
      </c>
      <c r="K49"/>
      <c r="L49"/>
      <c r="M49"/>
      <c r="N49"/>
      <c r="O49"/>
      <c r="P49"/>
      <c r="Q49"/>
      <c r="R49"/>
      <c r="S49"/>
      <c r="T49"/>
      <c r="U49"/>
      <c r="V49"/>
      <c r="W49"/>
      <c r="X49"/>
      <c r="Y49"/>
      <c r="Z49"/>
      <c r="AA49"/>
      <c r="AB49"/>
    </row>
    <row r="50" spans="1:28" x14ac:dyDescent="0.3">
      <c r="A50" t="s">
        <v>762</v>
      </c>
      <c r="B50" s="1" t="e">
        <f>_xlfn.XLOOKUP(StopTimes[[#This Row],[cu_ID]],#REF!,#REF!)</f>
        <v>#REF!</v>
      </c>
      <c r="C50" s="1" t="s">
        <v>160</v>
      </c>
      <c r="D50" s="1" t="s">
        <v>3872</v>
      </c>
      <c r="E50" s="1" t="s">
        <v>107</v>
      </c>
      <c r="F50" t="s">
        <v>3278</v>
      </c>
      <c r="G50" s="1">
        <v>140</v>
      </c>
      <c r="H50" s="12">
        <v>20.400000000000002</v>
      </c>
      <c r="I50" t="s">
        <v>3277</v>
      </c>
      <c r="J50" t="s">
        <v>6514</v>
      </c>
      <c r="K50"/>
      <c r="L50"/>
      <c r="M50"/>
      <c r="N50"/>
      <c r="O50"/>
      <c r="P50"/>
      <c r="Q50"/>
      <c r="R50"/>
      <c r="S50"/>
      <c r="T50"/>
      <c r="U50"/>
      <c r="V50"/>
      <c r="W50"/>
      <c r="X50"/>
      <c r="Y50"/>
      <c r="Z50"/>
      <c r="AA50"/>
      <c r="AB50"/>
    </row>
    <row r="51" spans="1:28" x14ac:dyDescent="0.3">
      <c r="A51" t="s">
        <v>1075</v>
      </c>
      <c r="B51" s="1" t="e">
        <f>_xlfn.XLOOKUP(StopTimes[[#This Row],[cu_ID]],#REF!,#REF!)</f>
        <v>#REF!</v>
      </c>
      <c r="C51" s="1" t="s">
        <v>160</v>
      </c>
      <c r="D51" s="1" t="s">
        <v>5614</v>
      </c>
      <c r="E51" s="1" t="s">
        <v>110</v>
      </c>
      <c r="F51" t="s">
        <v>3276</v>
      </c>
      <c r="G51" s="1">
        <v>142</v>
      </c>
      <c r="H51" s="12">
        <v>12.658333333333333</v>
      </c>
      <c r="I51" t="s">
        <v>3275</v>
      </c>
      <c r="J51" t="s">
        <v>6515</v>
      </c>
      <c r="K51"/>
      <c r="L51"/>
      <c r="M51"/>
      <c r="N51"/>
      <c r="O51"/>
      <c r="P51"/>
      <c r="Q51"/>
      <c r="R51"/>
      <c r="S51"/>
      <c r="T51"/>
      <c r="U51"/>
      <c r="V51"/>
      <c r="W51"/>
      <c r="X51"/>
      <c r="Y51"/>
      <c r="Z51"/>
      <c r="AA51"/>
      <c r="AB51"/>
    </row>
    <row r="52" spans="1:28" x14ac:dyDescent="0.3">
      <c r="A52" t="s">
        <v>1071</v>
      </c>
      <c r="B52" s="1" t="e">
        <f>_xlfn.XLOOKUP(StopTimes[[#This Row],[cu_ID]],#REF!,#REF!)</f>
        <v>#REF!</v>
      </c>
      <c r="C52" s="1" t="s">
        <v>160</v>
      </c>
      <c r="D52" s="1" t="s">
        <v>4607</v>
      </c>
      <c r="E52" s="1" t="s">
        <v>110</v>
      </c>
      <c r="F52" t="s">
        <v>3274</v>
      </c>
      <c r="G52" s="1">
        <v>144</v>
      </c>
      <c r="H52" s="12">
        <v>3.4833333333333334</v>
      </c>
      <c r="I52" t="s">
        <v>3273</v>
      </c>
      <c r="J52"/>
      <c r="K52"/>
      <c r="L52"/>
      <c r="M52"/>
      <c r="N52"/>
      <c r="O52"/>
      <c r="P52"/>
      <c r="Q52"/>
      <c r="R52"/>
      <c r="S52"/>
      <c r="T52"/>
      <c r="U52"/>
      <c r="V52"/>
      <c r="W52"/>
      <c r="X52"/>
      <c r="Y52"/>
      <c r="Z52"/>
      <c r="AA52"/>
      <c r="AB52"/>
    </row>
    <row r="53" spans="1:28" x14ac:dyDescent="0.3">
      <c r="A53" t="s">
        <v>1021</v>
      </c>
      <c r="B53" s="1" t="e">
        <f>_xlfn.XLOOKUP(StopTimes[[#This Row],[cu_ID]],#REF!,#REF!)</f>
        <v>#REF!</v>
      </c>
      <c r="C53" s="1" t="s">
        <v>160</v>
      </c>
      <c r="D53" s="1" t="s">
        <v>4480</v>
      </c>
      <c r="E53" s="1" t="s">
        <v>110</v>
      </c>
      <c r="F53" t="s">
        <v>3272</v>
      </c>
      <c r="G53" s="1">
        <v>150</v>
      </c>
      <c r="H53" s="12">
        <v>16.212499999999999</v>
      </c>
      <c r="I53" t="s">
        <v>3271</v>
      </c>
      <c r="J53" t="s">
        <v>3270</v>
      </c>
      <c r="K53" t="s">
        <v>6516</v>
      </c>
      <c r="L53" t="s">
        <v>6517</v>
      </c>
      <c r="M53"/>
      <c r="N53"/>
      <c r="O53"/>
      <c r="P53"/>
      <c r="Q53"/>
      <c r="R53"/>
      <c r="S53"/>
      <c r="T53"/>
      <c r="U53"/>
      <c r="V53"/>
      <c r="W53"/>
      <c r="X53"/>
      <c r="Y53"/>
      <c r="Z53"/>
      <c r="AA53"/>
      <c r="AB53"/>
    </row>
    <row r="54" spans="1:28" x14ac:dyDescent="0.3">
      <c r="A54" t="s">
        <v>1052</v>
      </c>
      <c r="B54" s="1" t="e">
        <f>_xlfn.XLOOKUP(StopTimes[[#This Row],[cu_ID]],#REF!,#REF!)</f>
        <v>#REF!</v>
      </c>
      <c r="C54" s="1" t="s">
        <v>160</v>
      </c>
      <c r="D54" s="1" t="s">
        <v>4592</v>
      </c>
      <c r="E54" s="1" t="s">
        <v>110</v>
      </c>
      <c r="F54" t="s">
        <v>1051</v>
      </c>
      <c r="G54" s="1">
        <v>150</v>
      </c>
      <c r="H54" s="12">
        <v>3.4750000000000001</v>
      </c>
      <c r="I54" t="s">
        <v>3269</v>
      </c>
      <c r="J54" t="s">
        <v>6518</v>
      </c>
      <c r="K54"/>
      <c r="L54"/>
      <c r="M54"/>
      <c r="N54"/>
      <c r="O54"/>
      <c r="P54"/>
      <c r="Q54"/>
      <c r="R54"/>
      <c r="S54"/>
      <c r="T54"/>
      <c r="U54"/>
      <c r="V54"/>
      <c r="W54"/>
      <c r="X54"/>
      <c r="Y54"/>
      <c r="Z54"/>
      <c r="AA54"/>
      <c r="AB54"/>
    </row>
    <row r="55" spans="1:28" x14ac:dyDescent="0.3">
      <c r="A55" t="s">
        <v>520</v>
      </c>
      <c r="B55" s="1" t="e">
        <f>_xlfn.XLOOKUP(StopTimes[[#This Row],[cu_ID]],#REF!,#REF!)</f>
        <v>#REF!</v>
      </c>
      <c r="C55" s="1" t="s">
        <v>160</v>
      </c>
      <c r="D55" s="1" t="s">
        <v>5331</v>
      </c>
      <c r="E55" s="1" t="s">
        <v>110</v>
      </c>
      <c r="F55" t="s">
        <v>3268</v>
      </c>
      <c r="G55" s="1">
        <v>150</v>
      </c>
      <c r="H55" s="12">
        <v>8.7583333333333329</v>
      </c>
      <c r="I55" t="s">
        <v>3267</v>
      </c>
      <c r="J55" t="s">
        <v>6519</v>
      </c>
      <c r="K55"/>
      <c r="L55"/>
      <c r="M55"/>
      <c r="N55"/>
      <c r="O55"/>
      <c r="P55"/>
      <c r="Q55"/>
      <c r="R55"/>
      <c r="S55"/>
      <c r="T55"/>
      <c r="U55"/>
      <c r="V55"/>
      <c r="W55"/>
      <c r="X55"/>
      <c r="Y55"/>
      <c r="Z55"/>
      <c r="AA55"/>
      <c r="AB55"/>
    </row>
    <row r="56" spans="1:28" x14ac:dyDescent="0.3">
      <c r="A56" t="s">
        <v>534</v>
      </c>
      <c r="B56" s="1" t="e">
        <f>_xlfn.XLOOKUP(StopTimes[[#This Row],[cu_ID]],#REF!,#REF!)</f>
        <v>#REF!</v>
      </c>
      <c r="C56" s="1" t="s">
        <v>160</v>
      </c>
      <c r="D56" s="1" t="s">
        <v>4661</v>
      </c>
      <c r="E56" s="1" t="s">
        <v>110</v>
      </c>
      <c r="F56" t="s">
        <v>3266</v>
      </c>
      <c r="G56" s="1">
        <v>150</v>
      </c>
      <c r="H56" s="12">
        <v>7.0833333333333339</v>
      </c>
      <c r="I56" t="s">
        <v>3265</v>
      </c>
      <c r="J56" t="s">
        <v>6520</v>
      </c>
      <c r="K56"/>
      <c r="L56"/>
      <c r="M56"/>
      <c r="N56"/>
      <c r="O56"/>
      <c r="P56"/>
      <c r="Q56"/>
      <c r="R56"/>
      <c r="S56"/>
      <c r="T56"/>
      <c r="U56"/>
      <c r="V56"/>
      <c r="W56"/>
      <c r="X56"/>
      <c r="Y56"/>
      <c r="Z56"/>
      <c r="AA56"/>
      <c r="AB56"/>
    </row>
    <row r="57" spans="1:28" x14ac:dyDescent="0.3">
      <c r="A57" t="s">
        <v>1809</v>
      </c>
      <c r="B57" s="1" t="e">
        <f>_xlfn.XLOOKUP(StopTimes[[#This Row],[cu_ID]],#REF!,#REF!)</f>
        <v>#REF!</v>
      </c>
      <c r="C57" s="1" t="s">
        <v>160</v>
      </c>
      <c r="D57" s="1" t="s">
        <v>122</v>
      </c>
      <c r="E57" s="1" t="s">
        <v>147</v>
      </c>
      <c r="F57" t="s">
        <v>1808</v>
      </c>
      <c r="G57" s="1">
        <v>151</v>
      </c>
      <c r="H57" s="12">
        <v>8.7466666666666661</v>
      </c>
      <c r="I57" t="s">
        <v>3264</v>
      </c>
      <c r="J57" t="s">
        <v>3263</v>
      </c>
      <c r="K57" t="s">
        <v>6521</v>
      </c>
      <c r="L57" t="s">
        <v>6522</v>
      </c>
      <c r="M57" t="s">
        <v>6523</v>
      </c>
      <c r="N57"/>
      <c r="O57"/>
      <c r="P57"/>
      <c r="Q57"/>
      <c r="R57"/>
      <c r="S57"/>
      <c r="T57"/>
      <c r="U57"/>
      <c r="V57"/>
      <c r="W57"/>
      <c r="X57"/>
      <c r="Y57"/>
      <c r="Z57"/>
      <c r="AA57"/>
      <c r="AB57"/>
    </row>
    <row r="58" spans="1:28" x14ac:dyDescent="0.3">
      <c r="A58" t="s">
        <v>1976</v>
      </c>
      <c r="B58" s="1" t="e">
        <f>_xlfn.XLOOKUP(StopTimes[[#This Row],[cu_ID]],#REF!,#REF!)</f>
        <v>#REF!</v>
      </c>
      <c r="C58" s="1" t="s">
        <v>160</v>
      </c>
      <c r="D58" s="1" t="s">
        <v>4628</v>
      </c>
      <c r="E58" s="1" t="s">
        <v>110</v>
      </c>
      <c r="F58" t="s">
        <v>1975</v>
      </c>
      <c r="G58" s="1">
        <v>155</v>
      </c>
      <c r="H58" s="12">
        <v>5.4916666666666671</v>
      </c>
      <c r="I58" t="s">
        <v>3262</v>
      </c>
      <c r="J58" t="s">
        <v>6524</v>
      </c>
      <c r="K58"/>
      <c r="L58"/>
      <c r="M58"/>
      <c r="N58"/>
      <c r="O58"/>
      <c r="P58"/>
      <c r="Q58"/>
      <c r="R58"/>
      <c r="S58"/>
      <c r="T58"/>
      <c r="U58"/>
      <c r="V58"/>
      <c r="W58"/>
      <c r="X58"/>
      <c r="Y58"/>
      <c r="Z58"/>
      <c r="AA58"/>
      <c r="AB58"/>
    </row>
    <row r="59" spans="1:28" x14ac:dyDescent="0.3">
      <c r="A59" t="s">
        <v>1846</v>
      </c>
      <c r="B59" s="1" t="e">
        <f>_xlfn.XLOOKUP(StopTimes[[#This Row],[cu_ID]],#REF!,#REF!)</f>
        <v>#REF!</v>
      </c>
      <c r="C59" s="1" t="s">
        <v>160</v>
      </c>
      <c r="D59" s="1" t="s">
        <v>4476</v>
      </c>
      <c r="E59" s="1" t="s">
        <v>110</v>
      </c>
      <c r="F59" t="s">
        <v>1845</v>
      </c>
      <c r="G59" s="1">
        <v>160</v>
      </c>
      <c r="H59" s="12">
        <v>4.333333333333333</v>
      </c>
      <c r="I59" t="s">
        <v>3261</v>
      </c>
      <c r="J59"/>
      <c r="K59"/>
      <c r="L59"/>
      <c r="M59"/>
      <c r="N59"/>
      <c r="O59"/>
      <c r="P59"/>
      <c r="Q59"/>
      <c r="R59"/>
      <c r="S59"/>
      <c r="T59"/>
      <c r="U59"/>
      <c r="V59"/>
      <c r="W59"/>
      <c r="X59"/>
      <c r="Y59"/>
      <c r="Z59"/>
      <c r="AA59"/>
      <c r="AB59"/>
    </row>
    <row r="60" spans="1:28" x14ac:dyDescent="0.3">
      <c r="A60" t="s">
        <v>1016</v>
      </c>
      <c r="B60" s="1" t="e">
        <f>_xlfn.XLOOKUP(StopTimes[[#This Row],[cu_ID]],#REF!,#REF!)</f>
        <v>#REF!</v>
      </c>
      <c r="C60" s="1" t="s">
        <v>160</v>
      </c>
      <c r="D60" s="1" t="s">
        <v>4464</v>
      </c>
      <c r="E60" s="1" t="s">
        <v>110</v>
      </c>
      <c r="F60" t="s">
        <v>3260</v>
      </c>
      <c r="G60" s="1">
        <v>165</v>
      </c>
      <c r="H60" s="12">
        <v>5.8666666666666671</v>
      </c>
      <c r="I60" t="s">
        <v>3259</v>
      </c>
      <c r="J60" t="s">
        <v>3258</v>
      </c>
      <c r="K60" t="s">
        <v>6525</v>
      </c>
      <c r="L60" t="s">
        <v>6526</v>
      </c>
      <c r="M60"/>
      <c r="N60"/>
      <c r="O60"/>
      <c r="P60"/>
      <c r="Q60"/>
      <c r="R60"/>
      <c r="S60"/>
      <c r="T60"/>
      <c r="U60"/>
      <c r="V60"/>
      <c r="W60"/>
      <c r="X60"/>
      <c r="Y60"/>
      <c r="Z60"/>
      <c r="AA60"/>
      <c r="AB60"/>
    </row>
    <row r="61" spans="1:28" x14ac:dyDescent="0.3">
      <c r="A61" t="s">
        <v>1004</v>
      </c>
      <c r="B61" s="1" t="e">
        <f>_xlfn.XLOOKUP(StopTimes[[#This Row],[cu_ID]],#REF!,#REF!)</f>
        <v>#REF!</v>
      </c>
      <c r="C61" s="1" t="s">
        <v>160</v>
      </c>
      <c r="D61" s="1" t="s">
        <v>4468</v>
      </c>
      <c r="E61" s="1" t="s">
        <v>110</v>
      </c>
      <c r="F61" t="s">
        <v>3257</v>
      </c>
      <c r="G61" s="1">
        <v>170</v>
      </c>
      <c r="H61" s="12">
        <v>11.55</v>
      </c>
      <c r="I61" t="s">
        <v>3256</v>
      </c>
      <c r="J61" t="s">
        <v>3255</v>
      </c>
      <c r="K61" t="s">
        <v>6527</v>
      </c>
      <c r="L61" t="s">
        <v>6528</v>
      </c>
      <c r="M61"/>
      <c r="N61"/>
      <c r="O61"/>
      <c r="P61"/>
      <c r="Q61"/>
      <c r="R61"/>
      <c r="S61"/>
      <c r="T61"/>
      <c r="U61"/>
      <c r="V61"/>
      <c r="W61"/>
      <c r="X61"/>
      <c r="Y61"/>
      <c r="Z61"/>
      <c r="AA61"/>
      <c r="AB61"/>
    </row>
    <row r="62" spans="1:28" x14ac:dyDescent="0.3">
      <c r="A62" t="s">
        <v>223</v>
      </c>
      <c r="B62" s="1" t="e">
        <f>_xlfn.XLOOKUP(StopTimes[[#This Row],[cu_ID]],#REF!,#REF!)</f>
        <v>#REF!</v>
      </c>
      <c r="C62" s="1" t="s">
        <v>160</v>
      </c>
      <c r="D62" s="1" t="s">
        <v>3923</v>
      </c>
      <c r="E62" s="1" t="s">
        <v>110</v>
      </c>
      <c r="F62" t="s">
        <v>3254</v>
      </c>
      <c r="G62" s="1">
        <v>170</v>
      </c>
      <c r="H62" s="12">
        <v>7.2083333333333339</v>
      </c>
      <c r="I62" t="s">
        <v>3253</v>
      </c>
      <c r="J62" t="s">
        <v>3252</v>
      </c>
      <c r="K62" t="s">
        <v>6529</v>
      </c>
      <c r="L62" t="s">
        <v>6530</v>
      </c>
      <c r="M62"/>
      <c r="N62"/>
      <c r="O62"/>
      <c r="P62"/>
      <c r="Q62"/>
      <c r="R62"/>
      <c r="S62"/>
      <c r="T62"/>
      <c r="U62"/>
      <c r="V62"/>
      <c r="W62"/>
      <c r="X62"/>
      <c r="Y62"/>
      <c r="Z62"/>
      <c r="AA62"/>
      <c r="AB62"/>
    </row>
    <row r="63" spans="1:28" x14ac:dyDescent="0.3">
      <c r="A63" t="s">
        <v>370</v>
      </c>
      <c r="B63" s="1" t="e">
        <f>_xlfn.XLOOKUP(StopTimes[[#This Row],[cu_ID]],#REF!,#REF!)</f>
        <v>#REF!</v>
      </c>
      <c r="C63" s="1" t="s">
        <v>160</v>
      </c>
      <c r="D63" s="1" t="s">
        <v>3832</v>
      </c>
      <c r="E63" s="1" t="s">
        <v>110</v>
      </c>
      <c r="F63" t="s">
        <v>3251</v>
      </c>
      <c r="G63" s="1">
        <v>180</v>
      </c>
      <c r="H63" s="12">
        <v>15.366666666666667</v>
      </c>
      <c r="I63" t="s">
        <v>3250</v>
      </c>
      <c r="J63" t="s">
        <v>3249</v>
      </c>
      <c r="K63" t="s">
        <v>6531</v>
      </c>
      <c r="L63" t="s">
        <v>6532</v>
      </c>
      <c r="M63"/>
      <c r="N63"/>
      <c r="O63"/>
      <c r="P63"/>
      <c r="Q63"/>
      <c r="R63"/>
      <c r="S63"/>
      <c r="T63"/>
      <c r="U63"/>
      <c r="V63"/>
      <c r="W63"/>
      <c r="X63"/>
      <c r="Y63"/>
      <c r="Z63"/>
      <c r="AA63"/>
      <c r="AB63"/>
    </row>
    <row r="64" spans="1:28" x14ac:dyDescent="0.3">
      <c r="A64" t="s">
        <v>253</v>
      </c>
      <c r="B64" s="1" t="e">
        <f>_xlfn.XLOOKUP(StopTimes[[#This Row],[cu_ID]],#REF!,#REF!)</f>
        <v>#REF!</v>
      </c>
      <c r="C64" s="1" t="s">
        <v>160</v>
      </c>
      <c r="D64" s="1" t="s">
        <v>4458</v>
      </c>
      <c r="E64" s="1" t="s">
        <v>110</v>
      </c>
      <c r="F64" t="s">
        <v>3248</v>
      </c>
      <c r="G64" s="1">
        <v>185</v>
      </c>
      <c r="H64" s="12">
        <v>12.766666666666667</v>
      </c>
      <c r="I64" t="s">
        <v>3247</v>
      </c>
      <c r="J64" t="s">
        <v>3246</v>
      </c>
      <c r="K64" t="s">
        <v>6533</v>
      </c>
      <c r="L64" t="s">
        <v>6534</v>
      </c>
      <c r="M64"/>
      <c r="N64"/>
      <c r="O64"/>
      <c r="P64"/>
      <c r="Q64"/>
      <c r="R64"/>
      <c r="S64"/>
      <c r="T64"/>
      <c r="U64"/>
      <c r="V64"/>
      <c r="W64"/>
      <c r="X64"/>
      <c r="Y64"/>
      <c r="Z64"/>
      <c r="AA64"/>
      <c r="AB64"/>
    </row>
    <row r="65" spans="1:28" x14ac:dyDescent="0.3">
      <c r="A65" t="s">
        <v>460</v>
      </c>
      <c r="B65" s="1" t="e">
        <f>_xlfn.XLOOKUP(StopTimes[[#This Row],[cu_ID]],#REF!,#REF!)</f>
        <v>#REF!</v>
      </c>
      <c r="C65" s="1" t="s">
        <v>160</v>
      </c>
      <c r="D65" s="1" t="s">
        <v>3854</v>
      </c>
      <c r="E65" s="1" t="s">
        <v>110</v>
      </c>
      <c r="F65" t="s">
        <v>3245</v>
      </c>
      <c r="G65" s="1">
        <v>190</v>
      </c>
      <c r="H65" s="12">
        <v>11.308333333333334</v>
      </c>
      <c r="I65" t="s">
        <v>3244</v>
      </c>
      <c r="J65" t="s">
        <v>3243</v>
      </c>
      <c r="K65" t="s">
        <v>6535</v>
      </c>
      <c r="L65" t="s">
        <v>6536</v>
      </c>
      <c r="M65"/>
      <c r="N65"/>
      <c r="O65"/>
      <c r="P65"/>
      <c r="Q65"/>
      <c r="R65"/>
      <c r="S65"/>
      <c r="T65"/>
      <c r="U65"/>
      <c r="V65"/>
      <c r="W65"/>
      <c r="X65"/>
      <c r="Y65"/>
      <c r="Z65"/>
      <c r="AA65"/>
      <c r="AB65"/>
    </row>
    <row r="66" spans="1:28" x14ac:dyDescent="0.3">
      <c r="A66" t="s">
        <v>415</v>
      </c>
      <c r="B66" s="1" t="e">
        <f>_xlfn.XLOOKUP(StopTimes[[#This Row],[cu_ID]],#REF!,#REF!)</f>
        <v>#REF!</v>
      </c>
      <c r="C66" s="1" t="s">
        <v>160</v>
      </c>
      <c r="D66" s="1" t="s">
        <v>4576</v>
      </c>
      <c r="E66" s="1" t="s">
        <v>110</v>
      </c>
      <c r="F66" t="s">
        <v>3242</v>
      </c>
      <c r="G66" s="1">
        <v>190</v>
      </c>
      <c r="H66" s="12">
        <v>2.7166666666666668</v>
      </c>
      <c r="I66" t="s">
        <v>3241</v>
      </c>
      <c r="J66"/>
      <c r="K66"/>
      <c r="L66"/>
      <c r="M66"/>
      <c r="N66"/>
      <c r="O66"/>
      <c r="P66"/>
      <c r="Q66"/>
      <c r="R66"/>
      <c r="S66"/>
      <c r="T66"/>
      <c r="U66"/>
      <c r="V66"/>
      <c r="W66"/>
      <c r="X66"/>
      <c r="Y66"/>
      <c r="Z66"/>
      <c r="AA66"/>
      <c r="AB66"/>
    </row>
    <row r="67" spans="1:28" x14ac:dyDescent="0.3">
      <c r="A67" t="s">
        <v>575</v>
      </c>
      <c r="B67" s="1" t="e">
        <f>_xlfn.XLOOKUP(StopTimes[[#This Row],[cu_ID]],#REF!,#REF!)</f>
        <v>#REF!</v>
      </c>
      <c r="C67" s="1" t="s">
        <v>160</v>
      </c>
      <c r="D67" s="1" t="s">
        <v>3465</v>
      </c>
      <c r="E67" s="1" t="s">
        <v>110</v>
      </c>
      <c r="F67" t="s">
        <v>3240</v>
      </c>
      <c r="G67" s="1">
        <v>200</v>
      </c>
      <c r="H67" s="12">
        <v>12.558333333333334</v>
      </c>
      <c r="I67" t="s">
        <v>3239</v>
      </c>
      <c r="J67" t="s">
        <v>6537</v>
      </c>
      <c r="K67"/>
      <c r="L67"/>
      <c r="M67"/>
      <c r="N67"/>
      <c r="O67"/>
      <c r="P67"/>
      <c r="Q67"/>
      <c r="R67"/>
      <c r="S67"/>
      <c r="T67"/>
      <c r="U67"/>
      <c r="V67"/>
      <c r="W67"/>
      <c r="X67"/>
      <c r="Y67"/>
      <c r="Z67"/>
      <c r="AA67"/>
      <c r="AB67"/>
    </row>
    <row r="68" spans="1:28" x14ac:dyDescent="0.3">
      <c r="A68" t="s">
        <v>1009</v>
      </c>
      <c r="B68" s="1" t="e">
        <f>_xlfn.XLOOKUP(StopTimes[[#This Row],[cu_ID]],#REF!,#REF!)</f>
        <v>#REF!</v>
      </c>
      <c r="C68" s="1" t="s">
        <v>160</v>
      </c>
      <c r="D68" s="1" t="s">
        <v>4450</v>
      </c>
      <c r="E68" s="1" t="s">
        <v>110</v>
      </c>
      <c r="F68" t="s">
        <v>3238</v>
      </c>
      <c r="G68" s="1">
        <v>210</v>
      </c>
      <c r="H68" s="12">
        <v>9.7666666666666675</v>
      </c>
      <c r="I68" t="s">
        <v>3237</v>
      </c>
      <c r="J68" t="s">
        <v>3236</v>
      </c>
      <c r="K68" t="s">
        <v>6538</v>
      </c>
      <c r="L68" t="s">
        <v>6539</v>
      </c>
      <c r="M68"/>
      <c r="N68"/>
      <c r="O68"/>
      <c r="P68"/>
      <c r="Q68"/>
      <c r="R68"/>
      <c r="S68"/>
      <c r="T68"/>
      <c r="U68"/>
      <c r="V68"/>
      <c r="W68"/>
      <c r="X68"/>
      <c r="Y68"/>
      <c r="Z68"/>
      <c r="AA68"/>
      <c r="AB68"/>
    </row>
    <row r="69" spans="1:28" x14ac:dyDescent="0.3">
      <c r="A69" t="s">
        <v>1037</v>
      </c>
      <c r="B69" s="1" t="e">
        <f>_xlfn.XLOOKUP(StopTimes[[#This Row],[cu_ID]],#REF!,#REF!)</f>
        <v>#REF!</v>
      </c>
      <c r="C69" s="1" t="s">
        <v>160</v>
      </c>
      <c r="D69" s="1" t="s">
        <v>4572</v>
      </c>
      <c r="E69" s="1" t="s">
        <v>110</v>
      </c>
      <c r="F69" t="s">
        <v>3235</v>
      </c>
      <c r="G69" s="1">
        <v>210</v>
      </c>
      <c r="H69" s="12">
        <v>6.0666666666666664</v>
      </c>
      <c r="I69" t="s">
        <v>3234</v>
      </c>
      <c r="J69"/>
      <c r="K69"/>
      <c r="L69"/>
      <c r="M69"/>
      <c r="N69"/>
      <c r="O69"/>
      <c r="P69"/>
      <c r="Q69"/>
      <c r="R69"/>
      <c r="S69"/>
      <c r="T69"/>
      <c r="U69"/>
      <c r="V69"/>
      <c r="W69"/>
      <c r="X69"/>
      <c r="Y69"/>
      <c r="Z69"/>
      <c r="AA69"/>
      <c r="AB69"/>
    </row>
    <row r="70" spans="1:28" x14ac:dyDescent="0.3">
      <c r="A70" t="s">
        <v>756</v>
      </c>
      <c r="B70" s="1" t="e">
        <f>_xlfn.XLOOKUP(StopTimes[[#This Row],[cu_ID]],#REF!,#REF!)</f>
        <v>#REF!</v>
      </c>
      <c r="C70" s="1" t="s">
        <v>160</v>
      </c>
      <c r="D70" s="1" t="s">
        <v>3973</v>
      </c>
      <c r="E70" s="1" t="s">
        <v>110</v>
      </c>
      <c r="F70" t="s">
        <v>755</v>
      </c>
      <c r="G70" s="1">
        <v>210</v>
      </c>
      <c r="H70" s="12">
        <v>0.18333333333333335</v>
      </c>
      <c r="I70" t="s">
        <v>3233</v>
      </c>
      <c r="J70"/>
      <c r="K70"/>
      <c r="L70"/>
      <c r="M70"/>
      <c r="N70"/>
      <c r="O70"/>
      <c r="P70"/>
      <c r="Q70"/>
      <c r="R70"/>
      <c r="S70"/>
      <c r="T70"/>
      <c r="U70"/>
      <c r="V70"/>
      <c r="W70"/>
      <c r="X70"/>
      <c r="Y70"/>
      <c r="Z70"/>
      <c r="AA70"/>
      <c r="AB70"/>
    </row>
    <row r="71" spans="1:28" x14ac:dyDescent="0.3">
      <c r="A71" t="s">
        <v>906</v>
      </c>
      <c r="B71" s="1" t="e">
        <f>_xlfn.XLOOKUP(StopTimes[[#This Row],[cu_ID]],#REF!,#REF!)</f>
        <v>#REF!</v>
      </c>
      <c r="C71" s="1" t="s">
        <v>160</v>
      </c>
      <c r="D71" s="1" t="s">
        <v>156</v>
      </c>
      <c r="E71" s="1" t="s">
        <v>4762</v>
      </c>
      <c r="F71" t="s">
        <v>905</v>
      </c>
      <c r="G71" s="1">
        <v>215</v>
      </c>
      <c r="H71" s="12">
        <v>17.150000000000002</v>
      </c>
      <c r="I71" t="s">
        <v>3232</v>
      </c>
      <c r="J71" t="s">
        <v>3231</v>
      </c>
      <c r="K71" t="s">
        <v>6540</v>
      </c>
      <c r="L71" t="s">
        <v>6541</v>
      </c>
      <c r="M71"/>
      <c r="N71"/>
      <c r="O71"/>
      <c r="P71"/>
      <c r="Q71"/>
      <c r="R71"/>
      <c r="S71"/>
      <c r="T71"/>
      <c r="U71"/>
      <c r="V71"/>
      <c r="W71"/>
      <c r="X71"/>
      <c r="Y71"/>
      <c r="Z71"/>
      <c r="AA71"/>
      <c r="AB71"/>
    </row>
    <row r="72" spans="1:28" x14ac:dyDescent="0.3">
      <c r="A72" t="s">
        <v>810</v>
      </c>
      <c r="B72" s="1" t="e">
        <f>_xlfn.XLOOKUP(StopTimes[[#This Row],[cu_ID]],#REF!,#REF!)</f>
        <v>#REF!</v>
      </c>
      <c r="C72" s="1" t="s">
        <v>160</v>
      </c>
      <c r="D72" s="1" t="s">
        <v>4766</v>
      </c>
      <c r="E72" s="1" t="s">
        <v>110</v>
      </c>
      <c r="F72" t="s">
        <v>3230</v>
      </c>
      <c r="G72" s="1">
        <v>220</v>
      </c>
      <c r="H72" s="12">
        <v>6.854166666666667</v>
      </c>
      <c r="I72" t="s">
        <v>3229</v>
      </c>
      <c r="J72" t="s">
        <v>3228</v>
      </c>
      <c r="K72" t="s">
        <v>6542</v>
      </c>
      <c r="L72" t="s">
        <v>6543</v>
      </c>
      <c r="M72"/>
      <c r="N72"/>
      <c r="O72"/>
      <c r="P72"/>
      <c r="Q72"/>
      <c r="R72"/>
      <c r="S72"/>
      <c r="T72"/>
      <c r="U72"/>
      <c r="V72"/>
      <c r="W72"/>
      <c r="X72"/>
      <c r="Y72"/>
      <c r="Z72"/>
      <c r="AA72"/>
      <c r="AB72"/>
    </row>
    <row r="73" spans="1:28" x14ac:dyDescent="0.3">
      <c r="A73" t="s">
        <v>1073</v>
      </c>
      <c r="B73" s="1" t="e">
        <f>_xlfn.XLOOKUP(StopTimes[[#This Row],[cu_ID]],#REF!,#REF!)</f>
        <v>#REF!</v>
      </c>
      <c r="C73" s="1" t="s">
        <v>160</v>
      </c>
      <c r="D73" s="1" t="s">
        <v>3872</v>
      </c>
      <c r="E73" s="1" t="s">
        <v>110</v>
      </c>
      <c r="F73" t="s">
        <v>1072</v>
      </c>
      <c r="G73" s="1">
        <v>223</v>
      </c>
      <c r="H73" s="12">
        <v>5.3166666666666664</v>
      </c>
      <c r="I73" t="s">
        <v>3227</v>
      </c>
      <c r="J73" t="s">
        <v>6544</v>
      </c>
      <c r="K73"/>
      <c r="L73"/>
      <c r="M73"/>
      <c r="N73"/>
      <c r="O73"/>
      <c r="P73"/>
      <c r="Q73"/>
      <c r="R73"/>
      <c r="S73"/>
      <c r="T73"/>
      <c r="U73"/>
      <c r="V73"/>
      <c r="W73"/>
      <c r="X73"/>
      <c r="Y73"/>
      <c r="Z73"/>
      <c r="AA73"/>
      <c r="AB73"/>
    </row>
    <row r="74" spans="1:28" x14ac:dyDescent="0.3">
      <c r="A74" t="s">
        <v>1874</v>
      </c>
      <c r="B74" s="1" t="e">
        <f>_xlfn.XLOOKUP(StopTimes[[#This Row],[cu_ID]],#REF!,#REF!)</f>
        <v>#REF!</v>
      </c>
      <c r="C74" s="1" t="s">
        <v>160</v>
      </c>
      <c r="D74" s="1" t="s">
        <v>5360</v>
      </c>
      <c r="E74" s="1" t="s">
        <v>110</v>
      </c>
      <c r="F74" t="s">
        <v>1873</v>
      </c>
      <c r="G74" s="1">
        <v>225</v>
      </c>
      <c r="H74" s="12">
        <v>6.5916666666666668</v>
      </c>
      <c r="I74" t="s">
        <v>3226</v>
      </c>
      <c r="J74" t="s">
        <v>6545</v>
      </c>
      <c r="K74"/>
      <c r="L74"/>
      <c r="M74"/>
      <c r="N74"/>
      <c r="O74"/>
      <c r="P74"/>
      <c r="Q74"/>
      <c r="R74"/>
      <c r="S74"/>
      <c r="T74"/>
      <c r="U74"/>
      <c r="V74"/>
      <c r="W74"/>
      <c r="X74"/>
      <c r="Y74"/>
      <c r="Z74"/>
      <c r="AA74"/>
      <c r="AB74"/>
    </row>
    <row r="75" spans="1:28" x14ac:dyDescent="0.3">
      <c r="A75" t="s">
        <v>444</v>
      </c>
      <c r="B75" s="1" t="e">
        <f>_xlfn.XLOOKUP(StopTimes[[#This Row],[cu_ID]],#REF!,#REF!)</f>
        <v>#REF!</v>
      </c>
      <c r="C75" s="1" t="s">
        <v>160</v>
      </c>
      <c r="D75" s="1" t="s">
        <v>5356</v>
      </c>
      <c r="E75" s="1" t="s">
        <v>110</v>
      </c>
      <c r="F75" t="s">
        <v>3225</v>
      </c>
      <c r="G75" s="1">
        <v>230</v>
      </c>
      <c r="H75" s="12">
        <v>6.1166666666666671</v>
      </c>
      <c r="I75" t="s">
        <v>3224</v>
      </c>
      <c r="J75" t="s">
        <v>6546</v>
      </c>
      <c r="K75"/>
      <c r="L75"/>
      <c r="M75"/>
      <c r="N75"/>
      <c r="O75"/>
      <c r="P75"/>
      <c r="Q75"/>
      <c r="R75"/>
      <c r="S75"/>
      <c r="T75"/>
      <c r="U75"/>
      <c r="V75"/>
      <c r="W75"/>
      <c r="X75"/>
      <c r="Y75"/>
      <c r="Z75"/>
      <c r="AA75"/>
      <c r="AB75"/>
    </row>
    <row r="76" spans="1:28" x14ac:dyDescent="0.3">
      <c r="A76" t="s">
        <v>1807</v>
      </c>
      <c r="B76" s="1" t="e">
        <f>_xlfn.XLOOKUP(StopTimes[[#This Row],[cu_ID]],#REF!,#REF!)</f>
        <v>#REF!</v>
      </c>
      <c r="C76" s="1" t="s">
        <v>160</v>
      </c>
      <c r="D76" s="1" t="s">
        <v>122</v>
      </c>
      <c r="E76" s="1" t="s">
        <v>125</v>
      </c>
      <c r="F76" t="s">
        <v>1806</v>
      </c>
      <c r="G76" s="1">
        <v>232</v>
      </c>
      <c r="H76" s="12">
        <v>7.43</v>
      </c>
      <c r="I76" t="s">
        <v>3223</v>
      </c>
      <c r="J76" t="s">
        <v>3222</v>
      </c>
      <c r="K76" t="s">
        <v>6547</v>
      </c>
      <c r="L76" t="s">
        <v>6548</v>
      </c>
      <c r="M76" t="s">
        <v>6549</v>
      </c>
      <c r="N76"/>
      <c r="O76"/>
      <c r="P76"/>
      <c r="Q76"/>
      <c r="R76"/>
      <c r="S76"/>
      <c r="T76"/>
      <c r="U76"/>
      <c r="V76"/>
      <c r="W76"/>
      <c r="X76"/>
      <c r="Y76"/>
      <c r="Z76"/>
      <c r="AA76"/>
      <c r="AB76"/>
    </row>
    <row r="77" spans="1:28" x14ac:dyDescent="0.3">
      <c r="A77" t="s">
        <v>1007</v>
      </c>
      <c r="B77" s="1" t="e">
        <f>_xlfn.XLOOKUP(StopTimes[[#This Row],[cu_ID]],#REF!,#REF!)</f>
        <v>#REF!</v>
      </c>
      <c r="C77" s="1" t="s">
        <v>160</v>
      </c>
      <c r="D77" s="1" t="s">
        <v>5391</v>
      </c>
      <c r="E77" s="1" t="s">
        <v>110</v>
      </c>
      <c r="F77" t="s">
        <v>1006</v>
      </c>
      <c r="G77" s="1">
        <v>240</v>
      </c>
      <c r="H77" s="12">
        <v>8.9250000000000007</v>
      </c>
      <c r="I77" t="s">
        <v>3221</v>
      </c>
      <c r="J77" t="s">
        <v>6550</v>
      </c>
      <c r="K77"/>
      <c r="L77"/>
      <c r="M77"/>
      <c r="N77"/>
      <c r="O77"/>
      <c r="P77"/>
      <c r="Q77"/>
      <c r="R77"/>
      <c r="S77"/>
      <c r="T77"/>
      <c r="U77"/>
      <c r="V77"/>
      <c r="W77"/>
      <c r="X77"/>
      <c r="Y77"/>
      <c r="Z77"/>
      <c r="AA77"/>
      <c r="AB77"/>
    </row>
    <row r="78" spans="1:28" x14ac:dyDescent="0.3">
      <c r="A78" t="s">
        <v>479</v>
      </c>
      <c r="B78" s="1" t="e">
        <f>_xlfn.XLOOKUP(StopTimes[[#This Row],[cu_ID]],#REF!,#REF!)</f>
        <v>#REF!</v>
      </c>
      <c r="C78" s="1" t="s">
        <v>160</v>
      </c>
      <c r="D78" s="1" t="s">
        <v>5385</v>
      </c>
      <c r="E78" s="1" t="s">
        <v>110</v>
      </c>
      <c r="F78" t="s">
        <v>3220</v>
      </c>
      <c r="G78" s="1">
        <v>240</v>
      </c>
      <c r="H78" s="12">
        <v>3.8666666666666667</v>
      </c>
      <c r="I78" t="s">
        <v>3219</v>
      </c>
      <c r="J78"/>
      <c r="K78"/>
      <c r="L78"/>
      <c r="M78"/>
      <c r="N78"/>
      <c r="O78"/>
      <c r="P78"/>
      <c r="Q78"/>
      <c r="R78"/>
      <c r="S78"/>
      <c r="T78"/>
      <c r="U78"/>
      <c r="V78"/>
      <c r="W78"/>
      <c r="X78"/>
      <c r="Y78"/>
      <c r="Z78"/>
      <c r="AA78"/>
      <c r="AB78"/>
    </row>
    <row r="79" spans="1:28" x14ac:dyDescent="0.3">
      <c r="A79" t="s">
        <v>1011</v>
      </c>
      <c r="B79" s="1" t="e">
        <f>_xlfn.XLOOKUP(StopTimes[[#This Row],[cu_ID]],#REF!,#REF!)</f>
        <v>#REF!</v>
      </c>
      <c r="C79" s="1" t="s">
        <v>160</v>
      </c>
      <c r="D79" s="1" t="s">
        <v>4440</v>
      </c>
      <c r="E79" s="1" t="s">
        <v>110</v>
      </c>
      <c r="F79" t="s">
        <v>3218</v>
      </c>
      <c r="G79" s="1">
        <v>245</v>
      </c>
      <c r="H79" s="12">
        <v>16.658333333333335</v>
      </c>
      <c r="I79" t="s">
        <v>3217</v>
      </c>
      <c r="J79" t="s">
        <v>3216</v>
      </c>
      <c r="K79" t="s">
        <v>6551</v>
      </c>
      <c r="L79" t="s">
        <v>6552</v>
      </c>
      <c r="M79"/>
      <c r="N79"/>
      <c r="O79"/>
      <c r="P79"/>
      <c r="Q79"/>
      <c r="R79"/>
      <c r="S79"/>
      <c r="T79"/>
      <c r="U79"/>
      <c r="V79"/>
      <c r="W79"/>
      <c r="X79"/>
      <c r="Y79"/>
      <c r="Z79"/>
      <c r="AA79"/>
      <c r="AB79"/>
    </row>
    <row r="80" spans="1:28" x14ac:dyDescent="0.3">
      <c r="A80" t="s">
        <v>1682</v>
      </c>
      <c r="B80" s="1" t="e">
        <f>_xlfn.XLOOKUP(StopTimes[[#This Row],[cu_ID]],#REF!,#REF!)</f>
        <v>#REF!</v>
      </c>
      <c r="C80" s="1" t="s">
        <v>160</v>
      </c>
      <c r="D80" s="1" t="s">
        <v>4746</v>
      </c>
      <c r="E80" s="1" t="s">
        <v>110</v>
      </c>
      <c r="F80" t="s">
        <v>1681</v>
      </c>
      <c r="G80" s="1">
        <v>245</v>
      </c>
      <c r="H80" s="12">
        <v>5.4750000000000005</v>
      </c>
      <c r="I80" t="s">
        <v>3215</v>
      </c>
      <c r="J80" t="s">
        <v>6553</v>
      </c>
      <c r="K80"/>
      <c r="L80"/>
      <c r="M80"/>
      <c r="N80"/>
      <c r="O80"/>
      <c r="P80"/>
      <c r="Q80"/>
      <c r="R80"/>
      <c r="S80"/>
      <c r="T80"/>
      <c r="U80"/>
      <c r="V80"/>
      <c r="W80"/>
      <c r="X80"/>
      <c r="Y80"/>
      <c r="Z80"/>
      <c r="AA80"/>
      <c r="AB80"/>
    </row>
    <row r="81" spans="1:28" x14ac:dyDescent="0.3">
      <c r="A81" t="s">
        <v>991</v>
      </c>
      <c r="B81" s="1" t="e">
        <f>_xlfn.XLOOKUP(StopTimes[[#This Row],[cu_ID]],#REF!,#REF!)</f>
        <v>#REF!</v>
      </c>
      <c r="C81" s="1" t="s">
        <v>160</v>
      </c>
      <c r="D81" s="1" t="s">
        <v>5387</v>
      </c>
      <c r="E81" s="1" t="s">
        <v>110</v>
      </c>
      <c r="F81" t="s">
        <v>3214</v>
      </c>
      <c r="G81" s="1">
        <v>250</v>
      </c>
      <c r="H81" s="12">
        <v>11.108333333333334</v>
      </c>
      <c r="I81" t="s">
        <v>3213</v>
      </c>
      <c r="J81" t="s">
        <v>6554</v>
      </c>
      <c r="K81"/>
      <c r="L81"/>
      <c r="M81"/>
      <c r="N81"/>
      <c r="O81"/>
      <c r="P81"/>
      <c r="Q81"/>
      <c r="R81"/>
      <c r="S81"/>
      <c r="T81"/>
      <c r="U81"/>
      <c r="V81"/>
      <c r="W81"/>
      <c r="X81"/>
      <c r="Y81"/>
      <c r="Z81"/>
      <c r="AA81"/>
      <c r="AB81"/>
    </row>
    <row r="82" spans="1:28" x14ac:dyDescent="0.3">
      <c r="A82" t="s">
        <v>334</v>
      </c>
      <c r="B82" s="1" t="e">
        <f>_xlfn.XLOOKUP(StopTimes[[#This Row],[cu_ID]],#REF!,#REF!)</f>
        <v>#REF!</v>
      </c>
      <c r="C82" s="1" t="s">
        <v>160</v>
      </c>
      <c r="D82" s="1" t="s">
        <v>3442</v>
      </c>
      <c r="E82" s="1" t="s">
        <v>110</v>
      </c>
      <c r="F82" t="s">
        <v>2407</v>
      </c>
      <c r="G82" s="1">
        <v>250</v>
      </c>
      <c r="H82" s="12">
        <v>5.65</v>
      </c>
      <c r="I82" t="s">
        <v>3212</v>
      </c>
      <c r="J82" t="s">
        <v>6555</v>
      </c>
      <c r="K82"/>
      <c r="L82"/>
      <c r="M82"/>
      <c r="N82"/>
      <c r="O82"/>
      <c r="P82"/>
      <c r="Q82"/>
      <c r="R82"/>
      <c r="S82"/>
      <c r="T82"/>
      <c r="U82"/>
      <c r="V82"/>
      <c r="W82"/>
      <c r="X82"/>
      <c r="Y82"/>
      <c r="Z82"/>
      <c r="AA82"/>
      <c r="AB82"/>
    </row>
    <row r="83" spans="1:28" x14ac:dyDescent="0.3">
      <c r="A83" t="s">
        <v>1376</v>
      </c>
      <c r="B83" s="1" t="e">
        <f>_xlfn.XLOOKUP(StopTimes[[#This Row],[cu_ID]],#REF!,#REF!)</f>
        <v>#REF!</v>
      </c>
      <c r="C83" s="1" t="s">
        <v>160</v>
      </c>
      <c r="D83" s="1" t="s">
        <v>4232</v>
      </c>
      <c r="E83" s="1" t="s">
        <v>110</v>
      </c>
      <c r="F83" t="s">
        <v>3211</v>
      </c>
      <c r="G83" s="1">
        <v>252</v>
      </c>
      <c r="H83" s="12">
        <v>3.7708333333333335</v>
      </c>
      <c r="I83" t="s">
        <v>3210</v>
      </c>
      <c r="J83" t="s">
        <v>3209</v>
      </c>
      <c r="K83" t="s">
        <v>6556</v>
      </c>
      <c r="L83" t="s">
        <v>6557</v>
      </c>
      <c r="M83"/>
      <c r="N83"/>
      <c r="O83"/>
      <c r="P83"/>
      <c r="Q83"/>
      <c r="R83"/>
      <c r="S83"/>
      <c r="T83"/>
      <c r="U83"/>
      <c r="V83"/>
      <c r="W83"/>
      <c r="X83"/>
      <c r="Y83"/>
      <c r="Z83"/>
      <c r="AA83"/>
      <c r="AB83"/>
    </row>
    <row r="84" spans="1:28" x14ac:dyDescent="0.3">
      <c r="A84" t="s">
        <v>997</v>
      </c>
      <c r="B84" s="1" t="e">
        <f>_xlfn.XLOOKUP(StopTimes[[#This Row],[cu_ID]],#REF!,#REF!)</f>
        <v>#REF!</v>
      </c>
      <c r="C84" s="1" t="s">
        <v>160</v>
      </c>
      <c r="D84" s="1" t="s">
        <v>5381</v>
      </c>
      <c r="E84" s="1" t="s">
        <v>110</v>
      </c>
      <c r="F84" t="s">
        <v>996</v>
      </c>
      <c r="G84" s="1">
        <v>260</v>
      </c>
      <c r="H84" s="12">
        <v>11.625</v>
      </c>
      <c r="I84" t="s">
        <v>3208</v>
      </c>
      <c r="J84" t="s">
        <v>6558</v>
      </c>
      <c r="K84"/>
      <c r="L84"/>
      <c r="M84"/>
      <c r="N84"/>
      <c r="O84"/>
      <c r="P84"/>
      <c r="Q84"/>
      <c r="R84"/>
      <c r="S84"/>
      <c r="T84"/>
      <c r="U84"/>
      <c r="V84"/>
      <c r="W84"/>
      <c r="X84"/>
      <c r="Y84"/>
      <c r="Z84"/>
      <c r="AA84"/>
      <c r="AB84"/>
    </row>
    <row r="85" spans="1:28" x14ac:dyDescent="0.3">
      <c r="A85" t="s">
        <v>329</v>
      </c>
      <c r="B85" s="1" t="e">
        <f>_xlfn.XLOOKUP(StopTimes[[#This Row],[cu_ID]],#REF!,#REF!)</f>
        <v>#REF!</v>
      </c>
      <c r="C85" s="1" t="s">
        <v>160</v>
      </c>
      <c r="D85" s="1" t="s">
        <v>4586</v>
      </c>
      <c r="E85" s="1" t="s">
        <v>110</v>
      </c>
      <c r="F85" t="s">
        <v>3207</v>
      </c>
      <c r="G85" s="1">
        <v>260</v>
      </c>
      <c r="H85" s="12">
        <v>3.5</v>
      </c>
      <c r="I85" t="s">
        <v>3206</v>
      </c>
      <c r="J85"/>
      <c r="K85"/>
      <c r="L85"/>
      <c r="M85"/>
      <c r="N85"/>
      <c r="O85"/>
      <c r="P85"/>
      <c r="Q85"/>
      <c r="R85"/>
      <c r="S85"/>
      <c r="T85"/>
      <c r="U85"/>
      <c r="V85"/>
      <c r="W85"/>
      <c r="X85"/>
      <c r="Y85"/>
      <c r="Z85"/>
      <c r="AA85"/>
      <c r="AB85"/>
    </row>
    <row r="86" spans="1:28" x14ac:dyDescent="0.3">
      <c r="A86" t="s">
        <v>473</v>
      </c>
      <c r="B86" s="1" t="e">
        <f>_xlfn.XLOOKUP(StopTimes[[#This Row],[cu_ID]],#REF!,#REF!)</f>
        <v>#REF!</v>
      </c>
      <c r="C86" s="1" t="s">
        <v>160</v>
      </c>
      <c r="D86" s="1" t="s">
        <v>3872</v>
      </c>
      <c r="E86" s="1" t="s">
        <v>129</v>
      </c>
      <c r="F86" t="s">
        <v>3205</v>
      </c>
      <c r="G86" s="1">
        <v>269</v>
      </c>
      <c r="H86" s="12">
        <v>27.324999999999999</v>
      </c>
      <c r="I86" t="s">
        <v>3204</v>
      </c>
      <c r="J86" t="s">
        <v>6559</v>
      </c>
      <c r="K86"/>
      <c r="L86"/>
      <c r="M86"/>
      <c r="N86"/>
      <c r="O86"/>
      <c r="P86"/>
      <c r="Q86"/>
      <c r="R86"/>
      <c r="S86"/>
      <c r="T86"/>
      <c r="U86"/>
      <c r="V86"/>
      <c r="W86"/>
      <c r="X86"/>
      <c r="Y86"/>
      <c r="Z86"/>
      <c r="AA86"/>
      <c r="AB86"/>
    </row>
    <row r="87" spans="1:28" x14ac:dyDescent="0.3">
      <c r="A87" t="s">
        <v>1504</v>
      </c>
      <c r="B87" s="1" t="e">
        <f>_xlfn.XLOOKUP(StopTimes[[#This Row],[cu_ID]],#REF!,#REF!)</f>
        <v>#REF!</v>
      </c>
      <c r="C87" s="1" t="s">
        <v>160</v>
      </c>
      <c r="D87" s="1" t="s">
        <v>5344</v>
      </c>
      <c r="E87" s="1" t="s">
        <v>110</v>
      </c>
      <c r="F87" t="s">
        <v>1503</v>
      </c>
      <c r="G87" s="1">
        <v>270</v>
      </c>
      <c r="H87" s="12">
        <v>14.133333333333333</v>
      </c>
      <c r="I87" t="s">
        <v>3203</v>
      </c>
      <c r="J87" t="s">
        <v>6560</v>
      </c>
      <c r="K87"/>
      <c r="L87"/>
      <c r="M87"/>
      <c r="N87"/>
      <c r="O87"/>
      <c r="P87"/>
      <c r="Q87"/>
      <c r="R87"/>
      <c r="S87"/>
      <c r="T87"/>
      <c r="U87"/>
      <c r="V87"/>
      <c r="W87"/>
      <c r="X87"/>
      <c r="Y87"/>
      <c r="Z87"/>
      <c r="AA87"/>
      <c r="AB87"/>
    </row>
    <row r="88" spans="1:28" x14ac:dyDescent="0.3">
      <c r="A88" t="s">
        <v>345</v>
      </c>
      <c r="B88" s="1" t="e">
        <f>_xlfn.XLOOKUP(StopTimes[[#This Row],[cu_ID]],#REF!,#REF!)</f>
        <v>#REF!</v>
      </c>
      <c r="C88" s="1" t="s">
        <v>160</v>
      </c>
      <c r="D88" s="1" t="s">
        <v>5219</v>
      </c>
      <c r="E88" s="1" t="s">
        <v>110</v>
      </c>
      <c r="F88" t="s">
        <v>3202</v>
      </c>
      <c r="G88" s="1">
        <v>270</v>
      </c>
      <c r="H88" s="12">
        <v>7.7833333333333332</v>
      </c>
      <c r="I88" t="s">
        <v>3201</v>
      </c>
      <c r="J88" t="s">
        <v>6561</v>
      </c>
      <c r="K88"/>
      <c r="L88"/>
      <c r="M88"/>
      <c r="N88"/>
      <c r="O88"/>
      <c r="P88"/>
      <c r="Q88"/>
      <c r="R88"/>
      <c r="S88"/>
      <c r="T88"/>
      <c r="U88"/>
      <c r="V88"/>
      <c r="W88"/>
      <c r="X88"/>
      <c r="Y88"/>
      <c r="Z88"/>
      <c r="AA88"/>
      <c r="AB88"/>
    </row>
    <row r="89" spans="1:28" x14ac:dyDescent="0.3">
      <c r="A89" t="s">
        <v>1909</v>
      </c>
      <c r="B89" s="1" t="e">
        <f>_xlfn.XLOOKUP(StopTimes[[#This Row],[cu_ID]],#REF!,#REF!)</f>
        <v>#REF!</v>
      </c>
      <c r="C89" s="1" t="s">
        <v>160</v>
      </c>
      <c r="D89" s="1" t="s">
        <v>4412</v>
      </c>
      <c r="E89" s="1" t="s">
        <v>110</v>
      </c>
      <c r="F89" t="s">
        <v>1908</v>
      </c>
      <c r="G89" s="1">
        <v>275</v>
      </c>
      <c r="H89" s="12">
        <v>6.0458333333333334</v>
      </c>
      <c r="I89" t="s">
        <v>3200</v>
      </c>
      <c r="J89" t="s">
        <v>3199</v>
      </c>
      <c r="K89" t="s">
        <v>6562</v>
      </c>
      <c r="L89" t="s">
        <v>6563</v>
      </c>
      <c r="M89"/>
      <c r="N89"/>
      <c r="O89"/>
      <c r="P89"/>
      <c r="Q89"/>
      <c r="R89"/>
      <c r="S89"/>
      <c r="T89"/>
      <c r="U89"/>
      <c r="V89"/>
      <c r="W89"/>
      <c r="X89"/>
      <c r="Y89"/>
      <c r="Z89"/>
      <c r="AA89"/>
      <c r="AB89"/>
    </row>
    <row r="90" spans="1:28" x14ac:dyDescent="0.3">
      <c r="A90" t="s">
        <v>1283</v>
      </c>
      <c r="B90" s="1" t="e">
        <f>_xlfn.XLOOKUP(StopTimes[[#This Row],[cu_ID]],#REF!,#REF!)</f>
        <v>#REF!</v>
      </c>
      <c r="C90" s="1" t="s">
        <v>160</v>
      </c>
      <c r="D90" s="1" t="s">
        <v>158</v>
      </c>
      <c r="E90" s="1" t="s">
        <v>129</v>
      </c>
      <c r="F90" t="s">
        <v>1282</v>
      </c>
      <c r="G90" s="1">
        <v>275</v>
      </c>
      <c r="H90" s="12">
        <v>12.950000000000001</v>
      </c>
      <c r="I90" t="s">
        <v>3198</v>
      </c>
      <c r="J90" t="s">
        <v>6564</v>
      </c>
      <c r="K90"/>
      <c r="L90"/>
      <c r="M90"/>
      <c r="N90"/>
      <c r="O90"/>
      <c r="P90"/>
      <c r="Q90"/>
      <c r="R90"/>
      <c r="S90"/>
      <c r="T90"/>
      <c r="U90"/>
      <c r="V90"/>
      <c r="W90"/>
      <c r="X90"/>
      <c r="Y90"/>
      <c r="Z90"/>
      <c r="AA90"/>
      <c r="AB90"/>
    </row>
    <row r="91" spans="1:28" x14ac:dyDescent="0.3">
      <c r="A91" t="s">
        <v>721</v>
      </c>
      <c r="B91" s="1" t="e">
        <f>_xlfn.XLOOKUP(StopTimes[[#This Row],[cu_ID]],#REF!,#REF!)</f>
        <v>#REF!</v>
      </c>
      <c r="C91" s="1" t="s">
        <v>160</v>
      </c>
      <c r="D91" s="1" t="s">
        <v>5675</v>
      </c>
      <c r="E91" s="1" t="s">
        <v>110</v>
      </c>
      <c r="F91" t="s">
        <v>3197</v>
      </c>
      <c r="G91" s="1">
        <v>282</v>
      </c>
      <c r="H91" s="12">
        <v>13.9</v>
      </c>
      <c r="I91" t="s">
        <v>3196</v>
      </c>
      <c r="J91"/>
      <c r="K91"/>
      <c r="L91"/>
      <c r="M91"/>
      <c r="N91"/>
      <c r="O91"/>
      <c r="P91"/>
      <c r="Q91"/>
      <c r="R91"/>
      <c r="S91"/>
      <c r="T91"/>
      <c r="U91"/>
      <c r="V91"/>
      <c r="W91"/>
      <c r="X91"/>
      <c r="Y91"/>
      <c r="Z91"/>
      <c r="AA91"/>
      <c r="AB91"/>
    </row>
    <row r="92" spans="1:28" x14ac:dyDescent="0.3">
      <c r="A92" t="s">
        <v>1355</v>
      </c>
      <c r="B92" s="1" t="e">
        <f>_xlfn.XLOOKUP(StopTimes[[#This Row],[cu_ID]],#REF!,#REF!)</f>
        <v>#REF!</v>
      </c>
      <c r="C92" s="1" t="s">
        <v>160</v>
      </c>
      <c r="D92" s="1" t="s">
        <v>4157</v>
      </c>
      <c r="E92" s="1" t="s">
        <v>110</v>
      </c>
      <c r="F92" t="s">
        <v>3195</v>
      </c>
      <c r="G92" s="1">
        <v>285</v>
      </c>
      <c r="H92" s="12">
        <v>28.836666666666666</v>
      </c>
      <c r="I92" t="s">
        <v>3194</v>
      </c>
      <c r="J92" t="s">
        <v>3193</v>
      </c>
      <c r="K92" t="s">
        <v>3192</v>
      </c>
      <c r="L92" t="s">
        <v>6565</v>
      </c>
      <c r="M92" t="s">
        <v>6566</v>
      </c>
      <c r="N92"/>
      <c r="O92"/>
      <c r="P92"/>
      <c r="Q92"/>
      <c r="R92"/>
      <c r="S92"/>
      <c r="T92"/>
      <c r="U92"/>
      <c r="V92"/>
      <c r="W92"/>
      <c r="X92"/>
      <c r="Y92"/>
      <c r="Z92"/>
      <c r="AA92"/>
      <c r="AB92"/>
    </row>
    <row r="93" spans="1:28" x14ac:dyDescent="0.3">
      <c r="A93" t="s">
        <v>1843</v>
      </c>
      <c r="B93" s="1" t="e">
        <f>_xlfn.XLOOKUP(StopTimes[[#This Row],[cu_ID]],#REF!,#REF!)</f>
        <v>#REF!</v>
      </c>
      <c r="C93" s="1" t="s">
        <v>160</v>
      </c>
      <c r="D93" s="1" t="s">
        <v>5169</v>
      </c>
      <c r="E93" s="1" t="s">
        <v>110</v>
      </c>
      <c r="F93" t="s">
        <v>1842</v>
      </c>
      <c r="G93" s="1">
        <v>287</v>
      </c>
      <c r="H93" s="12">
        <v>16.425000000000001</v>
      </c>
      <c r="I93" t="s">
        <v>3191</v>
      </c>
      <c r="J93" t="s">
        <v>6567</v>
      </c>
      <c r="K93"/>
      <c r="L93"/>
      <c r="M93"/>
      <c r="N93"/>
      <c r="O93"/>
      <c r="P93"/>
      <c r="Q93"/>
      <c r="R93"/>
      <c r="S93"/>
      <c r="T93"/>
      <c r="U93"/>
      <c r="V93"/>
      <c r="W93"/>
      <c r="X93"/>
      <c r="Y93"/>
      <c r="Z93"/>
      <c r="AA93"/>
      <c r="AB93"/>
    </row>
    <row r="94" spans="1:28" x14ac:dyDescent="0.3">
      <c r="A94" t="s">
        <v>774</v>
      </c>
      <c r="B94" s="1" t="e">
        <f>_xlfn.XLOOKUP(StopTimes[[#This Row],[cu_ID]],#REF!,#REF!)</f>
        <v>#REF!</v>
      </c>
      <c r="C94" s="1" t="s">
        <v>160</v>
      </c>
      <c r="D94" s="1" t="s">
        <v>3469</v>
      </c>
      <c r="E94" s="1" t="s">
        <v>110</v>
      </c>
      <c r="F94" t="s">
        <v>3190</v>
      </c>
      <c r="G94" s="1">
        <v>290</v>
      </c>
      <c r="H94" s="12">
        <v>21.116666666666667</v>
      </c>
      <c r="I94" t="s">
        <v>3189</v>
      </c>
      <c r="J94" t="s">
        <v>3188</v>
      </c>
      <c r="K94" t="s">
        <v>3187</v>
      </c>
      <c r="L94" t="s">
        <v>6568</v>
      </c>
      <c r="M94" t="s">
        <v>6569</v>
      </c>
      <c r="N94"/>
      <c r="O94"/>
      <c r="P94"/>
      <c r="Q94"/>
      <c r="R94"/>
      <c r="S94"/>
      <c r="T94"/>
      <c r="U94"/>
      <c r="V94"/>
      <c r="W94"/>
      <c r="X94"/>
      <c r="Y94"/>
      <c r="Z94"/>
      <c r="AA94"/>
      <c r="AB94"/>
    </row>
    <row r="95" spans="1:28" x14ac:dyDescent="0.3">
      <c r="A95" t="s">
        <v>307</v>
      </c>
      <c r="B95" s="1" t="e">
        <f>_xlfn.XLOOKUP(StopTimes[[#This Row],[cu_ID]],#REF!,#REF!)</f>
        <v>#REF!</v>
      </c>
      <c r="C95" s="1" t="s">
        <v>160</v>
      </c>
      <c r="D95" s="1" t="s">
        <v>4546</v>
      </c>
      <c r="E95" s="1" t="s">
        <v>110</v>
      </c>
      <c r="F95" t="s">
        <v>3186</v>
      </c>
      <c r="G95" s="1">
        <v>290</v>
      </c>
      <c r="H95" s="12">
        <v>8.25</v>
      </c>
      <c r="I95" t="s">
        <v>3185</v>
      </c>
      <c r="J95"/>
      <c r="K95"/>
      <c r="L95"/>
      <c r="M95"/>
      <c r="N95"/>
      <c r="O95"/>
      <c r="P95"/>
      <c r="Q95"/>
      <c r="R95"/>
      <c r="S95"/>
      <c r="T95"/>
      <c r="U95"/>
      <c r="V95"/>
      <c r="W95"/>
      <c r="X95"/>
      <c r="Y95"/>
      <c r="Z95"/>
      <c r="AA95"/>
      <c r="AB95"/>
    </row>
    <row r="96" spans="1:28" x14ac:dyDescent="0.3">
      <c r="A96" t="s">
        <v>1368</v>
      </c>
      <c r="B96" s="1" t="e">
        <f>_xlfn.XLOOKUP(StopTimes[[#This Row],[cu_ID]],#REF!,#REF!)</f>
        <v>#REF!</v>
      </c>
      <c r="C96" s="1" t="s">
        <v>160</v>
      </c>
      <c r="D96" s="1" t="s">
        <v>4266</v>
      </c>
      <c r="E96" s="1" t="s">
        <v>110</v>
      </c>
      <c r="F96" t="s">
        <v>3184</v>
      </c>
      <c r="G96" s="1">
        <v>295</v>
      </c>
      <c r="H96" s="12">
        <v>10.193333333333333</v>
      </c>
      <c r="I96" t="s">
        <v>3183</v>
      </c>
      <c r="J96" t="s">
        <v>3182</v>
      </c>
      <c r="K96" t="s">
        <v>3181</v>
      </c>
      <c r="L96" t="s">
        <v>6570</v>
      </c>
      <c r="M96" t="s">
        <v>6571</v>
      </c>
      <c r="N96"/>
      <c r="O96"/>
      <c r="P96"/>
      <c r="Q96"/>
      <c r="R96"/>
      <c r="S96"/>
      <c r="T96"/>
      <c r="U96"/>
      <c r="V96"/>
      <c r="W96"/>
      <c r="X96"/>
      <c r="Y96"/>
      <c r="Z96"/>
      <c r="AA96"/>
      <c r="AB96"/>
    </row>
    <row r="97" spans="1:28" x14ac:dyDescent="0.3">
      <c r="A97" t="s">
        <v>268</v>
      </c>
      <c r="B97" s="1" t="e">
        <f>_xlfn.XLOOKUP(StopTimes[[#This Row],[cu_ID]],#REF!,#REF!)</f>
        <v>#REF!</v>
      </c>
      <c r="C97" s="1" t="s">
        <v>160</v>
      </c>
      <c r="D97" s="1" t="s">
        <v>4269</v>
      </c>
      <c r="E97" s="1" t="s">
        <v>110</v>
      </c>
      <c r="F97" t="s">
        <v>3180</v>
      </c>
      <c r="G97" s="1">
        <v>295</v>
      </c>
      <c r="H97" s="12">
        <v>7.0791666666666666</v>
      </c>
      <c r="I97" t="s">
        <v>3179</v>
      </c>
      <c r="J97" t="s">
        <v>3178</v>
      </c>
      <c r="K97" t="s">
        <v>6572</v>
      </c>
      <c r="L97" t="s">
        <v>6573</v>
      </c>
      <c r="M97"/>
      <c r="N97"/>
      <c r="O97"/>
      <c r="P97"/>
      <c r="Q97"/>
      <c r="R97"/>
      <c r="S97"/>
      <c r="T97"/>
      <c r="U97"/>
      <c r="V97"/>
      <c r="W97"/>
      <c r="X97"/>
      <c r="Y97"/>
      <c r="Z97"/>
      <c r="AA97"/>
      <c r="AB97"/>
    </row>
    <row r="98" spans="1:28" x14ac:dyDescent="0.3">
      <c r="A98" t="s">
        <v>800</v>
      </c>
      <c r="B98" s="1" t="e">
        <f>_xlfn.XLOOKUP(StopTimes[[#This Row],[cu_ID]],#REF!,#REF!)</f>
        <v>#REF!</v>
      </c>
      <c r="C98" s="1" t="s">
        <v>160</v>
      </c>
      <c r="D98" s="1" t="s">
        <v>120</v>
      </c>
      <c r="E98" s="1" t="s">
        <v>123</v>
      </c>
      <c r="F98" t="s">
        <v>3177</v>
      </c>
      <c r="G98" s="1">
        <v>300</v>
      </c>
      <c r="H98" s="12">
        <v>20.893333333333334</v>
      </c>
      <c r="I98" t="s">
        <v>3176</v>
      </c>
      <c r="J98" t="s">
        <v>3175</v>
      </c>
      <c r="K98" t="s">
        <v>3174</v>
      </c>
      <c r="L98" t="s">
        <v>6574</v>
      </c>
      <c r="M98" t="s">
        <v>6575</v>
      </c>
      <c r="N98"/>
      <c r="O98"/>
      <c r="P98"/>
      <c r="Q98"/>
      <c r="R98"/>
      <c r="S98"/>
      <c r="T98"/>
      <c r="U98"/>
      <c r="V98"/>
      <c r="W98"/>
      <c r="X98"/>
      <c r="Y98"/>
      <c r="Z98"/>
      <c r="AA98"/>
      <c r="AB98"/>
    </row>
    <row r="99" spans="1:28" x14ac:dyDescent="0.3">
      <c r="A99" t="s">
        <v>278</v>
      </c>
      <c r="B99" s="1" t="e">
        <f>_xlfn.XLOOKUP(StopTimes[[#This Row],[cu_ID]],#REF!,#REF!)</f>
        <v>#REF!</v>
      </c>
      <c r="C99" s="1" t="s">
        <v>160</v>
      </c>
      <c r="D99" s="1" t="s">
        <v>4275</v>
      </c>
      <c r="E99" s="1" t="s">
        <v>110</v>
      </c>
      <c r="F99" t="s">
        <v>3173</v>
      </c>
      <c r="G99" s="1">
        <v>300</v>
      </c>
      <c r="H99" s="12">
        <v>10.945833333333333</v>
      </c>
      <c r="I99" t="s">
        <v>3172</v>
      </c>
      <c r="J99" t="s">
        <v>3171</v>
      </c>
      <c r="K99" t="s">
        <v>6576</v>
      </c>
      <c r="L99" t="s">
        <v>6577</v>
      </c>
      <c r="M99"/>
      <c r="N99"/>
      <c r="O99"/>
      <c r="P99"/>
      <c r="Q99"/>
      <c r="R99"/>
      <c r="S99"/>
      <c r="T99"/>
      <c r="U99"/>
      <c r="V99"/>
      <c r="W99"/>
      <c r="X99"/>
      <c r="Y99"/>
      <c r="Z99"/>
      <c r="AA99"/>
      <c r="AB99"/>
    </row>
    <row r="100" spans="1:28" x14ac:dyDescent="0.3">
      <c r="A100" t="s">
        <v>792</v>
      </c>
      <c r="B100" s="1" t="e">
        <f>_xlfn.XLOOKUP(StopTimes[[#This Row],[cu_ID]],#REF!,#REF!)</f>
        <v>#REF!</v>
      </c>
      <c r="C100" s="1" t="s">
        <v>160</v>
      </c>
      <c r="D100" s="1" t="s">
        <v>3872</v>
      </c>
      <c r="E100" s="1" t="s">
        <v>125</v>
      </c>
      <c r="F100" t="s">
        <v>3170</v>
      </c>
      <c r="G100" s="1">
        <v>302</v>
      </c>
      <c r="H100" s="12">
        <v>4.122222223333333</v>
      </c>
      <c r="I100" t="s">
        <v>3169</v>
      </c>
      <c r="J100" t="s">
        <v>3168</v>
      </c>
      <c r="K100" t="s">
        <v>6578</v>
      </c>
      <c r="L100"/>
      <c r="M100"/>
      <c r="N100"/>
      <c r="O100"/>
      <c r="P100"/>
      <c r="Q100"/>
      <c r="R100"/>
      <c r="S100"/>
      <c r="T100"/>
      <c r="U100"/>
      <c r="V100"/>
      <c r="W100"/>
      <c r="X100"/>
      <c r="Y100"/>
      <c r="Z100"/>
      <c r="AA100"/>
      <c r="AB100"/>
    </row>
    <row r="101" spans="1:28" x14ac:dyDescent="0.3">
      <c r="A101" t="s">
        <v>1050</v>
      </c>
      <c r="B101" s="1" t="e">
        <f>_xlfn.XLOOKUP(StopTimes[[#This Row],[cu_ID]],#REF!,#REF!)</f>
        <v>#REF!</v>
      </c>
      <c r="C101" s="1" t="s">
        <v>160</v>
      </c>
      <c r="D101" s="1" t="s">
        <v>4140</v>
      </c>
      <c r="E101" s="1" t="s">
        <v>110</v>
      </c>
      <c r="F101" t="s">
        <v>3167</v>
      </c>
      <c r="G101" s="1">
        <v>305</v>
      </c>
      <c r="H101" s="12">
        <v>22.330000000000002</v>
      </c>
      <c r="I101" t="s">
        <v>3166</v>
      </c>
      <c r="J101" t="s">
        <v>3165</v>
      </c>
      <c r="K101" t="s">
        <v>3164</v>
      </c>
      <c r="L101" t="s">
        <v>6579</v>
      </c>
      <c r="M101" t="s">
        <v>6580</v>
      </c>
      <c r="N101"/>
      <c r="O101"/>
      <c r="P101"/>
      <c r="Q101"/>
      <c r="R101"/>
      <c r="S101"/>
      <c r="T101"/>
      <c r="U101"/>
      <c r="V101"/>
      <c r="W101"/>
      <c r="X101"/>
      <c r="Y101"/>
      <c r="Z101"/>
      <c r="AA101"/>
      <c r="AB101"/>
    </row>
    <row r="102" spans="1:28" x14ac:dyDescent="0.3">
      <c r="A102" t="s">
        <v>1263</v>
      </c>
      <c r="B102" s="1" t="e">
        <f>_xlfn.XLOOKUP(StopTimes[[#This Row],[cu_ID]],#REF!,#REF!)</f>
        <v>#REF!</v>
      </c>
      <c r="C102" s="1" t="s">
        <v>160</v>
      </c>
      <c r="D102" s="1" t="s">
        <v>4590</v>
      </c>
      <c r="E102" s="1" t="s">
        <v>110</v>
      </c>
      <c r="F102" t="s">
        <v>3163</v>
      </c>
      <c r="G102" s="1">
        <v>306</v>
      </c>
      <c r="H102" s="12">
        <v>7.7833333333333332</v>
      </c>
      <c r="I102" t="s">
        <v>3162</v>
      </c>
      <c r="J102" t="s">
        <v>3161</v>
      </c>
      <c r="K102" t="s">
        <v>6581</v>
      </c>
      <c r="L102"/>
      <c r="M102"/>
      <c r="N102"/>
      <c r="O102"/>
      <c r="P102"/>
      <c r="Q102"/>
      <c r="R102"/>
      <c r="S102"/>
      <c r="T102"/>
      <c r="U102"/>
      <c r="V102"/>
      <c r="W102"/>
      <c r="X102"/>
      <c r="Y102"/>
      <c r="Z102"/>
      <c r="AA102"/>
      <c r="AB102"/>
    </row>
    <row r="103" spans="1:28" x14ac:dyDescent="0.3">
      <c r="A103" t="s">
        <v>1043</v>
      </c>
      <c r="B103" s="1" t="e">
        <f>_xlfn.XLOOKUP(StopTimes[[#This Row],[cu_ID]],#REF!,#REF!)</f>
        <v>#REF!</v>
      </c>
      <c r="C103" s="1" t="s">
        <v>160</v>
      </c>
      <c r="D103" s="1" t="s">
        <v>4582</v>
      </c>
      <c r="E103" s="1" t="s">
        <v>110</v>
      </c>
      <c r="F103" t="s">
        <v>3160</v>
      </c>
      <c r="G103" s="1">
        <v>307</v>
      </c>
      <c r="H103" s="12">
        <v>4.7277777783333335</v>
      </c>
      <c r="I103" t="s">
        <v>3159</v>
      </c>
      <c r="J103" t="s">
        <v>3158</v>
      </c>
      <c r="K103" t="s">
        <v>6582</v>
      </c>
      <c r="L103"/>
      <c r="M103"/>
      <c r="N103"/>
      <c r="O103"/>
      <c r="P103"/>
      <c r="Q103"/>
      <c r="R103"/>
      <c r="S103"/>
      <c r="T103"/>
      <c r="U103"/>
      <c r="V103"/>
      <c r="W103"/>
      <c r="X103"/>
      <c r="Y103"/>
      <c r="Z103"/>
      <c r="AA103"/>
      <c r="AB103"/>
    </row>
    <row r="104" spans="1:28" x14ac:dyDescent="0.3">
      <c r="A104" t="s">
        <v>5708</v>
      </c>
      <c r="B104" s="1" t="e">
        <f>_xlfn.XLOOKUP(StopTimes[[#This Row],[cu_ID]],#REF!,#REF!)</f>
        <v>#REF!</v>
      </c>
      <c r="C104" s="1" t="s">
        <v>160</v>
      </c>
      <c r="D104" s="1" t="s">
        <v>5724</v>
      </c>
      <c r="E104" s="1" t="s">
        <v>110</v>
      </c>
      <c r="F104" t="s">
        <v>2852</v>
      </c>
      <c r="G104" s="1">
        <v>309</v>
      </c>
      <c r="H104" s="12">
        <v>8.1833333333333336</v>
      </c>
      <c r="I104" t="s">
        <v>3157</v>
      </c>
      <c r="J104" t="s">
        <v>6583</v>
      </c>
      <c r="K104"/>
      <c r="L104"/>
      <c r="M104"/>
      <c r="N104"/>
      <c r="O104"/>
      <c r="P104"/>
      <c r="Q104"/>
      <c r="R104"/>
      <c r="S104"/>
      <c r="T104"/>
      <c r="U104"/>
      <c r="V104"/>
      <c r="W104"/>
      <c r="X104"/>
      <c r="Y104"/>
      <c r="Z104"/>
      <c r="AA104"/>
      <c r="AB104"/>
    </row>
    <row r="105" spans="1:28" x14ac:dyDescent="0.3">
      <c r="A105" t="s">
        <v>618</v>
      </c>
      <c r="B105" s="1" t="e">
        <f>_xlfn.XLOOKUP(StopTimes[[#This Row],[cu_ID]],#REF!,#REF!)</f>
        <v>#REF!</v>
      </c>
      <c r="C105" s="1" t="s">
        <v>160</v>
      </c>
      <c r="D105" s="1" t="s">
        <v>4442</v>
      </c>
      <c r="E105" s="1" t="s">
        <v>110</v>
      </c>
      <c r="F105" t="s">
        <v>3156</v>
      </c>
      <c r="G105" s="1">
        <v>310</v>
      </c>
      <c r="H105" s="12">
        <v>5.2733333333333334</v>
      </c>
      <c r="I105" t="s">
        <v>3155</v>
      </c>
      <c r="J105" t="s">
        <v>3154</v>
      </c>
      <c r="K105" t="s">
        <v>3153</v>
      </c>
      <c r="L105" t="s">
        <v>6584</v>
      </c>
      <c r="M105" t="s">
        <v>6585</v>
      </c>
      <c r="N105"/>
      <c r="O105"/>
      <c r="P105"/>
      <c r="Q105"/>
      <c r="R105"/>
      <c r="S105"/>
      <c r="T105"/>
      <c r="U105"/>
      <c r="V105"/>
      <c r="W105"/>
      <c r="X105"/>
      <c r="Y105"/>
      <c r="Z105"/>
      <c r="AA105"/>
      <c r="AB105"/>
    </row>
    <row r="106" spans="1:28" x14ac:dyDescent="0.3">
      <c r="A106" t="s">
        <v>280</v>
      </c>
      <c r="B106" s="1" t="e">
        <f>_xlfn.XLOOKUP(StopTimes[[#This Row],[cu_ID]],#REF!,#REF!)</f>
        <v>#REF!</v>
      </c>
      <c r="C106" s="1" t="s">
        <v>160</v>
      </c>
      <c r="D106" s="1" t="s">
        <v>4284</v>
      </c>
      <c r="E106" s="1" t="s">
        <v>110</v>
      </c>
      <c r="F106" t="s">
        <v>3152</v>
      </c>
      <c r="G106" s="1">
        <v>310</v>
      </c>
      <c r="H106" s="12">
        <v>8.2583333333333329</v>
      </c>
      <c r="I106" t="s">
        <v>3151</v>
      </c>
      <c r="J106" t="s">
        <v>3150</v>
      </c>
      <c r="K106" t="s">
        <v>6586</v>
      </c>
      <c r="L106" t="s">
        <v>6587</v>
      </c>
      <c r="M106"/>
      <c r="N106"/>
      <c r="O106"/>
      <c r="P106"/>
      <c r="Q106"/>
      <c r="R106"/>
      <c r="S106"/>
      <c r="T106"/>
      <c r="U106"/>
      <c r="V106"/>
      <c r="W106"/>
      <c r="X106"/>
      <c r="Y106"/>
      <c r="Z106"/>
      <c r="AA106"/>
      <c r="AB106"/>
    </row>
    <row r="107" spans="1:28" x14ac:dyDescent="0.3">
      <c r="A107" t="s">
        <v>1076</v>
      </c>
      <c r="B107" s="1" t="e">
        <f>_xlfn.XLOOKUP(StopTimes[[#This Row],[cu_ID]],#REF!,#REF!)</f>
        <v>#REF!</v>
      </c>
      <c r="C107" s="1" t="s">
        <v>160</v>
      </c>
      <c r="D107" s="1" t="s">
        <v>4564</v>
      </c>
      <c r="E107" s="1" t="s">
        <v>110</v>
      </c>
      <c r="F107" t="s">
        <v>2407</v>
      </c>
      <c r="G107" s="1">
        <v>312</v>
      </c>
      <c r="H107" s="12">
        <v>16.733333333333334</v>
      </c>
      <c r="I107" t="s">
        <v>3149</v>
      </c>
      <c r="J107" t="s">
        <v>3148</v>
      </c>
      <c r="K107" t="s">
        <v>3147</v>
      </c>
      <c r="L107" t="s">
        <v>6588</v>
      </c>
      <c r="M107" t="s">
        <v>6589</v>
      </c>
      <c r="N107"/>
      <c r="O107"/>
      <c r="P107"/>
      <c r="Q107"/>
      <c r="R107"/>
      <c r="S107"/>
      <c r="T107"/>
      <c r="U107"/>
      <c r="V107"/>
      <c r="W107"/>
      <c r="X107"/>
      <c r="Y107"/>
      <c r="Z107"/>
      <c r="AA107"/>
      <c r="AB107"/>
    </row>
    <row r="108" spans="1:28" x14ac:dyDescent="0.3">
      <c r="A108" t="s">
        <v>537</v>
      </c>
      <c r="B108" s="1" t="e">
        <f>_xlfn.XLOOKUP(StopTimes[[#This Row],[cu_ID]],#REF!,#REF!)</f>
        <v>#REF!</v>
      </c>
      <c r="C108" s="1" t="s">
        <v>160</v>
      </c>
      <c r="D108" s="1" t="s">
        <v>3480</v>
      </c>
      <c r="E108" s="1" t="s">
        <v>125</v>
      </c>
      <c r="F108" t="s">
        <v>3146</v>
      </c>
      <c r="G108" s="1">
        <v>312</v>
      </c>
      <c r="H108" s="12">
        <v>9.8666666666666671</v>
      </c>
      <c r="I108" t="s">
        <v>3145</v>
      </c>
      <c r="J108"/>
      <c r="K108"/>
      <c r="L108"/>
      <c r="M108"/>
      <c r="N108"/>
      <c r="O108"/>
      <c r="P108"/>
      <c r="Q108"/>
      <c r="R108"/>
      <c r="S108"/>
      <c r="T108"/>
      <c r="U108"/>
      <c r="V108"/>
      <c r="W108"/>
      <c r="X108"/>
      <c r="Y108"/>
      <c r="Z108"/>
      <c r="AA108"/>
      <c r="AB108"/>
    </row>
    <row r="109" spans="1:28" x14ac:dyDescent="0.3">
      <c r="A109" t="s">
        <v>760</v>
      </c>
      <c r="B109" s="1" t="e">
        <f>_xlfn.XLOOKUP(StopTimes[[#This Row],[cu_ID]],#REF!,#REF!)</f>
        <v>#REF!</v>
      </c>
      <c r="C109" s="1" t="s">
        <v>160</v>
      </c>
      <c r="D109" s="1" t="s">
        <v>3434</v>
      </c>
      <c r="E109" s="1" t="s">
        <v>110</v>
      </c>
      <c r="F109" t="s">
        <v>3144</v>
      </c>
      <c r="G109" s="1">
        <v>315</v>
      </c>
      <c r="H109" s="12">
        <v>5.1000000000000005</v>
      </c>
      <c r="I109" t="s">
        <v>3143</v>
      </c>
      <c r="J109" t="s">
        <v>6590</v>
      </c>
      <c r="K109"/>
      <c r="L109"/>
      <c r="M109"/>
      <c r="N109"/>
      <c r="O109"/>
      <c r="P109"/>
      <c r="Q109"/>
      <c r="R109"/>
      <c r="S109"/>
      <c r="T109"/>
      <c r="U109"/>
      <c r="V109"/>
      <c r="W109"/>
      <c r="X109"/>
      <c r="Y109"/>
      <c r="Z109"/>
      <c r="AA109"/>
      <c r="AB109"/>
    </row>
    <row r="110" spans="1:28" x14ac:dyDescent="0.3">
      <c r="A110" t="s">
        <v>318</v>
      </c>
      <c r="B110" s="1" t="e">
        <f>_xlfn.XLOOKUP(StopTimes[[#This Row],[cu_ID]],#REF!,#REF!)</f>
        <v>#REF!</v>
      </c>
      <c r="C110" s="1" t="s">
        <v>160</v>
      </c>
      <c r="D110" s="1" t="s">
        <v>3848</v>
      </c>
      <c r="E110" s="1" t="s">
        <v>110</v>
      </c>
      <c r="F110" t="s">
        <v>3142</v>
      </c>
      <c r="G110" s="1">
        <v>317</v>
      </c>
      <c r="H110" s="12">
        <v>23.05</v>
      </c>
      <c r="I110" t="s">
        <v>3141</v>
      </c>
      <c r="J110" t="s">
        <v>3140</v>
      </c>
      <c r="K110" t="s">
        <v>6591</v>
      </c>
      <c r="L110" t="s">
        <v>6592</v>
      </c>
      <c r="M110"/>
      <c r="N110"/>
      <c r="O110"/>
      <c r="P110"/>
      <c r="Q110"/>
      <c r="R110"/>
      <c r="S110"/>
      <c r="T110"/>
      <c r="U110"/>
      <c r="V110"/>
      <c r="W110"/>
      <c r="X110"/>
      <c r="Y110"/>
      <c r="Z110"/>
      <c r="AA110"/>
      <c r="AB110"/>
    </row>
    <row r="111" spans="1:28" x14ac:dyDescent="0.3">
      <c r="A111" t="s">
        <v>555</v>
      </c>
      <c r="B111" s="1" t="e">
        <f>_xlfn.XLOOKUP(StopTimes[[#This Row],[cu_ID]],#REF!,#REF!)</f>
        <v>#REF!</v>
      </c>
      <c r="C111" s="1" t="s">
        <v>160</v>
      </c>
      <c r="D111" s="1" t="s">
        <v>3533</v>
      </c>
      <c r="E111" s="1" t="s">
        <v>110</v>
      </c>
      <c r="F111" t="s">
        <v>3139</v>
      </c>
      <c r="G111" s="1">
        <v>322</v>
      </c>
      <c r="H111" s="12">
        <v>6.1000000000000005</v>
      </c>
      <c r="I111" t="s">
        <v>3138</v>
      </c>
      <c r="J111" t="s">
        <v>3137</v>
      </c>
      <c r="K111" t="s">
        <v>6593</v>
      </c>
      <c r="L111" t="s">
        <v>6594</v>
      </c>
      <c r="M111"/>
      <c r="N111"/>
      <c r="O111"/>
      <c r="P111"/>
      <c r="Q111"/>
      <c r="R111"/>
      <c r="S111"/>
      <c r="T111"/>
      <c r="U111"/>
      <c r="V111"/>
      <c r="W111"/>
      <c r="X111"/>
      <c r="Y111"/>
      <c r="Z111"/>
      <c r="AA111"/>
      <c r="AB111"/>
    </row>
    <row r="112" spans="1:28" x14ac:dyDescent="0.3">
      <c r="A112" t="s">
        <v>1281</v>
      </c>
      <c r="B112" s="1" t="e">
        <f>_xlfn.XLOOKUP(StopTimes[[#This Row],[cu_ID]],#REF!,#REF!)</f>
        <v>#REF!</v>
      </c>
      <c r="C112" s="1" t="s">
        <v>160</v>
      </c>
      <c r="D112" s="1" t="s">
        <v>133</v>
      </c>
      <c r="E112" s="1" t="s">
        <v>135</v>
      </c>
      <c r="F112" t="s">
        <v>3136</v>
      </c>
      <c r="G112" s="1">
        <v>335</v>
      </c>
      <c r="H112" s="12">
        <v>9.9875000000000007</v>
      </c>
      <c r="I112" t="s">
        <v>3135</v>
      </c>
      <c r="J112" t="s">
        <v>3134</v>
      </c>
      <c r="K112" t="s">
        <v>6595</v>
      </c>
      <c r="L112" t="s">
        <v>6596</v>
      </c>
      <c r="M112"/>
      <c r="N112"/>
      <c r="O112"/>
      <c r="P112"/>
      <c r="Q112"/>
      <c r="R112"/>
      <c r="S112"/>
      <c r="T112"/>
      <c r="U112"/>
      <c r="V112"/>
      <c r="W112"/>
      <c r="X112"/>
      <c r="Y112"/>
      <c r="Z112"/>
      <c r="AA112"/>
      <c r="AB112"/>
    </row>
    <row r="113" spans="1:28" x14ac:dyDescent="0.3">
      <c r="A113" t="s">
        <v>861</v>
      </c>
      <c r="B113" s="1" t="e">
        <f>_xlfn.XLOOKUP(StopTimes[[#This Row],[cu_ID]],#REF!,#REF!)</f>
        <v>#REF!</v>
      </c>
      <c r="C113" s="1" t="s">
        <v>160</v>
      </c>
      <c r="D113" s="1" t="s">
        <v>4182</v>
      </c>
      <c r="E113" s="1" t="s">
        <v>110</v>
      </c>
      <c r="F113" t="s">
        <v>3133</v>
      </c>
      <c r="G113" s="1">
        <v>340</v>
      </c>
      <c r="H113" s="12">
        <v>25.708333333333332</v>
      </c>
      <c r="I113" t="s">
        <v>3132</v>
      </c>
      <c r="J113" t="s">
        <v>6597</v>
      </c>
      <c r="K113"/>
      <c r="L113"/>
      <c r="M113"/>
      <c r="N113"/>
      <c r="O113"/>
      <c r="P113"/>
      <c r="Q113"/>
      <c r="R113"/>
      <c r="S113"/>
      <c r="T113"/>
      <c r="U113"/>
      <c r="V113"/>
      <c r="W113"/>
      <c r="X113"/>
      <c r="Y113"/>
      <c r="Z113"/>
      <c r="AA113"/>
      <c r="AB113"/>
    </row>
    <row r="114" spans="1:28" x14ac:dyDescent="0.3">
      <c r="A114" t="s">
        <v>950</v>
      </c>
      <c r="B114" s="1" t="e">
        <f>_xlfn.XLOOKUP(StopTimes[[#This Row],[cu_ID]],#REF!,#REF!)</f>
        <v>#REF!</v>
      </c>
      <c r="C114" s="1" t="s">
        <v>160</v>
      </c>
      <c r="D114" s="1" t="s">
        <v>4783</v>
      </c>
      <c r="E114" s="1" t="s">
        <v>110</v>
      </c>
      <c r="F114" t="s">
        <v>3131</v>
      </c>
      <c r="G114" s="1">
        <v>348</v>
      </c>
      <c r="H114" s="12">
        <v>9.15</v>
      </c>
      <c r="I114" t="s">
        <v>3130</v>
      </c>
      <c r="J114"/>
      <c r="K114"/>
      <c r="L114"/>
      <c r="M114"/>
      <c r="N114"/>
      <c r="O114"/>
      <c r="P114"/>
      <c r="Q114"/>
      <c r="R114"/>
      <c r="S114"/>
      <c r="T114"/>
      <c r="U114"/>
      <c r="V114"/>
      <c r="W114"/>
      <c r="X114"/>
      <c r="Y114"/>
      <c r="Z114"/>
      <c r="AA114"/>
      <c r="AB114"/>
    </row>
    <row r="115" spans="1:28" x14ac:dyDescent="0.3">
      <c r="A115" t="s">
        <v>890</v>
      </c>
      <c r="B115" s="1" t="e">
        <f>_xlfn.XLOOKUP(StopTimes[[#This Row],[cu_ID]],#REF!,#REF!)</f>
        <v>#REF!</v>
      </c>
      <c r="C115" s="1" t="s">
        <v>160</v>
      </c>
      <c r="D115" s="1" t="s">
        <v>4742</v>
      </c>
      <c r="E115" s="1" t="s">
        <v>110</v>
      </c>
      <c r="F115" t="s">
        <v>889</v>
      </c>
      <c r="G115" s="1">
        <v>350</v>
      </c>
      <c r="H115" s="12">
        <v>7.5333333333333332</v>
      </c>
      <c r="I115" t="s">
        <v>3129</v>
      </c>
      <c r="J115" t="s">
        <v>6598</v>
      </c>
      <c r="K115"/>
      <c r="L115"/>
      <c r="M115"/>
      <c r="N115"/>
      <c r="O115"/>
      <c r="P115"/>
      <c r="Q115"/>
      <c r="R115"/>
      <c r="S115"/>
      <c r="T115"/>
      <c r="U115"/>
      <c r="V115"/>
      <c r="W115"/>
      <c r="X115"/>
      <c r="Y115"/>
      <c r="Z115"/>
      <c r="AA115"/>
      <c r="AB115"/>
    </row>
    <row r="116" spans="1:28" x14ac:dyDescent="0.3">
      <c r="A116" t="s">
        <v>1927</v>
      </c>
      <c r="B116" s="1" t="e">
        <f>_xlfn.XLOOKUP(StopTimes[[#This Row],[cu_ID]],#REF!,#REF!)</f>
        <v>#REF!</v>
      </c>
      <c r="C116" s="1" t="s">
        <v>160</v>
      </c>
      <c r="D116" s="1" t="s">
        <v>4807</v>
      </c>
      <c r="E116" s="1" t="s">
        <v>110</v>
      </c>
      <c r="F116" t="s">
        <v>1926</v>
      </c>
      <c r="G116" s="1">
        <v>352</v>
      </c>
      <c r="H116" s="12">
        <v>8.3083333333333336</v>
      </c>
      <c r="I116" t="s">
        <v>3128</v>
      </c>
      <c r="J116" t="s">
        <v>3127</v>
      </c>
      <c r="K116" t="s">
        <v>6599</v>
      </c>
      <c r="L116" t="s">
        <v>6600</v>
      </c>
      <c r="M116"/>
      <c r="N116"/>
      <c r="O116"/>
      <c r="P116"/>
      <c r="Q116"/>
      <c r="R116"/>
      <c r="S116"/>
      <c r="T116"/>
      <c r="U116"/>
      <c r="V116"/>
      <c r="W116"/>
      <c r="X116"/>
      <c r="Y116"/>
      <c r="Z116"/>
      <c r="AA116"/>
      <c r="AB116"/>
    </row>
    <row r="117" spans="1:28" x14ac:dyDescent="0.3">
      <c r="A117" t="s">
        <v>995</v>
      </c>
      <c r="B117" s="1" t="e">
        <f>_xlfn.XLOOKUP(StopTimes[[#This Row],[cu_ID]],#REF!,#REF!)</f>
        <v>#REF!</v>
      </c>
      <c r="C117" s="1" t="s">
        <v>160</v>
      </c>
      <c r="D117" s="1" t="s">
        <v>5643</v>
      </c>
      <c r="E117" s="1" t="s">
        <v>110</v>
      </c>
      <c r="F117" t="s">
        <v>3126</v>
      </c>
      <c r="G117" s="1">
        <v>362</v>
      </c>
      <c r="H117" s="12">
        <v>7.9833333333333334</v>
      </c>
      <c r="I117" t="s">
        <v>3125</v>
      </c>
      <c r="J117"/>
      <c r="K117"/>
      <c r="L117"/>
      <c r="M117"/>
      <c r="N117"/>
      <c r="O117"/>
      <c r="P117"/>
      <c r="Q117"/>
      <c r="R117"/>
      <c r="S117"/>
      <c r="T117"/>
      <c r="U117"/>
      <c r="V117"/>
      <c r="W117"/>
      <c r="X117"/>
      <c r="Y117"/>
      <c r="Z117"/>
      <c r="AA117"/>
      <c r="AB117"/>
    </row>
    <row r="118" spans="1:28" x14ac:dyDescent="0.3">
      <c r="A118" t="s">
        <v>1028</v>
      </c>
      <c r="B118" s="1" t="e">
        <f>_xlfn.XLOOKUP(StopTimes[[#This Row],[cu_ID]],#REF!,#REF!)</f>
        <v>#REF!</v>
      </c>
      <c r="C118" s="1" t="s">
        <v>160</v>
      </c>
      <c r="D118" s="1" t="s">
        <v>4509</v>
      </c>
      <c r="E118" s="1" t="s">
        <v>110</v>
      </c>
      <c r="F118" t="s">
        <v>3124</v>
      </c>
      <c r="G118" s="1">
        <v>363</v>
      </c>
      <c r="H118" s="12">
        <v>7.45</v>
      </c>
      <c r="I118" t="s">
        <v>3123</v>
      </c>
      <c r="J118"/>
      <c r="K118"/>
      <c r="L118"/>
      <c r="M118"/>
      <c r="N118"/>
      <c r="O118"/>
      <c r="P118"/>
      <c r="Q118"/>
      <c r="R118"/>
      <c r="S118"/>
      <c r="T118"/>
      <c r="U118"/>
      <c r="V118"/>
      <c r="W118"/>
      <c r="X118"/>
      <c r="Y118"/>
      <c r="Z118"/>
      <c r="AA118"/>
      <c r="AB118"/>
    </row>
    <row r="119" spans="1:28" x14ac:dyDescent="0.3">
      <c r="A119" t="s">
        <v>1030</v>
      </c>
      <c r="B119" s="1" t="e">
        <f>_xlfn.XLOOKUP(StopTimes[[#This Row],[cu_ID]],#REF!,#REF!)</f>
        <v>#REF!</v>
      </c>
      <c r="C119" s="1" t="s">
        <v>160</v>
      </c>
      <c r="D119" s="1" t="s">
        <v>4513</v>
      </c>
      <c r="E119" s="1" t="s">
        <v>110</v>
      </c>
      <c r="F119" t="s">
        <v>3122</v>
      </c>
      <c r="G119" s="1">
        <v>365</v>
      </c>
      <c r="H119" s="12">
        <v>26.36111111</v>
      </c>
      <c r="I119" t="s">
        <v>3121</v>
      </c>
      <c r="J119" t="s">
        <v>3120</v>
      </c>
      <c r="K119" t="s">
        <v>6601</v>
      </c>
      <c r="L119"/>
      <c r="M119"/>
      <c r="N119"/>
      <c r="O119"/>
      <c r="P119"/>
      <c r="Q119"/>
      <c r="R119"/>
      <c r="S119"/>
      <c r="T119"/>
      <c r="U119"/>
      <c r="V119"/>
      <c r="W119"/>
      <c r="X119"/>
      <c r="Y119"/>
      <c r="Z119"/>
      <c r="AA119"/>
      <c r="AB119"/>
    </row>
    <row r="120" spans="1:28" x14ac:dyDescent="0.3">
      <c r="A120" t="s">
        <v>925</v>
      </c>
      <c r="B120" s="1" t="e">
        <f>_xlfn.XLOOKUP(StopTimes[[#This Row],[cu_ID]],#REF!,#REF!)</f>
        <v>#REF!</v>
      </c>
      <c r="C120" s="1" t="s">
        <v>160</v>
      </c>
      <c r="D120" s="1" t="s">
        <v>4620</v>
      </c>
      <c r="E120" s="1" t="s">
        <v>110</v>
      </c>
      <c r="F120" t="s">
        <v>3119</v>
      </c>
      <c r="G120" s="1">
        <v>385</v>
      </c>
      <c r="H120" s="12">
        <v>7.05</v>
      </c>
      <c r="I120" t="s">
        <v>3118</v>
      </c>
      <c r="J120" t="s">
        <v>6602</v>
      </c>
      <c r="K120"/>
      <c r="L120"/>
      <c r="M120"/>
      <c r="N120"/>
      <c r="O120"/>
      <c r="P120"/>
      <c r="Q120"/>
      <c r="R120"/>
      <c r="S120"/>
      <c r="T120"/>
      <c r="U120"/>
      <c r="V120"/>
      <c r="W120"/>
      <c r="X120"/>
      <c r="Y120"/>
      <c r="Z120"/>
      <c r="AA120"/>
      <c r="AB120"/>
    </row>
    <row r="121" spans="1:28" x14ac:dyDescent="0.3">
      <c r="A121" t="s">
        <v>1915</v>
      </c>
      <c r="B121" s="1" t="e">
        <f>_xlfn.XLOOKUP(StopTimes[[#This Row],[cu_ID]],#REF!,#REF!)</f>
        <v>#REF!</v>
      </c>
      <c r="C121" s="1" t="s">
        <v>160</v>
      </c>
      <c r="D121" s="1" t="s">
        <v>4387</v>
      </c>
      <c r="E121" s="1" t="s">
        <v>110</v>
      </c>
      <c r="F121" t="s">
        <v>1914</v>
      </c>
      <c r="G121" s="1">
        <v>400</v>
      </c>
      <c r="H121" s="12">
        <v>4.9444444450000002</v>
      </c>
      <c r="I121" t="s">
        <v>3117</v>
      </c>
      <c r="J121" t="s">
        <v>3116</v>
      </c>
      <c r="K121" t="s">
        <v>6603</v>
      </c>
      <c r="L121"/>
      <c r="M121"/>
      <c r="N121"/>
      <c r="O121"/>
      <c r="P121"/>
      <c r="Q121"/>
      <c r="R121"/>
      <c r="S121"/>
      <c r="T121"/>
      <c r="U121"/>
      <c r="V121"/>
      <c r="W121"/>
      <c r="X121"/>
      <c r="Y121"/>
      <c r="Z121"/>
      <c r="AA121"/>
      <c r="AB121"/>
    </row>
    <row r="122" spans="1:28" x14ac:dyDescent="0.3">
      <c r="A122" t="s">
        <v>1239</v>
      </c>
      <c r="B122" s="1" t="e">
        <f>_xlfn.XLOOKUP(StopTimes[[#This Row],[cu_ID]],#REF!,#REF!)</f>
        <v>#REF!</v>
      </c>
      <c r="C122" s="1" t="s">
        <v>160</v>
      </c>
      <c r="D122" s="1" t="s">
        <v>4738</v>
      </c>
      <c r="E122" s="1" t="s">
        <v>110</v>
      </c>
      <c r="F122" t="s">
        <v>3115</v>
      </c>
      <c r="G122" s="1">
        <v>460</v>
      </c>
      <c r="H122" s="12">
        <v>14.35</v>
      </c>
      <c r="I122" t="s">
        <v>3114</v>
      </c>
      <c r="J122" t="s">
        <v>6604</v>
      </c>
      <c r="K122"/>
      <c r="L122"/>
      <c r="M122"/>
      <c r="N122"/>
      <c r="O122"/>
      <c r="P122"/>
      <c r="Q122"/>
      <c r="R122"/>
      <c r="S122"/>
      <c r="T122"/>
      <c r="U122"/>
      <c r="V122"/>
      <c r="W122"/>
      <c r="X122"/>
      <c r="Y122"/>
      <c r="Z122"/>
      <c r="AA122"/>
      <c r="AB122"/>
    </row>
    <row r="123" spans="1:28" x14ac:dyDescent="0.3">
      <c r="A123" t="s">
        <v>908</v>
      </c>
      <c r="B123" s="1" t="e">
        <f>_xlfn.XLOOKUP(StopTimes[[#This Row],[cu_ID]],#REF!,#REF!)</f>
        <v>#REF!</v>
      </c>
      <c r="C123" s="1" t="s">
        <v>160</v>
      </c>
      <c r="D123" s="1" t="s">
        <v>5518</v>
      </c>
      <c r="E123" s="1" t="s">
        <v>110</v>
      </c>
      <c r="F123" t="s">
        <v>3113</v>
      </c>
      <c r="G123" s="1">
        <v>500</v>
      </c>
      <c r="H123" s="12">
        <v>9.8333333333333339</v>
      </c>
      <c r="I123" t="s">
        <v>3112</v>
      </c>
      <c r="J123"/>
      <c r="K123"/>
      <c r="L123"/>
      <c r="M123"/>
      <c r="N123"/>
      <c r="O123"/>
      <c r="P123"/>
      <c r="Q123"/>
      <c r="R123"/>
      <c r="S123"/>
      <c r="T123"/>
      <c r="U123"/>
      <c r="V123"/>
      <c r="W123"/>
      <c r="X123"/>
      <c r="Y123"/>
      <c r="Z123"/>
      <c r="AA123"/>
      <c r="AB123"/>
    </row>
    <row r="124" spans="1:28" x14ac:dyDescent="0.3">
      <c r="A124" t="s">
        <v>5709</v>
      </c>
      <c r="B124" s="1" t="e">
        <f>_xlfn.XLOOKUP(StopTimes[[#This Row],[cu_ID]],#REF!,#REF!)</f>
        <v>#REF!</v>
      </c>
      <c r="C124" s="1" t="s">
        <v>160</v>
      </c>
      <c r="D124" s="1" t="s">
        <v>5725</v>
      </c>
      <c r="E124" s="1" t="s">
        <v>110</v>
      </c>
      <c r="F124" t="s">
        <v>93</v>
      </c>
      <c r="G124" s="1">
        <v>547</v>
      </c>
      <c r="H124" s="12">
        <v>0.13333333333333333</v>
      </c>
      <c r="I124" t="s">
        <v>3111</v>
      </c>
      <c r="J124"/>
      <c r="K124"/>
      <c r="L124"/>
      <c r="M124"/>
      <c r="N124"/>
      <c r="O124"/>
      <c r="P124"/>
      <c r="Q124"/>
      <c r="R124"/>
      <c r="S124"/>
      <c r="T124"/>
      <c r="U124"/>
      <c r="V124"/>
      <c r="W124"/>
      <c r="X124"/>
      <c r="Y124"/>
      <c r="Z124"/>
      <c r="AA124"/>
      <c r="AB124"/>
    </row>
    <row r="125" spans="1:28" x14ac:dyDescent="0.3">
      <c r="A125" t="s">
        <v>5710</v>
      </c>
      <c r="B125" s="1" t="e">
        <f>_xlfn.XLOOKUP(StopTimes[[#This Row],[cu_ID]],#REF!,#REF!)</f>
        <v>#REF!</v>
      </c>
      <c r="C125" s="1" t="s">
        <v>160</v>
      </c>
      <c r="D125" s="1" t="s">
        <v>5726</v>
      </c>
      <c r="E125" s="1" t="s">
        <v>110</v>
      </c>
      <c r="F125" t="s">
        <v>3110</v>
      </c>
      <c r="G125" s="1">
        <v>550</v>
      </c>
      <c r="H125" s="12">
        <v>15.904166666666667</v>
      </c>
      <c r="I125" t="s">
        <v>3109</v>
      </c>
      <c r="J125" t="s">
        <v>3108</v>
      </c>
      <c r="K125" t="s">
        <v>6605</v>
      </c>
      <c r="L125" t="s">
        <v>6606</v>
      </c>
      <c r="M125"/>
      <c r="N125"/>
      <c r="O125"/>
      <c r="P125"/>
      <c r="Q125"/>
      <c r="R125"/>
      <c r="S125"/>
      <c r="T125"/>
      <c r="U125"/>
      <c r="V125"/>
      <c r="W125"/>
      <c r="X125"/>
      <c r="Y125"/>
      <c r="Z125"/>
      <c r="AA125"/>
      <c r="AB125"/>
    </row>
    <row r="126" spans="1:28" x14ac:dyDescent="0.3">
      <c r="A126" t="s">
        <v>1412</v>
      </c>
      <c r="B126" s="1" t="e">
        <f>_xlfn.XLOOKUP(StopTimes[[#This Row],[cu_ID]],#REF!,#REF!)</f>
        <v>#REF!</v>
      </c>
      <c r="C126" s="1" t="s">
        <v>160</v>
      </c>
      <c r="D126" s="1" t="s">
        <v>111</v>
      </c>
      <c r="E126" s="1" t="s">
        <v>4823</v>
      </c>
      <c r="F126" t="s">
        <v>1411</v>
      </c>
      <c r="G126" s="1">
        <v>555</v>
      </c>
      <c r="H126" s="12">
        <v>14.558333333333334</v>
      </c>
      <c r="I126" t="s">
        <v>3107</v>
      </c>
      <c r="J126" t="s">
        <v>3106</v>
      </c>
      <c r="K126" t="s">
        <v>6607</v>
      </c>
      <c r="L126" t="s">
        <v>6608</v>
      </c>
      <c r="M126"/>
      <c r="N126"/>
      <c r="O126"/>
      <c r="P126"/>
      <c r="Q126"/>
      <c r="R126"/>
      <c r="S126"/>
      <c r="T126"/>
      <c r="U126"/>
      <c r="V126"/>
      <c r="W126"/>
      <c r="X126"/>
      <c r="Y126"/>
      <c r="Z126"/>
      <c r="AA126"/>
      <c r="AB126"/>
    </row>
    <row r="127" spans="1:28" x14ac:dyDescent="0.3">
      <c r="A127" t="s">
        <v>930</v>
      </c>
      <c r="B127" s="1" t="e">
        <f>_xlfn.XLOOKUP(StopTimes[[#This Row],[cu_ID]],#REF!,#REF!)</f>
        <v>#REF!</v>
      </c>
      <c r="C127" s="1" t="s">
        <v>160</v>
      </c>
      <c r="D127" s="1" t="s">
        <v>120</v>
      </c>
      <c r="E127" s="1" t="s">
        <v>135</v>
      </c>
      <c r="F127" t="s">
        <v>3105</v>
      </c>
      <c r="G127" s="1">
        <v>590</v>
      </c>
      <c r="H127" s="12">
        <v>20.775000000000002</v>
      </c>
      <c r="I127" t="s">
        <v>3104</v>
      </c>
      <c r="J127" t="s">
        <v>3103</v>
      </c>
      <c r="K127" t="s">
        <v>6609</v>
      </c>
      <c r="L127" t="s">
        <v>6610</v>
      </c>
      <c r="M127"/>
      <c r="N127"/>
      <c r="O127"/>
      <c r="P127"/>
      <c r="Q127"/>
      <c r="R127"/>
      <c r="S127"/>
      <c r="T127"/>
      <c r="U127"/>
      <c r="V127"/>
      <c r="W127"/>
      <c r="X127"/>
      <c r="Y127"/>
      <c r="Z127"/>
      <c r="AA127"/>
      <c r="AB127"/>
    </row>
    <row r="128" spans="1:28" x14ac:dyDescent="0.3">
      <c r="A128" t="s">
        <v>1278</v>
      </c>
      <c r="B128" s="1" t="e">
        <f>_xlfn.XLOOKUP(StopTimes[[#This Row],[cu_ID]],#REF!,#REF!)</f>
        <v>#REF!</v>
      </c>
      <c r="C128" s="1" t="s">
        <v>160</v>
      </c>
      <c r="D128" s="1" t="s">
        <v>120</v>
      </c>
      <c r="E128" s="1" t="s">
        <v>157</v>
      </c>
      <c r="F128" t="s">
        <v>1277</v>
      </c>
      <c r="G128" s="1">
        <v>638</v>
      </c>
      <c r="H128" s="12">
        <v>0.22500000000000001</v>
      </c>
      <c r="I128" t="s">
        <v>3102</v>
      </c>
      <c r="J128" t="s">
        <v>3101</v>
      </c>
      <c r="K128" t="s">
        <v>6611</v>
      </c>
      <c r="L128" t="s">
        <v>6612</v>
      </c>
      <c r="M128"/>
      <c r="N128"/>
      <c r="O128"/>
      <c r="P128"/>
      <c r="Q128"/>
      <c r="R128"/>
      <c r="S128"/>
      <c r="T128"/>
      <c r="U128"/>
      <c r="V128"/>
      <c r="W128"/>
      <c r="X128"/>
      <c r="Y128"/>
      <c r="Z128"/>
      <c r="AA128"/>
      <c r="AB128"/>
    </row>
    <row r="129" spans="1:28" x14ac:dyDescent="0.3">
      <c r="A129" t="s">
        <v>918</v>
      </c>
      <c r="B129" s="1" t="e">
        <f>_xlfn.XLOOKUP(StopTimes[[#This Row],[cu_ID]],#REF!,#REF!)</f>
        <v>#REF!</v>
      </c>
      <c r="C129" s="1" t="s">
        <v>160</v>
      </c>
      <c r="D129" s="1" t="s">
        <v>4750</v>
      </c>
      <c r="E129" s="1" t="s">
        <v>110</v>
      </c>
      <c r="F129" t="s">
        <v>917</v>
      </c>
      <c r="G129" s="1">
        <v>644</v>
      </c>
      <c r="H129" s="12">
        <v>15.983333333333334</v>
      </c>
      <c r="I129" t="s">
        <v>3100</v>
      </c>
      <c r="J129" t="s">
        <v>6613</v>
      </c>
      <c r="K129" t="s">
        <v>6614</v>
      </c>
      <c r="L129"/>
      <c r="M129"/>
      <c r="N129"/>
      <c r="O129"/>
      <c r="P129"/>
      <c r="Q129"/>
      <c r="R129"/>
      <c r="S129"/>
      <c r="T129"/>
      <c r="U129"/>
      <c r="V129"/>
      <c r="W129"/>
      <c r="X129"/>
      <c r="Y129"/>
      <c r="Z129"/>
      <c r="AA129"/>
      <c r="AB129"/>
    </row>
    <row r="130" spans="1:28" x14ac:dyDescent="0.3">
      <c r="A130" t="s">
        <v>1962</v>
      </c>
      <c r="B130" s="1" t="e">
        <f>_xlfn.XLOOKUP(StopTimes[[#This Row],[cu_ID]],#REF!,#REF!)</f>
        <v>#REF!</v>
      </c>
      <c r="C130" s="1" t="s">
        <v>160</v>
      </c>
      <c r="D130" s="1" t="s">
        <v>5530</v>
      </c>
      <c r="E130" s="1" t="s">
        <v>110</v>
      </c>
      <c r="F130" t="s">
        <v>3099</v>
      </c>
      <c r="G130" s="1">
        <v>645</v>
      </c>
      <c r="H130" s="12">
        <v>23</v>
      </c>
      <c r="I130" t="s">
        <v>3098</v>
      </c>
      <c r="J130"/>
      <c r="K130"/>
      <c r="L130"/>
      <c r="M130"/>
      <c r="N130"/>
      <c r="O130"/>
      <c r="P130"/>
      <c r="Q130"/>
      <c r="R130"/>
      <c r="S130"/>
      <c r="T130"/>
      <c r="U130"/>
      <c r="V130"/>
      <c r="W130"/>
      <c r="X130"/>
      <c r="Y130"/>
      <c r="Z130"/>
      <c r="AA130"/>
      <c r="AB130"/>
    </row>
    <row r="131" spans="1:28" x14ac:dyDescent="0.3">
      <c r="A131" t="s">
        <v>1603</v>
      </c>
      <c r="B131" s="1" t="e">
        <f>_xlfn.XLOOKUP(StopTimes[[#This Row],[cu_ID]],#REF!,#REF!)</f>
        <v>#REF!</v>
      </c>
      <c r="C131" s="1" t="s">
        <v>160</v>
      </c>
      <c r="D131" s="1" t="s">
        <v>5522</v>
      </c>
      <c r="E131" s="1" t="s">
        <v>110</v>
      </c>
      <c r="F131" t="s">
        <v>1602</v>
      </c>
      <c r="G131" s="1">
        <v>646</v>
      </c>
      <c r="H131" s="12">
        <v>8.8333333333333339</v>
      </c>
      <c r="I131" t="s">
        <v>3097</v>
      </c>
      <c r="J131"/>
      <c r="K131"/>
      <c r="L131"/>
      <c r="M131"/>
      <c r="N131"/>
      <c r="O131"/>
      <c r="P131"/>
      <c r="Q131"/>
      <c r="R131"/>
      <c r="S131"/>
      <c r="T131"/>
      <c r="U131"/>
      <c r="V131"/>
      <c r="W131"/>
      <c r="X131"/>
      <c r="Y131"/>
      <c r="Z131"/>
      <c r="AA131"/>
      <c r="AB131"/>
    </row>
    <row r="132" spans="1:28" x14ac:dyDescent="0.3">
      <c r="A132" t="s">
        <v>1605</v>
      </c>
      <c r="B132" s="1" t="e">
        <f>_xlfn.XLOOKUP(StopTimes[[#This Row],[cu_ID]],#REF!,#REF!)</f>
        <v>#REF!</v>
      </c>
      <c r="C132" s="1" t="s">
        <v>160</v>
      </c>
      <c r="D132" s="1" t="s">
        <v>5072</v>
      </c>
      <c r="E132" s="1" t="s">
        <v>110</v>
      </c>
      <c r="F132" t="s">
        <v>1604</v>
      </c>
      <c r="G132" s="1">
        <v>655</v>
      </c>
      <c r="H132" s="12">
        <v>6.2750000000000004</v>
      </c>
      <c r="I132" t="s">
        <v>3096</v>
      </c>
      <c r="J132" t="s">
        <v>6615</v>
      </c>
      <c r="K132"/>
      <c r="L132"/>
      <c r="M132"/>
      <c r="N132"/>
      <c r="O132"/>
      <c r="P132"/>
      <c r="Q132"/>
      <c r="R132"/>
      <c r="S132"/>
      <c r="T132"/>
      <c r="U132"/>
      <c r="V132"/>
      <c r="W132"/>
      <c r="X132"/>
      <c r="Y132"/>
      <c r="Z132"/>
      <c r="AA132"/>
      <c r="AB132"/>
    </row>
    <row r="133" spans="1:28" x14ac:dyDescent="0.3">
      <c r="A133" t="s">
        <v>1790</v>
      </c>
      <c r="B133" s="1" t="e">
        <f>_xlfn.XLOOKUP(StopTimes[[#This Row],[cu_ID]],#REF!,#REF!)</f>
        <v>#REF!</v>
      </c>
      <c r="C133" s="1" t="s">
        <v>160</v>
      </c>
      <c r="D133" s="1" t="s">
        <v>4832</v>
      </c>
      <c r="E133" s="1" t="s">
        <v>110</v>
      </c>
      <c r="F133" t="s">
        <v>1789</v>
      </c>
      <c r="G133" s="1">
        <v>660</v>
      </c>
      <c r="H133" s="12">
        <v>16.237500000000001</v>
      </c>
      <c r="I133" t="s">
        <v>3095</v>
      </c>
      <c r="J133" t="s">
        <v>3094</v>
      </c>
      <c r="K133" t="s">
        <v>6616</v>
      </c>
      <c r="L133" t="s">
        <v>6617</v>
      </c>
      <c r="M133"/>
      <c r="N133"/>
      <c r="O133"/>
      <c r="P133"/>
      <c r="Q133"/>
      <c r="R133"/>
      <c r="S133"/>
      <c r="T133"/>
      <c r="U133"/>
      <c r="V133"/>
      <c r="W133"/>
      <c r="X133"/>
      <c r="Y133"/>
      <c r="Z133"/>
      <c r="AA133"/>
      <c r="AB133"/>
    </row>
    <row r="134" spans="1:28" x14ac:dyDescent="0.3">
      <c r="A134" t="s">
        <v>309</v>
      </c>
      <c r="B134" s="1" t="e">
        <f>_xlfn.XLOOKUP(StopTimes[[#This Row],[cu_ID]],#REF!,#REF!)</f>
        <v>#REF!</v>
      </c>
      <c r="C134" s="1" t="s">
        <v>160</v>
      </c>
      <c r="D134" s="1" t="s">
        <v>3990</v>
      </c>
      <c r="E134" s="1" t="s">
        <v>110</v>
      </c>
      <c r="F134" t="s">
        <v>3093</v>
      </c>
      <c r="G134" s="1">
        <v>9999</v>
      </c>
      <c r="H134" s="12">
        <v>5.333333333333333</v>
      </c>
      <c r="I134" t="s">
        <v>3092</v>
      </c>
      <c r="J134"/>
      <c r="K134"/>
      <c r="L134"/>
      <c r="M134"/>
      <c r="N134"/>
      <c r="O134"/>
      <c r="P134"/>
      <c r="Q134"/>
      <c r="R134"/>
      <c r="S134"/>
      <c r="T134"/>
      <c r="U134"/>
      <c r="V134"/>
      <c r="W134"/>
      <c r="X134"/>
      <c r="Y134"/>
      <c r="Z134"/>
      <c r="AA134"/>
      <c r="AB134"/>
    </row>
    <row r="135" spans="1:28" x14ac:dyDescent="0.3">
      <c r="A135" t="s">
        <v>5711</v>
      </c>
      <c r="B135" s="1" t="e">
        <f>_xlfn.XLOOKUP(StopTimes[[#This Row],[cu_ID]],#REF!,#REF!)</f>
        <v>#REF!</v>
      </c>
      <c r="C135" s="1" t="s">
        <v>114</v>
      </c>
      <c r="D135" s="1" t="s">
        <v>5727</v>
      </c>
      <c r="E135" s="1" t="s">
        <v>110</v>
      </c>
      <c r="F135" t="s">
        <v>3091</v>
      </c>
      <c r="G135" s="1">
        <v>1</v>
      </c>
      <c r="H135" s="12">
        <v>1.4222222233333333</v>
      </c>
      <c r="I135" t="s">
        <v>3090</v>
      </c>
      <c r="J135" t="s">
        <v>3089</v>
      </c>
      <c r="K135" t="s">
        <v>6618</v>
      </c>
      <c r="L135"/>
      <c r="M135"/>
      <c r="N135"/>
      <c r="O135"/>
      <c r="P135"/>
      <c r="Q135"/>
      <c r="R135"/>
      <c r="S135"/>
      <c r="T135"/>
      <c r="U135"/>
      <c r="V135"/>
      <c r="W135"/>
      <c r="X135"/>
      <c r="Y135"/>
      <c r="Z135"/>
      <c r="AA135"/>
      <c r="AB135"/>
    </row>
    <row r="136" spans="1:28" x14ac:dyDescent="0.3">
      <c r="A136" t="s">
        <v>1919</v>
      </c>
      <c r="B136" s="1" t="e">
        <f>_xlfn.XLOOKUP(StopTimes[[#This Row],[cu_ID]],#REF!,#REF!)</f>
        <v>#REF!</v>
      </c>
      <c r="C136" s="1" t="s">
        <v>114</v>
      </c>
      <c r="D136" s="1" t="s">
        <v>116</v>
      </c>
      <c r="E136" s="1" t="s">
        <v>153</v>
      </c>
      <c r="F136" t="s">
        <v>1918</v>
      </c>
      <c r="G136" s="1">
        <v>1</v>
      </c>
      <c r="H136" s="12">
        <v>0.16666666666666666</v>
      </c>
      <c r="I136" t="s">
        <v>3088</v>
      </c>
      <c r="J136" t="s">
        <v>3087</v>
      </c>
      <c r="K136" t="s">
        <v>6619</v>
      </c>
      <c r="L136" t="s">
        <v>6620</v>
      </c>
      <c r="M136"/>
      <c r="N136"/>
      <c r="O136"/>
      <c r="P136"/>
      <c r="Q136"/>
      <c r="R136"/>
      <c r="S136"/>
      <c r="T136"/>
      <c r="U136"/>
      <c r="V136"/>
      <c r="W136"/>
      <c r="X136"/>
      <c r="Y136"/>
      <c r="Z136"/>
      <c r="AA136"/>
      <c r="AB136"/>
    </row>
    <row r="137" spans="1:28" x14ac:dyDescent="0.3">
      <c r="A137" t="s">
        <v>1774</v>
      </c>
      <c r="B137" s="1" t="e">
        <f>_xlfn.XLOOKUP(StopTimes[[#This Row],[cu_ID]],#REF!,#REF!)</f>
        <v>#REF!</v>
      </c>
      <c r="C137" s="1" t="s">
        <v>114</v>
      </c>
      <c r="D137" s="1" t="s">
        <v>116</v>
      </c>
      <c r="E137" s="1" t="s">
        <v>4180</v>
      </c>
      <c r="F137" t="s">
        <v>1773</v>
      </c>
      <c r="G137" s="1">
        <v>1</v>
      </c>
      <c r="H137" s="12">
        <v>0.15416666666666667</v>
      </c>
      <c r="I137" t="s">
        <v>3086</v>
      </c>
      <c r="J137" t="s">
        <v>3085</v>
      </c>
      <c r="K137" t="s">
        <v>6621</v>
      </c>
      <c r="L137" t="s">
        <v>6622</v>
      </c>
      <c r="M137"/>
      <c r="N137"/>
      <c r="O137"/>
      <c r="P137"/>
      <c r="Q137"/>
      <c r="R137"/>
      <c r="S137"/>
      <c r="T137"/>
      <c r="U137"/>
      <c r="V137"/>
      <c r="W137"/>
      <c r="X137"/>
      <c r="Y137"/>
      <c r="Z137"/>
      <c r="AA137"/>
      <c r="AB137"/>
    </row>
    <row r="138" spans="1:28" x14ac:dyDescent="0.3">
      <c r="A138" t="s">
        <v>1895</v>
      </c>
      <c r="B138" s="1" t="e">
        <f>_xlfn.XLOOKUP(StopTimes[[#This Row],[cu_ID]],#REF!,#REF!)</f>
        <v>#REF!</v>
      </c>
      <c r="C138" s="1" t="s">
        <v>114</v>
      </c>
      <c r="D138" s="1" t="s">
        <v>4723</v>
      </c>
      <c r="E138" s="1" t="s">
        <v>110</v>
      </c>
      <c r="F138" t="s">
        <v>1894</v>
      </c>
      <c r="G138" s="1">
        <v>1</v>
      </c>
      <c r="H138" s="12">
        <v>4.4249999999999998</v>
      </c>
      <c r="I138" t="s">
        <v>3084</v>
      </c>
      <c r="J138" t="s">
        <v>6623</v>
      </c>
      <c r="K138"/>
      <c r="L138"/>
      <c r="M138"/>
      <c r="N138"/>
      <c r="O138"/>
      <c r="P138"/>
      <c r="Q138"/>
      <c r="R138"/>
      <c r="S138"/>
      <c r="T138"/>
      <c r="U138"/>
      <c r="V138"/>
      <c r="W138"/>
      <c r="X138"/>
      <c r="Y138"/>
      <c r="Z138"/>
      <c r="AA138"/>
      <c r="AB138"/>
    </row>
    <row r="139" spans="1:28" x14ac:dyDescent="0.3">
      <c r="A139" t="s">
        <v>1907</v>
      </c>
      <c r="B139" s="1" t="e">
        <f>_xlfn.XLOOKUP(StopTimes[[#This Row],[cu_ID]],#REF!,#REF!)</f>
        <v>#REF!</v>
      </c>
      <c r="C139" s="1" t="s">
        <v>114</v>
      </c>
      <c r="D139" s="1" t="s">
        <v>3762</v>
      </c>
      <c r="E139" s="1" t="s">
        <v>113</v>
      </c>
      <c r="F139" t="s">
        <v>1906</v>
      </c>
      <c r="G139" s="1">
        <v>4</v>
      </c>
      <c r="H139" s="12">
        <v>11.166666666666666</v>
      </c>
      <c r="I139" t="s">
        <v>3083</v>
      </c>
      <c r="J139" t="s">
        <v>6624</v>
      </c>
      <c r="K139"/>
      <c r="L139"/>
      <c r="M139"/>
      <c r="N139"/>
      <c r="O139"/>
      <c r="P139"/>
      <c r="Q139"/>
      <c r="R139"/>
      <c r="S139"/>
      <c r="T139"/>
      <c r="U139"/>
      <c r="V139"/>
      <c r="W139"/>
      <c r="X139"/>
      <c r="Y139"/>
      <c r="Z139"/>
      <c r="AA139"/>
      <c r="AB139"/>
    </row>
    <row r="140" spans="1:28" x14ac:dyDescent="0.3">
      <c r="A140" t="s">
        <v>331</v>
      </c>
      <c r="B140" s="1" t="e">
        <f>_xlfn.XLOOKUP(StopTimes[[#This Row],[cu_ID]],#REF!,#REF!)</f>
        <v>#REF!</v>
      </c>
      <c r="C140" s="1" t="s">
        <v>114</v>
      </c>
      <c r="D140" s="1" t="s">
        <v>4044</v>
      </c>
      <c r="E140" s="1" t="s">
        <v>110</v>
      </c>
      <c r="F140" t="s">
        <v>3082</v>
      </c>
      <c r="G140" s="1">
        <v>4</v>
      </c>
      <c r="H140" s="12">
        <v>9.8541666666666661</v>
      </c>
      <c r="I140" t="s">
        <v>3081</v>
      </c>
      <c r="J140" t="s">
        <v>3080</v>
      </c>
      <c r="K140" t="s">
        <v>6625</v>
      </c>
      <c r="L140" t="s">
        <v>6626</v>
      </c>
      <c r="M140"/>
      <c r="N140"/>
      <c r="O140"/>
      <c r="P140"/>
      <c r="Q140"/>
      <c r="R140"/>
      <c r="S140"/>
      <c r="T140"/>
      <c r="U140"/>
      <c r="V140"/>
      <c r="W140"/>
      <c r="X140"/>
      <c r="Y140"/>
      <c r="Z140"/>
      <c r="AA140"/>
      <c r="AB140"/>
    </row>
    <row r="141" spans="1:28" x14ac:dyDescent="0.3">
      <c r="A141" t="s">
        <v>632</v>
      </c>
      <c r="B141" s="1" t="e">
        <f>_xlfn.XLOOKUP(StopTimes[[#This Row],[cu_ID]],#REF!,#REF!)</f>
        <v>#REF!</v>
      </c>
      <c r="C141" s="1" t="s">
        <v>114</v>
      </c>
      <c r="D141" s="1" t="s">
        <v>4079</v>
      </c>
      <c r="E141" s="1" t="s">
        <v>110</v>
      </c>
      <c r="F141" t="s">
        <v>3079</v>
      </c>
      <c r="G141" s="1">
        <v>5</v>
      </c>
      <c r="H141" s="12">
        <v>3.5766666666666667</v>
      </c>
      <c r="I141" t="s">
        <v>3078</v>
      </c>
      <c r="J141" t="s">
        <v>3077</v>
      </c>
      <c r="K141" t="s">
        <v>3076</v>
      </c>
      <c r="L141" t="s">
        <v>6627</v>
      </c>
      <c r="M141" t="s">
        <v>6628</v>
      </c>
      <c r="N141"/>
      <c r="O141"/>
      <c r="P141"/>
      <c r="Q141"/>
      <c r="R141"/>
      <c r="S141"/>
      <c r="T141"/>
      <c r="U141"/>
      <c r="V141"/>
      <c r="W141"/>
      <c r="X141"/>
      <c r="Y141"/>
      <c r="Z141"/>
      <c r="AA141"/>
      <c r="AB141"/>
    </row>
    <row r="142" spans="1:28" x14ac:dyDescent="0.3">
      <c r="A142" t="s">
        <v>1837</v>
      </c>
      <c r="B142" s="1" t="e">
        <f>_xlfn.XLOOKUP(StopTimes[[#This Row],[cu_ID]],#REF!,#REF!)</f>
        <v>#REF!</v>
      </c>
      <c r="C142" s="1" t="s">
        <v>114</v>
      </c>
      <c r="D142" s="1" t="s">
        <v>3779</v>
      </c>
      <c r="E142" s="1" t="s">
        <v>110</v>
      </c>
      <c r="F142" t="s">
        <v>1836</v>
      </c>
      <c r="G142" s="1">
        <v>5</v>
      </c>
      <c r="H142" s="12">
        <v>14.700000000000001</v>
      </c>
      <c r="I142" t="s">
        <v>3075</v>
      </c>
      <c r="J142" t="s">
        <v>3074</v>
      </c>
      <c r="K142" t="s">
        <v>6629</v>
      </c>
      <c r="L142" t="s">
        <v>6630</v>
      </c>
      <c r="M142"/>
      <c r="N142"/>
      <c r="O142"/>
      <c r="P142"/>
      <c r="Q142"/>
      <c r="R142"/>
      <c r="S142"/>
      <c r="T142"/>
      <c r="U142"/>
      <c r="V142"/>
      <c r="W142"/>
      <c r="X142"/>
      <c r="Y142"/>
      <c r="Z142"/>
      <c r="AA142"/>
      <c r="AB142"/>
    </row>
    <row r="143" spans="1:28" x14ac:dyDescent="0.3">
      <c r="A143" t="s">
        <v>542</v>
      </c>
      <c r="B143" s="1" t="e">
        <f>_xlfn.XLOOKUP(StopTimes[[#This Row],[cu_ID]],#REF!,#REF!)</f>
        <v>#REF!</v>
      </c>
      <c r="C143" s="1" t="s">
        <v>114</v>
      </c>
      <c r="D143" s="1" t="s">
        <v>3480</v>
      </c>
      <c r="E143" s="1" t="s">
        <v>147</v>
      </c>
      <c r="F143" t="s">
        <v>3073</v>
      </c>
      <c r="G143" s="1">
        <v>5</v>
      </c>
      <c r="H143" s="12">
        <v>10.466666666666667</v>
      </c>
      <c r="I143" t="s">
        <v>3072</v>
      </c>
      <c r="J143"/>
      <c r="K143"/>
      <c r="L143"/>
      <c r="M143"/>
      <c r="N143"/>
      <c r="O143"/>
      <c r="P143"/>
      <c r="Q143"/>
      <c r="R143"/>
      <c r="S143"/>
      <c r="T143"/>
      <c r="U143"/>
      <c r="V143"/>
      <c r="W143"/>
      <c r="X143"/>
      <c r="Y143"/>
      <c r="Z143"/>
      <c r="AA143"/>
      <c r="AB143"/>
    </row>
    <row r="144" spans="1:28" x14ac:dyDescent="0.3">
      <c r="A144" t="s">
        <v>1803</v>
      </c>
      <c r="B144" s="1" t="e">
        <f>_xlfn.XLOOKUP(StopTimes[[#This Row],[cu_ID]],#REF!,#REF!)</f>
        <v>#REF!</v>
      </c>
      <c r="C144" s="1" t="s">
        <v>114</v>
      </c>
      <c r="D144" s="1" t="s">
        <v>122</v>
      </c>
      <c r="E144" s="1" t="s">
        <v>112</v>
      </c>
      <c r="F144" t="s">
        <v>1802</v>
      </c>
      <c r="G144" s="1">
        <v>10</v>
      </c>
      <c r="H144" s="12">
        <v>4.0533333333333337</v>
      </c>
      <c r="I144" t="s">
        <v>3071</v>
      </c>
      <c r="J144" t="s">
        <v>3070</v>
      </c>
      <c r="K144" t="s">
        <v>3069</v>
      </c>
      <c r="L144" t="s">
        <v>6631</v>
      </c>
      <c r="M144" t="s">
        <v>6632</v>
      </c>
      <c r="N144"/>
      <c r="O144"/>
      <c r="P144"/>
      <c r="Q144"/>
      <c r="R144"/>
      <c r="S144"/>
      <c r="T144"/>
      <c r="U144"/>
      <c r="V144"/>
      <c r="W144"/>
      <c r="X144"/>
      <c r="Y144"/>
      <c r="Z144"/>
      <c r="AA144"/>
      <c r="AB144"/>
    </row>
    <row r="145" spans="1:28" x14ac:dyDescent="0.3">
      <c r="A145" t="s">
        <v>449</v>
      </c>
      <c r="B145" s="1" t="e">
        <f>_xlfn.XLOOKUP(StopTimes[[#This Row],[cu_ID]],#REF!,#REF!)</f>
        <v>#REF!</v>
      </c>
      <c r="C145" s="1" t="s">
        <v>114</v>
      </c>
      <c r="D145" s="1" t="s">
        <v>4050</v>
      </c>
      <c r="E145" s="1" t="s">
        <v>110</v>
      </c>
      <c r="F145" t="s">
        <v>3068</v>
      </c>
      <c r="G145" s="1">
        <v>10</v>
      </c>
      <c r="H145" s="12">
        <v>11.637500000000001</v>
      </c>
      <c r="I145" t="s">
        <v>3067</v>
      </c>
      <c r="J145" t="s">
        <v>6633</v>
      </c>
      <c r="K145" t="s">
        <v>6634</v>
      </c>
      <c r="L145" t="s">
        <v>6635</v>
      </c>
      <c r="M145"/>
      <c r="N145"/>
      <c r="O145"/>
      <c r="P145"/>
      <c r="Q145"/>
      <c r="R145"/>
      <c r="S145"/>
      <c r="T145"/>
      <c r="U145"/>
      <c r="V145"/>
      <c r="W145"/>
      <c r="X145"/>
      <c r="Y145"/>
      <c r="Z145"/>
      <c r="AA145"/>
      <c r="AB145"/>
    </row>
    <row r="146" spans="1:28" x14ac:dyDescent="0.3">
      <c r="A146" t="s">
        <v>941</v>
      </c>
      <c r="B146" s="1" t="e">
        <f>_xlfn.XLOOKUP(StopTimes[[#This Row],[cu_ID]],#REF!,#REF!)</f>
        <v>#REF!</v>
      </c>
      <c r="C146" s="1" t="s">
        <v>114</v>
      </c>
      <c r="D146" s="1" t="s">
        <v>4989</v>
      </c>
      <c r="E146" s="1" t="s">
        <v>110</v>
      </c>
      <c r="F146" t="s">
        <v>3066</v>
      </c>
      <c r="G146" s="1">
        <v>10</v>
      </c>
      <c r="H146" s="12">
        <v>3.5333333333333332</v>
      </c>
      <c r="I146" t="s">
        <v>3065</v>
      </c>
      <c r="J146"/>
      <c r="K146"/>
      <c r="L146"/>
      <c r="M146"/>
      <c r="N146"/>
      <c r="O146"/>
      <c r="P146"/>
      <c r="Q146"/>
      <c r="R146"/>
      <c r="S146"/>
      <c r="T146"/>
      <c r="U146"/>
      <c r="V146"/>
      <c r="W146"/>
      <c r="X146"/>
      <c r="Y146"/>
      <c r="Z146"/>
      <c r="AA146"/>
      <c r="AB146"/>
    </row>
    <row r="147" spans="1:28" x14ac:dyDescent="0.3">
      <c r="A147" t="s">
        <v>544</v>
      </c>
      <c r="B147" s="1" t="e">
        <f>_xlfn.XLOOKUP(StopTimes[[#This Row],[cu_ID]],#REF!,#REF!)</f>
        <v>#REF!</v>
      </c>
      <c r="C147" s="1" t="s">
        <v>114</v>
      </c>
      <c r="D147" s="1" t="s">
        <v>3480</v>
      </c>
      <c r="E147" s="1" t="s">
        <v>123</v>
      </c>
      <c r="F147" t="s">
        <v>543</v>
      </c>
      <c r="G147" s="1">
        <v>13</v>
      </c>
      <c r="H147" s="12">
        <v>4.2249999999999996</v>
      </c>
      <c r="I147" t="s">
        <v>3064</v>
      </c>
      <c r="J147" t="s">
        <v>6636</v>
      </c>
      <c r="K147"/>
      <c r="L147"/>
      <c r="M147"/>
      <c r="N147"/>
      <c r="O147"/>
      <c r="P147"/>
      <c r="Q147"/>
      <c r="R147"/>
      <c r="S147"/>
      <c r="T147"/>
      <c r="U147"/>
      <c r="V147"/>
      <c r="W147"/>
      <c r="X147"/>
      <c r="Y147"/>
      <c r="Z147"/>
      <c r="AA147"/>
      <c r="AB147"/>
    </row>
    <row r="148" spans="1:28" x14ac:dyDescent="0.3">
      <c r="A148" t="s">
        <v>1631</v>
      </c>
      <c r="B148" s="1" t="e">
        <f>_xlfn.XLOOKUP(StopTimes[[#This Row],[cu_ID]],#REF!,#REF!)</f>
        <v>#REF!</v>
      </c>
      <c r="C148" s="1" t="s">
        <v>114</v>
      </c>
      <c r="D148" s="1" t="s">
        <v>3480</v>
      </c>
      <c r="E148" s="1" t="s">
        <v>135</v>
      </c>
      <c r="F148" t="s">
        <v>1630</v>
      </c>
      <c r="G148" s="1">
        <v>14</v>
      </c>
      <c r="H148" s="12">
        <v>2.7083333333333335</v>
      </c>
      <c r="I148" t="s">
        <v>3063</v>
      </c>
      <c r="J148" t="s">
        <v>6637</v>
      </c>
      <c r="K148"/>
      <c r="L148"/>
      <c r="M148"/>
      <c r="N148"/>
      <c r="O148"/>
      <c r="P148"/>
      <c r="Q148"/>
      <c r="R148"/>
      <c r="S148"/>
      <c r="T148"/>
      <c r="U148"/>
      <c r="V148"/>
      <c r="W148"/>
      <c r="X148"/>
      <c r="Y148"/>
      <c r="Z148"/>
      <c r="AA148"/>
      <c r="AB148"/>
    </row>
    <row r="149" spans="1:28" x14ac:dyDescent="0.3">
      <c r="A149" t="s">
        <v>696</v>
      </c>
      <c r="B149" s="1" t="e">
        <f>_xlfn.XLOOKUP(StopTimes[[#This Row],[cu_ID]],#REF!,#REF!)</f>
        <v>#REF!</v>
      </c>
      <c r="C149" s="1" t="s">
        <v>114</v>
      </c>
      <c r="D149" s="1" t="s">
        <v>121</v>
      </c>
      <c r="E149" s="1" t="s">
        <v>134</v>
      </c>
      <c r="F149" t="s">
        <v>695</v>
      </c>
      <c r="G149" s="1">
        <v>15</v>
      </c>
      <c r="H149" s="12">
        <v>28.793333333333333</v>
      </c>
      <c r="I149" t="s">
        <v>3062</v>
      </c>
      <c r="J149" t="s">
        <v>3061</v>
      </c>
      <c r="K149" t="s">
        <v>3060</v>
      </c>
      <c r="L149" t="s">
        <v>6638</v>
      </c>
      <c r="M149" t="s">
        <v>6639</v>
      </c>
      <c r="N149"/>
      <c r="O149"/>
      <c r="P149"/>
      <c r="Q149"/>
      <c r="R149"/>
      <c r="S149"/>
      <c r="T149"/>
      <c r="U149"/>
      <c r="V149"/>
      <c r="W149"/>
      <c r="X149"/>
      <c r="Y149"/>
      <c r="Z149"/>
      <c r="AA149"/>
      <c r="AB149"/>
    </row>
    <row r="150" spans="1:28" x14ac:dyDescent="0.3">
      <c r="A150" t="s">
        <v>1431</v>
      </c>
      <c r="B150" s="1" t="e">
        <f>_xlfn.XLOOKUP(StopTimes[[#This Row],[cu_ID]],#REF!,#REF!)</f>
        <v>#REF!</v>
      </c>
      <c r="C150" s="1" t="s">
        <v>114</v>
      </c>
      <c r="D150" s="1" t="s">
        <v>111</v>
      </c>
      <c r="E150" s="1" t="s">
        <v>130</v>
      </c>
      <c r="F150" t="s">
        <v>1430</v>
      </c>
      <c r="G150" s="1">
        <v>15</v>
      </c>
      <c r="H150" s="12">
        <v>7.0633333333333335</v>
      </c>
      <c r="I150" t="s">
        <v>3059</v>
      </c>
      <c r="J150" t="s">
        <v>3058</v>
      </c>
      <c r="K150" t="s">
        <v>3057</v>
      </c>
      <c r="L150" t="s">
        <v>6640</v>
      </c>
      <c r="M150" t="s">
        <v>6641</v>
      </c>
      <c r="N150"/>
      <c r="O150"/>
      <c r="P150"/>
      <c r="Q150"/>
      <c r="R150"/>
      <c r="S150"/>
      <c r="T150"/>
      <c r="U150"/>
      <c r="V150"/>
      <c r="W150"/>
      <c r="X150"/>
      <c r="Y150"/>
      <c r="Z150"/>
      <c r="AA150"/>
      <c r="AB150"/>
    </row>
    <row r="151" spans="1:28" x14ac:dyDescent="0.3">
      <c r="A151" t="s">
        <v>551</v>
      </c>
      <c r="B151" s="1" t="e">
        <f>_xlfn.XLOOKUP(StopTimes[[#This Row],[cu_ID]],#REF!,#REF!)</f>
        <v>#REF!</v>
      </c>
      <c r="C151" s="1" t="s">
        <v>114</v>
      </c>
      <c r="D151" s="1" t="s">
        <v>3480</v>
      </c>
      <c r="E151" s="1" t="s">
        <v>146</v>
      </c>
      <c r="F151" t="s">
        <v>3056</v>
      </c>
      <c r="G151" s="1">
        <v>15</v>
      </c>
      <c r="H151" s="12">
        <v>5.25</v>
      </c>
      <c r="I151" t="s">
        <v>3055</v>
      </c>
      <c r="J151" t="s">
        <v>6642</v>
      </c>
      <c r="K151"/>
      <c r="L151"/>
      <c r="M151"/>
      <c r="N151"/>
      <c r="O151"/>
      <c r="P151"/>
      <c r="Q151"/>
      <c r="R151"/>
      <c r="S151"/>
      <c r="T151"/>
      <c r="U151"/>
      <c r="V151"/>
      <c r="W151"/>
      <c r="X151"/>
      <c r="Y151"/>
      <c r="Z151"/>
      <c r="AA151"/>
      <c r="AB151"/>
    </row>
    <row r="152" spans="1:28" x14ac:dyDescent="0.3">
      <c r="A152" t="s">
        <v>546</v>
      </c>
      <c r="B152" s="1" t="e">
        <f>_xlfn.XLOOKUP(StopTimes[[#This Row],[cu_ID]],#REF!,#REF!)</f>
        <v>#REF!</v>
      </c>
      <c r="C152" s="1" t="s">
        <v>114</v>
      </c>
      <c r="D152" s="1" t="s">
        <v>3480</v>
      </c>
      <c r="E152" s="1" t="s">
        <v>107</v>
      </c>
      <c r="F152" t="s">
        <v>3054</v>
      </c>
      <c r="G152" s="1">
        <v>15</v>
      </c>
      <c r="H152" s="12">
        <v>5.1749999999999998</v>
      </c>
      <c r="I152" t="s">
        <v>3053</v>
      </c>
      <c r="J152" t="s">
        <v>6643</v>
      </c>
      <c r="K152"/>
      <c r="L152"/>
      <c r="M152"/>
      <c r="N152"/>
      <c r="O152"/>
      <c r="P152"/>
      <c r="Q152"/>
      <c r="R152"/>
      <c r="S152"/>
      <c r="T152"/>
      <c r="U152"/>
      <c r="V152"/>
      <c r="W152"/>
      <c r="X152"/>
      <c r="Y152"/>
      <c r="Z152"/>
      <c r="AA152"/>
      <c r="AB152"/>
    </row>
    <row r="153" spans="1:28" x14ac:dyDescent="0.3">
      <c r="A153" t="s">
        <v>1536</v>
      </c>
      <c r="B153" s="1" t="e">
        <f>_xlfn.XLOOKUP(StopTimes[[#This Row],[cu_ID]],#REF!,#REF!)</f>
        <v>#REF!</v>
      </c>
      <c r="C153" s="1" t="s">
        <v>114</v>
      </c>
      <c r="D153" s="1" t="s">
        <v>3480</v>
      </c>
      <c r="E153" s="1" t="s">
        <v>131</v>
      </c>
      <c r="F153" t="s">
        <v>1535</v>
      </c>
      <c r="G153" s="1">
        <v>16</v>
      </c>
      <c r="H153" s="12">
        <v>7.3666666666666671</v>
      </c>
      <c r="I153" t="s">
        <v>3052</v>
      </c>
      <c r="J153"/>
      <c r="K153"/>
      <c r="L153"/>
      <c r="M153"/>
      <c r="N153"/>
      <c r="O153"/>
      <c r="P153"/>
      <c r="Q153"/>
      <c r="R153"/>
      <c r="S153"/>
      <c r="T153"/>
      <c r="U153"/>
      <c r="V153"/>
      <c r="W153"/>
      <c r="X153"/>
      <c r="Y153"/>
      <c r="Z153"/>
      <c r="AA153"/>
      <c r="AB153"/>
    </row>
    <row r="154" spans="1:28" x14ac:dyDescent="0.3">
      <c r="A154" t="s">
        <v>1464</v>
      </c>
      <c r="B154" s="1" t="e">
        <f>_xlfn.XLOOKUP(StopTimes[[#This Row],[cu_ID]],#REF!,#REF!)</f>
        <v>#REF!</v>
      </c>
      <c r="C154" s="1" t="s">
        <v>114</v>
      </c>
      <c r="D154" s="1" t="s">
        <v>4121</v>
      </c>
      <c r="E154" s="1" t="s">
        <v>110</v>
      </c>
      <c r="F154" t="s">
        <v>1463</v>
      </c>
      <c r="G154" s="1">
        <v>17</v>
      </c>
      <c r="H154" s="12">
        <v>7.3166666666666664</v>
      </c>
      <c r="I154" t="s">
        <v>3051</v>
      </c>
      <c r="J154" t="s">
        <v>3050</v>
      </c>
      <c r="K154" t="s">
        <v>6644</v>
      </c>
      <c r="L154" t="s">
        <v>6645</v>
      </c>
      <c r="M154"/>
      <c r="N154"/>
      <c r="O154"/>
      <c r="P154"/>
      <c r="Q154"/>
      <c r="R154"/>
      <c r="S154"/>
      <c r="T154"/>
      <c r="U154"/>
      <c r="V154"/>
      <c r="W154"/>
      <c r="X154"/>
      <c r="Y154"/>
      <c r="Z154"/>
      <c r="AA154"/>
      <c r="AB154"/>
    </row>
    <row r="155" spans="1:28" x14ac:dyDescent="0.3">
      <c r="A155" t="s">
        <v>691</v>
      </c>
      <c r="B155" s="1" t="e">
        <f>_xlfn.XLOOKUP(StopTimes[[#This Row],[cu_ID]],#REF!,#REF!)</f>
        <v>#REF!</v>
      </c>
      <c r="C155" s="1" t="s">
        <v>114</v>
      </c>
      <c r="D155" s="1" t="s">
        <v>4393</v>
      </c>
      <c r="E155" s="1" t="s">
        <v>110</v>
      </c>
      <c r="F155" t="s">
        <v>3049</v>
      </c>
      <c r="G155" s="1">
        <v>20</v>
      </c>
      <c r="H155" s="12">
        <v>10.536666666666667</v>
      </c>
      <c r="I155" t="s">
        <v>3048</v>
      </c>
      <c r="J155" t="s">
        <v>3047</v>
      </c>
      <c r="K155" t="s">
        <v>3046</v>
      </c>
      <c r="L155" t="s">
        <v>6646</v>
      </c>
      <c r="M155" t="s">
        <v>6647</v>
      </c>
      <c r="N155"/>
      <c r="O155"/>
      <c r="P155"/>
      <c r="Q155"/>
      <c r="R155"/>
      <c r="S155"/>
      <c r="T155"/>
      <c r="U155"/>
      <c r="V155"/>
      <c r="W155"/>
      <c r="X155"/>
      <c r="Y155"/>
      <c r="Z155"/>
      <c r="AA155"/>
      <c r="AB155"/>
    </row>
    <row r="156" spans="1:28" x14ac:dyDescent="0.3">
      <c r="A156" t="s">
        <v>670</v>
      </c>
      <c r="B156" s="1" t="e">
        <f>_xlfn.XLOOKUP(StopTimes[[#This Row],[cu_ID]],#REF!,#REF!)</f>
        <v>#REF!</v>
      </c>
      <c r="C156" s="1" t="s">
        <v>114</v>
      </c>
      <c r="D156" s="1" t="s">
        <v>121</v>
      </c>
      <c r="E156" s="1" t="s">
        <v>115</v>
      </c>
      <c r="F156" t="s">
        <v>669</v>
      </c>
      <c r="G156" s="1">
        <v>20</v>
      </c>
      <c r="H156" s="12">
        <v>20.226666666666667</v>
      </c>
      <c r="I156" t="s">
        <v>3045</v>
      </c>
      <c r="J156" t="s">
        <v>3044</v>
      </c>
      <c r="K156" t="s">
        <v>3043</v>
      </c>
      <c r="L156" t="s">
        <v>6648</v>
      </c>
      <c r="M156" t="s">
        <v>6649</v>
      </c>
      <c r="N156"/>
      <c r="O156"/>
      <c r="P156"/>
      <c r="Q156"/>
      <c r="R156"/>
      <c r="S156"/>
      <c r="T156"/>
      <c r="U156"/>
      <c r="V156"/>
      <c r="W156"/>
      <c r="X156"/>
      <c r="Y156"/>
      <c r="Z156"/>
      <c r="AA156"/>
      <c r="AB156"/>
    </row>
    <row r="157" spans="1:28" x14ac:dyDescent="0.3">
      <c r="A157" t="s">
        <v>672</v>
      </c>
      <c r="B157" s="1" t="e">
        <f>_xlfn.XLOOKUP(StopTimes[[#This Row],[cu_ID]],#REF!,#REF!)</f>
        <v>#REF!</v>
      </c>
      <c r="C157" s="1" t="s">
        <v>114</v>
      </c>
      <c r="D157" s="1" t="s">
        <v>3788</v>
      </c>
      <c r="E157" s="1" t="s">
        <v>110</v>
      </c>
      <c r="F157" t="s">
        <v>671</v>
      </c>
      <c r="G157" s="1">
        <v>22</v>
      </c>
      <c r="H157" s="12">
        <v>4.79</v>
      </c>
      <c r="I157" t="s">
        <v>3042</v>
      </c>
      <c r="J157" t="s">
        <v>3041</v>
      </c>
      <c r="K157" t="s">
        <v>3040</v>
      </c>
      <c r="L157" t="s">
        <v>6650</v>
      </c>
      <c r="M157" t="s">
        <v>6651</v>
      </c>
      <c r="N157"/>
      <c r="O157"/>
      <c r="P157"/>
      <c r="Q157"/>
      <c r="R157"/>
      <c r="S157"/>
      <c r="T157"/>
      <c r="U157"/>
      <c r="V157"/>
      <c r="W157"/>
      <c r="X157"/>
      <c r="Y157"/>
      <c r="Z157"/>
      <c r="AA157"/>
      <c r="AB157"/>
    </row>
    <row r="158" spans="1:28" x14ac:dyDescent="0.3">
      <c r="A158" t="s">
        <v>674</v>
      </c>
      <c r="B158" s="1" t="e">
        <f>_xlfn.XLOOKUP(StopTimes[[#This Row],[cu_ID]],#REF!,#REF!)</f>
        <v>#REF!</v>
      </c>
      <c r="C158" s="1" t="s">
        <v>114</v>
      </c>
      <c r="D158" s="1" t="s">
        <v>133</v>
      </c>
      <c r="E158" s="1" t="s">
        <v>127</v>
      </c>
      <c r="F158" t="s">
        <v>673</v>
      </c>
      <c r="G158" s="1">
        <v>25</v>
      </c>
      <c r="H158" s="12">
        <v>11.200000000000001</v>
      </c>
      <c r="I158" t="s">
        <v>3039</v>
      </c>
      <c r="J158" t="s">
        <v>3038</v>
      </c>
      <c r="K158" t="s">
        <v>3037</v>
      </c>
      <c r="L158" t="s">
        <v>6652</v>
      </c>
      <c r="M158" t="s">
        <v>6653</v>
      </c>
      <c r="N158"/>
      <c r="O158"/>
      <c r="P158"/>
      <c r="Q158"/>
      <c r="R158"/>
      <c r="S158"/>
      <c r="T158"/>
      <c r="U158"/>
      <c r="V158"/>
      <c r="W158"/>
      <c r="X158"/>
      <c r="Y158"/>
      <c r="Z158"/>
      <c r="AA158"/>
      <c r="AB158"/>
    </row>
    <row r="159" spans="1:28" x14ac:dyDescent="0.3">
      <c r="A159" t="s">
        <v>287</v>
      </c>
      <c r="B159" s="1" t="e">
        <f>_xlfn.XLOOKUP(StopTimes[[#This Row],[cu_ID]],#REF!,#REF!)</f>
        <v>#REF!</v>
      </c>
      <c r="C159" s="1" t="s">
        <v>114</v>
      </c>
      <c r="D159" s="1" t="s">
        <v>4168</v>
      </c>
      <c r="E159" s="1" t="s">
        <v>110</v>
      </c>
      <c r="F159" t="s">
        <v>3036</v>
      </c>
      <c r="G159" s="1">
        <v>25</v>
      </c>
      <c r="H159" s="12">
        <v>1.625</v>
      </c>
      <c r="I159" t="s">
        <v>3035</v>
      </c>
      <c r="J159" t="s">
        <v>3034</v>
      </c>
      <c r="K159" t="s">
        <v>6654</v>
      </c>
      <c r="L159" t="s">
        <v>6655</v>
      </c>
      <c r="M159"/>
      <c r="N159"/>
      <c r="O159"/>
      <c r="P159"/>
      <c r="Q159"/>
      <c r="R159"/>
      <c r="S159"/>
      <c r="T159"/>
      <c r="U159"/>
      <c r="V159"/>
      <c r="W159"/>
      <c r="X159"/>
      <c r="Y159"/>
      <c r="Z159"/>
      <c r="AA159"/>
      <c r="AB159"/>
    </row>
    <row r="160" spans="1:28" x14ac:dyDescent="0.3">
      <c r="A160" t="s">
        <v>652</v>
      </c>
      <c r="B160" s="1" t="e">
        <f>_xlfn.XLOOKUP(StopTimes[[#This Row],[cu_ID]],#REF!,#REF!)</f>
        <v>#REF!</v>
      </c>
      <c r="C160" s="1" t="s">
        <v>114</v>
      </c>
      <c r="D160" s="1" t="s">
        <v>4086</v>
      </c>
      <c r="E160" s="1" t="s">
        <v>110</v>
      </c>
      <c r="F160" t="s">
        <v>3033</v>
      </c>
      <c r="G160" s="1">
        <v>29</v>
      </c>
      <c r="H160" s="12">
        <v>1.4000000000000001</v>
      </c>
      <c r="I160" t="s">
        <v>3032</v>
      </c>
      <c r="J160" t="s">
        <v>6656</v>
      </c>
      <c r="K160"/>
      <c r="L160"/>
      <c r="M160"/>
      <c r="N160"/>
      <c r="O160"/>
      <c r="P160"/>
      <c r="Q160"/>
      <c r="R160"/>
      <c r="S160"/>
      <c r="T160"/>
      <c r="U160"/>
      <c r="V160"/>
      <c r="W160"/>
      <c r="X160"/>
      <c r="Y160"/>
      <c r="Z160"/>
      <c r="AA160"/>
      <c r="AB160"/>
    </row>
    <row r="161" spans="1:28" x14ac:dyDescent="0.3">
      <c r="A161" t="s">
        <v>650</v>
      </c>
      <c r="B161" s="1" t="e">
        <f>_xlfn.XLOOKUP(StopTimes[[#This Row],[cu_ID]],#REF!,#REF!)</f>
        <v>#REF!</v>
      </c>
      <c r="C161" s="1" t="s">
        <v>114</v>
      </c>
      <c r="D161" s="1" t="s">
        <v>3931</v>
      </c>
      <c r="E161" s="1" t="s">
        <v>113</v>
      </c>
      <c r="F161" t="s">
        <v>3031</v>
      </c>
      <c r="G161" s="1">
        <v>30</v>
      </c>
      <c r="H161" s="12">
        <v>10.26</v>
      </c>
      <c r="I161" t="s">
        <v>3030</v>
      </c>
      <c r="J161" t="s">
        <v>3029</v>
      </c>
      <c r="K161" t="s">
        <v>3028</v>
      </c>
      <c r="L161" t="s">
        <v>6657</v>
      </c>
      <c r="M161" t="s">
        <v>6658</v>
      </c>
      <c r="N161"/>
      <c r="O161"/>
      <c r="P161"/>
      <c r="Q161"/>
      <c r="R161"/>
      <c r="S161"/>
      <c r="T161"/>
      <c r="U161"/>
      <c r="V161"/>
      <c r="W161"/>
      <c r="X161"/>
      <c r="Y161"/>
      <c r="Z161"/>
      <c r="AA161"/>
      <c r="AB161"/>
    </row>
    <row r="162" spans="1:28" x14ac:dyDescent="0.3">
      <c r="A162" t="s">
        <v>938</v>
      </c>
      <c r="B162" s="1" t="e">
        <f>_xlfn.XLOOKUP(StopTimes[[#This Row],[cu_ID]],#REF!,#REF!)</f>
        <v>#REF!</v>
      </c>
      <c r="C162" s="1" t="s">
        <v>114</v>
      </c>
      <c r="D162" s="1" t="s">
        <v>4083</v>
      </c>
      <c r="E162" s="1" t="s">
        <v>110</v>
      </c>
      <c r="F162" t="s">
        <v>3027</v>
      </c>
      <c r="G162" s="1">
        <v>30</v>
      </c>
      <c r="H162" s="12">
        <v>4.1416666666666666</v>
      </c>
      <c r="I162" t="s">
        <v>3026</v>
      </c>
      <c r="J162" t="s">
        <v>3025</v>
      </c>
      <c r="K162" t="s">
        <v>6659</v>
      </c>
      <c r="L162" t="s">
        <v>6660</v>
      </c>
      <c r="M162"/>
      <c r="N162"/>
      <c r="O162"/>
      <c r="P162"/>
      <c r="Q162"/>
      <c r="R162"/>
      <c r="S162"/>
      <c r="T162"/>
      <c r="U162"/>
      <c r="V162"/>
      <c r="W162"/>
      <c r="X162"/>
      <c r="Y162"/>
      <c r="Z162"/>
      <c r="AA162"/>
      <c r="AB162"/>
    </row>
    <row r="163" spans="1:28" x14ac:dyDescent="0.3">
      <c r="A163" t="s">
        <v>456</v>
      </c>
      <c r="B163" s="1" t="e">
        <f>_xlfn.XLOOKUP(StopTimes[[#This Row],[cu_ID]],#REF!,#REF!)</f>
        <v>#REF!</v>
      </c>
      <c r="C163" s="1" t="s">
        <v>114</v>
      </c>
      <c r="D163" s="1" t="s">
        <v>4110</v>
      </c>
      <c r="E163" s="1" t="s">
        <v>110</v>
      </c>
      <c r="F163" t="s">
        <v>3024</v>
      </c>
      <c r="G163" s="1">
        <v>30</v>
      </c>
      <c r="H163" s="12">
        <v>5.8624999999999998</v>
      </c>
      <c r="I163" t="s">
        <v>3023</v>
      </c>
      <c r="J163" t="s">
        <v>6661</v>
      </c>
      <c r="K163" t="s">
        <v>6662</v>
      </c>
      <c r="L163" t="s">
        <v>6663</v>
      </c>
      <c r="M163"/>
      <c r="N163"/>
      <c r="O163"/>
      <c r="P163"/>
      <c r="Q163"/>
      <c r="R163"/>
      <c r="S163"/>
      <c r="T163"/>
      <c r="U163"/>
      <c r="V163"/>
      <c r="W163"/>
      <c r="X163"/>
      <c r="Y163"/>
      <c r="Z163"/>
      <c r="AA163"/>
      <c r="AB163"/>
    </row>
    <row r="164" spans="1:28" x14ac:dyDescent="0.3">
      <c r="A164" t="s">
        <v>5712</v>
      </c>
      <c r="B164" s="1" t="e">
        <f>_xlfn.XLOOKUP(StopTimes[[#This Row],[cu_ID]],#REF!,#REF!)</f>
        <v>#REF!</v>
      </c>
      <c r="C164" s="1" t="s">
        <v>114</v>
      </c>
      <c r="D164" s="1" t="s">
        <v>5728</v>
      </c>
      <c r="E164" s="1" t="s">
        <v>110</v>
      </c>
      <c r="F164" t="s">
        <v>3022</v>
      </c>
      <c r="G164" s="1">
        <v>35</v>
      </c>
      <c r="H164" s="12">
        <v>9.3000000000000007</v>
      </c>
      <c r="I164" t="s">
        <v>3021</v>
      </c>
      <c r="J164" t="s">
        <v>3020</v>
      </c>
      <c r="K164" t="s">
        <v>6664</v>
      </c>
      <c r="L164" t="s">
        <v>6665</v>
      </c>
      <c r="M164" t="s">
        <v>6666</v>
      </c>
      <c r="N164"/>
      <c r="O164"/>
      <c r="P164"/>
      <c r="Q164"/>
      <c r="R164"/>
      <c r="S164"/>
      <c r="T164"/>
      <c r="U164"/>
      <c r="V164"/>
      <c r="W164"/>
      <c r="X164"/>
      <c r="Y164"/>
      <c r="Z164"/>
      <c r="AA164"/>
      <c r="AB164"/>
    </row>
    <row r="165" spans="1:28" x14ac:dyDescent="0.3">
      <c r="A165" t="s">
        <v>693</v>
      </c>
      <c r="B165" s="1" t="e">
        <f>_xlfn.XLOOKUP(StopTimes[[#This Row],[cu_ID]],#REF!,#REF!)</f>
        <v>#REF!</v>
      </c>
      <c r="C165" s="1" t="s">
        <v>114</v>
      </c>
      <c r="D165" s="1" t="s">
        <v>4307</v>
      </c>
      <c r="E165" s="1" t="s">
        <v>110</v>
      </c>
      <c r="F165" t="s">
        <v>3019</v>
      </c>
      <c r="G165" s="1">
        <v>37</v>
      </c>
      <c r="H165" s="12">
        <v>11.33</v>
      </c>
      <c r="I165" t="s">
        <v>3018</v>
      </c>
      <c r="J165" t="s">
        <v>3017</v>
      </c>
      <c r="K165" t="s">
        <v>3016</v>
      </c>
      <c r="L165" t="s">
        <v>6667</v>
      </c>
      <c r="M165" t="s">
        <v>6668</v>
      </c>
      <c r="N165"/>
      <c r="O165"/>
      <c r="P165"/>
      <c r="Q165"/>
      <c r="R165"/>
      <c r="S165"/>
      <c r="T165"/>
      <c r="U165"/>
      <c r="V165"/>
      <c r="W165"/>
      <c r="X165"/>
      <c r="Y165"/>
      <c r="Z165"/>
      <c r="AA165"/>
      <c r="AB165"/>
    </row>
    <row r="166" spans="1:28" x14ac:dyDescent="0.3">
      <c r="A166" t="s">
        <v>1374</v>
      </c>
      <c r="B166" s="1" t="e">
        <f>_xlfn.XLOOKUP(StopTimes[[#This Row],[cu_ID]],#REF!,#REF!)</f>
        <v>#REF!</v>
      </c>
      <c r="C166" s="1" t="s">
        <v>114</v>
      </c>
      <c r="D166" s="1" t="s">
        <v>3664</v>
      </c>
      <c r="E166" s="1" t="s">
        <v>110</v>
      </c>
      <c r="F166" t="s">
        <v>3015</v>
      </c>
      <c r="G166" s="1">
        <v>40</v>
      </c>
      <c r="H166" s="12">
        <v>7.8250000000000002</v>
      </c>
      <c r="I166" t="s">
        <v>3014</v>
      </c>
      <c r="J166" t="s">
        <v>3013</v>
      </c>
      <c r="K166" t="s">
        <v>6669</v>
      </c>
      <c r="L166" t="s">
        <v>6670</v>
      </c>
      <c r="M166"/>
      <c r="N166"/>
      <c r="O166"/>
      <c r="P166"/>
      <c r="Q166"/>
      <c r="R166"/>
      <c r="S166"/>
      <c r="T166"/>
      <c r="U166"/>
      <c r="V166"/>
      <c r="W166"/>
      <c r="X166"/>
      <c r="Y166"/>
      <c r="Z166"/>
      <c r="AA166"/>
      <c r="AB166"/>
    </row>
    <row r="167" spans="1:28" x14ac:dyDescent="0.3">
      <c r="A167" t="s">
        <v>1324</v>
      </c>
      <c r="B167" s="1" t="e">
        <f>_xlfn.XLOOKUP(StopTimes[[#This Row],[cu_ID]],#REF!,#REF!)</f>
        <v>#REF!</v>
      </c>
      <c r="C167" s="1" t="s">
        <v>114</v>
      </c>
      <c r="D167" s="1" t="s">
        <v>4163</v>
      </c>
      <c r="E167" s="1" t="s">
        <v>110</v>
      </c>
      <c r="F167" t="s">
        <v>1323</v>
      </c>
      <c r="G167" s="1">
        <v>40</v>
      </c>
      <c r="H167" s="12">
        <v>7.1000000000000005</v>
      </c>
      <c r="I167" t="s">
        <v>3012</v>
      </c>
      <c r="J167" t="s">
        <v>6671</v>
      </c>
      <c r="K167" t="s">
        <v>6672</v>
      </c>
      <c r="L167" t="s">
        <v>6673</v>
      </c>
      <c r="M167"/>
      <c r="N167"/>
      <c r="O167"/>
      <c r="P167"/>
      <c r="Q167"/>
      <c r="R167"/>
      <c r="S167"/>
      <c r="T167"/>
      <c r="U167"/>
      <c r="V167"/>
      <c r="W167"/>
      <c r="X167"/>
      <c r="Y167"/>
      <c r="Z167"/>
      <c r="AA167"/>
      <c r="AB167"/>
    </row>
    <row r="168" spans="1:28" x14ac:dyDescent="0.3">
      <c r="A168" t="s">
        <v>1876</v>
      </c>
      <c r="B168" s="1" t="e">
        <f>_xlfn.XLOOKUP(StopTimes[[#This Row],[cu_ID]],#REF!,#REF!)</f>
        <v>#REF!</v>
      </c>
      <c r="C168" s="1" t="s">
        <v>114</v>
      </c>
      <c r="D168" s="1" t="s">
        <v>3657</v>
      </c>
      <c r="E168" s="1" t="s">
        <v>110</v>
      </c>
      <c r="F168" t="s">
        <v>1875</v>
      </c>
      <c r="G168" s="1">
        <v>45</v>
      </c>
      <c r="H168" s="12">
        <v>5.3166666666666664</v>
      </c>
      <c r="I168" t="s">
        <v>3011</v>
      </c>
      <c r="J168" t="s">
        <v>3010</v>
      </c>
      <c r="K168" t="s">
        <v>6674</v>
      </c>
      <c r="L168" t="s">
        <v>6675</v>
      </c>
      <c r="M168"/>
      <c r="N168"/>
      <c r="O168"/>
      <c r="P168"/>
      <c r="Q168"/>
      <c r="R168"/>
      <c r="S168"/>
      <c r="T168"/>
      <c r="U168"/>
      <c r="V168"/>
      <c r="W168"/>
      <c r="X168"/>
      <c r="Y168"/>
      <c r="Z168"/>
      <c r="AA168"/>
      <c r="AB168"/>
    </row>
    <row r="169" spans="1:28" x14ac:dyDescent="0.3">
      <c r="A169" t="s">
        <v>289</v>
      </c>
      <c r="B169" s="1" t="e">
        <f>_xlfn.XLOOKUP(StopTimes[[#This Row],[cu_ID]],#REF!,#REF!)</f>
        <v>#REF!</v>
      </c>
      <c r="C169" s="1" t="s">
        <v>114</v>
      </c>
      <c r="D169" s="1" t="s">
        <v>4314</v>
      </c>
      <c r="E169" s="1" t="s">
        <v>110</v>
      </c>
      <c r="F169" t="s">
        <v>3009</v>
      </c>
      <c r="G169" s="1">
        <v>50</v>
      </c>
      <c r="H169" s="12">
        <v>1.0666666666666667</v>
      </c>
      <c r="I169" t="s">
        <v>3008</v>
      </c>
      <c r="J169" t="s">
        <v>6676</v>
      </c>
      <c r="K169" t="s">
        <v>6677</v>
      </c>
      <c r="L169" t="s">
        <v>6678</v>
      </c>
      <c r="M169"/>
      <c r="N169"/>
      <c r="O169"/>
      <c r="P169"/>
      <c r="Q169"/>
      <c r="R169"/>
      <c r="S169"/>
      <c r="T169"/>
      <c r="U169"/>
      <c r="V169"/>
      <c r="W169"/>
      <c r="X169"/>
      <c r="Y169"/>
      <c r="Z169"/>
      <c r="AA169"/>
      <c r="AB169"/>
    </row>
    <row r="170" spans="1:28" x14ac:dyDescent="0.3">
      <c r="A170" t="s">
        <v>1202</v>
      </c>
      <c r="B170" s="1" t="e">
        <f>_xlfn.XLOOKUP(StopTimes[[#This Row],[cu_ID]],#REF!,#REF!)</f>
        <v>#REF!</v>
      </c>
      <c r="C170" s="1" t="s">
        <v>114</v>
      </c>
      <c r="D170" s="1" t="s">
        <v>4332</v>
      </c>
      <c r="E170" s="1" t="s">
        <v>110</v>
      </c>
      <c r="F170" t="s">
        <v>3007</v>
      </c>
      <c r="G170" s="1">
        <v>50</v>
      </c>
      <c r="H170" s="12">
        <v>12.433333333333334</v>
      </c>
      <c r="I170" t="s">
        <v>3006</v>
      </c>
      <c r="J170" t="s">
        <v>6679</v>
      </c>
      <c r="K170"/>
      <c r="L170"/>
      <c r="M170"/>
      <c r="N170"/>
      <c r="O170"/>
      <c r="P170"/>
      <c r="Q170"/>
      <c r="R170"/>
      <c r="S170"/>
      <c r="T170"/>
      <c r="U170"/>
      <c r="V170"/>
      <c r="W170"/>
      <c r="X170"/>
      <c r="Y170"/>
      <c r="Z170"/>
      <c r="AA170"/>
      <c r="AB170"/>
    </row>
    <row r="171" spans="1:28" x14ac:dyDescent="0.3">
      <c r="A171" t="s">
        <v>413</v>
      </c>
      <c r="B171" s="1" t="e">
        <f>_xlfn.XLOOKUP(StopTimes[[#This Row],[cu_ID]],#REF!,#REF!)</f>
        <v>#REF!</v>
      </c>
      <c r="C171" s="1" t="s">
        <v>114</v>
      </c>
      <c r="D171" s="1" t="s">
        <v>4756</v>
      </c>
      <c r="E171" s="1" t="s">
        <v>110</v>
      </c>
      <c r="F171" t="s">
        <v>412</v>
      </c>
      <c r="G171" s="1">
        <v>50</v>
      </c>
      <c r="H171" s="12">
        <v>3.3666666666666667</v>
      </c>
      <c r="I171" t="s">
        <v>3005</v>
      </c>
      <c r="J171"/>
      <c r="K171"/>
      <c r="L171"/>
      <c r="M171"/>
      <c r="N171"/>
      <c r="O171"/>
      <c r="P171"/>
      <c r="Q171"/>
      <c r="R171"/>
      <c r="S171"/>
      <c r="T171"/>
      <c r="U171"/>
      <c r="V171"/>
      <c r="W171"/>
      <c r="X171"/>
      <c r="Y171"/>
      <c r="Z171"/>
      <c r="AA171"/>
      <c r="AB171"/>
    </row>
    <row r="172" spans="1:28" x14ac:dyDescent="0.3">
      <c r="A172" t="s">
        <v>422</v>
      </c>
      <c r="B172" s="1" t="e">
        <f>_xlfn.XLOOKUP(StopTimes[[#This Row],[cu_ID]],#REF!,#REF!)</f>
        <v>#REF!</v>
      </c>
      <c r="C172" s="1" t="s">
        <v>114</v>
      </c>
      <c r="D172" s="1" t="s">
        <v>4052</v>
      </c>
      <c r="E172" s="1" t="s">
        <v>110</v>
      </c>
      <c r="F172" t="s">
        <v>3004</v>
      </c>
      <c r="G172" s="1">
        <v>55</v>
      </c>
      <c r="H172" s="12">
        <v>4.5333333333333332</v>
      </c>
      <c r="I172" t="s">
        <v>3003</v>
      </c>
      <c r="J172"/>
      <c r="K172"/>
      <c r="L172"/>
      <c r="M172"/>
      <c r="N172"/>
      <c r="O172"/>
      <c r="P172"/>
      <c r="Q172"/>
      <c r="R172"/>
      <c r="S172"/>
      <c r="T172"/>
      <c r="U172"/>
      <c r="V172"/>
      <c r="W172"/>
      <c r="X172"/>
      <c r="Y172"/>
      <c r="Z172"/>
      <c r="AA172"/>
      <c r="AB172"/>
    </row>
    <row r="173" spans="1:28" x14ac:dyDescent="0.3">
      <c r="A173" t="s">
        <v>1241</v>
      </c>
      <c r="B173" s="1" t="e">
        <f>_xlfn.XLOOKUP(StopTimes[[#This Row],[cu_ID]],#REF!,#REF!)</f>
        <v>#REF!</v>
      </c>
      <c r="C173" s="1" t="s">
        <v>114</v>
      </c>
      <c r="D173" s="1" t="s">
        <v>4672</v>
      </c>
      <c r="E173" s="1" t="s">
        <v>110</v>
      </c>
      <c r="F173" t="s">
        <v>3002</v>
      </c>
      <c r="G173" s="1">
        <v>55</v>
      </c>
      <c r="H173" s="12">
        <v>16.641666666666666</v>
      </c>
      <c r="I173" t="s">
        <v>3001</v>
      </c>
      <c r="J173" t="s">
        <v>6680</v>
      </c>
      <c r="K173"/>
      <c r="L173"/>
      <c r="M173"/>
      <c r="N173"/>
      <c r="O173"/>
      <c r="P173"/>
      <c r="Q173"/>
      <c r="R173"/>
      <c r="S173"/>
      <c r="T173"/>
      <c r="U173"/>
      <c r="V173"/>
      <c r="W173"/>
      <c r="X173"/>
      <c r="Y173"/>
      <c r="Z173"/>
      <c r="AA173"/>
      <c r="AB173"/>
    </row>
    <row r="174" spans="1:28" x14ac:dyDescent="0.3">
      <c r="A174" t="s">
        <v>386</v>
      </c>
      <c r="B174" s="1" t="e">
        <f>_xlfn.XLOOKUP(StopTimes[[#This Row],[cu_ID]],#REF!,#REF!)</f>
        <v>#REF!</v>
      </c>
      <c r="C174" s="1" t="s">
        <v>114</v>
      </c>
      <c r="D174" s="1" t="s">
        <v>133</v>
      </c>
      <c r="E174" s="1" t="s">
        <v>138</v>
      </c>
      <c r="F174" t="s">
        <v>3000</v>
      </c>
      <c r="G174" s="1">
        <v>60</v>
      </c>
      <c r="H174" s="12">
        <v>21.558333333333334</v>
      </c>
      <c r="I174" t="s">
        <v>2999</v>
      </c>
      <c r="J174" t="s">
        <v>2998</v>
      </c>
      <c r="K174" t="s">
        <v>6681</v>
      </c>
      <c r="L174" t="s">
        <v>6682</v>
      </c>
      <c r="M174"/>
      <c r="N174"/>
      <c r="O174"/>
      <c r="P174"/>
      <c r="Q174"/>
      <c r="R174"/>
      <c r="S174"/>
      <c r="T174"/>
      <c r="U174"/>
      <c r="V174"/>
      <c r="W174"/>
      <c r="X174"/>
      <c r="Y174"/>
      <c r="Z174"/>
      <c r="AA174"/>
      <c r="AB174"/>
    </row>
    <row r="175" spans="1:28" x14ac:dyDescent="0.3">
      <c r="A175" t="s">
        <v>654</v>
      </c>
      <c r="B175" s="1" t="e">
        <f>_xlfn.XLOOKUP(StopTimes[[#This Row],[cu_ID]],#REF!,#REF!)</f>
        <v>#REF!</v>
      </c>
      <c r="C175" s="1" t="s">
        <v>114</v>
      </c>
      <c r="D175" s="1" t="s">
        <v>5133</v>
      </c>
      <c r="E175" s="1" t="s">
        <v>110</v>
      </c>
      <c r="F175" t="s">
        <v>2997</v>
      </c>
      <c r="G175" s="1">
        <v>65</v>
      </c>
      <c r="H175" s="12">
        <v>7.3388888899999998</v>
      </c>
      <c r="I175" t="s">
        <v>2996</v>
      </c>
      <c r="J175" t="s">
        <v>2995</v>
      </c>
      <c r="K175" t="s">
        <v>6683</v>
      </c>
      <c r="L175"/>
      <c r="M175"/>
      <c r="N175"/>
      <c r="O175"/>
      <c r="P175"/>
      <c r="Q175"/>
      <c r="R175"/>
      <c r="S175"/>
      <c r="T175"/>
      <c r="U175"/>
      <c r="V175"/>
      <c r="W175"/>
      <c r="X175"/>
      <c r="Y175"/>
      <c r="Z175"/>
      <c r="AA175"/>
      <c r="AB175"/>
    </row>
    <row r="176" spans="1:28" x14ac:dyDescent="0.3">
      <c r="A176" t="s">
        <v>1801</v>
      </c>
      <c r="B176" s="1" t="e">
        <f>_xlfn.XLOOKUP(StopTimes[[#This Row],[cu_ID]],#REF!,#REF!)</f>
        <v>#REF!</v>
      </c>
      <c r="C176" s="1" t="s">
        <v>114</v>
      </c>
      <c r="D176" s="1" t="s">
        <v>122</v>
      </c>
      <c r="E176" s="1" t="s">
        <v>110</v>
      </c>
      <c r="F176" t="s">
        <v>1800</v>
      </c>
      <c r="G176" s="1">
        <v>70</v>
      </c>
      <c r="H176" s="12">
        <v>4.03</v>
      </c>
      <c r="I176" t="s">
        <v>2994</v>
      </c>
      <c r="J176" t="s">
        <v>2993</v>
      </c>
      <c r="K176" t="s">
        <v>2992</v>
      </c>
      <c r="L176" t="s">
        <v>6684</v>
      </c>
      <c r="M176" t="s">
        <v>6685</v>
      </c>
      <c r="N176"/>
      <c r="O176"/>
      <c r="P176"/>
      <c r="Q176"/>
      <c r="R176"/>
      <c r="S176"/>
      <c r="T176"/>
      <c r="U176"/>
      <c r="V176"/>
      <c r="W176"/>
      <c r="X176"/>
      <c r="Y176"/>
      <c r="Z176"/>
      <c r="AA176"/>
      <c r="AB176"/>
    </row>
    <row r="177" spans="1:28" x14ac:dyDescent="0.3">
      <c r="A177" t="s">
        <v>945</v>
      </c>
      <c r="B177" s="1" t="e">
        <f>_xlfn.XLOOKUP(StopTimes[[#This Row],[cu_ID]],#REF!,#REF!)</f>
        <v>#REF!</v>
      </c>
      <c r="C177" s="1" t="s">
        <v>114</v>
      </c>
      <c r="D177" s="1" t="s">
        <v>119</v>
      </c>
      <c r="E177" s="1" t="s">
        <v>153</v>
      </c>
      <c r="F177" t="s">
        <v>944</v>
      </c>
      <c r="G177" s="1">
        <v>70</v>
      </c>
      <c r="H177" s="12">
        <v>4.0166666666666666</v>
      </c>
      <c r="I177" t="s">
        <v>2991</v>
      </c>
      <c r="J177" t="s">
        <v>2990</v>
      </c>
      <c r="K177" t="s">
        <v>6686</v>
      </c>
      <c r="L177" t="s">
        <v>6687</v>
      </c>
      <c r="M177"/>
      <c r="N177"/>
      <c r="O177"/>
      <c r="P177"/>
      <c r="Q177"/>
      <c r="R177"/>
      <c r="S177"/>
      <c r="T177"/>
      <c r="U177"/>
      <c r="V177"/>
      <c r="W177"/>
      <c r="X177"/>
      <c r="Y177"/>
      <c r="Z177"/>
      <c r="AA177"/>
      <c r="AB177"/>
    </row>
    <row r="178" spans="1:28" x14ac:dyDescent="0.3">
      <c r="A178" t="s">
        <v>1234</v>
      </c>
      <c r="B178" s="1" t="e">
        <f>_xlfn.XLOOKUP(StopTimes[[#This Row],[cu_ID]],#REF!,#REF!)</f>
        <v>#REF!</v>
      </c>
      <c r="C178" s="1" t="s">
        <v>114</v>
      </c>
      <c r="D178" s="1" t="s">
        <v>4167</v>
      </c>
      <c r="E178" s="1" t="s">
        <v>110</v>
      </c>
      <c r="F178" t="s">
        <v>2989</v>
      </c>
      <c r="G178" s="1">
        <v>70</v>
      </c>
      <c r="H178" s="12">
        <v>13.200000000000001</v>
      </c>
      <c r="I178" t="s">
        <v>2988</v>
      </c>
      <c r="J178" t="s">
        <v>6688</v>
      </c>
      <c r="K178" t="s">
        <v>6689</v>
      </c>
      <c r="L178" t="s">
        <v>6690</v>
      </c>
      <c r="M178"/>
      <c r="N178"/>
      <c r="O178"/>
      <c r="P178"/>
      <c r="Q178"/>
      <c r="R178"/>
      <c r="S178"/>
      <c r="T178"/>
      <c r="U178"/>
      <c r="V178"/>
      <c r="W178"/>
      <c r="X178"/>
      <c r="Y178"/>
      <c r="Z178"/>
      <c r="AA178"/>
      <c r="AB178"/>
    </row>
    <row r="179" spans="1:28" x14ac:dyDescent="0.3">
      <c r="A179" t="s">
        <v>1288</v>
      </c>
      <c r="B179" s="1" t="e">
        <f>_xlfn.XLOOKUP(StopTimes[[#This Row],[cu_ID]],#REF!,#REF!)</f>
        <v>#REF!</v>
      </c>
      <c r="C179" s="1" t="s">
        <v>114</v>
      </c>
      <c r="D179" s="1" t="s">
        <v>4147</v>
      </c>
      <c r="E179" s="1" t="s">
        <v>110</v>
      </c>
      <c r="F179" t="s">
        <v>2987</v>
      </c>
      <c r="G179" s="1">
        <v>75</v>
      </c>
      <c r="H179" s="12">
        <v>5.4333333333333336</v>
      </c>
      <c r="I179" t="s">
        <v>2986</v>
      </c>
      <c r="J179"/>
      <c r="K179"/>
      <c r="L179"/>
      <c r="M179"/>
      <c r="N179"/>
      <c r="O179"/>
      <c r="P179"/>
      <c r="Q179"/>
      <c r="R179"/>
      <c r="S179"/>
      <c r="T179"/>
      <c r="U179"/>
      <c r="V179"/>
      <c r="W179"/>
      <c r="X179"/>
      <c r="Y179"/>
      <c r="Z179"/>
      <c r="AA179"/>
      <c r="AB179"/>
    </row>
    <row r="180" spans="1:28" x14ac:dyDescent="0.3">
      <c r="A180" t="s">
        <v>209</v>
      </c>
      <c r="B180" s="1" t="e">
        <f>_xlfn.XLOOKUP(StopTimes[[#This Row],[cu_ID]],#REF!,#REF!)</f>
        <v>#REF!</v>
      </c>
      <c r="C180" s="1" t="s">
        <v>114</v>
      </c>
      <c r="D180" s="1" t="s">
        <v>4709</v>
      </c>
      <c r="E180" s="1" t="s">
        <v>110</v>
      </c>
      <c r="F180" t="s">
        <v>2985</v>
      </c>
      <c r="G180" s="1">
        <v>80</v>
      </c>
      <c r="H180" s="12">
        <v>8.4250000000000007</v>
      </c>
      <c r="I180" t="s">
        <v>2984</v>
      </c>
      <c r="J180" t="s">
        <v>6691</v>
      </c>
      <c r="K180"/>
      <c r="L180"/>
      <c r="M180"/>
      <c r="N180"/>
      <c r="O180"/>
      <c r="P180"/>
      <c r="Q180"/>
      <c r="R180"/>
      <c r="S180"/>
      <c r="T180"/>
      <c r="U180"/>
      <c r="V180"/>
      <c r="W180"/>
      <c r="X180"/>
      <c r="Y180"/>
      <c r="Z180"/>
      <c r="AA180"/>
      <c r="AB180"/>
    </row>
    <row r="181" spans="1:28" x14ac:dyDescent="0.3">
      <c r="A181" t="s">
        <v>599</v>
      </c>
      <c r="B181" s="1" t="e">
        <f>_xlfn.XLOOKUP(StopTimes[[#This Row],[cu_ID]],#REF!,#REF!)</f>
        <v>#REF!</v>
      </c>
      <c r="C181" s="1" t="s">
        <v>114</v>
      </c>
      <c r="D181" s="1" t="s">
        <v>3537</v>
      </c>
      <c r="E181" s="1" t="s">
        <v>146</v>
      </c>
      <c r="F181" t="s">
        <v>598</v>
      </c>
      <c r="G181" s="1">
        <v>81</v>
      </c>
      <c r="H181" s="12">
        <v>5.6833333333333336</v>
      </c>
      <c r="I181" t="s">
        <v>2983</v>
      </c>
      <c r="J181" t="s">
        <v>6692</v>
      </c>
      <c r="K181"/>
      <c r="L181"/>
      <c r="M181"/>
      <c r="N181"/>
      <c r="O181"/>
      <c r="P181"/>
      <c r="Q181"/>
      <c r="R181"/>
      <c r="S181"/>
      <c r="T181"/>
      <c r="U181"/>
      <c r="V181"/>
      <c r="W181"/>
      <c r="X181"/>
      <c r="Y181"/>
      <c r="Z181"/>
      <c r="AA181"/>
      <c r="AB181"/>
    </row>
    <row r="182" spans="1:28" x14ac:dyDescent="0.3">
      <c r="A182" t="s">
        <v>1880</v>
      </c>
      <c r="B182" s="1" t="e">
        <f>_xlfn.XLOOKUP(StopTimes[[#This Row],[cu_ID]],#REF!,#REF!)</f>
        <v>#REF!</v>
      </c>
      <c r="C182" s="1" t="s">
        <v>114</v>
      </c>
      <c r="D182" s="1" t="s">
        <v>4302</v>
      </c>
      <c r="E182" s="1" t="s">
        <v>110</v>
      </c>
      <c r="F182" t="s">
        <v>1879</v>
      </c>
      <c r="G182" s="1">
        <v>83</v>
      </c>
      <c r="H182" s="12">
        <v>7.7666666666666666</v>
      </c>
      <c r="I182" t="s">
        <v>2982</v>
      </c>
      <c r="J182" t="s">
        <v>2981</v>
      </c>
      <c r="K182" t="s">
        <v>2980</v>
      </c>
      <c r="L182" t="s">
        <v>2979</v>
      </c>
      <c r="M182" t="s">
        <v>2978</v>
      </c>
      <c r="N182" t="s">
        <v>6693</v>
      </c>
      <c r="O182" t="s">
        <v>6694</v>
      </c>
      <c r="P182"/>
      <c r="Q182"/>
      <c r="R182"/>
      <c r="S182"/>
      <c r="T182"/>
      <c r="U182"/>
      <c r="V182"/>
      <c r="W182"/>
      <c r="X182"/>
      <c r="Y182"/>
      <c r="Z182"/>
      <c r="AA182"/>
      <c r="AB182"/>
    </row>
    <row r="183" spans="1:28" x14ac:dyDescent="0.3">
      <c r="A183" t="s">
        <v>374</v>
      </c>
      <c r="B183" s="1" t="e">
        <f>_xlfn.XLOOKUP(StopTimes[[#This Row],[cu_ID]],#REF!,#REF!)</f>
        <v>#REF!</v>
      </c>
      <c r="C183" s="1" t="s">
        <v>114</v>
      </c>
      <c r="D183" s="1" t="s">
        <v>133</v>
      </c>
      <c r="E183" s="1" t="s">
        <v>142</v>
      </c>
      <c r="F183" t="s">
        <v>2977</v>
      </c>
      <c r="G183" s="1">
        <v>85</v>
      </c>
      <c r="H183" s="12">
        <v>6.4666666666666668</v>
      </c>
      <c r="I183" t="s">
        <v>2976</v>
      </c>
      <c r="J183" t="s">
        <v>2975</v>
      </c>
      <c r="K183" t="s">
        <v>2974</v>
      </c>
      <c r="L183" t="s">
        <v>6695</v>
      </c>
      <c r="M183" t="s">
        <v>6696</v>
      </c>
      <c r="N183"/>
      <c r="O183"/>
      <c r="P183"/>
      <c r="Q183"/>
      <c r="R183"/>
      <c r="S183"/>
      <c r="T183"/>
      <c r="U183"/>
      <c r="V183"/>
      <c r="W183"/>
      <c r="X183"/>
      <c r="Y183"/>
      <c r="Z183"/>
      <c r="AA183"/>
      <c r="AB183"/>
    </row>
    <row r="184" spans="1:28" x14ac:dyDescent="0.3">
      <c r="A184" t="s">
        <v>948</v>
      </c>
      <c r="B184" s="1" t="e">
        <f>_xlfn.XLOOKUP(StopTimes[[#This Row],[cu_ID]],#REF!,#REF!)</f>
        <v>#REF!</v>
      </c>
      <c r="C184" s="1" t="s">
        <v>114</v>
      </c>
      <c r="D184" s="1" t="s">
        <v>4995</v>
      </c>
      <c r="E184" s="1" t="s">
        <v>110</v>
      </c>
      <c r="F184" t="s">
        <v>2973</v>
      </c>
      <c r="G184" s="1">
        <v>85</v>
      </c>
      <c r="H184" s="12">
        <v>0.51666666666666672</v>
      </c>
      <c r="I184" t="s">
        <v>2972</v>
      </c>
      <c r="J184"/>
      <c r="K184"/>
      <c r="L184"/>
      <c r="M184"/>
      <c r="N184"/>
      <c r="O184"/>
      <c r="P184"/>
      <c r="Q184"/>
      <c r="R184"/>
      <c r="S184"/>
      <c r="T184"/>
      <c r="U184"/>
      <c r="V184"/>
      <c r="W184"/>
      <c r="X184"/>
      <c r="Y184"/>
      <c r="Z184"/>
      <c r="AA184"/>
      <c r="AB184"/>
    </row>
    <row r="185" spans="1:28" x14ac:dyDescent="0.3">
      <c r="A185" t="s">
        <v>943</v>
      </c>
      <c r="B185" s="1" t="e">
        <f>_xlfn.XLOOKUP(StopTimes[[#This Row],[cu_ID]],#REF!,#REF!)</f>
        <v>#REF!</v>
      </c>
      <c r="C185" s="1" t="s">
        <v>114</v>
      </c>
      <c r="D185" s="1" t="s">
        <v>3655</v>
      </c>
      <c r="E185" s="1" t="s">
        <v>110</v>
      </c>
      <c r="F185" t="s">
        <v>2971</v>
      </c>
      <c r="G185" s="1">
        <v>90</v>
      </c>
      <c r="H185" s="12">
        <v>6.541666666666667</v>
      </c>
      <c r="I185" t="s">
        <v>2970</v>
      </c>
      <c r="J185" t="s">
        <v>2969</v>
      </c>
      <c r="K185" t="s">
        <v>6697</v>
      </c>
      <c r="L185" t="s">
        <v>6698</v>
      </c>
      <c r="M185"/>
      <c r="N185"/>
      <c r="O185"/>
      <c r="P185"/>
      <c r="Q185"/>
      <c r="R185"/>
      <c r="S185"/>
      <c r="T185"/>
      <c r="U185"/>
      <c r="V185"/>
      <c r="W185"/>
      <c r="X185"/>
      <c r="Y185"/>
      <c r="Z185"/>
      <c r="AA185"/>
      <c r="AB185"/>
    </row>
    <row r="186" spans="1:28" x14ac:dyDescent="0.3">
      <c r="A186" t="s">
        <v>1732</v>
      </c>
      <c r="B186" s="1" t="e">
        <f>_xlfn.XLOOKUP(StopTimes[[#This Row],[cu_ID]],#REF!,#REF!)</f>
        <v>#REF!</v>
      </c>
      <c r="C186" s="1" t="s">
        <v>114</v>
      </c>
      <c r="D186" s="1" t="s">
        <v>4298</v>
      </c>
      <c r="E186" s="1" t="s">
        <v>110</v>
      </c>
      <c r="F186" t="s">
        <v>1731</v>
      </c>
      <c r="G186" s="1">
        <v>100</v>
      </c>
      <c r="H186" s="12">
        <v>5.68</v>
      </c>
      <c r="I186" t="s">
        <v>2968</v>
      </c>
      <c r="J186" t="s">
        <v>2967</v>
      </c>
      <c r="K186" t="s">
        <v>2966</v>
      </c>
      <c r="L186" t="s">
        <v>6699</v>
      </c>
      <c r="M186" t="s">
        <v>6700</v>
      </c>
      <c r="N186"/>
      <c r="O186"/>
      <c r="P186"/>
      <c r="Q186"/>
      <c r="R186"/>
      <c r="S186"/>
      <c r="T186"/>
      <c r="U186"/>
      <c r="V186"/>
      <c r="W186"/>
      <c r="X186"/>
      <c r="Y186"/>
      <c r="Z186"/>
      <c r="AA186"/>
      <c r="AB186"/>
    </row>
    <row r="187" spans="1:28" x14ac:dyDescent="0.3">
      <c r="A187" t="s">
        <v>701</v>
      </c>
      <c r="B187" s="1" t="e">
        <f>_xlfn.XLOOKUP(StopTimes[[#This Row],[cu_ID]],#REF!,#REF!)</f>
        <v>#REF!</v>
      </c>
      <c r="C187" s="1" t="s">
        <v>114</v>
      </c>
      <c r="D187" s="1" t="s">
        <v>5131</v>
      </c>
      <c r="E187" s="1" t="s">
        <v>110</v>
      </c>
      <c r="F187" t="s">
        <v>2965</v>
      </c>
      <c r="G187" s="1">
        <v>100</v>
      </c>
      <c r="H187" s="12">
        <v>4.9777777766666667</v>
      </c>
      <c r="I187" t="s">
        <v>2964</v>
      </c>
      <c r="J187" t="s">
        <v>2963</v>
      </c>
      <c r="K187" t="s">
        <v>6701</v>
      </c>
      <c r="L187"/>
      <c r="M187"/>
      <c r="N187"/>
      <c r="O187"/>
      <c r="P187"/>
      <c r="Q187"/>
      <c r="R187"/>
      <c r="S187"/>
      <c r="T187"/>
      <c r="U187"/>
      <c r="V187"/>
      <c r="W187"/>
      <c r="X187"/>
      <c r="Y187"/>
      <c r="Z187"/>
      <c r="AA187"/>
      <c r="AB187"/>
    </row>
    <row r="188" spans="1:28" x14ac:dyDescent="0.3">
      <c r="A188" t="s">
        <v>1502</v>
      </c>
      <c r="B188" s="1" t="e">
        <f>_xlfn.XLOOKUP(StopTimes[[#This Row],[cu_ID]],#REF!,#REF!)</f>
        <v>#REF!</v>
      </c>
      <c r="C188" s="1" t="s">
        <v>114</v>
      </c>
      <c r="D188" s="1" t="s">
        <v>4697</v>
      </c>
      <c r="E188" s="1" t="s">
        <v>110</v>
      </c>
      <c r="F188" t="s">
        <v>1501</v>
      </c>
      <c r="G188" s="1">
        <v>100</v>
      </c>
      <c r="H188" s="12">
        <v>1.1333333333333333</v>
      </c>
      <c r="I188" t="s">
        <v>2962</v>
      </c>
      <c r="J188" t="s">
        <v>6702</v>
      </c>
      <c r="K188"/>
      <c r="L188"/>
      <c r="M188"/>
      <c r="N188"/>
      <c r="O188"/>
      <c r="P188"/>
      <c r="Q188"/>
      <c r="R188"/>
      <c r="S188"/>
      <c r="T188"/>
      <c r="U188"/>
      <c r="V188"/>
      <c r="W188"/>
      <c r="X188"/>
      <c r="Y188"/>
      <c r="Z188"/>
      <c r="AA188"/>
      <c r="AB188"/>
    </row>
    <row r="189" spans="1:28" x14ac:dyDescent="0.3">
      <c r="A189" t="s">
        <v>1736</v>
      </c>
      <c r="B189" s="1" t="e">
        <f>_xlfn.XLOOKUP(StopTimes[[#This Row],[cu_ID]],#REF!,#REF!)</f>
        <v>#REF!</v>
      </c>
      <c r="C189" s="1" t="s">
        <v>114</v>
      </c>
      <c r="D189" s="1" t="s">
        <v>4304</v>
      </c>
      <c r="E189" s="1" t="s">
        <v>110</v>
      </c>
      <c r="F189" t="s">
        <v>1735</v>
      </c>
      <c r="G189" s="1">
        <v>101</v>
      </c>
      <c r="H189" s="12">
        <v>4.1416666666666666</v>
      </c>
      <c r="I189" t="s">
        <v>2961</v>
      </c>
      <c r="J189" t="s">
        <v>6703</v>
      </c>
      <c r="K189"/>
      <c r="L189"/>
      <c r="M189"/>
      <c r="N189"/>
      <c r="O189"/>
      <c r="P189"/>
      <c r="Q189"/>
      <c r="R189"/>
      <c r="S189"/>
      <c r="T189"/>
      <c r="U189"/>
      <c r="V189"/>
      <c r="W189"/>
      <c r="X189"/>
      <c r="Y189"/>
      <c r="Z189"/>
      <c r="AA189"/>
      <c r="AB189"/>
    </row>
    <row r="190" spans="1:28" x14ac:dyDescent="0.3">
      <c r="A190" t="s">
        <v>1436</v>
      </c>
      <c r="B190" s="1" t="e">
        <f>_xlfn.XLOOKUP(StopTimes[[#This Row],[cu_ID]],#REF!,#REF!)</f>
        <v>#REF!</v>
      </c>
      <c r="C190" s="1" t="s">
        <v>114</v>
      </c>
      <c r="D190" s="1" t="s">
        <v>111</v>
      </c>
      <c r="E190" s="1" t="s">
        <v>139</v>
      </c>
      <c r="F190" t="s">
        <v>1435</v>
      </c>
      <c r="G190" s="1">
        <v>105</v>
      </c>
      <c r="H190" s="12">
        <v>12.066666666666666</v>
      </c>
      <c r="I190" t="s">
        <v>2960</v>
      </c>
      <c r="J190" t="s">
        <v>2959</v>
      </c>
      <c r="K190" t="s">
        <v>2958</v>
      </c>
      <c r="L190" t="s">
        <v>6704</v>
      </c>
      <c r="M190" t="s">
        <v>6705</v>
      </c>
      <c r="N190"/>
      <c r="O190"/>
      <c r="P190"/>
      <c r="Q190"/>
      <c r="R190"/>
      <c r="S190"/>
      <c r="T190"/>
      <c r="U190"/>
      <c r="V190"/>
      <c r="W190"/>
      <c r="X190"/>
      <c r="Y190"/>
      <c r="Z190"/>
      <c r="AA190"/>
      <c r="AB190"/>
    </row>
    <row r="191" spans="1:28" x14ac:dyDescent="0.3">
      <c r="A191" t="s">
        <v>1947</v>
      </c>
      <c r="B191" s="1" t="e">
        <f>_xlfn.XLOOKUP(StopTimes[[#This Row],[cu_ID]],#REF!,#REF!)</f>
        <v>#REF!</v>
      </c>
      <c r="C191" s="1" t="s">
        <v>114</v>
      </c>
      <c r="D191" s="1" t="s">
        <v>5126</v>
      </c>
      <c r="E191" s="1" t="s">
        <v>110</v>
      </c>
      <c r="F191" t="s">
        <v>1946</v>
      </c>
      <c r="G191" s="1">
        <v>105</v>
      </c>
      <c r="H191" s="12">
        <v>5.6555555550000003</v>
      </c>
      <c r="I191" t="s">
        <v>2957</v>
      </c>
      <c r="J191" t="s">
        <v>2956</v>
      </c>
      <c r="K191" t="s">
        <v>6706</v>
      </c>
      <c r="L191"/>
      <c r="M191"/>
      <c r="N191"/>
      <c r="O191"/>
      <c r="P191"/>
      <c r="Q191"/>
      <c r="R191"/>
      <c r="S191"/>
      <c r="T191"/>
      <c r="U191"/>
      <c r="V191"/>
      <c r="W191"/>
      <c r="X191"/>
      <c r="Y191"/>
      <c r="Z191"/>
      <c r="AA191"/>
      <c r="AB191"/>
    </row>
    <row r="192" spans="1:28" x14ac:dyDescent="0.3">
      <c r="A192" t="s">
        <v>1886</v>
      </c>
      <c r="B192" s="1" t="e">
        <f>_xlfn.XLOOKUP(StopTimes[[#This Row],[cu_ID]],#REF!,#REF!)</f>
        <v>#REF!</v>
      </c>
      <c r="C192" s="1" t="s">
        <v>114</v>
      </c>
      <c r="D192" s="1" t="s">
        <v>3942</v>
      </c>
      <c r="E192" s="1" t="s">
        <v>110</v>
      </c>
      <c r="F192" t="s">
        <v>1885</v>
      </c>
      <c r="G192" s="1">
        <v>110</v>
      </c>
      <c r="H192" s="12">
        <v>6.3866666666666667</v>
      </c>
      <c r="I192" t="s">
        <v>2955</v>
      </c>
      <c r="J192" t="s">
        <v>2954</v>
      </c>
      <c r="K192" t="s">
        <v>2953</v>
      </c>
      <c r="L192" t="s">
        <v>6707</v>
      </c>
      <c r="M192" t="s">
        <v>6708</v>
      </c>
      <c r="N192"/>
      <c r="O192"/>
      <c r="P192"/>
      <c r="Q192"/>
      <c r="R192"/>
      <c r="S192"/>
      <c r="T192"/>
      <c r="U192"/>
      <c r="V192"/>
      <c r="W192"/>
      <c r="X192"/>
      <c r="Y192"/>
      <c r="Z192"/>
      <c r="AA192"/>
      <c r="AB192"/>
    </row>
    <row r="193" spans="1:28" x14ac:dyDescent="0.3">
      <c r="A193" t="s">
        <v>1829</v>
      </c>
      <c r="B193" s="1" t="e">
        <f>_xlfn.XLOOKUP(StopTimes[[#This Row],[cu_ID]],#REF!,#REF!)</f>
        <v>#REF!</v>
      </c>
      <c r="C193" s="1" t="s">
        <v>114</v>
      </c>
      <c r="D193" s="1" t="s">
        <v>4138</v>
      </c>
      <c r="E193" s="1" t="s">
        <v>110</v>
      </c>
      <c r="F193" t="s">
        <v>1828</v>
      </c>
      <c r="G193" s="1">
        <v>110</v>
      </c>
      <c r="H193" s="12">
        <v>0.83333333333333337</v>
      </c>
      <c r="I193" t="s">
        <v>2952</v>
      </c>
      <c r="J193" t="s">
        <v>2951</v>
      </c>
      <c r="K193" t="s">
        <v>2950</v>
      </c>
      <c r="L193" t="s">
        <v>6709</v>
      </c>
      <c r="M193" t="s">
        <v>6710</v>
      </c>
      <c r="N193" t="s">
        <v>6711</v>
      </c>
      <c r="O193"/>
      <c r="P193"/>
      <c r="Q193"/>
      <c r="R193"/>
      <c r="S193"/>
      <c r="T193"/>
      <c r="U193"/>
      <c r="V193"/>
      <c r="W193"/>
      <c r="X193"/>
      <c r="Y193"/>
      <c r="Z193"/>
      <c r="AA193"/>
      <c r="AB193"/>
    </row>
    <row r="194" spans="1:28" x14ac:dyDescent="0.3">
      <c r="A194" t="s">
        <v>934</v>
      </c>
      <c r="B194" s="1" t="e">
        <f>_xlfn.XLOOKUP(StopTimes[[#This Row],[cu_ID]],#REF!,#REF!)</f>
        <v>#REF!</v>
      </c>
      <c r="C194" s="1" t="s">
        <v>114</v>
      </c>
      <c r="D194" s="1" t="s">
        <v>3501</v>
      </c>
      <c r="E194" s="1" t="s">
        <v>107</v>
      </c>
      <c r="F194" t="s">
        <v>2949</v>
      </c>
      <c r="G194" s="1">
        <v>110</v>
      </c>
      <c r="H194" s="12">
        <v>4.2833333333333332</v>
      </c>
      <c r="I194" t="s">
        <v>2948</v>
      </c>
      <c r="J194" t="s">
        <v>6712</v>
      </c>
      <c r="K194"/>
      <c r="L194"/>
      <c r="M194"/>
      <c r="N194"/>
      <c r="O194"/>
      <c r="P194"/>
      <c r="Q194"/>
      <c r="R194"/>
      <c r="S194"/>
      <c r="T194"/>
      <c r="U194"/>
      <c r="V194"/>
      <c r="W194"/>
      <c r="X194"/>
      <c r="Y194"/>
      <c r="Z194"/>
      <c r="AA194"/>
      <c r="AB194"/>
    </row>
    <row r="195" spans="1:28" x14ac:dyDescent="0.3">
      <c r="A195" t="s">
        <v>1667</v>
      </c>
      <c r="B195" s="1" t="e">
        <f>_xlfn.XLOOKUP(StopTimes[[#This Row],[cu_ID]],#REF!,#REF!)</f>
        <v>#REF!</v>
      </c>
      <c r="C195" s="1" t="s">
        <v>114</v>
      </c>
      <c r="D195" s="1" t="s">
        <v>111</v>
      </c>
      <c r="E195" s="1" t="s">
        <v>4346</v>
      </c>
      <c r="F195" t="s">
        <v>1666</v>
      </c>
      <c r="G195" s="1">
        <v>114</v>
      </c>
      <c r="H195" s="12">
        <v>13.59</v>
      </c>
      <c r="I195" t="s">
        <v>2947</v>
      </c>
      <c r="J195" t="s">
        <v>2946</v>
      </c>
      <c r="K195" t="s">
        <v>2945</v>
      </c>
      <c r="L195" t="s">
        <v>6713</v>
      </c>
      <c r="M195" t="s">
        <v>6714</v>
      </c>
      <c r="N195"/>
      <c r="O195"/>
      <c r="P195"/>
      <c r="Q195"/>
      <c r="R195"/>
      <c r="S195"/>
      <c r="T195"/>
      <c r="U195"/>
      <c r="V195"/>
      <c r="W195"/>
      <c r="X195"/>
      <c r="Y195"/>
      <c r="Z195"/>
      <c r="AA195"/>
      <c r="AB195"/>
    </row>
    <row r="196" spans="1:28" x14ac:dyDescent="0.3">
      <c r="A196" t="s">
        <v>1438</v>
      </c>
      <c r="B196" s="1" t="e">
        <f>_xlfn.XLOOKUP(StopTimes[[#This Row],[cu_ID]],#REF!,#REF!)</f>
        <v>#REF!</v>
      </c>
      <c r="C196" s="1" t="s">
        <v>114</v>
      </c>
      <c r="D196" s="1" t="s">
        <v>111</v>
      </c>
      <c r="E196" s="1" t="s">
        <v>118</v>
      </c>
      <c r="F196" t="s">
        <v>1437</v>
      </c>
      <c r="G196" s="1">
        <v>115</v>
      </c>
      <c r="H196" s="12">
        <v>18.203333333333333</v>
      </c>
      <c r="I196" t="s">
        <v>2944</v>
      </c>
      <c r="J196" t="s">
        <v>2943</v>
      </c>
      <c r="K196" t="s">
        <v>2942</v>
      </c>
      <c r="L196" t="s">
        <v>6715</v>
      </c>
      <c r="M196" t="s">
        <v>6716</v>
      </c>
      <c r="N196"/>
      <c r="O196"/>
      <c r="P196"/>
      <c r="Q196"/>
      <c r="R196"/>
      <c r="S196"/>
      <c r="T196"/>
      <c r="U196"/>
      <c r="V196"/>
      <c r="W196"/>
      <c r="X196"/>
      <c r="Y196"/>
      <c r="Z196"/>
      <c r="AA196"/>
      <c r="AB196"/>
    </row>
    <row r="197" spans="1:28" x14ac:dyDescent="0.3">
      <c r="A197" t="s">
        <v>1357</v>
      </c>
      <c r="B197" s="1" t="e">
        <f>_xlfn.XLOOKUP(StopTimes[[#This Row],[cu_ID]],#REF!,#REF!)</f>
        <v>#REF!</v>
      </c>
      <c r="C197" s="1" t="s">
        <v>114</v>
      </c>
      <c r="D197" s="1" t="s">
        <v>5128</v>
      </c>
      <c r="E197" s="1" t="s">
        <v>110</v>
      </c>
      <c r="F197" t="s">
        <v>2941</v>
      </c>
      <c r="G197" s="1">
        <v>115</v>
      </c>
      <c r="H197" s="12">
        <v>3.7555555566666667</v>
      </c>
      <c r="I197" t="s">
        <v>2940</v>
      </c>
      <c r="J197" t="s">
        <v>2939</v>
      </c>
      <c r="K197" t="s">
        <v>6717</v>
      </c>
      <c r="L197"/>
      <c r="M197"/>
      <c r="N197"/>
      <c r="O197"/>
      <c r="P197"/>
      <c r="Q197"/>
      <c r="R197"/>
      <c r="S197"/>
      <c r="T197"/>
      <c r="U197"/>
      <c r="V197"/>
      <c r="W197"/>
      <c r="X197"/>
      <c r="Y197"/>
      <c r="Z197"/>
      <c r="AA197"/>
      <c r="AB197"/>
    </row>
    <row r="198" spans="1:28" x14ac:dyDescent="0.3">
      <c r="A198" t="s">
        <v>1955</v>
      </c>
      <c r="B198" s="1" t="e">
        <f>_xlfn.XLOOKUP(StopTimes[[#This Row],[cu_ID]],#REF!,#REF!)</f>
        <v>#REF!</v>
      </c>
      <c r="C198" s="1" t="s">
        <v>114</v>
      </c>
      <c r="D198" s="1" t="s">
        <v>4340</v>
      </c>
      <c r="E198" s="1" t="s">
        <v>110</v>
      </c>
      <c r="F198" t="s">
        <v>1954</v>
      </c>
      <c r="G198" s="1">
        <v>117</v>
      </c>
      <c r="H198" s="12">
        <v>10.703333333333333</v>
      </c>
      <c r="I198" t="s">
        <v>2938</v>
      </c>
      <c r="J198" t="s">
        <v>2937</v>
      </c>
      <c r="K198" t="s">
        <v>2936</v>
      </c>
      <c r="L198" t="s">
        <v>6718</v>
      </c>
      <c r="M198" t="s">
        <v>6719</v>
      </c>
      <c r="N198"/>
      <c r="O198"/>
      <c r="P198"/>
      <c r="Q198"/>
      <c r="R198"/>
      <c r="S198"/>
      <c r="T198"/>
      <c r="U198"/>
      <c r="V198"/>
      <c r="W198"/>
      <c r="X198"/>
      <c r="Y198"/>
      <c r="Z198"/>
      <c r="AA198"/>
      <c r="AB198"/>
    </row>
    <row r="199" spans="1:28" x14ac:dyDescent="0.3">
      <c r="A199" t="s">
        <v>663</v>
      </c>
      <c r="B199" s="1" t="e">
        <f>_xlfn.XLOOKUP(StopTimes[[#This Row],[cu_ID]],#REF!,#REF!)</f>
        <v>#REF!</v>
      </c>
      <c r="C199" s="1" t="s">
        <v>114</v>
      </c>
      <c r="D199" s="1" t="s">
        <v>133</v>
      </c>
      <c r="E199" s="1" t="s">
        <v>136</v>
      </c>
      <c r="F199" t="s">
        <v>2935</v>
      </c>
      <c r="G199" s="1">
        <v>120</v>
      </c>
      <c r="H199" s="12">
        <v>19.893333333333334</v>
      </c>
      <c r="I199" t="s">
        <v>2934</v>
      </c>
      <c r="J199" t="s">
        <v>2933</v>
      </c>
      <c r="K199" t="s">
        <v>2932</v>
      </c>
      <c r="L199" t="s">
        <v>6720</v>
      </c>
      <c r="M199" t="s">
        <v>6721</v>
      </c>
      <c r="N199"/>
      <c r="O199"/>
      <c r="P199"/>
      <c r="Q199"/>
      <c r="R199"/>
      <c r="S199"/>
      <c r="T199"/>
      <c r="U199"/>
      <c r="V199"/>
      <c r="W199"/>
      <c r="X199"/>
      <c r="Y199"/>
      <c r="Z199"/>
      <c r="AA199"/>
      <c r="AB199"/>
    </row>
    <row r="200" spans="1:28" x14ac:dyDescent="0.3">
      <c r="A200" t="s">
        <v>681</v>
      </c>
      <c r="B200" s="1" t="e">
        <f>_xlfn.XLOOKUP(StopTimes[[#This Row],[cu_ID]],#REF!,#REF!)</f>
        <v>#REF!</v>
      </c>
      <c r="C200" s="1" t="s">
        <v>114</v>
      </c>
      <c r="D200" s="1" t="s">
        <v>3986</v>
      </c>
      <c r="E200" s="1" t="s">
        <v>110</v>
      </c>
      <c r="F200" t="s">
        <v>2931</v>
      </c>
      <c r="G200" s="1">
        <v>120</v>
      </c>
      <c r="H200" s="12">
        <v>7.0266666666666664</v>
      </c>
      <c r="I200" t="s">
        <v>2930</v>
      </c>
      <c r="J200" t="s">
        <v>2929</v>
      </c>
      <c r="K200" t="s">
        <v>2928</v>
      </c>
      <c r="L200" t="s">
        <v>6722</v>
      </c>
      <c r="M200" t="s">
        <v>6723</v>
      </c>
      <c r="N200"/>
      <c r="O200"/>
      <c r="P200"/>
      <c r="Q200"/>
      <c r="R200"/>
      <c r="S200"/>
      <c r="T200"/>
      <c r="U200"/>
      <c r="V200"/>
      <c r="W200"/>
      <c r="X200"/>
      <c r="Y200"/>
      <c r="Z200"/>
      <c r="AA200"/>
      <c r="AB200"/>
    </row>
    <row r="201" spans="1:28" x14ac:dyDescent="0.3">
      <c r="A201" t="s">
        <v>212</v>
      </c>
      <c r="B201" s="1" t="e">
        <f>_xlfn.XLOOKUP(StopTimes[[#This Row],[cu_ID]],#REF!,#REF!)</f>
        <v>#REF!</v>
      </c>
      <c r="C201" s="1" t="s">
        <v>114</v>
      </c>
      <c r="D201" s="1" t="s">
        <v>4068</v>
      </c>
      <c r="E201" s="1" t="s">
        <v>110</v>
      </c>
      <c r="F201" t="s">
        <v>2927</v>
      </c>
      <c r="G201" s="1">
        <v>120</v>
      </c>
      <c r="H201" s="12">
        <v>5.4041666666666668</v>
      </c>
      <c r="I201" t="s">
        <v>2926</v>
      </c>
      <c r="J201" t="s">
        <v>2925</v>
      </c>
      <c r="K201" t="s">
        <v>6724</v>
      </c>
      <c r="L201" t="s">
        <v>6725</v>
      </c>
      <c r="M201"/>
      <c r="N201"/>
      <c r="O201"/>
      <c r="P201"/>
      <c r="Q201"/>
      <c r="R201"/>
      <c r="S201"/>
      <c r="T201"/>
      <c r="U201"/>
      <c r="V201"/>
      <c r="W201"/>
      <c r="X201"/>
      <c r="Y201"/>
      <c r="Z201"/>
      <c r="AA201"/>
      <c r="AB201"/>
    </row>
    <row r="202" spans="1:28" x14ac:dyDescent="0.3">
      <c r="A202" t="s">
        <v>1589</v>
      </c>
      <c r="B202" s="1" t="e">
        <f>_xlfn.XLOOKUP(StopTimes[[#This Row],[cu_ID]],#REF!,#REF!)</f>
        <v>#REF!</v>
      </c>
      <c r="C202" s="1" t="s">
        <v>114</v>
      </c>
      <c r="D202" s="1" t="s">
        <v>3501</v>
      </c>
      <c r="E202" s="1" t="s">
        <v>110</v>
      </c>
      <c r="F202" t="s">
        <v>1588</v>
      </c>
      <c r="G202" s="1">
        <v>130</v>
      </c>
      <c r="H202" s="12">
        <v>2.0499999999999998</v>
      </c>
      <c r="I202" t="s">
        <v>2924</v>
      </c>
      <c r="J202" t="s">
        <v>6726</v>
      </c>
      <c r="K202"/>
      <c r="L202"/>
      <c r="M202"/>
      <c r="N202"/>
      <c r="O202"/>
      <c r="P202"/>
      <c r="Q202"/>
      <c r="R202"/>
      <c r="S202"/>
      <c r="T202"/>
      <c r="U202"/>
      <c r="V202"/>
      <c r="W202"/>
      <c r="X202"/>
      <c r="Y202"/>
      <c r="Z202"/>
      <c r="AA202"/>
      <c r="AB202"/>
    </row>
    <row r="203" spans="1:28" x14ac:dyDescent="0.3">
      <c r="A203" t="s">
        <v>970</v>
      </c>
      <c r="B203" s="1" t="e">
        <f>_xlfn.XLOOKUP(StopTimes[[#This Row],[cu_ID]],#REF!,#REF!)</f>
        <v>#REF!</v>
      </c>
      <c r="C203" s="1" t="s">
        <v>114</v>
      </c>
      <c r="D203" s="1" t="s">
        <v>4674</v>
      </c>
      <c r="E203" s="1" t="s">
        <v>110</v>
      </c>
      <c r="F203" t="s">
        <v>969</v>
      </c>
      <c r="G203" s="1">
        <v>130</v>
      </c>
      <c r="H203" s="12">
        <v>5.1333333333333337</v>
      </c>
      <c r="I203" t="s">
        <v>2923</v>
      </c>
      <c r="J203" t="s">
        <v>6727</v>
      </c>
      <c r="K203"/>
      <c r="L203"/>
      <c r="M203"/>
      <c r="N203"/>
      <c r="O203"/>
      <c r="P203"/>
      <c r="Q203"/>
      <c r="R203"/>
      <c r="S203"/>
      <c r="T203"/>
      <c r="U203"/>
      <c r="V203"/>
      <c r="W203"/>
      <c r="X203"/>
      <c r="Y203"/>
      <c r="Z203"/>
      <c r="AA203"/>
      <c r="AB203"/>
    </row>
    <row r="204" spans="1:28" x14ac:dyDescent="0.3">
      <c r="A204" t="s">
        <v>683</v>
      </c>
      <c r="B204" s="1" t="e">
        <f>_xlfn.XLOOKUP(StopTimes[[#This Row],[cu_ID]],#REF!,#REF!)</f>
        <v>#REF!</v>
      </c>
      <c r="C204" s="1" t="s">
        <v>114</v>
      </c>
      <c r="D204" s="1" t="s">
        <v>4219</v>
      </c>
      <c r="E204" s="1" t="s">
        <v>107</v>
      </c>
      <c r="F204" t="s">
        <v>2922</v>
      </c>
      <c r="G204" s="1">
        <v>130</v>
      </c>
      <c r="H204" s="12">
        <v>11.883333333333333</v>
      </c>
      <c r="I204" t="s">
        <v>2921</v>
      </c>
      <c r="J204"/>
      <c r="K204"/>
      <c r="L204"/>
      <c r="M204"/>
      <c r="N204"/>
      <c r="O204"/>
      <c r="P204"/>
      <c r="Q204"/>
      <c r="R204"/>
      <c r="S204"/>
      <c r="T204"/>
      <c r="U204"/>
      <c r="V204"/>
      <c r="W204"/>
      <c r="X204"/>
      <c r="Y204"/>
      <c r="Z204"/>
      <c r="AA204"/>
      <c r="AB204"/>
    </row>
    <row r="205" spans="1:28" x14ac:dyDescent="0.3">
      <c r="A205" t="s">
        <v>1662</v>
      </c>
      <c r="B205" s="1" t="e">
        <f>_xlfn.XLOOKUP(StopTimes[[#This Row],[cu_ID]],#REF!,#REF!)</f>
        <v>#REF!</v>
      </c>
      <c r="C205" s="1" t="s">
        <v>114</v>
      </c>
      <c r="D205" s="1" t="s">
        <v>4062</v>
      </c>
      <c r="E205" s="1" t="s">
        <v>110</v>
      </c>
      <c r="F205" t="s">
        <v>1661</v>
      </c>
      <c r="G205" s="1">
        <v>131</v>
      </c>
      <c r="H205" s="12">
        <v>6.0333333333333332</v>
      </c>
      <c r="I205" t="s">
        <v>2920</v>
      </c>
      <c r="J205" t="s">
        <v>2919</v>
      </c>
      <c r="K205" t="s">
        <v>6728</v>
      </c>
      <c r="L205" t="s">
        <v>6729</v>
      </c>
      <c r="M205"/>
      <c r="N205"/>
      <c r="O205"/>
      <c r="P205"/>
      <c r="Q205"/>
      <c r="R205"/>
      <c r="S205"/>
      <c r="T205"/>
      <c r="U205"/>
      <c r="V205"/>
      <c r="W205"/>
      <c r="X205"/>
      <c r="Y205"/>
      <c r="Z205"/>
      <c r="AA205"/>
      <c r="AB205"/>
    </row>
    <row r="206" spans="1:28" x14ac:dyDescent="0.3">
      <c r="A206" t="s">
        <v>1443</v>
      </c>
      <c r="B206" s="1" t="e">
        <f>_xlfn.XLOOKUP(StopTimes[[#This Row],[cu_ID]],#REF!,#REF!)</f>
        <v>#REF!</v>
      </c>
      <c r="C206" s="1" t="s">
        <v>114</v>
      </c>
      <c r="D206" s="1" t="s">
        <v>4255</v>
      </c>
      <c r="E206" s="1" t="s">
        <v>110</v>
      </c>
      <c r="F206" t="s">
        <v>1442</v>
      </c>
      <c r="G206" s="1">
        <v>134</v>
      </c>
      <c r="H206" s="12">
        <v>8.0416666666666661</v>
      </c>
      <c r="I206" t="s">
        <v>2918</v>
      </c>
      <c r="J206" t="s">
        <v>6730</v>
      </c>
      <c r="K206"/>
      <c r="L206"/>
      <c r="M206"/>
      <c r="N206"/>
      <c r="O206"/>
      <c r="P206"/>
      <c r="Q206"/>
      <c r="R206"/>
      <c r="S206"/>
      <c r="T206"/>
      <c r="U206"/>
      <c r="V206"/>
      <c r="W206"/>
      <c r="X206"/>
      <c r="Y206"/>
      <c r="Z206"/>
      <c r="AA206"/>
      <c r="AB206"/>
    </row>
    <row r="207" spans="1:28" x14ac:dyDescent="0.3">
      <c r="A207" t="s">
        <v>1415</v>
      </c>
      <c r="B207" s="1" t="e">
        <f>_xlfn.XLOOKUP(StopTimes[[#This Row],[cu_ID]],#REF!,#REF!)</f>
        <v>#REF!</v>
      </c>
      <c r="C207" s="1" t="s">
        <v>114</v>
      </c>
      <c r="D207" s="1" t="s">
        <v>111</v>
      </c>
      <c r="E207" s="1" t="s">
        <v>149</v>
      </c>
      <c r="F207" t="s">
        <v>1414</v>
      </c>
      <c r="G207" s="1">
        <v>135</v>
      </c>
      <c r="H207" s="12">
        <v>13.856666666666667</v>
      </c>
      <c r="I207" t="s">
        <v>2917</v>
      </c>
      <c r="J207" t="s">
        <v>2916</v>
      </c>
      <c r="K207" t="s">
        <v>2915</v>
      </c>
      <c r="L207" t="s">
        <v>6731</v>
      </c>
      <c r="M207" t="s">
        <v>6732</v>
      </c>
      <c r="N207"/>
      <c r="O207"/>
      <c r="P207"/>
      <c r="Q207"/>
      <c r="R207"/>
      <c r="S207"/>
      <c r="T207"/>
      <c r="U207"/>
      <c r="V207"/>
      <c r="W207"/>
      <c r="X207"/>
      <c r="Y207"/>
      <c r="Z207"/>
      <c r="AA207"/>
      <c r="AB207"/>
    </row>
    <row r="208" spans="1:28" x14ac:dyDescent="0.3">
      <c r="A208" t="s">
        <v>1779</v>
      </c>
      <c r="B208" s="1" t="e">
        <f>_xlfn.XLOOKUP(StopTimes[[#This Row],[cu_ID]],#REF!,#REF!)</f>
        <v>#REF!</v>
      </c>
      <c r="C208" s="1" t="s">
        <v>114</v>
      </c>
      <c r="D208" s="1" t="s">
        <v>4253</v>
      </c>
      <c r="E208" s="1" t="s">
        <v>110</v>
      </c>
      <c r="F208" t="s">
        <v>248</v>
      </c>
      <c r="G208" s="1">
        <v>137</v>
      </c>
      <c r="H208" s="12">
        <v>7.63</v>
      </c>
      <c r="I208" t="s">
        <v>2914</v>
      </c>
      <c r="J208" t="s">
        <v>2913</v>
      </c>
      <c r="K208" t="s">
        <v>2912</v>
      </c>
      <c r="L208" t="s">
        <v>6733</v>
      </c>
      <c r="M208" t="s">
        <v>6734</v>
      </c>
      <c r="N208"/>
      <c r="O208"/>
      <c r="P208"/>
      <c r="Q208"/>
      <c r="R208"/>
      <c r="S208"/>
      <c r="T208"/>
      <c r="U208"/>
      <c r="V208"/>
      <c r="W208"/>
      <c r="X208"/>
      <c r="Y208"/>
      <c r="Z208"/>
      <c r="AA208"/>
      <c r="AB208"/>
    </row>
    <row r="209" spans="1:28" x14ac:dyDescent="0.3">
      <c r="A209" t="s">
        <v>975</v>
      </c>
      <c r="B209" s="1" t="e">
        <f>_xlfn.XLOOKUP(StopTimes[[#This Row],[cu_ID]],#REF!,#REF!)</f>
        <v>#REF!</v>
      </c>
      <c r="C209" s="1" t="s">
        <v>114</v>
      </c>
      <c r="D209" s="1" t="s">
        <v>122</v>
      </c>
      <c r="E209" s="1" t="s">
        <v>152</v>
      </c>
      <c r="F209" t="s">
        <v>2911</v>
      </c>
      <c r="G209" s="1">
        <v>140</v>
      </c>
      <c r="H209" s="12">
        <v>3.9666666666666668</v>
      </c>
      <c r="I209" t="s">
        <v>2910</v>
      </c>
      <c r="J209" t="s">
        <v>2909</v>
      </c>
      <c r="K209" t="s">
        <v>6735</v>
      </c>
      <c r="L209" t="s">
        <v>6736</v>
      </c>
      <c r="M209"/>
      <c r="N209"/>
      <c r="O209"/>
      <c r="P209"/>
      <c r="Q209"/>
      <c r="R209"/>
      <c r="S209"/>
      <c r="T209"/>
      <c r="U209"/>
      <c r="V209"/>
      <c r="W209"/>
      <c r="X209"/>
      <c r="Y209"/>
      <c r="Z209"/>
      <c r="AA209"/>
      <c r="AB209"/>
    </row>
    <row r="210" spans="1:28" x14ac:dyDescent="0.3">
      <c r="A210" t="s">
        <v>966</v>
      </c>
      <c r="B210" s="1" t="e">
        <f>_xlfn.XLOOKUP(StopTimes[[#This Row],[cu_ID]],#REF!,#REF!)</f>
        <v>#REF!</v>
      </c>
      <c r="C210" s="1" t="s">
        <v>114</v>
      </c>
      <c r="D210" s="1" t="s">
        <v>121</v>
      </c>
      <c r="E210" s="1" t="s">
        <v>4180</v>
      </c>
      <c r="F210" t="s">
        <v>965</v>
      </c>
      <c r="G210" s="1">
        <v>150</v>
      </c>
      <c r="H210" s="12">
        <v>22.745833333333334</v>
      </c>
      <c r="I210" t="s">
        <v>2908</v>
      </c>
      <c r="J210" t="s">
        <v>2907</v>
      </c>
      <c r="K210" t="s">
        <v>6737</v>
      </c>
      <c r="L210" t="s">
        <v>6738</v>
      </c>
      <c r="M210"/>
      <c r="N210"/>
      <c r="O210"/>
      <c r="P210"/>
      <c r="Q210"/>
      <c r="R210"/>
      <c r="S210"/>
      <c r="T210"/>
      <c r="U210"/>
      <c r="V210"/>
      <c r="W210"/>
      <c r="X210"/>
      <c r="Y210"/>
      <c r="Z210"/>
      <c r="AA210"/>
      <c r="AB210"/>
    </row>
    <row r="211" spans="1:28" x14ac:dyDescent="0.3">
      <c r="A211" t="s">
        <v>952</v>
      </c>
      <c r="B211" s="1" t="e">
        <f>_xlfn.XLOOKUP(StopTimes[[#This Row],[cu_ID]],#REF!,#REF!)</f>
        <v>#REF!</v>
      </c>
      <c r="C211" s="1" t="s">
        <v>114</v>
      </c>
      <c r="D211" s="1" t="s">
        <v>3748</v>
      </c>
      <c r="E211" s="1" t="s">
        <v>107</v>
      </c>
      <c r="F211" t="s">
        <v>951</v>
      </c>
      <c r="G211" s="1">
        <v>151</v>
      </c>
      <c r="H211" s="12">
        <v>2.9583333333333335</v>
      </c>
      <c r="I211" t="s">
        <v>2906</v>
      </c>
      <c r="J211" t="s">
        <v>6739</v>
      </c>
      <c r="K211"/>
      <c r="L211"/>
      <c r="M211"/>
      <c r="N211"/>
      <c r="O211"/>
      <c r="P211"/>
      <c r="Q211"/>
      <c r="R211"/>
      <c r="S211"/>
      <c r="T211"/>
      <c r="U211"/>
      <c r="V211"/>
      <c r="W211"/>
      <c r="X211"/>
      <c r="Y211"/>
      <c r="Z211"/>
      <c r="AA211"/>
      <c r="AB211"/>
    </row>
    <row r="212" spans="1:28" x14ac:dyDescent="0.3">
      <c r="A212" t="s">
        <v>977</v>
      </c>
      <c r="B212" s="1" t="e">
        <f>_xlfn.XLOOKUP(StopTimes[[#This Row],[cu_ID]],#REF!,#REF!)</f>
        <v>#REF!</v>
      </c>
      <c r="C212" s="1" t="s">
        <v>114</v>
      </c>
      <c r="D212" s="1" t="s">
        <v>3743</v>
      </c>
      <c r="E212" s="1" t="s">
        <v>110</v>
      </c>
      <c r="F212" t="s">
        <v>976</v>
      </c>
      <c r="G212" s="1">
        <v>152</v>
      </c>
      <c r="H212" s="12">
        <v>2.8250000000000002</v>
      </c>
      <c r="I212" t="s">
        <v>2905</v>
      </c>
      <c r="J212" t="s">
        <v>2904</v>
      </c>
      <c r="K212" t="s">
        <v>6740</v>
      </c>
      <c r="L212" t="s">
        <v>6741</v>
      </c>
      <c r="M212"/>
      <c r="N212"/>
      <c r="O212"/>
      <c r="P212"/>
      <c r="Q212"/>
      <c r="R212"/>
      <c r="S212"/>
      <c r="T212"/>
      <c r="U212"/>
      <c r="V212"/>
      <c r="W212"/>
      <c r="X212"/>
      <c r="Y212"/>
      <c r="Z212"/>
      <c r="AA212"/>
      <c r="AB212"/>
    </row>
    <row r="213" spans="1:28" x14ac:dyDescent="0.3">
      <c r="A213" t="s">
        <v>1544</v>
      </c>
      <c r="B213" s="1" t="e">
        <f>_xlfn.XLOOKUP(StopTimes[[#This Row],[cu_ID]],#REF!,#REF!)</f>
        <v>#REF!</v>
      </c>
      <c r="C213" s="1" t="s">
        <v>114</v>
      </c>
      <c r="D213" s="1" t="s">
        <v>4230</v>
      </c>
      <c r="E213" s="1" t="s">
        <v>110</v>
      </c>
      <c r="F213" t="s">
        <v>1543</v>
      </c>
      <c r="G213" s="1">
        <v>155</v>
      </c>
      <c r="H213" s="12">
        <v>2.25</v>
      </c>
      <c r="I213" t="s">
        <v>2903</v>
      </c>
      <c r="J213" t="s">
        <v>2902</v>
      </c>
      <c r="K213" t="s">
        <v>2901</v>
      </c>
      <c r="L213" t="s">
        <v>6742</v>
      </c>
      <c r="M213" t="s">
        <v>6743</v>
      </c>
      <c r="N213" t="s">
        <v>6744</v>
      </c>
      <c r="O213" t="s">
        <v>6745</v>
      </c>
      <c r="P213"/>
      <c r="Q213"/>
      <c r="R213"/>
      <c r="S213"/>
      <c r="T213"/>
      <c r="U213"/>
      <c r="V213"/>
      <c r="W213"/>
      <c r="X213"/>
      <c r="Y213"/>
      <c r="Z213"/>
      <c r="AA213"/>
      <c r="AB213"/>
    </row>
    <row r="214" spans="1:28" x14ac:dyDescent="0.3">
      <c r="A214" t="s">
        <v>1957</v>
      </c>
      <c r="B214" s="1" t="e">
        <f>_xlfn.XLOOKUP(StopTimes[[#This Row],[cu_ID]],#REF!,#REF!)</f>
        <v>#REF!</v>
      </c>
      <c r="C214" s="1" t="s">
        <v>114</v>
      </c>
      <c r="D214" s="1" t="s">
        <v>4217</v>
      </c>
      <c r="E214" s="1" t="s">
        <v>110</v>
      </c>
      <c r="F214" t="s">
        <v>1956</v>
      </c>
      <c r="G214" s="1">
        <v>156</v>
      </c>
      <c r="H214" s="12">
        <v>4.6433333333333335</v>
      </c>
      <c r="I214" t="s">
        <v>2900</v>
      </c>
      <c r="J214" t="s">
        <v>2899</v>
      </c>
      <c r="K214" t="s">
        <v>2898</v>
      </c>
      <c r="L214" t="s">
        <v>6746</v>
      </c>
      <c r="M214" t="s">
        <v>6747</v>
      </c>
      <c r="N214"/>
      <c r="O214"/>
      <c r="P214"/>
      <c r="Q214"/>
      <c r="R214"/>
      <c r="S214"/>
      <c r="T214"/>
      <c r="U214"/>
      <c r="V214"/>
      <c r="W214"/>
      <c r="X214"/>
      <c r="Y214"/>
      <c r="Z214"/>
      <c r="AA214"/>
      <c r="AB214"/>
    </row>
    <row r="215" spans="1:28" x14ac:dyDescent="0.3">
      <c r="A215" t="s">
        <v>1884</v>
      </c>
      <c r="B215" s="1" t="e">
        <f>_xlfn.XLOOKUP(StopTimes[[#This Row],[cu_ID]],#REF!,#REF!)</f>
        <v>#REF!</v>
      </c>
      <c r="C215" s="1" t="s">
        <v>114</v>
      </c>
      <c r="D215" s="1" t="s">
        <v>4999</v>
      </c>
      <c r="E215" s="1" t="s">
        <v>110</v>
      </c>
      <c r="F215" t="s">
        <v>1883</v>
      </c>
      <c r="G215" s="1">
        <v>160</v>
      </c>
      <c r="H215" s="12">
        <v>9.8000000000000007</v>
      </c>
      <c r="I215" t="s">
        <v>2897</v>
      </c>
      <c r="J215" t="s">
        <v>2896</v>
      </c>
      <c r="K215" t="s">
        <v>6748</v>
      </c>
      <c r="L215"/>
      <c r="M215"/>
      <c r="N215"/>
      <c r="O215"/>
      <c r="P215"/>
      <c r="Q215"/>
      <c r="R215"/>
      <c r="S215"/>
      <c r="T215"/>
      <c r="U215"/>
      <c r="V215"/>
      <c r="W215"/>
      <c r="X215"/>
      <c r="Y215"/>
      <c r="Z215"/>
      <c r="AA215"/>
      <c r="AB215"/>
    </row>
    <row r="216" spans="1:28" x14ac:dyDescent="0.3">
      <c r="A216" t="s">
        <v>1893</v>
      </c>
      <c r="B216" s="1" t="e">
        <f>_xlfn.XLOOKUP(StopTimes[[#This Row],[cu_ID]],#REF!,#REF!)</f>
        <v>#REF!</v>
      </c>
      <c r="C216" s="1" t="s">
        <v>114</v>
      </c>
      <c r="D216" s="1" t="s">
        <v>3522</v>
      </c>
      <c r="E216" s="1" t="s">
        <v>112</v>
      </c>
      <c r="F216" t="s">
        <v>1892</v>
      </c>
      <c r="G216" s="1">
        <v>160</v>
      </c>
      <c r="H216" s="12">
        <v>2.3125</v>
      </c>
      <c r="I216" t="s">
        <v>2895</v>
      </c>
      <c r="J216" t="s">
        <v>2894</v>
      </c>
      <c r="K216" t="s">
        <v>6749</v>
      </c>
      <c r="L216" t="s">
        <v>6750</v>
      </c>
      <c r="M216"/>
      <c r="N216"/>
      <c r="O216"/>
      <c r="P216"/>
      <c r="Q216"/>
      <c r="R216"/>
      <c r="S216"/>
      <c r="T216"/>
      <c r="U216"/>
      <c r="V216"/>
      <c r="W216"/>
      <c r="X216"/>
      <c r="Y216"/>
      <c r="Z216"/>
      <c r="AA216"/>
      <c r="AB216"/>
    </row>
    <row r="217" spans="1:28" x14ac:dyDescent="0.3">
      <c r="A217" t="s">
        <v>959</v>
      </c>
      <c r="B217" s="1" t="e">
        <f>_xlfn.XLOOKUP(StopTimes[[#This Row],[cu_ID]],#REF!,#REF!)</f>
        <v>#REF!</v>
      </c>
      <c r="C217" s="1" t="s">
        <v>114</v>
      </c>
      <c r="D217" s="1" t="s">
        <v>3478</v>
      </c>
      <c r="E217" s="1" t="s">
        <v>110</v>
      </c>
      <c r="F217" t="s">
        <v>2893</v>
      </c>
      <c r="G217" s="1">
        <v>160</v>
      </c>
      <c r="H217" s="12">
        <v>3.9250000000000003</v>
      </c>
      <c r="I217" t="s">
        <v>2892</v>
      </c>
      <c r="J217" t="s">
        <v>2891</v>
      </c>
      <c r="K217" t="s">
        <v>6751</v>
      </c>
      <c r="L217" t="s">
        <v>6752</v>
      </c>
      <c r="M217"/>
      <c r="N217"/>
      <c r="O217"/>
      <c r="P217"/>
      <c r="Q217"/>
      <c r="R217"/>
      <c r="S217"/>
      <c r="T217"/>
      <c r="U217"/>
      <c r="V217"/>
      <c r="W217"/>
      <c r="X217"/>
      <c r="Y217"/>
      <c r="Z217"/>
      <c r="AA217"/>
      <c r="AB217"/>
    </row>
    <row r="218" spans="1:28" x14ac:dyDescent="0.3">
      <c r="A218" t="s">
        <v>1433</v>
      </c>
      <c r="B218" s="1" t="e">
        <f>_xlfn.XLOOKUP(StopTimes[[#This Row],[cu_ID]],#REF!,#REF!)</f>
        <v>#REF!</v>
      </c>
      <c r="C218" s="1" t="s">
        <v>114</v>
      </c>
      <c r="D218" s="1" t="s">
        <v>111</v>
      </c>
      <c r="E218" s="1" t="s">
        <v>141</v>
      </c>
      <c r="F218" t="s">
        <v>1432</v>
      </c>
      <c r="G218" s="1">
        <v>161</v>
      </c>
      <c r="H218" s="12">
        <v>13.183333333333334</v>
      </c>
      <c r="I218" t="s">
        <v>2890</v>
      </c>
      <c r="J218" t="s">
        <v>2889</v>
      </c>
      <c r="K218" t="s">
        <v>6753</v>
      </c>
      <c r="L218" t="s">
        <v>6754</v>
      </c>
      <c r="M218"/>
      <c r="N218"/>
      <c r="O218"/>
      <c r="P218"/>
      <c r="Q218"/>
      <c r="R218"/>
      <c r="S218"/>
      <c r="T218"/>
      <c r="U218"/>
      <c r="V218"/>
      <c r="W218"/>
      <c r="X218"/>
      <c r="Y218"/>
      <c r="Z218"/>
      <c r="AA218"/>
      <c r="AB218"/>
    </row>
    <row r="219" spans="1:28" x14ac:dyDescent="0.3">
      <c r="A219" t="s">
        <v>954</v>
      </c>
      <c r="B219" s="1" t="e">
        <f>_xlfn.XLOOKUP(StopTimes[[#This Row],[cu_ID]],#REF!,#REF!)</f>
        <v>#REF!</v>
      </c>
      <c r="C219" s="1" t="s">
        <v>114</v>
      </c>
      <c r="D219" s="1" t="s">
        <v>3501</v>
      </c>
      <c r="E219" s="1" t="s">
        <v>113</v>
      </c>
      <c r="F219" t="s">
        <v>953</v>
      </c>
      <c r="G219" s="1">
        <v>162</v>
      </c>
      <c r="H219" s="12">
        <v>10.604166666666666</v>
      </c>
      <c r="I219" t="s">
        <v>2888</v>
      </c>
      <c r="J219" t="s">
        <v>2887</v>
      </c>
      <c r="K219" t="s">
        <v>6755</v>
      </c>
      <c r="L219" t="s">
        <v>6756</v>
      </c>
      <c r="M219"/>
      <c r="N219"/>
      <c r="O219"/>
      <c r="P219"/>
      <c r="Q219"/>
      <c r="R219"/>
      <c r="S219"/>
      <c r="T219"/>
      <c r="U219"/>
      <c r="V219"/>
      <c r="W219"/>
      <c r="X219"/>
      <c r="Y219"/>
      <c r="Z219"/>
      <c r="AA219"/>
      <c r="AB219"/>
    </row>
    <row r="220" spans="1:28" x14ac:dyDescent="0.3">
      <c r="A220" t="s">
        <v>1302</v>
      </c>
      <c r="B220" s="1" t="e">
        <f>_xlfn.XLOOKUP(StopTimes[[#This Row],[cu_ID]],#REF!,#REF!)</f>
        <v>#REF!</v>
      </c>
      <c r="C220" s="1" t="s">
        <v>114</v>
      </c>
      <c r="D220" s="1" t="s">
        <v>3528</v>
      </c>
      <c r="E220" s="1" t="s">
        <v>110</v>
      </c>
      <c r="F220" t="s">
        <v>1301</v>
      </c>
      <c r="G220" s="1">
        <v>164</v>
      </c>
      <c r="H220" s="12">
        <v>7.6833333333333336</v>
      </c>
      <c r="I220" t="s">
        <v>2886</v>
      </c>
      <c r="J220" t="s">
        <v>6757</v>
      </c>
      <c r="K220"/>
      <c r="L220"/>
      <c r="M220"/>
      <c r="N220"/>
      <c r="O220"/>
      <c r="P220"/>
      <c r="Q220"/>
      <c r="R220"/>
      <c r="S220"/>
      <c r="T220"/>
      <c r="U220"/>
      <c r="V220"/>
      <c r="W220"/>
      <c r="X220"/>
      <c r="Y220"/>
      <c r="Z220"/>
      <c r="AA220"/>
      <c r="AB220"/>
    </row>
    <row r="221" spans="1:28" x14ac:dyDescent="0.3">
      <c r="A221" t="s">
        <v>1440</v>
      </c>
      <c r="B221" s="1" t="e">
        <f>_xlfn.XLOOKUP(StopTimes[[#This Row],[cu_ID]],#REF!,#REF!)</f>
        <v>#REF!</v>
      </c>
      <c r="C221" s="1" t="s">
        <v>114</v>
      </c>
      <c r="D221" s="1" t="s">
        <v>111</v>
      </c>
      <c r="E221" s="1" t="s">
        <v>4212</v>
      </c>
      <c r="F221" t="s">
        <v>1439</v>
      </c>
      <c r="G221" s="1">
        <v>165</v>
      </c>
      <c r="H221" s="12">
        <v>5.98</v>
      </c>
      <c r="I221" t="s">
        <v>2885</v>
      </c>
      <c r="J221" t="s">
        <v>2884</v>
      </c>
      <c r="K221" t="s">
        <v>2883</v>
      </c>
      <c r="L221" t="s">
        <v>6758</v>
      </c>
      <c r="M221" t="s">
        <v>6759</v>
      </c>
      <c r="N221"/>
      <c r="O221"/>
      <c r="P221"/>
      <c r="Q221"/>
      <c r="R221"/>
      <c r="S221"/>
      <c r="T221"/>
      <c r="U221"/>
      <c r="V221"/>
      <c r="W221"/>
      <c r="X221"/>
      <c r="Y221"/>
      <c r="Z221"/>
      <c r="AA221"/>
      <c r="AB221"/>
    </row>
    <row r="222" spans="1:28" x14ac:dyDescent="0.3">
      <c r="A222" t="s">
        <v>666</v>
      </c>
      <c r="B222" s="1" t="e">
        <f>_xlfn.XLOOKUP(StopTimes[[#This Row],[cu_ID]],#REF!,#REF!)</f>
        <v>#REF!</v>
      </c>
      <c r="C222" s="1" t="s">
        <v>114</v>
      </c>
      <c r="D222" s="1" t="s">
        <v>5124</v>
      </c>
      <c r="E222" s="1" t="s">
        <v>110</v>
      </c>
      <c r="F222" t="s">
        <v>665</v>
      </c>
      <c r="G222" s="1">
        <v>165</v>
      </c>
      <c r="H222" s="12">
        <v>12.966666666666667</v>
      </c>
      <c r="I222" t="s">
        <v>2882</v>
      </c>
      <c r="J222"/>
      <c r="K222"/>
      <c r="L222"/>
      <c r="M222"/>
      <c r="N222"/>
      <c r="O222"/>
      <c r="P222"/>
      <c r="Q222"/>
      <c r="R222"/>
      <c r="S222"/>
      <c r="T222"/>
      <c r="U222"/>
      <c r="V222"/>
      <c r="W222"/>
      <c r="X222"/>
      <c r="Y222"/>
      <c r="Z222"/>
      <c r="AA222"/>
      <c r="AB222"/>
    </row>
    <row r="223" spans="1:28" x14ac:dyDescent="0.3">
      <c r="A223" t="s">
        <v>1360</v>
      </c>
      <c r="B223" s="1" t="e">
        <f>_xlfn.XLOOKUP(StopTimes[[#This Row],[cu_ID]],#REF!,#REF!)</f>
        <v>#REF!</v>
      </c>
      <c r="C223" s="1" t="s">
        <v>114</v>
      </c>
      <c r="D223" s="1" t="s">
        <v>3501</v>
      </c>
      <c r="E223" s="1" t="s">
        <v>112</v>
      </c>
      <c r="F223" t="s">
        <v>2881</v>
      </c>
      <c r="G223" s="1">
        <v>170</v>
      </c>
      <c r="H223" s="12">
        <v>1.97</v>
      </c>
      <c r="I223" t="s">
        <v>2880</v>
      </c>
      <c r="J223" t="s">
        <v>2879</v>
      </c>
      <c r="K223" t="s">
        <v>6760</v>
      </c>
      <c r="L223" t="s">
        <v>6761</v>
      </c>
      <c r="M223" t="s">
        <v>6762</v>
      </c>
      <c r="N223"/>
      <c r="O223"/>
      <c r="P223"/>
      <c r="Q223"/>
      <c r="R223"/>
      <c r="S223"/>
      <c r="T223"/>
      <c r="U223"/>
      <c r="V223"/>
      <c r="W223"/>
      <c r="X223"/>
      <c r="Y223"/>
      <c r="Z223"/>
      <c r="AA223"/>
      <c r="AB223"/>
    </row>
    <row r="224" spans="1:28" x14ac:dyDescent="0.3">
      <c r="A224" t="s">
        <v>1450</v>
      </c>
      <c r="B224" s="1" t="e">
        <f>_xlfn.XLOOKUP(StopTimes[[#This Row],[cu_ID]],#REF!,#REF!)</f>
        <v>#REF!</v>
      </c>
      <c r="C224" s="1" t="s">
        <v>114</v>
      </c>
      <c r="D224" s="1" t="s">
        <v>4210</v>
      </c>
      <c r="E224" s="1" t="s">
        <v>110</v>
      </c>
      <c r="F224" t="s">
        <v>1449</v>
      </c>
      <c r="G224" s="1">
        <v>170</v>
      </c>
      <c r="H224" s="12">
        <v>14.200000000000001</v>
      </c>
      <c r="I224" t="s">
        <v>2878</v>
      </c>
      <c r="J224" t="s">
        <v>6763</v>
      </c>
      <c r="K224"/>
      <c r="L224"/>
      <c r="M224"/>
      <c r="N224"/>
      <c r="O224"/>
      <c r="P224"/>
      <c r="Q224"/>
      <c r="R224"/>
      <c r="S224"/>
      <c r="T224"/>
      <c r="U224"/>
      <c r="V224"/>
      <c r="W224"/>
      <c r="X224"/>
      <c r="Y224"/>
      <c r="Z224"/>
      <c r="AA224"/>
      <c r="AB224"/>
    </row>
    <row r="225" spans="1:28" x14ac:dyDescent="0.3">
      <c r="A225" t="s">
        <v>1782</v>
      </c>
      <c r="B225" s="1" t="e">
        <f>_xlfn.XLOOKUP(StopTimes[[#This Row],[cu_ID]],#REF!,#REF!)</f>
        <v>#REF!</v>
      </c>
      <c r="C225" s="1" t="s">
        <v>114</v>
      </c>
      <c r="D225" s="1" t="s">
        <v>4240</v>
      </c>
      <c r="E225" s="1" t="s">
        <v>110</v>
      </c>
      <c r="F225" t="s">
        <v>1781</v>
      </c>
      <c r="G225" s="1">
        <v>170</v>
      </c>
      <c r="H225" s="12">
        <v>0.1</v>
      </c>
      <c r="I225" t="s">
        <v>2877</v>
      </c>
      <c r="J225"/>
      <c r="K225"/>
      <c r="L225"/>
      <c r="M225"/>
      <c r="N225"/>
      <c r="O225"/>
      <c r="P225"/>
      <c r="Q225"/>
      <c r="R225"/>
      <c r="S225"/>
      <c r="T225"/>
      <c r="U225"/>
      <c r="V225"/>
      <c r="W225"/>
      <c r="X225"/>
      <c r="Y225"/>
      <c r="Z225"/>
      <c r="AA225"/>
      <c r="AB225"/>
    </row>
    <row r="226" spans="1:28" x14ac:dyDescent="0.3">
      <c r="A226" t="s">
        <v>1788</v>
      </c>
      <c r="B226" s="1" t="e">
        <f>_xlfn.XLOOKUP(StopTimes[[#This Row],[cu_ID]],#REF!,#REF!)</f>
        <v>#REF!</v>
      </c>
      <c r="C226" s="1" t="s">
        <v>114</v>
      </c>
      <c r="D226" s="1" t="s">
        <v>4207</v>
      </c>
      <c r="E226" s="1" t="s">
        <v>110</v>
      </c>
      <c r="F226" t="s">
        <v>1787</v>
      </c>
      <c r="G226" s="1">
        <v>175</v>
      </c>
      <c r="H226" s="12">
        <v>0.25416666666666665</v>
      </c>
      <c r="I226" t="s">
        <v>2876</v>
      </c>
      <c r="J226" t="s">
        <v>6764</v>
      </c>
      <c r="K226" t="s">
        <v>6765</v>
      </c>
      <c r="L226" t="s">
        <v>6766</v>
      </c>
      <c r="M226"/>
      <c r="N226"/>
      <c r="O226"/>
      <c r="P226"/>
      <c r="Q226"/>
      <c r="R226"/>
      <c r="S226"/>
      <c r="T226"/>
      <c r="U226"/>
      <c r="V226"/>
      <c r="W226"/>
      <c r="X226"/>
      <c r="Y226"/>
      <c r="Z226"/>
      <c r="AA226"/>
      <c r="AB226"/>
    </row>
    <row r="227" spans="1:28" x14ac:dyDescent="0.3">
      <c r="A227" t="s">
        <v>363</v>
      </c>
      <c r="B227" s="1" t="e">
        <f>_xlfn.XLOOKUP(StopTimes[[#This Row],[cu_ID]],#REF!,#REF!)</f>
        <v>#REF!</v>
      </c>
      <c r="C227" s="1" t="s">
        <v>114</v>
      </c>
      <c r="D227" s="1" t="s">
        <v>4196</v>
      </c>
      <c r="E227" s="1" t="s">
        <v>110</v>
      </c>
      <c r="F227" t="s">
        <v>362</v>
      </c>
      <c r="G227" s="1">
        <v>175</v>
      </c>
      <c r="H227" s="12">
        <v>7.3666666666666671</v>
      </c>
      <c r="I227" t="s">
        <v>2875</v>
      </c>
      <c r="J227" t="s">
        <v>6767</v>
      </c>
      <c r="K227"/>
      <c r="L227"/>
      <c r="M227"/>
      <c r="N227"/>
      <c r="O227"/>
      <c r="P227"/>
      <c r="Q227"/>
      <c r="R227"/>
      <c r="S227"/>
      <c r="T227"/>
      <c r="U227"/>
      <c r="V227"/>
      <c r="W227"/>
      <c r="X227"/>
      <c r="Y227"/>
      <c r="Z227"/>
      <c r="AA227"/>
      <c r="AB227"/>
    </row>
    <row r="228" spans="1:28" x14ac:dyDescent="0.3">
      <c r="A228" t="s">
        <v>677</v>
      </c>
      <c r="B228" s="1" t="e">
        <f>_xlfn.XLOOKUP(StopTimes[[#This Row],[cu_ID]],#REF!,#REF!)</f>
        <v>#REF!</v>
      </c>
      <c r="C228" s="1" t="s">
        <v>114</v>
      </c>
      <c r="D228" s="1" t="s">
        <v>4296</v>
      </c>
      <c r="E228" s="1" t="s">
        <v>110</v>
      </c>
      <c r="F228" t="s">
        <v>676</v>
      </c>
      <c r="G228" s="1">
        <v>175</v>
      </c>
      <c r="H228" s="12">
        <v>7.666666666666667</v>
      </c>
      <c r="I228" t="s">
        <v>2874</v>
      </c>
      <c r="J228"/>
      <c r="K228"/>
      <c r="L228"/>
      <c r="M228"/>
      <c r="N228"/>
      <c r="O228"/>
      <c r="P228"/>
      <c r="Q228"/>
      <c r="R228"/>
      <c r="S228"/>
      <c r="T228"/>
      <c r="U228"/>
      <c r="V228"/>
      <c r="W228"/>
      <c r="X228"/>
      <c r="Y228"/>
      <c r="Z228"/>
      <c r="AA228"/>
      <c r="AB228"/>
    </row>
    <row r="229" spans="1:28" x14ac:dyDescent="0.3">
      <c r="A229" t="s">
        <v>679</v>
      </c>
      <c r="B229" s="1" t="e">
        <f>_xlfn.XLOOKUP(StopTimes[[#This Row],[cu_ID]],#REF!,#REF!)</f>
        <v>#REF!</v>
      </c>
      <c r="C229" s="1" t="s">
        <v>114</v>
      </c>
      <c r="D229" s="1" t="s">
        <v>5122</v>
      </c>
      <c r="E229" s="1" t="s">
        <v>110</v>
      </c>
      <c r="F229" t="s">
        <v>2873</v>
      </c>
      <c r="G229" s="1">
        <v>180</v>
      </c>
      <c r="H229" s="12">
        <v>2.2833333333333332</v>
      </c>
      <c r="I229" t="s">
        <v>2872</v>
      </c>
      <c r="J229"/>
      <c r="K229"/>
      <c r="L229"/>
      <c r="M229"/>
      <c r="N229"/>
      <c r="O229"/>
      <c r="P229"/>
      <c r="Q229"/>
      <c r="R229"/>
      <c r="S229"/>
      <c r="T229"/>
      <c r="U229"/>
      <c r="V229"/>
      <c r="W229"/>
      <c r="X229"/>
      <c r="Y229"/>
      <c r="Z229"/>
      <c r="AA229"/>
      <c r="AB229"/>
    </row>
    <row r="230" spans="1:28" x14ac:dyDescent="0.3">
      <c r="A230" t="s">
        <v>1903</v>
      </c>
      <c r="B230" s="1" t="e">
        <f>_xlfn.XLOOKUP(StopTimes[[#This Row],[cu_ID]],#REF!,#REF!)</f>
        <v>#REF!</v>
      </c>
      <c r="C230" s="1" t="s">
        <v>114</v>
      </c>
      <c r="D230" s="1" t="s">
        <v>3762</v>
      </c>
      <c r="E230" s="1" t="s">
        <v>110</v>
      </c>
      <c r="F230" t="s">
        <v>1902</v>
      </c>
      <c r="G230" s="1">
        <v>185</v>
      </c>
      <c r="H230" s="12">
        <v>11.75</v>
      </c>
      <c r="I230" t="s">
        <v>2871</v>
      </c>
      <c r="J230" t="s">
        <v>6768</v>
      </c>
      <c r="K230"/>
      <c r="L230"/>
      <c r="M230"/>
      <c r="N230"/>
      <c r="O230"/>
      <c r="P230"/>
      <c r="Q230"/>
      <c r="R230"/>
      <c r="S230"/>
      <c r="T230"/>
      <c r="U230"/>
      <c r="V230"/>
      <c r="W230"/>
      <c r="X230"/>
      <c r="Y230"/>
      <c r="Z230"/>
      <c r="AA230"/>
      <c r="AB230"/>
    </row>
    <row r="231" spans="1:28" x14ac:dyDescent="0.3">
      <c r="A231" t="s">
        <v>968</v>
      </c>
      <c r="B231" s="1" t="e">
        <f>_xlfn.XLOOKUP(StopTimes[[#This Row],[cu_ID]],#REF!,#REF!)</f>
        <v>#REF!</v>
      </c>
      <c r="C231" s="1" t="s">
        <v>114</v>
      </c>
      <c r="D231" s="1" t="s">
        <v>3793</v>
      </c>
      <c r="E231" s="1" t="s">
        <v>110</v>
      </c>
      <c r="F231" t="s">
        <v>967</v>
      </c>
      <c r="G231" s="1">
        <v>190</v>
      </c>
      <c r="H231" s="12">
        <v>9.15</v>
      </c>
      <c r="I231" t="s">
        <v>2870</v>
      </c>
      <c r="J231" t="s">
        <v>2869</v>
      </c>
      <c r="K231" t="s">
        <v>6769</v>
      </c>
      <c r="L231" t="s">
        <v>6770</v>
      </c>
      <c r="M231"/>
      <c r="N231"/>
      <c r="O231"/>
      <c r="P231"/>
      <c r="Q231"/>
      <c r="R231"/>
      <c r="S231"/>
      <c r="T231"/>
      <c r="U231"/>
      <c r="V231"/>
      <c r="W231"/>
      <c r="X231"/>
      <c r="Y231"/>
      <c r="Z231"/>
      <c r="AA231"/>
      <c r="AB231"/>
    </row>
    <row r="232" spans="1:28" x14ac:dyDescent="0.3">
      <c r="A232" t="s">
        <v>1390</v>
      </c>
      <c r="B232" s="1" t="e">
        <f>_xlfn.XLOOKUP(StopTimes[[#This Row],[cu_ID]],#REF!,#REF!)</f>
        <v>#REF!</v>
      </c>
      <c r="C232" s="1" t="s">
        <v>114</v>
      </c>
      <c r="D232" s="1" t="s">
        <v>3729</v>
      </c>
      <c r="E232" s="1" t="s">
        <v>110</v>
      </c>
      <c r="F232" t="s">
        <v>1389</v>
      </c>
      <c r="G232" s="1">
        <v>191</v>
      </c>
      <c r="H232" s="12">
        <v>3.65</v>
      </c>
      <c r="I232" t="s">
        <v>2868</v>
      </c>
      <c r="J232" t="s">
        <v>2867</v>
      </c>
      <c r="K232" t="s">
        <v>6771</v>
      </c>
      <c r="L232" t="s">
        <v>6772</v>
      </c>
      <c r="M232"/>
      <c r="N232"/>
      <c r="O232"/>
      <c r="P232"/>
      <c r="Q232"/>
      <c r="R232"/>
      <c r="S232"/>
      <c r="T232"/>
      <c r="U232"/>
      <c r="V232"/>
      <c r="W232"/>
      <c r="X232"/>
      <c r="Y232"/>
      <c r="Z232"/>
      <c r="AA232"/>
      <c r="AB232"/>
    </row>
    <row r="233" spans="1:28" x14ac:dyDescent="0.3">
      <c r="A233" t="s">
        <v>956</v>
      </c>
      <c r="B233" s="1" t="e">
        <f>_xlfn.XLOOKUP(StopTimes[[#This Row],[cu_ID]],#REF!,#REF!)</f>
        <v>#REF!</v>
      </c>
      <c r="C233" s="1" t="s">
        <v>114</v>
      </c>
      <c r="D233" s="1" t="s">
        <v>3801</v>
      </c>
      <c r="E233" s="1" t="s">
        <v>110</v>
      </c>
      <c r="F233" t="s">
        <v>2866</v>
      </c>
      <c r="G233" s="1">
        <v>195</v>
      </c>
      <c r="H233" s="12">
        <v>7.5966666666666667</v>
      </c>
      <c r="I233" t="s">
        <v>2865</v>
      </c>
      <c r="J233" t="s">
        <v>2864</v>
      </c>
      <c r="K233" t="s">
        <v>2863</v>
      </c>
      <c r="L233" t="s">
        <v>6773</v>
      </c>
      <c r="M233" t="s">
        <v>6774</v>
      </c>
      <c r="N233"/>
      <c r="O233"/>
      <c r="P233"/>
      <c r="Q233"/>
      <c r="R233"/>
      <c r="S233"/>
      <c r="T233"/>
      <c r="U233"/>
      <c r="V233"/>
      <c r="W233"/>
      <c r="X233"/>
      <c r="Y233"/>
      <c r="Z233"/>
      <c r="AA233"/>
      <c r="AB233"/>
    </row>
    <row r="234" spans="1:28" x14ac:dyDescent="0.3">
      <c r="A234" t="s">
        <v>964</v>
      </c>
      <c r="B234" s="1" t="e">
        <f>_xlfn.XLOOKUP(StopTimes[[#This Row],[cu_ID]],#REF!,#REF!)</f>
        <v>#REF!</v>
      </c>
      <c r="C234" s="1" t="s">
        <v>114</v>
      </c>
      <c r="D234" s="1" t="s">
        <v>5120</v>
      </c>
      <c r="E234" s="1" t="s">
        <v>110</v>
      </c>
      <c r="F234" t="s">
        <v>2862</v>
      </c>
      <c r="G234" s="1">
        <v>200</v>
      </c>
      <c r="H234" s="12">
        <v>13.166666666666666</v>
      </c>
      <c r="I234" t="s">
        <v>2861</v>
      </c>
      <c r="J234"/>
      <c r="K234"/>
      <c r="L234"/>
      <c r="M234"/>
      <c r="N234"/>
      <c r="O234"/>
      <c r="P234"/>
      <c r="Q234"/>
      <c r="R234"/>
      <c r="S234"/>
      <c r="T234"/>
      <c r="U234"/>
      <c r="V234"/>
      <c r="W234"/>
      <c r="X234"/>
      <c r="Y234"/>
      <c r="Z234"/>
      <c r="AA234"/>
      <c r="AB234"/>
    </row>
    <row r="235" spans="1:28" x14ac:dyDescent="0.3">
      <c r="A235" t="s">
        <v>1429</v>
      </c>
      <c r="B235" s="1" t="e">
        <f>_xlfn.XLOOKUP(StopTimes[[#This Row],[cu_ID]],#REF!,#REF!)</f>
        <v>#REF!</v>
      </c>
      <c r="C235" s="1" t="s">
        <v>114</v>
      </c>
      <c r="D235" s="1" t="s">
        <v>111</v>
      </c>
      <c r="E235" s="1" t="s">
        <v>140</v>
      </c>
      <c r="F235" t="s">
        <v>1428</v>
      </c>
      <c r="G235" s="1">
        <v>210</v>
      </c>
      <c r="H235" s="12">
        <v>18.387499999999999</v>
      </c>
      <c r="I235" t="s">
        <v>2860</v>
      </c>
      <c r="J235" t="s">
        <v>2859</v>
      </c>
      <c r="K235" t="s">
        <v>6775</v>
      </c>
      <c r="L235" t="s">
        <v>6776</v>
      </c>
      <c r="M235"/>
      <c r="N235"/>
      <c r="O235"/>
      <c r="P235"/>
      <c r="Q235"/>
      <c r="R235"/>
      <c r="S235"/>
      <c r="T235"/>
      <c r="U235"/>
      <c r="V235"/>
      <c r="W235"/>
      <c r="X235"/>
      <c r="Y235"/>
      <c r="Z235"/>
      <c r="AA235"/>
      <c r="AB235"/>
    </row>
    <row r="236" spans="1:28" x14ac:dyDescent="0.3">
      <c r="A236" t="s">
        <v>972</v>
      </c>
      <c r="B236" s="1" t="e">
        <f>_xlfn.XLOOKUP(StopTimes[[#This Row],[cu_ID]],#REF!,#REF!)</f>
        <v>#REF!</v>
      </c>
      <c r="C236" s="1" t="s">
        <v>114</v>
      </c>
      <c r="D236" s="1" t="s">
        <v>4107</v>
      </c>
      <c r="E236" s="1" t="s">
        <v>110</v>
      </c>
      <c r="F236" t="s">
        <v>2858</v>
      </c>
      <c r="G236" s="1">
        <v>210</v>
      </c>
      <c r="H236" s="12">
        <v>12.729166666666666</v>
      </c>
      <c r="I236" t="s">
        <v>2857</v>
      </c>
      <c r="J236" t="s">
        <v>2856</v>
      </c>
      <c r="K236" t="s">
        <v>6777</v>
      </c>
      <c r="L236" t="s">
        <v>6778</v>
      </c>
      <c r="M236"/>
      <c r="N236"/>
      <c r="O236"/>
      <c r="P236"/>
      <c r="Q236"/>
      <c r="R236"/>
      <c r="S236"/>
      <c r="T236"/>
      <c r="U236"/>
      <c r="V236"/>
      <c r="W236"/>
      <c r="X236"/>
      <c r="Y236"/>
      <c r="Z236"/>
      <c r="AA236"/>
      <c r="AB236"/>
    </row>
    <row r="237" spans="1:28" x14ac:dyDescent="0.3">
      <c r="A237" t="s">
        <v>1344</v>
      </c>
      <c r="B237" s="1" t="e">
        <f>_xlfn.XLOOKUP(StopTimes[[#This Row],[cu_ID]],#REF!,#REF!)</f>
        <v>#REF!</v>
      </c>
      <c r="C237" s="1" t="s">
        <v>114</v>
      </c>
      <c r="D237" s="1" t="s">
        <v>4199</v>
      </c>
      <c r="E237" s="1" t="s">
        <v>110</v>
      </c>
      <c r="F237" t="s">
        <v>1343</v>
      </c>
      <c r="G237" s="1">
        <v>210</v>
      </c>
      <c r="H237" s="12">
        <v>4.9958333333333336</v>
      </c>
      <c r="I237" t="s">
        <v>2855</v>
      </c>
      <c r="J237" t="s">
        <v>6779</v>
      </c>
      <c r="K237" t="s">
        <v>6780</v>
      </c>
      <c r="L237" t="s">
        <v>6781</v>
      </c>
      <c r="M237"/>
      <c r="N237"/>
      <c r="O237"/>
      <c r="P237"/>
      <c r="Q237"/>
      <c r="R237"/>
      <c r="S237"/>
      <c r="T237"/>
      <c r="U237"/>
      <c r="V237"/>
      <c r="W237"/>
      <c r="X237"/>
      <c r="Y237"/>
      <c r="Z237"/>
      <c r="AA237"/>
      <c r="AB237"/>
    </row>
    <row r="238" spans="1:28" x14ac:dyDescent="0.3">
      <c r="A238" t="s">
        <v>1457</v>
      </c>
      <c r="B238" s="1" t="e">
        <f>_xlfn.XLOOKUP(StopTimes[[#This Row],[cu_ID]],#REF!,#REF!)</f>
        <v>#REF!</v>
      </c>
      <c r="C238" s="1" t="s">
        <v>114</v>
      </c>
      <c r="D238" s="1" t="s">
        <v>4205</v>
      </c>
      <c r="E238" s="1" t="s">
        <v>110</v>
      </c>
      <c r="F238" t="s">
        <v>1456</v>
      </c>
      <c r="G238" s="1">
        <v>211</v>
      </c>
      <c r="H238" s="12">
        <v>0.34583333333333333</v>
      </c>
      <c r="I238" t="s">
        <v>2854</v>
      </c>
      <c r="J238" t="s">
        <v>6782</v>
      </c>
      <c r="K238" t="s">
        <v>6783</v>
      </c>
      <c r="L238" t="s">
        <v>6784</v>
      </c>
      <c r="M238"/>
      <c r="N238"/>
      <c r="O238"/>
      <c r="P238"/>
      <c r="Q238"/>
      <c r="R238"/>
      <c r="S238"/>
      <c r="T238"/>
      <c r="U238"/>
      <c r="V238"/>
      <c r="W238"/>
      <c r="X238"/>
      <c r="Y238"/>
      <c r="Z238"/>
      <c r="AA238"/>
      <c r="AB238"/>
    </row>
    <row r="239" spans="1:28" x14ac:dyDescent="0.3">
      <c r="A239" t="s">
        <v>1665</v>
      </c>
      <c r="B239" s="1" t="e">
        <f>_xlfn.XLOOKUP(StopTimes[[#This Row],[cu_ID]],#REF!,#REF!)</f>
        <v>#REF!</v>
      </c>
      <c r="C239" s="1" t="s">
        <v>114</v>
      </c>
      <c r="D239" s="1" t="s">
        <v>4194</v>
      </c>
      <c r="E239" s="1" t="s">
        <v>110</v>
      </c>
      <c r="F239" t="s">
        <v>1664</v>
      </c>
      <c r="G239" s="1">
        <v>212</v>
      </c>
      <c r="H239" s="12">
        <v>1.6916666666666667</v>
      </c>
      <c r="I239" t="s">
        <v>2853</v>
      </c>
      <c r="J239" t="s">
        <v>6785</v>
      </c>
      <c r="K239" t="s">
        <v>6786</v>
      </c>
      <c r="L239" t="s">
        <v>6787</v>
      </c>
      <c r="M239"/>
      <c r="N239"/>
      <c r="O239"/>
      <c r="P239"/>
      <c r="Q239"/>
      <c r="R239"/>
      <c r="S239"/>
      <c r="T239"/>
      <c r="U239"/>
      <c r="V239"/>
      <c r="W239"/>
      <c r="X239"/>
      <c r="Y239"/>
      <c r="Z239"/>
      <c r="AA239"/>
      <c r="AB239"/>
    </row>
    <row r="240" spans="1:28" x14ac:dyDescent="0.3">
      <c r="A240" t="s">
        <v>5713</v>
      </c>
      <c r="B240" s="1" t="e">
        <f>_xlfn.XLOOKUP(StopTimes[[#This Row],[cu_ID]],#REF!,#REF!)</f>
        <v>#REF!</v>
      </c>
      <c r="C240" s="1" t="s">
        <v>114</v>
      </c>
      <c r="D240" s="1" t="s">
        <v>5724</v>
      </c>
      <c r="E240" s="1" t="s">
        <v>112</v>
      </c>
      <c r="F240" t="s">
        <v>2852</v>
      </c>
      <c r="G240" s="1">
        <v>215</v>
      </c>
      <c r="H240" s="12">
        <v>7.0916666666666668</v>
      </c>
      <c r="I240" t="s">
        <v>2851</v>
      </c>
      <c r="J240" t="s">
        <v>6788</v>
      </c>
      <c r="K240"/>
      <c r="L240"/>
      <c r="M240"/>
      <c r="N240"/>
      <c r="O240"/>
      <c r="P240"/>
      <c r="Q240"/>
      <c r="R240"/>
      <c r="S240"/>
      <c r="T240"/>
      <c r="U240"/>
      <c r="V240"/>
      <c r="W240"/>
      <c r="X240"/>
      <c r="Y240"/>
      <c r="Z240"/>
      <c r="AA240"/>
      <c r="AB240"/>
    </row>
    <row r="241" spans="1:28" x14ac:dyDescent="0.3">
      <c r="A241" t="s">
        <v>644</v>
      </c>
      <c r="B241" s="1" t="e">
        <f>_xlfn.XLOOKUP(StopTimes[[#This Row],[cu_ID]],#REF!,#REF!)</f>
        <v>#REF!</v>
      </c>
      <c r="C241" s="1" t="s">
        <v>114</v>
      </c>
      <c r="D241" s="1" t="s">
        <v>133</v>
      </c>
      <c r="E241" s="1" t="s">
        <v>131</v>
      </c>
      <c r="F241" t="s">
        <v>2850</v>
      </c>
      <c r="G241" s="1">
        <v>220</v>
      </c>
      <c r="H241" s="12">
        <v>19.916666666666668</v>
      </c>
      <c r="I241" t="s">
        <v>2849</v>
      </c>
      <c r="J241" t="s">
        <v>2848</v>
      </c>
      <c r="K241" t="s">
        <v>6789</v>
      </c>
      <c r="L241" t="s">
        <v>6790</v>
      </c>
      <c r="M241"/>
      <c r="N241"/>
      <c r="O241"/>
      <c r="P241"/>
      <c r="Q241"/>
      <c r="R241"/>
      <c r="S241"/>
      <c r="T241"/>
      <c r="U241"/>
      <c r="V241"/>
      <c r="W241"/>
      <c r="X241"/>
      <c r="Y241"/>
      <c r="Z241"/>
      <c r="AA241"/>
      <c r="AB241"/>
    </row>
    <row r="242" spans="1:28" x14ac:dyDescent="0.3">
      <c r="A242" t="s">
        <v>1459</v>
      </c>
      <c r="B242" s="1" t="e">
        <f>_xlfn.XLOOKUP(StopTimes[[#This Row],[cu_ID]],#REF!,#REF!)</f>
        <v>#REF!</v>
      </c>
      <c r="C242" s="1" t="s">
        <v>114</v>
      </c>
      <c r="D242" s="1" t="s">
        <v>4273</v>
      </c>
      <c r="E242" s="1" t="s">
        <v>110</v>
      </c>
      <c r="F242" t="s">
        <v>1458</v>
      </c>
      <c r="G242" s="1">
        <v>221</v>
      </c>
      <c r="H242" s="12">
        <v>6.083333333333333</v>
      </c>
      <c r="I242" t="s">
        <v>2847</v>
      </c>
      <c r="J242" t="s">
        <v>6791</v>
      </c>
      <c r="K242"/>
      <c r="L242"/>
      <c r="M242"/>
      <c r="N242"/>
      <c r="O242"/>
      <c r="P242"/>
      <c r="Q242"/>
      <c r="R242"/>
      <c r="S242"/>
      <c r="T242"/>
      <c r="U242"/>
      <c r="V242"/>
      <c r="W242"/>
      <c r="X242"/>
      <c r="Y242"/>
      <c r="Z242"/>
      <c r="AA242"/>
      <c r="AB242"/>
    </row>
    <row r="243" spans="1:28" x14ac:dyDescent="0.3">
      <c r="A243" t="s">
        <v>1706</v>
      </c>
      <c r="B243" s="1" t="e">
        <f>_xlfn.XLOOKUP(StopTimes[[#This Row],[cu_ID]],#REF!,#REF!)</f>
        <v>#REF!</v>
      </c>
      <c r="C243" s="1" t="s">
        <v>114</v>
      </c>
      <c r="D243" s="1" t="s">
        <v>4293</v>
      </c>
      <c r="E243" s="1" t="s">
        <v>110</v>
      </c>
      <c r="F243" t="s">
        <v>1705</v>
      </c>
      <c r="G243" s="1">
        <v>235</v>
      </c>
      <c r="H243" s="12">
        <v>4.583333333333333</v>
      </c>
      <c r="I243" t="s">
        <v>2846</v>
      </c>
      <c r="J243" t="s">
        <v>6792</v>
      </c>
      <c r="K243"/>
      <c r="L243"/>
      <c r="M243"/>
      <c r="N243"/>
      <c r="O243"/>
      <c r="P243"/>
      <c r="Q243"/>
      <c r="R243"/>
      <c r="S243"/>
      <c r="T243"/>
      <c r="U243"/>
      <c r="V243"/>
      <c r="W243"/>
      <c r="X243"/>
      <c r="Y243"/>
      <c r="Z243"/>
      <c r="AA243"/>
      <c r="AB243"/>
    </row>
    <row r="244" spans="1:28" x14ac:dyDescent="0.3">
      <c r="A244" t="s">
        <v>572</v>
      </c>
      <c r="B244" s="1" t="e">
        <f>_xlfn.XLOOKUP(StopTimes[[#This Row],[cu_ID]],#REF!,#REF!)</f>
        <v>#REF!</v>
      </c>
      <c r="C244" s="1" t="s">
        <v>114</v>
      </c>
      <c r="D244" s="1" t="s">
        <v>4201</v>
      </c>
      <c r="E244" s="1" t="s">
        <v>110</v>
      </c>
      <c r="F244" t="s">
        <v>2845</v>
      </c>
      <c r="G244" s="1">
        <v>235</v>
      </c>
      <c r="H244" s="12">
        <v>7.2583333333333337</v>
      </c>
      <c r="I244" t="s">
        <v>2844</v>
      </c>
      <c r="J244" t="s">
        <v>6793</v>
      </c>
      <c r="K244"/>
      <c r="L244"/>
      <c r="M244"/>
      <c r="N244"/>
      <c r="O244"/>
      <c r="P244"/>
      <c r="Q244"/>
      <c r="R244"/>
      <c r="S244"/>
      <c r="T244"/>
      <c r="U244"/>
      <c r="V244"/>
      <c r="W244"/>
      <c r="X244"/>
      <c r="Y244"/>
      <c r="Z244"/>
      <c r="AA244"/>
      <c r="AB244"/>
    </row>
    <row r="245" spans="1:28" x14ac:dyDescent="0.3">
      <c r="A245" t="s">
        <v>1813</v>
      </c>
      <c r="B245" s="1" t="e">
        <f>_xlfn.XLOOKUP(StopTimes[[#This Row],[cu_ID]],#REF!,#REF!)</f>
        <v>#REF!</v>
      </c>
      <c r="C245" s="1" t="s">
        <v>114</v>
      </c>
      <c r="D245" s="1" t="s">
        <v>4997</v>
      </c>
      <c r="E245" s="1" t="s">
        <v>110</v>
      </c>
      <c r="F245" t="s">
        <v>9</v>
      </c>
      <c r="G245" s="1">
        <v>240</v>
      </c>
      <c r="H245" s="12">
        <v>4.4000000000000004</v>
      </c>
      <c r="I245" t="s">
        <v>2843</v>
      </c>
      <c r="J245"/>
      <c r="K245"/>
      <c r="L245"/>
      <c r="M245"/>
      <c r="N245"/>
      <c r="O245"/>
      <c r="P245"/>
      <c r="Q245"/>
      <c r="R245"/>
      <c r="S245"/>
      <c r="T245"/>
      <c r="U245"/>
      <c r="V245"/>
      <c r="W245"/>
      <c r="X245"/>
      <c r="Y245"/>
      <c r="Z245"/>
      <c r="AA245"/>
      <c r="AB245"/>
    </row>
    <row r="246" spans="1:28" x14ac:dyDescent="0.3">
      <c r="A246" t="s">
        <v>642</v>
      </c>
      <c r="B246" s="1" t="e">
        <f>_xlfn.XLOOKUP(StopTimes[[#This Row],[cu_ID]],#REF!,#REF!)</f>
        <v>#REF!</v>
      </c>
      <c r="C246" s="1" t="s">
        <v>114</v>
      </c>
      <c r="D246" s="1" t="s">
        <v>4289</v>
      </c>
      <c r="E246" s="1" t="s">
        <v>110</v>
      </c>
      <c r="F246" t="s">
        <v>2842</v>
      </c>
      <c r="G246" s="1">
        <v>260</v>
      </c>
      <c r="H246" s="12">
        <v>18.570833333333333</v>
      </c>
      <c r="I246" t="s">
        <v>2841</v>
      </c>
      <c r="J246" t="s">
        <v>2840</v>
      </c>
      <c r="K246" t="s">
        <v>6794</v>
      </c>
      <c r="L246" t="s">
        <v>6795</v>
      </c>
      <c r="M246"/>
      <c r="N246"/>
      <c r="O246"/>
      <c r="P246"/>
      <c r="Q246"/>
      <c r="R246"/>
      <c r="S246"/>
      <c r="T246"/>
      <c r="U246"/>
      <c r="V246"/>
      <c r="W246"/>
      <c r="X246"/>
      <c r="Y246"/>
      <c r="Z246"/>
      <c r="AA246"/>
      <c r="AB246"/>
    </row>
    <row r="247" spans="1:28" x14ac:dyDescent="0.3">
      <c r="A247" t="s">
        <v>1872</v>
      </c>
      <c r="B247" s="1" t="e">
        <f>_xlfn.XLOOKUP(StopTimes[[#This Row],[cu_ID]],#REF!,#REF!)</f>
        <v>#REF!</v>
      </c>
      <c r="C247" s="1" t="s">
        <v>114</v>
      </c>
      <c r="D247" s="1" t="s">
        <v>3522</v>
      </c>
      <c r="E247" s="1" t="s">
        <v>110</v>
      </c>
      <c r="F247" t="s">
        <v>2839</v>
      </c>
      <c r="G247" s="1">
        <v>260</v>
      </c>
      <c r="H247" s="12">
        <v>4.3708333333333336</v>
      </c>
      <c r="I247" t="s">
        <v>2838</v>
      </c>
      <c r="J247" t="s">
        <v>6796</v>
      </c>
      <c r="K247" t="s">
        <v>6797</v>
      </c>
      <c r="L247" t="s">
        <v>6798</v>
      </c>
      <c r="M247"/>
      <c r="N247"/>
      <c r="O247"/>
      <c r="P247"/>
      <c r="Q247"/>
      <c r="R247"/>
      <c r="S247"/>
      <c r="T247"/>
      <c r="U247"/>
      <c r="V247"/>
      <c r="W247"/>
      <c r="X247"/>
      <c r="Y247"/>
      <c r="Z247"/>
      <c r="AA247"/>
      <c r="AB247"/>
    </row>
    <row r="248" spans="1:28" x14ac:dyDescent="0.3">
      <c r="A248" t="s">
        <v>1949</v>
      </c>
      <c r="B248" s="1" t="e">
        <f>_xlfn.XLOOKUP(StopTimes[[#This Row],[cu_ID]],#REF!,#REF!)</f>
        <v>#REF!</v>
      </c>
      <c r="C248" s="1" t="s">
        <v>114</v>
      </c>
      <c r="D248" s="1" t="s">
        <v>3501</v>
      </c>
      <c r="E248" s="1" t="s">
        <v>138</v>
      </c>
      <c r="F248" t="s">
        <v>1948</v>
      </c>
      <c r="G248" s="1">
        <v>265</v>
      </c>
      <c r="H248" s="12">
        <v>3.2222222216666667</v>
      </c>
      <c r="I248" t="s">
        <v>2837</v>
      </c>
      <c r="J248" t="s">
        <v>6799</v>
      </c>
      <c r="K248" t="s">
        <v>6800</v>
      </c>
      <c r="L248"/>
      <c r="M248"/>
      <c r="N248"/>
      <c r="O248"/>
      <c r="P248"/>
      <c r="Q248"/>
      <c r="R248"/>
      <c r="S248"/>
      <c r="T248"/>
      <c r="U248"/>
      <c r="V248"/>
      <c r="W248"/>
      <c r="X248"/>
      <c r="Y248"/>
      <c r="Z248"/>
      <c r="AA248"/>
      <c r="AB248"/>
    </row>
    <row r="249" spans="1:28" x14ac:dyDescent="0.3">
      <c r="A249" t="s">
        <v>1427</v>
      </c>
      <c r="B249" s="1" t="e">
        <f>_xlfn.XLOOKUP(StopTimes[[#This Row],[cu_ID]],#REF!,#REF!)</f>
        <v>#REF!</v>
      </c>
      <c r="C249" s="1" t="s">
        <v>114</v>
      </c>
      <c r="D249" s="1" t="s">
        <v>111</v>
      </c>
      <c r="E249" s="1" t="s">
        <v>162</v>
      </c>
      <c r="F249" t="s">
        <v>1426</v>
      </c>
      <c r="G249" s="1">
        <v>270</v>
      </c>
      <c r="H249" s="12">
        <v>12.054166666666667</v>
      </c>
      <c r="I249" t="s">
        <v>2836</v>
      </c>
      <c r="J249" t="s">
        <v>2835</v>
      </c>
      <c r="K249" t="s">
        <v>6801</v>
      </c>
      <c r="L249" t="s">
        <v>6802</v>
      </c>
      <c r="M249"/>
      <c r="N249"/>
      <c r="O249"/>
      <c r="P249"/>
      <c r="Q249"/>
      <c r="R249"/>
      <c r="S249"/>
      <c r="T249"/>
      <c r="U249"/>
      <c r="V249"/>
      <c r="W249"/>
      <c r="X249"/>
      <c r="Y249"/>
      <c r="Z249"/>
      <c r="AA249"/>
      <c r="AB249"/>
    </row>
    <row r="250" spans="1:28" x14ac:dyDescent="0.3">
      <c r="A250" t="s">
        <v>629</v>
      </c>
      <c r="B250" s="1" t="e">
        <f>_xlfn.XLOOKUP(StopTimes[[#This Row],[cu_ID]],#REF!,#REF!)</f>
        <v>#REF!</v>
      </c>
      <c r="C250" s="1" t="s">
        <v>114</v>
      </c>
      <c r="D250" s="1" t="s">
        <v>3501</v>
      </c>
      <c r="E250" s="1" t="s">
        <v>129</v>
      </c>
      <c r="F250" t="s">
        <v>2834</v>
      </c>
      <c r="G250" s="1">
        <v>280</v>
      </c>
      <c r="H250" s="12">
        <v>0.45416666666666666</v>
      </c>
      <c r="I250" t="s">
        <v>2833</v>
      </c>
      <c r="J250" t="s">
        <v>6803</v>
      </c>
      <c r="K250" t="s">
        <v>6804</v>
      </c>
      <c r="L250" t="s">
        <v>6805</v>
      </c>
      <c r="M250"/>
      <c r="N250"/>
      <c r="O250"/>
      <c r="P250"/>
      <c r="Q250"/>
      <c r="R250"/>
      <c r="S250"/>
      <c r="T250"/>
      <c r="U250"/>
      <c r="V250"/>
      <c r="W250"/>
      <c r="X250"/>
      <c r="Y250"/>
      <c r="Z250"/>
      <c r="AA250"/>
      <c r="AB250"/>
    </row>
    <row r="251" spans="1:28" x14ac:dyDescent="0.3">
      <c r="A251" t="s">
        <v>1349</v>
      </c>
      <c r="B251" s="1" t="e">
        <f>_xlfn.XLOOKUP(StopTimes[[#This Row],[cu_ID]],#REF!,#REF!)</f>
        <v>#REF!</v>
      </c>
      <c r="C251" s="1" t="s">
        <v>114</v>
      </c>
      <c r="D251" s="1" t="s">
        <v>3671</v>
      </c>
      <c r="E251" s="1" t="s">
        <v>110</v>
      </c>
      <c r="F251" t="s">
        <v>2832</v>
      </c>
      <c r="G251" s="1">
        <v>290</v>
      </c>
      <c r="H251" s="12">
        <v>0.13333333333333333</v>
      </c>
      <c r="I251" t="s">
        <v>2831</v>
      </c>
      <c r="J251"/>
      <c r="K251"/>
      <c r="L251"/>
      <c r="M251"/>
      <c r="N251"/>
      <c r="O251"/>
      <c r="P251"/>
      <c r="Q251"/>
      <c r="R251"/>
      <c r="S251"/>
      <c r="T251"/>
      <c r="U251"/>
      <c r="V251"/>
      <c r="W251"/>
      <c r="X251"/>
      <c r="Y251"/>
      <c r="Z251"/>
      <c r="AA251"/>
      <c r="AB251"/>
    </row>
    <row r="252" spans="1:28" x14ac:dyDescent="0.3">
      <c r="A252" t="s">
        <v>1878</v>
      </c>
      <c r="B252" s="1" t="e">
        <f>_xlfn.XLOOKUP(StopTimes[[#This Row],[cu_ID]],#REF!,#REF!)</f>
        <v>#REF!</v>
      </c>
      <c r="C252" s="1" t="s">
        <v>114</v>
      </c>
      <c r="D252" s="1" t="s">
        <v>3692</v>
      </c>
      <c r="E252" s="1" t="s">
        <v>110</v>
      </c>
      <c r="F252" t="s">
        <v>1877</v>
      </c>
      <c r="G252" s="1">
        <v>295</v>
      </c>
      <c r="H252" s="12">
        <v>4.4833333333333334</v>
      </c>
      <c r="I252" t="s">
        <v>2830</v>
      </c>
      <c r="J252" t="s">
        <v>2829</v>
      </c>
      <c r="K252" t="s">
        <v>6806</v>
      </c>
      <c r="L252" t="s">
        <v>6807</v>
      </c>
      <c r="M252"/>
      <c r="N252"/>
      <c r="O252"/>
      <c r="P252"/>
      <c r="Q252"/>
      <c r="R252"/>
      <c r="S252"/>
      <c r="T252"/>
      <c r="U252"/>
      <c r="V252"/>
      <c r="W252"/>
      <c r="X252"/>
      <c r="Y252"/>
      <c r="Z252"/>
      <c r="AA252"/>
      <c r="AB252"/>
    </row>
    <row r="253" spans="1:28" x14ac:dyDescent="0.3">
      <c r="A253" t="s">
        <v>1299</v>
      </c>
      <c r="B253" s="1" t="e">
        <f>_xlfn.XLOOKUP(StopTimes[[#This Row],[cu_ID]],#REF!,#REF!)</f>
        <v>#REF!</v>
      </c>
      <c r="C253" s="1" t="s">
        <v>114</v>
      </c>
      <c r="D253" s="1" t="s">
        <v>3704</v>
      </c>
      <c r="E253" s="1" t="s">
        <v>110</v>
      </c>
      <c r="F253" t="s">
        <v>1298</v>
      </c>
      <c r="G253" s="1">
        <v>300</v>
      </c>
      <c r="H253" s="12">
        <v>1.75</v>
      </c>
      <c r="I253" t="s">
        <v>2828</v>
      </c>
      <c r="J253" t="s">
        <v>6808</v>
      </c>
      <c r="K253"/>
      <c r="L253"/>
      <c r="M253"/>
      <c r="N253"/>
      <c r="O253"/>
      <c r="P253"/>
      <c r="Q253"/>
      <c r="R253"/>
      <c r="S253"/>
      <c r="T253"/>
      <c r="U253"/>
      <c r="V253"/>
      <c r="W253"/>
      <c r="X253"/>
      <c r="Y253"/>
      <c r="Z253"/>
      <c r="AA253"/>
      <c r="AB253"/>
    </row>
    <row r="254" spans="1:28" x14ac:dyDescent="0.3">
      <c r="A254" t="s">
        <v>1889</v>
      </c>
      <c r="B254" s="1" t="e">
        <f>_xlfn.XLOOKUP(StopTimes[[#This Row],[cu_ID]],#REF!,#REF!)</f>
        <v>#REF!</v>
      </c>
      <c r="C254" s="1" t="s">
        <v>114</v>
      </c>
      <c r="D254" s="1" t="s">
        <v>3723</v>
      </c>
      <c r="E254" s="1" t="s">
        <v>110</v>
      </c>
      <c r="F254" t="s">
        <v>1888</v>
      </c>
      <c r="G254" s="1">
        <v>300</v>
      </c>
      <c r="H254" s="12">
        <v>4.6916666666666664</v>
      </c>
      <c r="I254" t="s">
        <v>2827</v>
      </c>
      <c r="J254" t="s">
        <v>6809</v>
      </c>
      <c r="K254"/>
      <c r="L254"/>
      <c r="M254"/>
      <c r="N254"/>
      <c r="O254"/>
      <c r="P254"/>
      <c r="Q254"/>
      <c r="R254"/>
      <c r="S254"/>
      <c r="T254"/>
      <c r="U254"/>
      <c r="V254"/>
      <c r="W254"/>
      <c r="X254"/>
      <c r="Y254"/>
      <c r="Z254"/>
      <c r="AA254"/>
      <c r="AB254"/>
    </row>
    <row r="255" spans="1:28" x14ac:dyDescent="0.3">
      <c r="A255" t="s">
        <v>1294</v>
      </c>
      <c r="B255" s="1" t="e">
        <f>_xlfn.XLOOKUP(StopTimes[[#This Row],[cu_ID]],#REF!,#REF!)</f>
        <v>#REF!</v>
      </c>
      <c r="C255" s="1" t="s">
        <v>114</v>
      </c>
      <c r="D255" s="1" t="s">
        <v>4100</v>
      </c>
      <c r="E255" s="1" t="s">
        <v>110</v>
      </c>
      <c r="F255" t="s">
        <v>2826</v>
      </c>
      <c r="G255" s="1">
        <v>300</v>
      </c>
      <c r="H255" s="12">
        <v>0.15</v>
      </c>
      <c r="I255" t="s">
        <v>2825</v>
      </c>
      <c r="J255" t="s">
        <v>6810</v>
      </c>
      <c r="K255"/>
      <c r="L255"/>
      <c r="M255"/>
      <c r="N255"/>
      <c r="O255"/>
      <c r="P255"/>
      <c r="Q255"/>
      <c r="R255"/>
      <c r="S255"/>
      <c r="T255"/>
      <c r="U255"/>
      <c r="V255"/>
      <c r="W255"/>
      <c r="X255"/>
      <c r="Y255"/>
      <c r="Z255"/>
      <c r="AA255"/>
      <c r="AB255"/>
    </row>
    <row r="256" spans="1:28" x14ac:dyDescent="0.3">
      <c r="A256" t="s">
        <v>1547</v>
      </c>
      <c r="B256" s="1" t="e">
        <f>_xlfn.XLOOKUP(StopTimes[[#This Row],[cu_ID]],#REF!,#REF!)</f>
        <v>#REF!</v>
      </c>
      <c r="C256" s="1" t="s">
        <v>114</v>
      </c>
      <c r="D256" s="1" t="s">
        <v>4925</v>
      </c>
      <c r="E256" s="1" t="s">
        <v>110</v>
      </c>
      <c r="F256" t="s">
        <v>1546</v>
      </c>
      <c r="G256" s="1">
        <v>310</v>
      </c>
      <c r="H256" s="12">
        <v>5.5166666666666666</v>
      </c>
      <c r="I256" t="s">
        <v>2824</v>
      </c>
      <c r="J256" t="s">
        <v>2823</v>
      </c>
      <c r="K256" t="s">
        <v>6811</v>
      </c>
      <c r="L256"/>
      <c r="M256"/>
      <c r="N256"/>
      <c r="O256"/>
      <c r="P256"/>
      <c r="Q256"/>
      <c r="R256"/>
      <c r="S256"/>
      <c r="T256"/>
      <c r="U256"/>
      <c r="V256"/>
      <c r="W256"/>
      <c r="X256"/>
      <c r="Y256"/>
      <c r="Z256"/>
      <c r="AA256"/>
      <c r="AB256"/>
    </row>
    <row r="257" spans="1:28" x14ac:dyDescent="0.3">
      <c r="A257" t="s">
        <v>647</v>
      </c>
      <c r="B257" s="1" t="e">
        <f>_xlfn.XLOOKUP(StopTimes[[#This Row],[cu_ID]],#REF!,#REF!)</f>
        <v>#REF!</v>
      </c>
      <c r="C257" s="1" t="s">
        <v>114</v>
      </c>
      <c r="D257" s="1" t="s">
        <v>119</v>
      </c>
      <c r="E257" s="1" t="s">
        <v>159</v>
      </c>
      <c r="F257" t="s">
        <v>646</v>
      </c>
      <c r="G257" s="1">
        <v>310</v>
      </c>
      <c r="H257" s="12">
        <v>37.524999999999999</v>
      </c>
      <c r="I257" t="s">
        <v>2822</v>
      </c>
      <c r="J257" t="s">
        <v>2821</v>
      </c>
      <c r="K257" t="s">
        <v>6812</v>
      </c>
      <c r="L257" t="s">
        <v>6813</v>
      </c>
      <c r="M257"/>
      <c r="N257"/>
      <c r="O257"/>
      <c r="P257"/>
      <c r="Q257"/>
      <c r="R257"/>
      <c r="S257"/>
      <c r="T257"/>
      <c r="U257"/>
      <c r="V257"/>
      <c r="W257"/>
      <c r="X257"/>
      <c r="Y257"/>
      <c r="Z257"/>
      <c r="AA257"/>
      <c r="AB257"/>
    </row>
    <row r="258" spans="1:28" x14ac:dyDescent="0.3">
      <c r="A258" t="s">
        <v>1081</v>
      </c>
      <c r="B258" s="1" t="e">
        <f>_xlfn.XLOOKUP(StopTimes[[#This Row],[cu_ID]],#REF!,#REF!)</f>
        <v>#REF!</v>
      </c>
      <c r="C258" s="1" t="s">
        <v>114</v>
      </c>
      <c r="D258" s="1" t="s">
        <v>4092</v>
      </c>
      <c r="E258" s="1" t="s">
        <v>110</v>
      </c>
      <c r="F258" t="s">
        <v>2820</v>
      </c>
      <c r="G258" s="1">
        <v>310</v>
      </c>
      <c r="H258" s="12">
        <v>3.6</v>
      </c>
      <c r="I258" t="s">
        <v>2819</v>
      </c>
      <c r="J258"/>
      <c r="K258"/>
      <c r="L258"/>
      <c r="M258"/>
      <c r="N258"/>
      <c r="O258"/>
      <c r="P258"/>
      <c r="Q258"/>
      <c r="R258"/>
      <c r="S258"/>
      <c r="T258"/>
      <c r="U258"/>
      <c r="V258"/>
      <c r="W258"/>
      <c r="X258"/>
      <c r="Y258"/>
      <c r="Z258"/>
      <c r="AA258"/>
      <c r="AB258"/>
    </row>
    <row r="259" spans="1:28" x14ac:dyDescent="0.3">
      <c r="A259" t="s">
        <v>1305</v>
      </c>
      <c r="B259" s="1" t="e">
        <f>_xlfn.XLOOKUP(StopTimes[[#This Row],[cu_ID]],#REF!,#REF!)</f>
        <v>#REF!</v>
      </c>
      <c r="C259" s="1" t="s">
        <v>114</v>
      </c>
      <c r="D259" s="1" t="s">
        <v>3698</v>
      </c>
      <c r="E259" s="1" t="s">
        <v>110</v>
      </c>
      <c r="F259" t="s">
        <v>1304</v>
      </c>
      <c r="G259" s="1">
        <v>312</v>
      </c>
      <c r="H259" s="12">
        <v>5.7166666666666668</v>
      </c>
      <c r="I259" t="s">
        <v>2818</v>
      </c>
      <c r="J259" t="s">
        <v>6814</v>
      </c>
      <c r="K259"/>
      <c r="L259"/>
      <c r="M259"/>
      <c r="N259"/>
      <c r="O259"/>
      <c r="P259"/>
      <c r="Q259"/>
      <c r="R259"/>
      <c r="S259"/>
      <c r="T259"/>
      <c r="U259"/>
      <c r="V259"/>
      <c r="W259"/>
      <c r="X259"/>
      <c r="Y259"/>
      <c r="Z259"/>
      <c r="AA259"/>
      <c r="AB259"/>
    </row>
    <row r="260" spans="1:28" x14ac:dyDescent="0.3">
      <c r="A260" t="s">
        <v>1970</v>
      </c>
      <c r="B260" s="1" t="e">
        <f>_xlfn.XLOOKUP(StopTimes[[#This Row],[cu_ID]],#REF!,#REF!)</f>
        <v>#REF!</v>
      </c>
      <c r="C260" s="1" t="s">
        <v>114</v>
      </c>
      <c r="D260" s="1" t="s">
        <v>4920</v>
      </c>
      <c r="E260" s="1" t="s">
        <v>110</v>
      </c>
      <c r="F260" t="s">
        <v>1969</v>
      </c>
      <c r="G260" s="1">
        <v>320</v>
      </c>
      <c r="H260" s="12">
        <v>3.7555555549999999</v>
      </c>
      <c r="I260" t="s">
        <v>2817</v>
      </c>
      <c r="J260" t="s">
        <v>2816</v>
      </c>
      <c r="K260" t="s">
        <v>6815</v>
      </c>
      <c r="L260"/>
      <c r="M260"/>
      <c r="N260"/>
      <c r="O260"/>
      <c r="P260"/>
      <c r="Q260"/>
      <c r="R260"/>
      <c r="S260"/>
      <c r="T260"/>
      <c r="U260"/>
      <c r="V260"/>
      <c r="W260"/>
      <c r="X260"/>
      <c r="Y260"/>
      <c r="Z260"/>
      <c r="AA260"/>
      <c r="AB260"/>
    </row>
    <row r="261" spans="1:28" x14ac:dyDescent="0.3">
      <c r="A261" t="s">
        <v>1225</v>
      </c>
      <c r="B261" s="1" t="e">
        <f>_xlfn.XLOOKUP(StopTimes[[#This Row],[cu_ID]],#REF!,#REF!)</f>
        <v>#REF!</v>
      </c>
      <c r="C261" s="1" t="s">
        <v>114</v>
      </c>
      <c r="D261" s="1" t="s">
        <v>4133</v>
      </c>
      <c r="E261" s="1" t="s">
        <v>110</v>
      </c>
      <c r="F261" t="s">
        <v>2815</v>
      </c>
      <c r="G261" s="1">
        <v>320</v>
      </c>
      <c r="H261" s="12">
        <v>5.9333333333333336</v>
      </c>
      <c r="I261" t="s">
        <v>2814</v>
      </c>
      <c r="J261" t="s">
        <v>2813</v>
      </c>
      <c r="K261" t="s">
        <v>2812</v>
      </c>
      <c r="L261" t="s">
        <v>6816</v>
      </c>
      <c r="M261" t="s">
        <v>6817</v>
      </c>
      <c r="N261"/>
      <c r="O261"/>
      <c r="P261"/>
      <c r="Q261"/>
      <c r="R261"/>
      <c r="S261"/>
      <c r="T261"/>
      <c r="U261"/>
      <c r="V261"/>
      <c r="W261"/>
      <c r="X261"/>
      <c r="Y261"/>
      <c r="Z261"/>
      <c r="AA261"/>
      <c r="AB261"/>
    </row>
    <row r="262" spans="1:28" x14ac:dyDescent="0.3">
      <c r="A262" t="s">
        <v>625</v>
      </c>
      <c r="B262" s="1" t="e">
        <f>_xlfn.XLOOKUP(StopTimes[[#This Row],[cu_ID]],#REF!,#REF!)</f>
        <v>#REF!</v>
      </c>
      <c r="C262" s="1" t="s">
        <v>114</v>
      </c>
      <c r="D262" s="1" t="s">
        <v>111</v>
      </c>
      <c r="E262" s="1" t="s">
        <v>4174</v>
      </c>
      <c r="F262" t="s">
        <v>7</v>
      </c>
      <c r="G262" s="1">
        <v>330</v>
      </c>
      <c r="H262" s="12">
        <v>19.866666666666667</v>
      </c>
      <c r="I262" t="s">
        <v>2811</v>
      </c>
      <c r="J262" t="s">
        <v>6818</v>
      </c>
      <c r="K262" t="s">
        <v>6819</v>
      </c>
      <c r="L262" t="s">
        <v>6820</v>
      </c>
      <c r="M262"/>
      <c r="N262"/>
      <c r="O262"/>
      <c r="P262"/>
      <c r="Q262"/>
      <c r="R262"/>
      <c r="S262"/>
      <c r="T262"/>
      <c r="U262"/>
      <c r="V262"/>
      <c r="W262"/>
      <c r="X262"/>
      <c r="Y262"/>
      <c r="Z262"/>
      <c r="AA262"/>
      <c r="AB262"/>
    </row>
    <row r="263" spans="1:28" x14ac:dyDescent="0.3">
      <c r="A263" t="s">
        <v>1905</v>
      </c>
      <c r="B263" s="1" t="e">
        <f>_xlfn.XLOOKUP(StopTimes[[#This Row],[cu_ID]],#REF!,#REF!)</f>
        <v>#REF!</v>
      </c>
      <c r="C263" s="1" t="s">
        <v>114</v>
      </c>
      <c r="D263" s="1" t="s">
        <v>3762</v>
      </c>
      <c r="E263" s="1" t="s">
        <v>112</v>
      </c>
      <c r="F263" t="s">
        <v>1904</v>
      </c>
      <c r="G263" s="1">
        <v>350</v>
      </c>
      <c r="H263" s="12">
        <v>8.4</v>
      </c>
      <c r="I263" t="s">
        <v>2810</v>
      </c>
      <c r="J263" t="s">
        <v>6821</v>
      </c>
      <c r="K263"/>
      <c r="L263"/>
      <c r="M263"/>
      <c r="N263"/>
      <c r="O263"/>
      <c r="P263"/>
      <c r="Q263"/>
      <c r="R263"/>
      <c r="S263"/>
      <c r="T263"/>
      <c r="U263"/>
      <c r="V263"/>
      <c r="W263"/>
      <c r="X263"/>
      <c r="Y263"/>
      <c r="Z263"/>
      <c r="AA263"/>
      <c r="AB263"/>
    </row>
    <row r="264" spans="1:28" x14ac:dyDescent="0.3">
      <c r="A264" t="s">
        <v>960</v>
      </c>
      <c r="B264" s="1" t="e">
        <f>_xlfn.XLOOKUP(StopTimes[[#This Row],[cu_ID]],#REF!,#REF!)</f>
        <v>#REF!</v>
      </c>
      <c r="C264" s="1" t="s">
        <v>114</v>
      </c>
      <c r="D264" s="1" t="s">
        <v>3739</v>
      </c>
      <c r="E264" s="1" t="s">
        <v>110</v>
      </c>
      <c r="F264" t="s">
        <v>2809</v>
      </c>
      <c r="G264" s="1">
        <v>380</v>
      </c>
      <c r="H264" s="12">
        <v>1.9000000000000001</v>
      </c>
      <c r="I264" t="s">
        <v>2808</v>
      </c>
      <c r="J264" t="s">
        <v>6822</v>
      </c>
      <c r="K264"/>
      <c r="L264"/>
      <c r="M264"/>
      <c r="N264"/>
      <c r="O264"/>
      <c r="P264"/>
      <c r="Q264"/>
      <c r="R264"/>
      <c r="S264"/>
      <c r="T264"/>
      <c r="U264"/>
      <c r="V264"/>
      <c r="W264"/>
      <c r="X264"/>
      <c r="Y264"/>
      <c r="Z264"/>
      <c r="AA264"/>
      <c r="AB264"/>
    </row>
    <row r="265" spans="1:28" x14ac:dyDescent="0.3">
      <c r="A265" t="s">
        <v>403</v>
      </c>
      <c r="B265" s="1" t="e">
        <f>_xlfn.XLOOKUP(StopTimes[[#This Row],[cu_ID]],#REF!,#REF!)</f>
        <v>#REF!</v>
      </c>
      <c r="C265" s="1" t="s">
        <v>114</v>
      </c>
      <c r="D265" s="1" t="s">
        <v>4155</v>
      </c>
      <c r="E265" s="1" t="s">
        <v>110</v>
      </c>
      <c r="F265" t="s">
        <v>2807</v>
      </c>
      <c r="G265" s="1">
        <v>410</v>
      </c>
      <c r="H265" s="12">
        <v>3.1958333333333333</v>
      </c>
      <c r="I265" t="s">
        <v>2806</v>
      </c>
      <c r="J265" t="s">
        <v>2805</v>
      </c>
      <c r="K265" t="s">
        <v>6823</v>
      </c>
      <c r="L265" t="s">
        <v>6824</v>
      </c>
      <c r="M265"/>
      <c r="N265"/>
      <c r="O265"/>
      <c r="P265"/>
      <c r="Q265"/>
      <c r="R265"/>
      <c r="S265"/>
      <c r="T265"/>
      <c r="U265"/>
      <c r="V265"/>
      <c r="W265"/>
      <c r="X265"/>
      <c r="Y265"/>
      <c r="Z265"/>
      <c r="AA265"/>
      <c r="AB265"/>
    </row>
    <row r="266" spans="1:28" x14ac:dyDescent="0.3">
      <c r="A266" t="s">
        <v>438</v>
      </c>
      <c r="B266" s="1" t="e">
        <f>_xlfn.XLOOKUP(StopTimes[[#This Row],[cu_ID]],#REF!,#REF!)</f>
        <v>#REF!</v>
      </c>
      <c r="C266" s="1" t="s">
        <v>114</v>
      </c>
      <c r="D266" s="1" t="s">
        <v>4161</v>
      </c>
      <c r="E266" s="1" t="s">
        <v>110</v>
      </c>
      <c r="F266" t="s">
        <v>2804</v>
      </c>
      <c r="G266" s="1">
        <v>415</v>
      </c>
      <c r="H266" s="12">
        <v>1.4958333333333333</v>
      </c>
      <c r="I266" t="s">
        <v>2803</v>
      </c>
      <c r="J266" t="s">
        <v>2802</v>
      </c>
      <c r="K266" t="s">
        <v>6825</v>
      </c>
      <c r="L266" t="s">
        <v>6826</v>
      </c>
      <c r="M266"/>
      <c r="N266"/>
      <c r="O266"/>
      <c r="P266"/>
      <c r="Q266"/>
      <c r="R266"/>
      <c r="S266"/>
      <c r="T266"/>
      <c r="U266"/>
      <c r="V266"/>
      <c r="W266"/>
      <c r="X266"/>
      <c r="Y266"/>
      <c r="Z266"/>
      <c r="AA266"/>
      <c r="AB266"/>
    </row>
    <row r="267" spans="1:28" x14ac:dyDescent="0.3">
      <c r="A267" t="s">
        <v>493</v>
      </c>
      <c r="B267" s="1" t="e">
        <f>_xlfn.XLOOKUP(StopTimes[[#This Row],[cu_ID]],#REF!,#REF!)</f>
        <v>#REF!</v>
      </c>
      <c r="C267" s="1" t="s">
        <v>114</v>
      </c>
      <c r="D267" s="1" t="s">
        <v>4131</v>
      </c>
      <c r="E267" s="1" t="s">
        <v>110</v>
      </c>
      <c r="F267" t="s">
        <v>2801</v>
      </c>
      <c r="G267" s="1">
        <v>500</v>
      </c>
      <c r="H267" s="12">
        <v>4.6833333333333336</v>
      </c>
      <c r="I267" t="s">
        <v>2800</v>
      </c>
      <c r="J267" t="s">
        <v>6827</v>
      </c>
      <c r="K267" t="s">
        <v>6828</v>
      </c>
      <c r="L267" t="s">
        <v>6829</v>
      </c>
      <c r="M267"/>
      <c r="N267"/>
      <c r="O267"/>
      <c r="P267"/>
      <c r="Q267"/>
      <c r="R267"/>
      <c r="S267"/>
      <c r="T267"/>
      <c r="U267"/>
      <c r="V267"/>
      <c r="W267"/>
      <c r="X267"/>
      <c r="Y267"/>
      <c r="Z267"/>
      <c r="AA267"/>
      <c r="AB267"/>
    </row>
    <row r="268" spans="1:28" x14ac:dyDescent="0.3">
      <c r="A268" t="s">
        <v>497</v>
      </c>
      <c r="B268" s="1" t="e">
        <f>_xlfn.XLOOKUP(StopTimes[[#This Row],[cu_ID]],#REF!,#REF!)</f>
        <v>#REF!</v>
      </c>
      <c r="C268" s="1" t="s">
        <v>114</v>
      </c>
      <c r="D268" s="1" t="s">
        <v>4153</v>
      </c>
      <c r="E268" s="1" t="s">
        <v>110</v>
      </c>
      <c r="F268" t="s">
        <v>2799</v>
      </c>
      <c r="G268" s="1">
        <v>505</v>
      </c>
      <c r="H268" s="12">
        <v>14.683333333333334</v>
      </c>
      <c r="I268" t="s">
        <v>2798</v>
      </c>
      <c r="J268" t="s">
        <v>6830</v>
      </c>
      <c r="K268" t="s">
        <v>6831</v>
      </c>
      <c r="L268" t="s">
        <v>6832</v>
      </c>
      <c r="M268" t="s">
        <v>6833</v>
      </c>
      <c r="N268" t="s">
        <v>6834</v>
      </c>
      <c r="O268"/>
      <c r="P268"/>
      <c r="Q268"/>
      <c r="R268"/>
      <c r="S268"/>
      <c r="T268"/>
      <c r="U268"/>
      <c r="V268"/>
      <c r="W268"/>
      <c r="X268"/>
      <c r="Y268"/>
      <c r="Z268"/>
      <c r="AA268"/>
      <c r="AB268"/>
    </row>
    <row r="269" spans="1:28" x14ac:dyDescent="0.3">
      <c r="A269" t="s">
        <v>1095</v>
      </c>
      <c r="B269" s="1" t="e">
        <f>_xlfn.XLOOKUP(StopTimes[[#This Row],[cu_ID]],#REF!,#REF!)</f>
        <v>#REF!</v>
      </c>
      <c r="C269" s="1" t="s">
        <v>114</v>
      </c>
      <c r="D269" s="1" t="s">
        <v>4670</v>
      </c>
      <c r="E269" s="1" t="s">
        <v>110</v>
      </c>
      <c r="F269" t="s">
        <v>2797</v>
      </c>
      <c r="G269" s="1">
        <v>520</v>
      </c>
      <c r="H269" s="12">
        <v>10.916666666666666</v>
      </c>
      <c r="I269" t="s">
        <v>2796</v>
      </c>
      <c r="J269"/>
      <c r="K269"/>
      <c r="L269"/>
      <c r="M269"/>
      <c r="N269"/>
      <c r="O269"/>
      <c r="P269"/>
      <c r="Q269"/>
      <c r="R269"/>
      <c r="S269"/>
      <c r="T269"/>
      <c r="U269"/>
      <c r="V269"/>
      <c r="W269"/>
      <c r="X269"/>
      <c r="Y269"/>
      <c r="Z269"/>
      <c r="AA269"/>
      <c r="AB269"/>
    </row>
    <row r="270" spans="1:28" x14ac:dyDescent="0.3">
      <c r="A270" t="s">
        <v>1494</v>
      </c>
      <c r="B270" s="1" t="e">
        <f>_xlfn.XLOOKUP(StopTimes[[#This Row],[cu_ID]],#REF!,#REF!)</f>
        <v>#REF!</v>
      </c>
      <c r="C270" s="1" t="s">
        <v>114</v>
      </c>
      <c r="D270" s="1" t="s">
        <v>111</v>
      </c>
      <c r="E270" s="1" t="s">
        <v>4077</v>
      </c>
      <c r="F270" t="s">
        <v>7</v>
      </c>
      <c r="G270" s="1">
        <v>530</v>
      </c>
      <c r="H270" s="12">
        <v>10.533333333333333</v>
      </c>
      <c r="I270" t="s">
        <v>2795</v>
      </c>
      <c r="J270" t="s">
        <v>2794</v>
      </c>
      <c r="K270" t="s">
        <v>6835</v>
      </c>
      <c r="L270" t="s">
        <v>6836</v>
      </c>
      <c r="M270"/>
      <c r="N270"/>
      <c r="O270"/>
      <c r="P270"/>
      <c r="Q270"/>
      <c r="R270"/>
      <c r="S270"/>
      <c r="T270"/>
      <c r="U270"/>
      <c r="V270"/>
      <c r="W270"/>
      <c r="X270"/>
      <c r="Y270"/>
      <c r="Z270"/>
      <c r="AA270"/>
      <c r="AB270"/>
    </row>
    <row r="271" spans="1:28" x14ac:dyDescent="0.3">
      <c r="A271" t="s">
        <v>1951</v>
      </c>
      <c r="B271" s="1" t="e">
        <f>_xlfn.XLOOKUP(StopTimes[[#This Row],[cu_ID]],#REF!,#REF!)</f>
        <v>#REF!</v>
      </c>
      <c r="C271" s="1" t="s">
        <v>114</v>
      </c>
      <c r="D271" s="1" t="s">
        <v>5105</v>
      </c>
      <c r="E271" s="1" t="s">
        <v>110</v>
      </c>
      <c r="F271" t="s">
        <v>1950</v>
      </c>
      <c r="G271" s="1">
        <v>540</v>
      </c>
      <c r="H271" s="12">
        <v>5.7583333333333337</v>
      </c>
      <c r="I271" t="s">
        <v>2793</v>
      </c>
      <c r="J271" t="s">
        <v>6837</v>
      </c>
      <c r="K271"/>
      <c r="L271"/>
      <c r="M271"/>
      <c r="N271"/>
      <c r="O271"/>
      <c r="P271"/>
      <c r="Q271"/>
      <c r="R271"/>
      <c r="S271"/>
      <c r="T271"/>
      <c r="U271"/>
      <c r="V271"/>
      <c r="W271"/>
      <c r="X271"/>
      <c r="Y271"/>
      <c r="Z271"/>
      <c r="AA271"/>
      <c r="AB271"/>
    </row>
    <row r="272" spans="1:28" x14ac:dyDescent="0.3">
      <c r="A272" t="s">
        <v>1097</v>
      </c>
      <c r="B272" s="1" t="e">
        <f>_xlfn.XLOOKUP(StopTimes[[#This Row],[cu_ID]],#REF!,#REF!)</f>
        <v>#REF!</v>
      </c>
      <c r="C272" s="1" t="s">
        <v>114</v>
      </c>
      <c r="D272" s="1" t="s">
        <v>4032</v>
      </c>
      <c r="E272" s="1" t="s">
        <v>110</v>
      </c>
      <c r="F272" t="s">
        <v>2792</v>
      </c>
      <c r="G272" s="1">
        <v>559</v>
      </c>
      <c r="H272" s="12">
        <v>9.3166666666666664</v>
      </c>
      <c r="I272" t="s">
        <v>2791</v>
      </c>
      <c r="J272" t="s">
        <v>6838</v>
      </c>
      <c r="K272"/>
      <c r="L272"/>
      <c r="M272"/>
      <c r="N272"/>
      <c r="O272"/>
      <c r="P272"/>
      <c r="Q272"/>
      <c r="R272"/>
      <c r="S272"/>
      <c r="T272"/>
      <c r="U272"/>
      <c r="V272"/>
      <c r="W272"/>
      <c r="X272"/>
      <c r="Y272"/>
      <c r="Z272"/>
      <c r="AA272"/>
      <c r="AB272"/>
    </row>
    <row r="273" spans="1:28" x14ac:dyDescent="0.3">
      <c r="A273" t="s">
        <v>1595</v>
      </c>
      <c r="B273" s="1" t="e">
        <f>_xlfn.XLOOKUP(StopTimes[[#This Row],[cu_ID]],#REF!,#REF!)</f>
        <v>#REF!</v>
      </c>
      <c r="C273" s="1" t="s">
        <v>114</v>
      </c>
      <c r="D273" s="1" t="s">
        <v>4081</v>
      </c>
      <c r="E273" s="1" t="s">
        <v>110</v>
      </c>
      <c r="F273" t="s">
        <v>1594</v>
      </c>
      <c r="G273" s="1">
        <v>565</v>
      </c>
      <c r="H273" s="12">
        <v>9.5750000000000011</v>
      </c>
      <c r="I273" t="s">
        <v>2790</v>
      </c>
      <c r="J273" t="s">
        <v>2789</v>
      </c>
      <c r="K273" t="s">
        <v>6839</v>
      </c>
      <c r="L273" t="s">
        <v>6840</v>
      </c>
      <c r="M273"/>
      <c r="N273"/>
      <c r="O273"/>
      <c r="P273"/>
      <c r="Q273"/>
      <c r="R273"/>
      <c r="S273"/>
      <c r="T273"/>
      <c r="U273"/>
      <c r="V273"/>
      <c r="W273"/>
      <c r="X273"/>
      <c r="Y273"/>
      <c r="Z273"/>
      <c r="AA273"/>
      <c r="AB273"/>
    </row>
    <row r="274" spans="1:28" x14ac:dyDescent="0.3">
      <c r="A274" t="s">
        <v>1891</v>
      </c>
      <c r="B274" s="1" t="e">
        <f>_xlfn.XLOOKUP(StopTimes[[#This Row],[cu_ID]],#REF!,#REF!)</f>
        <v>#REF!</v>
      </c>
      <c r="C274" s="1" t="s">
        <v>114</v>
      </c>
      <c r="D274" s="1" t="s">
        <v>3723</v>
      </c>
      <c r="E274" s="1" t="s">
        <v>112</v>
      </c>
      <c r="F274" t="s">
        <v>1890</v>
      </c>
      <c r="G274" s="1">
        <v>570</v>
      </c>
      <c r="H274" s="12">
        <v>7.1583333333333332</v>
      </c>
      <c r="I274" t="s">
        <v>2788</v>
      </c>
      <c r="J274" t="s">
        <v>6841</v>
      </c>
      <c r="K274"/>
      <c r="L274"/>
      <c r="M274"/>
      <c r="N274"/>
      <c r="O274"/>
      <c r="P274"/>
      <c r="Q274"/>
      <c r="R274"/>
      <c r="S274"/>
      <c r="T274"/>
      <c r="U274"/>
      <c r="V274"/>
      <c r="W274"/>
      <c r="X274"/>
      <c r="Y274"/>
      <c r="Z274"/>
      <c r="AA274"/>
      <c r="AB274"/>
    </row>
    <row r="275" spans="1:28" x14ac:dyDescent="0.3">
      <c r="A275" t="s">
        <v>1968</v>
      </c>
      <c r="B275" s="1" t="e">
        <f>_xlfn.XLOOKUP(StopTimes[[#This Row],[cu_ID]],#REF!,#REF!)</f>
        <v>#REF!</v>
      </c>
      <c r="C275" s="1" t="s">
        <v>114</v>
      </c>
      <c r="D275" s="1" t="s">
        <v>4038</v>
      </c>
      <c r="E275" s="1" t="s">
        <v>110</v>
      </c>
      <c r="F275" t="s">
        <v>1967</v>
      </c>
      <c r="G275" s="1">
        <v>590</v>
      </c>
      <c r="H275" s="12">
        <v>10.691666666666666</v>
      </c>
      <c r="I275" t="s">
        <v>2787</v>
      </c>
      <c r="J275" t="s">
        <v>2786</v>
      </c>
      <c r="K275" t="s">
        <v>6842</v>
      </c>
      <c r="L275" t="s">
        <v>6843</v>
      </c>
      <c r="M275"/>
      <c r="N275"/>
      <c r="O275"/>
      <c r="P275"/>
      <c r="Q275"/>
      <c r="R275"/>
      <c r="S275"/>
      <c r="T275"/>
      <c r="U275"/>
      <c r="V275"/>
      <c r="W275"/>
      <c r="X275"/>
      <c r="Y275"/>
      <c r="Z275"/>
      <c r="AA275"/>
      <c r="AB275"/>
    </row>
    <row r="276" spans="1:28" x14ac:dyDescent="0.3">
      <c r="A276" t="s">
        <v>1925</v>
      </c>
      <c r="B276" s="1" t="e">
        <f>_xlfn.XLOOKUP(StopTimes[[#This Row],[cu_ID]],#REF!,#REF!)</f>
        <v>#REF!</v>
      </c>
      <c r="C276" s="1" t="s">
        <v>114</v>
      </c>
      <c r="D276" s="1" t="s">
        <v>4987</v>
      </c>
      <c r="E276" s="1" t="s">
        <v>110</v>
      </c>
      <c r="F276" t="s">
        <v>1924</v>
      </c>
      <c r="G276" s="1">
        <v>600</v>
      </c>
      <c r="H276" s="12">
        <v>10.033333333333333</v>
      </c>
      <c r="I276" t="s">
        <v>2785</v>
      </c>
      <c r="J276"/>
      <c r="K276"/>
      <c r="L276"/>
      <c r="M276"/>
      <c r="N276"/>
      <c r="O276"/>
      <c r="P276"/>
      <c r="Q276"/>
      <c r="R276"/>
      <c r="S276"/>
      <c r="T276"/>
      <c r="U276"/>
      <c r="V276"/>
      <c r="W276"/>
      <c r="X276"/>
      <c r="Y276"/>
      <c r="Z276"/>
      <c r="AA276"/>
      <c r="AB276"/>
    </row>
    <row r="277" spans="1:28" x14ac:dyDescent="0.3">
      <c r="A277" t="s">
        <v>1516</v>
      </c>
      <c r="B277" s="1" t="e">
        <f>_xlfn.XLOOKUP(StopTimes[[#This Row],[cu_ID]],#REF!,#REF!)</f>
        <v>#REF!</v>
      </c>
      <c r="C277" s="1" t="s">
        <v>126</v>
      </c>
      <c r="D277" s="1" t="s">
        <v>3404</v>
      </c>
      <c r="E277" s="1" t="s">
        <v>110</v>
      </c>
      <c r="F277" t="s">
        <v>1515</v>
      </c>
      <c r="G277" s="1">
        <v>1</v>
      </c>
      <c r="H277" s="12">
        <v>6.9</v>
      </c>
      <c r="I277" t="s">
        <v>2784</v>
      </c>
      <c r="J277" t="s">
        <v>2783</v>
      </c>
      <c r="K277" t="s">
        <v>6844</v>
      </c>
      <c r="L277" t="s">
        <v>6845</v>
      </c>
      <c r="M277"/>
      <c r="N277"/>
      <c r="O277"/>
      <c r="P277"/>
      <c r="Q277"/>
      <c r="R277"/>
      <c r="S277"/>
      <c r="T277"/>
      <c r="U277"/>
      <c r="V277"/>
      <c r="W277"/>
      <c r="X277"/>
      <c r="Y277"/>
      <c r="Z277"/>
      <c r="AA277"/>
      <c r="AB277"/>
    </row>
    <row r="278" spans="1:28" x14ac:dyDescent="0.3">
      <c r="A278" t="s">
        <v>1856</v>
      </c>
      <c r="B278" s="1" t="e">
        <f>_xlfn.XLOOKUP(StopTimes[[#This Row],[cu_ID]],#REF!,#REF!)</f>
        <v>#REF!</v>
      </c>
      <c r="C278" s="1" t="s">
        <v>126</v>
      </c>
      <c r="D278" s="1" t="s">
        <v>3480</v>
      </c>
      <c r="E278" s="1" t="s">
        <v>127</v>
      </c>
      <c r="F278" t="s">
        <v>1855</v>
      </c>
      <c r="G278" s="1">
        <v>1</v>
      </c>
      <c r="H278" s="12">
        <v>0.11666666666666667</v>
      </c>
      <c r="I278" t="s">
        <v>2782</v>
      </c>
      <c r="J278"/>
      <c r="K278"/>
      <c r="L278"/>
      <c r="M278"/>
      <c r="N278"/>
      <c r="O278"/>
      <c r="P278"/>
      <c r="Q278"/>
      <c r="R278"/>
      <c r="S278"/>
      <c r="T278"/>
      <c r="U278"/>
      <c r="V278"/>
      <c r="W278"/>
      <c r="X278"/>
      <c r="Y278"/>
      <c r="Z278"/>
      <c r="AA278"/>
      <c r="AB278"/>
    </row>
    <row r="279" spans="1:28" x14ac:dyDescent="0.3">
      <c r="A279" t="s">
        <v>1698</v>
      </c>
      <c r="B279" s="1" t="e">
        <f>_xlfn.XLOOKUP(StopTimes[[#This Row],[cu_ID]],#REF!,#REF!)</f>
        <v>#REF!</v>
      </c>
      <c r="C279" s="1" t="s">
        <v>126</v>
      </c>
      <c r="D279" s="1" t="s">
        <v>158</v>
      </c>
      <c r="E279" s="1" t="s">
        <v>147</v>
      </c>
      <c r="F279" t="s">
        <v>1697</v>
      </c>
      <c r="G279" s="1">
        <v>2</v>
      </c>
      <c r="H279" s="12">
        <v>0.90416666666666667</v>
      </c>
      <c r="I279" t="s">
        <v>2781</v>
      </c>
      <c r="J279" t="s">
        <v>2780</v>
      </c>
      <c r="K279" t="s">
        <v>6846</v>
      </c>
      <c r="L279" t="s">
        <v>6847</v>
      </c>
      <c r="M279"/>
      <c r="N279"/>
      <c r="O279"/>
      <c r="P279"/>
      <c r="Q279"/>
      <c r="R279"/>
      <c r="S279"/>
      <c r="T279"/>
      <c r="U279"/>
      <c r="V279"/>
      <c r="W279"/>
      <c r="X279"/>
      <c r="Y279"/>
      <c r="Z279"/>
      <c r="AA279"/>
      <c r="AB279"/>
    </row>
    <row r="280" spans="1:28" x14ac:dyDescent="0.3">
      <c r="A280" t="s">
        <v>1719</v>
      </c>
      <c r="B280" s="1" t="e">
        <f>_xlfn.XLOOKUP(StopTimes[[#This Row],[cu_ID]],#REF!,#REF!)</f>
        <v>#REF!</v>
      </c>
      <c r="C280" s="1" t="s">
        <v>126</v>
      </c>
      <c r="D280" s="1" t="s">
        <v>3416</v>
      </c>
      <c r="E280" s="1" t="s">
        <v>110</v>
      </c>
      <c r="F280" t="s">
        <v>1718</v>
      </c>
      <c r="G280" s="1">
        <v>3</v>
      </c>
      <c r="H280" s="12">
        <v>18.104166666666668</v>
      </c>
      <c r="I280" t="s">
        <v>2779</v>
      </c>
      <c r="J280" t="s">
        <v>2778</v>
      </c>
      <c r="K280" t="s">
        <v>6848</v>
      </c>
      <c r="L280" t="s">
        <v>6849</v>
      </c>
      <c r="M280"/>
      <c r="N280"/>
      <c r="O280"/>
      <c r="P280"/>
      <c r="Q280"/>
      <c r="R280"/>
      <c r="S280"/>
      <c r="T280"/>
      <c r="U280"/>
      <c r="V280"/>
      <c r="W280"/>
      <c r="X280"/>
      <c r="Y280"/>
      <c r="Z280"/>
      <c r="AA280"/>
      <c r="AB280"/>
    </row>
    <row r="281" spans="1:28" x14ac:dyDescent="0.3">
      <c r="A281" t="s">
        <v>1476</v>
      </c>
      <c r="B281" s="1" t="e">
        <f>_xlfn.XLOOKUP(StopTimes[[#This Row],[cu_ID]],#REF!,#REF!)</f>
        <v>#REF!</v>
      </c>
      <c r="C281" s="1" t="s">
        <v>126</v>
      </c>
      <c r="D281" s="1" t="s">
        <v>5040</v>
      </c>
      <c r="E281" s="1" t="s">
        <v>110</v>
      </c>
      <c r="F281" t="s">
        <v>1475</v>
      </c>
      <c r="G281" s="1">
        <v>5</v>
      </c>
      <c r="H281" s="12">
        <v>1.1555555566666667</v>
      </c>
      <c r="I281" t="s">
        <v>2777</v>
      </c>
      <c r="J281" t="s">
        <v>6850</v>
      </c>
      <c r="K281" t="s">
        <v>6851</v>
      </c>
      <c r="L281"/>
      <c r="M281"/>
      <c r="N281"/>
      <c r="O281"/>
      <c r="P281"/>
      <c r="Q281"/>
      <c r="R281"/>
      <c r="S281"/>
      <c r="T281"/>
      <c r="U281"/>
      <c r="V281"/>
      <c r="W281"/>
      <c r="X281"/>
      <c r="Y281"/>
      <c r="Z281"/>
      <c r="AA281"/>
      <c r="AB281"/>
    </row>
    <row r="282" spans="1:28" x14ac:dyDescent="0.3">
      <c r="A282" t="s">
        <v>1084</v>
      </c>
      <c r="B282" s="1" t="e">
        <f>_xlfn.XLOOKUP(StopTimes[[#This Row],[cu_ID]],#REF!,#REF!)</f>
        <v>#REF!</v>
      </c>
      <c r="C282" s="1" t="s">
        <v>126</v>
      </c>
      <c r="D282" s="1" t="s">
        <v>4816</v>
      </c>
      <c r="E282" s="1" t="s">
        <v>110</v>
      </c>
      <c r="F282" t="s">
        <v>2776</v>
      </c>
      <c r="G282" s="1">
        <v>5</v>
      </c>
      <c r="H282" s="12">
        <v>5.958333333333333</v>
      </c>
      <c r="I282" t="s">
        <v>2775</v>
      </c>
      <c r="J282" t="s">
        <v>2774</v>
      </c>
      <c r="K282" t="s">
        <v>6852</v>
      </c>
      <c r="L282" t="s">
        <v>6853</v>
      </c>
      <c r="M282"/>
      <c r="N282"/>
      <c r="O282"/>
      <c r="P282"/>
      <c r="Q282"/>
      <c r="R282"/>
      <c r="S282"/>
      <c r="T282"/>
      <c r="U282"/>
      <c r="V282"/>
      <c r="W282"/>
      <c r="X282"/>
      <c r="Y282"/>
      <c r="Z282"/>
      <c r="AA282"/>
      <c r="AB282"/>
    </row>
    <row r="283" spans="1:28" x14ac:dyDescent="0.3">
      <c r="A283" t="s">
        <v>1913</v>
      </c>
      <c r="B283" s="1" t="e">
        <f>_xlfn.XLOOKUP(StopTimes[[#This Row],[cu_ID]],#REF!,#REF!)</f>
        <v>#REF!</v>
      </c>
      <c r="C283" s="1" t="s">
        <v>126</v>
      </c>
      <c r="D283" s="1" t="s">
        <v>3503</v>
      </c>
      <c r="E283" s="1" t="s">
        <v>110</v>
      </c>
      <c r="F283" t="s">
        <v>1912</v>
      </c>
      <c r="G283" s="1">
        <v>5</v>
      </c>
      <c r="H283" s="12">
        <v>6.7</v>
      </c>
      <c r="I283" t="s">
        <v>2773</v>
      </c>
      <c r="J283" t="s">
        <v>2772</v>
      </c>
      <c r="K283" t="s">
        <v>6854</v>
      </c>
      <c r="L283" t="s">
        <v>6855</v>
      </c>
      <c r="M283"/>
      <c r="N283"/>
      <c r="O283"/>
      <c r="P283"/>
      <c r="Q283"/>
      <c r="R283"/>
      <c r="S283"/>
      <c r="T283"/>
      <c r="U283"/>
      <c r="V283"/>
      <c r="W283"/>
      <c r="X283"/>
      <c r="Y283"/>
      <c r="Z283"/>
      <c r="AA283"/>
      <c r="AB283"/>
    </row>
    <row r="284" spans="1:28" x14ac:dyDescent="0.3">
      <c r="A284" t="s">
        <v>1850</v>
      </c>
      <c r="B284" s="1" t="e">
        <f>_xlfn.XLOOKUP(StopTimes[[#This Row],[cu_ID]],#REF!,#REF!)</f>
        <v>#REF!</v>
      </c>
      <c r="C284" s="1" t="s">
        <v>126</v>
      </c>
      <c r="D284" s="1" t="s">
        <v>4927</v>
      </c>
      <c r="E284" s="1" t="s">
        <v>112</v>
      </c>
      <c r="F284" t="s">
        <v>1849</v>
      </c>
      <c r="G284" s="1">
        <v>10</v>
      </c>
      <c r="H284" s="12">
        <v>10.733333333333334</v>
      </c>
      <c r="I284" t="s">
        <v>2771</v>
      </c>
      <c r="J284" t="s">
        <v>2770</v>
      </c>
      <c r="K284" t="s">
        <v>2769</v>
      </c>
      <c r="L284" t="s">
        <v>6856</v>
      </c>
      <c r="M284" t="s">
        <v>6857</v>
      </c>
      <c r="N284"/>
      <c r="O284"/>
      <c r="P284"/>
      <c r="Q284"/>
      <c r="R284"/>
      <c r="S284"/>
      <c r="T284"/>
      <c r="U284"/>
      <c r="V284"/>
      <c r="W284"/>
      <c r="X284"/>
      <c r="Y284"/>
      <c r="Z284"/>
      <c r="AA284"/>
      <c r="AB284"/>
    </row>
    <row r="285" spans="1:28" x14ac:dyDescent="0.3">
      <c r="A285" t="s">
        <v>1193</v>
      </c>
      <c r="B285" s="1" t="e">
        <f>_xlfn.XLOOKUP(StopTimes[[#This Row],[cu_ID]],#REF!,#REF!)</f>
        <v>#REF!</v>
      </c>
      <c r="C285" s="1" t="s">
        <v>126</v>
      </c>
      <c r="D285" s="1" t="s">
        <v>3673</v>
      </c>
      <c r="E285" s="1" t="s">
        <v>110</v>
      </c>
      <c r="F285" t="s">
        <v>2768</v>
      </c>
      <c r="G285" s="1">
        <v>10</v>
      </c>
      <c r="H285" s="12">
        <v>10.59</v>
      </c>
      <c r="I285" t="s">
        <v>2767</v>
      </c>
      <c r="J285" t="s">
        <v>2766</v>
      </c>
      <c r="K285" t="s">
        <v>6858</v>
      </c>
      <c r="L285" t="s">
        <v>6859</v>
      </c>
      <c r="M285" t="s">
        <v>6860</v>
      </c>
      <c r="N285"/>
      <c r="O285"/>
      <c r="P285"/>
      <c r="Q285"/>
      <c r="R285"/>
      <c r="S285"/>
      <c r="T285"/>
      <c r="U285"/>
      <c r="V285"/>
      <c r="W285"/>
      <c r="X285"/>
      <c r="Y285"/>
      <c r="Z285"/>
      <c r="AA285"/>
      <c r="AB285"/>
    </row>
    <row r="286" spans="1:28" x14ac:dyDescent="0.3">
      <c r="A286" t="s">
        <v>1102</v>
      </c>
      <c r="B286" s="1" t="e">
        <f>_xlfn.XLOOKUP(StopTimes[[#This Row],[cu_ID]],#REF!,#REF!)</f>
        <v>#REF!</v>
      </c>
      <c r="C286" s="1" t="s">
        <v>126</v>
      </c>
      <c r="D286" s="1" t="s">
        <v>3812</v>
      </c>
      <c r="E286" s="1" t="s">
        <v>110</v>
      </c>
      <c r="F286" t="s">
        <v>2765</v>
      </c>
      <c r="G286" s="1">
        <v>10</v>
      </c>
      <c r="H286" s="12">
        <v>4.8083333333333336</v>
      </c>
      <c r="I286" t="s">
        <v>2764</v>
      </c>
      <c r="J286" t="s">
        <v>2763</v>
      </c>
      <c r="K286" t="s">
        <v>6861</v>
      </c>
      <c r="L286" t="s">
        <v>6862</v>
      </c>
      <c r="M286"/>
      <c r="N286"/>
      <c r="O286"/>
      <c r="P286"/>
      <c r="Q286"/>
      <c r="R286"/>
      <c r="S286"/>
      <c r="T286"/>
      <c r="U286"/>
      <c r="V286"/>
      <c r="W286"/>
      <c r="X286"/>
      <c r="Y286"/>
      <c r="Z286"/>
      <c r="AA286"/>
      <c r="AB286"/>
    </row>
    <row r="287" spans="1:28" x14ac:dyDescent="0.3">
      <c r="A287" t="s">
        <v>424</v>
      </c>
      <c r="B287" s="1" t="e">
        <f>_xlfn.XLOOKUP(StopTimes[[#This Row],[cu_ID]],#REF!,#REF!)</f>
        <v>#REF!</v>
      </c>
      <c r="C287" s="1" t="s">
        <v>126</v>
      </c>
      <c r="D287" s="1" t="s">
        <v>4974</v>
      </c>
      <c r="E287" s="1" t="s">
        <v>110</v>
      </c>
      <c r="F287" t="s">
        <v>2762</v>
      </c>
      <c r="G287" s="1">
        <v>10</v>
      </c>
      <c r="H287" s="12">
        <v>10.620833333333334</v>
      </c>
      <c r="I287" t="s">
        <v>2761</v>
      </c>
      <c r="J287" t="s">
        <v>2760</v>
      </c>
      <c r="K287" t="s">
        <v>6863</v>
      </c>
      <c r="L287" t="s">
        <v>6864</v>
      </c>
      <c r="M287"/>
      <c r="N287"/>
      <c r="O287"/>
      <c r="P287"/>
      <c r="Q287"/>
      <c r="R287"/>
      <c r="S287"/>
      <c r="T287"/>
      <c r="U287"/>
      <c r="V287"/>
      <c r="W287"/>
      <c r="X287"/>
      <c r="Y287"/>
      <c r="Z287"/>
      <c r="AA287"/>
      <c r="AB287"/>
    </row>
    <row r="288" spans="1:28" x14ac:dyDescent="0.3">
      <c r="A288" t="s">
        <v>1417</v>
      </c>
      <c r="B288" s="1" t="e">
        <f>_xlfn.XLOOKUP(StopTimes[[#This Row],[cu_ID]],#REF!,#REF!)</f>
        <v>#REF!</v>
      </c>
      <c r="C288" s="1" t="s">
        <v>126</v>
      </c>
      <c r="D288" s="1" t="s">
        <v>111</v>
      </c>
      <c r="E288" s="1" t="s">
        <v>150</v>
      </c>
      <c r="F288" t="s">
        <v>1416</v>
      </c>
      <c r="G288" s="1">
        <v>10</v>
      </c>
      <c r="H288" s="12">
        <v>1.0958333333333334</v>
      </c>
      <c r="I288" t="s">
        <v>2759</v>
      </c>
      <c r="J288" t="s">
        <v>2758</v>
      </c>
      <c r="K288" t="s">
        <v>6865</v>
      </c>
      <c r="L288" t="s">
        <v>6866</v>
      </c>
      <c r="M288"/>
      <c r="N288"/>
      <c r="O288"/>
      <c r="P288"/>
      <c r="Q288"/>
      <c r="R288"/>
      <c r="S288"/>
      <c r="T288"/>
      <c r="U288"/>
      <c r="V288"/>
      <c r="W288"/>
      <c r="X288"/>
      <c r="Y288"/>
      <c r="Z288"/>
      <c r="AA288"/>
      <c r="AB288"/>
    </row>
    <row r="289" spans="1:28" x14ac:dyDescent="0.3">
      <c r="A289" t="s">
        <v>1644</v>
      </c>
      <c r="B289" s="1" t="e">
        <f>_xlfn.XLOOKUP(StopTimes[[#This Row],[cu_ID]],#REF!,#REF!)</f>
        <v>#REF!</v>
      </c>
      <c r="C289" s="1" t="s">
        <v>126</v>
      </c>
      <c r="D289" s="1" t="s">
        <v>3593</v>
      </c>
      <c r="E289" s="1" t="s">
        <v>138</v>
      </c>
      <c r="F289" t="s">
        <v>1643</v>
      </c>
      <c r="G289" s="1">
        <v>15</v>
      </c>
      <c r="H289" s="12">
        <v>5.67</v>
      </c>
      <c r="I289" t="s">
        <v>2757</v>
      </c>
      <c r="J289" t="s">
        <v>2756</v>
      </c>
      <c r="K289" t="s">
        <v>6867</v>
      </c>
      <c r="L289" t="s">
        <v>6868</v>
      </c>
      <c r="M289" t="s">
        <v>6869</v>
      </c>
      <c r="N289"/>
      <c r="O289"/>
      <c r="P289"/>
      <c r="Q289"/>
      <c r="R289"/>
      <c r="S289"/>
      <c r="T289"/>
      <c r="U289"/>
      <c r="V289"/>
      <c r="W289"/>
      <c r="X289"/>
      <c r="Y289"/>
      <c r="Z289"/>
      <c r="AA289"/>
      <c r="AB289"/>
    </row>
    <row r="290" spans="1:28" x14ac:dyDescent="0.3">
      <c r="A290" t="s">
        <v>246</v>
      </c>
      <c r="B290" s="1" t="e">
        <f>_xlfn.XLOOKUP(StopTimes[[#This Row],[cu_ID]],#REF!,#REF!)</f>
        <v>#REF!</v>
      </c>
      <c r="C290" s="1" t="s">
        <v>126</v>
      </c>
      <c r="D290" s="1" t="s">
        <v>4927</v>
      </c>
      <c r="E290" s="1" t="s">
        <v>110</v>
      </c>
      <c r="F290" t="s">
        <v>2755</v>
      </c>
      <c r="G290" s="1">
        <v>20</v>
      </c>
      <c r="H290" s="12">
        <v>0.35333333333333333</v>
      </c>
      <c r="I290" t="s">
        <v>2754</v>
      </c>
      <c r="J290" t="s">
        <v>2753</v>
      </c>
      <c r="K290" t="s">
        <v>2752</v>
      </c>
      <c r="L290" t="s">
        <v>6870</v>
      </c>
      <c r="M290" t="s">
        <v>6871</v>
      </c>
      <c r="N290"/>
      <c r="O290"/>
      <c r="P290"/>
      <c r="Q290"/>
      <c r="R290"/>
      <c r="S290"/>
      <c r="T290"/>
      <c r="U290"/>
      <c r="V290"/>
      <c r="W290"/>
      <c r="X290"/>
      <c r="Y290"/>
      <c r="Z290"/>
      <c r="AA290"/>
      <c r="AB290"/>
    </row>
    <row r="291" spans="1:28" x14ac:dyDescent="0.3">
      <c r="A291" t="s">
        <v>1870</v>
      </c>
      <c r="B291" s="1" t="e">
        <f>_xlfn.XLOOKUP(StopTimes[[#This Row],[cu_ID]],#REF!,#REF!)</f>
        <v>#REF!</v>
      </c>
      <c r="C291" s="1" t="s">
        <v>126</v>
      </c>
      <c r="D291" s="1" t="s">
        <v>3501</v>
      </c>
      <c r="E291" s="1" t="s">
        <v>147</v>
      </c>
      <c r="F291" t="s">
        <v>1869</v>
      </c>
      <c r="G291" s="1">
        <v>20</v>
      </c>
      <c r="H291" s="12">
        <v>3.2033333333333336</v>
      </c>
      <c r="I291" t="s">
        <v>2751</v>
      </c>
      <c r="J291" t="s">
        <v>2750</v>
      </c>
      <c r="K291" t="s">
        <v>6872</v>
      </c>
      <c r="L291" t="s">
        <v>6873</v>
      </c>
      <c r="M291" t="s">
        <v>6874</v>
      </c>
      <c r="N291"/>
      <c r="O291"/>
      <c r="P291"/>
      <c r="Q291"/>
      <c r="R291"/>
      <c r="S291"/>
      <c r="T291"/>
      <c r="U291"/>
      <c r="V291"/>
      <c r="W291"/>
      <c r="X291"/>
      <c r="Y291"/>
      <c r="Z291"/>
      <c r="AA291"/>
      <c r="AB291"/>
    </row>
    <row r="292" spans="1:28" x14ac:dyDescent="0.3">
      <c r="A292" t="s">
        <v>1114</v>
      </c>
      <c r="B292" s="1" t="e">
        <f>_xlfn.XLOOKUP(StopTimes[[#This Row],[cu_ID]],#REF!,#REF!)</f>
        <v>#REF!</v>
      </c>
      <c r="C292" s="1" t="s">
        <v>126</v>
      </c>
      <c r="D292" s="1" t="s">
        <v>3806</v>
      </c>
      <c r="E292" s="1" t="s">
        <v>110</v>
      </c>
      <c r="F292" t="s">
        <v>2749</v>
      </c>
      <c r="G292" s="1">
        <v>20</v>
      </c>
      <c r="H292" s="12">
        <v>2.4333333333333336</v>
      </c>
      <c r="I292" t="s">
        <v>2748</v>
      </c>
      <c r="J292" t="s">
        <v>2747</v>
      </c>
      <c r="K292" t="s">
        <v>6875</v>
      </c>
      <c r="L292" t="s">
        <v>6876</v>
      </c>
      <c r="M292"/>
      <c r="N292"/>
      <c r="O292"/>
      <c r="P292"/>
      <c r="Q292"/>
      <c r="R292"/>
      <c r="S292"/>
      <c r="T292"/>
      <c r="U292"/>
      <c r="V292"/>
      <c r="W292"/>
      <c r="X292"/>
      <c r="Y292"/>
      <c r="Z292"/>
      <c r="AA292"/>
      <c r="AB292"/>
    </row>
    <row r="293" spans="1:28" x14ac:dyDescent="0.3">
      <c r="A293" t="s">
        <v>507</v>
      </c>
      <c r="B293" s="1" t="e">
        <f>_xlfn.XLOOKUP(StopTimes[[#This Row],[cu_ID]],#REF!,#REF!)</f>
        <v>#REF!</v>
      </c>
      <c r="C293" s="1" t="s">
        <v>126</v>
      </c>
      <c r="D293" s="1" t="s">
        <v>5078</v>
      </c>
      <c r="E293" s="1" t="s">
        <v>110</v>
      </c>
      <c r="F293" t="s">
        <v>2746</v>
      </c>
      <c r="G293" s="1">
        <v>20</v>
      </c>
      <c r="H293" s="12">
        <v>1.7166666666666668</v>
      </c>
      <c r="I293" t="s">
        <v>2745</v>
      </c>
      <c r="J293" t="s">
        <v>6877</v>
      </c>
      <c r="K293"/>
      <c r="L293"/>
      <c r="M293"/>
      <c r="N293"/>
      <c r="O293"/>
      <c r="P293"/>
      <c r="Q293"/>
      <c r="R293"/>
      <c r="S293"/>
      <c r="T293"/>
      <c r="U293"/>
      <c r="V293"/>
      <c r="W293"/>
      <c r="X293"/>
      <c r="Y293"/>
      <c r="Z293"/>
      <c r="AA293"/>
      <c r="AB293"/>
    </row>
    <row r="294" spans="1:28" x14ac:dyDescent="0.3">
      <c r="A294" t="s">
        <v>1315</v>
      </c>
      <c r="B294" s="1" t="e">
        <f>_xlfn.XLOOKUP(StopTimes[[#This Row],[cu_ID]],#REF!,#REF!)</f>
        <v>#REF!</v>
      </c>
      <c r="C294" s="1" t="s">
        <v>126</v>
      </c>
      <c r="D294" s="1" t="s">
        <v>158</v>
      </c>
      <c r="E294" s="1" t="s">
        <v>110</v>
      </c>
      <c r="F294" t="s">
        <v>2744</v>
      </c>
      <c r="G294" s="1">
        <v>20</v>
      </c>
      <c r="H294" s="12">
        <v>11.55</v>
      </c>
      <c r="I294" t="s">
        <v>2743</v>
      </c>
      <c r="J294" t="s">
        <v>2742</v>
      </c>
      <c r="K294" t="s">
        <v>6878</v>
      </c>
      <c r="L294" t="s">
        <v>6879</v>
      </c>
      <c r="M294"/>
      <c r="N294"/>
      <c r="O294"/>
      <c r="P294"/>
      <c r="Q294"/>
      <c r="R294"/>
      <c r="S294"/>
      <c r="T294"/>
      <c r="U294"/>
      <c r="V294"/>
      <c r="W294"/>
      <c r="X294"/>
      <c r="Y294"/>
      <c r="Z294"/>
      <c r="AA294"/>
      <c r="AB294"/>
    </row>
    <row r="295" spans="1:28" x14ac:dyDescent="0.3">
      <c r="A295" t="s">
        <v>1108</v>
      </c>
      <c r="B295" s="1" t="e">
        <f>_xlfn.XLOOKUP(StopTimes[[#This Row],[cu_ID]],#REF!,#REF!)</f>
        <v>#REF!</v>
      </c>
      <c r="C295" s="1" t="s">
        <v>126</v>
      </c>
      <c r="D295" s="1" t="s">
        <v>3917</v>
      </c>
      <c r="E295" s="1" t="s">
        <v>110</v>
      </c>
      <c r="F295" t="s">
        <v>2741</v>
      </c>
      <c r="G295" s="1">
        <v>21</v>
      </c>
      <c r="H295" s="12">
        <v>4.3166666666666664</v>
      </c>
      <c r="I295" t="s">
        <v>2740</v>
      </c>
      <c r="J295" t="s">
        <v>2739</v>
      </c>
      <c r="K295" t="s">
        <v>2738</v>
      </c>
      <c r="L295" t="s">
        <v>2737</v>
      </c>
      <c r="M295" t="s">
        <v>6880</v>
      </c>
      <c r="N295" t="s">
        <v>6881</v>
      </c>
      <c r="O295"/>
      <c r="P295"/>
      <c r="Q295"/>
      <c r="R295"/>
      <c r="S295"/>
      <c r="T295"/>
      <c r="U295"/>
      <c r="V295"/>
      <c r="W295"/>
      <c r="X295"/>
      <c r="Y295"/>
      <c r="Z295"/>
      <c r="AA295"/>
      <c r="AB295"/>
    </row>
    <row r="296" spans="1:28" x14ac:dyDescent="0.3">
      <c r="A296" t="s">
        <v>1704</v>
      </c>
      <c r="B296" s="1" t="e">
        <f>_xlfn.XLOOKUP(StopTimes[[#This Row],[cu_ID]],#REF!,#REF!)</f>
        <v>#REF!</v>
      </c>
      <c r="C296" s="1" t="s">
        <v>126</v>
      </c>
      <c r="D296" s="1" t="s">
        <v>4935</v>
      </c>
      <c r="E296" s="1" t="s">
        <v>110</v>
      </c>
      <c r="F296" t="s">
        <v>1703</v>
      </c>
      <c r="G296" s="1">
        <v>22</v>
      </c>
      <c r="H296" s="12">
        <v>8.0500000000000007</v>
      </c>
      <c r="I296" t="s">
        <v>2736</v>
      </c>
      <c r="J296"/>
      <c r="K296"/>
      <c r="L296"/>
      <c r="M296"/>
      <c r="N296"/>
      <c r="O296"/>
      <c r="P296"/>
      <c r="Q296"/>
      <c r="R296"/>
      <c r="S296"/>
      <c r="T296"/>
      <c r="U296"/>
      <c r="V296"/>
      <c r="W296"/>
      <c r="X296"/>
      <c r="Y296"/>
      <c r="Z296"/>
      <c r="AA296"/>
      <c r="AB296"/>
    </row>
    <row r="297" spans="1:28" x14ac:dyDescent="0.3">
      <c r="A297" t="s">
        <v>1615</v>
      </c>
      <c r="B297" s="1" t="e">
        <f>_xlfn.XLOOKUP(StopTimes[[#This Row],[cu_ID]],#REF!,#REF!)</f>
        <v>#REF!</v>
      </c>
      <c r="C297" s="1" t="s">
        <v>126</v>
      </c>
      <c r="D297" s="1" t="s">
        <v>3868</v>
      </c>
      <c r="E297" s="1" t="s">
        <v>110</v>
      </c>
      <c r="F297" t="s">
        <v>1614</v>
      </c>
      <c r="G297" s="1">
        <v>25</v>
      </c>
      <c r="H297" s="12">
        <v>18.900000000000002</v>
      </c>
      <c r="I297" t="s">
        <v>2735</v>
      </c>
      <c r="J297"/>
      <c r="K297"/>
      <c r="L297"/>
      <c r="M297"/>
      <c r="N297"/>
      <c r="O297"/>
      <c r="P297"/>
      <c r="Q297"/>
      <c r="R297"/>
      <c r="S297"/>
      <c r="T297"/>
      <c r="U297"/>
      <c r="V297"/>
      <c r="W297"/>
      <c r="X297"/>
      <c r="Y297"/>
      <c r="Z297"/>
      <c r="AA297"/>
      <c r="AB297"/>
    </row>
    <row r="298" spans="1:28" x14ac:dyDescent="0.3">
      <c r="A298" t="s">
        <v>1613</v>
      </c>
      <c r="B298" s="1" t="e">
        <f>_xlfn.XLOOKUP(StopTimes[[#This Row],[cu_ID]],#REF!,#REF!)</f>
        <v>#REF!</v>
      </c>
      <c r="C298" s="1" t="s">
        <v>126</v>
      </c>
      <c r="D298" s="1" t="s">
        <v>3876</v>
      </c>
      <c r="E298" s="1" t="s">
        <v>110</v>
      </c>
      <c r="F298" t="s">
        <v>1612</v>
      </c>
      <c r="G298" s="1">
        <v>26</v>
      </c>
      <c r="H298" s="12">
        <v>12.85</v>
      </c>
      <c r="I298" t="s">
        <v>2734</v>
      </c>
      <c r="J298"/>
      <c r="K298"/>
      <c r="L298"/>
      <c r="M298"/>
      <c r="N298"/>
      <c r="O298"/>
      <c r="P298"/>
      <c r="Q298"/>
      <c r="R298"/>
      <c r="S298"/>
      <c r="T298"/>
      <c r="U298"/>
      <c r="V298"/>
      <c r="W298"/>
      <c r="X298"/>
      <c r="Y298"/>
      <c r="Z298"/>
      <c r="AA298"/>
      <c r="AB298"/>
    </row>
    <row r="299" spans="1:28" x14ac:dyDescent="0.3">
      <c r="A299" t="s">
        <v>1861</v>
      </c>
      <c r="B299" s="1" t="e">
        <f>_xlfn.XLOOKUP(StopTimes[[#This Row],[cu_ID]],#REF!,#REF!)</f>
        <v>#REF!</v>
      </c>
      <c r="C299" s="1" t="s">
        <v>126</v>
      </c>
      <c r="D299" s="1" t="s">
        <v>3769</v>
      </c>
      <c r="E299" s="1" t="s">
        <v>110</v>
      </c>
      <c r="F299" t="s">
        <v>1860</v>
      </c>
      <c r="G299" s="1">
        <v>30</v>
      </c>
      <c r="H299" s="12">
        <v>17.086666666666666</v>
      </c>
      <c r="I299" t="s">
        <v>2733</v>
      </c>
      <c r="J299" t="s">
        <v>2732</v>
      </c>
      <c r="K299" t="s">
        <v>6882</v>
      </c>
      <c r="L299" t="s">
        <v>6883</v>
      </c>
      <c r="M299" t="s">
        <v>6884</v>
      </c>
      <c r="N299"/>
      <c r="O299"/>
      <c r="P299"/>
      <c r="Q299"/>
      <c r="R299"/>
      <c r="S299"/>
      <c r="T299"/>
      <c r="U299"/>
      <c r="V299"/>
      <c r="W299"/>
      <c r="X299"/>
      <c r="Y299"/>
      <c r="Z299"/>
      <c r="AA299"/>
      <c r="AB299"/>
    </row>
    <row r="300" spans="1:28" x14ac:dyDescent="0.3">
      <c r="A300" t="s">
        <v>751</v>
      </c>
      <c r="B300" s="1" t="e">
        <f>_xlfn.XLOOKUP(StopTimes[[#This Row],[cu_ID]],#REF!,#REF!)</f>
        <v>#REF!</v>
      </c>
      <c r="C300" s="1" t="s">
        <v>126</v>
      </c>
      <c r="D300" s="1" t="s">
        <v>5418</v>
      </c>
      <c r="E300" s="1" t="s">
        <v>110</v>
      </c>
      <c r="F300" t="s">
        <v>750</v>
      </c>
      <c r="G300" s="1">
        <v>30</v>
      </c>
      <c r="H300" s="12">
        <v>0.13333333333333333</v>
      </c>
      <c r="I300" t="s">
        <v>2731</v>
      </c>
      <c r="J300"/>
      <c r="K300"/>
      <c r="L300"/>
      <c r="M300"/>
      <c r="N300"/>
      <c r="O300"/>
      <c r="P300"/>
      <c r="Q300"/>
      <c r="R300"/>
      <c r="S300"/>
      <c r="T300"/>
      <c r="U300"/>
      <c r="V300"/>
      <c r="W300"/>
      <c r="X300"/>
      <c r="Y300"/>
      <c r="Z300"/>
      <c r="AA300"/>
      <c r="AB300"/>
    </row>
    <row r="301" spans="1:28" x14ac:dyDescent="0.3">
      <c r="A301" t="s">
        <v>1478</v>
      </c>
      <c r="B301" s="1" t="e">
        <f>_xlfn.XLOOKUP(StopTimes[[#This Row],[cu_ID]],#REF!,#REF!)</f>
        <v>#REF!</v>
      </c>
      <c r="C301" s="1" t="s">
        <v>126</v>
      </c>
      <c r="D301" s="1" t="s">
        <v>158</v>
      </c>
      <c r="E301" s="1" t="s">
        <v>112</v>
      </c>
      <c r="F301" t="s">
        <v>1477</v>
      </c>
      <c r="G301" s="1">
        <v>30</v>
      </c>
      <c r="H301" s="12">
        <v>7.8916666666666666</v>
      </c>
      <c r="I301" t="s">
        <v>2730</v>
      </c>
      <c r="J301" t="s">
        <v>2729</v>
      </c>
      <c r="K301" t="s">
        <v>6885</v>
      </c>
      <c r="L301" t="s">
        <v>6886</v>
      </c>
      <c r="M301"/>
      <c r="N301"/>
      <c r="O301"/>
      <c r="P301"/>
      <c r="Q301"/>
      <c r="R301"/>
      <c r="S301"/>
      <c r="T301"/>
      <c r="U301"/>
      <c r="V301"/>
      <c r="W301"/>
      <c r="X301"/>
      <c r="Y301"/>
      <c r="Z301"/>
      <c r="AA301"/>
      <c r="AB301"/>
    </row>
    <row r="302" spans="1:28" x14ac:dyDescent="0.3">
      <c r="A302" t="s">
        <v>1362</v>
      </c>
      <c r="B302" s="1" t="e">
        <f>_xlfn.XLOOKUP(StopTimes[[#This Row],[cu_ID]],#REF!,#REF!)</f>
        <v>#REF!</v>
      </c>
      <c r="C302" s="1" t="s">
        <v>126</v>
      </c>
      <c r="D302" s="1" t="s">
        <v>4982</v>
      </c>
      <c r="E302" s="1" t="s">
        <v>110</v>
      </c>
      <c r="F302" t="s">
        <v>2728</v>
      </c>
      <c r="G302" s="1">
        <v>30</v>
      </c>
      <c r="H302" s="12">
        <v>16.016666666666666</v>
      </c>
      <c r="I302" t="s">
        <v>2727</v>
      </c>
      <c r="J302" t="s">
        <v>2726</v>
      </c>
      <c r="K302" t="s">
        <v>6887</v>
      </c>
      <c r="L302" t="s">
        <v>6888</v>
      </c>
      <c r="M302"/>
      <c r="N302"/>
      <c r="O302"/>
      <c r="P302"/>
      <c r="Q302"/>
      <c r="R302"/>
      <c r="S302"/>
      <c r="T302"/>
      <c r="U302"/>
      <c r="V302"/>
      <c r="W302"/>
      <c r="X302"/>
      <c r="Y302"/>
      <c r="Z302"/>
      <c r="AA302"/>
      <c r="AB302"/>
    </row>
    <row r="303" spans="1:28" x14ac:dyDescent="0.3">
      <c r="A303" t="s">
        <v>532</v>
      </c>
      <c r="B303" s="1" t="e">
        <f>_xlfn.XLOOKUP(StopTimes[[#This Row],[cu_ID]],#REF!,#REF!)</f>
        <v>#REF!</v>
      </c>
      <c r="C303" s="1" t="s">
        <v>126</v>
      </c>
      <c r="D303" s="1" t="s">
        <v>3480</v>
      </c>
      <c r="E303" s="1" t="s">
        <v>138</v>
      </c>
      <c r="F303" t="s">
        <v>2725</v>
      </c>
      <c r="G303" s="1">
        <v>31</v>
      </c>
      <c r="H303" s="12">
        <v>102.95</v>
      </c>
      <c r="I303" t="s">
        <v>2724</v>
      </c>
      <c r="J303"/>
      <c r="K303"/>
      <c r="L303"/>
      <c r="M303"/>
      <c r="N303"/>
      <c r="O303"/>
      <c r="P303"/>
      <c r="Q303"/>
      <c r="R303"/>
      <c r="S303"/>
      <c r="T303"/>
      <c r="U303"/>
      <c r="V303"/>
      <c r="W303"/>
      <c r="X303"/>
      <c r="Y303"/>
      <c r="Z303"/>
      <c r="AA303"/>
      <c r="AB303"/>
    </row>
    <row r="304" spans="1:28" x14ac:dyDescent="0.3">
      <c r="A304" t="s">
        <v>351</v>
      </c>
      <c r="B304" s="1" t="e">
        <f>_xlfn.XLOOKUP(StopTimes[[#This Row],[cu_ID]],#REF!,#REF!)</f>
        <v>#REF!</v>
      </c>
      <c r="C304" s="1" t="s">
        <v>126</v>
      </c>
      <c r="D304" s="1" t="s">
        <v>5065</v>
      </c>
      <c r="E304" s="1" t="s">
        <v>110</v>
      </c>
      <c r="F304" t="s">
        <v>2723</v>
      </c>
      <c r="G304" s="1">
        <v>35</v>
      </c>
      <c r="H304" s="12">
        <v>2.375</v>
      </c>
      <c r="I304" t="s">
        <v>2722</v>
      </c>
      <c r="J304" t="s">
        <v>6889</v>
      </c>
      <c r="K304"/>
      <c r="L304"/>
      <c r="M304"/>
      <c r="N304"/>
      <c r="O304"/>
      <c r="P304"/>
      <c r="Q304"/>
      <c r="R304"/>
      <c r="S304"/>
      <c r="T304"/>
      <c r="U304"/>
      <c r="V304"/>
      <c r="W304"/>
      <c r="X304"/>
      <c r="Y304"/>
      <c r="Z304"/>
      <c r="AA304"/>
      <c r="AB304"/>
    </row>
    <row r="305" spans="1:28" x14ac:dyDescent="0.3">
      <c r="A305" t="s">
        <v>357</v>
      </c>
      <c r="B305" s="1" t="e">
        <f>_xlfn.XLOOKUP(StopTimes[[#This Row],[cu_ID]],#REF!,#REF!)</f>
        <v>#REF!</v>
      </c>
      <c r="C305" s="1" t="s">
        <v>126</v>
      </c>
      <c r="D305" s="1" t="s">
        <v>4955</v>
      </c>
      <c r="E305" s="1" t="s">
        <v>110</v>
      </c>
      <c r="F305" t="s">
        <v>2721</v>
      </c>
      <c r="G305" s="1">
        <v>36</v>
      </c>
      <c r="H305" s="12">
        <v>16.766666666666666</v>
      </c>
      <c r="I305" t="s">
        <v>2720</v>
      </c>
      <c r="J305" t="s">
        <v>2719</v>
      </c>
      <c r="K305" t="s">
        <v>6890</v>
      </c>
      <c r="L305" t="s">
        <v>6891</v>
      </c>
      <c r="M305"/>
      <c r="N305"/>
      <c r="O305"/>
      <c r="P305"/>
      <c r="Q305"/>
      <c r="R305"/>
      <c r="S305"/>
      <c r="T305"/>
      <c r="U305"/>
      <c r="V305"/>
      <c r="W305"/>
      <c r="X305"/>
      <c r="Y305"/>
      <c r="Z305"/>
      <c r="AA305"/>
      <c r="AB305"/>
    </row>
    <row r="306" spans="1:28" x14ac:dyDescent="0.3">
      <c r="A306" t="s">
        <v>499</v>
      </c>
      <c r="B306" s="1" t="e">
        <f>_xlfn.XLOOKUP(StopTimes[[#This Row],[cu_ID]],#REF!,#REF!)</f>
        <v>#REF!</v>
      </c>
      <c r="C306" s="1" t="s">
        <v>126</v>
      </c>
      <c r="D306" s="1" t="s">
        <v>4883</v>
      </c>
      <c r="E306" s="1" t="s">
        <v>110</v>
      </c>
      <c r="F306" t="s">
        <v>498</v>
      </c>
      <c r="G306" s="1">
        <v>40</v>
      </c>
      <c r="H306" s="12">
        <v>14.52</v>
      </c>
      <c r="I306" t="s">
        <v>2718</v>
      </c>
      <c r="J306" t="s">
        <v>2717</v>
      </c>
      <c r="K306" t="s">
        <v>2716</v>
      </c>
      <c r="L306" t="s">
        <v>6892</v>
      </c>
      <c r="M306" t="s">
        <v>6893</v>
      </c>
      <c r="N306"/>
      <c r="O306"/>
      <c r="P306"/>
      <c r="Q306"/>
      <c r="R306"/>
      <c r="S306"/>
      <c r="T306"/>
      <c r="U306"/>
      <c r="V306"/>
      <c r="W306"/>
      <c r="X306"/>
      <c r="Y306"/>
      <c r="Z306"/>
      <c r="AA306"/>
      <c r="AB306"/>
    </row>
    <row r="307" spans="1:28" x14ac:dyDescent="0.3">
      <c r="A307" t="s">
        <v>1254</v>
      </c>
      <c r="B307" s="1" t="e">
        <f>_xlfn.XLOOKUP(StopTimes[[#This Row],[cu_ID]],#REF!,#REF!)</f>
        <v>#REF!</v>
      </c>
      <c r="C307" s="1" t="s">
        <v>126</v>
      </c>
      <c r="D307" s="1" t="s">
        <v>3758</v>
      </c>
      <c r="E307" s="1" t="s">
        <v>110</v>
      </c>
      <c r="F307" t="s">
        <v>2715</v>
      </c>
      <c r="G307" s="1">
        <v>40</v>
      </c>
      <c r="H307" s="12">
        <v>41.56666666666667</v>
      </c>
      <c r="I307" t="s">
        <v>2714</v>
      </c>
      <c r="J307" t="s">
        <v>6894</v>
      </c>
      <c r="K307" t="s">
        <v>6895</v>
      </c>
      <c r="L307"/>
      <c r="M307"/>
      <c r="N307"/>
      <c r="O307"/>
      <c r="P307"/>
      <c r="Q307"/>
      <c r="R307"/>
      <c r="S307"/>
      <c r="T307"/>
      <c r="U307"/>
      <c r="V307"/>
      <c r="W307"/>
      <c r="X307"/>
      <c r="Y307"/>
      <c r="Z307"/>
      <c r="AA307"/>
      <c r="AB307"/>
    </row>
    <row r="308" spans="1:28" x14ac:dyDescent="0.3">
      <c r="A308" t="s">
        <v>395</v>
      </c>
      <c r="B308" s="1" t="e">
        <f>_xlfn.XLOOKUP(StopTimes[[#This Row],[cu_ID]],#REF!,#REF!)</f>
        <v>#REF!</v>
      </c>
      <c r="C308" s="1" t="s">
        <v>126</v>
      </c>
      <c r="D308" s="1" t="s">
        <v>3537</v>
      </c>
      <c r="E308" s="1" t="s">
        <v>112</v>
      </c>
      <c r="F308" t="s">
        <v>394</v>
      </c>
      <c r="G308" s="1">
        <v>40</v>
      </c>
      <c r="H308" s="12">
        <v>11.166666666666666</v>
      </c>
      <c r="I308" t="s">
        <v>2713</v>
      </c>
      <c r="J308" t="s">
        <v>2712</v>
      </c>
      <c r="K308" t="s">
        <v>6896</v>
      </c>
      <c r="L308" t="s">
        <v>6897</v>
      </c>
      <c r="M308"/>
      <c r="N308"/>
      <c r="O308"/>
      <c r="P308"/>
      <c r="Q308"/>
      <c r="R308"/>
      <c r="S308"/>
      <c r="T308"/>
      <c r="U308"/>
      <c r="V308"/>
      <c r="W308"/>
      <c r="X308"/>
      <c r="Y308"/>
      <c r="Z308"/>
      <c r="AA308"/>
      <c r="AB308"/>
    </row>
    <row r="309" spans="1:28" x14ac:dyDescent="0.3">
      <c r="A309" t="s">
        <v>1473</v>
      </c>
      <c r="B309" s="1" t="e">
        <f>_xlfn.XLOOKUP(StopTimes[[#This Row],[cu_ID]],#REF!,#REF!)</f>
        <v>#REF!</v>
      </c>
      <c r="C309" s="1" t="s">
        <v>126</v>
      </c>
      <c r="D309" s="1" t="s">
        <v>3679</v>
      </c>
      <c r="E309" s="1" t="s">
        <v>110</v>
      </c>
      <c r="F309" t="s">
        <v>1472</v>
      </c>
      <c r="G309" s="1">
        <v>40</v>
      </c>
      <c r="H309" s="12">
        <v>7.4583333333333339</v>
      </c>
      <c r="I309" t="s">
        <v>2711</v>
      </c>
      <c r="J309" t="s">
        <v>6898</v>
      </c>
      <c r="K309"/>
      <c r="L309"/>
      <c r="M309"/>
      <c r="N309"/>
      <c r="O309"/>
      <c r="P309"/>
      <c r="Q309"/>
      <c r="R309"/>
      <c r="S309"/>
      <c r="T309"/>
      <c r="U309"/>
      <c r="V309"/>
      <c r="W309"/>
      <c r="X309"/>
      <c r="Y309"/>
      <c r="Z309"/>
      <c r="AA309"/>
      <c r="AB309"/>
    </row>
    <row r="310" spans="1:28" x14ac:dyDescent="0.3">
      <c r="A310" t="s">
        <v>256</v>
      </c>
      <c r="B310" s="1" t="e">
        <f>_xlfn.XLOOKUP(StopTimes[[#This Row],[cu_ID]],#REF!,#REF!)</f>
        <v>#REF!</v>
      </c>
      <c r="C310" s="1" t="s">
        <v>126</v>
      </c>
      <c r="D310" s="1" t="s">
        <v>3944</v>
      </c>
      <c r="E310" s="1" t="s">
        <v>110</v>
      </c>
      <c r="F310" t="s">
        <v>255</v>
      </c>
      <c r="G310" s="1">
        <v>41</v>
      </c>
      <c r="H310" s="12">
        <v>7.9333333333333336</v>
      </c>
      <c r="I310" t="s">
        <v>2710</v>
      </c>
      <c r="J310"/>
      <c r="K310"/>
      <c r="L310"/>
      <c r="M310"/>
      <c r="N310"/>
      <c r="O310"/>
      <c r="P310"/>
      <c r="Q310"/>
      <c r="R310"/>
      <c r="S310"/>
      <c r="T310"/>
      <c r="U310"/>
      <c r="V310"/>
      <c r="W310"/>
      <c r="X310"/>
      <c r="Y310"/>
      <c r="Z310"/>
      <c r="AA310"/>
      <c r="AB310"/>
    </row>
    <row r="311" spans="1:28" x14ac:dyDescent="0.3">
      <c r="A311" t="s">
        <v>1678</v>
      </c>
      <c r="B311" s="1" t="e">
        <f>_xlfn.XLOOKUP(StopTimes[[#This Row],[cu_ID]],#REF!,#REF!)</f>
        <v>#REF!</v>
      </c>
      <c r="C311" s="1" t="s">
        <v>126</v>
      </c>
      <c r="D311" s="1" t="s">
        <v>4860</v>
      </c>
      <c r="E311" s="1" t="s">
        <v>110</v>
      </c>
      <c r="F311" t="s">
        <v>1677</v>
      </c>
      <c r="G311" s="1">
        <v>50</v>
      </c>
      <c r="H311" s="12">
        <v>5.82</v>
      </c>
      <c r="I311" t="s">
        <v>2709</v>
      </c>
      <c r="J311" t="s">
        <v>2708</v>
      </c>
      <c r="K311" t="s">
        <v>2707</v>
      </c>
      <c r="L311" t="s">
        <v>6899</v>
      </c>
      <c r="M311" t="s">
        <v>6900</v>
      </c>
      <c r="N311"/>
      <c r="O311"/>
      <c r="P311"/>
      <c r="Q311"/>
      <c r="R311"/>
      <c r="S311"/>
      <c r="T311"/>
      <c r="U311"/>
      <c r="V311"/>
      <c r="W311"/>
      <c r="X311"/>
      <c r="Y311"/>
      <c r="Z311"/>
      <c r="AA311"/>
      <c r="AB311"/>
    </row>
    <row r="312" spans="1:28" x14ac:dyDescent="0.3">
      <c r="A312" t="s">
        <v>1676</v>
      </c>
      <c r="B312" s="1" t="e">
        <f>_xlfn.XLOOKUP(StopTimes[[#This Row],[cu_ID]],#REF!,#REF!)</f>
        <v>#REF!</v>
      </c>
      <c r="C312" s="1" t="s">
        <v>126</v>
      </c>
      <c r="D312" s="1" t="s">
        <v>3764</v>
      </c>
      <c r="E312" s="1" t="s">
        <v>110</v>
      </c>
      <c r="F312" t="s">
        <v>1675</v>
      </c>
      <c r="G312" s="1">
        <v>50</v>
      </c>
      <c r="H312" s="12">
        <v>6.8500000000000005</v>
      </c>
      <c r="I312" t="s">
        <v>2706</v>
      </c>
      <c r="J312" t="s">
        <v>6901</v>
      </c>
      <c r="K312" t="s">
        <v>6902</v>
      </c>
      <c r="L312"/>
      <c r="M312"/>
      <c r="N312"/>
      <c r="O312"/>
      <c r="P312"/>
      <c r="Q312"/>
      <c r="R312"/>
      <c r="S312"/>
      <c r="T312"/>
      <c r="U312"/>
      <c r="V312"/>
      <c r="W312"/>
      <c r="X312"/>
      <c r="Y312"/>
      <c r="Z312"/>
      <c r="AA312"/>
      <c r="AB312"/>
    </row>
    <row r="313" spans="1:28" x14ac:dyDescent="0.3">
      <c r="A313" t="s">
        <v>1161</v>
      </c>
      <c r="B313" s="1" t="e">
        <f>_xlfn.XLOOKUP(StopTimes[[#This Row],[cu_ID]],#REF!,#REF!)</f>
        <v>#REF!</v>
      </c>
      <c r="C313" s="1" t="s">
        <v>126</v>
      </c>
      <c r="D313" s="1" t="s">
        <v>3688</v>
      </c>
      <c r="E313" s="1" t="s">
        <v>110</v>
      </c>
      <c r="F313" t="s">
        <v>2705</v>
      </c>
      <c r="G313" s="1">
        <v>50</v>
      </c>
      <c r="H313" s="12">
        <v>8.1166666666666671</v>
      </c>
      <c r="I313" t="s">
        <v>2704</v>
      </c>
      <c r="J313" t="s">
        <v>6903</v>
      </c>
      <c r="K313"/>
      <c r="L313"/>
      <c r="M313"/>
      <c r="N313"/>
      <c r="O313"/>
      <c r="P313"/>
      <c r="Q313"/>
      <c r="R313"/>
      <c r="S313"/>
      <c r="T313"/>
      <c r="U313"/>
      <c r="V313"/>
      <c r="W313"/>
      <c r="X313"/>
      <c r="Y313"/>
      <c r="Z313"/>
      <c r="AA313"/>
      <c r="AB313"/>
    </row>
    <row r="314" spans="1:28" x14ac:dyDescent="0.3">
      <c r="A314" t="s">
        <v>1658</v>
      </c>
      <c r="B314" s="1" t="e">
        <f>_xlfn.XLOOKUP(StopTimes[[#This Row],[cu_ID]],#REF!,#REF!)</f>
        <v>#REF!</v>
      </c>
      <c r="C314" s="1" t="s">
        <v>126</v>
      </c>
      <c r="D314" s="1" t="s">
        <v>4631</v>
      </c>
      <c r="E314" s="1" t="s">
        <v>110</v>
      </c>
      <c r="F314" t="s">
        <v>1657</v>
      </c>
      <c r="G314" s="1">
        <v>51</v>
      </c>
      <c r="H314" s="12">
        <v>0.93333333333333335</v>
      </c>
      <c r="I314" t="s">
        <v>2703</v>
      </c>
      <c r="J314"/>
      <c r="K314"/>
      <c r="L314"/>
      <c r="M314"/>
      <c r="N314"/>
      <c r="O314"/>
      <c r="P314"/>
      <c r="Q314"/>
      <c r="R314"/>
      <c r="S314"/>
      <c r="T314"/>
      <c r="U314"/>
      <c r="V314"/>
      <c r="W314"/>
      <c r="X314"/>
      <c r="Y314"/>
      <c r="Z314"/>
      <c r="AA314"/>
      <c r="AB314"/>
    </row>
    <row r="315" spans="1:28" x14ac:dyDescent="0.3">
      <c r="A315" t="s">
        <v>1491</v>
      </c>
      <c r="B315" s="1" t="e">
        <f>_xlfn.XLOOKUP(StopTimes[[#This Row],[cu_ID]],#REF!,#REF!)</f>
        <v>#REF!</v>
      </c>
      <c r="C315" s="1" t="s">
        <v>126</v>
      </c>
      <c r="D315" s="1" t="s">
        <v>4906</v>
      </c>
      <c r="E315" s="1" t="s">
        <v>110</v>
      </c>
      <c r="F315" t="s">
        <v>1490</v>
      </c>
      <c r="G315" s="1">
        <v>60</v>
      </c>
      <c r="H315" s="12">
        <v>2.7600000000000002</v>
      </c>
      <c r="I315" t="s">
        <v>2702</v>
      </c>
      <c r="J315" t="s">
        <v>2701</v>
      </c>
      <c r="K315" t="s">
        <v>2700</v>
      </c>
      <c r="L315" t="s">
        <v>6904</v>
      </c>
      <c r="M315" t="s">
        <v>6905</v>
      </c>
      <c r="N315"/>
      <c r="O315"/>
      <c r="P315"/>
      <c r="Q315"/>
      <c r="R315"/>
      <c r="S315"/>
      <c r="T315"/>
      <c r="U315"/>
      <c r="V315"/>
      <c r="W315"/>
      <c r="X315"/>
      <c r="Y315"/>
      <c r="Z315"/>
      <c r="AA315"/>
      <c r="AB315"/>
    </row>
    <row r="316" spans="1:28" x14ac:dyDescent="0.3">
      <c r="A316" t="s">
        <v>1173</v>
      </c>
      <c r="B316" s="1" t="e">
        <f>_xlfn.XLOOKUP(StopTimes[[#This Row],[cu_ID]],#REF!,#REF!)</f>
        <v>#REF!</v>
      </c>
      <c r="C316" s="1" t="s">
        <v>126</v>
      </c>
      <c r="D316" s="1" t="s">
        <v>3684</v>
      </c>
      <c r="E316" s="1" t="s">
        <v>110</v>
      </c>
      <c r="F316" t="s">
        <v>2699</v>
      </c>
      <c r="G316" s="1">
        <v>60</v>
      </c>
      <c r="H316" s="12">
        <v>10.346666666666668</v>
      </c>
      <c r="I316" t="s">
        <v>2698</v>
      </c>
      <c r="J316" t="s">
        <v>2697</v>
      </c>
      <c r="K316" t="s">
        <v>6906</v>
      </c>
      <c r="L316" t="s">
        <v>6907</v>
      </c>
      <c r="M316" t="s">
        <v>6908</v>
      </c>
      <c r="N316"/>
      <c r="O316"/>
      <c r="P316"/>
      <c r="Q316"/>
      <c r="R316"/>
      <c r="S316"/>
      <c r="T316"/>
      <c r="U316"/>
      <c r="V316"/>
      <c r="W316"/>
      <c r="X316"/>
      <c r="Y316"/>
      <c r="Z316"/>
      <c r="AA316"/>
      <c r="AB316"/>
    </row>
    <row r="317" spans="1:28" x14ac:dyDescent="0.3">
      <c r="A317" t="s">
        <v>518</v>
      </c>
      <c r="B317" s="1" t="e">
        <f>_xlfn.XLOOKUP(StopTimes[[#This Row],[cu_ID]],#REF!,#REF!)</f>
        <v>#REF!</v>
      </c>
      <c r="C317" s="1" t="s">
        <v>126</v>
      </c>
      <c r="D317" s="1" t="s">
        <v>3522</v>
      </c>
      <c r="E317" s="1" t="s">
        <v>132</v>
      </c>
      <c r="F317" t="s">
        <v>2696</v>
      </c>
      <c r="G317" s="1">
        <v>60</v>
      </c>
      <c r="H317" s="12">
        <v>3.6916666666666669</v>
      </c>
      <c r="I317" t="s">
        <v>2695</v>
      </c>
      <c r="J317" t="s">
        <v>6909</v>
      </c>
      <c r="K317"/>
      <c r="L317"/>
      <c r="M317"/>
      <c r="N317"/>
      <c r="O317"/>
      <c r="P317"/>
      <c r="Q317"/>
      <c r="R317"/>
      <c r="S317"/>
      <c r="T317"/>
      <c r="U317"/>
      <c r="V317"/>
      <c r="W317"/>
      <c r="X317"/>
      <c r="Y317"/>
      <c r="Z317"/>
      <c r="AA317"/>
      <c r="AB317"/>
    </row>
    <row r="318" spans="1:28" x14ac:dyDescent="0.3">
      <c r="A318" t="s">
        <v>1268</v>
      </c>
      <c r="B318" s="1" t="e">
        <f>_xlfn.XLOOKUP(StopTimes[[#This Row],[cu_ID]],#REF!,#REF!)</f>
        <v>#REF!</v>
      </c>
      <c r="C318" s="1" t="s">
        <v>126</v>
      </c>
      <c r="D318" s="1" t="s">
        <v>3522</v>
      </c>
      <c r="E318" s="1" t="s">
        <v>147</v>
      </c>
      <c r="F318" t="s">
        <v>2694</v>
      </c>
      <c r="G318" s="1">
        <v>62</v>
      </c>
      <c r="H318" s="12">
        <v>16.574999999999999</v>
      </c>
      <c r="I318" t="s">
        <v>2693</v>
      </c>
      <c r="J318" t="s">
        <v>6910</v>
      </c>
      <c r="K318"/>
      <c r="L318"/>
      <c r="M318"/>
      <c r="N318"/>
      <c r="O318"/>
      <c r="P318"/>
      <c r="Q318"/>
      <c r="R318"/>
      <c r="S318"/>
      <c r="T318"/>
      <c r="U318"/>
      <c r="V318"/>
      <c r="W318"/>
      <c r="X318"/>
      <c r="Y318"/>
      <c r="Z318"/>
      <c r="AA318"/>
      <c r="AB318"/>
    </row>
    <row r="319" spans="1:28" x14ac:dyDescent="0.3">
      <c r="A319" t="s">
        <v>273</v>
      </c>
      <c r="B319" s="1" t="e">
        <f>_xlfn.XLOOKUP(StopTimes[[#This Row],[cu_ID]],#REF!,#REF!)</f>
        <v>#REF!</v>
      </c>
      <c r="C319" s="1" t="s">
        <v>126</v>
      </c>
      <c r="D319" s="1" t="s">
        <v>5257</v>
      </c>
      <c r="E319" s="1" t="s">
        <v>110</v>
      </c>
      <c r="F319" t="s">
        <v>2692</v>
      </c>
      <c r="G319" s="1">
        <v>69</v>
      </c>
      <c r="H319" s="12">
        <v>6.65</v>
      </c>
      <c r="I319" t="s">
        <v>2691</v>
      </c>
      <c r="J319" t="s">
        <v>6911</v>
      </c>
      <c r="K319"/>
      <c r="L319"/>
      <c r="M319"/>
      <c r="N319"/>
      <c r="O319"/>
      <c r="P319"/>
      <c r="Q319"/>
      <c r="R319"/>
      <c r="S319"/>
      <c r="T319"/>
      <c r="U319"/>
      <c r="V319"/>
      <c r="W319"/>
      <c r="X319"/>
      <c r="Y319"/>
      <c r="Z319"/>
      <c r="AA319"/>
      <c r="AB319"/>
    </row>
    <row r="320" spans="1:28" x14ac:dyDescent="0.3">
      <c r="A320" t="s">
        <v>1331</v>
      </c>
      <c r="B320" s="1" t="e">
        <f>_xlfn.XLOOKUP(StopTimes[[#This Row],[cu_ID]],#REF!,#REF!)</f>
        <v>#REF!</v>
      </c>
      <c r="C320" s="1" t="s">
        <v>126</v>
      </c>
      <c r="D320" s="1" t="s">
        <v>4966</v>
      </c>
      <c r="E320" s="1" t="s">
        <v>110</v>
      </c>
      <c r="F320" t="s">
        <v>1330</v>
      </c>
      <c r="G320" s="1">
        <v>70</v>
      </c>
      <c r="H320" s="12">
        <v>5.1566666666666672</v>
      </c>
      <c r="I320" t="s">
        <v>2690</v>
      </c>
      <c r="J320" t="s">
        <v>2689</v>
      </c>
      <c r="K320" t="s">
        <v>2688</v>
      </c>
      <c r="L320" t="s">
        <v>6912</v>
      </c>
      <c r="M320" t="s">
        <v>6913</v>
      </c>
      <c r="N320"/>
      <c r="O320"/>
      <c r="P320"/>
      <c r="Q320"/>
      <c r="R320"/>
      <c r="S320"/>
      <c r="T320"/>
      <c r="U320"/>
      <c r="V320"/>
      <c r="W320"/>
      <c r="X320"/>
      <c r="Y320"/>
      <c r="Z320"/>
      <c r="AA320"/>
      <c r="AB320"/>
    </row>
    <row r="321" spans="1:28" x14ac:dyDescent="0.3">
      <c r="A321" t="s">
        <v>529</v>
      </c>
      <c r="B321" s="1" t="e">
        <f>_xlfn.XLOOKUP(StopTimes[[#This Row],[cu_ID]],#REF!,#REF!)</f>
        <v>#REF!</v>
      </c>
      <c r="C321" s="1" t="s">
        <v>126</v>
      </c>
      <c r="D321" s="1" t="s">
        <v>3480</v>
      </c>
      <c r="E321" s="1" t="s">
        <v>129</v>
      </c>
      <c r="F321" t="s">
        <v>528</v>
      </c>
      <c r="G321" s="1">
        <v>70</v>
      </c>
      <c r="H321" s="12">
        <v>4.479166666666667</v>
      </c>
      <c r="I321" t="s">
        <v>2687</v>
      </c>
      <c r="J321" t="s">
        <v>2686</v>
      </c>
      <c r="K321" t="s">
        <v>6914</v>
      </c>
      <c r="L321" t="s">
        <v>6915</v>
      </c>
      <c r="M321"/>
      <c r="N321"/>
      <c r="O321"/>
      <c r="P321"/>
      <c r="Q321"/>
      <c r="R321"/>
      <c r="S321"/>
      <c r="T321"/>
      <c r="U321"/>
      <c r="V321"/>
      <c r="W321"/>
      <c r="X321"/>
      <c r="Y321"/>
      <c r="Z321"/>
      <c r="AA321"/>
      <c r="AB321"/>
    </row>
    <row r="322" spans="1:28" x14ac:dyDescent="0.3">
      <c r="A322" t="s">
        <v>1166</v>
      </c>
      <c r="B322" s="1" t="e">
        <f>_xlfn.XLOOKUP(StopTimes[[#This Row],[cu_ID]],#REF!,#REF!)</f>
        <v>#REF!</v>
      </c>
      <c r="C322" s="1" t="s">
        <v>126</v>
      </c>
      <c r="D322" s="1" t="s">
        <v>3706</v>
      </c>
      <c r="E322" s="1" t="s">
        <v>110</v>
      </c>
      <c r="F322" t="s">
        <v>2685</v>
      </c>
      <c r="G322" s="1">
        <v>70</v>
      </c>
      <c r="H322" s="12">
        <v>3.7583333333333333</v>
      </c>
      <c r="I322" t="s">
        <v>2684</v>
      </c>
      <c r="J322" t="s">
        <v>6916</v>
      </c>
      <c r="K322"/>
      <c r="L322"/>
      <c r="M322"/>
      <c r="N322"/>
      <c r="O322"/>
      <c r="P322"/>
      <c r="Q322"/>
      <c r="R322"/>
      <c r="S322"/>
      <c r="T322"/>
      <c r="U322"/>
      <c r="V322"/>
      <c r="W322"/>
      <c r="X322"/>
      <c r="Y322"/>
      <c r="Z322"/>
      <c r="AA322"/>
      <c r="AB322"/>
    </row>
    <row r="323" spans="1:28" x14ac:dyDescent="0.3">
      <c r="A323" t="s">
        <v>1115</v>
      </c>
      <c r="B323" s="1" t="e">
        <f>_xlfn.XLOOKUP(StopTimes[[#This Row],[cu_ID]],#REF!,#REF!)</f>
        <v>#REF!</v>
      </c>
      <c r="C323" s="1" t="s">
        <v>126</v>
      </c>
      <c r="D323" s="1" t="s">
        <v>3883</v>
      </c>
      <c r="E323" s="1" t="s">
        <v>110</v>
      </c>
      <c r="F323" t="s">
        <v>2407</v>
      </c>
      <c r="G323" s="1">
        <v>70</v>
      </c>
      <c r="H323" s="12">
        <v>17.350000000000001</v>
      </c>
      <c r="I323" t="s">
        <v>2683</v>
      </c>
      <c r="J323" t="s">
        <v>6917</v>
      </c>
      <c r="K323"/>
      <c r="L323"/>
      <c r="M323"/>
      <c r="N323"/>
      <c r="O323"/>
      <c r="P323"/>
      <c r="Q323"/>
      <c r="R323"/>
      <c r="S323"/>
      <c r="T323"/>
      <c r="U323"/>
      <c r="V323"/>
      <c r="W323"/>
      <c r="X323"/>
      <c r="Y323"/>
      <c r="Z323"/>
      <c r="AA323"/>
      <c r="AB323"/>
    </row>
    <row r="324" spans="1:28" x14ac:dyDescent="0.3">
      <c r="A324" t="s">
        <v>1484</v>
      </c>
      <c r="B324" s="1" t="e">
        <f>_xlfn.XLOOKUP(StopTimes[[#This Row],[cu_ID]],#REF!,#REF!)</f>
        <v>#REF!</v>
      </c>
      <c r="C324" s="1" t="s">
        <v>126</v>
      </c>
      <c r="D324" s="1" t="s">
        <v>3480</v>
      </c>
      <c r="E324" s="1" t="s">
        <v>113</v>
      </c>
      <c r="F324" t="s">
        <v>1483</v>
      </c>
      <c r="G324" s="1">
        <v>71</v>
      </c>
      <c r="H324" s="12">
        <v>12.816666666666666</v>
      </c>
      <c r="I324" t="s">
        <v>2682</v>
      </c>
      <c r="J324" t="s">
        <v>6918</v>
      </c>
      <c r="K324"/>
      <c r="L324"/>
      <c r="M324"/>
      <c r="N324"/>
      <c r="O324"/>
      <c r="P324"/>
      <c r="Q324"/>
      <c r="R324"/>
      <c r="S324"/>
      <c r="T324"/>
      <c r="U324"/>
      <c r="V324"/>
      <c r="W324"/>
      <c r="X324"/>
      <c r="Y324"/>
      <c r="Z324"/>
      <c r="AA324"/>
      <c r="AB324"/>
    </row>
    <row r="325" spans="1:28" x14ac:dyDescent="0.3">
      <c r="A325" t="s">
        <v>1841</v>
      </c>
      <c r="B325" s="1" t="e">
        <f>_xlfn.XLOOKUP(StopTimes[[#This Row],[cu_ID]],#REF!,#REF!)</f>
        <v>#REF!</v>
      </c>
      <c r="C325" s="1" t="s">
        <v>126</v>
      </c>
      <c r="D325" s="1" t="s">
        <v>3480</v>
      </c>
      <c r="E325" s="1" t="s">
        <v>136</v>
      </c>
      <c r="F325" t="s">
        <v>1840</v>
      </c>
      <c r="G325" s="1">
        <v>71</v>
      </c>
      <c r="H325" s="12">
        <v>2.6166666666666667</v>
      </c>
      <c r="I325" t="s">
        <v>2681</v>
      </c>
      <c r="J325" t="s">
        <v>6919</v>
      </c>
      <c r="K325"/>
      <c r="L325"/>
      <c r="M325"/>
      <c r="N325"/>
      <c r="O325"/>
      <c r="P325"/>
      <c r="Q325"/>
      <c r="R325"/>
      <c r="S325"/>
      <c r="T325"/>
      <c r="U325"/>
      <c r="V325"/>
      <c r="W325"/>
      <c r="X325"/>
      <c r="Y325"/>
      <c r="Z325"/>
      <c r="AA325"/>
      <c r="AB325"/>
    </row>
    <row r="326" spans="1:28" x14ac:dyDescent="0.3">
      <c r="A326" t="s">
        <v>411</v>
      </c>
      <c r="B326" s="1" t="e">
        <f>_xlfn.XLOOKUP(StopTimes[[#This Row],[cu_ID]],#REF!,#REF!)</f>
        <v>#REF!</v>
      </c>
      <c r="C326" s="1" t="s">
        <v>126</v>
      </c>
      <c r="D326" s="1" t="s">
        <v>3522</v>
      </c>
      <c r="E326" s="1" t="s">
        <v>146</v>
      </c>
      <c r="F326" t="s">
        <v>410</v>
      </c>
      <c r="G326" s="1">
        <v>75</v>
      </c>
      <c r="H326" s="12">
        <v>4.9222222216666669</v>
      </c>
      <c r="I326" t="s">
        <v>2680</v>
      </c>
      <c r="J326" t="s">
        <v>2679</v>
      </c>
      <c r="K326" t="s">
        <v>6920</v>
      </c>
      <c r="L326"/>
      <c r="M326"/>
      <c r="N326"/>
      <c r="O326"/>
      <c r="P326"/>
      <c r="Q326"/>
      <c r="R326"/>
      <c r="S326"/>
      <c r="T326"/>
      <c r="U326"/>
      <c r="V326"/>
      <c r="W326"/>
      <c r="X326"/>
      <c r="Y326"/>
      <c r="Z326"/>
      <c r="AA326"/>
      <c r="AB326"/>
    </row>
    <row r="327" spans="1:28" x14ac:dyDescent="0.3">
      <c r="A327" t="s">
        <v>1652</v>
      </c>
      <c r="B327" s="1" t="e">
        <f>_xlfn.XLOOKUP(StopTimes[[#This Row],[cu_ID]],#REF!,#REF!)</f>
        <v>#REF!</v>
      </c>
      <c r="C327" s="1" t="s">
        <v>126</v>
      </c>
      <c r="D327" s="1" t="s">
        <v>4974</v>
      </c>
      <c r="E327" s="1" t="s">
        <v>112</v>
      </c>
      <c r="F327" t="s">
        <v>1651</v>
      </c>
      <c r="G327" s="1">
        <v>75</v>
      </c>
      <c r="H327" s="12">
        <v>3.2124999999999999</v>
      </c>
      <c r="I327" t="s">
        <v>2678</v>
      </c>
      <c r="J327" t="s">
        <v>2677</v>
      </c>
      <c r="K327" t="s">
        <v>6921</v>
      </c>
      <c r="L327" t="s">
        <v>6922</v>
      </c>
      <c r="M327"/>
      <c r="N327"/>
      <c r="O327"/>
      <c r="P327"/>
      <c r="Q327"/>
      <c r="R327"/>
      <c r="S327"/>
      <c r="T327"/>
      <c r="U327"/>
      <c r="V327"/>
      <c r="W327"/>
      <c r="X327"/>
      <c r="Y327"/>
      <c r="Z327"/>
      <c r="AA327"/>
      <c r="AB327"/>
    </row>
    <row r="328" spans="1:28" x14ac:dyDescent="0.3">
      <c r="A328" t="s">
        <v>241</v>
      </c>
      <c r="B328" s="1" t="e">
        <f>_xlfn.XLOOKUP(StopTimes[[#This Row],[cu_ID]],#REF!,#REF!)</f>
        <v>#REF!</v>
      </c>
      <c r="C328" s="1" t="s">
        <v>126</v>
      </c>
      <c r="D328" s="1" t="s">
        <v>3514</v>
      </c>
      <c r="E328" s="1" t="s">
        <v>110</v>
      </c>
      <c r="F328" t="s">
        <v>2676</v>
      </c>
      <c r="G328" s="1">
        <v>76</v>
      </c>
      <c r="H328" s="12">
        <v>11.216666666666667</v>
      </c>
      <c r="I328" t="s">
        <v>2675</v>
      </c>
      <c r="J328" t="s">
        <v>2674</v>
      </c>
      <c r="K328" t="s">
        <v>6923</v>
      </c>
      <c r="L328" t="s">
        <v>6924</v>
      </c>
      <c r="M328"/>
      <c r="N328"/>
      <c r="O328"/>
      <c r="P328"/>
      <c r="Q328"/>
      <c r="R328"/>
      <c r="S328"/>
      <c r="T328"/>
      <c r="U328"/>
      <c r="V328"/>
      <c r="W328"/>
      <c r="X328"/>
      <c r="Y328"/>
      <c r="Z328"/>
      <c r="AA328"/>
      <c r="AB328"/>
    </row>
    <row r="329" spans="1:28" x14ac:dyDescent="0.3">
      <c r="A329" t="s">
        <v>491</v>
      </c>
      <c r="B329" s="1" t="e">
        <f>_xlfn.XLOOKUP(StopTimes[[#This Row],[cu_ID]],#REF!,#REF!)</f>
        <v>#REF!</v>
      </c>
      <c r="C329" s="1" t="s">
        <v>126</v>
      </c>
      <c r="D329" s="1" t="s">
        <v>5436</v>
      </c>
      <c r="E329" s="1" t="s">
        <v>110</v>
      </c>
      <c r="F329" t="s">
        <v>2673</v>
      </c>
      <c r="G329" s="1">
        <v>77</v>
      </c>
      <c r="H329" s="12">
        <v>18.641666666666666</v>
      </c>
      <c r="I329" t="s">
        <v>2672</v>
      </c>
      <c r="J329" t="s">
        <v>6925</v>
      </c>
      <c r="K329"/>
      <c r="L329"/>
      <c r="M329"/>
      <c r="N329"/>
      <c r="O329"/>
      <c r="P329"/>
      <c r="Q329"/>
      <c r="R329"/>
      <c r="S329"/>
      <c r="T329"/>
      <c r="U329"/>
      <c r="V329"/>
      <c r="W329"/>
      <c r="X329"/>
      <c r="Y329"/>
      <c r="Z329"/>
      <c r="AA329"/>
      <c r="AB329"/>
    </row>
    <row r="330" spans="1:28" x14ac:dyDescent="0.3">
      <c r="A330" t="s">
        <v>1219</v>
      </c>
      <c r="B330" s="1" t="e">
        <f>_xlfn.XLOOKUP(StopTimes[[#This Row],[cu_ID]],#REF!,#REF!)</f>
        <v>#REF!</v>
      </c>
      <c r="C330" s="1" t="s">
        <v>126</v>
      </c>
      <c r="D330" s="1" t="s">
        <v>5432</v>
      </c>
      <c r="E330" s="1" t="s">
        <v>110</v>
      </c>
      <c r="F330" t="s">
        <v>2401</v>
      </c>
      <c r="G330" s="1">
        <v>78</v>
      </c>
      <c r="H330" s="12">
        <v>0.12777777833333334</v>
      </c>
      <c r="I330" t="s">
        <v>2671</v>
      </c>
      <c r="J330" t="s">
        <v>2670</v>
      </c>
      <c r="K330" t="s">
        <v>6926</v>
      </c>
      <c r="L330"/>
      <c r="M330"/>
      <c r="N330"/>
      <c r="O330"/>
      <c r="P330"/>
      <c r="Q330"/>
      <c r="R330"/>
      <c r="S330"/>
      <c r="T330"/>
      <c r="U330"/>
      <c r="V330"/>
      <c r="W330"/>
      <c r="X330"/>
      <c r="Y330"/>
      <c r="Z330"/>
      <c r="AA330"/>
      <c r="AB330"/>
    </row>
    <row r="331" spans="1:28" x14ac:dyDescent="0.3">
      <c r="A331" t="s">
        <v>1127</v>
      </c>
      <c r="B331" s="1" t="e">
        <f>_xlfn.XLOOKUP(StopTimes[[#This Row],[cu_ID]],#REF!,#REF!)</f>
        <v>#REF!</v>
      </c>
      <c r="C331" s="1" t="s">
        <v>126</v>
      </c>
      <c r="D331" s="1" t="s">
        <v>4699</v>
      </c>
      <c r="E331" s="1" t="s">
        <v>110</v>
      </c>
      <c r="F331" t="s">
        <v>2403</v>
      </c>
      <c r="G331" s="1">
        <v>80</v>
      </c>
      <c r="H331" s="12">
        <v>7.9433333333333334</v>
      </c>
      <c r="I331" t="s">
        <v>2669</v>
      </c>
      <c r="J331" t="s">
        <v>2668</v>
      </c>
      <c r="K331" t="s">
        <v>2667</v>
      </c>
      <c r="L331" t="s">
        <v>6927</v>
      </c>
      <c r="M331" t="s">
        <v>6928</v>
      </c>
      <c r="N331"/>
      <c r="O331"/>
      <c r="P331"/>
      <c r="Q331"/>
      <c r="R331"/>
      <c r="S331"/>
      <c r="T331"/>
      <c r="U331"/>
      <c r="V331"/>
      <c r="W331"/>
      <c r="X331"/>
      <c r="Y331"/>
      <c r="Z331"/>
      <c r="AA331"/>
      <c r="AB331"/>
    </row>
    <row r="332" spans="1:28" x14ac:dyDescent="0.3">
      <c r="A332" t="s">
        <v>1311</v>
      </c>
      <c r="B332" s="1" t="e">
        <f>_xlfn.XLOOKUP(StopTimes[[#This Row],[cu_ID]],#REF!,#REF!)</f>
        <v>#REF!</v>
      </c>
      <c r="C332" s="1" t="s">
        <v>126</v>
      </c>
      <c r="D332" s="1" t="s">
        <v>4703</v>
      </c>
      <c r="E332" s="1" t="s">
        <v>110</v>
      </c>
      <c r="F332" t="s">
        <v>2403</v>
      </c>
      <c r="G332" s="1">
        <v>80</v>
      </c>
      <c r="H332" s="12">
        <v>17.320833333333333</v>
      </c>
      <c r="I332" t="s">
        <v>2666</v>
      </c>
      <c r="J332" t="s">
        <v>2665</v>
      </c>
      <c r="K332" t="s">
        <v>6929</v>
      </c>
      <c r="L332" t="s">
        <v>6930</v>
      </c>
      <c r="M332"/>
      <c r="N332"/>
      <c r="O332"/>
      <c r="P332"/>
      <c r="Q332"/>
      <c r="R332"/>
      <c r="S332"/>
      <c r="T332"/>
      <c r="U332"/>
      <c r="V332"/>
      <c r="W332"/>
      <c r="X332"/>
      <c r="Y332"/>
      <c r="Z332"/>
      <c r="AA332"/>
      <c r="AB332"/>
    </row>
    <row r="333" spans="1:28" x14ac:dyDescent="0.3">
      <c r="A333" t="s">
        <v>1911</v>
      </c>
      <c r="B333" s="1" t="e">
        <f>_xlfn.XLOOKUP(StopTimes[[#This Row],[cu_ID]],#REF!,#REF!)</f>
        <v>#REF!</v>
      </c>
      <c r="C333" s="1" t="s">
        <v>126</v>
      </c>
      <c r="D333" s="1" t="s">
        <v>5173</v>
      </c>
      <c r="E333" s="1" t="s">
        <v>110</v>
      </c>
      <c r="F333" t="s">
        <v>1910</v>
      </c>
      <c r="G333" s="1">
        <v>80</v>
      </c>
      <c r="H333" s="12">
        <v>11.441666666666666</v>
      </c>
      <c r="I333" t="s">
        <v>2664</v>
      </c>
      <c r="J333" t="s">
        <v>6931</v>
      </c>
      <c r="K333"/>
      <c r="L333"/>
      <c r="M333"/>
      <c r="N333"/>
      <c r="O333"/>
      <c r="P333"/>
      <c r="Q333"/>
      <c r="R333"/>
      <c r="S333"/>
      <c r="T333"/>
      <c r="U333"/>
      <c r="V333"/>
      <c r="W333"/>
      <c r="X333"/>
      <c r="Y333"/>
      <c r="Z333"/>
      <c r="AA333"/>
      <c r="AB333"/>
    </row>
    <row r="334" spans="1:28" x14ac:dyDescent="0.3">
      <c r="A334" t="s">
        <v>316</v>
      </c>
      <c r="B334" s="1" t="e">
        <f>_xlfn.XLOOKUP(StopTimes[[#This Row],[cu_ID]],#REF!,#REF!)</f>
        <v>#REF!</v>
      </c>
      <c r="C334" s="1" t="s">
        <v>126</v>
      </c>
      <c r="D334" s="1" t="s">
        <v>4959</v>
      </c>
      <c r="E334" s="1" t="s">
        <v>110</v>
      </c>
      <c r="F334" t="s">
        <v>2663</v>
      </c>
      <c r="G334" s="1">
        <v>80</v>
      </c>
      <c r="H334" s="12">
        <v>14.104166666666666</v>
      </c>
      <c r="I334" t="s">
        <v>2662</v>
      </c>
      <c r="J334" t="s">
        <v>2661</v>
      </c>
      <c r="K334" t="s">
        <v>6932</v>
      </c>
      <c r="L334" t="s">
        <v>6933</v>
      </c>
      <c r="M334"/>
      <c r="N334"/>
      <c r="O334"/>
      <c r="P334"/>
      <c r="Q334"/>
      <c r="R334"/>
      <c r="S334"/>
      <c r="T334"/>
      <c r="U334"/>
      <c r="V334"/>
      <c r="W334"/>
      <c r="X334"/>
      <c r="Y334"/>
      <c r="Z334"/>
      <c r="AA334"/>
      <c r="AB334"/>
    </row>
    <row r="335" spans="1:28" x14ac:dyDescent="0.3">
      <c r="A335" t="s">
        <v>301</v>
      </c>
      <c r="B335" s="1" t="e">
        <f>_xlfn.XLOOKUP(StopTimes[[#This Row],[cu_ID]],#REF!,#REF!)</f>
        <v>#REF!</v>
      </c>
      <c r="C335" s="1" t="s">
        <v>126</v>
      </c>
      <c r="D335" s="1" t="s">
        <v>5049</v>
      </c>
      <c r="E335" s="1" t="s">
        <v>110</v>
      </c>
      <c r="F335" t="s">
        <v>2660</v>
      </c>
      <c r="G335" s="1">
        <v>80</v>
      </c>
      <c r="H335" s="12">
        <v>14.475</v>
      </c>
      <c r="I335" t="s">
        <v>2659</v>
      </c>
      <c r="J335" t="s">
        <v>6934</v>
      </c>
      <c r="K335"/>
      <c r="L335"/>
      <c r="M335"/>
      <c r="N335"/>
      <c r="O335"/>
      <c r="P335"/>
      <c r="Q335"/>
      <c r="R335"/>
      <c r="S335"/>
      <c r="T335"/>
      <c r="U335"/>
      <c r="V335"/>
      <c r="W335"/>
      <c r="X335"/>
      <c r="Y335"/>
      <c r="Z335"/>
      <c r="AA335"/>
      <c r="AB335"/>
    </row>
    <row r="336" spans="1:28" x14ac:dyDescent="0.3">
      <c r="A336" t="s">
        <v>1148</v>
      </c>
      <c r="B336" s="1" t="e">
        <f>_xlfn.XLOOKUP(StopTimes[[#This Row],[cu_ID]],#REF!,#REF!)</f>
        <v>#REF!</v>
      </c>
      <c r="C336" s="1" t="s">
        <v>126</v>
      </c>
      <c r="D336" s="1" t="s">
        <v>3700</v>
      </c>
      <c r="E336" s="1" t="s">
        <v>110</v>
      </c>
      <c r="F336" t="s">
        <v>2658</v>
      </c>
      <c r="G336" s="1">
        <v>80</v>
      </c>
      <c r="H336" s="12">
        <v>19.766666666666666</v>
      </c>
      <c r="I336" t="s">
        <v>2657</v>
      </c>
      <c r="J336"/>
      <c r="K336"/>
      <c r="L336"/>
      <c r="M336"/>
      <c r="N336"/>
      <c r="O336"/>
      <c r="P336"/>
      <c r="Q336"/>
      <c r="R336"/>
      <c r="S336"/>
      <c r="T336"/>
      <c r="U336"/>
      <c r="V336"/>
      <c r="W336"/>
      <c r="X336"/>
      <c r="Y336"/>
      <c r="Z336"/>
      <c r="AA336"/>
      <c r="AB336"/>
    </row>
    <row r="337" spans="1:28" x14ac:dyDescent="0.3">
      <c r="A337" t="s">
        <v>1132</v>
      </c>
      <c r="B337" s="1" t="e">
        <f>_xlfn.XLOOKUP(StopTimes[[#This Row],[cu_ID]],#REF!,#REF!)</f>
        <v>#REF!</v>
      </c>
      <c r="C337" s="1" t="s">
        <v>126</v>
      </c>
      <c r="D337" s="1" t="s">
        <v>121</v>
      </c>
      <c r="E337" s="1" t="s">
        <v>4912</v>
      </c>
      <c r="F337" t="s">
        <v>2656</v>
      </c>
      <c r="G337" s="1">
        <v>85</v>
      </c>
      <c r="H337" s="12">
        <v>37.970833333333331</v>
      </c>
      <c r="I337" t="s">
        <v>2655</v>
      </c>
      <c r="J337" t="s">
        <v>2654</v>
      </c>
      <c r="K337" t="s">
        <v>6935</v>
      </c>
      <c r="L337" t="s">
        <v>6936</v>
      </c>
      <c r="M337"/>
      <c r="N337"/>
      <c r="O337"/>
      <c r="P337"/>
      <c r="Q337"/>
      <c r="R337"/>
      <c r="S337"/>
      <c r="T337"/>
      <c r="U337"/>
      <c r="V337"/>
      <c r="W337"/>
      <c r="X337"/>
      <c r="Y337"/>
      <c r="Z337"/>
      <c r="AA337"/>
      <c r="AB337"/>
    </row>
    <row r="338" spans="1:28" x14ac:dyDescent="0.3">
      <c r="A338" t="s">
        <v>275</v>
      </c>
      <c r="B338" s="1" t="e">
        <f>_xlfn.XLOOKUP(StopTimes[[#This Row],[cu_ID]],#REF!,#REF!)</f>
        <v>#REF!</v>
      </c>
      <c r="C338" s="1" t="s">
        <v>126</v>
      </c>
      <c r="D338" s="1" t="s">
        <v>133</v>
      </c>
      <c r="E338" s="1" t="s">
        <v>147</v>
      </c>
      <c r="F338" t="s">
        <v>2653</v>
      </c>
      <c r="G338" s="1">
        <v>90</v>
      </c>
      <c r="H338" s="12">
        <v>7.99</v>
      </c>
      <c r="I338" t="s">
        <v>2652</v>
      </c>
      <c r="J338" t="s">
        <v>2651</v>
      </c>
      <c r="K338" t="s">
        <v>2650</v>
      </c>
      <c r="L338" t="s">
        <v>6937</v>
      </c>
      <c r="M338" t="s">
        <v>6938</v>
      </c>
      <c r="N338"/>
      <c r="O338"/>
      <c r="P338"/>
      <c r="Q338"/>
      <c r="R338"/>
      <c r="S338"/>
      <c r="T338"/>
      <c r="U338"/>
      <c r="V338"/>
      <c r="W338"/>
      <c r="X338"/>
      <c r="Y338"/>
      <c r="Z338"/>
      <c r="AA338"/>
      <c r="AB338"/>
    </row>
    <row r="339" spans="1:28" x14ac:dyDescent="0.3">
      <c r="A339" t="s">
        <v>1164</v>
      </c>
      <c r="B339" s="1" t="e">
        <f>_xlfn.XLOOKUP(StopTimes[[#This Row],[cu_ID]],#REF!,#REF!)</f>
        <v>#REF!</v>
      </c>
      <c r="C339" s="1" t="s">
        <v>126</v>
      </c>
      <c r="D339" s="1" t="s">
        <v>121</v>
      </c>
      <c r="E339" s="1" t="s">
        <v>3694</v>
      </c>
      <c r="F339" t="s">
        <v>2649</v>
      </c>
      <c r="G339" s="1">
        <v>90</v>
      </c>
      <c r="H339" s="12">
        <v>17.113333333333333</v>
      </c>
      <c r="I339" t="s">
        <v>2648</v>
      </c>
      <c r="J339" t="s">
        <v>2647</v>
      </c>
      <c r="K339" t="s">
        <v>6939</v>
      </c>
      <c r="L339" t="s">
        <v>6940</v>
      </c>
      <c r="M339" t="s">
        <v>6941</v>
      </c>
      <c r="N339"/>
      <c r="O339"/>
      <c r="P339"/>
      <c r="Q339"/>
      <c r="R339"/>
      <c r="S339"/>
      <c r="T339"/>
      <c r="U339"/>
      <c r="V339"/>
      <c r="W339"/>
      <c r="X339"/>
      <c r="Y339"/>
      <c r="Z339"/>
      <c r="AA339"/>
      <c r="AB339"/>
    </row>
    <row r="340" spans="1:28" x14ac:dyDescent="0.3">
      <c r="A340" t="s">
        <v>1135</v>
      </c>
      <c r="B340" s="1" t="e">
        <f>_xlfn.XLOOKUP(StopTimes[[#This Row],[cu_ID]],#REF!,#REF!)</f>
        <v>#REF!</v>
      </c>
      <c r="C340" s="1" t="s">
        <v>126</v>
      </c>
      <c r="D340" s="1" t="s">
        <v>4931</v>
      </c>
      <c r="E340" s="1" t="s">
        <v>110</v>
      </c>
      <c r="F340" t="s">
        <v>2646</v>
      </c>
      <c r="G340" s="1">
        <v>90</v>
      </c>
      <c r="H340" s="12">
        <v>6.8375000000000004</v>
      </c>
      <c r="I340" t="s">
        <v>2645</v>
      </c>
      <c r="J340" t="s">
        <v>2644</v>
      </c>
      <c r="K340" t="s">
        <v>6942</v>
      </c>
      <c r="L340" t="s">
        <v>6943</v>
      </c>
      <c r="M340"/>
      <c r="N340"/>
      <c r="O340"/>
      <c r="P340"/>
      <c r="Q340"/>
      <c r="R340"/>
      <c r="S340"/>
      <c r="T340"/>
      <c r="U340"/>
      <c r="V340"/>
      <c r="W340"/>
      <c r="X340"/>
      <c r="Y340"/>
      <c r="Z340"/>
      <c r="AA340"/>
      <c r="AB340"/>
    </row>
    <row r="341" spans="1:28" x14ac:dyDescent="0.3">
      <c r="A341" t="s">
        <v>5714</v>
      </c>
      <c r="B341" s="1" t="e">
        <f>_xlfn.XLOOKUP(StopTimes[[#This Row],[cu_ID]],#REF!,#REF!)</f>
        <v>#REF!</v>
      </c>
      <c r="C341" s="1" t="s">
        <v>126</v>
      </c>
      <c r="D341" s="1" t="s">
        <v>5729</v>
      </c>
      <c r="E341" s="1" t="s">
        <v>110</v>
      </c>
      <c r="F341" t="s">
        <v>2643</v>
      </c>
      <c r="G341" s="1">
        <v>90</v>
      </c>
      <c r="H341" s="12">
        <v>3.4416666666666669</v>
      </c>
      <c r="I341" t="s">
        <v>2642</v>
      </c>
      <c r="J341" t="s">
        <v>6944</v>
      </c>
      <c r="K341"/>
      <c r="L341"/>
      <c r="M341"/>
      <c r="N341"/>
      <c r="O341"/>
      <c r="P341"/>
      <c r="Q341"/>
      <c r="R341"/>
      <c r="S341"/>
      <c r="T341"/>
      <c r="U341"/>
      <c r="V341"/>
      <c r="W341"/>
      <c r="X341"/>
      <c r="Y341"/>
      <c r="Z341"/>
      <c r="AA341"/>
      <c r="AB341"/>
    </row>
    <row r="342" spans="1:28" x14ac:dyDescent="0.3">
      <c r="A342" t="s">
        <v>1175</v>
      </c>
      <c r="B342" s="1" t="e">
        <f>_xlfn.XLOOKUP(StopTimes[[#This Row],[cu_ID]],#REF!,#REF!)</f>
        <v>#REF!</v>
      </c>
      <c r="C342" s="1" t="s">
        <v>126</v>
      </c>
      <c r="D342" s="1" t="s">
        <v>3741</v>
      </c>
      <c r="E342" s="1" t="s">
        <v>110</v>
      </c>
      <c r="F342" t="s">
        <v>2641</v>
      </c>
      <c r="G342" s="1">
        <v>95</v>
      </c>
      <c r="H342" s="12">
        <v>19.216666666666669</v>
      </c>
      <c r="I342" t="s">
        <v>2640</v>
      </c>
      <c r="J342" t="s">
        <v>6945</v>
      </c>
      <c r="K342" t="s">
        <v>6946</v>
      </c>
      <c r="L342"/>
      <c r="M342"/>
      <c r="N342"/>
      <c r="O342"/>
      <c r="P342"/>
      <c r="Q342"/>
      <c r="R342"/>
      <c r="S342"/>
      <c r="T342"/>
      <c r="U342"/>
      <c r="V342"/>
      <c r="W342"/>
      <c r="X342"/>
      <c r="Y342"/>
      <c r="Z342"/>
      <c r="AA342"/>
      <c r="AB342"/>
    </row>
    <row r="343" spans="1:28" x14ac:dyDescent="0.3">
      <c r="A343" t="s">
        <v>336</v>
      </c>
      <c r="B343" s="1" t="e">
        <f>_xlfn.XLOOKUP(StopTimes[[#This Row],[cu_ID]],#REF!,#REF!)</f>
        <v>#REF!</v>
      </c>
      <c r="C343" s="1" t="s">
        <v>126</v>
      </c>
      <c r="D343" s="1" t="s">
        <v>5730</v>
      </c>
      <c r="E343" s="1" t="s">
        <v>110</v>
      </c>
      <c r="F343" t="s">
        <v>2393</v>
      </c>
      <c r="G343" s="1">
        <v>95</v>
      </c>
      <c r="H343" s="12">
        <v>14.216666666666667</v>
      </c>
      <c r="I343" t="s">
        <v>2639</v>
      </c>
      <c r="J343"/>
      <c r="K343"/>
      <c r="L343"/>
      <c r="M343"/>
      <c r="N343"/>
      <c r="O343"/>
      <c r="P343"/>
      <c r="Q343"/>
      <c r="R343"/>
      <c r="S343"/>
      <c r="T343"/>
      <c r="U343"/>
      <c r="V343"/>
      <c r="W343"/>
      <c r="X343"/>
      <c r="Y343"/>
      <c r="Z343"/>
      <c r="AA343"/>
      <c r="AB343"/>
    </row>
    <row r="344" spans="1:28" x14ac:dyDescent="0.3">
      <c r="A344" t="s">
        <v>376</v>
      </c>
      <c r="B344" s="1" t="e">
        <f>_xlfn.XLOOKUP(StopTimes[[#This Row],[cu_ID]],#REF!,#REF!)</f>
        <v>#REF!</v>
      </c>
      <c r="C344" s="1" t="s">
        <v>126</v>
      </c>
      <c r="D344" s="1" t="s">
        <v>133</v>
      </c>
      <c r="E344" s="1" t="s">
        <v>125</v>
      </c>
      <c r="F344" t="s">
        <v>2638</v>
      </c>
      <c r="G344" s="1">
        <v>100</v>
      </c>
      <c r="H344" s="12">
        <v>20.873333333333335</v>
      </c>
      <c r="I344" t="s">
        <v>2637</v>
      </c>
      <c r="J344" t="s">
        <v>2636</v>
      </c>
      <c r="K344" t="s">
        <v>2635</v>
      </c>
      <c r="L344" t="s">
        <v>6947</v>
      </c>
      <c r="M344" t="s">
        <v>6948</v>
      </c>
      <c r="N344"/>
      <c r="O344"/>
      <c r="P344"/>
      <c r="Q344"/>
      <c r="R344"/>
      <c r="S344"/>
      <c r="T344"/>
      <c r="U344"/>
      <c r="V344"/>
      <c r="W344"/>
      <c r="X344"/>
      <c r="Y344"/>
      <c r="Z344"/>
      <c r="AA344"/>
      <c r="AB344"/>
    </row>
    <row r="345" spans="1:28" x14ac:dyDescent="0.3">
      <c r="A345" t="s">
        <v>1258</v>
      </c>
      <c r="B345" s="1" t="e">
        <f>_xlfn.XLOOKUP(StopTimes[[#This Row],[cu_ID]],#REF!,#REF!)</f>
        <v>#REF!</v>
      </c>
      <c r="C345" s="1" t="s">
        <v>126</v>
      </c>
      <c r="D345" s="1" t="s">
        <v>3638</v>
      </c>
      <c r="E345" s="1" t="s">
        <v>131</v>
      </c>
      <c r="F345" t="s">
        <v>2634</v>
      </c>
      <c r="G345" s="1">
        <v>100</v>
      </c>
      <c r="H345" s="12">
        <v>18.876666666666669</v>
      </c>
      <c r="I345" t="s">
        <v>2633</v>
      </c>
      <c r="J345" t="s">
        <v>2632</v>
      </c>
      <c r="K345" t="s">
        <v>6949</v>
      </c>
      <c r="L345" t="s">
        <v>6950</v>
      </c>
      <c r="M345" t="s">
        <v>6951</v>
      </c>
      <c r="N345"/>
      <c r="O345"/>
      <c r="P345"/>
      <c r="Q345"/>
      <c r="R345"/>
      <c r="S345"/>
      <c r="T345"/>
      <c r="U345"/>
      <c r="V345"/>
      <c r="W345"/>
      <c r="X345"/>
      <c r="Y345"/>
      <c r="Z345"/>
      <c r="AA345"/>
      <c r="AB345"/>
    </row>
    <row r="346" spans="1:28" x14ac:dyDescent="0.3">
      <c r="A346" t="s">
        <v>639</v>
      </c>
      <c r="B346" s="1" t="e">
        <f>_xlfn.XLOOKUP(StopTimes[[#This Row],[cu_ID]],#REF!,#REF!)</f>
        <v>#REF!</v>
      </c>
      <c r="C346" s="1" t="s">
        <v>126</v>
      </c>
      <c r="D346" s="1" t="s">
        <v>4219</v>
      </c>
      <c r="E346" s="1" t="s">
        <v>112</v>
      </c>
      <c r="F346" t="s">
        <v>2631</v>
      </c>
      <c r="G346" s="1">
        <v>101</v>
      </c>
      <c r="H346" s="12">
        <v>1.7666666666666666</v>
      </c>
      <c r="I346" t="s">
        <v>2630</v>
      </c>
      <c r="J346"/>
      <c r="K346"/>
      <c r="L346"/>
      <c r="M346"/>
      <c r="N346"/>
      <c r="O346"/>
      <c r="P346"/>
      <c r="Q346"/>
      <c r="R346"/>
      <c r="S346"/>
      <c r="T346"/>
      <c r="U346"/>
      <c r="V346"/>
      <c r="W346"/>
      <c r="X346"/>
      <c r="Y346"/>
      <c r="Z346"/>
      <c r="AA346"/>
      <c r="AB346"/>
    </row>
    <row r="347" spans="1:28" x14ac:dyDescent="0.3">
      <c r="A347" t="s">
        <v>1574</v>
      </c>
      <c r="B347" s="1" t="e">
        <f>_xlfn.XLOOKUP(StopTimes[[#This Row],[cu_ID]],#REF!,#REF!)</f>
        <v>#REF!</v>
      </c>
      <c r="C347" s="1" t="s">
        <v>126</v>
      </c>
      <c r="D347" s="1" t="s">
        <v>5407</v>
      </c>
      <c r="E347" s="1" t="s">
        <v>110</v>
      </c>
      <c r="F347" t="s">
        <v>1573</v>
      </c>
      <c r="G347" s="1">
        <v>102</v>
      </c>
      <c r="H347" s="12">
        <v>3.95</v>
      </c>
      <c r="I347" t="s">
        <v>2629</v>
      </c>
      <c r="J347"/>
      <c r="K347"/>
      <c r="L347"/>
      <c r="M347"/>
      <c r="N347"/>
      <c r="O347"/>
      <c r="P347"/>
      <c r="Q347"/>
      <c r="R347"/>
      <c r="S347"/>
      <c r="T347"/>
      <c r="U347"/>
      <c r="V347"/>
      <c r="W347"/>
      <c r="X347"/>
      <c r="Y347"/>
      <c r="Z347"/>
      <c r="AA347"/>
      <c r="AB347"/>
    </row>
    <row r="348" spans="1:28" x14ac:dyDescent="0.3">
      <c r="A348" t="s">
        <v>442</v>
      </c>
      <c r="B348" s="1" t="e">
        <f>_xlfn.XLOOKUP(StopTimes[[#This Row],[cu_ID]],#REF!,#REF!)</f>
        <v>#REF!</v>
      </c>
      <c r="C348" s="1" t="s">
        <v>126</v>
      </c>
      <c r="D348" s="1" t="s">
        <v>5057</v>
      </c>
      <c r="E348" s="1" t="s">
        <v>110</v>
      </c>
      <c r="F348" t="s">
        <v>441</v>
      </c>
      <c r="G348" s="1">
        <v>103</v>
      </c>
      <c r="H348" s="12">
        <v>31.75</v>
      </c>
      <c r="I348" t="s">
        <v>2628</v>
      </c>
      <c r="J348" t="s">
        <v>6952</v>
      </c>
      <c r="K348"/>
      <c r="L348"/>
      <c r="M348"/>
      <c r="N348"/>
      <c r="O348"/>
      <c r="P348"/>
      <c r="Q348"/>
      <c r="R348"/>
      <c r="S348"/>
      <c r="T348"/>
      <c r="U348"/>
      <c r="V348"/>
      <c r="W348"/>
      <c r="X348"/>
      <c r="Y348"/>
      <c r="Z348"/>
      <c r="AA348"/>
      <c r="AB348"/>
    </row>
    <row r="349" spans="1:28" x14ac:dyDescent="0.3">
      <c r="A349" t="s">
        <v>320</v>
      </c>
      <c r="B349" s="1" t="e">
        <f>_xlfn.XLOOKUP(StopTimes[[#This Row],[cu_ID]],#REF!,#REF!)</f>
        <v>#REF!</v>
      </c>
      <c r="C349" s="1" t="s">
        <v>126</v>
      </c>
      <c r="D349" s="1" t="s">
        <v>4872</v>
      </c>
      <c r="E349" s="1" t="s">
        <v>110</v>
      </c>
      <c r="F349" t="s">
        <v>319</v>
      </c>
      <c r="G349" s="1">
        <v>110</v>
      </c>
      <c r="H349" s="12">
        <v>19.827777778333335</v>
      </c>
      <c r="I349" t="s">
        <v>2627</v>
      </c>
      <c r="J349" t="s">
        <v>2626</v>
      </c>
      <c r="K349" t="s">
        <v>2625</v>
      </c>
      <c r="L349" t="s">
        <v>2624</v>
      </c>
      <c r="M349" t="s">
        <v>6953</v>
      </c>
      <c r="N349" t="s">
        <v>6954</v>
      </c>
      <c r="O349"/>
      <c r="P349"/>
      <c r="Q349"/>
      <c r="R349"/>
      <c r="S349"/>
      <c r="T349"/>
      <c r="U349"/>
      <c r="V349"/>
      <c r="W349"/>
      <c r="X349"/>
      <c r="Y349"/>
      <c r="Z349"/>
      <c r="AA349"/>
      <c r="AB349"/>
    </row>
    <row r="350" spans="1:28" x14ac:dyDescent="0.3">
      <c r="A350" t="s">
        <v>238</v>
      </c>
      <c r="B350" s="1" t="e">
        <f>_xlfn.XLOOKUP(StopTimes[[#This Row],[cu_ID]],#REF!,#REF!)</f>
        <v>#REF!</v>
      </c>
      <c r="C350" s="1" t="s">
        <v>126</v>
      </c>
      <c r="D350" s="1" t="s">
        <v>5490</v>
      </c>
      <c r="E350" s="1" t="s">
        <v>110</v>
      </c>
      <c r="F350" t="s">
        <v>2623</v>
      </c>
      <c r="G350" s="1">
        <v>110</v>
      </c>
      <c r="H350" s="12">
        <v>11.700000000000001</v>
      </c>
      <c r="I350" t="s">
        <v>2622</v>
      </c>
      <c r="J350"/>
      <c r="K350"/>
      <c r="L350"/>
      <c r="M350"/>
      <c r="N350"/>
      <c r="O350"/>
      <c r="P350"/>
      <c r="Q350"/>
      <c r="R350"/>
      <c r="S350"/>
      <c r="T350"/>
      <c r="U350"/>
      <c r="V350"/>
      <c r="W350"/>
      <c r="X350"/>
      <c r="Y350"/>
      <c r="Z350"/>
      <c r="AA350"/>
      <c r="AB350"/>
    </row>
    <row r="351" spans="1:28" x14ac:dyDescent="0.3">
      <c r="A351" t="s">
        <v>1169</v>
      </c>
      <c r="B351" s="1" t="e">
        <f>_xlfn.XLOOKUP(StopTimes[[#This Row],[cu_ID]],#REF!,#REF!)</f>
        <v>#REF!</v>
      </c>
      <c r="C351" s="1" t="s">
        <v>126</v>
      </c>
      <c r="D351" s="1" t="s">
        <v>3731</v>
      </c>
      <c r="E351" s="1" t="s">
        <v>110</v>
      </c>
      <c r="F351" t="s">
        <v>2621</v>
      </c>
      <c r="G351" s="1">
        <v>110</v>
      </c>
      <c r="H351" s="12">
        <v>9.5366666666666671</v>
      </c>
      <c r="I351" t="s">
        <v>2620</v>
      </c>
      <c r="J351" t="s">
        <v>2619</v>
      </c>
      <c r="K351" t="s">
        <v>6955</v>
      </c>
      <c r="L351" t="s">
        <v>6956</v>
      </c>
      <c r="M351" t="s">
        <v>6957</v>
      </c>
      <c r="N351"/>
      <c r="O351"/>
      <c r="P351"/>
      <c r="Q351"/>
      <c r="R351"/>
      <c r="S351"/>
      <c r="T351"/>
      <c r="U351"/>
      <c r="V351"/>
      <c r="W351"/>
      <c r="X351"/>
      <c r="Y351"/>
      <c r="Z351"/>
      <c r="AA351"/>
      <c r="AB351"/>
    </row>
    <row r="352" spans="1:28" x14ac:dyDescent="0.3">
      <c r="A352" t="s">
        <v>1421</v>
      </c>
      <c r="B352" s="1" t="e">
        <f>_xlfn.XLOOKUP(StopTimes[[#This Row],[cu_ID]],#REF!,#REF!)</f>
        <v>#REF!</v>
      </c>
      <c r="C352" s="1" t="s">
        <v>126</v>
      </c>
      <c r="D352" s="1" t="s">
        <v>111</v>
      </c>
      <c r="E352" s="1" t="s">
        <v>4868</v>
      </c>
      <c r="F352" t="s">
        <v>1420</v>
      </c>
      <c r="G352" s="1">
        <v>110</v>
      </c>
      <c r="H352" s="12">
        <v>9.375</v>
      </c>
      <c r="I352" t="s">
        <v>2618</v>
      </c>
      <c r="J352" t="s">
        <v>2617</v>
      </c>
      <c r="K352" t="s">
        <v>6958</v>
      </c>
      <c r="L352" t="s">
        <v>6959</v>
      </c>
      <c r="M352"/>
      <c r="N352"/>
      <c r="O352"/>
      <c r="P352"/>
      <c r="Q352"/>
      <c r="R352"/>
      <c r="S352"/>
      <c r="T352"/>
      <c r="U352"/>
      <c r="V352"/>
      <c r="W352"/>
      <c r="X352"/>
      <c r="Y352"/>
      <c r="Z352"/>
      <c r="AA352"/>
      <c r="AB352"/>
    </row>
    <row r="353" spans="1:28" x14ac:dyDescent="0.3">
      <c r="A353" t="s">
        <v>1139</v>
      </c>
      <c r="B353" s="1" t="e">
        <f>_xlfn.XLOOKUP(StopTimes[[#This Row],[cu_ID]],#REF!,#REF!)</f>
        <v>#REF!</v>
      </c>
      <c r="C353" s="1" t="s">
        <v>126</v>
      </c>
      <c r="D353" s="1" t="s">
        <v>4731</v>
      </c>
      <c r="E353" s="1" t="s">
        <v>110</v>
      </c>
      <c r="F353" t="s">
        <v>2616</v>
      </c>
      <c r="G353" s="1">
        <v>110</v>
      </c>
      <c r="H353" s="12">
        <v>6.9416666666666664</v>
      </c>
      <c r="I353" t="s">
        <v>2615</v>
      </c>
      <c r="J353" t="s">
        <v>6960</v>
      </c>
      <c r="K353"/>
      <c r="L353"/>
      <c r="M353"/>
      <c r="N353"/>
      <c r="O353"/>
      <c r="P353"/>
      <c r="Q353"/>
      <c r="R353"/>
      <c r="S353"/>
      <c r="T353"/>
      <c r="U353"/>
      <c r="V353"/>
      <c r="W353"/>
      <c r="X353"/>
      <c r="Y353"/>
      <c r="Z353"/>
      <c r="AA353"/>
      <c r="AB353"/>
    </row>
    <row r="354" spans="1:28" x14ac:dyDescent="0.3">
      <c r="A354" t="s">
        <v>841</v>
      </c>
      <c r="B354" s="1" t="e">
        <f>_xlfn.XLOOKUP(StopTimes[[#This Row],[cu_ID]],#REF!,#REF!)</f>
        <v>#REF!</v>
      </c>
      <c r="C354" s="1" t="s">
        <v>126</v>
      </c>
      <c r="D354" s="1" t="s">
        <v>3564</v>
      </c>
      <c r="E354" s="1" t="s">
        <v>110</v>
      </c>
      <c r="F354" t="s">
        <v>2614</v>
      </c>
      <c r="G354" s="1">
        <v>120</v>
      </c>
      <c r="H354" s="12">
        <v>2.4366666666666665</v>
      </c>
      <c r="I354" t="s">
        <v>2613</v>
      </c>
      <c r="J354" t="s">
        <v>2612</v>
      </c>
      <c r="K354" t="s">
        <v>6961</v>
      </c>
      <c r="L354" t="s">
        <v>6962</v>
      </c>
      <c r="M354" t="s">
        <v>6963</v>
      </c>
      <c r="N354"/>
      <c r="O354"/>
      <c r="P354"/>
      <c r="Q354"/>
      <c r="R354"/>
      <c r="S354"/>
      <c r="T354"/>
      <c r="U354"/>
      <c r="V354"/>
      <c r="W354"/>
      <c r="X354"/>
      <c r="Y354"/>
      <c r="Z354"/>
      <c r="AA354"/>
      <c r="AB354"/>
    </row>
    <row r="355" spans="1:28" x14ac:dyDescent="0.3">
      <c r="A355" t="s">
        <v>688</v>
      </c>
      <c r="B355" s="1" t="e">
        <f>_xlfn.XLOOKUP(StopTimes[[#This Row],[cu_ID]],#REF!,#REF!)</f>
        <v>#REF!</v>
      </c>
      <c r="C355" s="1" t="s">
        <v>126</v>
      </c>
      <c r="D355" s="1" t="s">
        <v>3638</v>
      </c>
      <c r="E355" s="1" t="s">
        <v>142</v>
      </c>
      <c r="F355" t="s">
        <v>2611</v>
      </c>
      <c r="G355" s="1">
        <v>120</v>
      </c>
      <c r="H355" s="12">
        <v>19.125</v>
      </c>
      <c r="I355" t="s">
        <v>2610</v>
      </c>
      <c r="J355" t="s">
        <v>2609</v>
      </c>
      <c r="K355" t="s">
        <v>6964</v>
      </c>
      <c r="L355" t="s">
        <v>6965</v>
      </c>
      <c r="M355"/>
      <c r="N355"/>
      <c r="O355"/>
      <c r="P355"/>
      <c r="Q355"/>
      <c r="R355"/>
      <c r="S355"/>
      <c r="T355"/>
      <c r="U355"/>
      <c r="V355"/>
      <c r="W355"/>
      <c r="X355"/>
      <c r="Y355"/>
      <c r="Z355"/>
      <c r="AA355"/>
      <c r="AB355"/>
    </row>
    <row r="356" spans="1:28" x14ac:dyDescent="0.3">
      <c r="A356" t="s">
        <v>312</v>
      </c>
      <c r="B356" s="1" t="e">
        <f>_xlfn.XLOOKUP(StopTimes[[#This Row],[cu_ID]],#REF!,#REF!)</f>
        <v>#REF!</v>
      </c>
      <c r="C356" s="1" t="s">
        <v>126</v>
      </c>
      <c r="D356" s="1" t="s">
        <v>3900</v>
      </c>
      <c r="E356" s="1" t="s">
        <v>110</v>
      </c>
      <c r="F356" t="s">
        <v>2608</v>
      </c>
      <c r="G356" s="1">
        <v>120</v>
      </c>
      <c r="H356" s="12">
        <v>13.104166666666666</v>
      </c>
      <c r="I356" t="s">
        <v>2607</v>
      </c>
      <c r="J356" t="s">
        <v>2606</v>
      </c>
      <c r="K356" t="s">
        <v>6966</v>
      </c>
      <c r="L356" t="s">
        <v>6967</v>
      </c>
      <c r="M356"/>
      <c r="N356"/>
      <c r="O356"/>
      <c r="P356"/>
      <c r="Q356"/>
      <c r="R356"/>
      <c r="S356"/>
      <c r="T356"/>
      <c r="U356"/>
      <c r="V356"/>
      <c r="W356"/>
      <c r="X356"/>
      <c r="Y356"/>
      <c r="Z356"/>
      <c r="AA356"/>
      <c r="AB356"/>
    </row>
    <row r="357" spans="1:28" x14ac:dyDescent="0.3">
      <c r="A357" t="s">
        <v>417</v>
      </c>
      <c r="B357" s="1" t="e">
        <f>_xlfn.XLOOKUP(StopTimes[[#This Row],[cu_ID]],#REF!,#REF!)</f>
        <v>#REF!</v>
      </c>
      <c r="C357" s="1" t="s">
        <v>126</v>
      </c>
      <c r="D357" s="1" t="s">
        <v>4864</v>
      </c>
      <c r="E357" s="1" t="s">
        <v>110</v>
      </c>
      <c r="F357" t="s">
        <v>2605</v>
      </c>
      <c r="G357" s="1">
        <v>120</v>
      </c>
      <c r="H357" s="12">
        <v>11.483333333333334</v>
      </c>
      <c r="I357" t="s">
        <v>2604</v>
      </c>
      <c r="J357" t="s">
        <v>6968</v>
      </c>
      <c r="K357"/>
      <c r="L357"/>
      <c r="M357"/>
      <c r="N357"/>
      <c r="O357"/>
      <c r="P357"/>
      <c r="Q357"/>
      <c r="R357"/>
      <c r="S357"/>
      <c r="T357"/>
      <c r="U357"/>
      <c r="V357"/>
      <c r="W357"/>
      <c r="X357"/>
      <c r="Y357"/>
      <c r="Z357"/>
      <c r="AA357"/>
      <c r="AB357"/>
    </row>
    <row r="358" spans="1:28" x14ac:dyDescent="0.3">
      <c r="A358" t="s">
        <v>1522</v>
      </c>
      <c r="B358" s="1" t="e">
        <f>_xlfn.XLOOKUP(StopTimes[[#This Row],[cu_ID]],#REF!,#REF!)</f>
        <v>#REF!</v>
      </c>
      <c r="C358" s="1" t="s">
        <v>126</v>
      </c>
      <c r="D358" s="1" t="s">
        <v>5236</v>
      </c>
      <c r="E358" s="1" t="s">
        <v>110</v>
      </c>
      <c r="F358" t="s">
        <v>1521</v>
      </c>
      <c r="G358" s="1">
        <v>120</v>
      </c>
      <c r="H358" s="12">
        <v>11.658333333333333</v>
      </c>
      <c r="I358" t="s">
        <v>2603</v>
      </c>
      <c r="J358" t="s">
        <v>6969</v>
      </c>
      <c r="K358"/>
      <c r="L358"/>
      <c r="M358"/>
      <c r="N358"/>
      <c r="O358"/>
      <c r="P358"/>
      <c r="Q358"/>
      <c r="R358"/>
      <c r="S358"/>
      <c r="T358"/>
      <c r="U358"/>
      <c r="V358"/>
      <c r="W358"/>
      <c r="X358"/>
      <c r="Y358"/>
      <c r="Z358"/>
      <c r="AA358"/>
      <c r="AB358"/>
    </row>
    <row r="359" spans="1:28" x14ac:dyDescent="0.3">
      <c r="A359" t="s">
        <v>1778</v>
      </c>
      <c r="B359" s="1" t="e">
        <f>_xlfn.XLOOKUP(StopTimes[[#This Row],[cu_ID]],#REF!,#REF!)</f>
        <v>#REF!</v>
      </c>
      <c r="C359" s="1" t="s">
        <v>126</v>
      </c>
      <c r="D359" s="1" t="s">
        <v>3956</v>
      </c>
      <c r="E359" s="1" t="s">
        <v>110</v>
      </c>
      <c r="F359" t="s">
        <v>1777</v>
      </c>
      <c r="G359" s="1">
        <v>125</v>
      </c>
      <c r="H359" s="12">
        <v>12.35</v>
      </c>
      <c r="I359" t="s">
        <v>2602</v>
      </c>
      <c r="J359"/>
      <c r="K359"/>
      <c r="L359"/>
      <c r="M359"/>
      <c r="N359"/>
      <c r="O359"/>
      <c r="P359"/>
      <c r="Q359"/>
      <c r="R359"/>
      <c r="S359"/>
      <c r="T359"/>
      <c r="U359"/>
      <c r="V359"/>
      <c r="W359"/>
      <c r="X359"/>
      <c r="Y359"/>
      <c r="Z359"/>
      <c r="AA359"/>
      <c r="AB359"/>
    </row>
    <row r="360" spans="1:28" x14ac:dyDescent="0.3">
      <c r="A360" t="s">
        <v>522</v>
      </c>
      <c r="B360" s="1" t="e">
        <f>_xlfn.XLOOKUP(StopTimes[[#This Row],[cu_ID]],#REF!,#REF!)</f>
        <v>#REF!</v>
      </c>
      <c r="C360" s="1" t="s">
        <v>126</v>
      </c>
      <c r="D360" s="1" t="s">
        <v>3537</v>
      </c>
      <c r="E360" s="1" t="s">
        <v>107</v>
      </c>
      <c r="F360" t="s">
        <v>521</v>
      </c>
      <c r="G360" s="1">
        <v>126</v>
      </c>
      <c r="H360" s="12">
        <v>20.350000000000001</v>
      </c>
      <c r="I360" t="s">
        <v>2601</v>
      </c>
      <c r="J360" t="s">
        <v>6970</v>
      </c>
      <c r="K360"/>
      <c r="L360"/>
      <c r="M360"/>
      <c r="N360"/>
      <c r="O360"/>
      <c r="P360"/>
      <c r="Q360"/>
      <c r="R360"/>
      <c r="S360"/>
      <c r="T360"/>
      <c r="U360"/>
      <c r="V360"/>
      <c r="W360"/>
      <c r="X360"/>
      <c r="Y360"/>
      <c r="Z360"/>
      <c r="AA360"/>
      <c r="AB360"/>
    </row>
    <row r="361" spans="1:28" x14ac:dyDescent="0.3">
      <c r="A361" t="s">
        <v>1852</v>
      </c>
      <c r="B361" s="1" t="e">
        <f>_xlfn.XLOOKUP(StopTimes[[#This Row],[cu_ID]],#REF!,#REF!)</f>
        <v>#REF!</v>
      </c>
      <c r="C361" s="1" t="s">
        <v>126</v>
      </c>
      <c r="D361" s="1" t="s">
        <v>4927</v>
      </c>
      <c r="E361" s="1" t="s">
        <v>113</v>
      </c>
      <c r="F361" t="s">
        <v>1851</v>
      </c>
      <c r="G361" s="1">
        <v>130</v>
      </c>
      <c r="H361" s="12">
        <v>19.206666666666667</v>
      </c>
      <c r="I361" t="s">
        <v>2600</v>
      </c>
      <c r="J361" t="s">
        <v>2599</v>
      </c>
      <c r="K361" t="s">
        <v>2598</v>
      </c>
      <c r="L361" t="s">
        <v>6971</v>
      </c>
      <c r="M361" t="s">
        <v>6972</v>
      </c>
      <c r="N361"/>
      <c r="O361"/>
      <c r="P361"/>
      <c r="Q361"/>
      <c r="R361"/>
      <c r="S361"/>
      <c r="T361"/>
      <c r="U361"/>
      <c r="V361"/>
      <c r="W361"/>
      <c r="X361"/>
      <c r="Y361"/>
      <c r="Z361"/>
      <c r="AA361"/>
      <c r="AB361"/>
    </row>
    <row r="362" spans="1:28" x14ac:dyDescent="0.3">
      <c r="A362" t="s">
        <v>845</v>
      </c>
      <c r="B362" s="1" t="e">
        <f>_xlfn.XLOOKUP(StopTimes[[#This Row],[cu_ID]],#REF!,#REF!)</f>
        <v>#REF!</v>
      </c>
      <c r="C362" s="1" t="s">
        <v>126</v>
      </c>
      <c r="D362" s="1" t="s">
        <v>3583</v>
      </c>
      <c r="E362" s="1" t="s">
        <v>110</v>
      </c>
      <c r="F362" t="s">
        <v>2597</v>
      </c>
      <c r="G362" s="1">
        <v>130</v>
      </c>
      <c r="H362" s="12">
        <v>6.5766666666666671</v>
      </c>
      <c r="I362" t="s">
        <v>2596</v>
      </c>
      <c r="J362" t="s">
        <v>2595</v>
      </c>
      <c r="K362" t="s">
        <v>6973</v>
      </c>
      <c r="L362" t="s">
        <v>6974</v>
      </c>
      <c r="M362" t="s">
        <v>6975</v>
      </c>
      <c r="N362"/>
      <c r="O362"/>
      <c r="P362"/>
      <c r="Q362"/>
      <c r="R362"/>
      <c r="S362"/>
      <c r="T362"/>
      <c r="U362"/>
      <c r="V362"/>
      <c r="W362"/>
      <c r="X362"/>
      <c r="Y362"/>
      <c r="Z362"/>
      <c r="AA362"/>
      <c r="AB362"/>
    </row>
    <row r="363" spans="1:28" x14ac:dyDescent="0.3">
      <c r="A363" t="s">
        <v>1125</v>
      </c>
      <c r="B363" s="1" t="e">
        <f>_xlfn.XLOOKUP(StopTimes[[#This Row],[cu_ID]],#REF!,#REF!)</f>
        <v>#REF!</v>
      </c>
      <c r="C363" s="1" t="s">
        <v>126</v>
      </c>
      <c r="D363" s="1" t="s">
        <v>4711</v>
      </c>
      <c r="E363" s="1" t="s">
        <v>110</v>
      </c>
      <c r="F363" t="s">
        <v>2594</v>
      </c>
      <c r="G363" s="1">
        <v>130</v>
      </c>
      <c r="H363" s="12">
        <v>6.4750000000000005</v>
      </c>
      <c r="I363" t="s">
        <v>2593</v>
      </c>
      <c r="J363" t="s">
        <v>6976</v>
      </c>
      <c r="K363"/>
      <c r="L363"/>
      <c r="M363"/>
      <c r="N363"/>
      <c r="O363"/>
      <c r="P363"/>
      <c r="Q363"/>
      <c r="R363"/>
      <c r="S363"/>
      <c r="T363"/>
      <c r="U363"/>
      <c r="V363"/>
      <c r="W363"/>
      <c r="X363"/>
      <c r="Y363"/>
      <c r="Z363"/>
      <c r="AA363"/>
      <c r="AB363"/>
    </row>
    <row r="364" spans="1:28" x14ac:dyDescent="0.3">
      <c r="A364" t="s">
        <v>1346</v>
      </c>
      <c r="B364" s="1" t="e">
        <f>_xlfn.XLOOKUP(StopTimes[[#This Row],[cu_ID]],#REF!,#REF!)</f>
        <v>#REF!</v>
      </c>
      <c r="C364" s="1" t="s">
        <v>126</v>
      </c>
      <c r="D364" s="1" t="s">
        <v>3907</v>
      </c>
      <c r="E364" s="1" t="s">
        <v>110</v>
      </c>
      <c r="F364" t="s">
        <v>2592</v>
      </c>
      <c r="G364" s="1">
        <v>130</v>
      </c>
      <c r="H364" s="12">
        <v>4.7541666666666664</v>
      </c>
      <c r="I364" t="s">
        <v>2591</v>
      </c>
      <c r="J364" t="s">
        <v>2590</v>
      </c>
      <c r="K364" t="s">
        <v>6977</v>
      </c>
      <c r="L364" t="s">
        <v>6978</v>
      </c>
      <c r="M364"/>
      <c r="N364"/>
      <c r="O364"/>
      <c r="P364"/>
      <c r="Q364"/>
      <c r="R364"/>
      <c r="S364"/>
      <c r="T364"/>
      <c r="U364"/>
      <c r="V364"/>
      <c r="W364"/>
      <c r="X364"/>
      <c r="Y364"/>
      <c r="Z364"/>
      <c r="AA364"/>
      <c r="AB364"/>
    </row>
    <row r="365" spans="1:28" x14ac:dyDescent="0.3">
      <c r="A365" t="s">
        <v>1347</v>
      </c>
      <c r="B365" s="1" t="e">
        <f>_xlfn.XLOOKUP(StopTimes[[#This Row],[cu_ID]],#REF!,#REF!)</f>
        <v>#REF!</v>
      </c>
      <c r="C365" s="1" t="s">
        <v>126</v>
      </c>
      <c r="D365" s="1" t="s">
        <v>144</v>
      </c>
      <c r="E365" s="1" t="s">
        <v>182</v>
      </c>
      <c r="F365" t="s">
        <v>5</v>
      </c>
      <c r="G365" s="1">
        <v>131</v>
      </c>
      <c r="H365" s="12">
        <v>3.6083333333333334</v>
      </c>
      <c r="I365" t="s">
        <v>2589</v>
      </c>
      <c r="J365" t="s">
        <v>6979</v>
      </c>
      <c r="K365"/>
      <c r="L365"/>
      <c r="M365"/>
      <c r="N365"/>
      <c r="O365"/>
      <c r="P365"/>
      <c r="Q365"/>
      <c r="R365"/>
      <c r="S365"/>
      <c r="T365"/>
      <c r="U365"/>
      <c r="V365"/>
      <c r="W365"/>
      <c r="X365"/>
      <c r="Y365"/>
      <c r="Z365"/>
      <c r="AA365"/>
      <c r="AB365"/>
    </row>
    <row r="366" spans="1:28" x14ac:dyDescent="0.3">
      <c r="A366" t="s">
        <v>1129</v>
      </c>
      <c r="B366" s="1" t="e">
        <f>_xlfn.XLOOKUP(StopTimes[[#This Row],[cu_ID]],#REF!,#REF!)</f>
        <v>#REF!</v>
      </c>
      <c r="C366" s="1" t="s">
        <v>126</v>
      </c>
      <c r="D366" s="1" t="s">
        <v>4908</v>
      </c>
      <c r="E366" s="1" t="s">
        <v>110</v>
      </c>
      <c r="F366" t="s">
        <v>2588</v>
      </c>
      <c r="G366" s="1">
        <v>138</v>
      </c>
      <c r="H366" s="12">
        <v>7.3166666666666664</v>
      </c>
      <c r="I366" t="s">
        <v>2587</v>
      </c>
      <c r="J366" t="s">
        <v>2586</v>
      </c>
      <c r="K366" t="s">
        <v>6980</v>
      </c>
      <c r="L366" t="s">
        <v>6981</v>
      </c>
      <c r="M366"/>
      <c r="N366"/>
      <c r="O366"/>
      <c r="P366"/>
      <c r="Q366"/>
      <c r="R366"/>
      <c r="S366"/>
      <c r="T366"/>
      <c r="U366"/>
      <c r="V366"/>
      <c r="W366"/>
      <c r="X366"/>
      <c r="Y366"/>
      <c r="Z366"/>
      <c r="AA366"/>
      <c r="AB366"/>
    </row>
    <row r="367" spans="1:28" x14ac:dyDescent="0.3">
      <c r="A367" t="s">
        <v>1296</v>
      </c>
      <c r="B367" s="1" t="e">
        <f>_xlfn.XLOOKUP(StopTimes[[#This Row],[cu_ID]],#REF!,#REF!)</f>
        <v>#REF!</v>
      </c>
      <c r="C367" s="1" t="s">
        <v>126</v>
      </c>
      <c r="D367" s="1" t="s">
        <v>5404</v>
      </c>
      <c r="E367" s="1" t="s">
        <v>110</v>
      </c>
      <c r="F367" t="s">
        <v>2585</v>
      </c>
      <c r="G367" s="1">
        <v>139</v>
      </c>
      <c r="H367" s="12">
        <v>4.166666666666667</v>
      </c>
      <c r="I367" t="s">
        <v>2584</v>
      </c>
      <c r="J367"/>
      <c r="K367"/>
      <c r="L367"/>
      <c r="M367"/>
      <c r="N367"/>
      <c r="O367"/>
      <c r="P367"/>
      <c r="Q367"/>
      <c r="R367"/>
      <c r="S367"/>
      <c r="T367"/>
      <c r="U367"/>
      <c r="V367"/>
      <c r="W367"/>
      <c r="X367"/>
      <c r="Y367"/>
      <c r="Z367"/>
      <c r="AA367"/>
      <c r="AB367"/>
    </row>
    <row r="368" spans="1:28" x14ac:dyDescent="0.3">
      <c r="A368" t="s">
        <v>1686</v>
      </c>
      <c r="B368" s="1" t="e">
        <f>_xlfn.XLOOKUP(StopTimes[[#This Row],[cu_ID]],#REF!,#REF!)</f>
        <v>#REF!</v>
      </c>
      <c r="C368" s="1" t="s">
        <v>126</v>
      </c>
      <c r="D368" s="1" t="s">
        <v>4725</v>
      </c>
      <c r="E368" s="1" t="s">
        <v>110</v>
      </c>
      <c r="F368" t="s">
        <v>1685</v>
      </c>
      <c r="G368" s="1">
        <v>139</v>
      </c>
      <c r="H368" s="12">
        <v>3.4166666666666665</v>
      </c>
      <c r="I368" t="s">
        <v>2583</v>
      </c>
      <c r="J368" t="s">
        <v>6982</v>
      </c>
      <c r="K368"/>
      <c r="L368"/>
      <c r="M368"/>
      <c r="N368"/>
      <c r="O368"/>
      <c r="P368"/>
      <c r="Q368"/>
      <c r="R368"/>
      <c r="S368"/>
      <c r="T368"/>
      <c r="U368"/>
      <c r="V368"/>
      <c r="W368"/>
      <c r="X368"/>
      <c r="Y368"/>
      <c r="Z368"/>
      <c r="AA368"/>
      <c r="AB368"/>
    </row>
    <row r="369" spans="1:28" x14ac:dyDescent="0.3">
      <c r="A369" t="s">
        <v>1854</v>
      </c>
      <c r="B369" s="1" t="e">
        <f>_xlfn.XLOOKUP(StopTimes[[#This Row],[cu_ID]],#REF!,#REF!)</f>
        <v>#REF!</v>
      </c>
      <c r="C369" s="1" t="s">
        <v>126</v>
      </c>
      <c r="D369" s="1" t="s">
        <v>4927</v>
      </c>
      <c r="E369" s="1" t="s">
        <v>107</v>
      </c>
      <c r="F369" t="s">
        <v>1853</v>
      </c>
      <c r="G369" s="1">
        <v>140</v>
      </c>
      <c r="H369" s="12">
        <v>12.33</v>
      </c>
      <c r="I369" t="s">
        <v>2582</v>
      </c>
      <c r="J369" t="s">
        <v>2581</v>
      </c>
      <c r="K369" t="s">
        <v>2580</v>
      </c>
      <c r="L369" t="s">
        <v>6983</v>
      </c>
      <c r="M369" t="s">
        <v>6984</v>
      </c>
      <c r="N369"/>
      <c r="O369"/>
      <c r="P369"/>
      <c r="Q369"/>
      <c r="R369"/>
      <c r="S369"/>
      <c r="T369"/>
      <c r="U369"/>
      <c r="V369"/>
      <c r="W369"/>
      <c r="X369"/>
      <c r="Y369"/>
      <c r="Z369"/>
      <c r="AA369"/>
      <c r="AB369"/>
    </row>
    <row r="370" spans="1:28" x14ac:dyDescent="0.3">
      <c r="A370" t="s">
        <v>1647</v>
      </c>
      <c r="B370" s="1" t="e">
        <f>_xlfn.XLOOKUP(StopTimes[[#This Row],[cu_ID]],#REF!,#REF!)</f>
        <v>#REF!</v>
      </c>
      <c r="C370" s="1" t="s">
        <v>126</v>
      </c>
      <c r="D370" s="1" t="s">
        <v>3593</v>
      </c>
      <c r="E370" s="1" t="s">
        <v>113</v>
      </c>
      <c r="F370" t="s">
        <v>1643</v>
      </c>
      <c r="G370" s="1">
        <v>140</v>
      </c>
      <c r="H370" s="12">
        <v>5.3833333333333337</v>
      </c>
      <c r="I370" t="s">
        <v>2579</v>
      </c>
      <c r="J370" t="s">
        <v>2578</v>
      </c>
      <c r="K370" t="s">
        <v>6985</v>
      </c>
      <c r="L370" t="s">
        <v>6986</v>
      </c>
      <c r="M370" t="s">
        <v>6987</v>
      </c>
      <c r="N370"/>
      <c r="O370"/>
      <c r="P370"/>
      <c r="Q370"/>
      <c r="R370"/>
      <c r="S370"/>
      <c r="T370"/>
      <c r="U370"/>
      <c r="V370"/>
      <c r="W370"/>
      <c r="X370"/>
      <c r="Y370"/>
      <c r="Z370"/>
      <c r="AA370"/>
      <c r="AB370"/>
    </row>
    <row r="371" spans="1:28" x14ac:dyDescent="0.3">
      <c r="A371" t="s">
        <v>1313</v>
      </c>
      <c r="B371" s="1" t="e">
        <f>_xlfn.XLOOKUP(StopTimes[[#This Row],[cu_ID]],#REF!,#REF!)</f>
        <v>#REF!</v>
      </c>
      <c r="C371" s="1" t="s">
        <v>126</v>
      </c>
      <c r="D371" s="1" t="s">
        <v>4729</v>
      </c>
      <c r="E371" s="1" t="s">
        <v>110</v>
      </c>
      <c r="F371" t="s">
        <v>2577</v>
      </c>
      <c r="G371" s="1">
        <v>140</v>
      </c>
      <c r="H371" s="12">
        <v>8.6916666666666664</v>
      </c>
      <c r="I371" t="s">
        <v>2576</v>
      </c>
      <c r="J371" t="s">
        <v>2575</v>
      </c>
      <c r="K371" t="s">
        <v>6988</v>
      </c>
      <c r="L371" t="s">
        <v>6989</v>
      </c>
      <c r="M371"/>
      <c r="N371"/>
      <c r="O371"/>
      <c r="P371"/>
      <c r="Q371"/>
      <c r="R371"/>
      <c r="S371"/>
      <c r="T371"/>
      <c r="U371"/>
      <c r="V371"/>
      <c r="W371"/>
      <c r="X371"/>
      <c r="Y371"/>
      <c r="Z371"/>
      <c r="AA371"/>
      <c r="AB371"/>
    </row>
    <row r="372" spans="1:28" x14ac:dyDescent="0.3">
      <c r="A372" t="s">
        <v>1326</v>
      </c>
      <c r="B372" s="1" t="e">
        <f>_xlfn.XLOOKUP(StopTimes[[#This Row],[cu_ID]],#REF!,#REF!)</f>
        <v>#REF!</v>
      </c>
      <c r="C372" s="1" t="s">
        <v>126</v>
      </c>
      <c r="D372" s="1" t="s">
        <v>5637</v>
      </c>
      <c r="E372" s="1" t="s">
        <v>110</v>
      </c>
      <c r="F372" t="s">
        <v>2574</v>
      </c>
      <c r="G372" s="1">
        <v>145</v>
      </c>
      <c r="H372" s="12">
        <v>0.1</v>
      </c>
      <c r="I372" t="s">
        <v>2573</v>
      </c>
      <c r="J372"/>
      <c r="K372"/>
      <c r="L372"/>
      <c r="M372"/>
      <c r="N372"/>
      <c r="O372"/>
      <c r="P372"/>
      <c r="Q372"/>
      <c r="R372"/>
      <c r="S372"/>
      <c r="T372"/>
      <c r="U372"/>
      <c r="V372"/>
      <c r="W372"/>
      <c r="X372"/>
      <c r="Y372"/>
      <c r="Z372"/>
      <c r="AA372"/>
      <c r="AB372"/>
    </row>
    <row r="373" spans="1:28" x14ac:dyDescent="0.3">
      <c r="A373" t="s">
        <v>503</v>
      </c>
      <c r="B373" s="1" t="e">
        <f>_xlfn.XLOOKUP(StopTimes[[#This Row],[cu_ID]],#REF!,#REF!)</f>
        <v>#REF!</v>
      </c>
      <c r="C373" s="1" t="s">
        <v>126</v>
      </c>
      <c r="D373" s="1" t="s">
        <v>4850</v>
      </c>
      <c r="E373" s="1" t="s">
        <v>110</v>
      </c>
      <c r="F373" t="s">
        <v>2572</v>
      </c>
      <c r="G373" s="1">
        <v>149</v>
      </c>
      <c r="H373" s="12">
        <v>6.9291666666666671</v>
      </c>
      <c r="I373" t="s">
        <v>2571</v>
      </c>
      <c r="J373" t="s">
        <v>2570</v>
      </c>
      <c r="K373" t="s">
        <v>6990</v>
      </c>
      <c r="L373" t="s">
        <v>6991</v>
      </c>
      <c r="M373"/>
      <c r="N373"/>
      <c r="O373"/>
      <c r="P373"/>
      <c r="Q373"/>
      <c r="R373"/>
      <c r="S373"/>
      <c r="T373"/>
      <c r="U373"/>
      <c r="V373"/>
      <c r="W373"/>
      <c r="X373"/>
      <c r="Y373"/>
      <c r="Z373"/>
      <c r="AA373"/>
      <c r="AB373"/>
    </row>
    <row r="374" spans="1:28" x14ac:dyDescent="0.3">
      <c r="A374" t="s">
        <v>314</v>
      </c>
      <c r="B374" s="1" t="e">
        <f>_xlfn.XLOOKUP(StopTimes[[#This Row],[cu_ID]],#REF!,#REF!)</f>
        <v>#REF!</v>
      </c>
      <c r="C374" s="1" t="s">
        <v>126</v>
      </c>
      <c r="D374" s="1" t="s">
        <v>4898</v>
      </c>
      <c r="E374" s="1" t="s">
        <v>110</v>
      </c>
      <c r="F374" t="s">
        <v>2569</v>
      </c>
      <c r="G374" s="1">
        <v>150</v>
      </c>
      <c r="H374" s="12">
        <v>9.706666666666667</v>
      </c>
      <c r="I374" t="s">
        <v>2568</v>
      </c>
      <c r="J374" t="s">
        <v>2567</v>
      </c>
      <c r="K374" t="s">
        <v>2566</v>
      </c>
      <c r="L374" t="s">
        <v>6992</v>
      </c>
      <c r="M374" t="s">
        <v>6993</v>
      </c>
      <c r="N374"/>
      <c r="O374"/>
      <c r="P374"/>
      <c r="Q374"/>
      <c r="R374"/>
      <c r="S374"/>
      <c r="T374"/>
      <c r="U374"/>
      <c r="V374"/>
      <c r="W374"/>
      <c r="X374"/>
      <c r="Y374"/>
      <c r="Z374"/>
      <c r="AA374"/>
      <c r="AB374"/>
    </row>
    <row r="375" spans="1:28" x14ac:dyDescent="0.3">
      <c r="A375" t="s">
        <v>1650</v>
      </c>
      <c r="B375" s="1" t="e">
        <f>_xlfn.XLOOKUP(StopTimes[[#This Row],[cu_ID]],#REF!,#REF!)</f>
        <v>#REF!</v>
      </c>
      <c r="C375" s="1" t="s">
        <v>126</v>
      </c>
      <c r="D375" s="1" t="s">
        <v>3913</v>
      </c>
      <c r="E375" s="1" t="s">
        <v>110</v>
      </c>
      <c r="F375" t="s">
        <v>1649</v>
      </c>
      <c r="G375" s="1">
        <v>150</v>
      </c>
      <c r="H375" s="12">
        <v>31.696666666666669</v>
      </c>
      <c r="I375" t="s">
        <v>2565</v>
      </c>
      <c r="J375" t="s">
        <v>2564</v>
      </c>
      <c r="K375" t="s">
        <v>6994</v>
      </c>
      <c r="L375" t="s">
        <v>6995</v>
      </c>
      <c r="M375" t="s">
        <v>6996</v>
      </c>
      <c r="N375"/>
      <c r="O375"/>
      <c r="P375"/>
      <c r="Q375"/>
      <c r="R375"/>
      <c r="S375"/>
      <c r="T375"/>
      <c r="U375"/>
      <c r="V375"/>
      <c r="W375"/>
      <c r="X375"/>
      <c r="Y375"/>
      <c r="Z375"/>
      <c r="AA375"/>
      <c r="AB375"/>
    </row>
    <row r="376" spans="1:28" x14ac:dyDescent="0.3">
      <c r="A376" t="s">
        <v>1750</v>
      </c>
      <c r="B376" s="1" t="e">
        <f>_xlfn.XLOOKUP(StopTimes[[#This Row],[cu_ID]],#REF!,#REF!)</f>
        <v>#REF!</v>
      </c>
      <c r="C376" s="1" t="s">
        <v>126</v>
      </c>
      <c r="D376" s="1" t="s">
        <v>3416</v>
      </c>
      <c r="E376" s="1" t="s">
        <v>112</v>
      </c>
      <c r="F376" t="s">
        <v>1749</v>
      </c>
      <c r="G376" s="1">
        <v>150</v>
      </c>
      <c r="H376" s="12">
        <v>9.0958333333333332</v>
      </c>
      <c r="I376" t="s">
        <v>2563</v>
      </c>
      <c r="J376" t="s">
        <v>2562</v>
      </c>
      <c r="K376" t="s">
        <v>6997</v>
      </c>
      <c r="L376" t="s">
        <v>6998</v>
      </c>
      <c r="M376"/>
      <c r="N376"/>
      <c r="O376"/>
      <c r="P376"/>
      <c r="Q376"/>
      <c r="R376"/>
      <c r="S376"/>
      <c r="T376"/>
      <c r="U376"/>
      <c r="V376"/>
      <c r="W376"/>
      <c r="X376"/>
      <c r="Y376"/>
      <c r="Z376"/>
      <c r="AA376"/>
      <c r="AB376"/>
    </row>
    <row r="377" spans="1:28" x14ac:dyDescent="0.3">
      <c r="A377" t="s">
        <v>1506</v>
      </c>
      <c r="B377" s="1" t="e">
        <f>_xlfn.XLOOKUP(StopTimes[[#This Row],[cu_ID]],#REF!,#REF!)</f>
        <v>#REF!</v>
      </c>
      <c r="C377" s="1" t="s">
        <v>126</v>
      </c>
      <c r="D377" s="1" t="s">
        <v>5053</v>
      </c>
      <c r="E377" s="1" t="s">
        <v>110</v>
      </c>
      <c r="F377" t="s">
        <v>1505</v>
      </c>
      <c r="G377" s="1">
        <v>151</v>
      </c>
      <c r="H377" s="12">
        <v>18.133333333333333</v>
      </c>
      <c r="I377" t="s">
        <v>2561</v>
      </c>
      <c r="J377" t="s">
        <v>6999</v>
      </c>
      <c r="K377"/>
      <c r="L377"/>
      <c r="M377"/>
      <c r="N377"/>
      <c r="O377"/>
      <c r="P377"/>
      <c r="Q377"/>
      <c r="R377"/>
      <c r="S377"/>
      <c r="T377"/>
      <c r="U377"/>
      <c r="V377"/>
      <c r="W377"/>
      <c r="X377"/>
      <c r="Y377"/>
      <c r="Z377"/>
      <c r="AA377"/>
      <c r="AB377"/>
    </row>
    <row r="378" spans="1:28" x14ac:dyDescent="0.3">
      <c r="A378" t="s">
        <v>303</v>
      </c>
      <c r="B378" s="1" t="e">
        <f>_xlfn.XLOOKUP(StopTimes[[#This Row],[cu_ID]],#REF!,#REF!)</f>
        <v>#REF!</v>
      </c>
      <c r="C378" s="1" t="s">
        <v>126</v>
      </c>
      <c r="D378" s="1" t="s">
        <v>4838</v>
      </c>
      <c r="E378" s="1" t="s">
        <v>110</v>
      </c>
      <c r="F378" t="s">
        <v>2560</v>
      </c>
      <c r="G378" s="1">
        <v>152</v>
      </c>
      <c r="H378" s="12">
        <v>9.2874999999999996</v>
      </c>
      <c r="I378" t="s">
        <v>2559</v>
      </c>
      <c r="J378" t="s">
        <v>2558</v>
      </c>
      <c r="K378" t="s">
        <v>7000</v>
      </c>
      <c r="L378" t="s">
        <v>7001</v>
      </c>
      <c r="M378"/>
      <c r="N378"/>
      <c r="O378"/>
      <c r="P378"/>
      <c r="Q378"/>
      <c r="R378"/>
      <c r="S378"/>
      <c r="T378"/>
      <c r="U378"/>
      <c r="V378"/>
      <c r="W378"/>
      <c r="X378"/>
      <c r="Y378"/>
      <c r="Z378"/>
      <c r="AA378"/>
      <c r="AB378"/>
    </row>
    <row r="379" spans="1:28" x14ac:dyDescent="0.3">
      <c r="A379" t="s">
        <v>1724</v>
      </c>
      <c r="B379" s="1" t="e">
        <f>_xlfn.XLOOKUP(StopTimes[[#This Row],[cu_ID]],#REF!,#REF!)</f>
        <v>#REF!</v>
      </c>
      <c r="C379" s="1" t="s">
        <v>126</v>
      </c>
      <c r="D379" s="1" t="s">
        <v>5486</v>
      </c>
      <c r="E379" s="1" t="s">
        <v>110</v>
      </c>
      <c r="F379" t="s">
        <v>1723</v>
      </c>
      <c r="G379" s="1">
        <v>155</v>
      </c>
      <c r="H379" s="12">
        <v>0.33333333333333331</v>
      </c>
      <c r="I379" t="s">
        <v>2557</v>
      </c>
      <c r="J379"/>
      <c r="K379"/>
      <c r="L379"/>
      <c r="M379"/>
      <c r="N379"/>
      <c r="O379"/>
      <c r="P379"/>
      <c r="Q379"/>
      <c r="R379"/>
      <c r="S379"/>
      <c r="T379"/>
      <c r="U379"/>
      <c r="V379"/>
      <c r="W379"/>
      <c r="X379"/>
      <c r="Y379"/>
      <c r="Z379"/>
      <c r="AA379"/>
      <c r="AB379"/>
    </row>
    <row r="380" spans="1:28" x14ac:dyDescent="0.3">
      <c r="A380" t="s">
        <v>1471</v>
      </c>
      <c r="B380" s="1" t="e">
        <f>_xlfn.XLOOKUP(StopTimes[[#This Row],[cu_ID]],#REF!,#REF!)</f>
        <v>#REF!</v>
      </c>
      <c r="C380" s="1" t="s">
        <v>126</v>
      </c>
      <c r="D380" s="1" t="s">
        <v>3632</v>
      </c>
      <c r="E380" s="1" t="s">
        <v>110</v>
      </c>
      <c r="F380" t="s">
        <v>1470</v>
      </c>
      <c r="G380" s="1">
        <v>160</v>
      </c>
      <c r="H380" s="12">
        <v>7.2266666666666666</v>
      </c>
      <c r="I380" t="s">
        <v>2556</v>
      </c>
      <c r="J380" t="s">
        <v>7002</v>
      </c>
      <c r="K380" t="s">
        <v>7003</v>
      </c>
      <c r="L380" t="s">
        <v>7004</v>
      </c>
      <c r="M380" t="s">
        <v>7005</v>
      </c>
      <c r="N380"/>
      <c r="O380"/>
      <c r="P380"/>
      <c r="Q380"/>
      <c r="R380"/>
      <c r="S380"/>
      <c r="T380"/>
      <c r="U380"/>
      <c r="V380"/>
      <c r="W380"/>
      <c r="X380"/>
      <c r="Y380"/>
      <c r="Z380"/>
      <c r="AA380"/>
      <c r="AB380"/>
    </row>
    <row r="381" spans="1:28" x14ac:dyDescent="0.3">
      <c r="A381" t="s">
        <v>1137</v>
      </c>
      <c r="B381" s="1" t="e">
        <f>_xlfn.XLOOKUP(StopTimes[[#This Row],[cu_ID]],#REF!,#REF!)</f>
        <v>#REF!</v>
      </c>
      <c r="C381" s="1" t="s">
        <v>126</v>
      </c>
      <c r="D381" s="1" t="s">
        <v>4719</v>
      </c>
      <c r="E381" s="1" t="s">
        <v>110</v>
      </c>
      <c r="F381" t="s">
        <v>1136</v>
      </c>
      <c r="G381" s="1">
        <v>160</v>
      </c>
      <c r="H381" s="12">
        <v>7.0833333333333339</v>
      </c>
      <c r="I381" t="s">
        <v>2555</v>
      </c>
      <c r="J381" t="s">
        <v>7006</v>
      </c>
      <c r="K381"/>
      <c r="L381"/>
      <c r="M381"/>
      <c r="N381"/>
      <c r="O381"/>
      <c r="P381"/>
      <c r="Q381"/>
      <c r="R381"/>
      <c r="S381"/>
      <c r="T381"/>
      <c r="U381"/>
      <c r="V381"/>
      <c r="W381"/>
      <c r="X381"/>
      <c r="Y381"/>
      <c r="Z381"/>
      <c r="AA381"/>
      <c r="AB381"/>
    </row>
    <row r="382" spans="1:28" x14ac:dyDescent="0.3">
      <c r="A382" t="s">
        <v>553</v>
      </c>
      <c r="B382" s="1" t="e">
        <f>_xlfn.XLOOKUP(StopTimes[[#This Row],[cu_ID]],#REF!,#REF!)</f>
        <v>#REF!</v>
      </c>
      <c r="C382" s="1" t="s">
        <v>126</v>
      </c>
      <c r="D382" s="1" t="s">
        <v>5006</v>
      </c>
      <c r="E382" s="1" t="s">
        <v>110</v>
      </c>
      <c r="F382" t="s">
        <v>2554</v>
      </c>
      <c r="G382" s="1">
        <v>162</v>
      </c>
      <c r="H382" s="12">
        <v>11.675000000000001</v>
      </c>
      <c r="I382" t="s">
        <v>2553</v>
      </c>
      <c r="J382" t="s">
        <v>7007</v>
      </c>
      <c r="K382"/>
      <c r="L382"/>
      <c r="M382"/>
      <c r="N382"/>
      <c r="O382"/>
      <c r="P382"/>
      <c r="Q382"/>
      <c r="R382"/>
      <c r="S382"/>
      <c r="T382"/>
      <c r="U382"/>
      <c r="V382"/>
      <c r="W382"/>
      <c r="X382"/>
      <c r="Y382"/>
      <c r="Z382"/>
      <c r="AA382"/>
      <c r="AB382"/>
    </row>
    <row r="383" spans="1:28" x14ac:dyDescent="0.3">
      <c r="A383" t="s">
        <v>378</v>
      </c>
      <c r="B383" s="1" t="e">
        <f>_xlfn.XLOOKUP(StopTimes[[#This Row],[cu_ID]],#REF!,#REF!)</f>
        <v>#REF!</v>
      </c>
      <c r="C383" s="1" t="s">
        <v>126</v>
      </c>
      <c r="D383" s="1" t="s">
        <v>133</v>
      </c>
      <c r="E383" s="1" t="s">
        <v>129</v>
      </c>
      <c r="F383" t="s">
        <v>2552</v>
      </c>
      <c r="G383" s="1">
        <v>170</v>
      </c>
      <c r="H383" s="12">
        <v>23.426666666666666</v>
      </c>
      <c r="I383" t="s">
        <v>2551</v>
      </c>
      <c r="J383" t="s">
        <v>2550</v>
      </c>
      <c r="K383" t="s">
        <v>2549</v>
      </c>
      <c r="L383" t="s">
        <v>7008</v>
      </c>
      <c r="M383" t="s">
        <v>7009</v>
      </c>
      <c r="N383"/>
      <c r="O383"/>
      <c r="P383"/>
      <c r="Q383"/>
      <c r="R383"/>
      <c r="S383"/>
      <c r="T383"/>
      <c r="U383"/>
      <c r="V383"/>
      <c r="W383"/>
      <c r="X383"/>
      <c r="Y383"/>
      <c r="Z383"/>
      <c r="AA383"/>
      <c r="AB383"/>
    </row>
    <row r="384" spans="1:28" x14ac:dyDescent="0.3">
      <c r="A384" t="s">
        <v>1585</v>
      </c>
      <c r="B384" s="1" t="e">
        <f>_xlfn.XLOOKUP(StopTimes[[#This Row],[cu_ID]],#REF!,#REF!)</f>
        <v>#REF!</v>
      </c>
      <c r="C384" s="1" t="s">
        <v>126</v>
      </c>
      <c r="D384" s="1" t="s">
        <v>120</v>
      </c>
      <c r="E384" s="1" t="s">
        <v>143</v>
      </c>
      <c r="F384" t="s">
        <v>1584</v>
      </c>
      <c r="G384" s="1">
        <v>170</v>
      </c>
      <c r="H384" s="12">
        <v>16.2</v>
      </c>
      <c r="I384" t="s">
        <v>2548</v>
      </c>
      <c r="J384" t="s">
        <v>2547</v>
      </c>
      <c r="K384" t="s">
        <v>2546</v>
      </c>
      <c r="L384" t="s">
        <v>2545</v>
      </c>
      <c r="M384" t="s">
        <v>7010</v>
      </c>
      <c r="N384" t="s">
        <v>7011</v>
      </c>
      <c r="O384" t="s">
        <v>7012</v>
      </c>
      <c r="P384"/>
      <c r="Q384"/>
      <c r="R384"/>
      <c r="S384"/>
      <c r="T384"/>
      <c r="U384"/>
      <c r="V384"/>
      <c r="W384"/>
      <c r="X384"/>
      <c r="Y384"/>
      <c r="Z384"/>
      <c r="AA384"/>
      <c r="AB384"/>
    </row>
    <row r="385" spans="1:28" x14ac:dyDescent="0.3">
      <c r="A385" t="s">
        <v>426</v>
      </c>
      <c r="B385" s="1" t="e">
        <f>_xlfn.XLOOKUP(StopTimes[[#This Row],[cu_ID]],#REF!,#REF!)</f>
        <v>#REF!</v>
      </c>
      <c r="C385" s="1" t="s">
        <v>126</v>
      </c>
      <c r="D385" s="1" t="s">
        <v>3960</v>
      </c>
      <c r="E385" s="1" t="s">
        <v>110</v>
      </c>
      <c r="F385" t="s">
        <v>2544</v>
      </c>
      <c r="G385" s="1">
        <v>170</v>
      </c>
      <c r="H385" s="12">
        <v>12.55</v>
      </c>
      <c r="I385" t="s">
        <v>2543</v>
      </c>
      <c r="J385"/>
      <c r="K385"/>
      <c r="L385"/>
      <c r="M385"/>
      <c r="N385"/>
      <c r="O385"/>
      <c r="P385"/>
      <c r="Q385"/>
      <c r="R385"/>
      <c r="S385"/>
      <c r="T385"/>
      <c r="U385"/>
      <c r="V385"/>
      <c r="W385"/>
      <c r="X385"/>
      <c r="Y385"/>
      <c r="Z385"/>
      <c r="AA385"/>
      <c r="AB385"/>
    </row>
    <row r="386" spans="1:28" x14ac:dyDescent="0.3">
      <c r="A386" t="s">
        <v>400</v>
      </c>
      <c r="B386" s="1" t="e">
        <f>_xlfn.XLOOKUP(StopTimes[[#This Row],[cu_ID]],#REF!,#REF!)</f>
        <v>#REF!</v>
      </c>
      <c r="C386" s="1" t="s">
        <v>126</v>
      </c>
      <c r="D386" s="1" t="s">
        <v>4846</v>
      </c>
      <c r="E386" s="1" t="s">
        <v>110</v>
      </c>
      <c r="F386" t="s">
        <v>2542</v>
      </c>
      <c r="G386" s="1">
        <v>170</v>
      </c>
      <c r="H386" s="12">
        <v>10.354166666666666</v>
      </c>
      <c r="I386" t="s">
        <v>2541</v>
      </c>
      <c r="J386" t="s">
        <v>2540</v>
      </c>
      <c r="K386" t="s">
        <v>7013</v>
      </c>
      <c r="L386" t="s">
        <v>7014</v>
      </c>
      <c r="M386"/>
      <c r="N386"/>
      <c r="O386"/>
      <c r="P386"/>
      <c r="Q386"/>
      <c r="R386"/>
      <c r="S386"/>
      <c r="T386"/>
      <c r="U386"/>
      <c r="V386"/>
      <c r="W386"/>
      <c r="X386"/>
      <c r="Y386"/>
      <c r="Z386"/>
      <c r="AA386"/>
      <c r="AB386"/>
    </row>
    <row r="387" spans="1:28" x14ac:dyDescent="0.3">
      <c r="A387" t="s">
        <v>740</v>
      </c>
      <c r="B387" s="1" t="e">
        <f>_xlfn.XLOOKUP(StopTimes[[#This Row],[cu_ID]],#REF!,#REF!)</f>
        <v>#REF!</v>
      </c>
      <c r="C387" s="1" t="s">
        <v>126</v>
      </c>
      <c r="D387" s="1" t="s">
        <v>4027</v>
      </c>
      <c r="E387" s="1" t="s">
        <v>110</v>
      </c>
      <c r="F387" t="s">
        <v>2539</v>
      </c>
      <c r="G387" s="1">
        <v>171</v>
      </c>
      <c r="H387" s="12">
        <v>1.37</v>
      </c>
      <c r="I387" t="s">
        <v>2538</v>
      </c>
      <c r="J387" t="s">
        <v>2537</v>
      </c>
      <c r="K387" t="s">
        <v>7015</v>
      </c>
      <c r="L387" t="s">
        <v>7016</v>
      </c>
      <c r="M387" t="s">
        <v>7017</v>
      </c>
      <c r="N387"/>
      <c r="O387"/>
      <c r="P387"/>
      <c r="Q387"/>
      <c r="R387"/>
      <c r="S387"/>
      <c r="T387"/>
      <c r="U387"/>
      <c r="V387"/>
      <c r="W387"/>
      <c r="X387"/>
      <c r="Y387"/>
      <c r="Z387"/>
      <c r="AA387"/>
      <c r="AB387"/>
    </row>
    <row r="388" spans="1:28" x14ac:dyDescent="0.3">
      <c r="A388" t="s">
        <v>1419</v>
      </c>
      <c r="B388" s="1" t="e">
        <f>_xlfn.XLOOKUP(StopTimes[[#This Row],[cu_ID]],#REF!,#REF!)</f>
        <v>#REF!</v>
      </c>
      <c r="C388" s="1" t="s">
        <v>126</v>
      </c>
      <c r="D388" s="1" t="s">
        <v>111</v>
      </c>
      <c r="E388" s="1" t="s">
        <v>117</v>
      </c>
      <c r="F388" t="s">
        <v>1418</v>
      </c>
      <c r="G388" s="1">
        <v>180</v>
      </c>
      <c r="H388" s="12">
        <v>16.740000000000002</v>
      </c>
      <c r="I388" t="s">
        <v>2536</v>
      </c>
      <c r="J388" t="s">
        <v>2535</v>
      </c>
      <c r="K388" t="s">
        <v>2534</v>
      </c>
      <c r="L388" t="s">
        <v>7018</v>
      </c>
      <c r="M388" t="s">
        <v>7019</v>
      </c>
      <c r="N388"/>
      <c r="O388"/>
      <c r="P388"/>
      <c r="Q388"/>
      <c r="R388"/>
      <c r="S388"/>
      <c r="T388"/>
      <c r="U388"/>
      <c r="V388"/>
      <c r="W388"/>
      <c r="X388"/>
      <c r="Y388"/>
      <c r="Z388"/>
      <c r="AA388"/>
      <c r="AB388"/>
    </row>
    <row r="389" spans="1:28" x14ac:dyDescent="0.3">
      <c r="A389" t="s">
        <v>1144</v>
      </c>
      <c r="B389" s="1" t="e">
        <f>_xlfn.XLOOKUP(StopTimes[[#This Row],[cu_ID]],#REF!,#REF!)</f>
        <v>#REF!</v>
      </c>
      <c r="C389" s="1" t="s">
        <v>126</v>
      </c>
      <c r="D389" s="1" t="s">
        <v>4705</v>
      </c>
      <c r="E389" s="1" t="s">
        <v>110</v>
      </c>
      <c r="F389" t="s">
        <v>2533</v>
      </c>
      <c r="G389" s="1">
        <v>180</v>
      </c>
      <c r="H389" s="12">
        <v>20.693333333333335</v>
      </c>
      <c r="I389" t="s">
        <v>2532</v>
      </c>
      <c r="J389" t="s">
        <v>2531</v>
      </c>
      <c r="K389" t="s">
        <v>2530</v>
      </c>
      <c r="L389" t="s">
        <v>7020</v>
      </c>
      <c r="M389" t="s">
        <v>7021</v>
      </c>
      <c r="N389"/>
      <c r="O389"/>
      <c r="P389"/>
      <c r="Q389"/>
      <c r="R389"/>
      <c r="S389"/>
      <c r="T389"/>
      <c r="U389"/>
      <c r="V389"/>
      <c r="W389"/>
      <c r="X389"/>
      <c r="Y389"/>
      <c r="Z389"/>
      <c r="AA389"/>
      <c r="AB389"/>
    </row>
    <row r="390" spans="1:28" x14ac:dyDescent="0.3">
      <c r="A390" t="s">
        <v>1524</v>
      </c>
      <c r="B390" s="1" t="e">
        <f>_xlfn.XLOOKUP(StopTimes[[#This Row],[cu_ID]],#REF!,#REF!)</f>
        <v>#REF!</v>
      </c>
      <c r="C390" s="1" t="s">
        <v>126</v>
      </c>
      <c r="D390" s="1" t="s">
        <v>5240</v>
      </c>
      <c r="E390" s="1" t="s">
        <v>110</v>
      </c>
      <c r="F390" t="s">
        <v>1523</v>
      </c>
      <c r="G390" s="1">
        <v>180</v>
      </c>
      <c r="H390" s="12">
        <v>5.166666666666667</v>
      </c>
      <c r="I390" t="s">
        <v>2529</v>
      </c>
      <c r="J390" t="s">
        <v>7022</v>
      </c>
      <c r="K390"/>
      <c r="L390"/>
      <c r="M390"/>
      <c r="N390"/>
      <c r="O390"/>
      <c r="P390"/>
      <c r="Q390"/>
      <c r="R390"/>
      <c r="S390"/>
      <c r="T390"/>
      <c r="U390"/>
      <c r="V390"/>
      <c r="W390"/>
      <c r="X390"/>
      <c r="Y390"/>
      <c r="Z390"/>
      <c r="AA390"/>
      <c r="AB390"/>
    </row>
    <row r="391" spans="1:28" x14ac:dyDescent="0.3">
      <c r="A391" t="s">
        <v>391</v>
      </c>
      <c r="B391" s="1" t="e">
        <f>_xlfn.XLOOKUP(StopTimes[[#This Row],[cu_ID]],#REF!,#REF!)</f>
        <v>#REF!</v>
      </c>
      <c r="C391" s="1" t="s">
        <v>126</v>
      </c>
      <c r="D391" s="1" t="s">
        <v>5502</v>
      </c>
      <c r="E391" s="1" t="s">
        <v>110</v>
      </c>
      <c r="F391" t="s">
        <v>2528</v>
      </c>
      <c r="G391" s="1">
        <v>180</v>
      </c>
      <c r="H391" s="12">
        <v>13.6</v>
      </c>
      <c r="I391" t="s">
        <v>2527</v>
      </c>
      <c r="J391"/>
      <c r="K391"/>
      <c r="L391"/>
      <c r="M391"/>
      <c r="N391"/>
      <c r="O391"/>
      <c r="P391"/>
      <c r="Q391"/>
      <c r="R391"/>
      <c r="S391"/>
      <c r="T391"/>
      <c r="U391"/>
      <c r="V391"/>
      <c r="W391"/>
      <c r="X391"/>
      <c r="Y391"/>
      <c r="Z391"/>
      <c r="AA391"/>
      <c r="AB391"/>
    </row>
    <row r="392" spans="1:28" x14ac:dyDescent="0.3">
      <c r="A392" t="s">
        <v>1553</v>
      </c>
      <c r="B392" s="1" t="e">
        <f>_xlfn.XLOOKUP(StopTimes[[#This Row],[cu_ID]],#REF!,#REF!)</f>
        <v>#REF!</v>
      </c>
      <c r="C392" s="1" t="s">
        <v>126</v>
      </c>
      <c r="D392" s="1" t="s">
        <v>5223</v>
      </c>
      <c r="E392" s="1" t="s">
        <v>110</v>
      </c>
      <c r="F392" t="s">
        <v>1552</v>
      </c>
      <c r="G392" s="1">
        <v>180</v>
      </c>
      <c r="H392" s="12">
        <v>9.8416666666666668</v>
      </c>
      <c r="I392" t="s">
        <v>2526</v>
      </c>
      <c r="J392" t="s">
        <v>7023</v>
      </c>
      <c r="K392"/>
      <c r="L392"/>
      <c r="M392"/>
      <c r="N392"/>
      <c r="O392"/>
      <c r="P392"/>
      <c r="Q392"/>
      <c r="R392"/>
      <c r="S392"/>
      <c r="T392"/>
      <c r="U392"/>
      <c r="V392"/>
      <c r="W392"/>
      <c r="X392"/>
      <c r="Y392"/>
      <c r="Z392"/>
      <c r="AA392"/>
      <c r="AB392"/>
    </row>
    <row r="393" spans="1:28" x14ac:dyDescent="0.3">
      <c r="A393" t="s">
        <v>5715</v>
      </c>
      <c r="B393" s="1" t="e">
        <f>_xlfn.XLOOKUP(StopTimes[[#This Row],[cu_ID]],#REF!,#REF!)</f>
        <v>#REF!</v>
      </c>
      <c r="C393" s="1" t="s">
        <v>126</v>
      </c>
      <c r="D393" s="1" t="s">
        <v>5731</v>
      </c>
      <c r="E393" s="1" t="s">
        <v>110</v>
      </c>
      <c r="F393" t="s">
        <v>2405</v>
      </c>
      <c r="G393" s="1">
        <v>190</v>
      </c>
      <c r="H393" s="12">
        <v>0.17777777666666666</v>
      </c>
      <c r="I393" t="s">
        <v>2525</v>
      </c>
      <c r="J393" t="s">
        <v>2524</v>
      </c>
      <c r="K393" t="s">
        <v>7024</v>
      </c>
      <c r="L393"/>
      <c r="M393"/>
      <c r="N393"/>
      <c r="O393"/>
      <c r="P393"/>
      <c r="Q393"/>
      <c r="R393"/>
      <c r="S393"/>
      <c r="T393"/>
      <c r="U393"/>
      <c r="V393"/>
      <c r="W393"/>
      <c r="X393"/>
      <c r="Y393"/>
      <c r="Z393"/>
      <c r="AA393"/>
      <c r="AB393"/>
    </row>
    <row r="394" spans="1:28" x14ac:dyDescent="0.3">
      <c r="A394" t="s">
        <v>635</v>
      </c>
      <c r="B394" s="1" t="e">
        <f>_xlfn.XLOOKUP(StopTimes[[#This Row],[cu_ID]],#REF!,#REF!)</f>
        <v>#REF!</v>
      </c>
      <c r="C394" s="1" t="s">
        <v>126</v>
      </c>
      <c r="D394" s="1" t="s">
        <v>3501</v>
      </c>
      <c r="E394" s="1" t="s">
        <v>123</v>
      </c>
      <c r="F394" t="s">
        <v>634</v>
      </c>
      <c r="G394" s="1">
        <v>190</v>
      </c>
      <c r="H394" s="12">
        <v>5.7166666666666668</v>
      </c>
      <c r="I394" t="s">
        <v>2523</v>
      </c>
      <c r="J394" t="s">
        <v>2522</v>
      </c>
      <c r="K394" t="s">
        <v>7025</v>
      </c>
      <c r="L394" t="s">
        <v>7026</v>
      </c>
      <c r="M394"/>
      <c r="N394"/>
      <c r="O394"/>
      <c r="P394"/>
      <c r="Q394"/>
      <c r="R394"/>
      <c r="S394"/>
      <c r="T394"/>
      <c r="U394"/>
      <c r="V394"/>
      <c r="W394"/>
      <c r="X394"/>
      <c r="Y394"/>
      <c r="Z394"/>
      <c r="AA394"/>
      <c r="AB394"/>
    </row>
    <row r="395" spans="1:28" x14ac:dyDescent="0.3">
      <c r="A395" t="s">
        <v>270</v>
      </c>
      <c r="B395" s="1" t="e">
        <f>_xlfn.XLOOKUP(StopTimes[[#This Row],[cu_ID]],#REF!,#REF!)</f>
        <v>#REF!</v>
      </c>
      <c r="C395" s="1" t="s">
        <v>126</v>
      </c>
      <c r="D395" s="1" t="s">
        <v>4902</v>
      </c>
      <c r="E395" s="1" t="s">
        <v>110</v>
      </c>
      <c r="F395" t="s">
        <v>2521</v>
      </c>
      <c r="G395" s="1">
        <v>190</v>
      </c>
      <c r="H395" s="12">
        <v>23.541666666666668</v>
      </c>
      <c r="I395" t="s">
        <v>2520</v>
      </c>
      <c r="J395" t="s">
        <v>2519</v>
      </c>
      <c r="K395" t="s">
        <v>7027</v>
      </c>
      <c r="L395" t="s">
        <v>7028</v>
      </c>
      <c r="M395"/>
      <c r="N395"/>
      <c r="O395"/>
      <c r="P395"/>
      <c r="Q395"/>
      <c r="R395"/>
      <c r="S395"/>
      <c r="T395"/>
      <c r="U395"/>
      <c r="V395"/>
      <c r="W395"/>
      <c r="X395"/>
      <c r="Y395"/>
      <c r="Z395"/>
      <c r="AA395"/>
      <c r="AB395"/>
    </row>
    <row r="396" spans="1:28" x14ac:dyDescent="0.3">
      <c r="A396" t="s">
        <v>1566</v>
      </c>
      <c r="B396" s="1" t="e">
        <f>_xlfn.XLOOKUP(StopTimes[[#This Row],[cu_ID]],#REF!,#REF!)</f>
        <v>#REF!</v>
      </c>
      <c r="C396" s="1" t="s">
        <v>126</v>
      </c>
      <c r="D396" s="1" t="s">
        <v>5001</v>
      </c>
      <c r="E396" s="1" t="s">
        <v>110</v>
      </c>
      <c r="F396" t="s">
        <v>1565</v>
      </c>
      <c r="G396" s="1">
        <v>190</v>
      </c>
      <c r="H396" s="12">
        <v>4.875</v>
      </c>
      <c r="I396" t="s">
        <v>2518</v>
      </c>
      <c r="J396" t="s">
        <v>7029</v>
      </c>
      <c r="K396"/>
      <c r="L396"/>
      <c r="M396"/>
      <c r="N396"/>
      <c r="O396"/>
      <c r="P396"/>
      <c r="Q396"/>
      <c r="R396"/>
      <c r="S396"/>
      <c r="T396"/>
      <c r="U396"/>
      <c r="V396"/>
      <c r="W396"/>
      <c r="X396"/>
      <c r="Y396"/>
      <c r="Z396"/>
      <c r="AA396"/>
      <c r="AB396"/>
    </row>
    <row r="397" spans="1:28" x14ac:dyDescent="0.3">
      <c r="A397" t="s">
        <v>838</v>
      </c>
      <c r="B397" s="1" t="e">
        <f>_xlfn.XLOOKUP(StopTimes[[#This Row],[cu_ID]],#REF!,#REF!)</f>
        <v>#REF!</v>
      </c>
      <c r="C397" s="1" t="s">
        <v>126</v>
      </c>
      <c r="D397" s="1" t="s">
        <v>5688</v>
      </c>
      <c r="E397" s="1" t="s">
        <v>110</v>
      </c>
      <c r="F397" t="s">
        <v>2517</v>
      </c>
      <c r="G397" s="1">
        <v>191</v>
      </c>
      <c r="H397" s="12">
        <v>7.1416666666666666</v>
      </c>
      <c r="I397" t="s">
        <v>2516</v>
      </c>
      <c r="J397" t="s">
        <v>7030</v>
      </c>
      <c r="K397"/>
      <c r="L397"/>
      <c r="M397"/>
      <c r="N397"/>
      <c r="O397"/>
      <c r="P397"/>
      <c r="Q397"/>
      <c r="R397"/>
      <c r="S397"/>
      <c r="T397"/>
      <c r="U397"/>
      <c r="V397"/>
      <c r="W397"/>
      <c r="X397"/>
      <c r="Y397"/>
      <c r="Z397"/>
      <c r="AA397"/>
      <c r="AB397"/>
    </row>
    <row r="398" spans="1:28" x14ac:dyDescent="0.3">
      <c r="A398" t="s">
        <v>1797</v>
      </c>
      <c r="B398" s="1" t="e">
        <f>_xlfn.XLOOKUP(StopTimes[[#This Row],[cu_ID]],#REF!,#REF!)</f>
        <v>#REF!</v>
      </c>
      <c r="C398" s="1" t="s">
        <v>126</v>
      </c>
      <c r="D398" s="1" t="s">
        <v>3522</v>
      </c>
      <c r="E398" s="1" t="s">
        <v>107</v>
      </c>
      <c r="F398" t="s">
        <v>1796</v>
      </c>
      <c r="G398" s="1">
        <v>191</v>
      </c>
      <c r="H398" s="12">
        <v>0.1875</v>
      </c>
      <c r="I398" t="s">
        <v>2515</v>
      </c>
      <c r="J398" t="s">
        <v>2514</v>
      </c>
      <c r="K398" t="s">
        <v>7031</v>
      </c>
      <c r="L398" t="s">
        <v>7032</v>
      </c>
      <c r="M398"/>
      <c r="N398"/>
      <c r="O398"/>
      <c r="P398"/>
      <c r="Q398"/>
      <c r="R398"/>
      <c r="S398"/>
      <c r="T398"/>
      <c r="U398"/>
      <c r="V398"/>
      <c r="W398"/>
      <c r="X398"/>
      <c r="Y398"/>
      <c r="Z398"/>
      <c r="AA398"/>
      <c r="AB398"/>
    </row>
    <row r="399" spans="1:28" x14ac:dyDescent="0.3">
      <c r="A399" t="s">
        <v>325</v>
      </c>
      <c r="B399" s="1" t="e">
        <f>_xlfn.XLOOKUP(StopTimes[[#This Row],[cu_ID]],#REF!,#REF!)</f>
        <v>#REF!</v>
      </c>
      <c r="C399" s="1" t="s">
        <v>126</v>
      </c>
      <c r="D399" s="1" t="s">
        <v>4991</v>
      </c>
      <c r="E399" s="1" t="s">
        <v>110</v>
      </c>
      <c r="F399" t="s">
        <v>2513</v>
      </c>
      <c r="G399" s="1">
        <v>200</v>
      </c>
      <c r="H399" s="12">
        <v>9.1533333333333342</v>
      </c>
      <c r="I399" t="s">
        <v>2512</v>
      </c>
      <c r="J399" t="s">
        <v>2511</v>
      </c>
      <c r="K399" t="s">
        <v>2510</v>
      </c>
      <c r="L399" t="s">
        <v>7033</v>
      </c>
      <c r="M399" t="s">
        <v>7034</v>
      </c>
      <c r="N399"/>
      <c r="O399"/>
      <c r="P399"/>
      <c r="Q399"/>
      <c r="R399"/>
      <c r="S399"/>
      <c r="T399"/>
      <c r="U399"/>
      <c r="V399"/>
      <c r="W399"/>
      <c r="X399"/>
      <c r="Y399"/>
      <c r="Z399"/>
      <c r="AA399"/>
      <c r="AB399"/>
    </row>
    <row r="400" spans="1:28" x14ac:dyDescent="0.3">
      <c r="A400" t="s">
        <v>1322</v>
      </c>
      <c r="B400" s="1" t="e">
        <f>_xlfn.XLOOKUP(StopTimes[[#This Row],[cu_ID]],#REF!,#REF!)</f>
        <v>#REF!</v>
      </c>
      <c r="C400" s="1" t="s">
        <v>126</v>
      </c>
      <c r="D400" s="1" t="s">
        <v>144</v>
      </c>
      <c r="E400" s="1" t="s">
        <v>181</v>
      </c>
      <c r="F400" t="s">
        <v>2509</v>
      </c>
      <c r="G400" s="1">
        <v>200</v>
      </c>
      <c r="H400" s="12">
        <v>18.211111110000001</v>
      </c>
      <c r="I400" t="s">
        <v>2508</v>
      </c>
      <c r="J400" t="s">
        <v>7035</v>
      </c>
      <c r="K400" t="s">
        <v>7036</v>
      </c>
      <c r="L400"/>
      <c r="M400"/>
      <c r="N400"/>
      <c r="O400"/>
      <c r="P400"/>
      <c r="Q400"/>
      <c r="R400"/>
      <c r="S400"/>
      <c r="T400"/>
      <c r="U400"/>
      <c r="V400"/>
      <c r="W400"/>
      <c r="X400"/>
      <c r="Y400"/>
      <c r="Z400"/>
      <c r="AA400"/>
      <c r="AB400"/>
    </row>
    <row r="401" spans="1:28" x14ac:dyDescent="0.3">
      <c r="A401" t="s">
        <v>440</v>
      </c>
      <c r="B401" s="1" t="e">
        <f>_xlfn.XLOOKUP(StopTimes[[#This Row],[cu_ID]],#REF!,#REF!)</f>
        <v>#REF!</v>
      </c>
      <c r="C401" s="1" t="s">
        <v>126</v>
      </c>
      <c r="D401" s="1" t="s">
        <v>3963</v>
      </c>
      <c r="E401" s="1" t="s">
        <v>110</v>
      </c>
      <c r="F401" t="s">
        <v>2507</v>
      </c>
      <c r="G401" s="1">
        <v>200</v>
      </c>
      <c r="H401" s="12">
        <v>19.333333333333332</v>
      </c>
      <c r="I401" t="s">
        <v>2506</v>
      </c>
      <c r="J401"/>
      <c r="K401"/>
      <c r="L401"/>
      <c r="M401"/>
      <c r="N401"/>
      <c r="O401"/>
      <c r="P401"/>
      <c r="Q401"/>
      <c r="R401"/>
      <c r="S401"/>
      <c r="T401"/>
      <c r="U401"/>
      <c r="V401"/>
      <c r="W401"/>
      <c r="X401"/>
      <c r="Y401"/>
      <c r="Z401"/>
      <c r="AA401"/>
      <c r="AB401"/>
    </row>
    <row r="402" spans="1:28" x14ac:dyDescent="0.3">
      <c r="A402" t="s">
        <v>735</v>
      </c>
      <c r="B402" s="1" t="e">
        <f>_xlfn.XLOOKUP(StopTimes[[#This Row],[cu_ID]],#REF!,#REF!)</f>
        <v>#REF!</v>
      </c>
      <c r="C402" s="1" t="s">
        <v>126</v>
      </c>
      <c r="D402" s="1" t="s">
        <v>5186</v>
      </c>
      <c r="E402" s="1" t="s">
        <v>110</v>
      </c>
      <c r="F402" t="s">
        <v>2505</v>
      </c>
      <c r="G402" s="1">
        <v>200</v>
      </c>
      <c r="H402" s="12">
        <v>13.425000000000001</v>
      </c>
      <c r="I402" t="s">
        <v>2504</v>
      </c>
      <c r="J402" t="s">
        <v>7037</v>
      </c>
      <c r="K402"/>
      <c r="L402"/>
      <c r="M402"/>
      <c r="N402"/>
      <c r="O402"/>
      <c r="P402"/>
      <c r="Q402"/>
      <c r="R402"/>
      <c r="S402"/>
      <c r="T402"/>
      <c r="U402"/>
      <c r="V402"/>
      <c r="W402"/>
      <c r="X402"/>
      <c r="Y402"/>
      <c r="Z402"/>
      <c r="AA402"/>
      <c r="AB402"/>
    </row>
    <row r="403" spans="1:28" x14ac:dyDescent="0.3">
      <c r="A403" t="s">
        <v>1636</v>
      </c>
      <c r="B403" s="1" t="e">
        <f>_xlfn.XLOOKUP(StopTimes[[#This Row],[cu_ID]],#REF!,#REF!)</f>
        <v>#REF!</v>
      </c>
      <c r="C403" s="1" t="s">
        <v>126</v>
      </c>
      <c r="D403" s="1" t="s">
        <v>3750</v>
      </c>
      <c r="E403" s="1" t="s">
        <v>110</v>
      </c>
      <c r="F403" t="s">
        <v>1635</v>
      </c>
      <c r="G403" s="1">
        <v>209</v>
      </c>
      <c r="H403" s="12">
        <v>8.4</v>
      </c>
      <c r="I403" t="s">
        <v>2503</v>
      </c>
      <c r="J403" t="s">
        <v>7038</v>
      </c>
      <c r="K403" t="s">
        <v>7039</v>
      </c>
      <c r="L403"/>
      <c r="M403"/>
      <c r="N403"/>
      <c r="O403"/>
      <c r="P403"/>
      <c r="Q403"/>
      <c r="R403"/>
      <c r="S403"/>
      <c r="T403"/>
      <c r="U403"/>
      <c r="V403"/>
      <c r="W403"/>
      <c r="X403"/>
      <c r="Y403"/>
      <c r="Z403"/>
      <c r="AA403"/>
      <c r="AB403"/>
    </row>
    <row r="404" spans="1:28" x14ac:dyDescent="0.3">
      <c r="A404" t="s">
        <v>1587</v>
      </c>
      <c r="B404" s="1" t="e">
        <f>_xlfn.XLOOKUP(StopTimes[[#This Row],[cu_ID]],#REF!,#REF!)</f>
        <v>#REF!</v>
      </c>
      <c r="C404" s="1" t="s">
        <v>126</v>
      </c>
      <c r="D404" s="1" t="s">
        <v>4842</v>
      </c>
      <c r="E404" s="1" t="s">
        <v>110</v>
      </c>
      <c r="F404" t="s">
        <v>1586</v>
      </c>
      <c r="G404" s="1">
        <v>209</v>
      </c>
      <c r="H404" s="12">
        <v>15.200000000000001</v>
      </c>
      <c r="I404" t="s">
        <v>2502</v>
      </c>
      <c r="J404" t="s">
        <v>7040</v>
      </c>
      <c r="K404"/>
      <c r="L404"/>
      <c r="M404"/>
      <c r="N404"/>
      <c r="O404"/>
      <c r="P404"/>
      <c r="Q404"/>
      <c r="R404"/>
      <c r="S404"/>
      <c r="T404"/>
      <c r="U404"/>
      <c r="V404"/>
      <c r="W404"/>
      <c r="X404"/>
      <c r="Y404"/>
      <c r="Z404"/>
      <c r="AA404"/>
      <c r="AB404"/>
    </row>
    <row r="405" spans="1:28" x14ac:dyDescent="0.3">
      <c r="A405" t="s">
        <v>393</v>
      </c>
      <c r="B405" s="1" t="e">
        <f>_xlfn.XLOOKUP(StopTimes[[#This Row],[cu_ID]],#REF!,#REF!)</f>
        <v>#REF!</v>
      </c>
      <c r="C405" s="1" t="s">
        <v>126</v>
      </c>
      <c r="D405" s="1" t="s">
        <v>5014</v>
      </c>
      <c r="E405" s="1" t="s">
        <v>110</v>
      </c>
      <c r="F405" t="s">
        <v>2501</v>
      </c>
      <c r="G405" s="1">
        <v>210</v>
      </c>
      <c r="H405" s="12">
        <v>5.3666666666666671</v>
      </c>
      <c r="I405" t="s">
        <v>2500</v>
      </c>
      <c r="J405"/>
      <c r="K405"/>
      <c r="L405"/>
      <c r="M405"/>
      <c r="N405"/>
      <c r="O405"/>
      <c r="P405"/>
      <c r="Q405"/>
      <c r="R405"/>
      <c r="S405"/>
      <c r="T405"/>
      <c r="U405"/>
      <c r="V405"/>
      <c r="W405"/>
      <c r="X405"/>
      <c r="Y405"/>
      <c r="Z405"/>
      <c r="AA405"/>
      <c r="AB405"/>
    </row>
    <row r="406" spans="1:28" x14ac:dyDescent="0.3">
      <c r="A406" t="s">
        <v>749</v>
      </c>
      <c r="B406" s="1" t="e">
        <f>_xlfn.XLOOKUP(StopTimes[[#This Row],[cu_ID]],#REF!,#REF!)</f>
        <v>#REF!</v>
      </c>
      <c r="C406" s="1" t="s">
        <v>126</v>
      </c>
      <c r="D406" s="1" t="s">
        <v>5279</v>
      </c>
      <c r="E406" s="1" t="s">
        <v>110</v>
      </c>
      <c r="F406" t="s">
        <v>2499</v>
      </c>
      <c r="G406" s="1">
        <v>210</v>
      </c>
      <c r="H406" s="12">
        <v>8.5250000000000004</v>
      </c>
      <c r="I406" t="s">
        <v>2498</v>
      </c>
      <c r="J406" t="s">
        <v>7041</v>
      </c>
      <c r="K406"/>
      <c r="L406"/>
      <c r="M406"/>
      <c r="N406"/>
      <c r="O406"/>
      <c r="P406"/>
      <c r="Q406"/>
      <c r="R406"/>
      <c r="S406"/>
      <c r="T406"/>
      <c r="U406"/>
      <c r="V406"/>
      <c r="W406"/>
      <c r="X406"/>
      <c r="Y406"/>
      <c r="Z406"/>
      <c r="AA406"/>
      <c r="AB406"/>
    </row>
    <row r="407" spans="1:28" x14ac:dyDescent="0.3">
      <c r="A407" t="s">
        <v>1123</v>
      </c>
      <c r="B407" s="1" t="e">
        <f>_xlfn.XLOOKUP(StopTimes[[#This Row],[cu_ID]],#REF!,#REF!)</f>
        <v>#REF!</v>
      </c>
      <c r="C407" s="1" t="s">
        <v>126</v>
      </c>
      <c r="D407" s="1" t="s">
        <v>4942</v>
      </c>
      <c r="E407" s="1" t="s">
        <v>110</v>
      </c>
      <c r="F407" t="s">
        <v>1122</v>
      </c>
      <c r="G407" s="1">
        <v>210</v>
      </c>
      <c r="H407" s="12">
        <v>14.125</v>
      </c>
      <c r="I407" t="s">
        <v>2497</v>
      </c>
      <c r="J407" t="s">
        <v>7042</v>
      </c>
      <c r="K407"/>
      <c r="L407"/>
      <c r="M407"/>
      <c r="N407"/>
      <c r="O407"/>
      <c r="P407"/>
      <c r="Q407"/>
      <c r="R407"/>
      <c r="S407"/>
      <c r="T407"/>
      <c r="U407"/>
      <c r="V407"/>
      <c r="W407"/>
      <c r="X407"/>
      <c r="Y407"/>
      <c r="Z407"/>
      <c r="AA407"/>
      <c r="AB407"/>
    </row>
    <row r="408" spans="1:28" x14ac:dyDescent="0.3">
      <c r="A408" t="s">
        <v>1213</v>
      </c>
      <c r="B408" s="1" t="e">
        <f>_xlfn.XLOOKUP(StopTimes[[#This Row],[cu_ID]],#REF!,#REF!)</f>
        <v>#REF!</v>
      </c>
      <c r="C408" s="1" t="s">
        <v>126</v>
      </c>
      <c r="D408" s="1" t="s">
        <v>5730</v>
      </c>
      <c r="E408" s="1" t="s">
        <v>112</v>
      </c>
      <c r="F408" t="s">
        <v>2393</v>
      </c>
      <c r="G408" s="1">
        <v>211</v>
      </c>
      <c r="H408" s="12">
        <v>38.31666666666667</v>
      </c>
      <c r="I408" t="s">
        <v>2496</v>
      </c>
      <c r="J408"/>
      <c r="K408"/>
      <c r="L408"/>
      <c r="M408"/>
      <c r="N408"/>
      <c r="O408"/>
      <c r="P408"/>
      <c r="Q408"/>
      <c r="R408"/>
      <c r="S408"/>
      <c r="T408"/>
      <c r="U408"/>
      <c r="V408"/>
      <c r="W408"/>
      <c r="X408"/>
      <c r="Y408"/>
      <c r="Z408"/>
      <c r="AA408"/>
      <c r="AB408"/>
    </row>
    <row r="409" spans="1:28" x14ac:dyDescent="0.3">
      <c r="A409" t="s">
        <v>1266</v>
      </c>
      <c r="B409" s="1" t="e">
        <f>_xlfn.XLOOKUP(StopTimes[[#This Row],[cu_ID]],#REF!,#REF!)</f>
        <v>#REF!</v>
      </c>
      <c r="C409" s="1" t="s">
        <v>126</v>
      </c>
      <c r="D409" s="1" t="s">
        <v>4947</v>
      </c>
      <c r="E409" s="1" t="s">
        <v>110</v>
      </c>
      <c r="F409" t="s">
        <v>2495</v>
      </c>
      <c r="G409" s="1">
        <v>214</v>
      </c>
      <c r="H409" s="12">
        <v>0.65</v>
      </c>
      <c r="I409" t="s">
        <v>2494</v>
      </c>
      <c r="J409"/>
      <c r="K409"/>
      <c r="L409"/>
      <c r="M409"/>
      <c r="N409"/>
      <c r="O409"/>
      <c r="P409"/>
      <c r="Q409"/>
      <c r="R409"/>
      <c r="S409"/>
      <c r="T409"/>
      <c r="U409"/>
      <c r="V409"/>
      <c r="W409"/>
      <c r="X409"/>
      <c r="Y409"/>
      <c r="Z409"/>
      <c r="AA409"/>
      <c r="AB409"/>
    </row>
    <row r="410" spans="1:28" x14ac:dyDescent="0.3">
      <c r="A410" t="s">
        <v>409</v>
      </c>
      <c r="B410" s="1" t="e">
        <f>_xlfn.XLOOKUP(StopTimes[[#This Row],[cu_ID]],#REF!,#REF!)</f>
        <v>#REF!</v>
      </c>
      <c r="C410" s="1" t="s">
        <v>126</v>
      </c>
      <c r="D410" s="1" t="s">
        <v>5010</v>
      </c>
      <c r="E410" s="1" t="s">
        <v>110</v>
      </c>
      <c r="F410" t="s">
        <v>2493</v>
      </c>
      <c r="G410" s="1">
        <v>215</v>
      </c>
      <c r="H410" s="12">
        <v>9.2666666666666675</v>
      </c>
      <c r="I410" t="s">
        <v>2492</v>
      </c>
      <c r="J410" t="s">
        <v>7043</v>
      </c>
      <c r="K410"/>
      <c r="L410"/>
      <c r="M410"/>
      <c r="N410"/>
      <c r="O410"/>
      <c r="P410"/>
      <c r="Q410"/>
      <c r="R410"/>
      <c r="S410"/>
      <c r="T410"/>
      <c r="U410"/>
      <c r="V410"/>
      <c r="W410"/>
      <c r="X410"/>
      <c r="Y410"/>
      <c r="Z410"/>
      <c r="AA410"/>
      <c r="AB410"/>
    </row>
    <row r="411" spans="1:28" x14ac:dyDescent="0.3">
      <c r="A411" t="s">
        <v>1227</v>
      </c>
      <c r="B411" s="1" t="e">
        <f>_xlfn.XLOOKUP(StopTimes[[#This Row],[cu_ID]],#REF!,#REF!)</f>
        <v>#REF!</v>
      </c>
      <c r="C411" s="1" t="s">
        <v>126</v>
      </c>
      <c r="D411" s="1" t="s">
        <v>3911</v>
      </c>
      <c r="E411" s="1" t="s">
        <v>110</v>
      </c>
      <c r="F411" t="s">
        <v>2491</v>
      </c>
      <c r="G411" s="1">
        <v>220</v>
      </c>
      <c r="H411" s="12">
        <v>2.25</v>
      </c>
      <c r="I411" t="s">
        <v>2490</v>
      </c>
      <c r="J411"/>
      <c r="K411"/>
      <c r="L411"/>
      <c r="M411"/>
      <c r="N411"/>
      <c r="O411"/>
      <c r="P411"/>
      <c r="Q411"/>
      <c r="R411"/>
      <c r="S411"/>
      <c r="T411"/>
      <c r="U411"/>
      <c r="V411"/>
      <c r="W411"/>
      <c r="X411"/>
      <c r="Y411"/>
      <c r="Z411"/>
      <c r="AA411"/>
      <c r="AB411"/>
    </row>
    <row r="412" spans="1:28" x14ac:dyDescent="0.3">
      <c r="A412" t="s">
        <v>295</v>
      </c>
      <c r="B412" s="1" t="e">
        <f>_xlfn.XLOOKUP(StopTimes[[#This Row],[cu_ID]],#REF!,#REF!)</f>
        <v>#REF!</v>
      </c>
      <c r="C412" s="1" t="s">
        <v>126</v>
      </c>
      <c r="D412" s="1" t="s">
        <v>4848</v>
      </c>
      <c r="E412" s="1" t="s">
        <v>110</v>
      </c>
      <c r="F412" t="s">
        <v>2489</v>
      </c>
      <c r="G412" s="1">
        <v>220</v>
      </c>
      <c r="H412" s="12">
        <v>3.75</v>
      </c>
      <c r="I412" t="s">
        <v>2488</v>
      </c>
      <c r="J412" t="s">
        <v>7044</v>
      </c>
      <c r="K412"/>
      <c r="L412"/>
      <c r="M412"/>
      <c r="N412"/>
      <c r="O412"/>
      <c r="P412"/>
      <c r="Q412"/>
      <c r="R412"/>
      <c r="S412"/>
      <c r="T412"/>
      <c r="U412"/>
      <c r="V412"/>
      <c r="W412"/>
      <c r="X412"/>
      <c r="Y412"/>
      <c r="Z412"/>
      <c r="AA412"/>
      <c r="AB412"/>
    </row>
    <row r="413" spans="1:28" x14ac:dyDescent="0.3">
      <c r="A413" t="s">
        <v>1232</v>
      </c>
      <c r="B413" s="1" t="e">
        <f>_xlfn.XLOOKUP(StopTimes[[#This Row],[cu_ID]],#REF!,#REF!)</f>
        <v>#REF!</v>
      </c>
      <c r="C413" s="1" t="s">
        <v>126</v>
      </c>
      <c r="D413" s="1" t="s">
        <v>4002</v>
      </c>
      <c r="E413" s="1" t="s">
        <v>110</v>
      </c>
      <c r="F413" t="s">
        <v>2487</v>
      </c>
      <c r="G413" s="1">
        <v>220</v>
      </c>
      <c r="H413" s="12">
        <v>11.283333333333333</v>
      </c>
      <c r="I413" t="s">
        <v>2486</v>
      </c>
      <c r="J413"/>
      <c r="K413"/>
      <c r="L413"/>
      <c r="M413"/>
      <c r="N413"/>
      <c r="O413"/>
      <c r="P413"/>
      <c r="Q413"/>
      <c r="R413"/>
      <c r="S413"/>
      <c r="T413"/>
      <c r="U413"/>
      <c r="V413"/>
      <c r="W413"/>
      <c r="X413"/>
      <c r="Y413"/>
      <c r="Z413"/>
      <c r="AA413"/>
      <c r="AB413"/>
    </row>
    <row r="414" spans="1:28" x14ac:dyDescent="0.3">
      <c r="A414" t="s">
        <v>305</v>
      </c>
      <c r="B414" s="1" t="e">
        <f>_xlfn.XLOOKUP(StopTimes[[#This Row],[cu_ID]],#REF!,#REF!)</f>
        <v>#REF!</v>
      </c>
      <c r="C414" s="1" t="s">
        <v>126</v>
      </c>
      <c r="D414" s="1" t="s">
        <v>5030</v>
      </c>
      <c r="E414" s="1" t="s">
        <v>110</v>
      </c>
      <c r="F414" t="s">
        <v>2485</v>
      </c>
      <c r="G414" s="1">
        <v>220</v>
      </c>
      <c r="H414" s="12">
        <v>8.4916666666666671</v>
      </c>
      <c r="I414" t="s">
        <v>2484</v>
      </c>
      <c r="J414" t="s">
        <v>7045</v>
      </c>
      <c r="K414"/>
      <c r="L414"/>
      <c r="M414"/>
      <c r="N414"/>
      <c r="O414"/>
      <c r="P414"/>
      <c r="Q414"/>
      <c r="R414"/>
      <c r="S414"/>
      <c r="T414"/>
      <c r="U414"/>
      <c r="V414"/>
      <c r="W414"/>
      <c r="X414"/>
      <c r="Y414"/>
      <c r="Z414"/>
      <c r="AA414"/>
      <c r="AB414"/>
    </row>
    <row r="415" spans="1:28" x14ac:dyDescent="0.3">
      <c r="A415" t="s">
        <v>1111</v>
      </c>
      <c r="B415" s="1" t="e">
        <f>_xlfn.XLOOKUP(StopTimes[[#This Row],[cu_ID]],#REF!,#REF!)</f>
        <v>#REF!</v>
      </c>
      <c r="C415" s="1" t="s">
        <v>126</v>
      </c>
      <c r="D415" s="1" t="s">
        <v>3821</v>
      </c>
      <c r="E415" s="1" t="s">
        <v>110</v>
      </c>
      <c r="F415" t="s">
        <v>2483</v>
      </c>
      <c r="G415" s="1">
        <v>228</v>
      </c>
      <c r="H415" s="12">
        <v>4.7833333333333332</v>
      </c>
      <c r="I415" t="s">
        <v>2482</v>
      </c>
      <c r="J415"/>
      <c r="K415"/>
      <c r="L415"/>
      <c r="M415"/>
      <c r="N415"/>
      <c r="O415"/>
      <c r="P415"/>
      <c r="Q415"/>
      <c r="R415"/>
      <c r="S415"/>
      <c r="T415"/>
      <c r="U415"/>
      <c r="V415"/>
      <c r="W415"/>
      <c r="X415"/>
      <c r="Y415"/>
      <c r="Z415"/>
      <c r="AA415"/>
      <c r="AB415"/>
    </row>
    <row r="416" spans="1:28" x14ac:dyDescent="0.3">
      <c r="A416" t="s">
        <v>342</v>
      </c>
      <c r="B416" s="1" t="e">
        <f>_xlfn.XLOOKUP(StopTimes[[#This Row],[cu_ID]],#REF!,#REF!)</f>
        <v>#REF!</v>
      </c>
      <c r="C416" s="1" t="s">
        <v>126</v>
      </c>
      <c r="D416" s="1" t="s">
        <v>3537</v>
      </c>
      <c r="E416" s="1" t="s">
        <v>113</v>
      </c>
      <c r="F416" t="s">
        <v>341</v>
      </c>
      <c r="G416" s="1">
        <v>230</v>
      </c>
      <c r="H416" s="12">
        <v>3.71</v>
      </c>
      <c r="I416" t="s">
        <v>2481</v>
      </c>
      <c r="J416" t="s">
        <v>2480</v>
      </c>
      <c r="K416" t="s">
        <v>2479</v>
      </c>
      <c r="L416" t="s">
        <v>7046</v>
      </c>
      <c r="M416" t="s">
        <v>7047</v>
      </c>
      <c r="N416"/>
      <c r="O416"/>
      <c r="P416"/>
      <c r="Q416"/>
      <c r="R416"/>
      <c r="S416"/>
      <c r="T416"/>
      <c r="U416"/>
      <c r="V416"/>
      <c r="W416"/>
      <c r="X416"/>
      <c r="Y416"/>
      <c r="Z416"/>
      <c r="AA416"/>
      <c r="AB416"/>
    </row>
    <row r="417" spans="1:28" x14ac:dyDescent="0.3">
      <c r="A417" t="s">
        <v>1157</v>
      </c>
      <c r="B417" s="1" t="e">
        <f>_xlfn.XLOOKUP(StopTimes[[#This Row],[cu_ID]],#REF!,#REF!)</f>
        <v>#REF!</v>
      </c>
      <c r="C417" s="1" t="s">
        <v>126</v>
      </c>
      <c r="D417" s="1" t="s">
        <v>3643</v>
      </c>
      <c r="E417" s="1" t="s">
        <v>110</v>
      </c>
      <c r="F417" t="s">
        <v>2478</v>
      </c>
      <c r="G417" s="1">
        <v>230</v>
      </c>
      <c r="H417" s="12">
        <v>13.59</v>
      </c>
      <c r="I417" t="s">
        <v>2477</v>
      </c>
      <c r="J417" t="s">
        <v>2476</v>
      </c>
      <c r="K417" t="s">
        <v>7048</v>
      </c>
      <c r="L417" t="s">
        <v>7049</v>
      </c>
      <c r="M417" t="s">
        <v>7050</v>
      </c>
      <c r="N417"/>
      <c r="O417"/>
      <c r="P417"/>
      <c r="Q417"/>
      <c r="R417"/>
      <c r="S417"/>
      <c r="T417"/>
      <c r="U417"/>
      <c r="V417"/>
      <c r="W417"/>
      <c r="X417"/>
      <c r="Y417"/>
      <c r="Z417"/>
      <c r="AA417"/>
      <c r="AB417"/>
    </row>
    <row r="418" spans="1:28" x14ac:dyDescent="0.3">
      <c r="A418" t="s">
        <v>372</v>
      </c>
      <c r="B418" s="1" t="e">
        <f>_xlfn.XLOOKUP(StopTimes[[#This Row],[cu_ID]],#REF!,#REF!)</f>
        <v>#REF!</v>
      </c>
      <c r="C418" s="1" t="s">
        <v>126</v>
      </c>
      <c r="D418" s="1" t="s">
        <v>5034</v>
      </c>
      <c r="E418" s="1" t="s">
        <v>110</v>
      </c>
      <c r="F418" t="s">
        <v>2475</v>
      </c>
      <c r="G418" s="1">
        <v>230</v>
      </c>
      <c r="H418" s="12">
        <v>0.25833333333333336</v>
      </c>
      <c r="I418" t="s">
        <v>2474</v>
      </c>
      <c r="J418" t="s">
        <v>7051</v>
      </c>
      <c r="K418"/>
      <c r="L418"/>
      <c r="M418"/>
      <c r="N418"/>
      <c r="O418"/>
      <c r="P418"/>
      <c r="Q418"/>
      <c r="R418"/>
      <c r="S418"/>
      <c r="T418"/>
      <c r="U418"/>
      <c r="V418"/>
      <c r="W418"/>
      <c r="X418"/>
      <c r="Y418"/>
      <c r="Z418"/>
      <c r="AA418"/>
      <c r="AB418"/>
    </row>
    <row r="419" spans="1:28" x14ac:dyDescent="0.3">
      <c r="A419" t="s">
        <v>481</v>
      </c>
      <c r="B419" s="1" t="e">
        <f>_xlfn.XLOOKUP(StopTimes[[#This Row],[cu_ID]],#REF!,#REF!)</f>
        <v>#REF!</v>
      </c>
      <c r="C419" s="1" t="s">
        <v>126</v>
      </c>
      <c r="D419" s="1" t="s">
        <v>3469</v>
      </c>
      <c r="E419" s="1" t="s">
        <v>112</v>
      </c>
      <c r="F419" t="s">
        <v>2473</v>
      </c>
      <c r="G419" s="1">
        <v>230</v>
      </c>
      <c r="H419" s="12">
        <v>13.4375</v>
      </c>
      <c r="I419" t="s">
        <v>2472</v>
      </c>
      <c r="J419" t="s">
        <v>2471</v>
      </c>
      <c r="K419" t="s">
        <v>7052</v>
      </c>
      <c r="L419" t="s">
        <v>7053</v>
      </c>
      <c r="M419"/>
      <c r="N419"/>
      <c r="O419"/>
      <c r="P419"/>
      <c r="Q419"/>
      <c r="R419"/>
      <c r="S419"/>
      <c r="T419"/>
      <c r="U419"/>
      <c r="V419"/>
      <c r="W419"/>
      <c r="X419"/>
      <c r="Y419"/>
      <c r="Z419"/>
      <c r="AA419"/>
      <c r="AB419"/>
    </row>
    <row r="420" spans="1:28" x14ac:dyDescent="0.3">
      <c r="A420" t="s">
        <v>495</v>
      </c>
      <c r="B420" s="1" t="e">
        <f>_xlfn.XLOOKUP(StopTimes[[#This Row],[cu_ID]],#REF!,#REF!)</f>
        <v>#REF!</v>
      </c>
      <c r="C420" s="1" t="s">
        <v>126</v>
      </c>
      <c r="D420" s="1" t="s">
        <v>3537</v>
      </c>
      <c r="E420" s="1" t="s">
        <v>110</v>
      </c>
      <c r="F420" t="s">
        <v>2470</v>
      </c>
      <c r="G420" s="1">
        <v>240</v>
      </c>
      <c r="H420" s="12">
        <v>7.9733333333333336</v>
      </c>
      <c r="I420" t="s">
        <v>2469</v>
      </c>
      <c r="J420" t="s">
        <v>2468</v>
      </c>
      <c r="K420" t="s">
        <v>2467</v>
      </c>
      <c r="L420" t="s">
        <v>7054</v>
      </c>
      <c r="M420" t="s">
        <v>7055</v>
      </c>
      <c r="N420"/>
      <c r="O420"/>
      <c r="P420"/>
      <c r="Q420"/>
      <c r="R420"/>
      <c r="S420"/>
      <c r="T420"/>
      <c r="U420"/>
      <c r="V420"/>
      <c r="W420"/>
      <c r="X420"/>
      <c r="Y420"/>
      <c r="Z420"/>
      <c r="AA420"/>
      <c r="AB420"/>
    </row>
    <row r="421" spans="1:28" x14ac:dyDescent="0.3">
      <c r="A421" t="s">
        <v>597</v>
      </c>
      <c r="B421" s="1" t="e">
        <f>_xlfn.XLOOKUP(StopTimes[[#This Row],[cu_ID]],#REF!,#REF!)</f>
        <v>#REF!</v>
      </c>
      <c r="C421" s="1" t="s">
        <v>126</v>
      </c>
      <c r="D421" s="1" t="s">
        <v>5038</v>
      </c>
      <c r="E421" s="1" t="s">
        <v>110</v>
      </c>
      <c r="F421" t="s">
        <v>2466</v>
      </c>
      <c r="G421" s="1">
        <v>240</v>
      </c>
      <c r="H421" s="12">
        <v>0.31666666666666665</v>
      </c>
      <c r="I421" t="s">
        <v>2465</v>
      </c>
      <c r="J421" t="s">
        <v>7056</v>
      </c>
      <c r="K421"/>
      <c r="L421"/>
      <c r="M421"/>
      <c r="N421"/>
      <c r="O421"/>
      <c r="P421"/>
      <c r="Q421"/>
      <c r="R421"/>
      <c r="S421"/>
      <c r="T421"/>
      <c r="U421"/>
      <c r="V421"/>
      <c r="W421"/>
      <c r="X421"/>
      <c r="Y421"/>
      <c r="Z421"/>
      <c r="AA421"/>
      <c r="AB421"/>
    </row>
    <row r="422" spans="1:28" x14ac:dyDescent="0.3">
      <c r="A422" t="s">
        <v>1256</v>
      </c>
      <c r="B422" s="1" t="e">
        <f>_xlfn.XLOOKUP(StopTimes[[#This Row],[cu_ID]],#REF!,#REF!)</f>
        <v>#REF!</v>
      </c>
      <c r="C422" s="1" t="s">
        <v>126</v>
      </c>
      <c r="D422" s="1" t="s">
        <v>3461</v>
      </c>
      <c r="E422" s="1" t="s">
        <v>110</v>
      </c>
      <c r="F422" t="s">
        <v>1255</v>
      </c>
      <c r="G422" s="1">
        <v>240</v>
      </c>
      <c r="H422" s="12">
        <v>5.7958333333333334</v>
      </c>
      <c r="I422" t="s">
        <v>2464</v>
      </c>
      <c r="J422" t="s">
        <v>2463</v>
      </c>
      <c r="K422" t="s">
        <v>7057</v>
      </c>
      <c r="L422" t="s">
        <v>7058</v>
      </c>
      <c r="M422"/>
      <c r="N422"/>
      <c r="O422"/>
      <c r="P422"/>
      <c r="Q422"/>
      <c r="R422"/>
      <c r="S422"/>
      <c r="T422"/>
      <c r="U422"/>
      <c r="V422"/>
      <c r="W422"/>
      <c r="X422"/>
      <c r="Y422"/>
      <c r="Z422"/>
      <c r="AA422"/>
      <c r="AB422"/>
    </row>
    <row r="423" spans="1:28" x14ac:dyDescent="0.3">
      <c r="A423" t="s">
        <v>1159</v>
      </c>
      <c r="B423" s="1" t="e">
        <f>_xlfn.XLOOKUP(StopTimes[[#This Row],[cu_ID]],#REF!,#REF!)</f>
        <v>#REF!</v>
      </c>
      <c r="C423" s="1" t="s">
        <v>126</v>
      </c>
      <c r="D423" s="1" t="s">
        <v>5470</v>
      </c>
      <c r="E423" s="1" t="s">
        <v>110</v>
      </c>
      <c r="F423" t="s">
        <v>2462</v>
      </c>
      <c r="G423" s="1">
        <v>240</v>
      </c>
      <c r="H423" s="12">
        <v>3.9083333333333332</v>
      </c>
      <c r="I423" t="s">
        <v>2461</v>
      </c>
      <c r="J423" t="s">
        <v>7059</v>
      </c>
      <c r="K423"/>
      <c r="L423"/>
      <c r="M423"/>
      <c r="N423"/>
      <c r="O423"/>
      <c r="P423"/>
      <c r="Q423"/>
      <c r="R423"/>
      <c r="S423"/>
      <c r="T423"/>
      <c r="U423"/>
      <c r="V423"/>
      <c r="W423"/>
      <c r="X423"/>
      <c r="Y423"/>
      <c r="Z423"/>
      <c r="AA423"/>
      <c r="AB423"/>
    </row>
    <row r="424" spans="1:28" x14ac:dyDescent="0.3">
      <c r="A424" t="s">
        <v>1835</v>
      </c>
      <c r="B424" s="1" t="e">
        <f>_xlfn.XLOOKUP(StopTimes[[#This Row],[cu_ID]],#REF!,#REF!)</f>
        <v>#REF!</v>
      </c>
      <c r="C424" s="1" t="s">
        <v>126</v>
      </c>
      <c r="D424" s="1" t="s">
        <v>3453</v>
      </c>
      <c r="E424" s="1" t="s">
        <v>110</v>
      </c>
      <c r="F424" t="s">
        <v>1834</v>
      </c>
      <c r="G424" s="1">
        <v>241</v>
      </c>
      <c r="H424" s="12">
        <v>15.329166666666667</v>
      </c>
      <c r="I424" t="s">
        <v>2460</v>
      </c>
      <c r="J424" t="s">
        <v>2459</v>
      </c>
      <c r="K424" t="s">
        <v>7060</v>
      </c>
      <c r="L424" t="s">
        <v>7061</v>
      </c>
      <c r="M424"/>
      <c r="N424"/>
      <c r="O424"/>
      <c r="P424"/>
      <c r="Q424"/>
      <c r="R424"/>
      <c r="S424"/>
      <c r="T424"/>
      <c r="U424"/>
      <c r="V424"/>
      <c r="W424"/>
      <c r="X424"/>
      <c r="Y424"/>
      <c r="Z424"/>
      <c r="AA424"/>
      <c r="AB424"/>
    </row>
    <row r="425" spans="1:28" x14ac:dyDescent="0.3">
      <c r="A425" t="s">
        <v>327</v>
      </c>
      <c r="B425" s="1" t="e">
        <f>_xlfn.XLOOKUP(StopTimes[[#This Row],[cu_ID]],#REF!,#REF!)</f>
        <v>#REF!</v>
      </c>
      <c r="C425" s="1" t="s">
        <v>126</v>
      </c>
      <c r="D425" s="1" t="s">
        <v>3537</v>
      </c>
      <c r="E425" s="1" t="s">
        <v>125</v>
      </c>
      <c r="F425" t="s">
        <v>326</v>
      </c>
      <c r="G425" s="1">
        <v>250</v>
      </c>
      <c r="H425" s="12">
        <v>10.836666666666668</v>
      </c>
      <c r="I425" t="s">
        <v>2458</v>
      </c>
      <c r="J425" t="s">
        <v>2457</v>
      </c>
      <c r="K425" t="s">
        <v>2456</v>
      </c>
      <c r="L425" t="s">
        <v>7062</v>
      </c>
      <c r="M425" t="s">
        <v>7063</v>
      </c>
      <c r="N425"/>
      <c r="O425"/>
      <c r="P425"/>
      <c r="Q425"/>
      <c r="R425"/>
      <c r="S425"/>
      <c r="T425"/>
      <c r="U425"/>
      <c r="V425"/>
      <c r="W425"/>
      <c r="X425"/>
      <c r="Y425"/>
      <c r="Z425"/>
      <c r="AA425"/>
      <c r="AB425"/>
    </row>
    <row r="426" spans="1:28" x14ac:dyDescent="0.3">
      <c r="A426" t="s">
        <v>1981</v>
      </c>
      <c r="B426" s="1" t="e">
        <f>_xlfn.XLOOKUP(StopTimes[[#This Row],[cu_ID]],#REF!,#REF!)</f>
        <v>#REF!</v>
      </c>
      <c r="C426" s="1" t="s">
        <v>126</v>
      </c>
      <c r="D426" s="1" t="s">
        <v>3501</v>
      </c>
      <c r="E426" s="1" t="s">
        <v>146</v>
      </c>
      <c r="F426" t="s">
        <v>1980</v>
      </c>
      <c r="G426" s="1">
        <v>250</v>
      </c>
      <c r="H426" s="12">
        <v>0.1</v>
      </c>
      <c r="I426" t="s">
        <v>2455</v>
      </c>
      <c r="J426"/>
      <c r="K426"/>
      <c r="L426"/>
      <c r="M426"/>
      <c r="N426"/>
      <c r="O426"/>
      <c r="P426"/>
      <c r="Q426"/>
      <c r="R426"/>
      <c r="S426"/>
      <c r="T426"/>
      <c r="U426"/>
      <c r="V426"/>
      <c r="W426"/>
      <c r="X426"/>
      <c r="Y426"/>
      <c r="Z426"/>
      <c r="AA426"/>
      <c r="AB426"/>
    </row>
    <row r="427" spans="1:28" x14ac:dyDescent="0.3">
      <c r="A427" t="s">
        <v>501</v>
      </c>
      <c r="B427" s="1" t="e">
        <f>_xlfn.XLOOKUP(StopTimes[[#This Row],[cu_ID]],#REF!,#REF!)</f>
        <v>#REF!</v>
      </c>
      <c r="C427" s="1" t="s">
        <v>126</v>
      </c>
      <c r="D427" s="1" t="s">
        <v>3651</v>
      </c>
      <c r="E427" s="1" t="s">
        <v>110</v>
      </c>
      <c r="F427" t="s">
        <v>2454</v>
      </c>
      <c r="G427" s="1">
        <v>260</v>
      </c>
      <c r="H427" s="12">
        <v>7.8166666666666664</v>
      </c>
      <c r="I427" t="s">
        <v>2453</v>
      </c>
      <c r="J427"/>
      <c r="K427"/>
      <c r="L427"/>
      <c r="M427"/>
      <c r="N427"/>
      <c r="O427"/>
      <c r="P427"/>
      <c r="Q427"/>
      <c r="R427"/>
      <c r="S427"/>
      <c r="T427"/>
      <c r="U427"/>
      <c r="V427"/>
      <c r="W427"/>
      <c r="X427"/>
      <c r="Y427"/>
      <c r="Z427"/>
      <c r="AA427"/>
      <c r="AB427"/>
    </row>
    <row r="428" spans="1:28" x14ac:dyDescent="0.3">
      <c r="A428" t="s">
        <v>430</v>
      </c>
      <c r="B428" s="1" t="e">
        <f>_xlfn.XLOOKUP(StopTimes[[#This Row],[cu_ID]],#REF!,#REF!)</f>
        <v>#REF!</v>
      </c>
      <c r="C428" s="1" t="s">
        <v>126</v>
      </c>
      <c r="D428" s="1" t="s">
        <v>4611</v>
      </c>
      <c r="E428" s="1" t="s">
        <v>110</v>
      </c>
      <c r="F428" t="s">
        <v>2452</v>
      </c>
      <c r="G428" s="1">
        <v>260</v>
      </c>
      <c r="H428" s="12">
        <v>4.8</v>
      </c>
      <c r="I428" t="s">
        <v>2451</v>
      </c>
      <c r="J428" t="s">
        <v>7064</v>
      </c>
      <c r="K428"/>
      <c r="L428"/>
      <c r="M428"/>
      <c r="N428"/>
      <c r="O428"/>
      <c r="P428"/>
      <c r="Q428"/>
      <c r="R428"/>
      <c r="S428"/>
      <c r="T428"/>
      <c r="U428"/>
      <c r="V428"/>
      <c r="W428"/>
      <c r="X428"/>
      <c r="Y428"/>
      <c r="Z428"/>
      <c r="AA428"/>
      <c r="AB428"/>
    </row>
    <row r="429" spans="1:28" x14ac:dyDescent="0.3">
      <c r="A429" t="s">
        <v>1195</v>
      </c>
      <c r="B429" s="1" t="e">
        <f>_xlfn.XLOOKUP(StopTimes[[#This Row],[cu_ID]],#REF!,#REF!)</f>
        <v>#REF!</v>
      </c>
      <c r="C429" s="1" t="s">
        <v>126</v>
      </c>
      <c r="D429" s="1" t="s">
        <v>5571</v>
      </c>
      <c r="E429" s="1" t="s">
        <v>110</v>
      </c>
      <c r="F429" t="s">
        <v>1194</v>
      </c>
      <c r="G429" s="1">
        <v>260</v>
      </c>
      <c r="H429" s="12">
        <v>10.133333333333333</v>
      </c>
      <c r="I429" t="s">
        <v>2450</v>
      </c>
      <c r="J429"/>
      <c r="K429"/>
      <c r="L429"/>
      <c r="M429"/>
      <c r="N429"/>
      <c r="O429"/>
      <c r="P429"/>
      <c r="Q429"/>
      <c r="R429"/>
      <c r="S429"/>
      <c r="T429"/>
      <c r="U429"/>
      <c r="V429"/>
      <c r="W429"/>
      <c r="X429"/>
      <c r="Y429"/>
      <c r="Z429"/>
      <c r="AA429"/>
      <c r="AB429"/>
    </row>
    <row r="430" spans="1:28" x14ac:dyDescent="0.3">
      <c r="A430" t="s">
        <v>462</v>
      </c>
      <c r="B430" s="1" t="e">
        <f>_xlfn.XLOOKUP(StopTimes[[#This Row],[cu_ID]],#REF!,#REF!)</f>
        <v>#REF!</v>
      </c>
      <c r="C430" s="1" t="s">
        <v>126</v>
      </c>
      <c r="D430" s="1" t="s">
        <v>3896</v>
      </c>
      <c r="E430" s="1" t="s">
        <v>110</v>
      </c>
      <c r="F430" t="s">
        <v>2449</v>
      </c>
      <c r="G430" s="1">
        <v>270</v>
      </c>
      <c r="H430" s="12">
        <v>9.4366666666666674</v>
      </c>
      <c r="I430" t="s">
        <v>2448</v>
      </c>
      <c r="J430" t="s">
        <v>2447</v>
      </c>
      <c r="K430" t="s">
        <v>2446</v>
      </c>
      <c r="L430" t="s">
        <v>7065</v>
      </c>
      <c r="M430" t="s">
        <v>7066</v>
      </c>
      <c r="N430"/>
      <c r="O430"/>
      <c r="P430"/>
      <c r="Q430"/>
      <c r="R430"/>
      <c r="S430"/>
      <c r="T430"/>
      <c r="U430"/>
      <c r="V430"/>
      <c r="W430"/>
      <c r="X430"/>
      <c r="Y430"/>
      <c r="Z430"/>
      <c r="AA430"/>
      <c r="AB430"/>
    </row>
    <row r="431" spans="1:28" x14ac:dyDescent="0.3">
      <c r="A431" t="s">
        <v>360</v>
      </c>
      <c r="B431" s="1" t="e">
        <f>_xlfn.XLOOKUP(StopTimes[[#This Row],[cu_ID]],#REF!,#REF!)</f>
        <v>#REF!</v>
      </c>
      <c r="C431" s="1" t="s">
        <v>126</v>
      </c>
      <c r="D431" s="1" t="s">
        <v>5430</v>
      </c>
      <c r="E431" s="1" t="s">
        <v>110</v>
      </c>
      <c r="F431" t="s">
        <v>2445</v>
      </c>
      <c r="G431" s="1">
        <v>270</v>
      </c>
      <c r="H431" s="12">
        <v>0.15</v>
      </c>
      <c r="I431" t="s">
        <v>2444</v>
      </c>
      <c r="J431"/>
      <c r="K431"/>
      <c r="L431"/>
      <c r="M431"/>
      <c r="N431"/>
      <c r="O431"/>
      <c r="P431"/>
      <c r="Q431"/>
      <c r="R431"/>
      <c r="S431"/>
      <c r="T431"/>
      <c r="U431"/>
      <c r="V431"/>
      <c r="W431"/>
      <c r="X431"/>
      <c r="Y431"/>
      <c r="Z431"/>
      <c r="AA431"/>
      <c r="AB431"/>
    </row>
    <row r="432" spans="1:28" x14ac:dyDescent="0.3">
      <c r="A432" t="s">
        <v>397</v>
      </c>
      <c r="B432" s="1" t="e">
        <f>_xlfn.XLOOKUP(StopTimes[[#This Row],[cu_ID]],#REF!,#REF!)</f>
        <v>#REF!</v>
      </c>
      <c r="C432" s="1" t="s">
        <v>126</v>
      </c>
      <c r="D432" s="1" t="s">
        <v>4876</v>
      </c>
      <c r="E432" s="1" t="s">
        <v>110</v>
      </c>
      <c r="F432" t="s">
        <v>2443</v>
      </c>
      <c r="G432" s="1">
        <v>270</v>
      </c>
      <c r="H432" s="12">
        <v>11.533333333333333</v>
      </c>
      <c r="I432" t="s">
        <v>2442</v>
      </c>
      <c r="J432" t="s">
        <v>7067</v>
      </c>
      <c r="K432"/>
      <c r="L432"/>
      <c r="M432"/>
      <c r="N432"/>
      <c r="O432"/>
      <c r="P432"/>
      <c r="Q432"/>
      <c r="R432"/>
      <c r="S432"/>
      <c r="T432"/>
      <c r="U432"/>
      <c r="V432"/>
      <c r="W432"/>
      <c r="X432"/>
      <c r="Y432"/>
      <c r="Z432"/>
      <c r="AA432"/>
      <c r="AB432"/>
    </row>
    <row r="433" spans="1:28" x14ac:dyDescent="0.3">
      <c r="A433" t="s">
        <v>485</v>
      </c>
      <c r="B433" s="1" t="e">
        <f>_xlfn.XLOOKUP(StopTimes[[#This Row],[cu_ID]],#REF!,#REF!)</f>
        <v>#REF!</v>
      </c>
      <c r="C433" s="1" t="s">
        <v>126</v>
      </c>
      <c r="D433" s="1" t="s">
        <v>3892</v>
      </c>
      <c r="E433" s="1" t="s">
        <v>110</v>
      </c>
      <c r="F433" t="s">
        <v>2441</v>
      </c>
      <c r="G433" s="1">
        <v>280</v>
      </c>
      <c r="H433" s="12">
        <v>10.52</v>
      </c>
      <c r="I433" t="s">
        <v>2440</v>
      </c>
      <c r="J433" t="s">
        <v>2439</v>
      </c>
      <c r="K433" t="s">
        <v>2438</v>
      </c>
      <c r="L433" t="s">
        <v>7068</v>
      </c>
      <c r="M433" t="s">
        <v>7069</v>
      </c>
      <c r="N433"/>
      <c r="O433"/>
      <c r="P433"/>
      <c r="Q433"/>
      <c r="R433"/>
      <c r="S433"/>
      <c r="T433"/>
      <c r="U433"/>
      <c r="V433"/>
      <c r="W433"/>
      <c r="X433"/>
      <c r="Y433"/>
      <c r="Z433"/>
      <c r="AA433"/>
      <c r="AB433"/>
    </row>
    <row r="434" spans="1:28" x14ac:dyDescent="0.3">
      <c r="A434" t="s">
        <v>1551</v>
      </c>
      <c r="B434" s="1" t="e">
        <f>_xlfn.XLOOKUP(StopTimes[[#This Row],[cu_ID]],#REF!,#REF!)</f>
        <v>#REF!</v>
      </c>
      <c r="C434" s="1" t="s">
        <v>126</v>
      </c>
      <c r="D434" s="1" t="s">
        <v>5227</v>
      </c>
      <c r="E434" s="1" t="s">
        <v>110</v>
      </c>
      <c r="F434" t="s">
        <v>1550</v>
      </c>
      <c r="G434" s="1">
        <v>280</v>
      </c>
      <c r="H434" s="12">
        <v>3.9777777766666667</v>
      </c>
      <c r="I434" t="s">
        <v>2437</v>
      </c>
      <c r="J434" t="s">
        <v>2436</v>
      </c>
      <c r="K434" t="s">
        <v>7070</v>
      </c>
      <c r="L434"/>
      <c r="M434"/>
      <c r="N434"/>
      <c r="O434"/>
      <c r="P434"/>
      <c r="Q434"/>
      <c r="R434"/>
      <c r="S434"/>
      <c r="T434"/>
      <c r="U434"/>
      <c r="V434"/>
      <c r="W434"/>
      <c r="X434"/>
      <c r="Y434"/>
      <c r="Z434"/>
      <c r="AA434"/>
      <c r="AB434"/>
    </row>
    <row r="435" spans="1:28" x14ac:dyDescent="0.3">
      <c r="A435" t="s">
        <v>509</v>
      </c>
      <c r="B435" s="1" t="e">
        <f>_xlfn.XLOOKUP(StopTimes[[#This Row],[cu_ID]],#REF!,#REF!)</f>
        <v>#REF!</v>
      </c>
      <c r="C435" s="1" t="s">
        <v>126</v>
      </c>
      <c r="D435" s="1" t="s">
        <v>4219</v>
      </c>
      <c r="E435" s="1" t="s">
        <v>110</v>
      </c>
      <c r="F435" t="s">
        <v>2435</v>
      </c>
      <c r="G435" s="1">
        <v>280</v>
      </c>
      <c r="H435" s="12">
        <v>0.125</v>
      </c>
      <c r="I435" t="s">
        <v>2434</v>
      </c>
      <c r="J435" t="s">
        <v>7071</v>
      </c>
      <c r="K435"/>
      <c r="L435"/>
      <c r="M435"/>
      <c r="N435"/>
      <c r="O435"/>
      <c r="P435"/>
      <c r="Q435"/>
      <c r="R435"/>
      <c r="S435"/>
      <c r="T435"/>
      <c r="U435"/>
      <c r="V435"/>
      <c r="W435"/>
      <c r="X435"/>
      <c r="Y435"/>
      <c r="Z435"/>
      <c r="AA435"/>
      <c r="AB435"/>
    </row>
    <row r="436" spans="1:28" x14ac:dyDescent="0.3">
      <c r="A436" t="s">
        <v>1755</v>
      </c>
      <c r="B436" s="1" t="e">
        <f>_xlfn.XLOOKUP(StopTimes[[#This Row],[cu_ID]],#REF!,#REF!)</f>
        <v>#REF!</v>
      </c>
      <c r="C436" s="1" t="s">
        <v>126</v>
      </c>
      <c r="D436" s="1" t="s">
        <v>3432</v>
      </c>
      <c r="E436" s="1" t="s">
        <v>112</v>
      </c>
      <c r="F436" t="s">
        <v>1754</v>
      </c>
      <c r="G436" s="1">
        <v>285</v>
      </c>
      <c r="H436" s="12">
        <v>6.6749999999999998</v>
      </c>
      <c r="I436" t="s">
        <v>2433</v>
      </c>
      <c r="J436" t="s">
        <v>2432</v>
      </c>
      <c r="K436" t="s">
        <v>7072</v>
      </c>
      <c r="L436" t="s">
        <v>7073</v>
      </c>
      <c r="M436"/>
      <c r="N436"/>
      <c r="O436"/>
      <c r="P436"/>
      <c r="Q436"/>
      <c r="R436"/>
      <c r="S436"/>
      <c r="T436"/>
      <c r="U436"/>
      <c r="V436"/>
      <c r="W436"/>
      <c r="X436"/>
      <c r="Y436"/>
      <c r="Z436"/>
      <c r="AA436"/>
      <c r="AB436"/>
    </row>
    <row r="437" spans="1:28" x14ac:dyDescent="0.3">
      <c r="A437" t="s">
        <v>1680</v>
      </c>
      <c r="B437" s="1" t="e">
        <f>_xlfn.XLOOKUP(StopTimes[[#This Row],[cu_ID]],#REF!,#REF!)</f>
        <v>#REF!</v>
      </c>
      <c r="C437" s="1" t="s">
        <v>126</v>
      </c>
      <c r="D437" s="1" t="s">
        <v>5190</v>
      </c>
      <c r="E437" s="1" t="s">
        <v>110</v>
      </c>
      <c r="F437" t="s">
        <v>1679</v>
      </c>
      <c r="G437" s="1">
        <v>285</v>
      </c>
      <c r="H437" s="12">
        <v>15.9</v>
      </c>
      <c r="I437" t="s">
        <v>2431</v>
      </c>
      <c r="J437" t="s">
        <v>7074</v>
      </c>
      <c r="K437"/>
      <c r="L437"/>
      <c r="M437"/>
      <c r="N437"/>
      <c r="O437"/>
      <c r="P437"/>
      <c r="Q437"/>
      <c r="R437"/>
      <c r="S437"/>
      <c r="T437"/>
      <c r="U437"/>
      <c r="V437"/>
      <c r="W437"/>
      <c r="X437"/>
      <c r="Y437"/>
      <c r="Z437"/>
      <c r="AA437"/>
      <c r="AB437"/>
    </row>
    <row r="438" spans="1:28" x14ac:dyDescent="0.3">
      <c r="A438" t="s">
        <v>1489</v>
      </c>
      <c r="B438" s="1" t="e">
        <f>_xlfn.XLOOKUP(StopTimes[[#This Row],[cu_ID]],#REF!,#REF!)</f>
        <v>#REF!</v>
      </c>
      <c r="C438" s="1" t="s">
        <v>126</v>
      </c>
      <c r="D438" s="1" t="s">
        <v>5454</v>
      </c>
      <c r="E438" s="1" t="s">
        <v>110</v>
      </c>
      <c r="F438" t="s">
        <v>1488</v>
      </c>
      <c r="G438" s="1">
        <v>285</v>
      </c>
      <c r="H438" s="12">
        <v>0.11666666666666667</v>
      </c>
      <c r="I438" t="s">
        <v>2430</v>
      </c>
      <c r="J438"/>
      <c r="K438"/>
      <c r="L438"/>
      <c r="M438"/>
      <c r="N438"/>
      <c r="O438"/>
      <c r="P438"/>
      <c r="Q438"/>
      <c r="R438"/>
      <c r="S438"/>
      <c r="T438"/>
      <c r="U438"/>
      <c r="V438"/>
      <c r="W438"/>
      <c r="X438"/>
      <c r="Y438"/>
      <c r="Z438"/>
      <c r="AA438"/>
      <c r="AB438"/>
    </row>
    <row r="439" spans="1:28" x14ac:dyDescent="0.3">
      <c r="A439" t="s">
        <v>549</v>
      </c>
      <c r="B439" s="1" t="e">
        <f>_xlfn.XLOOKUP(StopTimes[[#This Row],[cu_ID]],#REF!,#REF!)</f>
        <v>#REF!</v>
      </c>
      <c r="C439" s="1" t="s">
        <v>126</v>
      </c>
      <c r="D439" s="1" t="s">
        <v>3480</v>
      </c>
      <c r="E439" s="1" t="s">
        <v>142</v>
      </c>
      <c r="F439" t="s">
        <v>2429</v>
      </c>
      <c r="G439" s="1">
        <v>286</v>
      </c>
      <c r="H439" s="12">
        <v>7.166666666666667</v>
      </c>
      <c r="I439" t="s">
        <v>2428</v>
      </c>
      <c r="J439" t="s">
        <v>2427</v>
      </c>
      <c r="K439" t="s">
        <v>7075</v>
      </c>
      <c r="L439" t="s">
        <v>7076</v>
      </c>
      <c r="M439"/>
      <c r="N439"/>
      <c r="O439"/>
      <c r="P439"/>
      <c r="Q439"/>
      <c r="R439"/>
      <c r="S439"/>
      <c r="T439"/>
      <c r="U439"/>
      <c r="V439"/>
      <c r="W439"/>
      <c r="X439"/>
      <c r="Y439"/>
      <c r="Z439"/>
      <c r="AA439"/>
      <c r="AB439"/>
    </row>
    <row r="440" spans="1:28" x14ac:dyDescent="0.3">
      <c r="A440" t="s">
        <v>1396</v>
      </c>
      <c r="B440" s="1" t="e">
        <f>_xlfn.XLOOKUP(StopTimes[[#This Row],[cu_ID]],#REF!,#REF!)</f>
        <v>#REF!</v>
      </c>
      <c r="C440" s="1" t="s">
        <v>126</v>
      </c>
      <c r="D440" s="1" t="s">
        <v>5178</v>
      </c>
      <c r="E440" s="1" t="s">
        <v>110</v>
      </c>
      <c r="F440" t="s">
        <v>1395</v>
      </c>
      <c r="G440" s="1">
        <v>287</v>
      </c>
      <c r="H440" s="12">
        <v>2.0499999999999998</v>
      </c>
      <c r="I440" t="s">
        <v>2426</v>
      </c>
      <c r="J440" t="s">
        <v>7077</v>
      </c>
      <c r="K440"/>
      <c r="L440"/>
      <c r="M440"/>
      <c r="N440"/>
      <c r="O440"/>
      <c r="P440"/>
      <c r="Q440"/>
      <c r="R440"/>
      <c r="S440"/>
      <c r="T440"/>
      <c r="U440"/>
      <c r="V440"/>
      <c r="W440"/>
      <c r="X440"/>
      <c r="Y440"/>
      <c r="Z440"/>
      <c r="AA440"/>
      <c r="AB440"/>
    </row>
    <row r="441" spans="1:28" x14ac:dyDescent="0.3">
      <c r="A441" t="s">
        <v>1972</v>
      </c>
      <c r="B441" s="1" t="e">
        <f>_xlfn.XLOOKUP(StopTimes[[#This Row],[cu_ID]],#REF!,#REF!)</f>
        <v>#REF!</v>
      </c>
      <c r="C441" s="1" t="s">
        <v>126</v>
      </c>
      <c r="D441" s="1" t="s">
        <v>4887</v>
      </c>
      <c r="E441" s="1" t="s">
        <v>110</v>
      </c>
      <c r="F441" t="s">
        <v>1971</v>
      </c>
      <c r="G441" s="1">
        <v>290</v>
      </c>
      <c r="H441" s="12">
        <v>6.62</v>
      </c>
      <c r="I441" t="s">
        <v>2425</v>
      </c>
      <c r="J441" t="s">
        <v>2424</v>
      </c>
      <c r="K441" t="s">
        <v>2423</v>
      </c>
      <c r="L441" t="s">
        <v>7078</v>
      </c>
      <c r="M441" t="s">
        <v>7079</v>
      </c>
      <c r="N441"/>
      <c r="O441"/>
      <c r="P441"/>
      <c r="Q441"/>
      <c r="R441"/>
      <c r="S441"/>
      <c r="T441"/>
      <c r="U441"/>
      <c r="V441"/>
      <c r="W441"/>
      <c r="X441"/>
      <c r="Y441"/>
      <c r="Z441"/>
      <c r="AA441"/>
      <c r="AB441"/>
    </row>
    <row r="442" spans="1:28" x14ac:dyDescent="0.3">
      <c r="A442" t="s">
        <v>349</v>
      </c>
      <c r="B442" s="1" t="e">
        <f>_xlfn.XLOOKUP(StopTimes[[#This Row],[cu_ID]],#REF!,#REF!)</f>
        <v>#REF!</v>
      </c>
      <c r="C442" s="1" t="s">
        <v>126</v>
      </c>
      <c r="D442" s="1" t="s">
        <v>5442</v>
      </c>
      <c r="E442" s="1" t="s">
        <v>110</v>
      </c>
      <c r="F442" t="s">
        <v>2422</v>
      </c>
      <c r="G442" s="1">
        <v>290</v>
      </c>
      <c r="H442" s="12">
        <v>8.3333333333333329E-2</v>
      </c>
      <c r="I442" t="s">
        <v>2421</v>
      </c>
      <c r="J442"/>
      <c r="K442"/>
      <c r="L442"/>
      <c r="M442"/>
      <c r="N442"/>
      <c r="O442"/>
      <c r="P442"/>
      <c r="Q442"/>
      <c r="R442"/>
      <c r="S442"/>
      <c r="T442"/>
      <c r="U442"/>
      <c r="V442"/>
      <c r="W442"/>
      <c r="X442"/>
      <c r="Y442"/>
      <c r="Z442"/>
      <c r="AA442"/>
      <c r="AB442"/>
    </row>
    <row r="443" spans="1:28" x14ac:dyDescent="0.3">
      <c r="A443" t="s">
        <v>1746</v>
      </c>
      <c r="B443" s="1" t="e">
        <f>_xlfn.XLOOKUP(StopTimes[[#This Row],[cu_ID]],#REF!,#REF!)</f>
        <v>#REF!</v>
      </c>
      <c r="C443" s="1" t="s">
        <v>126</v>
      </c>
      <c r="D443" s="1" t="s">
        <v>5621</v>
      </c>
      <c r="E443" s="1" t="s">
        <v>110</v>
      </c>
      <c r="F443" t="s">
        <v>1745</v>
      </c>
      <c r="G443" s="1">
        <v>290</v>
      </c>
      <c r="H443" s="12">
        <v>1.9000000000000001</v>
      </c>
      <c r="I443" t="s">
        <v>2420</v>
      </c>
      <c r="J443"/>
      <c r="K443"/>
      <c r="L443"/>
      <c r="M443"/>
      <c r="N443"/>
      <c r="O443"/>
      <c r="P443"/>
      <c r="Q443"/>
      <c r="R443"/>
      <c r="S443"/>
      <c r="T443"/>
      <c r="U443"/>
      <c r="V443"/>
      <c r="W443"/>
      <c r="X443"/>
      <c r="Y443"/>
      <c r="Z443"/>
      <c r="AA443"/>
      <c r="AB443"/>
    </row>
    <row r="444" spans="1:28" x14ac:dyDescent="0.3">
      <c r="A444" t="s">
        <v>338</v>
      </c>
      <c r="B444" s="1" t="e">
        <f>_xlfn.XLOOKUP(StopTimes[[#This Row],[cu_ID]],#REF!,#REF!)</f>
        <v>#REF!</v>
      </c>
      <c r="C444" s="1" t="s">
        <v>126</v>
      </c>
      <c r="D444" s="1" t="s">
        <v>5560</v>
      </c>
      <c r="E444" s="1" t="s">
        <v>110</v>
      </c>
      <c r="F444" t="s">
        <v>2419</v>
      </c>
      <c r="G444" s="1">
        <v>290</v>
      </c>
      <c r="H444" s="12">
        <v>5.8</v>
      </c>
      <c r="I444" t="s">
        <v>2418</v>
      </c>
      <c r="J444"/>
      <c r="K444"/>
      <c r="L444"/>
      <c r="M444"/>
      <c r="N444"/>
      <c r="O444"/>
      <c r="P444"/>
      <c r="Q444"/>
      <c r="R444"/>
      <c r="S444"/>
      <c r="T444"/>
      <c r="U444"/>
      <c r="V444"/>
      <c r="W444"/>
      <c r="X444"/>
      <c r="Y444"/>
      <c r="Z444"/>
      <c r="AA444"/>
      <c r="AB444"/>
    </row>
    <row r="445" spans="1:28" x14ac:dyDescent="0.3">
      <c r="A445" t="s">
        <v>1392</v>
      </c>
      <c r="B445" s="1" t="e">
        <f>_xlfn.XLOOKUP(StopTimes[[#This Row],[cu_ID]],#REF!,#REF!)</f>
        <v>#REF!</v>
      </c>
      <c r="C445" s="1" t="s">
        <v>126</v>
      </c>
      <c r="D445" s="1" t="s">
        <v>3480</v>
      </c>
      <c r="E445" s="1" t="s">
        <v>112</v>
      </c>
      <c r="F445" t="s">
        <v>2417</v>
      </c>
      <c r="G445" s="1">
        <v>290</v>
      </c>
      <c r="H445" s="12">
        <v>0.11666666666666667</v>
      </c>
      <c r="I445" t="s">
        <v>2416</v>
      </c>
      <c r="J445" t="s">
        <v>7080</v>
      </c>
      <c r="K445"/>
      <c r="L445"/>
      <c r="M445"/>
      <c r="N445"/>
      <c r="O445"/>
      <c r="P445"/>
      <c r="Q445"/>
      <c r="R445"/>
      <c r="S445"/>
      <c r="T445"/>
      <c r="U445"/>
      <c r="V445"/>
      <c r="W445"/>
      <c r="X445"/>
      <c r="Y445"/>
      <c r="Z445"/>
      <c r="AA445"/>
      <c r="AB445"/>
    </row>
    <row r="446" spans="1:28" x14ac:dyDescent="0.3">
      <c r="A446" t="s">
        <v>1370</v>
      </c>
      <c r="B446" s="1" t="e">
        <f>_xlfn.XLOOKUP(StopTimes[[#This Row],[cu_ID]],#REF!,#REF!)</f>
        <v>#REF!</v>
      </c>
      <c r="C446" s="1" t="s">
        <v>126</v>
      </c>
      <c r="D446" s="1" t="s">
        <v>3509</v>
      </c>
      <c r="E446" s="1" t="s">
        <v>110</v>
      </c>
      <c r="F446" t="s">
        <v>2415</v>
      </c>
      <c r="G446" s="1">
        <v>300</v>
      </c>
      <c r="H446" s="12">
        <v>0.11666666666666667</v>
      </c>
      <c r="I446" t="s">
        <v>2414</v>
      </c>
      <c r="J446" t="s">
        <v>7081</v>
      </c>
      <c r="K446"/>
      <c r="L446"/>
      <c r="M446"/>
      <c r="N446"/>
      <c r="O446"/>
      <c r="P446"/>
      <c r="Q446"/>
      <c r="R446"/>
      <c r="S446"/>
      <c r="T446"/>
      <c r="U446"/>
      <c r="V446"/>
      <c r="W446"/>
      <c r="X446"/>
      <c r="Y446"/>
      <c r="Z446"/>
      <c r="AA446"/>
      <c r="AB446"/>
    </row>
    <row r="447" spans="1:28" x14ac:dyDescent="0.3">
      <c r="A447" t="s">
        <v>407</v>
      </c>
      <c r="B447" s="1" t="e">
        <f>_xlfn.XLOOKUP(StopTimes[[#This Row],[cu_ID]],#REF!,#REF!)</f>
        <v>#REF!</v>
      </c>
      <c r="C447" s="1" t="s">
        <v>126</v>
      </c>
      <c r="D447" s="1" t="s">
        <v>5414</v>
      </c>
      <c r="E447" s="1" t="s">
        <v>110</v>
      </c>
      <c r="F447" t="s">
        <v>2413</v>
      </c>
      <c r="G447" s="1">
        <v>321</v>
      </c>
      <c r="H447" s="12">
        <v>12.833333333333334</v>
      </c>
      <c r="I447" t="s">
        <v>2412</v>
      </c>
      <c r="J447"/>
      <c r="K447"/>
      <c r="L447"/>
      <c r="M447"/>
      <c r="N447"/>
      <c r="O447"/>
      <c r="P447"/>
      <c r="Q447"/>
      <c r="R447"/>
      <c r="S447"/>
      <c r="T447"/>
      <c r="U447"/>
      <c r="V447"/>
      <c r="W447"/>
      <c r="X447"/>
      <c r="Y447"/>
      <c r="Z447"/>
      <c r="AA447"/>
      <c r="AB447"/>
    </row>
    <row r="448" spans="1:28" x14ac:dyDescent="0.3">
      <c r="A448" t="s">
        <v>1700</v>
      </c>
      <c r="B448" s="1" t="e">
        <f>_xlfn.XLOOKUP(StopTimes[[#This Row],[cu_ID]],#REF!,#REF!)</f>
        <v>#REF!</v>
      </c>
      <c r="C448" s="1" t="s">
        <v>126</v>
      </c>
      <c r="D448" s="1" t="s">
        <v>5526</v>
      </c>
      <c r="E448" s="1" t="s">
        <v>110</v>
      </c>
      <c r="F448" t="s">
        <v>1699</v>
      </c>
      <c r="G448" s="1">
        <v>322</v>
      </c>
      <c r="H448" s="12">
        <v>0.35000000000000003</v>
      </c>
      <c r="I448" t="s">
        <v>2411</v>
      </c>
      <c r="J448"/>
      <c r="K448"/>
      <c r="L448"/>
      <c r="M448"/>
      <c r="N448"/>
      <c r="O448"/>
      <c r="P448"/>
      <c r="Q448"/>
      <c r="R448"/>
      <c r="S448"/>
      <c r="T448"/>
      <c r="U448"/>
      <c r="V448"/>
      <c r="W448"/>
      <c r="X448"/>
      <c r="Y448"/>
      <c r="Z448"/>
      <c r="AA448"/>
      <c r="AB448"/>
    </row>
    <row r="449" spans="1:28" x14ac:dyDescent="0.3">
      <c r="A449" t="s">
        <v>1514</v>
      </c>
      <c r="B449" s="1" t="e">
        <f>_xlfn.XLOOKUP(StopTimes[[#This Row],[cu_ID]],#REF!,#REF!)</f>
        <v>#REF!</v>
      </c>
      <c r="C449" s="1" t="s">
        <v>126</v>
      </c>
      <c r="D449" s="1" t="s">
        <v>3474</v>
      </c>
      <c r="E449" s="1" t="s">
        <v>110</v>
      </c>
      <c r="F449" t="s">
        <v>1513</v>
      </c>
      <c r="G449" s="1">
        <v>325</v>
      </c>
      <c r="H449" s="12">
        <v>4.3875000000000002</v>
      </c>
      <c r="I449" t="s">
        <v>2410</v>
      </c>
      <c r="J449" t="s">
        <v>2409</v>
      </c>
      <c r="K449" t="s">
        <v>7082</v>
      </c>
      <c r="L449" t="s">
        <v>7083</v>
      </c>
      <c r="M449"/>
      <c r="N449"/>
      <c r="O449"/>
      <c r="P449"/>
      <c r="Q449"/>
      <c r="R449"/>
      <c r="S449"/>
      <c r="T449"/>
      <c r="U449"/>
      <c r="V449"/>
      <c r="W449"/>
      <c r="X449"/>
      <c r="Y449"/>
      <c r="Z449"/>
      <c r="AA449"/>
      <c r="AB449"/>
    </row>
    <row r="450" spans="1:28" x14ac:dyDescent="0.3">
      <c r="A450" t="s">
        <v>527</v>
      </c>
      <c r="B450" s="1" t="e">
        <f>_xlfn.XLOOKUP(StopTimes[[#This Row],[cu_ID]],#REF!,#REF!)</f>
        <v>#REF!</v>
      </c>
      <c r="C450" s="1" t="s">
        <v>126</v>
      </c>
      <c r="D450" s="1" t="s">
        <v>3537</v>
      </c>
      <c r="E450" s="1" t="s">
        <v>138</v>
      </c>
      <c r="F450" t="s">
        <v>526</v>
      </c>
      <c r="G450" s="1">
        <v>330</v>
      </c>
      <c r="H450" s="12">
        <v>0.27500000000000002</v>
      </c>
      <c r="I450" t="s">
        <v>2408</v>
      </c>
      <c r="J450" t="s">
        <v>7084</v>
      </c>
      <c r="K450"/>
      <c r="L450"/>
      <c r="M450"/>
      <c r="N450"/>
      <c r="O450"/>
      <c r="P450"/>
      <c r="Q450"/>
      <c r="R450"/>
      <c r="S450"/>
      <c r="T450"/>
      <c r="U450"/>
      <c r="V450"/>
      <c r="W450"/>
      <c r="X450"/>
      <c r="Y450"/>
      <c r="Z450"/>
      <c r="AA450"/>
      <c r="AB450"/>
    </row>
    <row r="451" spans="1:28" x14ac:dyDescent="0.3">
      <c r="A451" t="s">
        <v>5716</v>
      </c>
      <c r="B451" s="1" t="e">
        <f>_xlfn.XLOOKUP(StopTimes[[#This Row],[cu_ID]],#REF!,#REF!)</f>
        <v>#REF!</v>
      </c>
      <c r="C451" s="1" t="s">
        <v>126</v>
      </c>
      <c r="D451" s="1" t="s">
        <v>5732</v>
      </c>
      <c r="E451" s="1" t="s">
        <v>110</v>
      </c>
      <c r="F451" t="s">
        <v>2407</v>
      </c>
      <c r="G451" s="1">
        <v>370</v>
      </c>
      <c r="H451" s="12">
        <v>6.5666666666666664</v>
      </c>
      <c r="I451" t="s">
        <v>2406</v>
      </c>
      <c r="J451"/>
      <c r="K451"/>
      <c r="L451"/>
      <c r="M451"/>
      <c r="N451"/>
      <c r="O451"/>
      <c r="P451"/>
      <c r="Q451"/>
      <c r="R451"/>
      <c r="S451"/>
      <c r="T451"/>
      <c r="U451"/>
      <c r="V451"/>
      <c r="W451"/>
      <c r="X451"/>
      <c r="Y451"/>
      <c r="Z451"/>
      <c r="AA451"/>
      <c r="AB451"/>
    </row>
    <row r="452" spans="1:28" x14ac:dyDescent="0.3">
      <c r="A452" t="s">
        <v>5715</v>
      </c>
      <c r="B452" s="1" t="e">
        <f>_xlfn.XLOOKUP(StopTimes[[#This Row],[cu_ID]],#REF!,#REF!)</f>
        <v>#REF!</v>
      </c>
      <c r="C452" s="1" t="s">
        <v>126</v>
      </c>
      <c r="D452" s="1" t="s">
        <v>5731</v>
      </c>
      <c r="E452" s="1" t="s">
        <v>110</v>
      </c>
      <c r="F452" t="s">
        <v>2405</v>
      </c>
      <c r="G452" s="1">
        <v>9999</v>
      </c>
      <c r="H452" s="12">
        <v>0</v>
      </c>
      <c r="I452" t="s">
        <v>2404</v>
      </c>
      <c r="J452"/>
      <c r="K452"/>
      <c r="L452"/>
      <c r="M452"/>
      <c r="N452"/>
      <c r="O452"/>
      <c r="P452"/>
      <c r="Q452"/>
      <c r="R452"/>
      <c r="S452"/>
      <c r="T452"/>
      <c r="U452"/>
      <c r="V452"/>
      <c r="W452"/>
      <c r="X452"/>
      <c r="Y452"/>
      <c r="Z452"/>
      <c r="AA452"/>
      <c r="AB452"/>
    </row>
    <row r="453" spans="1:28" x14ac:dyDescent="0.3">
      <c r="A453" t="s">
        <v>1311</v>
      </c>
      <c r="B453" s="1" t="e">
        <f>_xlfn.XLOOKUP(StopTimes[[#This Row],[cu_ID]],#REF!,#REF!)</f>
        <v>#REF!</v>
      </c>
      <c r="C453" s="1" t="s">
        <v>126</v>
      </c>
      <c r="D453" s="1" t="s">
        <v>4703</v>
      </c>
      <c r="E453" s="1" t="s">
        <v>110</v>
      </c>
      <c r="F453" t="s">
        <v>2403</v>
      </c>
      <c r="G453" s="1">
        <v>9999</v>
      </c>
      <c r="H453" s="12">
        <v>0.15833333333333333</v>
      </c>
      <c r="I453" t="s">
        <v>2402</v>
      </c>
      <c r="J453" t="s">
        <v>7085</v>
      </c>
      <c r="K453"/>
      <c r="L453"/>
      <c r="M453"/>
      <c r="N453"/>
      <c r="O453"/>
      <c r="P453"/>
      <c r="Q453"/>
      <c r="R453"/>
      <c r="S453"/>
      <c r="T453"/>
      <c r="U453"/>
      <c r="V453"/>
      <c r="W453"/>
      <c r="X453"/>
      <c r="Y453"/>
      <c r="Z453"/>
      <c r="AA453"/>
      <c r="AB453"/>
    </row>
    <row r="454" spans="1:28" x14ac:dyDescent="0.3">
      <c r="A454" t="s">
        <v>1219</v>
      </c>
      <c r="B454" s="1" t="e">
        <f>_xlfn.XLOOKUP(StopTimes[[#This Row],[cu_ID]],#REF!,#REF!)</f>
        <v>#REF!</v>
      </c>
      <c r="C454" s="1" t="s">
        <v>126</v>
      </c>
      <c r="D454" s="1" t="s">
        <v>5432</v>
      </c>
      <c r="E454" s="1" t="s">
        <v>110</v>
      </c>
      <c r="F454" t="s">
        <v>2401</v>
      </c>
      <c r="G454" s="1">
        <v>9999</v>
      </c>
      <c r="H454" s="12">
        <v>0.1</v>
      </c>
      <c r="I454" t="s">
        <v>2400</v>
      </c>
      <c r="J454"/>
      <c r="K454"/>
      <c r="L454"/>
      <c r="M454"/>
      <c r="N454"/>
      <c r="O454"/>
      <c r="P454"/>
      <c r="Q454"/>
      <c r="R454"/>
      <c r="S454"/>
      <c r="T454"/>
      <c r="U454"/>
      <c r="V454"/>
      <c r="W454"/>
      <c r="X454"/>
      <c r="Y454"/>
      <c r="Z454"/>
      <c r="AA454"/>
      <c r="AB454"/>
    </row>
    <row r="455" spans="1:28" x14ac:dyDescent="0.3">
      <c r="A455" t="s">
        <v>1716</v>
      </c>
      <c r="B455" s="1" t="e">
        <f>_xlfn.XLOOKUP(StopTimes[[#This Row],[cu_ID]],#REF!,#REF!)</f>
        <v>#REF!</v>
      </c>
      <c r="C455" s="1" t="s">
        <v>290</v>
      </c>
      <c r="D455" s="1" t="s">
        <v>4149</v>
      </c>
      <c r="E455" s="1" t="s">
        <v>110</v>
      </c>
      <c r="F455" t="s">
        <v>1715</v>
      </c>
      <c r="G455" s="1">
        <v>1</v>
      </c>
      <c r="H455" s="12">
        <v>7.21</v>
      </c>
      <c r="I455" t="s">
        <v>2399</v>
      </c>
      <c r="J455" t="s">
        <v>2398</v>
      </c>
      <c r="K455" t="s">
        <v>7086</v>
      </c>
      <c r="L455" t="s">
        <v>7087</v>
      </c>
      <c r="M455" t="s">
        <v>7088</v>
      </c>
      <c r="N455"/>
      <c r="O455"/>
      <c r="P455"/>
      <c r="Q455"/>
      <c r="R455"/>
      <c r="S455"/>
      <c r="T455"/>
      <c r="U455"/>
      <c r="V455"/>
      <c r="W455"/>
      <c r="X455"/>
      <c r="Y455"/>
      <c r="Z455"/>
      <c r="AA455"/>
      <c r="AB455"/>
    </row>
    <row r="456" spans="1:28" x14ac:dyDescent="0.3">
      <c r="A456" t="s">
        <v>1717</v>
      </c>
      <c r="B456" s="1" t="e">
        <f>_xlfn.XLOOKUP(StopTimes[[#This Row],[cu_ID]],#REF!,#REF!)</f>
        <v>#REF!</v>
      </c>
      <c r="C456" s="1" t="s">
        <v>290</v>
      </c>
      <c r="D456" s="1" t="s">
        <v>4149</v>
      </c>
      <c r="E456" s="1" t="s">
        <v>112</v>
      </c>
      <c r="F456" t="s">
        <v>1715</v>
      </c>
      <c r="G456" s="1">
        <v>1</v>
      </c>
      <c r="H456" s="12">
        <v>0.19666666666666668</v>
      </c>
      <c r="I456" t="s">
        <v>2397</v>
      </c>
      <c r="J456" t="s">
        <v>2396</v>
      </c>
      <c r="K456" t="s">
        <v>7089</v>
      </c>
      <c r="L456" t="s">
        <v>7090</v>
      </c>
      <c r="M456" t="s">
        <v>7091</v>
      </c>
      <c r="N456"/>
      <c r="O456"/>
      <c r="P456"/>
      <c r="Q456"/>
      <c r="R456"/>
      <c r="S456"/>
      <c r="T456"/>
      <c r="U456"/>
      <c r="V456"/>
      <c r="W456"/>
      <c r="X456"/>
      <c r="Y456"/>
      <c r="Z456"/>
      <c r="AA456"/>
      <c r="AB456"/>
    </row>
    <row r="457" spans="1:28" x14ac:dyDescent="0.3">
      <c r="A457" t="s">
        <v>567</v>
      </c>
      <c r="B457" s="1" t="e">
        <f>_xlfn.XLOOKUP(StopTimes[[#This Row],[cu_ID]],#REF!,#REF!)</f>
        <v>#REF!</v>
      </c>
      <c r="C457" s="1" t="s">
        <v>290</v>
      </c>
      <c r="D457" s="1" t="s">
        <v>5245</v>
      </c>
      <c r="E457" s="1" t="s">
        <v>110</v>
      </c>
      <c r="F457" t="s">
        <v>2395</v>
      </c>
      <c r="G457" s="1">
        <v>1</v>
      </c>
      <c r="H457" s="12">
        <v>7.375</v>
      </c>
      <c r="I457" t="s">
        <v>2394</v>
      </c>
      <c r="J457" t="s">
        <v>7092</v>
      </c>
      <c r="K457"/>
      <c r="L457"/>
      <c r="M457"/>
      <c r="N457"/>
      <c r="O457"/>
      <c r="P457"/>
      <c r="Q457"/>
      <c r="R457"/>
      <c r="S457"/>
      <c r="T457"/>
      <c r="U457"/>
      <c r="V457"/>
      <c r="W457"/>
      <c r="X457"/>
      <c r="Y457"/>
      <c r="Z457"/>
      <c r="AA457"/>
      <c r="AB457"/>
    </row>
    <row r="458" spans="1:28" x14ac:dyDescent="0.3">
      <c r="A458" t="s">
        <v>5717</v>
      </c>
      <c r="B458" s="1" t="e">
        <f>_xlfn.XLOOKUP(StopTimes[[#This Row],[cu_ID]],#REF!,#REF!)</f>
        <v>#REF!</v>
      </c>
      <c r="C458" s="1" t="s">
        <v>290</v>
      </c>
      <c r="D458" s="1" t="s">
        <v>5730</v>
      </c>
      <c r="E458" s="1" t="s">
        <v>113</v>
      </c>
      <c r="F458" t="s">
        <v>2393</v>
      </c>
      <c r="G458" s="1">
        <v>1</v>
      </c>
      <c r="H458" s="12">
        <v>8.5666666666666664</v>
      </c>
      <c r="I458" t="s">
        <v>2392</v>
      </c>
      <c r="J458"/>
      <c r="K458"/>
      <c r="L458"/>
      <c r="M458"/>
      <c r="N458"/>
      <c r="O458"/>
      <c r="P458"/>
      <c r="Q458"/>
      <c r="R458"/>
      <c r="S458"/>
      <c r="T458"/>
      <c r="U458"/>
      <c r="V458"/>
      <c r="W458"/>
      <c r="X458"/>
      <c r="Y458"/>
      <c r="Z458"/>
      <c r="AA458"/>
      <c r="AB458"/>
    </row>
    <row r="459" spans="1:28" x14ac:dyDescent="0.3">
      <c r="A459" t="s">
        <v>1772</v>
      </c>
      <c r="B459" s="1" t="e">
        <f>_xlfn.XLOOKUP(StopTimes[[#This Row],[cu_ID]],#REF!,#REF!)</f>
        <v>#REF!</v>
      </c>
      <c r="C459" s="1" t="s">
        <v>290</v>
      </c>
      <c r="D459" s="1" t="s">
        <v>116</v>
      </c>
      <c r="E459" s="1" t="s">
        <v>145</v>
      </c>
      <c r="F459" t="s">
        <v>1771</v>
      </c>
      <c r="G459" s="1">
        <v>1</v>
      </c>
      <c r="H459" s="12">
        <v>0.21666666666666667</v>
      </c>
      <c r="I459" t="s">
        <v>2391</v>
      </c>
      <c r="J459"/>
      <c r="K459"/>
      <c r="L459"/>
      <c r="M459"/>
      <c r="N459"/>
      <c r="O459"/>
      <c r="P459"/>
      <c r="Q459"/>
      <c r="R459"/>
      <c r="S459"/>
      <c r="T459"/>
      <c r="U459"/>
      <c r="V459"/>
      <c r="W459"/>
      <c r="X459"/>
      <c r="Y459"/>
      <c r="Z459"/>
      <c r="AA459"/>
      <c r="AB459"/>
    </row>
    <row r="460" spans="1:28" x14ac:dyDescent="0.3">
      <c r="A460" t="s">
        <v>1002</v>
      </c>
      <c r="B460" s="1" t="e">
        <f>_xlfn.XLOOKUP(StopTimes[[#This Row],[cu_ID]],#REF!,#REF!)</f>
        <v>#REF!</v>
      </c>
      <c r="C460" s="1" t="s">
        <v>290</v>
      </c>
      <c r="D460" s="1" t="s">
        <v>5569</v>
      </c>
      <c r="E460" s="1" t="s">
        <v>110</v>
      </c>
      <c r="F460" t="s">
        <v>2390</v>
      </c>
      <c r="G460" s="1">
        <v>2</v>
      </c>
      <c r="H460" s="12">
        <v>3.0166666666666666</v>
      </c>
      <c r="I460" t="s">
        <v>2389</v>
      </c>
      <c r="J460" t="s">
        <v>7093</v>
      </c>
      <c r="K460"/>
      <c r="L460"/>
      <c r="M460"/>
      <c r="N460"/>
      <c r="O460"/>
      <c r="P460"/>
      <c r="Q460"/>
      <c r="R460"/>
      <c r="S460"/>
      <c r="T460"/>
      <c r="U460"/>
      <c r="V460"/>
      <c r="W460"/>
      <c r="X460"/>
      <c r="Y460"/>
      <c r="Z460"/>
      <c r="AA460"/>
      <c r="AB460"/>
    </row>
    <row r="461" spans="1:28" x14ac:dyDescent="0.3">
      <c r="A461" t="s">
        <v>5718</v>
      </c>
      <c r="B461" s="1" t="e">
        <f>_xlfn.XLOOKUP(StopTimes[[#This Row],[cu_ID]],#REF!,#REF!)</f>
        <v>#REF!</v>
      </c>
      <c r="C461" s="1" t="s">
        <v>290</v>
      </c>
      <c r="D461" s="1" t="s">
        <v>111</v>
      </c>
      <c r="E461" s="1" t="s">
        <v>137</v>
      </c>
      <c r="F461" t="s">
        <v>2388</v>
      </c>
      <c r="G461" s="1">
        <v>2</v>
      </c>
      <c r="H461" s="12">
        <v>14.153333333333334</v>
      </c>
      <c r="I461" t="s">
        <v>2387</v>
      </c>
      <c r="J461" t="s">
        <v>2386</v>
      </c>
      <c r="K461" t="s">
        <v>7094</v>
      </c>
      <c r="L461" t="s">
        <v>7095</v>
      </c>
      <c r="M461" t="s">
        <v>7096</v>
      </c>
      <c r="N461"/>
      <c r="O461"/>
      <c r="P461"/>
      <c r="Q461"/>
      <c r="R461"/>
      <c r="S461"/>
      <c r="T461"/>
      <c r="U461"/>
      <c r="V461"/>
      <c r="W461"/>
      <c r="X461"/>
      <c r="Y461"/>
      <c r="Z461"/>
      <c r="AA461"/>
      <c r="AB461"/>
    </row>
    <row r="462" spans="1:28" x14ac:dyDescent="0.3">
      <c r="A462" t="s">
        <v>1423</v>
      </c>
      <c r="B462" s="1" t="e">
        <f>_xlfn.XLOOKUP(StopTimes[[#This Row],[cu_ID]],#REF!,#REF!)</f>
        <v>#REF!</v>
      </c>
      <c r="C462" s="1" t="s">
        <v>290</v>
      </c>
      <c r="D462" s="1" t="s">
        <v>111</v>
      </c>
      <c r="E462" s="1" t="s">
        <v>4408</v>
      </c>
      <c r="F462" t="s">
        <v>1422</v>
      </c>
      <c r="G462" s="1">
        <v>5</v>
      </c>
      <c r="H462" s="12">
        <v>17.076666666666668</v>
      </c>
      <c r="I462" t="s">
        <v>2385</v>
      </c>
      <c r="J462" t="s">
        <v>2384</v>
      </c>
      <c r="K462" t="s">
        <v>2383</v>
      </c>
      <c r="L462" t="s">
        <v>7097</v>
      </c>
      <c r="M462" t="s">
        <v>7098</v>
      </c>
      <c r="N462"/>
      <c r="O462"/>
      <c r="P462"/>
      <c r="Q462"/>
      <c r="R462"/>
      <c r="S462"/>
      <c r="T462"/>
      <c r="U462"/>
      <c r="V462"/>
      <c r="W462"/>
      <c r="X462"/>
      <c r="Y462"/>
      <c r="Z462"/>
      <c r="AA462"/>
      <c r="AB462"/>
    </row>
    <row r="463" spans="1:28" x14ac:dyDescent="0.3">
      <c r="A463" t="s">
        <v>384</v>
      </c>
      <c r="B463" s="1" t="e">
        <f>_xlfn.XLOOKUP(StopTimes[[#This Row],[cu_ID]],#REF!,#REF!)</f>
        <v>#REF!</v>
      </c>
      <c r="C463" s="1" t="s">
        <v>290</v>
      </c>
      <c r="D463" s="1" t="s">
        <v>133</v>
      </c>
      <c r="E463" s="1" t="s">
        <v>146</v>
      </c>
      <c r="F463" t="s">
        <v>2382</v>
      </c>
      <c r="G463" s="1">
        <v>5</v>
      </c>
      <c r="H463" s="12">
        <v>10.554166666666667</v>
      </c>
      <c r="I463" t="s">
        <v>2381</v>
      </c>
      <c r="J463" t="s">
        <v>2380</v>
      </c>
      <c r="K463" t="s">
        <v>7099</v>
      </c>
      <c r="L463" t="s">
        <v>7100</v>
      </c>
      <c r="M463"/>
      <c r="N463"/>
      <c r="O463"/>
      <c r="P463"/>
      <c r="Q463"/>
      <c r="R463"/>
      <c r="S463"/>
      <c r="T463"/>
      <c r="U463"/>
      <c r="V463"/>
      <c r="W463"/>
      <c r="X463"/>
      <c r="Y463"/>
      <c r="Z463"/>
      <c r="AA463"/>
      <c r="AB463"/>
    </row>
    <row r="464" spans="1:28" x14ac:dyDescent="0.3">
      <c r="A464" t="s">
        <v>1401</v>
      </c>
      <c r="B464" s="1" t="e">
        <f>_xlfn.XLOOKUP(StopTimes[[#This Row],[cu_ID]],#REF!,#REF!)</f>
        <v>#REF!</v>
      </c>
      <c r="C464" s="1" t="s">
        <v>290</v>
      </c>
      <c r="D464" s="1" t="s">
        <v>3591</v>
      </c>
      <c r="E464" s="1" t="s">
        <v>110</v>
      </c>
      <c r="F464" t="s">
        <v>1400</v>
      </c>
      <c r="G464" s="1">
        <v>5</v>
      </c>
      <c r="H464" s="12">
        <v>6.3500000000000005</v>
      </c>
      <c r="I464" t="s">
        <v>2379</v>
      </c>
      <c r="J464" t="s">
        <v>7101</v>
      </c>
      <c r="K464"/>
      <c r="L464"/>
      <c r="M464"/>
      <c r="N464"/>
      <c r="O464"/>
      <c r="P464"/>
      <c r="Q464"/>
      <c r="R464"/>
      <c r="S464"/>
      <c r="T464"/>
      <c r="U464"/>
      <c r="V464"/>
      <c r="W464"/>
      <c r="X464"/>
      <c r="Y464"/>
      <c r="Z464"/>
      <c r="AA464"/>
      <c r="AB464"/>
    </row>
    <row r="465" spans="1:28" x14ac:dyDescent="0.3">
      <c r="A465" t="s">
        <v>434</v>
      </c>
      <c r="B465" s="1" t="e">
        <f>_xlfn.XLOOKUP(StopTimes[[#This Row],[cu_ID]],#REF!,#REF!)</f>
        <v>#REF!</v>
      </c>
      <c r="C465" s="1" t="s">
        <v>290</v>
      </c>
      <c r="D465" s="1" t="s">
        <v>3448</v>
      </c>
      <c r="E465" s="1" t="s">
        <v>110</v>
      </c>
      <c r="F465" t="s">
        <v>2378</v>
      </c>
      <c r="G465" s="1">
        <v>5</v>
      </c>
      <c r="H465" s="12">
        <v>7.3833333333333337</v>
      </c>
      <c r="I465" t="s">
        <v>2377</v>
      </c>
      <c r="J465" t="s">
        <v>2376</v>
      </c>
      <c r="K465" t="s">
        <v>7102</v>
      </c>
      <c r="L465" t="s">
        <v>7103</v>
      </c>
      <c r="M465"/>
      <c r="N465"/>
      <c r="O465"/>
      <c r="P465"/>
      <c r="Q465"/>
      <c r="R465"/>
      <c r="S465"/>
      <c r="T465"/>
      <c r="U465"/>
      <c r="V465"/>
      <c r="W465"/>
      <c r="X465"/>
      <c r="Y465"/>
      <c r="Z465"/>
      <c r="AA465"/>
      <c r="AB465"/>
    </row>
    <row r="466" spans="1:28" x14ac:dyDescent="0.3">
      <c r="A466" t="s">
        <v>1425</v>
      </c>
      <c r="B466" s="1" t="e">
        <f>_xlfn.XLOOKUP(StopTimes[[#This Row],[cu_ID]],#REF!,#REF!)</f>
        <v>#REF!</v>
      </c>
      <c r="C466" s="1" t="s">
        <v>290</v>
      </c>
      <c r="D466" s="1" t="s">
        <v>111</v>
      </c>
      <c r="E466" s="1" t="s">
        <v>4571</v>
      </c>
      <c r="F466" t="s">
        <v>1424</v>
      </c>
      <c r="G466" s="1">
        <v>6</v>
      </c>
      <c r="H466" s="12">
        <v>4.7233333333333336</v>
      </c>
      <c r="I466" t="s">
        <v>2375</v>
      </c>
      <c r="J466" t="s">
        <v>2374</v>
      </c>
      <c r="K466" t="s">
        <v>2373</v>
      </c>
      <c r="L466" t="s">
        <v>7104</v>
      </c>
      <c r="M466" t="s">
        <v>7105</v>
      </c>
      <c r="N466"/>
      <c r="O466"/>
      <c r="P466"/>
      <c r="Q466"/>
      <c r="R466"/>
      <c r="S466"/>
      <c r="T466"/>
      <c r="U466"/>
      <c r="V466"/>
      <c r="W466"/>
      <c r="X466"/>
      <c r="Y466"/>
      <c r="Z466"/>
      <c r="AA466"/>
      <c r="AB466"/>
    </row>
    <row r="467" spans="1:28" x14ac:dyDescent="0.3">
      <c r="A467" t="s">
        <v>1100</v>
      </c>
      <c r="B467" s="1" t="e">
        <f>_xlfn.XLOOKUP(StopTimes[[#This Row],[cu_ID]],#REF!,#REF!)</f>
        <v>#REF!</v>
      </c>
      <c r="C467" s="1" t="s">
        <v>290</v>
      </c>
      <c r="D467" s="1" t="s">
        <v>5575</v>
      </c>
      <c r="E467" s="1" t="s">
        <v>110</v>
      </c>
      <c r="F467" t="s">
        <v>1099</v>
      </c>
      <c r="G467" s="1">
        <v>8</v>
      </c>
      <c r="H467" s="12">
        <v>11.516666666666667</v>
      </c>
      <c r="I467" t="s">
        <v>2372</v>
      </c>
      <c r="J467"/>
      <c r="K467"/>
      <c r="L467"/>
      <c r="M467"/>
      <c r="N467"/>
      <c r="O467"/>
      <c r="P467"/>
      <c r="Q467"/>
      <c r="R467"/>
      <c r="S467"/>
      <c r="T467"/>
      <c r="U467"/>
      <c r="V467"/>
      <c r="W467"/>
      <c r="X467"/>
      <c r="Y467"/>
      <c r="Z467"/>
      <c r="AA467"/>
      <c r="AB467"/>
    </row>
    <row r="468" spans="1:28" x14ac:dyDescent="0.3">
      <c r="A468" t="s">
        <v>1236</v>
      </c>
      <c r="B468" s="1" t="e">
        <f>_xlfn.XLOOKUP(StopTimes[[#This Row],[cu_ID]],#REF!,#REF!)</f>
        <v>#REF!</v>
      </c>
      <c r="C468" s="1" t="s">
        <v>290</v>
      </c>
      <c r="D468" s="1" t="s">
        <v>4525</v>
      </c>
      <c r="E468" s="1" t="s">
        <v>110</v>
      </c>
      <c r="F468" t="s">
        <v>2371</v>
      </c>
      <c r="G468" s="1">
        <v>10</v>
      </c>
      <c r="H468" s="12">
        <v>19.836666666666666</v>
      </c>
      <c r="I468" t="s">
        <v>2370</v>
      </c>
      <c r="J468" t="s">
        <v>2369</v>
      </c>
      <c r="K468" t="s">
        <v>2368</v>
      </c>
      <c r="L468" t="s">
        <v>7106</v>
      </c>
      <c r="M468" t="s">
        <v>7107</v>
      </c>
      <c r="N468"/>
      <c r="O468"/>
      <c r="P468"/>
      <c r="Q468"/>
      <c r="R468"/>
      <c r="S468"/>
      <c r="T468"/>
      <c r="U468"/>
      <c r="V468"/>
      <c r="W468"/>
      <c r="X468"/>
      <c r="Y468"/>
      <c r="Z468"/>
      <c r="AA468"/>
      <c r="AB468"/>
    </row>
    <row r="469" spans="1:28" x14ac:dyDescent="0.3">
      <c r="A469" t="s">
        <v>1441</v>
      </c>
      <c r="B469" s="1" t="e">
        <f>_xlfn.XLOOKUP(StopTimes[[#This Row],[cu_ID]],#REF!,#REF!)</f>
        <v>#REF!</v>
      </c>
      <c r="C469" s="1" t="s">
        <v>290</v>
      </c>
      <c r="D469" s="1" t="s">
        <v>111</v>
      </c>
      <c r="E469" s="1" t="s">
        <v>153</v>
      </c>
      <c r="F469" t="s">
        <v>7</v>
      </c>
      <c r="G469" s="1">
        <v>10</v>
      </c>
      <c r="H469" s="12">
        <v>17.791666666666668</v>
      </c>
      <c r="I469" t="s">
        <v>2367</v>
      </c>
      <c r="J469" t="s">
        <v>2366</v>
      </c>
      <c r="K469" t="s">
        <v>7108</v>
      </c>
      <c r="L469" t="s">
        <v>7109</v>
      </c>
      <c r="M469"/>
      <c r="N469"/>
      <c r="O469"/>
      <c r="P469"/>
      <c r="Q469"/>
      <c r="R469"/>
      <c r="S469"/>
      <c r="T469"/>
      <c r="U469"/>
      <c r="V469"/>
      <c r="W469"/>
      <c r="X469"/>
      <c r="Y469"/>
      <c r="Z469"/>
      <c r="AA469"/>
      <c r="AB469"/>
    </row>
    <row r="470" spans="1:28" x14ac:dyDescent="0.3">
      <c r="A470" t="s">
        <v>1146</v>
      </c>
      <c r="B470" s="1" t="e">
        <f>_xlfn.XLOOKUP(StopTimes[[#This Row],[cu_ID]],#REF!,#REF!)</f>
        <v>#REF!</v>
      </c>
      <c r="C470" s="1" t="s">
        <v>290</v>
      </c>
      <c r="D470" s="1" t="s">
        <v>3719</v>
      </c>
      <c r="E470" s="1" t="s">
        <v>110</v>
      </c>
      <c r="F470" t="s">
        <v>2365</v>
      </c>
      <c r="G470" s="1">
        <v>10</v>
      </c>
      <c r="H470" s="12">
        <v>8.9083333333333332</v>
      </c>
      <c r="I470" t="s">
        <v>2364</v>
      </c>
      <c r="J470" t="s">
        <v>7110</v>
      </c>
      <c r="K470"/>
      <c r="L470"/>
      <c r="M470"/>
      <c r="N470"/>
      <c r="O470"/>
      <c r="P470"/>
      <c r="Q470"/>
      <c r="R470"/>
      <c r="S470"/>
      <c r="T470"/>
      <c r="U470"/>
      <c r="V470"/>
      <c r="W470"/>
      <c r="X470"/>
      <c r="Y470"/>
      <c r="Z470"/>
      <c r="AA470"/>
      <c r="AB470"/>
    </row>
    <row r="471" spans="1:28" x14ac:dyDescent="0.3">
      <c r="A471" t="s">
        <v>1941</v>
      </c>
      <c r="B471" s="1" t="e">
        <f>_xlfn.XLOOKUP(StopTimes[[#This Row],[cu_ID]],#REF!,#REF!)</f>
        <v>#REF!</v>
      </c>
      <c r="C471" s="1" t="s">
        <v>290</v>
      </c>
      <c r="D471" s="1" t="s">
        <v>4529</v>
      </c>
      <c r="E471" s="1" t="s">
        <v>110</v>
      </c>
      <c r="F471" t="s">
        <v>1940</v>
      </c>
      <c r="G471" s="1">
        <v>15</v>
      </c>
      <c r="H471" s="12">
        <v>8</v>
      </c>
      <c r="I471" t="s">
        <v>2363</v>
      </c>
      <c r="J471" t="s">
        <v>2362</v>
      </c>
      <c r="K471" t="s">
        <v>2361</v>
      </c>
      <c r="L471" t="s">
        <v>7111</v>
      </c>
      <c r="M471" t="s">
        <v>7112</v>
      </c>
      <c r="N471"/>
      <c r="O471"/>
      <c r="P471"/>
      <c r="Q471"/>
      <c r="R471"/>
      <c r="S471"/>
      <c r="T471"/>
      <c r="U471"/>
      <c r="V471"/>
      <c r="W471"/>
      <c r="X471"/>
      <c r="Y471"/>
      <c r="Z471"/>
      <c r="AA471"/>
      <c r="AB471"/>
    </row>
    <row r="472" spans="1:28" x14ac:dyDescent="0.3">
      <c r="A472" t="s">
        <v>1633</v>
      </c>
      <c r="B472" s="1" t="e">
        <f>_xlfn.XLOOKUP(StopTimes[[#This Row],[cu_ID]],#REF!,#REF!)</f>
        <v>#REF!</v>
      </c>
      <c r="C472" s="1" t="s">
        <v>290</v>
      </c>
      <c r="D472" s="1" t="s">
        <v>4517</v>
      </c>
      <c r="E472" s="1" t="s">
        <v>110</v>
      </c>
      <c r="F472" t="s">
        <v>1632</v>
      </c>
      <c r="G472" s="1">
        <v>20</v>
      </c>
      <c r="H472" s="12">
        <v>8.3555555550000005</v>
      </c>
      <c r="I472" t="s">
        <v>2360</v>
      </c>
      <c r="J472" t="s">
        <v>2359</v>
      </c>
      <c r="K472" t="s">
        <v>7113</v>
      </c>
      <c r="L472"/>
      <c r="M472"/>
      <c r="N472"/>
      <c r="O472"/>
      <c r="P472"/>
      <c r="Q472"/>
      <c r="R472"/>
      <c r="S472"/>
      <c r="T472"/>
      <c r="U472"/>
      <c r="V472"/>
      <c r="W472"/>
      <c r="X472"/>
      <c r="Y472"/>
      <c r="Z472"/>
      <c r="AA472"/>
      <c r="AB472"/>
    </row>
    <row r="473" spans="1:28" x14ac:dyDescent="0.3">
      <c r="A473" t="s">
        <v>836</v>
      </c>
      <c r="B473" s="1" t="e">
        <f>_xlfn.XLOOKUP(StopTimes[[#This Row],[cu_ID]],#REF!,#REF!)</f>
        <v>#REF!</v>
      </c>
      <c r="C473" s="1" t="s">
        <v>290</v>
      </c>
      <c r="D473" s="1" t="s">
        <v>121</v>
      </c>
      <c r="E473" s="1" t="s">
        <v>161</v>
      </c>
      <c r="F473" t="s">
        <v>2358</v>
      </c>
      <c r="G473" s="1">
        <v>20</v>
      </c>
      <c r="H473" s="12">
        <v>18.658333333333335</v>
      </c>
      <c r="I473" t="s">
        <v>2357</v>
      </c>
      <c r="J473" t="s">
        <v>2356</v>
      </c>
      <c r="K473" t="s">
        <v>7114</v>
      </c>
      <c r="L473" t="s">
        <v>7115</v>
      </c>
      <c r="M473"/>
      <c r="N473"/>
      <c r="O473"/>
      <c r="P473"/>
      <c r="Q473"/>
      <c r="R473"/>
      <c r="S473"/>
      <c r="T473"/>
      <c r="U473"/>
      <c r="V473"/>
      <c r="W473"/>
      <c r="X473"/>
      <c r="Y473"/>
      <c r="Z473"/>
      <c r="AA473"/>
      <c r="AB473"/>
    </row>
    <row r="474" spans="1:28" x14ac:dyDescent="0.3">
      <c r="A474" t="s">
        <v>766</v>
      </c>
      <c r="B474" s="1" t="e">
        <f>_xlfn.XLOOKUP(StopTimes[[#This Row],[cu_ID]],#REF!,#REF!)</f>
        <v>#REF!</v>
      </c>
      <c r="C474" s="1" t="s">
        <v>290</v>
      </c>
      <c r="D474" s="1" t="s">
        <v>5208</v>
      </c>
      <c r="E474" s="1" t="s">
        <v>110</v>
      </c>
      <c r="F474" t="s">
        <v>2355</v>
      </c>
      <c r="G474" s="1">
        <v>25</v>
      </c>
      <c r="H474" s="12">
        <v>14.244444445000001</v>
      </c>
      <c r="I474" t="s">
        <v>2354</v>
      </c>
      <c r="J474" t="s">
        <v>7116</v>
      </c>
      <c r="K474" t="s">
        <v>7117</v>
      </c>
      <c r="L474"/>
      <c r="M474"/>
      <c r="N474"/>
      <c r="O474"/>
      <c r="P474"/>
      <c r="Q474"/>
      <c r="R474"/>
      <c r="S474"/>
      <c r="T474"/>
      <c r="U474"/>
      <c r="V474"/>
      <c r="W474"/>
      <c r="X474"/>
      <c r="Y474"/>
      <c r="Z474"/>
      <c r="AA474"/>
      <c r="AB474"/>
    </row>
    <row r="475" spans="1:28" x14ac:dyDescent="0.3">
      <c r="A475" t="s">
        <v>1629</v>
      </c>
      <c r="B475" s="1" t="e">
        <f>_xlfn.XLOOKUP(StopTimes[[#This Row],[cu_ID]],#REF!,#REF!)</f>
        <v>#REF!</v>
      </c>
      <c r="C475" s="1" t="s">
        <v>290</v>
      </c>
      <c r="D475" s="1" t="s">
        <v>3601</v>
      </c>
      <c r="E475" s="1" t="s">
        <v>110</v>
      </c>
      <c r="F475" t="s">
        <v>1628</v>
      </c>
      <c r="G475" s="1">
        <v>25</v>
      </c>
      <c r="H475" s="12">
        <v>7.5375000000000005</v>
      </c>
      <c r="I475" t="s">
        <v>2353</v>
      </c>
      <c r="J475" t="s">
        <v>2352</v>
      </c>
      <c r="K475" t="s">
        <v>7118</v>
      </c>
      <c r="L475" t="s">
        <v>7119</v>
      </c>
      <c r="M475"/>
      <c r="N475"/>
      <c r="O475"/>
      <c r="P475"/>
      <c r="Q475"/>
      <c r="R475"/>
      <c r="S475"/>
      <c r="T475"/>
      <c r="U475"/>
      <c r="V475"/>
      <c r="W475"/>
      <c r="X475"/>
      <c r="Y475"/>
      <c r="Z475"/>
      <c r="AA475"/>
      <c r="AB475"/>
    </row>
    <row r="476" spans="1:28" x14ac:dyDescent="0.3">
      <c r="A476" t="s">
        <v>5719</v>
      </c>
      <c r="B476" s="1" t="e">
        <f>_xlfn.XLOOKUP(StopTimes[[#This Row],[cu_ID]],#REF!,#REF!)</f>
        <v>#REF!</v>
      </c>
      <c r="C476" s="1" t="s">
        <v>290</v>
      </c>
      <c r="D476" s="1" t="s">
        <v>5733</v>
      </c>
      <c r="E476" s="1" t="s">
        <v>110</v>
      </c>
      <c r="F476" t="s">
        <v>2351</v>
      </c>
      <c r="G476" s="1">
        <v>25</v>
      </c>
      <c r="H476" s="12">
        <v>0.31666666666666665</v>
      </c>
      <c r="I476" t="s">
        <v>2350</v>
      </c>
      <c r="J476"/>
      <c r="K476"/>
      <c r="L476"/>
      <c r="M476"/>
      <c r="N476"/>
      <c r="O476"/>
      <c r="P476"/>
      <c r="Q476"/>
      <c r="R476"/>
      <c r="S476"/>
      <c r="T476"/>
      <c r="U476"/>
      <c r="V476"/>
      <c r="W476"/>
      <c r="X476"/>
      <c r="Y476"/>
      <c r="Z476"/>
      <c r="AA476"/>
      <c r="AB476"/>
    </row>
    <row r="477" spans="1:28" x14ac:dyDescent="0.3">
      <c r="A477" t="s">
        <v>1805</v>
      </c>
      <c r="B477" s="1" t="e">
        <f>_xlfn.XLOOKUP(StopTimes[[#This Row],[cu_ID]],#REF!,#REF!)</f>
        <v>#REF!</v>
      </c>
      <c r="C477" s="1" t="s">
        <v>290</v>
      </c>
      <c r="D477" s="1" t="s">
        <v>122</v>
      </c>
      <c r="E477" s="1" t="s">
        <v>107</v>
      </c>
      <c r="F477" t="s">
        <v>1804</v>
      </c>
      <c r="G477" s="1">
        <v>30</v>
      </c>
      <c r="H477" s="12">
        <v>3.4766666666666666</v>
      </c>
      <c r="I477" t="s">
        <v>2349</v>
      </c>
      <c r="J477" t="s">
        <v>2348</v>
      </c>
      <c r="K477" t="s">
        <v>7120</v>
      </c>
      <c r="L477" t="s">
        <v>7121</v>
      </c>
      <c r="M477" t="s">
        <v>7122</v>
      </c>
      <c r="N477"/>
      <c r="O477"/>
      <c r="P477"/>
      <c r="Q477"/>
      <c r="R477"/>
      <c r="S477"/>
      <c r="T477"/>
      <c r="U477"/>
      <c r="V477"/>
      <c r="W477"/>
      <c r="X477"/>
      <c r="Y477"/>
      <c r="Z477"/>
      <c r="AA477"/>
      <c r="AB477"/>
    </row>
    <row r="478" spans="1:28" x14ac:dyDescent="0.3">
      <c r="A478" t="s">
        <v>729</v>
      </c>
      <c r="B478" s="1" t="e">
        <f>_xlfn.XLOOKUP(StopTimes[[#This Row],[cu_ID]],#REF!,#REF!)</f>
        <v>#REF!</v>
      </c>
      <c r="C478" s="1" t="s">
        <v>290</v>
      </c>
      <c r="D478" s="1" t="s">
        <v>4007</v>
      </c>
      <c r="E478" s="1" t="s">
        <v>110</v>
      </c>
      <c r="F478" t="s">
        <v>2347</v>
      </c>
      <c r="G478" s="1">
        <v>30</v>
      </c>
      <c r="H478" s="12">
        <v>10.466666666666667</v>
      </c>
      <c r="I478" t="s">
        <v>2346</v>
      </c>
      <c r="J478" t="s">
        <v>2345</v>
      </c>
      <c r="K478" t="s">
        <v>7123</v>
      </c>
      <c r="L478" t="s">
        <v>7124</v>
      </c>
      <c r="M478"/>
      <c r="N478"/>
      <c r="O478"/>
      <c r="P478"/>
      <c r="Q478"/>
      <c r="R478"/>
      <c r="S478"/>
      <c r="T478"/>
      <c r="U478"/>
      <c r="V478"/>
      <c r="W478"/>
      <c r="X478"/>
      <c r="Y478"/>
      <c r="Z478"/>
      <c r="AA478"/>
      <c r="AB478"/>
    </row>
    <row r="479" spans="1:28" x14ac:dyDescent="0.3">
      <c r="A479" t="s">
        <v>920</v>
      </c>
      <c r="B479" s="1" t="e">
        <f>_xlfn.XLOOKUP(StopTimes[[#This Row],[cu_ID]],#REF!,#REF!)</f>
        <v>#REF!</v>
      </c>
      <c r="C479" s="1" t="s">
        <v>290</v>
      </c>
      <c r="D479" s="1" t="s">
        <v>120</v>
      </c>
      <c r="E479" s="1" t="s">
        <v>154</v>
      </c>
      <c r="F479" t="s">
        <v>919</v>
      </c>
      <c r="G479" s="1">
        <v>30</v>
      </c>
      <c r="H479" s="12">
        <v>7.0458333333333334</v>
      </c>
      <c r="I479" t="s">
        <v>2344</v>
      </c>
      <c r="J479" t="s">
        <v>2343</v>
      </c>
      <c r="K479" t="s">
        <v>7125</v>
      </c>
      <c r="L479" t="s">
        <v>7126</v>
      </c>
      <c r="M479"/>
      <c r="N479"/>
      <c r="O479"/>
      <c r="P479"/>
      <c r="Q479"/>
      <c r="R479"/>
      <c r="S479"/>
      <c r="T479"/>
      <c r="U479"/>
      <c r="V479"/>
      <c r="W479"/>
      <c r="X479"/>
      <c r="Y479"/>
      <c r="Z479"/>
      <c r="AA479"/>
      <c r="AB479"/>
    </row>
    <row r="480" spans="1:28" x14ac:dyDescent="0.3">
      <c r="A480" t="s">
        <v>1660</v>
      </c>
      <c r="B480" s="1" t="e">
        <f>_xlfn.XLOOKUP(StopTimes[[#This Row],[cu_ID]],#REF!,#REF!)</f>
        <v>#REF!</v>
      </c>
      <c r="C480" s="1" t="s">
        <v>290</v>
      </c>
      <c r="D480" s="1" t="s">
        <v>4775</v>
      </c>
      <c r="E480" s="1" t="s">
        <v>110</v>
      </c>
      <c r="F480" t="s">
        <v>1659</v>
      </c>
      <c r="G480" s="1">
        <v>40</v>
      </c>
      <c r="H480" s="12">
        <v>13.925000000000001</v>
      </c>
      <c r="I480" t="s">
        <v>2342</v>
      </c>
      <c r="J480" t="s">
        <v>2341</v>
      </c>
      <c r="K480" t="s">
        <v>7127</v>
      </c>
      <c r="L480" t="s">
        <v>7128</v>
      </c>
      <c r="M480"/>
      <c r="N480"/>
      <c r="O480"/>
      <c r="P480"/>
      <c r="Q480"/>
      <c r="R480"/>
      <c r="S480"/>
      <c r="T480"/>
      <c r="U480"/>
      <c r="V480"/>
      <c r="W480"/>
      <c r="X480"/>
      <c r="Y480"/>
      <c r="Z480"/>
      <c r="AA480"/>
      <c r="AB480"/>
    </row>
    <row r="481" spans="1:28" x14ac:dyDescent="0.3">
      <c r="A481" t="s">
        <v>1317</v>
      </c>
      <c r="B481" s="1" t="e">
        <f>_xlfn.XLOOKUP(StopTimes[[#This Row],[cu_ID]],#REF!,#REF!)</f>
        <v>#REF!</v>
      </c>
      <c r="C481" s="1" t="s">
        <v>290</v>
      </c>
      <c r="D481" s="1" t="s">
        <v>4653</v>
      </c>
      <c r="E481" s="1" t="s">
        <v>110</v>
      </c>
      <c r="F481" t="s">
        <v>2340</v>
      </c>
      <c r="G481" s="1">
        <v>45</v>
      </c>
      <c r="H481" s="12">
        <v>11.272222221666667</v>
      </c>
      <c r="I481" t="s">
        <v>2339</v>
      </c>
      <c r="J481" t="s">
        <v>2338</v>
      </c>
      <c r="K481" t="s">
        <v>7129</v>
      </c>
      <c r="L481"/>
      <c r="M481"/>
      <c r="N481"/>
      <c r="O481"/>
      <c r="P481"/>
      <c r="Q481"/>
      <c r="R481"/>
      <c r="S481"/>
      <c r="T481"/>
      <c r="U481"/>
      <c r="V481"/>
      <c r="W481"/>
      <c r="X481"/>
      <c r="Y481"/>
      <c r="Z481"/>
      <c r="AA481"/>
      <c r="AB481"/>
    </row>
    <row r="482" spans="1:28" x14ac:dyDescent="0.3">
      <c r="A482" t="s">
        <v>1555</v>
      </c>
      <c r="B482" s="1" t="e">
        <f>_xlfn.XLOOKUP(StopTimes[[#This Row],[cu_ID]],#REF!,#REF!)</f>
        <v>#REF!</v>
      </c>
      <c r="C482" s="1" t="s">
        <v>290</v>
      </c>
      <c r="D482" s="1" t="s">
        <v>4663</v>
      </c>
      <c r="E482" s="1" t="s">
        <v>112</v>
      </c>
      <c r="F482" t="s">
        <v>1554</v>
      </c>
      <c r="G482" s="1">
        <v>45</v>
      </c>
      <c r="H482" s="12">
        <v>3.5333333333333332</v>
      </c>
      <c r="I482" t="s">
        <v>2337</v>
      </c>
      <c r="J482"/>
      <c r="K482"/>
      <c r="L482"/>
      <c r="M482"/>
      <c r="N482"/>
      <c r="O482"/>
      <c r="P482"/>
      <c r="Q482"/>
      <c r="R482"/>
      <c r="S482"/>
      <c r="T482"/>
      <c r="U482"/>
      <c r="V482"/>
      <c r="W482"/>
      <c r="X482"/>
      <c r="Y482"/>
      <c r="Z482"/>
      <c r="AA482"/>
      <c r="AB482"/>
    </row>
    <row r="483" spans="1:28" x14ac:dyDescent="0.3">
      <c r="A483" t="s">
        <v>1579</v>
      </c>
      <c r="B483" s="1" t="e">
        <f>_xlfn.XLOOKUP(StopTimes[[#This Row],[cu_ID]],#REF!,#REF!)</f>
        <v>#REF!</v>
      </c>
      <c r="C483" s="1" t="s">
        <v>290</v>
      </c>
      <c r="D483" s="1" t="s">
        <v>5084</v>
      </c>
      <c r="E483" s="1" t="s">
        <v>110</v>
      </c>
      <c r="F483" t="s">
        <v>1578</v>
      </c>
      <c r="G483" s="1">
        <v>45</v>
      </c>
      <c r="H483" s="12">
        <v>4.1083333333333334</v>
      </c>
      <c r="I483" t="s">
        <v>2336</v>
      </c>
      <c r="J483" t="s">
        <v>7130</v>
      </c>
      <c r="K483"/>
      <c r="L483"/>
      <c r="M483"/>
      <c r="N483"/>
      <c r="O483"/>
      <c r="P483"/>
      <c r="Q483"/>
      <c r="R483"/>
      <c r="S483"/>
      <c r="T483"/>
      <c r="U483"/>
      <c r="V483"/>
      <c r="W483"/>
      <c r="X483"/>
      <c r="Y483"/>
      <c r="Z483"/>
      <c r="AA483"/>
      <c r="AB483"/>
    </row>
    <row r="484" spans="1:28" x14ac:dyDescent="0.3">
      <c r="A484" t="s">
        <v>1388</v>
      </c>
      <c r="B484" s="1" t="e">
        <f>_xlfn.XLOOKUP(StopTimes[[#This Row],[cu_ID]],#REF!,#REF!)</f>
        <v>#REF!</v>
      </c>
      <c r="C484" s="1" t="s">
        <v>290</v>
      </c>
      <c r="D484" s="1" t="s">
        <v>4521</v>
      </c>
      <c r="E484" s="1" t="s">
        <v>110</v>
      </c>
      <c r="F484" t="s">
        <v>2335</v>
      </c>
      <c r="G484" s="1">
        <v>46</v>
      </c>
      <c r="H484" s="12">
        <v>19.010000000000002</v>
      </c>
      <c r="I484" t="s">
        <v>2334</v>
      </c>
      <c r="J484" t="s">
        <v>2333</v>
      </c>
      <c r="K484" t="s">
        <v>2332</v>
      </c>
      <c r="L484" t="s">
        <v>7131</v>
      </c>
      <c r="M484" t="s">
        <v>7132</v>
      </c>
      <c r="N484"/>
      <c r="O484"/>
      <c r="P484"/>
      <c r="Q484"/>
      <c r="R484"/>
      <c r="S484"/>
      <c r="T484"/>
      <c r="U484"/>
      <c r="V484"/>
      <c r="W484"/>
      <c r="X484"/>
      <c r="Y484"/>
      <c r="Z484"/>
      <c r="AA484"/>
      <c r="AB484"/>
    </row>
    <row r="485" spans="1:28" x14ac:dyDescent="0.3">
      <c r="A485" t="s">
        <v>833</v>
      </c>
      <c r="B485" s="1" t="e">
        <f>_xlfn.XLOOKUP(StopTimes[[#This Row],[cu_ID]],#REF!,#REF!)</f>
        <v>#REF!</v>
      </c>
      <c r="C485" s="1" t="s">
        <v>290</v>
      </c>
      <c r="D485" s="1" t="s">
        <v>5734</v>
      </c>
      <c r="E485" s="1" t="s">
        <v>110</v>
      </c>
      <c r="F485" t="s">
        <v>2331</v>
      </c>
      <c r="G485" s="1">
        <v>49</v>
      </c>
      <c r="H485" s="12">
        <v>0.55833333333333335</v>
      </c>
      <c r="I485" t="s">
        <v>2330</v>
      </c>
      <c r="J485" t="s">
        <v>2329</v>
      </c>
      <c r="K485" t="s">
        <v>7133</v>
      </c>
      <c r="L485" t="s">
        <v>7134</v>
      </c>
      <c r="M485"/>
      <c r="N485"/>
      <c r="O485"/>
      <c r="P485"/>
      <c r="Q485"/>
      <c r="R485"/>
      <c r="S485"/>
      <c r="T485"/>
      <c r="U485"/>
      <c r="V485"/>
      <c r="W485"/>
      <c r="X485"/>
      <c r="Y485"/>
      <c r="Z485"/>
      <c r="AA485"/>
      <c r="AB485"/>
    </row>
    <row r="486" spans="1:28" x14ac:dyDescent="0.3">
      <c r="A486" t="s">
        <v>1033</v>
      </c>
      <c r="B486" s="1" t="e">
        <f>_xlfn.XLOOKUP(StopTimes[[#This Row],[cu_ID]],#REF!,#REF!)</f>
        <v>#REF!</v>
      </c>
      <c r="C486" s="1" t="s">
        <v>290</v>
      </c>
      <c r="D486" s="1" t="s">
        <v>121</v>
      </c>
      <c r="E486" s="1" t="s">
        <v>4537</v>
      </c>
      <c r="F486" t="s">
        <v>1032</v>
      </c>
      <c r="G486" s="1">
        <v>50</v>
      </c>
      <c r="H486" s="12">
        <v>35.986666666666665</v>
      </c>
      <c r="I486" t="s">
        <v>2328</v>
      </c>
      <c r="J486" t="s">
        <v>2327</v>
      </c>
      <c r="K486" t="s">
        <v>2326</v>
      </c>
      <c r="L486" t="s">
        <v>7135</v>
      </c>
      <c r="M486" t="s">
        <v>7136</v>
      </c>
      <c r="N486"/>
      <c r="O486"/>
      <c r="P486"/>
      <c r="Q486"/>
      <c r="R486"/>
      <c r="S486"/>
      <c r="T486"/>
      <c r="U486"/>
      <c r="V486"/>
      <c r="W486"/>
      <c r="X486"/>
      <c r="Y486"/>
      <c r="Z486"/>
      <c r="AA486"/>
      <c r="AB486"/>
    </row>
    <row r="487" spans="1:28" x14ac:dyDescent="0.3">
      <c r="A487" t="s">
        <v>1581</v>
      </c>
      <c r="B487" s="1" t="e">
        <f>_xlfn.XLOOKUP(StopTimes[[#This Row],[cu_ID]],#REF!,#REF!)</f>
        <v>#REF!</v>
      </c>
      <c r="C487" s="1" t="s">
        <v>290</v>
      </c>
      <c r="D487" s="1" t="s">
        <v>111</v>
      </c>
      <c r="E487" s="1" t="s">
        <v>4773</v>
      </c>
      <c r="F487" t="s">
        <v>1580</v>
      </c>
      <c r="G487" s="1">
        <v>50</v>
      </c>
      <c r="H487" s="12">
        <v>19.120833333333334</v>
      </c>
      <c r="I487" t="s">
        <v>2325</v>
      </c>
      <c r="J487" t="s">
        <v>2324</v>
      </c>
      <c r="K487" t="s">
        <v>7137</v>
      </c>
      <c r="L487" t="s">
        <v>7138</v>
      </c>
      <c r="M487"/>
      <c r="N487"/>
      <c r="O487"/>
      <c r="P487"/>
      <c r="Q487"/>
      <c r="R487"/>
      <c r="S487"/>
      <c r="T487"/>
      <c r="U487"/>
      <c r="V487"/>
      <c r="W487"/>
      <c r="X487"/>
      <c r="Y487"/>
      <c r="Z487"/>
      <c r="AA487"/>
      <c r="AB487"/>
    </row>
    <row r="488" spans="1:28" x14ac:dyDescent="0.3">
      <c r="A488" t="s">
        <v>843</v>
      </c>
      <c r="B488" s="1" t="e">
        <f>_xlfn.XLOOKUP(StopTimes[[#This Row],[cu_ID]],#REF!,#REF!)</f>
        <v>#REF!</v>
      </c>
      <c r="C488" s="1" t="s">
        <v>290</v>
      </c>
      <c r="D488" s="1" t="s">
        <v>120</v>
      </c>
      <c r="E488" s="1" t="s">
        <v>125</v>
      </c>
      <c r="F488" t="s">
        <v>2323</v>
      </c>
      <c r="G488" s="1">
        <v>50</v>
      </c>
      <c r="H488" s="12">
        <v>11.762500000000001</v>
      </c>
      <c r="I488" t="s">
        <v>2322</v>
      </c>
      <c r="J488" t="s">
        <v>2321</v>
      </c>
      <c r="K488" t="s">
        <v>7139</v>
      </c>
      <c r="L488" t="s">
        <v>7140</v>
      </c>
      <c r="M488"/>
      <c r="N488"/>
      <c r="O488"/>
      <c r="P488"/>
      <c r="Q488"/>
      <c r="R488"/>
      <c r="S488"/>
      <c r="T488"/>
      <c r="U488"/>
      <c r="V488"/>
      <c r="W488"/>
      <c r="X488"/>
      <c r="Y488"/>
      <c r="Z488"/>
      <c r="AA488"/>
      <c r="AB488"/>
    </row>
    <row r="489" spans="1:28" x14ac:dyDescent="0.3">
      <c r="A489" t="s">
        <v>1887</v>
      </c>
      <c r="B489" s="1" t="e">
        <f>_xlfn.XLOOKUP(StopTimes[[#This Row],[cu_ID]],#REF!,#REF!)</f>
        <v>#REF!</v>
      </c>
      <c r="C489" s="1" t="s">
        <v>290</v>
      </c>
      <c r="D489" s="1" t="s">
        <v>5407</v>
      </c>
      <c r="E489" s="1" t="s">
        <v>112</v>
      </c>
      <c r="F489" t="s">
        <v>1573</v>
      </c>
      <c r="G489" s="1">
        <v>55</v>
      </c>
      <c r="H489" s="12">
        <v>4.7666666666666666</v>
      </c>
      <c r="I489" t="s">
        <v>2320</v>
      </c>
      <c r="J489"/>
      <c r="K489"/>
      <c r="L489"/>
      <c r="M489"/>
      <c r="N489"/>
      <c r="O489"/>
      <c r="P489"/>
      <c r="Q489"/>
      <c r="R489"/>
      <c r="S489"/>
      <c r="T489"/>
      <c r="U489"/>
      <c r="V489"/>
      <c r="W489"/>
      <c r="X489"/>
      <c r="Y489"/>
      <c r="Z489"/>
      <c r="AA489"/>
      <c r="AB489"/>
    </row>
    <row r="490" spans="1:28" x14ac:dyDescent="0.3">
      <c r="A490" t="s">
        <v>743</v>
      </c>
      <c r="B490" s="1" t="e">
        <f>_xlfn.XLOOKUP(StopTimes[[#This Row],[cu_ID]],#REF!,#REF!)</f>
        <v>#REF!</v>
      </c>
      <c r="C490" s="1" t="s">
        <v>290</v>
      </c>
      <c r="D490" s="1" t="s">
        <v>120</v>
      </c>
      <c r="E490" s="1" t="s">
        <v>142</v>
      </c>
      <c r="F490" t="s">
        <v>2319</v>
      </c>
      <c r="G490" s="1">
        <v>60</v>
      </c>
      <c r="H490" s="12">
        <v>12.308333333333334</v>
      </c>
      <c r="I490" t="s">
        <v>2318</v>
      </c>
      <c r="J490" t="s">
        <v>2317</v>
      </c>
      <c r="K490" t="s">
        <v>7141</v>
      </c>
      <c r="L490" t="s">
        <v>7142</v>
      </c>
      <c r="M490"/>
      <c r="N490"/>
      <c r="O490"/>
      <c r="P490"/>
      <c r="Q490"/>
      <c r="R490"/>
      <c r="S490"/>
      <c r="T490"/>
      <c r="U490"/>
      <c r="V490"/>
      <c r="W490"/>
      <c r="X490"/>
      <c r="Y490"/>
      <c r="Z490"/>
      <c r="AA490"/>
      <c r="AB490"/>
    </row>
    <row r="491" spans="1:28" x14ac:dyDescent="0.3">
      <c r="A491" t="s">
        <v>1189</v>
      </c>
      <c r="B491" s="1" t="e">
        <f>_xlfn.XLOOKUP(StopTimes[[#This Row],[cu_ID]],#REF!,#REF!)</f>
        <v>#REF!</v>
      </c>
      <c r="C491" s="1" t="s">
        <v>290</v>
      </c>
      <c r="D491" s="1" t="s">
        <v>3667</v>
      </c>
      <c r="E491" s="1" t="s">
        <v>110</v>
      </c>
      <c r="F491" t="s">
        <v>2316</v>
      </c>
      <c r="G491" s="1">
        <v>60</v>
      </c>
      <c r="H491" s="12">
        <v>33.633333333333333</v>
      </c>
      <c r="I491" t="s">
        <v>2315</v>
      </c>
      <c r="J491"/>
      <c r="K491"/>
      <c r="L491"/>
      <c r="M491"/>
      <c r="N491"/>
      <c r="O491"/>
      <c r="P491"/>
      <c r="Q491"/>
      <c r="R491"/>
      <c r="S491"/>
      <c r="T491"/>
      <c r="U491"/>
      <c r="V491"/>
      <c r="W491"/>
      <c r="X491"/>
      <c r="Y491"/>
      <c r="Z491"/>
      <c r="AA491"/>
      <c r="AB491"/>
    </row>
    <row r="492" spans="1:28" x14ac:dyDescent="0.3">
      <c r="A492" t="s">
        <v>827</v>
      </c>
      <c r="B492" s="1" t="e">
        <f>_xlfn.XLOOKUP(StopTimes[[#This Row],[cu_ID]],#REF!,#REF!)</f>
        <v>#REF!</v>
      </c>
      <c r="C492" s="1" t="s">
        <v>290</v>
      </c>
      <c r="D492" s="1" t="s">
        <v>5275</v>
      </c>
      <c r="E492" s="1" t="s">
        <v>110</v>
      </c>
      <c r="F492" t="s">
        <v>2314</v>
      </c>
      <c r="G492" s="1">
        <v>61</v>
      </c>
      <c r="H492" s="12">
        <v>13.725</v>
      </c>
      <c r="I492" t="s">
        <v>2313</v>
      </c>
      <c r="J492" t="s">
        <v>7143</v>
      </c>
      <c r="K492"/>
      <c r="L492"/>
      <c r="M492"/>
      <c r="N492"/>
      <c r="O492"/>
      <c r="P492"/>
      <c r="Q492"/>
      <c r="R492"/>
      <c r="S492"/>
      <c r="T492"/>
      <c r="U492"/>
      <c r="V492"/>
      <c r="W492"/>
      <c r="X492"/>
      <c r="Y492"/>
      <c r="Z492"/>
      <c r="AA492"/>
      <c r="AB492"/>
    </row>
    <row r="493" spans="1:28" x14ac:dyDescent="0.3">
      <c r="A493" t="s">
        <v>830</v>
      </c>
      <c r="B493" s="1" t="e">
        <f>_xlfn.XLOOKUP(StopTimes[[#This Row],[cu_ID]],#REF!,#REF!)</f>
        <v>#REF!</v>
      </c>
      <c r="C493" s="1" t="s">
        <v>290</v>
      </c>
      <c r="D493" s="1" t="s">
        <v>3410</v>
      </c>
      <c r="E493" s="1" t="s">
        <v>110</v>
      </c>
      <c r="F493" t="s">
        <v>2312</v>
      </c>
      <c r="G493" s="1">
        <v>62</v>
      </c>
      <c r="H493" s="12">
        <v>11.770833333333334</v>
      </c>
      <c r="I493" t="s">
        <v>2311</v>
      </c>
      <c r="J493" t="s">
        <v>2310</v>
      </c>
      <c r="K493" t="s">
        <v>7144</v>
      </c>
      <c r="L493" t="s">
        <v>7145</v>
      </c>
      <c r="M493"/>
      <c r="N493"/>
      <c r="O493"/>
      <c r="P493"/>
      <c r="Q493"/>
      <c r="R493"/>
      <c r="S493"/>
      <c r="T493"/>
      <c r="U493"/>
      <c r="V493"/>
      <c r="W493"/>
      <c r="X493"/>
      <c r="Y493"/>
      <c r="Z493"/>
      <c r="AA493"/>
      <c r="AB493"/>
    </row>
    <row r="494" spans="1:28" x14ac:dyDescent="0.3">
      <c r="A494" t="s">
        <v>1399</v>
      </c>
      <c r="B494" s="1" t="e">
        <f>_xlfn.XLOOKUP(StopTimes[[#This Row],[cu_ID]],#REF!,#REF!)</f>
        <v>#REF!</v>
      </c>
      <c r="C494" s="1" t="s">
        <v>290</v>
      </c>
      <c r="D494" s="1" t="s">
        <v>5167</v>
      </c>
      <c r="E494" s="1" t="s">
        <v>110</v>
      </c>
      <c r="F494" t="s">
        <v>1398</v>
      </c>
      <c r="G494" s="1">
        <v>63</v>
      </c>
      <c r="H494" s="12">
        <v>8.125</v>
      </c>
      <c r="I494" t="s">
        <v>2309</v>
      </c>
      <c r="J494" t="s">
        <v>7146</v>
      </c>
      <c r="K494"/>
      <c r="L494"/>
      <c r="M494"/>
      <c r="N494"/>
      <c r="O494"/>
      <c r="P494"/>
      <c r="Q494"/>
      <c r="R494"/>
      <c r="S494"/>
      <c r="T494"/>
      <c r="U494"/>
      <c r="V494"/>
      <c r="W494"/>
      <c r="X494"/>
      <c r="Y494"/>
      <c r="Z494"/>
      <c r="AA494"/>
      <c r="AB494"/>
    </row>
    <row r="495" spans="1:28" x14ac:dyDescent="0.3">
      <c r="A495" t="s">
        <v>805</v>
      </c>
      <c r="B495" s="1" t="e">
        <f>_xlfn.XLOOKUP(StopTimes[[#This Row],[cu_ID]],#REF!,#REF!)</f>
        <v>#REF!</v>
      </c>
      <c r="C495" s="1" t="s">
        <v>290</v>
      </c>
      <c r="D495" s="1" t="s">
        <v>120</v>
      </c>
      <c r="E495" s="1" t="s">
        <v>136</v>
      </c>
      <c r="F495" t="s">
        <v>2308</v>
      </c>
      <c r="G495" s="1">
        <v>65</v>
      </c>
      <c r="H495" s="12">
        <v>12.566666666666666</v>
      </c>
      <c r="I495" t="s">
        <v>2307</v>
      </c>
      <c r="J495" t="s">
        <v>2306</v>
      </c>
      <c r="K495" t="s">
        <v>7147</v>
      </c>
      <c r="L495" t="s">
        <v>7148</v>
      </c>
      <c r="M495"/>
      <c r="N495"/>
      <c r="O495"/>
      <c r="P495"/>
      <c r="Q495"/>
      <c r="R495"/>
      <c r="S495"/>
      <c r="T495"/>
      <c r="U495"/>
      <c r="V495"/>
      <c r="W495"/>
      <c r="X495"/>
      <c r="Y495"/>
      <c r="Z495"/>
      <c r="AA495"/>
      <c r="AB495"/>
    </row>
    <row r="496" spans="1:28" x14ac:dyDescent="0.3">
      <c r="A496" t="s">
        <v>1562</v>
      </c>
      <c r="B496" s="1" t="e">
        <f>_xlfn.XLOOKUP(StopTimes[[#This Row],[cu_ID]],#REF!,#REF!)</f>
        <v>#REF!</v>
      </c>
      <c r="C496" s="1" t="s">
        <v>290</v>
      </c>
      <c r="D496" s="1" t="s">
        <v>4446</v>
      </c>
      <c r="E496" s="1" t="s">
        <v>110</v>
      </c>
      <c r="F496" t="s">
        <v>1561</v>
      </c>
      <c r="G496" s="1">
        <v>65</v>
      </c>
      <c r="H496" s="12">
        <v>3.2833333333333332</v>
      </c>
      <c r="I496" t="s">
        <v>2305</v>
      </c>
      <c r="J496"/>
      <c r="K496"/>
      <c r="L496"/>
      <c r="M496"/>
      <c r="N496"/>
      <c r="O496"/>
      <c r="P496"/>
      <c r="Q496"/>
      <c r="R496"/>
      <c r="S496"/>
      <c r="T496"/>
      <c r="U496"/>
      <c r="V496"/>
      <c r="W496"/>
      <c r="X496"/>
      <c r="Y496"/>
      <c r="Z496"/>
      <c r="AA496"/>
      <c r="AB496"/>
    </row>
    <row r="497" spans="1:28" x14ac:dyDescent="0.3">
      <c r="A497" t="s">
        <v>807</v>
      </c>
      <c r="B497" s="1" t="e">
        <f>_xlfn.XLOOKUP(StopTimes[[#This Row],[cu_ID]],#REF!,#REF!)</f>
        <v>#REF!</v>
      </c>
      <c r="C497" s="1" t="s">
        <v>290</v>
      </c>
      <c r="D497" s="1" t="s">
        <v>3428</v>
      </c>
      <c r="E497" s="1" t="s">
        <v>110</v>
      </c>
      <c r="F497" t="s">
        <v>2304</v>
      </c>
      <c r="G497" s="1">
        <v>67</v>
      </c>
      <c r="H497" s="12">
        <v>5.8250000000000002</v>
      </c>
      <c r="I497" t="s">
        <v>2303</v>
      </c>
      <c r="J497" t="s">
        <v>7149</v>
      </c>
      <c r="K497"/>
      <c r="L497"/>
      <c r="M497"/>
      <c r="N497"/>
      <c r="O497"/>
      <c r="P497"/>
      <c r="Q497"/>
      <c r="R497"/>
      <c r="S497"/>
      <c r="T497"/>
      <c r="U497"/>
      <c r="V497"/>
      <c r="W497"/>
      <c r="X497"/>
      <c r="Y497"/>
      <c r="Z497"/>
      <c r="AA497"/>
      <c r="AB497"/>
    </row>
    <row r="498" spans="1:28" x14ac:dyDescent="0.3">
      <c r="A498" t="s">
        <v>1243</v>
      </c>
      <c r="B498" s="1" t="e">
        <f>_xlfn.XLOOKUP(StopTimes[[#This Row],[cu_ID]],#REF!,#REF!)</f>
        <v>#REF!</v>
      </c>
      <c r="C498" s="1" t="s">
        <v>290</v>
      </c>
      <c r="D498" s="1" t="s">
        <v>3522</v>
      </c>
      <c r="E498" s="1" t="s">
        <v>123</v>
      </c>
      <c r="F498" t="s">
        <v>2302</v>
      </c>
      <c r="G498" s="1">
        <v>70</v>
      </c>
      <c r="H498" s="12">
        <v>6.2633333333333336</v>
      </c>
      <c r="I498" t="s">
        <v>2301</v>
      </c>
      <c r="J498" t="s">
        <v>2300</v>
      </c>
      <c r="K498" t="s">
        <v>2299</v>
      </c>
      <c r="L498" t="s">
        <v>7150</v>
      </c>
      <c r="M498" t="s">
        <v>7151</v>
      </c>
      <c r="N498"/>
      <c r="O498"/>
      <c r="P498"/>
      <c r="Q498"/>
      <c r="R498"/>
      <c r="S498"/>
      <c r="T498"/>
      <c r="U498"/>
      <c r="V498"/>
      <c r="W498"/>
      <c r="X498"/>
      <c r="Y498"/>
      <c r="Z498"/>
      <c r="AA498"/>
      <c r="AB498"/>
    </row>
    <row r="499" spans="1:28" x14ac:dyDescent="0.3">
      <c r="A499" t="s">
        <v>1364</v>
      </c>
      <c r="B499" s="1" t="e">
        <f>_xlfn.XLOOKUP(StopTimes[[#This Row],[cu_ID]],#REF!,#REF!)</f>
        <v>#REF!</v>
      </c>
      <c r="C499" s="1" t="s">
        <v>290</v>
      </c>
      <c r="D499" s="1" t="s">
        <v>4022</v>
      </c>
      <c r="E499" s="1" t="s">
        <v>110</v>
      </c>
      <c r="F499" t="s">
        <v>2298</v>
      </c>
      <c r="G499" s="1">
        <v>70</v>
      </c>
      <c r="H499" s="12">
        <v>8.2333333333333343</v>
      </c>
      <c r="I499" t="s">
        <v>2297</v>
      </c>
      <c r="J499" t="s">
        <v>2296</v>
      </c>
      <c r="K499" t="s">
        <v>7152</v>
      </c>
      <c r="L499" t="s">
        <v>7153</v>
      </c>
      <c r="M499"/>
      <c r="N499"/>
      <c r="O499"/>
      <c r="P499"/>
      <c r="Q499"/>
      <c r="R499"/>
      <c r="S499"/>
      <c r="T499"/>
      <c r="U499"/>
      <c r="V499"/>
      <c r="W499"/>
      <c r="X499"/>
      <c r="Y499"/>
      <c r="Z499"/>
      <c r="AA499"/>
      <c r="AB499"/>
    </row>
    <row r="500" spans="1:28" x14ac:dyDescent="0.3">
      <c r="A500" t="s">
        <v>1482</v>
      </c>
      <c r="B500" s="1" t="e">
        <f>_xlfn.XLOOKUP(StopTimes[[#This Row],[cu_ID]],#REF!,#REF!)</f>
        <v>#REF!</v>
      </c>
      <c r="C500" s="1" t="s">
        <v>290</v>
      </c>
      <c r="D500" s="1" t="s">
        <v>4779</v>
      </c>
      <c r="E500" s="1" t="s">
        <v>110</v>
      </c>
      <c r="F500" t="s">
        <v>1481</v>
      </c>
      <c r="G500" s="1">
        <v>70</v>
      </c>
      <c r="H500" s="12">
        <v>10.058333333333334</v>
      </c>
      <c r="I500" t="s">
        <v>2295</v>
      </c>
      <c r="J500" t="s">
        <v>2294</v>
      </c>
      <c r="K500" t="s">
        <v>7154</v>
      </c>
      <c r="L500" t="s">
        <v>7155</v>
      </c>
      <c r="M500"/>
      <c r="N500"/>
      <c r="O500"/>
      <c r="P500"/>
      <c r="Q500"/>
      <c r="R500"/>
      <c r="S500"/>
      <c r="T500"/>
      <c r="U500"/>
      <c r="V500"/>
      <c r="W500"/>
      <c r="X500"/>
      <c r="Y500"/>
      <c r="Z500"/>
      <c r="AA500"/>
      <c r="AB500"/>
    </row>
    <row r="501" spans="1:28" x14ac:dyDescent="0.3">
      <c r="A501" t="s">
        <v>1207</v>
      </c>
      <c r="B501" s="1" t="e">
        <f>_xlfn.XLOOKUP(StopTimes[[#This Row],[cu_ID]],#REF!,#REF!)</f>
        <v>#REF!</v>
      </c>
      <c r="C501" s="1" t="s">
        <v>290</v>
      </c>
      <c r="D501" s="1" t="s">
        <v>3420</v>
      </c>
      <c r="E501" s="1" t="s">
        <v>110</v>
      </c>
      <c r="F501" t="s">
        <v>1206</v>
      </c>
      <c r="G501" s="1">
        <v>70</v>
      </c>
      <c r="H501" s="12">
        <v>8.8250000000000011</v>
      </c>
      <c r="I501" t="s">
        <v>2293</v>
      </c>
      <c r="J501" t="s">
        <v>7156</v>
      </c>
      <c r="K501"/>
      <c r="L501"/>
      <c r="M501"/>
      <c r="N501"/>
      <c r="O501"/>
      <c r="P501"/>
      <c r="Q501"/>
      <c r="R501"/>
      <c r="S501"/>
      <c r="T501"/>
      <c r="U501"/>
      <c r="V501"/>
      <c r="W501"/>
      <c r="X501"/>
      <c r="Y501"/>
      <c r="Z501"/>
      <c r="AA501"/>
      <c r="AB501"/>
    </row>
    <row r="502" spans="1:28" x14ac:dyDescent="0.3">
      <c r="A502" t="s">
        <v>1645</v>
      </c>
      <c r="B502" s="1" t="e">
        <f>_xlfn.XLOOKUP(StopTimes[[#This Row],[cu_ID]],#REF!,#REF!)</f>
        <v>#REF!</v>
      </c>
      <c r="C502" s="1" t="s">
        <v>290</v>
      </c>
      <c r="D502" s="1" t="s">
        <v>3593</v>
      </c>
      <c r="E502" s="1" t="s">
        <v>110</v>
      </c>
      <c r="F502" t="s">
        <v>1643</v>
      </c>
      <c r="G502" s="1">
        <v>70</v>
      </c>
      <c r="H502" s="12">
        <v>7.5125000000000002</v>
      </c>
      <c r="I502" t="s">
        <v>2292</v>
      </c>
      <c r="J502" t="s">
        <v>2291</v>
      </c>
      <c r="K502" t="s">
        <v>7157</v>
      </c>
      <c r="L502" t="s">
        <v>7158</v>
      </c>
      <c r="M502"/>
      <c r="N502"/>
      <c r="O502"/>
      <c r="P502"/>
      <c r="Q502"/>
      <c r="R502"/>
      <c r="S502"/>
      <c r="T502"/>
      <c r="U502"/>
      <c r="V502"/>
      <c r="W502"/>
      <c r="X502"/>
      <c r="Y502"/>
      <c r="Z502"/>
      <c r="AA502"/>
      <c r="AB502"/>
    </row>
    <row r="503" spans="1:28" x14ac:dyDescent="0.3">
      <c r="A503" t="s">
        <v>1246</v>
      </c>
      <c r="B503" s="1" t="e">
        <f>_xlfn.XLOOKUP(StopTimes[[#This Row],[cu_ID]],#REF!,#REF!)</f>
        <v>#REF!</v>
      </c>
      <c r="C503" s="1" t="s">
        <v>290</v>
      </c>
      <c r="D503" s="1" t="s">
        <v>158</v>
      </c>
      <c r="E503" s="1" t="s">
        <v>123</v>
      </c>
      <c r="F503" t="s">
        <v>2290</v>
      </c>
      <c r="G503" s="1">
        <v>80</v>
      </c>
      <c r="H503" s="12">
        <v>10.48</v>
      </c>
      <c r="I503" t="s">
        <v>2289</v>
      </c>
      <c r="J503" t="s">
        <v>2288</v>
      </c>
      <c r="K503" t="s">
        <v>2287</v>
      </c>
      <c r="L503" t="s">
        <v>7159</v>
      </c>
      <c r="M503" t="s">
        <v>7160</v>
      </c>
      <c r="N503"/>
      <c r="O503"/>
      <c r="P503"/>
      <c r="Q503"/>
      <c r="R503"/>
      <c r="S503"/>
      <c r="T503"/>
      <c r="U503"/>
      <c r="V503"/>
      <c r="W503"/>
      <c r="X503"/>
      <c r="Y503"/>
      <c r="Z503"/>
      <c r="AA503"/>
      <c r="AB503"/>
    </row>
    <row r="504" spans="1:28" x14ac:dyDescent="0.3">
      <c r="A504" t="s">
        <v>1333</v>
      </c>
      <c r="B504" s="1" t="e">
        <f>_xlfn.XLOOKUP(StopTimes[[#This Row],[cu_ID]],#REF!,#REF!)</f>
        <v>#REF!</v>
      </c>
      <c r="C504" s="1" t="s">
        <v>290</v>
      </c>
      <c r="D504" s="1" t="s">
        <v>4238</v>
      </c>
      <c r="E504" s="1" t="s">
        <v>110</v>
      </c>
      <c r="F504" t="s">
        <v>2286</v>
      </c>
      <c r="G504" s="1">
        <v>80</v>
      </c>
      <c r="H504" s="12">
        <v>0.34666666666666668</v>
      </c>
      <c r="I504" t="s">
        <v>2285</v>
      </c>
      <c r="J504" t="s">
        <v>2284</v>
      </c>
      <c r="K504" t="s">
        <v>7161</v>
      </c>
      <c r="L504" t="s">
        <v>7162</v>
      </c>
      <c r="M504" t="s">
        <v>7163</v>
      </c>
      <c r="N504"/>
      <c r="O504"/>
      <c r="P504"/>
      <c r="Q504"/>
      <c r="R504"/>
      <c r="S504"/>
      <c r="T504"/>
      <c r="U504"/>
      <c r="V504"/>
      <c r="W504"/>
      <c r="X504"/>
      <c r="Y504"/>
      <c r="Z504"/>
      <c r="AA504"/>
      <c r="AB504"/>
    </row>
    <row r="505" spans="1:28" x14ac:dyDescent="0.3">
      <c r="A505" t="s">
        <v>915</v>
      </c>
      <c r="B505" s="1" t="e">
        <f>_xlfn.XLOOKUP(StopTimes[[#This Row],[cu_ID]],#REF!,#REF!)</f>
        <v>#REF!</v>
      </c>
      <c r="C505" s="1" t="s">
        <v>290</v>
      </c>
      <c r="D505" s="1" t="s">
        <v>120</v>
      </c>
      <c r="E505" s="1" t="s">
        <v>108</v>
      </c>
      <c r="F505" t="s">
        <v>2283</v>
      </c>
      <c r="G505" s="1">
        <v>80</v>
      </c>
      <c r="H505" s="12">
        <v>12.458333333333334</v>
      </c>
      <c r="I505" t="s">
        <v>2282</v>
      </c>
      <c r="J505" t="s">
        <v>2281</v>
      </c>
      <c r="K505" t="s">
        <v>7164</v>
      </c>
      <c r="L505" t="s">
        <v>7165</v>
      </c>
      <c r="M505"/>
      <c r="N505"/>
      <c r="O505"/>
      <c r="P505"/>
      <c r="Q505"/>
      <c r="R505"/>
      <c r="S505"/>
      <c r="T505"/>
      <c r="U505"/>
      <c r="V505"/>
      <c r="W505"/>
      <c r="X505"/>
      <c r="Y505"/>
      <c r="Z505"/>
      <c r="AA505"/>
      <c r="AB505"/>
    </row>
    <row r="506" spans="1:28" x14ac:dyDescent="0.3">
      <c r="A506" t="s">
        <v>1261</v>
      </c>
      <c r="B506" s="1" t="e">
        <f>_xlfn.XLOOKUP(StopTimes[[#This Row],[cu_ID]],#REF!,#REF!)</f>
        <v>#REF!</v>
      </c>
      <c r="C506" s="1" t="s">
        <v>290</v>
      </c>
      <c r="D506" s="1" t="s">
        <v>3638</v>
      </c>
      <c r="E506" s="1" t="s">
        <v>138</v>
      </c>
      <c r="F506" t="s">
        <v>2280</v>
      </c>
      <c r="G506" s="1">
        <v>80</v>
      </c>
      <c r="H506" s="12">
        <v>12.125</v>
      </c>
      <c r="I506" t="s">
        <v>2279</v>
      </c>
      <c r="J506" t="s">
        <v>2278</v>
      </c>
      <c r="K506" t="s">
        <v>7166</v>
      </c>
      <c r="L506" t="s">
        <v>7167</v>
      </c>
      <c r="M506"/>
      <c r="N506"/>
      <c r="O506"/>
      <c r="P506"/>
      <c r="Q506"/>
      <c r="R506"/>
      <c r="S506"/>
      <c r="T506"/>
      <c r="U506"/>
      <c r="V506"/>
      <c r="W506"/>
      <c r="X506"/>
      <c r="Y506"/>
      <c r="Z506"/>
      <c r="AA506"/>
      <c r="AB506"/>
    </row>
    <row r="507" spans="1:28" x14ac:dyDescent="0.3">
      <c r="A507" t="s">
        <v>902</v>
      </c>
      <c r="B507" s="1" t="e">
        <f>_xlfn.XLOOKUP(StopTimes[[#This Row],[cu_ID]],#REF!,#REF!)</f>
        <v>#REF!</v>
      </c>
      <c r="C507" s="1" t="s">
        <v>290</v>
      </c>
      <c r="D507" s="1" t="s">
        <v>121</v>
      </c>
      <c r="E507" s="1" t="s">
        <v>145</v>
      </c>
      <c r="F507" t="s">
        <v>901</v>
      </c>
      <c r="G507" s="1">
        <v>85</v>
      </c>
      <c r="H507" s="12">
        <v>8.2458333333333336</v>
      </c>
      <c r="I507" t="s">
        <v>2277</v>
      </c>
      <c r="J507" t="s">
        <v>2276</v>
      </c>
      <c r="K507" t="s">
        <v>7168</v>
      </c>
      <c r="L507" t="s">
        <v>7169</v>
      </c>
      <c r="M507"/>
      <c r="N507"/>
      <c r="O507"/>
      <c r="P507"/>
      <c r="Q507"/>
      <c r="R507"/>
      <c r="S507"/>
      <c r="T507"/>
      <c r="U507"/>
      <c r="V507"/>
      <c r="W507"/>
      <c r="X507"/>
      <c r="Y507"/>
      <c r="Z507"/>
      <c r="AA507"/>
      <c r="AB507"/>
    </row>
    <row r="508" spans="1:28" x14ac:dyDescent="0.3">
      <c r="A508" t="s">
        <v>1694</v>
      </c>
      <c r="B508" s="1" t="e">
        <f>_xlfn.XLOOKUP(StopTimes[[#This Row],[cu_ID]],#REF!,#REF!)</f>
        <v>#REF!</v>
      </c>
      <c r="C508" s="1" t="s">
        <v>290</v>
      </c>
      <c r="D508" s="1" t="s">
        <v>158</v>
      </c>
      <c r="E508" s="1" t="s">
        <v>125</v>
      </c>
      <c r="F508" t="s">
        <v>1693</v>
      </c>
      <c r="G508" s="1">
        <v>90</v>
      </c>
      <c r="H508" s="12">
        <v>5.3533333333333335</v>
      </c>
      <c r="I508" t="s">
        <v>2275</v>
      </c>
      <c r="J508" t="s">
        <v>2274</v>
      </c>
      <c r="K508" t="s">
        <v>2273</v>
      </c>
      <c r="L508" t="s">
        <v>7170</v>
      </c>
      <c r="M508" t="s">
        <v>7171</v>
      </c>
      <c r="N508"/>
      <c r="O508"/>
      <c r="P508"/>
      <c r="Q508"/>
      <c r="R508"/>
      <c r="S508"/>
      <c r="T508"/>
      <c r="U508"/>
      <c r="V508"/>
      <c r="W508"/>
      <c r="X508"/>
      <c r="Y508"/>
      <c r="Z508"/>
      <c r="AA508"/>
      <c r="AB508"/>
    </row>
    <row r="509" spans="1:28" x14ac:dyDescent="0.3">
      <c r="A509" t="s">
        <v>1335</v>
      </c>
      <c r="B509" s="1" t="e">
        <f>_xlfn.XLOOKUP(StopTimes[[#This Row],[cu_ID]],#REF!,#REF!)</f>
        <v>#REF!</v>
      </c>
      <c r="C509" s="1" t="s">
        <v>290</v>
      </c>
      <c r="D509" s="1" t="s">
        <v>4236</v>
      </c>
      <c r="E509" s="1" t="s">
        <v>110</v>
      </c>
      <c r="F509" t="s">
        <v>2272</v>
      </c>
      <c r="G509" s="1">
        <v>90</v>
      </c>
      <c r="H509" s="12">
        <v>0.23666666666666666</v>
      </c>
      <c r="I509" t="s">
        <v>2271</v>
      </c>
      <c r="J509" t="s">
        <v>2270</v>
      </c>
      <c r="K509" t="s">
        <v>7172</v>
      </c>
      <c r="L509" t="s">
        <v>7173</v>
      </c>
      <c r="M509" t="s">
        <v>7174</v>
      </c>
      <c r="N509"/>
      <c r="O509"/>
      <c r="P509"/>
      <c r="Q509"/>
      <c r="R509"/>
      <c r="S509"/>
      <c r="T509"/>
      <c r="U509"/>
      <c r="V509"/>
      <c r="W509"/>
      <c r="X509"/>
      <c r="Y509"/>
      <c r="Z509"/>
      <c r="AA509"/>
      <c r="AB509"/>
    </row>
    <row r="510" spans="1:28" x14ac:dyDescent="0.3">
      <c r="A510" t="s">
        <v>1270</v>
      </c>
      <c r="B510" s="1" t="e">
        <f>_xlfn.XLOOKUP(StopTimes[[#This Row],[cu_ID]],#REF!,#REF!)</f>
        <v>#REF!</v>
      </c>
      <c r="C510" s="1" t="s">
        <v>290</v>
      </c>
      <c r="D510" s="1" t="s">
        <v>121</v>
      </c>
      <c r="E510" s="1" t="s">
        <v>4507</v>
      </c>
      <c r="F510" t="s">
        <v>2269</v>
      </c>
      <c r="G510" s="1">
        <v>90</v>
      </c>
      <c r="H510" s="12">
        <v>0.15833333333333333</v>
      </c>
      <c r="I510" t="s">
        <v>2268</v>
      </c>
      <c r="J510" t="s">
        <v>2267</v>
      </c>
      <c r="K510" t="s">
        <v>7175</v>
      </c>
      <c r="L510" t="s">
        <v>7176</v>
      </c>
      <c r="M510"/>
      <c r="N510"/>
      <c r="O510"/>
      <c r="P510"/>
      <c r="Q510"/>
      <c r="R510"/>
      <c r="S510"/>
      <c r="T510"/>
      <c r="U510"/>
      <c r="V510"/>
      <c r="W510"/>
      <c r="X510"/>
      <c r="Y510"/>
      <c r="Z510"/>
      <c r="AA510"/>
      <c r="AB510"/>
    </row>
    <row r="511" spans="1:28" x14ac:dyDescent="0.3">
      <c r="A511" t="s">
        <v>803</v>
      </c>
      <c r="B511" s="1" t="e">
        <f>_xlfn.XLOOKUP(StopTimes[[#This Row],[cu_ID]],#REF!,#REF!)</f>
        <v>#REF!</v>
      </c>
      <c r="C511" s="1" t="s">
        <v>290</v>
      </c>
      <c r="D511" s="1" t="s">
        <v>133</v>
      </c>
      <c r="E511" s="1" t="s">
        <v>128</v>
      </c>
      <c r="F511" t="s">
        <v>2266</v>
      </c>
      <c r="G511" s="1">
        <v>90</v>
      </c>
      <c r="H511" s="12">
        <v>15.645833333333334</v>
      </c>
      <c r="I511" t="s">
        <v>2265</v>
      </c>
      <c r="J511" t="s">
        <v>2264</v>
      </c>
      <c r="K511" t="s">
        <v>7177</v>
      </c>
      <c r="L511" t="s">
        <v>7178</v>
      </c>
      <c r="M511"/>
      <c r="N511"/>
      <c r="O511"/>
      <c r="P511"/>
      <c r="Q511"/>
      <c r="R511"/>
      <c r="S511"/>
      <c r="T511"/>
      <c r="U511"/>
      <c r="V511"/>
      <c r="W511"/>
      <c r="X511"/>
      <c r="Y511"/>
      <c r="Z511"/>
      <c r="AA511"/>
      <c r="AB511"/>
    </row>
    <row r="512" spans="1:28" x14ac:dyDescent="0.3">
      <c r="A512" t="s">
        <v>1786</v>
      </c>
      <c r="B512" s="1" t="e">
        <f>_xlfn.XLOOKUP(StopTimes[[#This Row],[cu_ID]],#REF!,#REF!)</f>
        <v>#REF!</v>
      </c>
      <c r="C512" s="1" t="s">
        <v>290</v>
      </c>
      <c r="D512" s="1" t="s">
        <v>5135</v>
      </c>
      <c r="E512" s="1" t="s">
        <v>110</v>
      </c>
      <c r="F512" t="s">
        <v>1785</v>
      </c>
      <c r="G512" s="1">
        <v>90</v>
      </c>
      <c r="H512" s="12">
        <v>11.275</v>
      </c>
      <c r="I512" t="s">
        <v>2263</v>
      </c>
      <c r="J512" t="s">
        <v>7179</v>
      </c>
      <c r="K512"/>
      <c r="L512"/>
      <c r="M512"/>
      <c r="N512"/>
      <c r="O512"/>
      <c r="P512"/>
      <c r="Q512"/>
      <c r="R512"/>
      <c r="S512"/>
      <c r="T512"/>
      <c r="U512"/>
      <c r="V512"/>
      <c r="W512"/>
      <c r="X512"/>
      <c r="Y512"/>
      <c r="Z512"/>
      <c r="AA512"/>
      <c r="AB512"/>
    </row>
    <row r="513" spans="1:28" x14ac:dyDescent="0.3">
      <c r="A513" t="s">
        <v>1740</v>
      </c>
      <c r="B513" s="1" t="e">
        <f>_xlfn.XLOOKUP(StopTimes[[#This Row],[cu_ID]],#REF!,#REF!)</f>
        <v>#REF!</v>
      </c>
      <c r="C513" s="1" t="s">
        <v>290</v>
      </c>
      <c r="D513" s="1" t="s">
        <v>3628</v>
      </c>
      <c r="E513" s="1" t="s">
        <v>110</v>
      </c>
      <c r="F513" t="s">
        <v>1739</v>
      </c>
      <c r="G513" s="1">
        <v>92</v>
      </c>
      <c r="H513" s="12">
        <v>9.0291666666666668</v>
      </c>
      <c r="I513" t="s">
        <v>2262</v>
      </c>
      <c r="J513" t="s">
        <v>2261</v>
      </c>
      <c r="K513" t="s">
        <v>7180</v>
      </c>
      <c r="L513" t="s">
        <v>7181</v>
      </c>
      <c r="M513"/>
      <c r="N513"/>
      <c r="O513"/>
      <c r="P513"/>
      <c r="Q513"/>
      <c r="R513"/>
      <c r="S513"/>
      <c r="T513"/>
      <c r="U513"/>
      <c r="V513"/>
      <c r="W513"/>
      <c r="X513"/>
      <c r="Y513"/>
      <c r="Z513"/>
      <c r="AA513"/>
      <c r="AB513"/>
    </row>
    <row r="514" spans="1:28" x14ac:dyDescent="0.3">
      <c r="A514" t="s">
        <v>1848</v>
      </c>
      <c r="B514" s="1" t="e">
        <f>_xlfn.XLOOKUP(StopTimes[[#This Row],[cu_ID]],#REF!,#REF!)</f>
        <v>#REF!</v>
      </c>
      <c r="C514" s="1" t="s">
        <v>290</v>
      </c>
      <c r="D514" s="1" t="s">
        <v>4558</v>
      </c>
      <c r="E514" s="1" t="s">
        <v>112</v>
      </c>
      <c r="F514" t="s">
        <v>1847</v>
      </c>
      <c r="G514" s="1">
        <v>95</v>
      </c>
      <c r="H514" s="12">
        <v>11.836666666666668</v>
      </c>
      <c r="I514" t="s">
        <v>2260</v>
      </c>
      <c r="J514" t="s">
        <v>2259</v>
      </c>
      <c r="K514" t="s">
        <v>2258</v>
      </c>
      <c r="L514" t="s">
        <v>7182</v>
      </c>
      <c r="M514" t="s">
        <v>7183</v>
      </c>
      <c r="N514"/>
      <c r="O514"/>
      <c r="P514"/>
      <c r="Q514"/>
      <c r="R514"/>
      <c r="S514"/>
      <c r="T514"/>
      <c r="U514"/>
      <c r="V514"/>
      <c r="W514"/>
      <c r="X514"/>
      <c r="Y514"/>
      <c r="Z514"/>
      <c r="AA514"/>
      <c r="AB514"/>
    </row>
    <row r="515" spans="1:28" x14ac:dyDescent="0.3">
      <c r="A515" t="s">
        <v>1648</v>
      </c>
      <c r="B515" s="1" t="e">
        <f>_xlfn.XLOOKUP(StopTimes[[#This Row],[cu_ID]],#REF!,#REF!)</f>
        <v>#REF!</v>
      </c>
      <c r="C515" s="1" t="s">
        <v>290</v>
      </c>
      <c r="D515" s="1" t="s">
        <v>3593</v>
      </c>
      <c r="E515" s="1" t="s">
        <v>107</v>
      </c>
      <c r="F515" t="s">
        <v>1643</v>
      </c>
      <c r="G515" s="1">
        <v>95</v>
      </c>
      <c r="H515" s="12">
        <v>4.5333333333333332</v>
      </c>
      <c r="I515" t="s">
        <v>2257</v>
      </c>
      <c r="J515" t="s">
        <v>2256</v>
      </c>
      <c r="K515" t="s">
        <v>7184</v>
      </c>
      <c r="L515" t="s">
        <v>7185</v>
      </c>
      <c r="M515"/>
      <c r="N515"/>
      <c r="O515"/>
      <c r="P515"/>
      <c r="Q515"/>
      <c r="R515"/>
      <c r="S515"/>
      <c r="T515"/>
      <c r="U515"/>
      <c r="V515"/>
      <c r="W515"/>
      <c r="X515"/>
      <c r="Y515"/>
      <c r="Z515"/>
      <c r="AA515"/>
      <c r="AB515"/>
    </row>
    <row r="516" spans="1:28" x14ac:dyDescent="0.3">
      <c r="A516" t="s">
        <v>231</v>
      </c>
      <c r="B516" s="1" t="e">
        <f>_xlfn.XLOOKUP(StopTimes[[#This Row],[cu_ID]],#REF!,#REF!)</f>
        <v>#REF!</v>
      </c>
      <c r="C516" s="1" t="s">
        <v>290</v>
      </c>
      <c r="D516" s="1" t="s">
        <v>3606</v>
      </c>
      <c r="E516" s="1" t="s">
        <v>110</v>
      </c>
      <c r="F516" t="s">
        <v>230</v>
      </c>
      <c r="G516" s="1">
        <v>95</v>
      </c>
      <c r="H516" s="12">
        <v>8.8541666666666661</v>
      </c>
      <c r="I516" t="s">
        <v>2255</v>
      </c>
      <c r="J516" t="s">
        <v>2254</v>
      </c>
      <c r="K516" t="s">
        <v>7186</v>
      </c>
      <c r="L516" t="s">
        <v>7187</v>
      </c>
      <c r="M516"/>
      <c r="N516"/>
      <c r="O516"/>
      <c r="P516"/>
      <c r="Q516"/>
      <c r="R516"/>
      <c r="S516"/>
      <c r="T516"/>
      <c r="U516"/>
      <c r="V516"/>
      <c r="W516"/>
      <c r="X516"/>
      <c r="Y516"/>
      <c r="Z516"/>
      <c r="AA516"/>
      <c r="AB516"/>
    </row>
    <row r="517" spans="1:28" x14ac:dyDescent="0.3">
      <c r="A517" t="s">
        <v>1820</v>
      </c>
      <c r="B517" s="1" t="e">
        <f>_xlfn.XLOOKUP(StopTimes[[#This Row],[cu_ID]],#REF!,#REF!)</f>
        <v>#REF!</v>
      </c>
      <c r="C517" s="1" t="s">
        <v>290</v>
      </c>
      <c r="D517" s="1" t="s">
        <v>4064</v>
      </c>
      <c r="E517" s="1" t="s">
        <v>110</v>
      </c>
      <c r="F517" t="s">
        <v>1819</v>
      </c>
      <c r="G517" s="1">
        <v>96</v>
      </c>
      <c r="H517" s="12">
        <v>8.5833333333333339</v>
      </c>
      <c r="I517" t="s">
        <v>2253</v>
      </c>
      <c r="J517" t="s">
        <v>7188</v>
      </c>
      <c r="K517"/>
      <c r="L517"/>
      <c r="M517"/>
      <c r="N517"/>
      <c r="O517"/>
      <c r="P517"/>
      <c r="Q517"/>
      <c r="R517"/>
      <c r="S517"/>
      <c r="T517"/>
      <c r="U517"/>
      <c r="V517"/>
      <c r="W517"/>
      <c r="X517"/>
      <c r="Y517"/>
      <c r="Z517"/>
      <c r="AA517"/>
      <c r="AB517"/>
    </row>
    <row r="518" spans="1:28" x14ac:dyDescent="0.3">
      <c r="A518" t="s">
        <v>798</v>
      </c>
      <c r="B518" s="1" t="e">
        <f>_xlfn.XLOOKUP(StopTimes[[#This Row],[cu_ID]],#REF!,#REF!)</f>
        <v>#REF!</v>
      </c>
      <c r="C518" s="1" t="s">
        <v>290</v>
      </c>
      <c r="D518" s="1" t="s">
        <v>3647</v>
      </c>
      <c r="E518" s="1" t="s">
        <v>110</v>
      </c>
      <c r="F518" t="s">
        <v>797</v>
      </c>
      <c r="G518" s="1">
        <v>100</v>
      </c>
      <c r="H518" s="12">
        <v>43.64</v>
      </c>
      <c r="I518" t="s">
        <v>2252</v>
      </c>
      <c r="J518" t="s">
        <v>2251</v>
      </c>
      <c r="K518" t="s">
        <v>7189</v>
      </c>
      <c r="L518" t="s">
        <v>7190</v>
      </c>
      <c r="M518" t="s">
        <v>7191</v>
      </c>
      <c r="N518"/>
      <c r="O518"/>
      <c r="P518"/>
      <c r="Q518"/>
      <c r="R518"/>
      <c r="S518"/>
      <c r="T518"/>
      <c r="U518"/>
      <c r="V518"/>
      <c r="W518"/>
      <c r="X518"/>
      <c r="Y518"/>
      <c r="Z518"/>
      <c r="AA518"/>
      <c r="AB518"/>
    </row>
    <row r="519" spans="1:28" x14ac:dyDescent="0.3">
      <c r="A519" t="s">
        <v>1404</v>
      </c>
      <c r="B519" s="1" t="e">
        <f>_xlfn.XLOOKUP(StopTimes[[#This Row],[cu_ID]],#REF!,#REF!)</f>
        <v>#REF!</v>
      </c>
      <c r="C519" s="1" t="s">
        <v>290</v>
      </c>
      <c r="D519" s="1" t="s">
        <v>3647</v>
      </c>
      <c r="E519" s="1" t="s">
        <v>112</v>
      </c>
      <c r="F519" t="s">
        <v>1403</v>
      </c>
      <c r="G519" s="1">
        <v>100</v>
      </c>
      <c r="H519" s="12">
        <v>0.24666666666666667</v>
      </c>
      <c r="I519" t="s">
        <v>2250</v>
      </c>
      <c r="J519" t="s">
        <v>2249</v>
      </c>
      <c r="K519" t="s">
        <v>7192</v>
      </c>
      <c r="L519" t="s">
        <v>7193</v>
      </c>
      <c r="M519" t="s">
        <v>7194</v>
      </c>
      <c r="N519"/>
      <c r="O519"/>
      <c r="P519"/>
      <c r="Q519"/>
      <c r="R519"/>
      <c r="S519"/>
      <c r="T519"/>
      <c r="U519"/>
      <c r="V519"/>
      <c r="W519"/>
      <c r="X519"/>
      <c r="Y519"/>
      <c r="Z519"/>
      <c r="AA519"/>
      <c r="AB519"/>
    </row>
    <row r="520" spans="1:28" x14ac:dyDescent="0.3">
      <c r="A520" t="s">
        <v>732</v>
      </c>
      <c r="B520" s="1" t="e">
        <f>_xlfn.XLOOKUP(StopTimes[[#This Row],[cu_ID]],#REF!,#REF!)</f>
        <v>#REF!</v>
      </c>
      <c r="C520" s="1" t="s">
        <v>290</v>
      </c>
      <c r="D520" s="1" t="s">
        <v>4046</v>
      </c>
      <c r="E520" s="1" t="s">
        <v>110</v>
      </c>
      <c r="F520" t="s">
        <v>2248</v>
      </c>
      <c r="G520" s="1">
        <v>100</v>
      </c>
      <c r="H520" s="12">
        <v>10.570833333333333</v>
      </c>
      <c r="I520" t="s">
        <v>2247</v>
      </c>
      <c r="J520" t="s">
        <v>2246</v>
      </c>
      <c r="K520" t="s">
        <v>7195</v>
      </c>
      <c r="L520" t="s">
        <v>7196</v>
      </c>
      <c r="M520"/>
      <c r="N520"/>
      <c r="O520"/>
      <c r="P520"/>
      <c r="Q520"/>
      <c r="R520"/>
      <c r="S520"/>
      <c r="T520"/>
      <c r="U520"/>
      <c r="V520"/>
      <c r="W520"/>
      <c r="X520"/>
      <c r="Y520"/>
      <c r="Z520"/>
      <c r="AA520"/>
      <c r="AB520"/>
    </row>
    <row r="521" spans="1:28" x14ac:dyDescent="0.3">
      <c r="A521" t="s">
        <v>1272</v>
      </c>
      <c r="B521" s="1" t="e">
        <f>_xlfn.XLOOKUP(StopTimes[[#This Row],[cu_ID]],#REF!,#REF!)</f>
        <v>#REF!</v>
      </c>
      <c r="C521" s="1" t="s">
        <v>290</v>
      </c>
      <c r="D521" s="1" t="s">
        <v>121</v>
      </c>
      <c r="E521" s="1" t="s">
        <v>4490</v>
      </c>
      <c r="F521" t="s">
        <v>2245</v>
      </c>
      <c r="G521" s="1">
        <v>100</v>
      </c>
      <c r="H521" s="12">
        <v>0.21249999999999999</v>
      </c>
      <c r="I521" t="s">
        <v>2244</v>
      </c>
      <c r="J521" t="s">
        <v>2243</v>
      </c>
      <c r="K521" t="s">
        <v>7197</v>
      </c>
      <c r="L521" t="s">
        <v>7198</v>
      </c>
      <c r="M521"/>
      <c r="N521"/>
      <c r="O521"/>
      <c r="P521"/>
      <c r="Q521"/>
      <c r="R521"/>
      <c r="S521"/>
      <c r="T521"/>
      <c r="U521"/>
      <c r="V521"/>
      <c r="W521"/>
      <c r="X521"/>
      <c r="Y521"/>
      <c r="Z521"/>
      <c r="AA521"/>
      <c r="AB521"/>
    </row>
    <row r="522" spans="1:28" x14ac:dyDescent="0.3">
      <c r="A522" t="s">
        <v>1386</v>
      </c>
      <c r="B522" s="1" t="e">
        <f>_xlfn.XLOOKUP(StopTimes[[#This Row],[cu_ID]],#REF!,#REF!)</f>
        <v>#REF!</v>
      </c>
      <c r="C522" s="1" t="s">
        <v>290</v>
      </c>
      <c r="D522" s="1" t="s">
        <v>5162</v>
      </c>
      <c r="E522" s="1" t="s">
        <v>110</v>
      </c>
      <c r="F522" t="s">
        <v>2242</v>
      </c>
      <c r="G522" s="1">
        <v>100</v>
      </c>
      <c r="H522" s="12">
        <v>12.983333333333334</v>
      </c>
      <c r="I522" t="s">
        <v>2241</v>
      </c>
      <c r="J522" t="s">
        <v>7199</v>
      </c>
      <c r="K522"/>
      <c r="L522"/>
      <c r="M522"/>
      <c r="N522"/>
      <c r="O522"/>
      <c r="P522"/>
      <c r="Q522"/>
      <c r="R522"/>
      <c r="S522"/>
      <c r="T522"/>
      <c r="U522"/>
      <c r="V522"/>
      <c r="W522"/>
      <c r="X522"/>
      <c r="Y522"/>
      <c r="Z522"/>
      <c r="AA522"/>
      <c r="AB522"/>
    </row>
    <row r="523" spans="1:28" x14ac:dyDescent="0.3">
      <c r="A523" t="s">
        <v>796</v>
      </c>
      <c r="B523" s="1" t="e">
        <f>_xlfn.XLOOKUP(StopTimes[[#This Row],[cu_ID]],#REF!,#REF!)</f>
        <v>#REF!</v>
      </c>
      <c r="C523" s="1" t="s">
        <v>290</v>
      </c>
      <c r="D523" s="1" t="s">
        <v>3711</v>
      </c>
      <c r="E523" s="1" t="s">
        <v>110</v>
      </c>
      <c r="F523" t="s">
        <v>795</v>
      </c>
      <c r="G523" s="1">
        <v>101</v>
      </c>
      <c r="H523" s="12">
        <v>3.7888888883333336</v>
      </c>
      <c r="I523" t="s">
        <v>2240</v>
      </c>
      <c r="J523" t="s">
        <v>7200</v>
      </c>
      <c r="K523" t="s">
        <v>7201</v>
      </c>
      <c r="L523"/>
      <c r="M523"/>
      <c r="N523"/>
      <c r="O523"/>
      <c r="P523"/>
      <c r="Q523"/>
      <c r="R523"/>
      <c r="S523"/>
      <c r="T523"/>
      <c r="U523"/>
      <c r="V523"/>
      <c r="W523"/>
      <c r="X523"/>
      <c r="Y523"/>
      <c r="Z523"/>
      <c r="AA523"/>
      <c r="AB523"/>
    </row>
    <row r="524" spans="1:28" x14ac:dyDescent="0.3">
      <c r="A524" t="s">
        <v>1669</v>
      </c>
      <c r="B524" s="1" t="e">
        <f>_xlfn.XLOOKUP(StopTimes[[#This Row],[cu_ID]],#REF!,#REF!)</f>
        <v>#REF!</v>
      </c>
      <c r="C524" s="1" t="s">
        <v>290</v>
      </c>
      <c r="D524" s="1" t="s">
        <v>4611</v>
      </c>
      <c r="E524" s="1" t="s">
        <v>113</v>
      </c>
      <c r="F524" t="s">
        <v>1668</v>
      </c>
      <c r="G524" s="1">
        <v>102</v>
      </c>
      <c r="H524" s="12">
        <v>4.8833333333333337</v>
      </c>
      <c r="I524" t="s">
        <v>2239</v>
      </c>
      <c r="J524" t="s">
        <v>2238</v>
      </c>
      <c r="K524" t="s">
        <v>7202</v>
      </c>
      <c r="L524"/>
      <c r="M524"/>
      <c r="N524"/>
      <c r="O524"/>
      <c r="P524"/>
      <c r="Q524"/>
      <c r="R524"/>
      <c r="S524"/>
      <c r="T524"/>
      <c r="U524"/>
      <c r="V524"/>
      <c r="W524"/>
      <c r="X524"/>
      <c r="Y524"/>
      <c r="Z524"/>
      <c r="AA524"/>
      <c r="AB524"/>
    </row>
    <row r="525" spans="1:28" x14ac:dyDescent="0.3">
      <c r="A525" t="s">
        <v>1068</v>
      </c>
      <c r="B525" s="1" t="e">
        <f>_xlfn.XLOOKUP(StopTimes[[#This Row],[cu_ID]],#REF!,#REF!)</f>
        <v>#REF!</v>
      </c>
      <c r="C525" s="1" t="s">
        <v>290</v>
      </c>
      <c r="D525" s="1" t="s">
        <v>5273</v>
      </c>
      <c r="E525" s="1" t="s">
        <v>110</v>
      </c>
      <c r="F525" t="s">
        <v>2237</v>
      </c>
      <c r="G525" s="1">
        <v>103</v>
      </c>
      <c r="H525" s="12">
        <v>5.7</v>
      </c>
      <c r="I525" t="s">
        <v>2236</v>
      </c>
      <c r="J525" t="s">
        <v>7203</v>
      </c>
      <c r="K525"/>
      <c r="L525"/>
      <c r="M525"/>
      <c r="N525"/>
      <c r="O525"/>
      <c r="P525"/>
      <c r="Q525"/>
      <c r="R525"/>
      <c r="S525"/>
      <c r="T525"/>
      <c r="U525"/>
      <c r="V525"/>
      <c r="W525"/>
      <c r="X525"/>
      <c r="Y525"/>
      <c r="Z525"/>
      <c r="AA525"/>
      <c r="AB525"/>
    </row>
    <row r="526" spans="1:28" x14ac:dyDescent="0.3">
      <c r="A526" t="s">
        <v>1337</v>
      </c>
      <c r="B526" s="1" t="e">
        <f>_xlfn.XLOOKUP(StopTimes[[#This Row],[cu_ID]],#REF!,#REF!)</f>
        <v>#REF!</v>
      </c>
      <c r="C526" s="1" t="s">
        <v>290</v>
      </c>
      <c r="D526" s="1" t="s">
        <v>4127</v>
      </c>
      <c r="E526" s="1" t="s">
        <v>110</v>
      </c>
      <c r="F526" t="s">
        <v>2235</v>
      </c>
      <c r="G526" s="1">
        <v>105</v>
      </c>
      <c r="H526" s="12">
        <v>12.24</v>
      </c>
      <c r="I526" t="s">
        <v>2234</v>
      </c>
      <c r="J526" t="s">
        <v>2233</v>
      </c>
      <c r="K526" t="s">
        <v>2232</v>
      </c>
      <c r="L526" t="s">
        <v>7204</v>
      </c>
      <c r="M526" t="s">
        <v>7205</v>
      </c>
      <c r="N526"/>
      <c r="O526"/>
      <c r="P526"/>
      <c r="Q526"/>
      <c r="R526"/>
      <c r="S526"/>
      <c r="T526"/>
      <c r="U526"/>
      <c r="V526"/>
      <c r="W526"/>
      <c r="X526"/>
      <c r="Y526"/>
      <c r="Z526"/>
      <c r="AA526"/>
      <c r="AB526"/>
    </row>
    <row r="527" spans="1:28" x14ac:dyDescent="0.3">
      <c r="A527" t="s">
        <v>1646</v>
      </c>
      <c r="B527" s="1" t="e">
        <f>_xlfn.XLOOKUP(StopTimes[[#This Row],[cu_ID]],#REF!,#REF!)</f>
        <v>#REF!</v>
      </c>
      <c r="C527" s="1" t="s">
        <v>290</v>
      </c>
      <c r="D527" s="1" t="s">
        <v>3593</v>
      </c>
      <c r="E527" s="1" t="s">
        <v>112</v>
      </c>
      <c r="F527" t="s">
        <v>1643</v>
      </c>
      <c r="G527" s="1">
        <v>105</v>
      </c>
      <c r="H527" s="12">
        <v>5.9874999999999998</v>
      </c>
      <c r="I527" t="s">
        <v>2231</v>
      </c>
      <c r="J527" t="s">
        <v>2230</v>
      </c>
      <c r="K527" t="s">
        <v>7206</v>
      </c>
      <c r="L527" t="s">
        <v>7207</v>
      </c>
      <c r="M527"/>
      <c r="N527"/>
      <c r="O527"/>
      <c r="P527"/>
      <c r="Q527"/>
      <c r="R527"/>
      <c r="S527"/>
      <c r="T527"/>
      <c r="U527"/>
      <c r="V527"/>
      <c r="W527"/>
      <c r="X527"/>
      <c r="Y527"/>
      <c r="Z527"/>
      <c r="AA527"/>
      <c r="AB527"/>
    </row>
    <row r="528" spans="1:28" x14ac:dyDescent="0.3">
      <c r="A528" t="s">
        <v>770</v>
      </c>
      <c r="B528" s="1" t="e">
        <f>_xlfn.XLOOKUP(StopTimes[[#This Row],[cu_ID]],#REF!,#REF!)</f>
        <v>#REF!</v>
      </c>
      <c r="C528" s="1" t="s">
        <v>290</v>
      </c>
      <c r="D528" s="1" t="s">
        <v>3398</v>
      </c>
      <c r="E528" s="1" t="s">
        <v>110</v>
      </c>
      <c r="F528" t="s">
        <v>2229</v>
      </c>
      <c r="G528" s="1">
        <v>110</v>
      </c>
      <c r="H528" s="12">
        <v>12.266666666666667</v>
      </c>
      <c r="I528" t="s">
        <v>2228</v>
      </c>
      <c r="J528" t="s">
        <v>2227</v>
      </c>
      <c r="K528" t="s">
        <v>7208</v>
      </c>
      <c r="L528" t="s">
        <v>7209</v>
      </c>
      <c r="M528" t="s">
        <v>7210</v>
      </c>
      <c r="N528"/>
      <c r="O528"/>
      <c r="P528"/>
      <c r="Q528"/>
      <c r="R528"/>
      <c r="S528"/>
      <c r="T528"/>
      <c r="U528"/>
      <c r="V528"/>
      <c r="W528"/>
      <c r="X528"/>
      <c r="Y528"/>
      <c r="Z528"/>
      <c r="AA528"/>
      <c r="AB528"/>
    </row>
    <row r="529" spans="1:28" x14ac:dyDescent="0.3">
      <c r="A529" t="s">
        <v>727</v>
      </c>
      <c r="B529" s="1" t="e">
        <f>_xlfn.XLOOKUP(StopTimes[[#This Row],[cu_ID]],#REF!,#REF!)</f>
        <v>#REF!</v>
      </c>
      <c r="C529" s="1" t="s">
        <v>290</v>
      </c>
      <c r="D529" s="1" t="s">
        <v>120</v>
      </c>
      <c r="E529" s="1" t="s">
        <v>129</v>
      </c>
      <c r="F529" t="s">
        <v>2226</v>
      </c>
      <c r="G529" s="1">
        <v>110</v>
      </c>
      <c r="H529" s="12">
        <v>8.0250000000000004</v>
      </c>
      <c r="I529" t="s">
        <v>2225</v>
      </c>
      <c r="J529" t="s">
        <v>2224</v>
      </c>
      <c r="K529" t="s">
        <v>7211</v>
      </c>
      <c r="L529" t="s">
        <v>7212</v>
      </c>
      <c r="M529"/>
      <c r="N529"/>
      <c r="O529"/>
      <c r="P529"/>
      <c r="Q529"/>
      <c r="R529"/>
      <c r="S529"/>
      <c r="T529"/>
      <c r="U529"/>
      <c r="V529"/>
      <c r="W529"/>
      <c r="X529"/>
      <c r="Y529"/>
      <c r="Z529"/>
      <c r="AA529"/>
      <c r="AB529"/>
    </row>
    <row r="530" spans="1:28" x14ac:dyDescent="0.3">
      <c r="A530" t="s">
        <v>1274</v>
      </c>
      <c r="B530" s="1" t="e">
        <f>_xlfn.XLOOKUP(StopTimes[[#This Row],[cu_ID]],#REF!,#REF!)</f>
        <v>#REF!</v>
      </c>
      <c r="C530" s="1" t="s">
        <v>290</v>
      </c>
      <c r="D530" s="1" t="s">
        <v>121</v>
      </c>
      <c r="E530" s="1" t="s">
        <v>3867</v>
      </c>
      <c r="F530" t="s">
        <v>2223</v>
      </c>
      <c r="G530" s="1">
        <v>110</v>
      </c>
      <c r="H530" s="12">
        <v>0.21249999999999999</v>
      </c>
      <c r="I530" t="s">
        <v>2222</v>
      </c>
      <c r="J530" t="s">
        <v>2221</v>
      </c>
      <c r="K530" t="s">
        <v>7213</v>
      </c>
      <c r="L530" t="s">
        <v>7214</v>
      </c>
      <c r="M530"/>
      <c r="N530"/>
      <c r="O530"/>
      <c r="P530"/>
      <c r="Q530"/>
      <c r="R530"/>
      <c r="S530"/>
      <c r="T530"/>
      <c r="U530"/>
      <c r="V530"/>
      <c r="W530"/>
      <c r="X530"/>
      <c r="Y530"/>
      <c r="Z530"/>
      <c r="AA530"/>
      <c r="AB530"/>
    </row>
    <row r="531" spans="1:28" x14ac:dyDescent="0.3">
      <c r="A531" t="s">
        <v>1480</v>
      </c>
      <c r="B531" s="1" t="e">
        <f>_xlfn.XLOOKUP(StopTimes[[#This Row],[cu_ID]],#REF!,#REF!)</f>
        <v>#REF!</v>
      </c>
      <c r="C531" s="1" t="s">
        <v>290</v>
      </c>
      <c r="D531" s="1" t="s">
        <v>4603</v>
      </c>
      <c r="E531" s="1" t="s">
        <v>110</v>
      </c>
      <c r="F531" t="s">
        <v>1479</v>
      </c>
      <c r="G531" s="1">
        <v>112</v>
      </c>
      <c r="H531" s="12">
        <v>12.155555554999999</v>
      </c>
      <c r="I531" t="s">
        <v>2220</v>
      </c>
      <c r="J531" t="s">
        <v>2219</v>
      </c>
      <c r="K531" t="s">
        <v>7215</v>
      </c>
      <c r="L531"/>
      <c r="M531"/>
      <c r="N531"/>
      <c r="O531"/>
      <c r="P531"/>
      <c r="Q531"/>
      <c r="R531"/>
      <c r="S531"/>
      <c r="T531"/>
      <c r="U531"/>
      <c r="V531"/>
      <c r="W531"/>
      <c r="X531"/>
      <c r="Y531"/>
      <c r="Z531"/>
      <c r="AA531"/>
      <c r="AB531"/>
    </row>
    <row r="532" spans="1:28" x14ac:dyDescent="0.3">
      <c r="A532" t="s">
        <v>1974</v>
      </c>
      <c r="B532" s="1" t="e">
        <f>_xlfn.XLOOKUP(StopTimes[[#This Row],[cu_ID]],#REF!,#REF!)</f>
        <v>#REF!</v>
      </c>
      <c r="C532" s="1" t="s">
        <v>290</v>
      </c>
      <c r="D532" s="1" t="s">
        <v>4226</v>
      </c>
      <c r="E532" s="1" t="s">
        <v>112</v>
      </c>
      <c r="F532" t="s">
        <v>1973</v>
      </c>
      <c r="G532" s="1">
        <v>115</v>
      </c>
      <c r="H532" s="12">
        <v>7.3500000000000005</v>
      </c>
      <c r="I532" t="s">
        <v>2218</v>
      </c>
      <c r="J532" t="s">
        <v>2217</v>
      </c>
      <c r="K532" t="s">
        <v>7216</v>
      </c>
      <c r="L532" t="s">
        <v>7217</v>
      </c>
      <c r="M532" t="s">
        <v>7218</v>
      </c>
      <c r="N532"/>
      <c r="O532"/>
      <c r="P532"/>
      <c r="Q532"/>
      <c r="R532"/>
      <c r="S532"/>
      <c r="T532"/>
      <c r="U532"/>
      <c r="V532"/>
      <c r="W532"/>
      <c r="X532"/>
      <c r="Y532"/>
      <c r="Z532"/>
      <c r="AA532"/>
      <c r="AB532"/>
    </row>
    <row r="533" spans="1:28" x14ac:dyDescent="0.3">
      <c r="A533" t="s">
        <v>559</v>
      </c>
      <c r="B533" s="1" t="e">
        <f>_xlfn.XLOOKUP(StopTimes[[#This Row],[cu_ID]],#REF!,#REF!)</f>
        <v>#REF!</v>
      </c>
      <c r="C533" s="1" t="s">
        <v>290</v>
      </c>
      <c r="D533" s="1" t="s">
        <v>3804</v>
      </c>
      <c r="E533" s="1" t="s">
        <v>110</v>
      </c>
      <c r="F533" t="s">
        <v>2216</v>
      </c>
      <c r="G533" s="1">
        <v>120</v>
      </c>
      <c r="H533" s="12">
        <v>7.5333333333333332</v>
      </c>
      <c r="I533" t="s">
        <v>2215</v>
      </c>
      <c r="J533" t="s">
        <v>2214</v>
      </c>
      <c r="K533" t="s">
        <v>2213</v>
      </c>
      <c r="L533" t="s">
        <v>7219</v>
      </c>
      <c r="M533" t="s">
        <v>7220</v>
      </c>
      <c r="N533" t="s">
        <v>7221</v>
      </c>
      <c r="O533"/>
      <c r="P533"/>
      <c r="Q533"/>
      <c r="R533"/>
      <c r="S533"/>
      <c r="T533"/>
      <c r="U533"/>
      <c r="V533"/>
      <c r="W533"/>
      <c r="X533"/>
      <c r="Y533"/>
      <c r="Z533"/>
      <c r="AA533"/>
      <c r="AB533"/>
    </row>
    <row r="534" spans="1:28" x14ac:dyDescent="0.3">
      <c r="A534" t="s">
        <v>719</v>
      </c>
      <c r="B534" s="1" t="e">
        <f>_xlfn.XLOOKUP(StopTimes[[#This Row],[cu_ID]],#REF!,#REF!)</f>
        <v>#REF!</v>
      </c>
      <c r="C534" s="1" t="s">
        <v>290</v>
      </c>
      <c r="D534" s="1" t="s">
        <v>5679</v>
      </c>
      <c r="E534" s="1" t="s">
        <v>110</v>
      </c>
      <c r="F534" t="s">
        <v>718</v>
      </c>
      <c r="G534" s="1">
        <v>120</v>
      </c>
      <c r="H534" s="12">
        <v>6.166666666666667</v>
      </c>
      <c r="I534" t="s">
        <v>2212</v>
      </c>
      <c r="J534"/>
      <c r="K534"/>
      <c r="L534"/>
      <c r="M534"/>
      <c r="N534"/>
      <c r="O534"/>
      <c r="P534"/>
      <c r="Q534"/>
      <c r="R534"/>
      <c r="S534"/>
      <c r="T534"/>
      <c r="U534"/>
      <c r="V534"/>
      <c r="W534"/>
      <c r="X534"/>
      <c r="Y534"/>
      <c r="Z534"/>
      <c r="AA534"/>
      <c r="AB534"/>
    </row>
    <row r="535" spans="1:28" x14ac:dyDescent="0.3">
      <c r="A535" t="s">
        <v>1702</v>
      </c>
      <c r="B535" s="1" t="e">
        <f>_xlfn.XLOOKUP(StopTimes[[#This Row],[cu_ID]],#REF!,#REF!)</f>
        <v>#REF!</v>
      </c>
      <c r="C535" s="1" t="s">
        <v>290</v>
      </c>
      <c r="D535" s="1" t="s">
        <v>5684</v>
      </c>
      <c r="E535" s="1" t="s">
        <v>110</v>
      </c>
      <c r="F535" t="s">
        <v>1701</v>
      </c>
      <c r="G535" s="1">
        <v>121</v>
      </c>
      <c r="H535" s="12">
        <v>7.3083333333333336</v>
      </c>
      <c r="I535" t="s">
        <v>2211</v>
      </c>
      <c r="J535" t="s">
        <v>7222</v>
      </c>
      <c r="K535"/>
      <c r="L535"/>
      <c r="M535"/>
      <c r="N535"/>
      <c r="O535"/>
      <c r="P535"/>
      <c r="Q535"/>
      <c r="R535"/>
      <c r="S535"/>
      <c r="T535"/>
      <c r="U535"/>
      <c r="V535"/>
      <c r="W535"/>
      <c r="X535"/>
      <c r="Y535"/>
      <c r="Z535"/>
      <c r="AA535"/>
      <c r="AB535"/>
    </row>
    <row r="536" spans="1:28" x14ac:dyDescent="0.3">
      <c r="A536" t="s">
        <v>768</v>
      </c>
      <c r="B536" s="1" t="e">
        <f>_xlfn.XLOOKUP(StopTimes[[#This Row],[cu_ID]],#REF!,#REF!)</f>
        <v>#REF!</v>
      </c>
      <c r="C536" s="1" t="s">
        <v>290</v>
      </c>
      <c r="D536" s="1" t="s">
        <v>4055</v>
      </c>
      <c r="E536" s="1" t="s">
        <v>110</v>
      </c>
      <c r="F536" t="s">
        <v>2210</v>
      </c>
      <c r="G536" s="1">
        <v>122</v>
      </c>
      <c r="H536" s="12">
        <v>9.0733333333333341</v>
      </c>
      <c r="I536" t="s">
        <v>2209</v>
      </c>
      <c r="J536" t="s">
        <v>2208</v>
      </c>
      <c r="K536" t="s">
        <v>7223</v>
      </c>
      <c r="L536" t="s">
        <v>7224</v>
      </c>
      <c r="M536" t="s">
        <v>7225</v>
      </c>
      <c r="N536"/>
      <c r="O536"/>
      <c r="P536"/>
      <c r="Q536"/>
      <c r="R536"/>
      <c r="S536"/>
      <c r="T536"/>
      <c r="U536"/>
      <c r="V536"/>
      <c r="W536"/>
      <c r="X536"/>
      <c r="Y536"/>
      <c r="Z536"/>
      <c r="AA536"/>
      <c r="AB536"/>
    </row>
    <row r="537" spans="1:28" x14ac:dyDescent="0.3">
      <c r="A537" t="s">
        <v>1674</v>
      </c>
      <c r="B537" s="1" t="e">
        <f>_xlfn.XLOOKUP(StopTimes[[#This Row],[cu_ID]],#REF!,#REF!)</f>
        <v>#REF!</v>
      </c>
      <c r="C537" s="1" t="s">
        <v>290</v>
      </c>
      <c r="D537" s="1" t="s">
        <v>3825</v>
      </c>
      <c r="E537" s="1" t="s">
        <v>110</v>
      </c>
      <c r="F537" t="s">
        <v>1673</v>
      </c>
      <c r="G537" s="1">
        <v>122</v>
      </c>
      <c r="H537" s="12">
        <v>12.225</v>
      </c>
      <c r="I537" t="s">
        <v>2207</v>
      </c>
      <c r="J537" t="s">
        <v>7226</v>
      </c>
      <c r="K537"/>
      <c r="L537"/>
      <c r="M537"/>
      <c r="N537"/>
      <c r="O537"/>
      <c r="P537"/>
      <c r="Q537"/>
      <c r="R537"/>
      <c r="S537"/>
      <c r="T537"/>
      <c r="U537"/>
      <c r="V537"/>
      <c r="W537"/>
      <c r="X537"/>
      <c r="Y537"/>
      <c r="Z537"/>
      <c r="AA537"/>
      <c r="AB537"/>
    </row>
    <row r="538" spans="1:28" x14ac:dyDescent="0.3">
      <c r="A538" t="s">
        <v>1469</v>
      </c>
      <c r="B538" s="1" t="e">
        <f>_xlfn.XLOOKUP(StopTimes[[#This Row],[cu_ID]],#REF!,#REF!)</f>
        <v>#REF!</v>
      </c>
      <c r="C538" s="1" t="s">
        <v>290</v>
      </c>
      <c r="D538" s="1" t="s">
        <v>5249</v>
      </c>
      <c r="E538" s="1" t="s">
        <v>110</v>
      </c>
      <c r="F538" t="s">
        <v>1468</v>
      </c>
      <c r="G538" s="1">
        <v>123</v>
      </c>
      <c r="H538" s="12">
        <v>5.3916666666666666</v>
      </c>
      <c r="I538" t="s">
        <v>2206</v>
      </c>
      <c r="J538" t="s">
        <v>7227</v>
      </c>
      <c r="K538"/>
      <c r="L538"/>
      <c r="M538"/>
      <c r="N538"/>
      <c r="O538"/>
      <c r="P538"/>
      <c r="Q538"/>
      <c r="R538"/>
      <c r="S538"/>
      <c r="T538"/>
      <c r="U538"/>
      <c r="V538"/>
      <c r="W538"/>
      <c r="X538"/>
      <c r="Y538"/>
      <c r="Z538"/>
      <c r="AA538"/>
      <c r="AB538"/>
    </row>
    <row r="539" spans="1:28" x14ac:dyDescent="0.3">
      <c r="A539" t="s">
        <v>737</v>
      </c>
      <c r="B539" s="1" t="e">
        <f>_xlfn.XLOOKUP(StopTimes[[#This Row],[cu_ID]],#REF!,#REF!)</f>
        <v>#REF!</v>
      </c>
      <c r="C539" s="1" t="s">
        <v>290</v>
      </c>
      <c r="D539" s="1" t="s">
        <v>4040</v>
      </c>
      <c r="E539" s="1" t="s">
        <v>110</v>
      </c>
      <c r="F539" t="s">
        <v>2205</v>
      </c>
      <c r="G539" s="1">
        <v>125</v>
      </c>
      <c r="H539" s="12">
        <v>14.629166666666666</v>
      </c>
      <c r="I539" t="s">
        <v>2204</v>
      </c>
      <c r="J539" t="s">
        <v>2203</v>
      </c>
      <c r="K539" t="s">
        <v>7228</v>
      </c>
      <c r="L539" t="s">
        <v>7229</v>
      </c>
      <c r="M539"/>
      <c r="N539"/>
      <c r="O539"/>
      <c r="P539"/>
      <c r="Q539"/>
      <c r="R539"/>
      <c r="S539"/>
      <c r="T539"/>
      <c r="U539"/>
      <c r="V539"/>
      <c r="W539"/>
      <c r="X539"/>
      <c r="Y539"/>
      <c r="Z539"/>
      <c r="AA539"/>
      <c r="AB539"/>
    </row>
    <row r="540" spans="1:28" x14ac:dyDescent="0.3">
      <c r="A540" t="s">
        <v>716</v>
      </c>
      <c r="B540" s="1" t="e">
        <f>_xlfn.XLOOKUP(StopTimes[[#This Row],[cu_ID]],#REF!,#REF!)</f>
        <v>#REF!</v>
      </c>
      <c r="C540" s="1" t="s">
        <v>290</v>
      </c>
      <c r="D540" s="1" t="s">
        <v>3457</v>
      </c>
      <c r="E540" s="1" t="s">
        <v>110</v>
      </c>
      <c r="F540" t="s">
        <v>2202</v>
      </c>
      <c r="G540" s="1">
        <v>125</v>
      </c>
      <c r="H540" s="12">
        <v>13.254166666666666</v>
      </c>
      <c r="I540" t="s">
        <v>2201</v>
      </c>
      <c r="J540" t="s">
        <v>2200</v>
      </c>
      <c r="K540" t="s">
        <v>7230</v>
      </c>
      <c r="L540" t="s">
        <v>7231</v>
      </c>
      <c r="M540"/>
      <c r="N540"/>
      <c r="O540"/>
      <c r="P540"/>
      <c r="Q540"/>
      <c r="R540"/>
      <c r="S540"/>
      <c r="T540"/>
      <c r="U540"/>
      <c r="V540"/>
      <c r="W540"/>
      <c r="X540"/>
      <c r="Y540"/>
      <c r="Z540"/>
      <c r="AA540"/>
      <c r="AB540"/>
    </row>
    <row r="541" spans="1:28" x14ac:dyDescent="0.3">
      <c r="A541" t="s">
        <v>1818</v>
      </c>
      <c r="B541" s="1" t="e">
        <f>_xlfn.XLOOKUP(StopTimes[[#This Row],[cu_ID]],#REF!,#REF!)</f>
        <v>#REF!</v>
      </c>
      <c r="C541" s="1" t="s">
        <v>290</v>
      </c>
      <c r="D541" s="1" t="s">
        <v>4258</v>
      </c>
      <c r="E541" s="1" t="s">
        <v>110</v>
      </c>
      <c r="F541" t="s">
        <v>1817</v>
      </c>
      <c r="G541" s="1">
        <v>126</v>
      </c>
      <c r="H541" s="12">
        <v>10.136666666666667</v>
      </c>
      <c r="I541" t="s">
        <v>2199</v>
      </c>
      <c r="J541" t="s">
        <v>2198</v>
      </c>
      <c r="K541" t="s">
        <v>7232</v>
      </c>
      <c r="L541" t="s">
        <v>7233</v>
      </c>
      <c r="M541" t="s">
        <v>7234</v>
      </c>
      <c r="N541"/>
      <c r="O541"/>
      <c r="P541"/>
      <c r="Q541"/>
      <c r="R541"/>
      <c r="S541"/>
      <c r="T541"/>
      <c r="U541"/>
      <c r="V541"/>
      <c r="W541"/>
      <c r="X541"/>
      <c r="Y541"/>
      <c r="Z541"/>
      <c r="AA541"/>
      <c r="AB541"/>
    </row>
    <row r="542" spans="1:28" x14ac:dyDescent="0.3">
      <c r="A542" t="s">
        <v>724</v>
      </c>
      <c r="B542" s="1" t="e">
        <f>_xlfn.XLOOKUP(StopTimes[[#This Row],[cu_ID]],#REF!,#REF!)</f>
        <v>#REF!</v>
      </c>
      <c r="C542" s="1" t="s">
        <v>290</v>
      </c>
      <c r="D542" s="1" t="s">
        <v>4018</v>
      </c>
      <c r="E542" s="1" t="s">
        <v>110</v>
      </c>
      <c r="F542" t="s">
        <v>723</v>
      </c>
      <c r="G542" s="1">
        <v>130</v>
      </c>
      <c r="H542" s="12">
        <v>19.55</v>
      </c>
      <c r="I542" t="s">
        <v>2197</v>
      </c>
      <c r="J542" t="s">
        <v>2196</v>
      </c>
      <c r="K542" t="s">
        <v>7235</v>
      </c>
      <c r="L542" t="s">
        <v>7236</v>
      </c>
      <c r="M542"/>
      <c r="N542"/>
      <c r="O542"/>
      <c r="P542"/>
      <c r="Q542"/>
      <c r="R542"/>
      <c r="S542"/>
      <c r="T542"/>
      <c r="U542"/>
      <c r="V542"/>
      <c r="W542"/>
      <c r="X542"/>
      <c r="Y542"/>
      <c r="Z542"/>
      <c r="AA542"/>
      <c r="AB542"/>
    </row>
    <row r="543" spans="1:28" x14ac:dyDescent="0.3">
      <c r="A543" t="s">
        <v>1276</v>
      </c>
      <c r="B543" s="1" t="e">
        <f>_xlfn.XLOOKUP(StopTimes[[#This Row],[cu_ID]],#REF!,#REF!)</f>
        <v>#REF!</v>
      </c>
      <c r="C543" s="1" t="s">
        <v>290</v>
      </c>
      <c r="D543" s="1" t="s">
        <v>121</v>
      </c>
      <c r="E543" s="1" t="s">
        <v>4484</v>
      </c>
      <c r="F543" t="s">
        <v>1275</v>
      </c>
      <c r="G543" s="1">
        <v>130</v>
      </c>
      <c r="H543" s="12">
        <v>0.1875</v>
      </c>
      <c r="I543" t="s">
        <v>2195</v>
      </c>
      <c r="J543" t="s">
        <v>2194</v>
      </c>
      <c r="K543" t="s">
        <v>7237</v>
      </c>
      <c r="L543" t="s">
        <v>7238</v>
      </c>
      <c r="M543"/>
      <c r="N543"/>
      <c r="O543"/>
      <c r="P543"/>
      <c r="Q543"/>
      <c r="R543"/>
      <c r="S543"/>
      <c r="T543"/>
      <c r="U543"/>
      <c r="V543"/>
      <c r="W543"/>
      <c r="X543"/>
      <c r="Y543"/>
      <c r="Z543"/>
      <c r="AA543"/>
      <c r="AB543"/>
    </row>
    <row r="544" spans="1:28" x14ac:dyDescent="0.3">
      <c r="A544" t="s">
        <v>1065</v>
      </c>
      <c r="B544" s="1" t="e">
        <f>_xlfn.XLOOKUP(StopTimes[[#This Row],[cu_ID]],#REF!,#REF!)</f>
        <v>#REF!</v>
      </c>
      <c r="C544" s="1" t="s">
        <v>290</v>
      </c>
      <c r="D544" s="1" t="s">
        <v>4580</v>
      </c>
      <c r="E544" s="1" t="s">
        <v>110</v>
      </c>
      <c r="F544" t="s">
        <v>2193</v>
      </c>
      <c r="G544" s="1">
        <v>133</v>
      </c>
      <c r="H544" s="12">
        <v>6.916666666666667</v>
      </c>
      <c r="I544" t="s">
        <v>2192</v>
      </c>
      <c r="J544" t="s">
        <v>2191</v>
      </c>
      <c r="K544" t="s">
        <v>7239</v>
      </c>
      <c r="L544"/>
      <c r="M544"/>
      <c r="N544"/>
      <c r="O544"/>
      <c r="P544"/>
      <c r="Q544"/>
      <c r="R544"/>
      <c r="S544"/>
      <c r="T544"/>
      <c r="U544"/>
      <c r="V544"/>
      <c r="W544"/>
      <c r="X544"/>
      <c r="Y544"/>
      <c r="Z544"/>
      <c r="AA544"/>
      <c r="AB544"/>
    </row>
    <row r="545" spans="1:28" x14ac:dyDescent="0.3">
      <c r="A545" t="s">
        <v>1534</v>
      </c>
      <c r="B545" s="1" t="e">
        <f>_xlfn.XLOOKUP(StopTimes[[#This Row],[cu_ID]],#REF!,#REF!)</f>
        <v>#REF!</v>
      </c>
      <c r="C545" s="1" t="s">
        <v>290</v>
      </c>
      <c r="D545" s="1" t="s">
        <v>4562</v>
      </c>
      <c r="E545" s="1" t="s">
        <v>110</v>
      </c>
      <c r="F545" t="s">
        <v>1533</v>
      </c>
      <c r="G545" s="1">
        <v>135</v>
      </c>
      <c r="H545" s="12">
        <v>7.625</v>
      </c>
      <c r="I545" t="s">
        <v>2190</v>
      </c>
      <c r="J545" t="s">
        <v>7240</v>
      </c>
      <c r="K545"/>
      <c r="L545"/>
      <c r="M545"/>
      <c r="N545"/>
      <c r="O545"/>
      <c r="P545"/>
      <c r="Q545"/>
      <c r="R545"/>
      <c r="S545"/>
      <c r="T545"/>
      <c r="U545"/>
      <c r="V545"/>
      <c r="W545"/>
      <c r="X545"/>
      <c r="Y545"/>
      <c r="Z545"/>
      <c r="AA545"/>
      <c r="AB545"/>
    </row>
    <row r="546" spans="1:28" x14ac:dyDescent="0.3">
      <c r="A546" t="s">
        <v>772</v>
      </c>
      <c r="B546" s="1" t="e">
        <f>_xlfn.XLOOKUP(StopTimes[[#This Row],[cu_ID]],#REF!,#REF!)</f>
        <v>#REF!</v>
      </c>
      <c r="C546" s="1" t="s">
        <v>290</v>
      </c>
      <c r="D546" s="1" t="s">
        <v>5215</v>
      </c>
      <c r="E546" s="1" t="s">
        <v>110</v>
      </c>
      <c r="F546" t="s">
        <v>2189</v>
      </c>
      <c r="G546" s="1">
        <v>135</v>
      </c>
      <c r="H546" s="12">
        <v>9.0500000000000007</v>
      </c>
      <c r="I546" t="s">
        <v>2188</v>
      </c>
      <c r="J546" t="s">
        <v>7241</v>
      </c>
      <c r="K546" t="s">
        <v>7242</v>
      </c>
      <c r="L546"/>
      <c r="M546"/>
      <c r="N546"/>
      <c r="O546"/>
      <c r="P546"/>
      <c r="Q546"/>
      <c r="R546"/>
      <c r="S546"/>
      <c r="T546"/>
      <c r="U546"/>
      <c r="V546"/>
      <c r="W546"/>
      <c r="X546"/>
      <c r="Y546"/>
      <c r="Z546"/>
      <c r="AA546"/>
      <c r="AB546"/>
    </row>
    <row r="547" spans="1:28" x14ac:dyDescent="0.3">
      <c r="A547" t="s">
        <v>898</v>
      </c>
      <c r="B547" s="1" t="e">
        <f>_xlfn.XLOOKUP(StopTimes[[#This Row],[cu_ID]],#REF!,#REF!)</f>
        <v>#REF!</v>
      </c>
      <c r="C547" s="1" t="s">
        <v>290</v>
      </c>
      <c r="D547" s="1" t="s">
        <v>121</v>
      </c>
      <c r="E547" s="1" t="s">
        <v>4497</v>
      </c>
      <c r="F547" t="s">
        <v>897</v>
      </c>
      <c r="G547" s="1">
        <v>140</v>
      </c>
      <c r="H547" s="12">
        <v>0.25</v>
      </c>
      <c r="I547" t="s">
        <v>2187</v>
      </c>
      <c r="J547"/>
      <c r="K547"/>
      <c r="L547"/>
      <c r="M547"/>
      <c r="N547"/>
      <c r="O547"/>
      <c r="P547"/>
      <c r="Q547"/>
      <c r="R547"/>
      <c r="S547"/>
      <c r="T547"/>
      <c r="U547"/>
      <c r="V547"/>
      <c r="W547"/>
      <c r="X547"/>
      <c r="Y547"/>
      <c r="Z547"/>
      <c r="AA547"/>
      <c r="AB547"/>
    </row>
    <row r="548" spans="1:28" x14ac:dyDescent="0.3">
      <c r="A548" t="s">
        <v>869</v>
      </c>
      <c r="B548" s="1" t="e">
        <f>_xlfn.XLOOKUP(StopTimes[[#This Row],[cu_ID]],#REF!,#REF!)</f>
        <v>#REF!</v>
      </c>
      <c r="C548" s="1" t="s">
        <v>290</v>
      </c>
      <c r="D548" s="1" t="s">
        <v>3624</v>
      </c>
      <c r="E548" s="1" t="s">
        <v>110</v>
      </c>
      <c r="F548" t="s">
        <v>2186</v>
      </c>
      <c r="G548" s="1">
        <v>140</v>
      </c>
      <c r="H548" s="12">
        <v>15.891666666666667</v>
      </c>
      <c r="I548" t="s">
        <v>2185</v>
      </c>
      <c r="J548" t="s">
        <v>2184</v>
      </c>
      <c r="K548" t="s">
        <v>7243</v>
      </c>
      <c r="L548" t="s">
        <v>7244</v>
      </c>
      <c r="M548"/>
      <c r="N548"/>
      <c r="O548"/>
      <c r="P548"/>
      <c r="Q548"/>
      <c r="R548"/>
      <c r="S548"/>
      <c r="T548"/>
      <c r="U548"/>
      <c r="V548"/>
      <c r="W548"/>
      <c r="X548"/>
      <c r="Y548"/>
      <c r="Z548"/>
      <c r="AA548"/>
      <c r="AB548"/>
    </row>
    <row r="549" spans="1:28" x14ac:dyDescent="0.3">
      <c r="A549" t="s">
        <v>815</v>
      </c>
      <c r="B549" s="1" t="e">
        <f>_xlfn.XLOOKUP(StopTimes[[#This Row],[cu_ID]],#REF!,#REF!)</f>
        <v>#REF!</v>
      </c>
      <c r="C549" s="1" t="s">
        <v>290</v>
      </c>
      <c r="D549" s="1" t="s">
        <v>5287</v>
      </c>
      <c r="E549" s="1" t="s">
        <v>110</v>
      </c>
      <c r="F549" t="s">
        <v>2183</v>
      </c>
      <c r="G549" s="1">
        <v>140</v>
      </c>
      <c r="H549" s="12">
        <v>10.655555556666666</v>
      </c>
      <c r="I549" t="s">
        <v>2182</v>
      </c>
      <c r="J549" t="s">
        <v>2181</v>
      </c>
      <c r="K549" t="s">
        <v>7245</v>
      </c>
      <c r="L549"/>
      <c r="M549"/>
      <c r="N549"/>
      <c r="O549"/>
      <c r="P549"/>
      <c r="Q549"/>
      <c r="R549"/>
      <c r="S549"/>
      <c r="T549"/>
      <c r="U549"/>
      <c r="V549"/>
      <c r="W549"/>
      <c r="X549"/>
      <c r="Y549"/>
      <c r="Z549"/>
      <c r="AA549"/>
      <c r="AB549"/>
    </row>
    <row r="550" spans="1:28" x14ac:dyDescent="0.3">
      <c r="A550" t="s">
        <v>1319</v>
      </c>
      <c r="B550" s="1" t="e">
        <f>_xlfn.XLOOKUP(StopTimes[[#This Row],[cu_ID]],#REF!,#REF!)</f>
        <v>#REF!</v>
      </c>
      <c r="C550" s="1" t="s">
        <v>290</v>
      </c>
      <c r="D550" s="1" t="s">
        <v>144</v>
      </c>
      <c r="E550" s="1" t="s">
        <v>180</v>
      </c>
      <c r="F550" t="s">
        <v>2180</v>
      </c>
      <c r="G550" s="1">
        <v>145</v>
      </c>
      <c r="H550" s="12">
        <v>7.8900000000000006</v>
      </c>
      <c r="I550" t="s">
        <v>2179</v>
      </c>
      <c r="J550" t="s">
        <v>2178</v>
      </c>
      <c r="K550" t="s">
        <v>2177</v>
      </c>
      <c r="L550" t="s">
        <v>7246</v>
      </c>
      <c r="M550" t="s">
        <v>7247</v>
      </c>
      <c r="N550"/>
      <c r="O550"/>
      <c r="P550"/>
      <c r="Q550"/>
      <c r="R550"/>
      <c r="S550"/>
      <c r="T550"/>
      <c r="U550"/>
      <c r="V550"/>
      <c r="W550"/>
      <c r="X550"/>
      <c r="Y550"/>
      <c r="Z550"/>
      <c r="AA550"/>
      <c r="AB550"/>
    </row>
    <row r="551" spans="1:28" x14ac:dyDescent="0.3">
      <c r="A551" t="s">
        <v>1966</v>
      </c>
      <c r="B551" s="1" t="e">
        <f>_xlfn.XLOOKUP(StopTimes[[#This Row],[cu_ID]],#REF!,#REF!)</f>
        <v>#REF!</v>
      </c>
      <c r="C551" s="1" t="s">
        <v>290</v>
      </c>
      <c r="D551" s="1" t="s">
        <v>4123</v>
      </c>
      <c r="E551" s="1" t="s">
        <v>110</v>
      </c>
      <c r="F551" t="s">
        <v>1965</v>
      </c>
      <c r="G551" s="1">
        <v>147</v>
      </c>
      <c r="H551" s="12">
        <v>10.950000000000001</v>
      </c>
      <c r="I551" t="s">
        <v>2176</v>
      </c>
      <c r="J551" t="s">
        <v>2175</v>
      </c>
      <c r="K551" t="s">
        <v>2174</v>
      </c>
      <c r="L551" t="s">
        <v>7248</v>
      </c>
      <c r="M551" t="s">
        <v>7249</v>
      </c>
      <c r="N551"/>
      <c r="O551"/>
      <c r="P551"/>
      <c r="Q551"/>
      <c r="R551"/>
      <c r="S551"/>
      <c r="T551"/>
      <c r="U551"/>
      <c r="V551"/>
      <c r="W551"/>
      <c r="X551"/>
      <c r="Y551"/>
      <c r="Z551"/>
      <c r="AA551"/>
      <c r="AB551"/>
    </row>
    <row r="552" spans="1:28" x14ac:dyDescent="0.3">
      <c r="A552" t="s">
        <v>900</v>
      </c>
      <c r="B552" s="1" t="e">
        <f>_xlfn.XLOOKUP(StopTimes[[#This Row],[cu_ID]],#REF!,#REF!)</f>
        <v>#REF!</v>
      </c>
      <c r="C552" s="1" t="s">
        <v>290</v>
      </c>
      <c r="D552" s="1" t="s">
        <v>121</v>
      </c>
      <c r="E552" s="1" t="s">
        <v>4502</v>
      </c>
      <c r="F552" t="s">
        <v>2173</v>
      </c>
      <c r="G552" s="1">
        <v>150</v>
      </c>
      <c r="H552" s="12">
        <v>45.175000000000004</v>
      </c>
      <c r="I552" t="s">
        <v>2172</v>
      </c>
      <c r="J552" t="s">
        <v>2171</v>
      </c>
      <c r="K552" t="s">
        <v>7250</v>
      </c>
      <c r="L552" t="s">
        <v>7251</v>
      </c>
      <c r="M552"/>
      <c r="N552"/>
      <c r="O552"/>
      <c r="P552"/>
      <c r="Q552"/>
      <c r="R552"/>
      <c r="S552"/>
      <c r="T552"/>
      <c r="U552"/>
      <c r="V552"/>
      <c r="W552"/>
      <c r="X552"/>
      <c r="Y552"/>
      <c r="Z552"/>
      <c r="AA552"/>
      <c r="AB552"/>
    </row>
    <row r="553" spans="1:28" x14ac:dyDescent="0.3">
      <c r="A553" t="s">
        <v>1780</v>
      </c>
      <c r="B553" s="1" t="e">
        <f>_xlfn.XLOOKUP(StopTimes[[#This Row],[cu_ID]],#REF!,#REF!)</f>
        <v>#REF!</v>
      </c>
      <c r="C553" s="1" t="s">
        <v>290</v>
      </c>
      <c r="D553" s="1" t="s">
        <v>4280</v>
      </c>
      <c r="E553" s="1" t="s">
        <v>113</v>
      </c>
      <c r="F553" t="s">
        <v>281</v>
      </c>
      <c r="G553" s="1">
        <v>150</v>
      </c>
      <c r="H553" s="12">
        <v>8.6166666666666671</v>
      </c>
      <c r="I553" t="s">
        <v>2170</v>
      </c>
      <c r="J553" t="s">
        <v>7252</v>
      </c>
      <c r="K553"/>
      <c r="L553"/>
      <c r="M553"/>
      <c r="N553"/>
      <c r="O553"/>
      <c r="P553"/>
      <c r="Q553"/>
      <c r="R553"/>
      <c r="S553"/>
      <c r="T553"/>
      <c r="U553"/>
      <c r="V553"/>
      <c r="W553"/>
      <c r="X553"/>
      <c r="Y553"/>
      <c r="Z553"/>
      <c r="AA553"/>
      <c r="AB553"/>
    </row>
    <row r="554" spans="1:28" x14ac:dyDescent="0.3">
      <c r="A554" t="s">
        <v>741</v>
      </c>
      <c r="B554" s="1" t="e">
        <f>_xlfn.XLOOKUP(StopTimes[[#This Row],[cu_ID]],#REF!,#REF!)</f>
        <v>#REF!</v>
      </c>
      <c r="C554" s="1" t="s">
        <v>290</v>
      </c>
      <c r="D554" s="1" t="s">
        <v>5683</v>
      </c>
      <c r="E554" s="1" t="s">
        <v>110</v>
      </c>
      <c r="F554" t="s">
        <v>2169</v>
      </c>
      <c r="G554" s="1">
        <v>155</v>
      </c>
      <c r="H554" s="12">
        <v>0.15</v>
      </c>
      <c r="I554" t="s">
        <v>2168</v>
      </c>
      <c r="J554"/>
      <c r="K554"/>
      <c r="L554"/>
      <c r="M554"/>
      <c r="N554"/>
      <c r="O554"/>
      <c r="P554"/>
      <c r="Q554"/>
      <c r="R554"/>
      <c r="S554"/>
      <c r="T554"/>
      <c r="U554"/>
      <c r="V554"/>
      <c r="W554"/>
      <c r="X554"/>
      <c r="Y554"/>
      <c r="Z554"/>
      <c r="AA554"/>
      <c r="AB554"/>
    </row>
    <row r="555" spans="1:28" x14ac:dyDescent="0.3">
      <c r="A555" t="s">
        <v>1054</v>
      </c>
      <c r="B555" s="1" t="e">
        <f>_xlfn.XLOOKUP(StopTimes[[#This Row],[cu_ID]],#REF!,#REF!)</f>
        <v>#REF!</v>
      </c>
      <c r="C555" s="1" t="s">
        <v>290</v>
      </c>
      <c r="D555" s="1" t="s">
        <v>4596</v>
      </c>
      <c r="E555" s="1" t="s">
        <v>110</v>
      </c>
      <c r="F555" t="s">
        <v>2167</v>
      </c>
      <c r="G555" s="1">
        <v>155</v>
      </c>
      <c r="H555" s="12">
        <v>8.6333333333333329</v>
      </c>
      <c r="I555" t="s">
        <v>2166</v>
      </c>
      <c r="J555"/>
      <c r="K555"/>
      <c r="L555"/>
      <c r="M555"/>
      <c r="N555"/>
      <c r="O555"/>
      <c r="P555"/>
      <c r="Q555"/>
      <c r="R555"/>
      <c r="S555"/>
      <c r="T555"/>
      <c r="U555"/>
      <c r="V555"/>
      <c r="W555"/>
      <c r="X555"/>
      <c r="Y555"/>
      <c r="Z555"/>
      <c r="AA555"/>
      <c r="AB555"/>
    </row>
    <row r="556" spans="1:28" x14ac:dyDescent="0.3">
      <c r="A556" t="s">
        <v>1532</v>
      </c>
      <c r="B556" s="1" t="e">
        <f>_xlfn.XLOOKUP(StopTimes[[#This Row],[cu_ID]],#REF!,#REF!)</f>
        <v>#REF!</v>
      </c>
      <c r="C556" s="1" t="s">
        <v>290</v>
      </c>
      <c r="D556" s="1" t="s">
        <v>144</v>
      </c>
      <c r="E556" s="1" t="s">
        <v>157</v>
      </c>
      <c r="F556" t="s">
        <v>5</v>
      </c>
      <c r="G556" s="1">
        <v>160</v>
      </c>
      <c r="H556" s="12">
        <v>2.9958333333333336</v>
      </c>
      <c r="I556" t="s">
        <v>2165</v>
      </c>
      <c r="J556" t="s">
        <v>2164</v>
      </c>
      <c r="K556" t="s">
        <v>7253</v>
      </c>
      <c r="L556" t="s">
        <v>7254</v>
      </c>
      <c r="M556"/>
      <c r="N556"/>
      <c r="O556"/>
      <c r="P556"/>
      <c r="Q556"/>
      <c r="R556"/>
      <c r="S556"/>
      <c r="T556"/>
      <c r="U556"/>
      <c r="V556"/>
      <c r="W556"/>
      <c r="X556"/>
      <c r="Y556"/>
      <c r="Z556"/>
      <c r="AA556"/>
      <c r="AB556"/>
    </row>
    <row r="557" spans="1:28" x14ac:dyDescent="0.3">
      <c r="A557" t="s">
        <v>873</v>
      </c>
      <c r="B557" s="1" t="e">
        <f>_xlfn.XLOOKUP(StopTimes[[#This Row],[cu_ID]],#REF!,#REF!)</f>
        <v>#REF!</v>
      </c>
      <c r="C557" s="1" t="s">
        <v>290</v>
      </c>
      <c r="D557" s="1" t="s">
        <v>5297</v>
      </c>
      <c r="E557" s="1" t="s">
        <v>110</v>
      </c>
      <c r="F557" t="s">
        <v>2163</v>
      </c>
      <c r="G557" s="1">
        <v>160</v>
      </c>
      <c r="H557" s="12">
        <v>15.041666666666668</v>
      </c>
      <c r="I557" t="s">
        <v>2162</v>
      </c>
      <c r="J557" t="s">
        <v>7255</v>
      </c>
      <c r="K557"/>
      <c r="L557"/>
      <c r="M557"/>
      <c r="N557"/>
      <c r="O557"/>
      <c r="P557"/>
      <c r="Q557"/>
      <c r="R557"/>
      <c r="S557"/>
      <c r="T557"/>
      <c r="U557"/>
      <c r="V557"/>
      <c r="W557"/>
      <c r="X557"/>
      <c r="Y557"/>
      <c r="Z557"/>
      <c r="AA557"/>
      <c r="AB557"/>
    </row>
    <row r="558" spans="1:28" x14ac:dyDescent="0.3">
      <c r="A558" t="s">
        <v>1518</v>
      </c>
      <c r="B558" s="1" t="e">
        <f>_xlfn.XLOOKUP(StopTimes[[#This Row],[cu_ID]],#REF!,#REF!)</f>
        <v>#REF!</v>
      </c>
      <c r="C558" s="1" t="s">
        <v>290</v>
      </c>
      <c r="D558" s="1" t="s">
        <v>119</v>
      </c>
      <c r="E558" s="1" t="s">
        <v>4484</v>
      </c>
      <c r="F558" t="s">
        <v>1517</v>
      </c>
      <c r="G558" s="1">
        <v>168</v>
      </c>
      <c r="H558" s="12">
        <v>14.01</v>
      </c>
      <c r="I558" t="s">
        <v>2161</v>
      </c>
      <c r="J558" t="s">
        <v>2160</v>
      </c>
      <c r="K558" t="s">
        <v>2159</v>
      </c>
      <c r="L558" t="s">
        <v>7256</v>
      </c>
      <c r="M558" t="s">
        <v>7257</v>
      </c>
      <c r="N558"/>
      <c r="O558"/>
      <c r="P558"/>
      <c r="Q558"/>
      <c r="R558"/>
      <c r="S558"/>
      <c r="T558"/>
      <c r="U558"/>
      <c r="V558"/>
      <c r="W558"/>
      <c r="X558"/>
      <c r="Y558"/>
      <c r="Z558"/>
      <c r="AA558"/>
      <c r="AB558"/>
    </row>
    <row r="559" spans="1:28" x14ac:dyDescent="0.3">
      <c r="A559" t="s">
        <v>1839</v>
      </c>
      <c r="B559" s="1" t="e">
        <f>_xlfn.XLOOKUP(StopTimes[[#This Row],[cu_ID]],#REF!,#REF!)</f>
        <v>#REF!</v>
      </c>
      <c r="C559" s="1" t="s">
        <v>290</v>
      </c>
      <c r="D559" s="1" t="s">
        <v>4558</v>
      </c>
      <c r="E559" s="1" t="s">
        <v>110</v>
      </c>
      <c r="F559" t="s">
        <v>1838</v>
      </c>
      <c r="G559" s="1">
        <v>170</v>
      </c>
      <c r="H559" s="12">
        <v>7.4033333333333333</v>
      </c>
      <c r="I559" t="s">
        <v>2158</v>
      </c>
      <c r="J559" t="s">
        <v>2157</v>
      </c>
      <c r="K559" t="s">
        <v>2156</v>
      </c>
      <c r="L559" t="s">
        <v>7258</v>
      </c>
      <c r="M559" t="s">
        <v>7259</v>
      </c>
      <c r="N559"/>
      <c r="O559"/>
      <c r="P559"/>
      <c r="Q559"/>
      <c r="R559"/>
      <c r="S559"/>
      <c r="T559"/>
      <c r="U559"/>
      <c r="V559"/>
      <c r="W559"/>
      <c r="X559"/>
      <c r="Y559"/>
      <c r="Z559"/>
      <c r="AA559"/>
      <c r="AB559"/>
    </row>
    <row r="560" spans="1:28" x14ac:dyDescent="0.3">
      <c r="A560" t="s">
        <v>813</v>
      </c>
      <c r="B560" s="1" t="e">
        <f>_xlfn.XLOOKUP(StopTimes[[#This Row],[cu_ID]],#REF!,#REF!)</f>
        <v>#REF!</v>
      </c>
      <c r="C560" s="1" t="s">
        <v>290</v>
      </c>
      <c r="D560" s="1" t="s">
        <v>4013</v>
      </c>
      <c r="E560" s="1" t="s">
        <v>110</v>
      </c>
      <c r="F560" t="s">
        <v>2155</v>
      </c>
      <c r="G560" s="1">
        <v>170</v>
      </c>
      <c r="H560" s="12">
        <v>16.3</v>
      </c>
      <c r="I560" t="s">
        <v>2154</v>
      </c>
      <c r="J560" t="s">
        <v>2153</v>
      </c>
      <c r="K560" t="s">
        <v>7260</v>
      </c>
      <c r="L560" t="s">
        <v>7261</v>
      </c>
      <c r="M560"/>
      <c r="N560"/>
      <c r="O560"/>
      <c r="P560"/>
      <c r="Q560"/>
      <c r="R560"/>
      <c r="S560"/>
      <c r="T560"/>
      <c r="U560"/>
      <c r="V560"/>
      <c r="W560"/>
      <c r="X560"/>
      <c r="Y560"/>
      <c r="Z560"/>
      <c r="AA560"/>
      <c r="AB560"/>
    </row>
    <row r="561" spans="1:28" x14ac:dyDescent="0.3">
      <c r="A561" t="s">
        <v>1708</v>
      </c>
      <c r="B561" s="1" t="e">
        <f>_xlfn.XLOOKUP(StopTimes[[#This Row],[cu_ID]],#REF!,#REF!)</f>
        <v>#REF!</v>
      </c>
      <c r="C561" s="1" t="s">
        <v>290</v>
      </c>
      <c r="D561" s="1" t="s">
        <v>119</v>
      </c>
      <c r="E561" s="1" t="s">
        <v>3867</v>
      </c>
      <c r="F561" t="s">
        <v>1707</v>
      </c>
      <c r="G561" s="1">
        <v>170</v>
      </c>
      <c r="H561" s="12">
        <v>16.212499999999999</v>
      </c>
      <c r="I561" t="s">
        <v>2152</v>
      </c>
      <c r="J561" t="s">
        <v>2151</v>
      </c>
      <c r="K561" t="s">
        <v>7262</v>
      </c>
      <c r="L561" t="s">
        <v>7263</v>
      </c>
      <c r="M561"/>
      <c r="N561"/>
      <c r="O561"/>
      <c r="P561"/>
      <c r="Q561"/>
      <c r="R561"/>
      <c r="S561"/>
      <c r="T561"/>
      <c r="U561"/>
      <c r="V561"/>
      <c r="W561"/>
      <c r="X561"/>
      <c r="Y561"/>
      <c r="Z561"/>
      <c r="AA561"/>
      <c r="AB561"/>
    </row>
    <row r="562" spans="1:28" x14ac:dyDescent="0.3">
      <c r="A562" t="s">
        <v>1045</v>
      </c>
      <c r="B562" s="1" t="e">
        <f>_xlfn.XLOOKUP(StopTimes[[#This Row],[cu_ID]],#REF!,#REF!)</f>
        <v>#REF!</v>
      </c>
      <c r="C562" s="1" t="s">
        <v>290</v>
      </c>
      <c r="D562" s="1" t="s">
        <v>4615</v>
      </c>
      <c r="E562" s="1" t="s">
        <v>110</v>
      </c>
      <c r="F562" t="s">
        <v>2150</v>
      </c>
      <c r="G562" s="1">
        <v>170</v>
      </c>
      <c r="H562" s="12">
        <v>8.9083333333333332</v>
      </c>
      <c r="I562" t="s">
        <v>2149</v>
      </c>
      <c r="J562" t="s">
        <v>7264</v>
      </c>
      <c r="K562"/>
      <c r="L562"/>
      <c r="M562"/>
      <c r="N562"/>
      <c r="O562"/>
      <c r="P562"/>
      <c r="Q562"/>
      <c r="R562"/>
      <c r="S562"/>
      <c r="T562"/>
      <c r="U562"/>
      <c r="V562"/>
      <c r="W562"/>
      <c r="X562"/>
      <c r="Y562"/>
      <c r="Z562"/>
      <c r="AA562"/>
      <c r="AB562"/>
    </row>
    <row r="563" spans="1:28" x14ac:dyDescent="0.3">
      <c r="A563" t="s">
        <v>1609</v>
      </c>
      <c r="B563" s="1" t="e">
        <f>_xlfn.XLOOKUP(StopTimes[[#This Row],[cu_ID]],#REF!,#REF!)</f>
        <v>#REF!</v>
      </c>
      <c r="C563" s="1" t="s">
        <v>290</v>
      </c>
      <c r="D563" s="1" t="s">
        <v>5327</v>
      </c>
      <c r="E563" s="1" t="s">
        <v>110</v>
      </c>
      <c r="F563" t="s">
        <v>1608</v>
      </c>
      <c r="G563" s="1">
        <v>172</v>
      </c>
      <c r="H563" s="12">
        <v>3.8166666666666669</v>
      </c>
      <c r="I563" t="s">
        <v>2148</v>
      </c>
      <c r="J563"/>
      <c r="K563"/>
      <c r="L563"/>
      <c r="M563"/>
      <c r="N563"/>
      <c r="O563"/>
      <c r="P563"/>
      <c r="Q563"/>
      <c r="R563"/>
      <c r="S563"/>
      <c r="T563"/>
      <c r="U563"/>
      <c r="V563"/>
      <c r="W563"/>
      <c r="X563"/>
      <c r="Y563"/>
      <c r="Z563"/>
      <c r="AA563"/>
      <c r="AB563"/>
    </row>
    <row r="564" spans="1:28" x14ac:dyDescent="0.3">
      <c r="A564" t="s">
        <v>1710</v>
      </c>
      <c r="B564" s="1" t="e">
        <f>_xlfn.XLOOKUP(StopTimes[[#This Row],[cu_ID]],#REF!,#REF!)</f>
        <v>#REF!</v>
      </c>
      <c r="C564" s="1" t="s">
        <v>290</v>
      </c>
      <c r="D564" s="1" t="s">
        <v>3856</v>
      </c>
      <c r="E564" s="1" t="s">
        <v>110</v>
      </c>
      <c r="F564" t="s">
        <v>1709</v>
      </c>
      <c r="G564" s="1">
        <v>173</v>
      </c>
      <c r="H564" s="12">
        <v>14.204166666666667</v>
      </c>
      <c r="I564" t="s">
        <v>2147</v>
      </c>
      <c r="J564" t="s">
        <v>2146</v>
      </c>
      <c r="K564" t="s">
        <v>7265</v>
      </c>
      <c r="L564" t="s">
        <v>7266</v>
      </c>
      <c r="M564"/>
      <c r="N564"/>
      <c r="O564"/>
      <c r="P564"/>
      <c r="Q564"/>
      <c r="R564"/>
      <c r="S564"/>
      <c r="T564"/>
      <c r="U564"/>
      <c r="V564"/>
      <c r="W564"/>
      <c r="X564"/>
      <c r="Y564"/>
      <c r="Z564"/>
      <c r="AA564"/>
      <c r="AB564"/>
    </row>
    <row r="565" spans="1:28" x14ac:dyDescent="0.3">
      <c r="A565" t="s">
        <v>1182</v>
      </c>
      <c r="B565" s="1" t="e">
        <f>_xlfn.XLOOKUP(StopTimes[[#This Row],[cu_ID]],#REF!,#REF!)</f>
        <v>#REF!</v>
      </c>
      <c r="C565" s="1" t="s">
        <v>290</v>
      </c>
      <c r="D565" s="1" t="s">
        <v>120</v>
      </c>
      <c r="E565" s="1" t="s">
        <v>113</v>
      </c>
      <c r="F565" t="s">
        <v>2145</v>
      </c>
      <c r="G565" s="1">
        <v>175</v>
      </c>
      <c r="H565" s="12">
        <v>14.316666666666666</v>
      </c>
      <c r="I565" t="s">
        <v>2144</v>
      </c>
      <c r="J565" t="s">
        <v>2143</v>
      </c>
      <c r="K565" t="s">
        <v>7267</v>
      </c>
      <c r="L565" t="s">
        <v>7268</v>
      </c>
      <c r="M565"/>
      <c r="N565"/>
      <c r="O565"/>
      <c r="P565"/>
      <c r="Q565"/>
      <c r="R565"/>
      <c r="S565"/>
      <c r="T565"/>
      <c r="U565"/>
      <c r="V565"/>
      <c r="W565"/>
      <c r="X565"/>
      <c r="Y565"/>
      <c r="Z565"/>
      <c r="AA565"/>
      <c r="AB565"/>
    </row>
    <row r="566" spans="1:28" x14ac:dyDescent="0.3">
      <c r="A566" t="s">
        <v>1060</v>
      </c>
      <c r="B566" s="1" t="e">
        <f>_xlfn.XLOOKUP(StopTimes[[#This Row],[cu_ID]],#REF!,#REF!)</f>
        <v>#REF!</v>
      </c>
      <c r="C566" s="1" t="s">
        <v>290</v>
      </c>
      <c r="D566" s="1" t="s">
        <v>4112</v>
      </c>
      <c r="E566" s="1" t="s">
        <v>110</v>
      </c>
      <c r="F566" t="s">
        <v>2142</v>
      </c>
      <c r="G566" s="1">
        <v>180</v>
      </c>
      <c r="H566" s="12">
        <v>11.936666666666667</v>
      </c>
      <c r="I566" t="s">
        <v>2141</v>
      </c>
      <c r="J566" t="s">
        <v>2140</v>
      </c>
      <c r="K566" t="s">
        <v>2139</v>
      </c>
      <c r="L566" t="s">
        <v>7269</v>
      </c>
      <c r="M566" t="s">
        <v>7270</v>
      </c>
      <c r="N566"/>
      <c r="O566"/>
      <c r="P566"/>
      <c r="Q566"/>
      <c r="R566"/>
      <c r="S566"/>
      <c r="T566"/>
      <c r="U566"/>
      <c r="V566"/>
      <c r="W566"/>
      <c r="X566"/>
      <c r="Y566"/>
      <c r="Z566"/>
      <c r="AA566"/>
      <c r="AB566"/>
    </row>
    <row r="567" spans="1:28" x14ac:dyDescent="0.3">
      <c r="A567" t="s">
        <v>5720</v>
      </c>
      <c r="B567" s="1" t="e">
        <f>_xlfn.XLOOKUP(StopTimes[[#This Row],[cu_ID]],#REF!,#REF!)</f>
        <v>#REF!</v>
      </c>
      <c r="C567" s="1" t="s">
        <v>290</v>
      </c>
      <c r="D567" s="1" t="s">
        <v>5735</v>
      </c>
      <c r="E567" s="1" t="s">
        <v>110</v>
      </c>
      <c r="F567" t="s">
        <v>2138</v>
      </c>
      <c r="G567" s="1">
        <v>180</v>
      </c>
      <c r="H567" s="12">
        <v>4.0791666666666666</v>
      </c>
      <c r="I567" t="s">
        <v>2137</v>
      </c>
      <c r="J567" t="s">
        <v>2136</v>
      </c>
      <c r="K567" t="s">
        <v>7271</v>
      </c>
      <c r="L567" t="s">
        <v>7272</v>
      </c>
      <c r="M567"/>
      <c r="N567"/>
      <c r="O567"/>
      <c r="P567"/>
      <c r="Q567"/>
      <c r="R567"/>
      <c r="S567"/>
      <c r="T567"/>
      <c r="U567"/>
      <c r="V567"/>
      <c r="W567"/>
      <c r="X567"/>
      <c r="Y567"/>
      <c r="Z567"/>
      <c r="AA567"/>
      <c r="AB567"/>
    </row>
    <row r="568" spans="1:28" x14ac:dyDescent="0.3">
      <c r="A568" t="s">
        <v>1307</v>
      </c>
      <c r="B568" s="1" t="e">
        <f>_xlfn.XLOOKUP(StopTimes[[#This Row],[cu_ID]],#REF!,#REF!)</f>
        <v>#REF!</v>
      </c>
      <c r="C568" s="1" t="s">
        <v>290</v>
      </c>
      <c r="D568" s="1" t="s">
        <v>4799</v>
      </c>
      <c r="E568" s="1" t="s">
        <v>110</v>
      </c>
      <c r="F568" t="s">
        <v>1306</v>
      </c>
      <c r="G568" s="1">
        <v>180</v>
      </c>
      <c r="H568" s="12">
        <v>8.0875000000000004</v>
      </c>
      <c r="I568" t="s">
        <v>2135</v>
      </c>
      <c r="J568" t="s">
        <v>2134</v>
      </c>
      <c r="K568" t="s">
        <v>7273</v>
      </c>
      <c r="L568" t="s">
        <v>7274</v>
      </c>
      <c r="M568"/>
      <c r="N568"/>
      <c r="O568"/>
      <c r="P568"/>
      <c r="Q568"/>
      <c r="R568"/>
      <c r="S568"/>
      <c r="T568"/>
      <c r="U568"/>
      <c r="V568"/>
      <c r="W568"/>
      <c r="X568"/>
      <c r="Y568"/>
      <c r="Z568"/>
      <c r="AA568"/>
      <c r="AB568"/>
    </row>
    <row r="569" spans="1:28" x14ac:dyDescent="0.3">
      <c r="A569" t="s">
        <v>1035</v>
      </c>
      <c r="B569" s="1" t="e">
        <f>_xlfn.XLOOKUP(StopTimes[[#This Row],[cu_ID]],#REF!,#REF!)</f>
        <v>#REF!</v>
      </c>
      <c r="C569" s="1" t="s">
        <v>290</v>
      </c>
      <c r="D569" s="1" t="s">
        <v>4533</v>
      </c>
      <c r="E569" s="1" t="s">
        <v>110</v>
      </c>
      <c r="F569" t="s">
        <v>2133</v>
      </c>
      <c r="G569" s="1">
        <v>190</v>
      </c>
      <c r="H569" s="12">
        <v>12.66</v>
      </c>
      <c r="I569" t="s">
        <v>2132</v>
      </c>
      <c r="J569" t="s">
        <v>2131</v>
      </c>
      <c r="K569" t="s">
        <v>2130</v>
      </c>
      <c r="L569" t="s">
        <v>7275</v>
      </c>
      <c r="M569" t="s">
        <v>7276</v>
      </c>
      <c r="N569"/>
      <c r="O569"/>
      <c r="P569"/>
      <c r="Q569"/>
      <c r="R569"/>
      <c r="S569"/>
      <c r="T569"/>
      <c r="U569"/>
      <c r="V569"/>
      <c r="W569"/>
      <c r="X569"/>
      <c r="Y569"/>
      <c r="Z569"/>
      <c r="AA569"/>
      <c r="AB569"/>
    </row>
    <row r="570" spans="1:28" x14ac:dyDescent="0.3">
      <c r="A570" t="s">
        <v>821</v>
      </c>
      <c r="B570" s="1" t="e">
        <f>_xlfn.XLOOKUP(StopTimes[[#This Row],[cu_ID]],#REF!,#REF!)</f>
        <v>#REF!</v>
      </c>
      <c r="C570" s="1" t="s">
        <v>290</v>
      </c>
      <c r="D570" s="1" t="s">
        <v>5160</v>
      </c>
      <c r="E570" s="1" t="s">
        <v>110</v>
      </c>
      <c r="F570" t="s">
        <v>2129</v>
      </c>
      <c r="G570" s="1">
        <v>190</v>
      </c>
      <c r="H570" s="12">
        <v>10.950000000000001</v>
      </c>
      <c r="I570" t="s">
        <v>2128</v>
      </c>
      <c r="J570" t="s">
        <v>7277</v>
      </c>
      <c r="K570"/>
      <c r="L570"/>
      <c r="M570"/>
      <c r="N570"/>
      <c r="O570"/>
      <c r="P570"/>
      <c r="Q570"/>
      <c r="R570"/>
      <c r="S570"/>
      <c r="T570"/>
      <c r="U570"/>
      <c r="V570"/>
      <c r="W570"/>
      <c r="X570"/>
      <c r="Y570"/>
      <c r="Z570"/>
      <c r="AA570"/>
      <c r="AB570"/>
    </row>
    <row r="571" spans="1:28" x14ac:dyDescent="0.3">
      <c r="A571" t="s">
        <v>1180</v>
      </c>
      <c r="B571" s="1" t="e">
        <f>_xlfn.XLOOKUP(StopTimes[[#This Row],[cu_ID]],#REF!,#REF!)</f>
        <v>#REF!</v>
      </c>
      <c r="C571" s="1" t="s">
        <v>290</v>
      </c>
      <c r="D571" s="1" t="s">
        <v>5736</v>
      </c>
      <c r="E571" s="1" t="s">
        <v>110</v>
      </c>
      <c r="F571" t="s">
        <v>2127</v>
      </c>
      <c r="G571" s="1">
        <v>190</v>
      </c>
      <c r="H571" s="12">
        <v>18.233333333333334</v>
      </c>
      <c r="I571" t="s">
        <v>2126</v>
      </c>
      <c r="J571"/>
      <c r="K571"/>
      <c r="L571"/>
      <c r="M571"/>
      <c r="N571"/>
      <c r="O571"/>
      <c r="P571"/>
      <c r="Q571"/>
      <c r="R571"/>
      <c r="S571"/>
      <c r="T571"/>
      <c r="U571"/>
      <c r="V571"/>
      <c r="W571"/>
      <c r="X571"/>
      <c r="Y571"/>
      <c r="Z571"/>
      <c r="AA571"/>
      <c r="AB571"/>
    </row>
    <row r="572" spans="1:28" x14ac:dyDescent="0.3">
      <c r="A572" t="s">
        <v>818</v>
      </c>
      <c r="B572" s="1" t="e">
        <f>_xlfn.XLOOKUP(StopTimes[[#This Row],[cu_ID]],#REF!,#REF!)</f>
        <v>#REF!</v>
      </c>
      <c r="C572" s="1" t="s">
        <v>290</v>
      </c>
      <c r="D572" s="1" t="s">
        <v>5156</v>
      </c>
      <c r="E572" s="1" t="s">
        <v>110</v>
      </c>
      <c r="F572" t="s">
        <v>2125</v>
      </c>
      <c r="G572" s="1">
        <v>193</v>
      </c>
      <c r="H572" s="12">
        <v>14.583333333333334</v>
      </c>
      <c r="I572" t="s">
        <v>2124</v>
      </c>
      <c r="J572"/>
      <c r="K572"/>
      <c r="L572"/>
      <c r="M572"/>
      <c r="N572"/>
      <c r="O572"/>
      <c r="P572"/>
      <c r="Q572"/>
      <c r="R572"/>
      <c r="S572"/>
      <c r="T572"/>
      <c r="U572"/>
      <c r="V572"/>
      <c r="W572"/>
      <c r="X572"/>
      <c r="Y572"/>
      <c r="Z572"/>
      <c r="AA572"/>
      <c r="AB572"/>
    </row>
    <row r="573" spans="1:28" x14ac:dyDescent="0.3">
      <c r="A573" t="s">
        <v>927</v>
      </c>
      <c r="B573" s="1" t="e">
        <f>_xlfn.XLOOKUP(StopTimes[[#This Row],[cu_ID]],#REF!,#REF!)</f>
        <v>#REF!</v>
      </c>
      <c r="C573" s="1" t="s">
        <v>290</v>
      </c>
      <c r="D573" s="1" t="s">
        <v>4795</v>
      </c>
      <c r="E573" s="1" t="s">
        <v>110</v>
      </c>
      <c r="F573" t="s">
        <v>2123</v>
      </c>
      <c r="G573" s="1">
        <v>220</v>
      </c>
      <c r="H573" s="12">
        <v>8.1374999999999993</v>
      </c>
      <c r="I573" t="s">
        <v>2122</v>
      </c>
      <c r="J573" t="s">
        <v>2121</v>
      </c>
      <c r="K573" t="s">
        <v>7278</v>
      </c>
      <c r="L573" t="s">
        <v>7279</v>
      </c>
      <c r="M573"/>
      <c r="N573"/>
      <c r="O573"/>
      <c r="P573"/>
      <c r="Q573"/>
      <c r="R573"/>
      <c r="S573"/>
      <c r="T573"/>
      <c r="U573"/>
      <c r="V573"/>
      <c r="W573"/>
      <c r="X573"/>
      <c r="Y573"/>
      <c r="Z573"/>
      <c r="AA573"/>
      <c r="AB573"/>
    </row>
    <row r="574" spans="1:28" x14ac:dyDescent="0.3">
      <c r="A574" t="s">
        <v>1041</v>
      </c>
      <c r="B574" s="1" t="e">
        <f>_xlfn.XLOOKUP(StopTimes[[#This Row],[cu_ID]],#REF!,#REF!)</f>
        <v>#REF!</v>
      </c>
      <c r="C574" s="1" t="s">
        <v>290</v>
      </c>
      <c r="D574" s="1" t="s">
        <v>4633</v>
      </c>
      <c r="E574" s="1" t="s">
        <v>110</v>
      </c>
      <c r="F574" t="s">
        <v>2120</v>
      </c>
      <c r="G574" s="1">
        <v>225</v>
      </c>
      <c r="H574" s="12">
        <v>18.641666666666666</v>
      </c>
      <c r="I574" t="s">
        <v>2119</v>
      </c>
      <c r="J574" t="s">
        <v>7280</v>
      </c>
      <c r="K574"/>
      <c r="L574"/>
      <c r="M574"/>
      <c r="N574"/>
      <c r="O574"/>
      <c r="P574"/>
      <c r="Q574"/>
      <c r="R574"/>
      <c r="S574"/>
      <c r="T574"/>
      <c r="U574"/>
      <c r="V574"/>
      <c r="W574"/>
      <c r="X574"/>
      <c r="Y574"/>
      <c r="Z574"/>
      <c r="AA574"/>
      <c r="AB574"/>
    </row>
    <row r="575" spans="1:28" x14ac:dyDescent="0.3">
      <c r="A575" t="s">
        <v>867</v>
      </c>
      <c r="B575" s="1" t="e">
        <f>_xlfn.XLOOKUP(StopTimes[[#This Row],[cu_ID]],#REF!,#REF!)</f>
        <v>#REF!</v>
      </c>
      <c r="C575" s="1" t="s">
        <v>290</v>
      </c>
      <c r="D575" s="1" t="s">
        <v>3754</v>
      </c>
      <c r="E575" s="1" t="s">
        <v>110</v>
      </c>
      <c r="F575" t="s">
        <v>2118</v>
      </c>
      <c r="G575" s="1">
        <v>230</v>
      </c>
      <c r="H575" s="12">
        <v>15.375</v>
      </c>
      <c r="I575" t="s">
        <v>2117</v>
      </c>
      <c r="J575" t="s">
        <v>2116</v>
      </c>
      <c r="K575" t="s">
        <v>7281</v>
      </c>
      <c r="L575" t="s">
        <v>7282</v>
      </c>
      <c r="M575"/>
      <c r="N575"/>
      <c r="O575"/>
      <c r="P575"/>
      <c r="Q575"/>
      <c r="R575"/>
      <c r="S575"/>
      <c r="T575"/>
      <c r="U575"/>
      <c r="V575"/>
      <c r="W575"/>
      <c r="X575"/>
      <c r="Y575"/>
      <c r="Z575"/>
      <c r="AA575"/>
      <c r="AB575"/>
    </row>
    <row r="576" spans="1:28" x14ac:dyDescent="0.3">
      <c r="A576" t="s">
        <v>1748</v>
      </c>
      <c r="B576" s="1" t="e">
        <f>_xlfn.XLOOKUP(StopTimes[[#This Row],[cu_ID]],#REF!,#REF!)</f>
        <v>#REF!</v>
      </c>
      <c r="C576" s="1" t="s">
        <v>290</v>
      </c>
      <c r="D576" s="1" t="s">
        <v>3840</v>
      </c>
      <c r="E576" s="1" t="s">
        <v>110</v>
      </c>
      <c r="F576" t="s">
        <v>1747</v>
      </c>
      <c r="G576" s="1">
        <v>235</v>
      </c>
      <c r="H576" s="12">
        <v>14.175000000000001</v>
      </c>
      <c r="I576" t="s">
        <v>2115</v>
      </c>
      <c r="J576" t="s">
        <v>2114</v>
      </c>
      <c r="K576" t="s">
        <v>7283</v>
      </c>
      <c r="L576" t="s">
        <v>7284</v>
      </c>
      <c r="M576"/>
      <c r="N576"/>
      <c r="O576"/>
      <c r="P576"/>
      <c r="Q576"/>
      <c r="R576"/>
      <c r="S576"/>
      <c r="T576"/>
      <c r="U576"/>
      <c r="V576"/>
      <c r="W576"/>
      <c r="X576"/>
      <c r="Y576"/>
      <c r="Z576"/>
      <c r="AA576"/>
      <c r="AB576"/>
    </row>
    <row r="577" spans="1:28" x14ac:dyDescent="0.3">
      <c r="A577" t="s">
        <v>1722</v>
      </c>
      <c r="B577" s="1" t="e">
        <f>_xlfn.XLOOKUP(StopTimes[[#This Row],[cu_ID]],#REF!,#REF!)</f>
        <v>#REF!</v>
      </c>
      <c r="C577" s="1" t="s">
        <v>290</v>
      </c>
      <c r="D577" s="1" t="s">
        <v>4244</v>
      </c>
      <c r="E577" s="1" t="s">
        <v>290</v>
      </c>
      <c r="F577" t="s">
        <v>1721</v>
      </c>
      <c r="G577" s="1">
        <v>238</v>
      </c>
      <c r="H577" s="12">
        <v>6.99</v>
      </c>
      <c r="I577" t="s">
        <v>2113</v>
      </c>
      <c r="J577" t="s">
        <v>2112</v>
      </c>
      <c r="K577" t="s">
        <v>7285</v>
      </c>
      <c r="L577" t="s">
        <v>7286</v>
      </c>
      <c r="M577" t="s">
        <v>7287</v>
      </c>
      <c r="N577"/>
      <c r="O577"/>
      <c r="P577"/>
      <c r="Q577"/>
      <c r="R577"/>
      <c r="S577"/>
      <c r="T577"/>
      <c r="U577"/>
      <c r="V577"/>
      <c r="W577"/>
      <c r="X577"/>
      <c r="Y577"/>
      <c r="Z577"/>
      <c r="AA577"/>
      <c r="AB577"/>
    </row>
    <row r="578" spans="1:28" x14ac:dyDescent="0.3">
      <c r="A578" t="s">
        <v>789</v>
      </c>
      <c r="B578" s="1" t="e">
        <f>_xlfn.XLOOKUP(StopTimes[[#This Row],[cu_ID]],#REF!,#REF!)</f>
        <v>#REF!</v>
      </c>
      <c r="C578" s="1" t="s">
        <v>290</v>
      </c>
      <c r="D578" s="1" t="s">
        <v>3773</v>
      </c>
      <c r="E578" s="1" t="s">
        <v>110</v>
      </c>
      <c r="F578" t="s">
        <v>2111</v>
      </c>
      <c r="G578" s="1">
        <v>240</v>
      </c>
      <c r="H578" s="12">
        <v>7.2333333333333334</v>
      </c>
      <c r="I578" t="s">
        <v>2110</v>
      </c>
      <c r="J578" t="s">
        <v>2109</v>
      </c>
      <c r="K578" t="s">
        <v>7288</v>
      </c>
      <c r="L578" t="s">
        <v>7289</v>
      </c>
      <c r="M578" t="s">
        <v>7290</v>
      </c>
      <c r="N578"/>
      <c r="O578"/>
      <c r="P578"/>
      <c r="Q578"/>
      <c r="R578"/>
      <c r="S578"/>
      <c r="T578"/>
      <c r="U578"/>
      <c r="V578"/>
      <c r="W578"/>
      <c r="X578"/>
      <c r="Y578"/>
      <c r="Z578"/>
      <c r="AA578"/>
      <c r="AB578"/>
    </row>
    <row r="579" spans="1:28" x14ac:dyDescent="0.3">
      <c r="A579" t="s">
        <v>1055</v>
      </c>
      <c r="B579" s="1" t="e">
        <f>_xlfn.XLOOKUP(StopTimes[[#This Row],[cu_ID]],#REF!,#REF!)</f>
        <v>#REF!</v>
      </c>
      <c r="C579" s="1" t="s">
        <v>290</v>
      </c>
      <c r="D579" s="1" t="s">
        <v>5313</v>
      </c>
      <c r="E579" s="1" t="s">
        <v>110</v>
      </c>
      <c r="F579" t="s">
        <v>795</v>
      </c>
      <c r="G579" s="1">
        <v>240</v>
      </c>
      <c r="H579" s="12">
        <v>2.0750000000000002</v>
      </c>
      <c r="I579" t="s">
        <v>2108</v>
      </c>
      <c r="J579" t="s">
        <v>7291</v>
      </c>
      <c r="K579"/>
      <c r="L579"/>
      <c r="M579"/>
      <c r="N579"/>
      <c r="O579"/>
      <c r="P579"/>
      <c r="Q579"/>
      <c r="R579"/>
      <c r="S579"/>
      <c r="T579"/>
      <c r="U579"/>
      <c r="V579"/>
      <c r="W579"/>
      <c r="X579"/>
      <c r="Y579"/>
      <c r="Z579"/>
      <c r="AA579"/>
      <c r="AB579"/>
    </row>
    <row r="580" spans="1:28" x14ac:dyDescent="0.3">
      <c r="A580" t="s">
        <v>1713</v>
      </c>
      <c r="B580" s="1" t="e">
        <f>_xlfn.XLOOKUP(StopTimes[[#This Row],[cu_ID]],#REF!,#REF!)</f>
        <v>#REF!</v>
      </c>
      <c r="C580" s="1" t="s">
        <v>290</v>
      </c>
      <c r="D580" s="1" t="s">
        <v>4226</v>
      </c>
      <c r="E580" s="1" t="s">
        <v>110</v>
      </c>
      <c r="F580" t="s">
        <v>1712</v>
      </c>
      <c r="G580" s="1">
        <v>242</v>
      </c>
      <c r="H580" s="12">
        <v>15.243333333333334</v>
      </c>
      <c r="I580" t="s">
        <v>2107</v>
      </c>
      <c r="J580" t="s">
        <v>2106</v>
      </c>
      <c r="K580" t="s">
        <v>7292</v>
      </c>
      <c r="L580" t="s">
        <v>7293</v>
      </c>
      <c r="M580" t="s">
        <v>7294</v>
      </c>
      <c r="N580"/>
      <c r="O580"/>
      <c r="P580"/>
      <c r="Q580"/>
      <c r="R580"/>
      <c r="S580"/>
      <c r="T580"/>
      <c r="U580"/>
      <c r="V580"/>
      <c r="W580"/>
      <c r="X580"/>
      <c r="Y580"/>
      <c r="Z580"/>
      <c r="AA580"/>
      <c r="AB580"/>
    </row>
    <row r="581" spans="1:28" x14ac:dyDescent="0.3">
      <c r="A581" t="s">
        <v>1826</v>
      </c>
      <c r="B581" s="1" t="e">
        <f>_xlfn.XLOOKUP(StopTimes[[#This Row],[cu_ID]],#REF!,#REF!)</f>
        <v>#REF!</v>
      </c>
      <c r="C581" s="1" t="s">
        <v>290</v>
      </c>
      <c r="D581" s="1" t="s">
        <v>3844</v>
      </c>
      <c r="E581" s="1" t="s">
        <v>110</v>
      </c>
      <c r="F581" t="s">
        <v>1825</v>
      </c>
      <c r="G581" s="1">
        <v>250</v>
      </c>
      <c r="H581" s="12">
        <v>6.9208333333333334</v>
      </c>
      <c r="I581" t="s">
        <v>2105</v>
      </c>
      <c r="J581" t="s">
        <v>2104</v>
      </c>
      <c r="K581" t="s">
        <v>7295</v>
      </c>
      <c r="L581" t="s">
        <v>7296</v>
      </c>
      <c r="M581"/>
      <c r="N581"/>
      <c r="O581"/>
      <c r="P581"/>
      <c r="Q581"/>
      <c r="R581"/>
      <c r="S581"/>
      <c r="T581"/>
      <c r="U581"/>
      <c r="V581"/>
      <c r="W581"/>
      <c r="X581"/>
      <c r="Y581"/>
      <c r="Z581"/>
      <c r="AA581"/>
      <c r="AB581"/>
    </row>
    <row r="582" spans="1:28" x14ac:dyDescent="0.3">
      <c r="A582" t="s">
        <v>912</v>
      </c>
      <c r="B582" s="1" t="e">
        <f>_xlfn.XLOOKUP(StopTimes[[#This Row],[cu_ID]],#REF!,#REF!)</f>
        <v>#REF!</v>
      </c>
      <c r="C582" s="1" t="s">
        <v>290</v>
      </c>
      <c r="D582" s="1" t="s">
        <v>4791</v>
      </c>
      <c r="E582" s="1" t="s">
        <v>110</v>
      </c>
      <c r="F582" t="s">
        <v>2103</v>
      </c>
      <c r="G582" s="1">
        <v>250</v>
      </c>
      <c r="H582" s="12">
        <v>12.691666666666666</v>
      </c>
      <c r="I582" t="s">
        <v>2102</v>
      </c>
      <c r="J582" t="s">
        <v>2101</v>
      </c>
      <c r="K582"/>
      <c r="L582"/>
      <c r="M582"/>
      <c r="N582"/>
      <c r="O582"/>
      <c r="P582"/>
      <c r="Q582"/>
      <c r="R582"/>
      <c r="S582"/>
      <c r="T582"/>
      <c r="U582"/>
      <c r="V582"/>
      <c r="W582"/>
      <c r="X582"/>
      <c r="Y582"/>
      <c r="Z582"/>
      <c r="AA582"/>
      <c r="AB582"/>
    </row>
    <row r="583" spans="1:28" x14ac:dyDescent="0.3">
      <c r="A583" t="s">
        <v>1831</v>
      </c>
      <c r="B583" s="1" t="e">
        <f>_xlfn.XLOOKUP(StopTimes[[#This Row],[cu_ID]],#REF!,#REF!)</f>
        <v>#REF!</v>
      </c>
      <c r="C583" s="1" t="s">
        <v>290</v>
      </c>
      <c r="D583" s="1" t="s">
        <v>4221</v>
      </c>
      <c r="E583" s="1" t="s">
        <v>110</v>
      </c>
      <c r="F583" t="s">
        <v>1830</v>
      </c>
      <c r="G583" s="1">
        <v>250</v>
      </c>
      <c r="H583" s="12">
        <v>7.0833333333333339</v>
      </c>
      <c r="I583" t="s">
        <v>2100</v>
      </c>
      <c r="J583" t="s">
        <v>7297</v>
      </c>
      <c r="K583"/>
      <c r="L583"/>
      <c r="M583"/>
      <c r="N583"/>
      <c r="O583"/>
      <c r="P583"/>
      <c r="Q583"/>
      <c r="R583"/>
      <c r="S583"/>
      <c r="T583"/>
      <c r="U583"/>
      <c r="V583"/>
      <c r="W583"/>
      <c r="X583"/>
      <c r="Y583"/>
      <c r="Z583"/>
      <c r="AA583"/>
      <c r="AB583"/>
    </row>
    <row r="584" spans="1:28" x14ac:dyDescent="0.3">
      <c r="A584" t="s">
        <v>882</v>
      </c>
      <c r="B584" s="1" t="e">
        <f>_xlfn.XLOOKUP(StopTimes[[#This Row],[cu_ID]],#REF!,#REF!)</f>
        <v>#REF!</v>
      </c>
      <c r="C584" s="1" t="s">
        <v>290</v>
      </c>
      <c r="D584" s="1" t="s">
        <v>5293</v>
      </c>
      <c r="E584" s="1" t="s">
        <v>110</v>
      </c>
      <c r="F584" t="s">
        <v>2099</v>
      </c>
      <c r="G584" s="1">
        <v>252</v>
      </c>
      <c r="H584" s="12">
        <v>5.2250000000000005</v>
      </c>
      <c r="I584" t="s">
        <v>2098</v>
      </c>
      <c r="J584" t="s">
        <v>7298</v>
      </c>
      <c r="K584"/>
      <c r="L584"/>
      <c r="M584"/>
      <c r="N584"/>
      <c r="O584"/>
      <c r="P584"/>
      <c r="Q584"/>
      <c r="R584"/>
      <c r="S584"/>
      <c r="T584"/>
      <c r="U584"/>
      <c r="V584"/>
      <c r="W584"/>
      <c r="X584"/>
      <c r="Y584"/>
      <c r="Z584"/>
      <c r="AA584"/>
      <c r="AB584"/>
    </row>
    <row r="585" spans="1:28" x14ac:dyDescent="0.3">
      <c r="A585" t="s">
        <v>857</v>
      </c>
      <c r="B585" s="1" t="e">
        <f>_xlfn.XLOOKUP(StopTimes[[#This Row],[cu_ID]],#REF!,#REF!)</f>
        <v>#REF!</v>
      </c>
      <c r="C585" s="1" t="s">
        <v>290</v>
      </c>
      <c r="D585" s="1" t="s">
        <v>4454</v>
      </c>
      <c r="E585" s="1" t="s">
        <v>110</v>
      </c>
      <c r="F585" t="s">
        <v>2097</v>
      </c>
      <c r="G585" s="1">
        <v>260</v>
      </c>
      <c r="H585" s="12">
        <v>10.233333333333334</v>
      </c>
      <c r="I585" t="s">
        <v>2096</v>
      </c>
      <c r="J585" t="s">
        <v>2095</v>
      </c>
      <c r="K585" t="s">
        <v>2094</v>
      </c>
      <c r="L585" t="s">
        <v>7299</v>
      </c>
      <c r="M585" t="s">
        <v>7300</v>
      </c>
      <c r="N585"/>
      <c r="O585"/>
      <c r="P585"/>
      <c r="Q585"/>
      <c r="R585"/>
      <c r="S585"/>
      <c r="T585"/>
      <c r="U585"/>
      <c r="V585"/>
      <c r="W585"/>
      <c r="X585"/>
      <c r="Y585"/>
      <c r="Z585"/>
      <c r="AA585"/>
      <c r="AB585"/>
    </row>
    <row r="586" spans="1:28" x14ac:dyDescent="0.3">
      <c r="A586" t="s">
        <v>779</v>
      </c>
      <c r="B586" s="1" t="e">
        <f>_xlfn.XLOOKUP(StopTimes[[#This Row],[cu_ID]],#REF!,#REF!)</f>
        <v>#REF!</v>
      </c>
      <c r="C586" s="1" t="s">
        <v>290</v>
      </c>
      <c r="D586" s="1" t="s">
        <v>3484</v>
      </c>
      <c r="E586" s="1" t="s">
        <v>110</v>
      </c>
      <c r="F586" t="s">
        <v>2093</v>
      </c>
      <c r="G586" s="1">
        <v>260</v>
      </c>
      <c r="H586" s="12">
        <v>6.5555555566666666</v>
      </c>
      <c r="I586" t="s">
        <v>2092</v>
      </c>
      <c r="J586" t="s">
        <v>7301</v>
      </c>
      <c r="K586" t="s">
        <v>7302</v>
      </c>
      <c r="L586"/>
      <c r="M586"/>
      <c r="N586"/>
      <c r="O586"/>
      <c r="P586"/>
      <c r="Q586"/>
      <c r="R586"/>
      <c r="S586"/>
      <c r="T586"/>
      <c r="U586"/>
      <c r="V586"/>
      <c r="W586"/>
      <c r="X586"/>
      <c r="Y586"/>
      <c r="Z586"/>
      <c r="AA586"/>
      <c r="AB586"/>
    </row>
    <row r="587" spans="1:28" x14ac:dyDescent="0.3">
      <c r="A587" t="s">
        <v>1200</v>
      </c>
      <c r="B587" s="1" t="e">
        <f>_xlfn.XLOOKUP(StopTimes[[#This Row],[cu_ID]],#REF!,#REF!)</f>
        <v>#REF!</v>
      </c>
      <c r="C587" s="1" t="s">
        <v>290</v>
      </c>
      <c r="D587" s="1" t="s">
        <v>5321</v>
      </c>
      <c r="E587" s="1" t="s">
        <v>110</v>
      </c>
      <c r="F587" t="s">
        <v>2091</v>
      </c>
      <c r="G587" s="1">
        <v>260</v>
      </c>
      <c r="H587" s="12">
        <v>2.0416666666666665</v>
      </c>
      <c r="I587" t="s">
        <v>2090</v>
      </c>
      <c r="J587" t="s">
        <v>7303</v>
      </c>
      <c r="K587"/>
      <c r="L587"/>
      <c r="M587"/>
      <c r="N587"/>
      <c r="O587"/>
      <c r="P587"/>
      <c r="Q587"/>
      <c r="R587"/>
      <c r="S587"/>
      <c r="T587"/>
      <c r="U587"/>
      <c r="V587"/>
      <c r="W587"/>
      <c r="X587"/>
      <c r="Y587"/>
      <c r="Z587"/>
      <c r="AA587"/>
      <c r="AB587"/>
    </row>
    <row r="588" spans="1:28" x14ac:dyDescent="0.3">
      <c r="A588" t="s">
        <v>847</v>
      </c>
      <c r="B588" s="1" t="e">
        <f>_xlfn.XLOOKUP(StopTimes[[#This Row],[cu_ID]],#REF!,#REF!)</f>
        <v>#REF!</v>
      </c>
      <c r="C588" s="1" t="s">
        <v>290</v>
      </c>
      <c r="D588" s="1" t="s">
        <v>4787</v>
      </c>
      <c r="E588" s="1" t="s">
        <v>110</v>
      </c>
      <c r="F588" t="s">
        <v>2089</v>
      </c>
      <c r="G588" s="1">
        <v>260</v>
      </c>
      <c r="H588" s="12">
        <v>7.3125</v>
      </c>
      <c r="I588" t="s">
        <v>2088</v>
      </c>
      <c r="J588" t="s">
        <v>2087</v>
      </c>
      <c r="K588" t="s">
        <v>7304</v>
      </c>
      <c r="L588" t="s">
        <v>7305</v>
      </c>
      <c r="M588"/>
      <c r="N588"/>
      <c r="O588"/>
      <c r="P588"/>
      <c r="Q588"/>
      <c r="R588"/>
      <c r="S588"/>
      <c r="T588"/>
      <c r="U588"/>
      <c r="V588"/>
      <c r="W588"/>
      <c r="X588"/>
      <c r="Y588"/>
      <c r="Z588"/>
      <c r="AA588"/>
      <c r="AB588"/>
    </row>
    <row r="589" spans="1:28" x14ac:dyDescent="0.3">
      <c r="A589" t="s">
        <v>1186</v>
      </c>
      <c r="B589" s="1" t="e">
        <f>_xlfn.XLOOKUP(StopTimes[[#This Row],[cu_ID]],#REF!,#REF!)</f>
        <v>#REF!</v>
      </c>
      <c r="C589" s="1" t="s">
        <v>290</v>
      </c>
      <c r="D589" s="1" t="s">
        <v>3507</v>
      </c>
      <c r="E589" s="1" t="s">
        <v>110</v>
      </c>
      <c r="F589" t="s">
        <v>2086</v>
      </c>
      <c r="G589" s="1">
        <v>270</v>
      </c>
      <c r="H589" s="12">
        <v>3.3625000000000003</v>
      </c>
      <c r="I589" t="s">
        <v>2085</v>
      </c>
      <c r="J589" t="s">
        <v>2084</v>
      </c>
      <c r="K589" t="s">
        <v>7306</v>
      </c>
      <c r="L589" t="s">
        <v>7307</v>
      </c>
      <c r="M589"/>
      <c r="N589"/>
      <c r="O589"/>
      <c r="P589"/>
      <c r="Q589"/>
      <c r="R589"/>
      <c r="S589"/>
      <c r="T589"/>
      <c r="U589"/>
      <c r="V589"/>
      <c r="W589"/>
      <c r="X589"/>
      <c r="Y589"/>
      <c r="Z589"/>
      <c r="AA589"/>
      <c r="AB589"/>
    </row>
    <row r="590" spans="1:28" x14ac:dyDescent="0.3">
      <c r="A590" t="s">
        <v>931</v>
      </c>
      <c r="B590" s="1" t="e">
        <f>_xlfn.XLOOKUP(StopTimes[[#This Row],[cu_ID]],#REF!,#REF!)</f>
        <v>#REF!</v>
      </c>
      <c r="C590" s="1" t="s">
        <v>290</v>
      </c>
      <c r="D590" s="1" t="s">
        <v>124</v>
      </c>
      <c r="E590" s="1" t="s">
        <v>123</v>
      </c>
      <c r="F590" t="s">
        <v>3</v>
      </c>
      <c r="G590" s="1">
        <v>270</v>
      </c>
      <c r="H590" s="12">
        <v>14.783333333333333</v>
      </c>
      <c r="I590" t="s">
        <v>2083</v>
      </c>
      <c r="J590"/>
      <c r="K590"/>
      <c r="L590"/>
      <c r="M590"/>
      <c r="N590"/>
      <c r="O590"/>
      <c r="P590"/>
      <c r="Q590"/>
      <c r="R590"/>
      <c r="S590"/>
      <c r="T590"/>
      <c r="U590"/>
      <c r="V590"/>
      <c r="W590"/>
      <c r="X590"/>
      <c r="Y590"/>
      <c r="Z590"/>
      <c r="AA590"/>
      <c r="AB590"/>
    </row>
    <row r="591" spans="1:28" x14ac:dyDescent="0.3">
      <c r="A591" t="s">
        <v>787</v>
      </c>
      <c r="B591" s="1" t="e">
        <f>_xlfn.XLOOKUP(StopTimes[[#This Row],[cu_ID]],#REF!,#REF!)</f>
        <v>#REF!</v>
      </c>
      <c r="C591" s="1" t="s">
        <v>290</v>
      </c>
      <c r="D591" s="1" t="s">
        <v>5145</v>
      </c>
      <c r="E591" s="1" t="s">
        <v>110</v>
      </c>
      <c r="F591" t="s">
        <v>786</v>
      </c>
      <c r="G591" s="1">
        <v>272</v>
      </c>
      <c r="H591" s="12">
        <v>15.841666666666667</v>
      </c>
      <c r="I591" t="s">
        <v>2082</v>
      </c>
      <c r="J591" t="s">
        <v>7308</v>
      </c>
      <c r="K591"/>
      <c r="L591"/>
      <c r="M591"/>
      <c r="N591"/>
      <c r="O591"/>
      <c r="P591"/>
      <c r="Q591"/>
      <c r="R591"/>
      <c r="S591"/>
      <c r="T591"/>
      <c r="U591"/>
      <c r="V591"/>
      <c r="W591"/>
      <c r="X591"/>
      <c r="Y591"/>
      <c r="Z591"/>
      <c r="AA591"/>
      <c r="AB591"/>
    </row>
    <row r="592" spans="1:28" x14ac:dyDescent="0.3">
      <c r="A592" t="s">
        <v>1979</v>
      </c>
      <c r="B592" s="1" t="e">
        <f>_xlfn.XLOOKUP(StopTimes[[#This Row],[cu_ID]],#REF!,#REF!)</f>
        <v>#REF!</v>
      </c>
      <c r="C592" s="1" t="s">
        <v>290</v>
      </c>
      <c r="D592" s="1" t="s">
        <v>3852</v>
      </c>
      <c r="E592" s="1" t="s">
        <v>110</v>
      </c>
      <c r="F592" t="s">
        <v>1978</v>
      </c>
      <c r="G592" s="1">
        <v>275</v>
      </c>
      <c r="H592" s="12">
        <v>6.8583333333333334</v>
      </c>
      <c r="I592" t="s">
        <v>2081</v>
      </c>
      <c r="J592" t="s">
        <v>2080</v>
      </c>
      <c r="K592" t="s">
        <v>7309</v>
      </c>
      <c r="L592" t="s">
        <v>7310</v>
      </c>
      <c r="M592"/>
      <c r="N592"/>
      <c r="O592"/>
      <c r="P592"/>
      <c r="Q592"/>
      <c r="R592"/>
      <c r="S592"/>
      <c r="T592"/>
      <c r="U592"/>
      <c r="V592"/>
      <c r="W592"/>
      <c r="X592"/>
      <c r="Y592"/>
      <c r="Z592"/>
      <c r="AA592"/>
      <c r="AB592"/>
    </row>
    <row r="593" spans="1:28" x14ac:dyDescent="0.3">
      <c r="A593" t="s">
        <v>1799</v>
      </c>
      <c r="B593" s="1" t="e">
        <f>_xlfn.XLOOKUP(StopTimes[[#This Row],[cu_ID]],#REF!,#REF!)</f>
        <v>#REF!</v>
      </c>
      <c r="C593" s="1" t="s">
        <v>290</v>
      </c>
      <c r="D593" s="1" t="s">
        <v>4186</v>
      </c>
      <c r="E593" s="1" t="s">
        <v>110</v>
      </c>
      <c r="F593" t="s">
        <v>1798</v>
      </c>
      <c r="G593" s="1">
        <v>280</v>
      </c>
      <c r="H593" s="12">
        <v>9.0400000000000009</v>
      </c>
      <c r="I593" t="s">
        <v>2079</v>
      </c>
      <c r="J593" t="s">
        <v>2078</v>
      </c>
      <c r="K593" t="s">
        <v>2077</v>
      </c>
      <c r="L593" t="s">
        <v>7311</v>
      </c>
      <c r="M593" t="s">
        <v>7312</v>
      </c>
      <c r="N593"/>
      <c r="O593"/>
      <c r="P593"/>
      <c r="Q593"/>
      <c r="R593"/>
      <c r="S593"/>
      <c r="T593"/>
      <c r="U593"/>
      <c r="V593"/>
      <c r="W593"/>
      <c r="X593"/>
      <c r="Y593"/>
      <c r="Z593"/>
      <c r="AA593"/>
      <c r="AB593"/>
    </row>
    <row r="594" spans="1:28" x14ac:dyDescent="0.3">
      <c r="A594" t="s">
        <v>1527</v>
      </c>
      <c r="B594" s="1" t="e">
        <f>_xlfn.XLOOKUP(StopTimes[[#This Row],[cu_ID]],#REF!,#REF!)</f>
        <v>#REF!</v>
      </c>
      <c r="C594" s="1" t="s">
        <v>290</v>
      </c>
      <c r="D594" s="1" t="s">
        <v>111</v>
      </c>
      <c r="E594" s="1" t="s">
        <v>4497</v>
      </c>
      <c r="F594" t="s">
        <v>1526</v>
      </c>
      <c r="G594" s="1">
        <v>280</v>
      </c>
      <c r="H594" s="12">
        <v>21.987500000000001</v>
      </c>
      <c r="I594" t="s">
        <v>2076</v>
      </c>
      <c r="J594" t="s">
        <v>2075</v>
      </c>
      <c r="K594" t="s">
        <v>7313</v>
      </c>
      <c r="L594" t="s">
        <v>7314</v>
      </c>
      <c r="M594"/>
      <c r="N594"/>
      <c r="O594"/>
      <c r="P594"/>
      <c r="Q594"/>
      <c r="R594"/>
      <c r="S594"/>
      <c r="T594"/>
      <c r="U594"/>
      <c r="V594"/>
      <c r="W594"/>
      <c r="X594"/>
      <c r="Y594"/>
      <c r="Z594"/>
      <c r="AA594"/>
      <c r="AB594"/>
    </row>
    <row r="595" spans="1:28" x14ac:dyDescent="0.3">
      <c r="A595" t="s">
        <v>871</v>
      </c>
      <c r="B595" s="1" t="e">
        <f>_xlfn.XLOOKUP(StopTimes[[#This Row],[cu_ID]],#REF!,#REF!)</f>
        <v>#REF!</v>
      </c>
      <c r="C595" s="1" t="s">
        <v>290</v>
      </c>
      <c r="D595" s="1" t="s">
        <v>120</v>
      </c>
      <c r="E595" s="1" t="s">
        <v>147</v>
      </c>
      <c r="F595" t="s">
        <v>2074</v>
      </c>
      <c r="G595" s="1">
        <v>280</v>
      </c>
      <c r="H595" s="12">
        <v>10.170833333333334</v>
      </c>
      <c r="I595" t="s">
        <v>2073</v>
      </c>
      <c r="J595" t="s">
        <v>2072</v>
      </c>
      <c r="K595" t="s">
        <v>7315</v>
      </c>
      <c r="L595" t="s">
        <v>7316</v>
      </c>
      <c r="M595"/>
      <c r="N595"/>
      <c r="O595"/>
      <c r="P595"/>
      <c r="Q595"/>
      <c r="R595"/>
      <c r="S595"/>
      <c r="T595"/>
      <c r="U595"/>
      <c r="V595"/>
      <c r="W595"/>
      <c r="X595"/>
      <c r="Y595"/>
      <c r="Z595"/>
      <c r="AA595"/>
      <c r="AB595"/>
    </row>
    <row r="596" spans="1:28" x14ac:dyDescent="0.3">
      <c r="A596" t="s">
        <v>1583</v>
      </c>
      <c r="B596" s="1" t="e">
        <f>_xlfn.XLOOKUP(StopTimes[[#This Row],[cu_ID]],#REF!,#REF!)</f>
        <v>#REF!</v>
      </c>
      <c r="C596" s="1" t="s">
        <v>290</v>
      </c>
      <c r="D596" s="1" t="s">
        <v>3978</v>
      </c>
      <c r="E596" s="1" t="s">
        <v>110</v>
      </c>
      <c r="F596" t="s">
        <v>1582</v>
      </c>
      <c r="G596" s="1">
        <v>281</v>
      </c>
      <c r="H596" s="12">
        <v>9.42</v>
      </c>
      <c r="I596" t="s">
        <v>2071</v>
      </c>
      <c r="J596" t="s">
        <v>2070</v>
      </c>
      <c r="K596" t="s">
        <v>7317</v>
      </c>
      <c r="L596" t="s">
        <v>7318</v>
      </c>
      <c r="M596" t="s">
        <v>7319</v>
      </c>
      <c r="N596"/>
      <c r="O596"/>
      <c r="P596"/>
      <c r="Q596"/>
      <c r="R596"/>
      <c r="S596"/>
      <c r="T596"/>
      <c r="U596"/>
      <c r="V596"/>
      <c r="W596"/>
      <c r="X596"/>
      <c r="Y596"/>
      <c r="Z596"/>
      <c r="AA596"/>
      <c r="AB596"/>
    </row>
    <row r="597" spans="1:28" x14ac:dyDescent="0.3">
      <c r="A597" t="s">
        <v>1930</v>
      </c>
      <c r="B597" s="1" t="e">
        <f>_xlfn.XLOOKUP(StopTimes[[#This Row],[cu_ID]],#REF!,#REF!)</f>
        <v>#REF!</v>
      </c>
      <c r="C597" s="1" t="s">
        <v>290</v>
      </c>
      <c r="D597" s="1" t="s">
        <v>4830</v>
      </c>
      <c r="E597" s="1" t="s">
        <v>110</v>
      </c>
      <c r="F597" t="s">
        <v>1929</v>
      </c>
      <c r="G597" s="1">
        <v>285</v>
      </c>
      <c r="H597" s="12">
        <v>27.425000000000001</v>
      </c>
      <c r="I597" t="s">
        <v>2069</v>
      </c>
      <c r="J597" t="s">
        <v>7320</v>
      </c>
      <c r="K597"/>
      <c r="L597"/>
      <c r="M597"/>
      <c r="N597"/>
      <c r="O597"/>
      <c r="P597"/>
      <c r="Q597"/>
      <c r="R597"/>
      <c r="S597"/>
      <c r="T597"/>
      <c r="U597"/>
      <c r="V597"/>
      <c r="W597"/>
      <c r="X597"/>
      <c r="Y597"/>
      <c r="Z597"/>
      <c r="AA597"/>
      <c r="AB597"/>
    </row>
    <row r="598" spans="1:28" x14ac:dyDescent="0.3">
      <c r="A598" t="s">
        <v>884</v>
      </c>
      <c r="B598" s="1" t="e">
        <f>_xlfn.XLOOKUP(StopTimes[[#This Row],[cu_ID]],#REF!,#REF!)</f>
        <v>#REF!</v>
      </c>
      <c r="C598" s="1" t="s">
        <v>290</v>
      </c>
      <c r="D598" s="1" t="s">
        <v>120</v>
      </c>
      <c r="E598" s="1" t="s">
        <v>146</v>
      </c>
      <c r="F598" t="s">
        <v>2068</v>
      </c>
      <c r="G598" s="1">
        <v>285</v>
      </c>
      <c r="H598" s="12">
        <v>10.579166666666667</v>
      </c>
      <c r="I598" t="s">
        <v>2067</v>
      </c>
      <c r="J598" t="s">
        <v>2066</v>
      </c>
      <c r="K598" t="s">
        <v>7321</v>
      </c>
      <c r="L598" t="s">
        <v>7322</v>
      </c>
      <c r="M598"/>
      <c r="N598"/>
      <c r="O598"/>
      <c r="P598"/>
      <c r="Q598"/>
      <c r="R598"/>
      <c r="S598"/>
      <c r="T598"/>
      <c r="U598"/>
      <c r="V598"/>
      <c r="W598"/>
      <c r="X598"/>
      <c r="Y598"/>
      <c r="Z598"/>
      <c r="AA598"/>
      <c r="AB598"/>
    </row>
    <row r="599" spans="1:28" x14ac:dyDescent="0.3">
      <c r="A599" t="s">
        <v>1089</v>
      </c>
      <c r="B599" s="1" t="e">
        <f>_xlfn.XLOOKUP(StopTimes[[#This Row],[cu_ID]],#REF!,#REF!)</f>
        <v>#REF!</v>
      </c>
      <c r="C599" s="1" t="s">
        <v>290</v>
      </c>
      <c r="D599" s="1" t="s">
        <v>4498</v>
      </c>
      <c r="E599" s="1" t="s">
        <v>112</v>
      </c>
      <c r="F599" t="s">
        <v>2065</v>
      </c>
      <c r="G599" s="1">
        <v>290</v>
      </c>
      <c r="H599" s="12">
        <v>7.1222222216666671</v>
      </c>
      <c r="I599" t="s">
        <v>2064</v>
      </c>
      <c r="J599" t="s">
        <v>2063</v>
      </c>
      <c r="K599" t="s">
        <v>7323</v>
      </c>
      <c r="L599"/>
      <c r="M599"/>
      <c r="N599"/>
      <c r="O599"/>
      <c r="P599"/>
      <c r="Q599"/>
      <c r="R599"/>
      <c r="S599"/>
      <c r="T599"/>
      <c r="U599"/>
      <c r="V599"/>
      <c r="W599"/>
      <c r="X599"/>
      <c r="Y599"/>
      <c r="Z599"/>
      <c r="AA599"/>
      <c r="AB599"/>
    </row>
    <row r="600" spans="1:28" x14ac:dyDescent="0.3">
      <c r="A600" t="s">
        <v>1933</v>
      </c>
      <c r="B600" s="1" t="e">
        <f>_xlfn.XLOOKUP(StopTimes[[#This Row],[cu_ID]],#REF!,#REF!)</f>
        <v>#REF!</v>
      </c>
      <c r="C600" s="1" t="s">
        <v>290</v>
      </c>
      <c r="D600" s="1" t="s">
        <v>111</v>
      </c>
      <c r="E600" s="1" t="s">
        <v>4622</v>
      </c>
      <c r="F600" t="s">
        <v>1932</v>
      </c>
      <c r="G600" s="1">
        <v>290</v>
      </c>
      <c r="H600" s="12">
        <v>15.004166666666666</v>
      </c>
      <c r="I600" t="s">
        <v>2062</v>
      </c>
      <c r="J600" t="s">
        <v>2061</v>
      </c>
      <c r="K600" t="s">
        <v>7324</v>
      </c>
      <c r="L600" t="s">
        <v>7325</v>
      </c>
      <c r="M600"/>
      <c r="N600"/>
      <c r="O600"/>
      <c r="P600"/>
      <c r="Q600"/>
      <c r="R600"/>
      <c r="S600"/>
      <c r="T600"/>
      <c r="U600"/>
      <c r="V600"/>
      <c r="W600"/>
      <c r="X600"/>
      <c r="Y600"/>
      <c r="Z600"/>
      <c r="AA600"/>
      <c r="AB600"/>
    </row>
    <row r="601" spans="1:28" x14ac:dyDescent="0.3">
      <c r="A601" t="s">
        <v>1210</v>
      </c>
      <c r="B601" s="1" t="e">
        <f>_xlfn.XLOOKUP(StopTimes[[#This Row],[cu_ID]],#REF!,#REF!)</f>
        <v>#REF!</v>
      </c>
      <c r="C601" s="1" t="s">
        <v>290</v>
      </c>
      <c r="D601" s="1" t="s">
        <v>4684</v>
      </c>
      <c r="E601" s="1" t="s">
        <v>110</v>
      </c>
      <c r="F601" t="s">
        <v>2060</v>
      </c>
      <c r="G601" s="1">
        <v>293</v>
      </c>
      <c r="H601" s="12">
        <v>11.845833333333333</v>
      </c>
      <c r="I601" t="s">
        <v>2059</v>
      </c>
      <c r="J601" t="s">
        <v>2058</v>
      </c>
      <c r="K601" t="s">
        <v>7326</v>
      </c>
      <c r="L601" t="s">
        <v>7327</v>
      </c>
      <c r="M601"/>
      <c r="N601"/>
      <c r="O601"/>
      <c r="P601"/>
      <c r="Q601"/>
      <c r="R601"/>
      <c r="S601"/>
      <c r="T601"/>
      <c r="U601"/>
      <c r="V601"/>
      <c r="W601"/>
      <c r="X601"/>
      <c r="Y601"/>
      <c r="Z601"/>
      <c r="AA601"/>
      <c r="AB601"/>
    </row>
    <row r="602" spans="1:28" x14ac:dyDescent="0.3">
      <c r="A602" t="s">
        <v>1408</v>
      </c>
      <c r="B602" s="1" t="e">
        <f>_xlfn.XLOOKUP(StopTimes[[#This Row],[cu_ID]],#REF!,#REF!)</f>
        <v>#REF!</v>
      </c>
      <c r="C602" s="1" t="s">
        <v>290</v>
      </c>
      <c r="D602" s="1" t="s">
        <v>5513</v>
      </c>
      <c r="E602" s="1" t="s">
        <v>110</v>
      </c>
      <c r="F602" t="s">
        <v>1407</v>
      </c>
      <c r="G602" s="1">
        <v>295</v>
      </c>
      <c r="H602" s="12">
        <v>5.2333333333333334</v>
      </c>
      <c r="I602" t="s">
        <v>2057</v>
      </c>
      <c r="J602"/>
      <c r="K602"/>
      <c r="L602"/>
      <c r="M602"/>
      <c r="N602"/>
      <c r="O602"/>
      <c r="P602"/>
      <c r="Q602"/>
      <c r="R602"/>
      <c r="S602"/>
      <c r="T602"/>
      <c r="U602"/>
      <c r="V602"/>
      <c r="W602"/>
      <c r="X602"/>
      <c r="Y602"/>
      <c r="Z602"/>
      <c r="AA602"/>
      <c r="AB602"/>
    </row>
    <row r="603" spans="1:28" x14ac:dyDescent="0.3">
      <c r="A603" t="s">
        <v>1671</v>
      </c>
      <c r="B603" s="1" t="e">
        <f>_xlfn.XLOOKUP(StopTimes[[#This Row],[cu_ID]],#REF!,#REF!)</f>
        <v>#REF!</v>
      </c>
      <c r="C603" s="1" t="s">
        <v>290</v>
      </c>
      <c r="D603" s="1" t="s">
        <v>5099</v>
      </c>
      <c r="E603" s="1" t="s">
        <v>110</v>
      </c>
      <c r="F603" t="s">
        <v>1670</v>
      </c>
      <c r="G603" s="1">
        <v>296</v>
      </c>
      <c r="H603" s="12">
        <v>8.6</v>
      </c>
      <c r="I603" t="s">
        <v>2056</v>
      </c>
      <c r="J603" t="s">
        <v>7328</v>
      </c>
      <c r="K603"/>
      <c r="L603"/>
      <c r="M603"/>
      <c r="N603"/>
      <c r="O603"/>
      <c r="P603"/>
      <c r="Q603"/>
      <c r="R603"/>
      <c r="S603"/>
      <c r="T603"/>
      <c r="U603"/>
      <c r="V603"/>
      <c r="W603"/>
      <c r="X603"/>
      <c r="Y603"/>
      <c r="Z603"/>
      <c r="AA603"/>
      <c r="AB603"/>
    </row>
    <row r="604" spans="1:28" x14ac:dyDescent="0.3">
      <c r="A604" t="s">
        <v>1512</v>
      </c>
      <c r="B604" s="1" t="e">
        <f>_xlfn.XLOOKUP(StopTimes[[#This Row],[cu_ID]],#REF!,#REF!)</f>
        <v>#REF!</v>
      </c>
      <c r="C604" s="1" t="s">
        <v>290</v>
      </c>
      <c r="D604" s="1" t="s">
        <v>4663</v>
      </c>
      <c r="E604" s="1" t="s">
        <v>107</v>
      </c>
      <c r="F604" t="s">
        <v>1511</v>
      </c>
      <c r="G604" s="1">
        <v>297</v>
      </c>
      <c r="H604" s="12">
        <v>7.3</v>
      </c>
      <c r="I604" t="s">
        <v>2055</v>
      </c>
      <c r="J604"/>
      <c r="K604"/>
      <c r="L604"/>
      <c r="M604"/>
      <c r="N604"/>
      <c r="O604"/>
      <c r="P604"/>
      <c r="Q604"/>
      <c r="R604"/>
      <c r="S604"/>
      <c r="T604"/>
      <c r="U604"/>
      <c r="V604"/>
      <c r="W604"/>
      <c r="X604"/>
      <c r="Y604"/>
      <c r="Z604"/>
      <c r="AA604"/>
      <c r="AB604"/>
    </row>
    <row r="605" spans="1:28" x14ac:dyDescent="0.3">
      <c r="A605" t="s">
        <v>1738</v>
      </c>
      <c r="B605" s="1" t="e">
        <f>_xlfn.XLOOKUP(StopTimes[[#This Row],[cu_ID]],#REF!,#REF!)</f>
        <v>#REF!</v>
      </c>
      <c r="C605" s="1" t="s">
        <v>290</v>
      </c>
      <c r="D605" s="1" t="s">
        <v>3748</v>
      </c>
      <c r="E605" s="1" t="s">
        <v>110</v>
      </c>
      <c r="F605" t="s">
        <v>1737</v>
      </c>
      <c r="G605" s="1">
        <v>297</v>
      </c>
      <c r="H605" s="12">
        <v>5.1166666666666671</v>
      </c>
      <c r="I605" t="s">
        <v>2054</v>
      </c>
      <c r="J605" t="s">
        <v>7329</v>
      </c>
      <c r="K605"/>
      <c r="L605"/>
      <c r="M605"/>
      <c r="N605"/>
      <c r="O605"/>
      <c r="P605"/>
      <c r="Q605"/>
      <c r="R605"/>
      <c r="S605"/>
      <c r="T605"/>
      <c r="U605"/>
      <c r="V605"/>
      <c r="W605"/>
      <c r="X605"/>
      <c r="Y605"/>
      <c r="Z605"/>
      <c r="AA605"/>
      <c r="AB605"/>
    </row>
    <row r="606" spans="1:28" x14ac:dyDescent="0.3">
      <c r="A606" t="s">
        <v>1792</v>
      </c>
      <c r="B606" s="1" t="e">
        <f>_xlfn.XLOOKUP(StopTimes[[#This Row],[cu_ID]],#REF!,#REF!)</f>
        <v>#REF!</v>
      </c>
      <c r="C606" s="1" t="s">
        <v>290</v>
      </c>
      <c r="D606" s="1" t="s">
        <v>3522</v>
      </c>
      <c r="E606" s="1" t="s">
        <v>129</v>
      </c>
      <c r="F606" t="s">
        <v>1791</v>
      </c>
      <c r="G606" s="1">
        <v>300</v>
      </c>
      <c r="H606" s="12">
        <v>6.8366666666666669</v>
      </c>
      <c r="I606" t="s">
        <v>2053</v>
      </c>
      <c r="J606" t="s">
        <v>2052</v>
      </c>
      <c r="K606" t="s">
        <v>2051</v>
      </c>
      <c r="L606" t="s">
        <v>7330</v>
      </c>
      <c r="M606" t="s">
        <v>7331</v>
      </c>
      <c r="N606"/>
      <c r="O606"/>
      <c r="P606"/>
      <c r="Q606"/>
      <c r="R606"/>
      <c r="S606"/>
      <c r="T606"/>
      <c r="U606"/>
      <c r="V606"/>
      <c r="W606"/>
      <c r="X606"/>
      <c r="Y606"/>
      <c r="Z606"/>
      <c r="AA606"/>
      <c r="AB606"/>
    </row>
    <row r="607" spans="1:28" x14ac:dyDescent="0.3">
      <c r="A607" t="s">
        <v>783</v>
      </c>
      <c r="B607" s="1" t="e">
        <f>_xlfn.XLOOKUP(StopTimes[[#This Row],[cu_ID]],#REF!,#REF!)</f>
        <v>#REF!</v>
      </c>
      <c r="C607" s="1" t="s">
        <v>290</v>
      </c>
      <c r="D607" s="1" t="s">
        <v>3696</v>
      </c>
      <c r="E607" s="1" t="s">
        <v>110</v>
      </c>
      <c r="F607" t="s">
        <v>2050</v>
      </c>
      <c r="G607" s="1">
        <v>300</v>
      </c>
      <c r="H607" s="12">
        <v>0.20666666666666667</v>
      </c>
      <c r="I607" t="s">
        <v>2049</v>
      </c>
      <c r="J607" t="s">
        <v>2048</v>
      </c>
      <c r="K607" t="s">
        <v>7332</v>
      </c>
      <c r="L607" t="s">
        <v>7333</v>
      </c>
      <c r="M607" t="s">
        <v>7334</v>
      </c>
      <c r="N607"/>
      <c r="O607"/>
      <c r="P607"/>
      <c r="Q607"/>
      <c r="R607"/>
      <c r="S607"/>
      <c r="T607"/>
      <c r="U607"/>
      <c r="V607"/>
      <c r="W607"/>
      <c r="X607"/>
      <c r="Y607"/>
      <c r="Z607"/>
      <c r="AA607"/>
      <c r="AB607"/>
    </row>
    <row r="608" spans="1:28" x14ac:dyDescent="0.3">
      <c r="A608" t="s">
        <v>1882</v>
      </c>
      <c r="B608" s="1" t="e">
        <f>_xlfn.XLOOKUP(StopTimes[[#This Row],[cu_ID]],#REF!,#REF!)</f>
        <v>#REF!</v>
      </c>
      <c r="C608" s="1" t="s">
        <v>290</v>
      </c>
      <c r="D608" s="1" t="s">
        <v>5602</v>
      </c>
      <c r="E608" s="1" t="s">
        <v>110</v>
      </c>
      <c r="F608" t="s">
        <v>1881</v>
      </c>
      <c r="G608" s="1">
        <v>300</v>
      </c>
      <c r="H608" s="12">
        <v>0.3</v>
      </c>
      <c r="I608" t="s">
        <v>2047</v>
      </c>
      <c r="J608"/>
      <c r="K608"/>
      <c r="L608"/>
      <c r="M608"/>
      <c r="N608"/>
      <c r="O608"/>
      <c r="P608"/>
      <c r="Q608"/>
      <c r="R608"/>
      <c r="S608"/>
      <c r="T608"/>
      <c r="U608"/>
      <c r="V608"/>
      <c r="W608"/>
      <c r="X608"/>
      <c r="Y608"/>
      <c r="Z608"/>
      <c r="AA608"/>
      <c r="AB608"/>
    </row>
    <row r="609" spans="1:28" x14ac:dyDescent="0.3">
      <c r="A609" t="s">
        <v>781</v>
      </c>
      <c r="B609" s="1" t="e">
        <f>_xlfn.XLOOKUP(StopTimes[[#This Row],[cu_ID]],#REF!,#REF!)</f>
        <v>#REF!</v>
      </c>
      <c r="C609" s="1" t="s">
        <v>290</v>
      </c>
      <c r="D609" s="1" t="s">
        <v>3659</v>
      </c>
      <c r="E609" s="1" t="s">
        <v>110</v>
      </c>
      <c r="F609" t="s">
        <v>2046</v>
      </c>
      <c r="G609" s="1">
        <v>305</v>
      </c>
      <c r="H609" s="12">
        <v>15.806666666666667</v>
      </c>
      <c r="I609" t="s">
        <v>2045</v>
      </c>
      <c r="J609" t="s">
        <v>2044</v>
      </c>
      <c r="K609" t="s">
        <v>7335</v>
      </c>
      <c r="L609" t="s">
        <v>7336</v>
      </c>
      <c r="M609" t="s">
        <v>7337</v>
      </c>
      <c r="N609"/>
      <c r="O609"/>
      <c r="P609"/>
      <c r="Q609"/>
      <c r="R609"/>
      <c r="S609"/>
      <c r="T609"/>
      <c r="U609"/>
      <c r="V609"/>
      <c r="W609"/>
      <c r="X609"/>
      <c r="Y609"/>
      <c r="Z609"/>
      <c r="AA609"/>
      <c r="AB609"/>
    </row>
    <row r="610" spans="1:28" x14ac:dyDescent="0.3">
      <c r="A610" t="s">
        <v>1018</v>
      </c>
      <c r="B610" s="1" t="e">
        <f>_xlfn.XLOOKUP(StopTimes[[#This Row],[cu_ID]],#REF!,#REF!)</f>
        <v>#REF!</v>
      </c>
      <c r="C610" s="1" t="s">
        <v>290</v>
      </c>
      <c r="D610" s="1" t="s">
        <v>158</v>
      </c>
      <c r="E610" s="1" t="s">
        <v>107</v>
      </c>
      <c r="F610" t="s">
        <v>2043</v>
      </c>
      <c r="G610" s="1">
        <v>310</v>
      </c>
      <c r="H610" s="12">
        <v>8.2222222233333326</v>
      </c>
      <c r="I610" t="s">
        <v>2042</v>
      </c>
      <c r="J610" t="s">
        <v>2041</v>
      </c>
      <c r="K610" t="s">
        <v>7338</v>
      </c>
      <c r="L610"/>
      <c r="M610"/>
      <c r="N610"/>
      <c r="O610"/>
      <c r="P610"/>
      <c r="Q610"/>
      <c r="R610"/>
      <c r="S610"/>
      <c r="T610"/>
      <c r="U610"/>
      <c r="V610"/>
      <c r="W610"/>
      <c r="X610"/>
      <c r="Y610"/>
      <c r="Z610"/>
      <c r="AA610"/>
      <c r="AB610"/>
    </row>
    <row r="611" spans="1:28" x14ac:dyDescent="0.3">
      <c r="A611" t="s">
        <v>1529</v>
      </c>
      <c r="B611" s="1" t="e">
        <f>_xlfn.XLOOKUP(StopTimes[[#This Row],[cu_ID]],#REF!,#REF!)</f>
        <v>#REF!</v>
      </c>
      <c r="C611" s="1" t="s">
        <v>290</v>
      </c>
      <c r="D611" s="1" t="s">
        <v>3497</v>
      </c>
      <c r="E611" s="1" t="s">
        <v>110</v>
      </c>
      <c r="F611" t="s">
        <v>1528</v>
      </c>
      <c r="G611" s="1">
        <v>310</v>
      </c>
      <c r="H611" s="12">
        <v>7.7166666666666668</v>
      </c>
      <c r="I611" t="s">
        <v>2040</v>
      </c>
      <c r="J611" t="s">
        <v>2039</v>
      </c>
      <c r="K611" t="s">
        <v>7339</v>
      </c>
      <c r="L611" t="s">
        <v>7340</v>
      </c>
      <c r="M611"/>
      <c r="N611"/>
      <c r="O611"/>
      <c r="P611"/>
      <c r="Q611"/>
      <c r="R611"/>
      <c r="S611"/>
      <c r="T611"/>
      <c r="U611"/>
      <c r="V611"/>
      <c r="W611"/>
      <c r="X611"/>
      <c r="Y611"/>
      <c r="Z611"/>
      <c r="AA611"/>
      <c r="AB611"/>
    </row>
    <row r="612" spans="1:28" x14ac:dyDescent="0.3">
      <c r="A612" t="s">
        <v>849</v>
      </c>
      <c r="B612" s="1" t="e">
        <f>_xlfn.XLOOKUP(StopTimes[[#This Row],[cu_ID]],#REF!,#REF!)</f>
        <v>#REF!</v>
      </c>
      <c r="C612" s="1" t="s">
        <v>290</v>
      </c>
      <c r="D612" s="1" t="s">
        <v>158</v>
      </c>
      <c r="E612" s="1" t="s">
        <v>113</v>
      </c>
      <c r="F612" t="s">
        <v>848</v>
      </c>
      <c r="G612" s="1">
        <v>315</v>
      </c>
      <c r="H612" s="12">
        <v>6.1633333333333331</v>
      </c>
      <c r="I612" t="s">
        <v>2038</v>
      </c>
      <c r="J612" t="s">
        <v>2037</v>
      </c>
      <c r="K612" t="s">
        <v>7341</v>
      </c>
      <c r="L612" t="s">
        <v>7342</v>
      </c>
      <c r="M612" t="s">
        <v>7343</v>
      </c>
      <c r="N612"/>
      <c r="O612"/>
      <c r="P612"/>
      <c r="Q612"/>
      <c r="R612"/>
      <c r="S612"/>
      <c r="T612"/>
      <c r="U612"/>
      <c r="V612"/>
      <c r="W612"/>
      <c r="X612"/>
      <c r="Y612"/>
      <c r="Z612"/>
      <c r="AA612"/>
      <c r="AB612"/>
    </row>
    <row r="613" spans="1:28" x14ac:dyDescent="0.3">
      <c r="A613" t="s">
        <v>1198</v>
      </c>
      <c r="B613" s="1" t="e">
        <f>_xlfn.XLOOKUP(StopTimes[[#This Row],[cu_ID]],#REF!,#REF!)</f>
        <v>#REF!</v>
      </c>
      <c r="C613" s="1" t="s">
        <v>290</v>
      </c>
      <c r="D613" s="1" t="s">
        <v>5325</v>
      </c>
      <c r="E613" s="1" t="s">
        <v>110</v>
      </c>
      <c r="F613" t="s">
        <v>2036</v>
      </c>
      <c r="G613" s="1">
        <v>320</v>
      </c>
      <c r="H613" s="12">
        <v>8.7916666666666661</v>
      </c>
      <c r="I613" t="s">
        <v>2035</v>
      </c>
      <c r="J613" t="s">
        <v>7344</v>
      </c>
      <c r="K613"/>
      <c r="L613"/>
      <c r="M613"/>
      <c r="N613"/>
      <c r="O613"/>
      <c r="P613"/>
      <c r="Q613"/>
      <c r="R613"/>
      <c r="S613"/>
      <c r="T613"/>
      <c r="U613"/>
      <c r="V613"/>
      <c r="W613"/>
      <c r="X613"/>
      <c r="Y613"/>
      <c r="Z613"/>
      <c r="AA613"/>
      <c r="AB613"/>
    </row>
    <row r="614" spans="1:28" x14ac:dyDescent="0.3">
      <c r="A614" t="s">
        <v>1987</v>
      </c>
      <c r="B614" s="1" t="e">
        <f>_xlfn.XLOOKUP(StopTimes[[#This Row],[cu_ID]],#REF!,#REF!)</f>
        <v>#REF!</v>
      </c>
      <c r="C614" s="1" t="s">
        <v>290</v>
      </c>
      <c r="D614" s="1" t="s">
        <v>5367</v>
      </c>
      <c r="E614" s="1" t="s">
        <v>110</v>
      </c>
      <c r="F614" t="s">
        <v>1986</v>
      </c>
      <c r="G614" s="1">
        <v>325</v>
      </c>
      <c r="H614" s="12">
        <v>5.0750000000000002</v>
      </c>
      <c r="I614" t="s">
        <v>2034</v>
      </c>
      <c r="J614" t="s">
        <v>7345</v>
      </c>
      <c r="K614"/>
      <c r="L614"/>
      <c r="M614"/>
      <c r="N614"/>
      <c r="O614"/>
      <c r="P614"/>
      <c r="Q614"/>
      <c r="R614"/>
      <c r="S614"/>
      <c r="T614"/>
      <c r="U614"/>
      <c r="V614"/>
      <c r="W614"/>
      <c r="X614"/>
      <c r="Y614"/>
      <c r="Z614"/>
      <c r="AA614"/>
      <c r="AB614"/>
    </row>
    <row r="615" spans="1:28" x14ac:dyDescent="0.3">
      <c r="A615" t="s">
        <v>1500</v>
      </c>
      <c r="B615" s="1" t="e">
        <f>_xlfn.XLOOKUP(StopTimes[[#This Row],[cu_ID]],#REF!,#REF!)</f>
        <v>#REF!</v>
      </c>
      <c r="C615" s="1" t="s">
        <v>290</v>
      </c>
      <c r="D615" s="1" t="s">
        <v>4336</v>
      </c>
      <c r="E615" s="1" t="s">
        <v>110</v>
      </c>
      <c r="F615" t="s">
        <v>1499</v>
      </c>
      <c r="G615" s="1">
        <v>325</v>
      </c>
      <c r="H615" s="12">
        <v>22.425000000000001</v>
      </c>
      <c r="I615" t="s">
        <v>2033</v>
      </c>
      <c r="J615" t="s">
        <v>7346</v>
      </c>
      <c r="K615"/>
      <c r="L615"/>
      <c r="M615"/>
      <c r="N615"/>
      <c r="O615"/>
      <c r="P615"/>
      <c r="Q615"/>
      <c r="R615"/>
      <c r="S615"/>
      <c r="T615"/>
      <c r="U615"/>
      <c r="V615"/>
      <c r="W615"/>
      <c r="X615"/>
      <c r="Y615"/>
      <c r="Z615"/>
      <c r="AA615"/>
      <c r="AB615"/>
    </row>
    <row r="616" spans="1:28" x14ac:dyDescent="0.3">
      <c r="A616" t="s">
        <v>1497</v>
      </c>
      <c r="B616" s="1" t="e">
        <f>_xlfn.XLOOKUP(StopTimes[[#This Row],[cu_ID]],#REF!,#REF!)</f>
        <v>#REF!</v>
      </c>
      <c r="C616" s="1" t="s">
        <v>290</v>
      </c>
      <c r="D616" s="1" t="s">
        <v>5234</v>
      </c>
      <c r="E616" s="1" t="s">
        <v>110</v>
      </c>
      <c r="F616" t="s">
        <v>1496</v>
      </c>
      <c r="G616" s="1">
        <v>330</v>
      </c>
      <c r="H616" s="12">
        <v>5.9333333333333336</v>
      </c>
      <c r="I616" t="s">
        <v>2032</v>
      </c>
      <c r="J616"/>
      <c r="K616"/>
      <c r="L616"/>
      <c r="M616"/>
      <c r="N616"/>
      <c r="O616"/>
      <c r="P616"/>
      <c r="Q616"/>
      <c r="R616"/>
      <c r="S616"/>
      <c r="T616"/>
      <c r="U616"/>
      <c r="V616"/>
      <c r="W616"/>
      <c r="X616"/>
      <c r="Y616"/>
      <c r="Z616"/>
      <c r="AA616"/>
      <c r="AB616"/>
    </row>
    <row r="617" spans="1:28" x14ac:dyDescent="0.3">
      <c r="A617" t="s">
        <v>878</v>
      </c>
      <c r="B617" s="1" t="e">
        <f>_xlfn.XLOOKUP(StopTimes[[#This Row],[cu_ID]],#REF!,#REF!)</f>
        <v>#REF!</v>
      </c>
      <c r="C617" s="1" t="s">
        <v>290</v>
      </c>
      <c r="D617" s="1" t="s">
        <v>5269</v>
      </c>
      <c r="E617" s="1" t="s">
        <v>110</v>
      </c>
      <c r="F617" t="s">
        <v>2031</v>
      </c>
      <c r="G617" s="1">
        <v>340</v>
      </c>
      <c r="H617" s="12">
        <v>11.775</v>
      </c>
      <c r="I617" t="s">
        <v>2030</v>
      </c>
      <c r="J617" t="s">
        <v>7347</v>
      </c>
      <c r="K617"/>
      <c r="L617"/>
      <c r="M617"/>
      <c r="N617"/>
      <c r="O617"/>
      <c r="P617"/>
      <c r="Q617"/>
      <c r="R617"/>
      <c r="S617"/>
      <c r="T617"/>
      <c r="U617"/>
      <c r="V617"/>
      <c r="W617"/>
      <c r="X617"/>
      <c r="Y617"/>
      <c r="Z617"/>
      <c r="AA617"/>
      <c r="AB617"/>
    </row>
    <row r="618" spans="1:28" x14ac:dyDescent="0.3">
      <c r="A618" t="s">
        <v>1013</v>
      </c>
      <c r="B618" s="1" t="e">
        <f>_xlfn.XLOOKUP(StopTimes[[#This Row],[cu_ID]],#REF!,#REF!)</f>
        <v>#REF!</v>
      </c>
      <c r="C618" s="1" t="s">
        <v>290</v>
      </c>
      <c r="D618" s="1" t="s">
        <v>4503</v>
      </c>
      <c r="E618" s="1" t="s">
        <v>110</v>
      </c>
      <c r="F618" t="s">
        <v>2029</v>
      </c>
      <c r="G618" s="1">
        <v>350</v>
      </c>
      <c r="H618" s="12">
        <v>11.69</v>
      </c>
      <c r="I618" t="s">
        <v>2028</v>
      </c>
      <c r="J618" t="s">
        <v>2027</v>
      </c>
      <c r="K618" t="s">
        <v>2026</v>
      </c>
      <c r="L618" t="s">
        <v>7348</v>
      </c>
      <c r="M618" t="s">
        <v>7349</v>
      </c>
      <c r="N618"/>
      <c r="O618"/>
      <c r="P618"/>
      <c r="Q618"/>
      <c r="R618"/>
      <c r="S618"/>
      <c r="T618"/>
      <c r="U618"/>
      <c r="V618"/>
      <c r="W618"/>
      <c r="X618"/>
      <c r="Y618"/>
      <c r="Z618"/>
      <c r="AA618"/>
      <c r="AB618"/>
    </row>
    <row r="619" spans="1:28" x14ac:dyDescent="0.3">
      <c r="A619" t="s">
        <v>888</v>
      </c>
      <c r="B619" s="1" t="e">
        <f>_xlfn.XLOOKUP(StopTimes[[#This Row],[cu_ID]],#REF!,#REF!)</f>
        <v>#REF!</v>
      </c>
      <c r="C619" s="1" t="s">
        <v>290</v>
      </c>
      <c r="D619" s="1" t="s">
        <v>5301</v>
      </c>
      <c r="E619" s="1" t="s">
        <v>110</v>
      </c>
      <c r="F619" t="s">
        <v>2025</v>
      </c>
      <c r="G619" s="1">
        <v>360</v>
      </c>
      <c r="H619" s="12">
        <v>11.266666666666667</v>
      </c>
      <c r="I619" t="s">
        <v>2024</v>
      </c>
      <c r="J619" t="s">
        <v>7350</v>
      </c>
      <c r="K619"/>
      <c r="L619"/>
      <c r="M619"/>
      <c r="N619"/>
      <c r="O619"/>
      <c r="P619"/>
      <c r="Q619"/>
      <c r="R619"/>
      <c r="S619"/>
      <c r="T619"/>
      <c r="U619"/>
      <c r="V619"/>
      <c r="W619"/>
      <c r="X619"/>
      <c r="Y619"/>
      <c r="Z619"/>
      <c r="AA619"/>
      <c r="AB619"/>
    </row>
    <row r="620" spans="1:28" x14ac:dyDescent="0.3">
      <c r="A620" t="s">
        <v>1487</v>
      </c>
      <c r="B620" s="1" t="e">
        <f>_xlfn.XLOOKUP(StopTimes[[#This Row],[cu_ID]],#REF!,#REF!)</f>
        <v>#REF!</v>
      </c>
      <c r="C620" s="1" t="s">
        <v>290</v>
      </c>
      <c r="D620" s="1" t="s">
        <v>4498</v>
      </c>
      <c r="E620" s="1" t="s">
        <v>110</v>
      </c>
      <c r="F620" t="s">
        <v>1486</v>
      </c>
      <c r="G620" s="1">
        <v>370</v>
      </c>
      <c r="H620" s="12">
        <v>7.91</v>
      </c>
      <c r="I620" t="s">
        <v>2023</v>
      </c>
      <c r="J620" t="s">
        <v>2022</v>
      </c>
      <c r="K620" t="s">
        <v>2021</v>
      </c>
      <c r="L620" t="s">
        <v>7351</v>
      </c>
      <c r="M620" t="s">
        <v>7352</v>
      </c>
      <c r="N620"/>
      <c r="O620"/>
      <c r="P620"/>
      <c r="Q620"/>
      <c r="R620"/>
      <c r="S620"/>
      <c r="T620"/>
      <c r="U620"/>
      <c r="V620"/>
      <c r="W620"/>
      <c r="X620"/>
      <c r="Y620"/>
      <c r="Z620"/>
      <c r="AA620"/>
      <c r="AB620"/>
    </row>
    <row r="621" spans="1:28" x14ac:dyDescent="0.3">
      <c r="A621" t="s">
        <v>1212</v>
      </c>
      <c r="B621" s="1" t="e">
        <f>_xlfn.XLOOKUP(StopTimes[[#This Row],[cu_ID]],#REF!,#REF!)</f>
        <v>#REF!</v>
      </c>
      <c r="C621" s="1" t="s">
        <v>290</v>
      </c>
      <c r="D621" s="1" t="s">
        <v>5393</v>
      </c>
      <c r="E621" s="1" t="s">
        <v>110</v>
      </c>
      <c r="F621" t="s">
        <v>2020</v>
      </c>
      <c r="G621" s="1">
        <v>380</v>
      </c>
      <c r="H621" s="12">
        <v>5.3944444433333336</v>
      </c>
      <c r="I621" t="s">
        <v>2019</v>
      </c>
      <c r="J621" t="s">
        <v>2018</v>
      </c>
      <c r="K621" t="s">
        <v>7353</v>
      </c>
      <c r="L621"/>
      <c r="M621"/>
      <c r="N621"/>
      <c r="O621"/>
      <c r="P621"/>
      <c r="Q621"/>
      <c r="R621"/>
      <c r="S621"/>
      <c r="T621"/>
      <c r="U621"/>
      <c r="V621"/>
      <c r="W621"/>
      <c r="X621"/>
      <c r="Y621"/>
      <c r="Z621"/>
      <c r="AA621"/>
      <c r="AB621"/>
    </row>
    <row r="622" spans="1:28" x14ac:dyDescent="0.3">
      <c r="A622" t="s">
        <v>1901</v>
      </c>
      <c r="B622" s="1" t="e">
        <f>_xlfn.XLOOKUP(StopTimes[[#This Row],[cu_ID]],#REF!,#REF!)</f>
        <v>#REF!</v>
      </c>
      <c r="C622" s="1" t="s">
        <v>290</v>
      </c>
      <c r="D622" s="1" t="s">
        <v>3424</v>
      </c>
      <c r="E622" s="1" t="s">
        <v>110</v>
      </c>
      <c r="F622" t="s">
        <v>1900</v>
      </c>
      <c r="G622" s="1">
        <v>380</v>
      </c>
      <c r="H622" s="12">
        <v>9.33</v>
      </c>
      <c r="I622" t="s">
        <v>2017</v>
      </c>
      <c r="J622" t="s">
        <v>2016</v>
      </c>
      <c r="K622" t="s">
        <v>2015</v>
      </c>
      <c r="L622" t="s">
        <v>7354</v>
      </c>
      <c r="M622" t="s">
        <v>7355</v>
      </c>
      <c r="N622"/>
      <c r="O622"/>
      <c r="P622"/>
      <c r="Q622"/>
      <c r="R622"/>
      <c r="S622"/>
      <c r="T622"/>
      <c r="U622"/>
      <c r="V622"/>
      <c r="W622"/>
      <c r="X622"/>
      <c r="Y622"/>
      <c r="Z622"/>
      <c r="AA622"/>
      <c r="AB622"/>
    </row>
    <row r="623" spans="1:28" x14ac:dyDescent="0.3">
      <c r="A623" t="s">
        <v>980</v>
      </c>
      <c r="B623" s="1" t="e">
        <f>_xlfn.XLOOKUP(StopTimes[[#This Row],[cu_ID]],#REF!,#REF!)</f>
        <v>#REF!</v>
      </c>
      <c r="C623" s="1" t="s">
        <v>290</v>
      </c>
      <c r="D623" s="1" t="s">
        <v>5305</v>
      </c>
      <c r="E623" s="1" t="s">
        <v>110</v>
      </c>
      <c r="F623" t="s">
        <v>2014</v>
      </c>
      <c r="G623" s="1">
        <v>390</v>
      </c>
      <c r="H623" s="12">
        <v>9.0250000000000004</v>
      </c>
      <c r="I623" t="s">
        <v>2013</v>
      </c>
      <c r="J623" t="s">
        <v>7356</v>
      </c>
      <c r="K623"/>
      <c r="L623"/>
      <c r="M623"/>
      <c r="N623"/>
      <c r="O623"/>
      <c r="P623"/>
      <c r="Q623"/>
      <c r="R623"/>
      <c r="S623"/>
      <c r="T623"/>
      <c r="U623"/>
      <c r="V623"/>
      <c r="W623"/>
      <c r="X623"/>
      <c r="Y623"/>
      <c r="Z623"/>
      <c r="AA623"/>
      <c r="AB623"/>
    </row>
    <row r="624" spans="1:28" x14ac:dyDescent="0.3">
      <c r="A624" t="s">
        <v>986</v>
      </c>
      <c r="B624" s="1" t="e">
        <f>_xlfn.XLOOKUP(StopTimes[[#This Row],[cu_ID]],#REF!,#REF!)</f>
        <v>#REF!</v>
      </c>
      <c r="C624" s="1" t="s">
        <v>290</v>
      </c>
      <c r="D624" s="1" t="s">
        <v>5265</v>
      </c>
      <c r="E624" s="1" t="s">
        <v>110</v>
      </c>
      <c r="F624" t="s">
        <v>2012</v>
      </c>
      <c r="G624" s="1">
        <v>405</v>
      </c>
      <c r="H624" s="12">
        <v>8.0749999999999993</v>
      </c>
      <c r="I624" t="s">
        <v>2011</v>
      </c>
      <c r="J624" t="s">
        <v>7357</v>
      </c>
      <c r="K624"/>
      <c r="L624"/>
      <c r="M624"/>
      <c r="N624"/>
      <c r="O624"/>
      <c r="P624"/>
      <c r="Q624"/>
      <c r="R624"/>
      <c r="S624"/>
      <c r="T624"/>
      <c r="U624"/>
      <c r="V624"/>
      <c r="W624"/>
      <c r="X624"/>
      <c r="Y624"/>
      <c r="Z624"/>
      <c r="AA624"/>
      <c r="AB624"/>
    </row>
    <row r="625" spans="1:28" x14ac:dyDescent="0.3">
      <c r="A625" t="s">
        <v>982</v>
      </c>
      <c r="B625" s="1" t="e">
        <f>_xlfn.XLOOKUP(StopTimes[[#This Row],[cu_ID]],#REF!,#REF!)</f>
        <v>#REF!</v>
      </c>
      <c r="C625" s="1" t="s">
        <v>290</v>
      </c>
      <c r="D625" s="1" t="s">
        <v>3748</v>
      </c>
      <c r="E625" s="1" t="s">
        <v>125</v>
      </c>
      <c r="F625" t="s">
        <v>2010</v>
      </c>
      <c r="G625" s="1">
        <v>410</v>
      </c>
      <c r="H625" s="12">
        <v>4.4833333333333334</v>
      </c>
      <c r="I625" t="s">
        <v>2009</v>
      </c>
      <c r="J625" t="s">
        <v>2008</v>
      </c>
      <c r="K625" t="s">
        <v>7358</v>
      </c>
      <c r="L625" t="s">
        <v>7359</v>
      </c>
      <c r="M625"/>
      <c r="N625"/>
      <c r="O625"/>
      <c r="P625"/>
      <c r="Q625"/>
      <c r="R625"/>
      <c r="S625"/>
      <c r="T625"/>
      <c r="U625"/>
      <c r="V625"/>
      <c r="W625"/>
      <c r="X625"/>
      <c r="Y625"/>
      <c r="Z625"/>
      <c r="AA625"/>
      <c r="AB625"/>
    </row>
    <row r="626" spans="1:28" x14ac:dyDescent="0.3">
      <c r="A626" t="s">
        <v>984</v>
      </c>
      <c r="B626" s="1" t="e">
        <f>_xlfn.XLOOKUP(StopTimes[[#This Row],[cu_ID]],#REF!,#REF!)</f>
        <v>#REF!</v>
      </c>
      <c r="C626" s="1" t="s">
        <v>290</v>
      </c>
      <c r="D626" s="1" t="s">
        <v>119</v>
      </c>
      <c r="E626" s="1" t="s">
        <v>3545</v>
      </c>
      <c r="F626" t="s">
        <v>983</v>
      </c>
      <c r="G626" s="1">
        <v>420</v>
      </c>
      <c r="H626" s="12">
        <v>8.0875000000000004</v>
      </c>
      <c r="I626" t="s">
        <v>2007</v>
      </c>
      <c r="J626" t="s">
        <v>2006</v>
      </c>
      <c r="K626" t="s">
        <v>7360</v>
      </c>
      <c r="L626" t="s">
        <v>7361</v>
      </c>
      <c r="M626"/>
      <c r="N626"/>
      <c r="O626"/>
      <c r="P626"/>
      <c r="Q626"/>
      <c r="R626"/>
      <c r="S626"/>
      <c r="T626"/>
      <c r="U626"/>
      <c r="V626"/>
      <c r="W626"/>
      <c r="X626"/>
      <c r="Y626"/>
      <c r="Z626"/>
      <c r="AA626"/>
      <c r="AB626"/>
    </row>
    <row r="627" spans="1:28" x14ac:dyDescent="0.3">
      <c r="A627" t="s">
        <v>1462</v>
      </c>
      <c r="B627" s="1" t="e">
        <f>_xlfn.XLOOKUP(StopTimes[[#This Row],[cu_ID]],#REF!,#REF!)</f>
        <v>#REF!</v>
      </c>
      <c r="C627" s="1" t="s">
        <v>290</v>
      </c>
      <c r="D627" s="1" t="s">
        <v>3677</v>
      </c>
      <c r="E627" s="1" t="s">
        <v>110</v>
      </c>
      <c r="F627" t="s">
        <v>1461</v>
      </c>
      <c r="G627" s="1">
        <v>425</v>
      </c>
      <c r="H627" s="12">
        <v>8.2166666666666668</v>
      </c>
      <c r="I627" t="s">
        <v>2005</v>
      </c>
      <c r="J627" t="s">
        <v>2004</v>
      </c>
      <c r="K627" t="s">
        <v>7362</v>
      </c>
      <c r="L627" t="s">
        <v>7363</v>
      </c>
      <c r="M627"/>
      <c r="N627"/>
      <c r="O627"/>
      <c r="P627"/>
      <c r="Q627"/>
      <c r="R627"/>
      <c r="S627"/>
      <c r="T627"/>
      <c r="U627"/>
      <c r="V627"/>
      <c r="W627"/>
      <c r="X627"/>
      <c r="Y627"/>
      <c r="Z627"/>
      <c r="AA627"/>
      <c r="AB627"/>
    </row>
    <row r="628" spans="1:28" x14ac:dyDescent="0.3">
      <c r="A628" t="s">
        <v>988</v>
      </c>
      <c r="B628" s="1" t="e">
        <f>_xlfn.XLOOKUP(StopTimes[[#This Row],[cu_ID]],#REF!,#REF!)</f>
        <v>#REF!</v>
      </c>
      <c r="C628" s="1" t="s">
        <v>290</v>
      </c>
      <c r="D628" s="1" t="s">
        <v>3610</v>
      </c>
      <c r="E628" s="1" t="s">
        <v>110</v>
      </c>
      <c r="F628" t="s">
        <v>2003</v>
      </c>
      <c r="G628" s="1">
        <v>430</v>
      </c>
      <c r="H628" s="12">
        <v>10.9</v>
      </c>
      <c r="I628" t="s">
        <v>2002</v>
      </c>
      <c r="J628" t="s">
        <v>2001</v>
      </c>
      <c r="K628" t="s">
        <v>7364</v>
      </c>
      <c r="L628" t="s">
        <v>7365</v>
      </c>
      <c r="M628"/>
      <c r="N628"/>
      <c r="O628"/>
      <c r="P628"/>
      <c r="Q628"/>
      <c r="R628"/>
      <c r="S628"/>
      <c r="T628"/>
      <c r="U628"/>
      <c r="V628"/>
      <c r="W628"/>
      <c r="X628"/>
      <c r="Y628"/>
      <c r="Z628"/>
      <c r="AA628"/>
      <c r="AB628"/>
    </row>
    <row r="629" spans="1:28" x14ac:dyDescent="0.3">
      <c r="A629" t="s">
        <v>1901</v>
      </c>
      <c r="B629" s="1" t="e">
        <f>_xlfn.XLOOKUP(StopTimes[[#This Row],[cu_ID]],#REF!,#REF!)</f>
        <v>#REF!</v>
      </c>
      <c r="C629" s="1" t="s">
        <v>290</v>
      </c>
      <c r="D629" s="1" t="s">
        <v>3424</v>
      </c>
      <c r="E629" s="1" t="s">
        <v>110</v>
      </c>
      <c r="F629" t="s">
        <v>1900</v>
      </c>
      <c r="G629" s="1">
        <v>9999</v>
      </c>
      <c r="H629" s="12">
        <v>0.3</v>
      </c>
      <c r="I629" t="s">
        <v>2000</v>
      </c>
      <c r="J629"/>
      <c r="K629"/>
      <c r="L629"/>
      <c r="M629"/>
      <c r="N629"/>
      <c r="O629"/>
      <c r="P629"/>
      <c r="Q629"/>
      <c r="R629"/>
      <c r="S629"/>
      <c r="T629"/>
      <c r="U629"/>
      <c r="V629"/>
      <c r="W629"/>
      <c r="X629"/>
      <c r="Y629"/>
      <c r="Z629"/>
      <c r="AA629"/>
      <c r="AB629"/>
    </row>
    <row r="630" spans="1:28" x14ac:dyDescent="0.3">
      <c r="A630" t="s">
        <v>5721</v>
      </c>
      <c r="B630" s="1" t="e">
        <f>_xlfn.XLOOKUP(StopTimes[[#This Row],[cu_ID]],#REF!,#REF!)</f>
        <v>#REF!</v>
      </c>
      <c r="C630" s="1" t="s">
        <v>5737</v>
      </c>
      <c r="D630" s="1" t="s">
        <v>5738</v>
      </c>
      <c r="E630" s="1" t="s">
        <v>123</v>
      </c>
      <c r="F630" t="s">
        <v>1999</v>
      </c>
      <c r="G630" s="1">
        <v>1</v>
      </c>
      <c r="H630" s="12">
        <v>0</v>
      </c>
      <c r="I630" t="s">
        <v>1998</v>
      </c>
      <c r="J630" t="s">
        <v>1997</v>
      </c>
      <c r="K630" t="s">
        <v>7366</v>
      </c>
      <c r="L630" t="s">
        <v>7367</v>
      </c>
      <c r="M630"/>
      <c r="N630"/>
      <c r="O630"/>
      <c r="P630"/>
      <c r="Q630"/>
      <c r="R630"/>
      <c r="S630"/>
      <c r="T630"/>
      <c r="U630"/>
      <c r="V630"/>
      <c r="W630"/>
      <c r="X630"/>
      <c r="Y630"/>
      <c r="Z630"/>
      <c r="AA630"/>
      <c r="AB630"/>
    </row>
    <row r="631" spans="1:28" x14ac:dyDescent="0.3">
      <c r="A631" t="s">
        <v>5722</v>
      </c>
      <c r="B631" s="1" t="e">
        <f>_xlfn.XLOOKUP(StopTimes[[#This Row],[cu_ID]],#REF!,#REF!)</f>
        <v>#REF!</v>
      </c>
      <c r="C631" s="1" t="s">
        <v>5737</v>
      </c>
      <c r="D631" s="1" t="s">
        <v>5739</v>
      </c>
      <c r="E631" s="1" t="s">
        <v>110</v>
      </c>
      <c r="F631" t="s">
        <v>1995</v>
      </c>
      <c r="G631" s="1">
        <v>1</v>
      </c>
      <c r="H631" s="12">
        <v>0.15</v>
      </c>
      <c r="I631" t="s">
        <v>1996</v>
      </c>
      <c r="J631"/>
      <c r="K631"/>
      <c r="L631"/>
      <c r="M631"/>
      <c r="N631"/>
      <c r="O631"/>
      <c r="P631"/>
      <c r="Q631"/>
      <c r="R631"/>
      <c r="S631"/>
      <c r="T631"/>
      <c r="U631"/>
      <c r="V631"/>
      <c r="W631"/>
      <c r="X631"/>
      <c r="Y631"/>
      <c r="Z631"/>
      <c r="AA631"/>
      <c r="AB631"/>
    </row>
    <row r="632" spans="1:28" x14ac:dyDescent="0.3">
      <c r="A632" t="s">
        <v>5722</v>
      </c>
      <c r="B632" s="1" t="e">
        <f>_xlfn.XLOOKUP(StopTimes[[#This Row],[cu_ID]],#REF!,#REF!)</f>
        <v>#REF!</v>
      </c>
      <c r="C632" s="1" t="s">
        <v>5737</v>
      </c>
      <c r="D632" s="1" t="s">
        <v>5739</v>
      </c>
      <c r="E632" s="1" t="s">
        <v>110</v>
      </c>
      <c r="F632" t="s">
        <v>1995</v>
      </c>
      <c r="G632" s="1">
        <v>9999</v>
      </c>
      <c r="H632" s="12">
        <v>0.17222222166666667</v>
      </c>
      <c r="I632" t="s">
        <v>1994</v>
      </c>
      <c r="J632" t="s">
        <v>1993</v>
      </c>
      <c r="K632" t="s">
        <v>1992</v>
      </c>
      <c r="L632" t="s">
        <v>1991</v>
      </c>
      <c r="M632" t="s">
        <v>7368</v>
      </c>
      <c r="N632" t="s">
        <v>7369</v>
      </c>
      <c r="O632" t="s">
        <v>7370</v>
      </c>
      <c r="P632" t="s">
        <v>7371</v>
      </c>
      <c r="Q632" t="s">
        <v>7372</v>
      </c>
      <c r="R632"/>
      <c r="S632"/>
      <c r="T632"/>
      <c r="U632"/>
      <c r="V632"/>
      <c r="W632"/>
      <c r="X632"/>
      <c r="Y632"/>
      <c r="Z632"/>
      <c r="AA632"/>
      <c r="AB632"/>
    </row>
    <row r="633" spans="1:28" x14ac:dyDescent="0.3">
      <c r="A633" t="s">
        <v>6355</v>
      </c>
      <c r="B633" s="1" t="e">
        <f>_xlfn.XLOOKUP(StopTimes[[#This Row],[cu_ID]],#REF!,#REF!)</f>
        <v>#REF!</v>
      </c>
      <c r="C633" s="1" t="s">
        <v>148</v>
      </c>
      <c r="D633" s="1" t="s">
        <v>7373</v>
      </c>
      <c r="E633" s="1" t="s">
        <v>129</v>
      </c>
      <c r="F633" t="s">
        <v>6356</v>
      </c>
      <c r="G633" s="1">
        <v>9999</v>
      </c>
      <c r="H633" s="12">
        <v>0</v>
      </c>
      <c r="I633" t="s">
        <v>7374</v>
      </c>
      <c r="J633" t="s">
        <v>7375</v>
      </c>
      <c r="K633"/>
      <c r="L633"/>
      <c r="M633"/>
      <c r="N633"/>
      <c r="O633"/>
      <c r="P633"/>
      <c r="Q633"/>
      <c r="R633"/>
      <c r="S633"/>
      <c r="T633"/>
      <c r="U633"/>
      <c r="V633"/>
      <c r="W633"/>
      <c r="X633"/>
      <c r="Y633"/>
      <c r="Z633"/>
      <c r="AA633"/>
      <c r="AB633"/>
    </row>
    <row r="634" spans="1:28" x14ac:dyDescent="0.3">
      <c r="A634" t="s">
        <v>1545</v>
      </c>
      <c r="B634" s="1" t="e">
        <f>_xlfn.XLOOKUP(StopTimes[[#This Row],[cu_ID]],#REF!,#REF!)</f>
        <v>#REF!</v>
      </c>
      <c r="C634" s="1" t="s">
        <v>160</v>
      </c>
      <c r="D634" s="1" t="s">
        <v>3513</v>
      </c>
      <c r="E634" s="1" t="s">
        <v>112</v>
      </c>
      <c r="F634" t="s">
        <v>3374</v>
      </c>
      <c r="G634" s="1">
        <v>1</v>
      </c>
      <c r="H634" s="12">
        <v>0.11666666666666667</v>
      </c>
      <c r="I634" t="s">
        <v>7376</v>
      </c>
      <c r="J634"/>
      <c r="K634"/>
      <c r="L634"/>
      <c r="M634"/>
      <c r="N634"/>
      <c r="O634"/>
      <c r="P634"/>
      <c r="Q634"/>
      <c r="R634"/>
      <c r="S634"/>
      <c r="T634"/>
      <c r="U634"/>
      <c r="V634"/>
      <c r="W634"/>
      <c r="X634"/>
      <c r="Y634"/>
      <c r="Z634"/>
      <c r="AA634"/>
      <c r="AB634"/>
    </row>
    <row r="635" spans="1:28" x14ac:dyDescent="0.3">
      <c r="A635" t="s">
        <v>1223</v>
      </c>
      <c r="B635" s="1" t="e">
        <f>_xlfn.XLOOKUP(StopTimes[[#This Row],[cu_ID]],#REF!,#REF!)</f>
        <v>#REF!</v>
      </c>
      <c r="C635" s="1" t="s">
        <v>160</v>
      </c>
      <c r="D635" s="1" t="s">
        <v>3522</v>
      </c>
      <c r="E635" s="1" t="s">
        <v>125</v>
      </c>
      <c r="F635" t="s">
        <v>6357</v>
      </c>
      <c r="G635" s="1">
        <v>5</v>
      </c>
      <c r="H635" s="12">
        <v>52.283333333333331</v>
      </c>
      <c r="I635" t="s">
        <v>7377</v>
      </c>
      <c r="J635"/>
      <c r="K635"/>
      <c r="L635"/>
      <c r="M635"/>
      <c r="N635"/>
      <c r="O635"/>
      <c r="P635"/>
      <c r="Q635"/>
      <c r="R635"/>
      <c r="S635"/>
      <c r="T635"/>
      <c r="U635"/>
      <c r="V635"/>
      <c r="W635"/>
      <c r="X635"/>
      <c r="Y635"/>
      <c r="Z635"/>
      <c r="AA635"/>
      <c r="AB635"/>
    </row>
    <row r="636" spans="1:28" x14ac:dyDescent="0.3">
      <c r="A636" t="s">
        <v>581</v>
      </c>
      <c r="B636" s="1" t="e">
        <f>_xlfn.XLOOKUP(StopTimes[[#This Row],[cu_ID]],#REF!,#REF!)</f>
        <v>#REF!</v>
      </c>
      <c r="C636" s="1" t="s">
        <v>160</v>
      </c>
      <c r="D636" s="1" t="s">
        <v>4378</v>
      </c>
      <c r="E636" s="1" t="s">
        <v>110</v>
      </c>
      <c r="F636" t="s">
        <v>6318</v>
      </c>
      <c r="G636" s="1">
        <v>25</v>
      </c>
      <c r="H636" s="12">
        <v>17.900000000000002</v>
      </c>
      <c r="I636" t="s">
        <v>7378</v>
      </c>
      <c r="J636"/>
      <c r="K636"/>
      <c r="L636"/>
      <c r="M636"/>
      <c r="N636"/>
      <c r="O636"/>
      <c r="P636"/>
      <c r="Q636"/>
      <c r="R636"/>
      <c r="S636"/>
      <c r="T636"/>
      <c r="U636"/>
      <c r="V636"/>
      <c r="W636"/>
      <c r="X636"/>
      <c r="Y636"/>
      <c r="Z636"/>
      <c r="AA636"/>
      <c r="AB636"/>
    </row>
    <row r="637" spans="1:28" x14ac:dyDescent="0.3">
      <c r="A637" t="s">
        <v>340</v>
      </c>
      <c r="B637" s="1" t="e">
        <f>_xlfn.XLOOKUP(StopTimes[[#This Row],[cu_ID]],#REF!,#REF!)</f>
        <v>#REF!</v>
      </c>
      <c r="C637" s="1" t="s">
        <v>160</v>
      </c>
      <c r="D637" s="1" t="s">
        <v>5371</v>
      </c>
      <c r="E637" s="1" t="s">
        <v>110</v>
      </c>
      <c r="F637" t="s">
        <v>6304</v>
      </c>
      <c r="G637" s="1">
        <v>52</v>
      </c>
      <c r="H637" s="12">
        <v>0.13333333333333333</v>
      </c>
      <c r="I637" t="s">
        <v>7379</v>
      </c>
      <c r="J637"/>
      <c r="K637"/>
      <c r="L637"/>
      <c r="M637"/>
      <c r="N637"/>
      <c r="O637"/>
      <c r="P637"/>
      <c r="Q637"/>
      <c r="R637"/>
      <c r="S637"/>
      <c r="T637"/>
      <c r="U637"/>
      <c r="V637"/>
      <c r="W637"/>
      <c r="X637"/>
      <c r="Y637"/>
      <c r="Z637"/>
      <c r="AA637"/>
      <c r="AB637"/>
    </row>
    <row r="638" spans="1:28" x14ac:dyDescent="0.3">
      <c r="A638" t="s">
        <v>1540</v>
      </c>
      <c r="B638" s="1" t="e">
        <f>_xlfn.XLOOKUP(StopTimes[[#This Row],[cu_ID]],#REF!,#REF!)</f>
        <v>#REF!</v>
      </c>
      <c r="C638" s="1" t="s">
        <v>160</v>
      </c>
      <c r="D638" s="1" t="s">
        <v>3491</v>
      </c>
      <c r="E638" s="1" t="s">
        <v>110</v>
      </c>
      <c r="F638" t="s">
        <v>1539</v>
      </c>
      <c r="G638" s="1">
        <v>58</v>
      </c>
      <c r="H638" s="12">
        <v>13.591666666666667</v>
      </c>
      <c r="I638" t="s">
        <v>7380</v>
      </c>
      <c r="J638" t="s">
        <v>7381</v>
      </c>
      <c r="K638"/>
      <c r="L638"/>
      <c r="M638"/>
      <c r="N638"/>
      <c r="O638"/>
      <c r="P638"/>
      <c r="Q638"/>
      <c r="R638"/>
      <c r="S638"/>
      <c r="T638"/>
      <c r="U638"/>
      <c r="V638"/>
      <c r="W638"/>
      <c r="X638"/>
      <c r="Y638"/>
      <c r="Z638"/>
      <c r="AA638"/>
      <c r="AB638"/>
    </row>
    <row r="639" spans="1:28" x14ac:dyDescent="0.3">
      <c r="A639" t="s">
        <v>249</v>
      </c>
      <c r="B639" s="1" t="e">
        <f>_xlfn.XLOOKUP(StopTimes[[#This Row],[cu_ID]],#REF!,#REF!)</f>
        <v>#REF!</v>
      </c>
      <c r="C639" s="1" t="s">
        <v>160</v>
      </c>
      <c r="D639" s="1" t="s">
        <v>4472</v>
      </c>
      <c r="E639" s="1" t="s">
        <v>110</v>
      </c>
      <c r="F639" t="s">
        <v>6296</v>
      </c>
      <c r="G639" s="1">
        <v>68</v>
      </c>
      <c r="H639" s="12">
        <v>0.18333333333333335</v>
      </c>
      <c r="I639" t="s">
        <v>7382</v>
      </c>
      <c r="J639"/>
      <c r="K639"/>
      <c r="L639"/>
      <c r="M639"/>
      <c r="N639"/>
      <c r="O639"/>
      <c r="P639"/>
      <c r="Q639"/>
      <c r="R639"/>
      <c r="S639"/>
      <c r="T639"/>
      <c r="U639"/>
      <c r="V639"/>
      <c r="W639"/>
      <c r="X639"/>
      <c r="Y639"/>
      <c r="Z639"/>
      <c r="AA639"/>
      <c r="AB639"/>
    </row>
    <row r="640" spans="1:28" x14ac:dyDescent="0.3">
      <c r="A640" t="s">
        <v>511</v>
      </c>
      <c r="B640" s="1" t="e">
        <f>_xlfn.XLOOKUP(StopTimes[[#This Row],[cu_ID]],#REF!,#REF!)</f>
        <v>#REF!</v>
      </c>
      <c r="C640" s="1" t="s">
        <v>160</v>
      </c>
      <c r="D640" s="1" t="s">
        <v>5543</v>
      </c>
      <c r="E640" s="1" t="s">
        <v>110</v>
      </c>
      <c r="F640" t="s">
        <v>6315</v>
      </c>
      <c r="G640" s="1">
        <v>70</v>
      </c>
      <c r="H640" s="12">
        <v>3.1166666666666667</v>
      </c>
      <c r="I640" t="s">
        <v>7383</v>
      </c>
      <c r="J640"/>
      <c r="K640"/>
      <c r="L640"/>
      <c r="M640"/>
      <c r="N640"/>
      <c r="O640"/>
      <c r="P640"/>
      <c r="Q640"/>
      <c r="R640"/>
      <c r="S640"/>
      <c r="T640"/>
      <c r="U640"/>
      <c r="V640"/>
      <c r="W640"/>
      <c r="X640"/>
      <c r="Y640"/>
      <c r="Z640"/>
      <c r="AA640"/>
      <c r="AB640"/>
    </row>
    <row r="641" spans="1:28" x14ac:dyDescent="0.3">
      <c r="A641" t="s">
        <v>5707</v>
      </c>
      <c r="B641" s="1" t="e">
        <f>_xlfn.XLOOKUP(StopTimes[[#This Row],[cu_ID]],#REF!,#REF!)</f>
        <v>#REF!</v>
      </c>
      <c r="C641" s="1" t="s">
        <v>160</v>
      </c>
      <c r="D641" s="1" t="s">
        <v>5723</v>
      </c>
      <c r="E641" s="1" t="s">
        <v>110</v>
      </c>
      <c r="F641" t="s">
        <v>3393</v>
      </c>
      <c r="G641" s="1">
        <v>73</v>
      </c>
      <c r="H641" s="12">
        <v>4.0750000000000002</v>
      </c>
      <c r="I641" t="s">
        <v>7384</v>
      </c>
      <c r="J641" t="s">
        <v>7385</v>
      </c>
      <c r="K641"/>
      <c r="L641"/>
      <c r="M641"/>
      <c r="N641"/>
      <c r="O641"/>
      <c r="P641"/>
      <c r="Q641"/>
      <c r="R641"/>
      <c r="S641"/>
      <c r="T641"/>
      <c r="U641"/>
      <c r="V641"/>
      <c r="W641"/>
      <c r="X641"/>
      <c r="Y641"/>
      <c r="Z641"/>
      <c r="AA641"/>
      <c r="AB641"/>
    </row>
    <row r="642" spans="1:28" x14ac:dyDescent="0.3">
      <c r="A642" t="s">
        <v>1696</v>
      </c>
      <c r="B642" s="1" t="e">
        <f>_xlfn.XLOOKUP(StopTimes[[#This Row],[cu_ID]],#REF!,#REF!)</f>
        <v>#REF!</v>
      </c>
      <c r="C642" s="1" t="s">
        <v>160</v>
      </c>
      <c r="D642" s="1" t="s">
        <v>4758</v>
      </c>
      <c r="E642" s="1" t="s">
        <v>110</v>
      </c>
      <c r="F642" t="s">
        <v>1695</v>
      </c>
      <c r="G642" s="1">
        <v>80</v>
      </c>
      <c r="H642" s="12">
        <v>5.3</v>
      </c>
      <c r="I642" t="s">
        <v>7386</v>
      </c>
      <c r="J642"/>
      <c r="K642"/>
      <c r="L642"/>
      <c r="M642"/>
      <c r="N642"/>
      <c r="O642"/>
      <c r="P642"/>
      <c r="Q642"/>
      <c r="R642"/>
      <c r="S642"/>
      <c r="T642"/>
      <c r="U642"/>
      <c r="V642"/>
      <c r="W642"/>
      <c r="X642"/>
      <c r="Y642"/>
      <c r="Z642"/>
      <c r="AA642"/>
      <c r="AB642"/>
    </row>
    <row r="643" spans="1:28" x14ac:dyDescent="0.3">
      <c r="A643" t="s">
        <v>764</v>
      </c>
      <c r="B643" s="1" t="e">
        <f>_xlfn.XLOOKUP(StopTimes[[#This Row],[cu_ID]],#REF!,#REF!)</f>
        <v>#REF!</v>
      </c>
      <c r="C643" s="1" t="s">
        <v>160</v>
      </c>
      <c r="D643" s="1" t="s">
        <v>4554</v>
      </c>
      <c r="E643" s="1" t="s">
        <v>110</v>
      </c>
      <c r="F643" t="s">
        <v>6326</v>
      </c>
      <c r="G643" s="1">
        <v>80</v>
      </c>
      <c r="H643" s="12">
        <v>3.5333333333333332</v>
      </c>
      <c r="I643" t="s">
        <v>7387</v>
      </c>
      <c r="J643"/>
      <c r="K643"/>
      <c r="L643"/>
      <c r="M643"/>
      <c r="N643"/>
      <c r="O643"/>
      <c r="P643"/>
      <c r="Q643"/>
      <c r="R643"/>
      <c r="S643"/>
      <c r="T643"/>
      <c r="U643"/>
      <c r="V643"/>
      <c r="W643"/>
      <c r="X643"/>
      <c r="Y643"/>
      <c r="Z643"/>
      <c r="AA643"/>
      <c r="AB643"/>
    </row>
    <row r="644" spans="1:28" x14ac:dyDescent="0.3">
      <c r="A644" t="s">
        <v>1078</v>
      </c>
      <c r="B644" s="1" t="e">
        <f>_xlfn.XLOOKUP(StopTimes[[#This Row],[cu_ID]],#REF!,#REF!)</f>
        <v>#REF!</v>
      </c>
      <c r="C644" s="1" t="s">
        <v>160</v>
      </c>
      <c r="D644" s="1" t="s">
        <v>4541</v>
      </c>
      <c r="E644" s="1" t="s">
        <v>110</v>
      </c>
      <c r="F644" t="s">
        <v>6332</v>
      </c>
      <c r="G644" s="1">
        <v>90</v>
      </c>
      <c r="H644" s="12">
        <v>1.9000000000000001</v>
      </c>
      <c r="I644" t="s">
        <v>7388</v>
      </c>
      <c r="J644"/>
      <c r="K644"/>
      <c r="L644"/>
      <c r="M644"/>
      <c r="N644"/>
      <c r="O644"/>
      <c r="P644"/>
      <c r="Q644"/>
      <c r="R644"/>
      <c r="S644"/>
      <c r="T644"/>
      <c r="U644"/>
      <c r="V644"/>
      <c r="W644"/>
      <c r="X644"/>
      <c r="Y644"/>
      <c r="Z644"/>
      <c r="AA644"/>
      <c r="AB644"/>
    </row>
    <row r="645" spans="1:28" x14ac:dyDescent="0.3">
      <c r="A645" t="s">
        <v>589</v>
      </c>
      <c r="B645" s="1" t="e">
        <f>_xlfn.XLOOKUP(StopTimes[[#This Row],[cu_ID]],#REF!,#REF!)</f>
        <v>#REF!</v>
      </c>
      <c r="C645" s="1" t="s">
        <v>160</v>
      </c>
      <c r="D645" s="1" t="s">
        <v>3597</v>
      </c>
      <c r="E645" s="1" t="s">
        <v>110</v>
      </c>
      <c r="F645" t="s">
        <v>2407</v>
      </c>
      <c r="G645" s="1">
        <v>92</v>
      </c>
      <c r="H645" s="12">
        <v>8.5666666666666664</v>
      </c>
      <c r="I645" t="s">
        <v>7389</v>
      </c>
      <c r="J645"/>
      <c r="K645"/>
      <c r="L645"/>
      <c r="M645"/>
      <c r="N645"/>
      <c r="O645"/>
      <c r="P645"/>
      <c r="Q645"/>
      <c r="R645"/>
      <c r="S645"/>
      <c r="T645"/>
      <c r="U645"/>
      <c r="V645"/>
      <c r="W645"/>
      <c r="X645"/>
      <c r="Y645"/>
      <c r="Z645"/>
      <c r="AA645"/>
      <c r="AB645"/>
    </row>
    <row r="646" spans="1:28" x14ac:dyDescent="0.3">
      <c r="A646" t="s">
        <v>594</v>
      </c>
      <c r="B646" s="1" t="e">
        <f>_xlfn.XLOOKUP(StopTimes[[#This Row],[cu_ID]],#REF!,#REF!)</f>
        <v>#REF!</v>
      </c>
      <c r="C646" s="1" t="s">
        <v>160</v>
      </c>
      <c r="D646" s="1" t="s">
        <v>3574</v>
      </c>
      <c r="E646" s="1" t="s">
        <v>110</v>
      </c>
      <c r="F646" t="s">
        <v>6319</v>
      </c>
      <c r="G646" s="1">
        <v>120</v>
      </c>
      <c r="H646" s="12">
        <v>13</v>
      </c>
      <c r="I646" t="s">
        <v>7390</v>
      </c>
      <c r="J646"/>
      <c r="K646"/>
      <c r="L646"/>
      <c r="M646"/>
      <c r="N646"/>
      <c r="O646"/>
      <c r="P646"/>
      <c r="Q646"/>
      <c r="R646"/>
      <c r="S646"/>
      <c r="T646"/>
      <c r="U646"/>
      <c r="V646"/>
      <c r="W646"/>
      <c r="X646"/>
      <c r="Y646"/>
      <c r="Z646"/>
      <c r="AA646"/>
      <c r="AB646"/>
    </row>
    <row r="647" spans="1:28" x14ac:dyDescent="0.3">
      <c r="A647" t="s">
        <v>262</v>
      </c>
      <c r="B647" s="1" t="e">
        <f>_xlfn.XLOOKUP(StopTimes[[#This Row],[cu_ID]],#REF!,#REF!)</f>
        <v>#REF!</v>
      </c>
      <c r="C647" s="1" t="s">
        <v>160</v>
      </c>
      <c r="D647" s="1" t="s">
        <v>5352</v>
      </c>
      <c r="E647" s="1" t="s">
        <v>110</v>
      </c>
      <c r="F647" t="s">
        <v>6297</v>
      </c>
      <c r="G647" s="1">
        <v>140</v>
      </c>
      <c r="H647" s="12">
        <v>8.7833333333333332</v>
      </c>
      <c r="I647" t="s">
        <v>7391</v>
      </c>
      <c r="J647"/>
      <c r="K647"/>
      <c r="L647"/>
      <c r="M647"/>
      <c r="N647"/>
      <c r="O647"/>
      <c r="P647"/>
      <c r="Q647"/>
      <c r="R647"/>
      <c r="S647"/>
      <c r="T647"/>
      <c r="U647"/>
      <c r="V647"/>
      <c r="W647"/>
      <c r="X647"/>
      <c r="Y647"/>
      <c r="Z647"/>
      <c r="AA647"/>
      <c r="AB647"/>
    </row>
    <row r="648" spans="1:28" x14ac:dyDescent="0.3">
      <c r="A648" t="s">
        <v>1379</v>
      </c>
      <c r="B648" s="1" t="e">
        <f>_xlfn.XLOOKUP(StopTimes[[#This Row],[cu_ID]],#REF!,#REF!)</f>
        <v>#REF!</v>
      </c>
      <c r="C648" s="1" t="s">
        <v>160</v>
      </c>
      <c r="D648" s="1" t="s">
        <v>4190</v>
      </c>
      <c r="E648" s="1" t="s">
        <v>110</v>
      </c>
      <c r="F648" t="s">
        <v>6346</v>
      </c>
      <c r="G648" s="1">
        <v>165</v>
      </c>
      <c r="H648" s="12">
        <v>5.666666666666667</v>
      </c>
      <c r="I648" t="s">
        <v>7392</v>
      </c>
      <c r="J648"/>
      <c r="K648"/>
      <c r="L648"/>
      <c r="M648"/>
      <c r="N648"/>
      <c r="O648"/>
      <c r="P648"/>
      <c r="Q648"/>
      <c r="R648"/>
      <c r="S648"/>
      <c r="T648"/>
      <c r="U648"/>
      <c r="V648"/>
      <c r="W648"/>
      <c r="X648"/>
      <c r="Y648"/>
      <c r="Z648"/>
      <c r="AA648"/>
      <c r="AB648"/>
    </row>
    <row r="649" spans="1:28" x14ac:dyDescent="0.3">
      <c r="A649" t="s">
        <v>1868</v>
      </c>
      <c r="B649" s="1" t="e">
        <f>_xlfn.XLOOKUP(StopTimes[[#This Row],[cu_ID]],#REF!,#REF!)</f>
        <v>#REF!</v>
      </c>
      <c r="C649" s="1" t="s">
        <v>160</v>
      </c>
      <c r="D649" s="1" t="s">
        <v>3836</v>
      </c>
      <c r="E649" s="1" t="s">
        <v>125</v>
      </c>
      <c r="F649" t="s">
        <v>1867</v>
      </c>
      <c r="G649" s="1">
        <v>175</v>
      </c>
      <c r="H649" s="12">
        <v>4.95</v>
      </c>
      <c r="I649" t="s">
        <v>7393</v>
      </c>
      <c r="J649"/>
      <c r="K649"/>
      <c r="L649"/>
      <c r="M649"/>
      <c r="N649"/>
      <c r="O649"/>
      <c r="P649"/>
      <c r="Q649"/>
      <c r="R649"/>
      <c r="S649"/>
      <c r="T649"/>
      <c r="U649"/>
      <c r="V649"/>
      <c r="W649"/>
      <c r="X649"/>
      <c r="Y649"/>
      <c r="Z649"/>
      <c r="AA649"/>
      <c r="AB649"/>
    </row>
    <row r="650" spans="1:28" x14ac:dyDescent="0.3">
      <c r="A650" t="s">
        <v>1406</v>
      </c>
      <c r="B650" s="1" t="e">
        <f>_xlfn.XLOOKUP(StopTimes[[#This Row],[cu_ID]],#REF!,#REF!)</f>
        <v>#REF!</v>
      </c>
      <c r="C650" s="1" t="s">
        <v>160</v>
      </c>
      <c r="D650" s="1" t="s">
        <v>5651</v>
      </c>
      <c r="E650" s="1" t="s">
        <v>110</v>
      </c>
      <c r="F650" t="s">
        <v>1405</v>
      </c>
      <c r="G650" s="1">
        <v>270</v>
      </c>
      <c r="H650" s="12">
        <v>4.4833333333333334</v>
      </c>
      <c r="I650" t="s">
        <v>7394</v>
      </c>
      <c r="J650"/>
      <c r="K650"/>
      <c r="L650"/>
      <c r="M650"/>
      <c r="N650"/>
      <c r="O650"/>
      <c r="P650"/>
      <c r="Q650"/>
      <c r="R650"/>
      <c r="S650"/>
      <c r="T650"/>
      <c r="U650"/>
      <c r="V650"/>
      <c r="W650"/>
      <c r="X650"/>
      <c r="Y650"/>
      <c r="Z650"/>
      <c r="AA650"/>
      <c r="AB650"/>
    </row>
    <row r="651" spans="1:28" x14ac:dyDescent="0.3">
      <c r="A651" t="s">
        <v>1619</v>
      </c>
      <c r="B651" s="1" t="e">
        <f>_xlfn.XLOOKUP(StopTimes[[#This Row],[cu_ID]],#REF!,#REF!)</f>
        <v>#REF!</v>
      </c>
      <c r="C651" s="1" t="s">
        <v>160</v>
      </c>
      <c r="D651" s="1" t="s">
        <v>3994</v>
      </c>
      <c r="E651" s="1" t="s">
        <v>110</v>
      </c>
      <c r="F651" t="s">
        <v>1618</v>
      </c>
      <c r="G651" s="1">
        <v>320</v>
      </c>
      <c r="H651" s="12">
        <v>8.9250000000000007</v>
      </c>
      <c r="I651" t="s">
        <v>7395</v>
      </c>
      <c r="J651" t="s">
        <v>7396</v>
      </c>
      <c r="K651"/>
      <c r="L651"/>
      <c r="M651"/>
      <c r="N651"/>
      <c r="O651"/>
      <c r="P651"/>
      <c r="Q651"/>
      <c r="R651"/>
      <c r="S651"/>
      <c r="T651"/>
      <c r="U651"/>
      <c r="V651"/>
      <c r="W651"/>
      <c r="X651"/>
      <c r="Y651"/>
      <c r="Z651"/>
      <c r="AA651"/>
      <c r="AB651"/>
    </row>
    <row r="652" spans="1:28" x14ac:dyDescent="0.3">
      <c r="A652" t="s">
        <v>863</v>
      </c>
      <c r="B652" s="1" t="e">
        <f>_xlfn.XLOOKUP(StopTimes[[#This Row],[cu_ID]],#REF!,#REF!)</f>
        <v>#REF!</v>
      </c>
      <c r="C652" s="1" t="s">
        <v>160</v>
      </c>
      <c r="D652" s="1" t="s">
        <v>3921</v>
      </c>
      <c r="E652" s="1" t="s">
        <v>110</v>
      </c>
      <c r="F652" t="s">
        <v>6327</v>
      </c>
      <c r="G652" s="1">
        <v>400</v>
      </c>
      <c r="H652" s="12">
        <v>3.5833333333333335</v>
      </c>
      <c r="I652" t="s">
        <v>7397</v>
      </c>
      <c r="J652"/>
      <c r="K652"/>
      <c r="L652"/>
      <c r="M652"/>
      <c r="N652"/>
      <c r="O652"/>
      <c r="P652"/>
      <c r="Q652"/>
      <c r="R652"/>
      <c r="S652"/>
      <c r="T652"/>
      <c r="U652"/>
      <c r="V652"/>
      <c r="W652"/>
      <c r="X652"/>
      <c r="Y652"/>
      <c r="Z652"/>
      <c r="AA652"/>
      <c r="AB652"/>
    </row>
    <row r="653" spans="1:28" x14ac:dyDescent="0.3">
      <c r="A653" t="s">
        <v>1508</v>
      </c>
      <c r="B653" s="1" t="e">
        <f>_xlfn.XLOOKUP(StopTimes[[#This Row],[cu_ID]],#REF!,#REF!)</f>
        <v>#REF!</v>
      </c>
      <c r="C653" s="1" t="s">
        <v>160</v>
      </c>
      <c r="D653" s="1" t="s">
        <v>4663</v>
      </c>
      <c r="E653" s="1" t="s">
        <v>110</v>
      </c>
      <c r="F653" t="s">
        <v>1507</v>
      </c>
      <c r="G653" s="1">
        <v>464</v>
      </c>
      <c r="H653" s="12">
        <v>5.65</v>
      </c>
      <c r="I653" t="s">
        <v>7398</v>
      </c>
      <c r="J653"/>
      <c r="K653"/>
      <c r="L653"/>
      <c r="M653"/>
      <c r="N653"/>
      <c r="O653"/>
      <c r="P653"/>
      <c r="Q653"/>
      <c r="R653"/>
      <c r="S653"/>
      <c r="T653"/>
      <c r="U653"/>
      <c r="V653"/>
      <c r="W653"/>
      <c r="X653"/>
      <c r="Y653"/>
      <c r="Z653"/>
      <c r="AA653"/>
      <c r="AB653"/>
    </row>
    <row r="654" spans="1:28" x14ac:dyDescent="0.3">
      <c r="A654" t="s">
        <v>657</v>
      </c>
      <c r="B654" s="1" t="e">
        <f>_xlfn.XLOOKUP(StopTimes[[#This Row],[cu_ID]],#REF!,#REF!)</f>
        <v>#REF!</v>
      </c>
      <c r="C654" s="1" t="s">
        <v>160</v>
      </c>
      <c r="D654" s="1" t="s">
        <v>4754</v>
      </c>
      <c r="E654" s="1" t="s">
        <v>110</v>
      </c>
      <c r="F654" t="s">
        <v>6324</v>
      </c>
      <c r="G654" s="1">
        <v>642</v>
      </c>
      <c r="H654" s="12">
        <v>6.7166666666666668</v>
      </c>
      <c r="I654" t="s">
        <v>7399</v>
      </c>
      <c r="J654"/>
      <c r="K654"/>
      <c r="L654"/>
      <c r="M654"/>
      <c r="N654"/>
      <c r="O654"/>
      <c r="P654"/>
      <c r="Q654"/>
      <c r="R654"/>
      <c r="S654"/>
      <c r="T654"/>
      <c r="U654"/>
      <c r="V654"/>
      <c r="W654"/>
      <c r="X654"/>
      <c r="Y654"/>
      <c r="Z654"/>
      <c r="AA654"/>
      <c r="AB654"/>
    </row>
    <row r="655" spans="1:28" x14ac:dyDescent="0.3">
      <c r="A655" t="s">
        <v>918</v>
      </c>
      <c r="B655" s="1" t="e">
        <f>_xlfn.XLOOKUP(StopTimes[[#This Row],[cu_ID]],#REF!,#REF!)</f>
        <v>#REF!</v>
      </c>
      <c r="C655" s="1" t="s">
        <v>160</v>
      </c>
      <c r="D655" s="1" t="s">
        <v>4750</v>
      </c>
      <c r="E655" s="1" t="s">
        <v>110</v>
      </c>
      <c r="F655" t="s">
        <v>917</v>
      </c>
      <c r="G655" s="1">
        <v>9999</v>
      </c>
      <c r="H655" s="12">
        <v>0.13333333333333333</v>
      </c>
      <c r="I655" t="s">
        <v>7400</v>
      </c>
      <c r="J655"/>
      <c r="K655"/>
      <c r="L655"/>
      <c r="M655"/>
      <c r="N655"/>
      <c r="O655"/>
      <c r="P655"/>
      <c r="Q655"/>
      <c r="R655"/>
      <c r="S655"/>
      <c r="T655"/>
      <c r="U655"/>
      <c r="V655"/>
      <c r="W655"/>
      <c r="X655"/>
      <c r="Y655"/>
      <c r="Z655"/>
      <c r="AA655"/>
      <c r="AB655"/>
    </row>
    <row r="656" spans="1:28" x14ac:dyDescent="0.3">
      <c r="A656" t="s">
        <v>1215</v>
      </c>
      <c r="B656" s="1" t="e">
        <f>_xlfn.XLOOKUP(StopTimes[[#This Row],[cu_ID]],#REF!,#REF!)</f>
        <v>#REF!</v>
      </c>
      <c r="C656" s="1" t="s">
        <v>114</v>
      </c>
      <c r="D656" s="1" t="s">
        <v>5659</v>
      </c>
      <c r="E656" s="1" t="s">
        <v>110</v>
      </c>
      <c r="F656" t="s">
        <v>6339</v>
      </c>
      <c r="G656" s="1">
        <v>1</v>
      </c>
      <c r="H656" s="12">
        <v>0.2</v>
      </c>
      <c r="I656" t="s">
        <v>7401</v>
      </c>
      <c r="J656"/>
      <c r="K656"/>
      <c r="L656"/>
      <c r="M656"/>
      <c r="N656"/>
      <c r="O656"/>
      <c r="P656"/>
      <c r="Q656"/>
      <c r="R656"/>
      <c r="S656"/>
      <c r="T656"/>
      <c r="U656"/>
      <c r="V656"/>
      <c r="W656"/>
      <c r="X656"/>
      <c r="Y656"/>
      <c r="Z656"/>
      <c r="AA656"/>
      <c r="AB656"/>
    </row>
    <row r="657" spans="1:28" x14ac:dyDescent="0.3">
      <c r="A657" t="s">
        <v>1221</v>
      </c>
      <c r="B657" s="1" t="e">
        <f>_xlfn.XLOOKUP(StopTimes[[#This Row],[cu_ID]],#REF!,#REF!)</f>
        <v>#REF!</v>
      </c>
      <c r="C657" s="1" t="s">
        <v>114</v>
      </c>
      <c r="D657" s="1" t="s">
        <v>5556</v>
      </c>
      <c r="E657" s="1" t="s">
        <v>110</v>
      </c>
      <c r="F657" t="s">
        <v>6341</v>
      </c>
      <c r="G657" s="1">
        <v>2</v>
      </c>
      <c r="H657" s="12">
        <v>2.8000000000000003</v>
      </c>
      <c r="I657" t="s">
        <v>7402</v>
      </c>
      <c r="J657"/>
      <c r="K657"/>
      <c r="L657"/>
      <c r="M657"/>
      <c r="N657"/>
      <c r="O657"/>
      <c r="P657"/>
      <c r="Q657"/>
      <c r="R657"/>
      <c r="S657"/>
      <c r="T657"/>
      <c r="U657"/>
      <c r="V657"/>
      <c r="W657"/>
      <c r="X657"/>
      <c r="Y657"/>
      <c r="Z657"/>
      <c r="AA657"/>
      <c r="AB657"/>
    </row>
    <row r="658" spans="1:28" x14ac:dyDescent="0.3">
      <c r="A658" t="s">
        <v>540</v>
      </c>
      <c r="B658" s="1" t="e">
        <f>_xlfn.XLOOKUP(StopTimes[[#This Row],[cu_ID]],#REF!,#REF!)</f>
        <v>#REF!</v>
      </c>
      <c r="C658" s="1" t="s">
        <v>114</v>
      </c>
      <c r="D658" s="1" t="s">
        <v>3480</v>
      </c>
      <c r="E658" s="1" t="s">
        <v>132</v>
      </c>
      <c r="F658" t="s">
        <v>539</v>
      </c>
      <c r="G658" s="1">
        <v>6</v>
      </c>
      <c r="H658" s="12">
        <v>9.4500000000000011</v>
      </c>
      <c r="I658" t="s">
        <v>7403</v>
      </c>
      <c r="J658"/>
      <c r="K658"/>
      <c r="L658"/>
      <c r="M658"/>
      <c r="N658"/>
      <c r="O658"/>
      <c r="P658"/>
      <c r="Q658"/>
      <c r="R658"/>
      <c r="S658"/>
      <c r="T658"/>
      <c r="U658"/>
      <c r="V658"/>
      <c r="W658"/>
      <c r="X658"/>
      <c r="Y658"/>
      <c r="Z658"/>
      <c r="AA658"/>
      <c r="AB658"/>
    </row>
    <row r="659" spans="1:28" x14ac:dyDescent="0.3">
      <c r="A659" t="s">
        <v>5711</v>
      </c>
      <c r="B659" s="1" t="e">
        <f>_xlfn.XLOOKUP(StopTimes[[#This Row],[cu_ID]],#REF!,#REF!)</f>
        <v>#REF!</v>
      </c>
      <c r="C659" s="1" t="s">
        <v>114</v>
      </c>
      <c r="D659" s="1" t="s">
        <v>5727</v>
      </c>
      <c r="E659" s="1" t="s">
        <v>110</v>
      </c>
      <c r="F659" t="s">
        <v>3091</v>
      </c>
      <c r="G659" s="1">
        <v>12</v>
      </c>
      <c r="H659" s="12">
        <v>3.1333333333333333</v>
      </c>
      <c r="I659" t="s">
        <v>7404</v>
      </c>
      <c r="J659"/>
      <c r="K659"/>
      <c r="L659"/>
      <c r="M659"/>
      <c r="N659"/>
      <c r="O659"/>
      <c r="P659"/>
      <c r="Q659"/>
      <c r="R659"/>
      <c r="S659"/>
      <c r="T659"/>
      <c r="U659"/>
      <c r="V659"/>
      <c r="W659"/>
      <c r="X659"/>
      <c r="Y659"/>
      <c r="Z659"/>
      <c r="AA659"/>
      <c r="AB659"/>
    </row>
    <row r="660" spans="1:28" x14ac:dyDescent="0.3">
      <c r="A660" t="s">
        <v>365</v>
      </c>
      <c r="B660" s="1" t="e">
        <f>_xlfn.XLOOKUP(StopTimes[[#This Row],[cu_ID]],#REF!,#REF!)</f>
        <v>#REF!</v>
      </c>
      <c r="C660" s="1" t="s">
        <v>114</v>
      </c>
      <c r="D660" s="1" t="s">
        <v>5669</v>
      </c>
      <c r="E660" s="1" t="s">
        <v>110</v>
      </c>
      <c r="F660" t="s">
        <v>6306</v>
      </c>
      <c r="G660" s="1">
        <v>40</v>
      </c>
      <c r="H660" s="12">
        <v>2.9</v>
      </c>
      <c r="I660" t="s">
        <v>7405</v>
      </c>
      <c r="J660"/>
      <c r="K660"/>
      <c r="L660"/>
      <c r="M660"/>
      <c r="N660"/>
      <c r="O660"/>
      <c r="P660"/>
      <c r="Q660"/>
      <c r="R660"/>
      <c r="S660"/>
      <c r="T660"/>
      <c r="U660"/>
      <c r="V660"/>
      <c r="W660"/>
      <c r="X660"/>
      <c r="Y660"/>
      <c r="Z660"/>
      <c r="AA660"/>
      <c r="AB660"/>
    </row>
    <row r="661" spans="1:28" x14ac:dyDescent="0.3">
      <c r="A661" t="s">
        <v>227</v>
      </c>
      <c r="B661" s="1" t="e">
        <f>_xlfn.XLOOKUP(StopTimes[[#This Row],[cu_ID]],#REF!,#REF!)</f>
        <v>#REF!</v>
      </c>
      <c r="C661" s="1" t="s">
        <v>114</v>
      </c>
      <c r="D661" s="1" t="s">
        <v>5480</v>
      </c>
      <c r="E661" s="1" t="s">
        <v>110</v>
      </c>
      <c r="F661" t="s">
        <v>6294</v>
      </c>
      <c r="G661" s="1">
        <v>50</v>
      </c>
      <c r="H661" s="12">
        <v>2.6166666666666667</v>
      </c>
      <c r="I661" t="s">
        <v>7406</v>
      </c>
      <c r="J661"/>
      <c r="K661"/>
      <c r="L661"/>
      <c r="M661"/>
      <c r="N661"/>
      <c r="O661"/>
      <c r="P661"/>
      <c r="Q661"/>
      <c r="R661"/>
      <c r="S661"/>
      <c r="T661"/>
      <c r="U661"/>
      <c r="V661"/>
      <c r="W661"/>
      <c r="X661"/>
      <c r="Y661"/>
      <c r="Z661"/>
      <c r="AA661"/>
      <c r="AB661"/>
    </row>
    <row r="662" spans="1:28" x14ac:dyDescent="0.3">
      <c r="A662" t="s">
        <v>243</v>
      </c>
      <c r="B662" s="1" t="e">
        <f>_xlfn.XLOOKUP(StopTimes[[#This Row],[cu_ID]],#REF!,#REF!)</f>
        <v>#REF!</v>
      </c>
      <c r="C662" s="1" t="s">
        <v>114</v>
      </c>
      <c r="D662" s="1" t="s">
        <v>5587</v>
      </c>
      <c r="E662" s="1" t="s">
        <v>110</v>
      </c>
      <c r="F662" t="s">
        <v>6295</v>
      </c>
      <c r="G662" s="1">
        <v>51</v>
      </c>
      <c r="H662" s="12">
        <v>3.5333333333333332</v>
      </c>
      <c r="I662" t="s">
        <v>7407</v>
      </c>
      <c r="J662"/>
      <c r="K662"/>
      <c r="L662"/>
      <c r="M662"/>
      <c r="N662"/>
      <c r="O662"/>
      <c r="P662"/>
      <c r="Q662"/>
      <c r="R662"/>
      <c r="S662"/>
      <c r="T662"/>
      <c r="U662"/>
      <c r="V662"/>
      <c r="W662"/>
      <c r="X662"/>
      <c r="Y662"/>
      <c r="Z662"/>
      <c r="AA662"/>
      <c r="AB662"/>
    </row>
    <row r="663" spans="1:28" x14ac:dyDescent="0.3">
      <c r="A663" t="s">
        <v>1217</v>
      </c>
      <c r="B663" s="1" t="e">
        <f>_xlfn.XLOOKUP(StopTimes[[#This Row],[cu_ID]],#REF!,#REF!)</f>
        <v>#REF!</v>
      </c>
      <c r="C663" s="1" t="s">
        <v>114</v>
      </c>
      <c r="D663" s="1" t="s">
        <v>5116</v>
      </c>
      <c r="E663" s="1" t="s">
        <v>110</v>
      </c>
      <c r="F663" t="s">
        <v>6340</v>
      </c>
      <c r="G663" s="1">
        <v>55</v>
      </c>
      <c r="H663" s="12">
        <v>10.433333333333334</v>
      </c>
      <c r="I663" t="s">
        <v>7408</v>
      </c>
      <c r="J663"/>
      <c r="K663"/>
      <c r="L663"/>
      <c r="M663"/>
      <c r="N663"/>
      <c r="O663"/>
      <c r="P663"/>
      <c r="Q663"/>
      <c r="R663"/>
      <c r="S663"/>
      <c r="T663"/>
      <c r="U663"/>
      <c r="V663"/>
      <c r="W663"/>
      <c r="X663"/>
      <c r="Y663"/>
      <c r="Z663"/>
      <c r="AA663"/>
      <c r="AB663"/>
    </row>
    <row r="664" spans="1:28" x14ac:dyDescent="0.3">
      <c r="A664" t="s">
        <v>1288</v>
      </c>
      <c r="B664" s="1" t="e">
        <f>_xlfn.XLOOKUP(StopTimes[[#This Row],[cu_ID]],#REF!,#REF!)</f>
        <v>#REF!</v>
      </c>
      <c r="C664" s="1" t="s">
        <v>114</v>
      </c>
      <c r="D664" s="1" t="s">
        <v>4147</v>
      </c>
      <c r="E664" s="1" t="s">
        <v>110</v>
      </c>
      <c r="F664" t="s">
        <v>2987</v>
      </c>
      <c r="G664" s="1">
        <v>60</v>
      </c>
      <c r="H664" s="12">
        <v>8.1888888883333344</v>
      </c>
      <c r="I664" t="s">
        <v>7409</v>
      </c>
      <c r="J664" t="s">
        <v>7410</v>
      </c>
      <c r="K664" t="s">
        <v>7411</v>
      </c>
      <c r="L664"/>
      <c r="M664"/>
      <c r="N664"/>
      <c r="O664"/>
      <c r="P664"/>
      <c r="Q664"/>
      <c r="R664"/>
      <c r="S664"/>
      <c r="T664"/>
      <c r="U664"/>
      <c r="V664"/>
      <c r="W664"/>
      <c r="X664"/>
      <c r="Y664"/>
      <c r="Z664"/>
      <c r="AA664"/>
      <c r="AB664"/>
    </row>
    <row r="665" spans="1:28" x14ac:dyDescent="0.3">
      <c r="A665" t="s">
        <v>6349</v>
      </c>
      <c r="B665" s="1" t="e">
        <f>_xlfn.XLOOKUP(StopTimes[[#This Row],[cu_ID]],#REF!,#REF!)</f>
        <v>#REF!</v>
      </c>
      <c r="C665" s="1" t="s">
        <v>114</v>
      </c>
      <c r="D665" s="1" t="s">
        <v>7412</v>
      </c>
      <c r="E665" s="1" t="s">
        <v>110</v>
      </c>
      <c r="F665" t="s">
        <v>6350</v>
      </c>
      <c r="G665" s="1">
        <v>100</v>
      </c>
      <c r="H665" s="12">
        <v>3.1666666666666665</v>
      </c>
      <c r="I665" t="s">
        <v>7413</v>
      </c>
      <c r="J665"/>
      <c r="K665"/>
      <c r="L665"/>
      <c r="M665"/>
      <c r="N665"/>
      <c r="O665"/>
      <c r="P665"/>
      <c r="Q665"/>
      <c r="R665"/>
      <c r="S665"/>
      <c r="T665"/>
      <c r="U665"/>
      <c r="V665"/>
      <c r="W665"/>
      <c r="X665"/>
      <c r="Y665"/>
      <c r="Z665"/>
      <c r="AA665"/>
      <c r="AB665"/>
    </row>
    <row r="666" spans="1:28" x14ac:dyDescent="0.3">
      <c r="A666" t="s">
        <v>353</v>
      </c>
      <c r="B666" s="1" t="e">
        <f>_xlfn.XLOOKUP(StopTimes[[#This Row],[cu_ID]],#REF!,#REF!)</f>
        <v>#REF!</v>
      </c>
      <c r="C666" s="1" t="s">
        <v>114</v>
      </c>
      <c r="D666" s="1" t="s">
        <v>5462</v>
      </c>
      <c r="E666" s="1" t="s">
        <v>110</v>
      </c>
      <c r="F666" t="s">
        <v>6305</v>
      </c>
      <c r="G666" s="1">
        <v>110</v>
      </c>
      <c r="H666" s="12">
        <v>2.7</v>
      </c>
      <c r="I666" t="s">
        <v>7414</v>
      </c>
      <c r="J666"/>
      <c r="K666"/>
      <c r="L666"/>
      <c r="M666"/>
      <c r="N666"/>
      <c r="O666"/>
      <c r="P666"/>
      <c r="Q666"/>
      <c r="R666"/>
      <c r="S666"/>
      <c r="T666"/>
      <c r="U666"/>
      <c r="V666"/>
      <c r="W666"/>
      <c r="X666"/>
      <c r="Y666"/>
      <c r="Z666"/>
      <c r="AA666"/>
      <c r="AB666"/>
    </row>
    <row r="667" spans="1:28" x14ac:dyDescent="0.3">
      <c r="A667" t="s">
        <v>451</v>
      </c>
      <c r="B667" s="1" t="e">
        <f>_xlfn.XLOOKUP(StopTimes[[#This Row],[cu_ID]],#REF!,#REF!)</f>
        <v>#REF!</v>
      </c>
      <c r="C667" s="1" t="s">
        <v>114</v>
      </c>
      <c r="D667" s="1" t="s">
        <v>5118</v>
      </c>
      <c r="E667" s="1" t="s">
        <v>110</v>
      </c>
      <c r="F667" t="s">
        <v>6308</v>
      </c>
      <c r="G667" s="1">
        <v>170</v>
      </c>
      <c r="H667" s="12">
        <v>5.2166666666666668</v>
      </c>
      <c r="I667" t="s">
        <v>7415</v>
      </c>
      <c r="J667"/>
      <c r="K667"/>
      <c r="L667"/>
      <c r="M667"/>
      <c r="N667"/>
      <c r="O667"/>
      <c r="P667"/>
      <c r="Q667"/>
      <c r="R667"/>
      <c r="S667"/>
      <c r="T667"/>
      <c r="U667"/>
      <c r="V667"/>
      <c r="W667"/>
      <c r="X667"/>
      <c r="Y667"/>
      <c r="Z667"/>
      <c r="AA667"/>
      <c r="AB667"/>
    </row>
    <row r="668" spans="1:28" x14ac:dyDescent="0.3">
      <c r="A668" t="s">
        <v>562</v>
      </c>
      <c r="B668" s="1" t="e">
        <f>_xlfn.XLOOKUP(StopTimes[[#This Row],[cu_ID]],#REF!,#REF!)</f>
        <v>#REF!</v>
      </c>
      <c r="C668" s="1" t="s">
        <v>114</v>
      </c>
      <c r="D668" s="1" t="s">
        <v>5111</v>
      </c>
      <c r="E668" s="1" t="s">
        <v>110</v>
      </c>
      <c r="F668" t="s">
        <v>6316</v>
      </c>
      <c r="G668" s="1">
        <v>220</v>
      </c>
      <c r="H668" s="12">
        <v>5.9833333333333334</v>
      </c>
      <c r="I668" t="s">
        <v>7416</v>
      </c>
      <c r="J668" t="s">
        <v>7417</v>
      </c>
      <c r="K668"/>
      <c r="L668"/>
      <c r="M668"/>
      <c r="N668"/>
      <c r="O668"/>
      <c r="P668"/>
      <c r="Q668"/>
      <c r="R668"/>
      <c r="S668"/>
      <c r="T668"/>
      <c r="U668"/>
      <c r="V668"/>
      <c r="W668"/>
      <c r="X668"/>
      <c r="Y668"/>
      <c r="Z668"/>
      <c r="AA668"/>
      <c r="AB668"/>
    </row>
    <row r="669" spans="1:28" x14ac:dyDescent="0.3">
      <c r="A669" t="s">
        <v>622</v>
      </c>
      <c r="B669" s="1" t="e">
        <f>_xlfn.XLOOKUP(StopTimes[[#This Row],[cu_ID]],#REF!,#REF!)</f>
        <v>#REF!</v>
      </c>
      <c r="C669" s="1" t="s">
        <v>114</v>
      </c>
      <c r="D669" s="1" t="s">
        <v>5671</v>
      </c>
      <c r="E669" s="1" t="s">
        <v>110</v>
      </c>
      <c r="F669" t="s">
        <v>6322</v>
      </c>
      <c r="G669" s="1">
        <v>240</v>
      </c>
      <c r="H669" s="12">
        <v>0.15</v>
      </c>
      <c r="I669" t="s">
        <v>7418</v>
      </c>
      <c r="J669"/>
      <c r="K669"/>
      <c r="L669"/>
      <c r="M669"/>
      <c r="N669"/>
      <c r="O669"/>
      <c r="P669"/>
      <c r="Q669"/>
      <c r="R669"/>
      <c r="S669"/>
      <c r="T669"/>
      <c r="U669"/>
      <c r="V669"/>
      <c r="W669"/>
      <c r="X669"/>
      <c r="Y669"/>
      <c r="Z669"/>
      <c r="AA669"/>
      <c r="AB669"/>
    </row>
    <row r="670" spans="1:28" x14ac:dyDescent="0.3">
      <c r="A670" t="s">
        <v>1560</v>
      </c>
      <c r="B670" s="1" t="e">
        <f>_xlfn.XLOOKUP(StopTimes[[#This Row],[cu_ID]],#REF!,#REF!)</f>
        <v>#REF!</v>
      </c>
      <c r="C670" s="1" t="s">
        <v>114</v>
      </c>
      <c r="D670" s="1" t="s">
        <v>4688</v>
      </c>
      <c r="E670" s="1" t="s">
        <v>110</v>
      </c>
      <c r="F670" t="s">
        <v>1559</v>
      </c>
      <c r="G670" s="1">
        <v>241</v>
      </c>
      <c r="H670" s="12">
        <v>2.0833333333333335</v>
      </c>
      <c r="I670" t="s">
        <v>7419</v>
      </c>
      <c r="J670"/>
      <c r="K670"/>
      <c r="L670"/>
      <c r="M670"/>
      <c r="N670"/>
      <c r="O670"/>
      <c r="P670"/>
      <c r="Q670"/>
      <c r="R670"/>
      <c r="S670"/>
      <c r="T670"/>
      <c r="U670"/>
      <c r="V670"/>
      <c r="W670"/>
      <c r="X670"/>
      <c r="Y670"/>
      <c r="Z670"/>
      <c r="AA670"/>
      <c r="AB670"/>
    </row>
    <row r="671" spans="1:28" x14ac:dyDescent="0.3">
      <c r="A671" t="s">
        <v>1923</v>
      </c>
      <c r="B671" s="1" t="e">
        <f>_xlfn.XLOOKUP(StopTimes[[#This Row],[cu_ID]],#REF!,#REF!)</f>
        <v>#REF!</v>
      </c>
      <c r="C671" s="1" t="s">
        <v>114</v>
      </c>
      <c r="D671" s="1" t="s">
        <v>5665</v>
      </c>
      <c r="E671" s="1" t="s">
        <v>110</v>
      </c>
      <c r="F671" t="s">
        <v>1922</v>
      </c>
      <c r="G671" s="1">
        <v>245</v>
      </c>
      <c r="H671" s="12">
        <v>1.6</v>
      </c>
      <c r="I671" t="s">
        <v>7420</v>
      </c>
      <c r="J671"/>
      <c r="K671"/>
      <c r="L671"/>
      <c r="M671"/>
      <c r="N671"/>
      <c r="O671"/>
      <c r="P671"/>
      <c r="Q671"/>
      <c r="R671"/>
      <c r="S671"/>
      <c r="T671"/>
      <c r="U671"/>
      <c r="V671"/>
      <c r="W671"/>
      <c r="X671"/>
      <c r="Y671"/>
      <c r="Z671"/>
      <c r="AA671"/>
      <c r="AB671"/>
    </row>
    <row r="672" spans="1:28" x14ac:dyDescent="0.3">
      <c r="A672" t="s">
        <v>570</v>
      </c>
      <c r="B672" s="1" t="e">
        <f>_xlfn.XLOOKUP(StopTimes[[#This Row],[cu_ID]],#REF!,#REF!)</f>
        <v>#REF!</v>
      </c>
      <c r="C672" s="1" t="s">
        <v>114</v>
      </c>
      <c r="D672" s="1" t="s">
        <v>5458</v>
      </c>
      <c r="E672" s="1" t="s">
        <v>110</v>
      </c>
      <c r="F672" t="s">
        <v>6317</v>
      </c>
      <c r="G672" s="1">
        <v>250</v>
      </c>
      <c r="H672" s="12">
        <v>0.48333333333333334</v>
      </c>
      <c r="I672" t="s">
        <v>7421</v>
      </c>
      <c r="J672"/>
      <c r="K672"/>
      <c r="L672"/>
      <c r="M672"/>
      <c r="N672"/>
      <c r="O672"/>
      <c r="P672"/>
      <c r="Q672"/>
      <c r="R672"/>
      <c r="S672"/>
      <c r="T672"/>
      <c r="U672"/>
      <c r="V672"/>
      <c r="W672"/>
      <c r="X672"/>
      <c r="Y672"/>
      <c r="Z672"/>
      <c r="AA672"/>
      <c r="AB672"/>
    </row>
    <row r="673" spans="1:28" x14ac:dyDescent="0.3">
      <c r="A673" t="s">
        <v>1564</v>
      </c>
      <c r="B673" s="1" t="e">
        <f>_xlfn.XLOOKUP(StopTimes[[#This Row],[cu_ID]],#REF!,#REF!)</f>
        <v>#REF!</v>
      </c>
      <c r="C673" s="1" t="s">
        <v>114</v>
      </c>
      <c r="D673" s="1" t="s">
        <v>5661</v>
      </c>
      <c r="E673" s="1" t="s">
        <v>110</v>
      </c>
      <c r="F673" t="s">
        <v>1563</v>
      </c>
      <c r="G673" s="1">
        <v>261</v>
      </c>
      <c r="H673" s="12">
        <v>9.7333333333333343</v>
      </c>
      <c r="I673" t="s">
        <v>7422</v>
      </c>
      <c r="J673"/>
      <c r="K673"/>
      <c r="L673"/>
      <c r="M673"/>
      <c r="N673"/>
      <c r="O673"/>
      <c r="P673"/>
      <c r="Q673"/>
      <c r="R673"/>
      <c r="S673"/>
      <c r="T673"/>
      <c r="U673"/>
      <c r="V673"/>
      <c r="W673"/>
      <c r="X673"/>
      <c r="Y673"/>
      <c r="Z673"/>
      <c r="AA673"/>
      <c r="AB673"/>
    </row>
    <row r="674" spans="1:28" x14ac:dyDescent="0.3">
      <c r="A674" t="s">
        <v>1290</v>
      </c>
      <c r="B674" s="1" t="e">
        <f>_xlfn.XLOOKUP(StopTimes[[#This Row],[cu_ID]],#REF!,#REF!)</f>
        <v>#REF!</v>
      </c>
      <c r="C674" s="1" t="s">
        <v>114</v>
      </c>
      <c r="D674" s="1" t="s">
        <v>4680</v>
      </c>
      <c r="E674" s="1" t="s">
        <v>110</v>
      </c>
      <c r="F674" t="s">
        <v>6343</v>
      </c>
      <c r="G674" s="1">
        <v>290</v>
      </c>
      <c r="H674" s="12">
        <v>0.30833333333333335</v>
      </c>
      <c r="I674" t="s">
        <v>7423</v>
      </c>
      <c r="J674" t="s">
        <v>7424</v>
      </c>
      <c r="K674"/>
      <c r="L674"/>
      <c r="M674"/>
      <c r="N674"/>
      <c r="O674"/>
      <c r="P674"/>
      <c r="Q674"/>
      <c r="R674"/>
      <c r="S674"/>
      <c r="T674"/>
      <c r="U674"/>
      <c r="V674"/>
      <c r="W674"/>
      <c r="X674"/>
      <c r="Y674"/>
      <c r="Z674"/>
      <c r="AA674"/>
      <c r="AB674"/>
    </row>
    <row r="675" spans="1:28" x14ac:dyDescent="0.3">
      <c r="A675" t="s">
        <v>1292</v>
      </c>
      <c r="B675" s="1" t="e">
        <f>_xlfn.XLOOKUP(StopTimes[[#This Row],[cu_ID]],#REF!,#REF!)</f>
        <v>#REF!</v>
      </c>
      <c r="C675" s="1" t="s">
        <v>114</v>
      </c>
      <c r="D675" s="1" t="s">
        <v>5107</v>
      </c>
      <c r="E675" s="1" t="s">
        <v>110</v>
      </c>
      <c r="F675" t="s">
        <v>6344</v>
      </c>
      <c r="G675" s="1">
        <v>295</v>
      </c>
      <c r="H675" s="12">
        <v>0.4</v>
      </c>
      <c r="I675" t="s">
        <v>7425</v>
      </c>
      <c r="J675" t="s">
        <v>7426</v>
      </c>
      <c r="K675"/>
      <c r="L675"/>
      <c r="M675"/>
      <c r="N675"/>
      <c r="O675"/>
      <c r="P675"/>
      <c r="Q675"/>
      <c r="R675"/>
      <c r="S675"/>
      <c r="T675"/>
      <c r="U675"/>
      <c r="V675"/>
      <c r="W675"/>
      <c r="X675"/>
      <c r="Y675"/>
      <c r="Z675"/>
      <c r="AA675"/>
      <c r="AB675"/>
    </row>
    <row r="676" spans="1:28" x14ac:dyDescent="0.3">
      <c r="A676" t="s">
        <v>962</v>
      </c>
      <c r="B676" s="1" t="e">
        <f>_xlfn.XLOOKUP(StopTimes[[#This Row],[cu_ID]],#REF!,#REF!)</f>
        <v>#REF!</v>
      </c>
      <c r="C676" s="1" t="s">
        <v>114</v>
      </c>
      <c r="D676" s="1" t="s">
        <v>5548</v>
      </c>
      <c r="E676" s="1" t="s">
        <v>110</v>
      </c>
      <c r="F676" t="s">
        <v>6331</v>
      </c>
      <c r="G676" s="1">
        <v>300</v>
      </c>
      <c r="H676" s="12">
        <v>1.1500000000000001</v>
      </c>
      <c r="I676" t="s">
        <v>7427</v>
      </c>
      <c r="J676"/>
      <c r="K676"/>
      <c r="L676"/>
      <c r="M676"/>
      <c r="N676"/>
      <c r="O676"/>
      <c r="P676"/>
      <c r="Q676"/>
      <c r="R676"/>
      <c r="S676"/>
      <c r="T676"/>
      <c r="U676"/>
      <c r="V676"/>
      <c r="W676"/>
      <c r="X676"/>
      <c r="Y676"/>
      <c r="Z676"/>
      <c r="AA676"/>
      <c r="AB676"/>
    </row>
    <row r="677" spans="1:28" x14ac:dyDescent="0.3">
      <c r="A677" t="s">
        <v>1086</v>
      </c>
      <c r="B677" s="1" t="e">
        <f>_xlfn.XLOOKUP(StopTimes[[#This Row],[cu_ID]],#REF!,#REF!)</f>
        <v>#REF!</v>
      </c>
      <c r="C677" s="1" t="s">
        <v>114</v>
      </c>
      <c r="D677" s="1" t="s">
        <v>5551</v>
      </c>
      <c r="E677" s="1" t="s">
        <v>110</v>
      </c>
      <c r="F677" t="s">
        <v>6333</v>
      </c>
      <c r="G677" s="1">
        <v>310</v>
      </c>
      <c r="H677" s="12">
        <v>0.13333333333333333</v>
      </c>
      <c r="I677" t="s">
        <v>7428</v>
      </c>
      <c r="J677"/>
      <c r="K677"/>
      <c r="L677"/>
      <c r="M677"/>
      <c r="N677"/>
      <c r="O677"/>
      <c r="P677"/>
      <c r="Q677"/>
      <c r="R677"/>
      <c r="S677"/>
      <c r="T677"/>
      <c r="U677"/>
      <c r="V677"/>
      <c r="W677"/>
      <c r="X677"/>
      <c r="Y677"/>
      <c r="Z677"/>
      <c r="AA677"/>
      <c r="AB677"/>
    </row>
    <row r="678" spans="1:28" x14ac:dyDescent="0.3">
      <c r="A678" t="s">
        <v>624</v>
      </c>
      <c r="B678" s="1" t="e">
        <f>_xlfn.XLOOKUP(StopTimes[[#This Row],[cu_ID]],#REF!,#REF!)</f>
        <v>#REF!</v>
      </c>
      <c r="C678" s="1" t="s">
        <v>114</v>
      </c>
      <c r="D678" s="1" t="s">
        <v>4676</v>
      </c>
      <c r="E678" s="1" t="s">
        <v>110</v>
      </c>
      <c r="F678" t="s">
        <v>6323</v>
      </c>
      <c r="G678" s="1">
        <v>340</v>
      </c>
      <c r="H678" s="12">
        <v>3.5333333333333332</v>
      </c>
      <c r="I678" t="s">
        <v>7429</v>
      </c>
      <c r="J678" t="s">
        <v>7430</v>
      </c>
      <c r="K678"/>
      <c r="L678"/>
      <c r="M678"/>
      <c r="N678"/>
      <c r="O678"/>
      <c r="P678"/>
      <c r="Q678"/>
      <c r="R678"/>
      <c r="S678"/>
      <c r="T678"/>
      <c r="U678"/>
      <c r="V678"/>
      <c r="W678"/>
      <c r="X678"/>
      <c r="Y678"/>
      <c r="Z678"/>
      <c r="AA678"/>
      <c r="AB678"/>
    </row>
    <row r="679" spans="1:28" x14ac:dyDescent="0.3">
      <c r="A679" t="s">
        <v>1538</v>
      </c>
      <c r="B679" s="1" t="e">
        <f>_xlfn.XLOOKUP(StopTimes[[#This Row],[cu_ID]],#REF!,#REF!)</f>
        <v>#REF!</v>
      </c>
      <c r="C679" s="1" t="s">
        <v>114</v>
      </c>
      <c r="D679" s="1" t="s">
        <v>4760</v>
      </c>
      <c r="E679" s="1" t="s">
        <v>110</v>
      </c>
      <c r="F679" t="s">
        <v>1537</v>
      </c>
      <c r="G679" s="1">
        <v>510</v>
      </c>
      <c r="H679" s="12">
        <v>0.71666666666666667</v>
      </c>
      <c r="I679" t="s">
        <v>7431</v>
      </c>
      <c r="J679"/>
      <c r="K679"/>
      <c r="L679"/>
      <c r="M679"/>
      <c r="N679"/>
      <c r="O679"/>
      <c r="P679"/>
      <c r="Q679"/>
      <c r="R679"/>
      <c r="S679"/>
      <c r="T679"/>
      <c r="U679"/>
      <c r="V679"/>
      <c r="W679"/>
      <c r="X679"/>
      <c r="Y679"/>
      <c r="Z679"/>
      <c r="AA679"/>
      <c r="AB679"/>
    </row>
    <row r="680" spans="1:28" x14ac:dyDescent="0.3">
      <c r="A680" t="s">
        <v>1374</v>
      </c>
      <c r="B680" s="1" t="e">
        <f>_xlfn.XLOOKUP(StopTimes[[#This Row],[cu_ID]],#REF!,#REF!)</f>
        <v>#REF!</v>
      </c>
      <c r="C680" s="1" t="s">
        <v>114</v>
      </c>
      <c r="D680" s="1" t="s">
        <v>3664</v>
      </c>
      <c r="E680" s="1" t="s">
        <v>110</v>
      </c>
      <c r="F680" t="s">
        <v>3015</v>
      </c>
      <c r="G680" s="1">
        <v>9999</v>
      </c>
      <c r="H680" s="12">
        <v>0</v>
      </c>
      <c r="I680" t="s">
        <v>7375</v>
      </c>
      <c r="J680" t="s">
        <v>7375</v>
      </c>
      <c r="K680"/>
      <c r="L680"/>
      <c r="M680"/>
      <c r="N680"/>
      <c r="O680"/>
      <c r="P680"/>
      <c r="Q680"/>
      <c r="R680"/>
      <c r="S680"/>
      <c r="T680"/>
      <c r="U680"/>
      <c r="V680"/>
      <c r="W680"/>
      <c r="X680"/>
      <c r="Y680"/>
      <c r="Z680"/>
      <c r="AA680"/>
      <c r="AB680"/>
    </row>
    <row r="681" spans="1:28" x14ac:dyDescent="0.3">
      <c r="A681" t="s">
        <v>1704</v>
      </c>
      <c r="B681" s="1" t="e">
        <f>_xlfn.XLOOKUP(StopTimes[[#This Row],[cu_ID]],#REF!,#REF!)</f>
        <v>#REF!</v>
      </c>
      <c r="C681" s="1" t="s">
        <v>126</v>
      </c>
      <c r="D681" s="1" t="s">
        <v>4935</v>
      </c>
      <c r="E681" s="1" t="s">
        <v>110</v>
      </c>
      <c r="F681" t="s">
        <v>1703</v>
      </c>
      <c r="G681" s="1">
        <v>27</v>
      </c>
      <c r="H681" s="12">
        <v>17.05</v>
      </c>
      <c r="I681" t="s">
        <v>7432</v>
      </c>
      <c r="J681"/>
      <c r="K681"/>
      <c r="L681"/>
      <c r="M681"/>
      <c r="N681"/>
      <c r="O681"/>
      <c r="P681"/>
      <c r="Q681"/>
      <c r="R681"/>
      <c r="S681"/>
      <c r="T681"/>
      <c r="U681"/>
      <c r="V681"/>
      <c r="W681"/>
      <c r="X681"/>
      <c r="Y681"/>
      <c r="Z681"/>
      <c r="AA681"/>
      <c r="AB681"/>
    </row>
    <row r="682" spans="1:28" x14ac:dyDescent="0.3">
      <c r="A682" t="s">
        <v>367</v>
      </c>
      <c r="B682" s="1" t="e">
        <f>_xlfn.XLOOKUP(StopTimes[[#This Row],[cu_ID]],#REF!,#REF!)</f>
        <v>#REF!</v>
      </c>
      <c r="C682" s="1" t="s">
        <v>126</v>
      </c>
      <c r="D682" s="1" t="s">
        <v>5061</v>
      </c>
      <c r="E682" s="1" t="s">
        <v>110</v>
      </c>
      <c r="F682" t="s">
        <v>2809</v>
      </c>
      <c r="G682" s="1">
        <v>35</v>
      </c>
      <c r="H682" s="12">
        <v>8.4833333333333343</v>
      </c>
      <c r="I682" t="s">
        <v>7433</v>
      </c>
      <c r="J682" t="s">
        <v>7434</v>
      </c>
      <c r="K682"/>
      <c r="L682"/>
      <c r="M682"/>
      <c r="N682"/>
      <c r="O682"/>
      <c r="P682"/>
      <c r="Q682"/>
      <c r="R682"/>
      <c r="S682"/>
      <c r="T682"/>
      <c r="U682"/>
      <c r="V682"/>
      <c r="W682"/>
      <c r="X682"/>
      <c r="Y682"/>
      <c r="Z682"/>
      <c r="AA682"/>
      <c r="AB682"/>
    </row>
    <row r="683" spans="1:28" x14ac:dyDescent="0.3">
      <c r="A683" t="s">
        <v>1531</v>
      </c>
      <c r="B683" s="1" t="e">
        <f>_xlfn.XLOOKUP(StopTimes[[#This Row],[cu_ID]],#REF!,#REF!)</f>
        <v>#REF!</v>
      </c>
      <c r="C683" s="1" t="s">
        <v>126</v>
      </c>
      <c r="D683" s="1" t="s">
        <v>4663</v>
      </c>
      <c r="E683" s="1" t="s">
        <v>113</v>
      </c>
      <c r="F683" t="s">
        <v>1530</v>
      </c>
      <c r="G683" s="1">
        <v>55</v>
      </c>
      <c r="H683" s="12">
        <v>0.11666666666666667</v>
      </c>
      <c r="I683" t="s">
        <v>7435</v>
      </c>
      <c r="J683"/>
      <c r="K683"/>
      <c r="L683"/>
      <c r="M683"/>
      <c r="N683"/>
      <c r="O683"/>
      <c r="P683"/>
      <c r="Q683"/>
      <c r="R683"/>
      <c r="S683"/>
      <c r="T683"/>
      <c r="U683"/>
      <c r="V683"/>
      <c r="W683"/>
      <c r="X683"/>
      <c r="Y683"/>
      <c r="Z683"/>
      <c r="AA683"/>
      <c r="AB683"/>
    </row>
    <row r="684" spans="1:28" x14ac:dyDescent="0.3">
      <c r="A684" t="s">
        <v>297</v>
      </c>
      <c r="B684" s="1" t="e">
        <f>_xlfn.XLOOKUP(StopTimes[[#This Row],[cu_ID]],#REF!,#REF!)</f>
        <v>#REF!</v>
      </c>
      <c r="C684" s="1" t="s">
        <v>126</v>
      </c>
      <c r="D684" s="1" t="s">
        <v>3951</v>
      </c>
      <c r="E684" s="1" t="s">
        <v>110</v>
      </c>
      <c r="F684" t="s">
        <v>6302</v>
      </c>
      <c r="G684" s="1">
        <v>61</v>
      </c>
      <c r="H684" s="12">
        <v>6.25</v>
      </c>
      <c r="I684" t="s">
        <v>7436</v>
      </c>
      <c r="J684"/>
      <c r="K684"/>
      <c r="L684"/>
      <c r="M684"/>
      <c r="N684"/>
      <c r="O684"/>
      <c r="P684"/>
      <c r="Q684"/>
      <c r="R684"/>
      <c r="S684"/>
      <c r="T684"/>
      <c r="U684"/>
      <c r="V684"/>
      <c r="W684"/>
      <c r="X684"/>
      <c r="Y684"/>
      <c r="Z684"/>
      <c r="AA684"/>
      <c r="AB684"/>
    </row>
    <row r="685" spans="1:28" x14ac:dyDescent="0.3">
      <c r="A685" t="s">
        <v>1120</v>
      </c>
      <c r="B685" s="1" t="e">
        <f>_xlfn.XLOOKUP(StopTimes[[#This Row],[cu_ID]],#REF!,#REF!)</f>
        <v>#REF!</v>
      </c>
      <c r="C685" s="1" t="s">
        <v>126</v>
      </c>
      <c r="D685" s="1" t="s">
        <v>4951</v>
      </c>
      <c r="E685" s="1" t="s">
        <v>110</v>
      </c>
      <c r="F685" t="s">
        <v>6335</v>
      </c>
      <c r="G685" s="1">
        <v>62</v>
      </c>
      <c r="H685" s="12">
        <v>0.13333333333333333</v>
      </c>
      <c r="I685" t="s">
        <v>7437</v>
      </c>
      <c r="J685"/>
      <c r="K685"/>
      <c r="L685"/>
      <c r="M685"/>
      <c r="N685"/>
      <c r="O685"/>
      <c r="P685"/>
      <c r="Q685"/>
      <c r="R685"/>
      <c r="S685"/>
      <c r="T685"/>
      <c r="U685"/>
      <c r="V685"/>
      <c r="W685"/>
      <c r="X685"/>
      <c r="Y685"/>
      <c r="Z685"/>
      <c r="AA685"/>
      <c r="AB685"/>
    </row>
    <row r="686" spans="1:28" x14ac:dyDescent="0.3">
      <c r="A686" t="s">
        <v>1621</v>
      </c>
      <c r="B686" s="1" t="e">
        <f>_xlfn.XLOOKUP(StopTimes[[#This Row],[cu_ID]],#REF!,#REF!)</f>
        <v>#REF!</v>
      </c>
      <c r="C686" s="1" t="s">
        <v>126</v>
      </c>
      <c r="D686" s="1" t="s">
        <v>3938</v>
      </c>
      <c r="E686" s="1" t="s">
        <v>110</v>
      </c>
      <c r="F686" t="s">
        <v>1620</v>
      </c>
      <c r="G686" s="1">
        <v>77</v>
      </c>
      <c r="H686" s="12">
        <v>14.25</v>
      </c>
      <c r="I686" t="s">
        <v>7438</v>
      </c>
      <c r="J686"/>
      <c r="K686"/>
      <c r="L686"/>
      <c r="M686"/>
      <c r="N686"/>
      <c r="O686"/>
      <c r="P686"/>
      <c r="Q686"/>
      <c r="R686"/>
      <c r="S686"/>
      <c r="T686"/>
      <c r="U686"/>
      <c r="V686"/>
      <c r="W686"/>
      <c r="X686"/>
      <c r="Y686"/>
      <c r="Z686"/>
      <c r="AA686"/>
      <c r="AB686"/>
    </row>
    <row r="687" spans="1:28" x14ac:dyDescent="0.3">
      <c r="A687" t="s">
        <v>1117</v>
      </c>
      <c r="B687" s="1" t="e">
        <f>_xlfn.XLOOKUP(StopTimes[[#This Row],[cu_ID]],#REF!,#REF!)</f>
        <v>#REF!</v>
      </c>
      <c r="C687" s="1" t="s">
        <v>126</v>
      </c>
      <c r="D687" s="1" t="s">
        <v>3888</v>
      </c>
      <c r="E687" s="1" t="s">
        <v>110</v>
      </c>
      <c r="F687" t="s">
        <v>6334</v>
      </c>
      <c r="G687" s="1">
        <v>80</v>
      </c>
      <c r="H687" s="12">
        <v>0.16666666666666666</v>
      </c>
      <c r="I687" t="s">
        <v>7439</v>
      </c>
      <c r="J687"/>
      <c r="K687"/>
      <c r="L687"/>
      <c r="M687"/>
      <c r="N687"/>
      <c r="O687"/>
      <c r="P687"/>
      <c r="Q687"/>
      <c r="R687"/>
      <c r="S687"/>
      <c r="T687"/>
      <c r="U687"/>
      <c r="V687"/>
      <c r="W687"/>
      <c r="X687"/>
      <c r="Y687"/>
      <c r="Z687"/>
      <c r="AA687"/>
      <c r="AB687"/>
    </row>
    <row r="688" spans="1:28" x14ac:dyDescent="0.3">
      <c r="A688" t="s">
        <v>483</v>
      </c>
      <c r="B688" s="1" t="e">
        <f>_xlfn.XLOOKUP(StopTimes[[#This Row],[cu_ID]],#REF!,#REF!)</f>
        <v>#REF!</v>
      </c>
      <c r="C688" s="1" t="s">
        <v>126</v>
      </c>
      <c r="D688" s="1" t="s">
        <v>5022</v>
      </c>
      <c r="E688" s="1" t="s">
        <v>110</v>
      </c>
      <c r="F688" t="s">
        <v>6313</v>
      </c>
      <c r="G688" s="1">
        <v>81</v>
      </c>
      <c r="H688" s="12">
        <v>8.5666666666666664</v>
      </c>
      <c r="I688" t="s">
        <v>7440</v>
      </c>
      <c r="J688"/>
      <c r="K688"/>
      <c r="L688"/>
      <c r="M688"/>
      <c r="N688"/>
      <c r="O688"/>
      <c r="P688"/>
      <c r="Q688"/>
      <c r="R688"/>
      <c r="S688"/>
      <c r="T688"/>
      <c r="U688"/>
      <c r="V688"/>
      <c r="W688"/>
      <c r="X688"/>
      <c r="Y688"/>
      <c r="Z688"/>
      <c r="AA688"/>
      <c r="AB688"/>
    </row>
    <row r="689" spans="1:28" x14ac:dyDescent="0.3">
      <c r="A689" t="s">
        <v>470</v>
      </c>
      <c r="B689" s="1" t="e">
        <f>_xlfn.XLOOKUP(StopTimes[[#This Row],[cu_ID]],#REF!,#REF!)</f>
        <v>#REF!</v>
      </c>
      <c r="C689" s="1" t="s">
        <v>126</v>
      </c>
      <c r="D689" s="1" t="s">
        <v>5641</v>
      </c>
      <c r="E689" s="1" t="s">
        <v>110</v>
      </c>
      <c r="F689" t="s">
        <v>6311</v>
      </c>
      <c r="G689" s="1">
        <v>89</v>
      </c>
      <c r="H689" s="12">
        <v>14.35</v>
      </c>
      <c r="I689" t="s">
        <v>7441</v>
      </c>
      <c r="J689"/>
      <c r="K689"/>
      <c r="L689"/>
      <c r="M689"/>
      <c r="N689"/>
      <c r="O689"/>
      <c r="P689"/>
      <c r="Q689"/>
      <c r="R689"/>
      <c r="S689"/>
      <c r="T689"/>
      <c r="U689"/>
      <c r="V689"/>
      <c r="W689"/>
      <c r="X689"/>
      <c r="Y689"/>
      <c r="Z689"/>
      <c r="AA689"/>
      <c r="AB689"/>
    </row>
    <row r="690" spans="1:28" x14ac:dyDescent="0.3">
      <c r="A690" t="s">
        <v>1510</v>
      </c>
      <c r="B690" s="1" t="e">
        <f>_xlfn.XLOOKUP(StopTimes[[#This Row],[cu_ID]],#REF!,#REF!)</f>
        <v>#REF!</v>
      </c>
      <c r="C690" s="1" t="s">
        <v>126</v>
      </c>
      <c r="D690" s="1" t="s">
        <v>4663</v>
      </c>
      <c r="E690" s="1" t="s">
        <v>123</v>
      </c>
      <c r="F690" t="s">
        <v>1509</v>
      </c>
      <c r="G690" s="1">
        <v>91</v>
      </c>
      <c r="H690" s="12">
        <v>7.05</v>
      </c>
      <c r="I690" t="s">
        <v>7442</v>
      </c>
      <c r="J690"/>
      <c r="K690"/>
      <c r="L690"/>
      <c r="M690"/>
      <c r="N690"/>
      <c r="O690"/>
      <c r="P690"/>
      <c r="Q690"/>
      <c r="R690"/>
      <c r="S690"/>
      <c r="T690"/>
      <c r="U690"/>
      <c r="V690"/>
      <c r="W690"/>
      <c r="X690"/>
      <c r="Y690"/>
      <c r="Z690"/>
      <c r="AA690"/>
      <c r="AB690"/>
    </row>
    <row r="691" spans="1:28" x14ac:dyDescent="0.3">
      <c r="A691" t="s">
        <v>266</v>
      </c>
      <c r="B691" s="1" t="e">
        <f>_xlfn.XLOOKUP(StopTimes[[#This Row],[cu_ID]],#REF!,#REF!)</f>
        <v>#REF!</v>
      </c>
      <c r="C691" s="1" t="s">
        <v>126</v>
      </c>
      <c r="D691" s="1" t="s">
        <v>5438</v>
      </c>
      <c r="E691" s="1" t="s">
        <v>110</v>
      </c>
      <c r="F691" t="s">
        <v>6299</v>
      </c>
      <c r="G691" s="1">
        <v>99</v>
      </c>
      <c r="H691" s="12">
        <v>7.8333333333333339</v>
      </c>
      <c r="I691" t="s">
        <v>7443</v>
      </c>
      <c r="J691"/>
      <c r="K691"/>
      <c r="L691"/>
      <c r="M691"/>
      <c r="N691"/>
      <c r="O691"/>
      <c r="P691"/>
      <c r="Q691"/>
      <c r="R691"/>
      <c r="S691"/>
      <c r="T691"/>
      <c r="U691"/>
      <c r="V691"/>
      <c r="W691"/>
      <c r="X691"/>
      <c r="Y691"/>
      <c r="Z691"/>
      <c r="AA691"/>
      <c r="AB691"/>
    </row>
    <row r="692" spans="1:28" x14ac:dyDescent="0.3">
      <c r="A692" t="s">
        <v>284</v>
      </c>
      <c r="B692" s="1" t="e">
        <f>_xlfn.XLOOKUP(StopTimes[[#This Row],[cu_ID]],#REF!,#REF!)</f>
        <v>#REF!</v>
      </c>
      <c r="C692" s="1" t="s">
        <v>126</v>
      </c>
      <c r="D692" s="1" t="s">
        <v>5494</v>
      </c>
      <c r="E692" s="1" t="s">
        <v>110</v>
      </c>
      <c r="F692" t="s">
        <v>6300</v>
      </c>
      <c r="G692" s="1">
        <v>100</v>
      </c>
      <c r="H692" s="12">
        <v>2.65</v>
      </c>
      <c r="I692" t="s">
        <v>7444</v>
      </c>
      <c r="J692"/>
      <c r="K692"/>
      <c r="L692"/>
      <c r="M692"/>
      <c r="N692"/>
      <c r="O692"/>
      <c r="P692"/>
      <c r="Q692"/>
      <c r="R692"/>
      <c r="S692"/>
      <c r="T692"/>
      <c r="U692"/>
      <c r="V692"/>
      <c r="W692"/>
      <c r="X692"/>
      <c r="Y692"/>
      <c r="Z692"/>
      <c r="AA692"/>
      <c r="AB692"/>
    </row>
    <row r="693" spans="1:28" x14ac:dyDescent="0.3">
      <c r="A693" t="s">
        <v>1171</v>
      </c>
      <c r="B693" s="1" t="e">
        <f>_xlfn.XLOOKUP(StopTimes[[#This Row],[cu_ID]],#REF!,#REF!)</f>
        <v>#REF!</v>
      </c>
      <c r="C693" s="1" t="s">
        <v>126</v>
      </c>
      <c r="D693" s="1" t="s">
        <v>5579</v>
      </c>
      <c r="E693" s="1" t="s">
        <v>110</v>
      </c>
      <c r="F693" t="s">
        <v>6338</v>
      </c>
      <c r="G693" s="1">
        <v>105</v>
      </c>
      <c r="H693" s="12">
        <v>0.18333333333333335</v>
      </c>
      <c r="I693" t="s">
        <v>7445</v>
      </c>
      <c r="J693"/>
      <c r="K693"/>
      <c r="L693"/>
      <c r="M693"/>
      <c r="N693"/>
      <c r="O693"/>
      <c r="P693"/>
      <c r="Q693"/>
      <c r="R693"/>
      <c r="S693"/>
      <c r="T693"/>
      <c r="U693"/>
      <c r="V693"/>
      <c r="W693"/>
      <c r="X693"/>
      <c r="Y693"/>
      <c r="Z693"/>
      <c r="AA693"/>
      <c r="AB693"/>
    </row>
    <row r="694" spans="1:28" x14ac:dyDescent="0.3">
      <c r="A694" t="s">
        <v>1753</v>
      </c>
      <c r="B694" s="1" t="e">
        <f>_xlfn.XLOOKUP(StopTimes[[#This Row],[cu_ID]],#REF!,#REF!)</f>
        <v>#REF!</v>
      </c>
      <c r="C694" s="1" t="s">
        <v>126</v>
      </c>
      <c r="D694" s="1" t="s">
        <v>5080</v>
      </c>
      <c r="E694" s="1" t="s">
        <v>110</v>
      </c>
      <c r="F694" t="s">
        <v>1752</v>
      </c>
      <c r="G694" s="1">
        <v>105</v>
      </c>
      <c r="H694" s="12">
        <v>5.9833333333333334</v>
      </c>
      <c r="I694" t="s">
        <v>7446</v>
      </c>
      <c r="J694"/>
      <c r="K694"/>
      <c r="L694"/>
      <c r="M694"/>
      <c r="N694"/>
      <c r="O694"/>
      <c r="P694"/>
      <c r="Q694"/>
      <c r="R694"/>
      <c r="S694"/>
      <c r="T694"/>
      <c r="U694"/>
      <c r="V694"/>
      <c r="W694"/>
      <c r="X694"/>
      <c r="Y694"/>
      <c r="Z694"/>
      <c r="AA694"/>
      <c r="AB694"/>
    </row>
    <row r="695" spans="1:28" x14ac:dyDescent="0.3">
      <c r="A695" t="s">
        <v>1151</v>
      </c>
      <c r="B695" s="1" t="e">
        <f>_xlfn.XLOOKUP(StopTimes[[#This Row],[cu_ID]],#REF!,#REF!)</f>
        <v>#REF!</v>
      </c>
      <c r="C695" s="1" t="s">
        <v>126</v>
      </c>
      <c r="D695" s="1" t="s">
        <v>3725</v>
      </c>
      <c r="E695" s="1" t="s">
        <v>110</v>
      </c>
      <c r="F695" t="s">
        <v>6336</v>
      </c>
      <c r="G695" s="1">
        <v>106</v>
      </c>
      <c r="H695" s="12">
        <v>0.31666666666666665</v>
      </c>
      <c r="I695" t="s">
        <v>7447</v>
      </c>
      <c r="J695"/>
      <c r="K695"/>
      <c r="L695"/>
      <c r="M695"/>
      <c r="N695"/>
      <c r="O695"/>
      <c r="P695"/>
      <c r="Q695"/>
      <c r="R695"/>
      <c r="S695"/>
      <c r="T695"/>
      <c r="U695"/>
      <c r="V695"/>
      <c r="W695"/>
      <c r="X695"/>
      <c r="Y695"/>
      <c r="Z695"/>
      <c r="AA695"/>
      <c r="AB695"/>
    </row>
    <row r="696" spans="1:28" x14ac:dyDescent="0.3">
      <c r="A696" t="s">
        <v>565</v>
      </c>
      <c r="B696" s="1" t="e">
        <f>_xlfn.XLOOKUP(StopTimes[[#This Row],[cu_ID]],#REF!,#REF!)</f>
        <v>#REF!</v>
      </c>
      <c r="C696" s="1" t="s">
        <v>126</v>
      </c>
      <c r="D696" s="1" t="s">
        <v>3537</v>
      </c>
      <c r="E696" s="1" t="s">
        <v>147</v>
      </c>
      <c r="F696" t="s">
        <v>6352</v>
      </c>
      <c r="G696" s="1">
        <v>127</v>
      </c>
      <c r="H696" s="12">
        <v>0.11666666666666667</v>
      </c>
      <c r="I696" t="s">
        <v>7448</v>
      </c>
      <c r="J696"/>
      <c r="K696"/>
      <c r="L696"/>
      <c r="M696"/>
      <c r="N696"/>
      <c r="O696"/>
      <c r="P696"/>
      <c r="Q696"/>
      <c r="R696"/>
      <c r="S696"/>
      <c r="T696"/>
      <c r="U696"/>
      <c r="V696"/>
      <c r="W696"/>
      <c r="X696"/>
      <c r="Y696"/>
      <c r="Z696"/>
      <c r="AA696"/>
      <c r="AB696"/>
    </row>
    <row r="697" spans="1:28" x14ac:dyDescent="0.3">
      <c r="A697" t="s">
        <v>446</v>
      </c>
      <c r="B697" s="1" t="e">
        <f>_xlfn.XLOOKUP(StopTimes[[#This Row],[cu_ID]],#REF!,#REF!)</f>
        <v>#REF!</v>
      </c>
      <c r="C697" s="1" t="s">
        <v>126</v>
      </c>
      <c r="D697" s="1" t="s">
        <v>5422</v>
      </c>
      <c r="E697" s="1" t="s">
        <v>110</v>
      </c>
      <c r="F697" t="s">
        <v>6307</v>
      </c>
      <c r="G697" s="1">
        <v>130</v>
      </c>
      <c r="H697" s="12">
        <v>4.1166666666666671</v>
      </c>
      <c r="I697" t="s">
        <v>7449</v>
      </c>
      <c r="J697"/>
      <c r="K697"/>
      <c r="L697"/>
      <c r="M697"/>
      <c r="N697"/>
      <c r="O697"/>
      <c r="P697"/>
      <c r="Q697"/>
      <c r="R697"/>
      <c r="S697"/>
      <c r="T697"/>
      <c r="U697"/>
      <c r="V697"/>
      <c r="W697"/>
      <c r="X697"/>
      <c r="Y697"/>
      <c r="Z697"/>
      <c r="AA697"/>
      <c r="AB697"/>
    </row>
    <row r="698" spans="1:28" x14ac:dyDescent="0.3">
      <c r="A698" t="s">
        <v>1445</v>
      </c>
      <c r="B698" s="1" t="e">
        <f>_xlfn.XLOOKUP(StopTimes[[#This Row],[cu_ID]],#REF!,#REF!)</f>
        <v>#REF!</v>
      </c>
      <c r="C698" s="1" t="s">
        <v>126</v>
      </c>
      <c r="D698" s="1" t="s">
        <v>5089</v>
      </c>
      <c r="E698" s="1" t="s">
        <v>110</v>
      </c>
      <c r="F698" t="s">
        <v>1444</v>
      </c>
      <c r="G698" s="1">
        <v>145</v>
      </c>
      <c r="H698" s="12">
        <v>12.916666666666666</v>
      </c>
      <c r="I698" t="s">
        <v>7450</v>
      </c>
      <c r="J698"/>
      <c r="K698"/>
      <c r="L698"/>
      <c r="M698"/>
      <c r="N698"/>
      <c r="O698"/>
      <c r="P698"/>
      <c r="Q698"/>
      <c r="R698"/>
      <c r="S698"/>
      <c r="T698"/>
      <c r="U698"/>
      <c r="V698"/>
      <c r="W698"/>
      <c r="X698"/>
      <c r="Y698"/>
      <c r="Z698"/>
      <c r="AA698"/>
      <c r="AB698"/>
    </row>
    <row r="699" spans="1:28" x14ac:dyDescent="0.3">
      <c r="A699" t="s">
        <v>1142</v>
      </c>
      <c r="B699" s="1" t="e">
        <f>_xlfn.XLOOKUP(StopTimes[[#This Row],[cu_ID]],#REF!,#REF!)</f>
        <v>#REF!</v>
      </c>
      <c r="C699" s="1" t="s">
        <v>126</v>
      </c>
      <c r="D699" s="1" t="s">
        <v>3748</v>
      </c>
      <c r="E699" s="1" t="s">
        <v>129</v>
      </c>
      <c r="F699" t="s">
        <v>6354</v>
      </c>
      <c r="G699" s="1">
        <v>150</v>
      </c>
      <c r="H699" s="12">
        <v>0.81666666666666665</v>
      </c>
      <c r="I699" t="s">
        <v>7451</v>
      </c>
      <c r="J699"/>
      <c r="K699"/>
      <c r="L699"/>
      <c r="M699"/>
      <c r="N699"/>
      <c r="O699"/>
      <c r="P699"/>
      <c r="Q699"/>
      <c r="R699"/>
      <c r="S699"/>
      <c r="T699"/>
      <c r="U699"/>
      <c r="V699"/>
      <c r="W699"/>
      <c r="X699"/>
      <c r="Y699"/>
      <c r="Z699"/>
      <c r="AA699"/>
      <c r="AB699"/>
    </row>
    <row r="700" spans="1:28" x14ac:dyDescent="0.3">
      <c r="A700" t="s">
        <v>1864</v>
      </c>
      <c r="B700" s="1" t="e">
        <f>_xlfn.XLOOKUP(StopTimes[[#This Row],[cu_ID]],#REF!,#REF!)</f>
        <v>#REF!</v>
      </c>
      <c r="C700" s="1" t="s">
        <v>126</v>
      </c>
      <c r="D700" s="1" t="s">
        <v>3836</v>
      </c>
      <c r="E700" s="1" t="s">
        <v>123</v>
      </c>
      <c r="F700" t="s">
        <v>1863</v>
      </c>
      <c r="G700" s="1">
        <v>155</v>
      </c>
      <c r="H700" s="12">
        <v>5.0666666666666664</v>
      </c>
      <c r="I700" t="s">
        <v>7452</v>
      </c>
      <c r="J700"/>
      <c r="K700"/>
      <c r="L700"/>
      <c r="M700"/>
      <c r="N700"/>
      <c r="O700"/>
      <c r="P700"/>
      <c r="Q700"/>
      <c r="R700"/>
      <c r="S700"/>
      <c r="T700"/>
      <c r="U700"/>
      <c r="V700"/>
      <c r="W700"/>
      <c r="X700"/>
      <c r="Y700"/>
      <c r="Z700"/>
      <c r="AA700"/>
      <c r="AB700"/>
    </row>
    <row r="701" spans="1:28" x14ac:dyDescent="0.3">
      <c r="A701" t="s">
        <v>238</v>
      </c>
      <c r="B701" s="1" t="e">
        <f>_xlfn.XLOOKUP(StopTimes[[#This Row],[cu_ID]],#REF!,#REF!)</f>
        <v>#REF!</v>
      </c>
      <c r="C701" s="1" t="s">
        <v>126</v>
      </c>
      <c r="D701" s="1" t="s">
        <v>5490</v>
      </c>
      <c r="E701" s="1" t="s">
        <v>110</v>
      </c>
      <c r="F701" t="s">
        <v>2623</v>
      </c>
      <c r="G701" s="1">
        <v>155</v>
      </c>
      <c r="H701" s="12">
        <v>8.35</v>
      </c>
      <c r="I701" t="s">
        <v>7453</v>
      </c>
      <c r="J701"/>
      <c r="K701"/>
      <c r="L701"/>
      <c r="M701"/>
      <c r="N701"/>
      <c r="O701"/>
      <c r="P701"/>
      <c r="Q701"/>
      <c r="R701"/>
      <c r="S701"/>
      <c r="T701"/>
      <c r="U701"/>
      <c r="V701"/>
      <c r="W701"/>
      <c r="X701"/>
      <c r="Y701"/>
      <c r="Z701"/>
      <c r="AA701"/>
      <c r="AB701"/>
    </row>
    <row r="702" spans="1:28" x14ac:dyDescent="0.3">
      <c r="A702" t="s">
        <v>1549</v>
      </c>
      <c r="B702" s="1" t="e">
        <f>_xlfn.XLOOKUP(StopTimes[[#This Row],[cu_ID]],#REF!,#REF!)</f>
        <v>#REF!</v>
      </c>
      <c r="C702" s="1" t="s">
        <v>126</v>
      </c>
      <c r="D702" s="1" t="s">
        <v>4219</v>
      </c>
      <c r="E702" s="1" t="s">
        <v>129</v>
      </c>
      <c r="F702" t="s">
        <v>6353</v>
      </c>
      <c r="G702" s="1">
        <v>168</v>
      </c>
      <c r="H702" s="12">
        <v>22.2</v>
      </c>
      <c r="I702" t="s">
        <v>7454</v>
      </c>
      <c r="J702"/>
      <c r="K702"/>
      <c r="L702"/>
      <c r="M702"/>
      <c r="N702"/>
      <c r="O702"/>
      <c r="P702"/>
      <c r="Q702"/>
      <c r="R702"/>
      <c r="S702"/>
      <c r="T702"/>
      <c r="U702"/>
      <c r="V702"/>
      <c r="W702"/>
      <c r="X702"/>
      <c r="Y702"/>
      <c r="Z702"/>
      <c r="AA702"/>
      <c r="AB702"/>
    </row>
    <row r="703" spans="1:28" x14ac:dyDescent="0.3">
      <c r="A703" t="s">
        <v>747</v>
      </c>
      <c r="B703" s="1" t="e">
        <f>_xlfn.XLOOKUP(StopTimes[[#This Row],[cu_ID]],#REF!,#REF!)</f>
        <v>#REF!</v>
      </c>
      <c r="C703" s="1" t="s">
        <v>126</v>
      </c>
      <c r="D703" s="1" t="s">
        <v>5283</v>
      </c>
      <c r="E703" s="1" t="s">
        <v>110</v>
      </c>
      <c r="F703" t="s">
        <v>746</v>
      </c>
      <c r="G703" s="1">
        <v>195</v>
      </c>
      <c r="H703" s="12">
        <v>9.1333333333333329</v>
      </c>
      <c r="I703" t="s">
        <v>7455</v>
      </c>
      <c r="J703"/>
      <c r="K703"/>
      <c r="L703"/>
      <c r="M703"/>
      <c r="N703"/>
      <c r="O703"/>
      <c r="P703"/>
      <c r="Q703"/>
      <c r="R703"/>
      <c r="S703"/>
      <c r="T703"/>
      <c r="U703"/>
      <c r="V703"/>
      <c r="W703"/>
      <c r="X703"/>
      <c r="Y703"/>
      <c r="Z703"/>
      <c r="AA703"/>
      <c r="AB703"/>
    </row>
    <row r="704" spans="1:28" x14ac:dyDescent="0.3">
      <c r="A704" t="s">
        <v>1106</v>
      </c>
      <c r="B704" s="1" t="e">
        <f>_xlfn.XLOOKUP(StopTimes[[#This Row],[cu_ID]],#REF!,#REF!)</f>
        <v>#REF!</v>
      </c>
      <c r="C704" s="1" t="s">
        <v>126</v>
      </c>
      <c r="D704" s="1" t="s">
        <v>3872</v>
      </c>
      <c r="E704" s="1" t="s">
        <v>123</v>
      </c>
      <c r="F704" t="s">
        <v>6351</v>
      </c>
      <c r="G704" s="1">
        <v>200</v>
      </c>
      <c r="H704" s="12">
        <v>11.1</v>
      </c>
      <c r="I704" t="s">
        <v>7456</v>
      </c>
      <c r="J704" t="s">
        <v>7457</v>
      </c>
      <c r="K704"/>
      <c r="L704"/>
      <c r="M704"/>
      <c r="N704"/>
      <c r="O704"/>
      <c r="P704"/>
      <c r="Q704"/>
      <c r="R704"/>
      <c r="S704"/>
      <c r="T704"/>
      <c r="U704"/>
      <c r="V704"/>
      <c r="W704"/>
      <c r="X704"/>
      <c r="Y704"/>
      <c r="Z704"/>
      <c r="AA704"/>
      <c r="AB704"/>
    </row>
    <row r="705" spans="1:28" x14ac:dyDescent="0.3">
      <c r="A705" t="s">
        <v>745</v>
      </c>
      <c r="B705" s="1" t="e">
        <f>_xlfn.XLOOKUP(StopTimes[[#This Row],[cu_ID]],#REF!,#REF!)</f>
        <v>#REF!</v>
      </c>
      <c r="C705" s="1" t="s">
        <v>126</v>
      </c>
      <c r="D705" s="1" t="s">
        <v>5289</v>
      </c>
      <c r="E705" s="1" t="s">
        <v>110</v>
      </c>
      <c r="F705" t="s">
        <v>744</v>
      </c>
      <c r="G705" s="1">
        <v>201</v>
      </c>
      <c r="H705" s="12">
        <v>0.2</v>
      </c>
      <c r="I705" t="s">
        <v>7458</v>
      </c>
      <c r="J705"/>
      <c r="K705"/>
      <c r="L705"/>
      <c r="M705"/>
      <c r="N705"/>
      <c r="O705"/>
      <c r="P705"/>
      <c r="Q705"/>
      <c r="R705"/>
      <c r="S705"/>
      <c r="T705"/>
      <c r="U705"/>
      <c r="V705"/>
      <c r="W705"/>
      <c r="X705"/>
      <c r="Y705"/>
      <c r="Z705"/>
      <c r="AA705"/>
      <c r="AB705"/>
    </row>
    <row r="706" spans="1:28" x14ac:dyDescent="0.3">
      <c r="A706" t="s">
        <v>1250</v>
      </c>
      <c r="B706" s="1" t="e">
        <f>_xlfn.XLOOKUP(StopTimes[[#This Row],[cu_ID]],#REF!,#REF!)</f>
        <v>#REF!</v>
      </c>
      <c r="C706" s="1" t="s">
        <v>126</v>
      </c>
      <c r="D706" s="1" t="s">
        <v>5583</v>
      </c>
      <c r="E706" s="1" t="s">
        <v>110</v>
      </c>
      <c r="F706" t="s">
        <v>6342</v>
      </c>
      <c r="G706" s="1">
        <v>225</v>
      </c>
      <c r="H706" s="12">
        <v>7.4</v>
      </c>
      <c r="I706" t="s">
        <v>7459</v>
      </c>
      <c r="J706"/>
      <c r="K706"/>
      <c r="L706"/>
      <c r="M706"/>
      <c r="N706"/>
      <c r="O706"/>
      <c r="P706"/>
      <c r="Q706"/>
      <c r="R706"/>
      <c r="S706"/>
      <c r="T706"/>
      <c r="U706"/>
      <c r="V706"/>
      <c r="W706"/>
      <c r="X706"/>
      <c r="Y706"/>
      <c r="Z706"/>
      <c r="AA706"/>
      <c r="AB706"/>
    </row>
    <row r="707" spans="1:28" x14ac:dyDescent="0.3">
      <c r="A707" t="s">
        <v>468</v>
      </c>
      <c r="B707" s="1" t="e">
        <f>_xlfn.XLOOKUP(StopTimes[[#This Row],[cu_ID]],#REF!,#REF!)</f>
        <v>#REF!</v>
      </c>
      <c r="C707" s="1" t="s">
        <v>126</v>
      </c>
      <c r="D707" s="1" t="s">
        <v>5498</v>
      </c>
      <c r="E707" s="1" t="s">
        <v>110</v>
      </c>
      <c r="F707" t="s">
        <v>6310</v>
      </c>
      <c r="G707" s="1">
        <v>230</v>
      </c>
      <c r="H707" s="12">
        <v>11.066666666666666</v>
      </c>
      <c r="I707" t="s">
        <v>7460</v>
      </c>
      <c r="J707"/>
      <c r="K707"/>
      <c r="L707"/>
      <c r="M707"/>
      <c r="N707"/>
      <c r="O707"/>
      <c r="P707"/>
      <c r="Q707"/>
      <c r="R707"/>
      <c r="S707"/>
      <c r="T707"/>
      <c r="U707"/>
      <c r="V707"/>
      <c r="W707"/>
      <c r="X707"/>
      <c r="Y707"/>
      <c r="Z707"/>
      <c r="AA707"/>
      <c r="AB707"/>
    </row>
    <row r="708" spans="1:28" x14ac:dyDescent="0.3">
      <c r="A708" t="s">
        <v>264</v>
      </c>
      <c r="B708" s="1" t="e">
        <f>_xlfn.XLOOKUP(StopTimes[[#This Row],[cu_ID]],#REF!,#REF!)</f>
        <v>#REF!</v>
      </c>
      <c r="C708" s="1" t="s">
        <v>126</v>
      </c>
      <c r="D708" s="1" t="s">
        <v>5633</v>
      </c>
      <c r="E708" s="1" t="s">
        <v>110</v>
      </c>
      <c r="F708" t="s">
        <v>6298</v>
      </c>
      <c r="G708" s="1">
        <v>250</v>
      </c>
      <c r="H708" s="12">
        <v>1.4000000000000001</v>
      </c>
      <c r="I708" t="s">
        <v>7461</v>
      </c>
      <c r="J708"/>
      <c r="K708"/>
      <c r="L708"/>
      <c r="M708"/>
      <c r="N708"/>
      <c r="O708"/>
      <c r="P708"/>
      <c r="Q708"/>
      <c r="R708"/>
      <c r="S708"/>
      <c r="T708"/>
      <c r="U708"/>
      <c r="V708"/>
      <c r="W708"/>
      <c r="X708"/>
      <c r="Y708"/>
      <c r="Z708"/>
      <c r="AA708"/>
      <c r="AB708"/>
    </row>
    <row r="709" spans="1:28" x14ac:dyDescent="0.3">
      <c r="A709" t="s">
        <v>1455</v>
      </c>
      <c r="B709" s="1" t="e">
        <f>_xlfn.XLOOKUP(StopTimes[[#This Row],[cu_ID]],#REF!,#REF!)</f>
        <v>#REF!</v>
      </c>
      <c r="C709" s="1" t="s">
        <v>126</v>
      </c>
      <c r="D709" s="1" t="s">
        <v>3775</v>
      </c>
      <c r="E709" s="1" t="s">
        <v>110</v>
      </c>
      <c r="F709" t="s">
        <v>1454</v>
      </c>
      <c r="G709" s="1">
        <v>258</v>
      </c>
      <c r="H709" s="12">
        <v>7.1333333333333337</v>
      </c>
      <c r="I709" t="s">
        <v>7462</v>
      </c>
      <c r="J709"/>
      <c r="K709"/>
      <c r="L709"/>
      <c r="M709"/>
      <c r="N709"/>
      <c r="O709"/>
      <c r="P709"/>
      <c r="Q709"/>
      <c r="R709"/>
      <c r="S709"/>
      <c r="T709"/>
      <c r="U709"/>
      <c r="V709"/>
      <c r="W709"/>
      <c r="X709"/>
      <c r="Y709"/>
      <c r="Z709"/>
      <c r="AA709"/>
      <c r="AB709"/>
    </row>
    <row r="710" spans="1:28" x14ac:dyDescent="0.3">
      <c r="A710" t="s">
        <v>1154</v>
      </c>
      <c r="B710" s="1" t="e">
        <f>_xlfn.XLOOKUP(StopTimes[[#This Row],[cu_ID]],#REF!,#REF!)</f>
        <v>#REF!</v>
      </c>
      <c r="C710" s="1" t="s">
        <v>126</v>
      </c>
      <c r="D710" s="1" t="s">
        <v>3735</v>
      </c>
      <c r="E710" s="1" t="s">
        <v>110</v>
      </c>
      <c r="F710" t="s">
        <v>6337</v>
      </c>
      <c r="G710" s="1">
        <v>259</v>
      </c>
      <c r="H710" s="12">
        <v>3.5333333333333332</v>
      </c>
      <c r="I710" t="s">
        <v>7463</v>
      </c>
      <c r="J710"/>
      <c r="K710"/>
      <c r="L710"/>
      <c r="M710"/>
      <c r="N710"/>
      <c r="O710"/>
      <c r="P710"/>
      <c r="Q710"/>
      <c r="R710"/>
      <c r="S710"/>
      <c r="T710"/>
      <c r="U710"/>
      <c r="V710"/>
      <c r="W710"/>
      <c r="X710"/>
      <c r="Y710"/>
      <c r="Z710"/>
      <c r="AA710"/>
      <c r="AB710"/>
    </row>
    <row r="711" spans="1:28" x14ac:dyDescent="0.3">
      <c r="A711" t="s">
        <v>489</v>
      </c>
      <c r="B711" s="1" t="e">
        <f>_xlfn.XLOOKUP(StopTimes[[#This Row],[cu_ID]],#REF!,#REF!)</f>
        <v>#REF!</v>
      </c>
      <c r="C711" s="1" t="s">
        <v>126</v>
      </c>
      <c r="D711" s="1" t="s">
        <v>5026</v>
      </c>
      <c r="E711" s="1" t="s">
        <v>110</v>
      </c>
      <c r="F711" t="s">
        <v>6314</v>
      </c>
      <c r="G711" s="1">
        <v>260</v>
      </c>
      <c r="H711" s="12">
        <v>8.85</v>
      </c>
      <c r="I711" t="s">
        <v>7464</v>
      </c>
      <c r="J711"/>
      <c r="K711"/>
      <c r="L711"/>
      <c r="M711"/>
      <c r="N711"/>
      <c r="O711"/>
      <c r="P711"/>
      <c r="Q711"/>
      <c r="R711"/>
      <c r="S711"/>
      <c r="T711"/>
      <c r="U711"/>
      <c r="V711"/>
      <c r="W711"/>
      <c r="X711"/>
      <c r="Y711"/>
      <c r="Z711"/>
      <c r="AA711"/>
      <c r="AB711"/>
    </row>
    <row r="712" spans="1:28" x14ac:dyDescent="0.3">
      <c r="A712" t="s">
        <v>1351</v>
      </c>
      <c r="B712" s="1" t="e">
        <f>_xlfn.XLOOKUP(StopTimes[[#This Row],[cu_ID]],#REF!,#REF!)</f>
        <v>#REF!</v>
      </c>
      <c r="C712" s="1" t="s">
        <v>126</v>
      </c>
      <c r="D712" s="1" t="s">
        <v>3967</v>
      </c>
      <c r="E712" s="1" t="s">
        <v>110</v>
      </c>
      <c r="F712" t="s">
        <v>6345</v>
      </c>
      <c r="G712" s="1">
        <v>265</v>
      </c>
      <c r="H712" s="12">
        <v>0.65</v>
      </c>
      <c r="I712" t="s">
        <v>7465</v>
      </c>
      <c r="J712"/>
      <c r="K712"/>
      <c r="L712"/>
      <c r="M712"/>
      <c r="N712"/>
      <c r="O712"/>
      <c r="P712"/>
      <c r="Q712"/>
      <c r="R712"/>
      <c r="S712"/>
      <c r="T712"/>
      <c r="U712"/>
      <c r="V712"/>
      <c r="W712"/>
      <c r="X712"/>
      <c r="Y712"/>
      <c r="Z712"/>
      <c r="AA712"/>
      <c r="AB712"/>
    </row>
    <row r="713" spans="1:28" x14ac:dyDescent="0.3">
      <c r="A713" t="s">
        <v>477</v>
      </c>
      <c r="B713" s="1" t="e">
        <f>_xlfn.XLOOKUP(StopTimes[[#This Row],[cu_ID]],#REF!,#REF!)</f>
        <v>#REF!</v>
      </c>
      <c r="C713" s="1" t="s">
        <v>126</v>
      </c>
      <c r="D713" s="1" t="s">
        <v>3933</v>
      </c>
      <c r="E713" s="1" t="s">
        <v>110</v>
      </c>
      <c r="F713" t="s">
        <v>6312</v>
      </c>
      <c r="G713" s="1">
        <v>280</v>
      </c>
      <c r="H713" s="12">
        <v>9.9</v>
      </c>
      <c r="I713" t="s">
        <v>7466</v>
      </c>
      <c r="J713"/>
      <c r="K713"/>
      <c r="L713"/>
      <c r="M713"/>
      <c r="N713"/>
      <c r="O713"/>
      <c r="P713"/>
      <c r="Q713"/>
      <c r="R713"/>
      <c r="S713"/>
      <c r="T713"/>
      <c r="U713"/>
      <c r="V713"/>
      <c r="W713"/>
      <c r="X713"/>
      <c r="Y713"/>
      <c r="Z713"/>
      <c r="AA713"/>
      <c r="AB713"/>
    </row>
    <row r="714" spans="1:28" x14ac:dyDescent="0.3">
      <c r="A714" t="s">
        <v>1593</v>
      </c>
      <c r="B714" s="1" t="e">
        <f>_xlfn.XLOOKUP(StopTimes[[#This Row],[cu_ID]],#REF!,#REF!)</f>
        <v>#REF!</v>
      </c>
      <c r="C714" s="1" t="s">
        <v>126</v>
      </c>
      <c r="D714" s="1" t="s">
        <v>5018</v>
      </c>
      <c r="E714" s="1" t="s">
        <v>110</v>
      </c>
      <c r="F714" t="s">
        <v>1592</v>
      </c>
      <c r="G714" s="1">
        <v>280</v>
      </c>
      <c r="H714" s="12">
        <v>8.5666666666666664</v>
      </c>
      <c r="I714" t="s">
        <v>7467</v>
      </c>
      <c r="J714"/>
      <c r="K714"/>
      <c r="L714"/>
      <c r="M714"/>
      <c r="N714"/>
      <c r="O714"/>
      <c r="P714"/>
      <c r="Q714"/>
      <c r="R714"/>
      <c r="S714"/>
      <c r="T714"/>
      <c r="U714"/>
      <c r="V714"/>
      <c r="W714"/>
      <c r="X714"/>
      <c r="Y714"/>
      <c r="Z714"/>
      <c r="AA714"/>
      <c r="AB714"/>
    </row>
    <row r="715" spans="1:28" x14ac:dyDescent="0.3">
      <c r="A715" t="s">
        <v>1917</v>
      </c>
      <c r="B715" s="1" t="e">
        <f>_xlfn.XLOOKUP(StopTimes[[#This Row],[cu_ID]],#REF!,#REF!)</f>
        <v>#REF!</v>
      </c>
      <c r="C715" s="1" t="s">
        <v>126</v>
      </c>
      <c r="D715" s="1" t="s">
        <v>3432</v>
      </c>
      <c r="E715" s="1" t="s">
        <v>113</v>
      </c>
      <c r="F715" t="s">
        <v>6347</v>
      </c>
      <c r="G715" s="1">
        <v>283</v>
      </c>
      <c r="H715" s="12">
        <v>0.1</v>
      </c>
      <c r="I715" t="s">
        <v>7468</v>
      </c>
      <c r="J715"/>
      <c r="K715"/>
      <c r="L715"/>
      <c r="M715"/>
      <c r="N715"/>
      <c r="O715"/>
      <c r="P715"/>
      <c r="Q715"/>
      <c r="R715"/>
      <c r="S715"/>
      <c r="T715"/>
      <c r="U715"/>
      <c r="V715"/>
      <c r="W715"/>
      <c r="X715"/>
      <c r="Y715"/>
      <c r="Z715"/>
      <c r="AA715"/>
      <c r="AB715"/>
    </row>
    <row r="716" spans="1:28" x14ac:dyDescent="0.3">
      <c r="A716" t="s">
        <v>458</v>
      </c>
      <c r="B716" s="1" t="e">
        <f>_xlfn.XLOOKUP(StopTimes[[#This Row],[cu_ID]],#REF!,#REF!)</f>
        <v>#REF!</v>
      </c>
      <c r="C716" s="1" t="s">
        <v>126</v>
      </c>
      <c r="D716" s="1" t="s">
        <v>7469</v>
      </c>
      <c r="E716" s="1" t="s">
        <v>110</v>
      </c>
      <c r="F716" t="s">
        <v>6309</v>
      </c>
      <c r="G716" s="1">
        <v>300</v>
      </c>
      <c r="H716" s="12">
        <v>0.15</v>
      </c>
      <c r="I716" t="s">
        <v>7470</v>
      </c>
      <c r="J716"/>
      <c r="K716"/>
      <c r="L716"/>
      <c r="M716"/>
      <c r="N716"/>
      <c r="O716"/>
      <c r="P716"/>
      <c r="Q716"/>
      <c r="R716"/>
      <c r="S716"/>
      <c r="T716"/>
      <c r="U716"/>
      <c r="V716"/>
      <c r="W716"/>
      <c r="X716"/>
      <c r="Y716"/>
      <c r="Z716"/>
      <c r="AA716"/>
      <c r="AB716"/>
    </row>
    <row r="717" spans="1:28" x14ac:dyDescent="0.3">
      <c r="A717" t="s">
        <v>322</v>
      </c>
      <c r="B717" s="1" t="e">
        <f>_xlfn.XLOOKUP(StopTimes[[#This Row],[cu_ID]],#REF!,#REF!)</f>
        <v>#REF!</v>
      </c>
      <c r="C717" s="1" t="s">
        <v>126</v>
      </c>
      <c r="D717" s="1" t="s">
        <v>5446</v>
      </c>
      <c r="E717" s="1" t="s">
        <v>110</v>
      </c>
      <c r="F717" t="s">
        <v>6303</v>
      </c>
      <c r="G717" s="1">
        <v>310</v>
      </c>
      <c r="H717" s="12">
        <v>3.85</v>
      </c>
      <c r="I717" t="s">
        <v>7471</v>
      </c>
      <c r="J717"/>
      <c r="K717"/>
      <c r="L717"/>
      <c r="M717"/>
      <c r="N717"/>
      <c r="O717"/>
      <c r="P717"/>
      <c r="Q717"/>
      <c r="R717"/>
      <c r="S717"/>
      <c r="T717"/>
      <c r="U717"/>
      <c r="V717"/>
      <c r="W717"/>
      <c r="X717"/>
      <c r="Y717"/>
      <c r="Z717"/>
      <c r="AA717"/>
      <c r="AB717"/>
    </row>
    <row r="718" spans="1:28" x14ac:dyDescent="0.3">
      <c r="A718" t="s">
        <v>465</v>
      </c>
      <c r="B718" s="1" t="e">
        <f>_xlfn.XLOOKUP(StopTimes[[#This Row],[cu_ID]],#REF!,#REF!)</f>
        <v>#REF!</v>
      </c>
      <c r="C718" s="1" t="s">
        <v>126</v>
      </c>
      <c r="D718" s="1" t="s">
        <v>5450</v>
      </c>
      <c r="E718" s="1" t="s">
        <v>110</v>
      </c>
      <c r="F718" t="s">
        <v>464</v>
      </c>
      <c r="G718" s="1">
        <v>320</v>
      </c>
      <c r="H718" s="12">
        <v>4.0666666666666664</v>
      </c>
      <c r="I718" t="s">
        <v>7472</v>
      </c>
      <c r="J718"/>
      <c r="K718"/>
      <c r="L718"/>
      <c r="M718"/>
      <c r="N718"/>
      <c r="O718"/>
      <c r="P718"/>
      <c r="Q718"/>
      <c r="R718"/>
      <c r="S718"/>
      <c r="T718"/>
      <c r="U718"/>
      <c r="V718"/>
      <c r="W718"/>
      <c r="X718"/>
      <c r="Y718"/>
      <c r="Z718"/>
      <c r="AA718"/>
      <c r="AB718"/>
    </row>
    <row r="719" spans="1:28" x14ac:dyDescent="0.3">
      <c r="A719" t="s">
        <v>293</v>
      </c>
      <c r="B719" s="1" t="e">
        <f>_xlfn.XLOOKUP(StopTimes[[#This Row],[cu_ID]],#REF!,#REF!)</f>
        <v>#REF!</v>
      </c>
      <c r="C719" s="1" t="s">
        <v>126</v>
      </c>
      <c r="D719" s="1" t="s">
        <v>5426</v>
      </c>
      <c r="E719" s="1" t="s">
        <v>110</v>
      </c>
      <c r="F719" t="s">
        <v>6301</v>
      </c>
      <c r="G719" s="1">
        <v>330</v>
      </c>
      <c r="H719" s="12">
        <v>4.1833333333333336</v>
      </c>
      <c r="I719" t="s">
        <v>7473</v>
      </c>
      <c r="J719"/>
      <c r="K719"/>
      <c r="L719"/>
      <c r="M719"/>
      <c r="N719"/>
      <c r="O719"/>
      <c r="P719"/>
      <c r="Q719"/>
      <c r="R719"/>
      <c r="S719"/>
      <c r="T719"/>
      <c r="U719"/>
      <c r="V719"/>
      <c r="W719"/>
      <c r="X719"/>
      <c r="Y719"/>
      <c r="Z719"/>
      <c r="AA719"/>
      <c r="AB719"/>
    </row>
    <row r="720" spans="1:28" x14ac:dyDescent="0.3">
      <c r="A720" t="s">
        <v>565</v>
      </c>
      <c r="B720" s="1" t="e">
        <f>_xlfn.XLOOKUP(StopTimes[[#This Row],[cu_ID]],#REF!,#REF!)</f>
        <v>#REF!</v>
      </c>
      <c r="C720" s="1" t="s">
        <v>126</v>
      </c>
      <c r="D720" s="1" t="s">
        <v>3537</v>
      </c>
      <c r="E720" s="1" t="s">
        <v>147</v>
      </c>
      <c r="F720" t="s">
        <v>6352</v>
      </c>
      <c r="G720" s="1">
        <v>9999</v>
      </c>
      <c r="H720" s="12">
        <v>0.1</v>
      </c>
      <c r="I720" t="s">
        <v>7474</v>
      </c>
      <c r="J720"/>
      <c r="K720"/>
      <c r="L720"/>
      <c r="M720"/>
      <c r="N720"/>
      <c r="O720"/>
      <c r="P720"/>
      <c r="Q720"/>
      <c r="R720"/>
      <c r="S720"/>
      <c r="T720"/>
      <c r="U720"/>
      <c r="V720"/>
      <c r="W720"/>
      <c r="X720"/>
      <c r="Y720"/>
      <c r="Z720"/>
      <c r="AA720"/>
      <c r="AB720"/>
    </row>
    <row r="721" spans="1:28" x14ac:dyDescent="0.3">
      <c r="A721" t="s">
        <v>1178</v>
      </c>
      <c r="B721" s="1" t="e">
        <f>_xlfn.XLOOKUP(StopTimes[[#This Row],[cu_ID]],#REF!,#REF!)</f>
        <v>#REF!</v>
      </c>
      <c r="C721" s="1" t="s">
        <v>290</v>
      </c>
      <c r="D721" s="1" t="s">
        <v>3998</v>
      </c>
      <c r="E721" s="1" t="s">
        <v>110</v>
      </c>
      <c r="F721" t="s">
        <v>1177</v>
      </c>
      <c r="G721" s="1">
        <v>6</v>
      </c>
      <c r="H721" s="12">
        <v>0.16666666666666666</v>
      </c>
      <c r="I721" t="s">
        <v>7475</v>
      </c>
      <c r="J721"/>
      <c r="K721"/>
      <c r="L721"/>
      <c r="M721"/>
      <c r="N721"/>
      <c r="O721"/>
      <c r="P721"/>
      <c r="Q721"/>
      <c r="R721"/>
      <c r="S721"/>
      <c r="T721"/>
      <c r="U721"/>
      <c r="V721"/>
      <c r="W721"/>
      <c r="X721"/>
      <c r="Y721"/>
      <c r="Z721"/>
      <c r="AA721"/>
      <c r="AB721"/>
    </row>
    <row r="722" spans="1:28" x14ac:dyDescent="0.3">
      <c r="A722" t="s">
        <v>910</v>
      </c>
      <c r="B722" s="1" t="e">
        <f>_xlfn.XLOOKUP(StopTimes[[#This Row],[cu_ID]],#REF!,#REF!)</f>
        <v>#REF!</v>
      </c>
      <c r="C722" s="1" t="s">
        <v>290</v>
      </c>
      <c r="D722" s="1" t="s">
        <v>4693</v>
      </c>
      <c r="E722" s="1" t="s">
        <v>110</v>
      </c>
      <c r="F722" t="s">
        <v>6329</v>
      </c>
      <c r="G722" s="1">
        <v>20</v>
      </c>
      <c r="H722" s="12">
        <v>7.8666666666666671</v>
      </c>
      <c r="I722" t="s">
        <v>7476</v>
      </c>
      <c r="J722"/>
      <c r="K722"/>
      <c r="L722"/>
      <c r="M722"/>
      <c r="N722"/>
      <c r="O722"/>
      <c r="P722"/>
      <c r="Q722"/>
      <c r="R722"/>
      <c r="S722"/>
      <c r="T722"/>
      <c r="U722"/>
      <c r="V722"/>
      <c r="W722"/>
      <c r="X722"/>
      <c r="Y722"/>
      <c r="Z722"/>
      <c r="AA722"/>
      <c r="AB722"/>
    </row>
    <row r="723" spans="1:28" x14ac:dyDescent="0.3">
      <c r="A723" t="s">
        <v>1655</v>
      </c>
      <c r="B723" s="1" t="e">
        <f>_xlfn.XLOOKUP(StopTimes[[#This Row],[cu_ID]],#REF!,#REF!)</f>
        <v>#REF!</v>
      </c>
      <c r="C723" s="1" t="s">
        <v>290</v>
      </c>
      <c r="D723" s="1" t="s">
        <v>5506</v>
      </c>
      <c r="E723" s="1" t="s">
        <v>110</v>
      </c>
      <c r="F723" t="s">
        <v>1654</v>
      </c>
      <c r="G723" s="1">
        <v>87</v>
      </c>
      <c r="H723" s="12">
        <v>4.9333333333333336</v>
      </c>
      <c r="I723" t="s">
        <v>7477</v>
      </c>
      <c r="J723"/>
      <c r="K723"/>
      <c r="L723"/>
      <c r="M723"/>
      <c r="N723"/>
      <c r="O723"/>
      <c r="P723"/>
      <c r="Q723"/>
      <c r="R723"/>
      <c r="S723"/>
      <c r="T723"/>
      <c r="U723"/>
      <c r="V723"/>
      <c r="W723"/>
      <c r="X723"/>
      <c r="Y723"/>
      <c r="Z723"/>
      <c r="AA723"/>
      <c r="AB723"/>
    </row>
    <row r="724" spans="1:28" x14ac:dyDescent="0.3">
      <c r="A724" t="s">
        <v>1452</v>
      </c>
      <c r="B724" s="1" t="e">
        <f>_xlfn.XLOOKUP(StopTimes[[#This Row],[cu_ID]],#REF!,#REF!)</f>
        <v>#REF!</v>
      </c>
      <c r="C724" s="1" t="s">
        <v>290</v>
      </c>
      <c r="D724" s="1" t="s">
        <v>5655</v>
      </c>
      <c r="E724" s="1" t="s">
        <v>110</v>
      </c>
      <c r="F724" t="s">
        <v>1451</v>
      </c>
      <c r="G724" s="1">
        <v>121</v>
      </c>
      <c r="H724" s="12">
        <v>27.95</v>
      </c>
      <c r="I724" t="s">
        <v>7478</v>
      </c>
      <c r="J724"/>
      <c r="K724"/>
      <c r="L724"/>
      <c r="M724"/>
      <c r="N724"/>
      <c r="O724"/>
      <c r="P724"/>
      <c r="Q724"/>
      <c r="R724"/>
      <c r="S724"/>
      <c r="T724"/>
      <c r="U724"/>
      <c r="V724"/>
      <c r="W724"/>
      <c r="X724"/>
      <c r="Y724"/>
      <c r="Z724"/>
      <c r="AA724"/>
      <c r="AB724"/>
    </row>
    <row r="725" spans="1:28" x14ac:dyDescent="0.3">
      <c r="A725" t="s">
        <v>1742</v>
      </c>
      <c r="B725" s="1" t="e">
        <f>_xlfn.XLOOKUP(StopTimes[[#This Row],[cu_ID]],#REF!,#REF!)</f>
        <v>#REF!</v>
      </c>
      <c r="C725" s="1" t="s">
        <v>290</v>
      </c>
      <c r="D725" s="1" t="s">
        <v>5692</v>
      </c>
      <c r="E725" s="1" t="s">
        <v>110</v>
      </c>
      <c r="F725" t="s">
        <v>1741</v>
      </c>
      <c r="G725" s="1">
        <v>123</v>
      </c>
      <c r="H725" s="12">
        <v>6.2833333333333332</v>
      </c>
      <c r="I725" t="s">
        <v>7479</v>
      </c>
      <c r="J725"/>
      <c r="K725"/>
      <c r="L725"/>
      <c r="M725"/>
      <c r="N725"/>
      <c r="O725"/>
      <c r="P725"/>
      <c r="Q725"/>
      <c r="R725"/>
      <c r="S725"/>
      <c r="T725"/>
      <c r="U725"/>
      <c r="V725"/>
      <c r="W725"/>
      <c r="X725"/>
      <c r="Y725"/>
      <c r="Z725"/>
      <c r="AA725"/>
      <c r="AB725"/>
    </row>
    <row r="726" spans="1:28" x14ac:dyDescent="0.3">
      <c r="A726" t="s">
        <v>1625</v>
      </c>
      <c r="B726" s="1" t="e">
        <f>_xlfn.XLOOKUP(StopTimes[[#This Row],[cu_ID]],#REF!,#REF!)</f>
        <v>#REF!</v>
      </c>
      <c r="C726" s="1" t="s">
        <v>290</v>
      </c>
      <c r="D726" s="1" t="s">
        <v>3836</v>
      </c>
      <c r="E726" s="1" t="s">
        <v>112</v>
      </c>
      <c r="F726" t="s">
        <v>1624</v>
      </c>
      <c r="G726" s="1">
        <v>150</v>
      </c>
      <c r="H726" s="12">
        <v>5.7</v>
      </c>
      <c r="I726" t="s">
        <v>7480</v>
      </c>
      <c r="J726"/>
      <c r="K726"/>
      <c r="L726"/>
      <c r="M726"/>
      <c r="N726"/>
      <c r="O726"/>
      <c r="P726"/>
      <c r="Q726"/>
      <c r="R726"/>
      <c r="S726"/>
      <c r="T726"/>
      <c r="U726"/>
      <c r="V726"/>
      <c r="W726"/>
      <c r="X726"/>
      <c r="Y726"/>
      <c r="Z726"/>
      <c r="AA726"/>
      <c r="AB726"/>
    </row>
    <row r="727" spans="1:28" x14ac:dyDescent="0.3">
      <c r="A727" t="s">
        <v>1205</v>
      </c>
      <c r="B727" s="1" t="e">
        <f>_xlfn.XLOOKUP(StopTimes[[#This Row],[cu_ID]],#REF!,#REF!)</f>
        <v>#REF!</v>
      </c>
      <c r="C727" s="1" t="s">
        <v>290</v>
      </c>
      <c r="D727" s="1" t="s">
        <v>4016</v>
      </c>
      <c r="E727" s="1" t="s">
        <v>110</v>
      </c>
      <c r="F727" t="s">
        <v>1204</v>
      </c>
      <c r="G727" s="1">
        <v>172</v>
      </c>
      <c r="H727" s="12">
        <v>3.35</v>
      </c>
      <c r="I727" t="s">
        <v>7481</v>
      </c>
      <c r="J727"/>
      <c r="K727"/>
      <c r="L727"/>
      <c r="M727"/>
      <c r="N727"/>
      <c r="O727"/>
      <c r="P727"/>
      <c r="Q727"/>
      <c r="R727"/>
      <c r="S727"/>
      <c r="T727"/>
      <c r="U727"/>
      <c r="V727"/>
      <c r="W727"/>
      <c r="X727"/>
      <c r="Y727"/>
      <c r="Z727"/>
      <c r="AA727"/>
      <c r="AB727"/>
    </row>
    <row r="728" spans="1:28" x14ac:dyDescent="0.3">
      <c r="A728" t="s">
        <v>876</v>
      </c>
      <c r="B728" s="1" t="e">
        <f>_xlfn.XLOOKUP(StopTimes[[#This Row],[cu_ID]],#REF!,#REF!)</f>
        <v>#REF!</v>
      </c>
      <c r="C728" s="1" t="s">
        <v>290</v>
      </c>
      <c r="D728" s="1" t="s">
        <v>5317</v>
      </c>
      <c r="E728" s="1" t="s">
        <v>110</v>
      </c>
      <c r="F728" t="s">
        <v>6328</v>
      </c>
      <c r="G728" s="1">
        <v>174</v>
      </c>
      <c r="H728" s="12">
        <v>0.23333333333333334</v>
      </c>
      <c r="I728" t="s">
        <v>7482</v>
      </c>
      <c r="J728"/>
      <c r="K728"/>
      <c r="L728"/>
      <c r="M728"/>
      <c r="N728"/>
      <c r="O728"/>
      <c r="P728"/>
      <c r="Q728"/>
      <c r="R728"/>
      <c r="S728"/>
      <c r="T728"/>
      <c r="U728"/>
      <c r="V728"/>
      <c r="W728"/>
      <c r="X728"/>
      <c r="Y728"/>
      <c r="Z728"/>
      <c r="AA728"/>
      <c r="AB728"/>
    </row>
    <row r="729" spans="1:28" x14ac:dyDescent="0.3">
      <c r="A729" t="s">
        <v>777</v>
      </c>
      <c r="B729" s="1" t="e">
        <f>_xlfn.XLOOKUP(StopTimes[[#This Row],[cu_ID]],#REF!,#REF!)</f>
        <v>#REF!</v>
      </c>
      <c r="C729" s="1" t="s">
        <v>290</v>
      </c>
      <c r="D729" s="1" t="s">
        <v>124</v>
      </c>
      <c r="E729" s="1" t="s">
        <v>129</v>
      </c>
      <c r="F729" t="s">
        <v>3</v>
      </c>
      <c r="G729" s="1">
        <v>185</v>
      </c>
      <c r="H729" s="12">
        <v>10.583333333333334</v>
      </c>
      <c r="I729" t="s">
        <v>7483</v>
      </c>
      <c r="J729"/>
      <c r="K729"/>
      <c r="L729"/>
      <c r="M729"/>
      <c r="N729"/>
      <c r="O729"/>
      <c r="P729"/>
      <c r="Q729"/>
      <c r="R729"/>
      <c r="S729"/>
      <c r="T729"/>
      <c r="U729"/>
      <c r="V729"/>
      <c r="W729"/>
      <c r="X729"/>
      <c r="Y729"/>
      <c r="Z729"/>
      <c r="AA729"/>
      <c r="AB729"/>
    </row>
    <row r="730" spans="1:28" x14ac:dyDescent="0.3">
      <c r="A730" t="s">
        <v>1642</v>
      </c>
      <c r="B730" s="1" t="e">
        <f>_xlfn.XLOOKUP(StopTimes[[#This Row],[cu_ID]],#REF!,#REF!)</f>
        <v>#REF!</v>
      </c>
      <c r="C730" s="1" t="s">
        <v>290</v>
      </c>
      <c r="D730" s="1" t="s">
        <v>5535</v>
      </c>
      <c r="E730" s="1" t="s">
        <v>110</v>
      </c>
      <c r="F730" t="s">
        <v>1641</v>
      </c>
      <c r="G730" s="1">
        <v>210</v>
      </c>
      <c r="H730" s="12">
        <v>3.9666666666666668</v>
      </c>
      <c r="I730" t="s">
        <v>7484</v>
      </c>
      <c r="J730"/>
      <c r="K730"/>
      <c r="L730"/>
      <c r="M730"/>
      <c r="N730"/>
      <c r="O730"/>
      <c r="P730"/>
      <c r="Q730"/>
      <c r="R730"/>
      <c r="S730"/>
      <c r="T730"/>
      <c r="U730"/>
      <c r="V730"/>
      <c r="W730"/>
      <c r="X730"/>
      <c r="Y730"/>
      <c r="Z730"/>
      <c r="AA730"/>
      <c r="AB730"/>
    </row>
    <row r="731" spans="1:28" x14ac:dyDescent="0.3">
      <c r="A731" t="s">
        <v>685</v>
      </c>
      <c r="B731" s="1" t="e">
        <f>_xlfn.XLOOKUP(StopTimes[[#This Row],[cu_ID]],#REF!,#REF!)</f>
        <v>#REF!</v>
      </c>
      <c r="C731" s="1" t="s">
        <v>290</v>
      </c>
      <c r="D731" s="1" t="s">
        <v>4803</v>
      </c>
      <c r="E731" s="1" t="s">
        <v>110</v>
      </c>
      <c r="F731" t="s">
        <v>6325</v>
      </c>
      <c r="G731" s="1">
        <v>230</v>
      </c>
      <c r="H731" s="12">
        <v>3.916666666666667</v>
      </c>
      <c r="I731" t="s">
        <v>7485</v>
      </c>
      <c r="J731"/>
      <c r="K731"/>
      <c r="L731"/>
      <c r="M731"/>
      <c r="N731"/>
      <c r="O731"/>
      <c r="P731"/>
      <c r="Q731"/>
      <c r="R731"/>
      <c r="S731"/>
      <c r="T731"/>
      <c r="U731"/>
      <c r="V731"/>
      <c r="W731"/>
      <c r="X731"/>
      <c r="Y731"/>
      <c r="Z731"/>
      <c r="AA731"/>
      <c r="AB731"/>
    </row>
    <row r="732" spans="1:28" x14ac:dyDescent="0.3">
      <c r="A732" t="s">
        <v>1627</v>
      </c>
      <c r="B732" s="1" t="e">
        <f>_xlfn.XLOOKUP(StopTimes[[#This Row],[cu_ID]],#REF!,#REF!)</f>
        <v>#REF!</v>
      </c>
      <c r="C732" s="1" t="s">
        <v>290</v>
      </c>
      <c r="D732" s="1" t="s">
        <v>3836</v>
      </c>
      <c r="E732" s="1" t="s">
        <v>113</v>
      </c>
      <c r="F732" t="s">
        <v>1626</v>
      </c>
      <c r="G732" s="1">
        <v>235</v>
      </c>
      <c r="H732" s="12">
        <v>4.7833333333333332</v>
      </c>
      <c r="I732" t="s">
        <v>7486</v>
      </c>
      <c r="J732"/>
      <c r="K732"/>
      <c r="L732"/>
      <c r="M732"/>
      <c r="N732"/>
      <c r="O732"/>
      <c r="P732"/>
      <c r="Q732"/>
      <c r="R732"/>
      <c r="S732"/>
      <c r="T732"/>
      <c r="U732"/>
      <c r="V732"/>
      <c r="W732"/>
      <c r="X732"/>
      <c r="Y732"/>
      <c r="Z732"/>
      <c r="AA732"/>
      <c r="AB732"/>
    </row>
    <row r="733" spans="1:28" x14ac:dyDescent="0.3">
      <c r="A733" t="s">
        <v>912</v>
      </c>
      <c r="B733" s="1" t="e">
        <f>_xlfn.XLOOKUP(StopTimes[[#This Row],[cu_ID]],#REF!,#REF!)</f>
        <v>#REF!</v>
      </c>
      <c r="C733" s="1" t="s">
        <v>290</v>
      </c>
      <c r="D733" s="1" t="s">
        <v>4791</v>
      </c>
      <c r="E733" s="1" t="s">
        <v>110</v>
      </c>
      <c r="F733" t="s">
        <v>6330</v>
      </c>
      <c r="G733" s="1">
        <v>250</v>
      </c>
      <c r="H733" s="12">
        <v>15.05</v>
      </c>
      <c r="I733" t="s">
        <v>7487</v>
      </c>
      <c r="J733" t="s">
        <v>7488</v>
      </c>
      <c r="K733"/>
      <c r="L733"/>
      <c r="M733"/>
      <c r="N733"/>
      <c r="O733"/>
      <c r="P733"/>
      <c r="Q733"/>
      <c r="R733"/>
      <c r="S733"/>
      <c r="T733"/>
      <c r="U733"/>
      <c r="V733"/>
      <c r="W733"/>
      <c r="X733"/>
      <c r="Y733"/>
      <c r="Z733"/>
      <c r="AA733"/>
      <c r="AB733"/>
    </row>
    <row r="734" spans="1:28" x14ac:dyDescent="0.3">
      <c r="A734" t="s">
        <v>1623</v>
      </c>
      <c r="B734" s="1" t="e">
        <f>_xlfn.XLOOKUP(StopTimes[[#This Row],[cu_ID]],#REF!,#REF!)</f>
        <v>#REF!</v>
      </c>
      <c r="C734" s="1" t="s">
        <v>290</v>
      </c>
      <c r="D734" s="1" t="s">
        <v>3836</v>
      </c>
      <c r="E734" s="1" t="s">
        <v>110</v>
      </c>
      <c r="F734" t="s">
        <v>1622</v>
      </c>
      <c r="G734" s="1">
        <v>260</v>
      </c>
      <c r="H734" s="12">
        <v>9.9833333333333343</v>
      </c>
      <c r="I734" t="s">
        <v>7489</v>
      </c>
      <c r="J734"/>
      <c r="K734"/>
      <c r="L734"/>
      <c r="M734"/>
      <c r="N734"/>
      <c r="O734"/>
      <c r="P734"/>
      <c r="Q734"/>
      <c r="R734"/>
      <c r="S734"/>
      <c r="T734"/>
      <c r="U734"/>
      <c r="V734"/>
      <c r="W734"/>
      <c r="X734"/>
      <c r="Y734"/>
      <c r="Z734"/>
      <c r="AA734"/>
      <c r="AB734"/>
    </row>
    <row r="735" spans="1:28" x14ac:dyDescent="0.3">
      <c r="A735" t="s">
        <v>1862</v>
      </c>
      <c r="B735" s="1" t="e">
        <f>_xlfn.XLOOKUP(StopTimes[[#This Row],[cu_ID]],#REF!,#REF!)</f>
        <v>#REF!</v>
      </c>
      <c r="C735" s="1" t="s">
        <v>290</v>
      </c>
      <c r="D735" s="1" t="s">
        <v>3836</v>
      </c>
      <c r="E735" s="1" t="s">
        <v>107</v>
      </c>
      <c r="F735" t="s">
        <v>6348</v>
      </c>
      <c r="G735" s="1">
        <v>265</v>
      </c>
      <c r="H735" s="12">
        <v>8.3833333333333329</v>
      </c>
      <c r="I735" t="s">
        <v>7490</v>
      </c>
      <c r="J735"/>
      <c r="K735"/>
      <c r="L735"/>
      <c r="M735"/>
      <c r="N735"/>
      <c r="O735"/>
      <c r="P735"/>
      <c r="Q735"/>
      <c r="R735"/>
      <c r="S735"/>
      <c r="T735"/>
      <c r="U735"/>
      <c r="V735"/>
      <c r="W735"/>
      <c r="X735"/>
      <c r="Y735"/>
      <c r="Z735"/>
      <c r="AA735"/>
      <c r="AB735"/>
    </row>
    <row r="736" spans="1:28" x14ac:dyDescent="0.3">
      <c r="A736" t="s">
        <v>611</v>
      </c>
      <c r="B736" s="1" t="e">
        <f>_xlfn.XLOOKUP(StopTimes[[#This Row],[cu_ID]],#REF!,#REF!)</f>
        <v>#REF!</v>
      </c>
      <c r="C736" s="1" t="s">
        <v>290</v>
      </c>
      <c r="D736" s="1" t="s">
        <v>7491</v>
      </c>
      <c r="E736" s="1" t="s">
        <v>110</v>
      </c>
      <c r="F736" t="s">
        <v>6321</v>
      </c>
      <c r="G736" s="1">
        <v>295</v>
      </c>
      <c r="H736" s="12">
        <v>5.1833333333333336</v>
      </c>
      <c r="I736" t="s">
        <v>7492</v>
      </c>
      <c r="J736"/>
      <c r="K736"/>
      <c r="L736"/>
      <c r="M736"/>
      <c r="N736"/>
      <c r="O736"/>
      <c r="P736"/>
      <c r="Q736"/>
      <c r="R736"/>
      <c r="S736"/>
      <c r="T736"/>
      <c r="U736"/>
      <c r="V736"/>
      <c r="W736"/>
      <c r="X736"/>
      <c r="Y736"/>
      <c r="Z736"/>
      <c r="AA736"/>
      <c r="AB736"/>
    </row>
    <row r="737" spans="1:28" x14ac:dyDescent="0.3">
      <c r="A737" t="s">
        <v>609</v>
      </c>
      <c r="B737" s="1" t="e">
        <f>_xlfn.XLOOKUP(StopTimes[[#This Row],[cu_ID]],#REF!,#REF!)</f>
        <v>#REF!</v>
      </c>
      <c r="C737" s="1" t="s">
        <v>290</v>
      </c>
      <c r="D737" s="1" t="s">
        <v>7493</v>
      </c>
      <c r="E737" s="1" t="s">
        <v>110</v>
      </c>
      <c r="F737" t="s">
        <v>6320</v>
      </c>
      <c r="G737" s="1">
        <v>300</v>
      </c>
      <c r="H737" s="12">
        <v>4.9666666666666668</v>
      </c>
      <c r="I737" t="s">
        <v>7494</v>
      </c>
      <c r="J737"/>
      <c r="K737"/>
      <c r="L737"/>
      <c r="M737"/>
      <c r="N737"/>
      <c r="O737"/>
      <c r="P737"/>
      <c r="Q737"/>
      <c r="R737"/>
      <c r="S737"/>
      <c r="T737"/>
      <c r="U737"/>
      <c r="V737"/>
      <c r="W737"/>
      <c r="X737"/>
      <c r="Y737"/>
      <c r="Z737"/>
      <c r="AA737"/>
      <c r="AB737"/>
    </row>
    <row r="738" spans="1:28" x14ac:dyDescent="0.3">
      <c r="A738" t="s">
        <v>1866</v>
      </c>
      <c r="B738" s="1" t="e">
        <f>_xlfn.XLOOKUP(StopTimes[[#This Row],[cu_ID]],#REF!,#REF!)</f>
        <v>#REF!</v>
      </c>
      <c r="C738" s="1" t="s">
        <v>290</v>
      </c>
      <c r="D738" s="1" t="s">
        <v>3836</v>
      </c>
      <c r="E738" s="1" t="s">
        <v>129</v>
      </c>
      <c r="F738" t="s">
        <v>1865</v>
      </c>
      <c r="G738" s="1">
        <v>310</v>
      </c>
      <c r="H738" s="12">
        <v>5.2166666666666668</v>
      </c>
      <c r="I738" t="s">
        <v>7495</v>
      </c>
      <c r="J738"/>
      <c r="K738"/>
      <c r="L738"/>
      <c r="M738"/>
      <c r="N738"/>
      <c r="O738"/>
      <c r="P738"/>
      <c r="Q738"/>
      <c r="R738"/>
      <c r="S738"/>
      <c r="T738"/>
      <c r="U738"/>
      <c r="V738"/>
      <c r="W738"/>
      <c r="X738"/>
      <c r="Y738"/>
      <c r="Z738"/>
      <c r="AA738"/>
      <c r="AB738"/>
    </row>
    <row r="739" spans="1:28" x14ac:dyDescent="0.3">
      <c r="A739" t="s">
        <v>886</v>
      </c>
      <c r="B739" s="1" t="e">
        <f>_xlfn.XLOOKUP(StopTimes[[#This Row],[cu_ID]],#REF!,#REF!)</f>
        <v>#REF!</v>
      </c>
      <c r="C739" s="1" t="s">
        <v>290</v>
      </c>
      <c r="D739" s="1" t="s">
        <v>5309</v>
      </c>
      <c r="E739" s="1" t="s">
        <v>110</v>
      </c>
      <c r="F739" t="s">
        <v>885</v>
      </c>
      <c r="G739" s="1">
        <v>330</v>
      </c>
      <c r="H739" s="12">
        <v>4.9833333333333334</v>
      </c>
      <c r="I739" t="s">
        <v>7496</v>
      </c>
      <c r="J739"/>
      <c r="K739"/>
      <c r="L739"/>
      <c r="M739"/>
      <c r="N739"/>
      <c r="O739"/>
      <c r="P739"/>
      <c r="Q739"/>
      <c r="R739"/>
      <c r="S739"/>
      <c r="T739"/>
      <c r="U739"/>
      <c r="V739"/>
      <c r="W739"/>
      <c r="X739"/>
      <c r="Y739"/>
      <c r="Z739"/>
      <c r="AA739"/>
      <c r="AB739"/>
    </row>
    <row r="740" spans="1:28" x14ac:dyDescent="0.3">
      <c r="A740" t="s">
        <v>1189</v>
      </c>
      <c r="B740" s="1" t="e">
        <f>_xlfn.XLOOKUP(StopTimes[[#This Row],[cu_ID]],#REF!,#REF!)</f>
        <v>#REF!</v>
      </c>
      <c r="C740" s="1" t="s">
        <v>290</v>
      </c>
      <c r="D740" s="1" t="s">
        <v>3667</v>
      </c>
      <c r="E740" s="1" t="s">
        <v>110</v>
      </c>
      <c r="F740" t="s">
        <v>2316</v>
      </c>
      <c r="G740" s="1">
        <v>9999</v>
      </c>
      <c r="H740" s="12">
        <v>0</v>
      </c>
      <c r="I740" t="s">
        <v>7374</v>
      </c>
      <c r="J740"/>
      <c r="K740"/>
      <c r="L740"/>
      <c r="M740"/>
      <c r="N740"/>
      <c r="O740"/>
      <c r="P740"/>
      <c r="Q740"/>
      <c r="R740"/>
      <c r="S740"/>
      <c r="T740"/>
      <c r="U740"/>
      <c r="V740"/>
      <c r="W740"/>
      <c r="X740"/>
      <c r="Y740"/>
      <c r="Z740"/>
      <c r="AA740"/>
      <c r="AB740"/>
    </row>
    <row r="741" spans="1:28" x14ac:dyDescent="0.3">
      <c r="A741" t="s">
        <v>1035</v>
      </c>
      <c r="B741" s="1" t="e">
        <f>_xlfn.XLOOKUP(StopTimes[[#This Row],[cu_ID]],#REF!,#REF!)</f>
        <v>#REF!</v>
      </c>
      <c r="C741" s="1" t="s">
        <v>290</v>
      </c>
      <c r="D741" s="1" t="s">
        <v>4533</v>
      </c>
      <c r="E741" s="1" t="s">
        <v>110</v>
      </c>
      <c r="F741" t="s">
        <v>2133</v>
      </c>
      <c r="G741" s="1">
        <v>9999</v>
      </c>
      <c r="H741" s="12">
        <v>5.2166666666666668</v>
      </c>
      <c r="I741" t="s">
        <v>7497</v>
      </c>
      <c r="J741" t="s">
        <v>7498</v>
      </c>
      <c r="K741"/>
      <c r="L741"/>
      <c r="M741"/>
      <c r="N741"/>
      <c r="O741"/>
      <c r="P741"/>
      <c r="Q741"/>
      <c r="R741"/>
      <c r="S741"/>
      <c r="T741"/>
      <c r="U741"/>
      <c r="V741"/>
      <c r="W741"/>
      <c r="X741"/>
      <c r="Y741"/>
      <c r="Z741"/>
      <c r="AA741"/>
      <c r="AB741"/>
    </row>
    <row r="742" spans="1:28" x14ac:dyDescent="0.3">
      <c r="A742" t="s">
        <v>1236</v>
      </c>
      <c r="B742" s="1" t="e">
        <f>_xlfn.XLOOKUP(StopTimes[[#This Row],[cu_ID]],#REF!,#REF!)</f>
        <v>#REF!</v>
      </c>
      <c r="C742" s="1" t="s">
        <v>290</v>
      </c>
      <c r="D742" s="1" t="s">
        <v>4525</v>
      </c>
      <c r="E742" s="1" t="s">
        <v>110</v>
      </c>
      <c r="F742" t="s">
        <v>2371</v>
      </c>
      <c r="G742" s="1">
        <v>9999</v>
      </c>
      <c r="H742" s="12">
        <v>0.25</v>
      </c>
      <c r="I742" t="s">
        <v>7499</v>
      </c>
      <c r="J742"/>
      <c r="K742"/>
      <c r="L742"/>
      <c r="M742"/>
      <c r="N742"/>
      <c r="O742"/>
      <c r="P742"/>
      <c r="Q742"/>
      <c r="R742"/>
      <c r="S742"/>
      <c r="T742"/>
      <c r="U742"/>
      <c r="V742"/>
      <c r="W742"/>
      <c r="X742"/>
      <c r="Y742"/>
      <c r="Z742"/>
      <c r="AA742"/>
      <c r="AB742"/>
    </row>
    <row r="743" spans="1:28" x14ac:dyDescent="0.3">
      <c r="A743" t="s">
        <v>1212</v>
      </c>
      <c r="B743" s="1" t="e">
        <f>_xlfn.XLOOKUP(StopTimes[[#This Row],[cu_ID]],#REF!,#REF!)</f>
        <v>#REF!</v>
      </c>
      <c r="C743" s="1" t="s">
        <v>290</v>
      </c>
      <c r="D743" s="1" t="s">
        <v>5393</v>
      </c>
      <c r="E743" s="1" t="s">
        <v>110</v>
      </c>
      <c r="F743" t="s">
        <v>2020</v>
      </c>
      <c r="G743" s="1">
        <v>9999</v>
      </c>
      <c r="H743" s="12">
        <v>0.28333333333333333</v>
      </c>
      <c r="I743" t="s">
        <v>7500</v>
      </c>
      <c r="J743"/>
      <c r="K743"/>
      <c r="L743"/>
      <c r="M743"/>
      <c r="N743"/>
      <c r="O743"/>
      <c r="P743"/>
      <c r="Q743"/>
      <c r="R743"/>
      <c r="S743"/>
      <c r="T743"/>
      <c r="U743"/>
      <c r="V743"/>
      <c r="W743"/>
      <c r="X743"/>
      <c r="Y743"/>
      <c r="Z743"/>
      <c r="AA743"/>
      <c r="AB743"/>
    </row>
  </sheetData>
  <conditionalFormatting sqref="G744:G1048576 I744:AB1048576">
    <cfRule type="colorScale" priority="2">
      <colorScale>
        <cfvo type="num" val="6.9444400000000001E-4"/>
        <cfvo type="num" val="3.4722220000000001E-3"/>
        <cfvo type="num" val="2.0833333333333332E-2"/>
        <color rgb="FFF8696B"/>
        <color rgb="FF00B050"/>
        <color rgb="FFFFFF00"/>
      </colorScale>
    </cfRule>
  </conditionalFormatting>
  <conditionalFormatting sqref="H1:H1048576">
    <cfRule type="colorScale" priority="1">
      <colorScale>
        <cfvo type="num" val="4.9000000000000004"/>
        <cfvo type="num" val="5"/>
        <cfvo type="num" val="30"/>
        <color rgb="FFF8696B"/>
        <color theme="9"/>
        <color theme="7"/>
      </colorScale>
    </cfRule>
  </conditionalFormatting>
  <pageMargins left="0.25" right="0.25" top="0.25" bottom="0.25" header="0.3" footer="0.3"/>
  <pageSetup scale="9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C26E5327-15FC-4C1E-80C5-FB306F979B33}">
  <ds:schemaRefs/>
</ds:datastoreItem>
</file>

<file path=customXml/itemProps2.xml><?xml version="1.0" encoding="utf-8"?>
<ds:datastoreItem xmlns:ds="http://schemas.openxmlformats.org/officeDocument/2006/customXml" ds:itemID="{418A093B-CB93-41B6-B462-AC848F38C0BB}">
  <ds:schemaRefs/>
</ds:datastoreItem>
</file>

<file path=customXml/itemProps3.xml><?xml version="1.0" encoding="utf-8"?>
<ds:datastoreItem xmlns:ds="http://schemas.openxmlformats.org/officeDocument/2006/customXml" ds:itemID="{425080B9-C39D-4CF1-B116-7617A2AA1FE1}">
  <ds:schemaRefs/>
</ds:datastoreItem>
</file>

<file path=customXml/itemProps4.xml><?xml version="1.0" encoding="utf-8"?>
<ds:datastoreItem xmlns:ds="http://schemas.openxmlformats.org/officeDocument/2006/customXml" ds:itemID="{9AF80F6F-D67F-43B7-ADEC-989AFB1F2024}">
  <ds:schemaRefs/>
</ds:datastoreItem>
</file>

<file path=customXml/itemProps5.xml><?xml version="1.0" encoding="utf-8"?>
<ds:datastoreItem xmlns:ds="http://schemas.openxmlformats.org/officeDocument/2006/customXml" ds:itemID="{3B93E22F-3C66-4363-BEFD-A03B68389D01}">
  <ds:schemaRefs/>
</ds:datastoreItem>
</file>

<file path=customXml/itemProps6.xml><?xml version="1.0" encoding="utf-8"?>
<ds:datastoreItem xmlns:ds="http://schemas.openxmlformats.org/officeDocument/2006/customXml" ds:itemID="{B1C3B08D-9F13-4C7A-8451-8568B0BCF6A4}">
  <ds:schemaRefs/>
</ds:datastoreItem>
</file>

<file path=customXml/itemProps7.xml><?xml version="1.0" encoding="utf-8"?>
<ds:datastoreItem xmlns:ds="http://schemas.openxmlformats.org/officeDocument/2006/customXml" ds:itemID="{B2526DA1-D0AC-44BA-BB4B-EEAAF11B9B55}">
  <ds:schemaRefs/>
</ds:datastoreItem>
</file>

<file path=customXml/itemProps8.xml><?xml version="1.0" encoding="utf-8"?>
<ds:datastoreItem xmlns:ds="http://schemas.openxmlformats.org/officeDocument/2006/customXml" ds:itemID="{8A559186-3BF3-44DF-A690-F373EC8A1930}">
  <ds:schemaRefs/>
</ds:datastoreItem>
</file>

<file path=customXml/itemProps9.xml><?xml version="1.0" encoding="utf-8"?>
<ds:datastoreItem xmlns:ds="http://schemas.openxmlformats.org/officeDocument/2006/customXml" ds:itemID="{2305DC8E-D6DF-4C8C-A1F2-4723150664B9}">
  <ds:schemaRefs/>
</ds:datastoreItem>
</file>

<file path=customXml/itemProps10.xml><?xml version="1.0" encoding="utf-8"?>
<ds:datastoreItem xmlns:ds="http://schemas.openxmlformats.org/officeDocument/2006/customXml" ds:itemID="{9C80A0C7-14BB-42EA-B03C-8608942082B5}">
  <ds:schemaRefs/>
</ds:datastoreItem>
</file>

<file path=customXml/itemProps11.xml><?xml version="1.0" encoding="utf-8"?>
<ds:datastoreItem xmlns:ds="http://schemas.openxmlformats.org/officeDocument/2006/customXml" ds:itemID="{B3EEE9FD-25A9-4765-BF4F-8607EC6B0359}">
  <ds:schemaRefs/>
</ds:datastoreItem>
</file>

<file path=customXml/itemProps12.xml><?xml version="1.0" encoding="utf-8"?>
<ds:datastoreItem xmlns:ds="http://schemas.openxmlformats.org/officeDocument/2006/customXml" ds:itemID="{E0A60D47-E14C-4704-81FA-48F44DB0C0D3}">
  <ds:schemaRefs/>
</ds:datastoreItem>
</file>

<file path=customXml/itemProps13.xml><?xml version="1.0" encoding="utf-8"?>
<ds:datastoreItem xmlns:ds="http://schemas.openxmlformats.org/officeDocument/2006/customXml" ds:itemID="{1B1DA1F8-C801-416B-9D10-B19492DA52FA}">
  <ds:schemaRefs/>
</ds:datastoreItem>
</file>

<file path=customXml/itemProps14.xml><?xml version="1.0" encoding="utf-8"?>
<ds:datastoreItem xmlns:ds="http://schemas.openxmlformats.org/officeDocument/2006/customXml" ds:itemID="{1BDD5DB9-2FD4-471A-BB0E-0DA9ACEDF399}">
  <ds:schemaRefs/>
</ds:datastoreItem>
</file>

<file path=customXml/itemProps15.xml><?xml version="1.0" encoding="utf-8"?>
<ds:datastoreItem xmlns:ds="http://schemas.openxmlformats.org/officeDocument/2006/customXml" ds:itemID="{FF547D69-3E25-4992-A679-F7A9E2F257AD}">
  <ds:schemaRefs/>
</ds:datastoreItem>
</file>

<file path=customXml/itemProps16.xml><?xml version="1.0" encoding="utf-8"?>
<ds:datastoreItem xmlns:ds="http://schemas.openxmlformats.org/officeDocument/2006/customXml" ds:itemID="{D914DD61-7982-43AE-9EB8-09B1084506AE}">
  <ds:schemaRefs/>
</ds:datastoreItem>
</file>

<file path=customXml/itemProps17.xml><?xml version="1.0" encoding="utf-8"?>
<ds:datastoreItem xmlns:ds="http://schemas.openxmlformats.org/officeDocument/2006/customXml" ds:itemID="{5063CFDB-0E0D-48C1-B5D7-73A9CEA9FE91}">
  <ds:schemaRefs/>
</ds:datastoreItem>
</file>

<file path=customXml/itemProps18.xml><?xml version="1.0" encoding="utf-8"?>
<ds:datastoreItem xmlns:ds="http://schemas.openxmlformats.org/officeDocument/2006/customXml" ds:itemID="{CB3B4229-F128-4BCE-BD84-DD8BBAE80F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Control</vt:lpstr>
      <vt:lpstr>Solution Unique stops only</vt:lpstr>
      <vt:lpstr>Solution</vt:lpstr>
      <vt:lpstr>Master</vt:lpstr>
      <vt:lpstr>Stop TImes</vt:lpstr>
      <vt:lpstr>Master!Average_Stop_Time</vt:lpstr>
      <vt:lpstr>currentSolution</vt:lpstr>
      <vt:lpstr>Solution!Print_Area</vt:lpstr>
      <vt:lpstr>'Solution Unique stops only'!Print_Area</vt:lpstr>
      <vt:lpstr>'Stop TImes'!Print_Area</vt:lpstr>
      <vt:lpstr>SlicerItems1</vt:lpstr>
      <vt:lpstr>SlicerItems2</vt:lpstr>
      <vt:lpstr>SlicerItems3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Bridenstine</dc:creator>
  <cp:lastModifiedBy>Joseph Andersen</cp:lastModifiedBy>
  <cp:lastPrinted>2022-05-02T14:22:25Z</cp:lastPrinted>
  <dcterms:created xsi:type="dcterms:W3CDTF">2021-11-29T18:40:33Z</dcterms:created>
  <dcterms:modified xsi:type="dcterms:W3CDTF">2022-11-03T19:34:54Z</dcterms:modified>
</cp:coreProperties>
</file>